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Downloads\"/>
    </mc:Choice>
  </mc:AlternateContent>
  <xr:revisionPtr revIDLastSave="0" documentId="13_ncr:1_{ACFC5671-AB58-471A-AA14-689786993848}" xr6:coauthVersionLast="47" xr6:coauthVersionMax="47" xr10:uidLastSave="{00000000-0000-0000-0000-000000000000}"/>
  <bookViews>
    <workbookView xWindow="-120" yWindow="-120" windowWidth="20730" windowHeight="11040" activeTab="28" xr2:uid="{00000000-000D-0000-FFFF-FFFF00000000}"/>
  </bookViews>
  <sheets>
    <sheet name="Os" sheetId="1" r:id="rId1"/>
    <sheet name="CaixaAlares" sheetId="2" r:id="rId2"/>
    <sheet name="ImportaCaixa" sheetId="3" r:id="rId3"/>
    <sheet name="LancaAlares" sheetId="4" r:id="rId4"/>
    <sheet name="Din_OS" sheetId="5" state="hidden" r:id="rId5"/>
    <sheet name="Tabela" sheetId="6" state="hidden" r:id="rId6"/>
    <sheet name="Motivo" sheetId="7" state="hidden" r:id="rId7"/>
    <sheet name="TpMov" sheetId="8" state="hidden" r:id="rId8"/>
    <sheet name="Din_Pareto" sheetId="9" state="hidden" r:id="rId9"/>
    <sheet name="Tab_Contrato" sheetId="10" state="hidden" r:id="rId10"/>
    <sheet name="Tab_Obras" sheetId="11" state="hidden" r:id="rId11"/>
    <sheet name="Tab_Responsavel" sheetId="12" state="hidden" r:id="rId12"/>
    <sheet name="Tab_Produtos" sheetId="13" state="hidden" r:id="rId13"/>
    <sheet name="Tab_Cidades" sheetId="14" state="hidden" r:id="rId14"/>
    <sheet name="Tab_StatusOperacao" sheetId="15" r:id="rId15"/>
    <sheet name="Tab_StatusMedicao" sheetId="16" state="hidden" r:id="rId16"/>
    <sheet name="Indicadores" sheetId="17" state="hidden" r:id="rId17"/>
    <sheet name="TAB Indicadores" sheetId="18" state="hidden" r:id="rId18"/>
    <sheet name="Tabela dinâmica 1" sheetId="19" state="hidden" r:id="rId19"/>
    <sheet name="Equipes" sheetId="20" r:id="rId20"/>
    <sheet name="Giro" sheetId="21" state="hidden" r:id="rId21"/>
    <sheet name="Movimentacao" sheetId="22" r:id="rId22"/>
    <sheet name="ItensMovimentacao" sheetId="23" r:id="rId23"/>
    <sheet name="CadMaterial" sheetId="24" r:id="rId24"/>
    <sheet name="Usuarios" sheetId="25" r:id="rId25"/>
    <sheet name="Menu" sheetId="26" r:id="rId26"/>
    <sheet name="MenuCadastros" sheetId="27" r:id="rId27"/>
    <sheet name="MenuConsultas" sheetId="28" r:id="rId28"/>
    <sheet name="Parametros" sheetId="29" r:id="rId29"/>
  </sheets>
  <definedNames>
    <definedName name="_xlnm._FilterDatabase" localSheetId="23" hidden="1">CadMaterial!$A$1:$I$355</definedName>
    <definedName name="_xlnm._FilterDatabase" localSheetId="1" hidden="1">CaixaAlares!$A$1:$Y$1268</definedName>
    <definedName name="IntervaloNomeado1">Os!$1:$1</definedName>
    <definedName name="IntervaloNomeado2">Os!$B$1:$AF$1</definedName>
  </definedNames>
  <calcPr calcId="191029"/>
  <pivotCaches>
    <pivotCache cacheId="0" r:id="rId30"/>
    <pivotCache cacheId="2" r:id="rId3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0" i="24" l="1"/>
  <c r="B479" i="24"/>
  <c r="B478" i="24"/>
  <c r="B477" i="24"/>
  <c r="B476" i="24"/>
  <c r="B475" i="24"/>
  <c r="B474" i="24"/>
  <c r="B473" i="24"/>
  <c r="B472" i="24"/>
  <c r="B471" i="24"/>
  <c r="B470" i="24"/>
  <c r="B469" i="24"/>
  <c r="B468" i="24"/>
  <c r="B467" i="24"/>
  <c r="B466" i="24"/>
  <c r="B465" i="24"/>
  <c r="B464" i="24"/>
  <c r="B463" i="24"/>
  <c r="B462" i="24"/>
  <c r="B461" i="24"/>
  <c r="B460" i="24"/>
  <c r="B459" i="24"/>
  <c r="B458" i="24"/>
  <c r="B457" i="24"/>
  <c r="B456" i="24"/>
  <c r="B455" i="24"/>
  <c r="B454" i="24"/>
  <c r="B453" i="24"/>
  <c r="B452" i="24"/>
  <c r="B451" i="24"/>
  <c r="B450" i="24"/>
  <c r="B449" i="24"/>
  <c r="B448" i="24"/>
  <c r="B447" i="24"/>
  <c r="B446" i="24"/>
  <c r="B445" i="24"/>
  <c r="B444" i="24"/>
  <c r="B443" i="24"/>
  <c r="B442" i="24"/>
  <c r="B441" i="24"/>
  <c r="B440" i="24"/>
  <c r="B439" i="24"/>
  <c r="B438" i="24"/>
  <c r="B437" i="24"/>
  <c r="B436" i="24"/>
  <c r="B435" i="24"/>
  <c r="B434" i="24"/>
  <c r="B433" i="24"/>
  <c r="B432" i="24"/>
  <c r="B431" i="24"/>
  <c r="B430" i="24"/>
  <c r="B429" i="24"/>
  <c r="B428" i="24"/>
  <c r="B427" i="24"/>
  <c r="B426" i="24"/>
  <c r="B425" i="24"/>
  <c r="B424" i="24"/>
  <c r="B423" i="24"/>
  <c r="B422" i="24"/>
  <c r="B421" i="24"/>
  <c r="B420" i="24"/>
  <c r="B419" i="24"/>
  <c r="B418" i="24"/>
  <c r="B417" i="24"/>
  <c r="B416" i="24"/>
  <c r="B415" i="24"/>
  <c r="B414" i="24"/>
  <c r="B413" i="24"/>
  <c r="B412" i="24"/>
  <c r="B411" i="24"/>
  <c r="B410" i="24"/>
  <c r="B409" i="24"/>
  <c r="B408" i="24"/>
  <c r="B407" i="24"/>
  <c r="B406" i="24"/>
  <c r="B405" i="24"/>
  <c r="B404" i="24"/>
  <c r="B403" i="24"/>
  <c r="B402" i="24"/>
  <c r="B401" i="24"/>
  <c r="B400" i="24"/>
  <c r="B399" i="24"/>
  <c r="B398" i="24"/>
  <c r="B397" i="24"/>
  <c r="B396" i="24"/>
  <c r="B395" i="24"/>
  <c r="B394" i="24"/>
  <c r="B393" i="24"/>
  <c r="B392" i="24"/>
  <c r="B391" i="24"/>
  <c r="B390" i="24"/>
  <c r="B389" i="24"/>
  <c r="B388" i="24"/>
  <c r="B387" i="24"/>
  <c r="B386" i="24"/>
  <c r="B385" i="24"/>
  <c r="B384" i="24"/>
  <c r="B383" i="24"/>
  <c r="B382" i="24"/>
  <c r="B381" i="24"/>
  <c r="B380" i="24"/>
  <c r="B379" i="24"/>
  <c r="B378" i="24"/>
  <c r="B377" i="24"/>
  <c r="B376" i="24"/>
  <c r="B375" i="24"/>
  <c r="B374" i="24"/>
  <c r="B373" i="24"/>
  <c r="B372" i="24"/>
  <c r="B371" i="24"/>
  <c r="B370" i="24"/>
  <c r="B369" i="24"/>
  <c r="B368" i="24"/>
  <c r="B367" i="24"/>
  <c r="B366" i="24"/>
  <c r="B365" i="24"/>
  <c r="B364" i="24"/>
  <c r="B363" i="24"/>
  <c r="B362" i="24"/>
  <c r="B361" i="24"/>
  <c r="B360" i="24"/>
  <c r="B359"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B3" i="24"/>
  <c r="B2" i="24"/>
  <c r="B19" i="21"/>
  <c r="B20" i="21" s="1"/>
  <c r="B21" i="21" s="1"/>
  <c r="B22" i="21" s="1"/>
  <c r="B23" i="21" s="1"/>
  <c r="B24" i="21" s="1"/>
  <c r="B25" i="21" s="1"/>
  <c r="B26" i="21" s="1"/>
  <c r="B27" i="21" s="1"/>
  <c r="B28" i="21" s="1"/>
  <c r="B29" i="21" s="1"/>
  <c r="B30" i="21" s="1"/>
  <c r="B31" i="21" s="1"/>
  <c r="B32" i="21" s="1"/>
  <c r="B33" i="21" s="1"/>
  <c r="B34" i="21" s="1"/>
  <c r="B35" i="21" s="1"/>
  <c r="B36" i="21" s="1"/>
  <c r="B37" i="21" s="1"/>
  <c r="B38" i="21" s="1"/>
  <c r="B39" i="21" s="1"/>
  <c r="B40" i="21" s="1"/>
  <c r="B41" i="21" s="1"/>
  <c r="B42" i="21" s="1"/>
  <c r="B43" i="21" s="1"/>
  <c r="B44" i="21" s="1"/>
  <c r="B45" i="21" s="1"/>
  <c r="B46" i="21" s="1"/>
  <c r="B47" i="21" s="1"/>
  <c r="B48" i="21" s="1"/>
  <c r="B49" i="21" s="1"/>
  <c r="B50" i="21" s="1"/>
  <c r="B51" i="21" s="1"/>
  <c r="B52" i="21" s="1"/>
  <c r="B53" i="21" s="1"/>
  <c r="B54" i="21" s="1"/>
  <c r="B55" i="21" s="1"/>
  <c r="B56" i="21" s="1"/>
  <c r="B57" i="21" s="1"/>
  <c r="B58" i="21" s="1"/>
  <c r="B59" i="21" s="1"/>
  <c r="B60" i="21" s="1"/>
  <c r="B61" i="21" s="1"/>
  <c r="B62" i="21" s="1"/>
  <c r="B63" i="21" s="1"/>
  <c r="B64" i="21" s="1"/>
  <c r="B65" i="21" s="1"/>
  <c r="B66" i="21" s="1"/>
  <c r="B67" i="21" s="1"/>
  <c r="B68" i="21" s="1"/>
  <c r="B69" i="21" s="1"/>
  <c r="B70" i="21" s="1"/>
  <c r="B71" i="21" s="1"/>
  <c r="B72" i="21" s="1"/>
  <c r="B73" i="21" s="1"/>
  <c r="B74" i="21" s="1"/>
  <c r="B75" i="21" s="1"/>
  <c r="B76" i="21" s="1"/>
  <c r="B77" i="21" s="1"/>
  <c r="B78" i="21" s="1"/>
  <c r="B79" i="21" s="1"/>
  <c r="B80" i="21" s="1"/>
  <c r="B81" i="21" s="1"/>
  <c r="B82" i="21" s="1"/>
  <c r="B83" i="21" s="1"/>
  <c r="B84" i="21" s="1"/>
  <c r="B85" i="21" s="1"/>
  <c r="B86" i="21" s="1"/>
  <c r="B87" i="21" s="1"/>
  <c r="B88" i="21" s="1"/>
  <c r="B89" i="21" s="1"/>
  <c r="B90" i="21" s="1"/>
  <c r="B91" i="21" s="1"/>
  <c r="B92" i="21" s="1"/>
  <c r="B93" i="21" s="1"/>
  <c r="B94" i="21" s="1"/>
  <c r="B95" i="21" s="1"/>
  <c r="B96" i="21" s="1"/>
  <c r="B97" i="21" s="1"/>
  <c r="B98" i="21" s="1"/>
  <c r="B99" i="21" s="1"/>
  <c r="B100" i="21" s="1"/>
  <c r="B101" i="21" s="1"/>
  <c r="B102" i="21" s="1"/>
  <c r="B103" i="21" s="1"/>
  <c r="B104" i="21" s="1"/>
  <c r="B105" i="21" s="1"/>
  <c r="B106" i="21" s="1"/>
  <c r="B107" i="21" s="1"/>
  <c r="B108" i="21" s="1"/>
  <c r="B109" i="21" s="1"/>
  <c r="B110" i="21" s="1"/>
  <c r="B111" i="21" s="1"/>
  <c r="B112" i="21" s="1"/>
  <c r="B113" i="21" s="1"/>
  <c r="B114" i="21" s="1"/>
  <c r="B115" i="21" s="1"/>
  <c r="B116" i="21" s="1"/>
  <c r="B117" i="21" s="1"/>
  <c r="B118" i="21" s="1"/>
  <c r="B119" i="21" s="1"/>
  <c r="B120" i="21" s="1"/>
  <c r="B121" i="21" s="1"/>
  <c r="B122" i="21" s="1"/>
  <c r="B123" i="21" s="1"/>
  <c r="B124" i="21" s="1"/>
  <c r="B125" i="21" s="1"/>
  <c r="B126" i="21" s="1"/>
  <c r="B127" i="21" s="1"/>
  <c r="B128" i="21" s="1"/>
  <c r="B129" i="21" s="1"/>
  <c r="B130" i="21" s="1"/>
  <c r="B131" i="21" s="1"/>
  <c r="B132" i="21" s="1"/>
  <c r="B133" i="21" s="1"/>
  <c r="B134" i="21" s="1"/>
  <c r="B135" i="21" s="1"/>
  <c r="B136" i="21" s="1"/>
  <c r="B137" i="21" s="1"/>
  <c r="B138" i="21" s="1"/>
  <c r="B139" i="21" s="1"/>
  <c r="B140" i="21" s="1"/>
  <c r="B141" i="21" s="1"/>
  <c r="B142" i="21" s="1"/>
  <c r="B143" i="21" s="1"/>
  <c r="B144" i="21" s="1"/>
  <c r="B145" i="21" s="1"/>
  <c r="B146" i="21" s="1"/>
  <c r="B147" i="21" s="1"/>
  <c r="B148" i="21" s="1"/>
  <c r="B149" i="21" s="1"/>
  <c r="B150" i="21" s="1"/>
  <c r="B151" i="21" s="1"/>
  <c r="B152" i="21" s="1"/>
  <c r="B153" i="21" s="1"/>
  <c r="B154" i="21" s="1"/>
  <c r="B155" i="21" s="1"/>
  <c r="B156" i="21" s="1"/>
  <c r="B157" i="21" s="1"/>
  <c r="B158" i="21" s="1"/>
  <c r="B159" i="21" s="1"/>
  <c r="B160" i="21" s="1"/>
  <c r="B161" i="21" s="1"/>
  <c r="B162" i="21" s="1"/>
  <c r="B163" i="21" s="1"/>
  <c r="B164" i="21" s="1"/>
  <c r="B165" i="21" s="1"/>
  <c r="B166" i="21" s="1"/>
  <c r="B167" i="21" s="1"/>
  <c r="B168" i="21" s="1"/>
  <c r="B169" i="21" s="1"/>
  <c r="B170" i="21" s="1"/>
  <c r="B171" i="21" s="1"/>
  <c r="B172" i="21" s="1"/>
  <c r="B173" i="21" s="1"/>
  <c r="B174" i="21" s="1"/>
  <c r="B175" i="21" s="1"/>
  <c r="B176" i="21" s="1"/>
  <c r="B177" i="21" s="1"/>
  <c r="B178" i="21" s="1"/>
  <c r="B179" i="21" s="1"/>
  <c r="B180" i="21" s="1"/>
  <c r="B181" i="21" s="1"/>
  <c r="B182" i="21" s="1"/>
  <c r="B183" i="21" s="1"/>
  <c r="B184" i="21" s="1"/>
  <c r="B185" i="21" s="1"/>
  <c r="B186" i="21" s="1"/>
  <c r="B187" i="21" s="1"/>
  <c r="B188" i="21" s="1"/>
  <c r="B189" i="21" s="1"/>
  <c r="B190" i="21" s="1"/>
  <c r="B191" i="21" s="1"/>
  <c r="B192" i="21" s="1"/>
  <c r="B193" i="21" s="1"/>
  <c r="B194" i="21" s="1"/>
  <c r="B195" i="21" s="1"/>
  <c r="B196" i="21" s="1"/>
  <c r="B197" i="21" s="1"/>
  <c r="B198" i="21" s="1"/>
  <c r="B199" i="21" s="1"/>
  <c r="B200" i="21" s="1"/>
  <c r="B201" i="21" s="1"/>
  <c r="B202" i="21" s="1"/>
  <c r="B203" i="21" s="1"/>
  <c r="B204" i="21" s="1"/>
  <c r="B205" i="21" s="1"/>
  <c r="B206" i="21" s="1"/>
  <c r="B207" i="21" s="1"/>
  <c r="B208" i="21" s="1"/>
  <c r="B209" i="21" s="1"/>
  <c r="B210" i="21" s="1"/>
  <c r="B211" i="21" s="1"/>
  <c r="B212" i="21" s="1"/>
  <c r="B213" i="21" s="1"/>
  <c r="B214" i="21" s="1"/>
  <c r="B215" i="21" s="1"/>
  <c r="B216" i="21" s="1"/>
  <c r="B217" i="21" s="1"/>
  <c r="B218" i="21" s="1"/>
  <c r="B219" i="21" s="1"/>
  <c r="B220" i="21" s="1"/>
  <c r="B221" i="21" s="1"/>
  <c r="B222" i="21" s="1"/>
  <c r="B223" i="21" s="1"/>
  <c r="B224" i="21" s="1"/>
  <c r="B225" i="21" s="1"/>
  <c r="B226" i="21" s="1"/>
  <c r="B227" i="21" s="1"/>
  <c r="B228" i="21" s="1"/>
  <c r="B229" i="21" s="1"/>
  <c r="B230" i="21" s="1"/>
  <c r="B231" i="21" s="1"/>
  <c r="B232" i="21" s="1"/>
  <c r="B233" i="21" s="1"/>
  <c r="B234" i="21" s="1"/>
  <c r="B235" i="21" s="1"/>
  <c r="B236" i="21" s="1"/>
  <c r="B237" i="21" s="1"/>
  <c r="B238" i="21" s="1"/>
  <c r="B239" i="21" s="1"/>
  <c r="B240" i="21" s="1"/>
  <c r="B241" i="21" s="1"/>
  <c r="B242" i="21" s="1"/>
  <c r="B243" i="21" s="1"/>
  <c r="B244" i="21" s="1"/>
  <c r="B245" i="21" s="1"/>
  <c r="B246" i="21" s="1"/>
  <c r="B247" i="21" s="1"/>
  <c r="B248" i="21" s="1"/>
  <c r="B249" i="21" s="1"/>
  <c r="B250" i="21" s="1"/>
  <c r="B251" i="21" s="1"/>
  <c r="B252" i="21" s="1"/>
  <c r="B253" i="21" s="1"/>
  <c r="B254" i="21" s="1"/>
  <c r="B255" i="21" s="1"/>
  <c r="B256" i="21" s="1"/>
  <c r="B257" i="21" s="1"/>
  <c r="B258" i="21" s="1"/>
  <c r="B259" i="21" s="1"/>
  <c r="B260" i="21" s="1"/>
  <c r="B261" i="21" s="1"/>
  <c r="B262" i="21" s="1"/>
  <c r="B263" i="21" s="1"/>
  <c r="B264" i="21" s="1"/>
  <c r="B265" i="21" s="1"/>
  <c r="B266" i="21" s="1"/>
  <c r="B267" i="21" s="1"/>
  <c r="B268" i="21" s="1"/>
  <c r="B269" i="21" s="1"/>
  <c r="B270" i="21" s="1"/>
  <c r="B271" i="21" s="1"/>
  <c r="B272" i="21" s="1"/>
  <c r="B273" i="21" s="1"/>
  <c r="B274" i="21" s="1"/>
  <c r="B275" i="21" s="1"/>
  <c r="B276" i="21" s="1"/>
  <c r="B277" i="21" s="1"/>
  <c r="B278" i="21" s="1"/>
  <c r="B279" i="21" s="1"/>
  <c r="B280" i="21" s="1"/>
  <c r="B281" i="21" s="1"/>
  <c r="B282" i="21" s="1"/>
  <c r="B283" i="21" s="1"/>
  <c r="B284" i="21" s="1"/>
  <c r="B285" i="21" s="1"/>
  <c r="B286" i="21" s="1"/>
  <c r="B287" i="21" s="1"/>
  <c r="B288" i="21" s="1"/>
  <c r="B289" i="21" s="1"/>
  <c r="B290" i="21" s="1"/>
  <c r="B291" i="21" s="1"/>
  <c r="B292" i="21" s="1"/>
  <c r="B293" i="21" s="1"/>
  <c r="B294" i="21" s="1"/>
  <c r="B295" i="21" s="1"/>
  <c r="B296" i="21" s="1"/>
  <c r="B297" i="21" s="1"/>
  <c r="B298" i="21" s="1"/>
  <c r="B299" i="21" s="1"/>
  <c r="B300" i="21" s="1"/>
  <c r="B301" i="21" s="1"/>
  <c r="B302" i="21" s="1"/>
  <c r="B303" i="21" s="1"/>
  <c r="B304" i="21" s="1"/>
  <c r="B305" i="21" s="1"/>
  <c r="C5" i="21"/>
  <c r="D4" i="21"/>
  <c r="D3" i="21"/>
  <c r="D2" i="21"/>
  <c r="E2" i="21" s="1"/>
  <c r="F2" i="21" s="1"/>
  <c r="G32" i="20"/>
  <c r="G31" i="20"/>
  <c r="G30" i="20"/>
  <c r="G29" i="20"/>
  <c r="G28" i="20"/>
  <c r="G27" i="20"/>
  <c r="G26" i="20"/>
  <c r="G25" i="20"/>
  <c r="G24" i="20"/>
  <c r="G23" i="20"/>
  <c r="G22" i="20"/>
  <c r="G21" i="20"/>
  <c r="G20" i="20"/>
  <c r="G19" i="20"/>
  <c r="G18" i="20"/>
  <c r="G17" i="20"/>
  <c r="G16" i="20"/>
  <c r="G15" i="20"/>
  <c r="G14" i="20"/>
  <c r="G13" i="20"/>
  <c r="G12" i="20"/>
  <c r="G11" i="20"/>
  <c r="G10" i="20"/>
  <c r="G9" i="20"/>
  <c r="G8" i="20"/>
  <c r="G7" i="20"/>
  <c r="G6" i="20"/>
  <c r="G5" i="20"/>
  <c r="G4" i="20"/>
  <c r="G3" i="20"/>
  <c r="G2" i="20"/>
  <c r="E3982" i="18"/>
  <c r="F3982" i="18" s="1"/>
  <c r="D3982" i="18"/>
  <c r="C3982" i="18"/>
  <c r="B3982" i="18"/>
  <c r="A3982" i="18"/>
  <c r="E3981" i="18"/>
  <c r="F3981" i="18" s="1"/>
  <c r="D3981" i="18"/>
  <c r="C3981" i="18"/>
  <c r="B3981" i="18"/>
  <c r="A3981" i="18"/>
  <c r="E3980" i="18"/>
  <c r="F3980" i="18" s="1"/>
  <c r="D3980" i="18"/>
  <c r="C3980" i="18"/>
  <c r="B3980" i="18"/>
  <c r="A3980" i="18"/>
  <c r="E3979" i="18"/>
  <c r="F3979" i="18" s="1"/>
  <c r="D3979" i="18"/>
  <c r="C3979" i="18"/>
  <c r="B3979" i="18"/>
  <c r="A3979" i="18"/>
  <c r="E3978" i="18"/>
  <c r="F3978" i="18" s="1"/>
  <c r="D3978" i="18"/>
  <c r="C3978" i="18"/>
  <c r="B3978" i="18"/>
  <c r="A3978" i="18"/>
  <c r="E3977" i="18"/>
  <c r="F3977" i="18" s="1"/>
  <c r="D3977" i="18"/>
  <c r="C3977" i="18"/>
  <c r="B3977" i="18"/>
  <c r="A3977" i="18"/>
  <c r="E3976" i="18"/>
  <c r="F3976" i="18" s="1"/>
  <c r="D3976" i="18"/>
  <c r="C3976" i="18"/>
  <c r="B3976" i="18"/>
  <c r="A3976" i="18"/>
  <c r="E3975" i="18"/>
  <c r="F3975" i="18" s="1"/>
  <c r="D3975" i="18"/>
  <c r="C3975" i="18"/>
  <c r="B3975" i="18"/>
  <c r="A3975" i="18"/>
  <c r="E3974" i="18"/>
  <c r="F3974" i="18" s="1"/>
  <c r="D3974" i="18"/>
  <c r="C3974" i="18"/>
  <c r="B3974" i="18"/>
  <c r="A3974" i="18"/>
  <c r="E3973" i="18"/>
  <c r="F3973" i="18" s="1"/>
  <c r="D3973" i="18"/>
  <c r="C3973" i="18"/>
  <c r="B3973" i="18"/>
  <c r="A3973" i="18"/>
  <c r="E3972" i="18"/>
  <c r="F3972" i="18" s="1"/>
  <c r="D3972" i="18"/>
  <c r="C3972" i="18"/>
  <c r="B3972" i="18"/>
  <c r="A3972" i="18"/>
  <c r="E3971" i="18"/>
  <c r="F3971" i="18" s="1"/>
  <c r="D3971" i="18"/>
  <c r="C3971" i="18"/>
  <c r="B3971" i="18"/>
  <c r="A3971" i="18"/>
  <c r="E3970" i="18"/>
  <c r="F3970" i="18" s="1"/>
  <c r="D3970" i="18"/>
  <c r="C3970" i="18"/>
  <c r="B3970" i="18"/>
  <c r="A3970" i="18"/>
  <c r="E3969" i="18"/>
  <c r="F3969" i="18" s="1"/>
  <c r="D3969" i="18"/>
  <c r="C3969" i="18"/>
  <c r="B3969" i="18"/>
  <c r="A3969" i="18"/>
  <c r="E3968" i="18"/>
  <c r="F3968" i="18" s="1"/>
  <c r="D3968" i="18"/>
  <c r="C3968" i="18"/>
  <c r="B3968" i="18"/>
  <c r="A3968" i="18"/>
  <c r="E3967" i="18"/>
  <c r="F3967" i="18" s="1"/>
  <c r="D3967" i="18"/>
  <c r="C3967" i="18"/>
  <c r="B3967" i="18"/>
  <c r="A3967" i="18"/>
  <c r="E3966" i="18"/>
  <c r="F3966" i="18" s="1"/>
  <c r="D3966" i="18"/>
  <c r="C3966" i="18"/>
  <c r="B3966" i="18"/>
  <c r="A3966" i="18"/>
  <c r="E3965" i="18"/>
  <c r="F3965" i="18" s="1"/>
  <c r="D3965" i="18"/>
  <c r="C3965" i="18"/>
  <c r="B3965" i="18"/>
  <c r="A3965" i="18"/>
  <c r="E3964" i="18"/>
  <c r="F3964" i="18" s="1"/>
  <c r="D3964" i="18"/>
  <c r="C3964" i="18"/>
  <c r="B3964" i="18"/>
  <c r="A3964" i="18"/>
  <c r="E3963" i="18"/>
  <c r="F3963" i="18" s="1"/>
  <c r="D3963" i="18"/>
  <c r="C3963" i="18"/>
  <c r="B3963" i="18"/>
  <c r="A3963" i="18"/>
  <c r="E3962" i="18"/>
  <c r="F3962" i="18" s="1"/>
  <c r="D3962" i="18"/>
  <c r="C3962" i="18"/>
  <c r="B3962" i="18"/>
  <c r="A3962" i="18"/>
  <c r="E3961" i="18"/>
  <c r="F3961" i="18" s="1"/>
  <c r="D3961" i="18"/>
  <c r="C3961" i="18"/>
  <c r="B3961" i="18"/>
  <c r="A3961" i="18"/>
  <c r="E3960" i="18"/>
  <c r="F3960" i="18" s="1"/>
  <c r="D3960" i="18"/>
  <c r="C3960" i="18"/>
  <c r="B3960" i="18"/>
  <c r="A3960" i="18"/>
  <c r="E3959" i="18"/>
  <c r="F3959" i="18" s="1"/>
  <c r="D3959" i="18"/>
  <c r="C3959" i="18"/>
  <c r="B3959" i="18"/>
  <c r="A3959" i="18"/>
  <c r="E3958" i="18"/>
  <c r="F3958" i="18" s="1"/>
  <c r="D3958" i="18"/>
  <c r="C3958" i="18"/>
  <c r="B3958" i="18"/>
  <c r="A3958" i="18"/>
  <c r="E3957" i="18"/>
  <c r="F3957" i="18" s="1"/>
  <c r="D3957" i="18"/>
  <c r="C3957" i="18"/>
  <c r="B3957" i="18"/>
  <c r="A3957" i="18"/>
  <c r="E3956" i="18"/>
  <c r="F3956" i="18" s="1"/>
  <c r="D3956" i="18"/>
  <c r="C3956" i="18"/>
  <c r="B3956" i="18"/>
  <c r="A3956" i="18"/>
  <c r="E3955" i="18"/>
  <c r="F3955" i="18" s="1"/>
  <c r="D3955" i="18"/>
  <c r="C3955" i="18"/>
  <c r="B3955" i="18"/>
  <c r="A3955" i="18"/>
  <c r="E3954" i="18"/>
  <c r="F3954" i="18" s="1"/>
  <c r="D3954" i="18"/>
  <c r="C3954" i="18"/>
  <c r="B3954" i="18"/>
  <c r="A3954" i="18"/>
  <c r="E3953" i="18"/>
  <c r="F3953" i="18" s="1"/>
  <c r="D3953" i="18"/>
  <c r="C3953" i="18"/>
  <c r="B3953" i="18"/>
  <c r="A3953" i="18"/>
  <c r="E3952" i="18"/>
  <c r="F3952" i="18" s="1"/>
  <c r="D3952" i="18"/>
  <c r="C3952" i="18"/>
  <c r="B3952" i="18"/>
  <c r="A3952" i="18"/>
  <c r="E3951" i="18"/>
  <c r="F3951" i="18" s="1"/>
  <c r="D3951" i="18"/>
  <c r="C3951" i="18"/>
  <c r="B3951" i="18"/>
  <c r="A3951" i="18"/>
  <c r="E3950" i="18"/>
  <c r="F3950" i="18" s="1"/>
  <c r="D3950" i="18"/>
  <c r="C3950" i="18"/>
  <c r="B3950" i="18"/>
  <c r="A3950" i="18"/>
  <c r="E3949" i="18"/>
  <c r="F3949" i="18" s="1"/>
  <c r="D3949" i="18"/>
  <c r="C3949" i="18"/>
  <c r="B3949" i="18"/>
  <c r="A3949" i="18"/>
  <c r="E3948" i="18"/>
  <c r="F3948" i="18" s="1"/>
  <c r="D3948" i="18"/>
  <c r="C3948" i="18"/>
  <c r="B3948" i="18"/>
  <c r="A3948" i="18"/>
  <c r="E3947" i="18"/>
  <c r="F3947" i="18" s="1"/>
  <c r="D3947" i="18"/>
  <c r="C3947" i="18"/>
  <c r="B3947" i="18"/>
  <c r="A3947" i="18"/>
  <c r="E3946" i="18"/>
  <c r="F3946" i="18" s="1"/>
  <c r="D3946" i="18"/>
  <c r="C3946" i="18"/>
  <c r="B3946" i="18"/>
  <c r="A3946" i="18"/>
  <c r="E3945" i="18"/>
  <c r="F3945" i="18" s="1"/>
  <c r="D3945" i="18"/>
  <c r="C3945" i="18"/>
  <c r="B3945" i="18"/>
  <c r="A3945" i="18"/>
  <c r="E3944" i="18"/>
  <c r="F3944" i="18" s="1"/>
  <c r="D3944" i="18"/>
  <c r="C3944" i="18"/>
  <c r="B3944" i="18"/>
  <c r="A3944" i="18"/>
  <c r="E3943" i="18"/>
  <c r="F3943" i="18" s="1"/>
  <c r="D3943" i="18"/>
  <c r="C3943" i="18"/>
  <c r="B3943" i="18"/>
  <c r="A3943" i="18"/>
  <c r="E3942" i="18"/>
  <c r="F3942" i="18" s="1"/>
  <c r="D3942" i="18"/>
  <c r="C3942" i="18"/>
  <c r="B3942" i="18"/>
  <c r="A3942" i="18"/>
  <c r="E3941" i="18"/>
  <c r="F3941" i="18" s="1"/>
  <c r="D3941" i="18"/>
  <c r="C3941" i="18"/>
  <c r="B3941" i="18"/>
  <c r="A3941" i="18"/>
  <c r="E3940" i="18"/>
  <c r="F3940" i="18" s="1"/>
  <c r="D3940" i="18"/>
  <c r="C3940" i="18"/>
  <c r="B3940" i="18"/>
  <c r="A3940" i="18"/>
  <c r="E3939" i="18"/>
  <c r="F3939" i="18" s="1"/>
  <c r="D3939" i="18"/>
  <c r="C3939" i="18"/>
  <c r="B3939" i="18"/>
  <c r="A3939" i="18"/>
  <c r="E3938" i="18"/>
  <c r="F3938" i="18" s="1"/>
  <c r="D3938" i="18"/>
  <c r="C3938" i="18"/>
  <c r="B3938" i="18"/>
  <c r="A3938" i="18"/>
  <c r="E3937" i="18"/>
  <c r="F3937" i="18" s="1"/>
  <c r="D3937" i="18"/>
  <c r="C3937" i="18"/>
  <c r="B3937" i="18"/>
  <c r="A3937" i="18"/>
  <c r="E3936" i="18"/>
  <c r="F3936" i="18" s="1"/>
  <c r="D3936" i="18"/>
  <c r="C3936" i="18"/>
  <c r="B3936" i="18"/>
  <c r="A3936" i="18"/>
  <c r="E3935" i="18"/>
  <c r="F3935" i="18" s="1"/>
  <c r="D3935" i="18"/>
  <c r="C3935" i="18"/>
  <c r="B3935" i="18"/>
  <c r="A3935" i="18"/>
  <c r="E3934" i="18"/>
  <c r="F3934" i="18" s="1"/>
  <c r="D3934" i="18"/>
  <c r="C3934" i="18"/>
  <c r="B3934" i="18"/>
  <c r="A3934" i="18"/>
  <c r="E3933" i="18"/>
  <c r="F3933" i="18" s="1"/>
  <c r="D3933" i="18"/>
  <c r="C3933" i="18"/>
  <c r="B3933" i="18"/>
  <c r="A3933" i="18"/>
  <c r="E3932" i="18"/>
  <c r="F3932" i="18" s="1"/>
  <c r="D3932" i="18"/>
  <c r="C3932" i="18"/>
  <c r="B3932" i="18"/>
  <c r="A3932" i="18"/>
  <c r="E3931" i="18"/>
  <c r="F3931" i="18" s="1"/>
  <c r="D3931" i="18"/>
  <c r="C3931" i="18"/>
  <c r="B3931" i="18"/>
  <c r="A3931" i="18"/>
  <c r="E3930" i="18"/>
  <c r="F3930" i="18" s="1"/>
  <c r="D3930" i="18"/>
  <c r="C3930" i="18"/>
  <c r="B3930" i="18"/>
  <c r="A3930" i="18"/>
  <c r="E3929" i="18"/>
  <c r="F3929" i="18" s="1"/>
  <c r="D3929" i="18"/>
  <c r="C3929" i="18"/>
  <c r="B3929" i="18"/>
  <c r="A3929" i="18"/>
  <c r="E3928" i="18"/>
  <c r="F3928" i="18" s="1"/>
  <c r="D3928" i="18"/>
  <c r="C3928" i="18"/>
  <c r="B3928" i="18"/>
  <c r="A3928" i="18"/>
  <c r="E3927" i="18"/>
  <c r="F3927" i="18" s="1"/>
  <c r="D3927" i="18"/>
  <c r="C3927" i="18"/>
  <c r="B3927" i="18"/>
  <c r="A3927" i="18"/>
  <c r="E3926" i="18"/>
  <c r="F3926" i="18" s="1"/>
  <c r="D3926" i="18"/>
  <c r="C3926" i="18"/>
  <c r="B3926" i="18"/>
  <c r="A3926" i="18"/>
  <c r="E3925" i="18"/>
  <c r="F3925" i="18" s="1"/>
  <c r="D3925" i="18"/>
  <c r="C3925" i="18"/>
  <c r="B3925" i="18"/>
  <c r="A3925" i="18"/>
  <c r="E3924" i="18"/>
  <c r="F3924" i="18" s="1"/>
  <c r="D3924" i="18"/>
  <c r="C3924" i="18"/>
  <c r="B3924" i="18"/>
  <c r="A3924" i="18"/>
  <c r="E3923" i="18"/>
  <c r="F3923" i="18" s="1"/>
  <c r="D3923" i="18"/>
  <c r="C3923" i="18"/>
  <c r="B3923" i="18"/>
  <c r="A3923" i="18"/>
  <c r="E3922" i="18"/>
  <c r="F3922" i="18" s="1"/>
  <c r="D3922" i="18"/>
  <c r="C3922" i="18"/>
  <c r="B3922" i="18"/>
  <c r="A3922" i="18"/>
  <c r="E3921" i="18"/>
  <c r="F3921" i="18" s="1"/>
  <c r="D3921" i="18"/>
  <c r="C3921" i="18"/>
  <c r="B3921" i="18"/>
  <c r="A3921" i="18"/>
  <c r="E3920" i="18"/>
  <c r="F3920" i="18" s="1"/>
  <c r="D3920" i="18"/>
  <c r="C3920" i="18"/>
  <c r="B3920" i="18"/>
  <c r="A3920" i="18"/>
  <c r="E3919" i="18"/>
  <c r="F3919" i="18" s="1"/>
  <c r="D3919" i="18"/>
  <c r="C3919" i="18"/>
  <c r="B3919" i="18"/>
  <c r="A3919" i="18"/>
  <c r="E3918" i="18"/>
  <c r="F3918" i="18" s="1"/>
  <c r="D3918" i="18"/>
  <c r="C3918" i="18"/>
  <c r="B3918" i="18"/>
  <c r="A3918" i="18"/>
  <c r="E3917" i="18"/>
  <c r="F3917" i="18" s="1"/>
  <c r="D3917" i="18"/>
  <c r="C3917" i="18"/>
  <c r="B3917" i="18"/>
  <c r="A3917" i="18"/>
  <c r="E3916" i="18"/>
  <c r="F3916" i="18" s="1"/>
  <c r="D3916" i="18"/>
  <c r="C3916" i="18"/>
  <c r="B3916" i="18"/>
  <c r="A3916" i="18"/>
  <c r="E3915" i="18"/>
  <c r="F3915" i="18" s="1"/>
  <c r="D3915" i="18"/>
  <c r="C3915" i="18"/>
  <c r="B3915" i="18"/>
  <c r="A3915" i="18"/>
  <c r="E3914" i="18"/>
  <c r="F3914" i="18" s="1"/>
  <c r="D3914" i="18"/>
  <c r="C3914" i="18"/>
  <c r="B3914" i="18"/>
  <c r="A3914" i="18"/>
  <c r="E3913" i="18"/>
  <c r="F3913" i="18" s="1"/>
  <c r="D3913" i="18"/>
  <c r="C3913" i="18"/>
  <c r="B3913" i="18"/>
  <c r="A3913" i="18"/>
  <c r="E3912" i="18"/>
  <c r="F3912" i="18" s="1"/>
  <c r="D3912" i="18"/>
  <c r="C3912" i="18"/>
  <c r="B3912" i="18"/>
  <c r="A3912" i="18"/>
  <c r="E3911" i="18"/>
  <c r="F3911" i="18" s="1"/>
  <c r="D3911" i="18"/>
  <c r="C3911" i="18"/>
  <c r="B3911" i="18"/>
  <c r="A3911" i="18"/>
  <c r="E3910" i="18"/>
  <c r="F3910" i="18" s="1"/>
  <c r="D3910" i="18"/>
  <c r="C3910" i="18"/>
  <c r="B3910" i="18"/>
  <c r="A3910" i="18"/>
  <c r="E3909" i="18"/>
  <c r="F3909" i="18" s="1"/>
  <c r="D3909" i="18"/>
  <c r="C3909" i="18"/>
  <c r="B3909" i="18"/>
  <c r="A3909" i="18"/>
  <c r="E3908" i="18"/>
  <c r="F3908" i="18" s="1"/>
  <c r="D3908" i="18"/>
  <c r="C3908" i="18"/>
  <c r="B3908" i="18"/>
  <c r="A3908" i="18"/>
  <c r="E3907" i="18"/>
  <c r="F3907" i="18" s="1"/>
  <c r="D3907" i="18"/>
  <c r="C3907" i="18"/>
  <c r="B3907" i="18"/>
  <c r="A3907" i="18"/>
  <c r="E3906" i="18"/>
  <c r="F3906" i="18" s="1"/>
  <c r="D3906" i="18"/>
  <c r="C3906" i="18"/>
  <c r="B3906" i="18"/>
  <c r="A3906" i="18"/>
  <c r="E3905" i="18"/>
  <c r="F3905" i="18" s="1"/>
  <c r="D3905" i="18"/>
  <c r="C3905" i="18"/>
  <c r="B3905" i="18"/>
  <c r="A3905" i="18"/>
  <c r="E3904" i="18"/>
  <c r="F3904" i="18" s="1"/>
  <c r="D3904" i="18"/>
  <c r="C3904" i="18"/>
  <c r="B3904" i="18"/>
  <c r="A3904" i="18"/>
  <c r="E3903" i="18"/>
  <c r="F3903" i="18" s="1"/>
  <c r="D3903" i="18"/>
  <c r="C3903" i="18"/>
  <c r="B3903" i="18"/>
  <c r="A3903" i="18"/>
  <c r="E3902" i="18"/>
  <c r="F3902" i="18" s="1"/>
  <c r="D3902" i="18"/>
  <c r="C3902" i="18"/>
  <c r="B3902" i="18"/>
  <c r="A3902" i="18"/>
  <c r="E3901" i="18"/>
  <c r="F3901" i="18" s="1"/>
  <c r="D3901" i="18"/>
  <c r="C3901" i="18"/>
  <c r="B3901" i="18"/>
  <c r="A3901" i="18"/>
  <c r="E3900" i="18"/>
  <c r="F3900" i="18" s="1"/>
  <c r="D3900" i="18"/>
  <c r="C3900" i="18"/>
  <c r="B3900" i="18"/>
  <c r="A3900" i="18"/>
  <c r="E3899" i="18"/>
  <c r="F3899" i="18" s="1"/>
  <c r="D3899" i="18"/>
  <c r="C3899" i="18"/>
  <c r="B3899" i="18"/>
  <c r="A3899" i="18"/>
  <c r="E3898" i="18"/>
  <c r="F3898" i="18" s="1"/>
  <c r="D3898" i="18"/>
  <c r="C3898" i="18"/>
  <c r="B3898" i="18"/>
  <c r="A3898" i="18"/>
  <c r="E3897" i="18"/>
  <c r="F3897" i="18" s="1"/>
  <c r="D3897" i="18"/>
  <c r="C3897" i="18"/>
  <c r="B3897" i="18"/>
  <c r="A3897" i="18"/>
  <c r="E3896" i="18"/>
  <c r="F3896" i="18" s="1"/>
  <c r="D3896" i="18"/>
  <c r="C3896" i="18"/>
  <c r="B3896" i="18"/>
  <c r="A3896" i="18"/>
  <c r="E3895" i="18"/>
  <c r="F3895" i="18" s="1"/>
  <c r="D3895" i="18"/>
  <c r="C3895" i="18"/>
  <c r="B3895" i="18"/>
  <c r="A3895" i="18"/>
  <c r="E3894" i="18"/>
  <c r="F3894" i="18" s="1"/>
  <c r="D3894" i="18"/>
  <c r="C3894" i="18"/>
  <c r="B3894" i="18"/>
  <c r="A3894" i="18"/>
  <c r="E3893" i="18"/>
  <c r="F3893" i="18" s="1"/>
  <c r="D3893" i="18"/>
  <c r="C3893" i="18"/>
  <c r="B3893" i="18"/>
  <c r="A3893" i="18"/>
  <c r="E3892" i="18"/>
  <c r="F3892" i="18" s="1"/>
  <c r="D3892" i="18"/>
  <c r="C3892" i="18"/>
  <c r="B3892" i="18"/>
  <c r="A3892" i="18"/>
  <c r="E3891" i="18"/>
  <c r="F3891" i="18" s="1"/>
  <c r="D3891" i="18"/>
  <c r="C3891" i="18"/>
  <c r="B3891" i="18"/>
  <c r="A3891" i="18"/>
  <c r="E3890" i="18"/>
  <c r="F3890" i="18" s="1"/>
  <c r="D3890" i="18"/>
  <c r="C3890" i="18"/>
  <c r="B3890" i="18"/>
  <c r="A3890" i="18"/>
  <c r="E3889" i="18"/>
  <c r="F3889" i="18" s="1"/>
  <c r="D3889" i="18"/>
  <c r="C3889" i="18"/>
  <c r="B3889" i="18"/>
  <c r="A3889" i="18"/>
  <c r="E3888" i="18"/>
  <c r="F3888" i="18" s="1"/>
  <c r="D3888" i="18"/>
  <c r="C3888" i="18"/>
  <c r="B3888" i="18"/>
  <c r="A3888" i="18"/>
  <c r="E3887" i="18"/>
  <c r="F3887" i="18" s="1"/>
  <c r="D3887" i="18"/>
  <c r="C3887" i="18"/>
  <c r="B3887" i="18"/>
  <c r="A3887" i="18"/>
  <c r="E3886" i="18"/>
  <c r="F3886" i="18" s="1"/>
  <c r="D3886" i="18"/>
  <c r="C3886" i="18"/>
  <c r="B3886" i="18"/>
  <c r="A3886" i="18"/>
  <c r="E3885" i="18"/>
  <c r="F3885" i="18" s="1"/>
  <c r="D3885" i="18"/>
  <c r="C3885" i="18"/>
  <c r="B3885" i="18"/>
  <c r="A3885" i="18"/>
  <c r="E3884" i="18"/>
  <c r="F3884" i="18" s="1"/>
  <c r="D3884" i="18"/>
  <c r="C3884" i="18"/>
  <c r="B3884" i="18"/>
  <c r="A3884" i="18"/>
  <c r="E3883" i="18"/>
  <c r="F3883" i="18" s="1"/>
  <c r="D3883" i="18"/>
  <c r="C3883" i="18"/>
  <c r="B3883" i="18"/>
  <c r="A3883" i="18"/>
  <c r="E3882" i="18"/>
  <c r="F3882" i="18" s="1"/>
  <c r="D3882" i="18"/>
  <c r="C3882" i="18"/>
  <c r="B3882" i="18"/>
  <c r="A3882" i="18"/>
  <c r="E3881" i="18"/>
  <c r="F3881" i="18" s="1"/>
  <c r="D3881" i="18"/>
  <c r="C3881" i="18"/>
  <c r="B3881" i="18"/>
  <c r="A3881" i="18"/>
  <c r="E3880" i="18"/>
  <c r="F3880" i="18" s="1"/>
  <c r="D3880" i="18"/>
  <c r="C3880" i="18"/>
  <c r="B3880" i="18"/>
  <c r="A3880" i="18"/>
  <c r="E3879" i="18"/>
  <c r="F3879" i="18" s="1"/>
  <c r="D3879" i="18"/>
  <c r="C3879" i="18"/>
  <c r="B3879" i="18"/>
  <c r="A3879" i="18"/>
  <c r="E3878" i="18"/>
  <c r="F3878" i="18" s="1"/>
  <c r="D3878" i="18"/>
  <c r="C3878" i="18"/>
  <c r="B3878" i="18"/>
  <c r="A3878" i="18"/>
  <c r="E3877" i="18"/>
  <c r="F3877" i="18" s="1"/>
  <c r="D3877" i="18"/>
  <c r="C3877" i="18"/>
  <c r="B3877" i="18"/>
  <c r="A3877" i="18"/>
  <c r="E3876" i="18"/>
  <c r="F3876" i="18" s="1"/>
  <c r="D3876" i="18"/>
  <c r="C3876" i="18"/>
  <c r="B3876" i="18"/>
  <c r="A3876" i="18"/>
  <c r="E3875" i="18"/>
  <c r="F3875" i="18" s="1"/>
  <c r="D3875" i="18"/>
  <c r="C3875" i="18"/>
  <c r="B3875" i="18"/>
  <c r="A3875" i="18"/>
  <c r="E3874" i="18"/>
  <c r="F3874" i="18" s="1"/>
  <c r="D3874" i="18"/>
  <c r="C3874" i="18"/>
  <c r="B3874" i="18"/>
  <c r="A3874" i="18"/>
  <c r="E3873" i="18"/>
  <c r="F3873" i="18" s="1"/>
  <c r="D3873" i="18"/>
  <c r="C3873" i="18"/>
  <c r="B3873" i="18"/>
  <c r="A3873" i="18"/>
  <c r="E3872" i="18"/>
  <c r="F3872" i="18" s="1"/>
  <c r="D3872" i="18"/>
  <c r="C3872" i="18"/>
  <c r="B3872" i="18"/>
  <c r="A3872" i="18"/>
  <c r="E3871" i="18"/>
  <c r="F3871" i="18" s="1"/>
  <c r="D3871" i="18"/>
  <c r="C3871" i="18"/>
  <c r="B3871" i="18"/>
  <c r="A3871" i="18"/>
  <c r="E3870" i="18"/>
  <c r="F3870" i="18" s="1"/>
  <c r="D3870" i="18"/>
  <c r="C3870" i="18"/>
  <c r="B3870" i="18"/>
  <c r="A3870" i="18"/>
  <c r="E3869" i="18"/>
  <c r="F3869" i="18" s="1"/>
  <c r="D3869" i="18"/>
  <c r="C3869" i="18"/>
  <c r="B3869" i="18"/>
  <c r="A3869" i="18"/>
  <c r="E3868" i="18"/>
  <c r="F3868" i="18" s="1"/>
  <c r="D3868" i="18"/>
  <c r="C3868" i="18"/>
  <c r="B3868" i="18"/>
  <c r="A3868" i="18"/>
  <c r="E3867" i="18"/>
  <c r="F3867" i="18" s="1"/>
  <c r="D3867" i="18"/>
  <c r="C3867" i="18"/>
  <c r="B3867" i="18"/>
  <c r="A3867" i="18"/>
  <c r="E3866" i="18"/>
  <c r="F3866" i="18" s="1"/>
  <c r="D3866" i="18"/>
  <c r="C3866" i="18"/>
  <c r="B3866" i="18"/>
  <c r="A3866" i="18"/>
  <c r="E3865" i="18"/>
  <c r="F3865" i="18" s="1"/>
  <c r="D3865" i="18"/>
  <c r="C3865" i="18"/>
  <c r="B3865" i="18"/>
  <c r="A3865" i="18"/>
  <c r="E3864" i="18"/>
  <c r="F3864" i="18" s="1"/>
  <c r="D3864" i="18"/>
  <c r="C3864" i="18"/>
  <c r="B3864" i="18"/>
  <c r="A3864" i="18"/>
  <c r="E3863" i="18"/>
  <c r="F3863" i="18" s="1"/>
  <c r="D3863" i="18"/>
  <c r="C3863" i="18"/>
  <c r="B3863" i="18"/>
  <c r="A3863" i="18"/>
  <c r="E3862" i="18"/>
  <c r="F3862" i="18" s="1"/>
  <c r="D3862" i="18"/>
  <c r="C3862" i="18"/>
  <c r="B3862" i="18"/>
  <c r="A3862" i="18"/>
  <c r="E3861" i="18"/>
  <c r="F3861" i="18" s="1"/>
  <c r="D3861" i="18"/>
  <c r="C3861" i="18"/>
  <c r="B3861" i="18"/>
  <c r="A3861" i="18"/>
  <c r="E3860" i="18"/>
  <c r="F3860" i="18" s="1"/>
  <c r="D3860" i="18"/>
  <c r="C3860" i="18"/>
  <c r="B3860" i="18"/>
  <c r="A3860" i="18"/>
  <c r="E3859" i="18"/>
  <c r="F3859" i="18" s="1"/>
  <c r="D3859" i="18"/>
  <c r="C3859" i="18"/>
  <c r="B3859" i="18"/>
  <c r="A3859" i="18"/>
  <c r="E3858" i="18"/>
  <c r="F3858" i="18" s="1"/>
  <c r="D3858" i="18"/>
  <c r="C3858" i="18"/>
  <c r="B3858" i="18"/>
  <c r="A3858" i="18"/>
  <c r="E3857" i="18"/>
  <c r="F3857" i="18" s="1"/>
  <c r="D3857" i="18"/>
  <c r="C3857" i="18"/>
  <c r="B3857" i="18"/>
  <c r="A3857" i="18"/>
  <c r="E3856" i="18"/>
  <c r="F3856" i="18" s="1"/>
  <c r="D3856" i="18"/>
  <c r="C3856" i="18"/>
  <c r="B3856" i="18"/>
  <c r="A3856" i="18"/>
  <c r="E3855" i="18"/>
  <c r="F3855" i="18" s="1"/>
  <c r="D3855" i="18"/>
  <c r="C3855" i="18"/>
  <c r="B3855" i="18"/>
  <c r="A3855" i="18"/>
  <c r="E3854" i="18"/>
  <c r="F3854" i="18" s="1"/>
  <c r="D3854" i="18"/>
  <c r="C3854" i="18"/>
  <c r="B3854" i="18"/>
  <c r="A3854" i="18"/>
  <c r="E3853" i="18"/>
  <c r="F3853" i="18" s="1"/>
  <c r="D3853" i="18"/>
  <c r="C3853" i="18"/>
  <c r="B3853" i="18"/>
  <c r="A3853" i="18"/>
  <c r="E3852" i="18"/>
  <c r="F3852" i="18" s="1"/>
  <c r="D3852" i="18"/>
  <c r="C3852" i="18"/>
  <c r="B3852" i="18"/>
  <c r="A3852" i="18"/>
  <c r="E3851" i="18"/>
  <c r="F3851" i="18" s="1"/>
  <c r="D3851" i="18"/>
  <c r="C3851" i="18"/>
  <c r="B3851" i="18"/>
  <c r="A3851" i="18"/>
  <c r="E3850" i="18"/>
  <c r="F3850" i="18" s="1"/>
  <c r="D3850" i="18"/>
  <c r="C3850" i="18"/>
  <c r="B3850" i="18"/>
  <c r="A3850" i="18"/>
  <c r="E3849" i="18"/>
  <c r="F3849" i="18" s="1"/>
  <c r="D3849" i="18"/>
  <c r="C3849" i="18"/>
  <c r="B3849" i="18"/>
  <c r="A3849" i="18"/>
  <c r="E3848" i="18"/>
  <c r="F3848" i="18" s="1"/>
  <c r="D3848" i="18"/>
  <c r="C3848" i="18"/>
  <c r="B3848" i="18"/>
  <c r="A3848" i="18"/>
  <c r="E3847" i="18"/>
  <c r="F3847" i="18" s="1"/>
  <c r="D3847" i="18"/>
  <c r="C3847" i="18"/>
  <c r="B3847" i="18"/>
  <c r="A3847" i="18"/>
  <c r="E3846" i="18"/>
  <c r="F3846" i="18" s="1"/>
  <c r="D3846" i="18"/>
  <c r="C3846" i="18"/>
  <c r="B3846" i="18"/>
  <c r="A3846" i="18"/>
  <c r="E3845" i="18"/>
  <c r="F3845" i="18" s="1"/>
  <c r="D3845" i="18"/>
  <c r="C3845" i="18"/>
  <c r="B3845" i="18"/>
  <c r="A3845" i="18"/>
  <c r="E3844" i="18"/>
  <c r="F3844" i="18" s="1"/>
  <c r="D3844" i="18"/>
  <c r="C3844" i="18"/>
  <c r="B3844" i="18"/>
  <c r="A3844" i="18"/>
  <c r="E3843" i="18"/>
  <c r="F3843" i="18" s="1"/>
  <c r="D3843" i="18"/>
  <c r="C3843" i="18"/>
  <c r="B3843" i="18"/>
  <c r="A3843" i="18"/>
  <c r="E3842" i="18"/>
  <c r="F3842" i="18" s="1"/>
  <c r="D3842" i="18"/>
  <c r="C3842" i="18"/>
  <c r="B3842" i="18"/>
  <c r="A3842" i="18"/>
  <c r="E3841" i="18"/>
  <c r="F3841" i="18" s="1"/>
  <c r="D3841" i="18"/>
  <c r="C3841" i="18"/>
  <c r="B3841" i="18"/>
  <c r="A3841" i="18"/>
  <c r="E3840" i="18"/>
  <c r="F3840" i="18" s="1"/>
  <c r="D3840" i="18"/>
  <c r="C3840" i="18"/>
  <c r="B3840" i="18"/>
  <c r="A3840" i="18"/>
  <c r="E3839" i="18"/>
  <c r="F3839" i="18" s="1"/>
  <c r="D3839" i="18"/>
  <c r="C3839" i="18"/>
  <c r="B3839" i="18"/>
  <c r="A3839" i="18"/>
  <c r="E3838" i="18"/>
  <c r="F3838" i="18" s="1"/>
  <c r="D3838" i="18"/>
  <c r="C3838" i="18"/>
  <c r="B3838" i="18"/>
  <c r="A3838" i="18"/>
  <c r="E3837" i="18"/>
  <c r="F3837" i="18" s="1"/>
  <c r="D3837" i="18"/>
  <c r="C3837" i="18"/>
  <c r="B3837" i="18"/>
  <c r="A3837" i="18"/>
  <c r="E3836" i="18"/>
  <c r="F3836" i="18" s="1"/>
  <c r="D3836" i="18"/>
  <c r="C3836" i="18"/>
  <c r="B3836" i="18"/>
  <c r="A3836" i="18"/>
  <c r="E3835" i="18"/>
  <c r="F3835" i="18" s="1"/>
  <c r="D3835" i="18"/>
  <c r="C3835" i="18"/>
  <c r="B3835" i="18"/>
  <c r="A3835" i="18"/>
  <c r="E3834" i="18"/>
  <c r="F3834" i="18" s="1"/>
  <c r="D3834" i="18"/>
  <c r="C3834" i="18"/>
  <c r="B3834" i="18"/>
  <c r="A3834" i="18"/>
  <c r="E3833" i="18"/>
  <c r="F3833" i="18" s="1"/>
  <c r="D3833" i="18"/>
  <c r="C3833" i="18"/>
  <c r="B3833" i="18"/>
  <c r="A3833" i="18"/>
  <c r="E3832" i="18"/>
  <c r="F3832" i="18" s="1"/>
  <c r="D3832" i="18"/>
  <c r="C3832" i="18"/>
  <c r="B3832" i="18"/>
  <c r="A3832" i="18"/>
  <c r="E3831" i="18"/>
  <c r="F3831" i="18" s="1"/>
  <c r="D3831" i="18"/>
  <c r="C3831" i="18"/>
  <c r="B3831" i="18"/>
  <c r="A3831" i="18"/>
  <c r="E3830" i="18"/>
  <c r="F3830" i="18" s="1"/>
  <c r="D3830" i="18"/>
  <c r="C3830" i="18"/>
  <c r="B3830" i="18"/>
  <c r="A3830" i="18"/>
  <c r="E3829" i="18"/>
  <c r="F3829" i="18" s="1"/>
  <c r="D3829" i="18"/>
  <c r="C3829" i="18"/>
  <c r="B3829" i="18"/>
  <c r="A3829" i="18"/>
  <c r="E3828" i="18"/>
  <c r="F3828" i="18" s="1"/>
  <c r="D3828" i="18"/>
  <c r="C3828" i="18"/>
  <c r="B3828" i="18"/>
  <c r="A3828" i="18"/>
  <c r="E3827" i="18"/>
  <c r="F3827" i="18" s="1"/>
  <c r="D3827" i="18"/>
  <c r="C3827" i="18"/>
  <c r="B3827" i="18"/>
  <c r="A3827" i="18"/>
  <c r="E3826" i="18"/>
  <c r="F3826" i="18" s="1"/>
  <c r="D3826" i="18"/>
  <c r="C3826" i="18"/>
  <c r="B3826" i="18"/>
  <c r="A3826" i="18"/>
  <c r="E3825" i="18"/>
  <c r="F3825" i="18" s="1"/>
  <c r="D3825" i="18"/>
  <c r="C3825" i="18"/>
  <c r="B3825" i="18"/>
  <c r="A3825" i="18"/>
  <c r="E3824" i="18"/>
  <c r="F3824" i="18" s="1"/>
  <c r="D3824" i="18"/>
  <c r="C3824" i="18"/>
  <c r="B3824" i="18"/>
  <c r="A3824" i="18"/>
  <c r="E3823" i="18"/>
  <c r="F3823" i="18" s="1"/>
  <c r="D3823" i="18"/>
  <c r="C3823" i="18"/>
  <c r="B3823" i="18"/>
  <c r="A3823" i="18"/>
  <c r="E3822" i="18"/>
  <c r="F3822" i="18" s="1"/>
  <c r="D3822" i="18"/>
  <c r="C3822" i="18"/>
  <c r="B3822" i="18"/>
  <c r="A3822" i="18"/>
  <c r="E3821" i="18"/>
  <c r="F3821" i="18" s="1"/>
  <c r="D3821" i="18"/>
  <c r="C3821" i="18"/>
  <c r="B3821" i="18"/>
  <c r="A3821" i="18"/>
  <c r="E3820" i="18"/>
  <c r="F3820" i="18" s="1"/>
  <c r="D3820" i="18"/>
  <c r="C3820" i="18"/>
  <c r="B3820" i="18"/>
  <c r="A3820" i="18"/>
  <c r="E3819" i="18"/>
  <c r="F3819" i="18" s="1"/>
  <c r="D3819" i="18"/>
  <c r="C3819" i="18"/>
  <c r="B3819" i="18"/>
  <c r="A3819" i="18"/>
  <c r="E3818" i="18"/>
  <c r="F3818" i="18" s="1"/>
  <c r="D3818" i="18"/>
  <c r="C3818" i="18"/>
  <c r="B3818" i="18"/>
  <c r="A3818" i="18"/>
  <c r="E3817" i="18"/>
  <c r="F3817" i="18" s="1"/>
  <c r="D3817" i="18"/>
  <c r="C3817" i="18"/>
  <c r="B3817" i="18"/>
  <c r="A3817" i="18"/>
  <c r="E3816" i="18"/>
  <c r="F3816" i="18" s="1"/>
  <c r="D3816" i="18"/>
  <c r="C3816" i="18"/>
  <c r="B3816" i="18"/>
  <c r="A3816" i="18"/>
  <c r="E3815" i="18"/>
  <c r="F3815" i="18" s="1"/>
  <c r="D3815" i="18"/>
  <c r="C3815" i="18"/>
  <c r="B3815" i="18"/>
  <c r="A3815" i="18"/>
  <c r="E3814" i="18"/>
  <c r="F3814" i="18" s="1"/>
  <c r="D3814" i="18"/>
  <c r="C3814" i="18"/>
  <c r="B3814" i="18"/>
  <c r="A3814" i="18"/>
  <c r="E3813" i="18"/>
  <c r="F3813" i="18" s="1"/>
  <c r="D3813" i="18"/>
  <c r="C3813" i="18"/>
  <c r="B3813" i="18"/>
  <c r="A3813" i="18"/>
  <c r="E3812" i="18"/>
  <c r="F3812" i="18" s="1"/>
  <c r="D3812" i="18"/>
  <c r="C3812" i="18"/>
  <c r="B3812" i="18"/>
  <c r="A3812" i="18"/>
  <c r="E3811" i="18"/>
  <c r="F3811" i="18" s="1"/>
  <c r="D3811" i="18"/>
  <c r="C3811" i="18"/>
  <c r="B3811" i="18"/>
  <c r="A3811" i="18"/>
  <c r="E3810" i="18"/>
  <c r="F3810" i="18" s="1"/>
  <c r="D3810" i="18"/>
  <c r="C3810" i="18"/>
  <c r="B3810" i="18"/>
  <c r="A3810" i="18"/>
  <c r="E3809" i="18"/>
  <c r="F3809" i="18" s="1"/>
  <c r="D3809" i="18"/>
  <c r="C3809" i="18"/>
  <c r="B3809" i="18"/>
  <c r="A3809" i="18"/>
  <c r="E3808" i="18"/>
  <c r="F3808" i="18" s="1"/>
  <c r="D3808" i="18"/>
  <c r="C3808" i="18"/>
  <c r="B3808" i="18"/>
  <c r="A3808" i="18"/>
  <c r="E3807" i="18"/>
  <c r="F3807" i="18" s="1"/>
  <c r="D3807" i="18"/>
  <c r="C3807" i="18"/>
  <c r="B3807" i="18"/>
  <c r="A3807" i="18"/>
  <c r="E3806" i="18"/>
  <c r="F3806" i="18" s="1"/>
  <c r="D3806" i="18"/>
  <c r="C3806" i="18"/>
  <c r="B3806" i="18"/>
  <c r="A3806" i="18"/>
  <c r="E3805" i="18"/>
  <c r="F3805" i="18" s="1"/>
  <c r="D3805" i="18"/>
  <c r="C3805" i="18"/>
  <c r="B3805" i="18"/>
  <c r="A3805" i="18"/>
  <c r="E3804" i="18"/>
  <c r="F3804" i="18" s="1"/>
  <c r="D3804" i="18"/>
  <c r="C3804" i="18"/>
  <c r="B3804" i="18"/>
  <c r="A3804" i="18"/>
  <c r="E3803" i="18"/>
  <c r="F3803" i="18" s="1"/>
  <c r="D3803" i="18"/>
  <c r="C3803" i="18"/>
  <c r="B3803" i="18"/>
  <c r="A3803" i="18"/>
  <c r="E3802" i="18"/>
  <c r="F3802" i="18" s="1"/>
  <c r="D3802" i="18"/>
  <c r="C3802" i="18"/>
  <c r="B3802" i="18"/>
  <c r="A3802" i="18"/>
  <c r="E3801" i="18"/>
  <c r="F3801" i="18" s="1"/>
  <c r="D3801" i="18"/>
  <c r="C3801" i="18"/>
  <c r="B3801" i="18"/>
  <c r="A3801" i="18"/>
  <c r="E3800" i="18"/>
  <c r="F3800" i="18" s="1"/>
  <c r="D3800" i="18"/>
  <c r="C3800" i="18"/>
  <c r="B3800" i="18"/>
  <c r="A3800" i="18"/>
  <c r="E3799" i="18"/>
  <c r="F3799" i="18" s="1"/>
  <c r="D3799" i="18"/>
  <c r="C3799" i="18"/>
  <c r="B3799" i="18"/>
  <c r="A3799" i="18"/>
  <c r="E3798" i="18"/>
  <c r="F3798" i="18" s="1"/>
  <c r="D3798" i="18"/>
  <c r="C3798" i="18"/>
  <c r="B3798" i="18"/>
  <c r="A3798" i="18"/>
  <c r="E3797" i="18"/>
  <c r="F3797" i="18" s="1"/>
  <c r="D3797" i="18"/>
  <c r="C3797" i="18"/>
  <c r="B3797" i="18"/>
  <c r="A3797" i="18"/>
  <c r="E3796" i="18"/>
  <c r="F3796" i="18" s="1"/>
  <c r="D3796" i="18"/>
  <c r="C3796" i="18"/>
  <c r="B3796" i="18"/>
  <c r="A3796" i="18"/>
  <c r="E3795" i="18"/>
  <c r="F3795" i="18" s="1"/>
  <c r="D3795" i="18"/>
  <c r="C3795" i="18"/>
  <c r="B3795" i="18"/>
  <c r="A3795" i="18"/>
  <c r="E3794" i="18"/>
  <c r="F3794" i="18" s="1"/>
  <c r="D3794" i="18"/>
  <c r="C3794" i="18"/>
  <c r="B3794" i="18"/>
  <c r="A3794" i="18"/>
  <c r="E3793" i="18"/>
  <c r="F3793" i="18" s="1"/>
  <c r="D3793" i="18"/>
  <c r="C3793" i="18"/>
  <c r="B3793" i="18"/>
  <c r="A3793" i="18"/>
  <c r="E3792" i="18"/>
  <c r="F3792" i="18" s="1"/>
  <c r="D3792" i="18"/>
  <c r="C3792" i="18"/>
  <c r="B3792" i="18"/>
  <c r="A3792" i="18"/>
  <c r="E3791" i="18"/>
  <c r="F3791" i="18" s="1"/>
  <c r="D3791" i="18"/>
  <c r="C3791" i="18"/>
  <c r="B3791" i="18"/>
  <c r="A3791" i="18"/>
  <c r="E3790" i="18"/>
  <c r="F3790" i="18" s="1"/>
  <c r="D3790" i="18"/>
  <c r="C3790" i="18"/>
  <c r="B3790" i="18"/>
  <c r="A3790" i="18"/>
  <c r="E3789" i="18"/>
  <c r="F3789" i="18" s="1"/>
  <c r="D3789" i="18"/>
  <c r="C3789" i="18"/>
  <c r="B3789" i="18"/>
  <c r="A3789" i="18"/>
  <c r="E3788" i="18"/>
  <c r="F3788" i="18" s="1"/>
  <c r="D3788" i="18"/>
  <c r="C3788" i="18"/>
  <c r="B3788" i="18"/>
  <c r="A3788" i="18"/>
  <c r="E3787" i="18"/>
  <c r="F3787" i="18" s="1"/>
  <c r="D3787" i="18"/>
  <c r="C3787" i="18"/>
  <c r="B3787" i="18"/>
  <c r="A3787" i="18"/>
  <c r="E3786" i="18"/>
  <c r="F3786" i="18" s="1"/>
  <c r="D3786" i="18"/>
  <c r="C3786" i="18"/>
  <c r="B3786" i="18"/>
  <c r="A3786" i="18"/>
  <c r="E3785" i="18"/>
  <c r="F3785" i="18" s="1"/>
  <c r="D3785" i="18"/>
  <c r="C3785" i="18"/>
  <c r="B3785" i="18"/>
  <c r="A3785" i="18"/>
  <c r="E3784" i="18"/>
  <c r="F3784" i="18" s="1"/>
  <c r="D3784" i="18"/>
  <c r="C3784" i="18"/>
  <c r="B3784" i="18"/>
  <c r="A3784" i="18"/>
  <c r="E3783" i="18"/>
  <c r="F3783" i="18" s="1"/>
  <c r="D3783" i="18"/>
  <c r="C3783" i="18"/>
  <c r="B3783" i="18"/>
  <c r="A3783" i="18"/>
  <c r="E3782" i="18"/>
  <c r="F3782" i="18" s="1"/>
  <c r="D3782" i="18"/>
  <c r="C3782" i="18"/>
  <c r="B3782" i="18"/>
  <c r="A3782" i="18"/>
  <c r="E3781" i="18"/>
  <c r="F3781" i="18" s="1"/>
  <c r="D3781" i="18"/>
  <c r="C3781" i="18"/>
  <c r="B3781" i="18"/>
  <c r="A3781" i="18"/>
  <c r="E3780" i="18"/>
  <c r="F3780" i="18" s="1"/>
  <c r="D3780" i="18"/>
  <c r="C3780" i="18"/>
  <c r="B3780" i="18"/>
  <c r="A3780" i="18"/>
  <c r="E3779" i="18"/>
  <c r="F3779" i="18" s="1"/>
  <c r="D3779" i="18"/>
  <c r="C3779" i="18"/>
  <c r="B3779" i="18"/>
  <c r="A3779" i="18"/>
  <c r="E3778" i="18"/>
  <c r="F3778" i="18" s="1"/>
  <c r="D3778" i="18"/>
  <c r="C3778" i="18"/>
  <c r="B3778" i="18"/>
  <c r="A3778" i="18"/>
  <c r="E3777" i="18"/>
  <c r="F3777" i="18" s="1"/>
  <c r="D3777" i="18"/>
  <c r="C3777" i="18"/>
  <c r="B3777" i="18"/>
  <c r="A3777" i="18"/>
  <c r="E3776" i="18"/>
  <c r="F3776" i="18" s="1"/>
  <c r="D3776" i="18"/>
  <c r="C3776" i="18"/>
  <c r="B3776" i="18"/>
  <c r="A3776" i="18"/>
  <c r="E3775" i="18"/>
  <c r="F3775" i="18" s="1"/>
  <c r="D3775" i="18"/>
  <c r="C3775" i="18"/>
  <c r="B3775" i="18"/>
  <c r="A3775" i="18"/>
  <c r="E3774" i="18"/>
  <c r="F3774" i="18" s="1"/>
  <c r="D3774" i="18"/>
  <c r="C3774" i="18"/>
  <c r="B3774" i="18"/>
  <c r="A3774" i="18"/>
  <c r="E3773" i="18"/>
  <c r="F3773" i="18" s="1"/>
  <c r="D3773" i="18"/>
  <c r="C3773" i="18"/>
  <c r="B3773" i="18"/>
  <c r="A3773" i="18"/>
  <c r="E3772" i="18"/>
  <c r="F3772" i="18" s="1"/>
  <c r="D3772" i="18"/>
  <c r="C3772" i="18"/>
  <c r="B3772" i="18"/>
  <c r="A3772" i="18"/>
  <c r="E3771" i="18"/>
  <c r="F3771" i="18" s="1"/>
  <c r="D3771" i="18"/>
  <c r="C3771" i="18"/>
  <c r="B3771" i="18"/>
  <c r="A3771" i="18"/>
  <c r="E3770" i="18"/>
  <c r="F3770" i="18" s="1"/>
  <c r="D3770" i="18"/>
  <c r="C3770" i="18"/>
  <c r="B3770" i="18"/>
  <c r="A3770" i="18"/>
  <c r="E3769" i="18"/>
  <c r="F3769" i="18" s="1"/>
  <c r="D3769" i="18"/>
  <c r="C3769" i="18"/>
  <c r="B3769" i="18"/>
  <c r="A3769" i="18"/>
  <c r="E3768" i="18"/>
  <c r="F3768" i="18" s="1"/>
  <c r="D3768" i="18"/>
  <c r="C3768" i="18"/>
  <c r="B3768" i="18"/>
  <c r="A3768" i="18"/>
  <c r="E3767" i="18"/>
  <c r="F3767" i="18" s="1"/>
  <c r="D3767" i="18"/>
  <c r="C3767" i="18"/>
  <c r="B3767" i="18"/>
  <c r="A3767" i="18"/>
  <c r="E3766" i="18"/>
  <c r="F3766" i="18" s="1"/>
  <c r="D3766" i="18"/>
  <c r="C3766" i="18"/>
  <c r="B3766" i="18"/>
  <c r="A3766" i="18"/>
  <c r="E3765" i="18"/>
  <c r="F3765" i="18" s="1"/>
  <c r="D3765" i="18"/>
  <c r="C3765" i="18"/>
  <c r="B3765" i="18"/>
  <c r="A3765" i="18"/>
  <c r="E3764" i="18"/>
  <c r="F3764" i="18" s="1"/>
  <c r="D3764" i="18"/>
  <c r="C3764" i="18"/>
  <c r="B3764" i="18"/>
  <c r="A3764" i="18"/>
  <c r="E3763" i="18"/>
  <c r="F3763" i="18" s="1"/>
  <c r="D3763" i="18"/>
  <c r="C3763" i="18"/>
  <c r="B3763" i="18"/>
  <c r="A3763" i="18"/>
  <c r="E3762" i="18"/>
  <c r="F3762" i="18" s="1"/>
  <c r="D3762" i="18"/>
  <c r="C3762" i="18"/>
  <c r="B3762" i="18"/>
  <c r="A3762" i="18"/>
  <c r="E3761" i="18"/>
  <c r="F3761" i="18" s="1"/>
  <c r="D3761" i="18"/>
  <c r="C3761" i="18"/>
  <c r="B3761" i="18"/>
  <c r="A3761" i="18"/>
  <c r="E3760" i="18"/>
  <c r="F3760" i="18" s="1"/>
  <c r="D3760" i="18"/>
  <c r="C3760" i="18"/>
  <c r="B3760" i="18"/>
  <c r="A3760" i="18"/>
  <c r="E3759" i="18"/>
  <c r="F3759" i="18" s="1"/>
  <c r="D3759" i="18"/>
  <c r="C3759" i="18"/>
  <c r="B3759" i="18"/>
  <c r="A3759" i="18"/>
  <c r="E3758" i="18"/>
  <c r="F3758" i="18" s="1"/>
  <c r="D3758" i="18"/>
  <c r="C3758" i="18"/>
  <c r="B3758" i="18"/>
  <c r="A3758" i="18"/>
  <c r="E3757" i="18"/>
  <c r="F3757" i="18" s="1"/>
  <c r="D3757" i="18"/>
  <c r="C3757" i="18"/>
  <c r="B3757" i="18"/>
  <c r="A3757" i="18"/>
  <c r="E3756" i="18"/>
  <c r="F3756" i="18" s="1"/>
  <c r="D3756" i="18"/>
  <c r="C3756" i="18"/>
  <c r="B3756" i="18"/>
  <c r="A3756" i="18"/>
  <c r="E3755" i="18"/>
  <c r="F3755" i="18" s="1"/>
  <c r="D3755" i="18"/>
  <c r="C3755" i="18"/>
  <c r="B3755" i="18"/>
  <c r="A3755" i="18"/>
  <c r="E3754" i="18"/>
  <c r="F3754" i="18" s="1"/>
  <c r="D3754" i="18"/>
  <c r="C3754" i="18"/>
  <c r="B3754" i="18"/>
  <c r="A3754" i="18"/>
  <c r="E3753" i="18"/>
  <c r="F3753" i="18" s="1"/>
  <c r="D3753" i="18"/>
  <c r="C3753" i="18"/>
  <c r="B3753" i="18"/>
  <c r="A3753" i="18"/>
  <c r="E3752" i="18"/>
  <c r="F3752" i="18" s="1"/>
  <c r="D3752" i="18"/>
  <c r="C3752" i="18"/>
  <c r="B3752" i="18"/>
  <c r="A3752" i="18"/>
  <c r="E3751" i="18"/>
  <c r="F3751" i="18" s="1"/>
  <c r="D3751" i="18"/>
  <c r="C3751" i="18"/>
  <c r="B3751" i="18"/>
  <c r="A3751" i="18"/>
  <c r="E3750" i="18"/>
  <c r="F3750" i="18" s="1"/>
  <c r="D3750" i="18"/>
  <c r="C3750" i="18"/>
  <c r="B3750" i="18"/>
  <c r="A3750" i="18"/>
  <c r="E3749" i="18"/>
  <c r="F3749" i="18" s="1"/>
  <c r="D3749" i="18"/>
  <c r="C3749" i="18"/>
  <c r="B3749" i="18"/>
  <c r="A3749" i="18"/>
  <c r="E3748" i="18"/>
  <c r="F3748" i="18" s="1"/>
  <c r="D3748" i="18"/>
  <c r="C3748" i="18"/>
  <c r="B3748" i="18"/>
  <c r="A3748" i="18"/>
  <c r="E3747" i="18"/>
  <c r="F3747" i="18" s="1"/>
  <c r="D3747" i="18"/>
  <c r="C3747" i="18"/>
  <c r="B3747" i="18"/>
  <c r="A3747" i="18"/>
  <c r="E3746" i="18"/>
  <c r="F3746" i="18" s="1"/>
  <c r="D3746" i="18"/>
  <c r="C3746" i="18"/>
  <c r="B3746" i="18"/>
  <c r="A3746" i="18"/>
  <c r="E3745" i="18"/>
  <c r="F3745" i="18" s="1"/>
  <c r="D3745" i="18"/>
  <c r="C3745" i="18"/>
  <c r="B3745" i="18"/>
  <c r="A3745" i="18"/>
  <c r="E3744" i="18"/>
  <c r="F3744" i="18" s="1"/>
  <c r="D3744" i="18"/>
  <c r="C3744" i="18"/>
  <c r="B3744" i="18"/>
  <c r="A3744" i="18"/>
  <c r="E3743" i="18"/>
  <c r="F3743" i="18" s="1"/>
  <c r="D3743" i="18"/>
  <c r="C3743" i="18"/>
  <c r="B3743" i="18"/>
  <c r="A3743" i="18"/>
  <c r="E3742" i="18"/>
  <c r="F3742" i="18" s="1"/>
  <c r="D3742" i="18"/>
  <c r="C3742" i="18"/>
  <c r="B3742" i="18"/>
  <c r="A3742" i="18"/>
  <c r="E3741" i="18"/>
  <c r="F3741" i="18" s="1"/>
  <c r="D3741" i="18"/>
  <c r="C3741" i="18"/>
  <c r="B3741" i="18"/>
  <c r="A3741" i="18"/>
  <c r="E3740" i="18"/>
  <c r="F3740" i="18" s="1"/>
  <c r="D3740" i="18"/>
  <c r="C3740" i="18"/>
  <c r="B3740" i="18"/>
  <c r="A3740" i="18"/>
  <c r="E3739" i="18"/>
  <c r="F3739" i="18" s="1"/>
  <c r="D3739" i="18"/>
  <c r="C3739" i="18"/>
  <c r="B3739" i="18"/>
  <c r="A3739" i="18"/>
  <c r="E3738" i="18"/>
  <c r="F3738" i="18" s="1"/>
  <c r="D3738" i="18"/>
  <c r="C3738" i="18"/>
  <c r="B3738" i="18"/>
  <c r="A3738" i="18"/>
  <c r="E3737" i="18"/>
  <c r="F3737" i="18" s="1"/>
  <c r="D3737" i="18"/>
  <c r="C3737" i="18"/>
  <c r="B3737" i="18"/>
  <c r="A3737" i="18"/>
  <c r="E3736" i="18"/>
  <c r="F3736" i="18" s="1"/>
  <c r="D3736" i="18"/>
  <c r="C3736" i="18"/>
  <c r="B3736" i="18"/>
  <c r="A3736" i="18"/>
  <c r="E3735" i="18"/>
  <c r="F3735" i="18" s="1"/>
  <c r="D3735" i="18"/>
  <c r="C3735" i="18"/>
  <c r="B3735" i="18"/>
  <c r="A3735" i="18"/>
  <c r="E3734" i="18"/>
  <c r="F3734" i="18" s="1"/>
  <c r="D3734" i="18"/>
  <c r="C3734" i="18"/>
  <c r="B3734" i="18"/>
  <c r="A3734" i="18"/>
  <c r="E3733" i="18"/>
  <c r="F3733" i="18" s="1"/>
  <c r="D3733" i="18"/>
  <c r="C3733" i="18"/>
  <c r="B3733" i="18"/>
  <c r="A3733" i="18"/>
  <c r="E3732" i="18"/>
  <c r="F3732" i="18" s="1"/>
  <c r="D3732" i="18"/>
  <c r="C3732" i="18"/>
  <c r="B3732" i="18"/>
  <c r="A3732" i="18"/>
  <c r="E3731" i="18"/>
  <c r="F3731" i="18" s="1"/>
  <c r="D3731" i="18"/>
  <c r="C3731" i="18"/>
  <c r="B3731" i="18"/>
  <c r="A3731" i="18"/>
  <c r="E3730" i="18"/>
  <c r="F3730" i="18" s="1"/>
  <c r="D3730" i="18"/>
  <c r="C3730" i="18"/>
  <c r="B3730" i="18"/>
  <c r="A3730" i="18"/>
  <c r="E3729" i="18"/>
  <c r="F3729" i="18" s="1"/>
  <c r="D3729" i="18"/>
  <c r="C3729" i="18"/>
  <c r="B3729" i="18"/>
  <c r="A3729" i="18"/>
  <c r="E3728" i="18"/>
  <c r="F3728" i="18" s="1"/>
  <c r="D3728" i="18"/>
  <c r="C3728" i="18"/>
  <c r="B3728" i="18"/>
  <c r="A3728" i="18"/>
  <c r="E3727" i="18"/>
  <c r="F3727" i="18" s="1"/>
  <c r="D3727" i="18"/>
  <c r="C3727" i="18"/>
  <c r="B3727" i="18"/>
  <c r="A3727" i="18"/>
  <c r="E3726" i="18"/>
  <c r="F3726" i="18" s="1"/>
  <c r="D3726" i="18"/>
  <c r="C3726" i="18"/>
  <c r="B3726" i="18"/>
  <c r="A3726" i="18"/>
  <c r="E3725" i="18"/>
  <c r="F3725" i="18" s="1"/>
  <c r="D3725" i="18"/>
  <c r="C3725" i="18"/>
  <c r="B3725" i="18"/>
  <c r="A3725" i="18"/>
  <c r="E3724" i="18"/>
  <c r="F3724" i="18" s="1"/>
  <c r="D3724" i="18"/>
  <c r="C3724" i="18"/>
  <c r="B3724" i="18"/>
  <c r="A3724" i="18"/>
  <c r="E3723" i="18"/>
  <c r="F3723" i="18" s="1"/>
  <c r="D3723" i="18"/>
  <c r="C3723" i="18"/>
  <c r="B3723" i="18"/>
  <c r="A3723" i="18"/>
  <c r="E3722" i="18"/>
  <c r="F3722" i="18" s="1"/>
  <c r="D3722" i="18"/>
  <c r="C3722" i="18"/>
  <c r="B3722" i="18"/>
  <c r="A3722" i="18"/>
  <c r="E3721" i="18"/>
  <c r="F3721" i="18" s="1"/>
  <c r="D3721" i="18"/>
  <c r="C3721" i="18"/>
  <c r="B3721" i="18"/>
  <c r="A3721" i="18"/>
  <c r="E3720" i="18"/>
  <c r="F3720" i="18" s="1"/>
  <c r="D3720" i="18"/>
  <c r="C3720" i="18"/>
  <c r="B3720" i="18"/>
  <c r="A3720" i="18"/>
  <c r="E3719" i="18"/>
  <c r="F3719" i="18" s="1"/>
  <c r="D3719" i="18"/>
  <c r="C3719" i="18"/>
  <c r="B3719" i="18"/>
  <c r="A3719" i="18"/>
  <c r="E3718" i="18"/>
  <c r="F3718" i="18" s="1"/>
  <c r="D3718" i="18"/>
  <c r="C3718" i="18"/>
  <c r="B3718" i="18"/>
  <c r="A3718" i="18"/>
  <c r="E3717" i="18"/>
  <c r="F3717" i="18" s="1"/>
  <c r="D3717" i="18"/>
  <c r="C3717" i="18"/>
  <c r="B3717" i="18"/>
  <c r="A3717" i="18"/>
  <c r="E3716" i="18"/>
  <c r="F3716" i="18" s="1"/>
  <c r="D3716" i="18"/>
  <c r="C3716" i="18"/>
  <c r="B3716" i="18"/>
  <c r="A3716" i="18"/>
  <c r="E3715" i="18"/>
  <c r="F3715" i="18" s="1"/>
  <c r="D3715" i="18"/>
  <c r="C3715" i="18"/>
  <c r="B3715" i="18"/>
  <c r="A3715" i="18"/>
  <c r="E3714" i="18"/>
  <c r="F3714" i="18" s="1"/>
  <c r="D3714" i="18"/>
  <c r="C3714" i="18"/>
  <c r="B3714" i="18"/>
  <c r="A3714" i="18"/>
  <c r="E3713" i="18"/>
  <c r="F3713" i="18" s="1"/>
  <c r="D3713" i="18"/>
  <c r="C3713" i="18"/>
  <c r="B3713" i="18"/>
  <c r="A3713" i="18"/>
  <c r="E3712" i="18"/>
  <c r="F3712" i="18" s="1"/>
  <c r="D3712" i="18"/>
  <c r="C3712" i="18"/>
  <c r="B3712" i="18"/>
  <c r="A3712" i="18"/>
  <c r="E3711" i="18"/>
  <c r="F3711" i="18" s="1"/>
  <c r="D3711" i="18"/>
  <c r="C3711" i="18"/>
  <c r="B3711" i="18"/>
  <c r="A3711" i="18"/>
  <c r="E3710" i="18"/>
  <c r="F3710" i="18" s="1"/>
  <c r="D3710" i="18"/>
  <c r="C3710" i="18"/>
  <c r="B3710" i="18"/>
  <c r="A3710" i="18"/>
  <c r="E3709" i="18"/>
  <c r="F3709" i="18" s="1"/>
  <c r="D3709" i="18"/>
  <c r="C3709" i="18"/>
  <c r="B3709" i="18"/>
  <c r="A3709" i="18"/>
  <c r="E3708" i="18"/>
  <c r="F3708" i="18" s="1"/>
  <c r="D3708" i="18"/>
  <c r="C3708" i="18"/>
  <c r="B3708" i="18"/>
  <c r="A3708" i="18"/>
  <c r="E3707" i="18"/>
  <c r="F3707" i="18" s="1"/>
  <c r="D3707" i="18"/>
  <c r="C3707" i="18"/>
  <c r="B3707" i="18"/>
  <c r="A3707" i="18"/>
  <c r="E3706" i="18"/>
  <c r="F3706" i="18" s="1"/>
  <c r="D3706" i="18"/>
  <c r="C3706" i="18"/>
  <c r="B3706" i="18"/>
  <c r="A3706" i="18"/>
  <c r="E3705" i="18"/>
  <c r="F3705" i="18" s="1"/>
  <c r="D3705" i="18"/>
  <c r="C3705" i="18"/>
  <c r="B3705" i="18"/>
  <c r="A3705" i="18"/>
  <c r="E3704" i="18"/>
  <c r="F3704" i="18" s="1"/>
  <c r="D3704" i="18"/>
  <c r="C3704" i="18"/>
  <c r="B3704" i="18"/>
  <c r="A3704" i="18"/>
  <c r="E3703" i="18"/>
  <c r="F3703" i="18" s="1"/>
  <c r="D3703" i="18"/>
  <c r="C3703" i="18"/>
  <c r="B3703" i="18"/>
  <c r="A3703" i="18"/>
  <c r="E3702" i="18"/>
  <c r="F3702" i="18" s="1"/>
  <c r="D3702" i="18"/>
  <c r="C3702" i="18"/>
  <c r="B3702" i="18"/>
  <c r="A3702" i="18"/>
  <c r="E3701" i="18"/>
  <c r="F3701" i="18" s="1"/>
  <c r="D3701" i="18"/>
  <c r="C3701" i="18"/>
  <c r="B3701" i="18"/>
  <c r="A3701" i="18"/>
  <c r="E3700" i="18"/>
  <c r="F3700" i="18" s="1"/>
  <c r="D3700" i="18"/>
  <c r="C3700" i="18"/>
  <c r="B3700" i="18"/>
  <c r="A3700" i="18"/>
  <c r="E3699" i="18"/>
  <c r="F3699" i="18" s="1"/>
  <c r="D3699" i="18"/>
  <c r="C3699" i="18"/>
  <c r="B3699" i="18"/>
  <c r="A3699" i="18"/>
  <c r="E3698" i="18"/>
  <c r="F3698" i="18" s="1"/>
  <c r="D3698" i="18"/>
  <c r="C3698" i="18"/>
  <c r="B3698" i="18"/>
  <c r="A3698" i="18"/>
  <c r="E3697" i="18"/>
  <c r="F3697" i="18" s="1"/>
  <c r="D3697" i="18"/>
  <c r="C3697" i="18"/>
  <c r="B3697" i="18"/>
  <c r="A3697" i="18"/>
  <c r="E3696" i="18"/>
  <c r="F3696" i="18" s="1"/>
  <c r="D3696" i="18"/>
  <c r="C3696" i="18"/>
  <c r="B3696" i="18"/>
  <c r="A3696" i="18"/>
  <c r="E3695" i="18"/>
  <c r="F3695" i="18" s="1"/>
  <c r="D3695" i="18"/>
  <c r="C3695" i="18"/>
  <c r="B3695" i="18"/>
  <c r="A3695" i="18"/>
  <c r="E3694" i="18"/>
  <c r="F3694" i="18" s="1"/>
  <c r="D3694" i="18"/>
  <c r="C3694" i="18"/>
  <c r="B3694" i="18"/>
  <c r="A3694" i="18"/>
  <c r="E3693" i="18"/>
  <c r="F3693" i="18" s="1"/>
  <c r="D3693" i="18"/>
  <c r="C3693" i="18"/>
  <c r="B3693" i="18"/>
  <c r="A3693" i="18"/>
  <c r="E3692" i="18"/>
  <c r="F3692" i="18" s="1"/>
  <c r="D3692" i="18"/>
  <c r="C3692" i="18"/>
  <c r="B3692" i="18"/>
  <c r="A3692" i="18"/>
  <c r="E3691" i="18"/>
  <c r="F3691" i="18" s="1"/>
  <c r="D3691" i="18"/>
  <c r="C3691" i="18"/>
  <c r="B3691" i="18"/>
  <c r="A3691" i="18"/>
  <c r="E3690" i="18"/>
  <c r="F3690" i="18" s="1"/>
  <c r="D3690" i="18"/>
  <c r="C3690" i="18"/>
  <c r="B3690" i="18"/>
  <c r="A3690" i="18"/>
  <c r="E3689" i="18"/>
  <c r="F3689" i="18" s="1"/>
  <c r="D3689" i="18"/>
  <c r="C3689" i="18"/>
  <c r="B3689" i="18"/>
  <c r="A3689" i="18"/>
  <c r="E3688" i="18"/>
  <c r="F3688" i="18" s="1"/>
  <c r="D3688" i="18"/>
  <c r="C3688" i="18"/>
  <c r="B3688" i="18"/>
  <c r="A3688" i="18"/>
  <c r="E3687" i="18"/>
  <c r="F3687" i="18" s="1"/>
  <c r="D3687" i="18"/>
  <c r="C3687" i="18"/>
  <c r="B3687" i="18"/>
  <c r="A3687" i="18"/>
  <c r="E3686" i="18"/>
  <c r="F3686" i="18" s="1"/>
  <c r="D3686" i="18"/>
  <c r="C3686" i="18"/>
  <c r="B3686" i="18"/>
  <c r="A3686" i="18"/>
  <c r="E3685" i="18"/>
  <c r="F3685" i="18" s="1"/>
  <c r="D3685" i="18"/>
  <c r="C3685" i="18"/>
  <c r="B3685" i="18"/>
  <c r="A3685" i="18"/>
  <c r="E3684" i="18"/>
  <c r="F3684" i="18" s="1"/>
  <c r="D3684" i="18"/>
  <c r="C3684" i="18"/>
  <c r="B3684" i="18"/>
  <c r="A3684" i="18"/>
  <c r="E3683" i="18"/>
  <c r="F3683" i="18" s="1"/>
  <c r="D3683" i="18"/>
  <c r="C3683" i="18"/>
  <c r="B3683" i="18"/>
  <c r="A3683" i="18"/>
  <c r="E3682" i="18"/>
  <c r="F3682" i="18" s="1"/>
  <c r="D3682" i="18"/>
  <c r="C3682" i="18"/>
  <c r="B3682" i="18"/>
  <c r="A3682" i="18"/>
  <c r="E3681" i="18"/>
  <c r="F3681" i="18" s="1"/>
  <c r="D3681" i="18"/>
  <c r="C3681" i="18"/>
  <c r="B3681" i="18"/>
  <c r="A3681" i="18"/>
  <c r="E3680" i="18"/>
  <c r="F3680" i="18" s="1"/>
  <c r="D3680" i="18"/>
  <c r="C3680" i="18"/>
  <c r="B3680" i="18"/>
  <c r="A3680" i="18"/>
  <c r="E3679" i="18"/>
  <c r="F3679" i="18" s="1"/>
  <c r="D3679" i="18"/>
  <c r="C3679" i="18"/>
  <c r="B3679" i="18"/>
  <c r="A3679" i="18"/>
  <c r="E3678" i="18"/>
  <c r="F3678" i="18" s="1"/>
  <c r="D3678" i="18"/>
  <c r="C3678" i="18"/>
  <c r="B3678" i="18"/>
  <c r="A3678" i="18"/>
  <c r="E3677" i="18"/>
  <c r="F3677" i="18" s="1"/>
  <c r="D3677" i="18"/>
  <c r="C3677" i="18"/>
  <c r="B3677" i="18"/>
  <c r="A3677" i="18"/>
  <c r="E3676" i="18"/>
  <c r="F3676" i="18" s="1"/>
  <c r="D3676" i="18"/>
  <c r="C3676" i="18"/>
  <c r="B3676" i="18"/>
  <c r="A3676" i="18"/>
  <c r="E3675" i="18"/>
  <c r="F3675" i="18" s="1"/>
  <c r="D3675" i="18"/>
  <c r="C3675" i="18"/>
  <c r="B3675" i="18"/>
  <c r="A3675" i="18"/>
  <c r="E3674" i="18"/>
  <c r="F3674" i="18" s="1"/>
  <c r="D3674" i="18"/>
  <c r="C3674" i="18"/>
  <c r="B3674" i="18"/>
  <c r="A3674" i="18"/>
  <c r="E3673" i="18"/>
  <c r="F3673" i="18" s="1"/>
  <c r="D3673" i="18"/>
  <c r="C3673" i="18"/>
  <c r="B3673" i="18"/>
  <c r="A3673" i="18"/>
  <c r="E3672" i="18"/>
  <c r="F3672" i="18" s="1"/>
  <c r="D3672" i="18"/>
  <c r="C3672" i="18"/>
  <c r="B3672" i="18"/>
  <c r="A3672" i="18"/>
  <c r="E3671" i="18"/>
  <c r="F3671" i="18" s="1"/>
  <c r="D3671" i="18"/>
  <c r="C3671" i="18"/>
  <c r="B3671" i="18"/>
  <c r="A3671" i="18"/>
  <c r="E3670" i="18"/>
  <c r="F3670" i="18" s="1"/>
  <c r="D3670" i="18"/>
  <c r="C3670" i="18"/>
  <c r="B3670" i="18"/>
  <c r="A3670" i="18"/>
  <c r="E3669" i="18"/>
  <c r="F3669" i="18" s="1"/>
  <c r="D3669" i="18"/>
  <c r="C3669" i="18"/>
  <c r="B3669" i="18"/>
  <c r="A3669" i="18"/>
  <c r="E3668" i="18"/>
  <c r="F3668" i="18" s="1"/>
  <c r="D3668" i="18"/>
  <c r="C3668" i="18"/>
  <c r="B3668" i="18"/>
  <c r="A3668" i="18"/>
  <c r="E3667" i="18"/>
  <c r="F3667" i="18" s="1"/>
  <c r="D3667" i="18"/>
  <c r="C3667" i="18"/>
  <c r="B3667" i="18"/>
  <c r="A3667" i="18"/>
  <c r="E3666" i="18"/>
  <c r="F3666" i="18" s="1"/>
  <c r="D3666" i="18"/>
  <c r="C3666" i="18"/>
  <c r="B3666" i="18"/>
  <c r="A3666" i="18"/>
  <c r="E3665" i="18"/>
  <c r="F3665" i="18" s="1"/>
  <c r="D3665" i="18"/>
  <c r="C3665" i="18"/>
  <c r="B3665" i="18"/>
  <c r="A3665" i="18"/>
  <c r="E3664" i="18"/>
  <c r="F3664" i="18" s="1"/>
  <c r="D3664" i="18"/>
  <c r="C3664" i="18"/>
  <c r="B3664" i="18"/>
  <c r="A3664" i="18"/>
  <c r="E3663" i="18"/>
  <c r="F3663" i="18" s="1"/>
  <c r="D3663" i="18"/>
  <c r="C3663" i="18"/>
  <c r="B3663" i="18"/>
  <c r="A3663" i="18"/>
  <c r="E3662" i="18"/>
  <c r="F3662" i="18" s="1"/>
  <c r="D3662" i="18"/>
  <c r="C3662" i="18"/>
  <c r="B3662" i="18"/>
  <c r="A3662" i="18"/>
  <c r="E3661" i="18"/>
  <c r="F3661" i="18" s="1"/>
  <c r="D3661" i="18"/>
  <c r="C3661" i="18"/>
  <c r="B3661" i="18"/>
  <c r="A3661" i="18"/>
  <c r="E3660" i="18"/>
  <c r="F3660" i="18" s="1"/>
  <c r="D3660" i="18"/>
  <c r="C3660" i="18"/>
  <c r="B3660" i="18"/>
  <c r="A3660" i="18"/>
  <c r="E3659" i="18"/>
  <c r="F3659" i="18" s="1"/>
  <c r="D3659" i="18"/>
  <c r="C3659" i="18"/>
  <c r="B3659" i="18"/>
  <c r="A3659" i="18"/>
  <c r="E3658" i="18"/>
  <c r="F3658" i="18" s="1"/>
  <c r="D3658" i="18"/>
  <c r="C3658" i="18"/>
  <c r="B3658" i="18"/>
  <c r="A3658" i="18"/>
  <c r="E3657" i="18"/>
  <c r="F3657" i="18" s="1"/>
  <c r="D3657" i="18"/>
  <c r="C3657" i="18"/>
  <c r="B3657" i="18"/>
  <c r="A3657" i="18"/>
  <c r="E3656" i="18"/>
  <c r="F3656" i="18" s="1"/>
  <c r="D3656" i="18"/>
  <c r="C3656" i="18"/>
  <c r="B3656" i="18"/>
  <c r="A3656" i="18"/>
  <c r="E3655" i="18"/>
  <c r="F3655" i="18" s="1"/>
  <c r="D3655" i="18"/>
  <c r="C3655" i="18"/>
  <c r="B3655" i="18"/>
  <c r="A3655" i="18"/>
  <c r="E3654" i="18"/>
  <c r="F3654" i="18" s="1"/>
  <c r="D3654" i="18"/>
  <c r="C3654" i="18"/>
  <c r="B3654" i="18"/>
  <c r="A3654" i="18"/>
  <c r="E3653" i="18"/>
  <c r="F3653" i="18" s="1"/>
  <c r="D3653" i="18"/>
  <c r="C3653" i="18"/>
  <c r="B3653" i="18"/>
  <c r="A3653" i="18"/>
  <c r="E3652" i="18"/>
  <c r="F3652" i="18" s="1"/>
  <c r="D3652" i="18"/>
  <c r="C3652" i="18"/>
  <c r="B3652" i="18"/>
  <c r="A3652" i="18"/>
  <c r="E3651" i="18"/>
  <c r="F3651" i="18" s="1"/>
  <c r="D3651" i="18"/>
  <c r="C3651" i="18"/>
  <c r="B3651" i="18"/>
  <c r="A3651" i="18"/>
  <c r="E3650" i="18"/>
  <c r="F3650" i="18" s="1"/>
  <c r="D3650" i="18"/>
  <c r="C3650" i="18"/>
  <c r="B3650" i="18"/>
  <c r="A3650" i="18"/>
  <c r="E3649" i="18"/>
  <c r="F3649" i="18" s="1"/>
  <c r="D3649" i="18"/>
  <c r="C3649" i="18"/>
  <c r="B3649" i="18"/>
  <c r="A3649" i="18"/>
  <c r="E3648" i="18"/>
  <c r="F3648" i="18" s="1"/>
  <c r="D3648" i="18"/>
  <c r="C3648" i="18"/>
  <c r="B3648" i="18"/>
  <c r="A3648" i="18"/>
  <c r="E3647" i="18"/>
  <c r="F3647" i="18" s="1"/>
  <c r="D3647" i="18"/>
  <c r="C3647" i="18"/>
  <c r="B3647" i="18"/>
  <c r="A3647" i="18"/>
  <c r="E3646" i="18"/>
  <c r="F3646" i="18" s="1"/>
  <c r="D3646" i="18"/>
  <c r="C3646" i="18"/>
  <c r="B3646" i="18"/>
  <c r="A3646" i="18"/>
  <c r="E3645" i="18"/>
  <c r="F3645" i="18" s="1"/>
  <c r="D3645" i="18"/>
  <c r="C3645" i="18"/>
  <c r="B3645" i="18"/>
  <c r="A3645" i="18"/>
  <c r="E3644" i="18"/>
  <c r="F3644" i="18" s="1"/>
  <c r="D3644" i="18"/>
  <c r="C3644" i="18"/>
  <c r="B3644" i="18"/>
  <c r="A3644" i="18"/>
  <c r="E3643" i="18"/>
  <c r="F3643" i="18" s="1"/>
  <c r="D3643" i="18"/>
  <c r="C3643" i="18"/>
  <c r="B3643" i="18"/>
  <c r="A3643" i="18"/>
  <c r="E3642" i="18"/>
  <c r="F3642" i="18" s="1"/>
  <c r="D3642" i="18"/>
  <c r="C3642" i="18"/>
  <c r="B3642" i="18"/>
  <c r="A3642" i="18"/>
  <c r="E3641" i="18"/>
  <c r="F3641" i="18" s="1"/>
  <c r="D3641" i="18"/>
  <c r="C3641" i="18"/>
  <c r="B3641" i="18"/>
  <c r="A3641" i="18"/>
  <c r="E3640" i="18"/>
  <c r="F3640" i="18" s="1"/>
  <c r="D3640" i="18"/>
  <c r="C3640" i="18"/>
  <c r="B3640" i="18"/>
  <c r="A3640" i="18"/>
  <c r="E3639" i="18"/>
  <c r="F3639" i="18" s="1"/>
  <c r="D3639" i="18"/>
  <c r="C3639" i="18"/>
  <c r="B3639" i="18"/>
  <c r="A3639" i="18"/>
  <c r="E3638" i="18"/>
  <c r="F3638" i="18" s="1"/>
  <c r="D3638" i="18"/>
  <c r="C3638" i="18"/>
  <c r="B3638" i="18"/>
  <c r="A3638" i="18"/>
  <c r="E3637" i="18"/>
  <c r="F3637" i="18" s="1"/>
  <c r="D3637" i="18"/>
  <c r="C3637" i="18"/>
  <c r="B3637" i="18"/>
  <c r="A3637" i="18"/>
  <c r="E3636" i="18"/>
  <c r="F3636" i="18" s="1"/>
  <c r="D3636" i="18"/>
  <c r="C3636" i="18"/>
  <c r="B3636" i="18"/>
  <c r="A3636" i="18"/>
  <c r="E3635" i="18"/>
  <c r="F3635" i="18" s="1"/>
  <c r="D3635" i="18"/>
  <c r="C3635" i="18"/>
  <c r="B3635" i="18"/>
  <c r="A3635" i="18"/>
  <c r="E3634" i="18"/>
  <c r="F3634" i="18" s="1"/>
  <c r="D3634" i="18"/>
  <c r="C3634" i="18"/>
  <c r="B3634" i="18"/>
  <c r="A3634" i="18"/>
  <c r="E3633" i="18"/>
  <c r="F3633" i="18" s="1"/>
  <c r="D3633" i="18"/>
  <c r="C3633" i="18"/>
  <c r="B3633" i="18"/>
  <c r="A3633" i="18"/>
  <c r="E3632" i="18"/>
  <c r="F3632" i="18" s="1"/>
  <c r="D3632" i="18"/>
  <c r="C3632" i="18"/>
  <c r="B3632" i="18"/>
  <c r="A3632" i="18"/>
  <c r="E3631" i="18"/>
  <c r="F3631" i="18" s="1"/>
  <c r="D3631" i="18"/>
  <c r="C3631" i="18"/>
  <c r="B3631" i="18"/>
  <c r="A3631" i="18"/>
  <c r="E3630" i="18"/>
  <c r="F3630" i="18" s="1"/>
  <c r="D3630" i="18"/>
  <c r="C3630" i="18"/>
  <c r="B3630" i="18"/>
  <c r="A3630" i="18"/>
  <c r="E3629" i="18"/>
  <c r="F3629" i="18" s="1"/>
  <c r="D3629" i="18"/>
  <c r="C3629" i="18"/>
  <c r="B3629" i="18"/>
  <c r="A3629" i="18"/>
  <c r="E3628" i="18"/>
  <c r="F3628" i="18" s="1"/>
  <c r="D3628" i="18"/>
  <c r="C3628" i="18"/>
  <c r="B3628" i="18"/>
  <c r="A3628" i="18"/>
  <c r="E3627" i="18"/>
  <c r="F3627" i="18" s="1"/>
  <c r="D3627" i="18"/>
  <c r="C3627" i="18"/>
  <c r="B3627" i="18"/>
  <c r="A3627" i="18"/>
  <c r="E3626" i="18"/>
  <c r="F3626" i="18" s="1"/>
  <c r="D3626" i="18"/>
  <c r="C3626" i="18"/>
  <c r="B3626" i="18"/>
  <c r="A3626" i="18"/>
  <c r="E3625" i="18"/>
  <c r="F3625" i="18" s="1"/>
  <c r="D3625" i="18"/>
  <c r="C3625" i="18"/>
  <c r="B3625" i="18"/>
  <c r="A3625" i="18"/>
  <c r="E3624" i="18"/>
  <c r="F3624" i="18" s="1"/>
  <c r="D3624" i="18"/>
  <c r="C3624" i="18"/>
  <c r="B3624" i="18"/>
  <c r="A3624" i="18"/>
  <c r="E3623" i="18"/>
  <c r="F3623" i="18" s="1"/>
  <c r="D3623" i="18"/>
  <c r="C3623" i="18"/>
  <c r="B3623" i="18"/>
  <c r="A3623" i="18"/>
  <c r="E3622" i="18"/>
  <c r="F3622" i="18" s="1"/>
  <c r="D3622" i="18"/>
  <c r="C3622" i="18"/>
  <c r="B3622" i="18"/>
  <c r="A3622" i="18"/>
  <c r="E3621" i="18"/>
  <c r="F3621" i="18" s="1"/>
  <c r="D3621" i="18"/>
  <c r="C3621" i="18"/>
  <c r="B3621" i="18"/>
  <c r="A3621" i="18"/>
  <c r="E3620" i="18"/>
  <c r="F3620" i="18" s="1"/>
  <c r="D3620" i="18"/>
  <c r="C3620" i="18"/>
  <c r="B3620" i="18"/>
  <c r="A3620" i="18"/>
  <c r="E3619" i="18"/>
  <c r="F3619" i="18" s="1"/>
  <c r="D3619" i="18"/>
  <c r="C3619" i="18"/>
  <c r="B3619" i="18"/>
  <c r="A3619" i="18"/>
  <c r="E3618" i="18"/>
  <c r="F3618" i="18" s="1"/>
  <c r="D3618" i="18"/>
  <c r="C3618" i="18"/>
  <c r="B3618" i="18"/>
  <c r="A3618" i="18"/>
  <c r="E3617" i="18"/>
  <c r="F3617" i="18" s="1"/>
  <c r="D3617" i="18"/>
  <c r="C3617" i="18"/>
  <c r="B3617" i="18"/>
  <c r="A3617" i="18"/>
  <c r="E3616" i="18"/>
  <c r="F3616" i="18" s="1"/>
  <c r="D3616" i="18"/>
  <c r="C3616" i="18"/>
  <c r="B3616" i="18"/>
  <c r="A3616" i="18"/>
  <c r="E3615" i="18"/>
  <c r="F3615" i="18" s="1"/>
  <c r="D3615" i="18"/>
  <c r="C3615" i="18"/>
  <c r="B3615" i="18"/>
  <c r="A3615" i="18"/>
  <c r="E3614" i="18"/>
  <c r="F3614" i="18" s="1"/>
  <c r="D3614" i="18"/>
  <c r="C3614" i="18"/>
  <c r="B3614" i="18"/>
  <c r="A3614" i="18"/>
  <c r="E3613" i="18"/>
  <c r="F3613" i="18" s="1"/>
  <c r="D3613" i="18"/>
  <c r="C3613" i="18"/>
  <c r="B3613" i="18"/>
  <c r="A3613" i="18"/>
  <c r="E3612" i="18"/>
  <c r="F3612" i="18" s="1"/>
  <c r="D3612" i="18"/>
  <c r="C3612" i="18"/>
  <c r="B3612" i="18"/>
  <c r="A3612" i="18"/>
  <c r="E3611" i="18"/>
  <c r="F3611" i="18" s="1"/>
  <c r="D3611" i="18"/>
  <c r="C3611" i="18"/>
  <c r="B3611" i="18"/>
  <c r="A3611" i="18"/>
  <c r="E3610" i="18"/>
  <c r="F3610" i="18" s="1"/>
  <c r="D3610" i="18"/>
  <c r="C3610" i="18"/>
  <c r="B3610" i="18"/>
  <c r="A3610" i="18"/>
  <c r="E3609" i="18"/>
  <c r="F3609" i="18" s="1"/>
  <c r="D3609" i="18"/>
  <c r="C3609" i="18"/>
  <c r="B3609" i="18"/>
  <c r="A3609" i="18"/>
  <c r="E3608" i="18"/>
  <c r="F3608" i="18" s="1"/>
  <c r="D3608" i="18"/>
  <c r="C3608" i="18"/>
  <c r="B3608" i="18"/>
  <c r="A3608" i="18"/>
  <c r="E3607" i="18"/>
  <c r="F3607" i="18" s="1"/>
  <c r="D3607" i="18"/>
  <c r="C3607" i="18"/>
  <c r="B3607" i="18"/>
  <c r="A3607" i="18"/>
  <c r="E3606" i="18"/>
  <c r="F3606" i="18" s="1"/>
  <c r="D3606" i="18"/>
  <c r="C3606" i="18"/>
  <c r="B3606" i="18"/>
  <c r="A3606" i="18"/>
  <c r="E3605" i="18"/>
  <c r="F3605" i="18" s="1"/>
  <c r="D3605" i="18"/>
  <c r="C3605" i="18"/>
  <c r="B3605" i="18"/>
  <c r="A3605" i="18"/>
  <c r="E3604" i="18"/>
  <c r="F3604" i="18" s="1"/>
  <c r="D3604" i="18"/>
  <c r="C3604" i="18"/>
  <c r="B3604" i="18"/>
  <c r="A3604" i="18"/>
  <c r="E3603" i="18"/>
  <c r="F3603" i="18" s="1"/>
  <c r="D3603" i="18"/>
  <c r="C3603" i="18"/>
  <c r="B3603" i="18"/>
  <c r="A3603" i="18"/>
  <c r="E3602" i="18"/>
  <c r="F3602" i="18" s="1"/>
  <c r="D3602" i="18"/>
  <c r="C3602" i="18"/>
  <c r="B3602" i="18"/>
  <c r="A3602" i="18"/>
  <c r="E3601" i="18"/>
  <c r="F3601" i="18" s="1"/>
  <c r="D3601" i="18"/>
  <c r="C3601" i="18"/>
  <c r="B3601" i="18"/>
  <c r="A3601" i="18"/>
  <c r="E3600" i="18"/>
  <c r="F3600" i="18" s="1"/>
  <c r="D3600" i="18"/>
  <c r="C3600" i="18"/>
  <c r="B3600" i="18"/>
  <c r="A3600" i="18"/>
  <c r="E3599" i="18"/>
  <c r="F3599" i="18" s="1"/>
  <c r="D3599" i="18"/>
  <c r="C3599" i="18"/>
  <c r="B3599" i="18"/>
  <c r="A3599" i="18"/>
  <c r="E3598" i="18"/>
  <c r="F3598" i="18" s="1"/>
  <c r="D3598" i="18"/>
  <c r="C3598" i="18"/>
  <c r="B3598" i="18"/>
  <c r="A3598" i="18"/>
  <c r="E3597" i="18"/>
  <c r="F3597" i="18" s="1"/>
  <c r="D3597" i="18"/>
  <c r="C3597" i="18"/>
  <c r="B3597" i="18"/>
  <c r="A3597" i="18"/>
  <c r="E3596" i="18"/>
  <c r="F3596" i="18" s="1"/>
  <c r="D3596" i="18"/>
  <c r="C3596" i="18"/>
  <c r="B3596" i="18"/>
  <c r="A3596" i="18"/>
  <c r="E3595" i="18"/>
  <c r="F3595" i="18" s="1"/>
  <c r="D3595" i="18"/>
  <c r="C3595" i="18"/>
  <c r="B3595" i="18"/>
  <c r="A3595" i="18"/>
  <c r="E3594" i="18"/>
  <c r="F3594" i="18" s="1"/>
  <c r="D3594" i="18"/>
  <c r="C3594" i="18"/>
  <c r="B3594" i="18"/>
  <c r="A3594" i="18"/>
  <c r="E3593" i="18"/>
  <c r="F3593" i="18" s="1"/>
  <c r="D3593" i="18"/>
  <c r="C3593" i="18"/>
  <c r="B3593" i="18"/>
  <c r="A3593" i="18"/>
  <c r="E3592" i="18"/>
  <c r="F3592" i="18" s="1"/>
  <c r="D3592" i="18"/>
  <c r="C3592" i="18"/>
  <c r="B3592" i="18"/>
  <c r="A3592" i="18"/>
  <c r="E3591" i="18"/>
  <c r="F3591" i="18" s="1"/>
  <c r="D3591" i="18"/>
  <c r="C3591" i="18"/>
  <c r="B3591" i="18"/>
  <c r="A3591" i="18"/>
  <c r="E3590" i="18"/>
  <c r="F3590" i="18" s="1"/>
  <c r="D3590" i="18"/>
  <c r="C3590" i="18"/>
  <c r="B3590" i="18"/>
  <c r="A3590" i="18"/>
  <c r="E3589" i="18"/>
  <c r="F3589" i="18" s="1"/>
  <c r="D3589" i="18"/>
  <c r="C3589" i="18"/>
  <c r="B3589" i="18"/>
  <c r="A3589" i="18"/>
  <c r="E3588" i="18"/>
  <c r="F3588" i="18" s="1"/>
  <c r="D3588" i="18"/>
  <c r="C3588" i="18"/>
  <c r="B3588" i="18"/>
  <c r="A3588" i="18"/>
  <c r="E3587" i="18"/>
  <c r="F3587" i="18" s="1"/>
  <c r="D3587" i="18"/>
  <c r="C3587" i="18"/>
  <c r="B3587" i="18"/>
  <c r="A3587" i="18"/>
  <c r="E3586" i="18"/>
  <c r="F3586" i="18" s="1"/>
  <c r="D3586" i="18"/>
  <c r="C3586" i="18"/>
  <c r="B3586" i="18"/>
  <c r="A3586" i="18"/>
  <c r="E3585" i="18"/>
  <c r="F3585" i="18" s="1"/>
  <c r="D3585" i="18"/>
  <c r="C3585" i="18"/>
  <c r="B3585" i="18"/>
  <c r="A3585" i="18"/>
  <c r="E3584" i="18"/>
  <c r="F3584" i="18" s="1"/>
  <c r="D3584" i="18"/>
  <c r="C3584" i="18"/>
  <c r="B3584" i="18"/>
  <c r="A3584" i="18"/>
  <c r="E3583" i="18"/>
  <c r="F3583" i="18" s="1"/>
  <c r="D3583" i="18"/>
  <c r="C3583" i="18"/>
  <c r="B3583" i="18"/>
  <c r="A3583" i="18"/>
  <c r="E3582" i="18"/>
  <c r="F3582" i="18" s="1"/>
  <c r="D3582" i="18"/>
  <c r="C3582" i="18"/>
  <c r="B3582" i="18"/>
  <c r="A3582" i="18"/>
  <c r="E3581" i="18"/>
  <c r="F3581" i="18" s="1"/>
  <c r="D3581" i="18"/>
  <c r="C3581" i="18"/>
  <c r="B3581" i="18"/>
  <c r="A3581" i="18"/>
  <c r="E3580" i="18"/>
  <c r="F3580" i="18" s="1"/>
  <c r="D3580" i="18"/>
  <c r="C3580" i="18"/>
  <c r="B3580" i="18"/>
  <c r="A3580" i="18"/>
  <c r="E3579" i="18"/>
  <c r="F3579" i="18" s="1"/>
  <c r="D3579" i="18"/>
  <c r="C3579" i="18"/>
  <c r="B3579" i="18"/>
  <c r="A3579" i="18"/>
  <c r="E3578" i="18"/>
  <c r="F3578" i="18" s="1"/>
  <c r="D3578" i="18"/>
  <c r="C3578" i="18"/>
  <c r="B3578" i="18"/>
  <c r="A3578" i="18"/>
  <c r="E3577" i="18"/>
  <c r="F3577" i="18" s="1"/>
  <c r="D3577" i="18"/>
  <c r="C3577" i="18"/>
  <c r="B3577" i="18"/>
  <c r="A3577" i="18"/>
  <c r="E3576" i="18"/>
  <c r="F3576" i="18" s="1"/>
  <c r="D3576" i="18"/>
  <c r="C3576" i="18"/>
  <c r="B3576" i="18"/>
  <c r="A3576" i="18"/>
  <c r="E3575" i="18"/>
  <c r="F3575" i="18" s="1"/>
  <c r="D3575" i="18"/>
  <c r="C3575" i="18"/>
  <c r="B3575" i="18"/>
  <c r="A3575" i="18"/>
  <c r="E3574" i="18"/>
  <c r="F3574" i="18" s="1"/>
  <c r="D3574" i="18"/>
  <c r="C3574" i="18"/>
  <c r="B3574" i="18"/>
  <c r="A3574" i="18"/>
  <c r="E3573" i="18"/>
  <c r="F3573" i="18" s="1"/>
  <c r="D3573" i="18"/>
  <c r="C3573" i="18"/>
  <c r="B3573" i="18"/>
  <c r="A3573" i="18"/>
  <c r="E3572" i="18"/>
  <c r="F3572" i="18" s="1"/>
  <c r="D3572" i="18"/>
  <c r="C3572" i="18"/>
  <c r="B3572" i="18"/>
  <c r="A3572" i="18"/>
  <c r="E3571" i="18"/>
  <c r="F3571" i="18" s="1"/>
  <c r="D3571" i="18"/>
  <c r="C3571" i="18"/>
  <c r="B3571" i="18"/>
  <c r="A3571" i="18"/>
  <c r="E3570" i="18"/>
  <c r="F3570" i="18" s="1"/>
  <c r="D3570" i="18"/>
  <c r="C3570" i="18"/>
  <c r="B3570" i="18"/>
  <c r="A3570" i="18"/>
  <c r="E3569" i="18"/>
  <c r="F3569" i="18" s="1"/>
  <c r="D3569" i="18"/>
  <c r="C3569" i="18"/>
  <c r="B3569" i="18"/>
  <c r="A3569" i="18"/>
  <c r="E3568" i="18"/>
  <c r="F3568" i="18" s="1"/>
  <c r="D3568" i="18"/>
  <c r="C3568" i="18"/>
  <c r="B3568" i="18"/>
  <c r="A3568" i="18"/>
  <c r="E3567" i="18"/>
  <c r="F3567" i="18" s="1"/>
  <c r="D3567" i="18"/>
  <c r="C3567" i="18"/>
  <c r="B3567" i="18"/>
  <c r="A3567" i="18"/>
  <c r="E3566" i="18"/>
  <c r="F3566" i="18" s="1"/>
  <c r="D3566" i="18"/>
  <c r="C3566" i="18"/>
  <c r="B3566" i="18"/>
  <c r="A3566" i="18"/>
  <c r="E3565" i="18"/>
  <c r="F3565" i="18" s="1"/>
  <c r="D3565" i="18"/>
  <c r="C3565" i="18"/>
  <c r="B3565" i="18"/>
  <c r="A3565" i="18"/>
  <c r="E3564" i="18"/>
  <c r="F3564" i="18" s="1"/>
  <c r="D3564" i="18"/>
  <c r="C3564" i="18"/>
  <c r="B3564" i="18"/>
  <c r="A3564" i="18"/>
  <c r="E3563" i="18"/>
  <c r="F3563" i="18" s="1"/>
  <c r="D3563" i="18"/>
  <c r="C3563" i="18"/>
  <c r="B3563" i="18"/>
  <c r="A3563" i="18"/>
  <c r="E3562" i="18"/>
  <c r="F3562" i="18" s="1"/>
  <c r="D3562" i="18"/>
  <c r="C3562" i="18"/>
  <c r="B3562" i="18"/>
  <c r="A3562" i="18"/>
  <c r="E3561" i="18"/>
  <c r="F3561" i="18" s="1"/>
  <c r="D3561" i="18"/>
  <c r="C3561" i="18"/>
  <c r="B3561" i="18"/>
  <c r="A3561" i="18"/>
  <c r="E3560" i="18"/>
  <c r="F3560" i="18" s="1"/>
  <c r="D3560" i="18"/>
  <c r="C3560" i="18"/>
  <c r="B3560" i="18"/>
  <c r="A3560" i="18"/>
  <c r="E3559" i="18"/>
  <c r="F3559" i="18" s="1"/>
  <c r="D3559" i="18"/>
  <c r="C3559" i="18"/>
  <c r="B3559" i="18"/>
  <c r="A3559" i="18"/>
  <c r="E3558" i="18"/>
  <c r="F3558" i="18" s="1"/>
  <c r="D3558" i="18"/>
  <c r="C3558" i="18"/>
  <c r="B3558" i="18"/>
  <c r="A3558" i="18"/>
  <c r="E3557" i="18"/>
  <c r="F3557" i="18" s="1"/>
  <c r="D3557" i="18"/>
  <c r="C3557" i="18"/>
  <c r="B3557" i="18"/>
  <c r="A3557" i="18"/>
  <c r="E3556" i="18"/>
  <c r="F3556" i="18" s="1"/>
  <c r="D3556" i="18"/>
  <c r="C3556" i="18"/>
  <c r="B3556" i="18"/>
  <c r="A3556" i="18"/>
  <c r="E3555" i="18"/>
  <c r="F3555" i="18" s="1"/>
  <c r="D3555" i="18"/>
  <c r="C3555" i="18"/>
  <c r="B3555" i="18"/>
  <c r="A3555" i="18"/>
  <c r="E3554" i="18"/>
  <c r="F3554" i="18" s="1"/>
  <c r="D3554" i="18"/>
  <c r="C3554" i="18"/>
  <c r="B3554" i="18"/>
  <c r="A3554" i="18"/>
  <c r="E3553" i="18"/>
  <c r="F3553" i="18" s="1"/>
  <c r="D3553" i="18"/>
  <c r="C3553" i="18"/>
  <c r="B3553" i="18"/>
  <c r="A3553" i="18"/>
  <c r="E3552" i="18"/>
  <c r="F3552" i="18" s="1"/>
  <c r="D3552" i="18"/>
  <c r="C3552" i="18"/>
  <c r="B3552" i="18"/>
  <c r="A3552" i="18"/>
  <c r="E3551" i="18"/>
  <c r="F3551" i="18" s="1"/>
  <c r="D3551" i="18"/>
  <c r="C3551" i="18"/>
  <c r="B3551" i="18"/>
  <c r="A3551" i="18"/>
  <c r="E3550" i="18"/>
  <c r="F3550" i="18" s="1"/>
  <c r="D3550" i="18"/>
  <c r="C3550" i="18"/>
  <c r="B3550" i="18"/>
  <c r="A3550" i="18"/>
  <c r="E3549" i="18"/>
  <c r="F3549" i="18" s="1"/>
  <c r="D3549" i="18"/>
  <c r="C3549" i="18"/>
  <c r="B3549" i="18"/>
  <c r="A3549" i="18"/>
  <c r="E3548" i="18"/>
  <c r="F3548" i="18" s="1"/>
  <c r="D3548" i="18"/>
  <c r="C3548" i="18"/>
  <c r="B3548" i="18"/>
  <c r="A3548" i="18"/>
  <c r="E3547" i="18"/>
  <c r="F3547" i="18" s="1"/>
  <c r="D3547" i="18"/>
  <c r="C3547" i="18"/>
  <c r="B3547" i="18"/>
  <c r="A3547" i="18"/>
  <c r="E3546" i="18"/>
  <c r="F3546" i="18" s="1"/>
  <c r="D3546" i="18"/>
  <c r="C3546" i="18"/>
  <c r="B3546" i="18"/>
  <c r="A3546" i="18"/>
  <c r="E3545" i="18"/>
  <c r="F3545" i="18" s="1"/>
  <c r="D3545" i="18"/>
  <c r="C3545" i="18"/>
  <c r="B3545" i="18"/>
  <c r="A3545" i="18"/>
  <c r="E3544" i="18"/>
  <c r="F3544" i="18" s="1"/>
  <c r="D3544" i="18"/>
  <c r="C3544" i="18"/>
  <c r="B3544" i="18"/>
  <c r="A3544" i="18"/>
  <c r="E3543" i="18"/>
  <c r="F3543" i="18" s="1"/>
  <c r="D3543" i="18"/>
  <c r="C3543" i="18"/>
  <c r="B3543" i="18"/>
  <c r="A3543" i="18"/>
  <c r="E3542" i="18"/>
  <c r="F3542" i="18" s="1"/>
  <c r="D3542" i="18"/>
  <c r="C3542" i="18"/>
  <c r="B3542" i="18"/>
  <c r="A3542" i="18"/>
  <c r="E3541" i="18"/>
  <c r="F3541" i="18" s="1"/>
  <c r="D3541" i="18"/>
  <c r="C3541" i="18"/>
  <c r="B3541" i="18"/>
  <c r="A3541" i="18"/>
  <c r="E3540" i="18"/>
  <c r="F3540" i="18" s="1"/>
  <c r="D3540" i="18"/>
  <c r="C3540" i="18"/>
  <c r="B3540" i="18"/>
  <c r="A3540" i="18"/>
  <c r="E3539" i="18"/>
  <c r="F3539" i="18" s="1"/>
  <c r="D3539" i="18"/>
  <c r="C3539" i="18"/>
  <c r="B3539" i="18"/>
  <c r="A3539" i="18"/>
  <c r="E3538" i="18"/>
  <c r="F3538" i="18" s="1"/>
  <c r="D3538" i="18"/>
  <c r="C3538" i="18"/>
  <c r="B3538" i="18"/>
  <c r="A3538" i="18"/>
  <c r="E3537" i="18"/>
  <c r="F3537" i="18" s="1"/>
  <c r="D3537" i="18"/>
  <c r="C3537" i="18"/>
  <c r="B3537" i="18"/>
  <c r="A3537" i="18"/>
  <c r="E3536" i="18"/>
  <c r="F3536" i="18" s="1"/>
  <c r="D3536" i="18"/>
  <c r="C3536" i="18"/>
  <c r="B3536" i="18"/>
  <c r="A3536" i="18"/>
  <c r="E3535" i="18"/>
  <c r="F3535" i="18" s="1"/>
  <c r="D3535" i="18"/>
  <c r="C3535" i="18"/>
  <c r="B3535" i="18"/>
  <c r="A3535" i="18"/>
  <c r="E3534" i="18"/>
  <c r="F3534" i="18" s="1"/>
  <c r="D3534" i="18"/>
  <c r="C3534" i="18"/>
  <c r="B3534" i="18"/>
  <c r="A3534" i="18"/>
  <c r="E3533" i="18"/>
  <c r="F3533" i="18" s="1"/>
  <c r="D3533" i="18"/>
  <c r="C3533" i="18"/>
  <c r="B3533" i="18"/>
  <c r="A3533" i="18"/>
  <c r="E3532" i="18"/>
  <c r="F3532" i="18" s="1"/>
  <c r="D3532" i="18"/>
  <c r="C3532" i="18"/>
  <c r="B3532" i="18"/>
  <c r="A3532" i="18"/>
  <c r="E3531" i="18"/>
  <c r="F3531" i="18" s="1"/>
  <c r="D3531" i="18"/>
  <c r="C3531" i="18"/>
  <c r="B3531" i="18"/>
  <c r="A3531" i="18"/>
  <c r="E3530" i="18"/>
  <c r="F3530" i="18" s="1"/>
  <c r="D3530" i="18"/>
  <c r="C3530" i="18"/>
  <c r="B3530" i="18"/>
  <c r="A3530" i="18"/>
  <c r="E3529" i="18"/>
  <c r="F3529" i="18" s="1"/>
  <c r="D3529" i="18"/>
  <c r="C3529" i="18"/>
  <c r="B3529" i="18"/>
  <c r="A3529" i="18"/>
  <c r="E3528" i="18"/>
  <c r="F3528" i="18" s="1"/>
  <c r="D3528" i="18"/>
  <c r="C3528" i="18"/>
  <c r="B3528" i="18"/>
  <c r="A3528" i="18"/>
  <c r="E3527" i="18"/>
  <c r="F3527" i="18" s="1"/>
  <c r="D3527" i="18"/>
  <c r="C3527" i="18"/>
  <c r="B3527" i="18"/>
  <c r="A3527" i="18"/>
  <c r="E3526" i="18"/>
  <c r="F3526" i="18" s="1"/>
  <c r="D3526" i="18"/>
  <c r="C3526" i="18"/>
  <c r="B3526" i="18"/>
  <c r="A3526" i="18"/>
  <c r="E3525" i="18"/>
  <c r="F3525" i="18" s="1"/>
  <c r="D3525" i="18"/>
  <c r="C3525" i="18"/>
  <c r="B3525" i="18"/>
  <c r="A3525" i="18"/>
  <c r="E3524" i="18"/>
  <c r="F3524" i="18" s="1"/>
  <c r="D3524" i="18"/>
  <c r="C3524" i="18"/>
  <c r="B3524" i="18"/>
  <c r="A3524" i="18"/>
  <c r="E3523" i="18"/>
  <c r="F3523" i="18" s="1"/>
  <c r="D3523" i="18"/>
  <c r="C3523" i="18"/>
  <c r="B3523" i="18"/>
  <c r="A3523" i="18"/>
  <c r="E3522" i="18"/>
  <c r="F3522" i="18" s="1"/>
  <c r="D3522" i="18"/>
  <c r="C3522" i="18"/>
  <c r="B3522" i="18"/>
  <c r="A3522" i="18"/>
  <c r="E3521" i="18"/>
  <c r="F3521" i="18" s="1"/>
  <c r="D3521" i="18"/>
  <c r="C3521" i="18"/>
  <c r="B3521" i="18"/>
  <c r="A3521" i="18"/>
  <c r="E3520" i="18"/>
  <c r="F3520" i="18" s="1"/>
  <c r="D3520" i="18"/>
  <c r="C3520" i="18"/>
  <c r="B3520" i="18"/>
  <c r="A3520" i="18"/>
  <c r="E3519" i="18"/>
  <c r="F3519" i="18" s="1"/>
  <c r="D3519" i="18"/>
  <c r="C3519" i="18"/>
  <c r="B3519" i="18"/>
  <c r="A3519" i="18"/>
  <c r="E3518" i="18"/>
  <c r="F3518" i="18" s="1"/>
  <c r="D3518" i="18"/>
  <c r="C3518" i="18"/>
  <c r="B3518" i="18"/>
  <c r="A3518" i="18"/>
  <c r="E3517" i="18"/>
  <c r="F3517" i="18" s="1"/>
  <c r="D3517" i="18"/>
  <c r="C3517" i="18"/>
  <c r="B3517" i="18"/>
  <c r="A3517" i="18"/>
  <c r="E3516" i="18"/>
  <c r="F3516" i="18" s="1"/>
  <c r="D3516" i="18"/>
  <c r="C3516" i="18"/>
  <c r="B3516" i="18"/>
  <c r="A3516" i="18"/>
  <c r="E3515" i="18"/>
  <c r="F3515" i="18" s="1"/>
  <c r="D3515" i="18"/>
  <c r="C3515" i="18"/>
  <c r="B3515" i="18"/>
  <c r="A3515" i="18"/>
  <c r="E3514" i="18"/>
  <c r="F3514" i="18" s="1"/>
  <c r="D3514" i="18"/>
  <c r="C3514" i="18"/>
  <c r="B3514" i="18"/>
  <c r="A3514" i="18"/>
  <c r="E3513" i="18"/>
  <c r="F3513" i="18" s="1"/>
  <c r="D3513" i="18"/>
  <c r="C3513" i="18"/>
  <c r="B3513" i="18"/>
  <c r="A3513" i="18"/>
  <c r="E3512" i="18"/>
  <c r="F3512" i="18" s="1"/>
  <c r="D3512" i="18"/>
  <c r="C3512" i="18"/>
  <c r="B3512" i="18"/>
  <c r="A3512" i="18"/>
  <c r="E3511" i="18"/>
  <c r="F3511" i="18" s="1"/>
  <c r="D3511" i="18"/>
  <c r="C3511" i="18"/>
  <c r="B3511" i="18"/>
  <c r="A3511" i="18"/>
  <c r="E3510" i="18"/>
  <c r="F3510" i="18" s="1"/>
  <c r="D3510" i="18"/>
  <c r="C3510" i="18"/>
  <c r="B3510" i="18"/>
  <c r="A3510" i="18"/>
  <c r="E3509" i="18"/>
  <c r="F3509" i="18" s="1"/>
  <c r="D3509" i="18"/>
  <c r="C3509" i="18"/>
  <c r="B3509" i="18"/>
  <c r="A3509" i="18"/>
  <c r="E3508" i="18"/>
  <c r="F3508" i="18" s="1"/>
  <c r="D3508" i="18"/>
  <c r="C3508" i="18"/>
  <c r="B3508" i="18"/>
  <c r="A3508" i="18"/>
  <c r="E3507" i="18"/>
  <c r="F3507" i="18" s="1"/>
  <c r="D3507" i="18"/>
  <c r="C3507" i="18"/>
  <c r="B3507" i="18"/>
  <c r="A3507" i="18"/>
  <c r="E3506" i="18"/>
  <c r="F3506" i="18" s="1"/>
  <c r="D3506" i="18"/>
  <c r="C3506" i="18"/>
  <c r="B3506" i="18"/>
  <c r="A3506" i="18"/>
  <c r="E3505" i="18"/>
  <c r="F3505" i="18" s="1"/>
  <c r="D3505" i="18"/>
  <c r="C3505" i="18"/>
  <c r="B3505" i="18"/>
  <c r="A3505" i="18"/>
  <c r="E3504" i="18"/>
  <c r="F3504" i="18" s="1"/>
  <c r="D3504" i="18"/>
  <c r="C3504" i="18"/>
  <c r="B3504" i="18"/>
  <c r="A3504" i="18"/>
  <c r="E3503" i="18"/>
  <c r="F3503" i="18" s="1"/>
  <c r="D3503" i="18"/>
  <c r="C3503" i="18"/>
  <c r="B3503" i="18"/>
  <c r="A3503" i="18"/>
  <c r="E3502" i="18"/>
  <c r="F3502" i="18" s="1"/>
  <c r="D3502" i="18"/>
  <c r="C3502" i="18"/>
  <c r="B3502" i="18"/>
  <c r="A3502" i="18"/>
  <c r="E3501" i="18"/>
  <c r="F3501" i="18" s="1"/>
  <c r="D3501" i="18"/>
  <c r="C3501" i="18"/>
  <c r="B3501" i="18"/>
  <c r="A3501" i="18"/>
  <c r="E3500" i="18"/>
  <c r="F3500" i="18" s="1"/>
  <c r="D3500" i="18"/>
  <c r="C3500" i="18"/>
  <c r="B3500" i="18"/>
  <c r="A3500" i="18"/>
  <c r="E3499" i="18"/>
  <c r="F3499" i="18" s="1"/>
  <c r="D3499" i="18"/>
  <c r="C3499" i="18"/>
  <c r="B3499" i="18"/>
  <c r="A3499" i="18"/>
  <c r="E3498" i="18"/>
  <c r="F3498" i="18" s="1"/>
  <c r="D3498" i="18"/>
  <c r="C3498" i="18"/>
  <c r="B3498" i="18"/>
  <c r="A3498" i="18"/>
  <c r="E3497" i="18"/>
  <c r="F3497" i="18" s="1"/>
  <c r="D3497" i="18"/>
  <c r="C3497" i="18"/>
  <c r="B3497" i="18"/>
  <c r="A3497" i="18"/>
  <c r="E3496" i="18"/>
  <c r="F3496" i="18" s="1"/>
  <c r="D3496" i="18"/>
  <c r="C3496" i="18"/>
  <c r="B3496" i="18"/>
  <c r="A3496" i="18"/>
  <c r="E3495" i="18"/>
  <c r="F3495" i="18" s="1"/>
  <c r="D3495" i="18"/>
  <c r="C3495" i="18"/>
  <c r="B3495" i="18"/>
  <c r="A3495" i="18"/>
  <c r="E3494" i="18"/>
  <c r="F3494" i="18" s="1"/>
  <c r="D3494" i="18"/>
  <c r="C3494" i="18"/>
  <c r="B3494" i="18"/>
  <c r="A3494" i="18"/>
  <c r="E3493" i="18"/>
  <c r="F3493" i="18" s="1"/>
  <c r="D3493" i="18"/>
  <c r="C3493" i="18"/>
  <c r="B3493" i="18"/>
  <c r="A3493" i="18"/>
  <c r="E3492" i="18"/>
  <c r="F3492" i="18" s="1"/>
  <c r="D3492" i="18"/>
  <c r="C3492" i="18"/>
  <c r="B3492" i="18"/>
  <c r="A3492" i="18"/>
  <c r="E3491" i="18"/>
  <c r="F3491" i="18" s="1"/>
  <c r="D3491" i="18"/>
  <c r="C3491" i="18"/>
  <c r="B3491" i="18"/>
  <c r="A3491" i="18"/>
  <c r="E3490" i="18"/>
  <c r="F3490" i="18" s="1"/>
  <c r="D3490" i="18"/>
  <c r="C3490" i="18"/>
  <c r="B3490" i="18"/>
  <c r="A3490" i="18"/>
  <c r="E3489" i="18"/>
  <c r="F3489" i="18" s="1"/>
  <c r="D3489" i="18"/>
  <c r="C3489" i="18"/>
  <c r="B3489" i="18"/>
  <c r="A3489" i="18"/>
  <c r="E3488" i="18"/>
  <c r="F3488" i="18" s="1"/>
  <c r="D3488" i="18"/>
  <c r="C3488" i="18"/>
  <c r="B3488" i="18"/>
  <c r="A3488" i="18"/>
  <c r="E3487" i="18"/>
  <c r="F3487" i="18" s="1"/>
  <c r="D3487" i="18"/>
  <c r="C3487" i="18"/>
  <c r="B3487" i="18"/>
  <c r="A3487" i="18"/>
  <c r="E3486" i="18"/>
  <c r="F3486" i="18" s="1"/>
  <c r="D3486" i="18"/>
  <c r="C3486" i="18"/>
  <c r="B3486" i="18"/>
  <c r="A3486" i="18"/>
  <c r="E3485" i="18"/>
  <c r="F3485" i="18" s="1"/>
  <c r="D3485" i="18"/>
  <c r="C3485" i="18"/>
  <c r="B3485" i="18"/>
  <c r="A3485" i="18"/>
  <c r="E3484" i="18"/>
  <c r="F3484" i="18" s="1"/>
  <c r="D3484" i="18"/>
  <c r="C3484" i="18"/>
  <c r="B3484" i="18"/>
  <c r="A3484" i="18"/>
  <c r="E3483" i="18"/>
  <c r="F3483" i="18" s="1"/>
  <c r="D3483" i="18"/>
  <c r="C3483" i="18"/>
  <c r="B3483" i="18"/>
  <c r="A3483" i="18"/>
  <c r="E3482" i="18"/>
  <c r="F3482" i="18" s="1"/>
  <c r="D3482" i="18"/>
  <c r="C3482" i="18"/>
  <c r="B3482" i="18"/>
  <c r="A3482" i="18"/>
  <c r="E3481" i="18"/>
  <c r="F3481" i="18" s="1"/>
  <c r="D3481" i="18"/>
  <c r="C3481" i="18"/>
  <c r="B3481" i="18"/>
  <c r="A3481" i="18"/>
  <c r="E3480" i="18"/>
  <c r="F3480" i="18" s="1"/>
  <c r="D3480" i="18"/>
  <c r="C3480" i="18"/>
  <c r="B3480" i="18"/>
  <c r="A3480" i="18"/>
  <c r="E3479" i="18"/>
  <c r="F3479" i="18" s="1"/>
  <c r="D3479" i="18"/>
  <c r="C3479" i="18"/>
  <c r="B3479" i="18"/>
  <c r="A3479" i="18"/>
  <c r="E3478" i="18"/>
  <c r="F3478" i="18" s="1"/>
  <c r="D3478" i="18"/>
  <c r="C3478" i="18"/>
  <c r="B3478" i="18"/>
  <c r="A3478" i="18"/>
  <c r="E3477" i="18"/>
  <c r="F3477" i="18" s="1"/>
  <c r="D3477" i="18"/>
  <c r="C3477" i="18"/>
  <c r="B3477" i="18"/>
  <c r="A3477" i="18"/>
  <c r="E3476" i="18"/>
  <c r="F3476" i="18" s="1"/>
  <c r="D3476" i="18"/>
  <c r="C3476" i="18"/>
  <c r="B3476" i="18"/>
  <c r="A3476" i="18"/>
  <c r="E3475" i="18"/>
  <c r="F3475" i="18" s="1"/>
  <c r="D3475" i="18"/>
  <c r="C3475" i="18"/>
  <c r="B3475" i="18"/>
  <c r="A3475" i="18"/>
  <c r="E3474" i="18"/>
  <c r="F3474" i="18" s="1"/>
  <c r="D3474" i="18"/>
  <c r="C3474" i="18"/>
  <c r="B3474" i="18"/>
  <c r="A3474" i="18"/>
  <c r="E3473" i="18"/>
  <c r="F3473" i="18" s="1"/>
  <c r="D3473" i="18"/>
  <c r="C3473" i="18"/>
  <c r="B3473" i="18"/>
  <c r="A3473" i="18"/>
  <c r="E3472" i="18"/>
  <c r="F3472" i="18" s="1"/>
  <c r="D3472" i="18"/>
  <c r="C3472" i="18"/>
  <c r="B3472" i="18"/>
  <c r="A3472" i="18"/>
  <c r="E3471" i="18"/>
  <c r="F3471" i="18" s="1"/>
  <c r="D3471" i="18"/>
  <c r="C3471" i="18"/>
  <c r="B3471" i="18"/>
  <c r="A3471" i="18"/>
  <c r="E3470" i="18"/>
  <c r="F3470" i="18" s="1"/>
  <c r="D3470" i="18"/>
  <c r="C3470" i="18"/>
  <c r="B3470" i="18"/>
  <c r="A3470" i="18"/>
  <c r="E3469" i="18"/>
  <c r="F3469" i="18" s="1"/>
  <c r="D3469" i="18"/>
  <c r="C3469" i="18"/>
  <c r="B3469" i="18"/>
  <c r="A3469" i="18"/>
  <c r="E3468" i="18"/>
  <c r="F3468" i="18" s="1"/>
  <c r="D3468" i="18"/>
  <c r="C3468" i="18"/>
  <c r="B3468" i="18"/>
  <c r="A3468" i="18"/>
  <c r="E3467" i="18"/>
  <c r="F3467" i="18" s="1"/>
  <c r="D3467" i="18"/>
  <c r="C3467" i="18"/>
  <c r="B3467" i="18"/>
  <c r="A3467" i="18"/>
  <c r="E3466" i="18"/>
  <c r="F3466" i="18" s="1"/>
  <c r="D3466" i="18"/>
  <c r="C3466" i="18"/>
  <c r="B3466" i="18"/>
  <c r="A3466" i="18"/>
  <c r="E3465" i="18"/>
  <c r="F3465" i="18" s="1"/>
  <c r="D3465" i="18"/>
  <c r="C3465" i="18"/>
  <c r="B3465" i="18"/>
  <c r="A3465" i="18"/>
  <c r="E3464" i="18"/>
  <c r="F3464" i="18" s="1"/>
  <c r="D3464" i="18"/>
  <c r="C3464" i="18"/>
  <c r="B3464" i="18"/>
  <c r="A3464" i="18"/>
  <c r="E3463" i="18"/>
  <c r="F3463" i="18" s="1"/>
  <c r="D3463" i="18"/>
  <c r="C3463" i="18"/>
  <c r="B3463" i="18"/>
  <c r="A3463" i="18"/>
  <c r="E3462" i="18"/>
  <c r="F3462" i="18" s="1"/>
  <c r="D3462" i="18"/>
  <c r="C3462" i="18"/>
  <c r="B3462" i="18"/>
  <c r="A3462" i="18"/>
  <c r="E3461" i="18"/>
  <c r="F3461" i="18" s="1"/>
  <c r="D3461" i="18"/>
  <c r="C3461" i="18"/>
  <c r="B3461" i="18"/>
  <c r="A3461" i="18"/>
  <c r="E3460" i="18"/>
  <c r="F3460" i="18" s="1"/>
  <c r="D3460" i="18"/>
  <c r="C3460" i="18"/>
  <c r="B3460" i="18"/>
  <c r="A3460" i="18"/>
  <c r="E3459" i="18"/>
  <c r="F3459" i="18" s="1"/>
  <c r="D3459" i="18"/>
  <c r="C3459" i="18"/>
  <c r="B3459" i="18"/>
  <c r="A3459" i="18"/>
  <c r="E3458" i="18"/>
  <c r="F3458" i="18" s="1"/>
  <c r="D3458" i="18"/>
  <c r="C3458" i="18"/>
  <c r="B3458" i="18"/>
  <c r="A3458" i="18"/>
  <c r="E3457" i="18"/>
  <c r="F3457" i="18" s="1"/>
  <c r="D3457" i="18"/>
  <c r="C3457" i="18"/>
  <c r="B3457" i="18"/>
  <c r="A3457" i="18"/>
  <c r="E3456" i="18"/>
  <c r="F3456" i="18" s="1"/>
  <c r="D3456" i="18"/>
  <c r="C3456" i="18"/>
  <c r="B3456" i="18"/>
  <c r="A3456" i="18"/>
  <c r="E3455" i="18"/>
  <c r="F3455" i="18" s="1"/>
  <c r="D3455" i="18"/>
  <c r="C3455" i="18"/>
  <c r="B3455" i="18"/>
  <c r="A3455" i="18"/>
  <c r="E3454" i="18"/>
  <c r="F3454" i="18" s="1"/>
  <c r="D3454" i="18"/>
  <c r="C3454" i="18"/>
  <c r="B3454" i="18"/>
  <c r="A3454" i="18"/>
  <c r="E3453" i="18"/>
  <c r="F3453" i="18" s="1"/>
  <c r="D3453" i="18"/>
  <c r="C3453" i="18"/>
  <c r="B3453" i="18"/>
  <c r="A3453" i="18"/>
  <c r="E3452" i="18"/>
  <c r="F3452" i="18" s="1"/>
  <c r="D3452" i="18"/>
  <c r="C3452" i="18"/>
  <c r="B3452" i="18"/>
  <c r="A3452" i="18"/>
  <c r="E3451" i="18"/>
  <c r="F3451" i="18" s="1"/>
  <c r="D3451" i="18"/>
  <c r="C3451" i="18"/>
  <c r="B3451" i="18"/>
  <c r="A3451" i="18"/>
  <c r="E3450" i="18"/>
  <c r="F3450" i="18" s="1"/>
  <c r="D3450" i="18"/>
  <c r="C3450" i="18"/>
  <c r="B3450" i="18"/>
  <c r="A3450" i="18"/>
  <c r="E3449" i="18"/>
  <c r="F3449" i="18" s="1"/>
  <c r="D3449" i="18"/>
  <c r="C3449" i="18"/>
  <c r="B3449" i="18"/>
  <c r="A3449" i="18"/>
  <c r="E3448" i="18"/>
  <c r="F3448" i="18" s="1"/>
  <c r="D3448" i="18"/>
  <c r="C3448" i="18"/>
  <c r="B3448" i="18"/>
  <c r="A3448" i="18"/>
  <c r="E3447" i="18"/>
  <c r="F3447" i="18" s="1"/>
  <c r="D3447" i="18"/>
  <c r="C3447" i="18"/>
  <c r="B3447" i="18"/>
  <c r="A3447" i="18"/>
  <c r="E3446" i="18"/>
  <c r="F3446" i="18" s="1"/>
  <c r="D3446" i="18"/>
  <c r="C3446" i="18"/>
  <c r="B3446" i="18"/>
  <c r="A3446" i="18"/>
  <c r="E3445" i="18"/>
  <c r="F3445" i="18" s="1"/>
  <c r="D3445" i="18"/>
  <c r="C3445" i="18"/>
  <c r="B3445" i="18"/>
  <c r="A3445" i="18"/>
  <c r="E3444" i="18"/>
  <c r="F3444" i="18" s="1"/>
  <c r="D3444" i="18"/>
  <c r="C3444" i="18"/>
  <c r="B3444" i="18"/>
  <c r="A3444" i="18"/>
  <c r="E3443" i="18"/>
  <c r="F3443" i="18" s="1"/>
  <c r="D3443" i="18"/>
  <c r="C3443" i="18"/>
  <c r="B3443" i="18"/>
  <c r="A3443" i="18"/>
  <c r="E3442" i="18"/>
  <c r="F3442" i="18" s="1"/>
  <c r="D3442" i="18"/>
  <c r="C3442" i="18"/>
  <c r="B3442" i="18"/>
  <c r="A3442" i="18"/>
  <c r="E3441" i="18"/>
  <c r="F3441" i="18" s="1"/>
  <c r="D3441" i="18"/>
  <c r="C3441" i="18"/>
  <c r="B3441" i="18"/>
  <c r="A3441" i="18"/>
  <c r="E3440" i="18"/>
  <c r="F3440" i="18" s="1"/>
  <c r="D3440" i="18"/>
  <c r="C3440" i="18"/>
  <c r="B3440" i="18"/>
  <c r="A3440" i="18"/>
  <c r="E3439" i="18"/>
  <c r="F3439" i="18" s="1"/>
  <c r="D3439" i="18"/>
  <c r="C3439" i="18"/>
  <c r="B3439" i="18"/>
  <c r="A3439" i="18"/>
  <c r="E3438" i="18"/>
  <c r="F3438" i="18" s="1"/>
  <c r="D3438" i="18"/>
  <c r="C3438" i="18"/>
  <c r="B3438" i="18"/>
  <c r="A3438" i="18"/>
  <c r="E3437" i="18"/>
  <c r="F3437" i="18" s="1"/>
  <c r="D3437" i="18"/>
  <c r="C3437" i="18"/>
  <c r="B3437" i="18"/>
  <c r="A3437" i="18"/>
  <c r="E3436" i="18"/>
  <c r="F3436" i="18" s="1"/>
  <c r="D3436" i="18"/>
  <c r="C3436" i="18"/>
  <c r="B3436" i="18"/>
  <c r="A3436" i="18"/>
  <c r="E3435" i="18"/>
  <c r="F3435" i="18" s="1"/>
  <c r="D3435" i="18"/>
  <c r="C3435" i="18"/>
  <c r="B3435" i="18"/>
  <c r="A3435" i="18"/>
  <c r="E3434" i="18"/>
  <c r="F3434" i="18" s="1"/>
  <c r="D3434" i="18"/>
  <c r="C3434" i="18"/>
  <c r="B3434" i="18"/>
  <c r="A3434" i="18"/>
  <c r="E3433" i="18"/>
  <c r="F3433" i="18" s="1"/>
  <c r="D3433" i="18"/>
  <c r="C3433" i="18"/>
  <c r="B3433" i="18"/>
  <c r="A3433" i="18"/>
  <c r="E3432" i="18"/>
  <c r="F3432" i="18" s="1"/>
  <c r="D3432" i="18"/>
  <c r="C3432" i="18"/>
  <c r="B3432" i="18"/>
  <c r="A3432" i="18"/>
  <c r="E3431" i="18"/>
  <c r="F3431" i="18" s="1"/>
  <c r="D3431" i="18"/>
  <c r="C3431" i="18"/>
  <c r="B3431" i="18"/>
  <c r="A3431" i="18"/>
  <c r="E3430" i="18"/>
  <c r="F3430" i="18" s="1"/>
  <c r="D3430" i="18"/>
  <c r="C3430" i="18"/>
  <c r="B3430" i="18"/>
  <c r="A3430" i="18"/>
  <c r="E3429" i="18"/>
  <c r="F3429" i="18" s="1"/>
  <c r="D3429" i="18"/>
  <c r="C3429" i="18"/>
  <c r="B3429" i="18"/>
  <c r="A3429" i="18"/>
  <c r="E3428" i="18"/>
  <c r="F3428" i="18" s="1"/>
  <c r="D3428" i="18"/>
  <c r="C3428" i="18"/>
  <c r="B3428" i="18"/>
  <c r="A3428" i="18"/>
  <c r="E3427" i="18"/>
  <c r="F3427" i="18" s="1"/>
  <c r="D3427" i="18"/>
  <c r="C3427" i="18"/>
  <c r="B3427" i="18"/>
  <c r="A3427" i="18"/>
  <c r="E3426" i="18"/>
  <c r="F3426" i="18" s="1"/>
  <c r="D3426" i="18"/>
  <c r="C3426" i="18"/>
  <c r="B3426" i="18"/>
  <c r="A3426" i="18"/>
  <c r="E3425" i="18"/>
  <c r="F3425" i="18" s="1"/>
  <c r="D3425" i="18"/>
  <c r="C3425" i="18"/>
  <c r="B3425" i="18"/>
  <c r="A3425" i="18"/>
  <c r="E3424" i="18"/>
  <c r="F3424" i="18" s="1"/>
  <c r="D3424" i="18"/>
  <c r="C3424" i="18"/>
  <c r="B3424" i="18"/>
  <c r="A3424" i="18"/>
  <c r="E3423" i="18"/>
  <c r="F3423" i="18" s="1"/>
  <c r="D3423" i="18"/>
  <c r="C3423" i="18"/>
  <c r="B3423" i="18"/>
  <c r="A3423" i="18"/>
  <c r="E3422" i="18"/>
  <c r="F3422" i="18" s="1"/>
  <c r="D3422" i="18"/>
  <c r="C3422" i="18"/>
  <c r="B3422" i="18"/>
  <c r="A3422" i="18"/>
  <c r="E3421" i="18"/>
  <c r="F3421" i="18" s="1"/>
  <c r="D3421" i="18"/>
  <c r="C3421" i="18"/>
  <c r="B3421" i="18"/>
  <c r="A3421" i="18"/>
  <c r="E3420" i="18"/>
  <c r="F3420" i="18" s="1"/>
  <c r="D3420" i="18"/>
  <c r="C3420" i="18"/>
  <c r="B3420" i="18"/>
  <c r="A3420" i="18"/>
  <c r="E3419" i="18"/>
  <c r="F3419" i="18" s="1"/>
  <c r="D3419" i="18"/>
  <c r="C3419" i="18"/>
  <c r="B3419" i="18"/>
  <c r="A3419" i="18"/>
  <c r="E3418" i="18"/>
  <c r="F3418" i="18" s="1"/>
  <c r="D3418" i="18"/>
  <c r="C3418" i="18"/>
  <c r="B3418" i="18"/>
  <c r="A3418" i="18"/>
  <c r="E3417" i="18"/>
  <c r="F3417" i="18" s="1"/>
  <c r="D3417" i="18"/>
  <c r="C3417" i="18"/>
  <c r="B3417" i="18"/>
  <c r="A3417" i="18"/>
  <c r="E3416" i="18"/>
  <c r="F3416" i="18" s="1"/>
  <c r="D3416" i="18"/>
  <c r="C3416" i="18"/>
  <c r="B3416" i="18"/>
  <c r="A3416" i="18"/>
  <c r="E3415" i="18"/>
  <c r="F3415" i="18" s="1"/>
  <c r="D3415" i="18"/>
  <c r="C3415" i="18"/>
  <c r="B3415" i="18"/>
  <c r="A3415" i="18"/>
  <c r="E3414" i="18"/>
  <c r="F3414" i="18" s="1"/>
  <c r="D3414" i="18"/>
  <c r="C3414" i="18"/>
  <c r="B3414" i="18"/>
  <c r="A3414" i="18"/>
  <c r="E3413" i="18"/>
  <c r="F3413" i="18" s="1"/>
  <c r="D3413" i="18"/>
  <c r="C3413" i="18"/>
  <c r="B3413" i="18"/>
  <c r="A3413" i="18"/>
  <c r="E3412" i="18"/>
  <c r="F3412" i="18" s="1"/>
  <c r="D3412" i="18"/>
  <c r="C3412" i="18"/>
  <c r="B3412" i="18"/>
  <c r="A3412" i="18"/>
  <c r="E3411" i="18"/>
  <c r="F3411" i="18" s="1"/>
  <c r="D3411" i="18"/>
  <c r="C3411" i="18"/>
  <c r="B3411" i="18"/>
  <c r="A3411" i="18"/>
  <c r="E3410" i="18"/>
  <c r="F3410" i="18" s="1"/>
  <c r="D3410" i="18"/>
  <c r="C3410" i="18"/>
  <c r="B3410" i="18"/>
  <c r="A3410" i="18"/>
  <c r="E3409" i="18"/>
  <c r="F3409" i="18" s="1"/>
  <c r="D3409" i="18"/>
  <c r="C3409" i="18"/>
  <c r="B3409" i="18"/>
  <c r="A3409" i="18"/>
  <c r="E3408" i="18"/>
  <c r="F3408" i="18" s="1"/>
  <c r="D3408" i="18"/>
  <c r="C3408" i="18"/>
  <c r="B3408" i="18"/>
  <c r="A3408" i="18"/>
  <c r="E3407" i="18"/>
  <c r="F3407" i="18" s="1"/>
  <c r="D3407" i="18"/>
  <c r="C3407" i="18"/>
  <c r="B3407" i="18"/>
  <c r="A3407" i="18"/>
  <c r="E3406" i="18"/>
  <c r="F3406" i="18" s="1"/>
  <c r="D3406" i="18"/>
  <c r="C3406" i="18"/>
  <c r="B3406" i="18"/>
  <c r="A3406" i="18"/>
  <c r="E3405" i="18"/>
  <c r="F3405" i="18" s="1"/>
  <c r="D3405" i="18"/>
  <c r="C3405" i="18"/>
  <c r="B3405" i="18"/>
  <c r="A3405" i="18"/>
  <c r="E3404" i="18"/>
  <c r="F3404" i="18" s="1"/>
  <c r="D3404" i="18"/>
  <c r="C3404" i="18"/>
  <c r="B3404" i="18"/>
  <c r="A3404" i="18"/>
  <c r="E3403" i="18"/>
  <c r="F3403" i="18" s="1"/>
  <c r="D3403" i="18"/>
  <c r="C3403" i="18"/>
  <c r="B3403" i="18"/>
  <c r="A3403" i="18"/>
  <c r="E3402" i="18"/>
  <c r="F3402" i="18" s="1"/>
  <c r="D3402" i="18"/>
  <c r="C3402" i="18"/>
  <c r="B3402" i="18"/>
  <c r="A3402" i="18"/>
  <c r="E3401" i="18"/>
  <c r="F3401" i="18" s="1"/>
  <c r="D3401" i="18"/>
  <c r="C3401" i="18"/>
  <c r="B3401" i="18"/>
  <c r="A3401" i="18"/>
  <c r="E3400" i="18"/>
  <c r="F3400" i="18" s="1"/>
  <c r="D3400" i="18"/>
  <c r="C3400" i="18"/>
  <c r="B3400" i="18"/>
  <c r="A3400" i="18"/>
  <c r="E3399" i="18"/>
  <c r="F3399" i="18" s="1"/>
  <c r="D3399" i="18"/>
  <c r="C3399" i="18"/>
  <c r="B3399" i="18"/>
  <c r="A3399" i="18"/>
  <c r="E3398" i="18"/>
  <c r="F3398" i="18" s="1"/>
  <c r="D3398" i="18"/>
  <c r="C3398" i="18"/>
  <c r="B3398" i="18"/>
  <c r="A3398" i="18"/>
  <c r="E3397" i="18"/>
  <c r="F3397" i="18" s="1"/>
  <c r="D3397" i="18"/>
  <c r="C3397" i="18"/>
  <c r="B3397" i="18"/>
  <c r="A3397" i="18"/>
  <c r="E3396" i="18"/>
  <c r="F3396" i="18" s="1"/>
  <c r="D3396" i="18"/>
  <c r="C3396" i="18"/>
  <c r="B3396" i="18"/>
  <c r="A3396" i="18"/>
  <c r="E3395" i="18"/>
  <c r="F3395" i="18" s="1"/>
  <c r="D3395" i="18"/>
  <c r="C3395" i="18"/>
  <c r="B3395" i="18"/>
  <c r="A3395" i="18"/>
  <c r="E3394" i="18"/>
  <c r="F3394" i="18" s="1"/>
  <c r="D3394" i="18"/>
  <c r="C3394" i="18"/>
  <c r="B3394" i="18"/>
  <c r="A3394" i="18"/>
  <c r="E3393" i="18"/>
  <c r="F3393" i="18" s="1"/>
  <c r="D3393" i="18"/>
  <c r="C3393" i="18"/>
  <c r="B3393" i="18"/>
  <c r="A3393" i="18"/>
  <c r="E3392" i="18"/>
  <c r="F3392" i="18" s="1"/>
  <c r="D3392" i="18"/>
  <c r="C3392" i="18"/>
  <c r="B3392" i="18"/>
  <c r="A3392" i="18"/>
  <c r="E3391" i="18"/>
  <c r="F3391" i="18" s="1"/>
  <c r="D3391" i="18"/>
  <c r="C3391" i="18"/>
  <c r="B3391" i="18"/>
  <c r="A3391" i="18"/>
  <c r="E3390" i="18"/>
  <c r="F3390" i="18" s="1"/>
  <c r="D3390" i="18"/>
  <c r="C3390" i="18"/>
  <c r="B3390" i="18"/>
  <c r="A3390" i="18"/>
  <c r="E3389" i="18"/>
  <c r="F3389" i="18" s="1"/>
  <c r="D3389" i="18"/>
  <c r="C3389" i="18"/>
  <c r="B3389" i="18"/>
  <c r="A3389" i="18"/>
  <c r="E3388" i="18"/>
  <c r="F3388" i="18" s="1"/>
  <c r="D3388" i="18"/>
  <c r="C3388" i="18"/>
  <c r="B3388" i="18"/>
  <c r="A3388" i="18"/>
  <c r="E3387" i="18"/>
  <c r="F3387" i="18" s="1"/>
  <c r="D3387" i="18"/>
  <c r="C3387" i="18"/>
  <c r="B3387" i="18"/>
  <c r="A3387" i="18"/>
  <c r="E3386" i="18"/>
  <c r="F3386" i="18" s="1"/>
  <c r="D3386" i="18"/>
  <c r="C3386" i="18"/>
  <c r="B3386" i="18"/>
  <c r="A3386" i="18"/>
  <c r="E3385" i="18"/>
  <c r="F3385" i="18" s="1"/>
  <c r="D3385" i="18"/>
  <c r="C3385" i="18"/>
  <c r="B3385" i="18"/>
  <c r="A3385" i="18"/>
  <c r="E3384" i="18"/>
  <c r="F3384" i="18" s="1"/>
  <c r="D3384" i="18"/>
  <c r="C3384" i="18"/>
  <c r="B3384" i="18"/>
  <c r="A3384" i="18"/>
  <c r="E3383" i="18"/>
  <c r="F3383" i="18" s="1"/>
  <c r="D3383" i="18"/>
  <c r="C3383" i="18"/>
  <c r="B3383" i="18"/>
  <c r="A3383" i="18"/>
  <c r="E3382" i="18"/>
  <c r="F3382" i="18" s="1"/>
  <c r="D3382" i="18"/>
  <c r="C3382" i="18"/>
  <c r="B3382" i="18"/>
  <c r="A3382" i="18"/>
  <c r="E3381" i="18"/>
  <c r="F3381" i="18" s="1"/>
  <c r="D3381" i="18"/>
  <c r="C3381" i="18"/>
  <c r="B3381" i="18"/>
  <c r="A3381" i="18"/>
  <c r="E3380" i="18"/>
  <c r="F3380" i="18" s="1"/>
  <c r="D3380" i="18"/>
  <c r="C3380" i="18"/>
  <c r="B3380" i="18"/>
  <c r="A3380" i="18"/>
  <c r="E3379" i="18"/>
  <c r="F3379" i="18" s="1"/>
  <c r="D3379" i="18"/>
  <c r="C3379" i="18"/>
  <c r="B3379" i="18"/>
  <c r="A3379" i="18"/>
  <c r="E3378" i="18"/>
  <c r="F3378" i="18" s="1"/>
  <c r="D3378" i="18"/>
  <c r="C3378" i="18"/>
  <c r="B3378" i="18"/>
  <c r="A3378" i="18"/>
  <c r="E3377" i="18"/>
  <c r="F3377" i="18" s="1"/>
  <c r="D3377" i="18"/>
  <c r="C3377" i="18"/>
  <c r="B3377" i="18"/>
  <c r="A3377" i="18"/>
  <c r="E3376" i="18"/>
  <c r="F3376" i="18" s="1"/>
  <c r="D3376" i="18"/>
  <c r="C3376" i="18"/>
  <c r="B3376" i="18"/>
  <c r="A3376" i="18"/>
  <c r="E3375" i="18"/>
  <c r="F3375" i="18" s="1"/>
  <c r="D3375" i="18"/>
  <c r="C3375" i="18"/>
  <c r="B3375" i="18"/>
  <c r="A3375" i="18"/>
  <c r="E3374" i="18"/>
  <c r="F3374" i="18" s="1"/>
  <c r="D3374" i="18"/>
  <c r="C3374" i="18"/>
  <c r="B3374" i="18"/>
  <c r="A3374" i="18"/>
  <c r="E3373" i="18"/>
  <c r="F3373" i="18" s="1"/>
  <c r="D3373" i="18"/>
  <c r="C3373" i="18"/>
  <c r="B3373" i="18"/>
  <c r="A3373" i="18"/>
  <c r="E3372" i="18"/>
  <c r="F3372" i="18" s="1"/>
  <c r="D3372" i="18"/>
  <c r="C3372" i="18"/>
  <c r="B3372" i="18"/>
  <c r="A3372" i="18"/>
  <c r="E3371" i="18"/>
  <c r="F3371" i="18" s="1"/>
  <c r="D3371" i="18"/>
  <c r="C3371" i="18"/>
  <c r="B3371" i="18"/>
  <c r="A3371" i="18"/>
  <c r="E3370" i="18"/>
  <c r="F3370" i="18" s="1"/>
  <c r="D3370" i="18"/>
  <c r="C3370" i="18"/>
  <c r="B3370" i="18"/>
  <c r="A3370" i="18"/>
  <c r="E3369" i="18"/>
  <c r="F3369" i="18" s="1"/>
  <c r="D3369" i="18"/>
  <c r="C3369" i="18"/>
  <c r="B3369" i="18"/>
  <c r="A3369" i="18"/>
  <c r="E3368" i="18"/>
  <c r="F3368" i="18" s="1"/>
  <c r="D3368" i="18"/>
  <c r="C3368" i="18"/>
  <c r="B3368" i="18"/>
  <c r="A3368" i="18"/>
  <c r="E3367" i="18"/>
  <c r="F3367" i="18" s="1"/>
  <c r="D3367" i="18"/>
  <c r="C3367" i="18"/>
  <c r="B3367" i="18"/>
  <c r="A3367" i="18"/>
  <c r="E3366" i="18"/>
  <c r="F3366" i="18" s="1"/>
  <c r="D3366" i="18"/>
  <c r="C3366" i="18"/>
  <c r="B3366" i="18"/>
  <c r="A3366" i="18"/>
  <c r="E3365" i="18"/>
  <c r="F3365" i="18" s="1"/>
  <c r="D3365" i="18"/>
  <c r="C3365" i="18"/>
  <c r="B3365" i="18"/>
  <c r="A3365" i="18"/>
  <c r="E3364" i="18"/>
  <c r="F3364" i="18" s="1"/>
  <c r="D3364" i="18"/>
  <c r="C3364" i="18"/>
  <c r="B3364" i="18"/>
  <c r="A3364" i="18"/>
  <c r="E3363" i="18"/>
  <c r="F3363" i="18" s="1"/>
  <c r="D3363" i="18"/>
  <c r="C3363" i="18"/>
  <c r="B3363" i="18"/>
  <c r="A3363" i="18"/>
  <c r="E3362" i="18"/>
  <c r="F3362" i="18" s="1"/>
  <c r="D3362" i="18"/>
  <c r="C3362" i="18"/>
  <c r="B3362" i="18"/>
  <c r="A3362" i="18"/>
  <c r="E3361" i="18"/>
  <c r="F3361" i="18" s="1"/>
  <c r="D3361" i="18"/>
  <c r="C3361" i="18"/>
  <c r="B3361" i="18"/>
  <c r="A3361" i="18"/>
  <c r="E3360" i="18"/>
  <c r="F3360" i="18" s="1"/>
  <c r="D3360" i="18"/>
  <c r="C3360" i="18"/>
  <c r="B3360" i="18"/>
  <c r="A3360" i="18"/>
  <c r="E3359" i="18"/>
  <c r="F3359" i="18" s="1"/>
  <c r="D3359" i="18"/>
  <c r="C3359" i="18"/>
  <c r="B3359" i="18"/>
  <c r="A3359" i="18"/>
  <c r="E3358" i="18"/>
  <c r="F3358" i="18" s="1"/>
  <c r="D3358" i="18"/>
  <c r="C3358" i="18"/>
  <c r="B3358" i="18"/>
  <c r="A3358" i="18"/>
  <c r="E3357" i="18"/>
  <c r="F3357" i="18" s="1"/>
  <c r="D3357" i="18"/>
  <c r="C3357" i="18"/>
  <c r="B3357" i="18"/>
  <c r="A3357" i="18"/>
  <c r="E3356" i="18"/>
  <c r="F3356" i="18" s="1"/>
  <c r="D3356" i="18"/>
  <c r="C3356" i="18"/>
  <c r="B3356" i="18"/>
  <c r="A3356" i="18"/>
  <c r="E3355" i="18"/>
  <c r="F3355" i="18" s="1"/>
  <c r="D3355" i="18"/>
  <c r="C3355" i="18"/>
  <c r="B3355" i="18"/>
  <c r="A3355" i="18"/>
  <c r="E3354" i="18"/>
  <c r="F3354" i="18" s="1"/>
  <c r="D3354" i="18"/>
  <c r="C3354" i="18"/>
  <c r="B3354" i="18"/>
  <c r="A3354" i="18"/>
  <c r="E3353" i="18"/>
  <c r="F3353" i="18" s="1"/>
  <c r="D3353" i="18"/>
  <c r="C3353" i="18"/>
  <c r="B3353" i="18"/>
  <c r="A3353" i="18"/>
  <c r="E3352" i="18"/>
  <c r="F3352" i="18" s="1"/>
  <c r="D3352" i="18"/>
  <c r="C3352" i="18"/>
  <c r="B3352" i="18"/>
  <c r="A3352" i="18"/>
  <c r="E3351" i="18"/>
  <c r="F3351" i="18" s="1"/>
  <c r="D3351" i="18"/>
  <c r="C3351" i="18"/>
  <c r="B3351" i="18"/>
  <c r="A3351" i="18"/>
  <c r="E3350" i="18"/>
  <c r="F3350" i="18" s="1"/>
  <c r="D3350" i="18"/>
  <c r="C3350" i="18"/>
  <c r="B3350" i="18"/>
  <c r="A3350" i="18"/>
  <c r="E3349" i="18"/>
  <c r="F3349" i="18" s="1"/>
  <c r="D3349" i="18"/>
  <c r="C3349" i="18"/>
  <c r="B3349" i="18"/>
  <c r="A3349" i="18"/>
  <c r="E3348" i="18"/>
  <c r="F3348" i="18" s="1"/>
  <c r="D3348" i="18"/>
  <c r="C3348" i="18"/>
  <c r="B3348" i="18"/>
  <c r="A3348" i="18"/>
  <c r="E3347" i="18"/>
  <c r="F3347" i="18" s="1"/>
  <c r="D3347" i="18"/>
  <c r="C3347" i="18"/>
  <c r="B3347" i="18"/>
  <c r="A3347" i="18"/>
  <c r="E3346" i="18"/>
  <c r="F3346" i="18" s="1"/>
  <c r="D3346" i="18"/>
  <c r="C3346" i="18"/>
  <c r="B3346" i="18"/>
  <c r="A3346" i="18"/>
  <c r="E3345" i="18"/>
  <c r="F3345" i="18" s="1"/>
  <c r="D3345" i="18"/>
  <c r="C3345" i="18"/>
  <c r="B3345" i="18"/>
  <c r="A3345" i="18"/>
  <c r="E3344" i="18"/>
  <c r="F3344" i="18" s="1"/>
  <c r="D3344" i="18"/>
  <c r="C3344" i="18"/>
  <c r="B3344" i="18"/>
  <c r="A3344" i="18"/>
  <c r="E3343" i="18"/>
  <c r="F3343" i="18" s="1"/>
  <c r="D3343" i="18"/>
  <c r="C3343" i="18"/>
  <c r="B3343" i="18"/>
  <c r="A3343" i="18"/>
  <c r="E3342" i="18"/>
  <c r="F3342" i="18" s="1"/>
  <c r="D3342" i="18"/>
  <c r="C3342" i="18"/>
  <c r="B3342" i="18"/>
  <c r="A3342" i="18"/>
  <c r="E3341" i="18"/>
  <c r="F3341" i="18" s="1"/>
  <c r="D3341" i="18"/>
  <c r="C3341" i="18"/>
  <c r="B3341" i="18"/>
  <c r="A3341" i="18"/>
  <c r="E3340" i="18"/>
  <c r="F3340" i="18" s="1"/>
  <c r="D3340" i="18"/>
  <c r="C3340" i="18"/>
  <c r="B3340" i="18"/>
  <c r="A3340" i="18"/>
  <c r="E3339" i="18"/>
  <c r="F3339" i="18" s="1"/>
  <c r="D3339" i="18"/>
  <c r="C3339" i="18"/>
  <c r="B3339" i="18"/>
  <c r="A3339" i="18"/>
  <c r="E3338" i="18"/>
  <c r="F3338" i="18" s="1"/>
  <c r="D3338" i="18"/>
  <c r="C3338" i="18"/>
  <c r="B3338" i="18"/>
  <c r="A3338" i="18"/>
  <c r="E3337" i="18"/>
  <c r="F3337" i="18" s="1"/>
  <c r="D3337" i="18"/>
  <c r="C3337" i="18"/>
  <c r="B3337" i="18"/>
  <c r="A3337" i="18"/>
  <c r="E3336" i="18"/>
  <c r="F3336" i="18" s="1"/>
  <c r="D3336" i="18"/>
  <c r="C3336" i="18"/>
  <c r="B3336" i="18"/>
  <c r="A3336" i="18"/>
  <c r="E3335" i="18"/>
  <c r="F3335" i="18" s="1"/>
  <c r="D3335" i="18"/>
  <c r="C3335" i="18"/>
  <c r="B3335" i="18"/>
  <c r="A3335" i="18"/>
  <c r="E3334" i="18"/>
  <c r="F3334" i="18" s="1"/>
  <c r="D3334" i="18"/>
  <c r="C3334" i="18"/>
  <c r="B3334" i="18"/>
  <c r="A3334" i="18"/>
  <c r="E3333" i="18"/>
  <c r="F3333" i="18" s="1"/>
  <c r="D3333" i="18"/>
  <c r="C3333" i="18"/>
  <c r="B3333" i="18"/>
  <c r="A3333" i="18"/>
  <c r="E3332" i="18"/>
  <c r="F3332" i="18" s="1"/>
  <c r="D3332" i="18"/>
  <c r="C3332" i="18"/>
  <c r="B3332" i="18"/>
  <c r="A3332" i="18"/>
  <c r="E3331" i="18"/>
  <c r="F3331" i="18" s="1"/>
  <c r="D3331" i="18"/>
  <c r="C3331" i="18"/>
  <c r="B3331" i="18"/>
  <c r="A3331" i="18"/>
  <c r="E3330" i="18"/>
  <c r="F3330" i="18" s="1"/>
  <c r="D3330" i="18"/>
  <c r="C3330" i="18"/>
  <c r="B3330" i="18"/>
  <c r="A3330" i="18"/>
  <c r="E3329" i="18"/>
  <c r="F3329" i="18" s="1"/>
  <c r="D3329" i="18"/>
  <c r="C3329" i="18"/>
  <c r="B3329" i="18"/>
  <c r="A3329" i="18"/>
  <c r="E3328" i="18"/>
  <c r="F3328" i="18" s="1"/>
  <c r="D3328" i="18"/>
  <c r="C3328" i="18"/>
  <c r="B3328" i="18"/>
  <c r="A3328" i="18"/>
  <c r="E3327" i="18"/>
  <c r="F3327" i="18" s="1"/>
  <c r="D3327" i="18"/>
  <c r="C3327" i="18"/>
  <c r="B3327" i="18"/>
  <c r="A3327" i="18"/>
  <c r="E3326" i="18"/>
  <c r="F3326" i="18" s="1"/>
  <c r="D3326" i="18"/>
  <c r="C3326" i="18"/>
  <c r="B3326" i="18"/>
  <c r="A3326" i="18"/>
  <c r="E3325" i="18"/>
  <c r="F3325" i="18" s="1"/>
  <c r="D3325" i="18"/>
  <c r="C3325" i="18"/>
  <c r="B3325" i="18"/>
  <c r="A3325" i="18"/>
  <c r="E3324" i="18"/>
  <c r="F3324" i="18" s="1"/>
  <c r="D3324" i="18"/>
  <c r="C3324" i="18"/>
  <c r="B3324" i="18"/>
  <c r="A3324" i="18"/>
  <c r="E3323" i="18"/>
  <c r="F3323" i="18" s="1"/>
  <c r="D3323" i="18"/>
  <c r="C3323" i="18"/>
  <c r="B3323" i="18"/>
  <c r="A3323" i="18"/>
  <c r="E3322" i="18"/>
  <c r="F3322" i="18" s="1"/>
  <c r="D3322" i="18"/>
  <c r="C3322" i="18"/>
  <c r="B3322" i="18"/>
  <c r="A3322" i="18"/>
  <c r="E3321" i="18"/>
  <c r="F3321" i="18" s="1"/>
  <c r="D3321" i="18"/>
  <c r="C3321" i="18"/>
  <c r="B3321" i="18"/>
  <c r="A3321" i="18"/>
  <c r="E3320" i="18"/>
  <c r="F3320" i="18" s="1"/>
  <c r="D3320" i="18"/>
  <c r="C3320" i="18"/>
  <c r="B3320" i="18"/>
  <c r="A3320" i="18"/>
  <c r="E3319" i="18"/>
  <c r="F3319" i="18" s="1"/>
  <c r="D3319" i="18"/>
  <c r="C3319" i="18"/>
  <c r="B3319" i="18"/>
  <c r="A3319" i="18"/>
  <c r="E3318" i="18"/>
  <c r="F3318" i="18" s="1"/>
  <c r="D3318" i="18"/>
  <c r="C3318" i="18"/>
  <c r="B3318" i="18"/>
  <c r="A3318" i="18"/>
  <c r="E3317" i="18"/>
  <c r="F3317" i="18" s="1"/>
  <c r="D3317" i="18"/>
  <c r="C3317" i="18"/>
  <c r="B3317" i="18"/>
  <c r="A3317" i="18"/>
  <c r="E3316" i="18"/>
  <c r="F3316" i="18" s="1"/>
  <c r="D3316" i="18"/>
  <c r="C3316" i="18"/>
  <c r="B3316" i="18"/>
  <c r="A3316" i="18"/>
  <c r="E3315" i="18"/>
  <c r="F3315" i="18" s="1"/>
  <c r="D3315" i="18"/>
  <c r="C3315" i="18"/>
  <c r="B3315" i="18"/>
  <c r="A3315" i="18"/>
  <c r="E3314" i="18"/>
  <c r="F3314" i="18" s="1"/>
  <c r="D3314" i="18"/>
  <c r="C3314" i="18"/>
  <c r="B3314" i="18"/>
  <c r="A3314" i="18"/>
  <c r="E3313" i="18"/>
  <c r="F3313" i="18" s="1"/>
  <c r="D3313" i="18"/>
  <c r="C3313" i="18"/>
  <c r="B3313" i="18"/>
  <c r="A3313" i="18"/>
  <c r="E3312" i="18"/>
  <c r="F3312" i="18" s="1"/>
  <c r="D3312" i="18"/>
  <c r="C3312" i="18"/>
  <c r="B3312" i="18"/>
  <c r="A3312" i="18"/>
  <c r="E3311" i="18"/>
  <c r="F3311" i="18" s="1"/>
  <c r="D3311" i="18"/>
  <c r="C3311" i="18"/>
  <c r="B3311" i="18"/>
  <c r="A3311" i="18"/>
  <c r="E3310" i="18"/>
  <c r="F3310" i="18" s="1"/>
  <c r="D3310" i="18"/>
  <c r="C3310" i="18"/>
  <c r="B3310" i="18"/>
  <c r="A3310" i="18"/>
  <c r="E3309" i="18"/>
  <c r="F3309" i="18" s="1"/>
  <c r="D3309" i="18"/>
  <c r="C3309" i="18"/>
  <c r="B3309" i="18"/>
  <c r="A3309" i="18"/>
  <c r="E3308" i="18"/>
  <c r="F3308" i="18" s="1"/>
  <c r="D3308" i="18"/>
  <c r="C3308" i="18"/>
  <c r="B3308" i="18"/>
  <c r="A3308" i="18"/>
  <c r="E3307" i="18"/>
  <c r="F3307" i="18" s="1"/>
  <c r="D3307" i="18"/>
  <c r="C3307" i="18"/>
  <c r="B3307" i="18"/>
  <c r="A3307" i="18"/>
  <c r="E3306" i="18"/>
  <c r="F3306" i="18" s="1"/>
  <c r="D3306" i="18"/>
  <c r="C3306" i="18"/>
  <c r="B3306" i="18"/>
  <c r="A3306" i="18"/>
  <c r="E3305" i="18"/>
  <c r="F3305" i="18" s="1"/>
  <c r="D3305" i="18"/>
  <c r="C3305" i="18"/>
  <c r="B3305" i="18"/>
  <c r="A3305" i="18"/>
  <c r="E3304" i="18"/>
  <c r="F3304" i="18" s="1"/>
  <c r="D3304" i="18"/>
  <c r="C3304" i="18"/>
  <c r="B3304" i="18"/>
  <c r="A3304" i="18"/>
  <c r="E3303" i="18"/>
  <c r="F3303" i="18" s="1"/>
  <c r="D3303" i="18"/>
  <c r="C3303" i="18"/>
  <c r="B3303" i="18"/>
  <c r="A3303" i="18"/>
  <c r="E3302" i="18"/>
  <c r="F3302" i="18" s="1"/>
  <c r="D3302" i="18"/>
  <c r="C3302" i="18"/>
  <c r="B3302" i="18"/>
  <c r="A3302" i="18"/>
  <c r="E3301" i="18"/>
  <c r="F3301" i="18" s="1"/>
  <c r="D3301" i="18"/>
  <c r="C3301" i="18"/>
  <c r="B3301" i="18"/>
  <c r="A3301" i="18"/>
  <c r="E3300" i="18"/>
  <c r="F3300" i="18" s="1"/>
  <c r="D3300" i="18"/>
  <c r="C3300" i="18"/>
  <c r="B3300" i="18"/>
  <c r="A3300" i="18"/>
  <c r="E3299" i="18"/>
  <c r="F3299" i="18" s="1"/>
  <c r="D3299" i="18"/>
  <c r="C3299" i="18"/>
  <c r="B3299" i="18"/>
  <c r="A3299" i="18"/>
  <c r="E3298" i="18"/>
  <c r="F3298" i="18" s="1"/>
  <c r="D3298" i="18"/>
  <c r="C3298" i="18"/>
  <c r="B3298" i="18"/>
  <c r="A3298" i="18"/>
  <c r="E3297" i="18"/>
  <c r="F3297" i="18" s="1"/>
  <c r="D3297" i="18"/>
  <c r="C3297" i="18"/>
  <c r="B3297" i="18"/>
  <c r="A3297" i="18"/>
  <c r="E3296" i="18"/>
  <c r="F3296" i="18" s="1"/>
  <c r="D3296" i="18"/>
  <c r="C3296" i="18"/>
  <c r="B3296" i="18"/>
  <c r="A3296" i="18"/>
  <c r="E3295" i="18"/>
  <c r="F3295" i="18" s="1"/>
  <c r="D3295" i="18"/>
  <c r="C3295" i="18"/>
  <c r="B3295" i="18"/>
  <c r="A3295" i="18"/>
  <c r="E3294" i="18"/>
  <c r="F3294" i="18" s="1"/>
  <c r="D3294" i="18"/>
  <c r="C3294" i="18"/>
  <c r="B3294" i="18"/>
  <c r="A3294" i="18"/>
  <c r="E3293" i="18"/>
  <c r="F3293" i="18" s="1"/>
  <c r="D3293" i="18"/>
  <c r="C3293" i="18"/>
  <c r="B3293" i="18"/>
  <c r="A3293" i="18"/>
  <c r="E3292" i="18"/>
  <c r="F3292" i="18" s="1"/>
  <c r="D3292" i="18"/>
  <c r="C3292" i="18"/>
  <c r="B3292" i="18"/>
  <c r="A3292" i="18"/>
  <c r="E3291" i="18"/>
  <c r="F3291" i="18" s="1"/>
  <c r="D3291" i="18"/>
  <c r="C3291" i="18"/>
  <c r="B3291" i="18"/>
  <c r="A3291" i="18"/>
  <c r="E3290" i="18"/>
  <c r="F3290" i="18" s="1"/>
  <c r="D3290" i="18"/>
  <c r="C3290" i="18"/>
  <c r="B3290" i="18"/>
  <c r="A3290" i="18"/>
  <c r="E3289" i="18"/>
  <c r="F3289" i="18" s="1"/>
  <c r="D3289" i="18"/>
  <c r="C3289" i="18"/>
  <c r="B3289" i="18"/>
  <c r="A3289" i="18"/>
  <c r="E3288" i="18"/>
  <c r="F3288" i="18" s="1"/>
  <c r="D3288" i="18"/>
  <c r="C3288" i="18"/>
  <c r="B3288" i="18"/>
  <c r="A3288" i="18"/>
  <c r="E3287" i="18"/>
  <c r="F3287" i="18" s="1"/>
  <c r="D3287" i="18"/>
  <c r="C3287" i="18"/>
  <c r="B3287" i="18"/>
  <c r="A3287" i="18"/>
  <c r="E3286" i="18"/>
  <c r="F3286" i="18" s="1"/>
  <c r="D3286" i="18"/>
  <c r="C3286" i="18"/>
  <c r="B3286" i="18"/>
  <c r="A3286" i="18"/>
  <c r="E3285" i="18"/>
  <c r="F3285" i="18" s="1"/>
  <c r="D3285" i="18"/>
  <c r="C3285" i="18"/>
  <c r="B3285" i="18"/>
  <c r="A3285" i="18"/>
  <c r="E3284" i="18"/>
  <c r="F3284" i="18" s="1"/>
  <c r="D3284" i="18"/>
  <c r="C3284" i="18"/>
  <c r="B3284" i="18"/>
  <c r="A3284" i="18"/>
  <c r="E3283" i="18"/>
  <c r="F3283" i="18" s="1"/>
  <c r="D3283" i="18"/>
  <c r="C3283" i="18"/>
  <c r="B3283" i="18"/>
  <c r="A3283" i="18"/>
  <c r="E3282" i="18"/>
  <c r="F3282" i="18" s="1"/>
  <c r="D3282" i="18"/>
  <c r="C3282" i="18"/>
  <c r="B3282" i="18"/>
  <c r="A3282" i="18"/>
  <c r="E3281" i="18"/>
  <c r="F3281" i="18" s="1"/>
  <c r="D3281" i="18"/>
  <c r="C3281" i="18"/>
  <c r="B3281" i="18"/>
  <c r="A3281" i="18"/>
  <c r="E3280" i="18"/>
  <c r="F3280" i="18" s="1"/>
  <c r="D3280" i="18"/>
  <c r="C3280" i="18"/>
  <c r="B3280" i="18"/>
  <c r="A3280" i="18"/>
  <c r="E3279" i="18"/>
  <c r="F3279" i="18" s="1"/>
  <c r="D3279" i="18"/>
  <c r="C3279" i="18"/>
  <c r="B3279" i="18"/>
  <c r="A3279" i="18"/>
  <c r="E3278" i="18"/>
  <c r="F3278" i="18" s="1"/>
  <c r="D3278" i="18"/>
  <c r="C3278" i="18"/>
  <c r="B3278" i="18"/>
  <c r="A3278" i="18"/>
  <c r="E3277" i="18"/>
  <c r="F3277" i="18" s="1"/>
  <c r="D3277" i="18"/>
  <c r="C3277" i="18"/>
  <c r="B3277" i="18"/>
  <c r="A3277" i="18"/>
  <c r="E3276" i="18"/>
  <c r="F3276" i="18" s="1"/>
  <c r="D3276" i="18"/>
  <c r="C3276" i="18"/>
  <c r="B3276" i="18"/>
  <c r="A3276" i="18"/>
  <c r="E3275" i="18"/>
  <c r="F3275" i="18" s="1"/>
  <c r="D3275" i="18"/>
  <c r="C3275" i="18"/>
  <c r="B3275" i="18"/>
  <c r="A3275" i="18"/>
  <c r="E3274" i="18"/>
  <c r="F3274" i="18" s="1"/>
  <c r="D3274" i="18"/>
  <c r="C3274" i="18"/>
  <c r="B3274" i="18"/>
  <c r="A3274" i="18"/>
  <c r="E3273" i="18"/>
  <c r="F3273" i="18" s="1"/>
  <c r="D3273" i="18"/>
  <c r="C3273" i="18"/>
  <c r="B3273" i="18"/>
  <c r="A3273" i="18"/>
  <c r="E3272" i="18"/>
  <c r="F3272" i="18" s="1"/>
  <c r="D3272" i="18"/>
  <c r="C3272" i="18"/>
  <c r="B3272" i="18"/>
  <c r="A3272" i="18"/>
  <c r="E3271" i="18"/>
  <c r="F3271" i="18" s="1"/>
  <c r="D3271" i="18"/>
  <c r="C3271" i="18"/>
  <c r="B3271" i="18"/>
  <c r="A3271" i="18"/>
  <c r="E3270" i="18"/>
  <c r="F3270" i="18" s="1"/>
  <c r="D3270" i="18"/>
  <c r="C3270" i="18"/>
  <c r="B3270" i="18"/>
  <c r="A3270" i="18"/>
  <c r="E3269" i="18"/>
  <c r="F3269" i="18" s="1"/>
  <c r="D3269" i="18"/>
  <c r="C3269" i="18"/>
  <c r="B3269" i="18"/>
  <c r="A3269" i="18"/>
  <c r="E3268" i="18"/>
  <c r="F3268" i="18" s="1"/>
  <c r="D3268" i="18"/>
  <c r="C3268" i="18"/>
  <c r="B3268" i="18"/>
  <c r="A3268" i="18"/>
  <c r="E3267" i="18"/>
  <c r="F3267" i="18" s="1"/>
  <c r="D3267" i="18"/>
  <c r="C3267" i="18"/>
  <c r="B3267" i="18"/>
  <c r="A3267" i="18"/>
  <c r="E3266" i="18"/>
  <c r="F3266" i="18" s="1"/>
  <c r="D3266" i="18"/>
  <c r="C3266" i="18"/>
  <c r="B3266" i="18"/>
  <c r="A3266" i="18"/>
  <c r="E3265" i="18"/>
  <c r="F3265" i="18" s="1"/>
  <c r="D3265" i="18"/>
  <c r="C3265" i="18"/>
  <c r="B3265" i="18"/>
  <c r="A3265" i="18"/>
  <c r="E3264" i="18"/>
  <c r="F3264" i="18" s="1"/>
  <c r="D3264" i="18"/>
  <c r="C3264" i="18"/>
  <c r="B3264" i="18"/>
  <c r="A3264" i="18"/>
  <c r="E3263" i="18"/>
  <c r="F3263" i="18" s="1"/>
  <c r="D3263" i="18"/>
  <c r="C3263" i="18"/>
  <c r="B3263" i="18"/>
  <c r="A3263" i="18"/>
  <c r="E3262" i="18"/>
  <c r="F3262" i="18" s="1"/>
  <c r="D3262" i="18"/>
  <c r="C3262" i="18"/>
  <c r="B3262" i="18"/>
  <c r="A3262" i="18"/>
  <c r="E3261" i="18"/>
  <c r="F3261" i="18" s="1"/>
  <c r="D3261" i="18"/>
  <c r="C3261" i="18"/>
  <c r="B3261" i="18"/>
  <c r="A3261" i="18"/>
  <c r="E3260" i="18"/>
  <c r="F3260" i="18" s="1"/>
  <c r="D3260" i="18"/>
  <c r="C3260" i="18"/>
  <c r="B3260" i="18"/>
  <c r="A3260" i="18"/>
  <c r="E3259" i="18"/>
  <c r="F3259" i="18" s="1"/>
  <c r="D3259" i="18"/>
  <c r="C3259" i="18"/>
  <c r="B3259" i="18"/>
  <c r="A3259" i="18"/>
  <c r="E3258" i="18"/>
  <c r="F3258" i="18" s="1"/>
  <c r="D3258" i="18"/>
  <c r="C3258" i="18"/>
  <c r="B3258" i="18"/>
  <c r="A3258" i="18"/>
  <c r="E3257" i="18"/>
  <c r="F3257" i="18" s="1"/>
  <c r="D3257" i="18"/>
  <c r="C3257" i="18"/>
  <c r="B3257" i="18"/>
  <c r="A3257" i="18"/>
  <c r="E3256" i="18"/>
  <c r="F3256" i="18" s="1"/>
  <c r="D3256" i="18"/>
  <c r="C3256" i="18"/>
  <c r="B3256" i="18"/>
  <c r="A3256" i="18"/>
  <c r="E3255" i="18"/>
  <c r="F3255" i="18" s="1"/>
  <c r="D3255" i="18"/>
  <c r="C3255" i="18"/>
  <c r="B3255" i="18"/>
  <c r="A3255" i="18"/>
  <c r="E3254" i="18"/>
  <c r="F3254" i="18" s="1"/>
  <c r="D3254" i="18"/>
  <c r="C3254" i="18"/>
  <c r="B3254" i="18"/>
  <c r="A3254" i="18"/>
  <c r="E3253" i="18"/>
  <c r="F3253" i="18" s="1"/>
  <c r="D3253" i="18"/>
  <c r="C3253" i="18"/>
  <c r="B3253" i="18"/>
  <c r="A3253" i="18"/>
  <c r="E3252" i="18"/>
  <c r="F3252" i="18" s="1"/>
  <c r="D3252" i="18"/>
  <c r="C3252" i="18"/>
  <c r="B3252" i="18"/>
  <c r="A3252" i="18"/>
  <c r="E3251" i="18"/>
  <c r="F3251" i="18" s="1"/>
  <c r="D3251" i="18"/>
  <c r="C3251" i="18"/>
  <c r="B3251" i="18"/>
  <c r="A3251" i="18"/>
  <c r="E3250" i="18"/>
  <c r="F3250" i="18" s="1"/>
  <c r="D3250" i="18"/>
  <c r="C3250" i="18"/>
  <c r="B3250" i="18"/>
  <c r="A3250" i="18"/>
  <c r="E3249" i="18"/>
  <c r="F3249" i="18" s="1"/>
  <c r="D3249" i="18"/>
  <c r="C3249" i="18"/>
  <c r="B3249" i="18"/>
  <c r="A3249" i="18"/>
  <c r="E3248" i="18"/>
  <c r="F3248" i="18" s="1"/>
  <c r="D3248" i="18"/>
  <c r="C3248" i="18"/>
  <c r="B3248" i="18"/>
  <c r="A3248" i="18"/>
  <c r="E3247" i="18"/>
  <c r="F3247" i="18" s="1"/>
  <c r="D3247" i="18"/>
  <c r="C3247" i="18"/>
  <c r="B3247" i="18"/>
  <c r="A3247" i="18"/>
  <c r="E3246" i="18"/>
  <c r="F3246" i="18" s="1"/>
  <c r="D3246" i="18"/>
  <c r="C3246" i="18"/>
  <c r="B3246" i="18"/>
  <c r="A3246" i="18"/>
  <c r="E3245" i="18"/>
  <c r="F3245" i="18" s="1"/>
  <c r="D3245" i="18"/>
  <c r="C3245" i="18"/>
  <c r="B3245" i="18"/>
  <c r="A3245" i="18"/>
  <c r="E3244" i="18"/>
  <c r="F3244" i="18" s="1"/>
  <c r="D3244" i="18"/>
  <c r="C3244" i="18"/>
  <c r="B3244" i="18"/>
  <c r="A3244" i="18"/>
  <c r="E3243" i="18"/>
  <c r="F3243" i="18" s="1"/>
  <c r="D3243" i="18"/>
  <c r="C3243" i="18"/>
  <c r="B3243" i="18"/>
  <c r="A3243" i="18"/>
  <c r="E3242" i="18"/>
  <c r="F3242" i="18" s="1"/>
  <c r="D3242" i="18"/>
  <c r="C3242" i="18"/>
  <c r="B3242" i="18"/>
  <c r="A3242" i="18"/>
  <c r="E3241" i="18"/>
  <c r="F3241" i="18" s="1"/>
  <c r="D3241" i="18"/>
  <c r="C3241" i="18"/>
  <c r="B3241" i="18"/>
  <c r="A3241" i="18"/>
  <c r="E3240" i="18"/>
  <c r="F3240" i="18" s="1"/>
  <c r="D3240" i="18"/>
  <c r="C3240" i="18"/>
  <c r="B3240" i="18"/>
  <c r="A3240" i="18"/>
  <c r="E3239" i="18"/>
  <c r="F3239" i="18" s="1"/>
  <c r="D3239" i="18"/>
  <c r="C3239" i="18"/>
  <c r="B3239" i="18"/>
  <c r="A3239" i="18"/>
  <c r="E3238" i="18"/>
  <c r="F3238" i="18" s="1"/>
  <c r="D3238" i="18"/>
  <c r="C3238" i="18"/>
  <c r="B3238" i="18"/>
  <c r="A3238" i="18"/>
  <c r="E3237" i="18"/>
  <c r="F3237" i="18" s="1"/>
  <c r="D3237" i="18"/>
  <c r="C3237" i="18"/>
  <c r="B3237" i="18"/>
  <c r="A3237" i="18"/>
  <c r="E3236" i="18"/>
  <c r="F3236" i="18" s="1"/>
  <c r="D3236" i="18"/>
  <c r="C3236" i="18"/>
  <c r="B3236" i="18"/>
  <c r="A3236" i="18"/>
  <c r="E3235" i="18"/>
  <c r="F3235" i="18" s="1"/>
  <c r="D3235" i="18"/>
  <c r="C3235" i="18"/>
  <c r="B3235" i="18"/>
  <c r="A3235" i="18"/>
  <c r="E3234" i="18"/>
  <c r="F3234" i="18" s="1"/>
  <c r="D3234" i="18"/>
  <c r="C3234" i="18"/>
  <c r="B3234" i="18"/>
  <c r="A3234" i="18"/>
  <c r="E3233" i="18"/>
  <c r="F3233" i="18" s="1"/>
  <c r="D3233" i="18"/>
  <c r="C3233" i="18"/>
  <c r="B3233" i="18"/>
  <c r="A3233" i="18"/>
  <c r="E3232" i="18"/>
  <c r="F3232" i="18" s="1"/>
  <c r="D3232" i="18"/>
  <c r="C3232" i="18"/>
  <c r="B3232" i="18"/>
  <c r="A3232" i="18"/>
  <c r="E3231" i="18"/>
  <c r="F3231" i="18" s="1"/>
  <c r="D3231" i="18"/>
  <c r="C3231" i="18"/>
  <c r="B3231" i="18"/>
  <c r="A3231" i="18"/>
  <c r="E3230" i="18"/>
  <c r="F3230" i="18" s="1"/>
  <c r="D3230" i="18"/>
  <c r="C3230" i="18"/>
  <c r="B3230" i="18"/>
  <c r="A3230" i="18"/>
  <c r="E3229" i="18"/>
  <c r="F3229" i="18" s="1"/>
  <c r="D3229" i="18"/>
  <c r="C3229" i="18"/>
  <c r="B3229" i="18"/>
  <c r="A3229" i="18"/>
  <c r="E3228" i="18"/>
  <c r="F3228" i="18" s="1"/>
  <c r="D3228" i="18"/>
  <c r="C3228" i="18"/>
  <c r="B3228" i="18"/>
  <c r="A3228" i="18"/>
  <c r="E3227" i="18"/>
  <c r="F3227" i="18" s="1"/>
  <c r="D3227" i="18"/>
  <c r="C3227" i="18"/>
  <c r="B3227" i="18"/>
  <c r="A3227" i="18"/>
  <c r="E3226" i="18"/>
  <c r="F3226" i="18" s="1"/>
  <c r="D3226" i="18"/>
  <c r="C3226" i="18"/>
  <c r="B3226" i="18"/>
  <c r="A3226" i="18"/>
  <c r="E3225" i="18"/>
  <c r="F3225" i="18" s="1"/>
  <c r="D3225" i="18"/>
  <c r="C3225" i="18"/>
  <c r="B3225" i="18"/>
  <c r="A3225" i="18"/>
  <c r="E3224" i="18"/>
  <c r="F3224" i="18" s="1"/>
  <c r="D3224" i="18"/>
  <c r="C3224" i="18"/>
  <c r="B3224" i="18"/>
  <c r="A3224" i="18"/>
  <c r="E3223" i="18"/>
  <c r="F3223" i="18" s="1"/>
  <c r="D3223" i="18"/>
  <c r="C3223" i="18"/>
  <c r="B3223" i="18"/>
  <c r="A3223" i="18"/>
  <c r="E3222" i="18"/>
  <c r="F3222" i="18" s="1"/>
  <c r="D3222" i="18"/>
  <c r="C3222" i="18"/>
  <c r="B3222" i="18"/>
  <c r="A3222" i="18"/>
  <c r="E3221" i="18"/>
  <c r="F3221" i="18" s="1"/>
  <c r="D3221" i="18"/>
  <c r="C3221" i="18"/>
  <c r="B3221" i="18"/>
  <c r="A3221" i="18"/>
  <c r="E3220" i="18"/>
  <c r="F3220" i="18" s="1"/>
  <c r="D3220" i="18"/>
  <c r="C3220" i="18"/>
  <c r="B3220" i="18"/>
  <c r="A3220" i="18"/>
  <c r="E3219" i="18"/>
  <c r="F3219" i="18" s="1"/>
  <c r="D3219" i="18"/>
  <c r="C3219" i="18"/>
  <c r="B3219" i="18"/>
  <c r="A3219" i="18"/>
  <c r="E3218" i="18"/>
  <c r="F3218" i="18" s="1"/>
  <c r="D3218" i="18"/>
  <c r="C3218" i="18"/>
  <c r="B3218" i="18"/>
  <c r="A3218" i="18"/>
  <c r="E3217" i="18"/>
  <c r="F3217" i="18" s="1"/>
  <c r="D3217" i="18"/>
  <c r="C3217" i="18"/>
  <c r="B3217" i="18"/>
  <c r="A3217" i="18"/>
  <c r="E3216" i="18"/>
  <c r="F3216" i="18" s="1"/>
  <c r="D3216" i="18"/>
  <c r="C3216" i="18"/>
  <c r="B3216" i="18"/>
  <c r="A3216" i="18"/>
  <c r="E3215" i="18"/>
  <c r="F3215" i="18" s="1"/>
  <c r="D3215" i="18"/>
  <c r="C3215" i="18"/>
  <c r="B3215" i="18"/>
  <c r="A3215" i="18"/>
  <c r="E3214" i="18"/>
  <c r="F3214" i="18" s="1"/>
  <c r="D3214" i="18"/>
  <c r="C3214" i="18"/>
  <c r="B3214" i="18"/>
  <c r="A3214" i="18"/>
  <c r="E3213" i="18"/>
  <c r="F3213" i="18" s="1"/>
  <c r="D3213" i="18"/>
  <c r="C3213" i="18"/>
  <c r="B3213" i="18"/>
  <c r="A3213" i="18"/>
  <c r="E3212" i="18"/>
  <c r="F3212" i="18" s="1"/>
  <c r="D3212" i="18"/>
  <c r="C3212" i="18"/>
  <c r="B3212" i="18"/>
  <c r="A3212" i="18"/>
  <c r="E3211" i="18"/>
  <c r="F3211" i="18" s="1"/>
  <c r="D3211" i="18"/>
  <c r="C3211" i="18"/>
  <c r="B3211" i="18"/>
  <c r="A3211" i="18"/>
  <c r="E3210" i="18"/>
  <c r="F3210" i="18" s="1"/>
  <c r="D3210" i="18"/>
  <c r="C3210" i="18"/>
  <c r="B3210" i="18"/>
  <c r="A3210" i="18"/>
  <c r="E3209" i="18"/>
  <c r="F3209" i="18" s="1"/>
  <c r="D3209" i="18"/>
  <c r="C3209" i="18"/>
  <c r="B3209" i="18"/>
  <c r="A3209" i="18"/>
  <c r="E3208" i="18"/>
  <c r="F3208" i="18" s="1"/>
  <c r="D3208" i="18"/>
  <c r="C3208" i="18"/>
  <c r="B3208" i="18"/>
  <c r="A3208" i="18"/>
  <c r="E3207" i="18"/>
  <c r="F3207" i="18" s="1"/>
  <c r="D3207" i="18"/>
  <c r="C3207" i="18"/>
  <c r="B3207" i="18"/>
  <c r="A3207" i="18"/>
  <c r="E3206" i="18"/>
  <c r="F3206" i="18" s="1"/>
  <c r="D3206" i="18"/>
  <c r="C3206" i="18"/>
  <c r="B3206" i="18"/>
  <c r="A3206" i="18"/>
  <c r="E3205" i="18"/>
  <c r="F3205" i="18" s="1"/>
  <c r="D3205" i="18"/>
  <c r="C3205" i="18"/>
  <c r="B3205" i="18"/>
  <c r="A3205" i="18"/>
  <c r="E3204" i="18"/>
  <c r="F3204" i="18" s="1"/>
  <c r="D3204" i="18"/>
  <c r="C3204" i="18"/>
  <c r="B3204" i="18"/>
  <c r="A3204" i="18"/>
  <c r="E3203" i="18"/>
  <c r="F3203" i="18" s="1"/>
  <c r="D3203" i="18"/>
  <c r="C3203" i="18"/>
  <c r="B3203" i="18"/>
  <c r="A3203" i="18"/>
  <c r="E3202" i="18"/>
  <c r="F3202" i="18" s="1"/>
  <c r="D3202" i="18"/>
  <c r="C3202" i="18"/>
  <c r="B3202" i="18"/>
  <c r="A3202" i="18"/>
  <c r="E3201" i="18"/>
  <c r="F3201" i="18" s="1"/>
  <c r="D3201" i="18"/>
  <c r="C3201" i="18"/>
  <c r="B3201" i="18"/>
  <c r="A3201" i="18"/>
  <c r="E3200" i="18"/>
  <c r="F3200" i="18" s="1"/>
  <c r="D3200" i="18"/>
  <c r="C3200" i="18"/>
  <c r="B3200" i="18"/>
  <c r="A3200" i="18"/>
  <c r="E3199" i="18"/>
  <c r="F3199" i="18" s="1"/>
  <c r="D3199" i="18"/>
  <c r="C3199" i="18"/>
  <c r="B3199" i="18"/>
  <c r="A3199" i="18"/>
  <c r="E3198" i="18"/>
  <c r="F3198" i="18" s="1"/>
  <c r="D3198" i="18"/>
  <c r="C3198" i="18"/>
  <c r="B3198" i="18"/>
  <c r="A3198" i="18"/>
  <c r="E3197" i="18"/>
  <c r="F3197" i="18" s="1"/>
  <c r="D3197" i="18"/>
  <c r="C3197" i="18"/>
  <c r="B3197" i="18"/>
  <c r="A3197" i="18"/>
  <c r="E3196" i="18"/>
  <c r="F3196" i="18" s="1"/>
  <c r="D3196" i="18"/>
  <c r="C3196" i="18"/>
  <c r="B3196" i="18"/>
  <c r="A3196" i="18"/>
  <c r="E3195" i="18"/>
  <c r="F3195" i="18" s="1"/>
  <c r="D3195" i="18"/>
  <c r="C3195" i="18"/>
  <c r="B3195" i="18"/>
  <c r="A3195" i="18"/>
  <c r="E3194" i="18"/>
  <c r="F3194" i="18" s="1"/>
  <c r="D3194" i="18"/>
  <c r="C3194" i="18"/>
  <c r="B3194" i="18"/>
  <c r="A3194" i="18"/>
  <c r="E3193" i="18"/>
  <c r="F3193" i="18" s="1"/>
  <c r="D3193" i="18"/>
  <c r="C3193" i="18"/>
  <c r="B3193" i="18"/>
  <c r="A3193" i="18"/>
  <c r="E3192" i="18"/>
  <c r="F3192" i="18" s="1"/>
  <c r="D3192" i="18"/>
  <c r="C3192" i="18"/>
  <c r="B3192" i="18"/>
  <c r="A3192" i="18"/>
  <c r="E3191" i="18"/>
  <c r="F3191" i="18" s="1"/>
  <c r="D3191" i="18"/>
  <c r="C3191" i="18"/>
  <c r="B3191" i="18"/>
  <c r="A3191" i="18"/>
  <c r="E3190" i="18"/>
  <c r="F3190" i="18" s="1"/>
  <c r="D3190" i="18"/>
  <c r="C3190" i="18"/>
  <c r="B3190" i="18"/>
  <c r="A3190" i="18"/>
  <c r="E3189" i="18"/>
  <c r="F3189" i="18" s="1"/>
  <c r="D3189" i="18"/>
  <c r="C3189" i="18"/>
  <c r="B3189" i="18"/>
  <c r="A3189" i="18"/>
  <c r="E3188" i="18"/>
  <c r="F3188" i="18" s="1"/>
  <c r="D3188" i="18"/>
  <c r="C3188" i="18"/>
  <c r="B3188" i="18"/>
  <c r="A3188" i="18"/>
  <c r="E3187" i="18"/>
  <c r="F3187" i="18" s="1"/>
  <c r="D3187" i="18"/>
  <c r="C3187" i="18"/>
  <c r="B3187" i="18"/>
  <c r="A3187" i="18"/>
  <c r="E3186" i="18"/>
  <c r="F3186" i="18" s="1"/>
  <c r="D3186" i="18"/>
  <c r="C3186" i="18"/>
  <c r="B3186" i="18"/>
  <c r="A3186" i="18"/>
  <c r="E3185" i="18"/>
  <c r="F3185" i="18" s="1"/>
  <c r="D3185" i="18"/>
  <c r="C3185" i="18"/>
  <c r="B3185" i="18"/>
  <c r="A3185" i="18"/>
  <c r="E3184" i="18"/>
  <c r="F3184" i="18" s="1"/>
  <c r="D3184" i="18"/>
  <c r="C3184" i="18"/>
  <c r="B3184" i="18"/>
  <c r="A3184" i="18"/>
  <c r="E3183" i="18"/>
  <c r="F3183" i="18" s="1"/>
  <c r="D3183" i="18"/>
  <c r="C3183" i="18"/>
  <c r="B3183" i="18"/>
  <c r="A3183" i="18"/>
  <c r="E3182" i="18"/>
  <c r="F3182" i="18" s="1"/>
  <c r="D3182" i="18"/>
  <c r="C3182" i="18"/>
  <c r="B3182" i="18"/>
  <c r="A3182" i="18"/>
  <c r="E3181" i="18"/>
  <c r="F3181" i="18" s="1"/>
  <c r="D3181" i="18"/>
  <c r="C3181" i="18"/>
  <c r="B3181" i="18"/>
  <c r="A3181" i="18"/>
  <c r="E3180" i="18"/>
  <c r="F3180" i="18" s="1"/>
  <c r="D3180" i="18"/>
  <c r="C3180" i="18"/>
  <c r="B3180" i="18"/>
  <c r="A3180" i="18"/>
  <c r="E3179" i="18"/>
  <c r="F3179" i="18" s="1"/>
  <c r="D3179" i="18"/>
  <c r="C3179" i="18"/>
  <c r="B3179" i="18"/>
  <c r="A3179" i="18"/>
  <c r="E3178" i="18"/>
  <c r="F3178" i="18" s="1"/>
  <c r="D3178" i="18"/>
  <c r="C3178" i="18"/>
  <c r="B3178" i="18"/>
  <c r="A3178" i="18"/>
  <c r="E3177" i="18"/>
  <c r="F3177" i="18" s="1"/>
  <c r="D3177" i="18"/>
  <c r="C3177" i="18"/>
  <c r="B3177" i="18"/>
  <c r="A3177" i="18"/>
  <c r="E3176" i="18"/>
  <c r="F3176" i="18" s="1"/>
  <c r="D3176" i="18"/>
  <c r="C3176" i="18"/>
  <c r="B3176" i="18"/>
  <c r="A3176" i="18"/>
  <c r="E3175" i="18"/>
  <c r="F3175" i="18" s="1"/>
  <c r="D3175" i="18"/>
  <c r="C3175" i="18"/>
  <c r="B3175" i="18"/>
  <c r="A3175" i="18"/>
  <c r="E3174" i="18"/>
  <c r="F3174" i="18" s="1"/>
  <c r="D3174" i="18"/>
  <c r="C3174" i="18"/>
  <c r="B3174" i="18"/>
  <c r="A3174" i="18"/>
  <c r="E3173" i="18"/>
  <c r="F3173" i="18" s="1"/>
  <c r="D3173" i="18"/>
  <c r="C3173" i="18"/>
  <c r="B3173" i="18"/>
  <c r="A3173" i="18"/>
  <c r="E3172" i="18"/>
  <c r="F3172" i="18" s="1"/>
  <c r="D3172" i="18"/>
  <c r="C3172" i="18"/>
  <c r="B3172" i="18"/>
  <c r="A3172" i="18"/>
  <c r="E3171" i="18"/>
  <c r="F3171" i="18" s="1"/>
  <c r="D3171" i="18"/>
  <c r="C3171" i="18"/>
  <c r="B3171" i="18"/>
  <c r="A3171" i="18"/>
  <c r="E3170" i="18"/>
  <c r="F3170" i="18" s="1"/>
  <c r="D3170" i="18"/>
  <c r="C3170" i="18"/>
  <c r="B3170" i="18"/>
  <c r="A3170" i="18"/>
  <c r="E3169" i="18"/>
  <c r="F3169" i="18" s="1"/>
  <c r="D3169" i="18"/>
  <c r="C3169" i="18"/>
  <c r="B3169" i="18"/>
  <c r="A3169" i="18"/>
  <c r="E3168" i="18"/>
  <c r="F3168" i="18" s="1"/>
  <c r="D3168" i="18"/>
  <c r="C3168" i="18"/>
  <c r="B3168" i="18"/>
  <c r="A3168" i="18"/>
  <c r="E3167" i="18"/>
  <c r="F3167" i="18" s="1"/>
  <c r="D3167" i="18"/>
  <c r="C3167" i="18"/>
  <c r="B3167" i="18"/>
  <c r="A3167" i="18"/>
  <c r="E3166" i="18"/>
  <c r="F3166" i="18" s="1"/>
  <c r="D3166" i="18"/>
  <c r="C3166" i="18"/>
  <c r="B3166" i="18"/>
  <c r="A3166" i="18"/>
  <c r="E3165" i="18"/>
  <c r="F3165" i="18" s="1"/>
  <c r="D3165" i="18"/>
  <c r="C3165" i="18"/>
  <c r="B3165" i="18"/>
  <c r="A3165" i="18"/>
  <c r="E3164" i="18"/>
  <c r="F3164" i="18" s="1"/>
  <c r="D3164" i="18"/>
  <c r="C3164" i="18"/>
  <c r="B3164" i="18"/>
  <c r="A3164" i="18"/>
  <c r="E3163" i="18"/>
  <c r="F3163" i="18" s="1"/>
  <c r="D3163" i="18"/>
  <c r="C3163" i="18"/>
  <c r="B3163" i="18"/>
  <c r="A3163" i="18"/>
  <c r="E3162" i="18"/>
  <c r="F3162" i="18" s="1"/>
  <c r="D3162" i="18"/>
  <c r="C3162" i="18"/>
  <c r="B3162" i="18"/>
  <c r="A3162" i="18"/>
  <c r="E3161" i="18"/>
  <c r="F3161" i="18" s="1"/>
  <c r="D3161" i="18"/>
  <c r="C3161" i="18"/>
  <c r="B3161" i="18"/>
  <c r="A3161" i="18"/>
  <c r="E3160" i="18"/>
  <c r="F3160" i="18" s="1"/>
  <c r="D3160" i="18"/>
  <c r="C3160" i="18"/>
  <c r="B3160" i="18"/>
  <c r="A3160" i="18"/>
  <c r="E3159" i="18"/>
  <c r="F3159" i="18" s="1"/>
  <c r="D3159" i="18"/>
  <c r="C3159" i="18"/>
  <c r="B3159" i="18"/>
  <c r="A3159" i="18"/>
  <c r="E3158" i="18"/>
  <c r="F3158" i="18" s="1"/>
  <c r="D3158" i="18"/>
  <c r="C3158" i="18"/>
  <c r="B3158" i="18"/>
  <c r="A3158" i="18"/>
  <c r="E3157" i="18"/>
  <c r="F3157" i="18" s="1"/>
  <c r="D3157" i="18"/>
  <c r="C3157" i="18"/>
  <c r="B3157" i="18"/>
  <c r="A3157" i="18"/>
  <c r="E3156" i="18"/>
  <c r="F3156" i="18" s="1"/>
  <c r="D3156" i="18"/>
  <c r="C3156" i="18"/>
  <c r="B3156" i="18"/>
  <c r="A3156" i="18"/>
  <c r="E3155" i="18"/>
  <c r="F3155" i="18" s="1"/>
  <c r="D3155" i="18"/>
  <c r="C3155" i="18"/>
  <c r="B3155" i="18"/>
  <c r="A3155" i="18"/>
  <c r="E3154" i="18"/>
  <c r="F3154" i="18" s="1"/>
  <c r="D3154" i="18"/>
  <c r="C3154" i="18"/>
  <c r="B3154" i="18"/>
  <c r="A3154" i="18"/>
  <c r="E3153" i="18"/>
  <c r="F3153" i="18" s="1"/>
  <c r="D3153" i="18"/>
  <c r="C3153" i="18"/>
  <c r="B3153" i="18"/>
  <c r="A3153" i="18"/>
  <c r="E3152" i="18"/>
  <c r="F3152" i="18" s="1"/>
  <c r="D3152" i="18"/>
  <c r="C3152" i="18"/>
  <c r="B3152" i="18"/>
  <c r="A3152" i="18"/>
  <c r="E3151" i="18"/>
  <c r="F3151" i="18" s="1"/>
  <c r="D3151" i="18"/>
  <c r="C3151" i="18"/>
  <c r="B3151" i="18"/>
  <c r="A3151" i="18"/>
  <c r="E3150" i="18"/>
  <c r="F3150" i="18" s="1"/>
  <c r="D3150" i="18"/>
  <c r="C3150" i="18"/>
  <c r="B3150" i="18"/>
  <c r="A3150" i="18"/>
  <c r="E3149" i="18"/>
  <c r="F3149" i="18" s="1"/>
  <c r="D3149" i="18"/>
  <c r="C3149" i="18"/>
  <c r="B3149" i="18"/>
  <c r="A3149" i="18"/>
  <c r="E3148" i="18"/>
  <c r="F3148" i="18" s="1"/>
  <c r="D3148" i="18"/>
  <c r="C3148" i="18"/>
  <c r="B3148" i="18"/>
  <c r="A3148" i="18"/>
  <c r="E3147" i="18"/>
  <c r="F3147" i="18" s="1"/>
  <c r="D3147" i="18"/>
  <c r="C3147" i="18"/>
  <c r="B3147" i="18"/>
  <c r="A3147" i="18"/>
  <c r="E3146" i="18"/>
  <c r="F3146" i="18" s="1"/>
  <c r="D3146" i="18"/>
  <c r="C3146" i="18"/>
  <c r="B3146" i="18"/>
  <c r="A3146" i="18"/>
  <c r="E3145" i="18"/>
  <c r="F3145" i="18" s="1"/>
  <c r="D3145" i="18"/>
  <c r="C3145" i="18"/>
  <c r="B3145" i="18"/>
  <c r="A3145" i="18"/>
  <c r="E3144" i="18"/>
  <c r="F3144" i="18" s="1"/>
  <c r="D3144" i="18"/>
  <c r="C3144" i="18"/>
  <c r="B3144" i="18"/>
  <c r="A3144" i="18"/>
  <c r="E3143" i="18"/>
  <c r="F3143" i="18" s="1"/>
  <c r="D3143" i="18"/>
  <c r="C3143" i="18"/>
  <c r="B3143" i="18"/>
  <c r="A3143" i="18"/>
  <c r="E3142" i="18"/>
  <c r="F3142" i="18" s="1"/>
  <c r="D3142" i="18"/>
  <c r="C3142" i="18"/>
  <c r="B3142" i="18"/>
  <c r="A3142" i="18"/>
  <c r="E3141" i="18"/>
  <c r="F3141" i="18" s="1"/>
  <c r="D3141" i="18"/>
  <c r="C3141" i="18"/>
  <c r="B3141" i="18"/>
  <c r="A3141" i="18"/>
  <c r="E3140" i="18"/>
  <c r="F3140" i="18" s="1"/>
  <c r="D3140" i="18"/>
  <c r="C3140" i="18"/>
  <c r="B3140" i="18"/>
  <c r="A3140" i="18"/>
  <c r="E3139" i="18"/>
  <c r="F3139" i="18" s="1"/>
  <c r="D3139" i="18"/>
  <c r="C3139" i="18"/>
  <c r="B3139" i="18"/>
  <c r="A3139" i="18"/>
  <c r="E3138" i="18"/>
  <c r="F3138" i="18" s="1"/>
  <c r="D3138" i="18"/>
  <c r="C3138" i="18"/>
  <c r="B3138" i="18"/>
  <c r="A3138" i="18"/>
  <c r="E3137" i="18"/>
  <c r="F3137" i="18" s="1"/>
  <c r="D3137" i="18"/>
  <c r="C3137" i="18"/>
  <c r="B3137" i="18"/>
  <c r="A3137" i="18"/>
  <c r="E3136" i="18"/>
  <c r="F3136" i="18" s="1"/>
  <c r="D3136" i="18"/>
  <c r="C3136" i="18"/>
  <c r="B3136" i="18"/>
  <c r="A3136" i="18"/>
  <c r="E3135" i="18"/>
  <c r="F3135" i="18" s="1"/>
  <c r="D3135" i="18"/>
  <c r="C3135" i="18"/>
  <c r="B3135" i="18"/>
  <c r="A3135" i="18"/>
  <c r="E3134" i="18"/>
  <c r="F3134" i="18" s="1"/>
  <c r="D3134" i="18"/>
  <c r="C3134" i="18"/>
  <c r="B3134" i="18"/>
  <c r="A3134" i="18"/>
  <c r="E3133" i="18"/>
  <c r="F3133" i="18" s="1"/>
  <c r="D3133" i="18"/>
  <c r="C3133" i="18"/>
  <c r="B3133" i="18"/>
  <c r="A3133" i="18"/>
  <c r="E3132" i="18"/>
  <c r="F3132" i="18" s="1"/>
  <c r="D3132" i="18"/>
  <c r="C3132" i="18"/>
  <c r="B3132" i="18"/>
  <c r="A3132" i="18"/>
  <c r="E3131" i="18"/>
  <c r="F3131" i="18" s="1"/>
  <c r="D3131" i="18"/>
  <c r="C3131" i="18"/>
  <c r="B3131" i="18"/>
  <c r="A3131" i="18"/>
  <c r="E3130" i="18"/>
  <c r="F3130" i="18" s="1"/>
  <c r="D3130" i="18"/>
  <c r="C3130" i="18"/>
  <c r="B3130" i="18"/>
  <c r="A3130" i="18"/>
  <c r="E3129" i="18"/>
  <c r="F3129" i="18" s="1"/>
  <c r="D3129" i="18"/>
  <c r="C3129" i="18"/>
  <c r="B3129" i="18"/>
  <c r="A3129" i="18"/>
  <c r="E3128" i="18"/>
  <c r="F3128" i="18" s="1"/>
  <c r="D3128" i="18"/>
  <c r="C3128" i="18"/>
  <c r="B3128" i="18"/>
  <c r="A3128" i="18"/>
  <c r="E3127" i="18"/>
  <c r="F3127" i="18" s="1"/>
  <c r="D3127" i="18"/>
  <c r="C3127" i="18"/>
  <c r="B3127" i="18"/>
  <c r="A3127" i="18"/>
  <c r="E3126" i="18"/>
  <c r="F3126" i="18" s="1"/>
  <c r="D3126" i="18"/>
  <c r="C3126" i="18"/>
  <c r="B3126" i="18"/>
  <c r="A3126" i="18"/>
  <c r="E3125" i="18"/>
  <c r="F3125" i="18" s="1"/>
  <c r="D3125" i="18"/>
  <c r="C3125" i="18"/>
  <c r="B3125" i="18"/>
  <c r="A3125" i="18"/>
  <c r="E3124" i="18"/>
  <c r="F3124" i="18" s="1"/>
  <c r="D3124" i="18"/>
  <c r="C3124" i="18"/>
  <c r="B3124" i="18"/>
  <c r="A3124" i="18"/>
  <c r="E3123" i="18"/>
  <c r="F3123" i="18" s="1"/>
  <c r="D3123" i="18"/>
  <c r="C3123" i="18"/>
  <c r="B3123" i="18"/>
  <c r="A3123" i="18"/>
  <c r="E3122" i="18"/>
  <c r="F3122" i="18" s="1"/>
  <c r="D3122" i="18"/>
  <c r="C3122" i="18"/>
  <c r="B3122" i="18"/>
  <c r="A3122" i="18"/>
  <c r="E3121" i="18"/>
  <c r="F3121" i="18" s="1"/>
  <c r="D3121" i="18"/>
  <c r="C3121" i="18"/>
  <c r="B3121" i="18"/>
  <c r="A3121" i="18"/>
  <c r="E3120" i="18"/>
  <c r="F3120" i="18" s="1"/>
  <c r="D3120" i="18"/>
  <c r="C3120" i="18"/>
  <c r="B3120" i="18"/>
  <c r="A3120" i="18"/>
  <c r="E3119" i="18"/>
  <c r="F3119" i="18" s="1"/>
  <c r="D3119" i="18"/>
  <c r="C3119" i="18"/>
  <c r="B3119" i="18"/>
  <c r="A3119" i="18"/>
  <c r="E3118" i="18"/>
  <c r="F3118" i="18" s="1"/>
  <c r="D3118" i="18"/>
  <c r="C3118" i="18"/>
  <c r="B3118" i="18"/>
  <c r="A3118" i="18"/>
  <c r="E3117" i="18"/>
  <c r="F3117" i="18" s="1"/>
  <c r="D3117" i="18"/>
  <c r="C3117" i="18"/>
  <c r="B3117" i="18"/>
  <c r="A3117" i="18"/>
  <c r="E3116" i="18"/>
  <c r="F3116" i="18" s="1"/>
  <c r="D3116" i="18"/>
  <c r="C3116" i="18"/>
  <c r="B3116" i="18"/>
  <c r="A3116" i="18"/>
  <c r="E3115" i="18"/>
  <c r="F3115" i="18" s="1"/>
  <c r="D3115" i="18"/>
  <c r="C3115" i="18"/>
  <c r="B3115" i="18"/>
  <c r="A3115" i="18"/>
  <c r="E3114" i="18"/>
  <c r="F3114" i="18" s="1"/>
  <c r="D3114" i="18"/>
  <c r="C3114" i="18"/>
  <c r="B3114" i="18"/>
  <c r="A3114" i="18"/>
  <c r="E3113" i="18"/>
  <c r="F3113" i="18" s="1"/>
  <c r="D3113" i="18"/>
  <c r="C3113" i="18"/>
  <c r="B3113" i="18"/>
  <c r="A3113" i="18"/>
  <c r="E3112" i="18"/>
  <c r="F3112" i="18" s="1"/>
  <c r="D3112" i="18"/>
  <c r="C3112" i="18"/>
  <c r="B3112" i="18"/>
  <c r="A3112" i="18"/>
  <c r="E3111" i="18"/>
  <c r="F3111" i="18" s="1"/>
  <c r="D3111" i="18"/>
  <c r="C3111" i="18"/>
  <c r="B3111" i="18"/>
  <c r="A3111" i="18"/>
  <c r="E3110" i="18"/>
  <c r="F3110" i="18" s="1"/>
  <c r="D3110" i="18"/>
  <c r="C3110" i="18"/>
  <c r="B3110" i="18"/>
  <c r="A3110" i="18"/>
  <c r="E3109" i="18"/>
  <c r="F3109" i="18" s="1"/>
  <c r="D3109" i="18"/>
  <c r="C3109" i="18"/>
  <c r="B3109" i="18"/>
  <c r="A3109" i="18"/>
  <c r="E3108" i="18"/>
  <c r="F3108" i="18" s="1"/>
  <c r="D3108" i="18"/>
  <c r="C3108" i="18"/>
  <c r="B3108" i="18"/>
  <c r="A3108" i="18"/>
  <c r="E3107" i="18"/>
  <c r="F3107" i="18" s="1"/>
  <c r="D3107" i="18"/>
  <c r="C3107" i="18"/>
  <c r="B3107" i="18"/>
  <c r="A3107" i="18"/>
  <c r="E3106" i="18"/>
  <c r="F3106" i="18" s="1"/>
  <c r="D3106" i="18"/>
  <c r="C3106" i="18"/>
  <c r="B3106" i="18"/>
  <c r="A3106" i="18"/>
  <c r="E3105" i="18"/>
  <c r="F3105" i="18" s="1"/>
  <c r="D3105" i="18"/>
  <c r="C3105" i="18"/>
  <c r="B3105" i="18"/>
  <c r="A3105" i="18"/>
  <c r="E3104" i="18"/>
  <c r="F3104" i="18" s="1"/>
  <c r="D3104" i="18"/>
  <c r="C3104" i="18"/>
  <c r="B3104" i="18"/>
  <c r="A3104" i="18"/>
  <c r="E3103" i="18"/>
  <c r="F3103" i="18" s="1"/>
  <c r="D3103" i="18"/>
  <c r="C3103" i="18"/>
  <c r="B3103" i="18"/>
  <c r="A3103" i="18"/>
  <c r="E3102" i="18"/>
  <c r="F3102" i="18" s="1"/>
  <c r="D3102" i="18"/>
  <c r="C3102" i="18"/>
  <c r="B3102" i="18"/>
  <c r="A3102" i="18"/>
  <c r="E3101" i="18"/>
  <c r="F3101" i="18" s="1"/>
  <c r="D3101" i="18"/>
  <c r="C3101" i="18"/>
  <c r="B3101" i="18"/>
  <c r="A3101" i="18"/>
  <c r="E3100" i="18"/>
  <c r="F3100" i="18" s="1"/>
  <c r="D3100" i="18"/>
  <c r="C3100" i="18"/>
  <c r="B3100" i="18"/>
  <c r="A3100" i="18"/>
  <c r="E3099" i="18"/>
  <c r="F3099" i="18" s="1"/>
  <c r="D3099" i="18"/>
  <c r="C3099" i="18"/>
  <c r="B3099" i="18"/>
  <c r="A3099" i="18"/>
  <c r="E3098" i="18"/>
  <c r="F3098" i="18" s="1"/>
  <c r="D3098" i="18"/>
  <c r="C3098" i="18"/>
  <c r="B3098" i="18"/>
  <c r="A3098" i="18"/>
  <c r="E3097" i="18"/>
  <c r="F3097" i="18" s="1"/>
  <c r="D3097" i="18"/>
  <c r="C3097" i="18"/>
  <c r="B3097" i="18"/>
  <c r="A3097" i="18"/>
  <c r="E3096" i="18"/>
  <c r="F3096" i="18" s="1"/>
  <c r="D3096" i="18"/>
  <c r="C3096" i="18"/>
  <c r="B3096" i="18"/>
  <c r="A3096" i="18"/>
  <c r="E3095" i="18"/>
  <c r="F3095" i="18" s="1"/>
  <c r="D3095" i="18"/>
  <c r="C3095" i="18"/>
  <c r="B3095" i="18"/>
  <c r="A3095" i="18"/>
  <c r="E3094" i="18"/>
  <c r="F3094" i="18" s="1"/>
  <c r="D3094" i="18"/>
  <c r="C3094" i="18"/>
  <c r="B3094" i="18"/>
  <c r="A3094" i="18"/>
  <c r="E3093" i="18"/>
  <c r="F3093" i="18" s="1"/>
  <c r="D3093" i="18"/>
  <c r="C3093" i="18"/>
  <c r="B3093" i="18"/>
  <c r="A3093" i="18"/>
  <c r="E3092" i="18"/>
  <c r="F3092" i="18" s="1"/>
  <c r="D3092" i="18"/>
  <c r="C3092" i="18"/>
  <c r="B3092" i="18"/>
  <c r="A3092" i="18"/>
  <c r="E3091" i="18"/>
  <c r="F3091" i="18" s="1"/>
  <c r="D3091" i="18"/>
  <c r="C3091" i="18"/>
  <c r="B3091" i="18"/>
  <c r="A3091" i="18"/>
  <c r="E3090" i="18"/>
  <c r="F3090" i="18" s="1"/>
  <c r="D3090" i="18"/>
  <c r="C3090" i="18"/>
  <c r="B3090" i="18"/>
  <c r="A3090" i="18"/>
  <c r="E3089" i="18"/>
  <c r="F3089" i="18" s="1"/>
  <c r="D3089" i="18"/>
  <c r="C3089" i="18"/>
  <c r="B3089" i="18"/>
  <c r="A3089" i="18"/>
  <c r="E3088" i="18"/>
  <c r="F3088" i="18" s="1"/>
  <c r="D3088" i="18"/>
  <c r="C3088" i="18"/>
  <c r="B3088" i="18"/>
  <c r="A3088" i="18"/>
  <c r="E3087" i="18"/>
  <c r="F3087" i="18" s="1"/>
  <c r="D3087" i="18"/>
  <c r="C3087" i="18"/>
  <c r="B3087" i="18"/>
  <c r="A3087" i="18"/>
  <c r="E3086" i="18"/>
  <c r="F3086" i="18" s="1"/>
  <c r="D3086" i="18"/>
  <c r="C3086" i="18"/>
  <c r="B3086" i="18"/>
  <c r="A3086" i="18"/>
  <c r="E3085" i="18"/>
  <c r="F3085" i="18" s="1"/>
  <c r="D3085" i="18"/>
  <c r="C3085" i="18"/>
  <c r="B3085" i="18"/>
  <c r="A3085" i="18"/>
  <c r="E3084" i="18"/>
  <c r="F3084" i="18" s="1"/>
  <c r="D3084" i="18"/>
  <c r="C3084" i="18"/>
  <c r="B3084" i="18"/>
  <c r="A3084" i="18"/>
  <c r="E3083" i="18"/>
  <c r="F3083" i="18" s="1"/>
  <c r="D3083" i="18"/>
  <c r="C3083" i="18"/>
  <c r="B3083" i="18"/>
  <c r="A3083" i="18"/>
  <c r="E3082" i="18"/>
  <c r="F3082" i="18" s="1"/>
  <c r="D3082" i="18"/>
  <c r="C3082" i="18"/>
  <c r="B3082" i="18"/>
  <c r="A3082" i="18"/>
  <c r="E3081" i="18"/>
  <c r="F3081" i="18" s="1"/>
  <c r="D3081" i="18"/>
  <c r="C3081" i="18"/>
  <c r="B3081" i="18"/>
  <c r="A3081" i="18"/>
  <c r="E3080" i="18"/>
  <c r="F3080" i="18" s="1"/>
  <c r="D3080" i="18"/>
  <c r="C3080" i="18"/>
  <c r="B3080" i="18"/>
  <c r="A3080" i="18"/>
  <c r="E3079" i="18"/>
  <c r="F3079" i="18" s="1"/>
  <c r="D3079" i="18"/>
  <c r="C3079" i="18"/>
  <c r="B3079" i="18"/>
  <c r="A3079" i="18"/>
  <c r="E3078" i="18"/>
  <c r="F3078" i="18" s="1"/>
  <c r="D3078" i="18"/>
  <c r="C3078" i="18"/>
  <c r="B3078" i="18"/>
  <c r="A3078" i="18"/>
  <c r="E3077" i="18"/>
  <c r="F3077" i="18" s="1"/>
  <c r="D3077" i="18"/>
  <c r="C3077" i="18"/>
  <c r="B3077" i="18"/>
  <c r="A3077" i="18"/>
  <c r="E3076" i="18"/>
  <c r="F3076" i="18" s="1"/>
  <c r="D3076" i="18"/>
  <c r="C3076" i="18"/>
  <c r="B3076" i="18"/>
  <c r="A3076" i="18"/>
  <c r="E3075" i="18"/>
  <c r="F3075" i="18" s="1"/>
  <c r="D3075" i="18"/>
  <c r="C3075" i="18"/>
  <c r="B3075" i="18"/>
  <c r="A3075" i="18"/>
  <c r="E3074" i="18"/>
  <c r="F3074" i="18" s="1"/>
  <c r="D3074" i="18"/>
  <c r="C3074" i="18"/>
  <c r="B3074" i="18"/>
  <c r="A3074" i="18"/>
  <c r="E3073" i="18"/>
  <c r="F3073" i="18" s="1"/>
  <c r="D3073" i="18"/>
  <c r="C3073" i="18"/>
  <c r="B3073" i="18"/>
  <c r="A3073" i="18"/>
  <c r="E3072" i="18"/>
  <c r="F3072" i="18" s="1"/>
  <c r="D3072" i="18"/>
  <c r="C3072" i="18"/>
  <c r="B3072" i="18"/>
  <c r="A3072" i="18"/>
  <c r="E3071" i="18"/>
  <c r="F3071" i="18" s="1"/>
  <c r="D3071" i="18"/>
  <c r="C3071" i="18"/>
  <c r="B3071" i="18"/>
  <c r="A3071" i="18"/>
  <c r="E3070" i="18"/>
  <c r="F3070" i="18" s="1"/>
  <c r="D3070" i="18"/>
  <c r="C3070" i="18"/>
  <c r="B3070" i="18"/>
  <c r="A3070" i="18"/>
  <c r="E3069" i="18"/>
  <c r="F3069" i="18" s="1"/>
  <c r="D3069" i="18"/>
  <c r="C3069" i="18"/>
  <c r="B3069" i="18"/>
  <c r="A3069" i="18"/>
  <c r="E3068" i="18"/>
  <c r="F3068" i="18" s="1"/>
  <c r="D3068" i="18"/>
  <c r="C3068" i="18"/>
  <c r="B3068" i="18"/>
  <c r="A3068" i="18"/>
  <c r="E3067" i="18"/>
  <c r="F3067" i="18" s="1"/>
  <c r="D3067" i="18"/>
  <c r="C3067" i="18"/>
  <c r="B3067" i="18"/>
  <c r="A3067" i="18"/>
  <c r="E3066" i="18"/>
  <c r="F3066" i="18" s="1"/>
  <c r="D3066" i="18"/>
  <c r="C3066" i="18"/>
  <c r="B3066" i="18"/>
  <c r="A3066" i="18"/>
  <c r="E3065" i="18"/>
  <c r="F3065" i="18" s="1"/>
  <c r="D3065" i="18"/>
  <c r="C3065" i="18"/>
  <c r="B3065" i="18"/>
  <c r="A3065" i="18"/>
  <c r="E3064" i="18"/>
  <c r="F3064" i="18" s="1"/>
  <c r="D3064" i="18"/>
  <c r="C3064" i="18"/>
  <c r="B3064" i="18"/>
  <c r="A3064" i="18"/>
  <c r="E3063" i="18"/>
  <c r="F3063" i="18" s="1"/>
  <c r="D3063" i="18"/>
  <c r="C3063" i="18"/>
  <c r="B3063" i="18"/>
  <c r="A3063" i="18"/>
  <c r="E3062" i="18"/>
  <c r="F3062" i="18" s="1"/>
  <c r="D3062" i="18"/>
  <c r="C3062" i="18"/>
  <c r="B3062" i="18"/>
  <c r="A3062" i="18"/>
  <c r="E3061" i="18"/>
  <c r="F3061" i="18" s="1"/>
  <c r="D3061" i="18"/>
  <c r="C3061" i="18"/>
  <c r="B3061" i="18"/>
  <c r="A3061" i="18"/>
  <c r="E3060" i="18"/>
  <c r="F3060" i="18" s="1"/>
  <c r="D3060" i="18"/>
  <c r="C3060" i="18"/>
  <c r="B3060" i="18"/>
  <c r="A3060" i="18"/>
  <c r="E3059" i="18"/>
  <c r="F3059" i="18" s="1"/>
  <c r="D3059" i="18"/>
  <c r="C3059" i="18"/>
  <c r="B3059" i="18"/>
  <c r="A3059" i="18"/>
  <c r="E3058" i="18"/>
  <c r="F3058" i="18" s="1"/>
  <c r="D3058" i="18"/>
  <c r="C3058" i="18"/>
  <c r="B3058" i="18"/>
  <c r="A3058" i="18"/>
  <c r="E3057" i="18"/>
  <c r="F3057" i="18" s="1"/>
  <c r="D3057" i="18"/>
  <c r="C3057" i="18"/>
  <c r="B3057" i="18"/>
  <c r="A3057" i="18"/>
  <c r="E3056" i="18"/>
  <c r="F3056" i="18" s="1"/>
  <c r="D3056" i="18"/>
  <c r="C3056" i="18"/>
  <c r="B3056" i="18"/>
  <c r="A3056" i="18"/>
  <c r="E3055" i="18"/>
  <c r="F3055" i="18" s="1"/>
  <c r="D3055" i="18"/>
  <c r="C3055" i="18"/>
  <c r="B3055" i="18"/>
  <c r="A3055" i="18"/>
  <c r="E3054" i="18"/>
  <c r="F3054" i="18" s="1"/>
  <c r="D3054" i="18"/>
  <c r="C3054" i="18"/>
  <c r="B3054" i="18"/>
  <c r="A3054" i="18"/>
  <c r="E3053" i="18"/>
  <c r="F3053" i="18" s="1"/>
  <c r="D3053" i="18"/>
  <c r="C3053" i="18"/>
  <c r="B3053" i="18"/>
  <c r="A3053" i="18"/>
  <c r="E3052" i="18"/>
  <c r="F3052" i="18" s="1"/>
  <c r="D3052" i="18"/>
  <c r="C3052" i="18"/>
  <c r="B3052" i="18"/>
  <c r="A3052" i="18"/>
  <c r="E3051" i="18"/>
  <c r="F3051" i="18" s="1"/>
  <c r="D3051" i="18"/>
  <c r="C3051" i="18"/>
  <c r="B3051" i="18"/>
  <c r="A3051" i="18"/>
  <c r="E3050" i="18"/>
  <c r="F3050" i="18" s="1"/>
  <c r="D3050" i="18"/>
  <c r="C3050" i="18"/>
  <c r="B3050" i="18"/>
  <c r="A3050" i="18"/>
  <c r="E3049" i="18"/>
  <c r="F3049" i="18" s="1"/>
  <c r="D3049" i="18"/>
  <c r="C3049" i="18"/>
  <c r="B3049" i="18"/>
  <c r="A3049" i="18"/>
  <c r="E3048" i="18"/>
  <c r="F3048" i="18" s="1"/>
  <c r="D3048" i="18"/>
  <c r="C3048" i="18"/>
  <c r="B3048" i="18"/>
  <c r="A3048" i="18"/>
  <c r="E3047" i="18"/>
  <c r="F3047" i="18" s="1"/>
  <c r="D3047" i="18"/>
  <c r="C3047" i="18"/>
  <c r="B3047" i="18"/>
  <c r="A3047" i="18"/>
  <c r="E3046" i="18"/>
  <c r="F3046" i="18" s="1"/>
  <c r="D3046" i="18"/>
  <c r="C3046" i="18"/>
  <c r="B3046" i="18"/>
  <c r="A3046" i="18"/>
  <c r="E3045" i="18"/>
  <c r="F3045" i="18" s="1"/>
  <c r="D3045" i="18"/>
  <c r="C3045" i="18"/>
  <c r="B3045" i="18"/>
  <c r="A3045" i="18"/>
  <c r="E3044" i="18"/>
  <c r="F3044" i="18" s="1"/>
  <c r="D3044" i="18"/>
  <c r="C3044" i="18"/>
  <c r="B3044" i="18"/>
  <c r="A3044" i="18"/>
  <c r="E3043" i="18"/>
  <c r="F3043" i="18" s="1"/>
  <c r="D3043" i="18"/>
  <c r="C3043" i="18"/>
  <c r="B3043" i="18"/>
  <c r="A3043" i="18"/>
  <c r="E3042" i="18"/>
  <c r="F3042" i="18" s="1"/>
  <c r="D3042" i="18"/>
  <c r="C3042" i="18"/>
  <c r="B3042" i="18"/>
  <c r="A3042" i="18"/>
  <c r="E3041" i="18"/>
  <c r="F3041" i="18" s="1"/>
  <c r="D3041" i="18"/>
  <c r="C3041" i="18"/>
  <c r="B3041" i="18"/>
  <c r="A3041" i="18"/>
  <c r="E3040" i="18"/>
  <c r="F3040" i="18" s="1"/>
  <c r="D3040" i="18"/>
  <c r="C3040" i="18"/>
  <c r="B3040" i="18"/>
  <c r="A3040" i="18"/>
  <c r="E3039" i="18"/>
  <c r="F3039" i="18" s="1"/>
  <c r="D3039" i="18"/>
  <c r="C3039" i="18"/>
  <c r="B3039" i="18"/>
  <c r="A3039" i="18"/>
  <c r="E3038" i="18"/>
  <c r="F3038" i="18" s="1"/>
  <c r="D3038" i="18"/>
  <c r="C3038" i="18"/>
  <c r="B3038" i="18"/>
  <c r="A3038" i="18"/>
  <c r="E3037" i="18"/>
  <c r="F3037" i="18" s="1"/>
  <c r="D3037" i="18"/>
  <c r="C3037" i="18"/>
  <c r="B3037" i="18"/>
  <c r="A3037" i="18"/>
  <c r="E3036" i="18"/>
  <c r="F3036" i="18" s="1"/>
  <c r="D3036" i="18"/>
  <c r="C3036" i="18"/>
  <c r="B3036" i="18"/>
  <c r="A3036" i="18"/>
  <c r="E3035" i="18"/>
  <c r="F3035" i="18" s="1"/>
  <c r="D3035" i="18"/>
  <c r="C3035" i="18"/>
  <c r="B3035" i="18"/>
  <c r="A3035" i="18"/>
  <c r="E3034" i="18"/>
  <c r="F3034" i="18" s="1"/>
  <c r="D3034" i="18"/>
  <c r="C3034" i="18"/>
  <c r="B3034" i="18"/>
  <c r="A3034" i="18"/>
  <c r="E3033" i="18"/>
  <c r="F3033" i="18" s="1"/>
  <c r="D3033" i="18"/>
  <c r="C3033" i="18"/>
  <c r="B3033" i="18"/>
  <c r="A3033" i="18"/>
  <c r="E3032" i="18"/>
  <c r="F3032" i="18" s="1"/>
  <c r="D3032" i="18"/>
  <c r="C3032" i="18"/>
  <c r="B3032" i="18"/>
  <c r="A3032" i="18"/>
  <c r="E3031" i="18"/>
  <c r="F3031" i="18" s="1"/>
  <c r="D3031" i="18"/>
  <c r="C3031" i="18"/>
  <c r="B3031" i="18"/>
  <c r="A3031" i="18"/>
  <c r="E3030" i="18"/>
  <c r="F3030" i="18" s="1"/>
  <c r="D3030" i="18"/>
  <c r="C3030" i="18"/>
  <c r="B3030" i="18"/>
  <c r="A3030" i="18"/>
  <c r="E3029" i="18"/>
  <c r="F3029" i="18" s="1"/>
  <c r="D3029" i="18"/>
  <c r="C3029" i="18"/>
  <c r="B3029" i="18"/>
  <c r="A3029" i="18"/>
  <c r="E3028" i="18"/>
  <c r="F3028" i="18" s="1"/>
  <c r="D3028" i="18"/>
  <c r="C3028" i="18"/>
  <c r="B3028" i="18"/>
  <c r="A3028" i="18"/>
  <c r="E3027" i="18"/>
  <c r="F3027" i="18" s="1"/>
  <c r="D3027" i="18"/>
  <c r="C3027" i="18"/>
  <c r="B3027" i="18"/>
  <c r="A3027" i="18"/>
  <c r="E3026" i="18"/>
  <c r="F3026" i="18" s="1"/>
  <c r="D3026" i="18"/>
  <c r="C3026" i="18"/>
  <c r="B3026" i="18"/>
  <c r="A3026" i="18"/>
  <c r="E3025" i="18"/>
  <c r="F3025" i="18" s="1"/>
  <c r="D3025" i="18"/>
  <c r="C3025" i="18"/>
  <c r="B3025" i="18"/>
  <c r="A3025" i="18"/>
  <c r="E3024" i="18"/>
  <c r="F3024" i="18" s="1"/>
  <c r="D3024" i="18"/>
  <c r="C3024" i="18"/>
  <c r="B3024" i="18"/>
  <c r="A3024" i="18"/>
  <c r="E3023" i="18"/>
  <c r="F3023" i="18" s="1"/>
  <c r="D3023" i="18"/>
  <c r="C3023" i="18"/>
  <c r="B3023" i="18"/>
  <c r="A3023" i="18"/>
  <c r="E3022" i="18"/>
  <c r="F3022" i="18" s="1"/>
  <c r="D3022" i="18"/>
  <c r="C3022" i="18"/>
  <c r="B3022" i="18"/>
  <c r="A3022" i="18"/>
  <c r="E3021" i="18"/>
  <c r="F3021" i="18" s="1"/>
  <c r="D3021" i="18"/>
  <c r="C3021" i="18"/>
  <c r="B3021" i="18"/>
  <c r="A3021" i="18"/>
  <c r="E3020" i="18"/>
  <c r="F3020" i="18" s="1"/>
  <c r="D3020" i="18"/>
  <c r="C3020" i="18"/>
  <c r="B3020" i="18"/>
  <c r="A3020" i="18"/>
  <c r="E3019" i="18"/>
  <c r="F3019" i="18" s="1"/>
  <c r="D3019" i="18"/>
  <c r="C3019" i="18"/>
  <c r="B3019" i="18"/>
  <c r="A3019" i="18"/>
  <c r="E3018" i="18"/>
  <c r="F3018" i="18" s="1"/>
  <c r="D3018" i="18"/>
  <c r="C3018" i="18"/>
  <c r="B3018" i="18"/>
  <c r="A3018" i="18"/>
  <c r="E3017" i="18"/>
  <c r="F3017" i="18" s="1"/>
  <c r="D3017" i="18"/>
  <c r="C3017" i="18"/>
  <c r="B3017" i="18"/>
  <c r="A3017" i="18"/>
  <c r="E3016" i="18"/>
  <c r="F3016" i="18" s="1"/>
  <c r="D3016" i="18"/>
  <c r="C3016" i="18"/>
  <c r="B3016" i="18"/>
  <c r="A3016" i="18"/>
  <c r="E3015" i="18"/>
  <c r="F3015" i="18" s="1"/>
  <c r="D3015" i="18"/>
  <c r="C3015" i="18"/>
  <c r="B3015" i="18"/>
  <c r="A3015" i="18"/>
  <c r="E3014" i="18"/>
  <c r="F3014" i="18" s="1"/>
  <c r="D3014" i="18"/>
  <c r="C3014" i="18"/>
  <c r="B3014" i="18"/>
  <c r="A3014" i="18"/>
  <c r="E3013" i="18"/>
  <c r="F3013" i="18" s="1"/>
  <c r="D3013" i="18"/>
  <c r="C3013" i="18"/>
  <c r="B3013" i="18"/>
  <c r="A3013" i="18"/>
  <c r="E3012" i="18"/>
  <c r="F3012" i="18" s="1"/>
  <c r="D3012" i="18"/>
  <c r="C3012" i="18"/>
  <c r="B3012" i="18"/>
  <c r="A3012" i="18"/>
  <c r="E3011" i="18"/>
  <c r="F3011" i="18" s="1"/>
  <c r="D3011" i="18"/>
  <c r="C3011" i="18"/>
  <c r="B3011" i="18"/>
  <c r="A3011" i="18"/>
  <c r="E3010" i="18"/>
  <c r="F3010" i="18" s="1"/>
  <c r="D3010" i="18"/>
  <c r="C3010" i="18"/>
  <c r="B3010" i="18"/>
  <c r="A3010" i="18"/>
  <c r="E3009" i="18"/>
  <c r="F3009" i="18" s="1"/>
  <c r="D3009" i="18"/>
  <c r="C3009" i="18"/>
  <c r="B3009" i="18"/>
  <c r="A3009" i="18"/>
  <c r="E3008" i="18"/>
  <c r="F3008" i="18" s="1"/>
  <c r="D3008" i="18"/>
  <c r="C3008" i="18"/>
  <c r="B3008" i="18"/>
  <c r="A3008" i="18"/>
  <c r="E3007" i="18"/>
  <c r="F3007" i="18" s="1"/>
  <c r="D3007" i="18"/>
  <c r="C3007" i="18"/>
  <c r="B3007" i="18"/>
  <c r="A3007" i="18"/>
  <c r="E3006" i="18"/>
  <c r="F3006" i="18" s="1"/>
  <c r="D3006" i="18"/>
  <c r="C3006" i="18"/>
  <c r="B3006" i="18"/>
  <c r="A3006" i="18"/>
  <c r="E3005" i="18"/>
  <c r="F3005" i="18" s="1"/>
  <c r="D3005" i="18"/>
  <c r="C3005" i="18"/>
  <c r="B3005" i="18"/>
  <c r="A3005" i="18"/>
  <c r="E3004" i="18"/>
  <c r="F3004" i="18" s="1"/>
  <c r="D3004" i="18"/>
  <c r="C3004" i="18"/>
  <c r="B3004" i="18"/>
  <c r="A3004" i="18"/>
  <c r="E3003" i="18"/>
  <c r="F3003" i="18" s="1"/>
  <c r="D3003" i="18"/>
  <c r="C3003" i="18"/>
  <c r="B3003" i="18"/>
  <c r="A3003" i="18"/>
  <c r="E3002" i="18"/>
  <c r="F3002" i="18" s="1"/>
  <c r="D3002" i="18"/>
  <c r="C3002" i="18"/>
  <c r="B3002" i="18"/>
  <c r="A3002" i="18"/>
  <c r="E3001" i="18"/>
  <c r="F3001" i="18" s="1"/>
  <c r="D3001" i="18"/>
  <c r="C3001" i="18"/>
  <c r="B3001" i="18"/>
  <c r="A3001" i="18"/>
  <c r="E3000" i="18"/>
  <c r="F3000" i="18" s="1"/>
  <c r="D3000" i="18"/>
  <c r="C3000" i="18"/>
  <c r="B3000" i="18"/>
  <c r="A3000" i="18"/>
  <c r="E2999" i="18"/>
  <c r="F2999" i="18" s="1"/>
  <c r="D2999" i="18"/>
  <c r="C2999" i="18"/>
  <c r="B2999" i="18"/>
  <c r="A2999" i="18"/>
  <c r="E2998" i="18"/>
  <c r="F2998" i="18" s="1"/>
  <c r="D2998" i="18"/>
  <c r="C2998" i="18"/>
  <c r="B2998" i="18"/>
  <c r="A2998" i="18"/>
  <c r="E2997" i="18"/>
  <c r="F2997" i="18" s="1"/>
  <c r="D2997" i="18"/>
  <c r="C2997" i="18"/>
  <c r="B2997" i="18"/>
  <c r="A2997" i="18"/>
  <c r="E2996" i="18"/>
  <c r="F2996" i="18" s="1"/>
  <c r="D2996" i="18"/>
  <c r="C2996" i="18"/>
  <c r="B2996" i="18"/>
  <c r="A2996" i="18"/>
  <c r="E2995" i="18"/>
  <c r="F2995" i="18" s="1"/>
  <c r="D2995" i="18"/>
  <c r="C2995" i="18"/>
  <c r="B2995" i="18"/>
  <c r="A2995" i="18"/>
  <c r="E2994" i="18"/>
  <c r="F2994" i="18" s="1"/>
  <c r="D2994" i="18"/>
  <c r="C2994" i="18"/>
  <c r="B2994" i="18"/>
  <c r="A2994" i="18"/>
  <c r="E2993" i="18"/>
  <c r="F2993" i="18" s="1"/>
  <c r="D2993" i="18"/>
  <c r="C2993" i="18"/>
  <c r="B2993" i="18"/>
  <c r="A2993" i="18"/>
  <c r="E2992" i="18"/>
  <c r="F2992" i="18" s="1"/>
  <c r="D2992" i="18"/>
  <c r="C2992" i="18"/>
  <c r="B2992" i="18"/>
  <c r="A2992" i="18"/>
  <c r="E2991" i="18"/>
  <c r="F2991" i="18" s="1"/>
  <c r="D2991" i="18"/>
  <c r="C2991" i="18"/>
  <c r="B2991" i="18"/>
  <c r="A2991" i="18"/>
  <c r="E2990" i="18"/>
  <c r="F2990" i="18" s="1"/>
  <c r="D2990" i="18"/>
  <c r="C2990" i="18"/>
  <c r="B2990" i="18"/>
  <c r="A2990" i="18"/>
  <c r="E2989" i="18"/>
  <c r="F2989" i="18" s="1"/>
  <c r="D2989" i="18"/>
  <c r="C2989" i="18"/>
  <c r="B2989" i="18"/>
  <c r="A2989" i="18"/>
  <c r="E2988" i="18"/>
  <c r="F2988" i="18" s="1"/>
  <c r="D2988" i="18"/>
  <c r="C2988" i="18"/>
  <c r="B2988" i="18"/>
  <c r="A2988" i="18"/>
  <c r="E2987" i="18"/>
  <c r="F2987" i="18" s="1"/>
  <c r="D2987" i="18"/>
  <c r="C2987" i="18"/>
  <c r="B2987" i="18"/>
  <c r="A2987" i="18"/>
  <c r="E2986" i="18"/>
  <c r="F2986" i="18" s="1"/>
  <c r="D2986" i="18"/>
  <c r="C2986" i="18"/>
  <c r="B2986" i="18"/>
  <c r="A2986" i="18"/>
  <c r="E2985" i="18"/>
  <c r="F2985" i="18" s="1"/>
  <c r="D2985" i="18"/>
  <c r="C2985" i="18"/>
  <c r="B2985" i="18"/>
  <c r="A2985" i="18"/>
  <c r="E2984" i="18"/>
  <c r="F2984" i="18" s="1"/>
  <c r="D2984" i="18"/>
  <c r="C2984" i="18"/>
  <c r="B2984" i="18"/>
  <c r="A2984" i="18"/>
  <c r="E2983" i="18"/>
  <c r="F2983" i="18" s="1"/>
  <c r="D2983" i="18"/>
  <c r="C2983" i="18"/>
  <c r="B2983" i="18"/>
  <c r="A2983" i="18"/>
  <c r="E2982" i="18"/>
  <c r="F2982" i="18" s="1"/>
  <c r="D2982" i="18"/>
  <c r="C2982" i="18"/>
  <c r="B2982" i="18"/>
  <c r="A2982" i="18"/>
  <c r="E2981" i="18"/>
  <c r="F2981" i="18" s="1"/>
  <c r="D2981" i="18"/>
  <c r="C2981" i="18"/>
  <c r="B2981" i="18"/>
  <c r="A2981" i="18"/>
  <c r="E2980" i="18"/>
  <c r="F2980" i="18" s="1"/>
  <c r="D2980" i="18"/>
  <c r="C2980" i="18"/>
  <c r="B2980" i="18"/>
  <c r="A2980" i="18"/>
  <c r="E2979" i="18"/>
  <c r="F2979" i="18" s="1"/>
  <c r="D2979" i="18"/>
  <c r="C2979" i="18"/>
  <c r="B2979" i="18"/>
  <c r="A2979" i="18"/>
  <c r="E2978" i="18"/>
  <c r="F2978" i="18" s="1"/>
  <c r="D2978" i="18"/>
  <c r="C2978" i="18"/>
  <c r="B2978" i="18"/>
  <c r="A2978" i="18"/>
  <c r="E2977" i="18"/>
  <c r="F2977" i="18" s="1"/>
  <c r="D2977" i="18"/>
  <c r="C2977" i="18"/>
  <c r="B2977" i="18"/>
  <c r="A2977" i="18"/>
  <c r="E2976" i="18"/>
  <c r="F2976" i="18" s="1"/>
  <c r="D2976" i="18"/>
  <c r="C2976" i="18"/>
  <c r="B2976" i="18"/>
  <c r="A2976" i="18"/>
  <c r="E2975" i="18"/>
  <c r="F2975" i="18" s="1"/>
  <c r="D2975" i="18"/>
  <c r="C2975" i="18"/>
  <c r="B2975" i="18"/>
  <c r="A2975" i="18"/>
  <c r="E2974" i="18"/>
  <c r="F2974" i="18" s="1"/>
  <c r="D2974" i="18"/>
  <c r="C2974" i="18"/>
  <c r="B2974" i="18"/>
  <c r="A2974" i="18"/>
  <c r="E2973" i="18"/>
  <c r="F2973" i="18" s="1"/>
  <c r="D2973" i="18"/>
  <c r="C2973" i="18"/>
  <c r="B2973" i="18"/>
  <c r="A2973" i="18"/>
  <c r="E2972" i="18"/>
  <c r="F2972" i="18" s="1"/>
  <c r="D2972" i="18"/>
  <c r="C2972" i="18"/>
  <c r="B2972" i="18"/>
  <c r="A2972" i="18"/>
  <c r="E2971" i="18"/>
  <c r="F2971" i="18" s="1"/>
  <c r="D2971" i="18"/>
  <c r="C2971" i="18"/>
  <c r="B2971" i="18"/>
  <c r="A2971" i="18"/>
  <c r="E2970" i="18"/>
  <c r="F2970" i="18" s="1"/>
  <c r="D2970" i="18"/>
  <c r="C2970" i="18"/>
  <c r="B2970" i="18"/>
  <c r="A2970" i="18"/>
  <c r="E2969" i="18"/>
  <c r="F2969" i="18" s="1"/>
  <c r="D2969" i="18"/>
  <c r="C2969" i="18"/>
  <c r="B2969" i="18"/>
  <c r="A2969" i="18"/>
  <c r="E2968" i="18"/>
  <c r="F2968" i="18" s="1"/>
  <c r="D2968" i="18"/>
  <c r="C2968" i="18"/>
  <c r="B2968" i="18"/>
  <c r="A2968" i="18"/>
  <c r="E2967" i="18"/>
  <c r="F2967" i="18" s="1"/>
  <c r="D2967" i="18"/>
  <c r="C2967" i="18"/>
  <c r="B2967" i="18"/>
  <c r="A2967" i="18"/>
  <c r="E2966" i="18"/>
  <c r="F2966" i="18" s="1"/>
  <c r="D2966" i="18"/>
  <c r="C2966" i="18"/>
  <c r="B2966" i="18"/>
  <c r="A2966" i="18"/>
  <c r="E2965" i="18"/>
  <c r="F2965" i="18" s="1"/>
  <c r="D2965" i="18"/>
  <c r="C2965" i="18"/>
  <c r="B2965" i="18"/>
  <c r="A2965" i="18"/>
  <c r="E2964" i="18"/>
  <c r="F2964" i="18" s="1"/>
  <c r="D2964" i="18"/>
  <c r="C2964" i="18"/>
  <c r="B2964" i="18"/>
  <c r="A2964" i="18"/>
  <c r="E2963" i="18"/>
  <c r="F2963" i="18" s="1"/>
  <c r="D2963" i="18"/>
  <c r="C2963" i="18"/>
  <c r="B2963" i="18"/>
  <c r="A2963" i="18"/>
  <c r="E2962" i="18"/>
  <c r="F2962" i="18" s="1"/>
  <c r="D2962" i="18"/>
  <c r="C2962" i="18"/>
  <c r="B2962" i="18"/>
  <c r="A2962" i="18"/>
  <c r="E2961" i="18"/>
  <c r="F2961" i="18" s="1"/>
  <c r="D2961" i="18"/>
  <c r="C2961" i="18"/>
  <c r="B2961" i="18"/>
  <c r="A2961" i="18"/>
  <c r="E2960" i="18"/>
  <c r="F2960" i="18" s="1"/>
  <c r="D2960" i="18"/>
  <c r="C2960" i="18"/>
  <c r="B2960" i="18"/>
  <c r="A2960" i="18"/>
  <c r="E2959" i="18"/>
  <c r="F2959" i="18" s="1"/>
  <c r="D2959" i="18"/>
  <c r="C2959" i="18"/>
  <c r="B2959" i="18"/>
  <c r="A2959" i="18"/>
  <c r="E2958" i="18"/>
  <c r="F2958" i="18" s="1"/>
  <c r="D2958" i="18"/>
  <c r="C2958" i="18"/>
  <c r="B2958" i="18"/>
  <c r="A2958" i="18"/>
  <c r="E2957" i="18"/>
  <c r="F2957" i="18" s="1"/>
  <c r="D2957" i="18"/>
  <c r="C2957" i="18"/>
  <c r="B2957" i="18"/>
  <c r="A2957" i="18"/>
  <c r="E2956" i="18"/>
  <c r="F2956" i="18" s="1"/>
  <c r="D2956" i="18"/>
  <c r="C2956" i="18"/>
  <c r="B2956" i="18"/>
  <c r="A2956" i="18"/>
  <c r="E2955" i="18"/>
  <c r="F2955" i="18" s="1"/>
  <c r="D2955" i="18"/>
  <c r="C2955" i="18"/>
  <c r="B2955" i="18"/>
  <c r="A2955" i="18"/>
  <c r="E2954" i="18"/>
  <c r="F2954" i="18" s="1"/>
  <c r="D2954" i="18"/>
  <c r="C2954" i="18"/>
  <c r="B2954" i="18"/>
  <c r="A2954" i="18"/>
  <c r="E2953" i="18"/>
  <c r="F2953" i="18" s="1"/>
  <c r="D2953" i="18"/>
  <c r="C2953" i="18"/>
  <c r="B2953" i="18"/>
  <c r="A2953" i="18"/>
  <c r="E2952" i="18"/>
  <c r="F2952" i="18" s="1"/>
  <c r="D2952" i="18"/>
  <c r="C2952" i="18"/>
  <c r="B2952" i="18"/>
  <c r="A2952" i="18"/>
  <c r="E2951" i="18"/>
  <c r="F2951" i="18" s="1"/>
  <c r="D2951" i="18"/>
  <c r="C2951" i="18"/>
  <c r="B2951" i="18"/>
  <c r="A2951" i="18"/>
  <c r="E2950" i="18"/>
  <c r="F2950" i="18" s="1"/>
  <c r="D2950" i="18"/>
  <c r="C2950" i="18"/>
  <c r="B2950" i="18"/>
  <c r="A2950" i="18"/>
  <c r="E2949" i="18"/>
  <c r="F2949" i="18" s="1"/>
  <c r="D2949" i="18"/>
  <c r="C2949" i="18"/>
  <c r="B2949" i="18"/>
  <c r="A2949" i="18"/>
  <c r="E2948" i="18"/>
  <c r="F2948" i="18" s="1"/>
  <c r="D2948" i="18"/>
  <c r="C2948" i="18"/>
  <c r="B2948" i="18"/>
  <c r="A2948" i="18"/>
  <c r="E2947" i="18"/>
  <c r="F2947" i="18" s="1"/>
  <c r="D2947" i="18"/>
  <c r="C2947" i="18"/>
  <c r="B2947" i="18"/>
  <c r="A2947" i="18"/>
  <c r="E2946" i="18"/>
  <c r="F2946" i="18" s="1"/>
  <c r="D2946" i="18"/>
  <c r="C2946" i="18"/>
  <c r="B2946" i="18"/>
  <c r="A2946" i="18"/>
  <c r="E2945" i="18"/>
  <c r="F2945" i="18" s="1"/>
  <c r="D2945" i="18"/>
  <c r="C2945" i="18"/>
  <c r="B2945" i="18"/>
  <c r="A2945" i="18"/>
  <c r="E2944" i="18"/>
  <c r="F2944" i="18" s="1"/>
  <c r="D2944" i="18"/>
  <c r="C2944" i="18"/>
  <c r="B2944" i="18"/>
  <c r="A2944" i="18"/>
  <c r="E2943" i="18"/>
  <c r="F2943" i="18" s="1"/>
  <c r="D2943" i="18"/>
  <c r="C2943" i="18"/>
  <c r="B2943" i="18"/>
  <c r="A2943" i="18"/>
  <c r="E2942" i="18"/>
  <c r="F2942" i="18" s="1"/>
  <c r="D2942" i="18"/>
  <c r="C2942" i="18"/>
  <c r="B2942" i="18"/>
  <c r="A2942" i="18"/>
  <c r="E2941" i="18"/>
  <c r="F2941" i="18" s="1"/>
  <c r="D2941" i="18"/>
  <c r="C2941" i="18"/>
  <c r="B2941" i="18"/>
  <c r="A2941" i="18"/>
  <c r="E2940" i="18"/>
  <c r="F2940" i="18" s="1"/>
  <c r="D2940" i="18"/>
  <c r="C2940" i="18"/>
  <c r="B2940" i="18"/>
  <c r="A2940" i="18"/>
  <c r="E2939" i="18"/>
  <c r="F2939" i="18" s="1"/>
  <c r="D2939" i="18"/>
  <c r="C2939" i="18"/>
  <c r="B2939" i="18"/>
  <c r="A2939" i="18"/>
  <c r="E2938" i="18"/>
  <c r="F2938" i="18" s="1"/>
  <c r="D2938" i="18"/>
  <c r="C2938" i="18"/>
  <c r="B2938" i="18"/>
  <c r="A2938" i="18"/>
  <c r="E2937" i="18"/>
  <c r="F2937" i="18" s="1"/>
  <c r="D2937" i="18"/>
  <c r="C2937" i="18"/>
  <c r="B2937" i="18"/>
  <c r="A2937" i="18"/>
  <c r="E2936" i="18"/>
  <c r="F2936" i="18" s="1"/>
  <c r="D2936" i="18"/>
  <c r="C2936" i="18"/>
  <c r="B2936" i="18"/>
  <c r="A2936" i="18"/>
  <c r="E2935" i="18"/>
  <c r="F2935" i="18" s="1"/>
  <c r="D2935" i="18"/>
  <c r="C2935" i="18"/>
  <c r="B2935" i="18"/>
  <c r="A2935" i="18"/>
  <c r="E2934" i="18"/>
  <c r="F2934" i="18" s="1"/>
  <c r="D2934" i="18"/>
  <c r="C2934" i="18"/>
  <c r="B2934" i="18"/>
  <c r="A2934" i="18"/>
  <c r="E2933" i="18"/>
  <c r="F2933" i="18" s="1"/>
  <c r="D2933" i="18"/>
  <c r="C2933" i="18"/>
  <c r="B2933" i="18"/>
  <c r="A2933" i="18"/>
  <c r="E2932" i="18"/>
  <c r="F2932" i="18" s="1"/>
  <c r="D2932" i="18"/>
  <c r="C2932" i="18"/>
  <c r="B2932" i="18"/>
  <c r="A2932" i="18"/>
  <c r="E2931" i="18"/>
  <c r="F2931" i="18" s="1"/>
  <c r="D2931" i="18"/>
  <c r="C2931" i="18"/>
  <c r="B2931" i="18"/>
  <c r="A2931" i="18"/>
  <c r="E2930" i="18"/>
  <c r="F2930" i="18" s="1"/>
  <c r="D2930" i="18"/>
  <c r="C2930" i="18"/>
  <c r="B2930" i="18"/>
  <c r="A2930" i="18"/>
  <c r="E2929" i="18"/>
  <c r="F2929" i="18" s="1"/>
  <c r="D2929" i="18"/>
  <c r="C2929" i="18"/>
  <c r="B2929" i="18"/>
  <c r="A2929" i="18"/>
  <c r="E2928" i="18"/>
  <c r="F2928" i="18" s="1"/>
  <c r="D2928" i="18"/>
  <c r="C2928" i="18"/>
  <c r="B2928" i="18"/>
  <c r="A2928" i="18"/>
  <c r="E2927" i="18"/>
  <c r="F2927" i="18" s="1"/>
  <c r="D2927" i="18"/>
  <c r="C2927" i="18"/>
  <c r="B2927" i="18"/>
  <c r="A2927" i="18"/>
  <c r="E2926" i="18"/>
  <c r="F2926" i="18" s="1"/>
  <c r="D2926" i="18"/>
  <c r="C2926" i="18"/>
  <c r="B2926" i="18"/>
  <c r="A2926" i="18"/>
  <c r="E2925" i="18"/>
  <c r="F2925" i="18" s="1"/>
  <c r="D2925" i="18"/>
  <c r="C2925" i="18"/>
  <c r="B2925" i="18"/>
  <c r="A2925" i="18"/>
  <c r="E2924" i="18"/>
  <c r="F2924" i="18" s="1"/>
  <c r="D2924" i="18"/>
  <c r="C2924" i="18"/>
  <c r="B2924" i="18"/>
  <c r="A2924" i="18"/>
  <c r="E2923" i="18"/>
  <c r="F2923" i="18" s="1"/>
  <c r="D2923" i="18"/>
  <c r="C2923" i="18"/>
  <c r="B2923" i="18"/>
  <c r="A2923" i="18"/>
  <c r="E2922" i="18"/>
  <c r="F2922" i="18" s="1"/>
  <c r="D2922" i="18"/>
  <c r="C2922" i="18"/>
  <c r="B2922" i="18"/>
  <c r="A2922" i="18"/>
  <c r="E2921" i="18"/>
  <c r="F2921" i="18" s="1"/>
  <c r="D2921" i="18"/>
  <c r="C2921" i="18"/>
  <c r="B2921" i="18"/>
  <c r="A2921" i="18"/>
  <c r="E2920" i="18"/>
  <c r="F2920" i="18" s="1"/>
  <c r="D2920" i="18"/>
  <c r="C2920" i="18"/>
  <c r="B2920" i="18"/>
  <c r="A2920" i="18"/>
  <c r="E2919" i="18"/>
  <c r="F2919" i="18" s="1"/>
  <c r="D2919" i="18"/>
  <c r="C2919" i="18"/>
  <c r="B2919" i="18"/>
  <c r="A2919" i="18"/>
  <c r="E2918" i="18"/>
  <c r="F2918" i="18" s="1"/>
  <c r="D2918" i="18"/>
  <c r="C2918" i="18"/>
  <c r="B2918" i="18"/>
  <c r="A2918" i="18"/>
  <c r="E2917" i="18"/>
  <c r="F2917" i="18" s="1"/>
  <c r="D2917" i="18"/>
  <c r="C2917" i="18"/>
  <c r="B2917" i="18"/>
  <c r="A2917" i="18"/>
  <c r="E2916" i="18"/>
  <c r="F2916" i="18" s="1"/>
  <c r="D2916" i="18"/>
  <c r="C2916" i="18"/>
  <c r="B2916" i="18"/>
  <c r="A2916" i="18"/>
  <c r="E2915" i="18"/>
  <c r="F2915" i="18" s="1"/>
  <c r="D2915" i="18"/>
  <c r="C2915" i="18"/>
  <c r="B2915" i="18"/>
  <c r="A2915" i="18"/>
  <c r="E2914" i="18"/>
  <c r="F2914" i="18" s="1"/>
  <c r="D2914" i="18"/>
  <c r="C2914" i="18"/>
  <c r="B2914" i="18"/>
  <c r="A2914" i="18"/>
  <c r="E2913" i="18"/>
  <c r="F2913" i="18" s="1"/>
  <c r="D2913" i="18"/>
  <c r="C2913" i="18"/>
  <c r="B2913" i="18"/>
  <c r="A2913" i="18"/>
  <c r="E2912" i="18"/>
  <c r="F2912" i="18" s="1"/>
  <c r="D2912" i="18"/>
  <c r="C2912" i="18"/>
  <c r="B2912" i="18"/>
  <c r="A2912" i="18"/>
  <c r="E2911" i="18"/>
  <c r="F2911" i="18" s="1"/>
  <c r="D2911" i="18"/>
  <c r="C2911" i="18"/>
  <c r="B2911" i="18"/>
  <c r="A2911" i="18"/>
  <c r="E2910" i="18"/>
  <c r="F2910" i="18" s="1"/>
  <c r="D2910" i="18"/>
  <c r="C2910" i="18"/>
  <c r="B2910" i="18"/>
  <c r="A2910" i="18"/>
  <c r="E2909" i="18"/>
  <c r="F2909" i="18" s="1"/>
  <c r="D2909" i="18"/>
  <c r="C2909" i="18"/>
  <c r="B2909" i="18"/>
  <c r="A2909" i="18"/>
  <c r="E2908" i="18"/>
  <c r="F2908" i="18" s="1"/>
  <c r="D2908" i="18"/>
  <c r="C2908" i="18"/>
  <c r="B2908" i="18"/>
  <c r="A2908" i="18"/>
  <c r="E2907" i="18"/>
  <c r="F2907" i="18" s="1"/>
  <c r="D2907" i="18"/>
  <c r="C2907" i="18"/>
  <c r="B2907" i="18"/>
  <c r="A2907" i="18"/>
  <c r="E2906" i="18"/>
  <c r="F2906" i="18" s="1"/>
  <c r="D2906" i="18"/>
  <c r="C2906" i="18"/>
  <c r="B2906" i="18"/>
  <c r="A2906" i="18"/>
  <c r="E2905" i="18"/>
  <c r="F2905" i="18" s="1"/>
  <c r="D2905" i="18"/>
  <c r="C2905" i="18"/>
  <c r="B2905" i="18"/>
  <c r="A2905" i="18"/>
  <c r="E2904" i="18"/>
  <c r="F2904" i="18" s="1"/>
  <c r="D2904" i="18"/>
  <c r="C2904" i="18"/>
  <c r="B2904" i="18"/>
  <c r="A2904" i="18"/>
  <c r="E2903" i="18"/>
  <c r="F2903" i="18" s="1"/>
  <c r="D2903" i="18"/>
  <c r="C2903" i="18"/>
  <c r="B2903" i="18"/>
  <c r="A2903" i="18"/>
  <c r="E2902" i="18"/>
  <c r="F2902" i="18" s="1"/>
  <c r="D2902" i="18"/>
  <c r="C2902" i="18"/>
  <c r="B2902" i="18"/>
  <c r="A2902" i="18"/>
  <c r="E2901" i="18"/>
  <c r="F2901" i="18" s="1"/>
  <c r="D2901" i="18"/>
  <c r="C2901" i="18"/>
  <c r="B2901" i="18"/>
  <c r="A2901" i="18"/>
  <c r="E2900" i="18"/>
  <c r="F2900" i="18" s="1"/>
  <c r="D2900" i="18"/>
  <c r="C2900" i="18"/>
  <c r="B2900" i="18"/>
  <c r="A2900" i="18"/>
  <c r="E2899" i="18"/>
  <c r="F2899" i="18" s="1"/>
  <c r="D2899" i="18"/>
  <c r="C2899" i="18"/>
  <c r="B2899" i="18"/>
  <c r="A2899" i="18"/>
  <c r="E2898" i="18"/>
  <c r="F2898" i="18" s="1"/>
  <c r="D2898" i="18"/>
  <c r="C2898" i="18"/>
  <c r="B2898" i="18"/>
  <c r="A2898" i="18"/>
  <c r="E2897" i="18"/>
  <c r="F2897" i="18" s="1"/>
  <c r="D2897" i="18"/>
  <c r="C2897" i="18"/>
  <c r="B2897" i="18"/>
  <c r="A2897" i="18"/>
  <c r="E2896" i="18"/>
  <c r="F2896" i="18" s="1"/>
  <c r="D2896" i="18"/>
  <c r="C2896" i="18"/>
  <c r="B2896" i="18"/>
  <c r="A2896" i="18"/>
  <c r="E2895" i="18"/>
  <c r="F2895" i="18" s="1"/>
  <c r="D2895" i="18"/>
  <c r="C2895" i="18"/>
  <c r="B2895" i="18"/>
  <c r="A2895" i="18"/>
  <c r="E2894" i="18"/>
  <c r="F2894" i="18" s="1"/>
  <c r="D2894" i="18"/>
  <c r="C2894" i="18"/>
  <c r="B2894" i="18"/>
  <c r="A2894" i="18"/>
  <c r="E2893" i="18"/>
  <c r="F2893" i="18" s="1"/>
  <c r="D2893" i="18"/>
  <c r="C2893" i="18"/>
  <c r="B2893" i="18"/>
  <c r="A2893" i="18"/>
  <c r="E2892" i="18"/>
  <c r="F2892" i="18" s="1"/>
  <c r="D2892" i="18"/>
  <c r="C2892" i="18"/>
  <c r="B2892" i="18"/>
  <c r="A2892" i="18"/>
  <c r="E2891" i="18"/>
  <c r="F2891" i="18" s="1"/>
  <c r="D2891" i="18"/>
  <c r="C2891" i="18"/>
  <c r="B2891" i="18"/>
  <c r="A2891" i="18"/>
  <c r="E2890" i="18"/>
  <c r="F2890" i="18" s="1"/>
  <c r="D2890" i="18"/>
  <c r="C2890" i="18"/>
  <c r="B2890" i="18"/>
  <c r="A2890" i="18"/>
  <c r="E2889" i="18"/>
  <c r="F2889" i="18" s="1"/>
  <c r="D2889" i="18"/>
  <c r="C2889" i="18"/>
  <c r="B2889" i="18"/>
  <c r="A2889" i="18"/>
  <c r="E2888" i="18"/>
  <c r="F2888" i="18" s="1"/>
  <c r="D2888" i="18"/>
  <c r="C2888" i="18"/>
  <c r="B2888" i="18"/>
  <c r="A2888" i="18"/>
  <c r="E2887" i="18"/>
  <c r="F2887" i="18" s="1"/>
  <c r="D2887" i="18"/>
  <c r="C2887" i="18"/>
  <c r="B2887" i="18"/>
  <c r="A2887" i="18"/>
  <c r="E2886" i="18"/>
  <c r="F2886" i="18" s="1"/>
  <c r="D2886" i="18"/>
  <c r="C2886" i="18"/>
  <c r="B2886" i="18"/>
  <c r="A2886" i="18"/>
  <c r="E2885" i="18"/>
  <c r="F2885" i="18" s="1"/>
  <c r="D2885" i="18"/>
  <c r="C2885" i="18"/>
  <c r="B2885" i="18"/>
  <c r="A2885" i="18"/>
  <c r="E2884" i="18"/>
  <c r="F2884" i="18" s="1"/>
  <c r="D2884" i="18"/>
  <c r="C2884" i="18"/>
  <c r="B2884" i="18"/>
  <c r="A2884" i="18"/>
  <c r="E2883" i="18"/>
  <c r="F2883" i="18" s="1"/>
  <c r="D2883" i="18"/>
  <c r="C2883" i="18"/>
  <c r="B2883" i="18"/>
  <c r="A2883" i="18"/>
  <c r="E2882" i="18"/>
  <c r="F2882" i="18" s="1"/>
  <c r="D2882" i="18"/>
  <c r="C2882" i="18"/>
  <c r="B2882" i="18"/>
  <c r="A2882" i="18"/>
  <c r="E2881" i="18"/>
  <c r="F2881" i="18" s="1"/>
  <c r="D2881" i="18"/>
  <c r="C2881" i="18"/>
  <c r="B2881" i="18"/>
  <c r="A2881" i="18"/>
  <c r="E2880" i="18"/>
  <c r="F2880" i="18" s="1"/>
  <c r="D2880" i="18"/>
  <c r="C2880" i="18"/>
  <c r="B2880" i="18"/>
  <c r="A2880" i="18"/>
  <c r="E2879" i="18"/>
  <c r="F2879" i="18" s="1"/>
  <c r="D2879" i="18"/>
  <c r="C2879" i="18"/>
  <c r="B2879" i="18"/>
  <c r="A2879" i="18"/>
  <c r="E2878" i="18"/>
  <c r="F2878" i="18" s="1"/>
  <c r="D2878" i="18"/>
  <c r="C2878" i="18"/>
  <c r="B2878" i="18"/>
  <c r="A2878" i="18"/>
  <c r="E2877" i="18"/>
  <c r="F2877" i="18" s="1"/>
  <c r="D2877" i="18"/>
  <c r="C2877" i="18"/>
  <c r="B2877" i="18"/>
  <c r="A2877" i="18"/>
  <c r="E2876" i="18"/>
  <c r="F2876" i="18" s="1"/>
  <c r="D2876" i="18"/>
  <c r="C2876" i="18"/>
  <c r="B2876" i="18"/>
  <c r="A2876" i="18"/>
  <c r="E2875" i="18"/>
  <c r="F2875" i="18" s="1"/>
  <c r="D2875" i="18"/>
  <c r="C2875" i="18"/>
  <c r="B2875" i="18"/>
  <c r="A2875" i="18"/>
  <c r="E2874" i="18"/>
  <c r="F2874" i="18" s="1"/>
  <c r="D2874" i="18"/>
  <c r="C2874" i="18"/>
  <c r="B2874" i="18"/>
  <c r="A2874" i="18"/>
  <c r="E2873" i="18"/>
  <c r="F2873" i="18" s="1"/>
  <c r="D2873" i="18"/>
  <c r="C2873" i="18"/>
  <c r="B2873" i="18"/>
  <c r="A2873" i="18"/>
  <c r="E2872" i="18"/>
  <c r="F2872" i="18" s="1"/>
  <c r="D2872" i="18"/>
  <c r="C2872" i="18"/>
  <c r="B2872" i="18"/>
  <c r="A2872" i="18"/>
  <c r="E2871" i="18"/>
  <c r="F2871" i="18" s="1"/>
  <c r="D2871" i="18"/>
  <c r="C2871" i="18"/>
  <c r="B2871" i="18"/>
  <c r="A2871" i="18"/>
  <c r="E2870" i="18"/>
  <c r="F2870" i="18" s="1"/>
  <c r="D2870" i="18"/>
  <c r="C2870" i="18"/>
  <c r="B2870" i="18"/>
  <c r="A2870" i="18"/>
  <c r="E2869" i="18"/>
  <c r="F2869" i="18" s="1"/>
  <c r="D2869" i="18"/>
  <c r="C2869" i="18"/>
  <c r="B2869" i="18"/>
  <c r="A2869" i="18"/>
  <c r="E2868" i="18"/>
  <c r="F2868" i="18" s="1"/>
  <c r="D2868" i="18"/>
  <c r="C2868" i="18"/>
  <c r="B2868" i="18"/>
  <c r="A2868" i="18"/>
  <c r="E2867" i="18"/>
  <c r="F2867" i="18" s="1"/>
  <c r="D2867" i="18"/>
  <c r="C2867" i="18"/>
  <c r="B2867" i="18"/>
  <c r="A2867" i="18"/>
  <c r="E2866" i="18"/>
  <c r="F2866" i="18" s="1"/>
  <c r="D2866" i="18"/>
  <c r="C2866" i="18"/>
  <c r="B2866" i="18"/>
  <c r="A2866" i="18"/>
  <c r="E2865" i="18"/>
  <c r="F2865" i="18" s="1"/>
  <c r="D2865" i="18"/>
  <c r="C2865" i="18"/>
  <c r="B2865" i="18"/>
  <c r="A2865" i="18"/>
  <c r="E2864" i="18"/>
  <c r="F2864" i="18" s="1"/>
  <c r="D2864" i="18"/>
  <c r="C2864" i="18"/>
  <c r="B2864" i="18"/>
  <c r="A2864" i="18"/>
  <c r="E2863" i="18"/>
  <c r="F2863" i="18" s="1"/>
  <c r="D2863" i="18"/>
  <c r="C2863" i="18"/>
  <c r="B2863" i="18"/>
  <c r="A2863" i="18"/>
  <c r="E2862" i="18"/>
  <c r="F2862" i="18" s="1"/>
  <c r="D2862" i="18"/>
  <c r="C2862" i="18"/>
  <c r="B2862" i="18"/>
  <c r="A2862" i="18"/>
  <c r="E2861" i="18"/>
  <c r="F2861" i="18" s="1"/>
  <c r="D2861" i="18"/>
  <c r="C2861" i="18"/>
  <c r="B2861" i="18"/>
  <c r="A2861" i="18"/>
  <c r="E2860" i="18"/>
  <c r="F2860" i="18" s="1"/>
  <c r="D2860" i="18"/>
  <c r="C2860" i="18"/>
  <c r="B2860" i="18"/>
  <c r="A2860" i="18"/>
  <c r="E2859" i="18"/>
  <c r="F2859" i="18" s="1"/>
  <c r="D2859" i="18"/>
  <c r="C2859" i="18"/>
  <c r="B2859" i="18"/>
  <c r="A2859" i="18"/>
  <c r="E2858" i="18"/>
  <c r="F2858" i="18" s="1"/>
  <c r="D2858" i="18"/>
  <c r="C2858" i="18"/>
  <c r="B2858" i="18"/>
  <c r="A2858" i="18"/>
  <c r="E2857" i="18"/>
  <c r="F2857" i="18" s="1"/>
  <c r="D2857" i="18"/>
  <c r="C2857" i="18"/>
  <c r="B2857" i="18"/>
  <c r="A2857" i="18"/>
  <c r="E2856" i="18"/>
  <c r="F2856" i="18" s="1"/>
  <c r="D2856" i="18"/>
  <c r="C2856" i="18"/>
  <c r="B2856" i="18"/>
  <c r="A2856" i="18"/>
  <c r="E2855" i="18"/>
  <c r="F2855" i="18" s="1"/>
  <c r="D2855" i="18"/>
  <c r="C2855" i="18"/>
  <c r="B2855" i="18"/>
  <c r="A2855" i="18"/>
  <c r="E2854" i="18"/>
  <c r="F2854" i="18" s="1"/>
  <c r="D2854" i="18"/>
  <c r="C2854" i="18"/>
  <c r="B2854" i="18"/>
  <c r="A2854" i="18"/>
  <c r="E2853" i="18"/>
  <c r="F2853" i="18" s="1"/>
  <c r="D2853" i="18"/>
  <c r="C2853" i="18"/>
  <c r="B2853" i="18"/>
  <c r="A2853" i="18"/>
  <c r="E2852" i="18"/>
  <c r="F2852" i="18" s="1"/>
  <c r="D2852" i="18"/>
  <c r="C2852" i="18"/>
  <c r="B2852" i="18"/>
  <c r="A2852" i="18"/>
  <c r="E2851" i="18"/>
  <c r="F2851" i="18" s="1"/>
  <c r="D2851" i="18"/>
  <c r="C2851" i="18"/>
  <c r="B2851" i="18"/>
  <c r="A2851" i="18"/>
  <c r="E2850" i="18"/>
  <c r="F2850" i="18" s="1"/>
  <c r="D2850" i="18"/>
  <c r="C2850" i="18"/>
  <c r="B2850" i="18"/>
  <c r="A2850" i="18"/>
  <c r="E2849" i="18"/>
  <c r="F2849" i="18" s="1"/>
  <c r="D2849" i="18"/>
  <c r="C2849" i="18"/>
  <c r="B2849" i="18"/>
  <c r="A2849" i="18"/>
  <c r="E2848" i="18"/>
  <c r="F2848" i="18" s="1"/>
  <c r="D2848" i="18"/>
  <c r="C2848" i="18"/>
  <c r="B2848" i="18"/>
  <c r="A2848" i="18"/>
  <c r="E2847" i="18"/>
  <c r="F2847" i="18" s="1"/>
  <c r="D2847" i="18"/>
  <c r="C2847" i="18"/>
  <c r="B2847" i="18"/>
  <c r="A2847" i="18"/>
  <c r="E2846" i="18"/>
  <c r="F2846" i="18" s="1"/>
  <c r="D2846" i="18"/>
  <c r="C2846" i="18"/>
  <c r="B2846" i="18"/>
  <c r="A2846" i="18"/>
  <c r="E2845" i="18"/>
  <c r="F2845" i="18" s="1"/>
  <c r="D2845" i="18"/>
  <c r="C2845" i="18"/>
  <c r="B2845" i="18"/>
  <c r="A2845" i="18"/>
  <c r="E2844" i="18"/>
  <c r="F2844" i="18" s="1"/>
  <c r="D2844" i="18"/>
  <c r="C2844" i="18"/>
  <c r="B2844" i="18"/>
  <c r="A2844" i="18"/>
  <c r="E2843" i="18"/>
  <c r="F2843" i="18" s="1"/>
  <c r="D2843" i="18"/>
  <c r="C2843" i="18"/>
  <c r="B2843" i="18"/>
  <c r="A2843" i="18"/>
  <c r="E2842" i="18"/>
  <c r="F2842" i="18" s="1"/>
  <c r="D2842" i="18"/>
  <c r="C2842" i="18"/>
  <c r="B2842" i="18"/>
  <c r="A2842" i="18"/>
  <c r="E2841" i="18"/>
  <c r="F2841" i="18" s="1"/>
  <c r="D2841" i="18"/>
  <c r="C2841" i="18"/>
  <c r="B2841" i="18"/>
  <c r="A2841" i="18"/>
  <c r="E2840" i="18"/>
  <c r="F2840" i="18" s="1"/>
  <c r="D2840" i="18"/>
  <c r="C2840" i="18"/>
  <c r="B2840" i="18"/>
  <c r="A2840" i="18"/>
  <c r="E2839" i="18"/>
  <c r="F2839" i="18" s="1"/>
  <c r="D2839" i="18"/>
  <c r="C2839" i="18"/>
  <c r="B2839" i="18"/>
  <c r="A2839" i="18"/>
  <c r="E2838" i="18"/>
  <c r="F2838" i="18" s="1"/>
  <c r="D2838" i="18"/>
  <c r="C2838" i="18"/>
  <c r="B2838" i="18"/>
  <c r="A2838" i="18"/>
  <c r="E2837" i="18"/>
  <c r="F2837" i="18" s="1"/>
  <c r="D2837" i="18"/>
  <c r="C2837" i="18"/>
  <c r="B2837" i="18"/>
  <c r="A2837" i="18"/>
  <c r="E2836" i="18"/>
  <c r="F2836" i="18" s="1"/>
  <c r="D2836" i="18"/>
  <c r="C2836" i="18"/>
  <c r="B2836" i="18"/>
  <c r="A2836" i="18"/>
  <c r="E2835" i="18"/>
  <c r="F2835" i="18" s="1"/>
  <c r="D2835" i="18"/>
  <c r="C2835" i="18"/>
  <c r="B2835" i="18"/>
  <c r="A2835" i="18"/>
  <c r="E2834" i="18"/>
  <c r="F2834" i="18" s="1"/>
  <c r="D2834" i="18"/>
  <c r="C2834" i="18"/>
  <c r="B2834" i="18"/>
  <c r="A2834" i="18"/>
  <c r="E2833" i="18"/>
  <c r="F2833" i="18" s="1"/>
  <c r="D2833" i="18"/>
  <c r="C2833" i="18"/>
  <c r="B2833" i="18"/>
  <c r="A2833" i="18"/>
  <c r="E2832" i="18"/>
  <c r="F2832" i="18" s="1"/>
  <c r="D2832" i="18"/>
  <c r="C2832" i="18"/>
  <c r="B2832" i="18"/>
  <c r="A2832" i="18"/>
  <c r="E2831" i="18"/>
  <c r="F2831" i="18" s="1"/>
  <c r="D2831" i="18"/>
  <c r="C2831" i="18"/>
  <c r="B2831" i="18"/>
  <c r="A2831" i="18"/>
  <c r="E2830" i="18"/>
  <c r="F2830" i="18" s="1"/>
  <c r="D2830" i="18"/>
  <c r="C2830" i="18"/>
  <c r="B2830" i="18"/>
  <c r="A2830" i="18"/>
  <c r="E2829" i="18"/>
  <c r="F2829" i="18" s="1"/>
  <c r="D2829" i="18"/>
  <c r="C2829" i="18"/>
  <c r="B2829" i="18"/>
  <c r="A2829" i="18"/>
  <c r="E2828" i="18"/>
  <c r="F2828" i="18" s="1"/>
  <c r="D2828" i="18"/>
  <c r="C2828" i="18"/>
  <c r="B2828" i="18"/>
  <c r="A2828" i="18"/>
  <c r="E2827" i="18"/>
  <c r="F2827" i="18" s="1"/>
  <c r="D2827" i="18"/>
  <c r="C2827" i="18"/>
  <c r="B2827" i="18"/>
  <c r="A2827" i="18"/>
  <c r="E2826" i="18"/>
  <c r="F2826" i="18" s="1"/>
  <c r="D2826" i="18"/>
  <c r="C2826" i="18"/>
  <c r="B2826" i="18"/>
  <c r="A2826" i="18"/>
  <c r="E2825" i="18"/>
  <c r="F2825" i="18" s="1"/>
  <c r="D2825" i="18"/>
  <c r="C2825" i="18"/>
  <c r="B2825" i="18"/>
  <c r="A2825" i="18"/>
  <c r="E2824" i="18"/>
  <c r="F2824" i="18" s="1"/>
  <c r="D2824" i="18"/>
  <c r="C2824" i="18"/>
  <c r="B2824" i="18"/>
  <c r="A2824" i="18"/>
  <c r="E2823" i="18"/>
  <c r="F2823" i="18" s="1"/>
  <c r="D2823" i="18"/>
  <c r="C2823" i="18"/>
  <c r="B2823" i="18"/>
  <c r="A2823" i="18"/>
  <c r="E2822" i="18"/>
  <c r="F2822" i="18" s="1"/>
  <c r="D2822" i="18"/>
  <c r="C2822" i="18"/>
  <c r="B2822" i="18"/>
  <c r="A2822" i="18"/>
  <c r="E2821" i="18"/>
  <c r="F2821" i="18" s="1"/>
  <c r="D2821" i="18"/>
  <c r="C2821" i="18"/>
  <c r="B2821" i="18"/>
  <c r="A2821" i="18"/>
  <c r="E2820" i="18"/>
  <c r="F2820" i="18" s="1"/>
  <c r="D2820" i="18"/>
  <c r="C2820" i="18"/>
  <c r="B2820" i="18"/>
  <c r="A2820" i="18"/>
  <c r="E2819" i="18"/>
  <c r="F2819" i="18" s="1"/>
  <c r="D2819" i="18"/>
  <c r="C2819" i="18"/>
  <c r="B2819" i="18"/>
  <c r="A2819" i="18"/>
  <c r="E2818" i="18"/>
  <c r="F2818" i="18" s="1"/>
  <c r="D2818" i="18"/>
  <c r="C2818" i="18"/>
  <c r="B2818" i="18"/>
  <c r="A2818" i="18"/>
  <c r="E2817" i="18"/>
  <c r="F2817" i="18" s="1"/>
  <c r="D2817" i="18"/>
  <c r="C2817" i="18"/>
  <c r="B2817" i="18"/>
  <c r="A2817" i="18"/>
  <c r="E2816" i="18"/>
  <c r="F2816" i="18" s="1"/>
  <c r="D2816" i="18"/>
  <c r="C2816" i="18"/>
  <c r="B2816" i="18"/>
  <c r="A2816" i="18"/>
  <c r="E2815" i="18"/>
  <c r="F2815" i="18" s="1"/>
  <c r="D2815" i="18"/>
  <c r="C2815" i="18"/>
  <c r="B2815" i="18"/>
  <c r="A2815" i="18"/>
  <c r="E2814" i="18"/>
  <c r="F2814" i="18" s="1"/>
  <c r="D2814" i="18"/>
  <c r="C2814" i="18"/>
  <c r="B2814" i="18"/>
  <c r="A2814" i="18"/>
  <c r="E2813" i="18"/>
  <c r="F2813" i="18" s="1"/>
  <c r="D2813" i="18"/>
  <c r="C2813" i="18"/>
  <c r="B2813" i="18"/>
  <c r="A2813" i="18"/>
  <c r="E2812" i="18"/>
  <c r="F2812" i="18" s="1"/>
  <c r="D2812" i="18"/>
  <c r="C2812" i="18"/>
  <c r="B2812" i="18"/>
  <c r="A2812" i="18"/>
  <c r="E2811" i="18"/>
  <c r="F2811" i="18" s="1"/>
  <c r="D2811" i="18"/>
  <c r="C2811" i="18"/>
  <c r="B2811" i="18"/>
  <c r="A2811" i="18"/>
  <c r="E2810" i="18"/>
  <c r="F2810" i="18" s="1"/>
  <c r="D2810" i="18"/>
  <c r="C2810" i="18"/>
  <c r="B2810" i="18"/>
  <c r="A2810" i="18"/>
  <c r="E2809" i="18"/>
  <c r="F2809" i="18" s="1"/>
  <c r="D2809" i="18"/>
  <c r="C2809" i="18"/>
  <c r="B2809" i="18"/>
  <c r="A2809" i="18"/>
  <c r="E2808" i="18"/>
  <c r="F2808" i="18" s="1"/>
  <c r="D2808" i="18"/>
  <c r="C2808" i="18"/>
  <c r="B2808" i="18"/>
  <c r="A2808" i="18"/>
  <c r="E2807" i="18"/>
  <c r="F2807" i="18" s="1"/>
  <c r="D2807" i="18"/>
  <c r="C2807" i="18"/>
  <c r="B2807" i="18"/>
  <c r="A2807" i="18"/>
  <c r="E2806" i="18"/>
  <c r="F2806" i="18" s="1"/>
  <c r="D2806" i="18"/>
  <c r="C2806" i="18"/>
  <c r="B2806" i="18"/>
  <c r="A2806" i="18"/>
  <c r="E2805" i="18"/>
  <c r="F2805" i="18" s="1"/>
  <c r="D2805" i="18"/>
  <c r="C2805" i="18"/>
  <c r="B2805" i="18"/>
  <c r="A2805" i="18"/>
  <c r="E2804" i="18"/>
  <c r="F2804" i="18" s="1"/>
  <c r="D2804" i="18"/>
  <c r="C2804" i="18"/>
  <c r="B2804" i="18"/>
  <c r="A2804" i="18"/>
  <c r="E2803" i="18"/>
  <c r="F2803" i="18" s="1"/>
  <c r="D2803" i="18"/>
  <c r="C2803" i="18"/>
  <c r="B2803" i="18"/>
  <c r="A2803" i="18"/>
  <c r="E2802" i="18"/>
  <c r="F2802" i="18" s="1"/>
  <c r="D2802" i="18"/>
  <c r="C2802" i="18"/>
  <c r="B2802" i="18"/>
  <c r="A2802" i="18"/>
  <c r="E2801" i="18"/>
  <c r="F2801" i="18" s="1"/>
  <c r="D2801" i="18"/>
  <c r="C2801" i="18"/>
  <c r="B2801" i="18"/>
  <c r="A2801" i="18"/>
  <c r="E2800" i="18"/>
  <c r="F2800" i="18" s="1"/>
  <c r="D2800" i="18"/>
  <c r="C2800" i="18"/>
  <c r="B2800" i="18"/>
  <c r="A2800" i="18"/>
  <c r="E2799" i="18"/>
  <c r="F2799" i="18" s="1"/>
  <c r="D2799" i="18"/>
  <c r="C2799" i="18"/>
  <c r="B2799" i="18"/>
  <c r="A2799" i="18"/>
  <c r="E2798" i="18"/>
  <c r="F2798" i="18" s="1"/>
  <c r="D2798" i="18"/>
  <c r="C2798" i="18"/>
  <c r="B2798" i="18"/>
  <c r="A2798" i="18"/>
  <c r="E2797" i="18"/>
  <c r="F2797" i="18" s="1"/>
  <c r="D2797" i="18"/>
  <c r="C2797" i="18"/>
  <c r="B2797" i="18"/>
  <c r="A2797" i="18"/>
  <c r="E2796" i="18"/>
  <c r="F2796" i="18" s="1"/>
  <c r="D2796" i="18"/>
  <c r="C2796" i="18"/>
  <c r="B2796" i="18"/>
  <c r="A2796" i="18"/>
  <c r="E2795" i="18"/>
  <c r="F2795" i="18" s="1"/>
  <c r="D2795" i="18"/>
  <c r="C2795" i="18"/>
  <c r="B2795" i="18"/>
  <c r="A2795" i="18"/>
  <c r="E2794" i="18"/>
  <c r="F2794" i="18" s="1"/>
  <c r="D2794" i="18"/>
  <c r="C2794" i="18"/>
  <c r="B2794" i="18"/>
  <c r="A2794" i="18"/>
  <c r="E2793" i="18"/>
  <c r="F2793" i="18" s="1"/>
  <c r="D2793" i="18"/>
  <c r="C2793" i="18"/>
  <c r="B2793" i="18"/>
  <c r="A2793" i="18"/>
  <c r="E2792" i="18"/>
  <c r="F2792" i="18" s="1"/>
  <c r="D2792" i="18"/>
  <c r="C2792" i="18"/>
  <c r="B2792" i="18"/>
  <c r="A2792" i="18"/>
  <c r="E2791" i="18"/>
  <c r="F2791" i="18" s="1"/>
  <c r="D2791" i="18"/>
  <c r="C2791" i="18"/>
  <c r="B2791" i="18"/>
  <c r="A2791" i="18"/>
  <c r="E2790" i="18"/>
  <c r="F2790" i="18" s="1"/>
  <c r="D2790" i="18"/>
  <c r="C2790" i="18"/>
  <c r="B2790" i="18"/>
  <c r="A2790" i="18"/>
  <c r="E2789" i="18"/>
  <c r="F2789" i="18" s="1"/>
  <c r="D2789" i="18"/>
  <c r="C2789" i="18"/>
  <c r="B2789" i="18"/>
  <c r="A2789" i="18"/>
  <c r="E2788" i="18"/>
  <c r="F2788" i="18" s="1"/>
  <c r="D2788" i="18"/>
  <c r="C2788" i="18"/>
  <c r="B2788" i="18"/>
  <c r="A2788" i="18"/>
  <c r="E2787" i="18"/>
  <c r="F2787" i="18" s="1"/>
  <c r="D2787" i="18"/>
  <c r="C2787" i="18"/>
  <c r="B2787" i="18"/>
  <c r="A2787" i="18"/>
  <c r="E2786" i="18"/>
  <c r="F2786" i="18" s="1"/>
  <c r="D2786" i="18"/>
  <c r="C2786" i="18"/>
  <c r="B2786" i="18"/>
  <c r="A2786" i="18"/>
  <c r="E2785" i="18"/>
  <c r="F2785" i="18" s="1"/>
  <c r="D2785" i="18"/>
  <c r="C2785" i="18"/>
  <c r="B2785" i="18"/>
  <c r="A2785" i="18"/>
  <c r="E2784" i="18"/>
  <c r="F2784" i="18" s="1"/>
  <c r="D2784" i="18"/>
  <c r="C2784" i="18"/>
  <c r="B2784" i="18"/>
  <c r="A2784" i="18"/>
  <c r="E2783" i="18"/>
  <c r="F2783" i="18" s="1"/>
  <c r="D2783" i="18"/>
  <c r="C2783" i="18"/>
  <c r="B2783" i="18"/>
  <c r="A2783" i="18"/>
  <c r="E2782" i="18"/>
  <c r="F2782" i="18" s="1"/>
  <c r="D2782" i="18"/>
  <c r="C2782" i="18"/>
  <c r="B2782" i="18"/>
  <c r="A2782" i="18"/>
  <c r="E2781" i="18"/>
  <c r="F2781" i="18" s="1"/>
  <c r="D2781" i="18"/>
  <c r="C2781" i="18"/>
  <c r="B2781" i="18"/>
  <c r="A2781" i="18"/>
  <c r="E2780" i="18"/>
  <c r="F2780" i="18" s="1"/>
  <c r="D2780" i="18"/>
  <c r="C2780" i="18"/>
  <c r="B2780" i="18"/>
  <c r="A2780" i="18"/>
  <c r="E2779" i="18"/>
  <c r="F2779" i="18" s="1"/>
  <c r="D2779" i="18"/>
  <c r="C2779" i="18"/>
  <c r="B2779" i="18"/>
  <c r="A2779" i="18"/>
  <c r="E2778" i="18"/>
  <c r="F2778" i="18" s="1"/>
  <c r="D2778" i="18"/>
  <c r="C2778" i="18"/>
  <c r="B2778" i="18"/>
  <c r="A2778" i="18"/>
  <c r="E2777" i="18"/>
  <c r="F2777" i="18" s="1"/>
  <c r="D2777" i="18"/>
  <c r="C2777" i="18"/>
  <c r="B2777" i="18"/>
  <c r="A2777" i="18"/>
  <c r="E2776" i="18"/>
  <c r="F2776" i="18" s="1"/>
  <c r="D2776" i="18"/>
  <c r="C2776" i="18"/>
  <c r="B2776" i="18"/>
  <c r="A2776" i="18"/>
  <c r="E2775" i="18"/>
  <c r="F2775" i="18" s="1"/>
  <c r="D2775" i="18"/>
  <c r="C2775" i="18"/>
  <c r="B2775" i="18"/>
  <c r="A2775" i="18"/>
  <c r="E2774" i="18"/>
  <c r="F2774" i="18" s="1"/>
  <c r="D2774" i="18"/>
  <c r="C2774" i="18"/>
  <c r="B2774" i="18"/>
  <c r="A2774" i="18"/>
  <c r="E2773" i="18"/>
  <c r="F2773" i="18" s="1"/>
  <c r="D2773" i="18"/>
  <c r="C2773" i="18"/>
  <c r="B2773" i="18"/>
  <c r="A2773" i="18"/>
  <c r="E2772" i="18"/>
  <c r="F2772" i="18" s="1"/>
  <c r="D2772" i="18"/>
  <c r="C2772" i="18"/>
  <c r="B2772" i="18"/>
  <c r="A2772" i="18"/>
  <c r="E2771" i="18"/>
  <c r="F2771" i="18" s="1"/>
  <c r="D2771" i="18"/>
  <c r="C2771" i="18"/>
  <c r="B2771" i="18"/>
  <c r="A2771" i="18"/>
  <c r="E2770" i="18"/>
  <c r="F2770" i="18" s="1"/>
  <c r="D2770" i="18"/>
  <c r="C2770" i="18"/>
  <c r="B2770" i="18"/>
  <c r="A2770" i="18"/>
  <c r="E2769" i="18"/>
  <c r="F2769" i="18" s="1"/>
  <c r="D2769" i="18"/>
  <c r="C2769" i="18"/>
  <c r="B2769" i="18"/>
  <c r="A2769" i="18"/>
  <c r="E2768" i="18"/>
  <c r="F2768" i="18" s="1"/>
  <c r="D2768" i="18"/>
  <c r="C2768" i="18"/>
  <c r="B2768" i="18"/>
  <c r="A2768" i="18"/>
  <c r="E2767" i="18"/>
  <c r="F2767" i="18" s="1"/>
  <c r="D2767" i="18"/>
  <c r="C2767" i="18"/>
  <c r="B2767" i="18"/>
  <c r="A2767" i="18"/>
  <c r="E2766" i="18"/>
  <c r="F2766" i="18" s="1"/>
  <c r="D2766" i="18"/>
  <c r="C2766" i="18"/>
  <c r="B2766" i="18"/>
  <c r="A2766" i="18"/>
  <c r="E2765" i="18"/>
  <c r="F2765" i="18" s="1"/>
  <c r="D2765" i="18"/>
  <c r="C2765" i="18"/>
  <c r="B2765" i="18"/>
  <c r="A2765" i="18"/>
  <c r="E2764" i="18"/>
  <c r="F2764" i="18" s="1"/>
  <c r="D2764" i="18"/>
  <c r="C2764" i="18"/>
  <c r="B2764" i="18"/>
  <c r="A2764" i="18"/>
  <c r="E2763" i="18"/>
  <c r="F2763" i="18" s="1"/>
  <c r="D2763" i="18"/>
  <c r="C2763" i="18"/>
  <c r="B2763" i="18"/>
  <c r="A2763" i="18"/>
  <c r="E2762" i="18"/>
  <c r="F2762" i="18" s="1"/>
  <c r="D2762" i="18"/>
  <c r="C2762" i="18"/>
  <c r="B2762" i="18"/>
  <c r="A2762" i="18"/>
  <c r="E2761" i="18"/>
  <c r="F2761" i="18" s="1"/>
  <c r="D2761" i="18"/>
  <c r="C2761" i="18"/>
  <c r="B2761" i="18"/>
  <c r="A2761" i="18"/>
  <c r="E2760" i="18"/>
  <c r="F2760" i="18" s="1"/>
  <c r="D2760" i="18"/>
  <c r="C2760" i="18"/>
  <c r="B2760" i="18"/>
  <c r="A2760" i="18"/>
  <c r="E2759" i="18"/>
  <c r="F2759" i="18" s="1"/>
  <c r="D2759" i="18"/>
  <c r="C2759" i="18"/>
  <c r="B2759" i="18"/>
  <c r="A2759" i="18"/>
  <c r="E2758" i="18"/>
  <c r="F2758" i="18" s="1"/>
  <c r="D2758" i="18"/>
  <c r="C2758" i="18"/>
  <c r="B2758" i="18"/>
  <c r="A2758" i="18"/>
  <c r="E2757" i="18"/>
  <c r="F2757" i="18" s="1"/>
  <c r="D2757" i="18"/>
  <c r="C2757" i="18"/>
  <c r="B2757" i="18"/>
  <c r="A2757" i="18"/>
  <c r="E2756" i="18"/>
  <c r="F2756" i="18" s="1"/>
  <c r="D2756" i="18"/>
  <c r="C2756" i="18"/>
  <c r="B2756" i="18"/>
  <c r="A2756" i="18"/>
  <c r="E2755" i="18"/>
  <c r="F2755" i="18" s="1"/>
  <c r="D2755" i="18"/>
  <c r="C2755" i="18"/>
  <c r="B2755" i="18"/>
  <c r="A2755" i="18"/>
  <c r="E2754" i="18"/>
  <c r="F2754" i="18" s="1"/>
  <c r="D2754" i="18"/>
  <c r="C2754" i="18"/>
  <c r="B2754" i="18"/>
  <c r="A2754" i="18"/>
  <c r="E2753" i="18"/>
  <c r="F2753" i="18" s="1"/>
  <c r="D2753" i="18"/>
  <c r="C2753" i="18"/>
  <c r="B2753" i="18"/>
  <c r="A2753" i="18"/>
  <c r="E2752" i="18"/>
  <c r="F2752" i="18" s="1"/>
  <c r="D2752" i="18"/>
  <c r="C2752" i="18"/>
  <c r="B2752" i="18"/>
  <c r="A2752" i="18"/>
  <c r="E2751" i="18"/>
  <c r="F2751" i="18" s="1"/>
  <c r="D2751" i="18"/>
  <c r="C2751" i="18"/>
  <c r="B2751" i="18"/>
  <c r="A2751" i="18"/>
  <c r="E2750" i="18"/>
  <c r="F2750" i="18" s="1"/>
  <c r="D2750" i="18"/>
  <c r="C2750" i="18"/>
  <c r="B2750" i="18"/>
  <c r="A2750" i="18"/>
  <c r="E2749" i="18"/>
  <c r="F2749" i="18" s="1"/>
  <c r="D2749" i="18"/>
  <c r="C2749" i="18"/>
  <c r="B2749" i="18"/>
  <c r="A2749" i="18"/>
  <c r="E2748" i="18"/>
  <c r="F2748" i="18" s="1"/>
  <c r="D2748" i="18"/>
  <c r="C2748" i="18"/>
  <c r="B2748" i="18"/>
  <c r="A2748" i="18"/>
  <c r="E2747" i="18"/>
  <c r="F2747" i="18" s="1"/>
  <c r="D2747" i="18"/>
  <c r="C2747" i="18"/>
  <c r="B2747" i="18"/>
  <c r="A2747" i="18"/>
  <c r="E2746" i="18"/>
  <c r="F2746" i="18" s="1"/>
  <c r="D2746" i="18"/>
  <c r="C2746" i="18"/>
  <c r="B2746" i="18"/>
  <c r="A2746" i="18"/>
  <c r="E2745" i="18"/>
  <c r="F2745" i="18" s="1"/>
  <c r="D2745" i="18"/>
  <c r="C2745" i="18"/>
  <c r="B2745" i="18"/>
  <c r="A2745" i="18"/>
  <c r="E2744" i="18"/>
  <c r="F2744" i="18" s="1"/>
  <c r="D2744" i="18"/>
  <c r="C2744" i="18"/>
  <c r="B2744" i="18"/>
  <c r="A2744" i="18"/>
  <c r="E2743" i="18"/>
  <c r="F2743" i="18" s="1"/>
  <c r="D2743" i="18"/>
  <c r="C2743" i="18"/>
  <c r="B2743" i="18"/>
  <c r="A2743" i="18"/>
  <c r="E2742" i="18"/>
  <c r="F2742" i="18" s="1"/>
  <c r="D2742" i="18"/>
  <c r="C2742" i="18"/>
  <c r="B2742" i="18"/>
  <c r="A2742" i="18"/>
  <c r="E2741" i="18"/>
  <c r="F2741" i="18" s="1"/>
  <c r="D2741" i="18"/>
  <c r="C2741" i="18"/>
  <c r="B2741" i="18"/>
  <c r="A2741" i="18"/>
  <c r="E2740" i="18"/>
  <c r="F2740" i="18" s="1"/>
  <c r="D2740" i="18"/>
  <c r="C2740" i="18"/>
  <c r="B2740" i="18"/>
  <c r="A2740" i="18"/>
  <c r="E2739" i="18"/>
  <c r="F2739" i="18" s="1"/>
  <c r="D2739" i="18"/>
  <c r="C2739" i="18"/>
  <c r="B2739" i="18"/>
  <c r="A2739" i="18"/>
  <c r="E2738" i="18"/>
  <c r="F2738" i="18" s="1"/>
  <c r="D2738" i="18"/>
  <c r="C2738" i="18"/>
  <c r="B2738" i="18"/>
  <c r="A2738" i="18"/>
  <c r="E2737" i="18"/>
  <c r="F2737" i="18" s="1"/>
  <c r="D2737" i="18"/>
  <c r="C2737" i="18"/>
  <c r="B2737" i="18"/>
  <c r="A2737" i="18"/>
  <c r="E2736" i="18"/>
  <c r="F2736" i="18" s="1"/>
  <c r="D2736" i="18"/>
  <c r="C2736" i="18"/>
  <c r="B2736" i="18"/>
  <c r="A2736" i="18"/>
  <c r="E2735" i="18"/>
  <c r="F2735" i="18" s="1"/>
  <c r="D2735" i="18"/>
  <c r="C2735" i="18"/>
  <c r="B2735" i="18"/>
  <c r="A2735" i="18"/>
  <c r="E2734" i="18"/>
  <c r="F2734" i="18" s="1"/>
  <c r="D2734" i="18"/>
  <c r="C2734" i="18"/>
  <c r="B2734" i="18"/>
  <c r="A2734" i="18"/>
  <c r="E2733" i="18"/>
  <c r="F2733" i="18" s="1"/>
  <c r="D2733" i="18"/>
  <c r="C2733" i="18"/>
  <c r="B2733" i="18"/>
  <c r="A2733" i="18"/>
  <c r="E2732" i="18"/>
  <c r="F2732" i="18" s="1"/>
  <c r="D2732" i="18"/>
  <c r="C2732" i="18"/>
  <c r="B2732" i="18"/>
  <c r="A2732" i="18"/>
  <c r="E2731" i="18"/>
  <c r="F2731" i="18" s="1"/>
  <c r="D2731" i="18"/>
  <c r="C2731" i="18"/>
  <c r="B2731" i="18"/>
  <c r="A2731" i="18"/>
  <c r="E2730" i="18"/>
  <c r="F2730" i="18" s="1"/>
  <c r="D2730" i="18"/>
  <c r="C2730" i="18"/>
  <c r="B2730" i="18"/>
  <c r="A2730" i="18"/>
  <c r="E2729" i="18"/>
  <c r="F2729" i="18" s="1"/>
  <c r="D2729" i="18"/>
  <c r="C2729" i="18"/>
  <c r="B2729" i="18"/>
  <c r="A2729" i="18"/>
  <c r="E2728" i="18"/>
  <c r="F2728" i="18" s="1"/>
  <c r="D2728" i="18"/>
  <c r="C2728" i="18"/>
  <c r="B2728" i="18"/>
  <c r="A2728" i="18"/>
  <c r="E2727" i="18"/>
  <c r="F2727" i="18" s="1"/>
  <c r="D2727" i="18"/>
  <c r="C2727" i="18"/>
  <c r="B2727" i="18"/>
  <c r="A2727" i="18"/>
  <c r="E2726" i="18"/>
  <c r="F2726" i="18" s="1"/>
  <c r="D2726" i="18"/>
  <c r="C2726" i="18"/>
  <c r="B2726" i="18"/>
  <c r="A2726" i="18"/>
  <c r="E2725" i="18"/>
  <c r="F2725" i="18" s="1"/>
  <c r="D2725" i="18"/>
  <c r="C2725" i="18"/>
  <c r="B2725" i="18"/>
  <c r="A2725" i="18"/>
  <c r="E2724" i="18"/>
  <c r="F2724" i="18" s="1"/>
  <c r="D2724" i="18"/>
  <c r="C2724" i="18"/>
  <c r="B2724" i="18"/>
  <c r="A2724" i="18"/>
  <c r="E2723" i="18"/>
  <c r="F2723" i="18" s="1"/>
  <c r="D2723" i="18"/>
  <c r="C2723" i="18"/>
  <c r="B2723" i="18"/>
  <c r="A2723" i="18"/>
  <c r="E2722" i="18"/>
  <c r="F2722" i="18" s="1"/>
  <c r="D2722" i="18"/>
  <c r="C2722" i="18"/>
  <c r="B2722" i="18"/>
  <c r="A2722" i="18"/>
  <c r="E2721" i="18"/>
  <c r="F2721" i="18" s="1"/>
  <c r="D2721" i="18"/>
  <c r="C2721" i="18"/>
  <c r="B2721" i="18"/>
  <c r="A2721" i="18"/>
  <c r="E2720" i="18"/>
  <c r="F2720" i="18" s="1"/>
  <c r="D2720" i="18"/>
  <c r="C2720" i="18"/>
  <c r="B2720" i="18"/>
  <c r="A2720" i="18"/>
  <c r="E2719" i="18"/>
  <c r="F2719" i="18" s="1"/>
  <c r="D2719" i="18"/>
  <c r="C2719" i="18"/>
  <c r="B2719" i="18"/>
  <c r="A2719" i="18"/>
  <c r="E2718" i="18"/>
  <c r="F2718" i="18" s="1"/>
  <c r="D2718" i="18"/>
  <c r="C2718" i="18"/>
  <c r="B2718" i="18"/>
  <c r="A2718" i="18"/>
  <c r="E2717" i="18"/>
  <c r="F2717" i="18" s="1"/>
  <c r="D2717" i="18"/>
  <c r="C2717" i="18"/>
  <c r="B2717" i="18"/>
  <c r="A2717" i="18"/>
  <c r="E2716" i="18"/>
  <c r="F2716" i="18" s="1"/>
  <c r="D2716" i="18"/>
  <c r="C2716" i="18"/>
  <c r="B2716" i="18"/>
  <c r="A2716" i="18"/>
  <c r="E2715" i="18"/>
  <c r="F2715" i="18" s="1"/>
  <c r="D2715" i="18"/>
  <c r="C2715" i="18"/>
  <c r="B2715" i="18"/>
  <c r="A2715" i="18"/>
  <c r="E2714" i="18"/>
  <c r="F2714" i="18" s="1"/>
  <c r="D2714" i="18"/>
  <c r="C2714" i="18"/>
  <c r="B2714" i="18"/>
  <c r="A2714" i="18"/>
  <c r="E2713" i="18"/>
  <c r="F2713" i="18" s="1"/>
  <c r="D2713" i="18"/>
  <c r="C2713" i="18"/>
  <c r="B2713" i="18"/>
  <c r="A2713" i="18"/>
  <c r="E2712" i="18"/>
  <c r="F2712" i="18" s="1"/>
  <c r="D2712" i="18"/>
  <c r="C2712" i="18"/>
  <c r="B2712" i="18"/>
  <c r="A2712" i="18"/>
  <c r="E2711" i="18"/>
  <c r="F2711" i="18" s="1"/>
  <c r="D2711" i="18"/>
  <c r="C2711" i="18"/>
  <c r="B2711" i="18"/>
  <c r="A2711" i="18"/>
  <c r="E2710" i="18"/>
  <c r="F2710" i="18" s="1"/>
  <c r="D2710" i="18"/>
  <c r="C2710" i="18"/>
  <c r="B2710" i="18"/>
  <c r="A2710" i="18"/>
  <c r="E2709" i="18"/>
  <c r="F2709" i="18" s="1"/>
  <c r="D2709" i="18"/>
  <c r="C2709" i="18"/>
  <c r="B2709" i="18"/>
  <c r="A2709" i="18"/>
  <c r="E2708" i="18"/>
  <c r="F2708" i="18" s="1"/>
  <c r="D2708" i="18"/>
  <c r="C2708" i="18"/>
  <c r="B2708" i="18"/>
  <c r="A2708" i="18"/>
  <c r="E2707" i="18"/>
  <c r="F2707" i="18" s="1"/>
  <c r="D2707" i="18"/>
  <c r="C2707" i="18"/>
  <c r="B2707" i="18"/>
  <c r="A2707" i="18"/>
  <c r="E2706" i="18"/>
  <c r="F2706" i="18" s="1"/>
  <c r="D2706" i="18"/>
  <c r="C2706" i="18"/>
  <c r="B2706" i="18"/>
  <c r="A2706" i="18"/>
  <c r="E2705" i="18"/>
  <c r="F2705" i="18" s="1"/>
  <c r="D2705" i="18"/>
  <c r="C2705" i="18"/>
  <c r="B2705" i="18"/>
  <c r="A2705" i="18"/>
  <c r="E2704" i="18"/>
  <c r="F2704" i="18" s="1"/>
  <c r="D2704" i="18"/>
  <c r="C2704" i="18"/>
  <c r="B2704" i="18"/>
  <c r="A2704" i="18"/>
  <c r="E2703" i="18"/>
  <c r="F2703" i="18" s="1"/>
  <c r="D2703" i="18"/>
  <c r="C2703" i="18"/>
  <c r="B2703" i="18"/>
  <c r="A2703" i="18"/>
  <c r="E2702" i="18"/>
  <c r="F2702" i="18" s="1"/>
  <c r="D2702" i="18"/>
  <c r="C2702" i="18"/>
  <c r="B2702" i="18"/>
  <c r="A2702" i="18"/>
  <c r="E2701" i="18"/>
  <c r="F2701" i="18" s="1"/>
  <c r="D2701" i="18"/>
  <c r="C2701" i="18"/>
  <c r="B2701" i="18"/>
  <c r="A2701" i="18"/>
  <c r="E2700" i="18"/>
  <c r="F2700" i="18" s="1"/>
  <c r="D2700" i="18"/>
  <c r="C2700" i="18"/>
  <c r="B2700" i="18"/>
  <c r="A2700" i="18"/>
  <c r="E2699" i="18"/>
  <c r="F2699" i="18" s="1"/>
  <c r="D2699" i="18"/>
  <c r="C2699" i="18"/>
  <c r="B2699" i="18"/>
  <c r="A2699" i="18"/>
  <c r="E2698" i="18"/>
  <c r="F2698" i="18" s="1"/>
  <c r="D2698" i="18"/>
  <c r="C2698" i="18"/>
  <c r="B2698" i="18"/>
  <c r="A2698" i="18"/>
  <c r="E2697" i="18"/>
  <c r="F2697" i="18" s="1"/>
  <c r="D2697" i="18"/>
  <c r="C2697" i="18"/>
  <c r="B2697" i="18"/>
  <c r="A2697" i="18"/>
  <c r="E2696" i="18"/>
  <c r="F2696" i="18" s="1"/>
  <c r="D2696" i="18"/>
  <c r="C2696" i="18"/>
  <c r="B2696" i="18"/>
  <c r="A2696" i="18"/>
  <c r="E2695" i="18"/>
  <c r="F2695" i="18" s="1"/>
  <c r="D2695" i="18"/>
  <c r="C2695" i="18"/>
  <c r="B2695" i="18"/>
  <c r="A2695" i="18"/>
  <c r="E2694" i="18"/>
  <c r="F2694" i="18" s="1"/>
  <c r="D2694" i="18"/>
  <c r="C2694" i="18"/>
  <c r="B2694" i="18"/>
  <c r="A2694" i="18"/>
  <c r="E2693" i="18"/>
  <c r="F2693" i="18" s="1"/>
  <c r="D2693" i="18"/>
  <c r="C2693" i="18"/>
  <c r="B2693" i="18"/>
  <c r="A2693" i="18"/>
  <c r="E2692" i="18"/>
  <c r="F2692" i="18" s="1"/>
  <c r="D2692" i="18"/>
  <c r="C2692" i="18"/>
  <c r="B2692" i="18"/>
  <c r="A2692" i="18"/>
  <c r="E2691" i="18"/>
  <c r="F2691" i="18" s="1"/>
  <c r="D2691" i="18"/>
  <c r="C2691" i="18"/>
  <c r="B2691" i="18"/>
  <c r="A2691" i="18"/>
  <c r="E2690" i="18"/>
  <c r="F2690" i="18" s="1"/>
  <c r="D2690" i="18"/>
  <c r="C2690" i="18"/>
  <c r="B2690" i="18"/>
  <c r="A2690" i="18"/>
  <c r="E2689" i="18"/>
  <c r="F2689" i="18" s="1"/>
  <c r="D2689" i="18"/>
  <c r="C2689" i="18"/>
  <c r="B2689" i="18"/>
  <c r="A2689" i="18"/>
  <c r="E2688" i="18"/>
  <c r="F2688" i="18" s="1"/>
  <c r="D2688" i="18"/>
  <c r="C2688" i="18"/>
  <c r="B2688" i="18"/>
  <c r="A2688" i="18"/>
  <c r="E2687" i="18"/>
  <c r="F2687" i="18" s="1"/>
  <c r="D2687" i="18"/>
  <c r="C2687" i="18"/>
  <c r="B2687" i="18"/>
  <c r="A2687" i="18"/>
  <c r="E2686" i="18"/>
  <c r="F2686" i="18" s="1"/>
  <c r="D2686" i="18"/>
  <c r="C2686" i="18"/>
  <c r="B2686" i="18"/>
  <c r="A2686" i="18"/>
  <c r="E2685" i="18"/>
  <c r="F2685" i="18" s="1"/>
  <c r="D2685" i="18"/>
  <c r="C2685" i="18"/>
  <c r="B2685" i="18"/>
  <c r="A2685" i="18"/>
  <c r="E2684" i="18"/>
  <c r="F2684" i="18" s="1"/>
  <c r="D2684" i="18"/>
  <c r="C2684" i="18"/>
  <c r="B2684" i="18"/>
  <c r="A2684" i="18"/>
  <c r="E2683" i="18"/>
  <c r="F2683" i="18" s="1"/>
  <c r="D2683" i="18"/>
  <c r="C2683" i="18"/>
  <c r="B2683" i="18"/>
  <c r="A2683" i="18"/>
  <c r="E2682" i="18"/>
  <c r="F2682" i="18" s="1"/>
  <c r="D2682" i="18"/>
  <c r="C2682" i="18"/>
  <c r="B2682" i="18"/>
  <c r="A2682" i="18"/>
  <c r="E2681" i="18"/>
  <c r="F2681" i="18" s="1"/>
  <c r="D2681" i="18"/>
  <c r="C2681" i="18"/>
  <c r="B2681" i="18"/>
  <c r="A2681" i="18"/>
  <c r="E2680" i="18"/>
  <c r="F2680" i="18" s="1"/>
  <c r="D2680" i="18"/>
  <c r="C2680" i="18"/>
  <c r="B2680" i="18"/>
  <c r="A2680" i="18"/>
  <c r="E2679" i="18"/>
  <c r="F2679" i="18" s="1"/>
  <c r="D2679" i="18"/>
  <c r="C2679" i="18"/>
  <c r="B2679" i="18"/>
  <c r="A2679" i="18"/>
  <c r="E2678" i="18"/>
  <c r="F2678" i="18" s="1"/>
  <c r="D2678" i="18"/>
  <c r="C2678" i="18"/>
  <c r="B2678" i="18"/>
  <c r="A2678" i="18"/>
  <c r="E2677" i="18"/>
  <c r="F2677" i="18" s="1"/>
  <c r="D2677" i="18"/>
  <c r="C2677" i="18"/>
  <c r="B2677" i="18"/>
  <c r="A2677" i="18"/>
  <c r="E2676" i="18"/>
  <c r="F2676" i="18" s="1"/>
  <c r="D2676" i="18"/>
  <c r="C2676" i="18"/>
  <c r="B2676" i="18"/>
  <c r="A2676" i="18"/>
  <c r="E2675" i="18"/>
  <c r="F2675" i="18" s="1"/>
  <c r="D2675" i="18"/>
  <c r="C2675" i="18"/>
  <c r="B2675" i="18"/>
  <c r="A2675" i="18"/>
  <c r="E2674" i="18"/>
  <c r="F2674" i="18" s="1"/>
  <c r="D2674" i="18"/>
  <c r="C2674" i="18"/>
  <c r="B2674" i="18"/>
  <c r="A2674" i="18"/>
  <c r="E2673" i="18"/>
  <c r="F2673" i="18" s="1"/>
  <c r="D2673" i="18"/>
  <c r="C2673" i="18"/>
  <c r="B2673" i="18"/>
  <c r="A2673" i="18"/>
  <c r="E2672" i="18"/>
  <c r="F2672" i="18" s="1"/>
  <c r="D2672" i="18"/>
  <c r="C2672" i="18"/>
  <c r="B2672" i="18"/>
  <c r="A2672" i="18"/>
  <c r="E2671" i="18"/>
  <c r="F2671" i="18" s="1"/>
  <c r="D2671" i="18"/>
  <c r="C2671" i="18"/>
  <c r="B2671" i="18"/>
  <c r="A2671" i="18"/>
  <c r="E2670" i="18"/>
  <c r="F2670" i="18" s="1"/>
  <c r="D2670" i="18"/>
  <c r="C2670" i="18"/>
  <c r="B2670" i="18"/>
  <c r="A2670" i="18"/>
  <c r="E2669" i="18"/>
  <c r="F2669" i="18" s="1"/>
  <c r="D2669" i="18"/>
  <c r="C2669" i="18"/>
  <c r="B2669" i="18"/>
  <c r="A2669" i="18"/>
  <c r="E2668" i="18"/>
  <c r="F2668" i="18" s="1"/>
  <c r="D2668" i="18"/>
  <c r="C2668" i="18"/>
  <c r="B2668" i="18"/>
  <c r="A2668" i="18"/>
  <c r="E2667" i="18"/>
  <c r="F2667" i="18" s="1"/>
  <c r="D2667" i="18"/>
  <c r="C2667" i="18"/>
  <c r="B2667" i="18"/>
  <c r="A2667" i="18"/>
  <c r="E2666" i="18"/>
  <c r="F2666" i="18" s="1"/>
  <c r="D2666" i="18"/>
  <c r="C2666" i="18"/>
  <c r="B2666" i="18"/>
  <c r="A2666" i="18"/>
  <c r="E2665" i="18"/>
  <c r="F2665" i="18" s="1"/>
  <c r="D2665" i="18"/>
  <c r="C2665" i="18"/>
  <c r="B2665" i="18"/>
  <c r="A2665" i="18"/>
  <c r="E2664" i="18"/>
  <c r="F2664" i="18" s="1"/>
  <c r="D2664" i="18"/>
  <c r="C2664" i="18"/>
  <c r="B2664" i="18"/>
  <c r="A2664" i="18"/>
  <c r="E2663" i="18"/>
  <c r="F2663" i="18" s="1"/>
  <c r="D2663" i="18"/>
  <c r="C2663" i="18"/>
  <c r="B2663" i="18"/>
  <c r="A2663" i="18"/>
  <c r="E2662" i="18"/>
  <c r="F2662" i="18" s="1"/>
  <c r="D2662" i="18"/>
  <c r="C2662" i="18"/>
  <c r="B2662" i="18"/>
  <c r="A2662" i="18"/>
  <c r="E2661" i="18"/>
  <c r="F2661" i="18" s="1"/>
  <c r="D2661" i="18"/>
  <c r="C2661" i="18"/>
  <c r="B2661" i="18"/>
  <c r="A2661" i="18"/>
  <c r="E2660" i="18"/>
  <c r="F2660" i="18" s="1"/>
  <c r="D2660" i="18"/>
  <c r="C2660" i="18"/>
  <c r="B2660" i="18"/>
  <c r="A2660" i="18"/>
  <c r="E2659" i="18"/>
  <c r="F2659" i="18" s="1"/>
  <c r="D2659" i="18"/>
  <c r="C2659" i="18"/>
  <c r="B2659" i="18"/>
  <c r="A2659" i="18"/>
  <c r="E2658" i="18"/>
  <c r="F2658" i="18" s="1"/>
  <c r="D2658" i="18"/>
  <c r="C2658" i="18"/>
  <c r="B2658" i="18"/>
  <c r="A2658" i="18"/>
  <c r="E2657" i="18"/>
  <c r="F2657" i="18" s="1"/>
  <c r="D2657" i="18"/>
  <c r="C2657" i="18"/>
  <c r="B2657" i="18"/>
  <c r="A2657" i="18"/>
  <c r="E2656" i="18"/>
  <c r="F2656" i="18" s="1"/>
  <c r="D2656" i="18"/>
  <c r="C2656" i="18"/>
  <c r="B2656" i="18"/>
  <c r="A2656" i="18"/>
  <c r="E2655" i="18"/>
  <c r="F2655" i="18" s="1"/>
  <c r="D2655" i="18"/>
  <c r="C2655" i="18"/>
  <c r="B2655" i="18"/>
  <c r="A2655" i="18"/>
  <c r="E2654" i="18"/>
  <c r="F2654" i="18" s="1"/>
  <c r="D2654" i="18"/>
  <c r="C2654" i="18"/>
  <c r="B2654" i="18"/>
  <c r="A2654" i="18"/>
  <c r="E2653" i="18"/>
  <c r="F2653" i="18" s="1"/>
  <c r="D2653" i="18"/>
  <c r="C2653" i="18"/>
  <c r="B2653" i="18"/>
  <c r="A2653" i="18"/>
  <c r="E2652" i="18"/>
  <c r="F2652" i="18" s="1"/>
  <c r="D2652" i="18"/>
  <c r="C2652" i="18"/>
  <c r="B2652" i="18"/>
  <c r="A2652" i="18"/>
  <c r="E2651" i="18"/>
  <c r="F2651" i="18" s="1"/>
  <c r="D2651" i="18"/>
  <c r="C2651" i="18"/>
  <c r="B2651" i="18"/>
  <c r="A2651" i="18"/>
  <c r="E2650" i="18"/>
  <c r="F2650" i="18" s="1"/>
  <c r="D2650" i="18"/>
  <c r="C2650" i="18"/>
  <c r="B2650" i="18"/>
  <c r="A2650" i="18"/>
  <c r="E2649" i="18"/>
  <c r="F2649" i="18" s="1"/>
  <c r="D2649" i="18"/>
  <c r="C2649" i="18"/>
  <c r="B2649" i="18"/>
  <c r="A2649" i="18"/>
  <c r="E2648" i="18"/>
  <c r="F2648" i="18" s="1"/>
  <c r="D2648" i="18"/>
  <c r="C2648" i="18"/>
  <c r="B2648" i="18"/>
  <c r="A2648" i="18"/>
  <c r="E2647" i="18"/>
  <c r="F2647" i="18" s="1"/>
  <c r="D2647" i="18"/>
  <c r="C2647" i="18"/>
  <c r="B2647" i="18"/>
  <c r="A2647" i="18"/>
  <c r="E2646" i="18"/>
  <c r="F2646" i="18" s="1"/>
  <c r="D2646" i="18"/>
  <c r="C2646" i="18"/>
  <c r="B2646" i="18"/>
  <c r="A2646" i="18"/>
  <c r="E2645" i="18"/>
  <c r="F2645" i="18" s="1"/>
  <c r="D2645" i="18"/>
  <c r="C2645" i="18"/>
  <c r="B2645" i="18"/>
  <c r="A2645" i="18"/>
  <c r="E2644" i="18"/>
  <c r="F2644" i="18" s="1"/>
  <c r="D2644" i="18"/>
  <c r="C2644" i="18"/>
  <c r="B2644" i="18"/>
  <c r="A2644" i="18"/>
  <c r="E2643" i="18"/>
  <c r="F2643" i="18" s="1"/>
  <c r="D2643" i="18"/>
  <c r="C2643" i="18"/>
  <c r="B2643" i="18"/>
  <c r="A2643" i="18"/>
  <c r="E2642" i="18"/>
  <c r="F2642" i="18" s="1"/>
  <c r="D2642" i="18"/>
  <c r="C2642" i="18"/>
  <c r="B2642" i="18"/>
  <c r="A2642" i="18"/>
  <c r="E2641" i="18"/>
  <c r="F2641" i="18" s="1"/>
  <c r="D2641" i="18"/>
  <c r="C2641" i="18"/>
  <c r="B2641" i="18"/>
  <c r="A2641" i="18"/>
  <c r="E2640" i="18"/>
  <c r="F2640" i="18" s="1"/>
  <c r="D2640" i="18"/>
  <c r="C2640" i="18"/>
  <c r="B2640" i="18"/>
  <c r="A2640" i="18"/>
  <c r="E2639" i="18"/>
  <c r="F2639" i="18" s="1"/>
  <c r="D2639" i="18"/>
  <c r="C2639" i="18"/>
  <c r="B2639" i="18"/>
  <c r="A2639" i="18"/>
  <c r="E2638" i="18"/>
  <c r="F2638" i="18" s="1"/>
  <c r="D2638" i="18"/>
  <c r="C2638" i="18"/>
  <c r="B2638" i="18"/>
  <c r="A2638" i="18"/>
  <c r="E2637" i="18"/>
  <c r="F2637" i="18" s="1"/>
  <c r="D2637" i="18"/>
  <c r="C2637" i="18"/>
  <c r="B2637" i="18"/>
  <c r="A2637" i="18"/>
  <c r="E2636" i="18"/>
  <c r="F2636" i="18" s="1"/>
  <c r="D2636" i="18"/>
  <c r="C2636" i="18"/>
  <c r="B2636" i="18"/>
  <c r="A2636" i="18"/>
  <c r="E2635" i="18"/>
  <c r="F2635" i="18" s="1"/>
  <c r="D2635" i="18"/>
  <c r="C2635" i="18"/>
  <c r="B2635" i="18"/>
  <c r="A2635" i="18"/>
  <c r="E2634" i="18"/>
  <c r="F2634" i="18" s="1"/>
  <c r="D2634" i="18"/>
  <c r="C2634" i="18"/>
  <c r="B2634" i="18"/>
  <c r="A2634" i="18"/>
  <c r="E2633" i="18"/>
  <c r="F2633" i="18" s="1"/>
  <c r="D2633" i="18"/>
  <c r="C2633" i="18"/>
  <c r="B2633" i="18"/>
  <c r="A2633" i="18"/>
  <c r="E2632" i="18"/>
  <c r="F2632" i="18" s="1"/>
  <c r="D2632" i="18"/>
  <c r="C2632" i="18"/>
  <c r="B2632" i="18"/>
  <c r="A2632" i="18"/>
  <c r="E2631" i="18"/>
  <c r="F2631" i="18" s="1"/>
  <c r="D2631" i="18"/>
  <c r="C2631" i="18"/>
  <c r="B2631" i="18"/>
  <c r="A2631" i="18"/>
  <c r="E2630" i="18"/>
  <c r="F2630" i="18" s="1"/>
  <c r="D2630" i="18"/>
  <c r="C2630" i="18"/>
  <c r="B2630" i="18"/>
  <c r="A2630" i="18"/>
  <c r="E2629" i="18"/>
  <c r="F2629" i="18" s="1"/>
  <c r="D2629" i="18"/>
  <c r="C2629" i="18"/>
  <c r="B2629" i="18"/>
  <c r="A2629" i="18"/>
  <c r="E2628" i="18"/>
  <c r="F2628" i="18" s="1"/>
  <c r="D2628" i="18"/>
  <c r="C2628" i="18"/>
  <c r="B2628" i="18"/>
  <c r="A2628" i="18"/>
  <c r="E2627" i="18"/>
  <c r="F2627" i="18" s="1"/>
  <c r="D2627" i="18"/>
  <c r="C2627" i="18"/>
  <c r="B2627" i="18"/>
  <c r="A2627" i="18"/>
  <c r="E2626" i="18"/>
  <c r="F2626" i="18" s="1"/>
  <c r="D2626" i="18"/>
  <c r="C2626" i="18"/>
  <c r="B2626" i="18"/>
  <c r="A2626" i="18"/>
  <c r="E2625" i="18"/>
  <c r="F2625" i="18" s="1"/>
  <c r="D2625" i="18"/>
  <c r="C2625" i="18"/>
  <c r="B2625" i="18"/>
  <c r="A2625" i="18"/>
  <c r="E2624" i="18"/>
  <c r="F2624" i="18" s="1"/>
  <c r="D2624" i="18"/>
  <c r="C2624" i="18"/>
  <c r="B2624" i="18"/>
  <c r="A2624" i="18"/>
  <c r="E2623" i="18"/>
  <c r="F2623" i="18" s="1"/>
  <c r="D2623" i="18"/>
  <c r="C2623" i="18"/>
  <c r="B2623" i="18"/>
  <c r="A2623" i="18"/>
  <c r="E2622" i="18"/>
  <c r="F2622" i="18" s="1"/>
  <c r="D2622" i="18"/>
  <c r="C2622" i="18"/>
  <c r="B2622" i="18"/>
  <c r="A2622" i="18"/>
  <c r="E2621" i="18"/>
  <c r="F2621" i="18" s="1"/>
  <c r="D2621" i="18"/>
  <c r="C2621" i="18"/>
  <c r="B2621" i="18"/>
  <c r="A2621" i="18"/>
  <c r="E2620" i="18"/>
  <c r="F2620" i="18" s="1"/>
  <c r="D2620" i="18"/>
  <c r="C2620" i="18"/>
  <c r="B2620" i="18"/>
  <c r="A2620" i="18"/>
  <c r="E2619" i="18"/>
  <c r="F2619" i="18" s="1"/>
  <c r="D2619" i="18"/>
  <c r="C2619" i="18"/>
  <c r="B2619" i="18"/>
  <c r="A2619" i="18"/>
  <c r="E2618" i="18"/>
  <c r="F2618" i="18" s="1"/>
  <c r="D2618" i="18"/>
  <c r="C2618" i="18"/>
  <c r="B2618" i="18"/>
  <c r="A2618" i="18"/>
  <c r="E2617" i="18"/>
  <c r="F2617" i="18" s="1"/>
  <c r="D2617" i="18"/>
  <c r="C2617" i="18"/>
  <c r="B2617" i="18"/>
  <c r="A2617" i="18"/>
  <c r="E2616" i="18"/>
  <c r="F2616" i="18" s="1"/>
  <c r="D2616" i="18"/>
  <c r="C2616" i="18"/>
  <c r="B2616" i="18"/>
  <c r="A2616" i="18"/>
  <c r="E2615" i="18"/>
  <c r="F2615" i="18" s="1"/>
  <c r="D2615" i="18"/>
  <c r="C2615" i="18"/>
  <c r="B2615" i="18"/>
  <c r="A2615" i="18"/>
  <c r="E2614" i="18"/>
  <c r="F2614" i="18" s="1"/>
  <c r="D2614" i="18"/>
  <c r="C2614" i="18"/>
  <c r="B2614" i="18"/>
  <c r="A2614" i="18"/>
  <c r="E2613" i="18"/>
  <c r="F2613" i="18" s="1"/>
  <c r="D2613" i="18"/>
  <c r="C2613" i="18"/>
  <c r="B2613" i="18"/>
  <c r="A2613" i="18"/>
  <c r="E2612" i="18"/>
  <c r="F2612" i="18" s="1"/>
  <c r="D2612" i="18"/>
  <c r="C2612" i="18"/>
  <c r="B2612" i="18"/>
  <c r="A2612" i="18"/>
  <c r="E2611" i="18"/>
  <c r="F2611" i="18" s="1"/>
  <c r="D2611" i="18"/>
  <c r="C2611" i="18"/>
  <c r="B2611" i="18"/>
  <c r="A2611" i="18"/>
  <c r="E2610" i="18"/>
  <c r="F2610" i="18" s="1"/>
  <c r="D2610" i="18"/>
  <c r="C2610" i="18"/>
  <c r="B2610" i="18"/>
  <c r="A2610" i="18"/>
  <c r="E2609" i="18"/>
  <c r="F2609" i="18" s="1"/>
  <c r="D2609" i="18"/>
  <c r="C2609" i="18"/>
  <c r="B2609" i="18"/>
  <c r="A2609" i="18"/>
  <c r="E2608" i="18"/>
  <c r="F2608" i="18" s="1"/>
  <c r="D2608" i="18"/>
  <c r="C2608" i="18"/>
  <c r="B2608" i="18"/>
  <c r="A2608" i="18"/>
  <c r="E2607" i="18"/>
  <c r="F2607" i="18" s="1"/>
  <c r="D2607" i="18"/>
  <c r="C2607" i="18"/>
  <c r="B2607" i="18"/>
  <c r="A2607" i="18"/>
  <c r="E2606" i="18"/>
  <c r="F2606" i="18" s="1"/>
  <c r="D2606" i="18"/>
  <c r="C2606" i="18"/>
  <c r="B2606" i="18"/>
  <c r="A2606" i="18"/>
  <c r="E2605" i="18"/>
  <c r="F2605" i="18" s="1"/>
  <c r="D2605" i="18"/>
  <c r="C2605" i="18"/>
  <c r="B2605" i="18"/>
  <c r="A2605" i="18"/>
  <c r="E2604" i="18"/>
  <c r="F2604" i="18" s="1"/>
  <c r="D2604" i="18"/>
  <c r="C2604" i="18"/>
  <c r="B2604" i="18"/>
  <c r="A2604" i="18"/>
  <c r="E2603" i="18"/>
  <c r="F2603" i="18" s="1"/>
  <c r="D2603" i="18"/>
  <c r="C2603" i="18"/>
  <c r="B2603" i="18"/>
  <c r="A2603" i="18"/>
  <c r="E2602" i="18"/>
  <c r="F2602" i="18" s="1"/>
  <c r="D2602" i="18"/>
  <c r="C2602" i="18"/>
  <c r="B2602" i="18"/>
  <c r="A2602" i="18"/>
  <c r="E2601" i="18"/>
  <c r="F2601" i="18" s="1"/>
  <c r="D2601" i="18"/>
  <c r="C2601" i="18"/>
  <c r="B2601" i="18"/>
  <c r="A2601" i="18"/>
  <c r="E2600" i="18"/>
  <c r="F2600" i="18" s="1"/>
  <c r="D2600" i="18"/>
  <c r="C2600" i="18"/>
  <c r="B2600" i="18"/>
  <c r="A2600" i="18"/>
  <c r="E2599" i="18"/>
  <c r="F2599" i="18" s="1"/>
  <c r="D2599" i="18"/>
  <c r="C2599" i="18"/>
  <c r="B2599" i="18"/>
  <c r="A2599" i="18"/>
  <c r="E2598" i="18"/>
  <c r="F2598" i="18" s="1"/>
  <c r="D2598" i="18"/>
  <c r="C2598" i="18"/>
  <c r="B2598" i="18"/>
  <c r="A2598" i="18"/>
  <c r="E2597" i="18"/>
  <c r="F2597" i="18" s="1"/>
  <c r="D2597" i="18"/>
  <c r="C2597" i="18"/>
  <c r="B2597" i="18"/>
  <c r="A2597" i="18"/>
  <c r="E2596" i="18"/>
  <c r="F2596" i="18" s="1"/>
  <c r="D2596" i="18"/>
  <c r="C2596" i="18"/>
  <c r="B2596" i="18"/>
  <c r="A2596" i="18"/>
  <c r="E2595" i="18"/>
  <c r="F2595" i="18" s="1"/>
  <c r="D2595" i="18"/>
  <c r="C2595" i="18"/>
  <c r="B2595" i="18"/>
  <c r="A2595" i="18"/>
  <c r="E2594" i="18"/>
  <c r="F2594" i="18" s="1"/>
  <c r="D2594" i="18"/>
  <c r="C2594" i="18"/>
  <c r="B2594" i="18"/>
  <c r="A2594" i="18"/>
  <c r="E2593" i="18"/>
  <c r="F2593" i="18" s="1"/>
  <c r="D2593" i="18"/>
  <c r="C2593" i="18"/>
  <c r="B2593" i="18"/>
  <c r="A2593" i="18"/>
  <c r="E2592" i="18"/>
  <c r="F2592" i="18" s="1"/>
  <c r="D2592" i="18"/>
  <c r="C2592" i="18"/>
  <c r="B2592" i="18"/>
  <c r="A2592" i="18"/>
  <c r="E2591" i="18"/>
  <c r="F2591" i="18" s="1"/>
  <c r="D2591" i="18"/>
  <c r="C2591" i="18"/>
  <c r="B2591" i="18"/>
  <c r="A2591" i="18"/>
  <c r="E2590" i="18"/>
  <c r="F2590" i="18" s="1"/>
  <c r="D2590" i="18"/>
  <c r="C2590" i="18"/>
  <c r="B2590" i="18"/>
  <c r="A2590" i="18"/>
  <c r="E2589" i="18"/>
  <c r="F2589" i="18" s="1"/>
  <c r="D2589" i="18"/>
  <c r="C2589" i="18"/>
  <c r="B2589" i="18"/>
  <c r="A2589" i="18"/>
  <c r="E2588" i="18"/>
  <c r="F2588" i="18" s="1"/>
  <c r="D2588" i="18"/>
  <c r="C2588" i="18"/>
  <c r="B2588" i="18"/>
  <c r="A2588" i="18"/>
  <c r="E2587" i="18"/>
  <c r="F2587" i="18" s="1"/>
  <c r="D2587" i="18"/>
  <c r="C2587" i="18"/>
  <c r="B2587" i="18"/>
  <c r="A2587" i="18"/>
  <c r="E2586" i="18"/>
  <c r="F2586" i="18" s="1"/>
  <c r="D2586" i="18"/>
  <c r="C2586" i="18"/>
  <c r="B2586" i="18"/>
  <c r="A2586" i="18"/>
  <c r="E2585" i="18"/>
  <c r="F2585" i="18" s="1"/>
  <c r="D2585" i="18"/>
  <c r="C2585" i="18"/>
  <c r="B2585" i="18"/>
  <c r="A2585" i="18"/>
  <c r="E2584" i="18"/>
  <c r="F2584" i="18" s="1"/>
  <c r="D2584" i="18"/>
  <c r="C2584" i="18"/>
  <c r="B2584" i="18"/>
  <c r="A2584" i="18"/>
  <c r="E2583" i="18"/>
  <c r="F2583" i="18" s="1"/>
  <c r="D2583" i="18"/>
  <c r="C2583" i="18"/>
  <c r="B2583" i="18"/>
  <c r="A2583" i="18"/>
  <c r="E2582" i="18"/>
  <c r="F2582" i="18" s="1"/>
  <c r="D2582" i="18"/>
  <c r="C2582" i="18"/>
  <c r="B2582" i="18"/>
  <c r="A2582" i="18"/>
  <c r="E2581" i="18"/>
  <c r="F2581" i="18" s="1"/>
  <c r="D2581" i="18"/>
  <c r="C2581" i="18"/>
  <c r="B2581" i="18"/>
  <c r="A2581" i="18"/>
  <c r="E2580" i="18"/>
  <c r="F2580" i="18" s="1"/>
  <c r="D2580" i="18"/>
  <c r="C2580" i="18"/>
  <c r="B2580" i="18"/>
  <c r="A2580" i="18"/>
  <c r="E2579" i="18"/>
  <c r="F2579" i="18" s="1"/>
  <c r="D2579" i="18"/>
  <c r="C2579" i="18"/>
  <c r="B2579" i="18"/>
  <c r="A2579" i="18"/>
  <c r="E2578" i="18"/>
  <c r="F2578" i="18" s="1"/>
  <c r="D2578" i="18"/>
  <c r="C2578" i="18"/>
  <c r="B2578" i="18"/>
  <c r="A2578" i="18"/>
  <c r="E2577" i="18"/>
  <c r="F2577" i="18" s="1"/>
  <c r="D2577" i="18"/>
  <c r="C2577" i="18"/>
  <c r="B2577" i="18"/>
  <c r="A2577" i="18"/>
  <c r="E2576" i="18"/>
  <c r="F2576" i="18" s="1"/>
  <c r="D2576" i="18"/>
  <c r="C2576" i="18"/>
  <c r="B2576" i="18"/>
  <c r="A2576" i="18"/>
  <c r="E2575" i="18"/>
  <c r="F2575" i="18" s="1"/>
  <c r="D2575" i="18"/>
  <c r="C2575" i="18"/>
  <c r="B2575" i="18"/>
  <c r="A2575" i="18"/>
  <c r="E2574" i="18"/>
  <c r="F2574" i="18" s="1"/>
  <c r="D2574" i="18"/>
  <c r="C2574" i="18"/>
  <c r="B2574" i="18"/>
  <c r="A2574" i="18"/>
  <c r="E2573" i="18"/>
  <c r="F2573" i="18" s="1"/>
  <c r="D2573" i="18"/>
  <c r="C2573" i="18"/>
  <c r="B2573" i="18"/>
  <c r="A2573" i="18"/>
  <c r="E2572" i="18"/>
  <c r="F2572" i="18" s="1"/>
  <c r="D2572" i="18"/>
  <c r="C2572" i="18"/>
  <c r="B2572" i="18"/>
  <c r="A2572" i="18"/>
  <c r="E2571" i="18"/>
  <c r="F2571" i="18" s="1"/>
  <c r="D2571" i="18"/>
  <c r="C2571" i="18"/>
  <c r="B2571" i="18"/>
  <c r="A2571" i="18"/>
  <c r="E2570" i="18"/>
  <c r="F2570" i="18" s="1"/>
  <c r="D2570" i="18"/>
  <c r="C2570" i="18"/>
  <c r="B2570" i="18"/>
  <c r="A2570" i="18"/>
  <c r="E2569" i="18"/>
  <c r="F2569" i="18" s="1"/>
  <c r="D2569" i="18"/>
  <c r="C2569" i="18"/>
  <c r="B2569" i="18"/>
  <c r="A2569" i="18"/>
  <c r="E2568" i="18"/>
  <c r="F2568" i="18" s="1"/>
  <c r="D2568" i="18"/>
  <c r="C2568" i="18"/>
  <c r="B2568" i="18"/>
  <c r="A2568" i="18"/>
  <c r="E2567" i="18"/>
  <c r="F2567" i="18" s="1"/>
  <c r="D2567" i="18"/>
  <c r="C2567" i="18"/>
  <c r="B2567" i="18"/>
  <c r="A2567" i="18"/>
  <c r="E2566" i="18"/>
  <c r="F2566" i="18" s="1"/>
  <c r="D2566" i="18"/>
  <c r="C2566" i="18"/>
  <c r="B2566" i="18"/>
  <c r="A2566" i="18"/>
  <c r="E2565" i="18"/>
  <c r="F2565" i="18" s="1"/>
  <c r="D2565" i="18"/>
  <c r="C2565" i="18"/>
  <c r="B2565" i="18"/>
  <c r="A2565" i="18"/>
  <c r="E2564" i="18"/>
  <c r="F2564" i="18" s="1"/>
  <c r="D2564" i="18"/>
  <c r="C2564" i="18"/>
  <c r="B2564" i="18"/>
  <c r="A2564" i="18"/>
  <c r="E2563" i="18"/>
  <c r="F2563" i="18" s="1"/>
  <c r="D2563" i="18"/>
  <c r="C2563" i="18"/>
  <c r="B2563" i="18"/>
  <c r="A2563" i="18"/>
  <c r="E2562" i="18"/>
  <c r="F2562" i="18" s="1"/>
  <c r="D2562" i="18"/>
  <c r="C2562" i="18"/>
  <c r="B2562" i="18"/>
  <c r="A2562" i="18"/>
  <c r="E2561" i="18"/>
  <c r="F2561" i="18" s="1"/>
  <c r="D2561" i="18"/>
  <c r="C2561" i="18"/>
  <c r="B2561" i="18"/>
  <c r="A2561" i="18"/>
  <c r="E2560" i="18"/>
  <c r="F2560" i="18" s="1"/>
  <c r="D2560" i="18"/>
  <c r="C2560" i="18"/>
  <c r="B2560" i="18"/>
  <c r="A2560" i="18"/>
  <c r="E2559" i="18"/>
  <c r="F2559" i="18" s="1"/>
  <c r="D2559" i="18"/>
  <c r="C2559" i="18"/>
  <c r="B2559" i="18"/>
  <c r="A2559" i="18"/>
  <c r="E2558" i="18"/>
  <c r="F2558" i="18" s="1"/>
  <c r="D2558" i="18"/>
  <c r="C2558" i="18"/>
  <c r="B2558" i="18"/>
  <c r="A2558" i="18"/>
  <c r="E2557" i="18"/>
  <c r="F2557" i="18" s="1"/>
  <c r="D2557" i="18"/>
  <c r="C2557" i="18"/>
  <c r="B2557" i="18"/>
  <c r="A2557" i="18"/>
  <c r="E2556" i="18"/>
  <c r="F2556" i="18" s="1"/>
  <c r="D2556" i="18"/>
  <c r="C2556" i="18"/>
  <c r="B2556" i="18"/>
  <c r="A2556" i="18"/>
  <c r="E2555" i="18"/>
  <c r="F2555" i="18" s="1"/>
  <c r="D2555" i="18"/>
  <c r="C2555" i="18"/>
  <c r="B2555" i="18"/>
  <c r="A2555" i="18"/>
  <c r="E2554" i="18"/>
  <c r="F2554" i="18" s="1"/>
  <c r="D2554" i="18"/>
  <c r="C2554" i="18"/>
  <c r="B2554" i="18"/>
  <c r="A2554" i="18"/>
  <c r="E2553" i="18"/>
  <c r="F2553" i="18" s="1"/>
  <c r="D2553" i="18"/>
  <c r="C2553" i="18"/>
  <c r="B2553" i="18"/>
  <c r="A2553" i="18"/>
  <c r="E2552" i="18"/>
  <c r="F2552" i="18" s="1"/>
  <c r="D2552" i="18"/>
  <c r="C2552" i="18"/>
  <c r="B2552" i="18"/>
  <c r="A2552" i="18"/>
  <c r="E2551" i="18"/>
  <c r="F2551" i="18" s="1"/>
  <c r="D2551" i="18"/>
  <c r="C2551" i="18"/>
  <c r="B2551" i="18"/>
  <c r="A2551" i="18"/>
  <c r="E2550" i="18"/>
  <c r="F2550" i="18" s="1"/>
  <c r="D2550" i="18"/>
  <c r="C2550" i="18"/>
  <c r="B2550" i="18"/>
  <c r="A2550" i="18"/>
  <c r="E2549" i="18"/>
  <c r="F2549" i="18" s="1"/>
  <c r="D2549" i="18"/>
  <c r="C2549" i="18"/>
  <c r="B2549" i="18"/>
  <c r="A2549" i="18"/>
  <c r="E2548" i="18"/>
  <c r="F2548" i="18" s="1"/>
  <c r="D2548" i="18"/>
  <c r="C2548" i="18"/>
  <c r="B2548" i="18"/>
  <c r="A2548" i="18"/>
  <c r="E2547" i="18"/>
  <c r="F2547" i="18" s="1"/>
  <c r="D2547" i="18"/>
  <c r="C2547" i="18"/>
  <c r="B2547" i="18"/>
  <c r="A2547" i="18"/>
  <c r="E2546" i="18"/>
  <c r="F2546" i="18" s="1"/>
  <c r="D2546" i="18"/>
  <c r="C2546" i="18"/>
  <c r="B2546" i="18"/>
  <c r="A2546" i="18"/>
  <c r="E2545" i="18"/>
  <c r="F2545" i="18" s="1"/>
  <c r="D2545" i="18"/>
  <c r="C2545" i="18"/>
  <c r="B2545" i="18"/>
  <c r="A2545" i="18"/>
  <c r="E2544" i="18"/>
  <c r="F2544" i="18" s="1"/>
  <c r="D2544" i="18"/>
  <c r="C2544" i="18"/>
  <c r="B2544" i="18"/>
  <c r="A2544" i="18"/>
  <c r="E2543" i="18"/>
  <c r="F2543" i="18" s="1"/>
  <c r="D2543" i="18"/>
  <c r="C2543" i="18"/>
  <c r="B2543" i="18"/>
  <c r="A2543" i="18"/>
  <c r="E2542" i="18"/>
  <c r="F2542" i="18" s="1"/>
  <c r="D2542" i="18"/>
  <c r="C2542" i="18"/>
  <c r="B2542" i="18"/>
  <c r="A2542" i="18"/>
  <c r="E2541" i="18"/>
  <c r="F2541" i="18" s="1"/>
  <c r="D2541" i="18"/>
  <c r="C2541" i="18"/>
  <c r="B2541" i="18"/>
  <c r="A2541" i="18"/>
  <c r="E2540" i="18"/>
  <c r="F2540" i="18" s="1"/>
  <c r="D2540" i="18"/>
  <c r="C2540" i="18"/>
  <c r="B2540" i="18"/>
  <c r="A2540" i="18"/>
  <c r="E2539" i="18"/>
  <c r="F2539" i="18" s="1"/>
  <c r="D2539" i="18"/>
  <c r="C2539" i="18"/>
  <c r="B2539" i="18"/>
  <c r="A2539" i="18"/>
  <c r="E2538" i="18"/>
  <c r="F2538" i="18" s="1"/>
  <c r="D2538" i="18"/>
  <c r="C2538" i="18"/>
  <c r="B2538" i="18"/>
  <c r="A2538" i="18"/>
  <c r="E2537" i="18"/>
  <c r="F2537" i="18" s="1"/>
  <c r="D2537" i="18"/>
  <c r="C2537" i="18"/>
  <c r="B2537" i="18"/>
  <c r="A2537" i="18"/>
  <c r="E2536" i="18"/>
  <c r="F2536" i="18" s="1"/>
  <c r="D2536" i="18"/>
  <c r="C2536" i="18"/>
  <c r="B2536" i="18"/>
  <c r="A2536" i="18"/>
  <c r="E2535" i="18"/>
  <c r="F2535" i="18" s="1"/>
  <c r="D2535" i="18"/>
  <c r="C2535" i="18"/>
  <c r="B2535" i="18"/>
  <c r="A2535" i="18"/>
  <c r="E2534" i="18"/>
  <c r="F2534" i="18" s="1"/>
  <c r="D2534" i="18"/>
  <c r="C2534" i="18"/>
  <c r="B2534" i="18"/>
  <c r="A2534" i="18"/>
  <c r="E2533" i="18"/>
  <c r="F2533" i="18" s="1"/>
  <c r="D2533" i="18"/>
  <c r="C2533" i="18"/>
  <c r="B2533" i="18"/>
  <c r="A2533" i="18"/>
  <c r="E2532" i="18"/>
  <c r="F2532" i="18" s="1"/>
  <c r="D2532" i="18"/>
  <c r="C2532" i="18"/>
  <c r="B2532" i="18"/>
  <c r="A2532" i="18"/>
  <c r="E2531" i="18"/>
  <c r="F2531" i="18" s="1"/>
  <c r="D2531" i="18"/>
  <c r="C2531" i="18"/>
  <c r="B2531" i="18"/>
  <c r="A2531" i="18"/>
  <c r="E2530" i="18"/>
  <c r="F2530" i="18" s="1"/>
  <c r="D2530" i="18"/>
  <c r="C2530" i="18"/>
  <c r="B2530" i="18"/>
  <c r="A2530" i="18"/>
  <c r="E2529" i="18"/>
  <c r="F2529" i="18" s="1"/>
  <c r="D2529" i="18"/>
  <c r="C2529" i="18"/>
  <c r="B2529" i="18"/>
  <c r="A2529" i="18"/>
  <c r="E2528" i="18"/>
  <c r="F2528" i="18" s="1"/>
  <c r="D2528" i="18"/>
  <c r="C2528" i="18"/>
  <c r="B2528" i="18"/>
  <c r="A2528" i="18"/>
  <c r="E2527" i="18"/>
  <c r="F2527" i="18" s="1"/>
  <c r="D2527" i="18"/>
  <c r="C2527" i="18"/>
  <c r="B2527" i="18"/>
  <c r="A2527" i="18"/>
  <c r="E2526" i="18"/>
  <c r="F2526" i="18" s="1"/>
  <c r="D2526" i="18"/>
  <c r="C2526" i="18"/>
  <c r="B2526" i="18"/>
  <c r="A2526" i="18"/>
  <c r="E2525" i="18"/>
  <c r="F2525" i="18" s="1"/>
  <c r="D2525" i="18"/>
  <c r="C2525" i="18"/>
  <c r="B2525" i="18"/>
  <c r="A2525" i="18"/>
  <c r="E2524" i="18"/>
  <c r="F2524" i="18" s="1"/>
  <c r="D2524" i="18"/>
  <c r="C2524" i="18"/>
  <c r="B2524" i="18"/>
  <c r="A2524" i="18"/>
  <c r="E2523" i="18"/>
  <c r="F2523" i="18" s="1"/>
  <c r="D2523" i="18"/>
  <c r="C2523" i="18"/>
  <c r="B2523" i="18"/>
  <c r="A2523" i="18"/>
  <c r="E2522" i="18"/>
  <c r="F2522" i="18" s="1"/>
  <c r="D2522" i="18"/>
  <c r="C2522" i="18"/>
  <c r="B2522" i="18"/>
  <c r="A2522" i="18"/>
  <c r="E2521" i="18"/>
  <c r="F2521" i="18" s="1"/>
  <c r="D2521" i="18"/>
  <c r="C2521" i="18"/>
  <c r="B2521" i="18"/>
  <c r="A2521" i="18"/>
  <c r="E2520" i="18"/>
  <c r="F2520" i="18" s="1"/>
  <c r="D2520" i="18"/>
  <c r="C2520" i="18"/>
  <c r="B2520" i="18"/>
  <c r="A2520" i="18"/>
  <c r="E2519" i="18"/>
  <c r="F2519" i="18" s="1"/>
  <c r="D2519" i="18"/>
  <c r="C2519" i="18"/>
  <c r="B2519" i="18"/>
  <c r="A2519" i="18"/>
  <c r="E2518" i="18"/>
  <c r="F2518" i="18" s="1"/>
  <c r="D2518" i="18"/>
  <c r="C2518" i="18"/>
  <c r="B2518" i="18"/>
  <c r="A2518" i="18"/>
  <c r="E2517" i="18"/>
  <c r="F2517" i="18" s="1"/>
  <c r="D2517" i="18"/>
  <c r="C2517" i="18"/>
  <c r="B2517" i="18"/>
  <c r="A2517" i="18"/>
  <c r="E2516" i="18"/>
  <c r="F2516" i="18" s="1"/>
  <c r="D2516" i="18"/>
  <c r="C2516" i="18"/>
  <c r="B2516" i="18"/>
  <c r="A2516" i="18"/>
  <c r="E2515" i="18"/>
  <c r="F2515" i="18" s="1"/>
  <c r="D2515" i="18"/>
  <c r="C2515" i="18"/>
  <c r="B2515" i="18"/>
  <c r="A2515" i="18"/>
  <c r="E2514" i="18"/>
  <c r="F2514" i="18" s="1"/>
  <c r="D2514" i="18"/>
  <c r="C2514" i="18"/>
  <c r="B2514" i="18"/>
  <c r="A2514" i="18"/>
  <c r="E2513" i="18"/>
  <c r="F2513" i="18" s="1"/>
  <c r="D2513" i="18"/>
  <c r="C2513" i="18"/>
  <c r="B2513" i="18"/>
  <c r="A2513" i="18"/>
  <c r="E2512" i="18"/>
  <c r="F2512" i="18" s="1"/>
  <c r="D2512" i="18"/>
  <c r="C2512" i="18"/>
  <c r="B2512" i="18"/>
  <c r="A2512" i="18"/>
  <c r="E2511" i="18"/>
  <c r="F2511" i="18" s="1"/>
  <c r="D2511" i="18"/>
  <c r="C2511" i="18"/>
  <c r="B2511" i="18"/>
  <c r="A2511" i="18"/>
  <c r="E2510" i="18"/>
  <c r="F2510" i="18" s="1"/>
  <c r="D2510" i="18"/>
  <c r="C2510" i="18"/>
  <c r="B2510" i="18"/>
  <c r="A2510" i="18"/>
  <c r="E2509" i="18"/>
  <c r="F2509" i="18" s="1"/>
  <c r="D2509" i="18"/>
  <c r="C2509" i="18"/>
  <c r="B2509" i="18"/>
  <c r="A2509" i="18"/>
  <c r="E2508" i="18"/>
  <c r="F2508" i="18" s="1"/>
  <c r="D2508" i="18"/>
  <c r="C2508" i="18"/>
  <c r="B2508" i="18"/>
  <c r="A2508" i="18"/>
  <c r="E2507" i="18"/>
  <c r="F2507" i="18" s="1"/>
  <c r="D2507" i="18"/>
  <c r="C2507" i="18"/>
  <c r="B2507" i="18"/>
  <c r="A2507" i="18"/>
  <c r="E2506" i="18"/>
  <c r="F2506" i="18" s="1"/>
  <c r="D2506" i="18"/>
  <c r="C2506" i="18"/>
  <c r="B2506" i="18"/>
  <c r="A2506" i="18"/>
  <c r="E2505" i="18"/>
  <c r="F2505" i="18" s="1"/>
  <c r="D2505" i="18"/>
  <c r="C2505" i="18"/>
  <c r="B2505" i="18"/>
  <c r="A2505" i="18"/>
  <c r="E2504" i="18"/>
  <c r="F2504" i="18" s="1"/>
  <c r="D2504" i="18"/>
  <c r="C2504" i="18"/>
  <c r="B2504" i="18"/>
  <c r="A2504" i="18"/>
  <c r="E2503" i="18"/>
  <c r="F2503" i="18" s="1"/>
  <c r="D2503" i="18"/>
  <c r="C2503" i="18"/>
  <c r="B2503" i="18"/>
  <c r="A2503" i="18"/>
  <c r="E2502" i="18"/>
  <c r="F2502" i="18" s="1"/>
  <c r="D2502" i="18"/>
  <c r="C2502" i="18"/>
  <c r="B2502" i="18"/>
  <c r="A2502" i="18"/>
  <c r="E2501" i="18"/>
  <c r="F2501" i="18" s="1"/>
  <c r="D2501" i="18"/>
  <c r="C2501" i="18"/>
  <c r="B2501" i="18"/>
  <c r="A2501" i="18"/>
  <c r="E2500" i="18"/>
  <c r="F2500" i="18" s="1"/>
  <c r="D2500" i="18"/>
  <c r="C2500" i="18"/>
  <c r="B2500" i="18"/>
  <c r="A2500" i="18"/>
  <c r="E2499" i="18"/>
  <c r="F2499" i="18" s="1"/>
  <c r="D2499" i="18"/>
  <c r="C2499" i="18"/>
  <c r="B2499" i="18"/>
  <c r="A2499" i="18"/>
  <c r="E2498" i="18"/>
  <c r="F2498" i="18" s="1"/>
  <c r="D2498" i="18"/>
  <c r="C2498" i="18"/>
  <c r="B2498" i="18"/>
  <c r="A2498" i="18"/>
  <c r="E2497" i="18"/>
  <c r="F2497" i="18" s="1"/>
  <c r="D2497" i="18"/>
  <c r="C2497" i="18"/>
  <c r="B2497" i="18"/>
  <c r="A2497" i="18"/>
  <c r="E2496" i="18"/>
  <c r="F2496" i="18" s="1"/>
  <c r="D2496" i="18"/>
  <c r="C2496" i="18"/>
  <c r="B2496" i="18"/>
  <c r="A2496" i="18"/>
  <c r="E2495" i="18"/>
  <c r="F2495" i="18" s="1"/>
  <c r="D2495" i="18"/>
  <c r="C2495" i="18"/>
  <c r="B2495" i="18"/>
  <c r="A2495" i="18"/>
  <c r="E2494" i="18"/>
  <c r="F2494" i="18" s="1"/>
  <c r="D2494" i="18"/>
  <c r="C2494" i="18"/>
  <c r="B2494" i="18"/>
  <c r="A2494" i="18"/>
  <c r="E2493" i="18"/>
  <c r="F2493" i="18" s="1"/>
  <c r="D2493" i="18"/>
  <c r="C2493" i="18"/>
  <c r="B2493" i="18"/>
  <c r="A2493" i="18"/>
  <c r="E2492" i="18"/>
  <c r="F2492" i="18" s="1"/>
  <c r="D2492" i="18"/>
  <c r="C2492" i="18"/>
  <c r="B2492" i="18"/>
  <c r="A2492" i="18"/>
  <c r="E2491" i="18"/>
  <c r="F2491" i="18" s="1"/>
  <c r="D2491" i="18"/>
  <c r="C2491" i="18"/>
  <c r="B2491" i="18"/>
  <c r="A2491" i="18"/>
  <c r="E2490" i="18"/>
  <c r="F2490" i="18" s="1"/>
  <c r="D2490" i="18"/>
  <c r="C2490" i="18"/>
  <c r="B2490" i="18"/>
  <c r="A2490" i="18"/>
  <c r="E2489" i="18"/>
  <c r="F2489" i="18" s="1"/>
  <c r="D2489" i="18"/>
  <c r="C2489" i="18"/>
  <c r="B2489" i="18"/>
  <c r="A2489" i="18"/>
  <c r="E2488" i="18"/>
  <c r="F2488" i="18" s="1"/>
  <c r="D2488" i="18"/>
  <c r="C2488" i="18"/>
  <c r="B2488" i="18"/>
  <c r="A2488" i="18"/>
  <c r="E2487" i="18"/>
  <c r="F2487" i="18" s="1"/>
  <c r="D2487" i="18"/>
  <c r="C2487" i="18"/>
  <c r="B2487" i="18"/>
  <c r="A2487" i="18"/>
  <c r="E2486" i="18"/>
  <c r="F2486" i="18" s="1"/>
  <c r="D2486" i="18"/>
  <c r="C2486" i="18"/>
  <c r="B2486" i="18"/>
  <c r="A2486" i="18"/>
  <c r="E2485" i="18"/>
  <c r="F2485" i="18" s="1"/>
  <c r="D2485" i="18"/>
  <c r="C2485" i="18"/>
  <c r="B2485" i="18"/>
  <c r="A2485" i="18"/>
  <c r="E2484" i="18"/>
  <c r="F2484" i="18" s="1"/>
  <c r="D2484" i="18"/>
  <c r="C2484" i="18"/>
  <c r="B2484" i="18"/>
  <c r="A2484" i="18"/>
  <c r="E2483" i="18"/>
  <c r="F2483" i="18" s="1"/>
  <c r="D2483" i="18"/>
  <c r="C2483" i="18"/>
  <c r="B2483" i="18"/>
  <c r="A2483" i="18"/>
  <c r="E2482" i="18"/>
  <c r="F2482" i="18" s="1"/>
  <c r="D2482" i="18"/>
  <c r="C2482" i="18"/>
  <c r="B2482" i="18"/>
  <c r="A2482" i="18"/>
  <c r="E2481" i="18"/>
  <c r="F2481" i="18" s="1"/>
  <c r="D2481" i="18"/>
  <c r="C2481" i="18"/>
  <c r="B2481" i="18"/>
  <c r="A2481" i="18"/>
  <c r="E2480" i="18"/>
  <c r="F2480" i="18" s="1"/>
  <c r="D2480" i="18"/>
  <c r="C2480" i="18"/>
  <c r="B2480" i="18"/>
  <c r="A2480" i="18"/>
  <c r="E2479" i="18"/>
  <c r="F2479" i="18" s="1"/>
  <c r="D2479" i="18"/>
  <c r="C2479" i="18"/>
  <c r="B2479" i="18"/>
  <c r="A2479" i="18"/>
  <c r="E2478" i="18"/>
  <c r="F2478" i="18" s="1"/>
  <c r="D2478" i="18"/>
  <c r="C2478" i="18"/>
  <c r="B2478" i="18"/>
  <c r="A2478" i="18"/>
  <c r="E2477" i="18"/>
  <c r="F2477" i="18" s="1"/>
  <c r="D2477" i="18"/>
  <c r="C2477" i="18"/>
  <c r="B2477" i="18"/>
  <c r="A2477" i="18"/>
  <c r="E2476" i="18"/>
  <c r="F2476" i="18" s="1"/>
  <c r="D2476" i="18"/>
  <c r="C2476" i="18"/>
  <c r="B2476" i="18"/>
  <c r="A2476" i="18"/>
  <c r="E2475" i="18"/>
  <c r="F2475" i="18" s="1"/>
  <c r="D2475" i="18"/>
  <c r="C2475" i="18"/>
  <c r="B2475" i="18"/>
  <c r="A2475" i="18"/>
  <c r="E2474" i="18"/>
  <c r="F2474" i="18" s="1"/>
  <c r="D2474" i="18"/>
  <c r="C2474" i="18"/>
  <c r="B2474" i="18"/>
  <c r="A2474" i="18"/>
  <c r="E2473" i="18"/>
  <c r="F2473" i="18" s="1"/>
  <c r="D2473" i="18"/>
  <c r="C2473" i="18"/>
  <c r="B2473" i="18"/>
  <c r="A2473" i="18"/>
  <c r="E2472" i="18"/>
  <c r="F2472" i="18" s="1"/>
  <c r="D2472" i="18"/>
  <c r="C2472" i="18"/>
  <c r="B2472" i="18"/>
  <c r="A2472" i="18"/>
  <c r="E2471" i="18"/>
  <c r="F2471" i="18" s="1"/>
  <c r="D2471" i="18"/>
  <c r="C2471" i="18"/>
  <c r="B2471" i="18"/>
  <c r="A2471" i="18"/>
  <c r="E2470" i="18"/>
  <c r="F2470" i="18" s="1"/>
  <c r="D2470" i="18"/>
  <c r="C2470" i="18"/>
  <c r="B2470" i="18"/>
  <c r="A2470" i="18"/>
  <c r="E2469" i="18"/>
  <c r="F2469" i="18" s="1"/>
  <c r="D2469" i="18"/>
  <c r="C2469" i="18"/>
  <c r="B2469" i="18"/>
  <c r="A2469" i="18"/>
  <c r="E2468" i="18"/>
  <c r="F2468" i="18" s="1"/>
  <c r="D2468" i="18"/>
  <c r="C2468" i="18"/>
  <c r="B2468" i="18"/>
  <c r="A2468" i="18"/>
  <c r="E2467" i="18"/>
  <c r="F2467" i="18" s="1"/>
  <c r="D2467" i="18"/>
  <c r="C2467" i="18"/>
  <c r="B2467" i="18"/>
  <c r="A2467" i="18"/>
  <c r="E2466" i="18"/>
  <c r="F2466" i="18" s="1"/>
  <c r="D2466" i="18"/>
  <c r="C2466" i="18"/>
  <c r="B2466" i="18"/>
  <c r="A2466" i="18"/>
  <c r="E2465" i="18"/>
  <c r="F2465" i="18" s="1"/>
  <c r="D2465" i="18"/>
  <c r="C2465" i="18"/>
  <c r="B2465" i="18"/>
  <c r="A2465" i="18"/>
  <c r="E2464" i="18"/>
  <c r="F2464" i="18" s="1"/>
  <c r="D2464" i="18"/>
  <c r="C2464" i="18"/>
  <c r="B2464" i="18"/>
  <c r="A2464" i="18"/>
  <c r="E2463" i="18"/>
  <c r="F2463" i="18" s="1"/>
  <c r="D2463" i="18"/>
  <c r="C2463" i="18"/>
  <c r="B2463" i="18"/>
  <c r="A2463" i="18"/>
  <c r="E2462" i="18"/>
  <c r="F2462" i="18" s="1"/>
  <c r="D2462" i="18"/>
  <c r="C2462" i="18"/>
  <c r="B2462" i="18"/>
  <c r="A2462" i="18"/>
  <c r="E2461" i="18"/>
  <c r="F2461" i="18" s="1"/>
  <c r="D2461" i="18"/>
  <c r="C2461" i="18"/>
  <c r="B2461" i="18"/>
  <c r="A2461" i="18"/>
  <c r="E2460" i="18"/>
  <c r="F2460" i="18" s="1"/>
  <c r="D2460" i="18"/>
  <c r="C2460" i="18"/>
  <c r="B2460" i="18"/>
  <c r="A2460" i="18"/>
  <c r="E2459" i="18"/>
  <c r="F2459" i="18" s="1"/>
  <c r="D2459" i="18"/>
  <c r="C2459" i="18"/>
  <c r="B2459" i="18"/>
  <c r="A2459" i="18"/>
  <c r="E2458" i="18"/>
  <c r="F2458" i="18" s="1"/>
  <c r="D2458" i="18"/>
  <c r="C2458" i="18"/>
  <c r="B2458" i="18"/>
  <c r="A2458" i="18"/>
  <c r="E2457" i="18"/>
  <c r="F2457" i="18" s="1"/>
  <c r="D2457" i="18"/>
  <c r="C2457" i="18"/>
  <c r="B2457" i="18"/>
  <c r="A2457" i="18"/>
  <c r="E2456" i="18"/>
  <c r="F2456" i="18" s="1"/>
  <c r="D2456" i="18"/>
  <c r="C2456" i="18"/>
  <c r="B2456" i="18"/>
  <c r="A2456" i="18"/>
  <c r="E2455" i="18"/>
  <c r="F2455" i="18" s="1"/>
  <c r="D2455" i="18"/>
  <c r="C2455" i="18"/>
  <c r="B2455" i="18"/>
  <c r="A2455" i="18"/>
  <c r="E2454" i="18"/>
  <c r="F2454" i="18" s="1"/>
  <c r="D2454" i="18"/>
  <c r="C2454" i="18"/>
  <c r="B2454" i="18"/>
  <c r="A2454" i="18"/>
  <c r="E2453" i="18"/>
  <c r="F2453" i="18" s="1"/>
  <c r="D2453" i="18"/>
  <c r="C2453" i="18"/>
  <c r="B2453" i="18"/>
  <c r="A2453" i="18"/>
  <c r="E2452" i="18"/>
  <c r="F2452" i="18" s="1"/>
  <c r="D2452" i="18"/>
  <c r="C2452" i="18"/>
  <c r="B2452" i="18"/>
  <c r="A2452" i="18"/>
  <c r="E2451" i="18"/>
  <c r="F2451" i="18" s="1"/>
  <c r="D2451" i="18"/>
  <c r="C2451" i="18"/>
  <c r="B2451" i="18"/>
  <c r="A2451" i="18"/>
  <c r="E2450" i="18"/>
  <c r="F2450" i="18" s="1"/>
  <c r="D2450" i="18"/>
  <c r="C2450" i="18"/>
  <c r="B2450" i="18"/>
  <c r="A2450" i="18"/>
  <c r="E2449" i="18"/>
  <c r="F2449" i="18" s="1"/>
  <c r="D2449" i="18"/>
  <c r="C2449" i="18"/>
  <c r="B2449" i="18"/>
  <c r="A2449" i="18"/>
  <c r="E2448" i="18"/>
  <c r="F2448" i="18" s="1"/>
  <c r="D2448" i="18"/>
  <c r="C2448" i="18"/>
  <c r="B2448" i="18"/>
  <c r="A2448" i="18"/>
  <c r="E2447" i="18"/>
  <c r="F2447" i="18" s="1"/>
  <c r="D2447" i="18"/>
  <c r="C2447" i="18"/>
  <c r="B2447" i="18"/>
  <c r="A2447" i="18"/>
  <c r="E2446" i="18"/>
  <c r="F2446" i="18" s="1"/>
  <c r="D2446" i="18"/>
  <c r="C2446" i="18"/>
  <c r="B2446" i="18"/>
  <c r="A2446" i="18"/>
  <c r="E2445" i="18"/>
  <c r="F2445" i="18" s="1"/>
  <c r="D2445" i="18"/>
  <c r="C2445" i="18"/>
  <c r="B2445" i="18"/>
  <c r="A2445" i="18"/>
  <c r="E2444" i="18"/>
  <c r="F2444" i="18" s="1"/>
  <c r="D2444" i="18"/>
  <c r="C2444" i="18"/>
  <c r="B2444" i="18"/>
  <c r="A2444" i="18"/>
  <c r="E2443" i="18"/>
  <c r="F2443" i="18" s="1"/>
  <c r="D2443" i="18"/>
  <c r="C2443" i="18"/>
  <c r="B2443" i="18"/>
  <c r="A2443" i="18"/>
  <c r="E2442" i="18"/>
  <c r="F2442" i="18" s="1"/>
  <c r="D2442" i="18"/>
  <c r="C2442" i="18"/>
  <c r="B2442" i="18"/>
  <c r="A2442" i="18"/>
  <c r="E2441" i="18"/>
  <c r="F2441" i="18" s="1"/>
  <c r="D2441" i="18"/>
  <c r="C2441" i="18"/>
  <c r="B2441" i="18"/>
  <c r="A2441" i="18"/>
  <c r="E2440" i="18"/>
  <c r="F2440" i="18" s="1"/>
  <c r="D2440" i="18"/>
  <c r="C2440" i="18"/>
  <c r="B2440" i="18"/>
  <c r="A2440" i="18"/>
  <c r="E2439" i="18"/>
  <c r="F2439" i="18" s="1"/>
  <c r="D2439" i="18"/>
  <c r="C2439" i="18"/>
  <c r="B2439" i="18"/>
  <c r="A2439" i="18"/>
  <c r="E2438" i="18"/>
  <c r="F2438" i="18" s="1"/>
  <c r="D2438" i="18"/>
  <c r="C2438" i="18"/>
  <c r="B2438" i="18"/>
  <c r="A2438" i="18"/>
  <c r="E2437" i="18"/>
  <c r="F2437" i="18" s="1"/>
  <c r="D2437" i="18"/>
  <c r="C2437" i="18"/>
  <c r="B2437" i="18"/>
  <c r="A2437" i="18"/>
  <c r="E2436" i="18"/>
  <c r="F2436" i="18" s="1"/>
  <c r="D2436" i="18"/>
  <c r="C2436" i="18"/>
  <c r="B2436" i="18"/>
  <c r="A2436" i="18"/>
  <c r="E2435" i="18"/>
  <c r="F2435" i="18" s="1"/>
  <c r="D2435" i="18"/>
  <c r="C2435" i="18"/>
  <c r="B2435" i="18"/>
  <c r="A2435" i="18"/>
  <c r="E2434" i="18"/>
  <c r="F2434" i="18" s="1"/>
  <c r="D2434" i="18"/>
  <c r="C2434" i="18"/>
  <c r="B2434" i="18"/>
  <c r="A2434" i="18"/>
  <c r="E2433" i="18"/>
  <c r="F2433" i="18" s="1"/>
  <c r="D2433" i="18"/>
  <c r="C2433" i="18"/>
  <c r="B2433" i="18"/>
  <c r="A2433" i="18"/>
  <c r="E2432" i="18"/>
  <c r="F2432" i="18" s="1"/>
  <c r="D2432" i="18"/>
  <c r="C2432" i="18"/>
  <c r="B2432" i="18"/>
  <c r="A2432" i="18"/>
  <c r="E2431" i="18"/>
  <c r="F2431" i="18" s="1"/>
  <c r="D2431" i="18"/>
  <c r="C2431" i="18"/>
  <c r="B2431" i="18"/>
  <c r="A2431" i="18"/>
  <c r="E2430" i="18"/>
  <c r="F2430" i="18" s="1"/>
  <c r="D2430" i="18"/>
  <c r="C2430" i="18"/>
  <c r="B2430" i="18"/>
  <c r="A2430" i="18"/>
  <c r="E2429" i="18"/>
  <c r="F2429" i="18" s="1"/>
  <c r="D2429" i="18"/>
  <c r="C2429" i="18"/>
  <c r="B2429" i="18"/>
  <c r="A2429" i="18"/>
  <c r="E2428" i="18"/>
  <c r="F2428" i="18" s="1"/>
  <c r="D2428" i="18"/>
  <c r="C2428" i="18"/>
  <c r="B2428" i="18"/>
  <c r="A2428" i="18"/>
  <c r="E2427" i="18"/>
  <c r="F2427" i="18" s="1"/>
  <c r="D2427" i="18"/>
  <c r="C2427" i="18"/>
  <c r="B2427" i="18"/>
  <c r="A2427" i="18"/>
  <c r="E2426" i="18"/>
  <c r="F2426" i="18" s="1"/>
  <c r="D2426" i="18"/>
  <c r="C2426" i="18"/>
  <c r="B2426" i="18"/>
  <c r="A2426" i="18"/>
  <c r="E2425" i="18"/>
  <c r="F2425" i="18" s="1"/>
  <c r="D2425" i="18"/>
  <c r="C2425" i="18"/>
  <c r="B2425" i="18"/>
  <c r="A2425" i="18"/>
  <c r="E2424" i="18"/>
  <c r="F2424" i="18" s="1"/>
  <c r="D2424" i="18"/>
  <c r="C2424" i="18"/>
  <c r="B2424" i="18"/>
  <c r="A2424" i="18"/>
  <c r="E2423" i="18"/>
  <c r="F2423" i="18" s="1"/>
  <c r="D2423" i="18"/>
  <c r="C2423" i="18"/>
  <c r="B2423" i="18"/>
  <c r="A2423" i="18"/>
  <c r="E2422" i="18"/>
  <c r="F2422" i="18" s="1"/>
  <c r="D2422" i="18"/>
  <c r="C2422" i="18"/>
  <c r="B2422" i="18"/>
  <c r="A2422" i="18"/>
  <c r="E2421" i="18"/>
  <c r="F2421" i="18" s="1"/>
  <c r="D2421" i="18"/>
  <c r="C2421" i="18"/>
  <c r="B2421" i="18"/>
  <c r="A2421" i="18"/>
  <c r="E2420" i="18"/>
  <c r="F2420" i="18" s="1"/>
  <c r="D2420" i="18"/>
  <c r="C2420" i="18"/>
  <c r="B2420" i="18"/>
  <c r="A2420" i="18"/>
  <c r="E2419" i="18"/>
  <c r="F2419" i="18" s="1"/>
  <c r="D2419" i="18"/>
  <c r="C2419" i="18"/>
  <c r="B2419" i="18"/>
  <c r="A2419" i="18"/>
  <c r="E2418" i="18"/>
  <c r="F2418" i="18" s="1"/>
  <c r="D2418" i="18"/>
  <c r="C2418" i="18"/>
  <c r="B2418" i="18"/>
  <c r="A2418" i="18"/>
  <c r="E2417" i="18"/>
  <c r="F2417" i="18" s="1"/>
  <c r="D2417" i="18"/>
  <c r="C2417" i="18"/>
  <c r="B2417" i="18"/>
  <c r="A2417" i="18"/>
  <c r="E2416" i="18"/>
  <c r="F2416" i="18" s="1"/>
  <c r="D2416" i="18"/>
  <c r="C2416" i="18"/>
  <c r="B2416" i="18"/>
  <c r="A2416" i="18"/>
  <c r="E2415" i="18"/>
  <c r="F2415" i="18" s="1"/>
  <c r="D2415" i="18"/>
  <c r="C2415" i="18"/>
  <c r="B2415" i="18"/>
  <c r="A2415" i="18"/>
  <c r="E2414" i="18"/>
  <c r="F2414" i="18" s="1"/>
  <c r="D2414" i="18"/>
  <c r="C2414" i="18"/>
  <c r="B2414" i="18"/>
  <c r="A2414" i="18"/>
  <c r="E2413" i="18"/>
  <c r="F2413" i="18" s="1"/>
  <c r="D2413" i="18"/>
  <c r="C2413" i="18"/>
  <c r="B2413" i="18"/>
  <c r="A2413" i="18"/>
  <c r="E2412" i="18"/>
  <c r="F2412" i="18" s="1"/>
  <c r="D2412" i="18"/>
  <c r="C2412" i="18"/>
  <c r="B2412" i="18"/>
  <c r="A2412" i="18"/>
  <c r="E2411" i="18"/>
  <c r="F2411" i="18" s="1"/>
  <c r="D2411" i="18"/>
  <c r="C2411" i="18"/>
  <c r="B2411" i="18"/>
  <c r="A2411" i="18"/>
  <c r="E2410" i="18"/>
  <c r="F2410" i="18" s="1"/>
  <c r="D2410" i="18"/>
  <c r="C2410" i="18"/>
  <c r="B2410" i="18"/>
  <c r="A2410" i="18"/>
  <c r="E2409" i="18"/>
  <c r="F2409" i="18" s="1"/>
  <c r="D2409" i="18"/>
  <c r="C2409" i="18"/>
  <c r="B2409" i="18"/>
  <c r="A2409" i="18"/>
  <c r="E2408" i="18"/>
  <c r="F2408" i="18" s="1"/>
  <c r="D2408" i="18"/>
  <c r="C2408" i="18"/>
  <c r="B2408" i="18"/>
  <c r="A2408" i="18"/>
  <c r="E2407" i="18"/>
  <c r="F2407" i="18" s="1"/>
  <c r="D2407" i="18"/>
  <c r="C2407" i="18"/>
  <c r="B2407" i="18"/>
  <c r="A2407" i="18"/>
  <c r="E2406" i="18"/>
  <c r="F2406" i="18" s="1"/>
  <c r="D2406" i="18"/>
  <c r="C2406" i="18"/>
  <c r="B2406" i="18"/>
  <c r="A2406" i="18"/>
  <c r="E2405" i="18"/>
  <c r="F2405" i="18" s="1"/>
  <c r="D2405" i="18"/>
  <c r="C2405" i="18"/>
  <c r="B2405" i="18"/>
  <c r="A2405" i="18"/>
  <c r="E2404" i="18"/>
  <c r="F2404" i="18" s="1"/>
  <c r="D2404" i="18"/>
  <c r="C2404" i="18"/>
  <c r="B2404" i="18"/>
  <c r="A2404" i="18"/>
  <c r="E2403" i="18"/>
  <c r="F2403" i="18" s="1"/>
  <c r="D2403" i="18"/>
  <c r="C2403" i="18"/>
  <c r="B2403" i="18"/>
  <c r="A2403" i="18"/>
  <c r="E2402" i="18"/>
  <c r="F2402" i="18" s="1"/>
  <c r="D2402" i="18"/>
  <c r="C2402" i="18"/>
  <c r="B2402" i="18"/>
  <c r="A2402" i="18"/>
  <c r="E2401" i="18"/>
  <c r="F2401" i="18" s="1"/>
  <c r="D2401" i="18"/>
  <c r="C2401" i="18"/>
  <c r="B2401" i="18"/>
  <c r="A2401" i="18"/>
  <c r="E2400" i="18"/>
  <c r="F2400" i="18" s="1"/>
  <c r="D2400" i="18"/>
  <c r="C2400" i="18"/>
  <c r="B2400" i="18"/>
  <c r="A2400" i="18"/>
  <c r="E2399" i="18"/>
  <c r="F2399" i="18" s="1"/>
  <c r="D2399" i="18"/>
  <c r="C2399" i="18"/>
  <c r="B2399" i="18"/>
  <c r="A2399" i="18"/>
  <c r="E2398" i="18"/>
  <c r="F2398" i="18" s="1"/>
  <c r="D2398" i="18"/>
  <c r="C2398" i="18"/>
  <c r="B2398" i="18"/>
  <c r="A2398" i="18"/>
  <c r="E2397" i="18"/>
  <c r="F2397" i="18" s="1"/>
  <c r="D2397" i="18"/>
  <c r="C2397" i="18"/>
  <c r="B2397" i="18"/>
  <c r="A2397" i="18"/>
  <c r="E2396" i="18"/>
  <c r="F2396" i="18" s="1"/>
  <c r="D2396" i="18"/>
  <c r="C2396" i="18"/>
  <c r="B2396" i="18"/>
  <c r="A2396" i="18"/>
  <c r="E2395" i="18"/>
  <c r="F2395" i="18" s="1"/>
  <c r="D2395" i="18"/>
  <c r="C2395" i="18"/>
  <c r="B2395" i="18"/>
  <c r="A2395" i="18"/>
  <c r="E2394" i="18"/>
  <c r="F2394" i="18" s="1"/>
  <c r="D2394" i="18"/>
  <c r="C2394" i="18"/>
  <c r="B2394" i="18"/>
  <c r="A2394" i="18"/>
  <c r="E2393" i="18"/>
  <c r="F2393" i="18" s="1"/>
  <c r="D2393" i="18"/>
  <c r="C2393" i="18"/>
  <c r="B2393" i="18"/>
  <c r="A2393" i="18"/>
  <c r="E2392" i="18"/>
  <c r="F2392" i="18" s="1"/>
  <c r="D2392" i="18"/>
  <c r="C2392" i="18"/>
  <c r="B2392" i="18"/>
  <c r="A2392" i="18"/>
  <c r="E2391" i="18"/>
  <c r="F2391" i="18" s="1"/>
  <c r="D2391" i="18"/>
  <c r="C2391" i="18"/>
  <c r="B2391" i="18"/>
  <c r="A2391" i="18"/>
  <c r="E2390" i="18"/>
  <c r="F2390" i="18" s="1"/>
  <c r="D2390" i="18"/>
  <c r="C2390" i="18"/>
  <c r="B2390" i="18"/>
  <c r="A2390" i="18"/>
  <c r="E2389" i="18"/>
  <c r="F2389" i="18" s="1"/>
  <c r="D2389" i="18"/>
  <c r="C2389" i="18"/>
  <c r="B2389" i="18"/>
  <c r="A2389" i="18"/>
  <c r="E2388" i="18"/>
  <c r="F2388" i="18" s="1"/>
  <c r="D2388" i="18"/>
  <c r="C2388" i="18"/>
  <c r="B2388" i="18"/>
  <c r="A2388" i="18"/>
  <c r="E2387" i="18"/>
  <c r="F2387" i="18" s="1"/>
  <c r="D2387" i="18"/>
  <c r="C2387" i="18"/>
  <c r="B2387" i="18"/>
  <c r="A2387" i="18"/>
  <c r="E2386" i="18"/>
  <c r="F2386" i="18" s="1"/>
  <c r="D2386" i="18"/>
  <c r="C2386" i="18"/>
  <c r="B2386" i="18"/>
  <c r="A2386" i="18"/>
  <c r="E2385" i="18"/>
  <c r="F2385" i="18" s="1"/>
  <c r="D2385" i="18"/>
  <c r="C2385" i="18"/>
  <c r="B2385" i="18"/>
  <c r="A2385" i="18"/>
  <c r="E2384" i="18"/>
  <c r="F2384" i="18" s="1"/>
  <c r="D2384" i="18"/>
  <c r="C2384" i="18"/>
  <c r="B2384" i="18"/>
  <c r="A2384" i="18"/>
  <c r="E2383" i="18"/>
  <c r="F2383" i="18" s="1"/>
  <c r="D2383" i="18"/>
  <c r="C2383" i="18"/>
  <c r="B2383" i="18"/>
  <c r="A2383" i="18"/>
  <c r="E2382" i="18"/>
  <c r="F2382" i="18" s="1"/>
  <c r="D2382" i="18"/>
  <c r="C2382" i="18"/>
  <c r="B2382" i="18"/>
  <c r="A2382" i="18"/>
  <c r="E2381" i="18"/>
  <c r="F2381" i="18" s="1"/>
  <c r="D2381" i="18"/>
  <c r="C2381" i="18"/>
  <c r="B2381" i="18"/>
  <c r="A2381" i="18"/>
  <c r="E2380" i="18"/>
  <c r="F2380" i="18" s="1"/>
  <c r="D2380" i="18"/>
  <c r="C2380" i="18"/>
  <c r="B2380" i="18"/>
  <c r="A2380" i="18"/>
  <c r="E2379" i="18"/>
  <c r="F2379" i="18" s="1"/>
  <c r="D2379" i="18"/>
  <c r="C2379" i="18"/>
  <c r="B2379" i="18"/>
  <c r="A2379" i="18"/>
  <c r="E2378" i="18"/>
  <c r="F2378" i="18" s="1"/>
  <c r="D2378" i="18"/>
  <c r="C2378" i="18"/>
  <c r="B2378" i="18"/>
  <c r="A2378" i="18"/>
  <c r="E2377" i="18"/>
  <c r="F2377" i="18" s="1"/>
  <c r="D2377" i="18"/>
  <c r="C2377" i="18"/>
  <c r="B2377" i="18"/>
  <c r="A2377" i="18"/>
  <c r="E2376" i="18"/>
  <c r="F2376" i="18" s="1"/>
  <c r="D2376" i="18"/>
  <c r="C2376" i="18"/>
  <c r="B2376" i="18"/>
  <c r="A2376" i="18"/>
  <c r="E2375" i="18"/>
  <c r="F2375" i="18" s="1"/>
  <c r="D2375" i="18"/>
  <c r="C2375" i="18"/>
  <c r="B2375" i="18"/>
  <c r="A2375" i="18"/>
  <c r="E2374" i="18"/>
  <c r="F2374" i="18" s="1"/>
  <c r="D2374" i="18"/>
  <c r="C2374" i="18"/>
  <c r="B2374" i="18"/>
  <c r="A2374" i="18"/>
  <c r="E2373" i="18"/>
  <c r="F2373" i="18" s="1"/>
  <c r="D2373" i="18"/>
  <c r="C2373" i="18"/>
  <c r="B2373" i="18"/>
  <c r="A2373" i="18"/>
  <c r="E2372" i="18"/>
  <c r="F2372" i="18" s="1"/>
  <c r="D2372" i="18"/>
  <c r="C2372" i="18"/>
  <c r="B2372" i="18"/>
  <c r="A2372" i="18"/>
  <c r="E2371" i="18"/>
  <c r="F2371" i="18" s="1"/>
  <c r="D2371" i="18"/>
  <c r="C2371" i="18"/>
  <c r="B2371" i="18"/>
  <c r="A2371" i="18"/>
  <c r="E2370" i="18"/>
  <c r="F2370" i="18" s="1"/>
  <c r="D2370" i="18"/>
  <c r="C2370" i="18"/>
  <c r="B2370" i="18"/>
  <c r="A2370" i="18"/>
  <c r="E2369" i="18"/>
  <c r="F2369" i="18" s="1"/>
  <c r="D2369" i="18"/>
  <c r="C2369" i="18"/>
  <c r="B2369" i="18"/>
  <c r="A2369" i="18"/>
  <c r="E2368" i="18"/>
  <c r="F2368" i="18" s="1"/>
  <c r="D2368" i="18"/>
  <c r="C2368" i="18"/>
  <c r="B2368" i="18"/>
  <c r="A2368" i="18"/>
  <c r="E2367" i="18"/>
  <c r="F2367" i="18" s="1"/>
  <c r="D2367" i="18"/>
  <c r="C2367" i="18"/>
  <c r="B2367" i="18"/>
  <c r="A2367" i="18"/>
  <c r="E2366" i="18"/>
  <c r="F2366" i="18" s="1"/>
  <c r="D2366" i="18"/>
  <c r="C2366" i="18"/>
  <c r="B2366" i="18"/>
  <c r="A2366" i="18"/>
  <c r="E2365" i="18"/>
  <c r="F2365" i="18" s="1"/>
  <c r="D2365" i="18"/>
  <c r="C2365" i="18"/>
  <c r="B2365" i="18"/>
  <c r="A2365" i="18"/>
  <c r="E2364" i="18"/>
  <c r="F2364" i="18" s="1"/>
  <c r="D2364" i="18"/>
  <c r="C2364" i="18"/>
  <c r="B2364" i="18"/>
  <c r="A2364" i="18"/>
  <c r="E2363" i="18"/>
  <c r="F2363" i="18" s="1"/>
  <c r="D2363" i="18"/>
  <c r="C2363" i="18"/>
  <c r="B2363" i="18"/>
  <c r="A2363" i="18"/>
  <c r="E2362" i="18"/>
  <c r="F2362" i="18" s="1"/>
  <c r="D2362" i="18"/>
  <c r="C2362" i="18"/>
  <c r="B2362" i="18"/>
  <c r="A2362" i="18"/>
  <c r="E2361" i="18"/>
  <c r="F2361" i="18" s="1"/>
  <c r="D2361" i="18"/>
  <c r="C2361" i="18"/>
  <c r="B2361" i="18"/>
  <c r="A2361" i="18"/>
  <c r="E2360" i="18"/>
  <c r="F2360" i="18" s="1"/>
  <c r="D2360" i="18"/>
  <c r="C2360" i="18"/>
  <c r="B2360" i="18"/>
  <c r="A2360" i="18"/>
  <c r="E2359" i="18"/>
  <c r="F2359" i="18" s="1"/>
  <c r="D2359" i="18"/>
  <c r="C2359" i="18"/>
  <c r="B2359" i="18"/>
  <c r="A2359" i="18"/>
  <c r="E2358" i="18"/>
  <c r="F2358" i="18" s="1"/>
  <c r="D2358" i="18"/>
  <c r="C2358" i="18"/>
  <c r="B2358" i="18"/>
  <c r="A2358" i="18"/>
  <c r="E2357" i="18"/>
  <c r="F2357" i="18" s="1"/>
  <c r="D2357" i="18"/>
  <c r="C2357" i="18"/>
  <c r="B2357" i="18"/>
  <c r="A2357" i="18"/>
  <c r="E2356" i="18"/>
  <c r="F2356" i="18" s="1"/>
  <c r="D2356" i="18"/>
  <c r="C2356" i="18"/>
  <c r="B2356" i="18"/>
  <c r="A2356" i="18"/>
  <c r="E2355" i="18"/>
  <c r="F2355" i="18" s="1"/>
  <c r="D2355" i="18"/>
  <c r="C2355" i="18"/>
  <c r="B2355" i="18"/>
  <c r="A2355" i="18"/>
  <c r="E2354" i="18"/>
  <c r="F2354" i="18" s="1"/>
  <c r="D2354" i="18"/>
  <c r="C2354" i="18"/>
  <c r="B2354" i="18"/>
  <c r="A2354" i="18"/>
  <c r="E2353" i="18"/>
  <c r="F2353" i="18" s="1"/>
  <c r="D2353" i="18"/>
  <c r="C2353" i="18"/>
  <c r="B2353" i="18"/>
  <c r="A2353" i="18"/>
  <c r="E2352" i="18"/>
  <c r="F2352" i="18" s="1"/>
  <c r="D2352" i="18"/>
  <c r="C2352" i="18"/>
  <c r="B2352" i="18"/>
  <c r="A2352" i="18"/>
  <c r="E2351" i="18"/>
  <c r="F2351" i="18" s="1"/>
  <c r="D2351" i="18"/>
  <c r="C2351" i="18"/>
  <c r="B2351" i="18"/>
  <c r="A2351" i="18"/>
  <c r="E2350" i="18"/>
  <c r="F2350" i="18" s="1"/>
  <c r="D2350" i="18"/>
  <c r="C2350" i="18"/>
  <c r="B2350" i="18"/>
  <c r="A2350" i="18"/>
  <c r="E2349" i="18"/>
  <c r="F2349" i="18" s="1"/>
  <c r="D2349" i="18"/>
  <c r="C2349" i="18"/>
  <c r="B2349" i="18"/>
  <c r="A2349" i="18"/>
  <c r="E2348" i="18"/>
  <c r="F2348" i="18" s="1"/>
  <c r="D2348" i="18"/>
  <c r="C2348" i="18"/>
  <c r="B2348" i="18"/>
  <c r="A2348" i="18"/>
  <c r="E2347" i="18"/>
  <c r="F2347" i="18" s="1"/>
  <c r="D2347" i="18"/>
  <c r="C2347" i="18"/>
  <c r="B2347" i="18"/>
  <c r="A2347" i="18"/>
  <c r="E2346" i="18"/>
  <c r="F2346" i="18" s="1"/>
  <c r="D2346" i="18"/>
  <c r="C2346" i="18"/>
  <c r="B2346" i="18"/>
  <c r="A2346" i="18"/>
  <c r="E2345" i="18"/>
  <c r="F2345" i="18" s="1"/>
  <c r="D2345" i="18"/>
  <c r="C2345" i="18"/>
  <c r="B2345" i="18"/>
  <c r="A2345" i="18"/>
  <c r="E2344" i="18"/>
  <c r="F2344" i="18" s="1"/>
  <c r="D2344" i="18"/>
  <c r="C2344" i="18"/>
  <c r="B2344" i="18"/>
  <c r="A2344" i="18"/>
  <c r="E2343" i="18"/>
  <c r="F2343" i="18" s="1"/>
  <c r="D2343" i="18"/>
  <c r="C2343" i="18"/>
  <c r="B2343" i="18"/>
  <c r="A2343" i="18"/>
  <c r="E2342" i="18"/>
  <c r="F2342" i="18" s="1"/>
  <c r="D2342" i="18"/>
  <c r="C2342" i="18"/>
  <c r="B2342" i="18"/>
  <c r="A2342" i="18"/>
  <c r="E2341" i="18"/>
  <c r="F2341" i="18" s="1"/>
  <c r="D2341" i="18"/>
  <c r="C2341" i="18"/>
  <c r="B2341" i="18"/>
  <c r="A2341" i="18"/>
  <c r="E2340" i="18"/>
  <c r="F2340" i="18" s="1"/>
  <c r="D2340" i="18"/>
  <c r="C2340" i="18"/>
  <c r="B2340" i="18"/>
  <c r="A2340" i="18"/>
  <c r="E2339" i="18"/>
  <c r="F2339" i="18" s="1"/>
  <c r="D2339" i="18"/>
  <c r="C2339" i="18"/>
  <c r="B2339" i="18"/>
  <c r="A2339" i="18"/>
  <c r="E2338" i="18"/>
  <c r="F2338" i="18" s="1"/>
  <c r="D2338" i="18"/>
  <c r="C2338" i="18"/>
  <c r="B2338" i="18"/>
  <c r="A2338" i="18"/>
  <c r="E2337" i="18"/>
  <c r="F2337" i="18" s="1"/>
  <c r="D2337" i="18"/>
  <c r="C2337" i="18"/>
  <c r="B2337" i="18"/>
  <c r="A2337" i="18"/>
  <c r="F2336" i="18"/>
  <c r="E2336" i="18"/>
  <c r="D2336" i="18"/>
  <c r="C2336" i="18"/>
  <c r="B2336" i="18"/>
  <c r="A2336" i="18"/>
  <c r="E2335" i="18"/>
  <c r="F2335" i="18" s="1"/>
  <c r="D2335" i="18"/>
  <c r="C2335" i="18"/>
  <c r="B2335" i="18"/>
  <c r="A2335" i="18"/>
  <c r="E2334" i="18"/>
  <c r="F2334" i="18" s="1"/>
  <c r="D2334" i="18"/>
  <c r="C2334" i="18"/>
  <c r="B2334" i="18"/>
  <c r="A2334" i="18"/>
  <c r="E2333" i="18"/>
  <c r="F2333" i="18" s="1"/>
  <c r="D2333" i="18"/>
  <c r="C2333" i="18"/>
  <c r="B2333" i="18"/>
  <c r="A2333" i="18"/>
  <c r="E2332" i="18"/>
  <c r="F2332" i="18" s="1"/>
  <c r="D2332" i="18"/>
  <c r="C2332" i="18"/>
  <c r="B2332" i="18"/>
  <c r="A2332" i="18"/>
  <c r="E2331" i="18"/>
  <c r="F2331" i="18" s="1"/>
  <c r="D2331" i="18"/>
  <c r="C2331" i="18"/>
  <c r="B2331" i="18"/>
  <c r="A2331" i="18"/>
  <c r="E2330" i="18"/>
  <c r="F2330" i="18" s="1"/>
  <c r="D2330" i="18"/>
  <c r="C2330" i="18"/>
  <c r="B2330" i="18"/>
  <c r="A2330" i="18"/>
  <c r="E2329" i="18"/>
  <c r="F2329" i="18" s="1"/>
  <c r="D2329" i="18"/>
  <c r="C2329" i="18"/>
  <c r="B2329" i="18"/>
  <c r="A2329" i="18"/>
  <c r="E2328" i="18"/>
  <c r="F2328" i="18" s="1"/>
  <c r="D2328" i="18"/>
  <c r="C2328" i="18"/>
  <c r="B2328" i="18"/>
  <c r="A2328" i="18"/>
  <c r="E2327" i="18"/>
  <c r="F2327" i="18" s="1"/>
  <c r="D2327" i="18"/>
  <c r="C2327" i="18"/>
  <c r="B2327" i="18"/>
  <c r="A2327" i="18"/>
  <c r="E2326" i="18"/>
  <c r="F2326" i="18" s="1"/>
  <c r="D2326" i="18"/>
  <c r="C2326" i="18"/>
  <c r="B2326" i="18"/>
  <c r="A2326" i="18"/>
  <c r="E2325" i="18"/>
  <c r="F2325" i="18" s="1"/>
  <c r="D2325" i="18"/>
  <c r="C2325" i="18"/>
  <c r="B2325" i="18"/>
  <c r="A2325" i="18"/>
  <c r="E2324" i="18"/>
  <c r="F2324" i="18" s="1"/>
  <c r="D2324" i="18"/>
  <c r="C2324" i="18"/>
  <c r="B2324" i="18"/>
  <c r="A2324" i="18"/>
  <c r="E2323" i="18"/>
  <c r="F2323" i="18" s="1"/>
  <c r="D2323" i="18"/>
  <c r="C2323" i="18"/>
  <c r="B2323" i="18"/>
  <c r="A2323" i="18"/>
  <c r="E2322" i="18"/>
  <c r="F2322" i="18" s="1"/>
  <c r="D2322" i="18"/>
  <c r="C2322" i="18"/>
  <c r="B2322" i="18"/>
  <c r="A2322" i="18"/>
  <c r="E2321" i="18"/>
  <c r="F2321" i="18" s="1"/>
  <c r="D2321" i="18"/>
  <c r="C2321" i="18"/>
  <c r="B2321" i="18"/>
  <c r="A2321" i="18"/>
  <c r="E2320" i="18"/>
  <c r="F2320" i="18" s="1"/>
  <c r="D2320" i="18"/>
  <c r="C2320" i="18"/>
  <c r="B2320" i="18"/>
  <c r="A2320" i="18"/>
  <c r="E2319" i="18"/>
  <c r="F2319" i="18" s="1"/>
  <c r="D2319" i="18"/>
  <c r="C2319" i="18"/>
  <c r="B2319" i="18"/>
  <c r="A2319" i="18"/>
  <c r="E2318" i="18"/>
  <c r="F2318" i="18" s="1"/>
  <c r="D2318" i="18"/>
  <c r="C2318" i="18"/>
  <c r="B2318" i="18"/>
  <c r="A2318" i="18"/>
  <c r="E2317" i="18"/>
  <c r="F2317" i="18" s="1"/>
  <c r="D2317" i="18"/>
  <c r="C2317" i="18"/>
  <c r="B2317" i="18"/>
  <c r="A2317" i="18"/>
  <c r="E2316" i="18"/>
  <c r="F2316" i="18" s="1"/>
  <c r="D2316" i="18"/>
  <c r="C2316" i="18"/>
  <c r="B2316" i="18"/>
  <c r="A2316" i="18"/>
  <c r="E2315" i="18"/>
  <c r="F2315" i="18" s="1"/>
  <c r="D2315" i="18"/>
  <c r="C2315" i="18"/>
  <c r="B2315" i="18"/>
  <c r="A2315" i="18"/>
  <c r="E2314" i="18"/>
  <c r="F2314" i="18" s="1"/>
  <c r="D2314" i="18"/>
  <c r="C2314" i="18"/>
  <c r="B2314" i="18"/>
  <c r="A2314" i="18"/>
  <c r="E2313" i="18"/>
  <c r="F2313" i="18" s="1"/>
  <c r="D2313" i="18"/>
  <c r="C2313" i="18"/>
  <c r="B2313" i="18"/>
  <c r="A2313" i="18"/>
  <c r="E2312" i="18"/>
  <c r="F2312" i="18" s="1"/>
  <c r="D2312" i="18"/>
  <c r="C2312" i="18"/>
  <c r="B2312" i="18"/>
  <c r="A2312" i="18"/>
  <c r="E2311" i="18"/>
  <c r="F2311" i="18" s="1"/>
  <c r="D2311" i="18"/>
  <c r="C2311" i="18"/>
  <c r="B2311" i="18"/>
  <c r="A2311" i="18"/>
  <c r="E2310" i="18"/>
  <c r="F2310" i="18" s="1"/>
  <c r="D2310" i="18"/>
  <c r="C2310" i="18"/>
  <c r="B2310" i="18"/>
  <c r="A2310" i="18"/>
  <c r="E2309" i="18"/>
  <c r="F2309" i="18" s="1"/>
  <c r="D2309" i="18"/>
  <c r="C2309" i="18"/>
  <c r="B2309" i="18"/>
  <c r="A2309" i="18"/>
  <c r="E2308" i="18"/>
  <c r="F2308" i="18" s="1"/>
  <c r="D2308" i="18"/>
  <c r="C2308" i="18"/>
  <c r="B2308" i="18"/>
  <c r="A2308" i="18"/>
  <c r="E2307" i="18"/>
  <c r="F2307" i="18" s="1"/>
  <c r="D2307" i="18"/>
  <c r="C2307" i="18"/>
  <c r="B2307" i="18"/>
  <c r="A2307" i="18"/>
  <c r="E2306" i="18"/>
  <c r="F2306" i="18" s="1"/>
  <c r="D2306" i="18"/>
  <c r="C2306" i="18"/>
  <c r="B2306" i="18"/>
  <c r="A2306" i="18"/>
  <c r="E2305" i="18"/>
  <c r="F2305" i="18" s="1"/>
  <c r="D2305" i="18"/>
  <c r="C2305" i="18"/>
  <c r="B2305" i="18"/>
  <c r="A2305" i="18"/>
  <c r="E2304" i="18"/>
  <c r="F2304" i="18" s="1"/>
  <c r="D2304" i="18"/>
  <c r="C2304" i="18"/>
  <c r="B2304" i="18"/>
  <c r="A2304" i="18"/>
  <c r="E2303" i="18"/>
  <c r="F2303" i="18" s="1"/>
  <c r="D2303" i="18"/>
  <c r="C2303" i="18"/>
  <c r="B2303" i="18"/>
  <c r="A2303" i="18"/>
  <c r="E2302" i="18"/>
  <c r="F2302" i="18" s="1"/>
  <c r="D2302" i="18"/>
  <c r="C2302" i="18"/>
  <c r="B2302" i="18"/>
  <c r="A2302" i="18"/>
  <c r="E2301" i="18"/>
  <c r="F2301" i="18" s="1"/>
  <c r="D2301" i="18"/>
  <c r="C2301" i="18"/>
  <c r="B2301" i="18"/>
  <c r="A2301" i="18"/>
  <c r="E2300" i="18"/>
  <c r="F2300" i="18" s="1"/>
  <c r="D2300" i="18"/>
  <c r="C2300" i="18"/>
  <c r="B2300" i="18"/>
  <c r="A2300" i="18"/>
  <c r="E2299" i="18"/>
  <c r="F2299" i="18" s="1"/>
  <c r="D2299" i="18"/>
  <c r="C2299" i="18"/>
  <c r="B2299" i="18"/>
  <c r="A2299" i="18"/>
  <c r="E2298" i="18"/>
  <c r="F2298" i="18" s="1"/>
  <c r="D2298" i="18"/>
  <c r="C2298" i="18"/>
  <c r="B2298" i="18"/>
  <c r="A2298" i="18"/>
  <c r="E2297" i="18"/>
  <c r="F2297" i="18" s="1"/>
  <c r="D2297" i="18"/>
  <c r="C2297" i="18"/>
  <c r="B2297" i="18"/>
  <c r="A2297" i="18"/>
  <c r="E2296" i="18"/>
  <c r="F2296" i="18" s="1"/>
  <c r="D2296" i="18"/>
  <c r="C2296" i="18"/>
  <c r="B2296" i="18"/>
  <c r="A2296" i="18"/>
  <c r="E2295" i="18"/>
  <c r="F2295" i="18" s="1"/>
  <c r="D2295" i="18"/>
  <c r="C2295" i="18"/>
  <c r="B2295" i="18"/>
  <c r="A2295" i="18"/>
  <c r="E2294" i="18"/>
  <c r="F2294" i="18" s="1"/>
  <c r="D2294" i="18"/>
  <c r="C2294" i="18"/>
  <c r="B2294" i="18"/>
  <c r="A2294" i="18"/>
  <c r="E2293" i="18"/>
  <c r="F2293" i="18" s="1"/>
  <c r="D2293" i="18"/>
  <c r="C2293" i="18"/>
  <c r="B2293" i="18"/>
  <c r="A2293" i="18"/>
  <c r="E2292" i="18"/>
  <c r="F2292" i="18" s="1"/>
  <c r="D2292" i="18"/>
  <c r="C2292" i="18"/>
  <c r="B2292" i="18"/>
  <c r="A2292" i="18"/>
  <c r="E2291" i="18"/>
  <c r="F2291" i="18" s="1"/>
  <c r="D2291" i="18"/>
  <c r="C2291" i="18"/>
  <c r="B2291" i="18"/>
  <c r="A2291" i="18"/>
  <c r="E2290" i="18"/>
  <c r="F2290" i="18" s="1"/>
  <c r="D2290" i="18"/>
  <c r="C2290" i="18"/>
  <c r="B2290" i="18"/>
  <c r="A2290" i="18"/>
  <c r="E2289" i="18"/>
  <c r="F2289" i="18" s="1"/>
  <c r="D2289" i="18"/>
  <c r="C2289" i="18"/>
  <c r="B2289" i="18"/>
  <c r="A2289" i="18"/>
  <c r="E2288" i="18"/>
  <c r="F2288" i="18" s="1"/>
  <c r="D2288" i="18"/>
  <c r="C2288" i="18"/>
  <c r="B2288" i="18"/>
  <c r="A2288" i="18"/>
  <c r="E2287" i="18"/>
  <c r="F2287" i="18" s="1"/>
  <c r="D2287" i="18"/>
  <c r="C2287" i="18"/>
  <c r="B2287" i="18"/>
  <c r="A2287" i="18"/>
  <c r="E2286" i="18"/>
  <c r="F2286" i="18" s="1"/>
  <c r="D2286" i="18"/>
  <c r="C2286" i="18"/>
  <c r="B2286" i="18"/>
  <c r="A2286" i="18"/>
  <c r="E2285" i="18"/>
  <c r="F2285" i="18" s="1"/>
  <c r="D2285" i="18"/>
  <c r="C2285" i="18"/>
  <c r="B2285" i="18"/>
  <c r="A2285" i="18"/>
  <c r="E2284" i="18"/>
  <c r="F2284" i="18" s="1"/>
  <c r="D2284" i="18"/>
  <c r="C2284" i="18"/>
  <c r="B2284" i="18"/>
  <c r="A2284" i="18"/>
  <c r="E2283" i="18"/>
  <c r="F2283" i="18" s="1"/>
  <c r="D2283" i="18"/>
  <c r="C2283" i="18"/>
  <c r="B2283" i="18"/>
  <c r="A2283" i="18"/>
  <c r="E2282" i="18"/>
  <c r="F2282" i="18" s="1"/>
  <c r="D2282" i="18"/>
  <c r="C2282" i="18"/>
  <c r="B2282" i="18"/>
  <c r="A2282" i="18"/>
  <c r="E2281" i="18"/>
  <c r="F2281" i="18" s="1"/>
  <c r="D2281" i="18"/>
  <c r="C2281" i="18"/>
  <c r="B2281" i="18"/>
  <c r="A2281" i="18"/>
  <c r="E2280" i="18"/>
  <c r="F2280" i="18" s="1"/>
  <c r="D2280" i="18"/>
  <c r="C2280" i="18"/>
  <c r="B2280" i="18"/>
  <c r="A2280" i="18"/>
  <c r="E2279" i="18"/>
  <c r="F2279" i="18" s="1"/>
  <c r="D2279" i="18"/>
  <c r="C2279" i="18"/>
  <c r="B2279" i="18"/>
  <c r="A2279" i="18"/>
  <c r="E2278" i="18"/>
  <c r="F2278" i="18" s="1"/>
  <c r="D2278" i="18"/>
  <c r="C2278" i="18"/>
  <c r="B2278" i="18"/>
  <c r="A2278" i="18"/>
  <c r="E2277" i="18"/>
  <c r="F2277" i="18" s="1"/>
  <c r="D2277" i="18"/>
  <c r="C2277" i="18"/>
  <c r="B2277" i="18"/>
  <c r="A2277" i="18"/>
  <c r="E2276" i="18"/>
  <c r="F2276" i="18" s="1"/>
  <c r="D2276" i="18"/>
  <c r="C2276" i="18"/>
  <c r="B2276" i="18"/>
  <c r="A2276" i="18"/>
  <c r="E2275" i="18"/>
  <c r="F2275" i="18" s="1"/>
  <c r="D2275" i="18"/>
  <c r="C2275" i="18"/>
  <c r="B2275" i="18"/>
  <c r="A2275" i="18"/>
  <c r="E2274" i="18"/>
  <c r="F2274" i="18" s="1"/>
  <c r="D2274" i="18"/>
  <c r="C2274" i="18"/>
  <c r="B2274" i="18"/>
  <c r="A2274" i="18"/>
  <c r="E2273" i="18"/>
  <c r="F2273" i="18" s="1"/>
  <c r="D2273" i="18"/>
  <c r="C2273" i="18"/>
  <c r="B2273" i="18"/>
  <c r="A2273" i="18"/>
  <c r="E2272" i="18"/>
  <c r="F2272" i="18" s="1"/>
  <c r="D2272" i="18"/>
  <c r="C2272" i="18"/>
  <c r="B2272" i="18"/>
  <c r="A2272" i="18"/>
  <c r="E2271" i="18"/>
  <c r="F2271" i="18" s="1"/>
  <c r="D2271" i="18"/>
  <c r="C2271" i="18"/>
  <c r="B2271" i="18"/>
  <c r="A2271" i="18"/>
  <c r="E2270" i="18"/>
  <c r="F2270" i="18" s="1"/>
  <c r="D2270" i="18"/>
  <c r="C2270" i="18"/>
  <c r="B2270" i="18"/>
  <c r="A2270" i="18"/>
  <c r="E2269" i="18"/>
  <c r="F2269" i="18" s="1"/>
  <c r="D2269" i="18"/>
  <c r="C2269" i="18"/>
  <c r="B2269" i="18"/>
  <c r="A2269" i="18"/>
  <c r="E2268" i="18"/>
  <c r="F2268" i="18" s="1"/>
  <c r="D2268" i="18"/>
  <c r="C2268" i="18"/>
  <c r="B2268" i="18"/>
  <c r="A2268" i="18"/>
  <c r="E2267" i="18"/>
  <c r="F2267" i="18" s="1"/>
  <c r="D2267" i="18"/>
  <c r="C2267" i="18"/>
  <c r="B2267" i="18"/>
  <c r="A2267" i="18"/>
  <c r="E2266" i="18"/>
  <c r="F2266" i="18" s="1"/>
  <c r="D2266" i="18"/>
  <c r="C2266" i="18"/>
  <c r="B2266" i="18"/>
  <c r="A2266" i="18"/>
  <c r="E2265" i="18"/>
  <c r="F2265" i="18" s="1"/>
  <c r="D2265" i="18"/>
  <c r="C2265" i="18"/>
  <c r="B2265" i="18"/>
  <c r="A2265" i="18"/>
  <c r="E2264" i="18"/>
  <c r="F2264" i="18" s="1"/>
  <c r="D2264" i="18"/>
  <c r="C2264" i="18"/>
  <c r="B2264" i="18"/>
  <c r="A2264" i="18"/>
  <c r="E2263" i="18"/>
  <c r="F2263" i="18" s="1"/>
  <c r="D2263" i="18"/>
  <c r="C2263" i="18"/>
  <c r="B2263" i="18"/>
  <c r="A2263" i="18"/>
  <c r="E2262" i="18"/>
  <c r="F2262" i="18" s="1"/>
  <c r="D2262" i="18"/>
  <c r="C2262" i="18"/>
  <c r="B2262" i="18"/>
  <c r="A2262" i="18"/>
  <c r="E2261" i="18"/>
  <c r="F2261" i="18" s="1"/>
  <c r="D2261" i="18"/>
  <c r="C2261" i="18"/>
  <c r="B2261" i="18"/>
  <c r="A2261" i="18"/>
  <c r="E2260" i="18"/>
  <c r="F2260" i="18" s="1"/>
  <c r="D2260" i="18"/>
  <c r="C2260" i="18"/>
  <c r="B2260" i="18"/>
  <c r="A2260" i="18"/>
  <c r="E2259" i="18"/>
  <c r="F2259" i="18" s="1"/>
  <c r="D2259" i="18"/>
  <c r="C2259" i="18"/>
  <c r="B2259" i="18"/>
  <c r="A2259" i="18"/>
  <c r="E2258" i="18"/>
  <c r="F2258" i="18" s="1"/>
  <c r="D2258" i="18"/>
  <c r="C2258" i="18"/>
  <c r="B2258" i="18"/>
  <c r="A2258" i="18"/>
  <c r="E2257" i="18"/>
  <c r="F2257" i="18" s="1"/>
  <c r="D2257" i="18"/>
  <c r="C2257" i="18"/>
  <c r="B2257" i="18"/>
  <c r="A2257" i="18"/>
  <c r="E2256" i="18"/>
  <c r="F2256" i="18" s="1"/>
  <c r="D2256" i="18"/>
  <c r="C2256" i="18"/>
  <c r="B2256" i="18"/>
  <c r="A2256" i="18"/>
  <c r="E2255" i="18"/>
  <c r="F2255" i="18" s="1"/>
  <c r="D2255" i="18"/>
  <c r="C2255" i="18"/>
  <c r="B2255" i="18"/>
  <c r="A2255" i="18"/>
  <c r="E2254" i="18"/>
  <c r="F2254" i="18" s="1"/>
  <c r="D2254" i="18"/>
  <c r="C2254" i="18"/>
  <c r="B2254" i="18"/>
  <c r="A2254" i="18"/>
  <c r="E2253" i="18"/>
  <c r="F2253" i="18" s="1"/>
  <c r="D2253" i="18"/>
  <c r="C2253" i="18"/>
  <c r="B2253" i="18"/>
  <c r="A2253" i="18"/>
  <c r="E2252" i="18"/>
  <c r="F2252" i="18" s="1"/>
  <c r="D2252" i="18"/>
  <c r="C2252" i="18"/>
  <c r="B2252" i="18"/>
  <c r="A2252" i="18"/>
  <c r="E2251" i="18"/>
  <c r="F2251" i="18" s="1"/>
  <c r="D2251" i="18"/>
  <c r="C2251" i="18"/>
  <c r="B2251" i="18"/>
  <c r="A2251" i="18"/>
  <c r="E2250" i="18"/>
  <c r="F2250" i="18" s="1"/>
  <c r="D2250" i="18"/>
  <c r="C2250" i="18"/>
  <c r="B2250" i="18"/>
  <c r="A2250" i="18"/>
  <c r="E2249" i="18"/>
  <c r="F2249" i="18" s="1"/>
  <c r="D2249" i="18"/>
  <c r="C2249" i="18"/>
  <c r="B2249" i="18"/>
  <c r="A2249" i="18"/>
  <c r="E2248" i="18"/>
  <c r="F2248" i="18" s="1"/>
  <c r="D2248" i="18"/>
  <c r="C2248" i="18"/>
  <c r="B2248" i="18"/>
  <c r="A2248" i="18"/>
  <c r="E2247" i="18"/>
  <c r="F2247" i="18" s="1"/>
  <c r="D2247" i="18"/>
  <c r="C2247" i="18"/>
  <c r="B2247" i="18"/>
  <c r="A2247" i="18"/>
  <c r="E2246" i="18"/>
  <c r="F2246" i="18" s="1"/>
  <c r="D2246" i="18"/>
  <c r="C2246" i="18"/>
  <c r="B2246" i="18"/>
  <c r="A2246" i="18"/>
  <c r="E2245" i="18"/>
  <c r="F2245" i="18" s="1"/>
  <c r="D2245" i="18"/>
  <c r="C2245" i="18"/>
  <c r="B2245" i="18"/>
  <c r="A2245" i="18"/>
  <c r="E2244" i="18"/>
  <c r="F2244" i="18" s="1"/>
  <c r="D2244" i="18"/>
  <c r="C2244" i="18"/>
  <c r="B2244" i="18"/>
  <c r="A2244" i="18"/>
  <c r="E2243" i="18"/>
  <c r="F2243" i="18" s="1"/>
  <c r="D2243" i="18"/>
  <c r="C2243" i="18"/>
  <c r="B2243" i="18"/>
  <c r="A2243" i="18"/>
  <c r="E2242" i="18"/>
  <c r="F2242" i="18" s="1"/>
  <c r="D2242" i="18"/>
  <c r="C2242" i="18"/>
  <c r="B2242" i="18"/>
  <c r="A2242" i="18"/>
  <c r="E2241" i="18"/>
  <c r="F2241" i="18" s="1"/>
  <c r="D2241" i="18"/>
  <c r="C2241" i="18"/>
  <c r="B2241" i="18"/>
  <c r="A2241" i="18"/>
  <c r="E2240" i="18"/>
  <c r="F2240" i="18" s="1"/>
  <c r="D2240" i="18"/>
  <c r="C2240" i="18"/>
  <c r="B2240" i="18"/>
  <c r="A2240" i="18"/>
  <c r="E2239" i="18"/>
  <c r="F2239" i="18" s="1"/>
  <c r="D2239" i="18"/>
  <c r="C2239" i="18"/>
  <c r="B2239" i="18"/>
  <c r="A2239" i="18"/>
  <c r="E2238" i="18"/>
  <c r="F2238" i="18" s="1"/>
  <c r="D2238" i="18"/>
  <c r="C2238" i="18"/>
  <c r="B2238" i="18"/>
  <c r="A2238" i="18"/>
  <c r="E2237" i="18"/>
  <c r="F2237" i="18" s="1"/>
  <c r="D2237" i="18"/>
  <c r="C2237" i="18"/>
  <c r="B2237" i="18"/>
  <c r="A2237" i="18"/>
  <c r="E2236" i="18"/>
  <c r="F2236" i="18" s="1"/>
  <c r="D2236" i="18"/>
  <c r="C2236" i="18"/>
  <c r="B2236" i="18"/>
  <c r="A2236" i="18"/>
  <c r="E2235" i="18"/>
  <c r="F2235" i="18" s="1"/>
  <c r="D2235" i="18"/>
  <c r="C2235" i="18"/>
  <c r="B2235" i="18"/>
  <c r="A2235" i="18"/>
  <c r="E2234" i="18"/>
  <c r="F2234" i="18" s="1"/>
  <c r="D2234" i="18"/>
  <c r="C2234" i="18"/>
  <c r="B2234" i="18"/>
  <c r="A2234" i="18"/>
  <c r="E2233" i="18"/>
  <c r="F2233" i="18" s="1"/>
  <c r="D2233" i="18"/>
  <c r="C2233" i="18"/>
  <c r="B2233" i="18"/>
  <c r="A2233" i="18"/>
  <c r="E2232" i="18"/>
  <c r="F2232" i="18" s="1"/>
  <c r="D2232" i="18"/>
  <c r="C2232" i="18"/>
  <c r="B2232" i="18"/>
  <c r="A2232" i="18"/>
  <c r="E2231" i="18"/>
  <c r="F2231" i="18" s="1"/>
  <c r="D2231" i="18"/>
  <c r="C2231" i="18"/>
  <c r="B2231" i="18"/>
  <c r="A2231" i="18"/>
  <c r="E2230" i="18"/>
  <c r="F2230" i="18" s="1"/>
  <c r="D2230" i="18"/>
  <c r="C2230" i="18"/>
  <c r="B2230" i="18"/>
  <c r="A2230" i="18"/>
  <c r="E2229" i="18"/>
  <c r="F2229" i="18" s="1"/>
  <c r="D2229" i="18"/>
  <c r="C2229" i="18"/>
  <c r="B2229" i="18"/>
  <c r="A2229" i="18"/>
  <c r="E2228" i="18"/>
  <c r="F2228" i="18" s="1"/>
  <c r="D2228" i="18"/>
  <c r="C2228" i="18"/>
  <c r="B2228" i="18"/>
  <c r="A2228" i="18"/>
  <c r="E2227" i="18"/>
  <c r="F2227" i="18" s="1"/>
  <c r="D2227" i="18"/>
  <c r="C2227" i="18"/>
  <c r="B2227" i="18"/>
  <c r="A2227" i="18"/>
  <c r="E2226" i="18"/>
  <c r="F2226" i="18" s="1"/>
  <c r="D2226" i="18"/>
  <c r="C2226" i="18"/>
  <c r="B2226" i="18"/>
  <c r="A2226" i="18"/>
  <c r="E2225" i="18"/>
  <c r="F2225" i="18" s="1"/>
  <c r="D2225" i="18"/>
  <c r="C2225" i="18"/>
  <c r="B2225" i="18"/>
  <c r="A2225" i="18"/>
  <c r="E2224" i="18"/>
  <c r="F2224" i="18" s="1"/>
  <c r="D2224" i="18"/>
  <c r="C2224" i="18"/>
  <c r="B2224" i="18"/>
  <c r="A2224" i="18"/>
  <c r="E2223" i="18"/>
  <c r="F2223" i="18" s="1"/>
  <c r="D2223" i="18"/>
  <c r="C2223" i="18"/>
  <c r="B2223" i="18"/>
  <c r="A2223" i="18"/>
  <c r="E2222" i="18"/>
  <c r="F2222" i="18" s="1"/>
  <c r="D2222" i="18"/>
  <c r="C2222" i="18"/>
  <c r="B2222" i="18"/>
  <c r="A2222" i="18"/>
  <c r="E2221" i="18"/>
  <c r="F2221" i="18" s="1"/>
  <c r="D2221" i="18"/>
  <c r="C2221" i="18"/>
  <c r="B2221" i="18"/>
  <c r="A2221" i="18"/>
  <c r="E2220" i="18"/>
  <c r="F2220" i="18" s="1"/>
  <c r="D2220" i="18"/>
  <c r="C2220" i="18"/>
  <c r="B2220" i="18"/>
  <c r="A2220" i="18"/>
  <c r="E2219" i="18"/>
  <c r="F2219" i="18" s="1"/>
  <c r="D2219" i="18"/>
  <c r="C2219" i="18"/>
  <c r="B2219" i="18"/>
  <c r="A2219" i="18"/>
  <c r="E2218" i="18"/>
  <c r="F2218" i="18" s="1"/>
  <c r="D2218" i="18"/>
  <c r="C2218" i="18"/>
  <c r="B2218" i="18"/>
  <c r="A2218" i="18"/>
  <c r="E2217" i="18"/>
  <c r="F2217" i="18" s="1"/>
  <c r="D2217" i="18"/>
  <c r="C2217" i="18"/>
  <c r="B2217" i="18"/>
  <c r="A2217" i="18"/>
  <c r="E2216" i="18"/>
  <c r="F2216" i="18" s="1"/>
  <c r="D2216" i="18"/>
  <c r="C2216" i="18"/>
  <c r="B2216" i="18"/>
  <c r="A2216" i="18"/>
  <c r="E2215" i="18"/>
  <c r="F2215" i="18" s="1"/>
  <c r="D2215" i="18"/>
  <c r="C2215" i="18"/>
  <c r="B2215" i="18"/>
  <c r="A2215" i="18"/>
  <c r="E2214" i="18"/>
  <c r="F2214" i="18" s="1"/>
  <c r="D2214" i="18"/>
  <c r="C2214" i="18"/>
  <c r="B2214" i="18"/>
  <c r="A2214" i="18"/>
  <c r="E2213" i="18"/>
  <c r="F2213" i="18" s="1"/>
  <c r="D2213" i="18"/>
  <c r="C2213" i="18"/>
  <c r="B2213" i="18"/>
  <c r="A2213" i="18"/>
  <c r="E2212" i="18"/>
  <c r="F2212" i="18" s="1"/>
  <c r="D2212" i="18"/>
  <c r="C2212" i="18"/>
  <c r="B2212" i="18"/>
  <c r="A2212" i="18"/>
  <c r="E2211" i="18"/>
  <c r="F2211" i="18" s="1"/>
  <c r="D2211" i="18"/>
  <c r="C2211" i="18"/>
  <c r="B2211" i="18"/>
  <c r="A2211" i="18"/>
  <c r="E2210" i="18"/>
  <c r="F2210" i="18" s="1"/>
  <c r="D2210" i="18"/>
  <c r="C2210" i="18"/>
  <c r="B2210" i="18"/>
  <c r="A2210" i="18"/>
  <c r="E2209" i="18"/>
  <c r="F2209" i="18" s="1"/>
  <c r="D2209" i="18"/>
  <c r="C2209" i="18"/>
  <c r="B2209" i="18"/>
  <c r="A2209" i="18"/>
  <c r="E2208" i="18"/>
  <c r="F2208" i="18" s="1"/>
  <c r="D2208" i="18"/>
  <c r="C2208" i="18"/>
  <c r="B2208" i="18"/>
  <c r="A2208" i="18"/>
  <c r="E2207" i="18"/>
  <c r="F2207" i="18" s="1"/>
  <c r="D2207" i="18"/>
  <c r="C2207" i="18"/>
  <c r="B2207" i="18"/>
  <c r="A2207" i="18"/>
  <c r="E2206" i="18"/>
  <c r="F2206" i="18" s="1"/>
  <c r="D2206" i="18"/>
  <c r="C2206" i="18"/>
  <c r="B2206" i="18"/>
  <c r="A2206" i="18"/>
  <c r="E2205" i="18"/>
  <c r="F2205" i="18" s="1"/>
  <c r="D2205" i="18"/>
  <c r="C2205" i="18"/>
  <c r="B2205" i="18"/>
  <c r="A2205" i="18"/>
  <c r="E2204" i="18"/>
  <c r="F2204" i="18" s="1"/>
  <c r="D2204" i="18"/>
  <c r="C2204" i="18"/>
  <c r="B2204" i="18"/>
  <c r="A2204" i="18"/>
  <c r="E2203" i="18"/>
  <c r="F2203" i="18" s="1"/>
  <c r="D2203" i="18"/>
  <c r="C2203" i="18"/>
  <c r="B2203" i="18"/>
  <c r="A2203" i="18"/>
  <c r="E2202" i="18"/>
  <c r="F2202" i="18" s="1"/>
  <c r="D2202" i="18"/>
  <c r="C2202" i="18"/>
  <c r="B2202" i="18"/>
  <c r="A2202" i="18"/>
  <c r="E2201" i="18"/>
  <c r="F2201" i="18" s="1"/>
  <c r="D2201" i="18"/>
  <c r="C2201" i="18"/>
  <c r="B2201" i="18"/>
  <c r="A2201" i="18"/>
  <c r="E2200" i="18"/>
  <c r="F2200" i="18" s="1"/>
  <c r="D2200" i="18"/>
  <c r="C2200" i="18"/>
  <c r="B2200" i="18"/>
  <c r="A2200" i="18"/>
  <c r="E2199" i="18"/>
  <c r="F2199" i="18" s="1"/>
  <c r="D2199" i="18"/>
  <c r="C2199" i="18"/>
  <c r="B2199" i="18"/>
  <c r="A2199" i="18"/>
  <c r="E2198" i="18"/>
  <c r="F2198" i="18" s="1"/>
  <c r="D2198" i="18"/>
  <c r="C2198" i="18"/>
  <c r="B2198" i="18"/>
  <c r="A2198" i="18"/>
  <c r="E2197" i="18"/>
  <c r="F2197" i="18" s="1"/>
  <c r="D2197" i="18"/>
  <c r="C2197" i="18"/>
  <c r="B2197" i="18"/>
  <c r="A2197" i="18"/>
  <c r="E2196" i="18"/>
  <c r="F2196" i="18" s="1"/>
  <c r="D2196" i="18"/>
  <c r="C2196" i="18"/>
  <c r="B2196" i="18"/>
  <c r="A2196" i="18"/>
  <c r="E2195" i="18"/>
  <c r="F2195" i="18" s="1"/>
  <c r="D2195" i="18"/>
  <c r="C2195" i="18"/>
  <c r="B2195" i="18"/>
  <c r="A2195" i="18"/>
  <c r="E2194" i="18"/>
  <c r="F2194" i="18" s="1"/>
  <c r="D2194" i="18"/>
  <c r="C2194" i="18"/>
  <c r="B2194" i="18"/>
  <c r="A2194" i="18"/>
  <c r="E2193" i="18"/>
  <c r="F2193" i="18" s="1"/>
  <c r="D2193" i="18"/>
  <c r="C2193" i="18"/>
  <c r="B2193" i="18"/>
  <c r="A2193" i="18"/>
  <c r="E2192" i="18"/>
  <c r="F2192" i="18" s="1"/>
  <c r="D2192" i="18"/>
  <c r="C2192" i="18"/>
  <c r="B2192" i="18"/>
  <c r="A2192" i="18"/>
  <c r="E2191" i="18"/>
  <c r="F2191" i="18" s="1"/>
  <c r="D2191" i="18"/>
  <c r="C2191" i="18"/>
  <c r="B2191" i="18"/>
  <c r="A2191" i="18"/>
  <c r="E2190" i="18"/>
  <c r="F2190" i="18" s="1"/>
  <c r="D2190" i="18"/>
  <c r="C2190" i="18"/>
  <c r="B2190" i="18"/>
  <c r="A2190" i="18"/>
  <c r="E2189" i="18"/>
  <c r="F2189" i="18" s="1"/>
  <c r="D2189" i="18"/>
  <c r="C2189" i="18"/>
  <c r="B2189" i="18"/>
  <c r="A2189" i="18"/>
  <c r="E2188" i="18"/>
  <c r="F2188" i="18" s="1"/>
  <c r="D2188" i="18"/>
  <c r="C2188" i="18"/>
  <c r="B2188" i="18"/>
  <c r="A2188" i="18"/>
  <c r="E2187" i="18"/>
  <c r="F2187" i="18" s="1"/>
  <c r="D2187" i="18"/>
  <c r="C2187" i="18"/>
  <c r="B2187" i="18"/>
  <c r="A2187" i="18"/>
  <c r="E2186" i="18"/>
  <c r="F2186" i="18" s="1"/>
  <c r="D2186" i="18"/>
  <c r="C2186" i="18"/>
  <c r="B2186" i="18"/>
  <c r="A2186" i="18"/>
  <c r="E2185" i="18"/>
  <c r="F2185" i="18" s="1"/>
  <c r="D2185" i="18"/>
  <c r="C2185" i="18"/>
  <c r="B2185" i="18"/>
  <c r="A2185" i="18"/>
  <c r="E2184" i="18"/>
  <c r="F2184" i="18" s="1"/>
  <c r="D2184" i="18"/>
  <c r="C2184" i="18"/>
  <c r="B2184" i="18"/>
  <c r="A2184" i="18"/>
  <c r="E2183" i="18"/>
  <c r="F2183" i="18" s="1"/>
  <c r="D2183" i="18"/>
  <c r="C2183" i="18"/>
  <c r="B2183" i="18"/>
  <c r="A2183" i="18"/>
  <c r="E2182" i="18"/>
  <c r="F2182" i="18" s="1"/>
  <c r="D2182" i="18"/>
  <c r="C2182" i="18"/>
  <c r="B2182" i="18"/>
  <c r="A2182" i="18"/>
  <c r="E2181" i="18"/>
  <c r="F2181" i="18" s="1"/>
  <c r="D2181" i="18"/>
  <c r="C2181" i="18"/>
  <c r="B2181" i="18"/>
  <c r="A2181" i="18"/>
  <c r="E2180" i="18"/>
  <c r="F2180" i="18" s="1"/>
  <c r="D2180" i="18"/>
  <c r="C2180" i="18"/>
  <c r="B2180" i="18"/>
  <c r="A2180" i="18"/>
  <c r="E2179" i="18"/>
  <c r="F2179" i="18" s="1"/>
  <c r="D2179" i="18"/>
  <c r="C2179" i="18"/>
  <c r="B2179" i="18"/>
  <c r="A2179" i="18"/>
  <c r="E2178" i="18"/>
  <c r="F2178" i="18" s="1"/>
  <c r="D2178" i="18"/>
  <c r="C2178" i="18"/>
  <c r="B2178" i="18"/>
  <c r="A2178" i="18"/>
  <c r="E2177" i="18"/>
  <c r="F2177" i="18" s="1"/>
  <c r="D2177" i="18"/>
  <c r="C2177" i="18"/>
  <c r="B2177" i="18"/>
  <c r="A2177" i="18"/>
  <c r="E2176" i="18"/>
  <c r="F2176" i="18" s="1"/>
  <c r="D2176" i="18"/>
  <c r="C2176" i="18"/>
  <c r="B2176" i="18"/>
  <c r="A2176" i="18"/>
  <c r="E2175" i="18"/>
  <c r="F2175" i="18" s="1"/>
  <c r="D2175" i="18"/>
  <c r="C2175" i="18"/>
  <c r="B2175" i="18"/>
  <c r="A2175" i="18"/>
  <c r="E2174" i="18"/>
  <c r="F2174" i="18" s="1"/>
  <c r="D2174" i="18"/>
  <c r="C2174" i="18"/>
  <c r="B2174" i="18"/>
  <c r="A2174" i="18"/>
  <c r="E2173" i="18"/>
  <c r="F2173" i="18" s="1"/>
  <c r="D2173" i="18"/>
  <c r="C2173" i="18"/>
  <c r="B2173" i="18"/>
  <c r="A2173" i="18"/>
  <c r="E2172" i="18"/>
  <c r="F2172" i="18" s="1"/>
  <c r="D2172" i="18"/>
  <c r="C2172" i="18"/>
  <c r="B2172" i="18"/>
  <c r="A2172" i="18"/>
  <c r="E2171" i="18"/>
  <c r="F2171" i="18" s="1"/>
  <c r="D2171" i="18"/>
  <c r="C2171" i="18"/>
  <c r="B2171" i="18"/>
  <c r="A2171" i="18"/>
  <c r="E2170" i="18"/>
  <c r="F2170" i="18" s="1"/>
  <c r="D2170" i="18"/>
  <c r="C2170" i="18"/>
  <c r="B2170" i="18"/>
  <c r="A2170" i="18"/>
  <c r="E2169" i="18"/>
  <c r="F2169" i="18" s="1"/>
  <c r="D2169" i="18"/>
  <c r="C2169" i="18"/>
  <c r="B2169" i="18"/>
  <c r="A2169" i="18"/>
  <c r="E2168" i="18"/>
  <c r="F2168" i="18" s="1"/>
  <c r="D2168" i="18"/>
  <c r="C2168" i="18"/>
  <c r="B2168" i="18"/>
  <c r="A2168" i="18"/>
  <c r="E2167" i="18"/>
  <c r="F2167" i="18" s="1"/>
  <c r="D2167" i="18"/>
  <c r="C2167" i="18"/>
  <c r="B2167" i="18"/>
  <c r="A2167" i="18"/>
  <c r="E2166" i="18"/>
  <c r="F2166" i="18" s="1"/>
  <c r="D2166" i="18"/>
  <c r="C2166" i="18"/>
  <c r="B2166" i="18"/>
  <c r="A2166" i="18"/>
  <c r="E2165" i="18"/>
  <c r="F2165" i="18" s="1"/>
  <c r="D2165" i="18"/>
  <c r="C2165" i="18"/>
  <c r="B2165" i="18"/>
  <c r="A2165" i="18"/>
  <c r="E2164" i="18"/>
  <c r="F2164" i="18" s="1"/>
  <c r="D2164" i="18"/>
  <c r="C2164" i="18"/>
  <c r="B2164" i="18"/>
  <c r="A2164" i="18"/>
  <c r="E2163" i="18"/>
  <c r="F2163" i="18" s="1"/>
  <c r="D2163" i="18"/>
  <c r="C2163" i="18"/>
  <c r="B2163" i="18"/>
  <c r="A2163" i="18"/>
  <c r="E2162" i="18"/>
  <c r="F2162" i="18" s="1"/>
  <c r="D2162" i="18"/>
  <c r="C2162" i="18"/>
  <c r="B2162" i="18"/>
  <c r="A2162" i="18"/>
  <c r="E2161" i="18"/>
  <c r="F2161" i="18" s="1"/>
  <c r="D2161" i="18"/>
  <c r="C2161" i="18"/>
  <c r="B2161" i="18"/>
  <c r="A2161" i="18"/>
  <c r="E2160" i="18"/>
  <c r="F2160" i="18" s="1"/>
  <c r="D2160" i="18"/>
  <c r="C2160" i="18"/>
  <c r="B2160" i="18"/>
  <c r="A2160" i="18"/>
  <c r="E2159" i="18"/>
  <c r="F2159" i="18" s="1"/>
  <c r="D2159" i="18"/>
  <c r="C2159" i="18"/>
  <c r="B2159" i="18"/>
  <c r="A2159" i="18"/>
  <c r="E2158" i="18"/>
  <c r="F2158" i="18" s="1"/>
  <c r="D2158" i="18"/>
  <c r="C2158" i="18"/>
  <c r="B2158" i="18"/>
  <c r="A2158" i="18"/>
  <c r="E2157" i="18"/>
  <c r="F2157" i="18" s="1"/>
  <c r="D2157" i="18"/>
  <c r="C2157" i="18"/>
  <c r="B2157" i="18"/>
  <c r="A2157" i="18"/>
  <c r="E2156" i="18"/>
  <c r="F2156" i="18" s="1"/>
  <c r="D2156" i="18"/>
  <c r="C2156" i="18"/>
  <c r="B2156" i="18"/>
  <c r="A2156" i="18"/>
  <c r="E2155" i="18"/>
  <c r="F2155" i="18" s="1"/>
  <c r="D2155" i="18"/>
  <c r="C2155" i="18"/>
  <c r="B2155" i="18"/>
  <c r="A2155" i="18"/>
  <c r="E2154" i="18"/>
  <c r="F2154" i="18" s="1"/>
  <c r="D2154" i="18"/>
  <c r="C2154" i="18"/>
  <c r="B2154" i="18"/>
  <c r="A2154" i="18"/>
  <c r="E2153" i="18"/>
  <c r="F2153" i="18" s="1"/>
  <c r="D2153" i="18"/>
  <c r="C2153" i="18"/>
  <c r="B2153" i="18"/>
  <c r="A2153" i="18"/>
  <c r="E2152" i="18"/>
  <c r="F2152" i="18" s="1"/>
  <c r="D2152" i="18"/>
  <c r="C2152" i="18"/>
  <c r="B2152" i="18"/>
  <c r="A2152" i="18"/>
  <c r="E2151" i="18"/>
  <c r="F2151" i="18" s="1"/>
  <c r="D2151" i="18"/>
  <c r="C2151" i="18"/>
  <c r="B2151" i="18"/>
  <c r="A2151" i="18"/>
  <c r="E2150" i="18"/>
  <c r="F2150" i="18" s="1"/>
  <c r="D2150" i="18"/>
  <c r="C2150" i="18"/>
  <c r="B2150" i="18"/>
  <c r="A2150" i="18"/>
  <c r="E2149" i="18"/>
  <c r="F2149" i="18" s="1"/>
  <c r="D2149" i="18"/>
  <c r="C2149" i="18"/>
  <c r="B2149" i="18"/>
  <c r="A2149" i="18"/>
  <c r="E2148" i="18"/>
  <c r="F2148" i="18" s="1"/>
  <c r="D2148" i="18"/>
  <c r="C2148" i="18"/>
  <c r="B2148" i="18"/>
  <c r="A2148" i="18"/>
  <c r="E2147" i="18"/>
  <c r="F2147" i="18" s="1"/>
  <c r="D2147" i="18"/>
  <c r="C2147" i="18"/>
  <c r="B2147" i="18"/>
  <c r="A2147" i="18"/>
  <c r="E2146" i="18"/>
  <c r="F2146" i="18" s="1"/>
  <c r="D2146" i="18"/>
  <c r="C2146" i="18"/>
  <c r="B2146" i="18"/>
  <c r="A2146" i="18"/>
  <c r="E2145" i="18"/>
  <c r="F2145" i="18" s="1"/>
  <c r="D2145" i="18"/>
  <c r="C2145" i="18"/>
  <c r="B2145" i="18"/>
  <c r="A2145" i="18"/>
  <c r="E2144" i="18"/>
  <c r="F2144" i="18" s="1"/>
  <c r="D2144" i="18"/>
  <c r="C2144" i="18"/>
  <c r="B2144" i="18"/>
  <c r="A2144" i="18"/>
  <c r="E2143" i="18"/>
  <c r="F2143" i="18" s="1"/>
  <c r="D2143" i="18"/>
  <c r="C2143" i="18"/>
  <c r="B2143" i="18"/>
  <c r="A2143" i="18"/>
  <c r="E2142" i="18"/>
  <c r="F2142" i="18" s="1"/>
  <c r="D2142" i="18"/>
  <c r="C2142" i="18"/>
  <c r="B2142" i="18"/>
  <c r="A2142" i="18"/>
  <c r="E2141" i="18"/>
  <c r="F2141" i="18" s="1"/>
  <c r="D2141" i="18"/>
  <c r="C2141" i="18"/>
  <c r="B2141" i="18"/>
  <c r="A2141" i="18"/>
  <c r="E2140" i="18"/>
  <c r="F2140" i="18" s="1"/>
  <c r="D2140" i="18"/>
  <c r="C2140" i="18"/>
  <c r="B2140" i="18"/>
  <c r="A2140" i="18"/>
  <c r="E2139" i="18"/>
  <c r="F2139" i="18" s="1"/>
  <c r="D2139" i="18"/>
  <c r="C2139" i="18"/>
  <c r="B2139" i="18"/>
  <c r="A2139" i="18"/>
  <c r="E2138" i="18"/>
  <c r="F2138" i="18" s="1"/>
  <c r="D2138" i="18"/>
  <c r="C2138" i="18"/>
  <c r="B2138" i="18"/>
  <c r="A2138" i="18"/>
  <c r="E2137" i="18"/>
  <c r="F2137" i="18" s="1"/>
  <c r="D2137" i="18"/>
  <c r="C2137" i="18"/>
  <c r="B2137" i="18"/>
  <c r="A2137" i="18"/>
  <c r="E2136" i="18"/>
  <c r="F2136" i="18" s="1"/>
  <c r="D2136" i="18"/>
  <c r="C2136" i="18"/>
  <c r="B2136" i="18"/>
  <c r="A2136" i="18"/>
  <c r="E2135" i="18"/>
  <c r="F2135" i="18" s="1"/>
  <c r="D2135" i="18"/>
  <c r="C2135" i="18"/>
  <c r="B2135" i="18"/>
  <c r="A2135" i="18"/>
  <c r="E2134" i="18"/>
  <c r="F2134" i="18" s="1"/>
  <c r="D2134" i="18"/>
  <c r="C2134" i="18"/>
  <c r="B2134" i="18"/>
  <c r="A2134" i="18"/>
  <c r="E2133" i="18"/>
  <c r="F2133" i="18" s="1"/>
  <c r="D2133" i="18"/>
  <c r="C2133" i="18"/>
  <c r="B2133" i="18"/>
  <c r="A2133" i="18"/>
  <c r="E2132" i="18"/>
  <c r="F2132" i="18" s="1"/>
  <c r="D2132" i="18"/>
  <c r="C2132" i="18"/>
  <c r="B2132" i="18"/>
  <c r="A2132" i="18"/>
  <c r="E2131" i="18"/>
  <c r="F2131" i="18" s="1"/>
  <c r="D2131" i="18"/>
  <c r="C2131" i="18"/>
  <c r="B2131" i="18"/>
  <c r="A2131" i="18"/>
  <c r="E2130" i="18"/>
  <c r="F2130" i="18" s="1"/>
  <c r="D2130" i="18"/>
  <c r="C2130" i="18"/>
  <c r="B2130" i="18"/>
  <c r="A2130" i="18"/>
  <c r="E2129" i="18"/>
  <c r="F2129" i="18" s="1"/>
  <c r="D2129" i="18"/>
  <c r="C2129" i="18"/>
  <c r="B2129" i="18"/>
  <c r="A2129" i="18"/>
  <c r="E2128" i="18"/>
  <c r="F2128" i="18" s="1"/>
  <c r="D2128" i="18"/>
  <c r="C2128" i="18"/>
  <c r="B2128" i="18"/>
  <c r="A2128" i="18"/>
  <c r="E2127" i="18"/>
  <c r="F2127" i="18" s="1"/>
  <c r="D2127" i="18"/>
  <c r="C2127" i="18"/>
  <c r="B2127" i="18"/>
  <c r="A2127" i="18"/>
  <c r="E2126" i="18"/>
  <c r="F2126" i="18" s="1"/>
  <c r="D2126" i="18"/>
  <c r="C2126" i="18"/>
  <c r="B2126" i="18"/>
  <c r="A2126" i="18"/>
  <c r="E2125" i="18"/>
  <c r="F2125" i="18" s="1"/>
  <c r="D2125" i="18"/>
  <c r="C2125" i="18"/>
  <c r="B2125" i="18"/>
  <c r="A2125" i="18"/>
  <c r="E2124" i="18"/>
  <c r="F2124" i="18" s="1"/>
  <c r="D2124" i="18"/>
  <c r="C2124" i="18"/>
  <c r="B2124" i="18"/>
  <c r="A2124" i="18"/>
  <c r="E2123" i="18"/>
  <c r="F2123" i="18" s="1"/>
  <c r="D2123" i="18"/>
  <c r="C2123" i="18"/>
  <c r="B2123" i="18"/>
  <c r="A2123" i="18"/>
  <c r="E2122" i="18"/>
  <c r="F2122" i="18" s="1"/>
  <c r="D2122" i="18"/>
  <c r="C2122" i="18"/>
  <c r="B2122" i="18"/>
  <c r="A2122" i="18"/>
  <c r="E2121" i="18"/>
  <c r="F2121" i="18" s="1"/>
  <c r="D2121" i="18"/>
  <c r="C2121" i="18"/>
  <c r="B2121" i="18"/>
  <c r="A2121" i="18"/>
  <c r="E2120" i="18"/>
  <c r="F2120" i="18" s="1"/>
  <c r="D2120" i="18"/>
  <c r="C2120" i="18"/>
  <c r="B2120" i="18"/>
  <c r="A2120" i="18"/>
  <c r="E2119" i="18"/>
  <c r="F2119" i="18" s="1"/>
  <c r="D2119" i="18"/>
  <c r="C2119" i="18"/>
  <c r="B2119" i="18"/>
  <c r="A2119" i="18"/>
  <c r="E2118" i="18"/>
  <c r="F2118" i="18" s="1"/>
  <c r="D2118" i="18"/>
  <c r="C2118" i="18"/>
  <c r="B2118" i="18"/>
  <c r="A2118" i="18"/>
  <c r="E2117" i="18"/>
  <c r="F2117" i="18" s="1"/>
  <c r="D2117" i="18"/>
  <c r="C2117" i="18"/>
  <c r="B2117" i="18"/>
  <c r="A2117" i="18"/>
  <c r="E2116" i="18"/>
  <c r="F2116" i="18" s="1"/>
  <c r="D2116" i="18"/>
  <c r="C2116" i="18"/>
  <c r="B2116" i="18"/>
  <c r="A2116" i="18"/>
  <c r="E2115" i="18"/>
  <c r="F2115" i="18" s="1"/>
  <c r="D2115" i="18"/>
  <c r="C2115" i="18"/>
  <c r="B2115" i="18"/>
  <c r="A2115" i="18"/>
  <c r="E2114" i="18"/>
  <c r="F2114" i="18" s="1"/>
  <c r="D2114" i="18"/>
  <c r="C2114" i="18"/>
  <c r="B2114" i="18"/>
  <c r="A2114" i="18"/>
  <c r="E2113" i="18"/>
  <c r="F2113" i="18" s="1"/>
  <c r="D2113" i="18"/>
  <c r="C2113" i="18"/>
  <c r="B2113" i="18"/>
  <c r="A2113" i="18"/>
  <c r="E2112" i="18"/>
  <c r="F2112" i="18" s="1"/>
  <c r="D2112" i="18"/>
  <c r="C2112" i="18"/>
  <c r="B2112" i="18"/>
  <c r="A2112" i="18"/>
  <c r="E2111" i="18"/>
  <c r="F2111" i="18" s="1"/>
  <c r="D2111" i="18"/>
  <c r="C2111" i="18"/>
  <c r="B2111" i="18"/>
  <c r="A2111" i="18"/>
  <c r="E2110" i="18"/>
  <c r="F2110" i="18" s="1"/>
  <c r="D2110" i="18"/>
  <c r="C2110" i="18"/>
  <c r="B2110" i="18"/>
  <c r="A2110" i="18"/>
  <c r="E2109" i="18"/>
  <c r="F2109" i="18" s="1"/>
  <c r="D2109" i="18"/>
  <c r="C2109" i="18"/>
  <c r="B2109" i="18"/>
  <c r="A2109" i="18"/>
  <c r="E2108" i="18"/>
  <c r="F2108" i="18" s="1"/>
  <c r="D2108" i="18"/>
  <c r="C2108" i="18"/>
  <c r="B2108" i="18"/>
  <c r="A2108" i="18"/>
  <c r="E2107" i="18"/>
  <c r="F2107" i="18" s="1"/>
  <c r="D2107" i="18"/>
  <c r="C2107" i="18"/>
  <c r="B2107" i="18"/>
  <c r="A2107" i="18"/>
  <c r="E2106" i="18"/>
  <c r="F2106" i="18" s="1"/>
  <c r="D2106" i="18"/>
  <c r="C2106" i="18"/>
  <c r="B2106" i="18"/>
  <c r="A2106" i="18"/>
  <c r="E2105" i="18"/>
  <c r="F2105" i="18" s="1"/>
  <c r="D2105" i="18"/>
  <c r="C2105" i="18"/>
  <c r="B2105" i="18"/>
  <c r="A2105" i="18"/>
  <c r="E2104" i="18"/>
  <c r="F2104" i="18" s="1"/>
  <c r="D2104" i="18"/>
  <c r="C2104" i="18"/>
  <c r="B2104" i="18"/>
  <c r="A2104" i="18"/>
  <c r="E2103" i="18"/>
  <c r="F2103" i="18" s="1"/>
  <c r="D2103" i="18"/>
  <c r="C2103" i="18"/>
  <c r="B2103" i="18"/>
  <c r="A2103" i="18"/>
  <c r="E2102" i="18"/>
  <c r="F2102" i="18" s="1"/>
  <c r="D2102" i="18"/>
  <c r="C2102" i="18"/>
  <c r="B2102" i="18"/>
  <c r="A2102" i="18"/>
  <c r="E2101" i="18"/>
  <c r="F2101" i="18" s="1"/>
  <c r="D2101" i="18"/>
  <c r="C2101" i="18"/>
  <c r="B2101" i="18"/>
  <c r="A2101" i="18"/>
  <c r="E2100" i="18"/>
  <c r="F2100" i="18" s="1"/>
  <c r="D2100" i="18"/>
  <c r="C2100" i="18"/>
  <c r="B2100" i="18"/>
  <c r="A2100" i="18"/>
  <c r="E2099" i="18"/>
  <c r="F2099" i="18" s="1"/>
  <c r="D2099" i="18"/>
  <c r="C2099" i="18"/>
  <c r="B2099" i="18"/>
  <c r="A2099" i="18"/>
  <c r="E2098" i="18"/>
  <c r="F2098" i="18" s="1"/>
  <c r="D2098" i="18"/>
  <c r="C2098" i="18"/>
  <c r="B2098" i="18"/>
  <c r="A2098" i="18"/>
  <c r="E2097" i="18"/>
  <c r="F2097" i="18" s="1"/>
  <c r="D2097" i="18"/>
  <c r="C2097" i="18"/>
  <c r="B2097" i="18"/>
  <c r="A2097" i="18"/>
  <c r="E2096" i="18"/>
  <c r="F2096" i="18" s="1"/>
  <c r="D2096" i="18"/>
  <c r="C2096" i="18"/>
  <c r="B2096" i="18"/>
  <c r="A2096" i="18"/>
  <c r="E2095" i="18"/>
  <c r="F2095" i="18" s="1"/>
  <c r="D2095" i="18"/>
  <c r="C2095" i="18"/>
  <c r="B2095" i="18"/>
  <c r="A2095" i="18"/>
  <c r="E2094" i="18"/>
  <c r="F2094" i="18" s="1"/>
  <c r="D2094" i="18"/>
  <c r="C2094" i="18"/>
  <c r="B2094" i="18"/>
  <c r="A2094" i="18"/>
  <c r="E2093" i="18"/>
  <c r="F2093" i="18" s="1"/>
  <c r="D2093" i="18"/>
  <c r="C2093" i="18"/>
  <c r="B2093" i="18"/>
  <c r="A2093" i="18"/>
  <c r="E2092" i="18"/>
  <c r="F2092" i="18" s="1"/>
  <c r="D2092" i="18"/>
  <c r="C2092" i="18"/>
  <c r="B2092" i="18"/>
  <c r="A2092" i="18"/>
  <c r="E2091" i="18"/>
  <c r="F2091" i="18" s="1"/>
  <c r="D2091" i="18"/>
  <c r="C2091" i="18"/>
  <c r="B2091" i="18"/>
  <c r="A2091" i="18"/>
  <c r="E2090" i="18"/>
  <c r="F2090" i="18" s="1"/>
  <c r="D2090" i="18"/>
  <c r="C2090" i="18"/>
  <c r="B2090" i="18"/>
  <c r="A2090" i="18"/>
  <c r="E2089" i="18"/>
  <c r="F2089" i="18" s="1"/>
  <c r="D2089" i="18"/>
  <c r="C2089" i="18"/>
  <c r="B2089" i="18"/>
  <c r="A2089" i="18"/>
  <c r="E2088" i="18"/>
  <c r="F2088" i="18" s="1"/>
  <c r="D2088" i="18"/>
  <c r="C2088" i="18"/>
  <c r="B2088" i="18"/>
  <c r="A2088" i="18"/>
  <c r="E2087" i="18"/>
  <c r="F2087" i="18" s="1"/>
  <c r="D2087" i="18"/>
  <c r="C2087" i="18"/>
  <c r="B2087" i="18"/>
  <c r="A2087" i="18"/>
  <c r="E2086" i="18"/>
  <c r="F2086" i="18" s="1"/>
  <c r="D2086" i="18"/>
  <c r="C2086" i="18"/>
  <c r="B2086" i="18"/>
  <c r="A2086" i="18"/>
  <c r="E2085" i="18"/>
  <c r="F2085" i="18" s="1"/>
  <c r="D2085" i="18"/>
  <c r="C2085" i="18"/>
  <c r="B2085" i="18"/>
  <c r="A2085" i="18"/>
  <c r="E2084" i="18"/>
  <c r="F2084" i="18" s="1"/>
  <c r="D2084" i="18"/>
  <c r="C2084" i="18"/>
  <c r="B2084" i="18"/>
  <c r="A2084" i="18"/>
  <c r="E2083" i="18"/>
  <c r="F2083" i="18" s="1"/>
  <c r="D2083" i="18"/>
  <c r="C2083" i="18"/>
  <c r="B2083" i="18"/>
  <c r="A2083" i="18"/>
  <c r="E2082" i="18"/>
  <c r="F2082" i="18" s="1"/>
  <c r="D2082" i="18"/>
  <c r="C2082" i="18"/>
  <c r="B2082" i="18"/>
  <c r="A2082" i="18"/>
  <c r="E2081" i="18"/>
  <c r="F2081" i="18" s="1"/>
  <c r="D2081" i="18"/>
  <c r="C2081" i="18"/>
  <c r="B2081" i="18"/>
  <c r="A2081" i="18"/>
  <c r="E2080" i="18"/>
  <c r="F2080" i="18" s="1"/>
  <c r="D2080" i="18"/>
  <c r="C2080" i="18"/>
  <c r="B2080" i="18"/>
  <c r="A2080" i="18"/>
  <c r="E2079" i="18"/>
  <c r="F2079" i="18" s="1"/>
  <c r="D2079" i="18"/>
  <c r="C2079" i="18"/>
  <c r="B2079" i="18"/>
  <c r="A2079" i="18"/>
  <c r="E2078" i="18"/>
  <c r="F2078" i="18" s="1"/>
  <c r="D2078" i="18"/>
  <c r="C2078" i="18"/>
  <c r="B2078" i="18"/>
  <c r="A2078" i="18"/>
  <c r="E2077" i="18"/>
  <c r="F2077" i="18" s="1"/>
  <c r="D2077" i="18"/>
  <c r="C2077" i="18"/>
  <c r="B2077" i="18"/>
  <c r="A2077" i="18"/>
  <c r="E2076" i="18"/>
  <c r="F2076" i="18" s="1"/>
  <c r="D2076" i="18"/>
  <c r="C2076" i="18"/>
  <c r="B2076" i="18"/>
  <c r="A2076" i="18"/>
  <c r="E2075" i="18"/>
  <c r="F2075" i="18" s="1"/>
  <c r="D2075" i="18"/>
  <c r="C2075" i="18"/>
  <c r="B2075" i="18"/>
  <c r="A2075" i="18"/>
  <c r="E2074" i="18"/>
  <c r="F2074" i="18" s="1"/>
  <c r="D2074" i="18"/>
  <c r="C2074" i="18"/>
  <c r="B2074" i="18"/>
  <c r="A2074" i="18"/>
  <c r="E2073" i="18"/>
  <c r="F2073" i="18" s="1"/>
  <c r="D2073" i="18"/>
  <c r="C2073" i="18"/>
  <c r="B2073" i="18"/>
  <c r="A2073" i="18"/>
  <c r="E2072" i="18"/>
  <c r="F2072" i="18" s="1"/>
  <c r="D2072" i="18"/>
  <c r="C2072" i="18"/>
  <c r="B2072" i="18"/>
  <c r="A2072" i="18"/>
  <c r="E2071" i="18"/>
  <c r="F2071" i="18" s="1"/>
  <c r="D2071" i="18"/>
  <c r="C2071" i="18"/>
  <c r="B2071" i="18"/>
  <c r="A2071" i="18"/>
  <c r="E2070" i="18"/>
  <c r="F2070" i="18" s="1"/>
  <c r="D2070" i="18"/>
  <c r="C2070" i="18"/>
  <c r="B2070" i="18"/>
  <c r="A2070" i="18"/>
  <c r="E2069" i="18"/>
  <c r="F2069" i="18" s="1"/>
  <c r="D2069" i="18"/>
  <c r="C2069" i="18"/>
  <c r="B2069" i="18"/>
  <c r="A2069" i="18"/>
  <c r="E2068" i="18"/>
  <c r="F2068" i="18" s="1"/>
  <c r="D2068" i="18"/>
  <c r="C2068" i="18"/>
  <c r="B2068" i="18"/>
  <c r="A2068" i="18"/>
  <c r="E2067" i="18"/>
  <c r="F2067" i="18" s="1"/>
  <c r="D2067" i="18"/>
  <c r="C2067" i="18"/>
  <c r="B2067" i="18"/>
  <c r="A2067" i="18"/>
  <c r="E2066" i="18"/>
  <c r="F2066" i="18" s="1"/>
  <c r="D2066" i="18"/>
  <c r="C2066" i="18"/>
  <c r="B2066" i="18"/>
  <c r="A2066" i="18"/>
  <c r="E2065" i="18"/>
  <c r="F2065" i="18" s="1"/>
  <c r="D2065" i="18"/>
  <c r="C2065" i="18"/>
  <c r="B2065" i="18"/>
  <c r="A2065" i="18"/>
  <c r="E2064" i="18"/>
  <c r="F2064" i="18" s="1"/>
  <c r="D2064" i="18"/>
  <c r="C2064" i="18"/>
  <c r="B2064" i="18"/>
  <c r="A2064" i="18"/>
  <c r="E2063" i="18"/>
  <c r="F2063" i="18" s="1"/>
  <c r="D2063" i="18"/>
  <c r="C2063" i="18"/>
  <c r="B2063" i="18"/>
  <c r="A2063" i="18"/>
  <c r="E2062" i="18"/>
  <c r="F2062" i="18" s="1"/>
  <c r="D2062" i="18"/>
  <c r="C2062" i="18"/>
  <c r="B2062" i="18"/>
  <c r="A2062" i="18"/>
  <c r="E2061" i="18"/>
  <c r="F2061" i="18" s="1"/>
  <c r="D2061" i="18"/>
  <c r="C2061" i="18"/>
  <c r="B2061" i="18"/>
  <c r="A2061" i="18"/>
  <c r="E2060" i="18"/>
  <c r="F2060" i="18" s="1"/>
  <c r="D2060" i="18"/>
  <c r="C2060" i="18"/>
  <c r="B2060" i="18"/>
  <c r="A2060" i="18"/>
  <c r="E2059" i="18"/>
  <c r="F2059" i="18" s="1"/>
  <c r="D2059" i="18"/>
  <c r="C2059" i="18"/>
  <c r="B2059" i="18"/>
  <c r="A2059" i="18"/>
  <c r="E2058" i="18"/>
  <c r="F2058" i="18" s="1"/>
  <c r="D2058" i="18"/>
  <c r="C2058" i="18"/>
  <c r="B2058" i="18"/>
  <c r="A2058" i="18"/>
  <c r="E2057" i="18"/>
  <c r="F2057" i="18" s="1"/>
  <c r="D2057" i="18"/>
  <c r="C2057" i="18"/>
  <c r="B2057" i="18"/>
  <c r="A2057" i="18"/>
  <c r="E2056" i="18"/>
  <c r="F2056" i="18" s="1"/>
  <c r="D2056" i="18"/>
  <c r="C2056" i="18"/>
  <c r="B2056" i="18"/>
  <c r="A2056" i="18"/>
  <c r="E2055" i="18"/>
  <c r="F2055" i="18" s="1"/>
  <c r="D2055" i="18"/>
  <c r="C2055" i="18"/>
  <c r="B2055" i="18"/>
  <c r="A2055" i="18"/>
  <c r="E2054" i="18"/>
  <c r="F2054" i="18" s="1"/>
  <c r="D2054" i="18"/>
  <c r="C2054" i="18"/>
  <c r="B2054" i="18"/>
  <c r="A2054" i="18"/>
  <c r="E2053" i="18"/>
  <c r="F2053" i="18" s="1"/>
  <c r="D2053" i="18"/>
  <c r="C2053" i="18"/>
  <c r="B2053" i="18"/>
  <c r="A2053" i="18"/>
  <c r="E2052" i="18"/>
  <c r="F2052" i="18" s="1"/>
  <c r="D2052" i="18"/>
  <c r="C2052" i="18"/>
  <c r="B2052" i="18"/>
  <c r="A2052" i="18"/>
  <c r="E2051" i="18"/>
  <c r="F2051" i="18" s="1"/>
  <c r="D2051" i="18"/>
  <c r="C2051" i="18"/>
  <c r="B2051" i="18"/>
  <c r="A2051" i="18"/>
  <c r="E2050" i="18"/>
  <c r="F2050" i="18" s="1"/>
  <c r="D2050" i="18"/>
  <c r="C2050" i="18"/>
  <c r="B2050" i="18"/>
  <c r="A2050" i="18"/>
  <c r="E2049" i="18"/>
  <c r="F2049" i="18" s="1"/>
  <c r="D2049" i="18"/>
  <c r="C2049" i="18"/>
  <c r="B2049" i="18"/>
  <c r="A2049" i="18"/>
  <c r="E2048" i="18"/>
  <c r="F2048" i="18" s="1"/>
  <c r="D2048" i="18"/>
  <c r="C2048" i="18"/>
  <c r="B2048" i="18"/>
  <c r="A2048" i="18"/>
  <c r="E2047" i="18"/>
  <c r="F2047" i="18" s="1"/>
  <c r="D2047" i="18"/>
  <c r="C2047" i="18"/>
  <c r="B2047" i="18"/>
  <c r="A2047" i="18"/>
  <c r="E2046" i="18"/>
  <c r="F2046" i="18" s="1"/>
  <c r="D2046" i="18"/>
  <c r="C2046" i="18"/>
  <c r="B2046" i="18"/>
  <c r="A2046" i="18"/>
  <c r="E2045" i="18"/>
  <c r="F2045" i="18" s="1"/>
  <c r="D2045" i="18"/>
  <c r="C2045" i="18"/>
  <c r="B2045" i="18"/>
  <c r="A2045" i="18"/>
  <c r="E2044" i="18"/>
  <c r="F2044" i="18" s="1"/>
  <c r="D2044" i="18"/>
  <c r="C2044" i="18"/>
  <c r="B2044" i="18"/>
  <c r="A2044" i="18"/>
  <c r="E2043" i="18"/>
  <c r="F2043" i="18" s="1"/>
  <c r="D2043" i="18"/>
  <c r="C2043" i="18"/>
  <c r="B2043" i="18"/>
  <c r="A2043" i="18"/>
  <c r="E2042" i="18"/>
  <c r="F2042" i="18" s="1"/>
  <c r="D2042" i="18"/>
  <c r="C2042" i="18"/>
  <c r="B2042" i="18"/>
  <c r="A2042" i="18"/>
  <c r="E2041" i="18"/>
  <c r="F2041" i="18" s="1"/>
  <c r="D2041" i="18"/>
  <c r="C2041" i="18"/>
  <c r="B2041" i="18"/>
  <c r="A2041" i="18"/>
  <c r="E2040" i="18"/>
  <c r="F2040" i="18" s="1"/>
  <c r="D2040" i="18"/>
  <c r="C2040" i="18"/>
  <c r="B2040" i="18"/>
  <c r="A2040" i="18"/>
  <c r="E2039" i="18"/>
  <c r="F2039" i="18" s="1"/>
  <c r="D2039" i="18"/>
  <c r="C2039" i="18"/>
  <c r="B2039" i="18"/>
  <c r="A2039" i="18"/>
  <c r="E2038" i="18"/>
  <c r="F2038" i="18" s="1"/>
  <c r="D2038" i="18"/>
  <c r="C2038" i="18"/>
  <c r="B2038" i="18"/>
  <c r="A2038" i="18"/>
  <c r="E2037" i="18"/>
  <c r="F2037" i="18" s="1"/>
  <c r="D2037" i="18"/>
  <c r="C2037" i="18"/>
  <c r="B2037" i="18"/>
  <c r="A2037" i="18"/>
  <c r="E2036" i="18"/>
  <c r="F2036" i="18" s="1"/>
  <c r="D2036" i="18"/>
  <c r="C2036" i="18"/>
  <c r="B2036" i="18"/>
  <c r="A2036" i="18"/>
  <c r="E2035" i="18"/>
  <c r="F2035" i="18" s="1"/>
  <c r="D2035" i="18"/>
  <c r="C2035" i="18"/>
  <c r="B2035" i="18"/>
  <c r="A2035" i="18"/>
  <c r="E2034" i="18"/>
  <c r="F2034" i="18" s="1"/>
  <c r="D2034" i="18"/>
  <c r="C2034" i="18"/>
  <c r="B2034" i="18"/>
  <c r="A2034" i="18"/>
  <c r="E2033" i="18"/>
  <c r="F2033" i="18" s="1"/>
  <c r="D2033" i="18"/>
  <c r="C2033" i="18"/>
  <c r="B2033" i="18"/>
  <c r="A2033" i="18"/>
  <c r="E2032" i="18"/>
  <c r="F2032" i="18" s="1"/>
  <c r="D2032" i="18"/>
  <c r="C2032" i="18"/>
  <c r="B2032" i="18"/>
  <c r="A2032" i="18"/>
  <c r="E2031" i="18"/>
  <c r="F2031" i="18" s="1"/>
  <c r="D2031" i="18"/>
  <c r="C2031" i="18"/>
  <c r="B2031" i="18"/>
  <c r="A2031" i="18"/>
  <c r="E2030" i="18"/>
  <c r="F2030" i="18" s="1"/>
  <c r="D2030" i="18"/>
  <c r="C2030" i="18"/>
  <c r="B2030" i="18"/>
  <c r="A2030" i="18"/>
  <c r="E2029" i="18"/>
  <c r="F2029" i="18" s="1"/>
  <c r="D2029" i="18"/>
  <c r="C2029" i="18"/>
  <c r="B2029" i="18"/>
  <c r="A2029" i="18"/>
  <c r="E2028" i="18"/>
  <c r="F2028" i="18" s="1"/>
  <c r="D2028" i="18"/>
  <c r="C2028" i="18"/>
  <c r="B2028" i="18"/>
  <c r="A2028" i="18"/>
  <c r="E2027" i="18"/>
  <c r="F2027" i="18" s="1"/>
  <c r="D2027" i="18"/>
  <c r="C2027" i="18"/>
  <c r="B2027" i="18"/>
  <c r="A2027" i="18"/>
  <c r="E2026" i="18"/>
  <c r="F2026" i="18" s="1"/>
  <c r="D2026" i="18"/>
  <c r="C2026" i="18"/>
  <c r="B2026" i="18"/>
  <c r="A2026" i="18"/>
  <c r="E2025" i="18"/>
  <c r="F2025" i="18" s="1"/>
  <c r="D2025" i="18"/>
  <c r="C2025" i="18"/>
  <c r="B2025" i="18"/>
  <c r="A2025" i="18"/>
  <c r="E2024" i="18"/>
  <c r="F2024" i="18" s="1"/>
  <c r="D2024" i="18"/>
  <c r="C2024" i="18"/>
  <c r="B2024" i="18"/>
  <c r="A2024" i="18"/>
  <c r="E2023" i="18"/>
  <c r="F2023" i="18" s="1"/>
  <c r="D2023" i="18"/>
  <c r="C2023" i="18"/>
  <c r="B2023" i="18"/>
  <c r="A2023" i="18"/>
  <c r="E2022" i="18"/>
  <c r="F2022" i="18" s="1"/>
  <c r="D2022" i="18"/>
  <c r="C2022" i="18"/>
  <c r="B2022" i="18"/>
  <c r="A2022" i="18"/>
  <c r="E2021" i="18"/>
  <c r="F2021" i="18" s="1"/>
  <c r="D2021" i="18"/>
  <c r="C2021" i="18"/>
  <c r="B2021" i="18"/>
  <c r="A2021" i="18"/>
  <c r="E2020" i="18"/>
  <c r="F2020" i="18" s="1"/>
  <c r="D2020" i="18"/>
  <c r="C2020" i="18"/>
  <c r="B2020" i="18"/>
  <c r="A2020" i="18"/>
  <c r="E2019" i="18"/>
  <c r="F2019" i="18" s="1"/>
  <c r="D2019" i="18"/>
  <c r="C2019" i="18"/>
  <c r="B2019" i="18"/>
  <c r="A2019" i="18"/>
  <c r="E2018" i="18"/>
  <c r="F2018" i="18" s="1"/>
  <c r="D2018" i="18"/>
  <c r="C2018" i="18"/>
  <c r="B2018" i="18"/>
  <c r="A2018" i="18"/>
  <c r="E2017" i="18"/>
  <c r="F2017" i="18" s="1"/>
  <c r="D2017" i="18"/>
  <c r="C2017" i="18"/>
  <c r="B2017" i="18"/>
  <c r="A2017" i="18"/>
  <c r="E2016" i="18"/>
  <c r="F2016" i="18" s="1"/>
  <c r="D2016" i="18"/>
  <c r="C2016" i="18"/>
  <c r="B2016" i="18"/>
  <c r="A2016" i="18"/>
  <c r="E2015" i="18"/>
  <c r="F2015" i="18" s="1"/>
  <c r="D2015" i="18"/>
  <c r="C2015" i="18"/>
  <c r="B2015" i="18"/>
  <c r="A2015" i="18"/>
  <c r="E2014" i="18"/>
  <c r="F2014" i="18" s="1"/>
  <c r="D2014" i="18"/>
  <c r="C2014" i="18"/>
  <c r="B2014" i="18"/>
  <c r="A2014" i="18"/>
  <c r="E2013" i="18"/>
  <c r="F2013" i="18" s="1"/>
  <c r="D2013" i="18"/>
  <c r="C2013" i="18"/>
  <c r="B2013" i="18"/>
  <c r="A2013" i="18"/>
  <c r="E2012" i="18"/>
  <c r="F2012" i="18" s="1"/>
  <c r="D2012" i="18"/>
  <c r="C2012" i="18"/>
  <c r="B2012" i="18"/>
  <c r="A2012" i="18"/>
  <c r="E2011" i="18"/>
  <c r="F2011" i="18" s="1"/>
  <c r="D2011" i="18"/>
  <c r="C2011" i="18"/>
  <c r="B2011" i="18"/>
  <c r="A2011" i="18"/>
  <c r="E2010" i="18"/>
  <c r="F2010" i="18" s="1"/>
  <c r="D2010" i="18"/>
  <c r="C2010" i="18"/>
  <c r="B2010" i="18"/>
  <c r="A2010" i="18"/>
  <c r="E2009" i="18"/>
  <c r="F2009" i="18" s="1"/>
  <c r="D2009" i="18"/>
  <c r="C2009" i="18"/>
  <c r="B2009" i="18"/>
  <c r="A2009" i="18"/>
  <c r="E2008" i="18"/>
  <c r="F2008" i="18" s="1"/>
  <c r="D2008" i="18"/>
  <c r="C2008" i="18"/>
  <c r="B2008" i="18"/>
  <c r="A2008" i="18"/>
  <c r="E2007" i="18"/>
  <c r="F2007" i="18" s="1"/>
  <c r="D2007" i="18"/>
  <c r="C2007" i="18"/>
  <c r="B2007" i="18"/>
  <c r="A2007" i="18"/>
  <c r="E2006" i="18"/>
  <c r="F2006" i="18" s="1"/>
  <c r="D2006" i="18"/>
  <c r="C2006" i="18"/>
  <c r="B2006" i="18"/>
  <c r="A2006" i="18"/>
  <c r="E2005" i="18"/>
  <c r="F2005" i="18" s="1"/>
  <c r="D2005" i="18"/>
  <c r="C2005" i="18"/>
  <c r="B2005" i="18"/>
  <c r="A2005" i="18"/>
  <c r="E2004" i="18"/>
  <c r="F2004" i="18" s="1"/>
  <c r="D2004" i="18"/>
  <c r="C2004" i="18"/>
  <c r="B2004" i="18"/>
  <c r="A2004" i="18"/>
  <c r="E2003" i="18"/>
  <c r="F2003" i="18" s="1"/>
  <c r="D2003" i="18"/>
  <c r="C2003" i="18"/>
  <c r="B2003" i="18"/>
  <c r="A2003" i="18"/>
  <c r="E2002" i="18"/>
  <c r="F2002" i="18" s="1"/>
  <c r="D2002" i="18"/>
  <c r="C2002" i="18"/>
  <c r="B2002" i="18"/>
  <c r="A2002" i="18"/>
  <c r="E2001" i="18"/>
  <c r="F2001" i="18" s="1"/>
  <c r="D2001" i="18"/>
  <c r="C2001" i="18"/>
  <c r="B2001" i="18"/>
  <c r="A2001" i="18"/>
  <c r="E2000" i="18"/>
  <c r="F2000" i="18" s="1"/>
  <c r="D2000" i="18"/>
  <c r="C2000" i="18"/>
  <c r="B2000" i="18"/>
  <c r="A2000" i="18"/>
  <c r="E1999" i="18"/>
  <c r="F1999" i="18" s="1"/>
  <c r="D1999" i="18"/>
  <c r="C1999" i="18"/>
  <c r="B1999" i="18"/>
  <c r="A1999" i="18"/>
  <c r="E1998" i="18"/>
  <c r="F1998" i="18" s="1"/>
  <c r="D1998" i="18"/>
  <c r="C1998" i="18"/>
  <c r="B1998" i="18"/>
  <c r="A1998" i="18"/>
  <c r="E1997" i="18"/>
  <c r="F1997" i="18" s="1"/>
  <c r="D1997" i="18"/>
  <c r="C1997" i="18"/>
  <c r="B1997" i="18"/>
  <c r="A1997" i="18"/>
  <c r="E1996" i="18"/>
  <c r="F1996" i="18" s="1"/>
  <c r="D1996" i="18"/>
  <c r="C1996" i="18"/>
  <c r="B1996" i="18"/>
  <c r="A1996" i="18"/>
  <c r="E1995" i="18"/>
  <c r="F1995" i="18" s="1"/>
  <c r="D1995" i="18"/>
  <c r="C1995" i="18"/>
  <c r="B1995" i="18"/>
  <c r="A1995" i="18"/>
  <c r="E1994" i="18"/>
  <c r="F1994" i="18" s="1"/>
  <c r="D1994" i="18"/>
  <c r="C1994" i="18"/>
  <c r="B1994" i="18"/>
  <c r="A1994" i="18"/>
  <c r="E1993" i="18"/>
  <c r="F1993" i="18" s="1"/>
  <c r="D1993" i="18"/>
  <c r="C1993" i="18"/>
  <c r="B1993" i="18"/>
  <c r="A1993" i="18"/>
  <c r="E1992" i="18"/>
  <c r="F1992" i="18" s="1"/>
  <c r="D1992" i="18"/>
  <c r="C1992" i="18"/>
  <c r="B1992" i="18"/>
  <c r="A1992" i="18"/>
  <c r="E1991" i="18"/>
  <c r="F1991" i="18" s="1"/>
  <c r="D1991" i="18"/>
  <c r="C1991" i="18"/>
  <c r="B1991" i="18"/>
  <c r="A1991" i="18"/>
  <c r="E1990" i="18"/>
  <c r="F1990" i="18" s="1"/>
  <c r="D1990" i="18"/>
  <c r="C1990" i="18"/>
  <c r="B1990" i="18"/>
  <c r="A1990" i="18"/>
  <c r="E1989" i="18"/>
  <c r="F1989" i="18" s="1"/>
  <c r="D1989" i="18"/>
  <c r="C1989" i="18"/>
  <c r="B1989" i="18"/>
  <c r="A1989" i="18"/>
  <c r="E1988" i="18"/>
  <c r="F1988" i="18" s="1"/>
  <c r="D1988" i="18"/>
  <c r="C1988" i="18"/>
  <c r="B1988" i="18"/>
  <c r="A1988" i="18"/>
  <c r="E1987" i="18"/>
  <c r="F1987" i="18" s="1"/>
  <c r="D1987" i="18"/>
  <c r="C1987" i="18"/>
  <c r="B1987" i="18"/>
  <c r="A1987" i="18"/>
  <c r="E1986" i="18"/>
  <c r="F1986" i="18" s="1"/>
  <c r="D1986" i="18"/>
  <c r="C1986" i="18"/>
  <c r="B1986" i="18"/>
  <c r="A1986" i="18"/>
  <c r="E1985" i="18"/>
  <c r="F1985" i="18" s="1"/>
  <c r="D1985" i="18"/>
  <c r="C1985" i="18"/>
  <c r="B1985" i="18"/>
  <c r="A1985" i="18"/>
  <c r="E1984" i="18"/>
  <c r="F1984" i="18" s="1"/>
  <c r="D1984" i="18"/>
  <c r="C1984" i="18"/>
  <c r="B1984" i="18"/>
  <c r="A1984" i="18"/>
  <c r="E1983" i="18"/>
  <c r="F1983" i="18" s="1"/>
  <c r="D1983" i="18"/>
  <c r="C1983" i="18"/>
  <c r="B1983" i="18"/>
  <c r="A1983" i="18"/>
  <c r="E1982" i="18"/>
  <c r="F1982" i="18" s="1"/>
  <c r="D1982" i="18"/>
  <c r="C1982" i="18"/>
  <c r="B1982" i="18"/>
  <c r="A1982" i="18"/>
  <c r="E1981" i="18"/>
  <c r="F1981" i="18" s="1"/>
  <c r="D1981" i="18"/>
  <c r="C1981" i="18"/>
  <c r="B1981" i="18"/>
  <c r="A1981" i="18"/>
  <c r="E1980" i="18"/>
  <c r="F1980" i="18" s="1"/>
  <c r="D1980" i="18"/>
  <c r="C1980" i="18"/>
  <c r="B1980" i="18"/>
  <c r="A1980" i="18"/>
  <c r="E1979" i="18"/>
  <c r="F1979" i="18" s="1"/>
  <c r="D1979" i="18"/>
  <c r="C1979" i="18"/>
  <c r="B1979" i="18"/>
  <c r="A1979" i="18"/>
  <c r="E1978" i="18"/>
  <c r="F1978" i="18" s="1"/>
  <c r="D1978" i="18"/>
  <c r="C1978" i="18"/>
  <c r="B1978" i="18"/>
  <c r="A1978" i="18"/>
  <c r="E1977" i="18"/>
  <c r="F1977" i="18" s="1"/>
  <c r="D1977" i="18"/>
  <c r="C1977" i="18"/>
  <c r="B1977" i="18"/>
  <c r="A1977" i="18"/>
  <c r="E1976" i="18"/>
  <c r="F1976" i="18" s="1"/>
  <c r="D1976" i="18"/>
  <c r="C1976" i="18"/>
  <c r="B1976" i="18"/>
  <c r="A1976" i="18"/>
  <c r="E1975" i="18"/>
  <c r="F1975" i="18" s="1"/>
  <c r="D1975" i="18"/>
  <c r="C1975" i="18"/>
  <c r="B1975" i="18"/>
  <c r="A1975" i="18"/>
  <c r="E1974" i="18"/>
  <c r="F1974" i="18" s="1"/>
  <c r="D1974" i="18"/>
  <c r="C1974" i="18"/>
  <c r="B1974" i="18"/>
  <c r="A1974" i="18"/>
  <c r="E1973" i="18"/>
  <c r="F1973" i="18" s="1"/>
  <c r="D1973" i="18"/>
  <c r="C1973" i="18"/>
  <c r="B1973" i="18"/>
  <c r="A1973" i="18"/>
  <c r="E1972" i="18"/>
  <c r="F1972" i="18" s="1"/>
  <c r="D1972" i="18"/>
  <c r="C1972" i="18"/>
  <c r="B1972" i="18"/>
  <c r="A1972" i="18"/>
  <c r="E1971" i="18"/>
  <c r="F1971" i="18" s="1"/>
  <c r="D1971" i="18"/>
  <c r="C1971" i="18"/>
  <c r="B1971" i="18"/>
  <c r="A1971" i="18"/>
  <c r="E1970" i="18"/>
  <c r="F1970" i="18" s="1"/>
  <c r="D1970" i="18"/>
  <c r="C1970" i="18"/>
  <c r="B1970" i="18"/>
  <c r="A1970" i="18"/>
  <c r="E1969" i="18"/>
  <c r="F1969" i="18" s="1"/>
  <c r="D1969" i="18"/>
  <c r="C1969" i="18"/>
  <c r="B1969" i="18"/>
  <c r="A1969" i="18"/>
  <c r="E1968" i="18"/>
  <c r="F1968" i="18" s="1"/>
  <c r="D1968" i="18"/>
  <c r="C1968" i="18"/>
  <c r="B1968" i="18"/>
  <c r="A1968" i="18"/>
  <c r="E1967" i="18"/>
  <c r="F1967" i="18" s="1"/>
  <c r="D1967" i="18"/>
  <c r="C1967" i="18"/>
  <c r="B1967" i="18"/>
  <c r="A1967" i="18"/>
  <c r="E1966" i="18"/>
  <c r="F1966" i="18" s="1"/>
  <c r="D1966" i="18"/>
  <c r="C1966" i="18"/>
  <c r="B1966" i="18"/>
  <c r="A1966" i="18"/>
  <c r="E1965" i="18"/>
  <c r="F1965" i="18" s="1"/>
  <c r="D1965" i="18"/>
  <c r="C1965" i="18"/>
  <c r="B1965" i="18"/>
  <c r="A1965" i="18"/>
  <c r="E1964" i="18"/>
  <c r="F1964" i="18" s="1"/>
  <c r="D1964" i="18"/>
  <c r="C1964" i="18"/>
  <c r="B1964" i="18"/>
  <c r="A1964" i="18"/>
  <c r="E1963" i="18"/>
  <c r="F1963" i="18" s="1"/>
  <c r="D1963" i="18"/>
  <c r="C1963" i="18"/>
  <c r="B1963" i="18"/>
  <c r="A1963" i="18"/>
  <c r="E1962" i="18"/>
  <c r="F1962" i="18" s="1"/>
  <c r="D1962" i="18"/>
  <c r="C1962" i="18"/>
  <c r="B1962" i="18"/>
  <c r="A1962" i="18"/>
  <c r="E1961" i="18"/>
  <c r="F1961" i="18" s="1"/>
  <c r="D1961" i="18"/>
  <c r="C1961" i="18"/>
  <c r="B1961" i="18"/>
  <c r="A1961" i="18"/>
  <c r="E1960" i="18"/>
  <c r="F1960" i="18" s="1"/>
  <c r="D1960" i="18"/>
  <c r="C1960" i="18"/>
  <c r="B1960" i="18"/>
  <c r="A1960" i="18"/>
  <c r="E1959" i="18"/>
  <c r="F1959" i="18" s="1"/>
  <c r="D1959" i="18"/>
  <c r="C1959" i="18"/>
  <c r="B1959" i="18"/>
  <c r="A1959" i="18"/>
  <c r="E1958" i="18"/>
  <c r="F1958" i="18" s="1"/>
  <c r="D1958" i="18"/>
  <c r="C1958" i="18"/>
  <c r="B1958" i="18"/>
  <c r="A1958" i="18"/>
  <c r="E1957" i="18"/>
  <c r="F1957" i="18" s="1"/>
  <c r="D1957" i="18"/>
  <c r="C1957" i="18"/>
  <c r="B1957" i="18"/>
  <c r="A1957" i="18"/>
  <c r="E1956" i="18"/>
  <c r="F1956" i="18" s="1"/>
  <c r="D1956" i="18"/>
  <c r="C1956" i="18"/>
  <c r="B1956" i="18"/>
  <c r="A1956" i="18"/>
  <c r="E1955" i="18"/>
  <c r="F1955" i="18" s="1"/>
  <c r="D1955" i="18"/>
  <c r="C1955" i="18"/>
  <c r="B1955" i="18"/>
  <c r="A1955" i="18"/>
  <c r="E1954" i="18"/>
  <c r="F1954" i="18" s="1"/>
  <c r="D1954" i="18"/>
  <c r="C1954" i="18"/>
  <c r="B1954" i="18"/>
  <c r="A1954" i="18"/>
  <c r="E1953" i="18"/>
  <c r="F1953" i="18" s="1"/>
  <c r="D1953" i="18"/>
  <c r="C1953" i="18"/>
  <c r="B1953" i="18"/>
  <c r="A1953" i="18"/>
  <c r="E1952" i="18"/>
  <c r="F1952" i="18" s="1"/>
  <c r="D1952" i="18"/>
  <c r="C1952" i="18"/>
  <c r="B1952" i="18"/>
  <c r="A1952" i="18"/>
  <c r="E1951" i="18"/>
  <c r="F1951" i="18" s="1"/>
  <c r="D1951" i="18"/>
  <c r="C1951" i="18"/>
  <c r="B1951" i="18"/>
  <c r="A1951" i="18"/>
  <c r="E1950" i="18"/>
  <c r="F1950" i="18" s="1"/>
  <c r="D1950" i="18"/>
  <c r="C1950" i="18"/>
  <c r="B1950" i="18"/>
  <c r="A1950" i="18"/>
  <c r="E1949" i="18"/>
  <c r="F1949" i="18" s="1"/>
  <c r="D1949" i="18"/>
  <c r="C1949" i="18"/>
  <c r="B1949" i="18"/>
  <c r="A1949" i="18"/>
  <c r="E1948" i="18"/>
  <c r="F1948" i="18" s="1"/>
  <c r="D1948" i="18"/>
  <c r="C1948" i="18"/>
  <c r="B1948" i="18"/>
  <c r="A1948" i="18"/>
  <c r="E1947" i="18"/>
  <c r="F1947" i="18" s="1"/>
  <c r="D1947" i="18"/>
  <c r="C1947" i="18"/>
  <c r="B1947" i="18"/>
  <c r="A1947" i="18"/>
  <c r="E1946" i="18"/>
  <c r="F1946" i="18" s="1"/>
  <c r="D1946" i="18"/>
  <c r="C1946" i="18"/>
  <c r="B1946" i="18"/>
  <c r="A1946" i="18"/>
  <c r="E1945" i="18"/>
  <c r="F1945" i="18" s="1"/>
  <c r="D1945" i="18"/>
  <c r="C1945" i="18"/>
  <c r="B1945" i="18"/>
  <c r="A1945" i="18"/>
  <c r="E1944" i="18"/>
  <c r="F1944" i="18" s="1"/>
  <c r="D1944" i="18"/>
  <c r="C1944" i="18"/>
  <c r="B1944" i="18"/>
  <c r="A1944" i="18"/>
  <c r="E1943" i="18"/>
  <c r="F1943" i="18" s="1"/>
  <c r="D1943" i="18"/>
  <c r="C1943" i="18"/>
  <c r="B1943" i="18"/>
  <c r="A1943" i="18"/>
  <c r="E1942" i="18"/>
  <c r="F1942" i="18" s="1"/>
  <c r="D1942" i="18"/>
  <c r="C1942" i="18"/>
  <c r="B1942" i="18"/>
  <c r="A1942" i="18"/>
  <c r="E1941" i="18"/>
  <c r="F1941" i="18" s="1"/>
  <c r="D1941" i="18"/>
  <c r="C1941" i="18"/>
  <c r="B1941" i="18"/>
  <c r="A1941" i="18"/>
  <c r="E1940" i="18"/>
  <c r="F1940" i="18" s="1"/>
  <c r="D1940" i="18"/>
  <c r="C1940" i="18"/>
  <c r="B1940" i="18"/>
  <c r="A1940" i="18"/>
  <c r="E1939" i="18"/>
  <c r="F1939" i="18" s="1"/>
  <c r="D1939" i="18"/>
  <c r="C1939" i="18"/>
  <c r="B1939" i="18"/>
  <c r="A1939" i="18"/>
  <c r="E1938" i="18"/>
  <c r="F1938" i="18" s="1"/>
  <c r="D1938" i="18"/>
  <c r="C1938" i="18"/>
  <c r="B1938" i="18"/>
  <c r="A1938" i="18"/>
  <c r="E1937" i="18"/>
  <c r="F1937" i="18" s="1"/>
  <c r="D1937" i="18"/>
  <c r="C1937" i="18"/>
  <c r="B1937" i="18"/>
  <c r="A1937" i="18"/>
  <c r="E1936" i="18"/>
  <c r="F1936" i="18" s="1"/>
  <c r="D1936" i="18"/>
  <c r="C1936" i="18"/>
  <c r="B1936" i="18"/>
  <c r="A1936" i="18"/>
  <c r="E1935" i="18"/>
  <c r="F1935" i="18" s="1"/>
  <c r="D1935" i="18"/>
  <c r="C1935" i="18"/>
  <c r="B1935" i="18"/>
  <c r="A1935" i="18"/>
  <c r="E1934" i="18"/>
  <c r="F1934" i="18" s="1"/>
  <c r="D1934" i="18"/>
  <c r="C1934" i="18"/>
  <c r="B1934" i="18"/>
  <c r="A1934" i="18"/>
  <c r="E1933" i="18"/>
  <c r="F1933" i="18" s="1"/>
  <c r="D1933" i="18"/>
  <c r="C1933" i="18"/>
  <c r="B1933" i="18"/>
  <c r="A1933" i="18"/>
  <c r="E1932" i="18"/>
  <c r="F1932" i="18" s="1"/>
  <c r="D1932" i="18"/>
  <c r="C1932" i="18"/>
  <c r="B1932" i="18"/>
  <c r="A1932" i="18"/>
  <c r="E1931" i="18"/>
  <c r="F1931" i="18" s="1"/>
  <c r="D1931" i="18"/>
  <c r="C1931" i="18"/>
  <c r="B1931" i="18"/>
  <c r="A1931" i="18"/>
  <c r="E1930" i="18"/>
  <c r="F1930" i="18" s="1"/>
  <c r="D1930" i="18"/>
  <c r="C1930" i="18"/>
  <c r="B1930" i="18"/>
  <c r="A1930" i="18"/>
  <c r="E1929" i="18"/>
  <c r="F1929" i="18" s="1"/>
  <c r="D1929" i="18"/>
  <c r="C1929" i="18"/>
  <c r="B1929" i="18"/>
  <c r="A1929" i="18"/>
  <c r="E1928" i="18"/>
  <c r="F1928" i="18" s="1"/>
  <c r="D1928" i="18"/>
  <c r="C1928" i="18"/>
  <c r="B1928" i="18"/>
  <c r="A1928" i="18"/>
  <c r="E1927" i="18"/>
  <c r="F1927" i="18" s="1"/>
  <c r="D1927" i="18"/>
  <c r="C1927" i="18"/>
  <c r="B1927" i="18"/>
  <c r="A1927" i="18"/>
  <c r="E1926" i="18"/>
  <c r="F1926" i="18" s="1"/>
  <c r="D1926" i="18"/>
  <c r="C1926" i="18"/>
  <c r="B1926" i="18"/>
  <c r="A1926" i="18"/>
  <c r="E1925" i="18"/>
  <c r="F1925" i="18" s="1"/>
  <c r="D1925" i="18"/>
  <c r="C1925" i="18"/>
  <c r="B1925" i="18"/>
  <c r="A1925" i="18"/>
  <c r="E1924" i="18"/>
  <c r="F1924" i="18" s="1"/>
  <c r="D1924" i="18"/>
  <c r="C1924" i="18"/>
  <c r="B1924" i="18"/>
  <c r="A1924" i="18"/>
  <c r="E1923" i="18"/>
  <c r="F1923" i="18" s="1"/>
  <c r="D1923" i="18"/>
  <c r="C1923" i="18"/>
  <c r="B1923" i="18"/>
  <c r="A1923" i="18"/>
  <c r="E1922" i="18"/>
  <c r="F1922" i="18" s="1"/>
  <c r="D1922" i="18"/>
  <c r="C1922" i="18"/>
  <c r="B1922" i="18"/>
  <c r="A1922" i="18"/>
  <c r="E1921" i="18"/>
  <c r="F1921" i="18" s="1"/>
  <c r="D1921" i="18"/>
  <c r="C1921" i="18"/>
  <c r="B1921" i="18"/>
  <c r="A1921" i="18"/>
  <c r="E1920" i="18"/>
  <c r="F1920" i="18" s="1"/>
  <c r="D1920" i="18"/>
  <c r="C1920" i="18"/>
  <c r="B1920" i="18"/>
  <c r="A1920" i="18"/>
  <c r="E1919" i="18"/>
  <c r="F1919" i="18" s="1"/>
  <c r="D1919" i="18"/>
  <c r="C1919" i="18"/>
  <c r="B1919" i="18"/>
  <c r="A1919" i="18"/>
  <c r="E1918" i="18"/>
  <c r="F1918" i="18" s="1"/>
  <c r="D1918" i="18"/>
  <c r="C1918" i="18"/>
  <c r="B1918" i="18"/>
  <c r="A1918" i="18"/>
  <c r="E1917" i="18"/>
  <c r="F1917" i="18" s="1"/>
  <c r="D1917" i="18"/>
  <c r="C1917" i="18"/>
  <c r="B1917" i="18"/>
  <c r="A1917" i="18"/>
  <c r="E1916" i="18"/>
  <c r="F1916" i="18" s="1"/>
  <c r="D1916" i="18"/>
  <c r="C1916" i="18"/>
  <c r="B1916" i="18"/>
  <c r="A1916" i="18"/>
  <c r="E1915" i="18"/>
  <c r="F1915" i="18" s="1"/>
  <c r="D1915" i="18"/>
  <c r="C1915" i="18"/>
  <c r="B1915" i="18"/>
  <c r="A1915" i="18"/>
  <c r="E1914" i="18"/>
  <c r="F1914" i="18" s="1"/>
  <c r="D1914" i="18"/>
  <c r="C1914" i="18"/>
  <c r="B1914" i="18"/>
  <c r="A1914" i="18"/>
  <c r="E1913" i="18"/>
  <c r="F1913" i="18" s="1"/>
  <c r="D1913" i="18"/>
  <c r="C1913" i="18"/>
  <c r="B1913" i="18"/>
  <c r="A1913" i="18"/>
  <c r="E1912" i="18"/>
  <c r="F1912" i="18" s="1"/>
  <c r="D1912" i="18"/>
  <c r="C1912" i="18"/>
  <c r="B1912" i="18"/>
  <c r="A1912" i="18"/>
  <c r="E1911" i="18"/>
  <c r="F1911" i="18" s="1"/>
  <c r="D1911" i="18"/>
  <c r="C1911" i="18"/>
  <c r="B1911" i="18"/>
  <c r="A1911" i="18"/>
  <c r="E1910" i="18"/>
  <c r="F1910" i="18" s="1"/>
  <c r="D1910" i="18"/>
  <c r="C1910" i="18"/>
  <c r="B1910" i="18"/>
  <c r="A1910" i="18"/>
  <c r="E1909" i="18"/>
  <c r="F1909" i="18" s="1"/>
  <c r="D1909" i="18"/>
  <c r="C1909" i="18"/>
  <c r="B1909" i="18"/>
  <c r="A1909" i="18"/>
  <c r="E1908" i="18"/>
  <c r="F1908" i="18" s="1"/>
  <c r="D1908" i="18"/>
  <c r="C1908" i="18"/>
  <c r="B1908" i="18"/>
  <c r="A1908" i="18"/>
  <c r="E1907" i="18"/>
  <c r="F1907" i="18" s="1"/>
  <c r="D1907" i="18"/>
  <c r="C1907" i="18"/>
  <c r="B1907" i="18"/>
  <c r="A1907" i="18"/>
  <c r="E1906" i="18"/>
  <c r="F1906" i="18" s="1"/>
  <c r="D1906" i="18"/>
  <c r="C1906" i="18"/>
  <c r="B1906" i="18"/>
  <c r="A1906" i="18"/>
  <c r="E1905" i="18"/>
  <c r="F1905" i="18" s="1"/>
  <c r="D1905" i="18"/>
  <c r="C1905" i="18"/>
  <c r="B1905" i="18"/>
  <c r="A1905" i="18"/>
  <c r="E1904" i="18"/>
  <c r="F1904" i="18" s="1"/>
  <c r="D1904" i="18"/>
  <c r="C1904" i="18"/>
  <c r="B1904" i="18"/>
  <c r="A1904" i="18"/>
  <c r="E1903" i="18"/>
  <c r="F1903" i="18" s="1"/>
  <c r="D1903" i="18"/>
  <c r="C1903" i="18"/>
  <c r="B1903" i="18"/>
  <c r="A1903" i="18"/>
  <c r="E1902" i="18"/>
  <c r="F1902" i="18" s="1"/>
  <c r="D1902" i="18"/>
  <c r="C1902" i="18"/>
  <c r="B1902" i="18"/>
  <c r="A1902" i="18"/>
  <c r="E1901" i="18"/>
  <c r="F1901" i="18" s="1"/>
  <c r="D1901" i="18"/>
  <c r="C1901" i="18"/>
  <c r="B1901" i="18"/>
  <c r="A1901" i="18"/>
  <c r="E1900" i="18"/>
  <c r="F1900" i="18" s="1"/>
  <c r="D1900" i="18"/>
  <c r="C1900" i="18"/>
  <c r="B1900" i="18"/>
  <c r="A1900" i="18"/>
  <c r="E1899" i="18"/>
  <c r="F1899" i="18" s="1"/>
  <c r="D1899" i="18"/>
  <c r="C1899" i="18"/>
  <c r="B1899" i="18"/>
  <c r="A1899" i="18"/>
  <c r="E1898" i="18"/>
  <c r="F1898" i="18" s="1"/>
  <c r="D1898" i="18"/>
  <c r="C1898" i="18"/>
  <c r="B1898" i="18"/>
  <c r="A1898" i="18"/>
  <c r="E1897" i="18"/>
  <c r="F1897" i="18" s="1"/>
  <c r="D1897" i="18"/>
  <c r="C1897" i="18"/>
  <c r="B1897" i="18"/>
  <c r="A1897" i="18"/>
  <c r="E1896" i="18"/>
  <c r="F1896" i="18" s="1"/>
  <c r="D1896" i="18"/>
  <c r="C1896" i="18"/>
  <c r="B1896" i="18"/>
  <c r="A1896" i="18"/>
  <c r="E1895" i="18"/>
  <c r="F1895" i="18" s="1"/>
  <c r="D1895" i="18"/>
  <c r="C1895" i="18"/>
  <c r="B1895" i="18"/>
  <c r="A1895" i="18"/>
  <c r="E1894" i="18"/>
  <c r="F1894" i="18" s="1"/>
  <c r="D1894" i="18"/>
  <c r="C1894" i="18"/>
  <c r="B1894" i="18"/>
  <c r="A1894" i="18"/>
  <c r="E1893" i="18"/>
  <c r="F1893" i="18" s="1"/>
  <c r="D1893" i="18"/>
  <c r="C1893" i="18"/>
  <c r="B1893" i="18"/>
  <c r="A1893" i="18"/>
  <c r="E1892" i="18"/>
  <c r="F1892" i="18" s="1"/>
  <c r="D1892" i="18"/>
  <c r="C1892" i="18"/>
  <c r="B1892" i="18"/>
  <c r="A1892" i="18"/>
  <c r="E1891" i="18"/>
  <c r="F1891" i="18" s="1"/>
  <c r="D1891" i="18"/>
  <c r="C1891" i="18"/>
  <c r="B1891" i="18"/>
  <c r="A1891" i="18"/>
  <c r="E1890" i="18"/>
  <c r="F1890" i="18" s="1"/>
  <c r="D1890" i="18"/>
  <c r="C1890" i="18"/>
  <c r="B1890" i="18"/>
  <c r="A1890" i="18"/>
  <c r="E1889" i="18"/>
  <c r="F1889" i="18" s="1"/>
  <c r="D1889" i="18"/>
  <c r="C1889" i="18"/>
  <c r="B1889" i="18"/>
  <c r="A1889" i="18"/>
  <c r="E1888" i="18"/>
  <c r="F1888" i="18" s="1"/>
  <c r="D1888" i="18"/>
  <c r="C1888" i="18"/>
  <c r="B1888" i="18"/>
  <c r="A1888" i="18"/>
  <c r="E1887" i="18"/>
  <c r="F1887" i="18" s="1"/>
  <c r="D1887" i="18"/>
  <c r="C1887" i="18"/>
  <c r="B1887" i="18"/>
  <c r="A1887" i="18"/>
  <c r="E1886" i="18"/>
  <c r="F1886" i="18" s="1"/>
  <c r="D1886" i="18"/>
  <c r="C1886" i="18"/>
  <c r="B1886" i="18"/>
  <c r="A1886" i="18"/>
  <c r="E1885" i="18"/>
  <c r="F1885" i="18" s="1"/>
  <c r="D1885" i="18"/>
  <c r="C1885" i="18"/>
  <c r="B1885" i="18"/>
  <c r="A1885" i="18"/>
  <c r="E1884" i="18"/>
  <c r="F1884" i="18" s="1"/>
  <c r="D1884" i="18"/>
  <c r="C1884" i="18"/>
  <c r="B1884" i="18"/>
  <c r="A1884" i="18"/>
  <c r="E1883" i="18"/>
  <c r="F1883" i="18" s="1"/>
  <c r="D1883" i="18"/>
  <c r="C1883" i="18"/>
  <c r="B1883" i="18"/>
  <c r="A1883" i="18"/>
  <c r="E1882" i="18"/>
  <c r="F1882" i="18" s="1"/>
  <c r="D1882" i="18"/>
  <c r="C1882" i="18"/>
  <c r="B1882" i="18"/>
  <c r="A1882" i="18"/>
  <c r="E1881" i="18"/>
  <c r="F1881" i="18" s="1"/>
  <c r="D1881" i="18"/>
  <c r="C1881" i="18"/>
  <c r="B1881" i="18"/>
  <c r="A1881" i="18"/>
  <c r="E1880" i="18"/>
  <c r="F1880" i="18" s="1"/>
  <c r="D1880" i="18"/>
  <c r="C1880" i="18"/>
  <c r="B1880" i="18"/>
  <c r="A1880" i="18"/>
  <c r="E1879" i="18"/>
  <c r="F1879" i="18" s="1"/>
  <c r="D1879" i="18"/>
  <c r="C1879" i="18"/>
  <c r="B1879" i="18"/>
  <c r="A1879" i="18"/>
  <c r="E1878" i="18"/>
  <c r="F1878" i="18" s="1"/>
  <c r="D1878" i="18"/>
  <c r="C1878" i="18"/>
  <c r="B1878" i="18"/>
  <c r="A1878" i="18"/>
  <c r="E1877" i="18"/>
  <c r="F1877" i="18" s="1"/>
  <c r="D1877" i="18"/>
  <c r="C1877" i="18"/>
  <c r="B1877" i="18"/>
  <c r="A1877" i="18"/>
  <c r="E1876" i="18"/>
  <c r="F1876" i="18" s="1"/>
  <c r="D1876" i="18"/>
  <c r="C1876" i="18"/>
  <c r="B1876" i="18"/>
  <c r="A1876" i="18"/>
  <c r="E1875" i="18"/>
  <c r="F1875" i="18" s="1"/>
  <c r="D1875" i="18"/>
  <c r="C1875" i="18"/>
  <c r="B1875" i="18"/>
  <c r="A1875" i="18"/>
  <c r="E1874" i="18"/>
  <c r="F1874" i="18" s="1"/>
  <c r="D1874" i="18"/>
  <c r="C1874" i="18"/>
  <c r="B1874" i="18"/>
  <c r="A1874" i="18"/>
  <c r="E1873" i="18"/>
  <c r="F1873" i="18" s="1"/>
  <c r="D1873" i="18"/>
  <c r="C1873" i="18"/>
  <c r="B1873" i="18"/>
  <c r="A1873" i="18"/>
  <c r="E1872" i="18"/>
  <c r="F1872" i="18" s="1"/>
  <c r="D1872" i="18"/>
  <c r="C1872" i="18"/>
  <c r="B1872" i="18"/>
  <c r="A1872" i="18"/>
  <c r="E1871" i="18"/>
  <c r="F1871" i="18" s="1"/>
  <c r="D1871" i="18"/>
  <c r="C1871" i="18"/>
  <c r="B1871" i="18"/>
  <c r="A1871" i="18"/>
  <c r="E1870" i="18"/>
  <c r="F1870" i="18" s="1"/>
  <c r="D1870" i="18"/>
  <c r="C1870" i="18"/>
  <c r="B1870" i="18"/>
  <c r="A1870" i="18"/>
  <c r="E1869" i="18"/>
  <c r="F1869" i="18" s="1"/>
  <c r="D1869" i="18"/>
  <c r="C1869" i="18"/>
  <c r="B1869" i="18"/>
  <c r="A1869" i="18"/>
  <c r="E1868" i="18"/>
  <c r="F1868" i="18" s="1"/>
  <c r="D1868" i="18"/>
  <c r="C1868" i="18"/>
  <c r="B1868" i="18"/>
  <c r="A1868" i="18"/>
  <c r="E1867" i="18"/>
  <c r="F1867" i="18" s="1"/>
  <c r="D1867" i="18"/>
  <c r="C1867" i="18"/>
  <c r="B1867" i="18"/>
  <c r="A1867" i="18"/>
  <c r="E1866" i="18"/>
  <c r="F1866" i="18" s="1"/>
  <c r="D1866" i="18"/>
  <c r="C1866" i="18"/>
  <c r="B1866" i="18"/>
  <c r="A1866" i="18"/>
  <c r="E1865" i="18"/>
  <c r="F1865" i="18" s="1"/>
  <c r="D1865" i="18"/>
  <c r="C1865" i="18"/>
  <c r="B1865" i="18"/>
  <c r="A1865" i="18"/>
  <c r="E1864" i="18"/>
  <c r="F1864" i="18" s="1"/>
  <c r="D1864" i="18"/>
  <c r="C1864" i="18"/>
  <c r="B1864" i="18"/>
  <c r="A1864" i="18"/>
  <c r="E1863" i="18"/>
  <c r="F1863" i="18" s="1"/>
  <c r="D1863" i="18"/>
  <c r="C1863" i="18"/>
  <c r="B1863" i="18"/>
  <c r="A1863" i="18"/>
  <c r="E1862" i="18"/>
  <c r="F1862" i="18" s="1"/>
  <c r="D1862" i="18"/>
  <c r="C1862" i="18"/>
  <c r="B1862" i="18"/>
  <c r="A1862" i="18"/>
  <c r="E1861" i="18"/>
  <c r="F1861" i="18" s="1"/>
  <c r="D1861" i="18"/>
  <c r="C1861" i="18"/>
  <c r="B1861" i="18"/>
  <c r="A1861" i="18"/>
  <c r="E1860" i="18"/>
  <c r="F1860" i="18" s="1"/>
  <c r="D1860" i="18"/>
  <c r="C1860" i="18"/>
  <c r="B1860" i="18"/>
  <c r="A1860" i="18"/>
  <c r="E1859" i="18"/>
  <c r="F1859" i="18" s="1"/>
  <c r="D1859" i="18"/>
  <c r="C1859" i="18"/>
  <c r="B1859" i="18"/>
  <c r="A1859" i="18"/>
  <c r="E1858" i="18"/>
  <c r="F1858" i="18" s="1"/>
  <c r="D1858" i="18"/>
  <c r="C1858" i="18"/>
  <c r="B1858" i="18"/>
  <c r="A1858" i="18"/>
  <c r="E1857" i="18"/>
  <c r="F1857" i="18" s="1"/>
  <c r="D1857" i="18"/>
  <c r="C1857" i="18"/>
  <c r="B1857" i="18"/>
  <c r="A1857" i="18"/>
  <c r="E1856" i="18"/>
  <c r="F1856" i="18" s="1"/>
  <c r="D1856" i="18"/>
  <c r="C1856" i="18"/>
  <c r="B1856" i="18"/>
  <c r="A1856" i="18"/>
  <c r="E1855" i="18"/>
  <c r="F1855" i="18" s="1"/>
  <c r="D1855" i="18"/>
  <c r="C1855" i="18"/>
  <c r="B1855" i="18"/>
  <c r="A1855" i="18"/>
  <c r="E1854" i="18"/>
  <c r="F1854" i="18" s="1"/>
  <c r="D1854" i="18"/>
  <c r="C1854" i="18"/>
  <c r="B1854" i="18"/>
  <c r="A1854" i="18"/>
  <c r="E1853" i="18"/>
  <c r="F1853" i="18" s="1"/>
  <c r="D1853" i="18"/>
  <c r="C1853" i="18"/>
  <c r="B1853" i="18"/>
  <c r="A1853" i="18"/>
  <c r="E1852" i="18"/>
  <c r="F1852" i="18" s="1"/>
  <c r="D1852" i="18"/>
  <c r="C1852" i="18"/>
  <c r="B1852" i="18"/>
  <c r="A1852" i="18"/>
  <c r="E1851" i="18"/>
  <c r="F1851" i="18" s="1"/>
  <c r="D1851" i="18"/>
  <c r="C1851" i="18"/>
  <c r="B1851" i="18"/>
  <c r="A1851" i="18"/>
  <c r="E1850" i="18"/>
  <c r="F1850" i="18" s="1"/>
  <c r="D1850" i="18"/>
  <c r="C1850" i="18"/>
  <c r="B1850" i="18"/>
  <c r="A1850" i="18"/>
  <c r="E1849" i="18"/>
  <c r="F1849" i="18" s="1"/>
  <c r="D1849" i="18"/>
  <c r="C1849" i="18"/>
  <c r="B1849" i="18"/>
  <c r="A1849" i="18"/>
  <c r="E1848" i="18"/>
  <c r="F1848" i="18" s="1"/>
  <c r="D1848" i="18"/>
  <c r="C1848" i="18"/>
  <c r="B1848" i="18"/>
  <c r="A1848" i="18"/>
  <c r="E1847" i="18"/>
  <c r="F1847" i="18" s="1"/>
  <c r="D1847" i="18"/>
  <c r="C1847" i="18"/>
  <c r="B1847" i="18"/>
  <c r="A1847" i="18"/>
  <c r="E1846" i="18"/>
  <c r="F1846" i="18" s="1"/>
  <c r="D1846" i="18"/>
  <c r="C1846" i="18"/>
  <c r="B1846" i="18"/>
  <c r="A1846" i="18"/>
  <c r="E1845" i="18"/>
  <c r="F1845" i="18" s="1"/>
  <c r="D1845" i="18"/>
  <c r="C1845" i="18"/>
  <c r="B1845" i="18"/>
  <c r="A1845" i="18"/>
  <c r="E1844" i="18"/>
  <c r="F1844" i="18" s="1"/>
  <c r="D1844" i="18"/>
  <c r="C1844" i="18"/>
  <c r="B1844" i="18"/>
  <c r="A1844" i="18"/>
  <c r="E1843" i="18"/>
  <c r="F1843" i="18" s="1"/>
  <c r="D1843" i="18"/>
  <c r="C1843" i="18"/>
  <c r="B1843" i="18"/>
  <c r="A1843" i="18"/>
  <c r="E1842" i="18"/>
  <c r="F1842" i="18" s="1"/>
  <c r="D1842" i="18"/>
  <c r="C1842" i="18"/>
  <c r="B1842" i="18"/>
  <c r="A1842" i="18"/>
  <c r="E1841" i="18"/>
  <c r="F1841" i="18" s="1"/>
  <c r="D1841" i="18"/>
  <c r="C1841" i="18"/>
  <c r="B1841" i="18"/>
  <c r="A1841" i="18"/>
  <c r="E1840" i="18"/>
  <c r="F1840" i="18" s="1"/>
  <c r="D1840" i="18"/>
  <c r="C1840" i="18"/>
  <c r="B1840" i="18"/>
  <c r="A1840" i="18"/>
  <c r="E1839" i="18"/>
  <c r="F1839" i="18" s="1"/>
  <c r="D1839" i="18"/>
  <c r="C1839" i="18"/>
  <c r="B1839" i="18"/>
  <c r="A1839" i="18"/>
  <c r="E1838" i="18"/>
  <c r="F1838" i="18" s="1"/>
  <c r="D1838" i="18"/>
  <c r="C1838" i="18"/>
  <c r="B1838" i="18"/>
  <c r="A1838" i="18"/>
  <c r="E1837" i="18"/>
  <c r="F1837" i="18" s="1"/>
  <c r="D1837" i="18"/>
  <c r="C1837" i="18"/>
  <c r="B1837" i="18"/>
  <c r="A1837" i="18"/>
  <c r="E1836" i="18"/>
  <c r="F1836" i="18" s="1"/>
  <c r="D1836" i="18"/>
  <c r="C1836" i="18"/>
  <c r="B1836" i="18"/>
  <c r="A1836" i="18"/>
  <c r="E1835" i="18"/>
  <c r="F1835" i="18" s="1"/>
  <c r="D1835" i="18"/>
  <c r="C1835" i="18"/>
  <c r="B1835" i="18"/>
  <c r="A1835" i="18"/>
  <c r="E1834" i="18"/>
  <c r="F1834" i="18" s="1"/>
  <c r="D1834" i="18"/>
  <c r="C1834" i="18"/>
  <c r="B1834" i="18"/>
  <c r="A1834" i="18"/>
  <c r="E1833" i="18"/>
  <c r="F1833" i="18" s="1"/>
  <c r="D1833" i="18"/>
  <c r="C1833" i="18"/>
  <c r="B1833" i="18"/>
  <c r="A1833" i="18"/>
  <c r="E1832" i="18"/>
  <c r="F1832" i="18" s="1"/>
  <c r="D1832" i="18"/>
  <c r="C1832" i="18"/>
  <c r="B1832" i="18"/>
  <c r="A1832" i="18"/>
  <c r="E1831" i="18"/>
  <c r="F1831" i="18" s="1"/>
  <c r="D1831" i="18"/>
  <c r="C1831" i="18"/>
  <c r="B1831" i="18"/>
  <c r="A1831" i="18"/>
  <c r="E1830" i="18"/>
  <c r="F1830" i="18" s="1"/>
  <c r="D1830" i="18"/>
  <c r="C1830" i="18"/>
  <c r="B1830" i="18"/>
  <c r="A1830" i="18"/>
  <c r="E1829" i="18"/>
  <c r="F1829" i="18" s="1"/>
  <c r="D1829" i="18"/>
  <c r="C1829" i="18"/>
  <c r="B1829" i="18"/>
  <c r="A1829" i="18"/>
  <c r="E1828" i="18"/>
  <c r="F1828" i="18" s="1"/>
  <c r="D1828" i="18"/>
  <c r="C1828" i="18"/>
  <c r="B1828" i="18"/>
  <c r="A1828" i="18"/>
  <c r="E1827" i="18"/>
  <c r="F1827" i="18" s="1"/>
  <c r="D1827" i="18"/>
  <c r="C1827" i="18"/>
  <c r="B1827" i="18"/>
  <c r="A1827" i="18"/>
  <c r="E1826" i="18"/>
  <c r="F1826" i="18" s="1"/>
  <c r="D1826" i="18"/>
  <c r="C1826" i="18"/>
  <c r="B1826" i="18"/>
  <c r="A1826" i="18"/>
  <c r="E1825" i="18"/>
  <c r="F1825" i="18" s="1"/>
  <c r="D1825" i="18"/>
  <c r="C1825" i="18"/>
  <c r="B1825" i="18"/>
  <c r="A1825" i="18"/>
  <c r="E1824" i="18"/>
  <c r="F1824" i="18" s="1"/>
  <c r="D1824" i="18"/>
  <c r="C1824" i="18"/>
  <c r="B1824" i="18"/>
  <c r="A1824" i="18"/>
  <c r="E1823" i="18"/>
  <c r="F1823" i="18" s="1"/>
  <c r="D1823" i="18"/>
  <c r="C1823" i="18"/>
  <c r="B1823" i="18"/>
  <c r="A1823" i="18"/>
  <c r="E1822" i="18"/>
  <c r="F1822" i="18" s="1"/>
  <c r="D1822" i="18"/>
  <c r="C1822" i="18"/>
  <c r="B1822" i="18"/>
  <c r="A1822" i="18"/>
  <c r="E1821" i="18"/>
  <c r="F1821" i="18" s="1"/>
  <c r="D1821" i="18"/>
  <c r="C1821" i="18"/>
  <c r="B1821" i="18"/>
  <c r="A1821" i="18"/>
  <c r="E1820" i="18"/>
  <c r="F1820" i="18" s="1"/>
  <c r="D1820" i="18"/>
  <c r="C1820" i="18"/>
  <c r="B1820" i="18"/>
  <c r="A1820" i="18"/>
  <c r="E1819" i="18"/>
  <c r="F1819" i="18" s="1"/>
  <c r="D1819" i="18"/>
  <c r="C1819" i="18"/>
  <c r="B1819" i="18"/>
  <c r="A1819" i="18"/>
  <c r="E1818" i="18"/>
  <c r="F1818" i="18" s="1"/>
  <c r="D1818" i="18"/>
  <c r="C1818" i="18"/>
  <c r="B1818" i="18"/>
  <c r="A1818" i="18"/>
  <c r="E1817" i="18"/>
  <c r="F1817" i="18" s="1"/>
  <c r="D1817" i="18"/>
  <c r="C1817" i="18"/>
  <c r="B1817" i="18"/>
  <c r="A1817" i="18"/>
  <c r="E1816" i="18"/>
  <c r="F1816" i="18" s="1"/>
  <c r="D1816" i="18"/>
  <c r="C1816" i="18"/>
  <c r="B1816" i="18"/>
  <c r="A1816" i="18"/>
  <c r="E1815" i="18"/>
  <c r="F1815" i="18" s="1"/>
  <c r="D1815" i="18"/>
  <c r="C1815" i="18"/>
  <c r="B1815" i="18"/>
  <c r="A1815" i="18"/>
  <c r="E1814" i="18"/>
  <c r="F1814" i="18" s="1"/>
  <c r="D1814" i="18"/>
  <c r="C1814" i="18"/>
  <c r="B1814" i="18"/>
  <c r="A1814" i="18"/>
  <c r="E1813" i="18"/>
  <c r="F1813" i="18" s="1"/>
  <c r="D1813" i="18"/>
  <c r="C1813" i="18"/>
  <c r="B1813" i="18"/>
  <c r="A1813" i="18"/>
  <c r="E1812" i="18"/>
  <c r="F1812" i="18" s="1"/>
  <c r="D1812" i="18"/>
  <c r="C1812" i="18"/>
  <c r="B1812" i="18"/>
  <c r="A1812" i="18"/>
  <c r="E1811" i="18"/>
  <c r="F1811" i="18" s="1"/>
  <c r="D1811" i="18"/>
  <c r="C1811" i="18"/>
  <c r="B1811" i="18"/>
  <c r="A1811" i="18"/>
  <c r="E1810" i="18"/>
  <c r="F1810" i="18" s="1"/>
  <c r="D1810" i="18"/>
  <c r="C1810" i="18"/>
  <c r="B1810" i="18"/>
  <c r="A1810" i="18"/>
  <c r="E1809" i="18"/>
  <c r="F1809" i="18" s="1"/>
  <c r="D1809" i="18"/>
  <c r="C1809" i="18"/>
  <c r="B1809" i="18"/>
  <c r="A1809" i="18"/>
  <c r="E1808" i="18"/>
  <c r="F1808" i="18" s="1"/>
  <c r="D1808" i="18"/>
  <c r="C1808" i="18"/>
  <c r="B1808" i="18"/>
  <c r="A1808" i="18"/>
  <c r="E1807" i="18"/>
  <c r="F1807" i="18" s="1"/>
  <c r="D1807" i="18"/>
  <c r="C1807" i="18"/>
  <c r="B1807" i="18"/>
  <c r="A1807" i="18"/>
  <c r="E1806" i="18"/>
  <c r="F1806" i="18" s="1"/>
  <c r="D1806" i="18"/>
  <c r="C1806" i="18"/>
  <c r="B1806" i="18"/>
  <c r="A1806" i="18"/>
  <c r="E1805" i="18"/>
  <c r="F1805" i="18" s="1"/>
  <c r="D1805" i="18"/>
  <c r="C1805" i="18"/>
  <c r="B1805" i="18"/>
  <c r="A1805" i="18"/>
  <c r="E1804" i="18"/>
  <c r="F1804" i="18" s="1"/>
  <c r="D1804" i="18"/>
  <c r="C1804" i="18"/>
  <c r="B1804" i="18"/>
  <c r="A1804" i="18"/>
  <c r="E1803" i="18"/>
  <c r="F1803" i="18" s="1"/>
  <c r="D1803" i="18"/>
  <c r="C1803" i="18"/>
  <c r="B1803" i="18"/>
  <c r="A1803" i="18"/>
  <c r="E1802" i="18"/>
  <c r="F1802" i="18" s="1"/>
  <c r="D1802" i="18"/>
  <c r="C1802" i="18"/>
  <c r="B1802" i="18"/>
  <c r="A1802" i="18"/>
  <c r="E1801" i="18"/>
  <c r="F1801" i="18" s="1"/>
  <c r="D1801" i="18"/>
  <c r="C1801" i="18"/>
  <c r="B1801" i="18"/>
  <c r="A1801" i="18"/>
  <c r="E1800" i="18"/>
  <c r="F1800" i="18" s="1"/>
  <c r="D1800" i="18"/>
  <c r="C1800" i="18"/>
  <c r="B1800" i="18"/>
  <c r="A1800" i="18"/>
  <c r="E1799" i="18"/>
  <c r="F1799" i="18" s="1"/>
  <c r="D1799" i="18"/>
  <c r="C1799" i="18"/>
  <c r="B1799" i="18"/>
  <c r="A1799" i="18"/>
  <c r="E1798" i="18"/>
  <c r="F1798" i="18" s="1"/>
  <c r="D1798" i="18"/>
  <c r="C1798" i="18"/>
  <c r="B1798" i="18"/>
  <c r="A1798" i="18"/>
  <c r="E1797" i="18"/>
  <c r="F1797" i="18" s="1"/>
  <c r="D1797" i="18"/>
  <c r="C1797" i="18"/>
  <c r="B1797" i="18"/>
  <c r="A1797" i="18"/>
  <c r="E1796" i="18"/>
  <c r="F1796" i="18" s="1"/>
  <c r="D1796" i="18"/>
  <c r="C1796" i="18"/>
  <c r="B1796" i="18"/>
  <c r="A1796" i="18"/>
  <c r="E1795" i="18"/>
  <c r="F1795" i="18" s="1"/>
  <c r="D1795" i="18"/>
  <c r="C1795" i="18"/>
  <c r="B1795" i="18"/>
  <c r="A1795" i="18"/>
  <c r="E1794" i="18"/>
  <c r="F1794" i="18" s="1"/>
  <c r="D1794" i="18"/>
  <c r="C1794" i="18"/>
  <c r="B1794" i="18"/>
  <c r="A1794" i="18"/>
  <c r="E1793" i="18"/>
  <c r="F1793" i="18" s="1"/>
  <c r="D1793" i="18"/>
  <c r="C1793" i="18"/>
  <c r="B1793" i="18"/>
  <c r="A1793" i="18"/>
  <c r="E1792" i="18"/>
  <c r="F1792" i="18" s="1"/>
  <c r="D1792" i="18"/>
  <c r="C1792" i="18"/>
  <c r="B1792" i="18"/>
  <c r="A1792" i="18"/>
  <c r="E1791" i="18"/>
  <c r="F1791" i="18" s="1"/>
  <c r="D1791" i="18"/>
  <c r="C1791" i="18"/>
  <c r="B1791" i="18"/>
  <c r="A1791" i="18"/>
  <c r="E1790" i="18"/>
  <c r="F1790" i="18" s="1"/>
  <c r="D1790" i="18"/>
  <c r="C1790" i="18"/>
  <c r="B1790" i="18"/>
  <c r="A1790" i="18"/>
  <c r="E1789" i="18"/>
  <c r="F1789" i="18" s="1"/>
  <c r="D1789" i="18"/>
  <c r="C1789" i="18"/>
  <c r="B1789" i="18"/>
  <c r="A1789" i="18"/>
  <c r="E1788" i="18"/>
  <c r="F1788" i="18" s="1"/>
  <c r="D1788" i="18"/>
  <c r="C1788" i="18"/>
  <c r="B1788" i="18"/>
  <c r="A1788" i="18"/>
  <c r="E1787" i="18"/>
  <c r="F1787" i="18" s="1"/>
  <c r="D1787" i="18"/>
  <c r="C1787" i="18"/>
  <c r="B1787" i="18"/>
  <c r="A1787" i="18"/>
  <c r="E1786" i="18"/>
  <c r="F1786" i="18" s="1"/>
  <c r="D1786" i="18"/>
  <c r="C1786" i="18"/>
  <c r="B1786" i="18"/>
  <c r="A1786" i="18"/>
  <c r="E1785" i="18"/>
  <c r="F1785" i="18" s="1"/>
  <c r="D1785" i="18"/>
  <c r="C1785" i="18"/>
  <c r="B1785" i="18"/>
  <c r="A1785" i="18"/>
  <c r="E1784" i="18"/>
  <c r="F1784" i="18" s="1"/>
  <c r="D1784" i="18"/>
  <c r="C1784" i="18"/>
  <c r="B1784" i="18"/>
  <c r="A1784" i="18"/>
  <c r="E1783" i="18"/>
  <c r="F1783" i="18" s="1"/>
  <c r="D1783" i="18"/>
  <c r="C1783" i="18"/>
  <c r="B1783" i="18"/>
  <c r="A1783" i="18"/>
  <c r="E1782" i="18"/>
  <c r="F1782" i="18" s="1"/>
  <c r="D1782" i="18"/>
  <c r="C1782" i="18"/>
  <c r="B1782" i="18"/>
  <c r="A1782" i="18"/>
  <c r="E1781" i="18"/>
  <c r="F1781" i="18" s="1"/>
  <c r="D1781" i="18"/>
  <c r="C1781" i="18"/>
  <c r="B1781" i="18"/>
  <c r="A1781" i="18"/>
  <c r="E1780" i="18"/>
  <c r="F1780" i="18" s="1"/>
  <c r="D1780" i="18"/>
  <c r="C1780" i="18"/>
  <c r="B1780" i="18"/>
  <c r="A1780" i="18"/>
  <c r="E1779" i="18"/>
  <c r="F1779" i="18" s="1"/>
  <c r="D1779" i="18"/>
  <c r="C1779" i="18"/>
  <c r="B1779" i="18"/>
  <c r="A1779" i="18"/>
  <c r="E1778" i="18"/>
  <c r="F1778" i="18" s="1"/>
  <c r="D1778" i="18"/>
  <c r="C1778" i="18"/>
  <c r="B1778" i="18"/>
  <c r="A1778" i="18"/>
  <c r="E1777" i="18"/>
  <c r="F1777" i="18" s="1"/>
  <c r="D1777" i="18"/>
  <c r="C1777" i="18"/>
  <c r="B1777" i="18"/>
  <c r="A1777" i="18"/>
  <c r="E1776" i="18"/>
  <c r="F1776" i="18" s="1"/>
  <c r="D1776" i="18"/>
  <c r="C1776" i="18"/>
  <c r="B1776" i="18"/>
  <c r="A1776" i="18"/>
  <c r="E1775" i="18"/>
  <c r="F1775" i="18" s="1"/>
  <c r="D1775" i="18"/>
  <c r="C1775" i="18"/>
  <c r="B1775" i="18"/>
  <c r="A1775" i="18"/>
  <c r="E1774" i="18"/>
  <c r="F1774" i="18" s="1"/>
  <c r="D1774" i="18"/>
  <c r="C1774" i="18"/>
  <c r="B1774" i="18"/>
  <c r="A1774" i="18"/>
  <c r="E1773" i="18"/>
  <c r="F1773" i="18" s="1"/>
  <c r="D1773" i="18"/>
  <c r="C1773" i="18"/>
  <c r="B1773" i="18"/>
  <c r="A1773" i="18"/>
  <c r="E1772" i="18"/>
  <c r="F1772" i="18" s="1"/>
  <c r="D1772" i="18"/>
  <c r="C1772" i="18"/>
  <c r="B1772" i="18"/>
  <c r="A1772" i="18"/>
  <c r="E1771" i="18"/>
  <c r="F1771" i="18" s="1"/>
  <c r="D1771" i="18"/>
  <c r="C1771" i="18"/>
  <c r="B1771" i="18"/>
  <c r="A1771" i="18"/>
  <c r="E1770" i="18"/>
  <c r="F1770" i="18" s="1"/>
  <c r="D1770" i="18"/>
  <c r="C1770" i="18"/>
  <c r="B1770" i="18"/>
  <c r="A1770" i="18"/>
  <c r="E1769" i="18"/>
  <c r="F1769" i="18" s="1"/>
  <c r="D1769" i="18"/>
  <c r="C1769" i="18"/>
  <c r="B1769" i="18"/>
  <c r="A1769" i="18"/>
  <c r="E1768" i="18"/>
  <c r="F1768" i="18" s="1"/>
  <c r="D1768" i="18"/>
  <c r="C1768" i="18"/>
  <c r="B1768" i="18"/>
  <c r="A1768" i="18"/>
  <c r="E1767" i="18"/>
  <c r="F1767" i="18" s="1"/>
  <c r="D1767" i="18"/>
  <c r="C1767" i="18"/>
  <c r="B1767" i="18"/>
  <c r="A1767" i="18"/>
  <c r="E1766" i="18"/>
  <c r="F1766" i="18" s="1"/>
  <c r="D1766" i="18"/>
  <c r="C1766" i="18"/>
  <c r="B1766" i="18"/>
  <c r="A1766" i="18"/>
  <c r="E1765" i="18"/>
  <c r="F1765" i="18" s="1"/>
  <c r="D1765" i="18"/>
  <c r="C1765" i="18"/>
  <c r="B1765" i="18"/>
  <c r="A1765" i="18"/>
  <c r="E1764" i="18"/>
  <c r="F1764" i="18" s="1"/>
  <c r="D1764" i="18"/>
  <c r="C1764" i="18"/>
  <c r="B1764" i="18"/>
  <c r="A1764" i="18"/>
  <c r="E1763" i="18"/>
  <c r="F1763" i="18" s="1"/>
  <c r="D1763" i="18"/>
  <c r="C1763" i="18"/>
  <c r="B1763" i="18"/>
  <c r="A1763" i="18"/>
  <c r="E1762" i="18"/>
  <c r="F1762" i="18" s="1"/>
  <c r="D1762" i="18"/>
  <c r="C1762" i="18"/>
  <c r="B1762" i="18"/>
  <c r="A1762" i="18"/>
  <c r="E1761" i="18"/>
  <c r="F1761" i="18" s="1"/>
  <c r="D1761" i="18"/>
  <c r="C1761" i="18"/>
  <c r="B1761" i="18"/>
  <c r="A1761" i="18"/>
  <c r="E1760" i="18"/>
  <c r="F1760" i="18" s="1"/>
  <c r="D1760" i="18"/>
  <c r="C1760" i="18"/>
  <c r="B1760" i="18"/>
  <c r="A1760" i="18"/>
  <c r="E1759" i="18"/>
  <c r="F1759" i="18" s="1"/>
  <c r="D1759" i="18"/>
  <c r="C1759" i="18"/>
  <c r="B1759" i="18"/>
  <c r="A1759" i="18"/>
  <c r="E1758" i="18"/>
  <c r="F1758" i="18" s="1"/>
  <c r="D1758" i="18"/>
  <c r="C1758" i="18"/>
  <c r="B1758" i="18"/>
  <c r="A1758" i="18"/>
  <c r="E1757" i="18"/>
  <c r="F1757" i="18" s="1"/>
  <c r="D1757" i="18"/>
  <c r="C1757" i="18"/>
  <c r="B1757" i="18"/>
  <c r="A1757" i="18"/>
  <c r="E1756" i="18"/>
  <c r="F1756" i="18" s="1"/>
  <c r="D1756" i="18"/>
  <c r="C1756" i="18"/>
  <c r="B1756" i="18"/>
  <c r="A1756" i="18"/>
  <c r="E1755" i="18"/>
  <c r="F1755" i="18" s="1"/>
  <c r="D1755" i="18"/>
  <c r="C1755" i="18"/>
  <c r="B1755" i="18"/>
  <c r="A1755" i="18"/>
  <c r="E1754" i="18"/>
  <c r="F1754" i="18" s="1"/>
  <c r="D1754" i="18"/>
  <c r="C1754" i="18"/>
  <c r="B1754" i="18"/>
  <c r="A1754" i="18"/>
  <c r="E1753" i="18"/>
  <c r="F1753" i="18" s="1"/>
  <c r="D1753" i="18"/>
  <c r="C1753" i="18"/>
  <c r="B1753" i="18"/>
  <c r="A1753" i="18"/>
  <c r="E1752" i="18"/>
  <c r="F1752" i="18" s="1"/>
  <c r="D1752" i="18"/>
  <c r="C1752" i="18"/>
  <c r="B1752" i="18"/>
  <c r="A1752" i="18"/>
  <c r="E1751" i="18"/>
  <c r="F1751" i="18" s="1"/>
  <c r="D1751" i="18"/>
  <c r="C1751" i="18"/>
  <c r="B1751" i="18"/>
  <c r="A1751" i="18"/>
  <c r="E1750" i="18"/>
  <c r="F1750" i="18" s="1"/>
  <c r="D1750" i="18"/>
  <c r="C1750" i="18"/>
  <c r="B1750" i="18"/>
  <c r="A1750" i="18"/>
  <c r="E1749" i="18"/>
  <c r="F1749" i="18" s="1"/>
  <c r="D1749" i="18"/>
  <c r="C1749" i="18"/>
  <c r="B1749" i="18"/>
  <c r="A1749" i="18"/>
  <c r="E1748" i="18"/>
  <c r="F1748" i="18" s="1"/>
  <c r="D1748" i="18"/>
  <c r="C1748" i="18"/>
  <c r="B1748" i="18"/>
  <c r="A1748" i="18"/>
  <c r="E1747" i="18"/>
  <c r="F1747" i="18" s="1"/>
  <c r="D1747" i="18"/>
  <c r="C1747" i="18"/>
  <c r="B1747" i="18"/>
  <c r="A1747" i="18"/>
  <c r="E1746" i="18"/>
  <c r="F1746" i="18" s="1"/>
  <c r="D1746" i="18"/>
  <c r="C1746" i="18"/>
  <c r="B1746" i="18"/>
  <c r="A1746" i="18"/>
  <c r="E1745" i="18"/>
  <c r="F1745" i="18" s="1"/>
  <c r="D1745" i="18"/>
  <c r="C1745" i="18"/>
  <c r="B1745" i="18"/>
  <c r="A1745" i="18"/>
  <c r="E1744" i="18"/>
  <c r="F1744" i="18" s="1"/>
  <c r="D1744" i="18"/>
  <c r="C1744" i="18"/>
  <c r="B1744" i="18"/>
  <c r="A1744" i="18"/>
  <c r="E1743" i="18"/>
  <c r="F1743" i="18" s="1"/>
  <c r="D1743" i="18"/>
  <c r="C1743" i="18"/>
  <c r="B1743" i="18"/>
  <c r="A1743" i="18"/>
  <c r="E1742" i="18"/>
  <c r="F1742" i="18" s="1"/>
  <c r="D1742" i="18"/>
  <c r="C1742" i="18"/>
  <c r="B1742" i="18"/>
  <c r="A1742" i="18"/>
  <c r="E1741" i="18"/>
  <c r="F1741" i="18" s="1"/>
  <c r="D1741" i="18"/>
  <c r="C1741" i="18"/>
  <c r="B1741" i="18"/>
  <c r="A1741" i="18"/>
  <c r="E1740" i="18"/>
  <c r="F1740" i="18" s="1"/>
  <c r="D1740" i="18"/>
  <c r="C1740" i="18"/>
  <c r="B1740" i="18"/>
  <c r="A1740" i="18"/>
  <c r="E1739" i="18"/>
  <c r="F1739" i="18" s="1"/>
  <c r="D1739" i="18"/>
  <c r="C1739" i="18"/>
  <c r="B1739" i="18"/>
  <c r="A1739" i="18"/>
  <c r="E1738" i="18"/>
  <c r="F1738" i="18" s="1"/>
  <c r="D1738" i="18"/>
  <c r="C1738" i="18"/>
  <c r="B1738" i="18"/>
  <c r="A1738" i="18"/>
  <c r="E1737" i="18"/>
  <c r="F1737" i="18" s="1"/>
  <c r="D1737" i="18"/>
  <c r="C1737" i="18"/>
  <c r="B1737" i="18"/>
  <c r="A1737" i="18"/>
  <c r="E1736" i="18"/>
  <c r="F1736" i="18" s="1"/>
  <c r="D1736" i="18"/>
  <c r="C1736" i="18"/>
  <c r="B1736" i="18"/>
  <c r="A1736" i="18"/>
  <c r="E1735" i="18"/>
  <c r="F1735" i="18" s="1"/>
  <c r="D1735" i="18"/>
  <c r="C1735" i="18"/>
  <c r="B1735" i="18"/>
  <c r="A1735" i="18"/>
  <c r="E1734" i="18"/>
  <c r="F1734" i="18" s="1"/>
  <c r="D1734" i="18"/>
  <c r="C1734" i="18"/>
  <c r="B1734" i="18"/>
  <c r="A1734" i="18"/>
  <c r="E1733" i="18"/>
  <c r="F1733" i="18" s="1"/>
  <c r="D1733" i="18"/>
  <c r="C1733" i="18"/>
  <c r="B1733" i="18"/>
  <c r="A1733" i="18"/>
  <c r="E1732" i="18"/>
  <c r="F1732" i="18" s="1"/>
  <c r="D1732" i="18"/>
  <c r="C1732" i="18"/>
  <c r="B1732" i="18"/>
  <c r="A1732" i="18"/>
  <c r="E1731" i="18"/>
  <c r="F1731" i="18" s="1"/>
  <c r="D1731" i="18"/>
  <c r="C1731" i="18"/>
  <c r="B1731" i="18"/>
  <c r="A1731" i="18"/>
  <c r="E1730" i="18"/>
  <c r="F1730" i="18" s="1"/>
  <c r="D1730" i="18"/>
  <c r="C1730" i="18"/>
  <c r="B1730" i="18"/>
  <c r="A1730" i="18"/>
  <c r="E1729" i="18"/>
  <c r="F1729" i="18" s="1"/>
  <c r="D1729" i="18"/>
  <c r="C1729" i="18"/>
  <c r="B1729" i="18"/>
  <c r="A1729" i="18"/>
  <c r="E1728" i="18"/>
  <c r="F1728" i="18" s="1"/>
  <c r="D1728" i="18"/>
  <c r="C1728" i="18"/>
  <c r="B1728" i="18"/>
  <c r="A1728" i="18"/>
  <c r="E1727" i="18"/>
  <c r="F1727" i="18" s="1"/>
  <c r="D1727" i="18"/>
  <c r="C1727" i="18"/>
  <c r="B1727" i="18"/>
  <c r="A1727" i="18"/>
  <c r="E1726" i="18"/>
  <c r="F1726" i="18" s="1"/>
  <c r="D1726" i="18"/>
  <c r="C1726" i="18"/>
  <c r="B1726" i="18"/>
  <c r="A1726" i="18"/>
  <c r="E1725" i="18"/>
  <c r="F1725" i="18" s="1"/>
  <c r="D1725" i="18"/>
  <c r="C1725" i="18"/>
  <c r="B1725" i="18"/>
  <c r="A1725" i="18"/>
  <c r="E1724" i="18"/>
  <c r="F1724" i="18" s="1"/>
  <c r="D1724" i="18"/>
  <c r="C1724" i="18"/>
  <c r="B1724" i="18"/>
  <c r="A1724" i="18"/>
  <c r="E1723" i="18"/>
  <c r="F1723" i="18" s="1"/>
  <c r="D1723" i="18"/>
  <c r="C1723" i="18"/>
  <c r="B1723" i="18"/>
  <c r="A1723" i="18"/>
  <c r="E1722" i="18"/>
  <c r="F1722" i="18" s="1"/>
  <c r="D1722" i="18"/>
  <c r="C1722" i="18"/>
  <c r="B1722" i="18"/>
  <c r="A1722" i="18"/>
  <c r="E1721" i="18"/>
  <c r="F1721" i="18" s="1"/>
  <c r="D1721" i="18"/>
  <c r="C1721" i="18"/>
  <c r="B1721" i="18"/>
  <c r="A1721" i="18"/>
  <c r="E1720" i="18"/>
  <c r="F1720" i="18" s="1"/>
  <c r="D1720" i="18"/>
  <c r="C1720" i="18"/>
  <c r="B1720" i="18"/>
  <c r="A1720" i="18"/>
  <c r="E1719" i="18"/>
  <c r="F1719" i="18" s="1"/>
  <c r="D1719" i="18"/>
  <c r="C1719" i="18"/>
  <c r="B1719" i="18"/>
  <c r="A1719" i="18"/>
  <c r="E1718" i="18"/>
  <c r="F1718" i="18" s="1"/>
  <c r="D1718" i="18"/>
  <c r="C1718" i="18"/>
  <c r="B1718" i="18"/>
  <c r="A1718" i="18"/>
  <c r="E1717" i="18"/>
  <c r="F1717" i="18" s="1"/>
  <c r="D1717" i="18"/>
  <c r="C1717" i="18"/>
  <c r="B1717" i="18"/>
  <c r="A1717" i="18"/>
  <c r="E1716" i="18"/>
  <c r="F1716" i="18" s="1"/>
  <c r="D1716" i="18"/>
  <c r="C1716" i="18"/>
  <c r="B1716" i="18"/>
  <c r="A1716" i="18"/>
  <c r="E1715" i="18"/>
  <c r="F1715" i="18" s="1"/>
  <c r="D1715" i="18"/>
  <c r="C1715" i="18"/>
  <c r="B1715" i="18"/>
  <c r="A1715" i="18"/>
  <c r="E1714" i="18"/>
  <c r="F1714" i="18" s="1"/>
  <c r="D1714" i="18"/>
  <c r="C1714" i="18"/>
  <c r="B1714" i="18"/>
  <c r="A1714" i="18"/>
  <c r="E1713" i="18"/>
  <c r="F1713" i="18" s="1"/>
  <c r="D1713" i="18"/>
  <c r="C1713" i="18"/>
  <c r="B1713" i="18"/>
  <c r="A1713" i="18"/>
  <c r="E1712" i="18"/>
  <c r="F1712" i="18" s="1"/>
  <c r="D1712" i="18"/>
  <c r="C1712" i="18"/>
  <c r="B1712" i="18"/>
  <c r="A1712" i="18"/>
  <c r="E1711" i="18"/>
  <c r="F1711" i="18" s="1"/>
  <c r="D1711" i="18"/>
  <c r="C1711" i="18"/>
  <c r="B1711" i="18"/>
  <c r="A1711" i="18"/>
  <c r="E1710" i="18"/>
  <c r="F1710" i="18" s="1"/>
  <c r="D1710" i="18"/>
  <c r="C1710" i="18"/>
  <c r="B1710" i="18"/>
  <c r="A1710" i="18"/>
  <c r="E1709" i="18"/>
  <c r="F1709" i="18" s="1"/>
  <c r="D1709" i="18"/>
  <c r="C1709" i="18"/>
  <c r="B1709" i="18"/>
  <c r="A1709" i="18"/>
  <c r="E1708" i="18"/>
  <c r="F1708" i="18" s="1"/>
  <c r="D1708" i="18"/>
  <c r="C1708" i="18"/>
  <c r="B1708" i="18"/>
  <c r="A1708" i="18"/>
  <c r="E1707" i="18"/>
  <c r="F1707" i="18" s="1"/>
  <c r="D1707" i="18"/>
  <c r="C1707" i="18"/>
  <c r="B1707" i="18"/>
  <c r="A1707" i="18"/>
  <c r="E1706" i="18"/>
  <c r="F1706" i="18" s="1"/>
  <c r="D1706" i="18"/>
  <c r="C1706" i="18"/>
  <c r="B1706" i="18"/>
  <c r="A1706" i="18"/>
  <c r="E1705" i="18"/>
  <c r="F1705" i="18" s="1"/>
  <c r="D1705" i="18"/>
  <c r="C1705" i="18"/>
  <c r="B1705" i="18"/>
  <c r="A1705" i="18"/>
  <c r="E1704" i="18"/>
  <c r="F1704" i="18" s="1"/>
  <c r="D1704" i="18"/>
  <c r="C1704" i="18"/>
  <c r="B1704" i="18"/>
  <c r="A1704" i="18"/>
  <c r="E1703" i="18"/>
  <c r="F1703" i="18" s="1"/>
  <c r="D1703" i="18"/>
  <c r="C1703" i="18"/>
  <c r="B1703" i="18"/>
  <c r="A1703" i="18"/>
  <c r="E1702" i="18"/>
  <c r="F1702" i="18" s="1"/>
  <c r="D1702" i="18"/>
  <c r="C1702" i="18"/>
  <c r="B1702" i="18"/>
  <c r="A1702" i="18"/>
  <c r="E1701" i="18"/>
  <c r="F1701" i="18" s="1"/>
  <c r="D1701" i="18"/>
  <c r="C1701" i="18"/>
  <c r="B1701" i="18"/>
  <c r="A1701" i="18"/>
  <c r="E1700" i="18"/>
  <c r="F1700" i="18" s="1"/>
  <c r="D1700" i="18"/>
  <c r="C1700" i="18"/>
  <c r="B1700" i="18"/>
  <c r="A1700" i="18"/>
  <c r="E1699" i="18"/>
  <c r="F1699" i="18" s="1"/>
  <c r="D1699" i="18"/>
  <c r="C1699" i="18"/>
  <c r="B1699" i="18"/>
  <c r="A1699" i="18"/>
  <c r="E1698" i="18"/>
  <c r="F1698" i="18" s="1"/>
  <c r="D1698" i="18"/>
  <c r="C1698" i="18"/>
  <c r="B1698" i="18"/>
  <c r="A1698" i="18"/>
  <c r="E1697" i="18"/>
  <c r="F1697" i="18" s="1"/>
  <c r="D1697" i="18"/>
  <c r="C1697" i="18"/>
  <c r="B1697" i="18"/>
  <c r="A1697" i="18"/>
  <c r="E1696" i="18"/>
  <c r="F1696" i="18" s="1"/>
  <c r="D1696" i="18"/>
  <c r="C1696" i="18"/>
  <c r="B1696" i="18"/>
  <c r="A1696" i="18"/>
  <c r="E1695" i="18"/>
  <c r="F1695" i="18" s="1"/>
  <c r="D1695" i="18"/>
  <c r="C1695" i="18"/>
  <c r="B1695" i="18"/>
  <c r="A1695" i="18"/>
  <c r="E1694" i="18"/>
  <c r="F1694" i="18" s="1"/>
  <c r="D1694" i="18"/>
  <c r="C1694" i="18"/>
  <c r="B1694" i="18"/>
  <c r="A1694" i="18"/>
  <c r="E1693" i="18"/>
  <c r="F1693" i="18" s="1"/>
  <c r="D1693" i="18"/>
  <c r="C1693" i="18"/>
  <c r="B1693" i="18"/>
  <c r="A1693" i="18"/>
  <c r="E1692" i="18"/>
  <c r="F1692" i="18" s="1"/>
  <c r="D1692" i="18"/>
  <c r="C1692" i="18"/>
  <c r="B1692" i="18"/>
  <c r="A1692" i="18"/>
  <c r="E1691" i="18"/>
  <c r="F1691" i="18" s="1"/>
  <c r="D1691" i="18"/>
  <c r="C1691" i="18"/>
  <c r="B1691" i="18"/>
  <c r="A1691" i="18"/>
  <c r="E1690" i="18"/>
  <c r="F1690" i="18" s="1"/>
  <c r="D1690" i="18"/>
  <c r="C1690" i="18"/>
  <c r="B1690" i="18"/>
  <c r="A1690" i="18"/>
  <c r="E1689" i="18"/>
  <c r="F1689" i="18" s="1"/>
  <c r="D1689" i="18"/>
  <c r="C1689" i="18"/>
  <c r="B1689" i="18"/>
  <c r="A1689" i="18"/>
  <c r="E1688" i="18"/>
  <c r="F1688" i="18" s="1"/>
  <c r="D1688" i="18"/>
  <c r="C1688" i="18"/>
  <c r="B1688" i="18"/>
  <c r="A1688" i="18"/>
  <c r="E1687" i="18"/>
  <c r="F1687" i="18" s="1"/>
  <c r="D1687" i="18"/>
  <c r="C1687" i="18"/>
  <c r="B1687" i="18"/>
  <c r="A1687" i="18"/>
  <c r="E1686" i="18"/>
  <c r="F1686" i="18" s="1"/>
  <c r="D1686" i="18"/>
  <c r="C1686" i="18"/>
  <c r="B1686" i="18"/>
  <c r="A1686" i="18"/>
  <c r="E1685" i="18"/>
  <c r="F1685" i="18" s="1"/>
  <c r="D1685" i="18"/>
  <c r="C1685" i="18"/>
  <c r="B1685" i="18"/>
  <c r="A1685" i="18"/>
  <c r="E1684" i="18"/>
  <c r="F1684" i="18" s="1"/>
  <c r="D1684" i="18"/>
  <c r="C1684" i="18"/>
  <c r="B1684" i="18"/>
  <c r="A1684" i="18"/>
  <c r="E1683" i="18"/>
  <c r="F1683" i="18" s="1"/>
  <c r="D1683" i="18"/>
  <c r="C1683" i="18"/>
  <c r="B1683" i="18"/>
  <c r="A1683" i="18"/>
  <c r="E1682" i="18"/>
  <c r="F1682" i="18" s="1"/>
  <c r="D1682" i="18"/>
  <c r="C1682" i="18"/>
  <c r="B1682" i="18"/>
  <c r="A1682" i="18"/>
  <c r="E1681" i="18"/>
  <c r="F1681" i="18" s="1"/>
  <c r="D1681" i="18"/>
  <c r="C1681" i="18"/>
  <c r="B1681" i="18"/>
  <c r="A1681" i="18"/>
  <c r="E1680" i="18"/>
  <c r="F1680" i="18" s="1"/>
  <c r="D1680" i="18"/>
  <c r="C1680" i="18"/>
  <c r="B1680" i="18"/>
  <c r="A1680" i="18"/>
  <c r="E1679" i="18"/>
  <c r="F1679" i="18" s="1"/>
  <c r="D1679" i="18"/>
  <c r="C1679" i="18"/>
  <c r="B1679" i="18"/>
  <c r="A1679" i="18"/>
  <c r="E1678" i="18"/>
  <c r="F1678" i="18" s="1"/>
  <c r="D1678" i="18"/>
  <c r="C1678" i="18"/>
  <c r="B1678" i="18"/>
  <c r="A1678" i="18"/>
  <c r="E1677" i="18"/>
  <c r="F1677" i="18" s="1"/>
  <c r="D1677" i="18"/>
  <c r="C1677" i="18"/>
  <c r="B1677" i="18"/>
  <c r="A1677" i="18"/>
  <c r="E1676" i="18"/>
  <c r="F1676" i="18" s="1"/>
  <c r="D1676" i="18"/>
  <c r="C1676" i="18"/>
  <c r="B1676" i="18"/>
  <c r="A1676" i="18"/>
  <c r="E1675" i="18"/>
  <c r="F1675" i="18" s="1"/>
  <c r="D1675" i="18"/>
  <c r="C1675" i="18"/>
  <c r="B1675" i="18"/>
  <c r="A1675" i="18"/>
  <c r="E1674" i="18"/>
  <c r="F1674" i="18" s="1"/>
  <c r="D1674" i="18"/>
  <c r="C1674" i="18"/>
  <c r="B1674" i="18"/>
  <c r="A1674" i="18"/>
  <c r="E1673" i="18"/>
  <c r="F1673" i="18" s="1"/>
  <c r="D1673" i="18"/>
  <c r="C1673" i="18"/>
  <c r="B1673" i="18"/>
  <c r="A1673" i="18"/>
  <c r="E1672" i="18"/>
  <c r="F1672" i="18" s="1"/>
  <c r="D1672" i="18"/>
  <c r="C1672" i="18"/>
  <c r="B1672" i="18"/>
  <c r="A1672" i="18"/>
  <c r="E1671" i="18"/>
  <c r="F1671" i="18" s="1"/>
  <c r="D1671" i="18"/>
  <c r="C1671" i="18"/>
  <c r="B1671" i="18"/>
  <c r="A1671" i="18"/>
  <c r="E1670" i="18"/>
  <c r="F1670" i="18" s="1"/>
  <c r="D1670" i="18"/>
  <c r="C1670" i="18"/>
  <c r="B1670" i="18"/>
  <c r="A1670" i="18"/>
  <c r="E1669" i="18"/>
  <c r="F1669" i="18" s="1"/>
  <c r="D1669" i="18"/>
  <c r="C1669" i="18"/>
  <c r="B1669" i="18"/>
  <c r="A1669" i="18"/>
  <c r="E1668" i="18"/>
  <c r="F1668" i="18" s="1"/>
  <c r="D1668" i="18"/>
  <c r="C1668" i="18"/>
  <c r="B1668" i="18"/>
  <c r="A1668" i="18"/>
  <c r="E1667" i="18"/>
  <c r="F1667" i="18" s="1"/>
  <c r="D1667" i="18"/>
  <c r="C1667" i="18"/>
  <c r="B1667" i="18"/>
  <c r="A1667" i="18"/>
  <c r="E1666" i="18"/>
  <c r="F1666" i="18" s="1"/>
  <c r="D1666" i="18"/>
  <c r="C1666" i="18"/>
  <c r="B1666" i="18"/>
  <c r="A1666" i="18"/>
  <c r="E1665" i="18"/>
  <c r="F1665" i="18" s="1"/>
  <c r="D1665" i="18"/>
  <c r="C1665" i="18"/>
  <c r="B1665" i="18"/>
  <c r="A1665" i="18"/>
  <c r="E1664" i="18"/>
  <c r="F1664" i="18" s="1"/>
  <c r="D1664" i="18"/>
  <c r="C1664" i="18"/>
  <c r="B1664" i="18"/>
  <c r="A1664" i="18"/>
  <c r="E1663" i="18"/>
  <c r="F1663" i="18" s="1"/>
  <c r="D1663" i="18"/>
  <c r="C1663" i="18"/>
  <c r="B1663" i="18"/>
  <c r="A1663" i="18"/>
  <c r="E1662" i="18"/>
  <c r="F1662" i="18" s="1"/>
  <c r="D1662" i="18"/>
  <c r="C1662" i="18"/>
  <c r="B1662" i="18"/>
  <c r="A1662" i="18"/>
  <c r="E1661" i="18"/>
  <c r="F1661" i="18" s="1"/>
  <c r="D1661" i="18"/>
  <c r="C1661" i="18"/>
  <c r="B1661" i="18"/>
  <c r="A1661" i="18"/>
  <c r="E1660" i="18"/>
  <c r="F1660" i="18" s="1"/>
  <c r="D1660" i="18"/>
  <c r="C1660" i="18"/>
  <c r="B1660" i="18"/>
  <c r="A1660" i="18"/>
  <c r="E1659" i="18"/>
  <c r="F1659" i="18" s="1"/>
  <c r="D1659" i="18"/>
  <c r="C1659" i="18"/>
  <c r="B1659" i="18"/>
  <c r="A1659" i="18"/>
  <c r="E1658" i="18"/>
  <c r="F1658" i="18" s="1"/>
  <c r="D1658" i="18"/>
  <c r="C1658" i="18"/>
  <c r="B1658" i="18"/>
  <c r="A1658" i="18"/>
  <c r="E1657" i="18"/>
  <c r="F1657" i="18" s="1"/>
  <c r="D1657" i="18"/>
  <c r="C1657" i="18"/>
  <c r="B1657" i="18"/>
  <c r="A1657" i="18"/>
  <c r="E1656" i="18"/>
  <c r="F1656" i="18" s="1"/>
  <c r="D1656" i="18"/>
  <c r="C1656" i="18"/>
  <c r="B1656" i="18"/>
  <c r="A1656" i="18"/>
  <c r="E1655" i="18"/>
  <c r="F1655" i="18" s="1"/>
  <c r="D1655" i="18"/>
  <c r="C1655" i="18"/>
  <c r="B1655" i="18"/>
  <c r="A1655" i="18"/>
  <c r="E1654" i="18"/>
  <c r="F1654" i="18" s="1"/>
  <c r="D1654" i="18"/>
  <c r="C1654" i="18"/>
  <c r="B1654" i="18"/>
  <c r="A1654" i="18"/>
  <c r="E1653" i="18"/>
  <c r="F1653" i="18" s="1"/>
  <c r="D1653" i="18"/>
  <c r="C1653" i="18"/>
  <c r="B1653" i="18"/>
  <c r="A1653" i="18"/>
  <c r="E1652" i="18"/>
  <c r="F1652" i="18" s="1"/>
  <c r="D1652" i="18"/>
  <c r="C1652" i="18"/>
  <c r="B1652" i="18"/>
  <c r="A1652" i="18"/>
  <c r="E1651" i="18"/>
  <c r="F1651" i="18" s="1"/>
  <c r="D1651" i="18"/>
  <c r="C1651" i="18"/>
  <c r="B1651" i="18"/>
  <c r="A1651" i="18"/>
  <c r="E1650" i="18"/>
  <c r="F1650" i="18" s="1"/>
  <c r="D1650" i="18"/>
  <c r="C1650" i="18"/>
  <c r="B1650" i="18"/>
  <c r="A1650" i="18"/>
  <c r="E1649" i="18"/>
  <c r="F1649" i="18" s="1"/>
  <c r="D1649" i="18"/>
  <c r="C1649" i="18"/>
  <c r="B1649" i="18"/>
  <c r="A1649" i="18"/>
  <c r="E1648" i="18"/>
  <c r="F1648" i="18" s="1"/>
  <c r="D1648" i="18"/>
  <c r="C1648" i="18"/>
  <c r="B1648" i="18"/>
  <c r="A1648" i="18"/>
  <c r="E1647" i="18"/>
  <c r="F1647" i="18" s="1"/>
  <c r="D1647" i="18"/>
  <c r="C1647" i="18"/>
  <c r="B1647" i="18"/>
  <c r="A1647" i="18"/>
  <c r="E1646" i="18"/>
  <c r="F1646" i="18" s="1"/>
  <c r="D1646" i="18"/>
  <c r="C1646" i="18"/>
  <c r="B1646" i="18"/>
  <c r="A1646" i="18"/>
  <c r="E1645" i="18"/>
  <c r="F1645" i="18" s="1"/>
  <c r="D1645" i="18"/>
  <c r="C1645" i="18"/>
  <c r="B1645" i="18"/>
  <c r="A1645" i="18"/>
  <c r="E1644" i="18"/>
  <c r="F1644" i="18" s="1"/>
  <c r="D1644" i="18"/>
  <c r="C1644" i="18"/>
  <c r="B1644" i="18"/>
  <c r="A1644" i="18"/>
  <c r="E1643" i="18"/>
  <c r="F1643" i="18" s="1"/>
  <c r="D1643" i="18"/>
  <c r="C1643" i="18"/>
  <c r="B1643" i="18"/>
  <c r="A1643" i="18"/>
  <c r="E1642" i="18"/>
  <c r="F1642" i="18" s="1"/>
  <c r="D1642" i="18"/>
  <c r="C1642" i="18"/>
  <c r="B1642" i="18"/>
  <c r="A1642" i="18"/>
  <c r="E1641" i="18"/>
  <c r="F1641" i="18" s="1"/>
  <c r="D1641" i="18"/>
  <c r="C1641" i="18"/>
  <c r="B1641" i="18"/>
  <c r="A1641" i="18"/>
  <c r="E1640" i="18"/>
  <c r="F1640" i="18" s="1"/>
  <c r="D1640" i="18"/>
  <c r="C1640" i="18"/>
  <c r="B1640" i="18"/>
  <c r="A1640" i="18"/>
  <c r="E1639" i="18"/>
  <c r="F1639" i="18" s="1"/>
  <c r="D1639" i="18"/>
  <c r="C1639" i="18"/>
  <c r="B1639" i="18"/>
  <c r="A1639" i="18"/>
  <c r="E1638" i="18"/>
  <c r="F1638" i="18" s="1"/>
  <c r="D1638" i="18"/>
  <c r="C1638" i="18"/>
  <c r="B1638" i="18"/>
  <c r="A1638" i="18"/>
  <c r="E1637" i="18"/>
  <c r="F1637" i="18" s="1"/>
  <c r="D1637" i="18"/>
  <c r="C1637" i="18"/>
  <c r="B1637" i="18"/>
  <c r="A1637" i="18"/>
  <c r="E1636" i="18"/>
  <c r="F1636" i="18" s="1"/>
  <c r="D1636" i="18"/>
  <c r="C1636" i="18"/>
  <c r="B1636" i="18"/>
  <c r="A1636" i="18"/>
  <c r="E1635" i="18"/>
  <c r="F1635" i="18" s="1"/>
  <c r="D1635" i="18"/>
  <c r="C1635" i="18"/>
  <c r="B1635" i="18"/>
  <c r="A1635" i="18"/>
  <c r="E1634" i="18"/>
  <c r="F1634" i="18" s="1"/>
  <c r="D1634" i="18"/>
  <c r="C1634" i="18"/>
  <c r="B1634" i="18"/>
  <c r="A1634" i="18"/>
  <c r="E1633" i="18"/>
  <c r="F1633" i="18" s="1"/>
  <c r="D1633" i="18"/>
  <c r="C1633" i="18"/>
  <c r="B1633" i="18"/>
  <c r="A1633" i="18"/>
  <c r="E1632" i="18"/>
  <c r="F1632" i="18" s="1"/>
  <c r="D1632" i="18"/>
  <c r="C1632" i="18"/>
  <c r="B1632" i="18"/>
  <c r="A1632" i="18"/>
  <c r="E1631" i="18"/>
  <c r="F1631" i="18" s="1"/>
  <c r="D1631" i="18"/>
  <c r="C1631" i="18"/>
  <c r="B1631" i="18"/>
  <c r="A1631" i="18"/>
  <c r="E1630" i="18"/>
  <c r="F1630" i="18" s="1"/>
  <c r="D1630" i="18"/>
  <c r="C1630" i="18"/>
  <c r="B1630" i="18"/>
  <c r="A1630" i="18"/>
  <c r="E1629" i="18"/>
  <c r="F1629" i="18" s="1"/>
  <c r="D1629" i="18"/>
  <c r="C1629" i="18"/>
  <c r="B1629" i="18"/>
  <c r="A1629" i="18"/>
  <c r="E1628" i="18"/>
  <c r="F1628" i="18" s="1"/>
  <c r="D1628" i="18"/>
  <c r="C1628" i="18"/>
  <c r="B1628" i="18"/>
  <c r="A1628" i="18"/>
  <c r="E1627" i="18"/>
  <c r="F1627" i="18" s="1"/>
  <c r="D1627" i="18"/>
  <c r="C1627" i="18"/>
  <c r="B1627" i="18"/>
  <c r="A1627" i="18"/>
  <c r="E1626" i="18"/>
  <c r="F1626" i="18" s="1"/>
  <c r="D1626" i="18"/>
  <c r="C1626" i="18"/>
  <c r="B1626" i="18"/>
  <c r="A1626" i="18"/>
  <c r="E1625" i="18"/>
  <c r="F1625" i="18" s="1"/>
  <c r="D1625" i="18"/>
  <c r="C1625" i="18"/>
  <c r="B1625" i="18"/>
  <c r="A1625" i="18"/>
  <c r="E1624" i="18"/>
  <c r="F1624" i="18" s="1"/>
  <c r="D1624" i="18"/>
  <c r="C1624" i="18"/>
  <c r="B1624" i="18"/>
  <c r="A1624" i="18"/>
  <c r="E1623" i="18"/>
  <c r="F1623" i="18" s="1"/>
  <c r="D1623" i="18"/>
  <c r="C1623" i="18"/>
  <c r="B1623" i="18"/>
  <c r="A1623" i="18"/>
  <c r="E1622" i="18"/>
  <c r="F1622" i="18" s="1"/>
  <c r="D1622" i="18"/>
  <c r="C1622" i="18"/>
  <c r="B1622" i="18"/>
  <c r="A1622" i="18"/>
  <c r="E1621" i="18"/>
  <c r="F1621" i="18" s="1"/>
  <c r="D1621" i="18"/>
  <c r="C1621" i="18"/>
  <c r="B1621" i="18"/>
  <c r="A1621" i="18"/>
  <c r="E1620" i="18"/>
  <c r="F1620" i="18" s="1"/>
  <c r="D1620" i="18"/>
  <c r="C1620" i="18"/>
  <c r="B1620" i="18"/>
  <c r="A1620" i="18"/>
  <c r="E1619" i="18"/>
  <c r="F1619" i="18" s="1"/>
  <c r="D1619" i="18"/>
  <c r="C1619" i="18"/>
  <c r="B1619" i="18"/>
  <c r="A1619" i="18"/>
  <c r="E1618" i="18"/>
  <c r="F1618" i="18" s="1"/>
  <c r="D1618" i="18"/>
  <c r="C1618" i="18"/>
  <c r="B1618" i="18"/>
  <c r="A1618" i="18"/>
  <c r="E1617" i="18"/>
  <c r="F1617" i="18" s="1"/>
  <c r="D1617" i="18"/>
  <c r="C1617" i="18"/>
  <c r="B1617" i="18"/>
  <c r="A1617" i="18"/>
  <c r="E1616" i="18"/>
  <c r="F1616" i="18" s="1"/>
  <c r="D1616" i="18"/>
  <c r="C1616" i="18"/>
  <c r="B1616" i="18"/>
  <c r="A1616" i="18"/>
  <c r="E1615" i="18"/>
  <c r="F1615" i="18" s="1"/>
  <c r="D1615" i="18"/>
  <c r="C1615" i="18"/>
  <c r="B1615" i="18"/>
  <c r="A1615" i="18"/>
  <c r="E1614" i="18"/>
  <c r="F1614" i="18" s="1"/>
  <c r="D1614" i="18"/>
  <c r="C1614" i="18"/>
  <c r="B1614" i="18"/>
  <c r="A1614" i="18"/>
  <c r="E1613" i="18"/>
  <c r="F1613" i="18" s="1"/>
  <c r="D1613" i="18"/>
  <c r="C1613" i="18"/>
  <c r="B1613" i="18"/>
  <c r="A1613" i="18"/>
  <c r="E1612" i="18"/>
  <c r="F1612" i="18" s="1"/>
  <c r="D1612" i="18"/>
  <c r="C1612" i="18"/>
  <c r="B1612" i="18"/>
  <c r="A1612" i="18"/>
  <c r="E1611" i="18"/>
  <c r="F1611" i="18" s="1"/>
  <c r="D1611" i="18"/>
  <c r="C1611" i="18"/>
  <c r="B1611" i="18"/>
  <c r="A1611" i="18"/>
  <c r="E1610" i="18"/>
  <c r="F1610" i="18" s="1"/>
  <c r="D1610" i="18"/>
  <c r="C1610" i="18"/>
  <c r="B1610" i="18"/>
  <c r="A1610" i="18"/>
  <c r="E1609" i="18"/>
  <c r="F1609" i="18" s="1"/>
  <c r="D1609" i="18"/>
  <c r="C1609" i="18"/>
  <c r="B1609" i="18"/>
  <c r="A1609" i="18"/>
  <c r="E1608" i="18"/>
  <c r="F1608" i="18" s="1"/>
  <c r="D1608" i="18"/>
  <c r="C1608" i="18"/>
  <c r="B1608" i="18"/>
  <c r="A1608" i="18"/>
  <c r="E1607" i="18"/>
  <c r="F1607" i="18" s="1"/>
  <c r="D1607" i="18"/>
  <c r="C1607" i="18"/>
  <c r="B1607" i="18"/>
  <c r="A1607" i="18"/>
  <c r="E1606" i="18"/>
  <c r="F1606" i="18" s="1"/>
  <c r="D1606" i="18"/>
  <c r="C1606" i="18"/>
  <c r="B1606" i="18"/>
  <c r="A1606" i="18"/>
  <c r="E1605" i="18"/>
  <c r="F1605" i="18" s="1"/>
  <c r="D1605" i="18"/>
  <c r="C1605" i="18"/>
  <c r="B1605" i="18"/>
  <c r="A1605" i="18"/>
  <c r="E1604" i="18"/>
  <c r="F1604" i="18" s="1"/>
  <c r="D1604" i="18"/>
  <c r="C1604" i="18"/>
  <c r="B1604" i="18"/>
  <c r="A1604" i="18"/>
  <c r="E1603" i="18"/>
  <c r="F1603" i="18" s="1"/>
  <c r="D1603" i="18"/>
  <c r="C1603" i="18"/>
  <c r="B1603" i="18"/>
  <c r="A1603" i="18"/>
  <c r="E1602" i="18"/>
  <c r="F1602" i="18" s="1"/>
  <c r="D1602" i="18"/>
  <c r="C1602" i="18"/>
  <c r="B1602" i="18"/>
  <c r="A1602" i="18"/>
  <c r="E1601" i="18"/>
  <c r="F1601" i="18" s="1"/>
  <c r="D1601" i="18"/>
  <c r="C1601" i="18"/>
  <c r="B1601" i="18"/>
  <c r="A1601" i="18"/>
  <c r="E1600" i="18"/>
  <c r="F1600" i="18" s="1"/>
  <c r="D1600" i="18"/>
  <c r="C1600" i="18"/>
  <c r="B1600" i="18"/>
  <c r="A1600" i="18"/>
  <c r="E1599" i="18"/>
  <c r="F1599" i="18" s="1"/>
  <c r="D1599" i="18"/>
  <c r="C1599" i="18"/>
  <c r="B1599" i="18"/>
  <c r="A1599" i="18"/>
  <c r="E1598" i="18"/>
  <c r="F1598" i="18" s="1"/>
  <c r="D1598" i="18"/>
  <c r="C1598" i="18"/>
  <c r="B1598" i="18"/>
  <c r="A1598" i="18"/>
  <c r="E1597" i="18"/>
  <c r="F1597" i="18" s="1"/>
  <c r="D1597" i="18"/>
  <c r="C1597" i="18"/>
  <c r="B1597" i="18"/>
  <c r="A1597" i="18"/>
  <c r="E1596" i="18"/>
  <c r="F1596" i="18" s="1"/>
  <c r="D1596" i="18"/>
  <c r="C1596" i="18"/>
  <c r="B1596" i="18"/>
  <c r="A1596" i="18"/>
  <c r="E1595" i="18"/>
  <c r="F1595" i="18" s="1"/>
  <c r="D1595" i="18"/>
  <c r="C1595" i="18"/>
  <c r="B1595" i="18"/>
  <c r="A1595" i="18"/>
  <c r="E1594" i="18"/>
  <c r="F1594" i="18" s="1"/>
  <c r="D1594" i="18"/>
  <c r="C1594" i="18"/>
  <c r="B1594" i="18"/>
  <c r="A1594" i="18"/>
  <c r="E1593" i="18"/>
  <c r="F1593" i="18" s="1"/>
  <c r="D1593" i="18"/>
  <c r="C1593" i="18"/>
  <c r="B1593" i="18"/>
  <c r="A1593" i="18"/>
  <c r="E1592" i="18"/>
  <c r="F1592" i="18" s="1"/>
  <c r="D1592" i="18"/>
  <c r="C1592" i="18"/>
  <c r="B1592" i="18"/>
  <c r="A1592" i="18"/>
  <c r="E1591" i="18"/>
  <c r="F1591" i="18" s="1"/>
  <c r="D1591" i="18"/>
  <c r="C1591" i="18"/>
  <c r="B1591" i="18"/>
  <c r="A1591" i="18"/>
  <c r="E1590" i="18"/>
  <c r="F1590" i="18" s="1"/>
  <c r="D1590" i="18"/>
  <c r="C1590" i="18"/>
  <c r="B1590" i="18"/>
  <c r="A1590" i="18"/>
  <c r="E1589" i="18"/>
  <c r="F1589" i="18" s="1"/>
  <c r="D1589" i="18"/>
  <c r="C1589" i="18"/>
  <c r="B1589" i="18"/>
  <c r="A1589" i="18"/>
  <c r="E1588" i="18"/>
  <c r="F1588" i="18" s="1"/>
  <c r="D1588" i="18"/>
  <c r="C1588" i="18"/>
  <c r="B1588" i="18"/>
  <c r="A1588" i="18"/>
  <c r="E1587" i="18"/>
  <c r="F1587" i="18" s="1"/>
  <c r="D1587" i="18"/>
  <c r="C1587" i="18"/>
  <c r="B1587" i="18"/>
  <c r="A1587" i="18"/>
  <c r="E1586" i="18"/>
  <c r="F1586" i="18" s="1"/>
  <c r="D1586" i="18"/>
  <c r="C1586" i="18"/>
  <c r="B1586" i="18"/>
  <c r="A1586" i="18"/>
  <c r="E1585" i="18"/>
  <c r="F1585" i="18" s="1"/>
  <c r="D1585" i="18"/>
  <c r="C1585" i="18"/>
  <c r="B1585" i="18"/>
  <c r="A1585" i="18"/>
  <c r="E1584" i="18"/>
  <c r="F1584" i="18" s="1"/>
  <c r="D1584" i="18"/>
  <c r="C1584" i="18"/>
  <c r="B1584" i="18"/>
  <c r="A1584" i="18"/>
  <c r="E1583" i="18"/>
  <c r="F1583" i="18" s="1"/>
  <c r="D1583" i="18"/>
  <c r="C1583" i="18"/>
  <c r="B1583" i="18"/>
  <c r="A1583" i="18"/>
  <c r="E1582" i="18"/>
  <c r="F1582" i="18" s="1"/>
  <c r="D1582" i="18"/>
  <c r="C1582" i="18"/>
  <c r="B1582" i="18"/>
  <c r="A1582" i="18"/>
  <c r="E1581" i="18"/>
  <c r="F1581" i="18" s="1"/>
  <c r="D1581" i="18"/>
  <c r="C1581" i="18"/>
  <c r="B1581" i="18"/>
  <c r="A1581" i="18"/>
  <c r="E1580" i="18"/>
  <c r="F1580" i="18" s="1"/>
  <c r="D1580" i="18"/>
  <c r="C1580" i="18"/>
  <c r="B1580" i="18"/>
  <c r="A1580" i="18"/>
  <c r="E1579" i="18"/>
  <c r="F1579" i="18" s="1"/>
  <c r="D1579" i="18"/>
  <c r="C1579" i="18"/>
  <c r="B1579" i="18"/>
  <c r="A1579" i="18"/>
  <c r="E1578" i="18"/>
  <c r="F1578" i="18" s="1"/>
  <c r="D1578" i="18"/>
  <c r="C1578" i="18"/>
  <c r="B1578" i="18"/>
  <c r="A1578" i="18"/>
  <c r="E1577" i="18"/>
  <c r="F1577" i="18" s="1"/>
  <c r="D1577" i="18"/>
  <c r="C1577" i="18"/>
  <c r="B1577" i="18"/>
  <c r="A1577" i="18"/>
  <c r="E1576" i="18"/>
  <c r="F1576" i="18" s="1"/>
  <c r="D1576" i="18"/>
  <c r="C1576" i="18"/>
  <c r="B1576" i="18"/>
  <c r="A1576" i="18"/>
  <c r="E1575" i="18"/>
  <c r="F1575" i="18" s="1"/>
  <c r="D1575" i="18"/>
  <c r="C1575" i="18"/>
  <c r="B1575" i="18"/>
  <c r="A1575" i="18"/>
  <c r="E1574" i="18"/>
  <c r="F1574" i="18" s="1"/>
  <c r="D1574" i="18"/>
  <c r="C1574" i="18"/>
  <c r="B1574" i="18"/>
  <c r="A1574" i="18"/>
  <c r="E1573" i="18"/>
  <c r="F1573" i="18" s="1"/>
  <c r="D1573" i="18"/>
  <c r="C1573" i="18"/>
  <c r="B1573" i="18"/>
  <c r="A1573" i="18"/>
  <c r="E1572" i="18"/>
  <c r="F1572" i="18" s="1"/>
  <c r="D1572" i="18"/>
  <c r="C1572" i="18"/>
  <c r="B1572" i="18"/>
  <c r="A1572" i="18"/>
  <c r="E1571" i="18"/>
  <c r="F1571" i="18" s="1"/>
  <c r="D1571" i="18"/>
  <c r="C1571" i="18"/>
  <c r="B1571" i="18"/>
  <c r="A1571" i="18"/>
  <c r="E1570" i="18"/>
  <c r="F1570" i="18" s="1"/>
  <c r="D1570" i="18"/>
  <c r="C1570" i="18"/>
  <c r="B1570" i="18"/>
  <c r="A1570" i="18"/>
  <c r="E1569" i="18"/>
  <c r="F1569" i="18" s="1"/>
  <c r="D1569" i="18"/>
  <c r="C1569" i="18"/>
  <c r="B1569" i="18"/>
  <c r="A1569" i="18"/>
  <c r="E1568" i="18"/>
  <c r="F1568" i="18" s="1"/>
  <c r="D1568" i="18"/>
  <c r="C1568" i="18"/>
  <c r="B1568" i="18"/>
  <c r="A1568" i="18"/>
  <c r="E1567" i="18"/>
  <c r="F1567" i="18" s="1"/>
  <c r="D1567" i="18"/>
  <c r="C1567" i="18"/>
  <c r="B1567" i="18"/>
  <c r="A1567" i="18"/>
  <c r="E1566" i="18"/>
  <c r="F1566" i="18" s="1"/>
  <c r="D1566" i="18"/>
  <c r="C1566" i="18"/>
  <c r="B1566" i="18"/>
  <c r="A1566" i="18"/>
  <c r="E1565" i="18"/>
  <c r="F1565" i="18" s="1"/>
  <c r="D1565" i="18"/>
  <c r="C1565" i="18"/>
  <c r="B1565" i="18"/>
  <c r="A1565" i="18"/>
  <c r="E1564" i="18"/>
  <c r="F1564" i="18" s="1"/>
  <c r="D1564" i="18"/>
  <c r="C1564" i="18"/>
  <c r="B1564" i="18"/>
  <c r="A1564" i="18"/>
  <c r="E1563" i="18"/>
  <c r="F1563" i="18" s="1"/>
  <c r="D1563" i="18"/>
  <c r="C1563" i="18"/>
  <c r="B1563" i="18"/>
  <c r="A1563" i="18"/>
  <c r="E1562" i="18"/>
  <c r="F1562" i="18" s="1"/>
  <c r="D1562" i="18"/>
  <c r="C1562" i="18"/>
  <c r="B1562" i="18"/>
  <c r="A1562" i="18"/>
  <c r="E1561" i="18"/>
  <c r="F1561" i="18" s="1"/>
  <c r="D1561" i="18"/>
  <c r="C1561" i="18"/>
  <c r="B1561" i="18"/>
  <c r="A1561" i="18"/>
  <c r="E1560" i="18"/>
  <c r="F1560" i="18" s="1"/>
  <c r="D1560" i="18"/>
  <c r="C1560" i="18"/>
  <c r="B1560" i="18"/>
  <c r="A1560" i="18"/>
  <c r="E1559" i="18"/>
  <c r="F1559" i="18" s="1"/>
  <c r="D1559" i="18"/>
  <c r="C1559" i="18"/>
  <c r="B1559" i="18"/>
  <c r="A1559" i="18"/>
  <c r="E1558" i="18"/>
  <c r="F1558" i="18" s="1"/>
  <c r="D1558" i="18"/>
  <c r="C1558" i="18"/>
  <c r="B1558" i="18"/>
  <c r="A1558" i="18"/>
  <c r="E1557" i="18"/>
  <c r="F1557" i="18" s="1"/>
  <c r="D1557" i="18"/>
  <c r="C1557" i="18"/>
  <c r="B1557" i="18"/>
  <c r="A1557" i="18"/>
  <c r="E1556" i="18"/>
  <c r="F1556" i="18" s="1"/>
  <c r="D1556" i="18"/>
  <c r="C1556" i="18"/>
  <c r="B1556" i="18"/>
  <c r="A1556" i="18"/>
  <c r="E1555" i="18"/>
  <c r="F1555" i="18" s="1"/>
  <c r="D1555" i="18"/>
  <c r="C1555" i="18"/>
  <c r="B1555" i="18"/>
  <c r="A1555" i="18"/>
  <c r="E1554" i="18"/>
  <c r="F1554" i="18" s="1"/>
  <c r="D1554" i="18"/>
  <c r="C1554" i="18"/>
  <c r="B1554" i="18"/>
  <c r="A1554" i="18"/>
  <c r="E1553" i="18"/>
  <c r="F1553" i="18" s="1"/>
  <c r="D1553" i="18"/>
  <c r="C1553" i="18"/>
  <c r="B1553" i="18"/>
  <c r="A1553" i="18"/>
  <c r="E1552" i="18"/>
  <c r="F1552" i="18" s="1"/>
  <c r="D1552" i="18"/>
  <c r="C1552" i="18"/>
  <c r="B1552" i="18"/>
  <c r="A1552" i="18"/>
  <c r="E1551" i="18"/>
  <c r="F1551" i="18" s="1"/>
  <c r="D1551" i="18"/>
  <c r="C1551" i="18"/>
  <c r="B1551" i="18"/>
  <c r="A1551" i="18"/>
  <c r="E1550" i="18"/>
  <c r="F1550" i="18" s="1"/>
  <c r="D1550" i="18"/>
  <c r="C1550" i="18"/>
  <c r="B1550" i="18"/>
  <c r="A1550" i="18"/>
  <c r="E1549" i="18"/>
  <c r="F1549" i="18" s="1"/>
  <c r="D1549" i="18"/>
  <c r="C1549" i="18"/>
  <c r="B1549" i="18"/>
  <c r="A1549" i="18"/>
  <c r="E1548" i="18"/>
  <c r="F1548" i="18" s="1"/>
  <c r="D1548" i="18"/>
  <c r="C1548" i="18"/>
  <c r="B1548" i="18"/>
  <c r="A1548" i="18"/>
  <c r="E1547" i="18"/>
  <c r="F1547" i="18" s="1"/>
  <c r="D1547" i="18"/>
  <c r="C1547" i="18"/>
  <c r="B1547" i="18"/>
  <c r="A1547" i="18"/>
  <c r="E1546" i="18"/>
  <c r="F1546" i="18" s="1"/>
  <c r="D1546" i="18"/>
  <c r="C1546" i="18"/>
  <c r="B1546" i="18"/>
  <c r="A1546" i="18"/>
  <c r="E1545" i="18"/>
  <c r="F1545" i="18" s="1"/>
  <c r="D1545" i="18"/>
  <c r="C1545" i="18"/>
  <c r="B1545" i="18"/>
  <c r="A1545" i="18"/>
  <c r="E1544" i="18"/>
  <c r="F1544" i="18" s="1"/>
  <c r="D1544" i="18"/>
  <c r="C1544" i="18"/>
  <c r="B1544" i="18"/>
  <c r="A1544" i="18"/>
  <c r="E1543" i="18"/>
  <c r="F1543" i="18" s="1"/>
  <c r="D1543" i="18"/>
  <c r="C1543" i="18"/>
  <c r="B1543" i="18"/>
  <c r="A1543" i="18"/>
  <c r="E1542" i="18"/>
  <c r="F1542" i="18" s="1"/>
  <c r="D1542" i="18"/>
  <c r="C1542" i="18"/>
  <c r="B1542" i="18"/>
  <c r="A1542" i="18"/>
  <c r="E1541" i="18"/>
  <c r="F1541" i="18" s="1"/>
  <c r="D1541" i="18"/>
  <c r="C1541" i="18"/>
  <c r="B1541" i="18"/>
  <c r="A1541" i="18"/>
  <c r="E1540" i="18"/>
  <c r="F1540" i="18" s="1"/>
  <c r="D1540" i="18"/>
  <c r="C1540" i="18"/>
  <c r="B1540" i="18"/>
  <c r="A1540" i="18"/>
  <c r="E1539" i="18"/>
  <c r="F1539" i="18" s="1"/>
  <c r="D1539" i="18"/>
  <c r="C1539" i="18"/>
  <c r="B1539" i="18"/>
  <c r="A1539" i="18"/>
  <c r="E1538" i="18"/>
  <c r="F1538" i="18" s="1"/>
  <c r="D1538" i="18"/>
  <c r="C1538" i="18"/>
  <c r="B1538" i="18"/>
  <c r="A1538" i="18"/>
  <c r="E1537" i="18"/>
  <c r="F1537" i="18" s="1"/>
  <c r="D1537" i="18"/>
  <c r="C1537" i="18"/>
  <c r="B1537" i="18"/>
  <c r="A1537" i="18"/>
  <c r="E1536" i="18"/>
  <c r="F1536" i="18" s="1"/>
  <c r="D1536" i="18"/>
  <c r="C1536" i="18"/>
  <c r="B1536" i="18"/>
  <c r="A1536" i="18"/>
  <c r="E1535" i="18"/>
  <c r="F1535" i="18" s="1"/>
  <c r="D1535" i="18"/>
  <c r="C1535" i="18"/>
  <c r="B1535" i="18"/>
  <c r="A1535" i="18"/>
  <c r="E1534" i="18"/>
  <c r="F1534" i="18" s="1"/>
  <c r="D1534" i="18"/>
  <c r="C1534" i="18"/>
  <c r="B1534" i="18"/>
  <c r="A1534" i="18"/>
  <c r="E1533" i="18"/>
  <c r="F1533" i="18" s="1"/>
  <c r="D1533" i="18"/>
  <c r="C1533" i="18"/>
  <c r="B1533" i="18"/>
  <c r="A1533" i="18"/>
  <c r="E1532" i="18"/>
  <c r="F1532" i="18" s="1"/>
  <c r="D1532" i="18"/>
  <c r="C1532" i="18"/>
  <c r="B1532" i="18"/>
  <c r="A1532" i="18"/>
  <c r="E1531" i="18"/>
  <c r="F1531" i="18" s="1"/>
  <c r="D1531" i="18"/>
  <c r="C1531" i="18"/>
  <c r="B1531" i="18"/>
  <c r="A1531" i="18"/>
  <c r="E1530" i="18"/>
  <c r="F1530" i="18" s="1"/>
  <c r="D1530" i="18"/>
  <c r="C1530" i="18"/>
  <c r="B1530" i="18"/>
  <c r="A1530" i="18"/>
  <c r="E1529" i="18"/>
  <c r="F1529" i="18" s="1"/>
  <c r="D1529" i="18"/>
  <c r="C1529" i="18"/>
  <c r="B1529" i="18"/>
  <c r="A1529" i="18"/>
  <c r="E1528" i="18"/>
  <c r="F1528" i="18" s="1"/>
  <c r="D1528" i="18"/>
  <c r="C1528" i="18"/>
  <c r="B1528" i="18"/>
  <c r="A1528" i="18"/>
  <c r="E1527" i="18"/>
  <c r="F1527" i="18" s="1"/>
  <c r="D1527" i="18"/>
  <c r="C1527" i="18"/>
  <c r="B1527" i="18"/>
  <c r="A1527" i="18"/>
  <c r="E1526" i="18"/>
  <c r="F1526" i="18" s="1"/>
  <c r="D1526" i="18"/>
  <c r="C1526" i="18"/>
  <c r="B1526" i="18"/>
  <c r="A1526" i="18"/>
  <c r="E1525" i="18"/>
  <c r="F1525" i="18" s="1"/>
  <c r="D1525" i="18"/>
  <c r="C1525" i="18"/>
  <c r="B1525" i="18"/>
  <c r="A1525" i="18"/>
  <c r="E1524" i="18"/>
  <c r="F1524" i="18" s="1"/>
  <c r="D1524" i="18"/>
  <c r="C1524" i="18"/>
  <c r="B1524" i="18"/>
  <c r="A1524" i="18"/>
  <c r="E1523" i="18"/>
  <c r="F1523" i="18" s="1"/>
  <c r="D1523" i="18"/>
  <c r="C1523" i="18"/>
  <c r="B1523" i="18"/>
  <c r="A1523" i="18"/>
  <c r="E1522" i="18"/>
  <c r="F1522" i="18" s="1"/>
  <c r="D1522" i="18"/>
  <c r="C1522" i="18"/>
  <c r="B1522" i="18"/>
  <c r="A1522" i="18"/>
  <c r="E1521" i="18"/>
  <c r="F1521" i="18" s="1"/>
  <c r="D1521" i="18"/>
  <c r="C1521" i="18"/>
  <c r="B1521" i="18"/>
  <c r="A1521" i="18"/>
  <c r="E1520" i="18"/>
  <c r="F1520" i="18" s="1"/>
  <c r="D1520" i="18"/>
  <c r="C1520" i="18"/>
  <c r="B1520" i="18"/>
  <c r="A1520" i="18"/>
  <c r="E1519" i="18"/>
  <c r="F1519" i="18" s="1"/>
  <c r="D1519" i="18"/>
  <c r="C1519" i="18"/>
  <c r="B1519" i="18"/>
  <c r="A1519" i="18"/>
  <c r="E1518" i="18"/>
  <c r="F1518" i="18" s="1"/>
  <c r="D1518" i="18"/>
  <c r="C1518" i="18"/>
  <c r="B1518" i="18"/>
  <c r="A1518" i="18"/>
  <c r="E1517" i="18"/>
  <c r="F1517" i="18" s="1"/>
  <c r="D1517" i="18"/>
  <c r="C1517" i="18"/>
  <c r="B1517" i="18"/>
  <c r="A1517" i="18"/>
  <c r="E1516" i="18"/>
  <c r="F1516" i="18" s="1"/>
  <c r="D1516" i="18"/>
  <c r="C1516" i="18"/>
  <c r="B1516" i="18"/>
  <c r="A1516" i="18"/>
  <c r="E1515" i="18"/>
  <c r="F1515" i="18" s="1"/>
  <c r="D1515" i="18"/>
  <c r="C1515" i="18"/>
  <c r="B1515" i="18"/>
  <c r="A1515" i="18"/>
  <c r="E1514" i="18"/>
  <c r="F1514" i="18" s="1"/>
  <c r="D1514" i="18"/>
  <c r="C1514" i="18"/>
  <c r="B1514" i="18"/>
  <c r="A1514" i="18"/>
  <c r="E1513" i="18"/>
  <c r="F1513" i="18" s="1"/>
  <c r="D1513" i="18"/>
  <c r="C1513" i="18"/>
  <c r="B1513" i="18"/>
  <c r="A1513" i="18"/>
  <c r="E1512" i="18"/>
  <c r="F1512" i="18" s="1"/>
  <c r="D1512" i="18"/>
  <c r="C1512" i="18"/>
  <c r="B1512" i="18"/>
  <c r="A1512" i="18"/>
  <c r="E1511" i="18"/>
  <c r="F1511" i="18" s="1"/>
  <c r="D1511" i="18"/>
  <c r="C1511" i="18"/>
  <c r="B1511" i="18"/>
  <c r="A1511" i="18"/>
  <c r="E1510" i="18"/>
  <c r="F1510" i="18" s="1"/>
  <c r="D1510" i="18"/>
  <c r="C1510" i="18"/>
  <c r="B1510" i="18"/>
  <c r="A1510" i="18"/>
  <c r="E1509" i="18"/>
  <c r="F1509" i="18" s="1"/>
  <c r="D1509" i="18"/>
  <c r="C1509" i="18"/>
  <c r="B1509" i="18"/>
  <c r="A1509" i="18"/>
  <c r="E1508" i="18"/>
  <c r="F1508" i="18" s="1"/>
  <c r="D1508" i="18"/>
  <c r="C1508" i="18"/>
  <c r="B1508" i="18"/>
  <c r="A1508" i="18"/>
  <c r="E1507" i="18"/>
  <c r="F1507" i="18" s="1"/>
  <c r="D1507" i="18"/>
  <c r="C1507" i="18"/>
  <c r="B1507" i="18"/>
  <c r="A1507" i="18"/>
  <c r="E1506" i="18"/>
  <c r="F1506" i="18" s="1"/>
  <c r="D1506" i="18"/>
  <c r="C1506" i="18"/>
  <c r="B1506" i="18"/>
  <c r="A1506" i="18"/>
  <c r="E1505" i="18"/>
  <c r="F1505" i="18" s="1"/>
  <c r="D1505" i="18"/>
  <c r="C1505" i="18"/>
  <c r="B1505" i="18"/>
  <c r="A1505" i="18"/>
  <c r="E1504" i="18"/>
  <c r="F1504" i="18" s="1"/>
  <c r="D1504" i="18"/>
  <c r="C1504" i="18"/>
  <c r="B1504" i="18"/>
  <c r="A1504" i="18"/>
  <c r="E1503" i="18"/>
  <c r="F1503" i="18" s="1"/>
  <c r="D1503" i="18"/>
  <c r="C1503" i="18"/>
  <c r="B1503" i="18"/>
  <c r="A1503" i="18"/>
  <c r="E1502" i="18"/>
  <c r="F1502" i="18" s="1"/>
  <c r="D1502" i="18"/>
  <c r="C1502" i="18"/>
  <c r="B1502" i="18"/>
  <c r="A1502" i="18"/>
  <c r="E1501" i="18"/>
  <c r="F1501" i="18" s="1"/>
  <c r="D1501" i="18"/>
  <c r="C1501" i="18"/>
  <c r="B1501" i="18"/>
  <c r="A1501" i="18"/>
  <c r="E1500" i="18"/>
  <c r="F1500" i="18" s="1"/>
  <c r="D1500" i="18"/>
  <c r="C1500" i="18"/>
  <c r="B1500" i="18"/>
  <c r="A1500" i="18"/>
  <c r="E1499" i="18"/>
  <c r="F1499" i="18" s="1"/>
  <c r="D1499" i="18"/>
  <c r="C1499" i="18"/>
  <c r="B1499" i="18"/>
  <c r="A1499" i="18"/>
  <c r="E1498" i="18"/>
  <c r="F1498" i="18" s="1"/>
  <c r="D1498" i="18"/>
  <c r="C1498" i="18"/>
  <c r="B1498" i="18"/>
  <c r="A1498" i="18"/>
  <c r="E1497" i="18"/>
  <c r="F1497" i="18" s="1"/>
  <c r="D1497" i="18"/>
  <c r="C1497" i="18"/>
  <c r="B1497" i="18"/>
  <c r="A1497" i="18"/>
  <c r="E1496" i="18"/>
  <c r="F1496" i="18" s="1"/>
  <c r="D1496" i="18"/>
  <c r="C1496" i="18"/>
  <c r="B1496" i="18"/>
  <c r="A1496" i="18"/>
  <c r="E1495" i="18"/>
  <c r="F1495" i="18" s="1"/>
  <c r="D1495" i="18"/>
  <c r="C1495" i="18"/>
  <c r="B1495" i="18"/>
  <c r="A1495" i="18"/>
  <c r="E1494" i="18"/>
  <c r="F1494" i="18" s="1"/>
  <c r="D1494" i="18"/>
  <c r="C1494" i="18"/>
  <c r="B1494" i="18"/>
  <c r="A1494" i="18"/>
  <c r="E1493" i="18"/>
  <c r="F1493" i="18" s="1"/>
  <c r="D1493" i="18"/>
  <c r="C1493" i="18"/>
  <c r="B1493" i="18"/>
  <c r="A1493" i="18"/>
  <c r="E1492" i="18"/>
  <c r="F1492" i="18" s="1"/>
  <c r="D1492" i="18"/>
  <c r="C1492" i="18"/>
  <c r="B1492" i="18"/>
  <c r="A1492" i="18"/>
  <c r="E1491" i="18"/>
  <c r="F1491" i="18" s="1"/>
  <c r="D1491" i="18"/>
  <c r="C1491" i="18"/>
  <c r="B1491" i="18"/>
  <c r="A1491" i="18"/>
  <c r="E1490" i="18"/>
  <c r="F1490" i="18" s="1"/>
  <c r="D1490" i="18"/>
  <c r="C1490" i="18"/>
  <c r="B1490" i="18"/>
  <c r="A1490" i="18"/>
  <c r="E1489" i="18"/>
  <c r="F1489" i="18" s="1"/>
  <c r="D1489" i="18"/>
  <c r="C1489" i="18"/>
  <c r="B1489" i="18"/>
  <c r="A1489" i="18"/>
  <c r="E1488" i="18"/>
  <c r="F1488" i="18" s="1"/>
  <c r="D1488" i="18"/>
  <c r="C1488" i="18"/>
  <c r="B1488" i="18"/>
  <c r="A1488" i="18"/>
  <c r="E1487" i="18"/>
  <c r="F1487" i="18" s="1"/>
  <c r="D1487" i="18"/>
  <c r="C1487" i="18"/>
  <c r="B1487" i="18"/>
  <c r="A1487" i="18"/>
  <c r="E1486" i="18"/>
  <c r="F1486" i="18" s="1"/>
  <c r="D1486" i="18"/>
  <c r="C1486" i="18"/>
  <c r="B1486" i="18"/>
  <c r="A1486" i="18"/>
  <c r="E1485" i="18"/>
  <c r="F1485" i="18" s="1"/>
  <c r="D1485" i="18"/>
  <c r="C1485" i="18"/>
  <c r="B1485" i="18"/>
  <c r="A1485" i="18"/>
  <c r="E1484" i="18"/>
  <c r="F1484" i="18" s="1"/>
  <c r="D1484" i="18"/>
  <c r="C1484" i="18"/>
  <c r="B1484" i="18"/>
  <c r="A1484" i="18"/>
  <c r="E1483" i="18"/>
  <c r="F1483" i="18" s="1"/>
  <c r="D1483" i="18"/>
  <c r="C1483" i="18"/>
  <c r="B1483" i="18"/>
  <c r="A1483" i="18"/>
  <c r="E1482" i="18"/>
  <c r="F1482" i="18" s="1"/>
  <c r="D1482" i="18"/>
  <c r="C1482" i="18"/>
  <c r="B1482" i="18"/>
  <c r="A1482" i="18"/>
  <c r="E1481" i="18"/>
  <c r="F1481" i="18" s="1"/>
  <c r="D1481" i="18"/>
  <c r="C1481" i="18"/>
  <c r="B1481" i="18"/>
  <c r="A1481" i="18"/>
  <c r="E1480" i="18"/>
  <c r="F1480" i="18" s="1"/>
  <c r="D1480" i="18"/>
  <c r="C1480" i="18"/>
  <c r="B1480" i="18"/>
  <c r="A1480" i="18"/>
  <c r="E1479" i="18"/>
  <c r="F1479" i="18" s="1"/>
  <c r="D1479" i="18"/>
  <c r="C1479" i="18"/>
  <c r="B1479" i="18"/>
  <c r="A1479" i="18"/>
  <c r="E1478" i="18"/>
  <c r="F1478" i="18" s="1"/>
  <c r="D1478" i="18"/>
  <c r="C1478" i="18"/>
  <c r="B1478" i="18"/>
  <c r="A1478" i="18"/>
  <c r="E1477" i="18"/>
  <c r="F1477" i="18" s="1"/>
  <c r="D1477" i="18"/>
  <c r="C1477" i="18"/>
  <c r="B1477" i="18"/>
  <c r="A1477" i="18"/>
  <c r="E1476" i="18"/>
  <c r="F1476" i="18" s="1"/>
  <c r="D1476" i="18"/>
  <c r="C1476" i="18"/>
  <c r="B1476" i="18"/>
  <c r="A1476" i="18"/>
  <c r="E1475" i="18"/>
  <c r="F1475" i="18" s="1"/>
  <c r="D1475" i="18"/>
  <c r="C1475" i="18"/>
  <c r="B1475" i="18"/>
  <c r="A1475" i="18"/>
  <c r="E1474" i="18"/>
  <c r="F1474" i="18" s="1"/>
  <c r="D1474" i="18"/>
  <c r="C1474" i="18"/>
  <c r="B1474" i="18"/>
  <c r="A1474" i="18"/>
  <c r="E1473" i="18"/>
  <c r="F1473" i="18" s="1"/>
  <c r="D1473" i="18"/>
  <c r="C1473" i="18"/>
  <c r="B1473" i="18"/>
  <c r="A1473" i="18"/>
  <c r="E1472" i="18"/>
  <c r="F1472" i="18" s="1"/>
  <c r="D1472" i="18"/>
  <c r="C1472" i="18"/>
  <c r="B1472" i="18"/>
  <c r="A1472" i="18"/>
  <c r="E1471" i="18"/>
  <c r="F1471" i="18" s="1"/>
  <c r="D1471" i="18"/>
  <c r="C1471" i="18"/>
  <c r="B1471" i="18"/>
  <c r="A1471" i="18"/>
  <c r="E1470" i="18"/>
  <c r="F1470" i="18" s="1"/>
  <c r="D1470" i="18"/>
  <c r="C1470" i="18"/>
  <c r="B1470" i="18"/>
  <c r="A1470" i="18"/>
  <c r="E1469" i="18"/>
  <c r="F1469" i="18" s="1"/>
  <c r="D1469" i="18"/>
  <c r="C1469" i="18"/>
  <c r="B1469" i="18"/>
  <c r="A1469" i="18"/>
  <c r="E1468" i="18"/>
  <c r="F1468" i="18" s="1"/>
  <c r="D1468" i="18"/>
  <c r="C1468" i="18"/>
  <c r="B1468" i="18"/>
  <c r="A1468" i="18"/>
  <c r="E1467" i="18"/>
  <c r="F1467" i="18" s="1"/>
  <c r="D1467" i="18"/>
  <c r="C1467" i="18"/>
  <c r="B1467" i="18"/>
  <c r="A1467" i="18"/>
  <c r="E1466" i="18"/>
  <c r="F1466" i="18" s="1"/>
  <c r="D1466" i="18"/>
  <c r="C1466" i="18"/>
  <c r="B1466" i="18"/>
  <c r="A1466" i="18"/>
  <c r="E1465" i="18"/>
  <c r="F1465" i="18" s="1"/>
  <c r="D1465" i="18"/>
  <c r="C1465" i="18"/>
  <c r="B1465" i="18"/>
  <c r="A1465" i="18"/>
  <c r="E1464" i="18"/>
  <c r="F1464" i="18" s="1"/>
  <c r="D1464" i="18"/>
  <c r="C1464" i="18"/>
  <c r="B1464" i="18"/>
  <c r="A1464" i="18"/>
  <c r="E1463" i="18"/>
  <c r="F1463" i="18" s="1"/>
  <c r="D1463" i="18"/>
  <c r="C1463" i="18"/>
  <c r="B1463" i="18"/>
  <c r="A1463" i="18"/>
  <c r="E1462" i="18"/>
  <c r="F1462" i="18" s="1"/>
  <c r="D1462" i="18"/>
  <c r="C1462" i="18"/>
  <c r="B1462" i="18"/>
  <c r="A1462" i="18"/>
  <c r="E1461" i="18"/>
  <c r="F1461" i="18" s="1"/>
  <c r="D1461" i="18"/>
  <c r="C1461" i="18"/>
  <c r="B1461" i="18"/>
  <c r="A1461" i="18"/>
  <c r="E1460" i="18"/>
  <c r="F1460" i="18" s="1"/>
  <c r="D1460" i="18"/>
  <c r="C1460" i="18"/>
  <c r="B1460" i="18"/>
  <c r="A1460" i="18"/>
  <c r="E1459" i="18"/>
  <c r="F1459" i="18" s="1"/>
  <c r="D1459" i="18"/>
  <c r="C1459" i="18"/>
  <c r="B1459" i="18"/>
  <c r="A1459" i="18"/>
  <c r="E1458" i="18"/>
  <c r="F1458" i="18" s="1"/>
  <c r="D1458" i="18"/>
  <c r="C1458" i="18"/>
  <c r="B1458" i="18"/>
  <c r="A1458" i="18"/>
  <c r="E1457" i="18"/>
  <c r="F1457" i="18" s="1"/>
  <c r="D1457" i="18"/>
  <c r="C1457" i="18"/>
  <c r="B1457" i="18"/>
  <c r="A1457" i="18"/>
  <c r="E1456" i="18"/>
  <c r="F1456" i="18" s="1"/>
  <c r="D1456" i="18"/>
  <c r="C1456" i="18"/>
  <c r="B1456" i="18"/>
  <c r="A1456" i="18"/>
  <c r="E1455" i="18"/>
  <c r="F1455" i="18" s="1"/>
  <c r="D1455" i="18"/>
  <c r="C1455" i="18"/>
  <c r="B1455" i="18"/>
  <c r="A1455" i="18"/>
  <c r="E1454" i="18"/>
  <c r="F1454" i="18" s="1"/>
  <c r="D1454" i="18"/>
  <c r="C1454" i="18"/>
  <c r="B1454" i="18"/>
  <c r="A1454" i="18"/>
  <c r="E1453" i="18"/>
  <c r="F1453" i="18" s="1"/>
  <c r="D1453" i="18"/>
  <c r="C1453" i="18"/>
  <c r="B1453" i="18"/>
  <c r="A1453" i="18"/>
  <c r="E1452" i="18"/>
  <c r="F1452" i="18" s="1"/>
  <c r="D1452" i="18"/>
  <c r="C1452" i="18"/>
  <c r="B1452" i="18"/>
  <c r="A1452" i="18"/>
  <c r="E1451" i="18"/>
  <c r="F1451" i="18" s="1"/>
  <c r="D1451" i="18"/>
  <c r="C1451" i="18"/>
  <c r="B1451" i="18"/>
  <c r="A1451" i="18"/>
  <c r="E1450" i="18"/>
  <c r="F1450" i="18" s="1"/>
  <c r="D1450" i="18"/>
  <c r="C1450" i="18"/>
  <c r="B1450" i="18"/>
  <c r="A1450" i="18"/>
  <c r="E1449" i="18"/>
  <c r="F1449" i="18" s="1"/>
  <c r="D1449" i="18"/>
  <c r="C1449" i="18"/>
  <c r="B1449" i="18"/>
  <c r="A1449" i="18"/>
  <c r="E1448" i="18"/>
  <c r="F1448" i="18" s="1"/>
  <c r="D1448" i="18"/>
  <c r="C1448" i="18"/>
  <c r="B1448" i="18"/>
  <c r="A1448" i="18"/>
  <c r="E1447" i="18"/>
  <c r="F1447" i="18" s="1"/>
  <c r="D1447" i="18"/>
  <c r="C1447" i="18"/>
  <c r="B1447" i="18"/>
  <c r="A1447" i="18"/>
  <c r="E1446" i="18"/>
  <c r="F1446" i="18" s="1"/>
  <c r="D1446" i="18"/>
  <c r="C1446" i="18"/>
  <c r="B1446" i="18"/>
  <c r="A1446" i="18"/>
  <c r="E1445" i="18"/>
  <c r="F1445" i="18" s="1"/>
  <c r="D1445" i="18"/>
  <c r="C1445" i="18"/>
  <c r="B1445" i="18"/>
  <c r="A1445" i="18"/>
  <c r="E1444" i="18"/>
  <c r="F1444" i="18" s="1"/>
  <c r="D1444" i="18"/>
  <c r="C1444" i="18"/>
  <c r="B1444" i="18"/>
  <c r="A1444" i="18"/>
  <c r="E1443" i="18"/>
  <c r="F1443" i="18" s="1"/>
  <c r="D1443" i="18"/>
  <c r="C1443" i="18"/>
  <c r="B1443" i="18"/>
  <c r="A1443" i="18"/>
  <c r="E1442" i="18"/>
  <c r="F1442" i="18" s="1"/>
  <c r="D1442" i="18"/>
  <c r="C1442" i="18"/>
  <c r="B1442" i="18"/>
  <c r="A1442" i="18"/>
  <c r="E1441" i="18"/>
  <c r="F1441" i="18" s="1"/>
  <c r="D1441" i="18"/>
  <c r="C1441" i="18"/>
  <c r="B1441" i="18"/>
  <c r="A1441" i="18"/>
  <c r="E1440" i="18"/>
  <c r="F1440" i="18" s="1"/>
  <c r="D1440" i="18"/>
  <c r="C1440" i="18"/>
  <c r="B1440" i="18"/>
  <c r="A1440" i="18"/>
  <c r="E1439" i="18"/>
  <c r="F1439" i="18" s="1"/>
  <c r="D1439" i="18"/>
  <c r="C1439" i="18"/>
  <c r="B1439" i="18"/>
  <c r="A1439" i="18"/>
  <c r="E1438" i="18"/>
  <c r="F1438" i="18" s="1"/>
  <c r="D1438" i="18"/>
  <c r="C1438" i="18"/>
  <c r="B1438" i="18"/>
  <c r="A1438" i="18"/>
  <c r="E1437" i="18"/>
  <c r="F1437" i="18" s="1"/>
  <c r="D1437" i="18"/>
  <c r="C1437" i="18"/>
  <c r="B1437" i="18"/>
  <c r="A1437" i="18"/>
  <c r="E1436" i="18"/>
  <c r="F1436" i="18" s="1"/>
  <c r="D1436" i="18"/>
  <c r="C1436" i="18"/>
  <c r="B1436" i="18"/>
  <c r="A1436" i="18"/>
  <c r="E1435" i="18"/>
  <c r="F1435" i="18" s="1"/>
  <c r="D1435" i="18"/>
  <c r="C1435" i="18"/>
  <c r="B1435" i="18"/>
  <c r="A1435" i="18"/>
  <c r="E1434" i="18"/>
  <c r="F1434" i="18" s="1"/>
  <c r="D1434" i="18"/>
  <c r="C1434" i="18"/>
  <c r="B1434" i="18"/>
  <c r="A1434" i="18"/>
  <c r="E1433" i="18"/>
  <c r="F1433" i="18" s="1"/>
  <c r="D1433" i="18"/>
  <c r="C1433" i="18"/>
  <c r="B1433" i="18"/>
  <c r="A1433" i="18"/>
  <c r="E1432" i="18"/>
  <c r="F1432" i="18" s="1"/>
  <c r="D1432" i="18"/>
  <c r="C1432" i="18"/>
  <c r="B1432" i="18"/>
  <c r="A1432" i="18"/>
  <c r="E1431" i="18"/>
  <c r="F1431" i="18" s="1"/>
  <c r="D1431" i="18"/>
  <c r="C1431" i="18"/>
  <c r="B1431" i="18"/>
  <c r="A1431" i="18"/>
  <c r="E1430" i="18"/>
  <c r="F1430" i="18" s="1"/>
  <c r="D1430" i="18"/>
  <c r="C1430" i="18"/>
  <c r="B1430" i="18"/>
  <c r="A1430" i="18"/>
  <c r="E1429" i="18"/>
  <c r="F1429" i="18" s="1"/>
  <c r="D1429" i="18"/>
  <c r="C1429" i="18"/>
  <c r="B1429" i="18"/>
  <c r="A1429" i="18"/>
  <c r="E1428" i="18"/>
  <c r="F1428" i="18" s="1"/>
  <c r="D1428" i="18"/>
  <c r="C1428" i="18"/>
  <c r="B1428" i="18"/>
  <c r="A1428" i="18"/>
  <c r="E1427" i="18"/>
  <c r="F1427" i="18" s="1"/>
  <c r="D1427" i="18"/>
  <c r="C1427" i="18"/>
  <c r="B1427" i="18"/>
  <c r="A1427" i="18"/>
  <c r="E1426" i="18"/>
  <c r="F1426" i="18" s="1"/>
  <c r="D1426" i="18"/>
  <c r="C1426" i="18"/>
  <c r="B1426" i="18"/>
  <c r="A1426" i="18"/>
  <c r="E1425" i="18"/>
  <c r="F1425" i="18" s="1"/>
  <c r="D1425" i="18"/>
  <c r="C1425" i="18"/>
  <c r="B1425" i="18"/>
  <c r="A1425" i="18"/>
  <c r="E1424" i="18"/>
  <c r="F1424" i="18" s="1"/>
  <c r="D1424" i="18"/>
  <c r="C1424" i="18"/>
  <c r="B1424" i="18"/>
  <c r="A1424" i="18"/>
  <c r="E1423" i="18"/>
  <c r="F1423" i="18" s="1"/>
  <c r="D1423" i="18"/>
  <c r="C1423" i="18"/>
  <c r="B1423" i="18"/>
  <c r="A1423" i="18"/>
  <c r="E1422" i="18"/>
  <c r="F1422" i="18" s="1"/>
  <c r="D1422" i="18"/>
  <c r="C1422" i="18"/>
  <c r="B1422" i="18"/>
  <c r="A1422" i="18"/>
  <c r="E1421" i="18"/>
  <c r="F1421" i="18" s="1"/>
  <c r="D1421" i="18"/>
  <c r="C1421" i="18"/>
  <c r="B1421" i="18"/>
  <c r="A1421" i="18"/>
  <c r="E1420" i="18"/>
  <c r="F1420" i="18" s="1"/>
  <c r="D1420" i="18"/>
  <c r="C1420" i="18"/>
  <c r="B1420" i="18"/>
  <c r="A1420" i="18"/>
  <c r="E1419" i="18"/>
  <c r="F1419" i="18" s="1"/>
  <c r="D1419" i="18"/>
  <c r="C1419" i="18"/>
  <c r="B1419" i="18"/>
  <c r="A1419" i="18"/>
  <c r="E1418" i="18"/>
  <c r="F1418" i="18" s="1"/>
  <c r="D1418" i="18"/>
  <c r="C1418" i="18"/>
  <c r="B1418" i="18"/>
  <c r="A1418" i="18"/>
  <c r="E1417" i="18"/>
  <c r="F1417" i="18" s="1"/>
  <c r="D1417" i="18"/>
  <c r="C1417" i="18"/>
  <c r="B1417" i="18"/>
  <c r="A1417" i="18"/>
  <c r="E1416" i="18"/>
  <c r="F1416" i="18" s="1"/>
  <c r="D1416" i="18"/>
  <c r="C1416" i="18"/>
  <c r="B1416" i="18"/>
  <c r="A1416" i="18"/>
  <c r="E1415" i="18"/>
  <c r="F1415" i="18" s="1"/>
  <c r="D1415" i="18"/>
  <c r="C1415" i="18"/>
  <c r="B1415" i="18"/>
  <c r="A1415" i="18"/>
  <c r="E1414" i="18"/>
  <c r="F1414" i="18" s="1"/>
  <c r="D1414" i="18"/>
  <c r="C1414" i="18"/>
  <c r="B1414" i="18"/>
  <c r="A1414" i="18"/>
  <c r="E1413" i="18"/>
  <c r="F1413" i="18" s="1"/>
  <c r="D1413" i="18"/>
  <c r="C1413" i="18"/>
  <c r="B1413" i="18"/>
  <c r="A1413" i="18"/>
  <c r="E1412" i="18"/>
  <c r="F1412" i="18" s="1"/>
  <c r="D1412" i="18"/>
  <c r="C1412" i="18"/>
  <c r="B1412" i="18"/>
  <c r="A1412" i="18"/>
  <c r="E1411" i="18"/>
  <c r="F1411" i="18" s="1"/>
  <c r="D1411" i="18"/>
  <c r="C1411" i="18"/>
  <c r="B1411" i="18"/>
  <c r="A1411" i="18"/>
  <c r="E1410" i="18"/>
  <c r="F1410" i="18" s="1"/>
  <c r="D1410" i="18"/>
  <c r="C1410" i="18"/>
  <c r="B1410" i="18"/>
  <c r="A1410" i="18"/>
  <c r="E1409" i="18"/>
  <c r="F1409" i="18" s="1"/>
  <c r="D1409" i="18"/>
  <c r="C1409" i="18"/>
  <c r="B1409" i="18"/>
  <c r="A1409" i="18"/>
  <c r="E1408" i="18"/>
  <c r="F1408" i="18" s="1"/>
  <c r="D1408" i="18"/>
  <c r="C1408" i="18"/>
  <c r="B1408" i="18"/>
  <c r="A1408" i="18"/>
  <c r="E1407" i="18"/>
  <c r="F1407" i="18" s="1"/>
  <c r="D1407" i="18"/>
  <c r="C1407" i="18"/>
  <c r="B1407" i="18"/>
  <c r="A1407" i="18"/>
  <c r="E1406" i="18"/>
  <c r="F1406" i="18" s="1"/>
  <c r="D1406" i="18"/>
  <c r="C1406" i="18"/>
  <c r="B1406" i="18"/>
  <c r="A1406" i="18"/>
  <c r="E1405" i="18"/>
  <c r="F1405" i="18" s="1"/>
  <c r="D1405" i="18"/>
  <c r="C1405" i="18"/>
  <c r="B1405" i="18"/>
  <c r="A1405" i="18"/>
  <c r="E1404" i="18"/>
  <c r="F1404" i="18" s="1"/>
  <c r="D1404" i="18"/>
  <c r="C1404" i="18"/>
  <c r="B1404" i="18"/>
  <c r="A1404" i="18"/>
  <c r="E1403" i="18"/>
  <c r="F1403" i="18" s="1"/>
  <c r="D1403" i="18"/>
  <c r="C1403" i="18"/>
  <c r="B1403" i="18"/>
  <c r="A1403" i="18"/>
  <c r="E1402" i="18"/>
  <c r="F1402" i="18" s="1"/>
  <c r="D1402" i="18"/>
  <c r="C1402" i="18"/>
  <c r="B1402" i="18"/>
  <c r="A1402" i="18"/>
  <c r="E1401" i="18"/>
  <c r="F1401" i="18" s="1"/>
  <c r="D1401" i="18"/>
  <c r="C1401" i="18"/>
  <c r="B1401" i="18"/>
  <c r="A1401" i="18"/>
  <c r="E1400" i="18"/>
  <c r="F1400" i="18" s="1"/>
  <c r="D1400" i="18"/>
  <c r="C1400" i="18"/>
  <c r="B1400" i="18"/>
  <c r="A1400" i="18"/>
  <c r="E1399" i="18"/>
  <c r="F1399" i="18" s="1"/>
  <c r="D1399" i="18"/>
  <c r="C1399" i="18"/>
  <c r="B1399" i="18"/>
  <c r="A1399" i="18"/>
  <c r="E1398" i="18"/>
  <c r="F1398" i="18" s="1"/>
  <c r="D1398" i="18"/>
  <c r="C1398" i="18"/>
  <c r="B1398" i="18"/>
  <c r="A1398" i="18"/>
  <c r="E1397" i="18"/>
  <c r="F1397" i="18" s="1"/>
  <c r="D1397" i="18"/>
  <c r="C1397" i="18"/>
  <c r="B1397" i="18"/>
  <c r="A1397" i="18"/>
  <c r="E1396" i="18"/>
  <c r="F1396" i="18" s="1"/>
  <c r="D1396" i="18"/>
  <c r="C1396" i="18"/>
  <c r="B1396" i="18"/>
  <c r="A1396" i="18"/>
  <c r="E1395" i="18"/>
  <c r="F1395" i="18" s="1"/>
  <c r="D1395" i="18"/>
  <c r="C1395" i="18"/>
  <c r="B1395" i="18"/>
  <c r="A1395" i="18"/>
  <c r="E1394" i="18"/>
  <c r="F1394" i="18" s="1"/>
  <c r="D1394" i="18"/>
  <c r="C1394" i="18"/>
  <c r="B1394" i="18"/>
  <c r="A1394" i="18"/>
  <c r="E1393" i="18"/>
  <c r="F1393" i="18" s="1"/>
  <c r="D1393" i="18"/>
  <c r="C1393" i="18"/>
  <c r="B1393" i="18"/>
  <c r="A1393" i="18"/>
  <c r="E1392" i="18"/>
  <c r="F1392" i="18" s="1"/>
  <c r="D1392" i="18"/>
  <c r="C1392" i="18"/>
  <c r="B1392" i="18"/>
  <c r="A1392" i="18"/>
  <c r="E1391" i="18"/>
  <c r="F1391" i="18" s="1"/>
  <c r="D1391" i="18"/>
  <c r="C1391" i="18"/>
  <c r="B1391" i="18"/>
  <c r="A1391" i="18"/>
  <c r="E1390" i="18"/>
  <c r="F1390" i="18" s="1"/>
  <c r="D1390" i="18"/>
  <c r="C1390" i="18"/>
  <c r="B1390" i="18"/>
  <c r="A1390" i="18"/>
  <c r="E1389" i="18"/>
  <c r="F1389" i="18" s="1"/>
  <c r="D1389" i="18"/>
  <c r="C1389" i="18"/>
  <c r="B1389" i="18"/>
  <c r="A1389" i="18"/>
  <c r="E1388" i="18"/>
  <c r="F1388" i="18" s="1"/>
  <c r="D1388" i="18"/>
  <c r="C1388" i="18"/>
  <c r="B1388" i="18"/>
  <c r="A1388" i="18"/>
  <c r="E1387" i="18"/>
  <c r="F1387" i="18" s="1"/>
  <c r="D1387" i="18"/>
  <c r="C1387" i="18"/>
  <c r="B1387" i="18"/>
  <c r="A1387" i="18"/>
  <c r="E1386" i="18"/>
  <c r="F1386" i="18" s="1"/>
  <c r="D1386" i="18"/>
  <c r="C1386" i="18"/>
  <c r="B1386" i="18"/>
  <c r="A1386" i="18"/>
  <c r="E1385" i="18"/>
  <c r="F1385" i="18" s="1"/>
  <c r="D1385" i="18"/>
  <c r="C1385" i="18"/>
  <c r="B1385" i="18"/>
  <c r="A1385" i="18"/>
  <c r="E1384" i="18"/>
  <c r="F1384" i="18" s="1"/>
  <c r="D1384" i="18"/>
  <c r="C1384" i="18"/>
  <c r="B1384" i="18"/>
  <c r="A1384" i="18"/>
  <c r="E1383" i="18"/>
  <c r="F1383" i="18" s="1"/>
  <c r="D1383" i="18"/>
  <c r="C1383" i="18"/>
  <c r="B1383" i="18"/>
  <c r="A1383" i="18"/>
  <c r="E1382" i="18"/>
  <c r="F1382" i="18" s="1"/>
  <c r="D1382" i="18"/>
  <c r="C1382" i="18"/>
  <c r="B1382" i="18"/>
  <c r="A1382" i="18"/>
  <c r="E1381" i="18"/>
  <c r="F1381" i="18" s="1"/>
  <c r="D1381" i="18"/>
  <c r="C1381" i="18"/>
  <c r="B1381" i="18"/>
  <c r="A1381" i="18"/>
  <c r="E1380" i="18"/>
  <c r="F1380" i="18" s="1"/>
  <c r="D1380" i="18"/>
  <c r="C1380" i="18"/>
  <c r="B1380" i="18"/>
  <c r="A1380" i="18"/>
  <c r="E1379" i="18"/>
  <c r="F1379" i="18" s="1"/>
  <c r="D1379" i="18"/>
  <c r="C1379" i="18"/>
  <c r="B1379" i="18"/>
  <c r="A1379" i="18"/>
  <c r="E1378" i="18"/>
  <c r="F1378" i="18" s="1"/>
  <c r="D1378" i="18"/>
  <c r="C1378" i="18"/>
  <c r="B1378" i="18"/>
  <c r="A1378" i="18"/>
  <c r="E1377" i="18"/>
  <c r="F1377" i="18" s="1"/>
  <c r="D1377" i="18"/>
  <c r="C1377" i="18"/>
  <c r="B1377" i="18"/>
  <c r="A1377" i="18"/>
  <c r="E1376" i="18"/>
  <c r="F1376" i="18" s="1"/>
  <c r="D1376" i="18"/>
  <c r="C1376" i="18"/>
  <c r="B1376" i="18"/>
  <c r="A1376" i="18"/>
  <c r="E1375" i="18"/>
  <c r="F1375" i="18" s="1"/>
  <c r="D1375" i="18"/>
  <c r="C1375" i="18"/>
  <c r="B1375" i="18"/>
  <c r="A1375" i="18"/>
  <c r="E1374" i="18"/>
  <c r="F1374" i="18" s="1"/>
  <c r="D1374" i="18"/>
  <c r="C1374" i="18"/>
  <c r="B1374" i="18"/>
  <c r="A1374" i="18"/>
  <c r="E1373" i="18"/>
  <c r="F1373" i="18" s="1"/>
  <c r="D1373" i="18"/>
  <c r="C1373" i="18"/>
  <c r="B1373" i="18"/>
  <c r="A1373" i="18"/>
  <c r="E1372" i="18"/>
  <c r="F1372" i="18" s="1"/>
  <c r="D1372" i="18"/>
  <c r="C1372" i="18"/>
  <c r="B1372" i="18"/>
  <c r="A1372" i="18"/>
  <c r="E1371" i="18"/>
  <c r="F1371" i="18" s="1"/>
  <c r="D1371" i="18"/>
  <c r="C1371" i="18"/>
  <c r="B1371" i="18"/>
  <c r="A1371" i="18"/>
  <c r="E1370" i="18"/>
  <c r="F1370" i="18" s="1"/>
  <c r="D1370" i="18"/>
  <c r="C1370" i="18"/>
  <c r="B1370" i="18"/>
  <c r="A1370" i="18"/>
  <c r="E1369" i="18"/>
  <c r="F1369" i="18" s="1"/>
  <c r="D1369" i="18"/>
  <c r="C1369" i="18"/>
  <c r="B1369" i="18"/>
  <c r="A1369" i="18"/>
  <c r="E1368" i="18"/>
  <c r="F1368" i="18" s="1"/>
  <c r="D1368" i="18"/>
  <c r="C1368" i="18"/>
  <c r="B1368" i="18"/>
  <c r="A1368" i="18"/>
  <c r="E1367" i="18"/>
  <c r="F1367" i="18" s="1"/>
  <c r="D1367" i="18"/>
  <c r="C1367" i="18"/>
  <c r="B1367" i="18"/>
  <c r="A1367" i="18"/>
  <c r="E1366" i="18"/>
  <c r="F1366" i="18" s="1"/>
  <c r="D1366" i="18"/>
  <c r="C1366" i="18"/>
  <c r="B1366" i="18"/>
  <c r="A1366" i="18"/>
  <c r="E1365" i="18"/>
  <c r="F1365" i="18" s="1"/>
  <c r="D1365" i="18"/>
  <c r="C1365" i="18"/>
  <c r="B1365" i="18"/>
  <c r="A1365" i="18"/>
  <c r="E1364" i="18"/>
  <c r="F1364" i="18" s="1"/>
  <c r="D1364" i="18"/>
  <c r="C1364" i="18"/>
  <c r="B1364" i="18"/>
  <c r="A1364" i="18"/>
  <c r="E1363" i="18"/>
  <c r="F1363" i="18" s="1"/>
  <c r="D1363" i="18"/>
  <c r="C1363" i="18"/>
  <c r="B1363" i="18"/>
  <c r="A1363" i="18"/>
  <c r="E1362" i="18"/>
  <c r="F1362" i="18" s="1"/>
  <c r="D1362" i="18"/>
  <c r="C1362" i="18"/>
  <c r="B1362" i="18"/>
  <c r="A1362" i="18"/>
  <c r="E1361" i="18"/>
  <c r="F1361" i="18" s="1"/>
  <c r="D1361" i="18"/>
  <c r="C1361" i="18"/>
  <c r="B1361" i="18"/>
  <c r="A1361" i="18"/>
  <c r="E1360" i="18"/>
  <c r="F1360" i="18" s="1"/>
  <c r="D1360" i="18"/>
  <c r="C1360" i="18"/>
  <c r="B1360" i="18"/>
  <c r="A1360" i="18"/>
  <c r="E1359" i="18"/>
  <c r="F1359" i="18" s="1"/>
  <c r="D1359" i="18"/>
  <c r="C1359" i="18"/>
  <c r="B1359" i="18"/>
  <c r="A1359" i="18"/>
  <c r="E1358" i="18"/>
  <c r="F1358" i="18" s="1"/>
  <c r="D1358" i="18"/>
  <c r="C1358" i="18"/>
  <c r="B1358" i="18"/>
  <c r="A1358" i="18"/>
  <c r="E1357" i="18"/>
  <c r="F1357" i="18" s="1"/>
  <c r="D1357" i="18"/>
  <c r="C1357" i="18"/>
  <c r="B1357" i="18"/>
  <c r="A1357" i="18"/>
  <c r="E1356" i="18"/>
  <c r="F1356" i="18" s="1"/>
  <c r="D1356" i="18"/>
  <c r="C1356" i="18"/>
  <c r="B1356" i="18"/>
  <c r="A1356" i="18"/>
  <c r="E1355" i="18"/>
  <c r="F1355" i="18" s="1"/>
  <c r="D1355" i="18"/>
  <c r="C1355" i="18"/>
  <c r="B1355" i="18"/>
  <c r="A1355" i="18"/>
  <c r="E1354" i="18"/>
  <c r="F1354" i="18" s="1"/>
  <c r="D1354" i="18"/>
  <c r="C1354" i="18"/>
  <c r="B1354" i="18"/>
  <c r="A1354" i="18"/>
  <c r="E1353" i="18"/>
  <c r="F1353" i="18" s="1"/>
  <c r="D1353" i="18"/>
  <c r="C1353" i="18"/>
  <c r="B1353" i="18"/>
  <c r="A1353" i="18"/>
  <c r="E1352" i="18"/>
  <c r="F1352" i="18" s="1"/>
  <c r="D1352" i="18"/>
  <c r="C1352" i="18"/>
  <c r="B1352" i="18"/>
  <c r="A1352" i="18"/>
  <c r="E1351" i="18"/>
  <c r="F1351" i="18" s="1"/>
  <c r="D1351" i="18"/>
  <c r="C1351" i="18"/>
  <c r="B1351" i="18"/>
  <c r="A1351" i="18"/>
  <c r="E1350" i="18"/>
  <c r="F1350" i="18" s="1"/>
  <c r="D1350" i="18"/>
  <c r="C1350" i="18"/>
  <c r="B1350" i="18"/>
  <c r="A1350" i="18"/>
  <c r="E1349" i="18"/>
  <c r="F1349" i="18" s="1"/>
  <c r="D1349" i="18"/>
  <c r="C1349" i="18"/>
  <c r="B1349" i="18"/>
  <c r="A1349" i="18"/>
  <c r="E1348" i="18"/>
  <c r="F1348" i="18" s="1"/>
  <c r="D1348" i="18"/>
  <c r="C1348" i="18"/>
  <c r="B1348" i="18"/>
  <c r="A1348" i="18"/>
  <c r="E1347" i="18"/>
  <c r="F1347" i="18" s="1"/>
  <c r="D1347" i="18"/>
  <c r="C1347" i="18"/>
  <c r="B1347" i="18"/>
  <c r="A1347" i="18"/>
  <c r="E1346" i="18"/>
  <c r="F1346" i="18" s="1"/>
  <c r="D1346" i="18"/>
  <c r="C1346" i="18"/>
  <c r="B1346" i="18"/>
  <c r="A1346" i="18"/>
  <c r="E1345" i="18"/>
  <c r="F1345" i="18" s="1"/>
  <c r="D1345" i="18"/>
  <c r="C1345" i="18"/>
  <c r="B1345" i="18"/>
  <c r="A1345" i="18"/>
  <c r="E1344" i="18"/>
  <c r="F1344" i="18" s="1"/>
  <c r="D1344" i="18"/>
  <c r="C1344" i="18"/>
  <c r="B1344" i="18"/>
  <c r="A1344" i="18"/>
  <c r="E1343" i="18"/>
  <c r="F1343" i="18" s="1"/>
  <c r="D1343" i="18"/>
  <c r="C1343" i="18"/>
  <c r="B1343" i="18"/>
  <c r="A1343" i="18"/>
  <c r="E1342" i="18"/>
  <c r="F1342" i="18" s="1"/>
  <c r="D1342" i="18"/>
  <c r="C1342" i="18"/>
  <c r="B1342" i="18"/>
  <c r="A1342" i="18"/>
  <c r="E1341" i="18"/>
  <c r="F1341" i="18" s="1"/>
  <c r="D1341" i="18"/>
  <c r="C1341" i="18"/>
  <c r="B1341" i="18"/>
  <c r="A1341" i="18"/>
  <c r="E1340" i="18"/>
  <c r="F1340" i="18" s="1"/>
  <c r="D1340" i="18"/>
  <c r="C1340" i="18"/>
  <c r="B1340" i="18"/>
  <c r="A1340" i="18"/>
  <c r="E1339" i="18"/>
  <c r="F1339" i="18" s="1"/>
  <c r="D1339" i="18"/>
  <c r="C1339" i="18"/>
  <c r="B1339" i="18"/>
  <c r="A1339" i="18"/>
  <c r="E1338" i="18"/>
  <c r="F1338" i="18" s="1"/>
  <c r="D1338" i="18"/>
  <c r="C1338" i="18"/>
  <c r="B1338" i="18"/>
  <c r="A1338" i="18"/>
  <c r="E1337" i="18"/>
  <c r="F1337" i="18" s="1"/>
  <c r="D1337" i="18"/>
  <c r="C1337" i="18"/>
  <c r="B1337" i="18"/>
  <c r="A1337" i="18"/>
  <c r="E1336" i="18"/>
  <c r="F1336" i="18" s="1"/>
  <c r="D1336" i="18"/>
  <c r="C1336" i="18"/>
  <c r="B1336" i="18"/>
  <c r="A1336" i="18"/>
  <c r="E1335" i="18"/>
  <c r="F1335" i="18" s="1"/>
  <c r="D1335" i="18"/>
  <c r="C1335" i="18"/>
  <c r="B1335" i="18"/>
  <c r="A1335" i="18"/>
  <c r="E1334" i="18"/>
  <c r="F1334" i="18" s="1"/>
  <c r="D1334" i="18"/>
  <c r="C1334" i="18"/>
  <c r="B1334" i="18"/>
  <c r="A1334" i="18"/>
  <c r="E1333" i="18"/>
  <c r="F1333" i="18" s="1"/>
  <c r="D1333" i="18"/>
  <c r="C1333" i="18"/>
  <c r="B1333" i="18"/>
  <c r="A1333" i="18"/>
  <c r="E1332" i="18"/>
  <c r="F1332" i="18" s="1"/>
  <c r="D1332" i="18"/>
  <c r="C1332" i="18"/>
  <c r="B1332" i="18"/>
  <c r="A1332" i="18"/>
  <c r="E1331" i="18"/>
  <c r="F1331" i="18" s="1"/>
  <c r="D1331" i="18"/>
  <c r="C1331" i="18"/>
  <c r="B1331" i="18"/>
  <c r="A1331" i="18"/>
  <c r="E1330" i="18"/>
  <c r="F1330" i="18" s="1"/>
  <c r="D1330" i="18"/>
  <c r="C1330" i="18"/>
  <c r="B1330" i="18"/>
  <c r="A1330" i="18"/>
  <c r="E1329" i="18"/>
  <c r="F1329" i="18" s="1"/>
  <c r="D1329" i="18"/>
  <c r="C1329" i="18"/>
  <c r="B1329" i="18"/>
  <c r="A1329" i="18"/>
  <c r="E1328" i="18"/>
  <c r="F1328" i="18" s="1"/>
  <c r="D1328" i="18"/>
  <c r="C1328" i="18"/>
  <c r="B1328" i="18"/>
  <c r="A1328" i="18"/>
  <c r="E1327" i="18"/>
  <c r="F1327" i="18" s="1"/>
  <c r="D1327" i="18"/>
  <c r="C1327" i="18"/>
  <c r="B1327" i="18"/>
  <c r="A1327" i="18"/>
  <c r="E1326" i="18"/>
  <c r="F1326" i="18" s="1"/>
  <c r="D1326" i="18"/>
  <c r="C1326" i="18"/>
  <c r="B1326" i="18"/>
  <c r="A1326" i="18"/>
  <c r="E1325" i="18"/>
  <c r="F1325" i="18" s="1"/>
  <c r="D1325" i="18"/>
  <c r="C1325" i="18"/>
  <c r="B1325" i="18"/>
  <c r="A1325" i="18"/>
  <c r="E1324" i="18"/>
  <c r="F1324" i="18" s="1"/>
  <c r="D1324" i="18"/>
  <c r="C1324" i="18"/>
  <c r="B1324" i="18"/>
  <c r="A1324" i="18"/>
  <c r="E1323" i="18"/>
  <c r="F1323" i="18" s="1"/>
  <c r="D1323" i="18"/>
  <c r="C1323" i="18"/>
  <c r="B1323" i="18"/>
  <c r="A1323" i="18"/>
  <c r="E1322" i="18"/>
  <c r="F1322" i="18" s="1"/>
  <c r="D1322" i="18"/>
  <c r="C1322" i="18"/>
  <c r="B1322" i="18"/>
  <c r="A1322" i="18"/>
  <c r="E1321" i="18"/>
  <c r="F1321" i="18" s="1"/>
  <c r="D1321" i="18"/>
  <c r="C1321" i="18"/>
  <c r="B1321" i="18"/>
  <c r="A1321" i="18"/>
  <c r="E1320" i="18"/>
  <c r="F1320" i="18" s="1"/>
  <c r="D1320" i="18"/>
  <c r="C1320" i="18"/>
  <c r="B1320" i="18"/>
  <c r="A1320" i="18"/>
  <c r="E1319" i="18"/>
  <c r="F1319" i="18" s="1"/>
  <c r="D1319" i="18"/>
  <c r="C1319" i="18"/>
  <c r="B1319" i="18"/>
  <c r="A1319" i="18"/>
  <c r="E1318" i="18"/>
  <c r="F1318" i="18" s="1"/>
  <c r="D1318" i="18"/>
  <c r="C1318" i="18"/>
  <c r="B1318" i="18"/>
  <c r="A1318" i="18"/>
  <c r="E1317" i="18"/>
  <c r="F1317" i="18" s="1"/>
  <c r="D1317" i="18"/>
  <c r="C1317" i="18"/>
  <c r="B1317" i="18"/>
  <c r="A1317" i="18"/>
  <c r="E1316" i="18"/>
  <c r="F1316" i="18" s="1"/>
  <c r="D1316" i="18"/>
  <c r="C1316" i="18"/>
  <c r="B1316" i="18"/>
  <c r="A1316" i="18"/>
  <c r="E1315" i="18"/>
  <c r="F1315" i="18" s="1"/>
  <c r="D1315" i="18"/>
  <c r="C1315" i="18"/>
  <c r="B1315" i="18"/>
  <c r="A1315" i="18"/>
  <c r="E1314" i="18"/>
  <c r="F1314" i="18" s="1"/>
  <c r="D1314" i="18"/>
  <c r="C1314" i="18"/>
  <c r="B1314" i="18"/>
  <c r="A1314" i="18"/>
  <c r="E1313" i="18"/>
  <c r="F1313" i="18" s="1"/>
  <c r="D1313" i="18"/>
  <c r="C1313" i="18"/>
  <c r="B1313" i="18"/>
  <c r="A1313" i="18"/>
  <c r="E1312" i="18"/>
  <c r="F1312" i="18" s="1"/>
  <c r="D1312" i="18"/>
  <c r="C1312" i="18"/>
  <c r="B1312" i="18"/>
  <c r="A1312" i="18"/>
  <c r="E1311" i="18"/>
  <c r="F1311" i="18" s="1"/>
  <c r="D1311" i="18"/>
  <c r="C1311" i="18"/>
  <c r="B1311" i="18"/>
  <c r="A1311" i="18"/>
  <c r="E1310" i="18"/>
  <c r="F1310" i="18" s="1"/>
  <c r="D1310" i="18"/>
  <c r="C1310" i="18"/>
  <c r="B1310" i="18"/>
  <c r="A1310" i="18"/>
  <c r="E1309" i="18"/>
  <c r="F1309" i="18" s="1"/>
  <c r="D1309" i="18"/>
  <c r="C1309" i="18"/>
  <c r="B1309" i="18"/>
  <c r="A1309" i="18"/>
  <c r="E1308" i="18"/>
  <c r="F1308" i="18" s="1"/>
  <c r="D1308" i="18"/>
  <c r="C1308" i="18"/>
  <c r="B1308" i="18"/>
  <c r="A1308" i="18"/>
  <c r="E1307" i="18"/>
  <c r="F1307" i="18" s="1"/>
  <c r="D1307" i="18"/>
  <c r="C1307" i="18"/>
  <c r="B1307" i="18"/>
  <c r="A1307" i="18"/>
  <c r="E1306" i="18"/>
  <c r="F1306" i="18" s="1"/>
  <c r="D1306" i="18"/>
  <c r="C1306" i="18"/>
  <c r="B1306" i="18"/>
  <c r="A1306" i="18"/>
  <c r="E1305" i="18"/>
  <c r="F1305" i="18" s="1"/>
  <c r="D1305" i="18"/>
  <c r="C1305" i="18"/>
  <c r="B1305" i="18"/>
  <c r="A1305" i="18"/>
  <c r="E1304" i="18"/>
  <c r="F1304" i="18" s="1"/>
  <c r="D1304" i="18"/>
  <c r="C1304" i="18"/>
  <c r="B1304" i="18"/>
  <c r="A1304" i="18"/>
  <c r="E1303" i="18"/>
  <c r="F1303" i="18" s="1"/>
  <c r="D1303" i="18"/>
  <c r="C1303" i="18"/>
  <c r="B1303" i="18"/>
  <c r="A1303" i="18"/>
  <c r="E1302" i="18"/>
  <c r="F1302" i="18" s="1"/>
  <c r="D1302" i="18"/>
  <c r="C1302" i="18"/>
  <c r="B1302" i="18"/>
  <c r="A1302" i="18"/>
  <c r="E1301" i="18"/>
  <c r="F1301" i="18" s="1"/>
  <c r="D1301" i="18"/>
  <c r="C1301" i="18"/>
  <c r="B1301" i="18"/>
  <c r="A1301" i="18"/>
  <c r="E1300" i="18"/>
  <c r="F1300" i="18" s="1"/>
  <c r="D1300" i="18"/>
  <c r="C1300" i="18"/>
  <c r="B1300" i="18"/>
  <c r="A1300" i="18"/>
  <c r="E1299" i="18"/>
  <c r="F1299" i="18" s="1"/>
  <c r="D1299" i="18"/>
  <c r="C1299" i="18"/>
  <c r="B1299" i="18"/>
  <c r="A1299" i="18"/>
  <c r="E1298" i="18"/>
  <c r="F1298" i="18" s="1"/>
  <c r="D1298" i="18"/>
  <c r="C1298" i="18"/>
  <c r="B1298" i="18"/>
  <c r="A1298" i="18"/>
  <c r="E1297" i="18"/>
  <c r="F1297" i="18" s="1"/>
  <c r="D1297" i="18"/>
  <c r="C1297" i="18"/>
  <c r="B1297" i="18"/>
  <c r="A1297" i="18"/>
  <c r="E1296" i="18"/>
  <c r="F1296" i="18" s="1"/>
  <c r="D1296" i="18"/>
  <c r="C1296" i="18"/>
  <c r="B1296" i="18"/>
  <c r="A1296" i="18"/>
  <c r="E1295" i="18"/>
  <c r="F1295" i="18" s="1"/>
  <c r="D1295" i="18"/>
  <c r="C1295" i="18"/>
  <c r="B1295" i="18"/>
  <c r="A1295" i="18"/>
  <c r="E1294" i="18"/>
  <c r="F1294" i="18" s="1"/>
  <c r="D1294" i="18"/>
  <c r="C1294" i="18"/>
  <c r="B1294" i="18"/>
  <c r="A1294" i="18"/>
  <c r="E1293" i="18"/>
  <c r="F1293" i="18" s="1"/>
  <c r="D1293" i="18"/>
  <c r="C1293" i="18"/>
  <c r="B1293" i="18"/>
  <c r="A1293" i="18"/>
  <c r="E1292" i="18"/>
  <c r="F1292" i="18" s="1"/>
  <c r="D1292" i="18"/>
  <c r="C1292" i="18"/>
  <c r="B1292" i="18"/>
  <c r="A1292" i="18"/>
  <c r="E1291" i="18"/>
  <c r="F1291" i="18" s="1"/>
  <c r="D1291" i="18"/>
  <c r="C1291" i="18"/>
  <c r="B1291" i="18"/>
  <c r="A1291" i="18"/>
  <c r="E1290" i="18"/>
  <c r="F1290" i="18" s="1"/>
  <c r="D1290" i="18"/>
  <c r="C1290" i="18"/>
  <c r="B1290" i="18"/>
  <c r="A1290" i="18"/>
  <c r="E1289" i="18"/>
  <c r="F1289" i="18" s="1"/>
  <c r="D1289" i="18"/>
  <c r="C1289" i="18"/>
  <c r="B1289" i="18"/>
  <c r="A1289" i="18"/>
  <c r="E1288" i="18"/>
  <c r="F1288" i="18" s="1"/>
  <c r="D1288" i="18"/>
  <c r="C1288" i="18"/>
  <c r="B1288" i="18"/>
  <c r="A1288" i="18"/>
  <c r="E1287" i="18"/>
  <c r="F1287" i="18" s="1"/>
  <c r="D1287" i="18"/>
  <c r="C1287" i="18"/>
  <c r="B1287" i="18"/>
  <c r="A1287" i="18"/>
  <c r="E1286" i="18"/>
  <c r="F1286" i="18" s="1"/>
  <c r="D1286" i="18"/>
  <c r="C1286" i="18"/>
  <c r="B1286" i="18"/>
  <c r="A1286" i="18"/>
  <c r="E1285" i="18"/>
  <c r="F1285" i="18" s="1"/>
  <c r="D1285" i="18"/>
  <c r="C1285" i="18"/>
  <c r="B1285" i="18"/>
  <c r="A1285" i="18"/>
  <c r="E1284" i="18"/>
  <c r="F1284" i="18" s="1"/>
  <c r="D1284" i="18"/>
  <c r="C1284" i="18"/>
  <c r="B1284" i="18"/>
  <c r="A1284" i="18"/>
  <c r="E1283" i="18"/>
  <c r="F1283" i="18" s="1"/>
  <c r="D1283" i="18"/>
  <c r="C1283" i="18"/>
  <c r="B1283" i="18"/>
  <c r="A1283" i="18"/>
  <c r="E1282" i="18"/>
  <c r="F1282" i="18" s="1"/>
  <c r="D1282" i="18"/>
  <c r="C1282" i="18"/>
  <c r="B1282" i="18"/>
  <c r="A1282" i="18"/>
  <c r="E1281" i="18"/>
  <c r="F1281" i="18" s="1"/>
  <c r="D1281" i="18"/>
  <c r="C1281" i="18"/>
  <c r="B1281" i="18"/>
  <c r="A1281" i="18"/>
  <c r="E1280" i="18"/>
  <c r="F1280" i="18" s="1"/>
  <c r="D1280" i="18"/>
  <c r="C1280" i="18"/>
  <c r="B1280" i="18"/>
  <c r="A1280" i="18"/>
  <c r="E1279" i="18"/>
  <c r="F1279" i="18" s="1"/>
  <c r="D1279" i="18"/>
  <c r="C1279" i="18"/>
  <c r="B1279" i="18"/>
  <c r="A1279" i="18"/>
  <c r="E1278" i="18"/>
  <c r="F1278" i="18" s="1"/>
  <c r="D1278" i="18"/>
  <c r="C1278" i="18"/>
  <c r="B1278" i="18"/>
  <c r="A1278" i="18"/>
  <c r="E1277" i="18"/>
  <c r="F1277" i="18" s="1"/>
  <c r="D1277" i="18"/>
  <c r="C1277" i="18"/>
  <c r="B1277" i="18"/>
  <c r="A1277" i="18"/>
  <c r="E1276" i="18"/>
  <c r="F1276" i="18" s="1"/>
  <c r="D1276" i="18"/>
  <c r="C1276" i="18"/>
  <c r="B1276" i="18"/>
  <c r="A1276" i="18"/>
  <c r="E1275" i="18"/>
  <c r="F1275" i="18" s="1"/>
  <c r="D1275" i="18"/>
  <c r="C1275" i="18"/>
  <c r="B1275" i="18"/>
  <c r="A1275" i="18"/>
  <c r="E1274" i="18"/>
  <c r="F1274" i="18" s="1"/>
  <c r="D1274" i="18"/>
  <c r="C1274" i="18"/>
  <c r="B1274" i="18"/>
  <c r="A1274" i="18"/>
  <c r="E1273" i="18"/>
  <c r="F1273" i="18" s="1"/>
  <c r="D1273" i="18"/>
  <c r="C1273" i="18"/>
  <c r="B1273" i="18"/>
  <c r="A1273" i="18"/>
  <c r="E1272" i="18"/>
  <c r="F1272" i="18" s="1"/>
  <c r="D1272" i="18"/>
  <c r="C1272" i="18"/>
  <c r="B1272" i="18"/>
  <c r="A1272" i="18"/>
  <c r="E1271" i="18"/>
  <c r="F1271" i="18" s="1"/>
  <c r="D1271" i="18"/>
  <c r="C1271" i="18"/>
  <c r="B1271" i="18"/>
  <c r="A1271" i="18"/>
  <c r="E1270" i="18"/>
  <c r="F1270" i="18" s="1"/>
  <c r="D1270" i="18"/>
  <c r="C1270" i="18"/>
  <c r="B1270" i="18"/>
  <c r="A1270" i="18"/>
  <c r="E1269" i="18"/>
  <c r="F1269" i="18" s="1"/>
  <c r="D1269" i="18"/>
  <c r="C1269" i="18"/>
  <c r="B1269" i="18"/>
  <c r="A1269" i="18"/>
  <c r="E1268" i="18"/>
  <c r="F1268" i="18" s="1"/>
  <c r="D1268" i="18"/>
  <c r="C1268" i="18"/>
  <c r="B1268" i="18"/>
  <c r="A1268" i="18"/>
  <c r="E1267" i="18"/>
  <c r="F1267" i="18" s="1"/>
  <c r="D1267" i="18"/>
  <c r="C1267" i="18"/>
  <c r="B1267" i="18"/>
  <c r="A1267" i="18"/>
  <c r="E1266" i="18"/>
  <c r="F1266" i="18" s="1"/>
  <c r="D1266" i="18"/>
  <c r="C1266" i="18"/>
  <c r="B1266" i="18"/>
  <c r="A1266" i="18"/>
  <c r="E1265" i="18"/>
  <c r="F1265" i="18" s="1"/>
  <c r="D1265" i="18"/>
  <c r="C1265" i="18"/>
  <c r="B1265" i="18"/>
  <c r="A1265" i="18"/>
  <c r="E1264" i="18"/>
  <c r="F1264" i="18" s="1"/>
  <c r="D1264" i="18"/>
  <c r="C1264" i="18"/>
  <c r="B1264" i="18"/>
  <c r="A1264" i="18"/>
  <c r="E1263" i="18"/>
  <c r="F1263" i="18" s="1"/>
  <c r="D1263" i="18"/>
  <c r="C1263" i="18"/>
  <c r="B1263" i="18"/>
  <c r="A1263" i="18"/>
  <c r="E1262" i="18"/>
  <c r="F1262" i="18" s="1"/>
  <c r="D1262" i="18"/>
  <c r="C1262" i="18"/>
  <c r="B1262" i="18"/>
  <c r="A1262" i="18"/>
  <c r="E1261" i="18"/>
  <c r="F1261" i="18" s="1"/>
  <c r="D1261" i="18"/>
  <c r="C1261" i="18"/>
  <c r="B1261" i="18"/>
  <c r="A1261" i="18"/>
  <c r="E1260" i="18"/>
  <c r="F1260" i="18" s="1"/>
  <c r="D1260" i="18"/>
  <c r="C1260" i="18"/>
  <c r="B1260" i="18"/>
  <c r="A1260" i="18"/>
  <c r="E1259" i="18"/>
  <c r="F1259" i="18" s="1"/>
  <c r="D1259" i="18"/>
  <c r="C1259" i="18"/>
  <c r="B1259" i="18"/>
  <c r="A1259" i="18"/>
  <c r="E1258" i="18"/>
  <c r="F1258" i="18" s="1"/>
  <c r="D1258" i="18"/>
  <c r="C1258" i="18"/>
  <c r="B1258" i="18"/>
  <c r="A1258" i="18"/>
  <c r="E1257" i="18"/>
  <c r="F1257" i="18" s="1"/>
  <c r="D1257" i="18"/>
  <c r="C1257" i="18"/>
  <c r="B1257" i="18"/>
  <c r="A1257" i="18"/>
  <c r="E1256" i="18"/>
  <c r="F1256" i="18" s="1"/>
  <c r="D1256" i="18"/>
  <c r="C1256" i="18"/>
  <c r="B1256" i="18"/>
  <c r="A1256" i="18"/>
  <c r="E1255" i="18"/>
  <c r="F1255" i="18" s="1"/>
  <c r="D1255" i="18"/>
  <c r="C1255" i="18"/>
  <c r="B1255" i="18"/>
  <c r="A1255" i="18"/>
  <c r="E1254" i="18"/>
  <c r="F1254" i="18" s="1"/>
  <c r="D1254" i="18"/>
  <c r="C1254" i="18"/>
  <c r="B1254" i="18"/>
  <c r="A1254" i="18"/>
  <c r="E1253" i="18"/>
  <c r="F1253" i="18" s="1"/>
  <c r="D1253" i="18"/>
  <c r="C1253" i="18"/>
  <c r="B1253" i="18"/>
  <c r="A1253" i="18"/>
  <c r="E1252" i="18"/>
  <c r="F1252" i="18" s="1"/>
  <c r="D1252" i="18"/>
  <c r="C1252" i="18"/>
  <c r="B1252" i="18"/>
  <c r="A1252" i="18"/>
  <c r="E1251" i="18"/>
  <c r="F1251" i="18" s="1"/>
  <c r="D1251" i="18"/>
  <c r="C1251" i="18"/>
  <c r="B1251" i="18"/>
  <c r="A1251" i="18"/>
  <c r="E1250" i="18"/>
  <c r="F1250" i="18" s="1"/>
  <c r="D1250" i="18"/>
  <c r="C1250" i="18"/>
  <c r="B1250" i="18"/>
  <c r="A1250" i="18"/>
  <c r="E1249" i="18"/>
  <c r="F1249" i="18" s="1"/>
  <c r="D1249" i="18"/>
  <c r="C1249" i="18"/>
  <c r="B1249" i="18"/>
  <c r="A1249" i="18"/>
  <c r="E1248" i="18"/>
  <c r="F1248" i="18" s="1"/>
  <c r="D1248" i="18"/>
  <c r="C1248" i="18"/>
  <c r="B1248" i="18"/>
  <c r="A1248" i="18"/>
  <c r="E1247" i="18"/>
  <c r="F1247" i="18" s="1"/>
  <c r="D1247" i="18"/>
  <c r="C1247" i="18"/>
  <c r="B1247" i="18"/>
  <c r="A1247" i="18"/>
  <c r="E1246" i="18"/>
  <c r="F1246" i="18" s="1"/>
  <c r="D1246" i="18"/>
  <c r="C1246" i="18"/>
  <c r="B1246" i="18"/>
  <c r="A1246" i="18"/>
  <c r="E1245" i="18"/>
  <c r="F1245" i="18" s="1"/>
  <c r="D1245" i="18"/>
  <c r="C1245" i="18"/>
  <c r="B1245" i="18"/>
  <c r="A1245" i="18"/>
  <c r="E1244" i="18"/>
  <c r="F1244" i="18" s="1"/>
  <c r="D1244" i="18"/>
  <c r="C1244" i="18"/>
  <c r="B1244" i="18"/>
  <c r="A1244" i="18"/>
  <c r="E1243" i="18"/>
  <c r="F1243" i="18" s="1"/>
  <c r="D1243" i="18"/>
  <c r="C1243" i="18"/>
  <c r="B1243" i="18"/>
  <c r="A1243" i="18"/>
  <c r="E1242" i="18"/>
  <c r="F1242" i="18" s="1"/>
  <c r="D1242" i="18"/>
  <c r="C1242" i="18"/>
  <c r="B1242" i="18"/>
  <c r="A1242" i="18"/>
  <c r="E1241" i="18"/>
  <c r="F1241" i="18" s="1"/>
  <c r="D1241" i="18"/>
  <c r="C1241" i="18"/>
  <c r="B1241" i="18"/>
  <c r="A1241" i="18"/>
  <c r="E1240" i="18"/>
  <c r="F1240" i="18" s="1"/>
  <c r="D1240" i="18"/>
  <c r="C1240" i="18"/>
  <c r="B1240" i="18"/>
  <c r="A1240" i="18"/>
  <c r="E1239" i="18"/>
  <c r="F1239" i="18" s="1"/>
  <c r="D1239" i="18"/>
  <c r="C1239" i="18"/>
  <c r="B1239" i="18"/>
  <c r="A1239" i="18"/>
  <c r="E1238" i="18"/>
  <c r="F1238" i="18" s="1"/>
  <c r="D1238" i="18"/>
  <c r="C1238" i="18"/>
  <c r="B1238" i="18"/>
  <c r="A1238" i="18"/>
  <c r="E1237" i="18"/>
  <c r="F1237" i="18" s="1"/>
  <c r="D1237" i="18"/>
  <c r="C1237" i="18"/>
  <c r="B1237" i="18"/>
  <c r="A1237" i="18"/>
  <c r="E1236" i="18"/>
  <c r="F1236" i="18" s="1"/>
  <c r="D1236" i="18"/>
  <c r="C1236" i="18"/>
  <c r="B1236" i="18"/>
  <c r="A1236" i="18"/>
  <c r="E1235" i="18"/>
  <c r="F1235" i="18" s="1"/>
  <c r="D1235" i="18"/>
  <c r="C1235" i="18"/>
  <c r="B1235" i="18"/>
  <c r="A1235" i="18"/>
  <c r="E1234" i="18"/>
  <c r="F1234" i="18" s="1"/>
  <c r="D1234" i="18"/>
  <c r="C1234" i="18"/>
  <c r="B1234" i="18"/>
  <c r="A1234" i="18"/>
  <c r="E1233" i="18"/>
  <c r="F1233" i="18" s="1"/>
  <c r="D1233" i="18"/>
  <c r="C1233" i="18"/>
  <c r="B1233" i="18"/>
  <c r="A1233" i="18"/>
  <c r="E1232" i="18"/>
  <c r="F1232" i="18" s="1"/>
  <c r="D1232" i="18"/>
  <c r="C1232" i="18"/>
  <c r="B1232" i="18"/>
  <c r="A1232" i="18"/>
  <c r="E1231" i="18"/>
  <c r="F1231" i="18" s="1"/>
  <c r="D1231" i="18"/>
  <c r="C1231" i="18"/>
  <c r="B1231" i="18"/>
  <c r="A1231" i="18"/>
  <c r="E1230" i="18"/>
  <c r="F1230" i="18" s="1"/>
  <c r="D1230" i="18"/>
  <c r="C1230" i="18"/>
  <c r="B1230" i="18"/>
  <c r="A1230" i="18"/>
  <c r="E1229" i="18"/>
  <c r="F1229" i="18" s="1"/>
  <c r="D1229" i="18"/>
  <c r="C1229" i="18"/>
  <c r="B1229" i="18"/>
  <c r="A1229" i="18"/>
  <c r="E1228" i="18"/>
  <c r="F1228" i="18" s="1"/>
  <c r="D1228" i="18"/>
  <c r="C1228" i="18"/>
  <c r="B1228" i="18"/>
  <c r="A1228" i="18"/>
  <c r="E1227" i="18"/>
  <c r="F1227" i="18" s="1"/>
  <c r="D1227" i="18"/>
  <c r="C1227" i="18"/>
  <c r="B1227" i="18"/>
  <c r="A1227" i="18"/>
  <c r="E1226" i="18"/>
  <c r="F1226" i="18" s="1"/>
  <c r="D1226" i="18"/>
  <c r="C1226" i="18"/>
  <c r="B1226" i="18"/>
  <c r="A1226" i="18"/>
  <c r="E1225" i="18"/>
  <c r="F1225" i="18" s="1"/>
  <c r="D1225" i="18"/>
  <c r="C1225" i="18"/>
  <c r="B1225" i="18"/>
  <c r="A1225" i="18"/>
  <c r="E1224" i="18"/>
  <c r="F1224" i="18" s="1"/>
  <c r="D1224" i="18"/>
  <c r="C1224" i="18"/>
  <c r="B1224" i="18"/>
  <c r="A1224" i="18"/>
  <c r="E1223" i="18"/>
  <c r="F1223" i="18" s="1"/>
  <c r="D1223" i="18"/>
  <c r="C1223" i="18"/>
  <c r="B1223" i="18"/>
  <c r="A1223" i="18"/>
  <c r="E1222" i="18"/>
  <c r="F1222" i="18" s="1"/>
  <c r="D1222" i="18"/>
  <c r="C1222" i="18"/>
  <c r="B1222" i="18"/>
  <c r="A1222" i="18"/>
  <c r="E1221" i="18"/>
  <c r="F1221" i="18" s="1"/>
  <c r="D1221" i="18"/>
  <c r="C1221" i="18"/>
  <c r="B1221" i="18"/>
  <c r="A1221" i="18"/>
  <c r="E1220" i="18"/>
  <c r="F1220" i="18" s="1"/>
  <c r="D1220" i="18"/>
  <c r="C1220" i="18"/>
  <c r="B1220" i="18"/>
  <c r="A1220" i="18"/>
  <c r="E1219" i="18"/>
  <c r="F1219" i="18" s="1"/>
  <c r="D1219" i="18"/>
  <c r="C1219" i="18"/>
  <c r="B1219" i="18"/>
  <c r="A1219" i="18"/>
  <c r="E1218" i="18"/>
  <c r="F1218" i="18" s="1"/>
  <c r="D1218" i="18"/>
  <c r="C1218" i="18"/>
  <c r="B1218" i="18"/>
  <c r="A1218" i="18"/>
  <c r="E1217" i="18"/>
  <c r="F1217" i="18" s="1"/>
  <c r="D1217" i="18"/>
  <c r="C1217" i="18"/>
  <c r="B1217" i="18"/>
  <c r="A1217" i="18"/>
  <c r="E1216" i="18"/>
  <c r="F1216" i="18" s="1"/>
  <c r="D1216" i="18"/>
  <c r="C1216" i="18"/>
  <c r="B1216" i="18"/>
  <c r="A1216" i="18"/>
  <c r="E1215" i="18"/>
  <c r="F1215" i="18" s="1"/>
  <c r="D1215" i="18"/>
  <c r="C1215" i="18"/>
  <c r="B1215" i="18"/>
  <c r="A1215" i="18"/>
  <c r="E1214" i="18"/>
  <c r="F1214" i="18" s="1"/>
  <c r="D1214" i="18"/>
  <c r="C1214" i="18"/>
  <c r="B1214" i="18"/>
  <c r="A1214" i="18"/>
  <c r="E1213" i="18"/>
  <c r="F1213" i="18" s="1"/>
  <c r="D1213" i="18"/>
  <c r="C1213" i="18"/>
  <c r="B1213" i="18"/>
  <c r="A1213" i="18"/>
  <c r="E1212" i="18"/>
  <c r="F1212" i="18" s="1"/>
  <c r="D1212" i="18"/>
  <c r="C1212" i="18"/>
  <c r="B1212" i="18"/>
  <c r="A1212" i="18"/>
  <c r="E1211" i="18"/>
  <c r="F1211" i="18" s="1"/>
  <c r="D1211" i="18"/>
  <c r="C1211" i="18"/>
  <c r="B1211" i="18"/>
  <c r="A1211" i="18"/>
  <c r="E1210" i="18"/>
  <c r="F1210" i="18" s="1"/>
  <c r="D1210" i="18"/>
  <c r="C1210" i="18"/>
  <c r="B1210" i="18"/>
  <c r="A1210" i="18"/>
  <c r="E1209" i="18"/>
  <c r="F1209" i="18" s="1"/>
  <c r="D1209" i="18"/>
  <c r="C1209" i="18"/>
  <c r="B1209" i="18"/>
  <c r="A1209" i="18"/>
  <c r="E1208" i="18"/>
  <c r="F1208" i="18" s="1"/>
  <c r="D1208" i="18"/>
  <c r="C1208" i="18"/>
  <c r="B1208" i="18"/>
  <c r="A1208" i="18"/>
  <c r="E1207" i="18"/>
  <c r="F1207" i="18" s="1"/>
  <c r="D1207" i="18"/>
  <c r="C1207" i="18"/>
  <c r="B1207" i="18"/>
  <c r="A1207" i="18"/>
  <c r="E1206" i="18"/>
  <c r="F1206" i="18" s="1"/>
  <c r="D1206" i="18"/>
  <c r="C1206" i="18"/>
  <c r="B1206" i="18"/>
  <c r="A1206" i="18"/>
  <c r="E1205" i="18"/>
  <c r="F1205" i="18" s="1"/>
  <c r="D1205" i="18"/>
  <c r="C1205" i="18"/>
  <c r="B1205" i="18"/>
  <c r="A1205" i="18"/>
  <c r="E1204" i="18"/>
  <c r="F1204" i="18" s="1"/>
  <c r="D1204" i="18"/>
  <c r="C1204" i="18"/>
  <c r="B1204" i="18"/>
  <c r="A1204" i="18"/>
  <c r="E1203" i="18"/>
  <c r="F1203" i="18" s="1"/>
  <c r="D1203" i="18"/>
  <c r="C1203" i="18"/>
  <c r="B1203" i="18"/>
  <c r="A1203" i="18"/>
  <c r="E1202" i="18"/>
  <c r="F1202" i="18" s="1"/>
  <c r="D1202" i="18"/>
  <c r="C1202" i="18"/>
  <c r="B1202" i="18"/>
  <c r="A1202" i="18"/>
  <c r="E1201" i="18"/>
  <c r="F1201" i="18" s="1"/>
  <c r="D1201" i="18"/>
  <c r="C1201" i="18"/>
  <c r="B1201" i="18"/>
  <c r="A1201" i="18"/>
  <c r="E1200" i="18"/>
  <c r="F1200" i="18" s="1"/>
  <c r="D1200" i="18"/>
  <c r="C1200" i="18"/>
  <c r="B1200" i="18"/>
  <c r="A1200" i="18"/>
  <c r="E1199" i="18"/>
  <c r="F1199" i="18" s="1"/>
  <c r="D1199" i="18"/>
  <c r="C1199" i="18"/>
  <c r="B1199" i="18"/>
  <c r="A1199" i="18"/>
  <c r="E1198" i="18"/>
  <c r="F1198" i="18" s="1"/>
  <c r="D1198" i="18"/>
  <c r="C1198" i="18"/>
  <c r="B1198" i="18"/>
  <c r="A1198" i="18"/>
  <c r="E1197" i="18"/>
  <c r="F1197" i="18" s="1"/>
  <c r="D1197" i="18"/>
  <c r="C1197" i="18"/>
  <c r="B1197" i="18"/>
  <c r="A1197" i="18"/>
  <c r="E1196" i="18"/>
  <c r="F1196" i="18" s="1"/>
  <c r="D1196" i="18"/>
  <c r="C1196" i="18"/>
  <c r="B1196" i="18"/>
  <c r="A1196" i="18"/>
  <c r="E1195" i="18"/>
  <c r="F1195" i="18" s="1"/>
  <c r="D1195" i="18"/>
  <c r="C1195" i="18"/>
  <c r="B1195" i="18"/>
  <c r="A1195" i="18"/>
  <c r="E1194" i="18"/>
  <c r="F1194" i="18" s="1"/>
  <c r="D1194" i="18"/>
  <c r="C1194" i="18"/>
  <c r="B1194" i="18"/>
  <c r="A1194" i="18"/>
  <c r="E1193" i="18"/>
  <c r="F1193" i="18" s="1"/>
  <c r="D1193" i="18"/>
  <c r="C1193" i="18"/>
  <c r="B1193" i="18"/>
  <c r="A1193" i="18"/>
  <c r="E1192" i="18"/>
  <c r="F1192" i="18" s="1"/>
  <c r="D1192" i="18"/>
  <c r="C1192" i="18"/>
  <c r="B1192" i="18"/>
  <c r="A1192" i="18"/>
  <c r="E1191" i="18"/>
  <c r="F1191" i="18" s="1"/>
  <c r="D1191" i="18"/>
  <c r="C1191" i="18"/>
  <c r="B1191" i="18"/>
  <c r="A1191" i="18"/>
  <c r="E1190" i="18"/>
  <c r="F1190" i="18" s="1"/>
  <c r="D1190" i="18"/>
  <c r="C1190" i="18"/>
  <c r="B1190" i="18"/>
  <c r="A1190" i="18"/>
  <c r="E1189" i="18"/>
  <c r="F1189" i="18" s="1"/>
  <c r="D1189" i="18"/>
  <c r="C1189" i="18"/>
  <c r="B1189" i="18"/>
  <c r="A1189" i="18"/>
  <c r="E1188" i="18"/>
  <c r="F1188" i="18" s="1"/>
  <c r="D1188" i="18"/>
  <c r="C1188" i="18"/>
  <c r="B1188" i="18"/>
  <c r="A1188" i="18"/>
  <c r="E1187" i="18"/>
  <c r="F1187" i="18" s="1"/>
  <c r="D1187" i="18"/>
  <c r="C1187" i="18"/>
  <c r="B1187" i="18"/>
  <c r="A1187" i="18"/>
  <c r="E1186" i="18"/>
  <c r="F1186" i="18" s="1"/>
  <c r="D1186" i="18"/>
  <c r="C1186" i="18"/>
  <c r="B1186" i="18"/>
  <c r="A1186" i="18"/>
  <c r="E1185" i="18"/>
  <c r="F1185" i="18" s="1"/>
  <c r="D1185" i="18"/>
  <c r="C1185" i="18"/>
  <c r="B1185" i="18"/>
  <c r="A1185" i="18"/>
  <c r="E1184" i="18"/>
  <c r="F1184" i="18" s="1"/>
  <c r="D1184" i="18"/>
  <c r="C1184" i="18"/>
  <c r="B1184" i="18"/>
  <c r="A1184" i="18"/>
  <c r="E1183" i="18"/>
  <c r="F1183" i="18" s="1"/>
  <c r="D1183" i="18"/>
  <c r="C1183" i="18"/>
  <c r="B1183" i="18"/>
  <c r="A1183" i="18"/>
  <c r="E1182" i="18"/>
  <c r="F1182" i="18" s="1"/>
  <c r="D1182" i="18"/>
  <c r="C1182" i="18"/>
  <c r="B1182" i="18"/>
  <c r="A1182" i="18"/>
  <c r="E1181" i="18"/>
  <c r="F1181" i="18" s="1"/>
  <c r="D1181" i="18"/>
  <c r="C1181" i="18"/>
  <c r="B1181" i="18"/>
  <c r="A1181" i="18"/>
  <c r="E1180" i="18"/>
  <c r="F1180" i="18" s="1"/>
  <c r="D1180" i="18"/>
  <c r="C1180" i="18"/>
  <c r="B1180" i="18"/>
  <c r="A1180" i="18"/>
  <c r="E1179" i="18"/>
  <c r="F1179" i="18" s="1"/>
  <c r="D1179" i="18"/>
  <c r="C1179" i="18"/>
  <c r="B1179" i="18"/>
  <c r="A1179" i="18"/>
  <c r="E1178" i="18"/>
  <c r="F1178" i="18" s="1"/>
  <c r="D1178" i="18"/>
  <c r="C1178" i="18"/>
  <c r="B1178" i="18"/>
  <c r="A1178" i="18"/>
  <c r="E1177" i="18"/>
  <c r="F1177" i="18" s="1"/>
  <c r="D1177" i="18"/>
  <c r="C1177" i="18"/>
  <c r="B1177" i="18"/>
  <c r="A1177" i="18"/>
  <c r="E1176" i="18"/>
  <c r="F1176" i="18" s="1"/>
  <c r="D1176" i="18"/>
  <c r="C1176" i="18"/>
  <c r="B1176" i="18"/>
  <c r="A1176" i="18"/>
  <c r="E1175" i="18"/>
  <c r="F1175" i="18" s="1"/>
  <c r="D1175" i="18"/>
  <c r="C1175" i="18"/>
  <c r="B1175" i="18"/>
  <c r="A1175" i="18"/>
  <c r="E1174" i="18"/>
  <c r="F1174" i="18" s="1"/>
  <c r="D1174" i="18"/>
  <c r="C1174" i="18"/>
  <c r="B1174" i="18"/>
  <c r="A1174" i="18"/>
  <c r="E1173" i="18"/>
  <c r="F1173" i="18" s="1"/>
  <c r="D1173" i="18"/>
  <c r="C1173" i="18"/>
  <c r="B1173" i="18"/>
  <c r="A1173" i="18"/>
  <c r="E1172" i="18"/>
  <c r="F1172" i="18" s="1"/>
  <c r="D1172" i="18"/>
  <c r="C1172" i="18"/>
  <c r="B1172" i="18"/>
  <c r="A1172" i="18"/>
  <c r="E1171" i="18"/>
  <c r="F1171" i="18" s="1"/>
  <c r="D1171" i="18"/>
  <c r="C1171" i="18"/>
  <c r="B1171" i="18"/>
  <c r="A1171" i="18"/>
  <c r="E1170" i="18"/>
  <c r="F1170" i="18" s="1"/>
  <c r="D1170" i="18"/>
  <c r="C1170" i="18"/>
  <c r="B1170" i="18"/>
  <c r="A1170" i="18"/>
  <c r="E1169" i="18"/>
  <c r="F1169" i="18" s="1"/>
  <c r="D1169" i="18"/>
  <c r="C1169" i="18"/>
  <c r="B1169" i="18"/>
  <c r="A1169" i="18"/>
  <c r="E1168" i="18"/>
  <c r="F1168" i="18" s="1"/>
  <c r="D1168" i="18"/>
  <c r="C1168" i="18"/>
  <c r="B1168" i="18"/>
  <c r="A1168" i="18"/>
  <c r="E1167" i="18"/>
  <c r="F1167" i="18" s="1"/>
  <c r="D1167" i="18"/>
  <c r="C1167" i="18"/>
  <c r="B1167" i="18"/>
  <c r="A1167" i="18"/>
  <c r="E1166" i="18"/>
  <c r="F1166" i="18" s="1"/>
  <c r="D1166" i="18"/>
  <c r="C1166" i="18"/>
  <c r="B1166" i="18"/>
  <c r="A1166" i="18"/>
  <c r="E1165" i="18"/>
  <c r="F1165" i="18" s="1"/>
  <c r="D1165" i="18"/>
  <c r="C1165" i="18"/>
  <c r="B1165" i="18"/>
  <c r="A1165" i="18"/>
  <c r="E1164" i="18"/>
  <c r="F1164" i="18" s="1"/>
  <c r="D1164" i="18"/>
  <c r="C1164" i="18"/>
  <c r="B1164" i="18"/>
  <c r="A1164" i="18"/>
  <c r="E1163" i="18"/>
  <c r="F1163" i="18" s="1"/>
  <c r="D1163" i="18"/>
  <c r="C1163" i="18"/>
  <c r="B1163" i="18"/>
  <c r="A1163" i="18"/>
  <c r="E1162" i="18"/>
  <c r="F1162" i="18" s="1"/>
  <c r="D1162" i="18"/>
  <c r="C1162" i="18"/>
  <c r="B1162" i="18"/>
  <c r="A1162" i="18"/>
  <c r="E1161" i="18"/>
  <c r="F1161" i="18" s="1"/>
  <c r="D1161" i="18"/>
  <c r="C1161" i="18"/>
  <c r="B1161" i="18"/>
  <c r="A1161" i="18"/>
  <c r="E1160" i="18"/>
  <c r="F1160" i="18" s="1"/>
  <c r="D1160" i="18"/>
  <c r="C1160" i="18"/>
  <c r="B1160" i="18"/>
  <c r="A1160" i="18"/>
  <c r="E1159" i="18"/>
  <c r="F1159" i="18" s="1"/>
  <c r="D1159" i="18"/>
  <c r="C1159" i="18"/>
  <c r="B1159" i="18"/>
  <c r="A1159" i="18"/>
  <c r="E1158" i="18"/>
  <c r="F1158" i="18" s="1"/>
  <c r="D1158" i="18"/>
  <c r="C1158" i="18"/>
  <c r="B1158" i="18"/>
  <c r="A1158" i="18"/>
  <c r="E1157" i="18"/>
  <c r="F1157" i="18" s="1"/>
  <c r="D1157" i="18"/>
  <c r="C1157" i="18"/>
  <c r="B1157" i="18"/>
  <c r="A1157" i="18"/>
  <c r="E1156" i="18"/>
  <c r="F1156" i="18" s="1"/>
  <c r="D1156" i="18"/>
  <c r="C1156" i="18"/>
  <c r="B1156" i="18"/>
  <c r="A1156" i="18"/>
  <c r="E1155" i="18"/>
  <c r="F1155" i="18" s="1"/>
  <c r="D1155" i="18"/>
  <c r="C1155" i="18"/>
  <c r="B1155" i="18"/>
  <c r="A1155" i="18"/>
  <c r="E1154" i="18"/>
  <c r="F1154" i="18" s="1"/>
  <c r="D1154" i="18"/>
  <c r="C1154" i="18"/>
  <c r="B1154" i="18"/>
  <c r="A1154" i="18"/>
  <c r="E1153" i="18"/>
  <c r="F1153" i="18" s="1"/>
  <c r="D1153" i="18"/>
  <c r="C1153" i="18"/>
  <c r="B1153" i="18"/>
  <c r="A1153" i="18"/>
  <c r="E1152" i="18"/>
  <c r="F1152" i="18" s="1"/>
  <c r="D1152" i="18"/>
  <c r="C1152" i="18"/>
  <c r="B1152" i="18"/>
  <c r="A1152" i="18"/>
  <c r="E1151" i="18"/>
  <c r="F1151" i="18" s="1"/>
  <c r="D1151" i="18"/>
  <c r="C1151" i="18"/>
  <c r="B1151" i="18"/>
  <c r="A1151" i="18"/>
  <c r="E1150" i="18"/>
  <c r="F1150" i="18" s="1"/>
  <c r="D1150" i="18"/>
  <c r="C1150" i="18"/>
  <c r="B1150" i="18"/>
  <c r="A1150" i="18"/>
  <c r="E1149" i="18"/>
  <c r="F1149" i="18" s="1"/>
  <c r="D1149" i="18"/>
  <c r="C1149" i="18"/>
  <c r="B1149" i="18"/>
  <c r="A1149" i="18"/>
  <c r="E1148" i="18"/>
  <c r="F1148" i="18" s="1"/>
  <c r="D1148" i="18"/>
  <c r="C1148" i="18"/>
  <c r="B1148" i="18"/>
  <c r="A1148" i="18"/>
  <c r="E1147" i="18"/>
  <c r="F1147" i="18" s="1"/>
  <c r="D1147" i="18"/>
  <c r="C1147" i="18"/>
  <c r="B1147" i="18"/>
  <c r="A1147" i="18"/>
  <c r="E1146" i="18"/>
  <c r="F1146" i="18" s="1"/>
  <c r="D1146" i="18"/>
  <c r="C1146" i="18"/>
  <c r="B1146" i="18"/>
  <c r="A1146" i="18"/>
  <c r="E1145" i="18"/>
  <c r="F1145" i="18" s="1"/>
  <c r="D1145" i="18"/>
  <c r="C1145" i="18"/>
  <c r="B1145" i="18"/>
  <c r="A1145" i="18"/>
  <c r="E1144" i="18"/>
  <c r="F1144" i="18" s="1"/>
  <c r="D1144" i="18"/>
  <c r="C1144" i="18"/>
  <c r="B1144" i="18"/>
  <c r="A1144" i="18"/>
  <c r="E1143" i="18"/>
  <c r="F1143" i="18" s="1"/>
  <c r="D1143" i="18"/>
  <c r="C1143" i="18"/>
  <c r="B1143" i="18"/>
  <c r="A1143" i="18"/>
  <c r="E1142" i="18"/>
  <c r="F1142" i="18" s="1"/>
  <c r="D1142" i="18"/>
  <c r="C1142" i="18"/>
  <c r="B1142" i="18"/>
  <c r="A1142" i="18"/>
  <c r="E1141" i="18"/>
  <c r="F1141" i="18" s="1"/>
  <c r="D1141" i="18"/>
  <c r="C1141" i="18"/>
  <c r="B1141" i="18"/>
  <c r="A1141" i="18"/>
  <c r="E1140" i="18"/>
  <c r="F1140" i="18" s="1"/>
  <c r="D1140" i="18"/>
  <c r="C1140" i="18"/>
  <c r="B1140" i="18"/>
  <c r="A1140" i="18"/>
  <c r="E1139" i="18"/>
  <c r="F1139" i="18" s="1"/>
  <c r="D1139" i="18"/>
  <c r="C1139" i="18"/>
  <c r="B1139" i="18"/>
  <c r="A1139" i="18"/>
  <c r="E1138" i="18"/>
  <c r="F1138" i="18" s="1"/>
  <c r="D1138" i="18"/>
  <c r="C1138" i="18"/>
  <c r="B1138" i="18"/>
  <c r="A1138" i="18"/>
  <c r="E1137" i="18"/>
  <c r="F1137" i="18" s="1"/>
  <c r="D1137" i="18"/>
  <c r="C1137" i="18"/>
  <c r="B1137" i="18"/>
  <c r="A1137" i="18"/>
  <c r="E1136" i="18"/>
  <c r="F1136" i="18" s="1"/>
  <c r="D1136" i="18"/>
  <c r="C1136" i="18"/>
  <c r="B1136" i="18"/>
  <c r="A1136" i="18"/>
  <c r="E1135" i="18"/>
  <c r="F1135" i="18" s="1"/>
  <c r="D1135" i="18"/>
  <c r="C1135" i="18"/>
  <c r="B1135" i="18"/>
  <c r="A1135" i="18"/>
  <c r="E1134" i="18"/>
  <c r="F1134" i="18" s="1"/>
  <c r="D1134" i="18"/>
  <c r="C1134" i="18"/>
  <c r="B1134" i="18"/>
  <c r="A1134" i="18"/>
  <c r="E1133" i="18"/>
  <c r="F1133" i="18" s="1"/>
  <c r="D1133" i="18"/>
  <c r="C1133" i="18"/>
  <c r="B1133" i="18"/>
  <c r="A1133" i="18"/>
  <c r="E1132" i="18"/>
  <c r="F1132" i="18" s="1"/>
  <c r="D1132" i="18"/>
  <c r="C1132" i="18"/>
  <c r="B1132" i="18"/>
  <c r="A1132" i="18"/>
  <c r="E1131" i="18"/>
  <c r="F1131" i="18" s="1"/>
  <c r="D1131" i="18"/>
  <c r="C1131" i="18"/>
  <c r="B1131" i="18"/>
  <c r="A1131" i="18"/>
  <c r="E1130" i="18"/>
  <c r="F1130" i="18" s="1"/>
  <c r="D1130" i="18"/>
  <c r="C1130" i="18"/>
  <c r="B1130" i="18"/>
  <c r="A1130" i="18"/>
  <c r="E1129" i="18"/>
  <c r="F1129" i="18" s="1"/>
  <c r="D1129" i="18"/>
  <c r="C1129" i="18"/>
  <c r="B1129" i="18"/>
  <c r="A1129" i="18"/>
  <c r="E1128" i="18"/>
  <c r="F1128" i="18" s="1"/>
  <c r="D1128" i="18"/>
  <c r="C1128" i="18"/>
  <c r="B1128" i="18"/>
  <c r="A1128" i="18"/>
  <c r="E1127" i="18"/>
  <c r="F1127" i="18" s="1"/>
  <c r="D1127" i="18"/>
  <c r="C1127" i="18"/>
  <c r="B1127" i="18"/>
  <c r="A1127" i="18"/>
  <c r="E1126" i="18"/>
  <c r="F1126" i="18" s="1"/>
  <c r="D1126" i="18"/>
  <c r="C1126" i="18"/>
  <c r="B1126" i="18"/>
  <c r="A1126" i="18"/>
  <c r="E1125" i="18"/>
  <c r="F1125" i="18" s="1"/>
  <c r="D1125" i="18"/>
  <c r="C1125" i="18"/>
  <c r="B1125" i="18"/>
  <c r="A1125" i="18"/>
  <c r="E1124" i="18"/>
  <c r="F1124" i="18" s="1"/>
  <c r="D1124" i="18"/>
  <c r="C1124" i="18"/>
  <c r="B1124" i="18"/>
  <c r="A1124" i="18"/>
  <c r="E1123" i="18"/>
  <c r="F1123" i="18" s="1"/>
  <c r="D1123" i="18"/>
  <c r="C1123" i="18"/>
  <c r="B1123" i="18"/>
  <c r="A1123" i="18"/>
  <c r="E1122" i="18"/>
  <c r="F1122" i="18" s="1"/>
  <c r="D1122" i="18"/>
  <c r="C1122" i="18"/>
  <c r="B1122" i="18"/>
  <c r="A1122" i="18"/>
  <c r="E1121" i="18"/>
  <c r="F1121" i="18" s="1"/>
  <c r="D1121" i="18"/>
  <c r="C1121" i="18"/>
  <c r="B1121" i="18"/>
  <c r="A1121" i="18"/>
  <c r="E1120" i="18"/>
  <c r="F1120" i="18" s="1"/>
  <c r="D1120" i="18"/>
  <c r="C1120" i="18"/>
  <c r="B1120" i="18"/>
  <c r="A1120" i="18"/>
  <c r="E1119" i="18"/>
  <c r="F1119" i="18" s="1"/>
  <c r="D1119" i="18"/>
  <c r="C1119" i="18"/>
  <c r="B1119" i="18"/>
  <c r="A1119" i="18"/>
  <c r="E1118" i="18"/>
  <c r="F1118" i="18" s="1"/>
  <c r="D1118" i="18"/>
  <c r="C1118" i="18"/>
  <c r="B1118" i="18"/>
  <c r="A1118" i="18"/>
  <c r="E1117" i="18"/>
  <c r="F1117" i="18" s="1"/>
  <c r="D1117" i="18"/>
  <c r="C1117" i="18"/>
  <c r="B1117" i="18"/>
  <c r="A1117" i="18"/>
  <c r="E1116" i="18"/>
  <c r="F1116" i="18" s="1"/>
  <c r="D1116" i="18"/>
  <c r="C1116" i="18"/>
  <c r="B1116" i="18"/>
  <c r="A1116" i="18"/>
  <c r="E1115" i="18"/>
  <c r="F1115" i="18" s="1"/>
  <c r="D1115" i="18"/>
  <c r="C1115" i="18"/>
  <c r="B1115" i="18"/>
  <c r="A1115" i="18"/>
  <c r="E1114" i="18"/>
  <c r="F1114" i="18" s="1"/>
  <c r="D1114" i="18"/>
  <c r="C1114" i="18"/>
  <c r="B1114" i="18"/>
  <c r="A1114" i="18"/>
  <c r="E1113" i="18"/>
  <c r="F1113" i="18" s="1"/>
  <c r="D1113" i="18"/>
  <c r="C1113" i="18"/>
  <c r="B1113" i="18"/>
  <c r="A1113" i="18"/>
  <c r="E1112" i="18"/>
  <c r="F1112" i="18" s="1"/>
  <c r="D1112" i="18"/>
  <c r="C1112" i="18"/>
  <c r="B1112" i="18"/>
  <c r="A1112" i="18"/>
  <c r="E1111" i="18"/>
  <c r="F1111" i="18" s="1"/>
  <c r="D1111" i="18"/>
  <c r="C1111" i="18"/>
  <c r="B1111" i="18"/>
  <c r="A1111" i="18"/>
  <c r="E1110" i="18"/>
  <c r="F1110" i="18" s="1"/>
  <c r="D1110" i="18"/>
  <c r="C1110" i="18"/>
  <c r="B1110" i="18"/>
  <c r="A1110" i="18"/>
  <c r="E1109" i="18"/>
  <c r="F1109" i="18" s="1"/>
  <c r="D1109" i="18"/>
  <c r="C1109" i="18"/>
  <c r="B1109" i="18"/>
  <c r="A1109" i="18"/>
  <c r="E1108" i="18"/>
  <c r="F1108" i="18" s="1"/>
  <c r="D1108" i="18"/>
  <c r="C1108" i="18"/>
  <c r="B1108" i="18"/>
  <c r="A1108" i="18"/>
  <c r="E1107" i="18"/>
  <c r="F1107" i="18" s="1"/>
  <c r="D1107" i="18"/>
  <c r="C1107" i="18"/>
  <c r="B1107" i="18"/>
  <c r="A1107" i="18"/>
  <c r="E1106" i="18"/>
  <c r="F1106" i="18" s="1"/>
  <c r="D1106" i="18"/>
  <c r="C1106" i="18"/>
  <c r="B1106" i="18"/>
  <c r="A1106" i="18"/>
  <c r="E1105" i="18"/>
  <c r="F1105" i="18" s="1"/>
  <c r="D1105" i="18"/>
  <c r="C1105" i="18"/>
  <c r="B1105" i="18"/>
  <c r="A1105" i="18"/>
  <c r="E1104" i="18"/>
  <c r="F1104" i="18" s="1"/>
  <c r="D1104" i="18"/>
  <c r="C1104" i="18"/>
  <c r="B1104" i="18"/>
  <c r="A1104" i="18"/>
  <c r="E1103" i="18"/>
  <c r="F1103" i="18" s="1"/>
  <c r="D1103" i="18"/>
  <c r="C1103" i="18"/>
  <c r="B1103" i="18"/>
  <c r="A1103" i="18"/>
  <c r="E1102" i="18"/>
  <c r="F1102" i="18" s="1"/>
  <c r="D1102" i="18"/>
  <c r="C1102" i="18"/>
  <c r="B1102" i="18"/>
  <c r="A1102" i="18"/>
  <c r="E1101" i="18"/>
  <c r="F1101" i="18" s="1"/>
  <c r="D1101" i="18"/>
  <c r="C1101" i="18"/>
  <c r="B1101" i="18"/>
  <c r="A1101" i="18"/>
  <c r="E1100" i="18"/>
  <c r="F1100" i="18" s="1"/>
  <c r="D1100" i="18"/>
  <c r="C1100" i="18"/>
  <c r="B1100" i="18"/>
  <c r="A1100" i="18"/>
  <c r="E1099" i="18"/>
  <c r="F1099" i="18" s="1"/>
  <c r="D1099" i="18"/>
  <c r="C1099" i="18"/>
  <c r="B1099" i="18"/>
  <c r="A1099" i="18"/>
  <c r="E1098" i="18"/>
  <c r="F1098" i="18" s="1"/>
  <c r="D1098" i="18"/>
  <c r="C1098" i="18"/>
  <c r="B1098" i="18"/>
  <c r="A1098" i="18"/>
  <c r="E1097" i="18"/>
  <c r="F1097" i="18" s="1"/>
  <c r="D1097" i="18"/>
  <c r="C1097" i="18"/>
  <c r="B1097" i="18"/>
  <c r="A1097" i="18"/>
  <c r="E1096" i="18"/>
  <c r="F1096" i="18" s="1"/>
  <c r="D1096" i="18"/>
  <c r="C1096" i="18"/>
  <c r="B1096" i="18"/>
  <c r="A1096" i="18"/>
  <c r="E1095" i="18"/>
  <c r="F1095" i="18" s="1"/>
  <c r="D1095" i="18"/>
  <c r="C1095" i="18"/>
  <c r="B1095" i="18"/>
  <c r="A1095" i="18"/>
  <c r="E1094" i="18"/>
  <c r="F1094" i="18" s="1"/>
  <c r="D1094" i="18"/>
  <c r="C1094" i="18"/>
  <c r="B1094" i="18"/>
  <c r="A1094" i="18"/>
  <c r="E1093" i="18"/>
  <c r="F1093" i="18" s="1"/>
  <c r="D1093" i="18"/>
  <c r="C1093" i="18"/>
  <c r="B1093" i="18"/>
  <c r="A1093" i="18"/>
  <c r="E1092" i="18"/>
  <c r="F1092" i="18" s="1"/>
  <c r="D1092" i="18"/>
  <c r="C1092" i="18"/>
  <c r="B1092" i="18"/>
  <c r="A1092" i="18"/>
  <c r="E1091" i="18"/>
  <c r="F1091" i="18" s="1"/>
  <c r="D1091" i="18"/>
  <c r="C1091" i="18"/>
  <c r="B1091" i="18"/>
  <c r="A1091" i="18"/>
  <c r="E1090" i="18"/>
  <c r="F1090" i="18" s="1"/>
  <c r="D1090" i="18"/>
  <c r="C1090" i="18"/>
  <c r="B1090" i="18"/>
  <c r="A1090" i="18"/>
  <c r="E1089" i="18"/>
  <c r="F1089" i="18" s="1"/>
  <c r="D1089" i="18"/>
  <c r="C1089" i="18"/>
  <c r="B1089" i="18"/>
  <c r="A1089" i="18"/>
  <c r="E1088" i="18"/>
  <c r="F1088" i="18" s="1"/>
  <c r="D1088" i="18"/>
  <c r="C1088" i="18"/>
  <c r="B1088" i="18"/>
  <c r="A1088" i="18"/>
  <c r="E1087" i="18"/>
  <c r="F1087" i="18" s="1"/>
  <c r="D1087" i="18"/>
  <c r="C1087" i="18"/>
  <c r="B1087" i="18"/>
  <c r="A1087" i="18"/>
  <c r="E1086" i="18"/>
  <c r="F1086" i="18" s="1"/>
  <c r="D1086" i="18"/>
  <c r="C1086" i="18"/>
  <c r="B1086" i="18"/>
  <c r="A1086" i="18"/>
  <c r="E1085" i="18"/>
  <c r="F1085" i="18" s="1"/>
  <c r="D1085" i="18"/>
  <c r="C1085" i="18"/>
  <c r="B1085" i="18"/>
  <c r="A1085" i="18"/>
  <c r="E1084" i="18"/>
  <c r="F1084" i="18" s="1"/>
  <c r="D1084" i="18"/>
  <c r="C1084" i="18"/>
  <c r="B1084" i="18"/>
  <c r="A1084" i="18"/>
  <c r="E1083" i="18"/>
  <c r="F1083" i="18" s="1"/>
  <c r="D1083" i="18"/>
  <c r="C1083" i="18"/>
  <c r="B1083" i="18"/>
  <c r="A1083" i="18"/>
  <c r="E1082" i="18"/>
  <c r="F1082" i="18" s="1"/>
  <c r="D1082" i="18"/>
  <c r="C1082" i="18"/>
  <c r="B1082" i="18"/>
  <c r="A1082" i="18"/>
  <c r="E1081" i="18"/>
  <c r="F1081" i="18" s="1"/>
  <c r="D1081" i="18"/>
  <c r="C1081" i="18"/>
  <c r="B1081" i="18"/>
  <c r="A1081" i="18"/>
  <c r="E1080" i="18"/>
  <c r="F1080" i="18" s="1"/>
  <c r="D1080" i="18"/>
  <c r="C1080" i="18"/>
  <c r="B1080" i="18"/>
  <c r="A1080" i="18"/>
  <c r="E1079" i="18"/>
  <c r="F1079" i="18" s="1"/>
  <c r="D1079" i="18"/>
  <c r="C1079" i="18"/>
  <c r="B1079" i="18"/>
  <c r="A1079" i="18"/>
  <c r="E1078" i="18"/>
  <c r="F1078" i="18" s="1"/>
  <c r="D1078" i="18"/>
  <c r="C1078" i="18"/>
  <c r="B1078" i="18"/>
  <c r="A1078" i="18"/>
  <c r="E1077" i="18"/>
  <c r="F1077" i="18" s="1"/>
  <c r="D1077" i="18"/>
  <c r="C1077" i="18"/>
  <c r="B1077" i="18"/>
  <c r="A1077" i="18"/>
  <c r="E1076" i="18"/>
  <c r="F1076" i="18" s="1"/>
  <c r="D1076" i="18"/>
  <c r="C1076" i="18"/>
  <c r="B1076" i="18"/>
  <c r="A1076" i="18"/>
  <c r="E1075" i="18"/>
  <c r="F1075" i="18" s="1"/>
  <c r="D1075" i="18"/>
  <c r="C1075" i="18"/>
  <c r="B1075" i="18"/>
  <c r="A1075" i="18"/>
  <c r="E1074" i="18"/>
  <c r="F1074" i="18" s="1"/>
  <c r="D1074" i="18"/>
  <c r="C1074" i="18"/>
  <c r="B1074" i="18"/>
  <c r="A1074" i="18"/>
  <c r="E1073" i="18"/>
  <c r="F1073" i="18" s="1"/>
  <c r="D1073" i="18"/>
  <c r="C1073" i="18"/>
  <c r="B1073" i="18"/>
  <c r="A1073" i="18"/>
  <c r="E1072" i="18"/>
  <c r="F1072" i="18" s="1"/>
  <c r="D1072" i="18"/>
  <c r="C1072" i="18"/>
  <c r="B1072" i="18"/>
  <c r="A1072" i="18"/>
  <c r="E1071" i="18"/>
  <c r="F1071" i="18" s="1"/>
  <c r="D1071" i="18"/>
  <c r="C1071" i="18"/>
  <c r="B1071" i="18"/>
  <c r="A1071" i="18"/>
  <c r="E1070" i="18"/>
  <c r="F1070" i="18" s="1"/>
  <c r="D1070" i="18"/>
  <c r="C1070" i="18"/>
  <c r="B1070" i="18"/>
  <c r="A1070" i="18"/>
  <c r="E1069" i="18"/>
  <c r="F1069" i="18" s="1"/>
  <c r="D1069" i="18"/>
  <c r="C1069" i="18"/>
  <c r="B1069" i="18"/>
  <c r="A1069" i="18"/>
  <c r="E1068" i="18"/>
  <c r="F1068" i="18" s="1"/>
  <c r="D1068" i="18"/>
  <c r="C1068" i="18"/>
  <c r="B1068" i="18"/>
  <c r="A1068" i="18"/>
  <c r="E1067" i="18"/>
  <c r="F1067" i="18" s="1"/>
  <c r="D1067" i="18"/>
  <c r="C1067" i="18"/>
  <c r="B1067" i="18"/>
  <c r="A1067" i="18"/>
  <c r="E1066" i="18"/>
  <c r="F1066" i="18" s="1"/>
  <c r="D1066" i="18"/>
  <c r="C1066" i="18"/>
  <c r="B1066" i="18"/>
  <c r="A1066" i="18"/>
  <c r="E1065" i="18"/>
  <c r="F1065" i="18" s="1"/>
  <c r="D1065" i="18"/>
  <c r="C1065" i="18"/>
  <c r="B1065" i="18"/>
  <c r="A1065" i="18"/>
  <c r="E1064" i="18"/>
  <c r="F1064" i="18" s="1"/>
  <c r="D1064" i="18"/>
  <c r="C1064" i="18"/>
  <c r="B1064" i="18"/>
  <c r="A1064" i="18"/>
  <c r="E1063" i="18"/>
  <c r="F1063" i="18" s="1"/>
  <c r="D1063" i="18"/>
  <c r="C1063" i="18"/>
  <c r="B1063" i="18"/>
  <c r="A1063" i="18"/>
  <c r="E1062" i="18"/>
  <c r="F1062" i="18" s="1"/>
  <c r="D1062" i="18"/>
  <c r="C1062" i="18"/>
  <c r="B1062" i="18"/>
  <c r="A1062" i="18"/>
  <c r="E1061" i="18"/>
  <c r="F1061" i="18" s="1"/>
  <c r="D1061" i="18"/>
  <c r="C1061" i="18"/>
  <c r="B1061" i="18"/>
  <c r="A1061" i="18"/>
  <c r="E1060" i="18"/>
  <c r="F1060" i="18" s="1"/>
  <c r="D1060" i="18"/>
  <c r="C1060" i="18"/>
  <c r="B1060" i="18"/>
  <c r="A1060" i="18"/>
  <c r="E1059" i="18"/>
  <c r="F1059" i="18" s="1"/>
  <c r="D1059" i="18"/>
  <c r="C1059" i="18"/>
  <c r="B1059" i="18"/>
  <c r="A1059" i="18"/>
  <c r="E1058" i="18"/>
  <c r="F1058" i="18" s="1"/>
  <c r="D1058" i="18"/>
  <c r="C1058" i="18"/>
  <c r="B1058" i="18"/>
  <c r="A1058" i="18"/>
  <c r="E1057" i="18"/>
  <c r="F1057" i="18" s="1"/>
  <c r="D1057" i="18"/>
  <c r="C1057" i="18"/>
  <c r="B1057" i="18"/>
  <c r="A1057" i="18"/>
  <c r="E1056" i="18"/>
  <c r="F1056" i="18" s="1"/>
  <c r="D1056" i="18"/>
  <c r="C1056" i="18"/>
  <c r="B1056" i="18"/>
  <c r="A1056" i="18"/>
  <c r="E1055" i="18"/>
  <c r="F1055" i="18" s="1"/>
  <c r="D1055" i="18"/>
  <c r="C1055" i="18"/>
  <c r="B1055" i="18"/>
  <c r="A1055" i="18"/>
  <c r="E1054" i="18"/>
  <c r="F1054" i="18" s="1"/>
  <c r="D1054" i="18"/>
  <c r="C1054" i="18"/>
  <c r="B1054" i="18"/>
  <c r="A1054" i="18"/>
  <c r="E1053" i="18"/>
  <c r="F1053" i="18" s="1"/>
  <c r="D1053" i="18"/>
  <c r="C1053" i="18"/>
  <c r="B1053" i="18"/>
  <c r="A1053" i="18"/>
  <c r="E1052" i="18"/>
  <c r="F1052" i="18" s="1"/>
  <c r="D1052" i="18"/>
  <c r="C1052" i="18"/>
  <c r="B1052" i="18"/>
  <c r="A1052" i="18"/>
  <c r="E1051" i="18"/>
  <c r="F1051" i="18" s="1"/>
  <c r="D1051" i="18"/>
  <c r="C1051" i="18"/>
  <c r="B1051" i="18"/>
  <c r="A1051" i="18"/>
  <c r="E1050" i="18"/>
  <c r="F1050" i="18" s="1"/>
  <c r="D1050" i="18"/>
  <c r="C1050" i="18"/>
  <c r="B1050" i="18"/>
  <c r="A1050" i="18"/>
  <c r="E1049" i="18"/>
  <c r="F1049" i="18" s="1"/>
  <c r="D1049" i="18"/>
  <c r="C1049" i="18"/>
  <c r="B1049" i="18"/>
  <c r="A1049" i="18"/>
  <c r="E1048" i="18"/>
  <c r="F1048" i="18" s="1"/>
  <c r="D1048" i="18"/>
  <c r="C1048" i="18"/>
  <c r="B1048" i="18"/>
  <c r="A1048" i="18"/>
  <c r="E1047" i="18"/>
  <c r="F1047" i="18" s="1"/>
  <c r="D1047" i="18"/>
  <c r="C1047" i="18"/>
  <c r="B1047" i="18"/>
  <c r="A1047" i="18"/>
  <c r="E1046" i="18"/>
  <c r="F1046" i="18" s="1"/>
  <c r="D1046" i="18"/>
  <c r="C1046" i="18"/>
  <c r="B1046" i="18"/>
  <c r="A1046" i="18"/>
  <c r="E1045" i="18"/>
  <c r="F1045" i="18" s="1"/>
  <c r="D1045" i="18"/>
  <c r="C1045" i="18"/>
  <c r="B1045" i="18"/>
  <c r="A1045" i="18"/>
  <c r="E1044" i="18"/>
  <c r="F1044" i="18" s="1"/>
  <c r="D1044" i="18"/>
  <c r="C1044" i="18"/>
  <c r="B1044" i="18"/>
  <c r="A1044" i="18"/>
  <c r="E1043" i="18"/>
  <c r="F1043" i="18" s="1"/>
  <c r="D1043" i="18"/>
  <c r="C1043" i="18"/>
  <c r="B1043" i="18"/>
  <c r="A1043" i="18"/>
  <c r="E1042" i="18"/>
  <c r="F1042" i="18" s="1"/>
  <c r="D1042" i="18"/>
  <c r="C1042" i="18"/>
  <c r="B1042" i="18"/>
  <c r="A1042" i="18"/>
  <c r="E1041" i="18"/>
  <c r="F1041" i="18" s="1"/>
  <c r="D1041" i="18"/>
  <c r="C1041" i="18"/>
  <c r="B1041" i="18"/>
  <c r="A1041" i="18"/>
  <c r="E1040" i="18"/>
  <c r="F1040" i="18" s="1"/>
  <c r="D1040" i="18"/>
  <c r="C1040" i="18"/>
  <c r="B1040" i="18"/>
  <c r="A1040" i="18"/>
  <c r="E1039" i="18"/>
  <c r="F1039" i="18" s="1"/>
  <c r="D1039" i="18"/>
  <c r="C1039" i="18"/>
  <c r="B1039" i="18"/>
  <c r="A1039" i="18"/>
  <c r="E1038" i="18"/>
  <c r="F1038" i="18" s="1"/>
  <c r="D1038" i="18"/>
  <c r="C1038" i="18"/>
  <c r="B1038" i="18"/>
  <c r="A1038" i="18"/>
  <c r="E1037" i="18"/>
  <c r="F1037" i="18" s="1"/>
  <c r="D1037" i="18"/>
  <c r="C1037" i="18"/>
  <c r="B1037" i="18"/>
  <c r="A1037" i="18"/>
  <c r="E1036" i="18"/>
  <c r="F1036" i="18" s="1"/>
  <c r="D1036" i="18"/>
  <c r="C1036" i="18"/>
  <c r="B1036" i="18"/>
  <c r="A1036" i="18"/>
  <c r="E1035" i="18"/>
  <c r="F1035" i="18" s="1"/>
  <c r="D1035" i="18"/>
  <c r="C1035" i="18"/>
  <c r="B1035" i="18"/>
  <c r="A1035" i="18"/>
  <c r="E1034" i="18"/>
  <c r="F1034" i="18" s="1"/>
  <c r="D1034" i="18"/>
  <c r="C1034" i="18"/>
  <c r="B1034" i="18"/>
  <c r="A1034" i="18"/>
  <c r="E1033" i="18"/>
  <c r="F1033" i="18" s="1"/>
  <c r="D1033" i="18"/>
  <c r="C1033" i="18"/>
  <c r="B1033" i="18"/>
  <c r="A1033" i="18"/>
  <c r="E1032" i="18"/>
  <c r="F1032" i="18" s="1"/>
  <c r="D1032" i="18"/>
  <c r="C1032" i="18"/>
  <c r="B1032" i="18"/>
  <c r="A1032" i="18"/>
  <c r="E1031" i="18"/>
  <c r="F1031" i="18" s="1"/>
  <c r="D1031" i="18"/>
  <c r="C1031" i="18"/>
  <c r="B1031" i="18"/>
  <c r="A1031" i="18"/>
  <c r="E1030" i="18"/>
  <c r="F1030" i="18" s="1"/>
  <c r="D1030" i="18"/>
  <c r="C1030" i="18"/>
  <c r="B1030" i="18"/>
  <c r="A1030" i="18"/>
  <c r="E1029" i="18"/>
  <c r="F1029" i="18" s="1"/>
  <c r="D1029" i="18"/>
  <c r="C1029" i="18"/>
  <c r="B1029" i="18"/>
  <c r="A1029" i="18"/>
  <c r="E1028" i="18"/>
  <c r="F1028" i="18" s="1"/>
  <c r="D1028" i="18"/>
  <c r="C1028" i="18"/>
  <c r="B1028" i="18"/>
  <c r="A1028" i="18"/>
  <c r="E1027" i="18"/>
  <c r="F1027" i="18" s="1"/>
  <c r="D1027" i="18"/>
  <c r="C1027" i="18"/>
  <c r="B1027" i="18"/>
  <c r="A1027" i="18"/>
  <c r="E1026" i="18"/>
  <c r="F1026" i="18" s="1"/>
  <c r="D1026" i="18"/>
  <c r="C1026" i="18"/>
  <c r="B1026" i="18"/>
  <c r="A1026" i="18"/>
  <c r="E1025" i="18"/>
  <c r="F1025" i="18" s="1"/>
  <c r="D1025" i="18"/>
  <c r="C1025" i="18"/>
  <c r="B1025" i="18"/>
  <c r="A1025" i="18"/>
  <c r="E1024" i="18"/>
  <c r="F1024" i="18" s="1"/>
  <c r="D1024" i="18"/>
  <c r="C1024" i="18"/>
  <c r="B1024" i="18"/>
  <c r="A1024" i="18"/>
  <c r="E1023" i="18"/>
  <c r="F1023" i="18" s="1"/>
  <c r="D1023" i="18"/>
  <c r="C1023" i="18"/>
  <c r="B1023" i="18"/>
  <c r="A1023" i="18"/>
  <c r="E1022" i="18"/>
  <c r="F1022" i="18" s="1"/>
  <c r="D1022" i="18"/>
  <c r="C1022" i="18"/>
  <c r="B1022" i="18"/>
  <c r="A1022" i="18"/>
  <c r="E1021" i="18"/>
  <c r="F1021" i="18" s="1"/>
  <c r="D1021" i="18"/>
  <c r="C1021" i="18"/>
  <c r="B1021" i="18"/>
  <c r="A1021" i="18"/>
  <c r="E1020" i="18"/>
  <c r="F1020" i="18" s="1"/>
  <c r="D1020" i="18"/>
  <c r="C1020" i="18"/>
  <c r="B1020" i="18"/>
  <c r="A1020" i="18"/>
  <c r="E1019" i="18"/>
  <c r="F1019" i="18" s="1"/>
  <c r="D1019" i="18"/>
  <c r="C1019" i="18"/>
  <c r="B1019" i="18"/>
  <c r="A1019" i="18"/>
  <c r="E1018" i="18"/>
  <c r="F1018" i="18" s="1"/>
  <c r="D1018" i="18"/>
  <c r="C1018" i="18"/>
  <c r="B1018" i="18"/>
  <c r="A1018" i="18"/>
  <c r="E1017" i="18"/>
  <c r="F1017" i="18" s="1"/>
  <c r="D1017" i="18"/>
  <c r="C1017" i="18"/>
  <c r="B1017" i="18"/>
  <c r="A1017" i="18"/>
  <c r="E1016" i="18"/>
  <c r="F1016" i="18" s="1"/>
  <c r="D1016" i="18"/>
  <c r="C1016" i="18"/>
  <c r="B1016" i="18"/>
  <c r="A1016" i="18"/>
  <c r="E1015" i="18"/>
  <c r="F1015" i="18" s="1"/>
  <c r="D1015" i="18"/>
  <c r="C1015" i="18"/>
  <c r="B1015" i="18"/>
  <c r="A1015" i="18"/>
  <c r="E1014" i="18"/>
  <c r="F1014" i="18" s="1"/>
  <c r="D1014" i="18"/>
  <c r="C1014" i="18"/>
  <c r="B1014" i="18"/>
  <c r="A1014" i="18"/>
  <c r="E1013" i="18"/>
  <c r="F1013" i="18" s="1"/>
  <c r="D1013" i="18"/>
  <c r="C1013" i="18"/>
  <c r="B1013" i="18"/>
  <c r="A1013" i="18"/>
  <c r="E1012" i="18"/>
  <c r="F1012" i="18" s="1"/>
  <c r="D1012" i="18"/>
  <c r="C1012" i="18"/>
  <c r="B1012" i="18"/>
  <c r="A1012" i="18"/>
  <c r="E1011" i="18"/>
  <c r="F1011" i="18" s="1"/>
  <c r="D1011" i="18"/>
  <c r="C1011" i="18"/>
  <c r="B1011" i="18"/>
  <c r="A1011" i="18"/>
  <c r="E1010" i="18"/>
  <c r="F1010" i="18" s="1"/>
  <c r="D1010" i="18"/>
  <c r="C1010" i="18"/>
  <c r="B1010" i="18"/>
  <c r="A1010" i="18"/>
  <c r="E1009" i="18"/>
  <c r="F1009" i="18" s="1"/>
  <c r="D1009" i="18"/>
  <c r="C1009" i="18"/>
  <c r="B1009" i="18"/>
  <c r="A1009" i="18"/>
  <c r="E1008" i="18"/>
  <c r="F1008" i="18" s="1"/>
  <c r="D1008" i="18"/>
  <c r="C1008" i="18"/>
  <c r="B1008" i="18"/>
  <c r="A1008" i="18"/>
  <c r="E1007" i="18"/>
  <c r="F1007" i="18" s="1"/>
  <c r="D1007" i="18"/>
  <c r="C1007" i="18"/>
  <c r="B1007" i="18"/>
  <c r="A1007" i="18"/>
  <c r="E1006" i="18"/>
  <c r="F1006" i="18" s="1"/>
  <c r="D1006" i="18"/>
  <c r="C1006" i="18"/>
  <c r="B1006" i="18"/>
  <c r="A1006" i="18"/>
  <c r="E1005" i="18"/>
  <c r="F1005" i="18" s="1"/>
  <c r="D1005" i="18"/>
  <c r="C1005" i="18"/>
  <c r="B1005" i="18"/>
  <c r="A1005" i="18"/>
  <c r="E1004" i="18"/>
  <c r="F1004" i="18" s="1"/>
  <c r="D1004" i="18"/>
  <c r="C1004" i="18"/>
  <c r="B1004" i="18"/>
  <c r="A1004" i="18"/>
  <c r="E1003" i="18"/>
  <c r="F1003" i="18" s="1"/>
  <c r="D1003" i="18"/>
  <c r="C1003" i="18"/>
  <c r="B1003" i="18"/>
  <c r="A1003" i="18"/>
  <c r="E1002" i="18"/>
  <c r="F1002" i="18" s="1"/>
  <c r="D1002" i="18"/>
  <c r="C1002" i="18"/>
  <c r="B1002" i="18"/>
  <c r="A1002" i="18"/>
  <c r="E1001" i="18"/>
  <c r="F1001" i="18" s="1"/>
  <c r="D1001" i="18"/>
  <c r="C1001" i="18"/>
  <c r="B1001" i="18"/>
  <c r="A1001" i="18"/>
  <c r="E1000" i="18"/>
  <c r="F1000" i="18" s="1"/>
  <c r="D1000" i="18"/>
  <c r="C1000" i="18"/>
  <c r="B1000" i="18"/>
  <c r="A1000" i="18"/>
  <c r="E999" i="18"/>
  <c r="F999" i="18" s="1"/>
  <c r="D999" i="18"/>
  <c r="C999" i="18"/>
  <c r="B999" i="18"/>
  <c r="A999" i="18"/>
  <c r="E998" i="18"/>
  <c r="F998" i="18" s="1"/>
  <c r="D998" i="18"/>
  <c r="C998" i="18"/>
  <c r="B998" i="18"/>
  <c r="A998" i="18"/>
  <c r="E997" i="18"/>
  <c r="F997" i="18" s="1"/>
  <c r="D997" i="18"/>
  <c r="C997" i="18"/>
  <c r="B997" i="18"/>
  <c r="A997" i="18"/>
  <c r="E996" i="18"/>
  <c r="F996" i="18" s="1"/>
  <c r="D996" i="18"/>
  <c r="C996" i="18"/>
  <c r="B996" i="18"/>
  <c r="A996" i="18"/>
  <c r="E995" i="18"/>
  <c r="F995" i="18" s="1"/>
  <c r="D995" i="18"/>
  <c r="C995" i="18"/>
  <c r="B995" i="18"/>
  <c r="A995" i="18"/>
  <c r="E994" i="18"/>
  <c r="F994" i="18" s="1"/>
  <c r="D994" i="18"/>
  <c r="C994" i="18"/>
  <c r="B994" i="18"/>
  <c r="A994" i="18"/>
  <c r="E993" i="18"/>
  <c r="F993" i="18" s="1"/>
  <c r="D993" i="18"/>
  <c r="C993" i="18"/>
  <c r="B993" i="18"/>
  <c r="A993" i="18"/>
  <c r="E992" i="18"/>
  <c r="F992" i="18" s="1"/>
  <c r="D992" i="18"/>
  <c r="C992" i="18"/>
  <c r="B992" i="18"/>
  <c r="A992" i="18"/>
  <c r="E991" i="18"/>
  <c r="F991" i="18" s="1"/>
  <c r="D991" i="18"/>
  <c r="C991" i="18"/>
  <c r="B991" i="18"/>
  <c r="A991" i="18"/>
  <c r="E990" i="18"/>
  <c r="F990" i="18" s="1"/>
  <c r="D990" i="18"/>
  <c r="C990" i="18"/>
  <c r="B990" i="18"/>
  <c r="A990" i="18"/>
  <c r="E989" i="18"/>
  <c r="F989" i="18" s="1"/>
  <c r="D989" i="18"/>
  <c r="C989" i="18"/>
  <c r="B989" i="18"/>
  <c r="A989" i="18"/>
  <c r="E988" i="18"/>
  <c r="F988" i="18" s="1"/>
  <c r="D988" i="18"/>
  <c r="C988" i="18"/>
  <c r="B988" i="18"/>
  <c r="A988" i="18"/>
  <c r="E987" i="18"/>
  <c r="F987" i="18" s="1"/>
  <c r="D987" i="18"/>
  <c r="C987" i="18"/>
  <c r="B987" i="18"/>
  <c r="A987" i="18"/>
  <c r="E986" i="18"/>
  <c r="F986" i="18" s="1"/>
  <c r="D986" i="18"/>
  <c r="C986" i="18"/>
  <c r="B986" i="18"/>
  <c r="A986" i="18"/>
  <c r="E985" i="18"/>
  <c r="F985" i="18" s="1"/>
  <c r="D985" i="18"/>
  <c r="C985" i="18"/>
  <c r="B985" i="18"/>
  <c r="A985" i="18"/>
  <c r="E984" i="18"/>
  <c r="F984" i="18" s="1"/>
  <c r="D984" i="18"/>
  <c r="C984" i="18"/>
  <c r="B984" i="18"/>
  <c r="A984" i="18"/>
  <c r="E983" i="18"/>
  <c r="F983" i="18" s="1"/>
  <c r="D983" i="18"/>
  <c r="C983" i="18"/>
  <c r="B983" i="18"/>
  <c r="A983" i="18"/>
  <c r="E982" i="18"/>
  <c r="F982" i="18" s="1"/>
  <c r="D982" i="18"/>
  <c r="C982" i="18"/>
  <c r="B982" i="18"/>
  <c r="A982" i="18"/>
  <c r="E981" i="18"/>
  <c r="F981" i="18" s="1"/>
  <c r="D981" i="18"/>
  <c r="C981" i="18"/>
  <c r="B981" i="18"/>
  <c r="A981" i="18"/>
  <c r="E980" i="18"/>
  <c r="F980" i="18" s="1"/>
  <c r="D980" i="18"/>
  <c r="C980" i="18"/>
  <c r="B980" i="18"/>
  <c r="A980" i="18"/>
  <c r="E979" i="18"/>
  <c r="F979" i="18" s="1"/>
  <c r="D979" i="18"/>
  <c r="C979" i="18"/>
  <c r="B979" i="18"/>
  <c r="A979" i="18"/>
  <c r="E978" i="18"/>
  <c r="F978" i="18" s="1"/>
  <c r="D978" i="18"/>
  <c r="C978" i="18"/>
  <c r="B978" i="18"/>
  <c r="A978" i="18"/>
  <c r="E977" i="18"/>
  <c r="F977" i="18" s="1"/>
  <c r="D977" i="18"/>
  <c r="C977" i="18"/>
  <c r="B977" i="18"/>
  <c r="A977" i="18"/>
  <c r="E976" i="18"/>
  <c r="F976" i="18" s="1"/>
  <c r="D976" i="18"/>
  <c r="C976" i="18"/>
  <c r="B976" i="18"/>
  <c r="A976" i="18"/>
  <c r="E975" i="18"/>
  <c r="F975" i="18" s="1"/>
  <c r="D975" i="18"/>
  <c r="C975" i="18"/>
  <c r="B975" i="18"/>
  <c r="A975" i="18"/>
  <c r="E974" i="18"/>
  <c r="F974" i="18" s="1"/>
  <c r="D974" i="18"/>
  <c r="C974" i="18"/>
  <c r="B974" i="18"/>
  <c r="A974" i="18"/>
  <c r="E973" i="18"/>
  <c r="F973" i="18" s="1"/>
  <c r="D973" i="18"/>
  <c r="C973" i="18"/>
  <c r="B973" i="18"/>
  <c r="A973" i="18"/>
  <c r="E972" i="18"/>
  <c r="F972" i="18" s="1"/>
  <c r="D972" i="18"/>
  <c r="C972" i="18"/>
  <c r="B972" i="18"/>
  <c r="A972" i="18"/>
  <c r="E971" i="18"/>
  <c r="F971" i="18" s="1"/>
  <c r="D971" i="18"/>
  <c r="C971" i="18"/>
  <c r="B971" i="18"/>
  <c r="A971" i="18"/>
  <c r="E970" i="18"/>
  <c r="F970" i="18" s="1"/>
  <c r="D970" i="18"/>
  <c r="C970" i="18"/>
  <c r="B970" i="18"/>
  <c r="A970" i="18"/>
  <c r="E969" i="18"/>
  <c r="F969" i="18" s="1"/>
  <c r="D969" i="18"/>
  <c r="C969" i="18"/>
  <c r="B969" i="18"/>
  <c r="A969" i="18"/>
  <c r="E968" i="18"/>
  <c r="F968" i="18" s="1"/>
  <c r="D968" i="18"/>
  <c r="C968" i="18"/>
  <c r="B968" i="18"/>
  <c r="A968" i="18"/>
  <c r="E967" i="18"/>
  <c r="F967" i="18" s="1"/>
  <c r="D967" i="18"/>
  <c r="C967" i="18"/>
  <c r="B967" i="18"/>
  <c r="A967" i="18"/>
  <c r="E966" i="18"/>
  <c r="F966" i="18" s="1"/>
  <c r="D966" i="18"/>
  <c r="C966" i="18"/>
  <c r="B966" i="18"/>
  <c r="A966" i="18"/>
  <c r="E965" i="18"/>
  <c r="F965" i="18" s="1"/>
  <c r="D965" i="18"/>
  <c r="C965" i="18"/>
  <c r="B965" i="18"/>
  <c r="A965" i="18"/>
  <c r="E964" i="18"/>
  <c r="F964" i="18" s="1"/>
  <c r="D964" i="18"/>
  <c r="C964" i="18"/>
  <c r="B964" i="18"/>
  <c r="A964" i="18"/>
  <c r="E963" i="18"/>
  <c r="F963" i="18" s="1"/>
  <c r="D963" i="18"/>
  <c r="C963" i="18"/>
  <c r="B963" i="18"/>
  <c r="A963" i="18"/>
  <c r="E962" i="18"/>
  <c r="F962" i="18" s="1"/>
  <c r="D962" i="18"/>
  <c r="C962" i="18"/>
  <c r="B962" i="18"/>
  <c r="A962" i="18"/>
  <c r="E961" i="18"/>
  <c r="F961" i="18" s="1"/>
  <c r="D961" i="18"/>
  <c r="C961" i="18"/>
  <c r="B961" i="18"/>
  <c r="A961" i="18"/>
  <c r="E960" i="18"/>
  <c r="F960" i="18" s="1"/>
  <c r="D960" i="18"/>
  <c r="C960" i="18"/>
  <c r="B960" i="18"/>
  <c r="A960" i="18"/>
  <c r="E959" i="18"/>
  <c r="F959" i="18" s="1"/>
  <c r="D959" i="18"/>
  <c r="C959" i="18"/>
  <c r="B959" i="18"/>
  <c r="A959" i="18"/>
  <c r="E958" i="18"/>
  <c r="F958" i="18" s="1"/>
  <c r="D958" i="18"/>
  <c r="C958" i="18"/>
  <c r="B958" i="18"/>
  <c r="A958" i="18"/>
  <c r="E957" i="18"/>
  <c r="F957" i="18" s="1"/>
  <c r="D957" i="18"/>
  <c r="C957" i="18"/>
  <c r="B957" i="18"/>
  <c r="A957" i="18"/>
  <c r="E956" i="18"/>
  <c r="F956" i="18" s="1"/>
  <c r="D956" i="18"/>
  <c r="C956" i="18"/>
  <c r="B956" i="18"/>
  <c r="A956" i="18"/>
  <c r="E955" i="18"/>
  <c r="F955" i="18" s="1"/>
  <c r="D955" i="18"/>
  <c r="C955" i="18"/>
  <c r="B955" i="18"/>
  <c r="A955" i="18"/>
  <c r="E954" i="18"/>
  <c r="F954" i="18" s="1"/>
  <c r="D954" i="18"/>
  <c r="C954" i="18"/>
  <c r="B954" i="18"/>
  <c r="A954" i="18"/>
  <c r="E953" i="18"/>
  <c r="F953" i="18" s="1"/>
  <c r="D953" i="18"/>
  <c r="C953" i="18"/>
  <c r="B953" i="18"/>
  <c r="A953" i="18"/>
  <c r="E952" i="18"/>
  <c r="F952" i="18" s="1"/>
  <c r="D952" i="18"/>
  <c r="C952" i="18"/>
  <c r="B952" i="18"/>
  <c r="A952" i="18"/>
  <c r="E951" i="18"/>
  <c r="F951" i="18" s="1"/>
  <c r="D951" i="18"/>
  <c r="C951" i="18"/>
  <c r="B951" i="18"/>
  <c r="A951" i="18"/>
  <c r="E950" i="18"/>
  <c r="F950" i="18" s="1"/>
  <c r="D950" i="18"/>
  <c r="C950" i="18"/>
  <c r="B950" i="18"/>
  <c r="A950" i="18"/>
  <c r="E949" i="18"/>
  <c r="F949" i="18" s="1"/>
  <c r="D949" i="18"/>
  <c r="C949" i="18"/>
  <c r="B949" i="18"/>
  <c r="A949" i="18"/>
  <c r="E948" i="18"/>
  <c r="F948" i="18" s="1"/>
  <c r="D948" i="18"/>
  <c r="C948" i="18"/>
  <c r="B948" i="18"/>
  <c r="A948" i="18"/>
  <c r="E947" i="18"/>
  <c r="F947" i="18" s="1"/>
  <c r="D947" i="18"/>
  <c r="C947" i="18"/>
  <c r="B947" i="18"/>
  <c r="A947" i="18"/>
  <c r="E946" i="18"/>
  <c r="F946" i="18" s="1"/>
  <c r="D946" i="18"/>
  <c r="C946" i="18"/>
  <c r="B946" i="18"/>
  <c r="A946" i="18"/>
  <c r="E945" i="18"/>
  <c r="F945" i="18" s="1"/>
  <c r="D945" i="18"/>
  <c r="C945" i="18"/>
  <c r="B945" i="18"/>
  <c r="A945" i="18"/>
  <c r="E944" i="18"/>
  <c r="F944" i="18" s="1"/>
  <c r="D944" i="18"/>
  <c r="C944" i="18"/>
  <c r="B944" i="18"/>
  <c r="A944" i="18"/>
  <c r="E943" i="18"/>
  <c r="F943" i="18" s="1"/>
  <c r="D943" i="18"/>
  <c r="C943" i="18"/>
  <c r="B943" i="18"/>
  <c r="A943" i="18"/>
  <c r="E942" i="18"/>
  <c r="F942" i="18" s="1"/>
  <c r="D942" i="18"/>
  <c r="C942" i="18"/>
  <c r="B942" i="18"/>
  <c r="A942" i="18"/>
  <c r="E941" i="18"/>
  <c r="F941" i="18" s="1"/>
  <c r="D941" i="18"/>
  <c r="C941" i="18"/>
  <c r="B941" i="18"/>
  <c r="A941" i="18"/>
  <c r="E940" i="18"/>
  <c r="F940" i="18" s="1"/>
  <c r="D940" i="18"/>
  <c r="C940" i="18"/>
  <c r="B940" i="18"/>
  <c r="A940" i="18"/>
  <c r="E939" i="18"/>
  <c r="F939" i="18" s="1"/>
  <c r="D939" i="18"/>
  <c r="C939" i="18"/>
  <c r="B939" i="18"/>
  <c r="A939" i="18"/>
  <c r="E938" i="18"/>
  <c r="F938" i="18" s="1"/>
  <c r="D938" i="18"/>
  <c r="C938" i="18"/>
  <c r="B938" i="18"/>
  <c r="A938" i="18"/>
  <c r="E937" i="18"/>
  <c r="F937" i="18" s="1"/>
  <c r="D937" i="18"/>
  <c r="C937" i="18"/>
  <c r="B937" i="18"/>
  <c r="A937" i="18"/>
  <c r="E936" i="18"/>
  <c r="F936" i="18" s="1"/>
  <c r="D936" i="18"/>
  <c r="C936" i="18"/>
  <c r="B936" i="18"/>
  <c r="A936" i="18"/>
  <c r="E935" i="18"/>
  <c r="F935" i="18" s="1"/>
  <c r="D935" i="18"/>
  <c r="C935" i="18"/>
  <c r="B935" i="18"/>
  <c r="A935" i="18"/>
  <c r="E934" i="18"/>
  <c r="F934" i="18" s="1"/>
  <c r="D934" i="18"/>
  <c r="C934" i="18"/>
  <c r="B934" i="18"/>
  <c r="A934" i="18"/>
  <c r="E933" i="18"/>
  <c r="F933" i="18" s="1"/>
  <c r="D933" i="18"/>
  <c r="C933" i="18"/>
  <c r="B933" i="18"/>
  <c r="A933" i="18"/>
  <c r="E932" i="18"/>
  <c r="F932" i="18" s="1"/>
  <c r="D932" i="18"/>
  <c r="C932" i="18"/>
  <c r="B932" i="18"/>
  <c r="A932" i="18"/>
  <c r="E931" i="18"/>
  <c r="F931" i="18" s="1"/>
  <c r="D931" i="18"/>
  <c r="C931" i="18"/>
  <c r="B931" i="18"/>
  <c r="A931" i="18"/>
  <c r="E930" i="18"/>
  <c r="F930" i="18" s="1"/>
  <c r="D930" i="18"/>
  <c r="C930" i="18"/>
  <c r="B930" i="18"/>
  <c r="A930" i="18"/>
  <c r="E929" i="18"/>
  <c r="F929" i="18" s="1"/>
  <c r="D929" i="18"/>
  <c r="C929" i="18"/>
  <c r="B929" i="18"/>
  <c r="A929" i="18"/>
  <c r="E928" i="18"/>
  <c r="F928" i="18" s="1"/>
  <c r="D928" i="18"/>
  <c r="C928" i="18"/>
  <c r="B928" i="18"/>
  <c r="A928" i="18"/>
  <c r="E927" i="18"/>
  <c r="F927" i="18" s="1"/>
  <c r="D927" i="18"/>
  <c r="C927" i="18"/>
  <c r="B927" i="18"/>
  <c r="A927" i="18"/>
  <c r="E926" i="18"/>
  <c r="F926" i="18" s="1"/>
  <c r="D926" i="18"/>
  <c r="C926" i="18"/>
  <c r="B926" i="18"/>
  <c r="A926" i="18"/>
  <c r="E925" i="18"/>
  <c r="F925" i="18" s="1"/>
  <c r="D925" i="18"/>
  <c r="C925" i="18"/>
  <c r="B925" i="18"/>
  <c r="A925" i="18"/>
  <c r="E924" i="18"/>
  <c r="F924" i="18" s="1"/>
  <c r="D924" i="18"/>
  <c r="C924" i="18"/>
  <c r="B924" i="18"/>
  <c r="A924" i="18"/>
  <c r="E923" i="18"/>
  <c r="F923" i="18" s="1"/>
  <c r="D923" i="18"/>
  <c r="C923" i="18"/>
  <c r="B923" i="18"/>
  <c r="A923" i="18"/>
  <c r="E922" i="18"/>
  <c r="F922" i="18" s="1"/>
  <c r="D922" i="18"/>
  <c r="C922" i="18"/>
  <c r="B922" i="18"/>
  <c r="A922" i="18"/>
  <c r="E921" i="18"/>
  <c r="F921" i="18" s="1"/>
  <c r="D921" i="18"/>
  <c r="C921" i="18"/>
  <c r="B921" i="18"/>
  <c r="A921" i="18"/>
  <c r="E920" i="18"/>
  <c r="F920" i="18" s="1"/>
  <c r="D920" i="18"/>
  <c r="C920" i="18"/>
  <c r="B920" i="18"/>
  <c r="A920" i="18"/>
  <c r="E919" i="18"/>
  <c r="F919" i="18" s="1"/>
  <c r="D919" i="18"/>
  <c r="C919" i="18"/>
  <c r="B919" i="18"/>
  <c r="A919" i="18"/>
  <c r="E918" i="18"/>
  <c r="F918" i="18" s="1"/>
  <c r="D918" i="18"/>
  <c r="C918" i="18"/>
  <c r="B918" i="18"/>
  <c r="A918" i="18"/>
  <c r="E917" i="18"/>
  <c r="F917" i="18" s="1"/>
  <c r="D917" i="18"/>
  <c r="C917" i="18"/>
  <c r="B917" i="18"/>
  <c r="A917" i="18"/>
  <c r="E916" i="18"/>
  <c r="F916" i="18" s="1"/>
  <c r="D916" i="18"/>
  <c r="C916" i="18"/>
  <c r="B916" i="18"/>
  <c r="A916" i="18"/>
  <c r="E915" i="18"/>
  <c r="F915" i="18" s="1"/>
  <c r="D915" i="18"/>
  <c r="C915" i="18"/>
  <c r="B915" i="18"/>
  <c r="A915" i="18"/>
  <c r="E914" i="18"/>
  <c r="F914" i="18" s="1"/>
  <c r="D914" i="18"/>
  <c r="C914" i="18"/>
  <c r="B914" i="18"/>
  <c r="A914" i="18"/>
  <c r="E913" i="18"/>
  <c r="F913" i="18" s="1"/>
  <c r="D913" i="18"/>
  <c r="C913" i="18"/>
  <c r="B913" i="18"/>
  <c r="A913" i="18"/>
  <c r="E912" i="18"/>
  <c r="F912" i="18" s="1"/>
  <c r="D912" i="18"/>
  <c r="C912" i="18"/>
  <c r="B912" i="18"/>
  <c r="A912" i="18"/>
  <c r="E911" i="18"/>
  <c r="F911" i="18" s="1"/>
  <c r="D911" i="18"/>
  <c r="C911" i="18"/>
  <c r="B911" i="18"/>
  <c r="A911" i="18"/>
  <c r="E910" i="18"/>
  <c r="F910" i="18" s="1"/>
  <c r="D910" i="18"/>
  <c r="C910" i="18"/>
  <c r="B910" i="18"/>
  <c r="A910" i="18"/>
  <c r="E909" i="18"/>
  <c r="F909" i="18" s="1"/>
  <c r="D909" i="18"/>
  <c r="C909" i="18"/>
  <c r="B909" i="18"/>
  <c r="A909" i="18"/>
  <c r="E908" i="18"/>
  <c r="F908" i="18" s="1"/>
  <c r="D908" i="18"/>
  <c r="C908" i="18"/>
  <c r="B908" i="18"/>
  <c r="A908" i="18"/>
  <c r="E907" i="18"/>
  <c r="F907" i="18" s="1"/>
  <c r="D907" i="18"/>
  <c r="C907" i="18"/>
  <c r="B907" i="18"/>
  <c r="A907" i="18"/>
  <c r="E906" i="18"/>
  <c r="F906" i="18" s="1"/>
  <c r="D906" i="18"/>
  <c r="C906" i="18"/>
  <c r="B906" i="18"/>
  <c r="A906" i="18"/>
  <c r="E905" i="18"/>
  <c r="F905" i="18" s="1"/>
  <c r="D905" i="18"/>
  <c r="C905" i="18"/>
  <c r="B905" i="18"/>
  <c r="A905" i="18"/>
  <c r="E904" i="18"/>
  <c r="F904" i="18" s="1"/>
  <c r="D904" i="18"/>
  <c r="C904" i="18"/>
  <c r="B904" i="18"/>
  <c r="A904" i="18"/>
  <c r="E903" i="18"/>
  <c r="F903" i="18" s="1"/>
  <c r="D903" i="18"/>
  <c r="C903" i="18"/>
  <c r="B903" i="18"/>
  <c r="A903" i="18"/>
  <c r="E902" i="18"/>
  <c r="F902" i="18" s="1"/>
  <c r="D902" i="18"/>
  <c r="C902" i="18"/>
  <c r="B902" i="18"/>
  <c r="A902" i="18"/>
  <c r="E901" i="18"/>
  <c r="F901" i="18" s="1"/>
  <c r="D901" i="18"/>
  <c r="C901" i="18"/>
  <c r="B901" i="18"/>
  <c r="A901" i="18"/>
  <c r="E900" i="18"/>
  <c r="F900" i="18" s="1"/>
  <c r="D900" i="18"/>
  <c r="C900" i="18"/>
  <c r="B900" i="18"/>
  <c r="A900" i="18"/>
  <c r="E899" i="18"/>
  <c r="F899" i="18" s="1"/>
  <c r="D899" i="18"/>
  <c r="C899" i="18"/>
  <c r="B899" i="18"/>
  <c r="A899" i="18"/>
  <c r="E898" i="18"/>
  <c r="F898" i="18" s="1"/>
  <c r="D898" i="18"/>
  <c r="C898" i="18"/>
  <c r="B898" i="18"/>
  <c r="A898" i="18"/>
  <c r="E897" i="18"/>
  <c r="F897" i="18" s="1"/>
  <c r="D897" i="18"/>
  <c r="C897" i="18"/>
  <c r="B897" i="18"/>
  <c r="A897" i="18"/>
  <c r="E896" i="18"/>
  <c r="F896" i="18" s="1"/>
  <c r="D896" i="18"/>
  <c r="C896" i="18"/>
  <c r="B896" i="18"/>
  <c r="A896" i="18"/>
  <c r="E895" i="18"/>
  <c r="F895" i="18" s="1"/>
  <c r="D895" i="18"/>
  <c r="C895" i="18"/>
  <c r="B895" i="18"/>
  <c r="A895" i="18"/>
  <c r="E894" i="18"/>
  <c r="F894" i="18" s="1"/>
  <c r="D894" i="18"/>
  <c r="C894" i="18"/>
  <c r="B894" i="18"/>
  <c r="A894" i="18"/>
  <c r="E893" i="18"/>
  <c r="F893" i="18" s="1"/>
  <c r="D893" i="18"/>
  <c r="C893" i="18"/>
  <c r="B893" i="18"/>
  <c r="A893" i="18"/>
  <c r="E892" i="18"/>
  <c r="F892" i="18" s="1"/>
  <c r="D892" i="18"/>
  <c r="C892" i="18"/>
  <c r="B892" i="18"/>
  <c r="A892" i="18"/>
  <c r="E891" i="18"/>
  <c r="F891" i="18" s="1"/>
  <c r="D891" i="18"/>
  <c r="C891" i="18"/>
  <c r="B891" i="18"/>
  <c r="A891" i="18"/>
  <c r="E890" i="18"/>
  <c r="F890" i="18" s="1"/>
  <c r="D890" i="18"/>
  <c r="C890" i="18"/>
  <c r="B890" i="18"/>
  <c r="A890" i="18"/>
  <c r="E889" i="18"/>
  <c r="F889" i="18" s="1"/>
  <c r="D889" i="18"/>
  <c r="C889" i="18"/>
  <c r="B889" i="18"/>
  <c r="A889" i="18"/>
  <c r="E888" i="18"/>
  <c r="F888" i="18" s="1"/>
  <c r="D888" i="18"/>
  <c r="C888" i="18"/>
  <c r="B888" i="18"/>
  <c r="A888" i="18"/>
  <c r="E887" i="18"/>
  <c r="F887" i="18" s="1"/>
  <c r="D887" i="18"/>
  <c r="C887" i="18"/>
  <c r="B887" i="18"/>
  <c r="A887" i="18"/>
  <c r="E886" i="18"/>
  <c r="F886" i="18" s="1"/>
  <c r="D886" i="18"/>
  <c r="C886" i="18"/>
  <c r="B886" i="18"/>
  <c r="A886" i="18"/>
  <c r="E885" i="18"/>
  <c r="F885" i="18" s="1"/>
  <c r="D885" i="18"/>
  <c r="C885" i="18"/>
  <c r="B885" i="18"/>
  <c r="A885" i="18"/>
  <c r="E884" i="18"/>
  <c r="F884" i="18" s="1"/>
  <c r="D884" i="18"/>
  <c r="C884" i="18"/>
  <c r="B884" i="18"/>
  <c r="A884" i="18"/>
  <c r="E883" i="18"/>
  <c r="F883" i="18" s="1"/>
  <c r="D883" i="18"/>
  <c r="C883" i="18"/>
  <c r="B883" i="18"/>
  <c r="A883" i="18"/>
  <c r="E882" i="18"/>
  <c r="F882" i="18" s="1"/>
  <c r="D882" i="18"/>
  <c r="C882" i="18"/>
  <c r="B882" i="18"/>
  <c r="A882" i="18"/>
  <c r="E881" i="18"/>
  <c r="F881" i="18" s="1"/>
  <c r="D881" i="18"/>
  <c r="C881" i="18"/>
  <c r="B881" i="18"/>
  <c r="A881" i="18"/>
  <c r="E880" i="18"/>
  <c r="F880" i="18" s="1"/>
  <c r="D880" i="18"/>
  <c r="C880" i="18"/>
  <c r="B880" i="18"/>
  <c r="A880" i="18"/>
  <c r="E879" i="18"/>
  <c r="F879" i="18" s="1"/>
  <c r="D879" i="18"/>
  <c r="C879" i="18"/>
  <c r="B879" i="18"/>
  <c r="A879" i="18"/>
  <c r="E878" i="18"/>
  <c r="F878" i="18" s="1"/>
  <c r="D878" i="18"/>
  <c r="C878" i="18"/>
  <c r="B878" i="18"/>
  <c r="A878" i="18"/>
  <c r="E877" i="18"/>
  <c r="F877" i="18" s="1"/>
  <c r="D877" i="18"/>
  <c r="C877" i="18"/>
  <c r="B877" i="18"/>
  <c r="A877" i="18"/>
  <c r="E876" i="18"/>
  <c r="F876" i="18" s="1"/>
  <c r="D876" i="18"/>
  <c r="C876" i="18"/>
  <c r="B876" i="18"/>
  <c r="A876" i="18"/>
  <c r="E875" i="18"/>
  <c r="F875" i="18" s="1"/>
  <c r="D875" i="18"/>
  <c r="C875" i="18"/>
  <c r="B875" i="18"/>
  <c r="A875" i="18"/>
  <c r="E874" i="18"/>
  <c r="F874" i="18" s="1"/>
  <c r="D874" i="18"/>
  <c r="C874" i="18"/>
  <c r="B874" i="18"/>
  <c r="A874" i="18"/>
  <c r="E873" i="18"/>
  <c r="F873" i="18" s="1"/>
  <c r="D873" i="18"/>
  <c r="C873" i="18"/>
  <c r="B873" i="18"/>
  <c r="A873" i="18"/>
  <c r="E872" i="18"/>
  <c r="F872" i="18" s="1"/>
  <c r="D872" i="18"/>
  <c r="C872" i="18"/>
  <c r="B872" i="18"/>
  <c r="A872" i="18"/>
  <c r="E871" i="18"/>
  <c r="F871" i="18" s="1"/>
  <c r="D871" i="18"/>
  <c r="C871" i="18"/>
  <c r="B871" i="18"/>
  <c r="A871" i="18"/>
  <c r="E870" i="18"/>
  <c r="F870" i="18" s="1"/>
  <c r="D870" i="18"/>
  <c r="C870" i="18"/>
  <c r="B870" i="18"/>
  <c r="A870" i="18"/>
  <c r="E869" i="18"/>
  <c r="F869" i="18" s="1"/>
  <c r="D869" i="18"/>
  <c r="C869" i="18"/>
  <c r="B869" i="18"/>
  <c r="A869" i="18"/>
  <c r="E868" i="18"/>
  <c r="F868" i="18" s="1"/>
  <c r="D868" i="18"/>
  <c r="C868" i="18"/>
  <c r="B868" i="18"/>
  <c r="A868" i="18"/>
  <c r="E867" i="18"/>
  <c r="F867" i="18" s="1"/>
  <c r="D867" i="18"/>
  <c r="C867" i="18"/>
  <c r="B867" i="18"/>
  <c r="A867" i="18"/>
  <c r="E866" i="18"/>
  <c r="F866" i="18" s="1"/>
  <c r="D866" i="18"/>
  <c r="C866" i="18"/>
  <c r="B866" i="18"/>
  <c r="A866" i="18"/>
  <c r="E865" i="18"/>
  <c r="F865" i="18" s="1"/>
  <c r="D865" i="18"/>
  <c r="C865" i="18"/>
  <c r="B865" i="18"/>
  <c r="A865" i="18"/>
  <c r="E864" i="18"/>
  <c r="F864" i="18" s="1"/>
  <c r="D864" i="18"/>
  <c r="C864" i="18"/>
  <c r="B864" i="18"/>
  <c r="A864" i="18"/>
  <c r="E863" i="18"/>
  <c r="F863" i="18" s="1"/>
  <c r="D863" i="18"/>
  <c r="C863" i="18"/>
  <c r="B863" i="18"/>
  <c r="A863" i="18"/>
  <c r="E862" i="18"/>
  <c r="F862" i="18" s="1"/>
  <c r="D862" i="18"/>
  <c r="C862" i="18"/>
  <c r="B862" i="18"/>
  <c r="A862" i="18"/>
  <c r="E861" i="18"/>
  <c r="F861" i="18" s="1"/>
  <c r="D861" i="18"/>
  <c r="C861" i="18"/>
  <c r="B861" i="18"/>
  <c r="A861" i="18"/>
  <c r="E860" i="18"/>
  <c r="F860" i="18" s="1"/>
  <c r="D860" i="18"/>
  <c r="C860" i="18"/>
  <c r="B860" i="18"/>
  <c r="A860" i="18"/>
  <c r="E859" i="18"/>
  <c r="F859" i="18" s="1"/>
  <c r="D859" i="18"/>
  <c r="C859" i="18"/>
  <c r="B859" i="18"/>
  <c r="A859" i="18"/>
  <c r="E858" i="18"/>
  <c r="F858" i="18" s="1"/>
  <c r="D858" i="18"/>
  <c r="C858" i="18"/>
  <c r="B858" i="18"/>
  <c r="A858" i="18"/>
  <c r="E857" i="18"/>
  <c r="F857" i="18" s="1"/>
  <c r="D857" i="18"/>
  <c r="C857" i="18"/>
  <c r="B857" i="18"/>
  <c r="A857" i="18"/>
  <c r="E856" i="18"/>
  <c r="F856" i="18" s="1"/>
  <c r="D856" i="18"/>
  <c r="C856" i="18"/>
  <c r="B856" i="18"/>
  <c r="A856" i="18"/>
  <c r="E855" i="18"/>
  <c r="F855" i="18" s="1"/>
  <c r="D855" i="18"/>
  <c r="C855" i="18"/>
  <c r="B855" i="18"/>
  <c r="A855" i="18"/>
  <c r="E854" i="18"/>
  <c r="F854" i="18" s="1"/>
  <c r="D854" i="18"/>
  <c r="C854" i="18"/>
  <c r="B854" i="18"/>
  <c r="A854" i="18"/>
  <c r="E853" i="18"/>
  <c r="F853" i="18" s="1"/>
  <c r="D853" i="18"/>
  <c r="C853" i="18"/>
  <c r="B853" i="18"/>
  <c r="A853" i="18"/>
  <c r="E852" i="18"/>
  <c r="F852" i="18" s="1"/>
  <c r="D852" i="18"/>
  <c r="C852" i="18"/>
  <c r="B852" i="18"/>
  <c r="A852" i="18"/>
  <c r="E851" i="18"/>
  <c r="F851" i="18" s="1"/>
  <c r="D851" i="18"/>
  <c r="C851" i="18"/>
  <c r="B851" i="18"/>
  <c r="A851" i="18"/>
  <c r="E850" i="18"/>
  <c r="F850" i="18" s="1"/>
  <c r="D850" i="18"/>
  <c r="C850" i="18"/>
  <c r="B850" i="18"/>
  <c r="A850" i="18"/>
  <c r="E849" i="18"/>
  <c r="F849" i="18" s="1"/>
  <c r="D849" i="18"/>
  <c r="C849" i="18"/>
  <c r="B849" i="18"/>
  <c r="A849" i="18"/>
  <c r="E848" i="18"/>
  <c r="F848" i="18" s="1"/>
  <c r="D848" i="18"/>
  <c r="C848" i="18"/>
  <c r="B848" i="18"/>
  <c r="A848" i="18"/>
  <c r="E847" i="18"/>
  <c r="F847" i="18" s="1"/>
  <c r="D847" i="18"/>
  <c r="C847" i="18"/>
  <c r="B847" i="18"/>
  <c r="A847" i="18"/>
  <c r="E846" i="18"/>
  <c r="F846" i="18" s="1"/>
  <c r="D846" i="18"/>
  <c r="C846" i="18"/>
  <c r="B846" i="18"/>
  <c r="A846" i="18"/>
  <c r="E845" i="18"/>
  <c r="F845" i="18" s="1"/>
  <c r="D845" i="18"/>
  <c r="C845" i="18"/>
  <c r="B845" i="18"/>
  <c r="A845" i="18"/>
  <c r="E844" i="18"/>
  <c r="F844" i="18" s="1"/>
  <c r="D844" i="18"/>
  <c r="C844" i="18"/>
  <c r="B844" i="18"/>
  <c r="A844" i="18"/>
  <c r="E843" i="18"/>
  <c r="F843" i="18" s="1"/>
  <c r="D843" i="18"/>
  <c r="C843" i="18"/>
  <c r="B843" i="18"/>
  <c r="A843" i="18"/>
  <c r="E842" i="18"/>
  <c r="F842" i="18" s="1"/>
  <c r="D842" i="18"/>
  <c r="C842" i="18"/>
  <c r="B842" i="18"/>
  <c r="A842" i="18"/>
  <c r="E841" i="18"/>
  <c r="F841" i="18" s="1"/>
  <c r="D841" i="18"/>
  <c r="C841" i="18"/>
  <c r="B841" i="18"/>
  <c r="A841" i="18"/>
  <c r="E840" i="18"/>
  <c r="F840" i="18" s="1"/>
  <c r="D840" i="18"/>
  <c r="C840" i="18"/>
  <c r="B840" i="18"/>
  <c r="A840" i="18"/>
  <c r="E839" i="18"/>
  <c r="F839" i="18" s="1"/>
  <c r="D839" i="18"/>
  <c r="C839" i="18"/>
  <c r="B839" i="18"/>
  <c r="A839" i="18"/>
  <c r="E838" i="18"/>
  <c r="F838" i="18" s="1"/>
  <c r="D838" i="18"/>
  <c r="C838" i="18"/>
  <c r="B838" i="18"/>
  <c r="A838" i="18"/>
  <c r="E837" i="18"/>
  <c r="F837" i="18" s="1"/>
  <c r="D837" i="18"/>
  <c r="C837" i="18"/>
  <c r="B837" i="18"/>
  <c r="A837" i="18"/>
  <c r="E836" i="18"/>
  <c r="F836" i="18" s="1"/>
  <c r="D836" i="18"/>
  <c r="C836" i="18"/>
  <c r="B836" i="18"/>
  <c r="A836" i="18"/>
  <c r="E835" i="18"/>
  <c r="F835" i="18" s="1"/>
  <c r="D835" i="18"/>
  <c r="C835" i="18"/>
  <c r="B835" i="18"/>
  <c r="A835" i="18"/>
  <c r="E834" i="18"/>
  <c r="F834" i="18" s="1"/>
  <c r="D834" i="18"/>
  <c r="C834" i="18"/>
  <c r="B834" i="18"/>
  <c r="A834" i="18"/>
  <c r="E833" i="18"/>
  <c r="F833" i="18" s="1"/>
  <c r="D833" i="18"/>
  <c r="C833" i="18"/>
  <c r="B833" i="18"/>
  <c r="A833" i="18"/>
  <c r="E832" i="18"/>
  <c r="F832" i="18" s="1"/>
  <c r="D832" i="18"/>
  <c r="C832" i="18"/>
  <c r="B832" i="18"/>
  <c r="A832" i="18"/>
  <c r="E831" i="18"/>
  <c r="F831" i="18" s="1"/>
  <c r="D831" i="18"/>
  <c r="C831" i="18"/>
  <c r="B831" i="18"/>
  <c r="A831" i="18"/>
  <c r="E830" i="18"/>
  <c r="F830" i="18" s="1"/>
  <c r="D830" i="18"/>
  <c r="C830" i="18"/>
  <c r="B830" i="18"/>
  <c r="A830" i="18"/>
  <c r="E829" i="18"/>
  <c r="F829" i="18" s="1"/>
  <c r="D829" i="18"/>
  <c r="C829" i="18"/>
  <c r="B829" i="18"/>
  <c r="A829" i="18"/>
  <c r="E828" i="18"/>
  <c r="F828" i="18" s="1"/>
  <c r="D828" i="18"/>
  <c r="C828" i="18"/>
  <c r="B828" i="18"/>
  <c r="A828" i="18"/>
  <c r="E827" i="18"/>
  <c r="F827" i="18" s="1"/>
  <c r="D827" i="18"/>
  <c r="C827" i="18"/>
  <c r="B827" i="18"/>
  <c r="A827" i="18"/>
  <c r="E826" i="18"/>
  <c r="F826" i="18" s="1"/>
  <c r="D826" i="18"/>
  <c r="C826" i="18"/>
  <c r="B826" i="18"/>
  <c r="A826" i="18"/>
  <c r="E825" i="18"/>
  <c r="F825" i="18" s="1"/>
  <c r="D825" i="18"/>
  <c r="C825" i="18"/>
  <c r="B825" i="18"/>
  <c r="A825" i="18"/>
  <c r="E824" i="18"/>
  <c r="F824" i="18" s="1"/>
  <c r="D824" i="18"/>
  <c r="C824" i="18"/>
  <c r="B824" i="18"/>
  <c r="A824" i="18"/>
  <c r="E823" i="18"/>
  <c r="F823" i="18" s="1"/>
  <c r="D823" i="18"/>
  <c r="C823" i="18"/>
  <c r="B823" i="18"/>
  <c r="A823" i="18"/>
  <c r="E822" i="18"/>
  <c r="F822" i="18" s="1"/>
  <c r="D822" i="18"/>
  <c r="C822" i="18"/>
  <c r="B822" i="18"/>
  <c r="A822" i="18"/>
  <c r="E821" i="18"/>
  <c r="F821" i="18" s="1"/>
  <c r="D821" i="18"/>
  <c r="C821" i="18"/>
  <c r="B821" i="18"/>
  <c r="A821" i="18"/>
  <c r="E820" i="18"/>
  <c r="F820" i="18" s="1"/>
  <c r="D820" i="18"/>
  <c r="C820" i="18"/>
  <c r="B820" i="18"/>
  <c r="A820" i="18"/>
  <c r="E819" i="18"/>
  <c r="F819" i="18" s="1"/>
  <c r="D819" i="18"/>
  <c r="C819" i="18"/>
  <c r="B819" i="18"/>
  <c r="A819" i="18"/>
  <c r="E818" i="18"/>
  <c r="F818" i="18" s="1"/>
  <c r="D818" i="18"/>
  <c r="C818" i="18"/>
  <c r="B818" i="18"/>
  <c r="A818" i="18"/>
  <c r="E817" i="18"/>
  <c r="F817" i="18" s="1"/>
  <c r="D817" i="18"/>
  <c r="C817" i="18"/>
  <c r="B817" i="18"/>
  <c r="A817" i="18"/>
  <c r="E816" i="18"/>
  <c r="F816" i="18" s="1"/>
  <c r="D816" i="18"/>
  <c r="C816" i="18"/>
  <c r="B816" i="18"/>
  <c r="A816" i="18"/>
  <c r="E815" i="18"/>
  <c r="F815" i="18" s="1"/>
  <c r="D815" i="18"/>
  <c r="C815" i="18"/>
  <c r="B815" i="18"/>
  <c r="A815" i="18"/>
  <c r="E814" i="18"/>
  <c r="F814" i="18" s="1"/>
  <c r="D814" i="18"/>
  <c r="C814" i="18"/>
  <c r="B814" i="18"/>
  <c r="A814" i="18"/>
  <c r="E813" i="18"/>
  <c r="F813" i="18" s="1"/>
  <c r="D813" i="18"/>
  <c r="C813" i="18"/>
  <c r="B813" i="18"/>
  <c r="A813" i="18"/>
  <c r="E812" i="18"/>
  <c r="F812" i="18" s="1"/>
  <c r="D812" i="18"/>
  <c r="C812" i="18"/>
  <c r="B812" i="18"/>
  <c r="A812" i="18"/>
  <c r="E811" i="18"/>
  <c r="F811" i="18" s="1"/>
  <c r="D811" i="18"/>
  <c r="C811" i="18"/>
  <c r="B811" i="18"/>
  <c r="A811" i="18"/>
  <c r="E810" i="18"/>
  <c r="F810" i="18" s="1"/>
  <c r="D810" i="18"/>
  <c r="C810" i="18"/>
  <c r="B810" i="18"/>
  <c r="A810" i="18"/>
  <c r="E809" i="18"/>
  <c r="F809" i="18" s="1"/>
  <c r="D809" i="18"/>
  <c r="C809" i="18"/>
  <c r="B809" i="18"/>
  <c r="A809" i="18"/>
  <c r="E808" i="18"/>
  <c r="F808" i="18" s="1"/>
  <c r="D808" i="18"/>
  <c r="C808" i="18"/>
  <c r="B808" i="18"/>
  <c r="A808" i="18"/>
  <c r="E807" i="18"/>
  <c r="F807" i="18" s="1"/>
  <c r="D807" i="18"/>
  <c r="C807" i="18"/>
  <c r="B807" i="18"/>
  <c r="A807" i="18"/>
  <c r="E806" i="18"/>
  <c r="F806" i="18" s="1"/>
  <c r="D806" i="18"/>
  <c r="C806" i="18"/>
  <c r="B806" i="18"/>
  <c r="A806" i="18"/>
  <c r="E805" i="18"/>
  <c r="F805" i="18" s="1"/>
  <c r="D805" i="18"/>
  <c r="C805" i="18"/>
  <c r="B805" i="18"/>
  <c r="A805" i="18"/>
  <c r="E804" i="18"/>
  <c r="F804" i="18" s="1"/>
  <c r="D804" i="18"/>
  <c r="C804" i="18"/>
  <c r="B804" i="18"/>
  <c r="A804" i="18"/>
  <c r="E803" i="18"/>
  <c r="F803" i="18" s="1"/>
  <c r="D803" i="18"/>
  <c r="C803" i="18"/>
  <c r="B803" i="18"/>
  <c r="A803" i="18"/>
  <c r="E802" i="18"/>
  <c r="F802" i="18" s="1"/>
  <c r="D802" i="18"/>
  <c r="C802" i="18"/>
  <c r="B802" i="18"/>
  <c r="A802" i="18"/>
  <c r="E801" i="18"/>
  <c r="F801" i="18" s="1"/>
  <c r="D801" i="18"/>
  <c r="C801" i="18"/>
  <c r="B801" i="18"/>
  <c r="A801" i="18"/>
  <c r="E800" i="18"/>
  <c r="F800" i="18" s="1"/>
  <c r="D800" i="18"/>
  <c r="C800" i="18"/>
  <c r="B800" i="18"/>
  <c r="A800" i="18"/>
  <c r="E799" i="18"/>
  <c r="F799" i="18" s="1"/>
  <c r="D799" i="18"/>
  <c r="C799" i="18"/>
  <c r="B799" i="18"/>
  <c r="A799" i="18"/>
  <c r="E798" i="18"/>
  <c r="F798" i="18" s="1"/>
  <c r="D798" i="18"/>
  <c r="C798" i="18"/>
  <c r="B798" i="18"/>
  <c r="A798" i="18"/>
  <c r="E797" i="18"/>
  <c r="F797" i="18" s="1"/>
  <c r="D797" i="18"/>
  <c r="C797" i="18"/>
  <c r="B797" i="18"/>
  <c r="A797" i="18"/>
  <c r="E796" i="18"/>
  <c r="F796" i="18" s="1"/>
  <c r="D796" i="18"/>
  <c r="C796" i="18"/>
  <c r="B796" i="18"/>
  <c r="A796" i="18"/>
  <c r="E795" i="18"/>
  <c r="F795" i="18" s="1"/>
  <c r="D795" i="18"/>
  <c r="C795" i="18"/>
  <c r="B795" i="18"/>
  <c r="A795" i="18"/>
  <c r="E794" i="18"/>
  <c r="F794" i="18" s="1"/>
  <c r="D794" i="18"/>
  <c r="C794" i="18"/>
  <c r="B794" i="18"/>
  <c r="A794" i="18"/>
  <c r="E793" i="18"/>
  <c r="F793" i="18" s="1"/>
  <c r="D793" i="18"/>
  <c r="C793" i="18"/>
  <c r="B793" i="18"/>
  <c r="A793" i="18"/>
  <c r="E792" i="18"/>
  <c r="F792" i="18" s="1"/>
  <c r="D792" i="18"/>
  <c r="C792" i="18"/>
  <c r="B792" i="18"/>
  <c r="A792" i="18"/>
  <c r="E791" i="18"/>
  <c r="F791" i="18" s="1"/>
  <c r="D791" i="18"/>
  <c r="C791" i="18"/>
  <c r="B791" i="18"/>
  <c r="A791" i="18"/>
  <c r="E790" i="18"/>
  <c r="F790" i="18" s="1"/>
  <c r="D790" i="18"/>
  <c r="C790" i="18"/>
  <c r="B790" i="18"/>
  <c r="A790" i="18"/>
  <c r="E789" i="18"/>
  <c r="F789" i="18" s="1"/>
  <c r="D789" i="18"/>
  <c r="C789" i="18"/>
  <c r="B789" i="18"/>
  <c r="A789" i="18"/>
  <c r="E788" i="18"/>
  <c r="F788" i="18" s="1"/>
  <c r="D788" i="18"/>
  <c r="C788" i="18"/>
  <c r="B788" i="18"/>
  <c r="A788" i="18"/>
  <c r="E787" i="18"/>
  <c r="F787" i="18" s="1"/>
  <c r="D787" i="18"/>
  <c r="C787" i="18"/>
  <c r="B787" i="18"/>
  <c r="A787" i="18"/>
  <c r="E786" i="18"/>
  <c r="F786" i="18" s="1"/>
  <c r="D786" i="18"/>
  <c r="C786" i="18"/>
  <c r="B786" i="18"/>
  <c r="A786" i="18"/>
  <c r="E785" i="18"/>
  <c r="F785" i="18" s="1"/>
  <c r="D785" i="18"/>
  <c r="C785" i="18"/>
  <c r="B785" i="18"/>
  <c r="A785" i="18"/>
  <c r="E784" i="18"/>
  <c r="F784" i="18" s="1"/>
  <c r="D784" i="18"/>
  <c r="C784" i="18"/>
  <c r="B784" i="18"/>
  <c r="A784" i="18"/>
  <c r="E783" i="18"/>
  <c r="F783" i="18" s="1"/>
  <c r="D783" i="18"/>
  <c r="C783" i="18"/>
  <c r="B783" i="18"/>
  <c r="A783" i="18"/>
  <c r="E782" i="18"/>
  <c r="F782" i="18" s="1"/>
  <c r="D782" i="18"/>
  <c r="C782" i="18"/>
  <c r="B782" i="18"/>
  <c r="A782" i="18"/>
  <c r="E781" i="18"/>
  <c r="F781" i="18" s="1"/>
  <c r="D781" i="18"/>
  <c r="C781" i="18"/>
  <c r="B781" i="18"/>
  <c r="A781" i="18"/>
  <c r="E780" i="18"/>
  <c r="F780" i="18" s="1"/>
  <c r="D780" i="18"/>
  <c r="C780" i="18"/>
  <c r="B780" i="18"/>
  <c r="A780" i="18"/>
  <c r="E779" i="18"/>
  <c r="F779" i="18" s="1"/>
  <c r="D779" i="18"/>
  <c r="C779" i="18"/>
  <c r="B779" i="18"/>
  <c r="A779" i="18"/>
  <c r="E778" i="18"/>
  <c r="F778" i="18" s="1"/>
  <c r="D778" i="18"/>
  <c r="C778" i="18"/>
  <c r="B778" i="18"/>
  <c r="A778" i="18"/>
  <c r="E777" i="18"/>
  <c r="F777" i="18" s="1"/>
  <c r="D777" i="18"/>
  <c r="C777" i="18"/>
  <c r="B777" i="18"/>
  <c r="A777" i="18"/>
  <c r="E776" i="18"/>
  <c r="F776" i="18" s="1"/>
  <c r="D776" i="18"/>
  <c r="C776" i="18"/>
  <c r="B776" i="18"/>
  <c r="A776" i="18"/>
  <c r="E775" i="18"/>
  <c r="F775" i="18" s="1"/>
  <c r="D775" i="18"/>
  <c r="C775" i="18"/>
  <c r="B775" i="18"/>
  <c r="A775" i="18"/>
  <c r="E774" i="18"/>
  <c r="F774" i="18" s="1"/>
  <c r="D774" i="18"/>
  <c r="C774" i="18"/>
  <c r="B774" i="18"/>
  <c r="A774" i="18"/>
  <c r="E773" i="18"/>
  <c r="F773" i="18" s="1"/>
  <c r="D773" i="18"/>
  <c r="C773" i="18"/>
  <c r="B773" i="18"/>
  <c r="A773" i="18"/>
  <c r="E772" i="18"/>
  <c r="F772" i="18" s="1"/>
  <c r="D772" i="18"/>
  <c r="C772" i="18"/>
  <c r="B772" i="18"/>
  <c r="A772" i="18"/>
  <c r="E771" i="18"/>
  <c r="F771" i="18" s="1"/>
  <c r="D771" i="18"/>
  <c r="C771" i="18"/>
  <c r="B771" i="18"/>
  <c r="A771" i="18"/>
  <c r="E770" i="18"/>
  <c r="F770" i="18" s="1"/>
  <c r="D770" i="18"/>
  <c r="C770" i="18"/>
  <c r="B770" i="18"/>
  <c r="A770" i="18"/>
  <c r="E769" i="18"/>
  <c r="F769" i="18" s="1"/>
  <c r="D769" i="18"/>
  <c r="C769" i="18"/>
  <c r="B769" i="18"/>
  <c r="A769" i="18"/>
  <c r="E768" i="18"/>
  <c r="F768" i="18" s="1"/>
  <c r="D768" i="18"/>
  <c r="C768" i="18"/>
  <c r="B768" i="18"/>
  <c r="A768" i="18"/>
  <c r="E767" i="18"/>
  <c r="F767" i="18" s="1"/>
  <c r="D767" i="18"/>
  <c r="C767" i="18"/>
  <c r="B767" i="18"/>
  <c r="A767" i="18"/>
  <c r="E766" i="18"/>
  <c r="F766" i="18" s="1"/>
  <c r="D766" i="18"/>
  <c r="C766" i="18"/>
  <c r="B766" i="18"/>
  <c r="A766" i="18"/>
  <c r="E765" i="18"/>
  <c r="F765" i="18" s="1"/>
  <c r="D765" i="18"/>
  <c r="C765" i="18"/>
  <c r="B765" i="18"/>
  <c r="A765" i="18"/>
  <c r="E764" i="18"/>
  <c r="F764" i="18" s="1"/>
  <c r="D764" i="18"/>
  <c r="C764" i="18"/>
  <c r="B764" i="18"/>
  <c r="A764" i="18"/>
  <c r="E763" i="18"/>
  <c r="F763" i="18" s="1"/>
  <c r="D763" i="18"/>
  <c r="C763" i="18"/>
  <c r="B763" i="18"/>
  <c r="A763" i="18"/>
  <c r="E762" i="18"/>
  <c r="F762" i="18" s="1"/>
  <c r="D762" i="18"/>
  <c r="C762" i="18"/>
  <c r="B762" i="18"/>
  <c r="A762" i="18"/>
  <c r="E761" i="18"/>
  <c r="F761" i="18" s="1"/>
  <c r="D761" i="18"/>
  <c r="C761" i="18"/>
  <c r="B761" i="18"/>
  <c r="A761" i="18"/>
  <c r="E760" i="18"/>
  <c r="F760" i="18" s="1"/>
  <c r="D760" i="18"/>
  <c r="C760" i="18"/>
  <c r="B760" i="18"/>
  <c r="A760" i="18"/>
  <c r="E759" i="18"/>
  <c r="F759" i="18" s="1"/>
  <c r="D759" i="18"/>
  <c r="C759" i="18"/>
  <c r="B759" i="18"/>
  <c r="A759" i="18"/>
  <c r="E758" i="18"/>
  <c r="F758" i="18" s="1"/>
  <c r="D758" i="18"/>
  <c r="C758" i="18"/>
  <c r="B758" i="18"/>
  <c r="A758" i="18"/>
  <c r="E757" i="18"/>
  <c r="F757" i="18" s="1"/>
  <c r="D757" i="18"/>
  <c r="C757" i="18"/>
  <c r="B757" i="18"/>
  <c r="A757" i="18"/>
  <c r="E756" i="18"/>
  <c r="F756" i="18" s="1"/>
  <c r="D756" i="18"/>
  <c r="C756" i="18"/>
  <c r="B756" i="18"/>
  <c r="A756" i="18"/>
  <c r="E755" i="18"/>
  <c r="F755" i="18" s="1"/>
  <c r="D755" i="18"/>
  <c r="C755" i="18"/>
  <c r="B755" i="18"/>
  <c r="A755" i="18"/>
  <c r="E754" i="18"/>
  <c r="F754" i="18" s="1"/>
  <c r="D754" i="18"/>
  <c r="C754" i="18"/>
  <c r="B754" i="18"/>
  <c r="A754" i="18"/>
  <c r="E753" i="18"/>
  <c r="F753" i="18" s="1"/>
  <c r="D753" i="18"/>
  <c r="C753" i="18"/>
  <c r="B753" i="18"/>
  <c r="A753" i="18"/>
  <c r="E752" i="18"/>
  <c r="F752" i="18" s="1"/>
  <c r="D752" i="18"/>
  <c r="C752" i="18"/>
  <c r="B752" i="18"/>
  <c r="A752" i="18"/>
  <c r="E751" i="18"/>
  <c r="F751" i="18" s="1"/>
  <c r="D751" i="18"/>
  <c r="C751" i="18"/>
  <c r="B751" i="18"/>
  <c r="A751" i="18"/>
  <c r="E750" i="18"/>
  <c r="F750" i="18" s="1"/>
  <c r="D750" i="18"/>
  <c r="C750" i="18"/>
  <c r="B750" i="18"/>
  <c r="A750" i="18"/>
  <c r="E749" i="18"/>
  <c r="F749" i="18" s="1"/>
  <c r="D749" i="18"/>
  <c r="C749" i="18"/>
  <c r="B749" i="18"/>
  <c r="A749" i="18"/>
  <c r="E748" i="18"/>
  <c r="F748" i="18" s="1"/>
  <c r="D748" i="18"/>
  <c r="C748" i="18"/>
  <c r="B748" i="18"/>
  <c r="A748" i="18"/>
  <c r="E747" i="18"/>
  <c r="F747" i="18" s="1"/>
  <c r="D747" i="18"/>
  <c r="C747" i="18"/>
  <c r="B747" i="18"/>
  <c r="A747" i="18"/>
  <c r="E746" i="18"/>
  <c r="F746" i="18" s="1"/>
  <c r="D746" i="18"/>
  <c r="C746" i="18"/>
  <c r="B746" i="18"/>
  <c r="A746" i="18"/>
  <c r="E745" i="18"/>
  <c r="F745" i="18" s="1"/>
  <c r="D745" i="18"/>
  <c r="C745" i="18"/>
  <c r="B745" i="18"/>
  <c r="A745" i="18"/>
  <c r="E744" i="18"/>
  <c r="F744" i="18" s="1"/>
  <c r="D744" i="18"/>
  <c r="C744" i="18"/>
  <c r="B744" i="18"/>
  <c r="A744" i="18"/>
  <c r="E743" i="18"/>
  <c r="F743" i="18" s="1"/>
  <c r="D743" i="18"/>
  <c r="C743" i="18"/>
  <c r="B743" i="18"/>
  <c r="A743" i="18"/>
  <c r="E742" i="18"/>
  <c r="F742" i="18" s="1"/>
  <c r="D742" i="18"/>
  <c r="C742" i="18"/>
  <c r="B742" i="18"/>
  <c r="A742" i="18"/>
  <c r="E741" i="18"/>
  <c r="F741" i="18" s="1"/>
  <c r="D741" i="18"/>
  <c r="C741" i="18"/>
  <c r="B741" i="18"/>
  <c r="A741" i="18"/>
  <c r="E740" i="18"/>
  <c r="F740" i="18" s="1"/>
  <c r="D740" i="18"/>
  <c r="C740" i="18"/>
  <c r="B740" i="18"/>
  <c r="A740" i="18"/>
  <c r="E739" i="18"/>
  <c r="F739" i="18" s="1"/>
  <c r="D739" i="18"/>
  <c r="C739" i="18"/>
  <c r="B739" i="18"/>
  <c r="A739" i="18"/>
  <c r="E738" i="18"/>
  <c r="F738" i="18" s="1"/>
  <c r="D738" i="18"/>
  <c r="C738" i="18"/>
  <c r="B738" i="18"/>
  <c r="A738" i="18"/>
  <c r="E737" i="18"/>
  <c r="F737" i="18" s="1"/>
  <c r="D737" i="18"/>
  <c r="C737" i="18"/>
  <c r="B737" i="18"/>
  <c r="A737" i="18"/>
  <c r="E736" i="18"/>
  <c r="F736" i="18" s="1"/>
  <c r="D736" i="18"/>
  <c r="C736" i="18"/>
  <c r="B736" i="18"/>
  <c r="A736" i="18"/>
  <c r="E735" i="18"/>
  <c r="F735" i="18" s="1"/>
  <c r="D735" i="18"/>
  <c r="C735" i="18"/>
  <c r="B735" i="18"/>
  <c r="A735" i="18"/>
  <c r="E734" i="18"/>
  <c r="F734" i="18" s="1"/>
  <c r="D734" i="18"/>
  <c r="C734" i="18"/>
  <c r="B734" i="18"/>
  <c r="A734" i="18"/>
  <c r="E733" i="18"/>
  <c r="F733" i="18" s="1"/>
  <c r="D733" i="18"/>
  <c r="C733" i="18"/>
  <c r="B733" i="18"/>
  <c r="A733" i="18"/>
  <c r="E732" i="18"/>
  <c r="F732" i="18" s="1"/>
  <c r="D732" i="18"/>
  <c r="C732" i="18"/>
  <c r="B732" i="18"/>
  <c r="A732" i="18"/>
  <c r="E731" i="18"/>
  <c r="F731" i="18" s="1"/>
  <c r="D731" i="18"/>
  <c r="C731" i="18"/>
  <c r="B731" i="18"/>
  <c r="A731" i="18"/>
  <c r="E730" i="18"/>
  <c r="F730" i="18" s="1"/>
  <c r="D730" i="18"/>
  <c r="C730" i="18"/>
  <c r="B730" i="18"/>
  <c r="A730" i="18"/>
  <c r="E729" i="18"/>
  <c r="F729" i="18" s="1"/>
  <c r="D729" i="18"/>
  <c r="C729" i="18"/>
  <c r="B729" i="18"/>
  <c r="A729" i="18"/>
  <c r="E728" i="18"/>
  <c r="F728" i="18" s="1"/>
  <c r="D728" i="18"/>
  <c r="C728" i="18"/>
  <c r="B728" i="18"/>
  <c r="A728" i="18"/>
  <c r="E727" i="18"/>
  <c r="F727" i="18" s="1"/>
  <c r="D727" i="18"/>
  <c r="C727" i="18"/>
  <c r="B727" i="18"/>
  <c r="A727" i="18"/>
  <c r="E726" i="18"/>
  <c r="F726" i="18" s="1"/>
  <c r="D726" i="18"/>
  <c r="C726" i="18"/>
  <c r="B726" i="18"/>
  <c r="A726" i="18"/>
  <c r="E725" i="18"/>
  <c r="F725" i="18" s="1"/>
  <c r="D725" i="18"/>
  <c r="C725" i="18"/>
  <c r="B725" i="18"/>
  <c r="A725" i="18"/>
  <c r="E724" i="18"/>
  <c r="F724" i="18" s="1"/>
  <c r="D724" i="18"/>
  <c r="C724" i="18"/>
  <c r="B724" i="18"/>
  <c r="A724" i="18"/>
  <c r="E723" i="18"/>
  <c r="F723" i="18" s="1"/>
  <c r="D723" i="18"/>
  <c r="C723" i="18"/>
  <c r="B723" i="18"/>
  <c r="A723" i="18"/>
  <c r="E722" i="18"/>
  <c r="F722" i="18" s="1"/>
  <c r="D722" i="18"/>
  <c r="C722" i="18"/>
  <c r="B722" i="18"/>
  <c r="A722" i="18"/>
  <c r="E721" i="18"/>
  <c r="F721" i="18" s="1"/>
  <c r="D721" i="18"/>
  <c r="C721" i="18"/>
  <c r="B721" i="18"/>
  <c r="A721" i="18"/>
  <c r="E720" i="18"/>
  <c r="F720" i="18" s="1"/>
  <c r="D720" i="18"/>
  <c r="C720" i="18"/>
  <c r="B720" i="18"/>
  <c r="A720" i="18"/>
  <c r="E719" i="18"/>
  <c r="F719" i="18" s="1"/>
  <c r="D719" i="18"/>
  <c r="C719" i="18"/>
  <c r="B719" i="18"/>
  <c r="A719" i="18"/>
  <c r="E718" i="18"/>
  <c r="F718" i="18" s="1"/>
  <c r="D718" i="18"/>
  <c r="C718" i="18"/>
  <c r="B718" i="18"/>
  <c r="A718" i="18"/>
  <c r="E717" i="18"/>
  <c r="F717" i="18" s="1"/>
  <c r="D717" i="18"/>
  <c r="C717" i="18"/>
  <c r="B717" i="18"/>
  <c r="A717" i="18"/>
  <c r="E716" i="18"/>
  <c r="F716" i="18" s="1"/>
  <c r="D716" i="18"/>
  <c r="C716" i="18"/>
  <c r="B716" i="18"/>
  <c r="A716" i="18"/>
  <c r="E715" i="18"/>
  <c r="F715" i="18" s="1"/>
  <c r="D715" i="18"/>
  <c r="C715" i="18"/>
  <c r="B715" i="18"/>
  <c r="A715" i="18"/>
  <c r="E714" i="18"/>
  <c r="F714" i="18" s="1"/>
  <c r="D714" i="18"/>
  <c r="C714" i="18"/>
  <c r="B714" i="18"/>
  <c r="A714" i="18"/>
  <c r="E713" i="18"/>
  <c r="F713" i="18" s="1"/>
  <c r="D713" i="18"/>
  <c r="C713" i="18"/>
  <c r="B713" i="18"/>
  <c r="A713" i="18"/>
  <c r="E712" i="18"/>
  <c r="F712" i="18" s="1"/>
  <c r="D712" i="18"/>
  <c r="C712" i="18"/>
  <c r="B712" i="18"/>
  <c r="A712" i="18"/>
  <c r="E711" i="18"/>
  <c r="F711" i="18" s="1"/>
  <c r="D711" i="18"/>
  <c r="C711" i="18"/>
  <c r="B711" i="18"/>
  <c r="A711" i="18"/>
  <c r="E710" i="18"/>
  <c r="F710" i="18" s="1"/>
  <c r="D710" i="18"/>
  <c r="C710" i="18"/>
  <c r="B710" i="18"/>
  <c r="A710" i="18"/>
  <c r="E709" i="18"/>
  <c r="F709" i="18" s="1"/>
  <c r="D709" i="18"/>
  <c r="C709" i="18"/>
  <c r="B709" i="18"/>
  <c r="A709" i="18"/>
  <c r="E708" i="18"/>
  <c r="F708" i="18" s="1"/>
  <c r="D708" i="18"/>
  <c r="C708" i="18"/>
  <c r="B708" i="18"/>
  <c r="A708" i="18"/>
  <c r="E707" i="18"/>
  <c r="F707" i="18" s="1"/>
  <c r="D707" i="18"/>
  <c r="C707" i="18"/>
  <c r="B707" i="18"/>
  <c r="A707" i="18"/>
  <c r="E706" i="18"/>
  <c r="F706" i="18" s="1"/>
  <c r="D706" i="18"/>
  <c r="C706" i="18"/>
  <c r="B706" i="18"/>
  <c r="A706" i="18"/>
  <c r="E705" i="18"/>
  <c r="F705" i="18" s="1"/>
  <c r="D705" i="18"/>
  <c r="C705" i="18"/>
  <c r="B705" i="18"/>
  <c r="A705" i="18"/>
  <c r="E704" i="18"/>
  <c r="F704" i="18" s="1"/>
  <c r="D704" i="18"/>
  <c r="C704" i="18"/>
  <c r="B704" i="18"/>
  <c r="A704" i="18"/>
  <c r="E703" i="18"/>
  <c r="F703" i="18" s="1"/>
  <c r="D703" i="18"/>
  <c r="C703" i="18"/>
  <c r="B703" i="18"/>
  <c r="A703" i="18"/>
  <c r="E702" i="18"/>
  <c r="F702" i="18" s="1"/>
  <c r="D702" i="18"/>
  <c r="C702" i="18"/>
  <c r="B702" i="18"/>
  <c r="A702" i="18"/>
  <c r="E701" i="18"/>
  <c r="F701" i="18" s="1"/>
  <c r="D701" i="18"/>
  <c r="C701" i="18"/>
  <c r="B701" i="18"/>
  <c r="A701" i="18"/>
  <c r="E700" i="18"/>
  <c r="F700" i="18" s="1"/>
  <c r="D700" i="18"/>
  <c r="C700" i="18"/>
  <c r="B700" i="18"/>
  <c r="A700" i="18"/>
  <c r="E699" i="18"/>
  <c r="F699" i="18" s="1"/>
  <c r="D699" i="18"/>
  <c r="C699" i="18"/>
  <c r="B699" i="18"/>
  <c r="A699" i="18"/>
  <c r="E698" i="18"/>
  <c r="F698" i="18" s="1"/>
  <c r="D698" i="18"/>
  <c r="C698" i="18"/>
  <c r="B698" i="18"/>
  <c r="A698" i="18"/>
  <c r="E697" i="18"/>
  <c r="F697" i="18" s="1"/>
  <c r="D697" i="18"/>
  <c r="C697" i="18"/>
  <c r="B697" i="18"/>
  <c r="A697" i="18"/>
  <c r="E696" i="18"/>
  <c r="F696" i="18" s="1"/>
  <c r="D696" i="18"/>
  <c r="C696" i="18"/>
  <c r="B696" i="18"/>
  <c r="A696" i="18"/>
  <c r="E695" i="18"/>
  <c r="F695" i="18" s="1"/>
  <c r="D695" i="18"/>
  <c r="C695" i="18"/>
  <c r="B695" i="18"/>
  <c r="A695" i="18"/>
  <c r="E694" i="18"/>
  <c r="F694" i="18" s="1"/>
  <c r="D694" i="18"/>
  <c r="C694" i="18"/>
  <c r="B694" i="18"/>
  <c r="A694" i="18"/>
  <c r="E693" i="18"/>
  <c r="F693" i="18" s="1"/>
  <c r="D693" i="18"/>
  <c r="C693" i="18"/>
  <c r="B693" i="18"/>
  <c r="A693" i="18"/>
  <c r="E692" i="18"/>
  <c r="F692" i="18" s="1"/>
  <c r="D692" i="18"/>
  <c r="C692" i="18"/>
  <c r="B692" i="18"/>
  <c r="A692" i="18"/>
  <c r="E691" i="18"/>
  <c r="F691" i="18" s="1"/>
  <c r="D691" i="18"/>
  <c r="C691" i="18"/>
  <c r="B691" i="18"/>
  <c r="A691" i="18"/>
  <c r="E690" i="18"/>
  <c r="F690" i="18" s="1"/>
  <c r="D690" i="18"/>
  <c r="C690" i="18"/>
  <c r="B690" i="18"/>
  <c r="A690" i="18"/>
  <c r="E689" i="18"/>
  <c r="F689" i="18" s="1"/>
  <c r="D689" i="18"/>
  <c r="C689" i="18"/>
  <c r="B689" i="18"/>
  <c r="A689" i="18"/>
  <c r="E688" i="18"/>
  <c r="F688" i="18" s="1"/>
  <c r="D688" i="18"/>
  <c r="C688" i="18"/>
  <c r="B688" i="18"/>
  <c r="A688" i="18"/>
  <c r="E687" i="18"/>
  <c r="F687" i="18" s="1"/>
  <c r="D687" i="18"/>
  <c r="C687" i="18"/>
  <c r="B687" i="18"/>
  <c r="A687" i="18"/>
  <c r="E686" i="18"/>
  <c r="F686" i="18" s="1"/>
  <c r="D686" i="18"/>
  <c r="C686" i="18"/>
  <c r="B686" i="18"/>
  <c r="A686" i="18"/>
  <c r="E685" i="18"/>
  <c r="F685" i="18" s="1"/>
  <c r="D685" i="18"/>
  <c r="C685" i="18"/>
  <c r="B685" i="18"/>
  <c r="A685" i="18"/>
  <c r="E684" i="18"/>
  <c r="F684" i="18" s="1"/>
  <c r="D684" i="18"/>
  <c r="C684" i="18"/>
  <c r="B684" i="18"/>
  <c r="A684" i="18"/>
  <c r="E683" i="18"/>
  <c r="F683" i="18" s="1"/>
  <c r="D683" i="18"/>
  <c r="C683" i="18"/>
  <c r="B683" i="18"/>
  <c r="A683" i="18"/>
  <c r="E682" i="18"/>
  <c r="F682" i="18" s="1"/>
  <c r="D682" i="18"/>
  <c r="C682" i="18"/>
  <c r="B682" i="18"/>
  <c r="A682" i="18"/>
  <c r="E681" i="18"/>
  <c r="F681" i="18" s="1"/>
  <c r="D681" i="18"/>
  <c r="C681" i="18"/>
  <c r="B681" i="18"/>
  <c r="A681" i="18"/>
  <c r="E680" i="18"/>
  <c r="F680" i="18" s="1"/>
  <c r="D680" i="18"/>
  <c r="C680" i="18"/>
  <c r="B680" i="18"/>
  <c r="A680" i="18"/>
  <c r="E679" i="18"/>
  <c r="F679" i="18" s="1"/>
  <c r="D679" i="18"/>
  <c r="C679" i="18"/>
  <c r="B679" i="18"/>
  <c r="A679" i="18"/>
  <c r="E678" i="18"/>
  <c r="F678" i="18" s="1"/>
  <c r="D678" i="18"/>
  <c r="C678" i="18"/>
  <c r="B678" i="18"/>
  <c r="A678" i="18"/>
  <c r="E677" i="18"/>
  <c r="F677" i="18" s="1"/>
  <c r="D677" i="18"/>
  <c r="C677" i="18"/>
  <c r="B677" i="18"/>
  <c r="A677" i="18"/>
  <c r="E676" i="18"/>
  <c r="F676" i="18" s="1"/>
  <c r="D676" i="18"/>
  <c r="C676" i="18"/>
  <c r="B676" i="18"/>
  <c r="A676" i="18"/>
  <c r="E675" i="18"/>
  <c r="F675" i="18" s="1"/>
  <c r="D675" i="18"/>
  <c r="C675" i="18"/>
  <c r="B675" i="18"/>
  <c r="A675" i="18"/>
  <c r="E674" i="18"/>
  <c r="F674" i="18" s="1"/>
  <c r="D674" i="18"/>
  <c r="C674" i="18"/>
  <c r="B674" i="18"/>
  <c r="A674" i="18"/>
  <c r="E673" i="18"/>
  <c r="F673" i="18" s="1"/>
  <c r="D673" i="18"/>
  <c r="C673" i="18"/>
  <c r="B673" i="18"/>
  <c r="A673" i="18"/>
  <c r="E672" i="18"/>
  <c r="F672" i="18" s="1"/>
  <c r="D672" i="18"/>
  <c r="C672" i="18"/>
  <c r="B672" i="18"/>
  <c r="A672" i="18"/>
  <c r="E671" i="18"/>
  <c r="F671" i="18" s="1"/>
  <c r="D671" i="18"/>
  <c r="C671" i="18"/>
  <c r="B671" i="18"/>
  <c r="A671" i="18"/>
  <c r="E670" i="18"/>
  <c r="F670" i="18" s="1"/>
  <c r="D670" i="18"/>
  <c r="C670" i="18"/>
  <c r="B670" i="18"/>
  <c r="A670" i="18"/>
  <c r="E669" i="18"/>
  <c r="F669" i="18" s="1"/>
  <c r="D669" i="18"/>
  <c r="C669" i="18"/>
  <c r="B669" i="18"/>
  <c r="A669" i="18"/>
  <c r="E668" i="18"/>
  <c r="F668" i="18" s="1"/>
  <c r="D668" i="18"/>
  <c r="C668" i="18"/>
  <c r="B668" i="18"/>
  <c r="A668" i="18"/>
  <c r="E667" i="18"/>
  <c r="F667" i="18" s="1"/>
  <c r="D667" i="18"/>
  <c r="C667" i="18"/>
  <c r="B667" i="18"/>
  <c r="A667" i="18"/>
  <c r="E666" i="18"/>
  <c r="F666" i="18" s="1"/>
  <c r="D666" i="18"/>
  <c r="C666" i="18"/>
  <c r="B666" i="18"/>
  <c r="A666" i="18"/>
  <c r="E665" i="18"/>
  <c r="F665" i="18" s="1"/>
  <c r="D665" i="18"/>
  <c r="C665" i="18"/>
  <c r="B665" i="18"/>
  <c r="A665" i="18"/>
  <c r="E664" i="18"/>
  <c r="F664" i="18" s="1"/>
  <c r="D664" i="18"/>
  <c r="C664" i="18"/>
  <c r="B664" i="18"/>
  <c r="A664" i="18"/>
  <c r="E663" i="18"/>
  <c r="F663" i="18" s="1"/>
  <c r="D663" i="18"/>
  <c r="C663" i="18"/>
  <c r="B663" i="18"/>
  <c r="A663" i="18"/>
  <c r="E662" i="18"/>
  <c r="F662" i="18" s="1"/>
  <c r="D662" i="18"/>
  <c r="C662" i="18"/>
  <c r="B662" i="18"/>
  <c r="A662" i="18"/>
  <c r="E661" i="18"/>
  <c r="F661" i="18" s="1"/>
  <c r="D661" i="18"/>
  <c r="C661" i="18"/>
  <c r="B661" i="18"/>
  <c r="A661" i="18"/>
  <c r="E660" i="18"/>
  <c r="F660" i="18" s="1"/>
  <c r="D660" i="18"/>
  <c r="C660" i="18"/>
  <c r="B660" i="18"/>
  <c r="A660" i="18"/>
  <c r="E659" i="18"/>
  <c r="F659" i="18" s="1"/>
  <c r="D659" i="18"/>
  <c r="C659" i="18"/>
  <c r="B659" i="18"/>
  <c r="A659" i="18"/>
  <c r="E658" i="18"/>
  <c r="F658" i="18" s="1"/>
  <c r="D658" i="18"/>
  <c r="C658" i="18"/>
  <c r="B658" i="18"/>
  <c r="A658" i="18"/>
  <c r="E657" i="18"/>
  <c r="F657" i="18" s="1"/>
  <c r="D657" i="18"/>
  <c r="C657" i="18"/>
  <c r="B657" i="18"/>
  <c r="A657" i="18"/>
  <c r="E656" i="18"/>
  <c r="F656" i="18" s="1"/>
  <c r="D656" i="18"/>
  <c r="C656" i="18"/>
  <c r="B656" i="18"/>
  <c r="A656" i="18"/>
  <c r="E655" i="18"/>
  <c r="F655" i="18" s="1"/>
  <c r="D655" i="18"/>
  <c r="C655" i="18"/>
  <c r="B655" i="18"/>
  <c r="A655" i="18"/>
  <c r="E654" i="18"/>
  <c r="F654" i="18" s="1"/>
  <c r="D654" i="18"/>
  <c r="C654" i="18"/>
  <c r="B654" i="18"/>
  <c r="A654" i="18"/>
  <c r="E653" i="18"/>
  <c r="F653" i="18" s="1"/>
  <c r="D653" i="18"/>
  <c r="C653" i="18"/>
  <c r="B653" i="18"/>
  <c r="A653" i="18"/>
  <c r="E652" i="18"/>
  <c r="F652" i="18" s="1"/>
  <c r="D652" i="18"/>
  <c r="C652" i="18"/>
  <c r="B652" i="18"/>
  <c r="A652" i="18"/>
  <c r="E651" i="18"/>
  <c r="F651" i="18" s="1"/>
  <c r="D651" i="18"/>
  <c r="C651" i="18"/>
  <c r="B651" i="18"/>
  <c r="A651" i="18"/>
  <c r="E650" i="18"/>
  <c r="F650" i="18" s="1"/>
  <c r="D650" i="18"/>
  <c r="C650" i="18"/>
  <c r="B650" i="18"/>
  <c r="A650" i="18"/>
  <c r="E649" i="18"/>
  <c r="F649" i="18" s="1"/>
  <c r="D649" i="18"/>
  <c r="C649" i="18"/>
  <c r="B649" i="18"/>
  <c r="A649" i="18"/>
  <c r="E648" i="18"/>
  <c r="F648" i="18" s="1"/>
  <c r="D648" i="18"/>
  <c r="C648" i="18"/>
  <c r="B648" i="18"/>
  <c r="A648" i="18"/>
  <c r="E647" i="18"/>
  <c r="F647" i="18" s="1"/>
  <c r="D647" i="18"/>
  <c r="C647" i="18"/>
  <c r="B647" i="18"/>
  <c r="A647" i="18"/>
  <c r="E646" i="18"/>
  <c r="F646" i="18" s="1"/>
  <c r="D646" i="18"/>
  <c r="C646" i="18"/>
  <c r="B646" i="18"/>
  <c r="A646" i="18"/>
  <c r="E645" i="18"/>
  <c r="F645" i="18" s="1"/>
  <c r="D645" i="18"/>
  <c r="C645" i="18"/>
  <c r="B645" i="18"/>
  <c r="A645" i="18"/>
  <c r="E644" i="18"/>
  <c r="F644" i="18" s="1"/>
  <c r="D644" i="18"/>
  <c r="C644" i="18"/>
  <c r="B644" i="18"/>
  <c r="A644" i="18"/>
  <c r="E643" i="18"/>
  <c r="F643" i="18" s="1"/>
  <c r="D643" i="18"/>
  <c r="C643" i="18"/>
  <c r="B643" i="18"/>
  <c r="A643" i="18"/>
  <c r="E642" i="18"/>
  <c r="F642" i="18" s="1"/>
  <c r="D642" i="18"/>
  <c r="C642" i="18"/>
  <c r="B642" i="18"/>
  <c r="A642" i="18"/>
  <c r="E641" i="18"/>
  <c r="F641" i="18" s="1"/>
  <c r="D641" i="18"/>
  <c r="C641" i="18"/>
  <c r="B641" i="18"/>
  <c r="A641" i="18"/>
  <c r="E640" i="18"/>
  <c r="F640" i="18" s="1"/>
  <c r="D640" i="18"/>
  <c r="C640" i="18"/>
  <c r="B640" i="18"/>
  <c r="A640" i="18"/>
  <c r="E639" i="18"/>
  <c r="F639" i="18" s="1"/>
  <c r="D639" i="18"/>
  <c r="C639" i="18"/>
  <c r="B639" i="18"/>
  <c r="A639" i="18"/>
  <c r="E638" i="18"/>
  <c r="F638" i="18" s="1"/>
  <c r="D638" i="18"/>
  <c r="C638" i="18"/>
  <c r="B638" i="18"/>
  <c r="A638" i="18"/>
  <c r="E637" i="18"/>
  <c r="F637" i="18" s="1"/>
  <c r="D637" i="18"/>
  <c r="C637" i="18"/>
  <c r="B637" i="18"/>
  <c r="A637" i="18"/>
  <c r="E636" i="18"/>
  <c r="F636" i="18" s="1"/>
  <c r="D636" i="18"/>
  <c r="C636" i="18"/>
  <c r="B636" i="18"/>
  <c r="A636" i="18"/>
  <c r="E635" i="18"/>
  <c r="F635" i="18" s="1"/>
  <c r="D635" i="18"/>
  <c r="C635" i="18"/>
  <c r="B635" i="18"/>
  <c r="A635" i="18"/>
  <c r="E634" i="18"/>
  <c r="F634" i="18" s="1"/>
  <c r="D634" i="18"/>
  <c r="C634" i="18"/>
  <c r="B634" i="18"/>
  <c r="A634" i="18"/>
  <c r="E633" i="18"/>
  <c r="F633" i="18" s="1"/>
  <c r="D633" i="18"/>
  <c r="C633" i="18"/>
  <c r="B633" i="18"/>
  <c r="A633" i="18"/>
  <c r="E632" i="18"/>
  <c r="F632" i="18" s="1"/>
  <c r="D632" i="18"/>
  <c r="C632" i="18"/>
  <c r="B632" i="18"/>
  <c r="A632" i="18"/>
  <c r="E631" i="18"/>
  <c r="F631" i="18" s="1"/>
  <c r="D631" i="18"/>
  <c r="C631" i="18"/>
  <c r="B631" i="18"/>
  <c r="A631" i="18"/>
  <c r="E630" i="18"/>
  <c r="F630" i="18" s="1"/>
  <c r="D630" i="18"/>
  <c r="C630" i="18"/>
  <c r="B630" i="18"/>
  <c r="A630" i="18"/>
  <c r="E629" i="18"/>
  <c r="F629" i="18" s="1"/>
  <c r="D629" i="18"/>
  <c r="C629" i="18"/>
  <c r="B629" i="18"/>
  <c r="A629" i="18"/>
  <c r="E628" i="18"/>
  <c r="F628" i="18" s="1"/>
  <c r="D628" i="18"/>
  <c r="C628" i="18"/>
  <c r="B628" i="18"/>
  <c r="A628" i="18"/>
  <c r="E627" i="18"/>
  <c r="F627" i="18" s="1"/>
  <c r="D627" i="18"/>
  <c r="C627" i="18"/>
  <c r="B627" i="18"/>
  <c r="A627" i="18"/>
  <c r="E626" i="18"/>
  <c r="F626" i="18" s="1"/>
  <c r="D626" i="18"/>
  <c r="C626" i="18"/>
  <c r="B626" i="18"/>
  <c r="A626" i="18"/>
  <c r="E625" i="18"/>
  <c r="F625" i="18" s="1"/>
  <c r="D625" i="18"/>
  <c r="C625" i="18"/>
  <c r="B625" i="18"/>
  <c r="A625" i="18"/>
  <c r="E624" i="18"/>
  <c r="F624" i="18" s="1"/>
  <c r="D624" i="18"/>
  <c r="C624" i="18"/>
  <c r="B624" i="18"/>
  <c r="A624" i="18"/>
  <c r="E623" i="18"/>
  <c r="F623" i="18" s="1"/>
  <c r="D623" i="18"/>
  <c r="C623" i="18"/>
  <c r="B623" i="18"/>
  <c r="A623" i="18"/>
  <c r="E622" i="18"/>
  <c r="F622" i="18" s="1"/>
  <c r="D622" i="18"/>
  <c r="C622" i="18"/>
  <c r="B622" i="18"/>
  <c r="A622" i="18"/>
  <c r="E621" i="18"/>
  <c r="F621" i="18" s="1"/>
  <c r="D621" i="18"/>
  <c r="C621" i="18"/>
  <c r="B621" i="18"/>
  <c r="A621" i="18"/>
  <c r="E620" i="18"/>
  <c r="F620" i="18" s="1"/>
  <c r="D620" i="18"/>
  <c r="C620" i="18"/>
  <c r="B620" i="18"/>
  <c r="A620" i="18"/>
  <c r="E619" i="18"/>
  <c r="F619" i="18" s="1"/>
  <c r="D619" i="18"/>
  <c r="C619" i="18"/>
  <c r="B619" i="18"/>
  <c r="A619" i="18"/>
  <c r="E618" i="18"/>
  <c r="F618" i="18" s="1"/>
  <c r="D618" i="18"/>
  <c r="C618" i="18"/>
  <c r="B618" i="18"/>
  <c r="A618" i="18"/>
  <c r="E617" i="18"/>
  <c r="F617" i="18" s="1"/>
  <c r="D617" i="18"/>
  <c r="C617" i="18"/>
  <c r="B617" i="18"/>
  <c r="A617" i="18"/>
  <c r="E616" i="18"/>
  <c r="F616" i="18" s="1"/>
  <c r="D616" i="18"/>
  <c r="C616" i="18"/>
  <c r="B616" i="18"/>
  <c r="A616" i="18"/>
  <c r="E615" i="18"/>
  <c r="F615" i="18" s="1"/>
  <c r="D615" i="18"/>
  <c r="C615" i="18"/>
  <c r="B615" i="18"/>
  <c r="A615" i="18"/>
  <c r="E614" i="18"/>
  <c r="F614" i="18" s="1"/>
  <c r="D614" i="18"/>
  <c r="C614" i="18"/>
  <c r="B614" i="18"/>
  <c r="A614" i="18"/>
  <c r="E613" i="18"/>
  <c r="F613" i="18" s="1"/>
  <c r="D613" i="18"/>
  <c r="C613" i="18"/>
  <c r="B613" i="18"/>
  <c r="A613" i="18"/>
  <c r="E612" i="18"/>
  <c r="F612" i="18" s="1"/>
  <c r="D612" i="18"/>
  <c r="C612" i="18"/>
  <c r="B612" i="18"/>
  <c r="A612" i="18"/>
  <c r="E611" i="18"/>
  <c r="F611" i="18" s="1"/>
  <c r="D611" i="18"/>
  <c r="C611" i="18"/>
  <c r="B611" i="18"/>
  <c r="A611" i="18"/>
  <c r="E610" i="18"/>
  <c r="F610" i="18" s="1"/>
  <c r="D610" i="18"/>
  <c r="C610" i="18"/>
  <c r="B610" i="18"/>
  <c r="A610" i="18"/>
  <c r="E609" i="18"/>
  <c r="F609" i="18" s="1"/>
  <c r="D609" i="18"/>
  <c r="C609" i="18"/>
  <c r="B609" i="18"/>
  <c r="A609" i="18"/>
  <c r="E608" i="18"/>
  <c r="F608" i="18" s="1"/>
  <c r="D608" i="18"/>
  <c r="C608" i="18"/>
  <c r="B608" i="18"/>
  <c r="A608" i="18"/>
  <c r="E607" i="18"/>
  <c r="F607" i="18" s="1"/>
  <c r="D607" i="18"/>
  <c r="C607" i="18"/>
  <c r="B607" i="18"/>
  <c r="A607" i="18"/>
  <c r="E606" i="18"/>
  <c r="F606" i="18" s="1"/>
  <c r="D606" i="18"/>
  <c r="C606" i="18"/>
  <c r="B606" i="18"/>
  <c r="A606" i="18"/>
  <c r="E605" i="18"/>
  <c r="F605" i="18" s="1"/>
  <c r="D605" i="18"/>
  <c r="C605" i="18"/>
  <c r="B605" i="18"/>
  <c r="A605" i="18"/>
  <c r="E604" i="18"/>
  <c r="F604" i="18" s="1"/>
  <c r="D604" i="18"/>
  <c r="C604" i="18"/>
  <c r="B604" i="18"/>
  <c r="A604" i="18"/>
  <c r="E603" i="18"/>
  <c r="F603" i="18" s="1"/>
  <c r="D603" i="18"/>
  <c r="C603" i="18"/>
  <c r="B603" i="18"/>
  <c r="A603" i="18"/>
  <c r="E602" i="18"/>
  <c r="F602" i="18" s="1"/>
  <c r="D602" i="18"/>
  <c r="C602" i="18"/>
  <c r="B602" i="18"/>
  <c r="A602" i="18"/>
  <c r="E601" i="18"/>
  <c r="F601" i="18" s="1"/>
  <c r="D601" i="18"/>
  <c r="C601" i="18"/>
  <c r="B601" i="18"/>
  <c r="A601" i="18"/>
  <c r="E600" i="18"/>
  <c r="F600" i="18" s="1"/>
  <c r="D600" i="18"/>
  <c r="C600" i="18"/>
  <c r="B600" i="18"/>
  <c r="A600" i="18"/>
  <c r="E599" i="18"/>
  <c r="F599" i="18" s="1"/>
  <c r="D599" i="18"/>
  <c r="C599" i="18"/>
  <c r="B599" i="18"/>
  <c r="A599" i="18"/>
  <c r="E598" i="18"/>
  <c r="F598" i="18" s="1"/>
  <c r="D598" i="18"/>
  <c r="C598" i="18"/>
  <c r="B598" i="18"/>
  <c r="A598" i="18"/>
  <c r="E597" i="18"/>
  <c r="F597" i="18" s="1"/>
  <c r="D597" i="18"/>
  <c r="C597" i="18"/>
  <c r="B597" i="18"/>
  <c r="A597" i="18"/>
  <c r="E596" i="18"/>
  <c r="F596" i="18" s="1"/>
  <c r="D596" i="18"/>
  <c r="C596" i="18"/>
  <c r="B596" i="18"/>
  <c r="A596" i="18"/>
  <c r="E595" i="18"/>
  <c r="F595" i="18" s="1"/>
  <c r="D595" i="18"/>
  <c r="C595" i="18"/>
  <c r="B595" i="18"/>
  <c r="A595" i="18"/>
  <c r="E594" i="18"/>
  <c r="F594" i="18" s="1"/>
  <c r="D594" i="18"/>
  <c r="C594" i="18"/>
  <c r="B594" i="18"/>
  <c r="A594" i="18"/>
  <c r="E593" i="18"/>
  <c r="F593" i="18" s="1"/>
  <c r="D593" i="18"/>
  <c r="C593" i="18"/>
  <c r="B593" i="18"/>
  <c r="A593" i="18"/>
  <c r="E592" i="18"/>
  <c r="F592" i="18" s="1"/>
  <c r="D592" i="18"/>
  <c r="C592" i="18"/>
  <c r="B592" i="18"/>
  <c r="A592" i="18"/>
  <c r="E591" i="18"/>
  <c r="F591" i="18" s="1"/>
  <c r="D591" i="18"/>
  <c r="C591" i="18"/>
  <c r="B591" i="18"/>
  <c r="A591" i="18"/>
  <c r="E590" i="18"/>
  <c r="F590" i="18" s="1"/>
  <c r="D590" i="18"/>
  <c r="C590" i="18"/>
  <c r="B590" i="18"/>
  <c r="A590" i="18"/>
  <c r="E589" i="18"/>
  <c r="F589" i="18" s="1"/>
  <c r="D589" i="18"/>
  <c r="C589" i="18"/>
  <c r="B589" i="18"/>
  <c r="A589" i="18"/>
  <c r="E588" i="18"/>
  <c r="F588" i="18" s="1"/>
  <c r="D588" i="18"/>
  <c r="C588" i="18"/>
  <c r="B588" i="18"/>
  <c r="A588" i="18"/>
  <c r="E587" i="18"/>
  <c r="F587" i="18" s="1"/>
  <c r="D587" i="18"/>
  <c r="C587" i="18"/>
  <c r="B587" i="18"/>
  <c r="A587" i="18"/>
  <c r="E586" i="18"/>
  <c r="F586" i="18" s="1"/>
  <c r="D586" i="18"/>
  <c r="C586" i="18"/>
  <c r="B586" i="18"/>
  <c r="A586" i="18"/>
  <c r="E585" i="18"/>
  <c r="F585" i="18" s="1"/>
  <c r="D585" i="18"/>
  <c r="C585" i="18"/>
  <c r="B585" i="18"/>
  <c r="A585" i="18"/>
  <c r="E584" i="18"/>
  <c r="F584" i="18" s="1"/>
  <c r="D584" i="18"/>
  <c r="C584" i="18"/>
  <c r="B584" i="18"/>
  <c r="A584" i="18"/>
  <c r="E583" i="18"/>
  <c r="F583" i="18" s="1"/>
  <c r="D583" i="18"/>
  <c r="C583" i="18"/>
  <c r="B583" i="18"/>
  <c r="A583" i="18"/>
  <c r="E582" i="18"/>
  <c r="F582" i="18" s="1"/>
  <c r="D582" i="18"/>
  <c r="C582" i="18"/>
  <c r="B582" i="18"/>
  <c r="A582" i="18"/>
  <c r="E581" i="18"/>
  <c r="F581" i="18" s="1"/>
  <c r="D581" i="18"/>
  <c r="C581" i="18"/>
  <c r="B581" i="18"/>
  <c r="A581" i="18"/>
  <c r="E580" i="18"/>
  <c r="F580" i="18" s="1"/>
  <c r="D580" i="18"/>
  <c r="C580" i="18"/>
  <c r="B580" i="18"/>
  <c r="A580" i="18"/>
  <c r="E579" i="18"/>
  <c r="F579" i="18" s="1"/>
  <c r="D579" i="18"/>
  <c r="C579" i="18"/>
  <c r="B579" i="18"/>
  <c r="A579" i="18"/>
  <c r="E578" i="18"/>
  <c r="F578" i="18" s="1"/>
  <c r="D578" i="18"/>
  <c r="C578" i="18"/>
  <c r="B578" i="18"/>
  <c r="A578" i="18"/>
  <c r="E577" i="18"/>
  <c r="F577" i="18" s="1"/>
  <c r="D577" i="18"/>
  <c r="C577" i="18"/>
  <c r="B577" i="18"/>
  <c r="A577" i="18"/>
  <c r="E576" i="18"/>
  <c r="F576" i="18" s="1"/>
  <c r="D576" i="18"/>
  <c r="C576" i="18"/>
  <c r="B576" i="18"/>
  <c r="A576" i="18"/>
  <c r="E575" i="18"/>
  <c r="F575" i="18" s="1"/>
  <c r="D575" i="18"/>
  <c r="C575" i="18"/>
  <c r="B575" i="18"/>
  <c r="A575" i="18"/>
  <c r="E574" i="18"/>
  <c r="F574" i="18" s="1"/>
  <c r="D574" i="18"/>
  <c r="C574" i="18"/>
  <c r="B574" i="18"/>
  <c r="A574" i="18"/>
  <c r="E573" i="18"/>
  <c r="F573" i="18" s="1"/>
  <c r="D573" i="18"/>
  <c r="C573" i="18"/>
  <c r="B573" i="18"/>
  <c r="A573" i="18"/>
  <c r="E572" i="18"/>
  <c r="F572" i="18" s="1"/>
  <c r="D572" i="18"/>
  <c r="C572" i="18"/>
  <c r="B572" i="18"/>
  <c r="A572" i="18"/>
  <c r="E571" i="18"/>
  <c r="F571" i="18" s="1"/>
  <c r="D571" i="18"/>
  <c r="C571" i="18"/>
  <c r="B571" i="18"/>
  <c r="A571" i="18"/>
  <c r="E570" i="18"/>
  <c r="F570" i="18" s="1"/>
  <c r="D570" i="18"/>
  <c r="C570" i="18"/>
  <c r="B570" i="18"/>
  <c r="A570" i="18"/>
  <c r="E569" i="18"/>
  <c r="F569" i="18" s="1"/>
  <c r="D569" i="18"/>
  <c r="C569" i="18"/>
  <c r="B569" i="18"/>
  <c r="A569" i="18"/>
  <c r="E568" i="18"/>
  <c r="F568" i="18" s="1"/>
  <c r="D568" i="18"/>
  <c r="C568" i="18"/>
  <c r="B568" i="18"/>
  <c r="A568" i="18"/>
  <c r="E567" i="18"/>
  <c r="F567" i="18" s="1"/>
  <c r="D567" i="18"/>
  <c r="C567" i="18"/>
  <c r="B567" i="18"/>
  <c r="A567" i="18"/>
  <c r="E566" i="18"/>
  <c r="F566" i="18" s="1"/>
  <c r="D566" i="18"/>
  <c r="C566" i="18"/>
  <c r="B566" i="18"/>
  <c r="A566" i="18"/>
  <c r="E565" i="18"/>
  <c r="F565" i="18" s="1"/>
  <c r="D565" i="18"/>
  <c r="C565" i="18"/>
  <c r="B565" i="18"/>
  <c r="A565" i="18"/>
  <c r="E564" i="18"/>
  <c r="F564" i="18" s="1"/>
  <c r="D564" i="18"/>
  <c r="C564" i="18"/>
  <c r="B564" i="18"/>
  <c r="A564" i="18"/>
  <c r="E563" i="18"/>
  <c r="F563" i="18" s="1"/>
  <c r="D563" i="18"/>
  <c r="C563" i="18"/>
  <c r="B563" i="18"/>
  <c r="A563" i="18"/>
  <c r="E562" i="18"/>
  <c r="F562" i="18" s="1"/>
  <c r="D562" i="18"/>
  <c r="C562" i="18"/>
  <c r="B562" i="18"/>
  <c r="A562" i="18"/>
  <c r="E561" i="18"/>
  <c r="F561" i="18" s="1"/>
  <c r="D561" i="18"/>
  <c r="C561" i="18"/>
  <c r="B561" i="18"/>
  <c r="A561" i="18"/>
  <c r="E560" i="18"/>
  <c r="F560" i="18" s="1"/>
  <c r="D560" i="18"/>
  <c r="C560" i="18"/>
  <c r="B560" i="18"/>
  <c r="A560" i="18"/>
  <c r="E559" i="18"/>
  <c r="F559" i="18" s="1"/>
  <c r="D559" i="18"/>
  <c r="C559" i="18"/>
  <c r="B559" i="18"/>
  <c r="A559" i="18"/>
  <c r="E558" i="18"/>
  <c r="F558" i="18" s="1"/>
  <c r="D558" i="18"/>
  <c r="C558" i="18"/>
  <c r="B558" i="18"/>
  <c r="A558" i="18"/>
  <c r="E557" i="18"/>
  <c r="F557" i="18" s="1"/>
  <c r="D557" i="18"/>
  <c r="C557" i="18"/>
  <c r="B557" i="18"/>
  <c r="A557" i="18"/>
  <c r="E556" i="18"/>
  <c r="F556" i="18" s="1"/>
  <c r="D556" i="18"/>
  <c r="C556" i="18"/>
  <c r="B556" i="18"/>
  <c r="A556" i="18"/>
  <c r="E555" i="18"/>
  <c r="F555" i="18" s="1"/>
  <c r="D555" i="18"/>
  <c r="C555" i="18"/>
  <c r="B555" i="18"/>
  <c r="A555" i="18"/>
  <c r="E554" i="18"/>
  <c r="F554" i="18" s="1"/>
  <c r="D554" i="18"/>
  <c r="C554" i="18"/>
  <c r="B554" i="18"/>
  <c r="A554" i="18"/>
  <c r="E553" i="18"/>
  <c r="F553" i="18" s="1"/>
  <c r="D553" i="18"/>
  <c r="C553" i="18"/>
  <c r="B553" i="18"/>
  <c r="A553" i="18"/>
  <c r="E552" i="18"/>
  <c r="F552" i="18" s="1"/>
  <c r="D552" i="18"/>
  <c r="C552" i="18"/>
  <c r="B552" i="18"/>
  <c r="A552" i="18"/>
  <c r="E551" i="18"/>
  <c r="F551" i="18" s="1"/>
  <c r="D551" i="18"/>
  <c r="C551" i="18"/>
  <c r="B551" i="18"/>
  <c r="A551" i="18"/>
  <c r="E550" i="18"/>
  <c r="F550" i="18" s="1"/>
  <c r="D550" i="18"/>
  <c r="C550" i="18"/>
  <c r="B550" i="18"/>
  <c r="A550" i="18"/>
  <c r="E549" i="18"/>
  <c r="F549" i="18" s="1"/>
  <c r="D549" i="18"/>
  <c r="C549" i="18"/>
  <c r="B549" i="18"/>
  <c r="A549" i="18"/>
  <c r="E548" i="18"/>
  <c r="F548" i="18" s="1"/>
  <c r="D548" i="18"/>
  <c r="C548" i="18"/>
  <c r="B548" i="18"/>
  <c r="A548" i="18"/>
  <c r="E547" i="18"/>
  <c r="F547" i="18" s="1"/>
  <c r="D547" i="18"/>
  <c r="C547" i="18"/>
  <c r="B547" i="18"/>
  <c r="A547" i="18"/>
  <c r="E546" i="18"/>
  <c r="F546" i="18" s="1"/>
  <c r="D546" i="18"/>
  <c r="C546" i="18"/>
  <c r="B546" i="18"/>
  <c r="A546" i="18"/>
  <c r="E545" i="18"/>
  <c r="F545" i="18" s="1"/>
  <c r="D545" i="18"/>
  <c r="C545" i="18"/>
  <c r="B545" i="18"/>
  <c r="A545" i="18"/>
  <c r="E544" i="18"/>
  <c r="F544" i="18" s="1"/>
  <c r="D544" i="18"/>
  <c r="C544" i="18"/>
  <c r="B544" i="18"/>
  <c r="A544" i="18"/>
  <c r="E543" i="18"/>
  <c r="F543" i="18" s="1"/>
  <c r="D543" i="18"/>
  <c r="C543" i="18"/>
  <c r="B543" i="18"/>
  <c r="A543" i="18"/>
  <c r="E542" i="18"/>
  <c r="F542" i="18" s="1"/>
  <c r="D542" i="18"/>
  <c r="C542" i="18"/>
  <c r="B542" i="18"/>
  <c r="A542" i="18"/>
  <c r="E541" i="18"/>
  <c r="F541" i="18" s="1"/>
  <c r="D541" i="18"/>
  <c r="C541" i="18"/>
  <c r="B541" i="18"/>
  <c r="A541" i="18"/>
  <c r="E540" i="18"/>
  <c r="F540" i="18" s="1"/>
  <c r="D540" i="18"/>
  <c r="C540" i="18"/>
  <c r="B540" i="18"/>
  <c r="A540" i="18"/>
  <c r="E539" i="18"/>
  <c r="F539" i="18" s="1"/>
  <c r="D539" i="18"/>
  <c r="C539" i="18"/>
  <c r="B539" i="18"/>
  <c r="A539" i="18"/>
  <c r="E538" i="18"/>
  <c r="F538" i="18" s="1"/>
  <c r="D538" i="18"/>
  <c r="C538" i="18"/>
  <c r="B538" i="18"/>
  <c r="A538" i="18"/>
  <c r="E537" i="18"/>
  <c r="F537" i="18" s="1"/>
  <c r="D537" i="18"/>
  <c r="C537" i="18"/>
  <c r="B537" i="18"/>
  <c r="A537" i="18"/>
  <c r="E536" i="18"/>
  <c r="F536" i="18" s="1"/>
  <c r="D536" i="18"/>
  <c r="C536" i="18"/>
  <c r="B536" i="18"/>
  <c r="A536" i="18"/>
  <c r="E535" i="18"/>
  <c r="F535" i="18" s="1"/>
  <c r="D535" i="18"/>
  <c r="C535" i="18"/>
  <c r="B535" i="18"/>
  <c r="A535" i="18"/>
  <c r="E534" i="18"/>
  <c r="F534" i="18" s="1"/>
  <c r="D534" i="18"/>
  <c r="C534" i="18"/>
  <c r="B534" i="18"/>
  <c r="A534" i="18"/>
  <c r="E533" i="18"/>
  <c r="F533" i="18" s="1"/>
  <c r="D533" i="18"/>
  <c r="C533" i="18"/>
  <c r="B533" i="18"/>
  <c r="A533" i="18"/>
  <c r="E532" i="18"/>
  <c r="F532" i="18" s="1"/>
  <c r="D532" i="18"/>
  <c r="C532" i="18"/>
  <c r="B532" i="18"/>
  <c r="A532" i="18"/>
  <c r="E531" i="18"/>
  <c r="F531" i="18" s="1"/>
  <c r="D531" i="18"/>
  <c r="C531" i="18"/>
  <c r="B531" i="18"/>
  <c r="A531" i="18"/>
  <c r="E530" i="18"/>
  <c r="F530" i="18" s="1"/>
  <c r="D530" i="18"/>
  <c r="C530" i="18"/>
  <c r="B530" i="18"/>
  <c r="A530" i="18"/>
  <c r="E529" i="18"/>
  <c r="F529" i="18" s="1"/>
  <c r="D529" i="18"/>
  <c r="C529" i="18"/>
  <c r="B529" i="18"/>
  <c r="A529" i="18"/>
  <c r="E528" i="18"/>
  <c r="F528" i="18" s="1"/>
  <c r="D528" i="18"/>
  <c r="C528" i="18"/>
  <c r="B528" i="18"/>
  <c r="A528" i="18"/>
  <c r="E527" i="18"/>
  <c r="F527" i="18" s="1"/>
  <c r="D527" i="18"/>
  <c r="C527" i="18"/>
  <c r="B527" i="18"/>
  <c r="A527" i="18"/>
  <c r="E526" i="18"/>
  <c r="F526" i="18" s="1"/>
  <c r="D526" i="18"/>
  <c r="C526" i="18"/>
  <c r="B526" i="18"/>
  <c r="A526" i="18"/>
  <c r="E525" i="18"/>
  <c r="F525" i="18" s="1"/>
  <c r="D525" i="18"/>
  <c r="C525" i="18"/>
  <c r="B525" i="18"/>
  <c r="A525" i="18"/>
  <c r="E524" i="18"/>
  <c r="F524" i="18" s="1"/>
  <c r="D524" i="18"/>
  <c r="C524" i="18"/>
  <c r="B524" i="18"/>
  <c r="A524" i="18"/>
  <c r="E523" i="18"/>
  <c r="F523" i="18" s="1"/>
  <c r="D523" i="18"/>
  <c r="C523" i="18"/>
  <c r="B523" i="18"/>
  <c r="A523" i="18"/>
  <c r="E522" i="18"/>
  <c r="F522" i="18" s="1"/>
  <c r="D522" i="18"/>
  <c r="C522" i="18"/>
  <c r="B522" i="18"/>
  <c r="A522" i="18"/>
  <c r="E521" i="18"/>
  <c r="F521" i="18" s="1"/>
  <c r="D521" i="18"/>
  <c r="C521" i="18"/>
  <c r="B521" i="18"/>
  <c r="A521" i="18"/>
  <c r="E520" i="18"/>
  <c r="F520" i="18" s="1"/>
  <c r="D520" i="18"/>
  <c r="C520" i="18"/>
  <c r="B520" i="18"/>
  <c r="A520" i="18"/>
  <c r="E519" i="18"/>
  <c r="F519" i="18" s="1"/>
  <c r="D519" i="18"/>
  <c r="C519" i="18"/>
  <c r="B519" i="18"/>
  <c r="A519" i="18"/>
  <c r="E518" i="18"/>
  <c r="F518" i="18" s="1"/>
  <c r="D518" i="18"/>
  <c r="C518" i="18"/>
  <c r="B518" i="18"/>
  <c r="A518" i="18"/>
  <c r="E517" i="18"/>
  <c r="F517" i="18" s="1"/>
  <c r="D517" i="18"/>
  <c r="C517" i="18"/>
  <c r="B517" i="18"/>
  <c r="A517" i="18"/>
  <c r="E516" i="18"/>
  <c r="F516" i="18" s="1"/>
  <c r="D516" i="18"/>
  <c r="C516" i="18"/>
  <c r="B516" i="18"/>
  <c r="A516" i="18"/>
  <c r="E515" i="18"/>
  <c r="F515" i="18" s="1"/>
  <c r="D515" i="18"/>
  <c r="C515" i="18"/>
  <c r="B515" i="18"/>
  <c r="A515" i="18"/>
  <c r="E514" i="18"/>
  <c r="F514" i="18" s="1"/>
  <c r="D514" i="18"/>
  <c r="C514" i="18"/>
  <c r="B514" i="18"/>
  <c r="A514" i="18"/>
  <c r="E513" i="18"/>
  <c r="F513" i="18" s="1"/>
  <c r="D513" i="18"/>
  <c r="C513" i="18"/>
  <c r="B513" i="18"/>
  <c r="A513" i="18"/>
  <c r="E512" i="18"/>
  <c r="F512" i="18" s="1"/>
  <c r="D512" i="18"/>
  <c r="C512" i="18"/>
  <c r="B512" i="18"/>
  <c r="A512" i="18"/>
  <c r="E511" i="18"/>
  <c r="F511" i="18" s="1"/>
  <c r="D511" i="18"/>
  <c r="C511" i="18"/>
  <c r="B511" i="18"/>
  <c r="A511" i="18"/>
  <c r="E510" i="18"/>
  <c r="F510" i="18" s="1"/>
  <c r="D510" i="18"/>
  <c r="C510" i="18"/>
  <c r="B510" i="18"/>
  <c r="A510" i="18"/>
  <c r="E509" i="18"/>
  <c r="F509" i="18" s="1"/>
  <c r="D509" i="18"/>
  <c r="C509" i="18"/>
  <c r="B509" i="18"/>
  <c r="A509" i="18"/>
  <c r="E508" i="18"/>
  <c r="F508" i="18" s="1"/>
  <c r="D508" i="18"/>
  <c r="C508" i="18"/>
  <c r="B508" i="18"/>
  <c r="A508" i="18"/>
  <c r="E507" i="18"/>
  <c r="F507" i="18" s="1"/>
  <c r="D507" i="18"/>
  <c r="C507" i="18"/>
  <c r="B507" i="18"/>
  <c r="A507" i="18"/>
  <c r="E506" i="18"/>
  <c r="F506" i="18" s="1"/>
  <c r="D506" i="18"/>
  <c r="C506" i="18"/>
  <c r="B506" i="18"/>
  <c r="A506" i="18"/>
  <c r="E505" i="18"/>
  <c r="F505" i="18" s="1"/>
  <c r="D505" i="18"/>
  <c r="C505" i="18"/>
  <c r="B505" i="18"/>
  <c r="A505" i="18"/>
  <c r="E504" i="18"/>
  <c r="F504" i="18" s="1"/>
  <c r="D504" i="18"/>
  <c r="C504" i="18"/>
  <c r="B504" i="18"/>
  <c r="A504" i="18"/>
  <c r="E503" i="18"/>
  <c r="F503" i="18" s="1"/>
  <c r="D503" i="18"/>
  <c r="C503" i="18"/>
  <c r="B503" i="18"/>
  <c r="A503" i="18"/>
  <c r="E502" i="18"/>
  <c r="F502" i="18" s="1"/>
  <c r="D502" i="18"/>
  <c r="C502" i="18"/>
  <c r="B502" i="18"/>
  <c r="A502" i="18"/>
  <c r="E501" i="18"/>
  <c r="F501" i="18" s="1"/>
  <c r="D501" i="18"/>
  <c r="C501" i="18"/>
  <c r="B501" i="18"/>
  <c r="A501" i="18"/>
  <c r="E500" i="18"/>
  <c r="F500" i="18" s="1"/>
  <c r="D500" i="18"/>
  <c r="C500" i="18"/>
  <c r="B500" i="18"/>
  <c r="A500" i="18"/>
  <c r="E499" i="18"/>
  <c r="F499" i="18" s="1"/>
  <c r="D499" i="18"/>
  <c r="C499" i="18"/>
  <c r="B499" i="18"/>
  <c r="A499" i="18"/>
  <c r="E498" i="18"/>
  <c r="F498" i="18" s="1"/>
  <c r="D498" i="18"/>
  <c r="C498" i="18"/>
  <c r="B498" i="18"/>
  <c r="A498" i="18"/>
  <c r="E497" i="18"/>
  <c r="F497" i="18" s="1"/>
  <c r="D497" i="18"/>
  <c r="C497" i="18"/>
  <c r="B497" i="18"/>
  <c r="A497" i="18"/>
  <c r="E496" i="18"/>
  <c r="F496" i="18" s="1"/>
  <c r="D496" i="18"/>
  <c r="C496" i="18"/>
  <c r="B496" i="18"/>
  <c r="A496" i="18"/>
  <c r="E495" i="18"/>
  <c r="F495" i="18" s="1"/>
  <c r="D495" i="18"/>
  <c r="C495" i="18"/>
  <c r="B495" i="18"/>
  <c r="A495" i="18"/>
  <c r="E494" i="18"/>
  <c r="F494" i="18" s="1"/>
  <c r="D494" i="18"/>
  <c r="C494" i="18"/>
  <c r="B494" i="18"/>
  <c r="A494" i="18"/>
  <c r="E493" i="18"/>
  <c r="F493" i="18" s="1"/>
  <c r="D493" i="18"/>
  <c r="C493" i="18"/>
  <c r="B493" i="18"/>
  <c r="A493" i="18"/>
  <c r="E492" i="18"/>
  <c r="F492" i="18" s="1"/>
  <c r="D492" i="18"/>
  <c r="C492" i="18"/>
  <c r="B492" i="18"/>
  <c r="A492" i="18"/>
  <c r="E491" i="18"/>
  <c r="F491" i="18" s="1"/>
  <c r="D491" i="18"/>
  <c r="C491" i="18"/>
  <c r="B491" i="18"/>
  <c r="A491" i="18"/>
  <c r="E490" i="18"/>
  <c r="F490" i="18" s="1"/>
  <c r="D490" i="18"/>
  <c r="C490" i="18"/>
  <c r="B490" i="18"/>
  <c r="A490" i="18"/>
  <c r="E489" i="18"/>
  <c r="F489" i="18" s="1"/>
  <c r="D489" i="18"/>
  <c r="C489" i="18"/>
  <c r="B489" i="18"/>
  <c r="A489" i="18"/>
  <c r="E488" i="18"/>
  <c r="F488" i="18" s="1"/>
  <c r="D488" i="18"/>
  <c r="C488" i="18"/>
  <c r="B488" i="18"/>
  <c r="A488" i="18"/>
  <c r="E487" i="18"/>
  <c r="F487" i="18" s="1"/>
  <c r="D487" i="18"/>
  <c r="C487" i="18"/>
  <c r="B487" i="18"/>
  <c r="A487" i="18"/>
  <c r="E486" i="18"/>
  <c r="F486" i="18" s="1"/>
  <c r="D486" i="18"/>
  <c r="C486" i="18"/>
  <c r="B486" i="18"/>
  <c r="A486" i="18"/>
  <c r="E485" i="18"/>
  <c r="F485" i="18" s="1"/>
  <c r="D485" i="18"/>
  <c r="C485" i="18"/>
  <c r="B485" i="18"/>
  <c r="A485" i="18"/>
  <c r="E484" i="18"/>
  <c r="F484" i="18" s="1"/>
  <c r="D484" i="18"/>
  <c r="C484" i="18"/>
  <c r="B484" i="18"/>
  <c r="A484" i="18"/>
  <c r="E483" i="18"/>
  <c r="F483" i="18" s="1"/>
  <c r="D483" i="18"/>
  <c r="C483" i="18"/>
  <c r="B483" i="18"/>
  <c r="A483" i="18"/>
  <c r="E482" i="18"/>
  <c r="F482" i="18" s="1"/>
  <c r="D482" i="18"/>
  <c r="C482" i="18"/>
  <c r="B482" i="18"/>
  <c r="A482" i="18"/>
  <c r="E481" i="18"/>
  <c r="F481" i="18" s="1"/>
  <c r="D481" i="18"/>
  <c r="C481" i="18"/>
  <c r="B481" i="18"/>
  <c r="A481" i="18"/>
  <c r="E480" i="18"/>
  <c r="F480" i="18" s="1"/>
  <c r="D480" i="18"/>
  <c r="C480" i="18"/>
  <c r="B480" i="18"/>
  <c r="A480" i="18"/>
  <c r="E479" i="18"/>
  <c r="F479" i="18" s="1"/>
  <c r="D479" i="18"/>
  <c r="C479" i="18"/>
  <c r="B479" i="18"/>
  <c r="A479" i="18"/>
  <c r="E478" i="18"/>
  <c r="F478" i="18" s="1"/>
  <c r="D478" i="18"/>
  <c r="C478" i="18"/>
  <c r="B478" i="18"/>
  <c r="A478" i="18"/>
  <c r="E477" i="18"/>
  <c r="F477" i="18" s="1"/>
  <c r="D477" i="18"/>
  <c r="C477" i="18"/>
  <c r="B477" i="18"/>
  <c r="A477" i="18"/>
  <c r="E476" i="18"/>
  <c r="F476" i="18" s="1"/>
  <c r="D476" i="18"/>
  <c r="C476" i="18"/>
  <c r="B476" i="18"/>
  <c r="A476" i="18"/>
  <c r="E475" i="18"/>
  <c r="F475" i="18" s="1"/>
  <c r="D475" i="18"/>
  <c r="C475" i="18"/>
  <c r="B475" i="18"/>
  <c r="A475" i="18"/>
  <c r="E474" i="18"/>
  <c r="F474" i="18" s="1"/>
  <c r="D474" i="18"/>
  <c r="C474" i="18"/>
  <c r="B474" i="18"/>
  <c r="A474" i="18"/>
  <c r="E473" i="18"/>
  <c r="F473" i="18" s="1"/>
  <c r="D473" i="18"/>
  <c r="C473" i="18"/>
  <c r="B473" i="18"/>
  <c r="A473" i="18"/>
  <c r="E472" i="18"/>
  <c r="F472" i="18" s="1"/>
  <c r="D472" i="18"/>
  <c r="C472" i="18"/>
  <c r="B472" i="18"/>
  <c r="A472" i="18"/>
  <c r="E471" i="18"/>
  <c r="F471" i="18" s="1"/>
  <c r="D471" i="18"/>
  <c r="C471" i="18"/>
  <c r="B471" i="18"/>
  <c r="A471" i="18"/>
  <c r="E470" i="18"/>
  <c r="F470" i="18" s="1"/>
  <c r="D470" i="18"/>
  <c r="C470" i="18"/>
  <c r="B470" i="18"/>
  <c r="A470" i="18"/>
  <c r="E469" i="18"/>
  <c r="F469" i="18" s="1"/>
  <c r="D469" i="18"/>
  <c r="C469" i="18"/>
  <c r="B469" i="18"/>
  <c r="A469" i="18"/>
  <c r="E468" i="18"/>
  <c r="F468" i="18" s="1"/>
  <c r="D468" i="18"/>
  <c r="C468" i="18"/>
  <c r="B468" i="18"/>
  <c r="A468" i="18"/>
  <c r="E467" i="18"/>
  <c r="F467" i="18" s="1"/>
  <c r="D467" i="18"/>
  <c r="C467" i="18"/>
  <c r="B467" i="18"/>
  <c r="A467" i="18"/>
  <c r="E466" i="18"/>
  <c r="F466" i="18" s="1"/>
  <c r="D466" i="18"/>
  <c r="C466" i="18"/>
  <c r="B466" i="18"/>
  <c r="A466" i="18"/>
  <c r="E465" i="18"/>
  <c r="F465" i="18" s="1"/>
  <c r="D465" i="18"/>
  <c r="C465" i="18"/>
  <c r="B465" i="18"/>
  <c r="A465" i="18"/>
  <c r="E464" i="18"/>
  <c r="F464" i="18" s="1"/>
  <c r="D464" i="18"/>
  <c r="C464" i="18"/>
  <c r="B464" i="18"/>
  <c r="A464" i="18"/>
  <c r="E463" i="18"/>
  <c r="F463" i="18" s="1"/>
  <c r="D463" i="18"/>
  <c r="C463" i="18"/>
  <c r="B463" i="18"/>
  <c r="A463" i="18"/>
  <c r="E462" i="18"/>
  <c r="F462" i="18" s="1"/>
  <c r="D462" i="18"/>
  <c r="C462" i="18"/>
  <c r="B462" i="18"/>
  <c r="A462" i="18"/>
  <c r="E461" i="18"/>
  <c r="F461" i="18" s="1"/>
  <c r="D461" i="18"/>
  <c r="C461" i="18"/>
  <c r="B461" i="18"/>
  <c r="A461" i="18"/>
  <c r="E460" i="18"/>
  <c r="F460" i="18" s="1"/>
  <c r="D460" i="18"/>
  <c r="C460" i="18"/>
  <c r="B460" i="18"/>
  <c r="A460" i="18"/>
  <c r="E459" i="18"/>
  <c r="F459" i="18" s="1"/>
  <c r="D459" i="18"/>
  <c r="C459" i="18"/>
  <c r="B459" i="18"/>
  <c r="A459" i="18"/>
  <c r="E458" i="18"/>
  <c r="F458" i="18" s="1"/>
  <c r="D458" i="18"/>
  <c r="C458" i="18"/>
  <c r="B458" i="18"/>
  <c r="A458" i="18"/>
  <c r="E457" i="18"/>
  <c r="F457" i="18" s="1"/>
  <c r="D457" i="18"/>
  <c r="C457" i="18"/>
  <c r="B457" i="18"/>
  <c r="A457" i="18"/>
  <c r="E456" i="18"/>
  <c r="F456" i="18" s="1"/>
  <c r="D456" i="18"/>
  <c r="C456" i="18"/>
  <c r="B456" i="18"/>
  <c r="A456" i="18"/>
  <c r="E455" i="18"/>
  <c r="F455" i="18" s="1"/>
  <c r="D455" i="18"/>
  <c r="C455" i="18"/>
  <c r="B455" i="18"/>
  <c r="A455" i="18"/>
  <c r="E454" i="18"/>
  <c r="F454" i="18" s="1"/>
  <c r="D454" i="18"/>
  <c r="C454" i="18"/>
  <c r="B454" i="18"/>
  <c r="A454" i="18"/>
  <c r="E453" i="18"/>
  <c r="F453" i="18" s="1"/>
  <c r="D453" i="18"/>
  <c r="C453" i="18"/>
  <c r="B453" i="18"/>
  <c r="A453" i="18"/>
  <c r="E452" i="18"/>
  <c r="F452" i="18" s="1"/>
  <c r="D452" i="18"/>
  <c r="C452" i="18"/>
  <c r="B452" i="18"/>
  <c r="A452" i="18"/>
  <c r="E451" i="18"/>
  <c r="F451" i="18" s="1"/>
  <c r="D451" i="18"/>
  <c r="C451" i="18"/>
  <c r="B451" i="18"/>
  <c r="A451" i="18"/>
  <c r="E450" i="18"/>
  <c r="F450" i="18" s="1"/>
  <c r="D450" i="18"/>
  <c r="C450" i="18"/>
  <c r="B450" i="18"/>
  <c r="A450" i="18"/>
  <c r="E449" i="18"/>
  <c r="F449" i="18" s="1"/>
  <c r="D449" i="18"/>
  <c r="C449" i="18"/>
  <c r="B449" i="18"/>
  <c r="A449" i="18"/>
  <c r="E448" i="18"/>
  <c r="F448" i="18" s="1"/>
  <c r="D448" i="18"/>
  <c r="C448" i="18"/>
  <c r="B448" i="18"/>
  <c r="A448" i="18"/>
  <c r="E447" i="18"/>
  <c r="F447" i="18" s="1"/>
  <c r="D447" i="18"/>
  <c r="C447" i="18"/>
  <c r="B447" i="18"/>
  <c r="A447" i="18"/>
  <c r="E446" i="18"/>
  <c r="F446" i="18" s="1"/>
  <c r="D446" i="18"/>
  <c r="C446" i="18"/>
  <c r="B446" i="18"/>
  <c r="A446" i="18"/>
  <c r="E445" i="18"/>
  <c r="F445" i="18" s="1"/>
  <c r="D445" i="18"/>
  <c r="C445" i="18"/>
  <c r="B445" i="18"/>
  <c r="A445" i="18"/>
  <c r="E444" i="18"/>
  <c r="F444" i="18" s="1"/>
  <c r="D444" i="18"/>
  <c r="C444" i="18"/>
  <c r="B444" i="18"/>
  <c r="A444" i="18"/>
  <c r="E443" i="18"/>
  <c r="F443" i="18" s="1"/>
  <c r="D443" i="18"/>
  <c r="C443" i="18"/>
  <c r="B443" i="18"/>
  <c r="A443" i="18"/>
  <c r="E442" i="18"/>
  <c r="F442" i="18" s="1"/>
  <c r="D442" i="18"/>
  <c r="C442" i="18"/>
  <c r="B442" i="18"/>
  <c r="A442" i="18"/>
  <c r="E441" i="18"/>
  <c r="F441" i="18" s="1"/>
  <c r="D441" i="18"/>
  <c r="C441" i="18"/>
  <c r="B441" i="18"/>
  <c r="A441" i="18"/>
  <c r="E440" i="18"/>
  <c r="F440" i="18" s="1"/>
  <c r="D440" i="18"/>
  <c r="C440" i="18"/>
  <c r="B440" i="18"/>
  <c r="A440" i="18"/>
  <c r="E439" i="18"/>
  <c r="F439" i="18" s="1"/>
  <c r="D439" i="18"/>
  <c r="C439" i="18"/>
  <c r="B439" i="18"/>
  <c r="A439" i="18"/>
  <c r="E438" i="18"/>
  <c r="F438" i="18" s="1"/>
  <c r="D438" i="18"/>
  <c r="C438" i="18"/>
  <c r="B438" i="18"/>
  <c r="A438" i="18"/>
  <c r="E437" i="18"/>
  <c r="F437" i="18" s="1"/>
  <c r="D437" i="18"/>
  <c r="C437" i="18"/>
  <c r="B437" i="18"/>
  <c r="A437" i="18"/>
  <c r="E436" i="18"/>
  <c r="F436" i="18" s="1"/>
  <c r="D436" i="18"/>
  <c r="C436" i="18"/>
  <c r="B436" i="18"/>
  <c r="A436" i="18"/>
  <c r="E435" i="18"/>
  <c r="F435" i="18" s="1"/>
  <c r="D435" i="18"/>
  <c r="C435" i="18"/>
  <c r="B435" i="18"/>
  <c r="A435" i="18"/>
  <c r="E434" i="18"/>
  <c r="F434" i="18" s="1"/>
  <c r="D434" i="18"/>
  <c r="C434" i="18"/>
  <c r="B434" i="18"/>
  <c r="A434" i="18"/>
  <c r="E433" i="18"/>
  <c r="F433" i="18" s="1"/>
  <c r="D433" i="18"/>
  <c r="C433" i="18"/>
  <c r="B433" i="18"/>
  <c r="A433" i="18"/>
  <c r="E432" i="18"/>
  <c r="F432" i="18" s="1"/>
  <c r="D432" i="18"/>
  <c r="C432" i="18"/>
  <c r="B432" i="18"/>
  <c r="A432" i="18"/>
  <c r="E431" i="18"/>
  <c r="F431" i="18" s="1"/>
  <c r="D431" i="18"/>
  <c r="C431" i="18"/>
  <c r="B431" i="18"/>
  <c r="A431" i="18"/>
  <c r="E430" i="18"/>
  <c r="F430" i="18" s="1"/>
  <c r="D430" i="18"/>
  <c r="C430" i="18"/>
  <c r="B430" i="18"/>
  <c r="A430" i="18"/>
  <c r="E429" i="18"/>
  <c r="F429" i="18" s="1"/>
  <c r="D429" i="18"/>
  <c r="C429" i="18"/>
  <c r="B429" i="18"/>
  <c r="A429" i="18"/>
  <c r="E428" i="18"/>
  <c r="F428" i="18" s="1"/>
  <c r="D428" i="18"/>
  <c r="C428" i="18"/>
  <c r="B428" i="18"/>
  <c r="A428" i="18"/>
  <c r="E427" i="18"/>
  <c r="F427" i="18" s="1"/>
  <c r="D427" i="18"/>
  <c r="C427" i="18"/>
  <c r="B427" i="18"/>
  <c r="A427" i="18"/>
  <c r="E426" i="18"/>
  <c r="F426" i="18" s="1"/>
  <c r="D426" i="18"/>
  <c r="C426" i="18"/>
  <c r="B426" i="18"/>
  <c r="A426" i="18"/>
  <c r="E425" i="18"/>
  <c r="F425" i="18" s="1"/>
  <c r="D425" i="18"/>
  <c r="C425" i="18"/>
  <c r="B425" i="18"/>
  <c r="A425" i="18"/>
  <c r="E424" i="18"/>
  <c r="F424" i="18" s="1"/>
  <c r="D424" i="18"/>
  <c r="C424" i="18"/>
  <c r="B424" i="18"/>
  <c r="A424" i="18"/>
  <c r="E423" i="18"/>
  <c r="F423" i="18" s="1"/>
  <c r="D423" i="18"/>
  <c r="C423" i="18"/>
  <c r="B423" i="18"/>
  <c r="A423" i="18"/>
  <c r="E422" i="18"/>
  <c r="F422" i="18" s="1"/>
  <c r="D422" i="18"/>
  <c r="C422" i="18"/>
  <c r="B422" i="18"/>
  <c r="A422" i="18"/>
  <c r="E421" i="18"/>
  <c r="F421" i="18" s="1"/>
  <c r="D421" i="18"/>
  <c r="C421" i="18"/>
  <c r="B421" i="18"/>
  <c r="A421" i="18"/>
  <c r="E420" i="18"/>
  <c r="F420" i="18" s="1"/>
  <c r="D420" i="18"/>
  <c r="C420" i="18"/>
  <c r="B420" i="18"/>
  <c r="A420" i="18"/>
  <c r="E419" i="18"/>
  <c r="F419" i="18" s="1"/>
  <c r="D419" i="18"/>
  <c r="C419" i="18"/>
  <c r="B419" i="18"/>
  <c r="A419" i="18"/>
  <c r="E418" i="18"/>
  <c r="F418" i="18" s="1"/>
  <c r="D418" i="18"/>
  <c r="C418" i="18"/>
  <c r="B418" i="18"/>
  <c r="A418" i="18"/>
  <c r="E417" i="18"/>
  <c r="F417" i="18" s="1"/>
  <c r="D417" i="18"/>
  <c r="C417" i="18"/>
  <c r="B417" i="18"/>
  <c r="A417" i="18"/>
  <c r="E416" i="18"/>
  <c r="F416" i="18" s="1"/>
  <c r="D416" i="18"/>
  <c r="C416" i="18"/>
  <c r="B416" i="18"/>
  <c r="A416" i="18"/>
  <c r="E415" i="18"/>
  <c r="F415" i="18" s="1"/>
  <c r="D415" i="18"/>
  <c r="C415" i="18"/>
  <c r="B415" i="18"/>
  <c r="A415" i="18"/>
  <c r="E414" i="18"/>
  <c r="F414" i="18" s="1"/>
  <c r="D414" i="18"/>
  <c r="C414" i="18"/>
  <c r="B414" i="18"/>
  <c r="A414" i="18"/>
  <c r="E413" i="18"/>
  <c r="F413" i="18" s="1"/>
  <c r="D413" i="18"/>
  <c r="C413" i="18"/>
  <c r="B413" i="18"/>
  <c r="A413" i="18"/>
  <c r="E412" i="18"/>
  <c r="F412" i="18" s="1"/>
  <c r="D412" i="18"/>
  <c r="C412" i="18"/>
  <c r="B412" i="18"/>
  <c r="A412" i="18"/>
  <c r="E411" i="18"/>
  <c r="F411" i="18" s="1"/>
  <c r="D411" i="18"/>
  <c r="C411" i="18"/>
  <c r="B411" i="18"/>
  <c r="A411" i="18"/>
  <c r="E410" i="18"/>
  <c r="F410" i="18" s="1"/>
  <c r="D410" i="18"/>
  <c r="C410" i="18"/>
  <c r="B410" i="18"/>
  <c r="A410" i="18"/>
  <c r="E409" i="18"/>
  <c r="F409" i="18" s="1"/>
  <c r="D409" i="18"/>
  <c r="C409" i="18"/>
  <c r="B409" i="18"/>
  <c r="A409" i="18"/>
  <c r="E408" i="18"/>
  <c r="F408" i="18" s="1"/>
  <c r="D408" i="18"/>
  <c r="C408" i="18"/>
  <c r="B408" i="18"/>
  <c r="A408" i="18"/>
  <c r="E407" i="18"/>
  <c r="F407" i="18" s="1"/>
  <c r="D407" i="18"/>
  <c r="C407" i="18"/>
  <c r="B407" i="18"/>
  <c r="A407" i="18"/>
  <c r="E406" i="18"/>
  <c r="F406" i="18" s="1"/>
  <c r="D406" i="18"/>
  <c r="C406" i="18"/>
  <c r="B406" i="18"/>
  <c r="A406" i="18"/>
  <c r="E405" i="18"/>
  <c r="F405" i="18" s="1"/>
  <c r="D405" i="18"/>
  <c r="C405" i="18"/>
  <c r="B405" i="18"/>
  <c r="A405" i="18"/>
  <c r="E404" i="18"/>
  <c r="F404" i="18" s="1"/>
  <c r="D404" i="18"/>
  <c r="C404" i="18"/>
  <c r="B404" i="18"/>
  <c r="A404" i="18"/>
  <c r="E403" i="18"/>
  <c r="F403" i="18" s="1"/>
  <c r="D403" i="18"/>
  <c r="C403" i="18"/>
  <c r="B403" i="18"/>
  <c r="A403" i="18"/>
  <c r="E402" i="18"/>
  <c r="F402" i="18" s="1"/>
  <c r="D402" i="18"/>
  <c r="C402" i="18"/>
  <c r="B402" i="18"/>
  <c r="A402" i="18"/>
  <c r="E401" i="18"/>
  <c r="F401" i="18" s="1"/>
  <c r="D401" i="18"/>
  <c r="C401" i="18"/>
  <c r="B401" i="18"/>
  <c r="A401" i="18"/>
  <c r="E400" i="18"/>
  <c r="F400" i="18" s="1"/>
  <c r="D400" i="18"/>
  <c r="C400" i="18"/>
  <c r="B400" i="18"/>
  <c r="A400" i="18"/>
  <c r="E399" i="18"/>
  <c r="F399" i="18" s="1"/>
  <c r="D399" i="18"/>
  <c r="C399" i="18"/>
  <c r="B399" i="18"/>
  <c r="A399" i="18"/>
  <c r="E398" i="18"/>
  <c r="F398" i="18" s="1"/>
  <c r="D398" i="18"/>
  <c r="C398" i="18"/>
  <c r="B398" i="18"/>
  <c r="A398" i="18"/>
  <c r="E397" i="18"/>
  <c r="F397" i="18" s="1"/>
  <c r="D397" i="18"/>
  <c r="C397" i="18"/>
  <c r="B397" i="18"/>
  <c r="A397" i="18"/>
  <c r="E396" i="18"/>
  <c r="F396" i="18" s="1"/>
  <c r="D396" i="18"/>
  <c r="C396" i="18"/>
  <c r="B396" i="18"/>
  <c r="A396" i="18"/>
  <c r="E395" i="18"/>
  <c r="F395" i="18" s="1"/>
  <c r="D395" i="18"/>
  <c r="C395" i="18"/>
  <c r="B395" i="18"/>
  <c r="A395" i="18"/>
  <c r="E394" i="18"/>
  <c r="F394" i="18" s="1"/>
  <c r="D394" i="18"/>
  <c r="C394" i="18"/>
  <c r="B394" i="18"/>
  <c r="A394" i="18"/>
  <c r="E393" i="18"/>
  <c r="F393" i="18" s="1"/>
  <c r="D393" i="18"/>
  <c r="C393" i="18"/>
  <c r="B393" i="18"/>
  <c r="A393" i="18"/>
  <c r="E392" i="18"/>
  <c r="F392" i="18" s="1"/>
  <c r="D392" i="18"/>
  <c r="C392" i="18"/>
  <c r="B392" i="18"/>
  <c r="A392" i="18"/>
  <c r="E391" i="18"/>
  <c r="F391" i="18" s="1"/>
  <c r="D391" i="18"/>
  <c r="C391" i="18"/>
  <c r="B391" i="18"/>
  <c r="A391" i="18"/>
  <c r="E390" i="18"/>
  <c r="F390" i="18" s="1"/>
  <c r="D390" i="18"/>
  <c r="C390" i="18"/>
  <c r="B390" i="18"/>
  <c r="A390" i="18"/>
  <c r="E389" i="18"/>
  <c r="F389" i="18" s="1"/>
  <c r="D389" i="18"/>
  <c r="C389" i="18"/>
  <c r="B389" i="18"/>
  <c r="A389" i="18"/>
  <c r="E388" i="18"/>
  <c r="F388" i="18" s="1"/>
  <c r="D388" i="18"/>
  <c r="C388" i="18"/>
  <c r="B388" i="18"/>
  <c r="A388" i="18"/>
  <c r="E387" i="18"/>
  <c r="F387" i="18" s="1"/>
  <c r="D387" i="18"/>
  <c r="C387" i="18"/>
  <c r="B387" i="18"/>
  <c r="A387" i="18"/>
  <c r="E386" i="18"/>
  <c r="F386" i="18" s="1"/>
  <c r="D386" i="18"/>
  <c r="C386" i="18"/>
  <c r="B386" i="18"/>
  <c r="A386" i="18"/>
  <c r="E385" i="18"/>
  <c r="F385" i="18" s="1"/>
  <c r="D385" i="18"/>
  <c r="C385" i="18"/>
  <c r="B385" i="18"/>
  <c r="A385" i="18"/>
  <c r="E384" i="18"/>
  <c r="F384" i="18" s="1"/>
  <c r="D384" i="18"/>
  <c r="C384" i="18"/>
  <c r="B384" i="18"/>
  <c r="A384" i="18"/>
  <c r="E383" i="18"/>
  <c r="F383" i="18" s="1"/>
  <c r="D383" i="18"/>
  <c r="C383" i="18"/>
  <c r="B383" i="18"/>
  <c r="A383" i="18"/>
  <c r="E382" i="18"/>
  <c r="F382" i="18" s="1"/>
  <c r="D382" i="18"/>
  <c r="C382" i="18"/>
  <c r="B382" i="18"/>
  <c r="A382" i="18"/>
  <c r="E381" i="18"/>
  <c r="F381" i="18" s="1"/>
  <c r="D381" i="18"/>
  <c r="C381" i="18"/>
  <c r="B381" i="18"/>
  <c r="A381" i="18"/>
  <c r="E380" i="18"/>
  <c r="F380" i="18" s="1"/>
  <c r="D380" i="18"/>
  <c r="C380" i="18"/>
  <c r="B380" i="18"/>
  <c r="A380" i="18"/>
  <c r="E379" i="18"/>
  <c r="F379" i="18" s="1"/>
  <c r="D379" i="18"/>
  <c r="C379" i="18"/>
  <c r="B379" i="18"/>
  <c r="A379" i="18"/>
  <c r="E378" i="18"/>
  <c r="F378" i="18" s="1"/>
  <c r="D378" i="18"/>
  <c r="C378" i="18"/>
  <c r="B378" i="18"/>
  <c r="A378" i="18"/>
  <c r="E377" i="18"/>
  <c r="F377" i="18" s="1"/>
  <c r="D377" i="18"/>
  <c r="C377" i="18"/>
  <c r="B377" i="18"/>
  <c r="A377" i="18"/>
  <c r="E376" i="18"/>
  <c r="F376" i="18" s="1"/>
  <c r="D376" i="18"/>
  <c r="C376" i="18"/>
  <c r="B376" i="18"/>
  <c r="A376" i="18"/>
  <c r="E375" i="18"/>
  <c r="F375" i="18" s="1"/>
  <c r="D375" i="18"/>
  <c r="C375" i="18"/>
  <c r="B375" i="18"/>
  <c r="A375" i="18"/>
  <c r="E374" i="18"/>
  <c r="F374" i="18" s="1"/>
  <c r="D374" i="18"/>
  <c r="C374" i="18"/>
  <c r="B374" i="18"/>
  <c r="A374" i="18"/>
  <c r="E373" i="18"/>
  <c r="F373" i="18" s="1"/>
  <c r="D373" i="18"/>
  <c r="C373" i="18"/>
  <c r="B373" i="18"/>
  <c r="A373" i="18"/>
  <c r="E372" i="18"/>
  <c r="F372" i="18" s="1"/>
  <c r="D372" i="18"/>
  <c r="C372" i="18"/>
  <c r="B372" i="18"/>
  <c r="A372" i="18"/>
  <c r="E371" i="18"/>
  <c r="F371" i="18" s="1"/>
  <c r="D371" i="18"/>
  <c r="C371" i="18"/>
  <c r="B371" i="18"/>
  <c r="A371" i="18"/>
  <c r="E370" i="18"/>
  <c r="F370" i="18" s="1"/>
  <c r="D370" i="18"/>
  <c r="C370" i="18"/>
  <c r="B370" i="18"/>
  <c r="A370" i="18"/>
  <c r="E369" i="18"/>
  <c r="F369" i="18" s="1"/>
  <c r="D369" i="18"/>
  <c r="C369" i="18"/>
  <c r="B369" i="18"/>
  <c r="A369" i="18"/>
  <c r="E368" i="18"/>
  <c r="F368" i="18" s="1"/>
  <c r="D368" i="18"/>
  <c r="C368" i="18"/>
  <c r="B368" i="18"/>
  <c r="A368" i="18"/>
  <c r="E367" i="18"/>
  <c r="F367" i="18" s="1"/>
  <c r="D367" i="18"/>
  <c r="C367" i="18"/>
  <c r="B367" i="18"/>
  <c r="A367" i="18"/>
  <c r="E366" i="18"/>
  <c r="F366" i="18" s="1"/>
  <c r="D366" i="18"/>
  <c r="C366" i="18"/>
  <c r="B366" i="18"/>
  <c r="A366" i="18"/>
  <c r="E365" i="18"/>
  <c r="F365" i="18" s="1"/>
  <c r="D365" i="18"/>
  <c r="C365" i="18"/>
  <c r="B365" i="18"/>
  <c r="A365" i="18"/>
  <c r="E364" i="18"/>
  <c r="F364" i="18" s="1"/>
  <c r="D364" i="18"/>
  <c r="C364" i="18"/>
  <c r="B364" i="18"/>
  <c r="A364" i="18"/>
  <c r="E363" i="18"/>
  <c r="F363" i="18" s="1"/>
  <c r="D363" i="18"/>
  <c r="C363" i="18"/>
  <c r="B363" i="18"/>
  <c r="A363" i="18"/>
  <c r="E362" i="18"/>
  <c r="F362" i="18" s="1"/>
  <c r="D362" i="18"/>
  <c r="C362" i="18"/>
  <c r="B362" i="18"/>
  <c r="A362" i="18"/>
  <c r="E361" i="18"/>
  <c r="F361" i="18" s="1"/>
  <c r="D361" i="18"/>
  <c r="C361" i="18"/>
  <c r="B361" i="18"/>
  <c r="A361" i="18"/>
  <c r="E360" i="18"/>
  <c r="F360" i="18" s="1"/>
  <c r="D360" i="18"/>
  <c r="C360" i="18"/>
  <c r="B360" i="18"/>
  <c r="A360" i="18"/>
  <c r="E359" i="18"/>
  <c r="F359" i="18" s="1"/>
  <c r="D359" i="18"/>
  <c r="C359" i="18"/>
  <c r="B359" i="18"/>
  <c r="A359" i="18"/>
  <c r="E358" i="18"/>
  <c r="F358" i="18" s="1"/>
  <c r="D358" i="18"/>
  <c r="C358" i="18"/>
  <c r="B358" i="18"/>
  <c r="A358" i="18"/>
  <c r="E357" i="18"/>
  <c r="F357" i="18" s="1"/>
  <c r="D357" i="18"/>
  <c r="C357" i="18"/>
  <c r="B357" i="18"/>
  <c r="A357" i="18"/>
  <c r="E356" i="18"/>
  <c r="F356" i="18" s="1"/>
  <c r="D356" i="18"/>
  <c r="C356" i="18"/>
  <c r="B356" i="18"/>
  <c r="A356" i="18"/>
  <c r="E355" i="18"/>
  <c r="F355" i="18" s="1"/>
  <c r="D355" i="18"/>
  <c r="C355" i="18"/>
  <c r="B355" i="18"/>
  <c r="A355" i="18"/>
  <c r="E354" i="18"/>
  <c r="F354" i="18" s="1"/>
  <c r="D354" i="18"/>
  <c r="C354" i="18"/>
  <c r="B354" i="18"/>
  <c r="A354" i="18"/>
  <c r="E353" i="18"/>
  <c r="F353" i="18" s="1"/>
  <c r="D353" i="18"/>
  <c r="C353" i="18"/>
  <c r="B353" i="18"/>
  <c r="A353" i="18"/>
  <c r="E352" i="18"/>
  <c r="F352" i="18" s="1"/>
  <c r="D352" i="18"/>
  <c r="C352" i="18"/>
  <c r="B352" i="18"/>
  <c r="A352" i="18"/>
  <c r="E351" i="18"/>
  <c r="F351" i="18" s="1"/>
  <c r="D351" i="18"/>
  <c r="C351" i="18"/>
  <c r="B351" i="18"/>
  <c r="A351" i="18"/>
  <c r="E350" i="18"/>
  <c r="F350" i="18" s="1"/>
  <c r="D350" i="18"/>
  <c r="C350" i="18"/>
  <c r="B350" i="18"/>
  <c r="A350" i="18"/>
  <c r="E349" i="18"/>
  <c r="F349" i="18" s="1"/>
  <c r="D349" i="18"/>
  <c r="C349" i="18"/>
  <c r="B349" i="18"/>
  <c r="A349" i="18"/>
  <c r="E348" i="18"/>
  <c r="F348" i="18" s="1"/>
  <c r="D348" i="18"/>
  <c r="C348" i="18"/>
  <c r="B348" i="18"/>
  <c r="A348" i="18"/>
  <c r="E347" i="18"/>
  <c r="F347" i="18" s="1"/>
  <c r="D347" i="18"/>
  <c r="C347" i="18"/>
  <c r="B347" i="18"/>
  <c r="A347" i="18"/>
  <c r="E346" i="18"/>
  <c r="F346" i="18" s="1"/>
  <c r="D346" i="18"/>
  <c r="C346" i="18"/>
  <c r="B346" i="18"/>
  <c r="A346" i="18"/>
  <c r="E345" i="18"/>
  <c r="F345" i="18" s="1"/>
  <c r="D345" i="18"/>
  <c r="C345" i="18"/>
  <c r="B345" i="18"/>
  <c r="A345" i="18"/>
  <c r="E344" i="18"/>
  <c r="F344" i="18" s="1"/>
  <c r="D344" i="18"/>
  <c r="C344" i="18"/>
  <c r="B344" i="18"/>
  <c r="A344" i="18"/>
  <c r="E343" i="18"/>
  <c r="F343" i="18" s="1"/>
  <c r="D343" i="18"/>
  <c r="C343" i="18"/>
  <c r="B343" i="18"/>
  <c r="A343" i="18"/>
  <c r="E342" i="18"/>
  <c r="F342" i="18" s="1"/>
  <c r="D342" i="18"/>
  <c r="C342" i="18"/>
  <c r="B342" i="18"/>
  <c r="A342" i="18"/>
  <c r="E341" i="18"/>
  <c r="F341" i="18" s="1"/>
  <c r="D341" i="18"/>
  <c r="C341" i="18"/>
  <c r="B341" i="18"/>
  <c r="A341" i="18"/>
  <c r="E340" i="18"/>
  <c r="F340" i="18" s="1"/>
  <c r="D340" i="18"/>
  <c r="C340" i="18"/>
  <c r="B340" i="18"/>
  <c r="A340" i="18"/>
  <c r="E339" i="18"/>
  <c r="F339" i="18" s="1"/>
  <c r="D339" i="18"/>
  <c r="C339" i="18"/>
  <c r="B339" i="18"/>
  <c r="A339" i="18"/>
  <c r="E338" i="18"/>
  <c r="F338" i="18" s="1"/>
  <c r="D338" i="18"/>
  <c r="C338" i="18"/>
  <c r="B338" i="18"/>
  <c r="A338" i="18"/>
  <c r="E337" i="18"/>
  <c r="F337" i="18" s="1"/>
  <c r="D337" i="18"/>
  <c r="C337" i="18"/>
  <c r="B337" i="18"/>
  <c r="A337" i="18"/>
  <c r="E336" i="18"/>
  <c r="F336" i="18" s="1"/>
  <c r="D336" i="18"/>
  <c r="C336" i="18"/>
  <c r="B336" i="18"/>
  <c r="A336" i="18"/>
  <c r="E335" i="18"/>
  <c r="F335" i="18" s="1"/>
  <c r="D335" i="18"/>
  <c r="C335" i="18"/>
  <c r="B335" i="18"/>
  <c r="A335" i="18"/>
  <c r="E334" i="18"/>
  <c r="F334" i="18" s="1"/>
  <c r="D334" i="18"/>
  <c r="C334" i="18"/>
  <c r="B334" i="18"/>
  <c r="A334" i="18"/>
  <c r="E333" i="18"/>
  <c r="F333" i="18" s="1"/>
  <c r="D333" i="18"/>
  <c r="C333" i="18"/>
  <c r="B333" i="18"/>
  <c r="A333" i="18"/>
  <c r="E332" i="18"/>
  <c r="F332" i="18" s="1"/>
  <c r="D332" i="18"/>
  <c r="C332" i="18"/>
  <c r="B332" i="18"/>
  <c r="A332" i="18"/>
  <c r="E331" i="18"/>
  <c r="F331" i="18" s="1"/>
  <c r="D331" i="18"/>
  <c r="C331" i="18"/>
  <c r="B331" i="18"/>
  <c r="A331" i="18"/>
  <c r="E330" i="18"/>
  <c r="F330" i="18" s="1"/>
  <c r="D330" i="18"/>
  <c r="C330" i="18"/>
  <c r="B330" i="18"/>
  <c r="A330" i="18"/>
  <c r="E329" i="18"/>
  <c r="F329" i="18" s="1"/>
  <c r="D329" i="18"/>
  <c r="C329" i="18"/>
  <c r="B329" i="18"/>
  <c r="A329" i="18"/>
  <c r="E328" i="18"/>
  <c r="F328" i="18" s="1"/>
  <c r="D328" i="18"/>
  <c r="C328" i="18"/>
  <c r="B328" i="18"/>
  <c r="A328" i="18"/>
  <c r="E327" i="18"/>
  <c r="F327" i="18" s="1"/>
  <c r="D327" i="18"/>
  <c r="C327" i="18"/>
  <c r="B327" i="18"/>
  <c r="A327" i="18"/>
  <c r="E326" i="18"/>
  <c r="F326" i="18" s="1"/>
  <c r="D326" i="18"/>
  <c r="C326" i="18"/>
  <c r="B326" i="18"/>
  <c r="A326" i="18"/>
  <c r="E325" i="18"/>
  <c r="F325" i="18" s="1"/>
  <c r="D325" i="18"/>
  <c r="C325" i="18"/>
  <c r="B325" i="18"/>
  <c r="A325" i="18"/>
  <c r="E324" i="18"/>
  <c r="F324" i="18" s="1"/>
  <c r="D324" i="18"/>
  <c r="C324" i="18"/>
  <c r="B324" i="18"/>
  <c r="A324" i="18"/>
  <c r="E323" i="18"/>
  <c r="F323" i="18" s="1"/>
  <c r="D323" i="18"/>
  <c r="C323" i="18"/>
  <c r="B323" i="18"/>
  <c r="A323" i="18"/>
  <c r="E322" i="18"/>
  <c r="F322" i="18" s="1"/>
  <c r="D322" i="18"/>
  <c r="C322" i="18"/>
  <c r="B322" i="18"/>
  <c r="A322" i="18"/>
  <c r="E321" i="18"/>
  <c r="F321" i="18" s="1"/>
  <c r="D321" i="18"/>
  <c r="C321" i="18"/>
  <c r="B321" i="18"/>
  <c r="A321" i="18"/>
  <c r="E320" i="18"/>
  <c r="F320" i="18" s="1"/>
  <c r="D320" i="18"/>
  <c r="C320" i="18"/>
  <c r="B320" i="18"/>
  <c r="A320" i="18"/>
  <c r="E319" i="18"/>
  <c r="F319" i="18" s="1"/>
  <c r="D319" i="18"/>
  <c r="C319" i="18"/>
  <c r="B319" i="18"/>
  <c r="A319" i="18"/>
  <c r="E318" i="18"/>
  <c r="F318" i="18" s="1"/>
  <c r="D318" i="18"/>
  <c r="C318" i="18"/>
  <c r="B318" i="18"/>
  <c r="A318" i="18"/>
  <c r="E317" i="18"/>
  <c r="F317" i="18" s="1"/>
  <c r="D317" i="18"/>
  <c r="C317" i="18"/>
  <c r="B317" i="18"/>
  <c r="A317" i="18"/>
  <c r="E316" i="18"/>
  <c r="F316" i="18" s="1"/>
  <c r="D316" i="18"/>
  <c r="C316" i="18"/>
  <c r="B316" i="18"/>
  <c r="A316" i="18"/>
  <c r="E315" i="18"/>
  <c r="F315" i="18" s="1"/>
  <c r="D315" i="18"/>
  <c r="C315" i="18"/>
  <c r="B315" i="18"/>
  <c r="A315" i="18"/>
  <c r="E314" i="18"/>
  <c r="F314" i="18" s="1"/>
  <c r="D314" i="18"/>
  <c r="C314" i="18"/>
  <c r="B314" i="18"/>
  <c r="A314" i="18"/>
  <c r="E313" i="18"/>
  <c r="F313" i="18" s="1"/>
  <c r="D313" i="18"/>
  <c r="C313" i="18"/>
  <c r="B313" i="18"/>
  <c r="A313" i="18"/>
  <c r="E312" i="18"/>
  <c r="F312" i="18" s="1"/>
  <c r="D312" i="18"/>
  <c r="C312" i="18"/>
  <c r="B312" i="18"/>
  <c r="A312" i="18"/>
  <c r="E311" i="18"/>
  <c r="F311" i="18" s="1"/>
  <c r="D311" i="18"/>
  <c r="C311" i="18"/>
  <c r="B311" i="18"/>
  <c r="A311" i="18"/>
  <c r="E310" i="18"/>
  <c r="F310" i="18" s="1"/>
  <c r="D310" i="18"/>
  <c r="C310" i="18"/>
  <c r="B310" i="18"/>
  <c r="A310" i="18"/>
  <c r="E309" i="18"/>
  <c r="F309" i="18" s="1"/>
  <c r="D309" i="18"/>
  <c r="C309" i="18"/>
  <c r="B309" i="18"/>
  <c r="A309" i="18"/>
  <c r="E308" i="18"/>
  <c r="F308" i="18" s="1"/>
  <c r="D308" i="18"/>
  <c r="C308" i="18"/>
  <c r="B308" i="18"/>
  <c r="A308" i="18"/>
  <c r="E307" i="18"/>
  <c r="F307" i="18" s="1"/>
  <c r="D307" i="18"/>
  <c r="C307" i="18"/>
  <c r="B307" i="18"/>
  <c r="A307" i="18"/>
  <c r="E306" i="18"/>
  <c r="F306" i="18" s="1"/>
  <c r="D306" i="18"/>
  <c r="C306" i="18"/>
  <c r="B306" i="18"/>
  <c r="A306" i="18"/>
  <c r="E305" i="18"/>
  <c r="F305" i="18" s="1"/>
  <c r="D305" i="18"/>
  <c r="C305" i="18"/>
  <c r="B305" i="18"/>
  <c r="A305" i="18"/>
  <c r="E304" i="18"/>
  <c r="F304" i="18" s="1"/>
  <c r="D304" i="18"/>
  <c r="C304" i="18"/>
  <c r="B304" i="18"/>
  <c r="A304" i="18"/>
  <c r="E303" i="18"/>
  <c r="F303" i="18" s="1"/>
  <c r="D303" i="18"/>
  <c r="C303" i="18"/>
  <c r="B303" i="18"/>
  <c r="A303" i="18"/>
  <c r="E302" i="18"/>
  <c r="F302" i="18" s="1"/>
  <c r="D302" i="18"/>
  <c r="C302" i="18"/>
  <c r="B302" i="18"/>
  <c r="A302" i="18"/>
  <c r="E301" i="18"/>
  <c r="F301" i="18" s="1"/>
  <c r="D301" i="18"/>
  <c r="C301" i="18"/>
  <c r="B301" i="18"/>
  <c r="A301" i="18"/>
  <c r="E300" i="18"/>
  <c r="F300" i="18" s="1"/>
  <c r="D300" i="18"/>
  <c r="C300" i="18"/>
  <c r="B300" i="18"/>
  <c r="A300" i="18"/>
  <c r="E299" i="18"/>
  <c r="F299" i="18" s="1"/>
  <c r="D299" i="18"/>
  <c r="C299" i="18"/>
  <c r="B299" i="18"/>
  <c r="A299" i="18"/>
  <c r="E298" i="18"/>
  <c r="F298" i="18" s="1"/>
  <c r="D298" i="18"/>
  <c r="C298" i="18"/>
  <c r="B298" i="18"/>
  <c r="A298" i="18"/>
  <c r="E297" i="18"/>
  <c r="F297" i="18" s="1"/>
  <c r="D297" i="18"/>
  <c r="C297" i="18"/>
  <c r="B297" i="18"/>
  <c r="A297" i="18"/>
  <c r="E296" i="18"/>
  <c r="F296" i="18" s="1"/>
  <c r="D296" i="18"/>
  <c r="C296" i="18"/>
  <c r="B296" i="18"/>
  <c r="A296" i="18"/>
  <c r="E295" i="18"/>
  <c r="F295" i="18" s="1"/>
  <c r="D295" i="18"/>
  <c r="C295" i="18"/>
  <c r="B295" i="18"/>
  <c r="A295" i="18"/>
  <c r="E294" i="18"/>
  <c r="F294" i="18" s="1"/>
  <c r="D294" i="18"/>
  <c r="C294" i="18"/>
  <c r="B294" i="18"/>
  <c r="A294" i="18"/>
  <c r="E293" i="18"/>
  <c r="F293" i="18" s="1"/>
  <c r="D293" i="18"/>
  <c r="C293" i="18"/>
  <c r="B293" i="18"/>
  <c r="A293" i="18"/>
  <c r="E292" i="18"/>
  <c r="F292" i="18" s="1"/>
  <c r="D292" i="18"/>
  <c r="C292" i="18"/>
  <c r="B292" i="18"/>
  <c r="A292" i="18"/>
  <c r="E291" i="18"/>
  <c r="F291" i="18" s="1"/>
  <c r="D291" i="18"/>
  <c r="C291" i="18"/>
  <c r="B291" i="18"/>
  <c r="A291" i="18"/>
  <c r="E290" i="18"/>
  <c r="F290" i="18" s="1"/>
  <c r="D290" i="18"/>
  <c r="C290" i="18"/>
  <c r="B290" i="18"/>
  <c r="A290" i="18"/>
  <c r="E289" i="18"/>
  <c r="F289" i="18" s="1"/>
  <c r="D289" i="18"/>
  <c r="C289" i="18"/>
  <c r="B289" i="18"/>
  <c r="A289" i="18"/>
  <c r="E288" i="18"/>
  <c r="F288" i="18" s="1"/>
  <c r="D288" i="18"/>
  <c r="C288" i="18"/>
  <c r="B288" i="18"/>
  <c r="A288" i="18"/>
  <c r="E287" i="18"/>
  <c r="F287" i="18" s="1"/>
  <c r="D287" i="18"/>
  <c r="C287" i="18"/>
  <c r="B287" i="18"/>
  <c r="A287" i="18"/>
  <c r="E286" i="18"/>
  <c r="F286" i="18" s="1"/>
  <c r="D286" i="18"/>
  <c r="C286" i="18"/>
  <c r="B286" i="18"/>
  <c r="A286" i="18"/>
  <c r="E285" i="18"/>
  <c r="F285" i="18" s="1"/>
  <c r="D285" i="18"/>
  <c r="C285" i="18"/>
  <c r="B285" i="18"/>
  <c r="A285" i="18"/>
  <c r="E284" i="18"/>
  <c r="F284" i="18" s="1"/>
  <c r="D284" i="18"/>
  <c r="C284" i="18"/>
  <c r="B284" i="18"/>
  <c r="A284" i="18"/>
  <c r="E283" i="18"/>
  <c r="F283" i="18" s="1"/>
  <c r="D283" i="18"/>
  <c r="C283" i="18"/>
  <c r="B283" i="18"/>
  <c r="A283" i="18"/>
  <c r="E282" i="18"/>
  <c r="F282" i="18" s="1"/>
  <c r="D282" i="18"/>
  <c r="C282" i="18"/>
  <c r="B282" i="18"/>
  <c r="A282" i="18"/>
  <c r="E281" i="18"/>
  <c r="F281" i="18" s="1"/>
  <c r="D281" i="18"/>
  <c r="C281" i="18"/>
  <c r="B281" i="18"/>
  <c r="A281" i="18"/>
  <c r="E280" i="18"/>
  <c r="F280" i="18" s="1"/>
  <c r="D280" i="18"/>
  <c r="C280" i="18"/>
  <c r="B280" i="18"/>
  <c r="A280" i="18"/>
  <c r="E279" i="18"/>
  <c r="F279" i="18" s="1"/>
  <c r="D279" i="18"/>
  <c r="C279" i="18"/>
  <c r="B279" i="18"/>
  <c r="A279" i="18"/>
  <c r="E278" i="18"/>
  <c r="F278" i="18" s="1"/>
  <c r="D278" i="18"/>
  <c r="C278" i="18"/>
  <c r="B278" i="18"/>
  <c r="A278" i="18"/>
  <c r="E277" i="18"/>
  <c r="F277" i="18" s="1"/>
  <c r="D277" i="18"/>
  <c r="C277" i="18"/>
  <c r="B277" i="18"/>
  <c r="A277" i="18"/>
  <c r="E276" i="18"/>
  <c r="F276" i="18" s="1"/>
  <c r="D276" i="18"/>
  <c r="C276" i="18"/>
  <c r="B276" i="18"/>
  <c r="A276" i="18"/>
  <c r="E275" i="18"/>
  <c r="F275" i="18" s="1"/>
  <c r="D275" i="18"/>
  <c r="C275" i="18"/>
  <c r="B275" i="18"/>
  <c r="A275" i="18"/>
  <c r="E274" i="18"/>
  <c r="F274" i="18" s="1"/>
  <c r="D274" i="18"/>
  <c r="C274" i="18"/>
  <c r="B274" i="18"/>
  <c r="A274" i="18"/>
  <c r="E273" i="18"/>
  <c r="F273" i="18" s="1"/>
  <c r="D273" i="18"/>
  <c r="C273" i="18"/>
  <c r="B273" i="18"/>
  <c r="A273" i="18"/>
  <c r="E272" i="18"/>
  <c r="F272" i="18" s="1"/>
  <c r="D272" i="18"/>
  <c r="C272" i="18"/>
  <c r="B272" i="18"/>
  <c r="A272" i="18"/>
  <c r="E271" i="18"/>
  <c r="F271" i="18" s="1"/>
  <c r="D271" i="18"/>
  <c r="C271" i="18"/>
  <c r="B271" i="18"/>
  <c r="A271" i="18"/>
  <c r="E270" i="18"/>
  <c r="F270" i="18" s="1"/>
  <c r="D270" i="18"/>
  <c r="C270" i="18"/>
  <c r="B270" i="18"/>
  <c r="A270" i="18"/>
  <c r="E269" i="18"/>
  <c r="F269" i="18" s="1"/>
  <c r="D269" i="18"/>
  <c r="C269" i="18"/>
  <c r="B269" i="18"/>
  <c r="A269" i="18"/>
  <c r="E268" i="18"/>
  <c r="F268" i="18" s="1"/>
  <c r="D268" i="18"/>
  <c r="C268" i="18"/>
  <c r="B268" i="18"/>
  <c r="A268" i="18"/>
  <c r="E267" i="18"/>
  <c r="F267" i="18" s="1"/>
  <c r="D267" i="18"/>
  <c r="C267" i="18"/>
  <c r="B267" i="18"/>
  <c r="A267" i="18"/>
  <c r="E266" i="18"/>
  <c r="F266" i="18" s="1"/>
  <c r="D266" i="18"/>
  <c r="C266" i="18"/>
  <c r="B266" i="18"/>
  <c r="A266" i="18"/>
  <c r="E265" i="18"/>
  <c r="F265" i="18" s="1"/>
  <c r="D265" i="18"/>
  <c r="C265" i="18"/>
  <c r="B265" i="18"/>
  <c r="A265" i="18"/>
  <c r="E264" i="18"/>
  <c r="F264" i="18" s="1"/>
  <c r="D264" i="18"/>
  <c r="C264" i="18"/>
  <c r="B264" i="18"/>
  <c r="A264" i="18"/>
  <c r="E263" i="18"/>
  <c r="F263" i="18" s="1"/>
  <c r="D263" i="18"/>
  <c r="C263" i="18"/>
  <c r="B263" i="18"/>
  <c r="A263" i="18"/>
  <c r="E262" i="18"/>
  <c r="F262" i="18" s="1"/>
  <c r="D262" i="18"/>
  <c r="C262" i="18"/>
  <c r="B262" i="18"/>
  <c r="A262" i="18"/>
  <c r="E261" i="18"/>
  <c r="F261" i="18" s="1"/>
  <c r="D261" i="18"/>
  <c r="C261" i="18"/>
  <c r="B261" i="18"/>
  <c r="A261" i="18"/>
  <c r="E260" i="18"/>
  <c r="F260" i="18" s="1"/>
  <c r="D260" i="18"/>
  <c r="C260" i="18"/>
  <c r="B260" i="18"/>
  <c r="A260" i="18"/>
  <c r="E259" i="18"/>
  <c r="F259" i="18" s="1"/>
  <c r="D259" i="18"/>
  <c r="C259" i="18"/>
  <c r="B259" i="18"/>
  <c r="A259" i="18"/>
  <c r="E258" i="18"/>
  <c r="F258" i="18" s="1"/>
  <c r="D258" i="18"/>
  <c r="C258" i="18"/>
  <c r="B258" i="18"/>
  <c r="A258" i="18"/>
  <c r="E257" i="18"/>
  <c r="F257" i="18" s="1"/>
  <c r="D257" i="18"/>
  <c r="C257" i="18"/>
  <c r="B257" i="18"/>
  <c r="A257" i="18"/>
  <c r="E256" i="18"/>
  <c r="F256" i="18" s="1"/>
  <c r="D256" i="18"/>
  <c r="C256" i="18"/>
  <c r="B256" i="18"/>
  <c r="A256" i="18"/>
  <c r="E255" i="18"/>
  <c r="F255" i="18" s="1"/>
  <c r="D255" i="18"/>
  <c r="C255" i="18"/>
  <c r="B255" i="18"/>
  <c r="A255" i="18"/>
  <c r="E254" i="18"/>
  <c r="F254" i="18" s="1"/>
  <c r="D254" i="18"/>
  <c r="C254" i="18"/>
  <c r="B254" i="18"/>
  <c r="A254" i="18"/>
  <c r="E253" i="18"/>
  <c r="F253" i="18" s="1"/>
  <c r="D253" i="18"/>
  <c r="C253" i="18"/>
  <c r="B253" i="18"/>
  <c r="A253" i="18"/>
  <c r="E252" i="18"/>
  <c r="F252" i="18" s="1"/>
  <c r="D252" i="18"/>
  <c r="C252" i="18"/>
  <c r="B252" i="18"/>
  <c r="A252" i="18"/>
  <c r="E251" i="18"/>
  <c r="F251" i="18" s="1"/>
  <c r="D251" i="18"/>
  <c r="C251" i="18"/>
  <c r="B251" i="18"/>
  <c r="A251" i="18"/>
  <c r="E250" i="18"/>
  <c r="F250" i="18" s="1"/>
  <c r="D250" i="18"/>
  <c r="C250" i="18"/>
  <c r="B250" i="18"/>
  <c r="A250" i="18"/>
  <c r="E249" i="18"/>
  <c r="F249" i="18" s="1"/>
  <c r="D249" i="18"/>
  <c r="C249" i="18"/>
  <c r="B249" i="18"/>
  <c r="A249" i="18"/>
  <c r="E248" i="18"/>
  <c r="F248" i="18" s="1"/>
  <c r="D248" i="18"/>
  <c r="C248" i="18"/>
  <c r="B248" i="18"/>
  <c r="A248" i="18"/>
  <c r="E247" i="18"/>
  <c r="F247" i="18" s="1"/>
  <c r="D247" i="18"/>
  <c r="C247" i="18"/>
  <c r="B247" i="18"/>
  <c r="A247" i="18"/>
  <c r="E246" i="18"/>
  <c r="F246" i="18" s="1"/>
  <c r="D246" i="18"/>
  <c r="C246" i="18"/>
  <c r="B246" i="18"/>
  <c r="A246" i="18"/>
  <c r="E245" i="18"/>
  <c r="F245" i="18" s="1"/>
  <c r="D245" i="18"/>
  <c r="C245" i="18"/>
  <c r="B245" i="18"/>
  <c r="A245" i="18"/>
  <c r="E244" i="18"/>
  <c r="F244" i="18" s="1"/>
  <c r="D244" i="18"/>
  <c r="C244" i="18"/>
  <c r="B244" i="18"/>
  <c r="A244" i="18"/>
  <c r="E243" i="18"/>
  <c r="F243" i="18" s="1"/>
  <c r="D243" i="18"/>
  <c r="C243" i="18"/>
  <c r="B243" i="18"/>
  <c r="A243" i="18"/>
  <c r="E242" i="18"/>
  <c r="F242" i="18" s="1"/>
  <c r="D242" i="18"/>
  <c r="C242" i="18"/>
  <c r="B242" i="18"/>
  <c r="A242" i="18"/>
  <c r="E241" i="18"/>
  <c r="F241" i="18" s="1"/>
  <c r="D241" i="18"/>
  <c r="C241" i="18"/>
  <c r="B241" i="18"/>
  <c r="A241" i="18"/>
  <c r="E240" i="18"/>
  <c r="F240" i="18" s="1"/>
  <c r="D240" i="18"/>
  <c r="C240" i="18"/>
  <c r="B240" i="18"/>
  <c r="A240" i="18"/>
  <c r="E239" i="18"/>
  <c r="F239" i="18" s="1"/>
  <c r="D239" i="18"/>
  <c r="C239" i="18"/>
  <c r="B239" i="18"/>
  <c r="A239" i="18"/>
  <c r="E238" i="18"/>
  <c r="F238" i="18" s="1"/>
  <c r="D238" i="18"/>
  <c r="C238" i="18"/>
  <c r="B238" i="18"/>
  <c r="A238" i="18"/>
  <c r="E237" i="18"/>
  <c r="F237" i="18" s="1"/>
  <c r="D237" i="18"/>
  <c r="C237" i="18"/>
  <c r="B237" i="18"/>
  <c r="A237" i="18"/>
  <c r="E236" i="18"/>
  <c r="F236" i="18" s="1"/>
  <c r="D236" i="18"/>
  <c r="C236" i="18"/>
  <c r="B236" i="18"/>
  <c r="A236" i="18"/>
  <c r="E235" i="18"/>
  <c r="F235" i="18" s="1"/>
  <c r="D235" i="18"/>
  <c r="C235" i="18"/>
  <c r="B235" i="18"/>
  <c r="A235" i="18"/>
  <c r="E234" i="18"/>
  <c r="F234" i="18" s="1"/>
  <c r="D234" i="18"/>
  <c r="C234" i="18"/>
  <c r="B234" i="18"/>
  <c r="A234" i="18"/>
  <c r="E233" i="18"/>
  <c r="F233" i="18" s="1"/>
  <c r="D233" i="18"/>
  <c r="C233" i="18"/>
  <c r="B233" i="18"/>
  <c r="A233" i="18"/>
  <c r="E232" i="18"/>
  <c r="F232" i="18" s="1"/>
  <c r="D232" i="18"/>
  <c r="C232" i="18"/>
  <c r="B232" i="18"/>
  <c r="A232" i="18"/>
  <c r="E231" i="18"/>
  <c r="F231" i="18" s="1"/>
  <c r="D231" i="18"/>
  <c r="C231" i="18"/>
  <c r="B231" i="18"/>
  <c r="A231" i="18"/>
  <c r="E230" i="18"/>
  <c r="F230" i="18" s="1"/>
  <c r="D230" i="18"/>
  <c r="C230" i="18"/>
  <c r="B230" i="18"/>
  <c r="A230" i="18"/>
  <c r="E229" i="18"/>
  <c r="F229" i="18" s="1"/>
  <c r="D229" i="18"/>
  <c r="C229" i="18"/>
  <c r="B229" i="18"/>
  <c r="A229" i="18"/>
  <c r="E228" i="18"/>
  <c r="F228" i="18" s="1"/>
  <c r="D228" i="18"/>
  <c r="C228" i="18"/>
  <c r="B228" i="18"/>
  <c r="A228" i="18"/>
  <c r="E227" i="18"/>
  <c r="F227" i="18" s="1"/>
  <c r="D227" i="18"/>
  <c r="C227" i="18"/>
  <c r="B227" i="18"/>
  <c r="A227" i="18"/>
  <c r="E226" i="18"/>
  <c r="F226" i="18" s="1"/>
  <c r="D226" i="18"/>
  <c r="C226" i="18"/>
  <c r="B226" i="18"/>
  <c r="A226" i="18"/>
  <c r="E225" i="18"/>
  <c r="F225" i="18" s="1"/>
  <c r="D225" i="18"/>
  <c r="C225" i="18"/>
  <c r="B225" i="18"/>
  <c r="A225" i="18"/>
  <c r="E224" i="18"/>
  <c r="F224" i="18" s="1"/>
  <c r="D224" i="18"/>
  <c r="C224" i="18"/>
  <c r="B224" i="18"/>
  <c r="A224" i="18"/>
  <c r="E223" i="18"/>
  <c r="F223" i="18" s="1"/>
  <c r="D223" i="18"/>
  <c r="C223" i="18"/>
  <c r="B223" i="18"/>
  <c r="A223" i="18"/>
  <c r="E222" i="18"/>
  <c r="F222" i="18" s="1"/>
  <c r="D222" i="18"/>
  <c r="C222" i="18"/>
  <c r="B222" i="18"/>
  <c r="A222" i="18"/>
  <c r="E221" i="18"/>
  <c r="F221" i="18" s="1"/>
  <c r="D221" i="18"/>
  <c r="C221" i="18"/>
  <c r="B221" i="18"/>
  <c r="A221" i="18"/>
  <c r="E220" i="18"/>
  <c r="F220" i="18" s="1"/>
  <c r="D220" i="18"/>
  <c r="C220" i="18"/>
  <c r="B220" i="18"/>
  <c r="A220" i="18"/>
  <c r="E219" i="18"/>
  <c r="F219" i="18" s="1"/>
  <c r="D219" i="18"/>
  <c r="C219" i="18"/>
  <c r="B219" i="18"/>
  <c r="A219" i="18"/>
  <c r="E218" i="18"/>
  <c r="F218" i="18" s="1"/>
  <c r="D218" i="18"/>
  <c r="C218" i="18"/>
  <c r="B218" i="18"/>
  <c r="A218" i="18"/>
  <c r="E217" i="18"/>
  <c r="F217" i="18" s="1"/>
  <c r="D217" i="18"/>
  <c r="C217" i="18"/>
  <c r="B217" i="18"/>
  <c r="A217" i="18"/>
  <c r="E216" i="18"/>
  <c r="F216" i="18" s="1"/>
  <c r="D216" i="18"/>
  <c r="C216" i="18"/>
  <c r="B216" i="18"/>
  <c r="A216" i="18"/>
  <c r="E215" i="18"/>
  <c r="F215" i="18" s="1"/>
  <c r="D215" i="18"/>
  <c r="C215" i="18"/>
  <c r="B215" i="18"/>
  <c r="A215" i="18"/>
  <c r="E214" i="18"/>
  <c r="F214" i="18" s="1"/>
  <c r="D214" i="18"/>
  <c r="C214" i="18"/>
  <c r="B214" i="18"/>
  <c r="A214" i="18"/>
  <c r="E213" i="18"/>
  <c r="F213" i="18" s="1"/>
  <c r="D213" i="18"/>
  <c r="C213" i="18"/>
  <c r="B213" i="18"/>
  <c r="A213" i="18"/>
  <c r="E212" i="18"/>
  <c r="F212" i="18" s="1"/>
  <c r="D212" i="18"/>
  <c r="C212" i="18"/>
  <c r="B212" i="18"/>
  <c r="A212" i="18"/>
  <c r="E211" i="18"/>
  <c r="F211" i="18" s="1"/>
  <c r="D211" i="18"/>
  <c r="C211" i="18"/>
  <c r="B211" i="18"/>
  <c r="A211" i="18"/>
  <c r="E210" i="18"/>
  <c r="F210" i="18" s="1"/>
  <c r="D210" i="18"/>
  <c r="C210" i="18"/>
  <c r="B210" i="18"/>
  <c r="A210" i="18"/>
  <c r="E209" i="18"/>
  <c r="F209" i="18" s="1"/>
  <c r="D209" i="18"/>
  <c r="C209" i="18"/>
  <c r="B209" i="18"/>
  <c r="A209" i="18"/>
  <c r="E208" i="18"/>
  <c r="F208" i="18" s="1"/>
  <c r="D208" i="18"/>
  <c r="C208" i="18"/>
  <c r="B208" i="18"/>
  <c r="A208" i="18"/>
  <c r="E207" i="18"/>
  <c r="F207" i="18" s="1"/>
  <c r="D207" i="18"/>
  <c r="C207" i="18"/>
  <c r="B207" i="18"/>
  <c r="A207" i="18"/>
  <c r="E206" i="18"/>
  <c r="F206" i="18" s="1"/>
  <c r="D206" i="18"/>
  <c r="C206" i="18"/>
  <c r="B206" i="18"/>
  <c r="A206" i="18"/>
  <c r="E205" i="18"/>
  <c r="F205" i="18" s="1"/>
  <c r="D205" i="18"/>
  <c r="C205" i="18"/>
  <c r="B205" i="18"/>
  <c r="A205" i="18"/>
  <c r="E204" i="18"/>
  <c r="F204" i="18" s="1"/>
  <c r="D204" i="18"/>
  <c r="C204" i="18"/>
  <c r="B204" i="18"/>
  <c r="A204" i="18"/>
  <c r="E203" i="18"/>
  <c r="F203" i="18" s="1"/>
  <c r="D203" i="18"/>
  <c r="C203" i="18"/>
  <c r="B203" i="18"/>
  <c r="A203" i="18"/>
  <c r="E202" i="18"/>
  <c r="F202" i="18" s="1"/>
  <c r="D202" i="18"/>
  <c r="C202" i="18"/>
  <c r="B202" i="18"/>
  <c r="A202" i="18"/>
  <c r="E201" i="18"/>
  <c r="F201" i="18" s="1"/>
  <c r="D201" i="18"/>
  <c r="C201" i="18"/>
  <c r="B201" i="18"/>
  <c r="A201" i="18"/>
  <c r="E200" i="18"/>
  <c r="F200" i="18" s="1"/>
  <c r="D200" i="18"/>
  <c r="C200" i="18"/>
  <c r="B200" i="18"/>
  <c r="A200" i="18"/>
  <c r="E199" i="18"/>
  <c r="F199" i="18" s="1"/>
  <c r="D199" i="18"/>
  <c r="C199" i="18"/>
  <c r="B199" i="18"/>
  <c r="A199" i="18"/>
  <c r="E198" i="18"/>
  <c r="F198" i="18" s="1"/>
  <c r="D198" i="18"/>
  <c r="C198" i="18"/>
  <c r="B198" i="18"/>
  <c r="A198" i="18"/>
  <c r="E197" i="18"/>
  <c r="F197" i="18" s="1"/>
  <c r="D197" i="18"/>
  <c r="C197" i="18"/>
  <c r="B197" i="18"/>
  <c r="A197" i="18"/>
  <c r="E196" i="18"/>
  <c r="F196" i="18" s="1"/>
  <c r="D196" i="18"/>
  <c r="C196" i="18"/>
  <c r="B196" i="18"/>
  <c r="A196" i="18"/>
  <c r="E195" i="18"/>
  <c r="F195" i="18" s="1"/>
  <c r="D195" i="18"/>
  <c r="C195" i="18"/>
  <c r="B195" i="18"/>
  <c r="A195" i="18"/>
  <c r="E194" i="18"/>
  <c r="F194" i="18" s="1"/>
  <c r="D194" i="18"/>
  <c r="C194" i="18"/>
  <c r="B194" i="18"/>
  <c r="A194" i="18"/>
  <c r="E193" i="18"/>
  <c r="F193" i="18" s="1"/>
  <c r="D193" i="18"/>
  <c r="C193" i="18"/>
  <c r="B193" i="18"/>
  <c r="A193" i="18"/>
  <c r="E192" i="18"/>
  <c r="F192" i="18" s="1"/>
  <c r="D192" i="18"/>
  <c r="C192" i="18"/>
  <c r="B192" i="18"/>
  <c r="A192" i="18"/>
  <c r="E191" i="18"/>
  <c r="F191" i="18" s="1"/>
  <c r="D191" i="18"/>
  <c r="C191" i="18"/>
  <c r="B191" i="18"/>
  <c r="A191" i="18"/>
  <c r="E190" i="18"/>
  <c r="F190" i="18" s="1"/>
  <c r="D190" i="18"/>
  <c r="C190" i="18"/>
  <c r="B190" i="18"/>
  <c r="A190" i="18"/>
  <c r="E189" i="18"/>
  <c r="F189" i="18" s="1"/>
  <c r="D189" i="18"/>
  <c r="C189" i="18"/>
  <c r="B189" i="18"/>
  <c r="A189" i="18"/>
  <c r="E188" i="18"/>
  <c r="F188" i="18" s="1"/>
  <c r="D188" i="18"/>
  <c r="C188" i="18"/>
  <c r="B188" i="18"/>
  <c r="A188" i="18"/>
  <c r="E187" i="18"/>
  <c r="F187" i="18" s="1"/>
  <c r="D187" i="18"/>
  <c r="C187" i="18"/>
  <c r="B187" i="18"/>
  <c r="A187" i="18"/>
  <c r="E186" i="18"/>
  <c r="F186" i="18" s="1"/>
  <c r="D186" i="18"/>
  <c r="C186" i="18"/>
  <c r="B186" i="18"/>
  <c r="A186" i="18"/>
  <c r="E185" i="18"/>
  <c r="F185" i="18" s="1"/>
  <c r="D185" i="18"/>
  <c r="C185" i="18"/>
  <c r="B185" i="18"/>
  <c r="A185" i="18"/>
  <c r="E184" i="18"/>
  <c r="F184" i="18" s="1"/>
  <c r="D184" i="18"/>
  <c r="C184" i="18"/>
  <c r="B184" i="18"/>
  <c r="A184" i="18"/>
  <c r="E183" i="18"/>
  <c r="F183" i="18" s="1"/>
  <c r="D183" i="18"/>
  <c r="C183" i="18"/>
  <c r="B183" i="18"/>
  <c r="A183" i="18"/>
  <c r="E182" i="18"/>
  <c r="F182" i="18" s="1"/>
  <c r="D182" i="18"/>
  <c r="C182" i="18"/>
  <c r="B182" i="18"/>
  <c r="A182" i="18"/>
  <c r="E181" i="18"/>
  <c r="F181" i="18" s="1"/>
  <c r="D181" i="18"/>
  <c r="C181" i="18"/>
  <c r="B181" i="18"/>
  <c r="A181" i="18"/>
  <c r="E180" i="18"/>
  <c r="F180" i="18" s="1"/>
  <c r="D180" i="18"/>
  <c r="C180" i="18"/>
  <c r="B180" i="18"/>
  <c r="A180" i="18"/>
  <c r="E179" i="18"/>
  <c r="F179" i="18" s="1"/>
  <c r="D179" i="18"/>
  <c r="C179" i="18"/>
  <c r="B179" i="18"/>
  <c r="A179" i="18"/>
  <c r="E178" i="18"/>
  <c r="F178" i="18" s="1"/>
  <c r="D178" i="18"/>
  <c r="C178" i="18"/>
  <c r="B178" i="18"/>
  <c r="A178" i="18"/>
  <c r="E177" i="18"/>
  <c r="F177" i="18" s="1"/>
  <c r="D177" i="18"/>
  <c r="C177" i="18"/>
  <c r="B177" i="18"/>
  <c r="A177" i="18"/>
  <c r="E176" i="18"/>
  <c r="F176" i="18" s="1"/>
  <c r="D176" i="18"/>
  <c r="C176" i="18"/>
  <c r="B176" i="18"/>
  <c r="A176" i="18"/>
  <c r="E175" i="18"/>
  <c r="F175" i="18" s="1"/>
  <c r="D175" i="18"/>
  <c r="C175" i="18"/>
  <c r="B175" i="18"/>
  <c r="A175" i="18"/>
  <c r="E174" i="18"/>
  <c r="F174" i="18" s="1"/>
  <c r="D174" i="18"/>
  <c r="C174" i="18"/>
  <c r="B174" i="18"/>
  <c r="A174" i="18"/>
  <c r="E173" i="18"/>
  <c r="F173" i="18" s="1"/>
  <c r="D173" i="18"/>
  <c r="C173" i="18"/>
  <c r="B173" i="18"/>
  <c r="A173" i="18"/>
  <c r="E172" i="18"/>
  <c r="F172" i="18" s="1"/>
  <c r="D172" i="18"/>
  <c r="C172" i="18"/>
  <c r="B172" i="18"/>
  <c r="A172" i="18"/>
  <c r="E171" i="18"/>
  <c r="F171" i="18" s="1"/>
  <c r="D171" i="18"/>
  <c r="C171" i="18"/>
  <c r="B171" i="18"/>
  <c r="A171" i="18"/>
  <c r="E170" i="18"/>
  <c r="F170" i="18" s="1"/>
  <c r="D170" i="18"/>
  <c r="C170" i="18"/>
  <c r="B170" i="18"/>
  <c r="A170" i="18"/>
  <c r="E169" i="18"/>
  <c r="F169" i="18" s="1"/>
  <c r="D169" i="18"/>
  <c r="C169" i="18"/>
  <c r="B169" i="18"/>
  <c r="A169" i="18"/>
  <c r="E168" i="18"/>
  <c r="F168" i="18" s="1"/>
  <c r="D168" i="18"/>
  <c r="C168" i="18"/>
  <c r="B168" i="18"/>
  <c r="A168" i="18"/>
  <c r="E167" i="18"/>
  <c r="F167" i="18" s="1"/>
  <c r="D167" i="18"/>
  <c r="C167" i="18"/>
  <c r="B167" i="18"/>
  <c r="A167" i="18"/>
  <c r="E166" i="18"/>
  <c r="F166" i="18" s="1"/>
  <c r="D166" i="18"/>
  <c r="C166" i="18"/>
  <c r="B166" i="18"/>
  <c r="A166" i="18"/>
  <c r="E165" i="18"/>
  <c r="F165" i="18" s="1"/>
  <c r="D165" i="18"/>
  <c r="C165" i="18"/>
  <c r="B165" i="18"/>
  <c r="A165" i="18"/>
  <c r="E164" i="18"/>
  <c r="F164" i="18" s="1"/>
  <c r="D164" i="18"/>
  <c r="C164" i="18"/>
  <c r="B164" i="18"/>
  <c r="A164" i="18"/>
  <c r="E163" i="18"/>
  <c r="F163" i="18" s="1"/>
  <c r="D163" i="18"/>
  <c r="C163" i="18"/>
  <c r="B163" i="18"/>
  <c r="A163" i="18"/>
  <c r="E162" i="18"/>
  <c r="F162" i="18" s="1"/>
  <c r="D162" i="18"/>
  <c r="C162" i="18"/>
  <c r="B162" i="18"/>
  <c r="A162" i="18"/>
  <c r="E161" i="18"/>
  <c r="F161" i="18" s="1"/>
  <c r="D161" i="18"/>
  <c r="C161" i="18"/>
  <c r="B161" i="18"/>
  <c r="A161" i="18"/>
  <c r="E160" i="18"/>
  <c r="F160" i="18" s="1"/>
  <c r="D160" i="18"/>
  <c r="C160" i="18"/>
  <c r="B160" i="18"/>
  <c r="A160" i="18"/>
  <c r="E159" i="18"/>
  <c r="F159" i="18" s="1"/>
  <c r="D159" i="18"/>
  <c r="C159" i="18"/>
  <c r="B159" i="18"/>
  <c r="A159" i="18"/>
  <c r="E158" i="18"/>
  <c r="F158" i="18" s="1"/>
  <c r="D158" i="18"/>
  <c r="C158" i="18"/>
  <c r="B158" i="18"/>
  <c r="A158" i="18"/>
  <c r="E157" i="18"/>
  <c r="F157" i="18" s="1"/>
  <c r="D157" i="18"/>
  <c r="C157" i="18"/>
  <c r="B157" i="18"/>
  <c r="A157" i="18"/>
  <c r="E156" i="18"/>
  <c r="F156" i="18" s="1"/>
  <c r="D156" i="18"/>
  <c r="C156" i="18"/>
  <c r="B156" i="18"/>
  <c r="A156" i="18"/>
  <c r="E155" i="18"/>
  <c r="F155" i="18" s="1"/>
  <c r="D155" i="18"/>
  <c r="C155" i="18"/>
  <c r="B155" i="18"/>
  <c r="A155" i="18"/>
  <c r="E154" i="18"/>
  <c r="F154" i="18" s="1"/>
  <c r="D154" i="18"/>
  <c r="C154" i="18"/>
  <c r="B154" i="18"/>
  <c r="A154" i="18"/>
  <c r="E153" i="18"/>
  <c r="F153" i="18" s="1"/>
  <c r="D153" i="18"/>
  <c r="C153" i="18"/>
  <c r="B153" i="18"/>
  <c r="A153" i="18"/>
  <c r="E152" i="18"/>
  <c r="F152" i="18" s="1"/>
  <c r="D152" i="18"/>
  <c r="C152" i="18"/>
  <c r="B152" i="18"/>
  <c r="A152" i="18"/>
  <c r="E151" i="18"/>
  <c r="F151" i="18" s="1"/>
  <c r="D151" i="18"/>
  <c r="C151" i="18"/>
  <c r="B151" i="18"/>
  <c r="A151" i="18"/>
  <c r="E150" i="18"/>
  <c r="F150" i="18" s="1"/>
  <c r="D150" i="18"/>
  <c r="C150" i="18"/>
  <c r="B150" i="18"/>
  <c r="A150" i="18"/>
  <c r="E149" i="18"/>
  <c r="F149" i="18" s="1"/>
  <c r="D149" i="18"/>
  <c r="C149" i="18"/>
  <c r="B149" i="18"/>
  <c r="A149" i="18"/>
  <c r="E148" i="18"/>
  <c r="F148" i="18" s="1"/>
  <c r="D148" i="18"/>
  <c r="C148" i="18"/>
  <c r="B148" i="18"/>
  <c r="A148" i="18"/>
  <c r="E147" i="18"/>
  <c r="F147" i="18" s="1"/>
  <c r="D147" i="18"/>
  <c r="C147" i="18"/>
  <c r="B147" i="18"/>
  <c r="A147" i="18"/>
  <c r="E146" i="18"/>
  <c r="F146" i="18" s="1"/>
  <c r="D146" i="18"/>
  <c r="C146" i="18"/>
  <c r="B146" i="18"/>
  <c r="A146" i="18"/>
  <c r="E145" i="18"/>
  <c r="F145" i="18" s="1"/>
  <c r="D145" i="18"/>
  <c r="C145" i="18"/>
  <c r="B145" i="18"/>
  <c r="A145" i="18"/>
  <c r="E144" i="18"/>
  <c r="F144" i="18" s="1"/>
  <c r="D144" i="18"/>
  <c r="C144" i="18"/>
  <c r="B144" i="18"/>
  <c r="A144" i="18"/>
  <c r="E143" i="18"/>
  <c r="F143" i="18" s="1"/>
  <c r="D143" i="18"/>
  <c r="C143" i="18"/>
  <c r="B143" i="18"/>
  <c r="A143" i="18"/>
  <c r="E142" i="18"/>
  <c r="F142" i="18" s="1"/>
  <c r="D142" i="18"/>
  <c r="C142" i="18"/>
  <c r="B142" i="18"/>
  <c r="A142" i="18"/>
  <c r="E141" i="18"/>
  <c r="F141" i="18" s="1"/>
  <c r="D141" i="18"/>
  <c r="C141" i="18"/>
  <c r="B141" i="18"/>
  <c r="A141" i="18"/>
  <c r="E140" i="18"/>
  <c r="F140" i="18" s="1"/>
  <c r="D140" i="18"/>
  <c r="C140" i="18"/>
  <c r="B140" i="18"/>
  <c r="A140" i="18"/>
  <c r="E139" i="18"/>
  <c r="F139" i="18" s="1"/>
  <c r="D139" i="18"/>
  <c r="C139" i="18"/>
  <c r="B139" i="18"/>
  <c r="A139" i="18"/>
  <c r="E138" i="18"/>
  <c r="F138" i="18" s="1"/>
  <c r="D138" i="18"/>
  <c r="C138" i="18"/>
  <c r="B138" i="18"/>
  <c r="A138" i="18"/>
  <c r="E137" i="18"/>
  <c r="F137" i="18" s="1"/>
  <c r="D137" i="18"/>
  <c r="C137" i="18"/>
  <c r="B137" i="18"/>
  <c r="A137" i="18"/>
  <c r="E136" i="18"/>
  <c r="F136" i="18" s="1"/>
  <c r="D136" i="18"/>
  <c r="C136" i="18"/>
  <c r="B136" i="18"/>
  <c r="A136" i="18"/>
  <c r="E135" i="18"/>
  <c r="F135" i="18" s="1"/>
  <c r="D135" i="18"/>
  <c r="C135" i="18"/>
  <c r="B135" i="18"/>
  <c r="A135" i="18"/>
  <c r="E134" i="18"/>
  <c r="F134" i="18" s="1"/>
  <c r="D134" i="18"/>
  <c r="C134" i="18"/>
  <c r="B134" i="18"/>
  <c r="A134" i="18"/>
  <c r="E133" i="18"/>
  <c r="F133" i="18" s="1"/>
  <c r="D133" i="18"/>
  <c r="C133" i="18"/>
  <c r="B133" i="18"/>
  <c r="A133" i="18"/>
  <c r="E132" i="18"/>
  <c r="F132" i="18" s="1"/>
  <c r="D132" i="18"/>
  <c r="C132" i="18"/>
  <c r="B132" i="18"/>
  <c r="A132" i="18"/>
  <c r="E131" i="18"/>
  <c r="F131" i="18" s="1"/>
  <c r="D131" i="18"/>
  <c r="C131" i="18"/>
  <c r="B131" i="18"/>
  <c r="A131" i="18"/>
  <c r="E130" i="18"/>
  <c r="F130" i="18" s="1"/>
  <c r="D130" i="18"/>
  <c r="C130" i="18"/>
  <c r="B130" i="18"/>
  <c r="A130" i="18"/>
  <c r="E129" i="18"/>
  <c r="F129" i="18" s="1"/>
  <c r="D129" i="18"/>
  <c r="C129" i="18"/>
  <c r="B129" i="18"/>
  <c r="A129" i="18"/>
  <c r="E128" i="18"/>
  <c r="F128" i="18" s="1"/>
  <c r="D128" i="18"/>
  <c r="C128" i="18"/>
  <c r="B128" i="18"/>
  <c r="A128" i="18"/>
  <c r="E127" i="18"/>
  <c r="F127" i="18" s="1"/>
  <c r="D127" i="18"/>
  <c r="C127" i="18"/>
  <c r="B127" i="18"/>
  <c r="A127" i="18"/>
  <c r="E126" i="18"/>
  <c r="F126" i="18" s="1"/>
  <c r="D126" i="18"/>
  <c r="C126" i="18"/>
  <c r="B126" i="18"/>
  <c r="A126" i="18"/>
  <c r="E125" i="18"/>
  <c r="F125" i="18" s="1"/>
  <c r="D125" i="18"/>
  <c r="C125" i="18"/>
  <c r="B125" i="18"/>
  <c r="A125" i="18"/>
  <c r="E124" i="18"/>
  <c r="F124" i="18" s="1"/>
  <c r="D124" i="18"/>
  <c r="C124" i="18"/>
  <c r="B124" i="18"/>
  <c r="A124" i="18"/>
  <c r="E123" i="18"/>
  <c r="F123" i="18" s="1"/>
  <c r="D123" i="18"/>
  <c r="C123" i="18"/>
  <c r="B123" i="18"/>
  <c r="A123" i="18"/>
  <c r="E122" i="18"/>
  <c r="F122" i="18" s="1"/>
  <c r="D122" i="18"/>
  <c r="C122" i="18"/>
  <c r="B122" i="18"/>
  <c r="A122" i="18"/>
  <c r="E121" i="18"/>
  <c r="F121" i="18" s="1"/>
  <c r="D121" i="18"/>
  <c r="C121" i="18"/>
  <c r="B121" i="18"/>
  <c r="A121" i="18"/>
  <c r="E120" i="18"/>
  <c r="F120" i="18" s="1"/>
  <c r="D120" i="18"/>
  <c r="C120" i="18"/>
  <c r="B120" i="18"/>
  <c r="A120" i="18"/>
  <c r="E119" i="18"/>
  <c r="F119" i="18" s="1"/>
  <c r="D119" i="18"/>
  <c r="C119" i="18"/>
  <c r="B119" i="18"/>
  <c r="A119" i="18"/>
  <c r="E118" i="18"/>
  <c r="F118" i="18" s="1"/>
  <c r="D118" i="18"/>
  <c r="C118" i="18"/>
  <c r="B118" i="18"/>
  <c r="A118" i="18"/>
  <c r="E117" i="18"/>
  <c r="F117" i="18" s="1"/>
  <c r="D117" i="18"/>
  <c r="C117" i="18"/>
  <c r="B117" i="18"/>
  <c r="A117" i="18"/>
  <c r="E116" i="18"/>
  <c r="F116" i="18" s="1"/>
  <c r="D116" i="18"/>
  <c r="C116" i="18"/>
  <c r="B116" i="18"/>
  <c r="A116" i="18"/>
  <c r="E115" i="18"/>
  <c r="F115" i="18" s="1"/>
  <c r="D115" i="18"/>
  <c r="C115" i="18"/>
  <c r="B115" i="18"/>
  <c r="A115" i="18"/>
  <c r="E114" i="18"/>
  <c r="F114" i="18" s="1"/>
  <c r="D114" i="18"/>
  <c r="C114" i="18"/>
  <c r="B114" i="18"/>
  <c r="A114" i="18"/>
  <c r="E113" i="18"/>
  <c r="F113" i="18" s="1"/>
  <c r="D113" i="18"/>
  <c r="C113" i="18"/>
  <c r="B113" i="18"/>
  <c r="A113" i="18"/>
  <c r="E112" i="18"/>
  <c r="F112" i="18" s="1"/>
  <c r="D112" i="18"/>
  <c r="C112" i="18"/>
  <c r="B112" i="18"/>
  <c r="A112" i="18"/>
  <c r="E111" i="18"/>
  <c r="F111" i="18" s="1"/>
  <c r="D111" i="18"/>
  <c r="C111" i="18"/>
  <c r="B111" i="18"/>
  <c r="A111" i="18"/>
  <c r="E110" i="18"/>
  <c r="F110" i="18" s="1"/>
  <c r="D110" i="18"/>
  <c r="C110" i="18"/>
  <c r="B110" i="18"/>
  <c r="A110" i="18"/>
  <c r="E109" i="18"/>
  <c r="F109" i="18" s="1"/>
  <c r="D109" i="18"/>
  <c r="C109" i="18"/>
  <c r="B109" i="18"/>
  <c r="A109" i="18"/>
  <c r="E108" i="18"/>
  <c r="F108" i="18" s="1"/>
  <c r="D108" i="18"/>
  <c r="C108" i="18"/>
  <c r="B108" i="18"/>
  <c r="A108" i="18"/>
  <c r="E107" i="18"/>
  <c r="F107" i="18" s="1"/>
  <c r="D107" i="18"/>
  <c r="C107" i="18"/>
  <c r="B107" i="18"/>
  <c r="A107" i="18"/>
  <c r="E106" i="18"/>
  <c r="F106" i="18" s="1"/>
  <c r="D106" i="18"/>
  <c r="C106" i="18"/>
  <c r="B106" i="18"/>
  <c r="A106" i="18"/>
  <c r="E105" i="18"/>
  <c r="F105" i="18" s="1"/>
  <c r="D105" i="18"/>
  <c r="C105" i="18"/>
  <c r="B105" i="18"/>
  <c r="A105" i="18"/>
  <c r="E104" i="18"/>
  <c r="F104" i="18" s="1"/>
  <c r="D104" i="18"/>
  <c r="C104" i="18"/>
  <c r="B104" i="18"/>
  <c r="A104" i="18"/>
  <c r="E103" i="18"/>
  <c r="F103" i="18" s="1"/>
  <c r="D103" i="18"/>
  <c r="C103" i="18"/>
  <c r="B103" i="18"/>
  <c r="A103" i="18"/>
  <c r="E102" i="18"/>
  <c r="F102" i="18" s="1"/>
  <c r="D102" i="18"/>
  <c r="C102" i="18"/>
  <c r="B102" i="18"/>
  <c r="A102" i="18"/>
  <c r="E101" i="18"/>
  <c r="F101" i="18" s="1"/>
  <c r="D101" i="18"/>
  <c r="C101" i="18"/>
  <c r="B101" i="18"/>
  <c r="A101" i="18"/>
  <c r="E100" i="18"/>
  <c r="F100" i="18" s="1"/>
  <c r="D100" i="18"/>
  <c r="C100" i="18"/>
  <c r="B100" i="18"/>
  <c r="A100" i="18"/>
  <c r="E99" i="18"/>
  <c r="F99" i="18" s="1"/>
  <c r="D99" i="18"/>
  <c r="C99" i="18"/>
  <c r="B99" i="18"/>
  <c r="A99" i="18"/>
  <c r="E98" i="18"/>
  <c r="F98" i="18" s="1"/>
  <c r="D98" i="18"/>
  <c r="C98" i="18"/>
  <c r="B98" i="18"/>
  <c r="A98" i="18"/>
  <c r="E97" i="18"/>
  <c r="F97" i="18" s="1"/>
  <c r="D97" i="18"/>
  <c r="C97" i="18"/>
  <c r="B97" i="18"/>
  <c r="A97" i="18"/>
  <c r="E96" i="18"/>
  <c r="F96" i="18" s="1"/>
  <c r="D96" i="18"/>
  <c r="C96" i="18"/>
  <c r="B96" i="18"/>
  <c r="A96" i="18"/>
  <c r="E95" i="18"/>
  <c r="F95" i="18" s="1"/>
  <c r="D95" i="18"/>
  <c r="C95" i="18"/>
  <c r="B95" i="18"/>
  <c r="A95" i="18"/>
  <c r="E94" i="18"/>
  <c r="F94" i="18" s="1"/>
  <c r="D94" i="18"/>
  <c r="C94" i="18"/>
  <c r="B94" i="18"/>
  <c r="A94" i="18"/>
  <c r="E93" i="18"/>
  <c r="F93" i="18" s="1"/>
  <c r="D93" i="18"/>
  <c r="C93" i="18"/>
  <c r="B93" i="18"/>
  <c r="A93" i="18"/>
  <c r="E92" i="18"/>
  <c r="F92" i="18" s="1"/>
  <c r="D92" i="18"/>
  <c r="C92" i="18"/>
  <c r="B92" i="18"/>
  <c r="A92" i="18"/>
  <c r="E91" i="18"/>
  <c r="F91" i="18" s="1"/>
  <c r="D91" i="18"/>
  <c r="C91" i="18"/>
  <c r="B91" i="18"/>
  <c r="A91" i="18"/>
  <c r="E90" i="18"/>
  <c r="F90" i="18" s="1"/>
  <c r="D90" i="18"/>
  <c r="C90" i="18"/>
  <c r="B90" i="18"/>
  <c r="A90" i="18"/>
  <c r="E89" i="18"/>
  <c r="F89" i="18" s="1"/>
  <c r="D89" i="18"/>
  <c r="C89" i="18"/>
  <c r="B89" i="18"/>
  <c r="A89" i="18"/>
  <c r="E88" i="18"/>
  <c r="F88" i="18" s="1"/>
  <c r="D88" i="18"/>
  <c r="C88" i="18"/>
  <c r="B88" i="18"/>
  <c r="A88" i="18"/>
  <c r="E87" i="18"/>
  <c r="F87" i="18" s="1"/>
  <c r="D87" i="18"/>
  <c r="C87" i="18"/>
  <c r="B87" i="18"/>
  <c r="A87" i="18"/>
  <c r="E86" i="18"/>
  <c r="F86" i="18" s="1"/>
  <c r="D86" i="18"/>
  <c r="C86" i="18"/>
  <c r="B86" i="18"/>
  <c r="A86" i="18"/>
  <c r="E85" i="18"/>
  <c r="F85" i="18" s="1"/>
  <c r="D85" i="18"/>
  <c r="C85" i="18"/>
  <c r="B85" i="18"/>
  <c r="A85" i="18"/>
  <c r="E84" i="18"/>
  <c r="F84" i="18" s="1"/>
  <c r="D84" i="18"/>
  <c r="C84" i="18"/>
  <c r="B84" i="18"/>
  <c r="A84" i="18"/>
  <c r="E83" i="18"/>
  <c r="F83" i="18" s="1"/>
  <c r="D83" i="18"/>
  <c r="C83" i="18"/>
  <c r="B83" i="18"/>
  <c r="A83" i="18"/>
  <c r="E82" i="18"/>
  <c r="F82" i="18" s="1"/>
  <c r="D82" i="18"/>
  <c r="C82" i="18"/>
  <c r="B82" i="18"/>
  <c r="A82" i="18"/>
  <c r="E81" i="18"/>
  <c r="F81" i="18" s="1"/>
  <c r="D81" i="18"/>
  <c r="C81" i="18"/>
  <c r="B81" i="18"/>
  <c r="A81" i="18"/>
  <c r="E80" i="18"/>
  <c r="F80" i="18" s="1"/>
  <c r="D80" i="18"/>
  <c r="C80" i="18"/>
  <c r="B80" i="18"/>
  <c r="A80" i="18"/>
  <c r="E79" i="18"/>
  <c r="F79" i="18" s="1"/>
  <c r="D79" i="18"/>
  <c r="C79" i="18"/>
  <c r="B79" i="18"/>
  <c r="A79" i="18"/>
  <c r="E78" i="18"/>
  <c r="F78" i="18" s="1"/>
  <c r="D78" i="18"/>
  <c r="C78" i="18"/>
  <c r="B78" i="18"/>
  <c r="A78" i="18"/>
  <c r="E77" i="18"/>
  <c r="F77" i="18" s="1"/>
  <c r="D77" i="18"/>
  <c r="C77" i="18"/>
  <c r="B77" i="18"/>
  <c r="A77" i="18"/>
  <c r="E76" i="18"/>
  <c r="F76" i="18" s="1"/>
  <c r="D76" i="18"/>
  <c r="C76" i="18"/>
  <c r="B76" i="18"/>
  <c r="A76" i="18"/>
  <c r="E75" i="18"/>
  <c r="F75" i="18" s="1"/>
  <c r="D75" i="18"/>
  <c r="C75" i="18"/>
  <c r="B75" i="18"/>
  <c r="A75" i="18"/>
  <c r="E74" i="18"/>
  <c r="F74" i="18" s="1"/>
  <c r="D74" i="18"/>
  <c r="C74" i="18"/>
  <c r="B74" i="18"/>
  <c r="A74" i="18"/>
  <c r="E73" i="18"/>
  <c r="F73" i="18" s="1"/>
  <c r="D73" i="18"/>
  <c r="C73" i="18"/>
  <c r="B73" i="18"/>
  <c r="A73" i="18"/>
  <c r="E72" i="18"/>
  <c r="F72" i="18" s="1"/>
  <c r="D72" i="18"/>
  <c r="C72" i="18"/>
  <c r="B72" i="18"/>
  <c r="A72" i="18"/>
  <c r="E71" i="18"/>
  <c r="F71" i="18" s="1"/>
  <c r="D71" i="18"/>
  <c r="C71" i="18"/>
  <c r="B71" i="18"/>
  <c r="A71" i="18"/>
  <c r="E70" i="18"/>
  <c r="F70" i="18" s="1"/>
  <c r="D70" i="18"/>
  <c r="C70" i="18"/>
  <c r="B70" i="18"/>
  <c r="A70" i="18"/>
  <c r="E69" i="18"/>
  <c r="F69" i="18" s="1"/>
  <c r="D69" i="18"/>
  <c r="C69" i="18"/>
  <c r="B69" i="18"/>
  <c r="A69" i="18"/>
  <c r="E68" i="18"/>
  <c r="F68" i="18" s="1"/>
  <c r="D68" i="18"/>
  <c r="C68" i="18"/>
  <c r="B68" i="18"/>
  <c r="A68" i="18"/>
  <c r="E67" i="18"/>
  <c r="F67" i="18" s="1"/>
  <c r="D67" i="18"/>
  <c r="C67" i="18"/>
  <c r="B67" i="18"/>
  <c r="A67" i="18"/>
  <c r="E66" i="18"/>
  <c r="F66" i="18" s="1"/>
  <c r="D66" i="18"/>
  <c r="C66" i="18"/>
  <c r="B66" i="18"/>
  <c r="A66" i="18"/>
  <c r="E65" i="18"/>
  <c r="F65" i="18" s="1"/>
  <c r="D65" i="18"/>
  <c r="C65" i="18"/>
  <c r="B65" i="18"/>
  <c r="A65" i="18"/>
  <c r="E64" i="18"/>
  <c r="F64" i="18" s="1"/>
  <c r="D64" i="18"/>
  <c r="C64" i="18"/>
  <c r="B64" i="18"/>
  <c r="A64" i="18"/>
  <c r="E63" i="18"/>
  <c r="F63" i="18" s="1"/>
  <c r="D63" i="18"/>
  <c r="C63" i="18"/>
  <c r="B63" i="18"/>
  <c r="A63" i="18"/>
  <c r="E62" i="18"/>
  <c r="F62" i="18" s="1"/>
  <c r="D62" i="18"/>
  <c r="C62" i="18"/>
  <c r="B62" i="18"/>
  <c r="A62" i="18"/>
  <c r="E61" i="18"/>
  <c r="F61" i="18" s="1"/>
  <c r="D61" i="18"/>
  <c r="C61" i="18"/>
  <c r="B61" i="18"/>
  <c r="A61" i="18"/>
  <c r="E60" i="18"/>
  <c r="F60" i="18" s="1"/>
  <c r="D60" i="18"/>
  <c r="C60" i="18"/>
  <c r="B60" i="18"/>
  <c r="A60" i="18"/>
  <c r="E59" i="18"/>
  <c r="F59" i="18" s="1"/>
  <c r="D59" i="18"/>
  <c r="C59" i="18"/>
  <c r="B59" i="18"/>
  <c r="A59" i="18"/>
  <c r="E58" i="18"/>
  <c r="F58" i="18" s="1"/>
  <c r="D58" i="18"/>
  <c r="C58" i="18"/>
  <c r="B58" i="18"/>
  <c r="A58" i="18"/>
  <c r="E57" i="18"/>
  <c r="F57" i="18" s="1"/>
  <c r="D57" i="18"/>
  <c r="C57" i="18"/>
  <c r="B57" i="18"/>
  <c r="A57" i="18"/>
  <c r="E56" i="18"/>
  <c r="F56" i="18" s="1"/>
  <c r="D56" i="18"/>
  <c r="C56" i="18"/>
  <c r="B56" i="18"/>
  <c r="A56" i="18"/>
  <c r="E55" i="18"/>
  <c r="F55" i="18" s="1"/>
  <c r="D55" i="18"/>
  <c r="C55" i="18"/>
  <c r="B55" i="18"/>
  <c r="A55" i="18"/>
  <c r="E54" i="18"/>
  <c r="F54" i="18" s="1"/>
  <c r="D54" i="18"/>
  <c r="C54" i="18"/>
  <c r="B54" i="18"/>
  <c r="A54" i="18"/>
  <c r="E53" i="18"/>
  <c r="F53" i="18" s="1"/>
  <c r="D53" i="18"/>
  <c r="C53" i="18"/>
  <c r="B53" i="18"/>
  <c r="A53" i="18"/>
  <c r="E52" i="18"/>
  <c r="F52" i="18" s="1"/>
  <c r="D52" i="18"/>
  <c r="C52" i="18"/>
  <c r="B52" i="18"/>
  <c r="A52" i="18"/>
  <c r="E51" i="18"/>
  <c r="F51" i="18" s="1"/>
  <c r="D51" i="18"/>
  <c r="C51" i="18"/>
  <c r="B51" i="18"/>
  <c r="A51" i="18"/>
  <c r="E50" i="18"/>
  <c r="F50" i="18" s="1"/>
  <c r="D50" i="18"/>
  <c r="C50" i="18"/>
  <c r="B50" i="18"/>
  <c r="A50" i="18"/>
  <c r="E49" i="18"/>
  <c r="F49" i="18" s="1"/>
  <c r="D49" i="18"/>
  <c r="C49" i="18"/>
  <c r="B49" i="18"/>
  <c r="A49" i="18"/>
  <c r="E48" i="18"/>
  <c r="F48" i="18" s="1"/>
  <c r="D48" i="18"/>
  <c r="C48" i="18"/>
  <c r="B48" i="18"/>
  <c r="A48" i="18"/>
  <c r="E47" i="18"/>
  <c r="F47" i="18" s="1"/>
  <c r="D47" i="18"/>
  <c r="C47" i="18"/>
  <c r="B47" i="18"/>
  <c r="A47" i="18"/>
  <c r="E46" i="18"/>
  <c r="F46" i="18" s="1"/>
  <c r="D46" i="18"/>
  <c r="C46" i="18"/>
  <c r="B46" i="18"/>
  <c r="A46" i="18"/>
  <c r="E45" i="18"/>
  <c r="F45" i="18" s="1"/>
  <c r="D45" i="18"/>
  <c r="C45" i="18"/>
  <c r="B45" i="18"/>
  <c r="A45" i="18"/>
  <c r="E44" i="18"/>
  <c r="F44" i="18" s="1"/>
  <c r="D44" i="18"/>
  <c r="C44" i="18"/>
  <c r="B44" i="18"/>
  <c r="A44" i="18"/>
  <c r="E43" i="18"/>
  <c r="F43" i="18" s="1"/>
  <c r="D43" i="18"/>
  <c r="C43" i="18"/>
  <c r="B43" i="18"/>
  <c r="A43" i="18"/>
  <c r="E42" i="18"/>
  <c r="F42" i="18" s="1"/>
  <c r="D42" i="18"/>
  <c r="C42" i="18"/>
  <c r="B42" i="18"/>
  <c r="A42" i="18"/>
  <c r="E41" i="18"/>
  <c r="F41" i="18" s="1"/>
  <c r="D41" i="18"/>
  <c r="C41" i="18"/>
  <c r="B41" i="18"/>
  <c r="A41" i="18"/>
  <c r="E40" i="18"/>
  <c r="F40" i="18" s="1"/>
  <c r="D40" i="18"/>
  <c r="C40" i="18"/>
  <c r="B40" i="18"/>
  <c r="A40" i="18"/>
  <c r="E39" i="18"/>
  <c r="F39" i="18" s="1"/>
  <c r="D39" i="18"/>
  <c r="C39" i="18"/>
  <c r="B39" i="18"/>
  <c r="A39" i="18"/>
  <c r="E38" i="18"/>
  <c r="F38" i="18" s="1"/>
  <c r="D38" i="18"/>
  <c r="C38" i="18"/>
  <c r="B38" i="18"/>
  <c r="A38" i="18"/>
  <c r="E37" i="18"/>
  <c r="F37" i="18" s="1"/>
  <c r="D37" i="18"/>
  <c r="C37" i="18"/>
  <c r="B37" i="18"/>
  <c r="A37" i="18"/>
  <c r="E36" i="18"/>
  <c r="F36" i="18" s="1"/>
  <c r="D36" i="18"/>
  <c r="C36" i="18"/>
  <c r="B36" i="18"/>
  <c r="A36" i="18"/>
  <c r="E35" i="18"/>
  <c r="F35" i="18" s="1"/>
  <c r="D35" i="18"/>
  <c r="C35" i="18"/>
  <c r="B35" i="18"/>
  <c r="A35" i="18"/>
  <c r="E34" i="18"/>
  <c r="F34" i="18" s="1"/>
  <c r="D34" i="18"/>
  <c r="C34" i="18"/>
  <c r="B34" i="18"/>
  <c r="A34" i="18"/>
  <c r="E33" i="18"/>
  <c r="F33" i="18" s="1"/>
  <c r="D33" i="18"/>
  <c r="C33" i="18"/>
  <c r="B33" i="18"/>
  <c r="A33" i="18"/>
  <c r="E32" i="18"/>
  <c r="F32" i="18" s="1"/>
  <c r="D32" i="18"/>
  <c r="C32" i="18"/>
  <c r="B32" i="18"/>
  <c r="A32" i="18"/>
  <c r="E31" i="18"/>
  <c r="F31" i="18" s="1"/>
  <c r="D31" i="18"/>
  <c r="C31" i="18"/>
  <c r="B31" i="18"/>
  <c r="A31" i="18"/>
  <c r="E30" i="18"/>
  <c r="F30" i="18" s="1"/>
  <c r="D30" i="18"/>
  <c r="C30" i="18"/>
  <c r="B30" i="18"/>
  <c r="A30" i="18"/>
  <c r="E29" i="18"/>
  <c r="F29" i="18" s="1"/>
  <c r="D29" i="18"/>
  <c r="C29" i="18"/>
  <c r="B29" i="18"/>
  <c r="A29" i="18"/>
  <c r="E28" i="18"/>
  <c r="F28" i="18" s="1"/>
  <c r="D28" i="18"/>
  <c r="C28" i="18"/>
  <c r="B28" i="18"/>
  <c r="A28" i="18"/>
  <c r="E27" i="18"/>
  <c r="F27" i="18" s="1"/>
  <c r="D27" i="18"/>
  <c r="C27" i="18"/>
  <c r="B27" i="18"/>
  <c r="A27" i="18"/>
  <c r="E26" i="18"/>
  <c r="F26" i="18" s="1"/>
  <c r="D26" i="18"/>
  <c r="C26" i="18"/>
  <c r="B26" i="18"/>
  <c r="A26" i="18"/>
  <c r="E25" i="18"/>
  <c r="F25" i="18" s="1"/>
  <c r="D25" i="18"/>
  <c r="C25" i="18"/>
  <c r="B25" i="18"/>
  <c r="A25" i="18"/>
  <c r="E24" i="18"/>
  <c r="F24" i="18" s="1"/>
  <c r="D24" i="18"/>
  <c r="C24" i="18"/>
  <c r="B24" i="18"/>
  <c r="A24" i="18"/>
  <c r="E23" i="18"/>
  <c r="F23" i="18" s="1"/>
  <c r="D23" i="18"/>
  <c r="C23" i="18"/>
  <c r="B23" i="18"/>
  <c r="A23" i="18"/>
  <c r="E22" i="18"/>
  <c r="F22" i="18" s="1"/>
  <c r="D22" i="18"/>
  <c r="C22" i="18"/>
  <c r="B22" i="18"/>
  <c r="A22" i="18"/>
  <c r="E21" i="18"/>
  <c r="F21" i="18" s="1"/>
  <c r="D21" i="18"/>
  <c r="C21" i="18"/>
  <c r="B21" i="18"/>
  <c r="A21" i="18"/>
  <c r="E20" i="18"/>
  <c r="F20" i="18" s="1"/>
  <c r="D20" i="18"/>
  <c r="C20" i="18"/>
  <c r="B20" i="18"/>
  <c r="A20" i="18"/>
  <c r="E19" i="18"/>
  <c r="F19" i="18" s="1"/>
  <c r="D19" i="18"/>
  <c r="C19" i="18"/>
  <c r="B19" i="18"/>
  <c r="A19" i="18"/>
  <c r="E18" i="18"/>
  <c r="F18" i="18" s="1"/>
  <c r="D18" i="18"/>
  <c r="C18" i="18"/>
  <c r="B18" i="18"/>
  <c r="A18" i="18"/>
  <c r="E17" i="18"/>
  <c r="F17" i="18" s="1"/>
  <c r="D17" i="18"/>
  <c r="C17" i="18"/>
  <c r="B17" i="18"/>
  <c r="A17" i="18"/>
  <c r="E16" i="18"/>
  <c r="F16" i="18" s="1"/>
  <c r="D16" i="18"/>
  <c r="C16" i="18"/>
  <c r="B16" i="18"/>
  <c r="A16" i="18"/>
  <c r="E15" i="18"/>
  <c r="F15" i="18" s="1"/>
  <c r="D15" i="18"/>
  <c r="C15" i="18"/>
  <c r="B15" i="18"/>
  <c r="A15" i="18"/>
  <c r="E14" i="18"/>
  <c r="F14" i="18" s="1"/>
  <c r="D14" i="18"/>
  <c r="C14" i="18"/>
  <c r="B14" i="18"/>
  <c r="A14" i="18"/>
  <c r="E13" i="18"/>
  <c r="F13" i="18" s="1"/>
  <c r="D13" i="18"/>
  <c r="C13" i="18"/>
  <c r="B13" i="18"/>
  <c r="A13" i="18"/>
  <c r="E12" i="18"/>
  <c r="F12" i="18" s="1"/>
  <c r="D12" i="18"/>
  <c r="C12" i="18"/>
  <c r="B12" i="18"/>
  <c r="A12" i="18"/>
  <c r="E11" i="18"/>
  <c r="F11" i="18" s="1"/>
  <c r="D11" i="18"/>
  <c r="C11" i="18"/>
  <c r="B11" i="18"/>
  <c r="A11" i="18"/>
  <c r="E10" i="18"/>
  <c r="F10" i="18" s="1"/>
  <c r="D10" i="18"/>
  <c r="C10" i="18"/>
  <c r="B10" i="18"/>
  <c r="A10" i="18"/>
  <c r="E9" i="18"/>
  <c r="F9" i="18" s="1"/>
  <c r="D9" i="18"/>
  <c r="C9" i="18"/>
  <c r="B9" i="18"/>
  <c r="A9" i="18"/>
  <c r="E8" i="18"/>
  <c r="F8" i="18" s="1"/>
  <c r="D8" i="18"/>
  <c r="C8" i="18"/>
  <c r="B8" i="18"/>
  <c r="A8" i="18"/>
  <c r="E7" i="18"/>
  <c r="F7" i="18" s="1"/>
  <c r="D7" i="18"/>
  <c r="C7" i="18"/>
  <c r="B7" i="18"/>
  <c r="A7" i="18"/>
  <c r="E6" i="18"/>
  <c r="F6" i="18" s="1"/>
  <c r="D6" i="18"/>
  <c r="C6" i="18"/>
  <c r="B6" i="18"/>
  <c r="A6" i="18"/>
  <c r="E5" i="18"/>
  <c r="F5" i="18" s="1"/>
  <c r="D5" i="18"/>
  <c r="C5" i="18"/>
  <c r="B5" i="18"/>
  <c r="A5" i="18"/>
  <c r="E4" i="18"/>
  <c r="F4" i="18" s="1"/>
  <c r="D4" i="18"/>
  <c r="C4" i="18"/>
  <c r="B4" i="18"/>
  <c r="A4" i="18"/>
  <c r="E3" i="18"/>
  <c r="F3" i="18" s="1"/>
  <c r="D3" i="18"/>
  <c r="C3" i="18"/>
  <c r="B3" i="18"/>
  <c r="A3" i="18"/>
  <c r="E2" i="18"/>
  <c r="F2" i="18" s="1"/>
  <c r="D2" i="18"/>
  <c r="C2" i="18"/>
  <c r="B2" i="18"/>
  <c r="A2" i="18"/>
  <c r="E3" i="17"/>
  <c r="E2" i="17"/>
  <c r="B2" i="17"/>
  <c r="B3" i="17" s="1"/>
  <c r="E1" i="17"/>
  <c r="E4" i="17" s="1"/>
  <c r="E5" i="17" s="1"/>
  <c r="B1" i="17"/>
  <c r="D3" i="9"/>
  <c r="G2" i="9" a="1"/>
  <c r="G2" i="9" s="1"/>
  <c r="E2" i="9"/>
  <c r="C2" i="9"/>
  <c r="C3" i="9" s="1"/>
  <c r="C4" i="9" s="1"/>
  <c r="C5" i="9" s="1"/>
  <c r="C6" i="9" s="1"/>
  <c r="E34" i="6"/>
  <c r="E33" i="6"/>
  <c r="C3" i="6"/>
  <c r="C4" i="6" s="1"/>
  <c r="B3" i="6"/>
  <c r="B2" i="6"/>
  <c r="A2" i="6"/>
  <c r="A3" i="6" s="1"/>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384" i="1"/>
  <c r="AF383" i="1"/>
  <c r="AF382" i="1"/>
  <c r="AF381" i="1"/>
  <c r="AF380" i="1"/>
  <c r="AF379" i="1"/>
  <c r="AF378" i="1"/>
  <c r="AF377" i="1"/>
  <c r="AF376" i="1"/>
  <c r="AF375" i="1"/>
  <c r="AF374" i="1"/>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2" i="1"/>
  <c r="C6" i="21" l="1"/>
  <c r="D5" i="21"/>
  <c r="D4" i="9"/>
  <c r="E3" i="9"/>
  <c r="C5" i="6"/>
  <c r="B4" i="6"/>
  <c r="F3" i="6"/>
  <c r="E3" i="6"/>
  <c r="G3" i="6" s="1"/>
  <c r="D3" i="6"/>
  <c r="F2" i="6"/>
  <c r="E2" i="6"/>
  <c r="D2" i="6"/>
  <c r="E3" i="21"/>
  <c r="D6" i="21" l="1"/>
  <c r="C7" i="21"/>
  <c r="E4" i="9"/>
  <c r="D5" i="9"/>
  <c r="C6" i="6"/>
  <c r="B5" i="6"/>
  <c r="D4" i="6"/>
  <c r="E4" i="6"/>
  <c r="F4" i="6"/>
  <c r="G2" i="6"/>
  <c r="E4" i="21"/>
  <c r="F3" i="21"/>
  <c r="D7" i="21" l="1"/>
  <c r="C8" i="21"/>
  <c r="H3" i="9"/>
  <c r="E5" i="9"/>
  <c r="D6" i="9"/>
  <c r="E6" i="9" s="1"/>
  <c r="C7" i="6"/>
  <c r="B6" i="6"/>
  <c r="D5" i="6"/>
  <c r="E5" i="6"/>
  <c r="F5" i="6"/>
  <c r="G4" i="6"/>
  <c r="F4" i="21"/>
  <c r="E5" i="21"/>
  <c r="D8" i="21" l="1"/>
  <c r="C9" i="21"/>
  <c r="G3" i="9"/>
  <c r="I3" i="9"/>
  <c r="C8" i="6"/>
  <c r="B7" i="6"/>
  <c r="D6" i="6"/>
  <c r="E6" i="6"/>
  <c r="F6" i="6"/>
  <c r="G5" i="6"/>
  <c r="E6" i="21"/>
  <c r="F5" i="21"/>
  <c r="H6" i="9"/>
  <c r="H5" i="9"/>
  <c r="H4" i="9"/>
  <c r="H2" i="9"/>
  <c r="I2" i="9" s="1"/>
  <c r="D9" i="21" l="1"/>
  <c r="C10" i="21"/>
  <c r="C9" i="6"/>
  <c r="B8" i="6"/>
  <c r="D7" i="6"/>
  <c r="E7" i="6"/>
  <c r="F7" i="6"/>
  <c r="G6" i="9"/>
  <c r="I5" i="9"/>
  <c r="I6" i="9" s="1"/>
  <c r="G5" i="9"/>
  <c r="I4" i="9"/>
  <c r="G4" i="9"/>
  <c r="G6" i="6"/>
  <c r="F6" i="21"/>
  <c r="E7" i="21"/>
  <c r="D10" i="21" l="1"/>
  <c r="C11" i="21"/>
  <c r="C10" i="6"/>
  <c r="B9" i="6"/>
  <c r="D8" i="6"/>
  <c r="E8" i="6"/>
  <c r="G8" i="6" s="1"/>
  <c r="F8" i="6"/>
  <c r="G7" i="6"/>
  <c r="E8" i="21"/>
  <c r="F7" i="21"/>
  <c r="D11" i="21" l="1"/>
  <c r="C12" i="21"/>
  <c r="C11" i="6"/>
  <c r="B10" i="6"/>
  <c r="D9" i="6"/>
  <c r="E9" i="6"/>
  <c r="F9" i="6"/>
  <c r="E9" i="21"/>
  <c r="F8" i="21"/>
  <c r="D12" i="21" l="1"/>
  <c r="C13" i="21"/>
  <c r="C12" i="6"/>
  <c r="B11" i="6"/>
  <c r="D10" i="6"/>
  <c r="E10" i="6"/>
  <c r="F10" i="6"/>
  <c r="E10" i="21"/>
  <c r="F9" i="21"/>
  <c r="G9" i="6"/>
  <c r="D13" i="21" l="1"/>
  <c r="C14" i="21"/>
  <c r="C13" i="6"/>
  <c r="B12" i="6"/>
  <c r="D11" i="6"/>
  <c r="E11" i="6"/>
  <c r="F11" i="6"/>
  <c r="E11" i="21"/>
  <c r="F10" i="21"/>
  <c r="G10" i="6"/>
  <c r="D14" i="21" l="1"/>
  <c r="C15" i="21"/>
  <c r="C14" i="6"/>
  <c r="B13" i="6"/>
  <c r="D12" i="6"/>
  <c r="E12" i="6"/>
  <c r="F12" i="6"/>
  <c r="E12" i="21"/>
  <c r="F11" i="21"/>
  <c r="G11" i="6"/>
  <c r="D15" i="21" l="1"/>
  <c r="C16" i="21"/>
  <c r="C15" i="6"/>
  <c r="B14" i="6"/>
  <c r="D13" i="6"/>
  <c r="E13" i="6"/>
  <c r="G13" i="6" s="1"/>
  <c r="F13" i="6"/>
  <c r="E13" i="21"/>
  <c r="F12" i="21"/>
  <c r="G12" i="6"/>
  <c r="D16" i="21" l="1"/>
  <c r="C17" i="21"/>
  <c r="C16" i="6"/>
  <c r="B15" i="6"/>
  <c r="D14" i="6"/>
  <c r="E14" i="6"/>
  <c r="G14" i="6" s="1"/>
  <c r="F14" i="6"/>
  <c r="E14" i="21"/>
  <c r="F13" i="21"/>
  <c r="D17" i="21" l="1"/>
  <c r="C18" i="21"/>
  <c r="C17" i="6"/>
  <c r="B16" i="6"/>
  <c r="D15" i="6"/>
  <c r="E15" i="6"/>
  <c r="F15" i="6"/>
  <c r="E15" i="21"/>
  <c r="F14" i="21"/>
  <c r="D18" i="21" l="1"/>
  <c r="E18" i="21" s="1"/>
  <c r="F18" i="21" s="1"/>
  <c r="C19" i="21"/>
  <c r="C18" i="6"/>
  <c r="B17" i="6"/>
  <c r="D16" i="6"/>
  <c r="E16" i="6"/>
  <c r="F16" i="6"/>
  <c r="E16" i="21"/>
  <c r="F15" i="21"/>
  <c r="G15" i="6"/>
  <c r="D19" i="21" l="1"/>
  <c r="E19" i="21" s="1"/>
  <c r="F19" i="21" s="1"/>
  <c r="C20" i="21"/>
  <c r="C19" i="6"/>
  <c r="B18" i="6"/>
  <c r="D17" i="6"/>
  <c r="E17" i="6"/>
  <c r="F17" i="6"/>
  <c r="E17" i="21"/>
  <c r="F17" i="21" s="1"/>
  <c r="F16" i="21"/>
  <c r="G16" i="6"/>
  <c r="D20" i="21" l="1"/>
  <c r="E20" i="21" s="1"/>
  <c r="F20" i="21" s="1"/>
  <c r="C21" i="21"/>
  <c r="C20" i="6"/>
  <c r="B19" i="6"/>
  <c r="D18" i="6"/>
  <c r="E18" i="6"/>
  <c r="F18" i="6"/>
  <c r="G17" i="6"/>
  <c r="D21" i="21" l="1"/>
  <c r="E21" i="21" s="1"/>
  <c r="F21" i="21" s="1"/>
  <c r="C22" i="21"/>
  <c r="C21" i="6"/>
  <c r="B20" i="6"/>
  <c r="D19" i="6"/>
  <c r="E19" i="6"/>
  <c r="G19" i="6" s="1"/>
  <c r="F19" i="6"/>
  <c r="G18" i="6"/>
  <c r="D22" i="21" l="1"/>
  <c r="E22" i="21" s="1"/>
  <c r="F22" i="21" s="1"/>
  <c r="C23" i="21"/>
  <c r="C22" i="6"/>
  <c r="B21" i="6"/>
  <c r="D20" i="6"/>
  <c r="E20" i="6"/>
  <c r="F20" i="6"/>
  <c r="D23" i="21" l="1"/>
  <c r="E23" i="21" s="1"/>
  <c r="F23" i="21" s="1"/>
  <c r="C24" i="21"/>
  <c r="C23" i="6"/>
  <c r="B22" i="6"/>
  <c r="D21" i="6"/>
  <c r="E21" i="6"/>
  <c r="F21" i="6"/>
  <c r="G20" i="6"/>
  <c r="D24" i="21" l="1"/>
  <c r="E24" i="21" s="1"/>
  <c r="F24" i="21" s="1"/>
  <c r="C25" i="21"/>
  <c r="C24" i="6"/>
  <c r="B23" i="6"/>
  <c r="D22" i="6"/>
  <c r="E22" i="6"/>
  <c r="F22" i="6"/>
  <c r="G21" i="6"/>
  <c r="D25" i="21" l="1"/>
  <c r="E25" i="21" s="1"/>
  <c r="F25" i="21" s="1"/>
  <c r="C26" i="21"/>
  <c r="C25" i="6"/>
  <c r="B24" i="6"/>
  <c r="D23" i="6"/>
  <c r="E23" i="6"/>
  <c r="F23" i="6"/>
  <c r="G22" i="6"/>
  <c r="D26" i="21" l="1"/>
  <c r="E26" i="21" s="1"/>
  <c r="F26" i="21" s="1"/>
  <c r="C27" i="21"/>
  <c r="C26" i="6"/>
  <c r="B25" i="6"/>
  <c r="D24" i="6"/>
  <c r="E24" i="6"/>
  <c r="G24" i="6" s="1"/>
  <c r="F24" i="6"/>
  <c r="G23" i="6"/>
  <c r="D27" i="21" l="1"/>
  <c r="E27" i="21" s="1"/>
  <c r="F27" i="21" s="1"/>
  <c r="C28" i="21"/>
  <c r="C27" i="6"/>
  <c r="B26" i="6"/>
  <c r="D25" i="6"/>
  <c r="E25" i="6"/>
  <c r="F25" i="6"/>
  <c r="D28" i="21" l="1"/>
  <c r="E28" i="21" s="1"/>
  <c r="F28" i="21" s="1"/>
  <c r="C29" i="21"/>
  <c r="C28" i="6"/>
  <c r="B27" i="6"/>
  <c r="D26" i="6"/>
  <c r="E26" i="6"/>
  <c r="F26" i="6"/>
  <c r="G25" i="6"/>
  <c r="D29" i="21" l="1"/>
  <c r="E29" i="21" s="1"/>
  <c r="F29" i="21" s="1"/>
  <c r="C30" i="21"/>
  <c r="C29" i="6"/>
  <c r="B28" i="6"/>
  <c r="D27" i="6"/>
  <c r="E27" i="6"/>
  <c r="F27" i="6"/>
  <c r="G26" i="6"/>
  <c r="D30" i="21" l="1"/>
  <c r="E30" i="21" s="1"/>
  <c r="F30" i="21" s="1"/>
  <c r="C31" i="21"/>
  <c r="C30" i="6"/>
  <c r="B29" i="6"/>
  <c r="D28" i="6"/>
  <c r="E28" i="6"/>
  <c r="F28" i="6"/>
  <c r="G27" i="6"/>
  <c r="D31" i="21" l="1"/>
  <c r="E31" i="21" s="1"/>
  <c r="F31" i="21" s="1"/>
  <c r="C32" i="21"/>
  <c r="C31" i="6"/>
  <c r="B30" i="6"/>
  <c r="D29" i="6"/>
  <c r="E29" i="6"/>
  <c r="G29" i="6" s="1"/>
  <c r="F29" i="6"/>
  <c r="G28" i="6"/>
  <c r="D32" i="21" l="1"/>
  <c r="E32" i="21" s="1"/>
  <c r="F32" i="21" s="1"/>
  <c r="C33" i="21"/>
  <c r="C32" i="6"/>
  <c r="B32" i="6" s="1"/>
  <c r="B31" i="6"/>
  <c r="D30" i="6"/>
  <c r="E30" i="6"/>
  <c r="F30" i="6"/>
  <c r="D33" i="21" l="1"/>
  <c r="E33" i="21" s="1"/>
  <c r="F33" i="21" s="1"/>
  <c r="C34" i="21"/>
  <c r="D32" i="6"/>
  <c r="E32" i="6"/>
  <c r="F32" i="6"/>
  <c r="K4" i="6" s="1"/>
  <c r="R9" i="6" s="1"/>
  <c r="R8" i="6" s="1"/>
  <c r="D31" i="6"/>
  <c r="E31" i="6"/>
  <c r="G31" i="6" s="1"/>
  <c r="F31" i="6"/>
  <c r="G30" i="6"/>
  <c r="D34" i="21" l="1"/>
  <c r="E34" i="21" s="1"/>
  <c r="F34" i="21" s="1"/>
  <c r="C35" i="21"/>
  <c r="K3" i="6"/>
  <c r="K5" i="6" s="1"/>
  <c r="G32" i="6"/>
  <c r="R10" i="6"/>
  <c r="R13" i="6"/>
  <c r="M2" i="6" s="1"/>
  <c r="K2" i="6"/>
  <c r="N2" i="6" s="1"/>
  <c r="D35" i="21" l="1"/>
  <c r="E35" i="21" s="1"/>
  <c r="F35" i="21" s="1"/>
  <c r="C36" i="21"/>
  <c r="D36" i="21" l="1"/>
  <c r="E36" i="21" s="1"/>
  <c r="F36" i="21" s="1"/>
  <c r="C37" i="21"/>
  <c r="D37" i="21" l="1"/>
  <c r="E37" i="21" s="1"/>
  <c r="F37" i="21" s="1"/>
  <c r="C38" i="21"/>
  <c r="D38" i="21" l="1"/>
  <c r="E38" i="21" s="1"/>
  <c r="F38" i="21" s="1"/>
  <c r="C39" i="21"/>
  <c r="D39" i="21" l="1"/>
  <c r="E39" i="21" s="1"/>
  <c r="F39" i="21" s="1"/>
  <c r="C40" i="21"/>
  <c r="D40" i="21" l="1"/>
  <c r="E40" i="21" s="1"/>
  <c r="F40" i="21" s="1"/>
  <c r="C41" i="21"/>
  <c r="D41" i="21" l="1"/>
  <c r="E41" i="21" s="1"/>
  <c r="F41" i="21" s="1"/>
  <c r="C42" i="21"/>
  <c r="D42" i="21" l="1"/>
  <c r="E42" i="21" s="1"/>
  <c r="F42" i="21" s="1"/>
  <c r="C43" i="21"/>
  <c r="D43" i="21" l="1"/>
  <c r="E43" i="21" s="1"/>
  <c r="F43" i="21" s="1"/>
  <c r="C44" i="21"/>
  <c r="D44" i="21" l="1"/>
  <c r="E44" i="21" s="1"/>
  <c r="F44" i="21" s="1"/>
  <c r="C45" i="21"/>
  <c r="D45" i="21" l="1"/>
  <c r="C46" i="21"/>
  <c r="G1" i="21" l="1"/>
  <c r="E45" i="21"/>
  <c r="F45" i="21" s="1"/>
  <c r="D46" i="21"/>
  <c r="E46" i="21" s="1"/>
  <c r="F46" i="21" s="1"/>
  <c r="C47" i="21"/>
  <c r="D47" i="21" l="1"/>
  <c r="E47" i="21" s="1"/>
  <c r="F47" i="21" s="1"/>
  <c r="C48" i="21"/>
  <c r="D48" i="21" l="1"/>
  <c r="E48" i="21" s="1"/>
  <c r="F48" i="21" s="1"/>
  <c r="C49" i="21"/>
  <c r="D49" i="21" l="1"/>
  <c r="E49" i="21" s="1"/>
  <c r="F49" i="21" s="1"/>
  <c r="C50" i="21"/>
  <c r="D50" i="21" l="1"/>
  <c r="E50" i="21" s="1"/>
  <c r="F50" i="21" s="1"/>
  <c r="C51" i="21"/>
  <c r="D51" i="21" l="1"/>
  <c r="E51" i="21" s="1"/>
  <c r="F51" i="21" s="1"/>
  <c r="C52" i="21"/>
  <c r="D52" i="21" l="1"/>
  <c r="E52" i="21" s="1"/>
  <c r="F52" i="21" s="1"/>
  <c r="C53" i="21"/>
  <c r="D53" i="21" l="1"/>
  <c r="E53" i="21" s="1"/>
  <c r="F53" i="21" s="1"/>
  <c r="C54" i="21"/>
  <c r="D54" i="21" l="1"/>
  <c r="E54" i="21" s="1"/>
  <c r="F54" i="21" s="1"/>
  <c r="C55" i="21"/>
  <c r="D55" i="21" l="1"/>
  <c r="E55" i="21" s="1"/>
  <c r="F55" i="21" s="1"/>
  <c r="C56" i="21"/>
  <c r="D56" i="21" l="1"/>
  <c r="E56" i="21" s="1"/>
  <c r="F56" i="21" s="1"/>
  <c r="C57" i="21"/>
  <c r="D57" i="21" l="1"/>
  <c r="E57" i="21" s="1"/>
  <c r="F57" i="21" s="1"/>
  <c r="C58" i="21"/>
  <c r="D58" i="21" l="1"/>
  <c r="E58" i="21" s="1"/>
  <c r="F58" i="21" s="1"/>
  <c r="C59" i="21"/>
  <c r="D59" i="21" l="1"/>
  <c r="E59" i="21" s="1"/>
  <c r="F59" i="21" s="1"/>
  <c r="C60" i="21"/>
  <c r="D60" i="21" l="1"/>
  <c r="E60" i="21" s="1"/>
  <c r="F60" i="21" s="1"/>
  <c r="C61" i="21"/>
  <c r="D61" i="21" l="1"/>
  <c r="E61" i="21" s="1"/>
  <c r="F61" i="21" s="1"/>
  <c r="C62" i="21"/>
  <c r="D62" i="21" l="1"/>
  <c r="E62" i="21" s="1"/>
  <c r="F62" i="21" s="1"/>
  <c r="C63" i="21"/>
  <c r="D63" i="21" l="1"/>
  <c r="E63" i="21" s="1"/>
  <c r="F63" i="21" s="1"/>
  <c r="C64" i="21"/>
  <c r="D64" i="21" l="1"/>
  <c r="E64" i="21" s="1"/>
  <c r="F64" i="21" s="1"/>
  <c r="C65" i="21"/>
  <c r="D65" i="21" l="1"/>
  <c r="E65" i="21" s="1"/>
  <c r="F65" i="21" s="1"/>
  <c r="C66" i="21"/>
  <c r="D66" i="21" l="1"/>
  <c r="E66" i="21" s="1"/>
  <c r="F66" i="21" s="1"/>
  <c r="C67" i="21"/>
  <c r="D67" i="21" l="1"/>
  <c r="E67" i="21" s="1"/>
  <c r="F67" i="21" s="1"/>
  <c r="C68" i="21"/>
  <c r="D68" i="21" l="1"/>
  <c r="E68" i="21" s="1"/>
  <c r="F68" i="21" s="1"/>
  <c r="C69" i="21"/>
  <c r="D69" i="21" l="1"/>
  <c r="E69" i="21" s="1"/>
  <c r="F69" i="21" s="1"/>
  <c r="C70" i="21"/>
  <c r="D70" i="21" l="1"/>
  <c r="E70" i="21" s="1"/>
  <c r="F70" i="21" s="1"/>
  <c r="C71" i="21"/>
  <c r="D71" i="21" l="1"/>
  <c r="E71" i="21" s="1"/>
  <c r="F71" i="21" s="1"/>
  <c r="C72" i="21"/>
  <c r="D72" i="21" l="1"/>
  <c r="E72" i="21" s="1"/>
  <c r="F72" i="21" s="1"/>
  <c r="C73" i="21"/>
  <c r="D73" i="21" l="1"/>
  <c r="E73" i="21" s="1"/>
  <c r="F73" i="21" s="1"/>
  <c r="C74" i="21"/>
  <c r="D74" i="21" l="1"/>
  <c r="E74" i="21" s="1"/>
  <c r="F74" i="21" s="1"/>
  <c r="C75" i="21"/>
  <c r="D75" i="21" l="1"/>
  <c r="E75" i="21" s="1"/>
  <c r="F75" i="21" s="1"/>
  <c r="C76" i="21"/>
  <c r="D76" i="21" l="1"/>
  <c r="E76" i="21" s="1"/>
  <c r="F76" i="21" s="1"/>
  <c r="C77" i="21"/>
  <c r="D77" i="21" l="1"/>
  <c r="E77" i="21" s="1"/>
  <c r="F77" i="21" s="1"/>
  <c r="C78" i="21"/>
  <c r="D78" i="21" l="1"/>
  <c r="E78" i="21" s="1"/>
  <c r="F78" i="21" s="1"/>
  <c r="C79" i="21"/>
  <c r="D79" i="21" l="1"/>
  <c r="E79" i="21" s="1"/>
  <c r="F79" i="21" s="1"/>
  <c r="C80" i="21"/>
  <c r="D80" i="21" l="1"/>
  <c r="E80" i="21" s="1"/>
  <c r="F80" i="21" s="1"/>
  <c r="C81" i="21"/>
  <c r="D81" i="21" l="1"/>
  <c r="E81" i="21" s="1"/>
  <c r="F81" i="21" s="1"/>
  <c r="C82" i="21"/>
  <c r="D82" i="21" l="1"/>
  <c r="E82" i="21" s="1"/>
  <c r="F82" i="21" s="1"/>
  <c r="C83" i="21"/>
  <c r="D83" i="21" l="1"/>
  <c r="E83" i="21" s="1"/>
  <c r="F83" i="21" s="1"/>
  <c r="C84" i="21"/>
  <c r="D84" i="21" l="1"/>
  <c r="E84" i="21" s="1"/>
  <c r="F84" i="21" s="1"/>
  <c r="C85" i="21"/>
  <c r="D85" i="21" l="1"/>
  <c r="E85" i="21" s="1"/>
  <c r="F85" i="21" s="1"/>
  <c r="C86" i="21"/>
  <c r="D86" i="21" l="1"/>
  <c r="E86" i="21" s="1"/>
  <c r="F86" i="21" s="1"/>
  <c r="C87" i="21"/>
  <c r="D87" i="21" l="1"/>
  <c r="E87" i="21" s="1"/>
  <c r="F87" i="21" s="1"/>
  <c r="C88" i="21"/>
  <c r="D88" i="21" l="1"/>
  <c r="E88" i="21" s="1"/>
  <c r="F88" i="21" s="1"/>
  <c r="C89" i="21"/>
  <c r="D89" i="21" l="1"/>
  <c r="E89" i="21" s="1"/>
  <c r="F89" i="21" s="1"/>
  <c r="C90" i="21"/>
  <c r="D90" i="21" l="1"/>
  <c r="E90" i="21" s="1"/>
  <c r="F90" i="21" s="1"/>
  <c r="C91" i="21"/>
  <c r="D91" i="21" l="1"/>
  <c r="E91" i="21" s="1"/>
  <c r="F91" i="21" s="1"/>
  <c r="C92" i="21"/>
  <c r="D92" i="21" l="1"/>
  <c r="E92" i="21" s="1"/>
  <c r="F92" i="21" s="1"/>
  <c r="C93" i="21"/>
  <c r="D93" i="21" l="1"/>
  <c r="E93" i="21" s="1"/>
  <c r="F93" i="21" s="1"/>
  <c r="C94" i="21"/>
  <c r="D94" i="21" l="1"/>
  <c r="E94" i="21" s="1"/>
  <c r="F94" i="21" s="1"/>
  <c r="C95" i="21"/>
  <c r="D95" i="21" l="1"/>
  <c r="E95" i="21" s="1"/>
  <c r="F95" i="21" s="1"/>
  <c r="C96" i="21"/>
  <c r="D96" i="21" l="1"/>
  <c r="E96" i="21" s="1"/>
  <c r="F96" i="21" s="1"/>
  <c r="C97" i="21"/>
  <c r="D97" i="21" l="1"/>
  <c r="E97" i="21" s="1"/>
  <c r="F97" i="21" s="1"/>
  <c r="C98" i="21"/>
  <c r="D98" i="21" l="1"/>
  <c r="E98" i="21" s="1"/>
  <c r="F98" i="21" s="1"/>
  <c r="C99" i="21"/>
  <c r="D99" i="21" l="1"/>
  <c r="E99" i="21" s="1"/>
  <c r="F99" i="21" s="1"/>
  <c r="C100" i="21"/>
  <c r="D100" i="21" l="1"/>
  <c r="E100" i="21" s="1"/>
  <c r="F100" i="21" s="1"/>
  <c r="C101" i="21"/>
  <c r="D101" i="21" l="1"/>
  <c r="E101" i="21" s="1"/>
  <c r="F101" i="21" s="1"/>
  <c r="C102" i="21"/>
  <c r="D102" i="21" l="1"/>
  <c r="E102" i="21" s="1"/>
  <c r="F102" i="21" s="1"/>
  <c r="C103" i="21"/>
  <c r="D103" i="21" l="1"/>
  <c r="E103" i="21" s="1"/>
  <c r="F103" i="21" s="1"/>
  <c r="C104" i="21"/>
  <c r="D104" i="21" l="1"/>
  <c r="E104" i="21" s="1"/>
  <c r="F104" i="21" s="1"/>
  <c r="C105" i="21"/>
  <c r="D105" i="21" l="1"/>
  <c r="E105" i="21" s="1"/>
  <c r="F105" i="21" s="1"/>
  <c r="C106" i="21"/>
  <c r="D106" i="21" l="1"/>
  <c r="E106" i="21" s="1"/>
  <c r="F106" i="21" s="1"/>
  <c r="C107" i="21"/>
  <c r="D107" i="21" l="1"/>
  <c r="E107" i="21" s="1"/>
  <c r="F107" i="21" s="1"/>
  <c r="C108" i="21"/>
  <c r="D108" i="21" l="1"/>
  <c r="E108" i="21" s="1"/>
  <c r="F108" i="21" s="1"/>
  <c r="C109" i="21"/>
  <c r="D109" i="21" l="1"/>
  <c r="E109" i="21" s="1"/>
  <c r="F109" i="21" s="1"/>
  <c r="C110" i="21"/>
  <c r="D110" i="21" l="1"/>
  <c r="E110" i="21" s="1"/>
  <c r="F110" i="21" s="1"/>
  <c r="C111" i="21"/>
  <c r="D111" i="21" l="1"/>
  <c r="E111" i="21" s="1"/>
  <c r="F111" i="21" s="1"/>
  <c r="C112" i="21"/>
  <c r="D112" i="21" l="1"/>
  <c r="E112" i="21" s="1"/>
  <c r="F112" i="21" s="1"/>
  <c r="C113" i="21"/>
  <c r="D113" i="21" l="1"/>
  <c r="E113" i="21" s="1"/>
  <c r="F113" i="21" s="1"/>
  <c r="C114" i="21"/>
  <c r="D114" i="21" l="1"/>
  <c r="E114" i="21" s="1"/>
  <c r="F114" i="21" s="1"/>
  <c r="C115" i="21"/>
  <c r="D115" i="21" l="1"/>
  <c r="E115" i="21" s="1"/>
  <c r="F115" i="21" s="1"/>
  <c r="C116" i="21"/>
  <c r="D116" i="21" l="1"/>
  <c r="E116" i="21" s="1"/>
  <c r="F116" i="21" s="1"/>
  <c r="C117" i="21"/>
  <c r="D117" i="21" l="1"/>
  <c r="E117" i="21" s="1"/>
  <c r="F117" i="21" s="1"/>
  <c r="C118" i="21"/>
  <c r="D118" i="21" l="1"/>
  <c r="E118" i="21" s="1"/>
  <c r="F118" i="21" s="1"/>
  <c r="C119" i="21"/>
  <c r="D119" i="21" l="1"/>
  <c r="E119" i="21" s="1"/>
  <c r="F119" i="21" s="1"/>
  <c r="C120" i="21"/>
  <c r="D120" i="21" l="1"/>
  <c r="E120" i="21" s="1"/>
  <c r="F120" i="21" s="1"/>
  <c r="C121" i="21"/>
  <c r="D121" i="21" l="1"/>
  <c r="E121" i="21" s="1"/>
  <c r="F121" i="21" s="1"/>
  <c r="C122" i="21"/>
  <c r="D122" i="21" l="1"/>
  <c r="E122" i="21" s="1"/>
  <c r="F122" i="21" s="1"/>
  <c r="C123" i="21"/>
  <c r="D123" i="21" l="1"/>
  <c r="E123" i="21" s="1"/>
  <c r="F123" i="21" s="1"/>
  <c r="C124" i="21"/>
  <c r="D124" i="21" l="1"/>
  <c r="E124" i="21" s="1"/>
  <c r="F124" i="21" s="1"/>
  <c r="C125" i="21"/>
  <c r="D125" i="21" l="1"/>
  <c r="E125" i="21" s="1"/>
  <c r="F125" i="21" s="1"/>
  <c r="C126" i="21"/>
  <c r="D126" i="21" l="1"/>
  <c r="E126" i="21" s="1"/>
  <c r="F126" i="21" s="1"/>
  <c r="C127" i="21"/>
  <c r="D127" i="21" l="1"/>
  <c r="E127" i="21" s="1"/>
  <c r="F127" i="21" s="1"/>
  <c r="C128" i="21"/>
  <c r="D128" i="21" l="1"/>
  <c r="E128" i="21" s="1"/>
  <c r="F128" i="21" s="1"/>
  <c r="C129" i="21"/>
  <c r="D129" i="21" l="1"/>
  <c r="E129" i="21" s="1"/>
  <c r="F129" i="21" s="1"/>
  <c r="C130" i="21"/>
  <c r="D130" i="21" l="1"/>
  <c r="E130" i="21" s="1"/>
  <c r="F130" i="21" s="1"/>
  <c r="C131" i="21"/>
  <c r="D131" i="21" l="1"/>
  <c r="E131" i="21" s="1"/>
  <c r="F131" i="21" s="1"/>
  <c r="C132" i="21"/>
  <c r="D132" i="21" l="1"/>
  <c r="E132" i="21" s="1"/>
  <c r="F132" i="21" s="1"/>
  <c r="C133" i="21"/>
  <c r="D133" i="21" l="1"/>
  <c r="E133" i="21" s="1"/>
  <c r="F133" i="21" s="1"/>
  <c r="C134" i="21"/>
  <c r="D134" i="21" l="1"/>
  <c r="E134" i="21" s="1"/>
  <c r="F134" i="21" s="1"/>
  <c r="C135" i="21"/>
  <c r="D135" i="21" l="1"/>
  <c r="E135" i="21" s="1"/>
  <c r="F135" i="21" s="1"/>
  <c r="C136" i="21"/>
  <c r="D136" i="21" l="1"/>
  <c r="E136" i="21" s="1"/>
  <c r="F136" i="21" s="1"/>
  <c r="C137" i="21"/>
  <c r="D137" i="21" l="1"/>
  <c r="E137" i="21" s="1"/>
  <c r="F137" i="21" s="1"/>
  <c r="C138" i="21"/>
  <c r="D138" i="21" l="1"/>
  <c r="E138" i="21" s="1"/>
  <c r="F138" i="21" s="1"/>
  <c r="C139" i="21"/>
  <c r="D139" i="21" l="1"/>
  <c r="E139" i="21" s="1"/>
  <c r="F139" i="21" s="1"/>
  <c r="C140" i="21"/>
  <c r="D140" i="21" l="1"/>
  <c r="E140" i="21" s="1"/>
  <c r="F140" i="21" s="1"/>
  <c r="C141" i="21"/>
  <c r="D141" i="21" l="1"/>
  <c r="E141" i="21" s="1"/>
  <c r="F141" i="21" s="1"/>
  <c r="C142" i="21"/>
  <c r="D142" i="21" l="1"/>
  <c r="E142" i="21" s="1"/>
  <c r="F142" i="21" s="1"/>
  <c r="C143" i="21"/>
  <c r="D143" i="21" l="1"/>
  <c r="E143" i="21" s="1"/>
  <c r="F143" i="21" s="1"/>
  <c r="C144" i="21"/>
  <c r="D144" i="21" l="1"/>
  <c r="E144" i="21" s="1"/>
  <c r="F144" i="21" s="1"/>
  <c r="C145" i="21"/>
  <c r="D145" i="21" l="1"/>
  <c r="E145" i="21" s="1"/>
  <c r="F145" i="21" s="1"/>
  <c r="C146" i="21"/>
  <c r="D146" i="21" l="1"/>
  <c r="E146" i="21" s="1"/>
  <c r="F146" i="21" s="1"/>
  <c r="C147" i="21"/>
  <c r="D147" i="21" l="1"/>
  <c r="E147" i="21" s="1"/>
  <c r="F147" i="21" s="1"/>
  <c r="C148" i="21"/>
  <c r="D148" i="21" l="1"/>
  <c r="E148" i="21" s="1"/>
  <c r="F148" i="21" s="1"/>
  <c r="C149" i="21"/>
  <c r="D149" i="21" l="1"/>
  <c r="E149" i="21" s="1"/>
  <c r="F149" i="21" s="1"/>
  <c r="C150" i="21"/>
  <c r="D150" i="21" l="1"/>
  <c r="E150" i="21" s="1"/>
  <c r="F150" i="21" s="1"/>
  <c r="C151" i="21"/>
  <c r="D151" i="21" l="1"/>
  <c r="E151" i="21" s="1"/>
  <c r="F151" i="21" s="1"/>
  <c r="C152" i="21"/>
  <c r="D152" i="21" l="1"/>
  <c r="E152" i="21" s="1"/>
  <c r="F152" i="21" s="1"/>
  <c r="C153" i="21"/>
  <c r="D153" i="21" l="1"/>
  <c r="E153" i="21" s="1"/>
  <c r="F153" i="21" s="1"/>
  <c r="C154" i="21"/>
  <c r="D154" i="21" l="1"/>
  <c r="E154" i="21" s="1"/>
  <c r="F154" i="21" s="1"/>
  <c r="C155" i="21"/>
  <c r="D155" i="21" l="1"/>
  <c r="E155" i="21" s="1"/>
  <c r="F155" i="21" s="1"/>
  <c r="C156" i="21"/>
  <c r="D156" i="21" l="1"/>
  <c r="E156" i="21" s="1"/>
  <c r="F156" i="21" s="1"/>
  <c r="C157" i="21"/>
  <c r="D157" i="21" l="1"/>
  <c r="E157" i="21" s="1"/>
  <c r="F157" i="21" s="1"/>
  <c r="C158" i="21"/>
  <c r="D158" i="21" l="1"/>
  <c r="E158" i="21" s="1"/>
  <c r="F158" i="21" s="1"/>
  <c r="C159" i="21"/>
  <c r="D159" i="21" l="1"/>
  <c r="E159" i="21" s="1"/>
  <c r="F159" i="21" s="1"/>
  <c r="C160" i="21"/>
  <c r="D160" i="21" l="1"/>
  <c r="E160" i="21" s="1"/>
  <c r="F160" i="21" s="1"/>
  <c r="C161" i="21"/>
  <c r="D161" i="21" l="1"/>
  <c r="E161" i="21" s="1"/>
  <c r="F161" i="21" s="1"/>
  <c r="C162" i="21"/>
  <c r="D162" i="21" l="1"/>
  <c r="E162" i="21" s="1"/>
  <c r="F162" i="21" s="1"/>
  <c r="C163" i="21"/>
  <c r="D163" i="21" l="1"/>
  <c r="E163" i="21" s="1"/>
  <c r="F163" i="21" s="1"/>
  <c r="C164" i="21"/>
  <c r="D164" i="21" l="1"/>
  <c r="E164" i="21" s="1"/>
  <c r="F164" i="21" s="1"/>
  <c r="C165" i="21"/>
  <c r="D165" i="21" l="1"/>
  <c r="E165" i="21" s="1"/>
  <c r="F165" i="21" s="1"/>
  <c r="C166" i="21"/>
  <c r="D166" i="21" l="1"/>
  <c r="E166" i="21" s="1"/>
  <c r="F166" i="21" s="1"/>
  <c r="C167" i="21"/>
  <c r="D167" i="21" l="1"/>
  <c r="E167" i="21" s="1"/>
  <c r="F167" i="21" s="1"/>
  <c r="C168" i="21"/>
  <c r="D168" i="21" l="1"/>
  <c r="E168" i="21" s="1"/>
  <c r="F168" i="21" s="1"/>
  <c r="C169" i="21"/>
  <c r="D169" i="21" l="1"/>
  <c r="E169" i="21" s="1"/>
  <c r="F169" i="21" s="1"/>
  <c r="C170" i="21"/>
  <c r="D170" i="21" l="1"/>
  <c r="E170" i="21" s="1"/>
  <c r="F170" i="21" s="1"/>
  <c r="C171" i="21"/>
  <c r="D171" i="21" l="1"/>
  <c r="E171" i="21" s="1"/>
  <c r="F171" i="21" s="1"/>
  <c r="C172" i="21"/>
  <c r="D172" i="21" l="1"/>
  <c r="E172" i="21" s="1"/>
  <c r="F172" i="21" s="1"/>
  <c r="C173" i="21"/>
  <c r="D173" i="21" l="1"/>
  <c r="E173" i="21" s="1"/>
  <c r="F173" i="21" s="1"/>
  <c r="C174" i="21"/>
  <c r="D174" i="21" l="1"/>
  <c r="E174" i="21" s="1"/>
  <c r="F174" i="21" s="1"/>
  <c r="C175" i="21"/>
  <c r="D175" i="21" l="1"/>
  <c r="E175" i="21" s="1"/>
  <c r="F175" i="21" s="1"/>
  <c r="C176" i="21"/>
  <c r="D176" i="21" l="1"/>
  <c r="E176" i="21" s="1"/>
  <c r="F176" i="21" s="1"/>
  <c r="C177" i="21"/>
  <c r="D177" i="21" l="1"/>
  <c r="E177" i="21" s="1"/>
  <c r="F177" i="21" s="1"/>
  <c r="C178" i="21"/>
  <c r="D178" i="21" l="1"/>
  <c r="E178" i="21" s="1"/>
  <c r="F178" i="21" s="1"/>
  <c r="C179" i="21"/>
  <c r="D179" i="21" l="1"/>
  <c r="E179" i="21" s="1"/>
  <c r="F179" i="21" s="1"/>
  <c r="C180" i="21"/>
  <c r="D180" i="21" l="1"/>
  <c r="E180" i="21" s="1"/>
  <c r="F180" i="21" s="1"/>
  <c r="C181" i="21"/>
  <c r="D181" i="21" l="1"/>
  <c r="E181" i="21" s="1"/>
  <c r="F181" i="21" s="1"/>
  <c r="C182" i="21"/>
  <c r="D182" i="21" l="1"/>
  <c r="E182" i="21" s="1"/>
  <c r="F182" i="21" s="1"/>
  <c r="C183" i="21"/>
  <c r="D183" i="21" l="1"/>
  <c r="E183" i="21" s="1"/>
  <c r="F183" i="21" s="1"/>
  <c r="C184" i="21"/>
  <c r="D184" i="21" l="1"/>
  <c r="E184" i="21" s="1"/>
  <c r="F184" i="21" s="1"/>
  <c r="C185" i="21"/>
  <c r="D185" i="21" l="1"/>
  <c r="E185" i="21" s="1"/>
  <c r="F185" i="21" s="1"/>
  <c r="C186" i="21"/>
  <c r="D186" i="21" l="1"/>
  <c r="E186" i="21" s="1"/>
  <c r="F186" i="21" s="1"/>
  <c r="C187" i="21"/>
  <c r="D187" i="21" l="1"/>
  <c r="E187" i="21" s="1"/>
  <c r="F187" i="21" s="1"/>
  <c r="C188" i="21"/>
  <c r="D188" i="21" l="1"/>
  <c r="E188" i="21" s="1"/>
  <c r="F188" i="21" s="1"/>
  <c r="C189" i="21"/>
  <c r="D189" i="21" l="1"/>
  <c r="E189" i="21" s="1"/>
  <c r="F189" i="21" s="1"/>
  <c r="C190" i="21"/>
  <c r="D190" i="21" l="1"/>
  <c r="E190" i="21" s="1"/>
  <c r="F190" i="21" s="1"/>
  <c r="C191" i="21"/>
  <c r="D191" i="21" l="1"/>
  <c r="E191" i="21" s="1"/>
  <c r="F191" i="21" s="1"/>
  <c r="C192" i="21"/>
  <c r="D192" i="21" l="1"/>
  <c r="E192" i="21" s="1"/>
  <c r="F192" i="21" s="1"/>
  <c r="C193" i="21"/>
  <c r="D193" i="21" l="1"/>
  <c r="E193" i="21" s="1"/>
  <c r="F193" i="21" s="1"/>
  <c r="C194" i="21"/>
  <c r="D194" i="21" l="1"/>
  <c r="E194" i="21" s="1"/>
  <c r="F194" i="21" s="1"/>
  <c r="C195" i="21"/>
  <c r="D195" i="21" l="1"/>
  <c r="E195" i="21" s="1"/>
  <c r="F195" i="21" s="1"/>
  <c r="C196" i="21"/>
  <c r="D196" i="21" l="1"/>
  <c r="E196" i="21" s="1"/>
  <c r="F196" i="21" s="1"/>
  <c r="C197" i="21"/>
  <c r="D197" i="21" l="1"/>
  <c r="E197" i="21" s="1"/>
  <c r="F197" i="21" s="1"/>
  <c r="C198" i="21"/>
  <c r="D198" i="21" l="1"/>
  <c r="E198" i="21" s="1"/>
  <c r="F198" i="21" s="1"/>
  <c r="C199" i="21"/>
  <c r="D199" i="21" l="1"/>
  <c r="E199" i="21" s="1"/>
  <c r="F199" i="21" s="1"/>
  <c r="C200" i="21"/>
  <c r="D200" i="21" l="1"/>
  <c r="E200" i="21" s="1"/>
  <c r="F200" i="21" s="1"/>
  <c r="C201" i="21"/>
  <c r="D201" i="21" l="1"/>
  <c r="E201" i="21" s="1"/>
  <c r="F201" i="21" s="1"/>
  <c r="C202" i="21"/>
  <c r="D202" i="21" l="1"/>
  <c r="E202" i="21" s="1"/>
  <c r="F202" i="21" s="1"/>
  <c r="C203" i="21"/>
  <c r="D203" i="21" l="1"/>
  <c r="E203" i="21" s="1"/>
  <c r="F203" i="21" s="1"/>
  <c r="C204" i="21"/>
  <c r="D204" i="21" l="1"/>
  <c r="E204" i="21" s="1"/>
  <c r="F204" i="21" s="1"/>
  <c r="C205" i="21"/>
  <c r="D205" i="21" l="1"/>
  <c r="E205" i="21" s="1"/>
  <c r="F205" i="21" s="1"/>
  <c r="C206" i="21"/>
  <c r="D206" i="21" l="1"/>
  <c r="E206" i="21" s="1"/>
  <c r="F206" i="21" s="1"/>
  <c r="C207" i="21"/>
  <c r="D207" i="21" l="1"/>
  <c r="E207" i="21" s="1"/>
  <c r="F207" i="21" s="1"/>
  <c r="C208" i="21"/>
  <c r="D208" i="21" l="1"/>
  <c r="E208" i="21" s="1"/>
  <c r="F208" i="21" s="1"/>
  <c r="C209" i="21"/>
  <c r="D209" i="21" l="1"/>
  <c r="E209" i="21" s="1"/>
  <c r="F209" i="21" s="1"/>
  <c r="C210" i="21"/>
  <c r="D210" i="21" l="1"/>
  <c r="E210" i="21" s="1"/>
  <c r="F210" i="21" s="1"/>
  <c r="C211" i="21"/>
  <c r="D211" i="21" l="1"/>
  <c r="E211" i="21" s="1"/>
  <c r="F211" i="21" s="1"/>
  <c r="C212" i="21"/>
  <c r="D212" i="21" l="1"/>
  <c r="E212" i="21" s="1"/>
  <c r="F212" i="21" s="1"/>
  <c r="C213" i="21"/>
  <c r="D213" i="21" l="1"/>
  <c r="E213" i="21" s="1"/>
  <c r="F213" i="21" s="1"/>
  <c r="C214" i="21"/>
  <c r="D214" i="21" l="1"/>
  <c r="E214" i="21" s="1"/>
  <c r="F214" i="21" s="1"/>
  <c r="C215" i="21"/>
  <c r="D215" i="21" l="1"/>
  <c r="E215" i="21" s="1"/>
  <c r="F215" i="21" s="1"/>
  <c r="C216" i="21"/>
  <c r="D216" i="21" l="1"/>
  <c r="E216" i="21" s="1"/>
  <c r="F216" i="21" s="1"/>
  <c r="C217" i="21"/>
  <c r="D217" i="21" l="1"/>
  <c r="E217" i="21" s="1"/>
  <c r="F217" i="21" s="1"/>
  <c r="C218" i="21"/>
  <c r="D218" i="21" l="1"/>
  <c r="E218" i="21" s="1"/>
  <c r="F218" i="21" s="1"/>
  <c r="C219" i="21"/>
  <c r="D219" i="21" l="1"/>
  <c r="E219" i="21" s="1"/>
  <c r="F219" i="21" s="1"/>
  <c r="C220" i="21"/>
  <c r="D220" i="21" l="1"/>
  <c r="E220" i="21" s="1"/>
  <c r="F220" i="21" s="1"/>
  <c r="C221" i="21"/>
  <c r="D221" i="21" l="1"/>
  <c r="E221" i="21" s="1"/>
  <c r="F221" i="21" s="1"/>
  <c r="C222" i="21"/>
  <c r="D222" i="21" l="1"/>
  <c r="E222" i="21" s="1"/>
  <c r="F222" i="21" s="1"/>
  <c r="C223" i="21"/>
  <c r="D223" i="21" l="1"/>
  <c r="E223" i="21" s="1"/>
  <c r="F223" i="21" s="1"/>
  <c r="C224" i="21"/>
  <c r="D224" i="21" l="1"/>
  <c r="E224" i="21" s="1"/>
  <c r="F224" i="21" s="1"/>
  <c r="C225" i="21"/>
  <c r="D225" i="21" l="1"/>
  <c r="E225" i="21" s="1"/>
  <c r="F225" i="21" s="1"/>
  <c r="C226" i="21"/>
  <c r="D226" i="21" l="1"/>
  <c r="E226" i="21" s="1"/>
  <c r="F226" i="21" s="1"/>
  <c r="C227" i="21"/>
  <c r="D227" i="21" l="1"/>
  <c r="E227" i="21" s="1"/>
  <c r="F227" i="21" s="1"/>
  <c r="C228" i="21"/>
  <c r="D228" i="21" l="1"/>
  <c r="E228" i="21" s="1"/>
  <c r="F228" i="21" s="1"/>
  <c r="C229" i="21"/>
  <c r="D229" i="21" l="1"/>
  <c r="E229" i="21" s="1"/>
  <c r="F229" i="21" s="1"/>
  <c r="C230" i="21"/>
  <c r="D230" i="21" l="1"/>
  <c r="E230" i="21" s="1"/>
  <c r="F230" i="21" s="1"/>
  <c r="C231" i="21"/>
  <c r="D231" i="21" l="1"/>
  <c r="E231" i="21" s="1"/>
  <c r="F231" i="21" s="1"/>
  <c r="C232" i="21"/>
  <c r="D232" i="21" l="1"/>
  <c r="E232" i="21" s="1"/>
  <c r="F232" i="21" s="1"/>
  <c r="C233" i="21"/>
  <c r="D233" i="21" l="1"/>
  <c r="E233" i="21" s="1"/>
  <c r="F233" i="21" s="1"/>
  <c r="C234" i="21"/>
  <c r="D234" i="21" l="1"/>
  <c r="E234" i="21" s="1"/>
  <c r="F234" i="21" s="1"/>
  <c r="C235" i="21"/>
  <c r="D235" i="21" l="1"/>
  <c r="E235" i="21" s="1"/>
  <c r="F235" i="21" s="1"/>
  <c r="C236" i="21"/>
  <c r="D236" i="21" l="1"/>
  <c r="E236" i="21" s="1"/>
  <c r="F236" i="21" s="1"/>
  <c r="C237" i="21"/>
  <c r="D237" i="21" l="1"/>
  <c r="E237" i="21" s="1"/>
  <c r="F237" i="21" s="1"/>
  <c r="C238" i="21"/>
  <c r="D238" i="21" l="1"/>
  <c r="E238" i="21" s="1"/>
  <c r="F238" i="21" s="1"/>
  <c r="C239" i="21"/>
  <c r="D239" i="21" l="1"/>
  <c r="E239" i="21" s="1"/>
  <c r="F239" i="21" s="1"/>
  <c r="C240" i="21"/>
  <c r="D240" i="21" l="1"/>
  <c r="E240" i="21" s="1"/>
  <c r="F240" i="21" s="1"/>
  <c r="C241" i="21"/>
  <c r="D241" i="21" l="1"/>
  <c r="E241" i="21" s="1"/>
  <c r="F241" i="21" s="1"/>
  <c r="C242" i="21"/>
  <c r="D242" i="21" l="1"/>
  <c r="E242" i="21" s="1"/>
  <c r="F242" i="21" s="1"/>
  <c r="C243" i="21"/>
  <c r="D243" i="21" l="1"/>
  <c r="E243" i="21" s="1"/>
  <c r="F243" i="21" s="1"/>
  <c r="C244" i="21"/>
  <c r="D244" i="21" l="1"/>
  <c r="E244" i="21" s="1"/>
  <c r="F244" i="21" s="1"/>
  <c r="C245" i="21"/>
  <c r="D245" i="21" l="1"/>
  <c r="E245" i="21" s="1"/>
  <c r="F245" i="21" s="1"/>
  <c r="C246" i="21"/>
  <c r="D246" i="21" l="1"/>
  <c r="E246" i="21" s="1"/>
  <c r="F246" i="21" s="1"/>
  <c r="C247" i="21"/>
  <c r="D247" i="21" l="1"/>
  <c r="E247" i="21" s="1"/>
  <c r="F247" i="21" s="1"/>
  <c r="C248" i="21"/>
  <c r="D248" i="21" l="1"/>
  <c r="E248" i="21" s="1"/>
  <c r="F248" i="21" s="1"/>
  <c r="C249" i="21"/>
  <c r="D249" i="21" l="1"/>
  <c r="E249" i="21" s="1"/>
  <c r="F249" i="21" s="1"/>
  <c r="C250" i="21"/>
  <c r="D250" i="21" l="1"/>
  <c r="E250" i="21" s="1"/>
  <c r="F250" i="21" s="1"/>
  <c r="C251" i="21"/>
  <c r="D251" i="21" l="1"/>
  <c r="E251" i="21" s="1"/>
  <c r="F251" i="21" s="1"/>
  <c r="C252" i="21"/>
  <c r="D252" i="21" l="1"/>
  <c r="E252" i="21" s="1"/>
  <c r="F252" i="21" s="1"/>
  <c r="C253" i="21"/>
  <c r="D253" i="21" l="1"/>
  <c r="E253" i="21" s="1"/>
  <c r="F253" i="21" s="1"/>
  <c r="C254" i="21"/>
  <c r="D254" i="21" l="1"/>
  <c r="E254" i="21" s="1"/>
  <c r="F254" i="21" s="1"/>
  <c r="C255" i="21"/>
  <c r="D255" i="21" l="1"/>
  <c r="E255" i="21" s="1"/>
  <c r="F255" i="21" s="1"/>
  <c r="C256" i="21"/>
  <c r="D256" i="21" l="1"/>
  <c r="E256" i="21" s="1"/>
  <c r="F256" i="21" s="1"/>
  <c r="C257" i="21"/>
  <c r="D257" i="21" l="1"/>
  <c r="E257" i="21" s="1"/>
  <c r="F257" i="21" s="1"/>
  <c r="C258" i="21"/>
  <c r="D258" i="21" l="1"/>
  <c r="E258" i="21" s="1"/>
  <c r="F258" i="21" s="1"/>
  <c r="C259" i="21"/>
  <c r="D259" i="21" l="1"/>
  <c r="E259" i="21" s="1"/>
  <c r="F259" i="21" s="1"/>
  <c r="C260" i="21"/>
  <c r="D260" i="21" l="1"/>
  <c r="E260" i="21" s="1"/>
  <c r="F260" i="21" s="1"/>
  <c r="C261" i="21"/>
  <c r="D261" i="21" l="1"/>
  <c r="E261" i="21" s="1"/>
  <c r="F261" i="21" s="1"/>
  <c r="C262" i="21"/>
  <c r="D262" i="21" l="1"/>
  <c r="E262" i="21" s="1"/>
  <c r="F262" i="21" s="1"/>
  <c r="C263" i="21"/>
  <c r="D263" i="21" l="1"/>
  <c r="E263" i="21" s="1"/>
  <c r="F263" i="21" s="1"/>
  <c r="C264" i="21"/>
  <c r="D264" i="21" l="1"/>
  <c r="E264" i="21" s="1"/>
  <c r="F264" i="21" s="1"/>
  <c r="C265" i="21"/>
  <c r="D265" i="21" l="1"/>
  <c r="E265" i="21" s="1"/>
  <c r="F265" i="21" s="1"/>
  <c r="C266" i="21"/>
  <c r="D266" i="21" l="1"/>
  <c r="E266" i="21" s="1"/>
  <c r="F266" i="21" s="1"/>
  <c r="C267" i="21"/>
  <c r="D267" i="21" l="1"/>
  <c r="E267" i="21" s="1"/>
  <c r="F267" i="21" s="1"/>
  <c r="C268" i="21"/>
  <c r="D268" i="21" l="1"/>
  <c r="E268" i="21" s="1"/>
  <c r="F268" i="21" s="1"/>
  <c r="C269" i="21"/>
  <c r="D269" i="21" l="1"/>
  <c r="E269" i="21" s="1"/>
  <c r="F269" i="21" s="1"/>
  <c r="C270" i="21"/>
  <c r="D270" i="21" l="1"/>
  <c r="E270" i="21" s="1"/>
  <c r="F270" i="21" s="1"/>
  <c r="C271" i="21"/>
  <c r="D271" i="21" l="1"/>
  <c r="E271" i="21" s="1"/>
  <c r="F271" i="21" s="1"/>
  <c r="C272" i="21"/>
  <c r="D272" i="21" l="1"/>
  <c r="E272" i="21" s="1"/>
  <c r="F272" i="21" s="1"/>
  <c r="C273" i="21"/>
  <c r="D273" i="21" l="1"/>
  <c r="E273" i="21" s="1"/>
  <c r="F273" i="21" s="1"/>
  <c r="C274" i="21"/>
  <c r="D274" i="21" l="1"/>
  <c r="E274" i="21" s="1"/>
  <c r="F274" i="21" s="1"/>
  <c r="C275" i="21"/>
  <c r="D275" i="21" l="1"/>
  <c r="E275" i="21" s="1"/>
  <c r="F275" i="21" s="1"/>
  <c r="C276" i="21"/>
  <c r="D276" i="21" l="1"/>
  <c r="E276" i="21" s="1"/>
  <c r="F276" i="21" s="1"/>
  <c r="C277" i="21"/>
  <c r="D277" i="21" l="1"/>
  <c r="E277" i="21" s="1"/>
  <c r="F277" i="21" s="1"/>
  <c r="C278" i="21"/>
  <c r="D278" i="21" l="1"/>
  <c r="E278" i="21" s="1"/>
  <c r="F278" i="21" s="1"/>
  <c r="C279" i="21"/>
  <c r="D279" i="21" l="1"/>
  <c r="E279" i="21" s="1"/>
  <c r="F279" i="21" s="1"/>
  <c r="C280" i="21"/>
  <c r="D280" i="21" l="1"/>
  <c r="E280" i="21" s="1"/>
  <c r="F280" i="21" s="1"/>
  <c r="C281" i="21"/>
  <c r="D281" i="21" l="1"/>
  <c r="E281" i="21" s="1"/>
  <c r="F281" i="21" s="1"/>
  <c r="C282" i="21"/>
  <c r="D282" i="21" l="1"/>
  <c r="E282" i="21" s="1"/>
  <c r="F282" i="21" s="1"/>
  <c r="C283" i="21"/>
  <c r="D283" i="21" l="1"/>
  <c r="E283" i="21" s="1"/>
  <c r="F283" i="21" s="1"/>
  <c r="C284" i="21"/>
  <c r="D284" i="21" l="1"/>
  <c r="E284" i="21" s="1"/>
  <c r="F284" i="21" s="1"/>
  <c r="C285" i="21"/>
  <c r="D285" i="21" l="1"/>
  <c r="E285" i="21" s="1"/>
  <c r="F285" i="21" s="1"/>
  <c r="C286" i="21"/>
  <c r="D286" i="21" l="1"/>
  <c r="E286" i="21" s="1"/>
  <c r="F286" i="21" s="1"/>
  <c r="C287" i="21"/>
  <c r="D287" i="21" l="1"/>
  <c r="E287" i="21" s="1"/>
  <c r="F287" i="21" s="1"/>
  <c r="C288" i="21"/>
  <c r="D288" i="21" l="1"/>
  <c r="E288" i="21" s="1"/>
  <c r="F288" i="21" s="1"/>
  <c r="C289" i="21"/>
  <c r="D289" i="21" l="1"/>
  <c r="E289" i="21" s="1"/>
  <c r="F289" i="21" s="1"/>
  <c r="C290" i="21"/>
  <c r="D290" i="21" l="1"/>
  <c r="E290" i="21" s="1"/>
  <c r="F290" i="21" s="1"/>
  <c r="C291" i="21"/>
  <c r="D291" i="21" l="1"/>
  <c r="E291" i="21" s="1"/>
  <c r="F291" i="21" s="1"/>
  <c r="C292" i="21"/>
  <c r="D292" i="21" l="1"/>
  <c r="E292" i="21" s="1"/>
  <c r="F292" i="21" s="1"/>
  <c r="C293" i="21"/>
  <c r="D293" i="21" l="1"/>
  <c r="E293" i="21" s="1"/>
  <c r="F293" i="21" s="1"/>
  <c r="C294" i="21"/>
  <c r="D294" i="21" l="1"/>
  <c r="E294" i="21" s="1"/>
  <c r="F294" i="21" s="1"/>
  <c r="C295" i="21"/>
  <c r="D295" i="21" l="1"/>
  <c r="E295" i="21" s="1"/>
  <c r="F295" i="21" s="1"/>
  <c r="C296" i="21"/>
  <c r="D296" i="21" l="1"/>
  <c r="E296" i="21" s="1"/>
  <c r="F296" i="21" s="1"/>
  <c r="C297" i="21"/>
  <c r="D297" i="21" l="1"/>
  <c r="E297" i="21" s="1"/>
  <c r="F297" i="21" s="1"/>
  <c r="C298" i="21"/>
  <c r="D298" i="21" l="1"/>
  <c r="E298" i="21" s="1"/>
  <c r="F298" i="21" s="1"/>
  <c r="C299" i="21"/>
  <c r="D299" i="21" l="1"/>
  <c r="E299" i="21" s="1"/>
  <c r="F299" i="21" s="1"/>
  <c r="C300" i="21"/>
  <c r="D300" i="21" l="1"/>
  <c r="E300" i="21" s="1"/>
  <c r="F300" i="21" s="1"/>
  <c r="C301" i="21"/>
  <c r="D301" i="21" l="1"/>
  <c r="E301" i="21" s="1"/>
  <c r="F301" i="21" s="1"/>
  <c r="C302" i="21"/>
  <c r="D302" i="21" l="1"/>
  <c r="E302" i="21" s="1"/>
  <c r="F302" i="21" s="1"/>
  <c r="C303" i="21"/>
  <c r="D303" i="21" l="1"/>
  <c r="E303" i="21" s="1"/>
  <c r="F303" i="21" s="1"/>
  <c r="C304" i="21"/>
  <c r="D304" i="21" l="1"/>
  <c r="E304" i="21" s="1"/>
  <c r="F304" i="21" s="1"/>
  <c r="C305" i="21"/>
  <c r="D305" i="21" s="1"/>
  <c r="E305" i="21" s="1"/>
  <c r="F305" i="21" s="1"/>
</calcChain>
</file>

<file path=xl/sharedStrings.xml><?xml version="1.0" encoding="utf-8"?>
<sst xmlns="http://schemas.openxmlformats.org/spreadsheetml/2006/main" count="128221" uniqueCount="28882">
  <si>
    <t>IdOs</t>
  </si>
  <si>
    <t>Contrato</t>
  </si>
  <si>
    <t>Obra</t>
  </si>
  <si>
    <t>Protocolo</t>
  </si>
  <si>
    <t>Produto</t>
  </si>
  <si>
    <t>Entrante</t>
  </si>
  <si>
    <t>Prev. Exec.</t>
  </si>
  <si>
    <t>Observacoes</t>
  </si>
  <si>
    <t>Conclusao</t>
  </si>
  <si>
    <t>Descricao</t>
  </si>
  <si>
    <t>Cidade</t>
  </si>
  <si>
    <t>ValorServico</t>
  </si>
  <si>
    <t>StatusOperacao</t>
  </si>
  <si>
    <t>RespCliente</t>
  </si>
  <si>
    <t>MedicaoConsolidada</t>
  </si>
  <si>
    <t>ValorPago</t>
  </si>
  <si>
    <t>StatusMedicao</t>
  </si>
  <si>
    <t>StatusFinal</t>
  </si>
  <si>
    <t>ValorTercerizacao</t>
  </si>
  <si>
    <t>NPedidodeCompra</t>
  </si>
  <si>
    <t>Equipe</t>
  </si>
  <si>
    <t>NomeEquipe</t>
  </si>
  <si>
    <t>Lançamento</t>
  </si>
  <si>
    <t>CaboLancado?</t>
  </si>
  <si>
    <t>InfraRealizada?</t>
  </si>
  <si>
    <t>ProblemaEncontradoReparo</t>
  </si>
  <si>
    <t>CausaRaiz(Reparo)</t>
  </si>
  <si>
    <t>AcaoCorretiva(Reparo)</t>
  </si>
  <si>
    <t>MaterialAplicado</t>
  </si>
  <si>
    <t>Projeto</t>
  </si>
  <si>
    <t>SituacaoAtual</t>
  </si>
  <si>
    <t>Tempo</t>
  </si>
  <si>
    <t>NumNF</t>
  </si>
  <si>
    <t>MaterialAplicado?</t>
  </si>
  <si>
    <t>Data AGRUP_Entrante</t>
  </si>
  <si>
    <t>Data AGRUP_Conclusão</t>
  </si>
  <si>
    <t>Status Prazo</t>
  </si>
  <si>
    <t>Ard</t>
  </si>
  <si>
    <t>MotivoPerda</t>
  </si>
  <si>
    <t>ResponsavelPerda</t>
  </si>
  <si>
    <t>UF</t>
  </si>
  <si>
    <t>POP</t>
  </si>
  <si>
    <t>Mes</t>
  </si>
  <si>
    <t>Cenario</t>
  </si>
  <si>
    <t>FacilidadesPlanejadas</t>
  </si>
  <si>
    <t>CaixasPlanejadas</t>
  </si>
  <si>
    <t>LançamentoPlanejado</t>
  </si>
  <si>
    <t>TipoOs</t>
  </si>
  <si>
    <t>a1</t>
  </si>
  <si>
    <t>Concluído</t>
  </si>
  <si>
    <t>NF Recebida</t>
  </si>
  <si>
    <t>Concluido</t>
  </si>
  <si>
    <t>RN</t>
  </si>
  <si>
    <t>NTL16</t>
  </si>
  <si>
    <t>JUN-25</t>
  </si>
  <si>
    <t>C1</t>
  </si>
  <si>
    <t>Alivio Proativo</t>
  </si>
  <si>
    <t>a2</t>
  </si>
  <si>
    <t>NTL17</t>
  </si>
  <si>
    <t>a3</t>
  </si>
  <si>
    <t>NTL14</t>
  </si>
  <si>
    <t>a4</t>
  </si>
  <si>
    <t>STO01</t>
  </si>
  <si>
    <t>a5</t>
  </si>
  <si>
    <t>NTL15</t>
  </si>
  <si>
    <t>a6</t>
  </si>
  <si>
    <t>CE</t>
  </si>
  <si>
    <t>FLA05</t>
  </si>
  <si>
    <t>C3</t>
  </si>
  <si>
    <t>a7</t>
  </si>
  <si>
    <t>NTL06</t>
  </si>
  <si>
    <t>REATIVO</t>
  </si>
  <si>
    <t>Alivio Reativo</t>
  </si>
  <si>
    <t>a8</t>
  </si>
  <si>
    <t>CABOS JÁ LANÇADOS, AGURADANDO LIBERAÇÃO PRA PODER FINALIZAR ATIVIDADE</t>
  </si>
  <si>
    <t>Cancelado</t>
  </si>
  <si>
    <t>Declinado Sem Acesso</t>
  </si>
  <si>
    <t>PB</t>
  </si>
  <si>
    <t>JPA00</t>
  </si>
  <si>
    <t>MDU</t>
  </si>
  <si>
    <t>a9</t>
  </si>
  <si>
    <t>a10</t>
  </si>
  <si>
    <t>a11</t>
  </si>
  <si>
    <t>FLA09</t>
  </si>
  <si>
    <t>a12</t>
  </si>
  <si>
    <t>FLA12</t>
  </si>
  <si>
    <t>a13</t>
  </si>
  <si>
    <t>Inviabilidade Técnica</t>
  </si>
  <si>
    <t>FLA22</t>
  </si>
  <si>
    <t>a14</t>
  </si>
  <si>
    <t>MCW02</t>
  </si>
  <si>
    <t>B2B</t>
  </si>
  <si>
    <t>a15</t>
  </si>
  <si>
    <t>FLA16</t>
  </si>
  <si>
    <t>LPU</t>
  </si>
  <si>
    <t>Const. de Redes</t>
  </si>
  <si>
    <t>a16</t>
  </si>
  <si>
    <t>FLA20</t>
  </si>
  <si>
    <t>a17</t>
  </si>
  <si>
    <t>FLA15</t>
  </si>
  <si>
    <t>a18</t>
  </si>
  <si>
    <t>ESB01</t>
  </si>
  <si>
    <t>a19</t>
  </si>
  <si>
    <t>a20</t>
  </si>
  <si>
    <t>2500m LANÇAMENTO</t>
  </si>
  <si>
    <t>GOH01</t>
  </si>
  <si>
    <t>a21</t>
  </si>
  <si>
    <t>a22</t>
  </si>
  <si>
    <t>a23</t>
  </si>
  <si>
    <t>NTL01</t>
  </si>
  <si>
    <t>C4</t>
  </si>
  <si>
    <t>a24</t>
  </si>
  <si>
    <t>NTL09</t>
  </si>
  <si>
    <t>a25</t>
  </si>
  <si>
    <t>NTL13</t>
  </si>
  <si>
    <t>a26</t>
  </si>
  <si>
    <t>NTL18</t>
  </si>
  <si>
    <t>a27</t>
  </si>
  <si>
    <t>FLA08</t>
  </si>
  <si>
    <t>a28</t>
  </si>
  <si>
    <t>a29</t>
  </si>
  <si>
    <t>FLA14</t>
  </si>
  <si>
    <t>a30</t>
  </si>
  <si>
    <t>a31</t>
  </si>
  <si>
    <t>FLA32</t>
  </si>
  <si>
    <t>a32</t>
  </si>
  <si>
    <t>a33</t>
  </si>
  <si>
    <t>FLA19</t>
  </si>
  <si>
    <t>a34</t>
  </si>
  <si>
    <t>FLA21</t>
  </si>
  <si>
    <t>a35</t>
  </si>
  <si>
    <t>FLA04</t>
  </si>
  <si>
    <t>C2</t>
  </si>
  <si>
    <t>a36</t>
  </si>
  <si>
    <t>a37</t>
  </si>
  <si>
    <t>a38</t>
  </si>
  <si>
    <t>FLA24</t>
  </si>
  <si>
    <t>a39</t>
  </si>
  <si>
    <t>a40</t>
  </si>
  <si>
    <t>a41</t>
  </si>
  <si>
    <t>a42</t>
  </si>
  <si>
    <t>FLA27</t>
  </si>
  <si>
    <t>a43</t>
  </si>
  <si>
    <t>9dba3ce2</t>
  </si>
  <si>
    <t>35372414</t>
  </si>
  <si>
    <t>a44</t>
  </si>
  <si>
    <t>Semana 01/JUL-25</t>
  </si>
  <si>
    <t>NTL21</t>
  </si>
  <si>
    <t>JUL-25</t>
  </si>
  <si>
    <t>a45</t>
  </si>
  <si>
    <t>CGM01</t>
  </si>
  <si>
    <t>756a629d</t>
  </si>
  <si>
    <t>35332631</t>
  </si>
  <si>
    <t>AD1 250,00</t>
  </si>
  <si>
    <t>810e3f35</t>
  </si>
  <si>
    <t>35374681</t>
  </si>
  <si>
    <t>TUL01</t>
  </si>
  <si>
    <t>976578db</t>
  </si>
  <si>
    <t>35409825</t>
  </si>
  <si>
    <t>ROTAS DE CABO RECUSADA PELO CLIENTE, JÁ LANÇAMOS E RETIRAMOS 2KM DE CABO NESSE CLIENTE - OS CANCELADA, VAI TER QUE SER FEITA PELA PRIMEIRA ROTA. VÃO GERAR UMA NOVA OS</t>
  </si>
  <si>
    <t>MCW01</t>
  </si>
  <si>
    <t>a8fe2c75</t>
  </si>
  <si>
    <t>35408310</t>
  </si>
  <si>
    <t>FLA30</t>
  </si>
  <si>
    <t>a75153de</t>
  </si>
  <si>
    <t>35407969</t>
  </si>
  <si>
    <t>0c2e3a4e</t>
  </si>
  <si>
    <t>35408604</t>
  </si>
  <si>
    <t>7e7b6587</t>
  </si>
  <si>
    <t>35409296</t>
  </si>
  <si>
    <t>OS FOI PRA OUTRA EMPREITEIRA</t>
  </si>
  <si>
    <t>5af0c8a0</t>
  </si>
  <si>
    <t>35407141</t>
  </si>
  <si>
    <t>Semana 02/JUL-25</t>
  </si>
  <si>
    <t>NTL19</t>
  </si>
  <si>
    <t>8776c434</t>
  </si>
  <si>
    <t>35417028</t>
  </si>
  <si>
    <t>FLA13</t>
  </si>
  <si>
    <t>e16c654b</t>
  </si>
  <si>
    <t>34415737</t>
  </si>
  <si>
    <t>f16ed38c</t>
  </si>
  <si>
    <t>35421227</t>
  </si>
  <si>
    <t>FIBRA SEM SINAL, USO DIGITAL SINALIZOU QUE EQUIPE EXTERNA IRIA ATIVAR PON</t>
  </si>
  <si>
    <t>d3c992ed</t>
  </si>
  <si>
    <t>35338365</t>
  </si>
  <si>
    <t>SÍNDICO NÃO AUTORIZOU ATIVIDADE</t>
  </si>
  <si>
    <t>FLA10</t>
  </si>
  <si>
    <t>e6f46529</t>
  </si>
  <si>
    <t>35417991</t>
  </si>
  <si>
    <t>CONDOMÍNIO SEM TUBULAÇÃO PRA RECEBER OS CABOS, ATENDIMENTO ACONTECE DE FORMA AÉREA. SERÁ NECESSÁRIO CONSTRUIR TUBULAÇÃO E CAIXA SUBTERRÂNEA 30X30</t>
  </si>
  <si>
    <t>a46</t>
  </si>
  <si>
    <t>35561930</t>
  </si>
  <si>
    <t>Semana 03/ JUL-25</t>
  </si>
  <si>
    <t>FLA28</t>
  </si>
  <si>
    <t>a47</t>
  </si>
  <si>
    <t>FOI PASSADO PARA OUTRA EMPRESA</t>
  </si>
  <si>
    <t>C5</t>
  </si>
  <si>
    <t>a48</t>
  </si>
  <si>
    <t>NTL00</t>
  </si>
  <si>
    <t>4ccb893e</t>
  </si>
  <si>
    <t>35476089</t>
  </si>
  <si>
    <t>58263240</t>
  </si>
  <si>
    <t>35476820</t>
  </si>
  <si>
    <t>616f3d56</t>
  </si>
  <si>
    <t>35469521</t>
  </si>
  <si>
    <t>b334a1cc</t>
  </si>
  <si>
    <t>35481054</t>
  </si>
  <si>
    <t>9be487de</t>
  </si>
  <si>
    <t>35476508</t>
  </si>
  <si>
    <t>cb52e4df</t>
  </si>
  <si>
    <t>35495903</t>
  </si>
  <si>
    <t>90f54e20</t>
  </si>
  <si>
    <t>35491090</t>
  </si>
  <si>
    <t>Semana 03/JUL-25</t>
  </si>
  <si>
    <t>C1/C4</t>
  </si>
  <si>
    <t>5ebb119c</t>
  </si>
  <si>
    <t>35495244</t>
  </si>
  <si>
    <t>NTL07</t>
  </si>
  <si>
    <t>8f21cd38</t>
  </si>
  <si>
    <t>35490157</t>
  </si>
  <si>
    <t>NTL03</t>
  </si>
  <si>
    <t>e8e146e0</t>
  </si>
  <si>
    <t>35498282</t>
  </si>
  <si>
    <t>GIGA+ PENTECOSTE</t>
  </si>
  <si>
    <t>f85fcb40</t>
  </si>
  <si>
    <t>35513368</t>
  </si>
  <si>
    <t>2e0eda74</t>
  </si>
  <si>
    <t>35534862</t>
  </si>
  <si>
    <t>OS DE LANÇAMENTO E INSTALAR CEO</t>
  </si>
  <si>
    <t>61a8ee1f</t>
  </si>
  <si>
    <t>35521695</t>
  </si>
  <si>
    <t>76c0ebd6</t>
  </si>
  <si>
    <t>35560061</t>
  </si>
  <si>
    <t>PASSADO PRA OUTRA EMPREITEIRA</t>
  </si>
  <si>
    <t>07d111dd</t>
  </si>
  <si>
    <t>35560138</t>
  </si>
  <si>
    <t>SEM AUTORIZAÇÃO DE EXECUÇÃO</t>
  </si>
  <si>
    <t>ab56153f</t>
  </si>
  <si>
    <t>35569423</t>
  </si>
  <si>
    <t>89b8bb43</t>
  </si>
  <si>
    <t>35569198</t>
  </si>
  <si>
    <t>NTL12</t>
  </si>
  <si>
    <t>6d3f2ff5</t>
  </si>
  <si>
    <t>35570554</t>
  </si>
  <si>
    <t>O VALAOR DO LANÇAMENTO ESTÁ DOBRADO, POIS NESSA OS LANÇAMOS O CABO PELA ROTA SOLICITADA PELO PROJETO E O CLIENTE NÃO ACEITOU A ROTA LANÇADA. FOI RETIRADO O CABO, E LANÇADO NOVAMENTE POR OUTRA ROTA DE ACEITE DO CLEINTE.</t>
  </si>
  <si>
    <t>227ff623</t>
  </si>
  <si>
    <t>35588496</t>
  </si>
  <si>
    <t>a5b877cb</t>
  </si>
  <si>
    <t>35568331</t>
  </si>
  <si>
    <t>Herysson liberou 21/07, fazer lançamento com cabo de 24FO</t>
  </si>
  <si>
    <t>27bc5131</t>
  </si>
  <si>
    <t>35622073</t>
  </si>
  <si>
    <t>ac728c22</t>
  </si>
  <si>
    <t>35528847</t>
  </si>
  <si>
    <t>ce1d6c7c</t>
  </si>
  <si>
    <t>35597034</t>
  </si>
  <si>
    <t>b76c136a</t>
  </si>
  <si>
    <t>35592522</t>
  </si>
  <si>
    <t>0b787be0</t>
  </si>
  <si>
    <t>35596539</t>
  </si>
  <si>
    <t>NTL20</t>
  </si>
  <si>
    <t>70e0a29a</t>
  </si>
  <si>
    <t>35595558</t>
  </si>
  <si>
    <t>6986d96d</t>
  </si>
  <si>
    <t>35598409</t>
  </si>
  <si>
    <t>3b9ec969</t>
  </si>
  <si>
    <t>35597558</t>
  </si>
  <si>
    <t>FLA03</t>
  </si>
  <si>
    <t>34439b95</t>
  </si>
  <si>
    <t>35621663</t>
  </si>
  <si>
    <t>OS APENAS DE LANÇAMENTO</t>
  </si>
  <si>
    <t>TA20738 / TA20737</t>
  </si>
  <si>
    <t>d348b773</t>
  </si>
  <si>
    <t>35617031</t>
  </si>
  <si>
    <t>d52315e3</t>
  </si>
  <si>
    <t>35628792</t>
  </si>
  <si>
    <t>0af87b05</t>
  </si>
  <si>
    <t>35606450</t>
  </si>
  <si>
    <t>FLA07</t>
  </si>
  <si>
    <t>4f060efa</t>
  </si>
  <si>
    <t>35628052</t>
  </si>
  <si>
    <t>Alinhado parte interna amanha com o cliente 12 as 13hrs</t>
  </si>
  <si>
    <t>0bda303f</t>
  </si>
  <si>
    <t>35648544</t>
  </si>
  <si>
    <t>FLA29</t>
  </si>
  <si>
    <t>03b3213f</t>
  </si>
  <si>
    <t>35664048</t>
  </si>
  <si>
    <t>Semana 04/ JUL-25</t>
  </si>
  <si>
    <t>C2/C4</t>
  </si>
  <si>
    <t>9b3e5b86</t>
  </si>
  <si>
    <t>35671830</t>
  </si>
  <si>
    <t>242e10d0</t>
  </si>
  <si>
    <t>35676342</t>
  </si>
  <si>
    <t>SEM ACORDO PRA CABEAMENTO, CÉLIO FEZ VISTORIA</t>
  </si>
  <si>
    <t>Não Medido</t>
  </si>
  <si>
    <t>000d66d3</t>
  </si>
  <si>
    <t>35685867</t>
  </si>
  <si>
    <t>INSTALAÇÃO DE UM SMAP E SUBSTITUIÇÃO DE OUTRO SMAP</t>
  </si>
  <si>
    <t>b745fdea</t>
  </si>
  <si>
    <t>35687265</t>
  </si>
  <si>
    <t>OS DE FUSÃO - 07 FUSÕES E BAIXADO 04 CAIXAS</t>
  </si>
  <si>
    <t>FLA17</t>
  </si>
  <si>
    <t>18adb71f</t>
  </si>
  <si>
    <t>35688732</t>
  </si>
  <si>
    <t>AGO-25</t>
  </si>
  <si>
    <t>c4c2886b</t>
  </si>
  <si>
    <t>35677910</t>
  </si>
  <si>
    <t>Desistencia do Cliente</t>
  </si>
  <si>
    <t>82d1bc28</t>
  </si>
  <si>
    <t>35680915</t>
  </si>
  <si>
    <t>Um dos Blocos ainda está em contrução. Entrega será de 5 SMAPs</t>
  </si>
  <si>
    <t>96f74be1</t>
  </si>
  <si>
    <t>35688433</t>
  </si>
  <si>
    <t>CONDOMÍNIO COM OBSTRUÇÃO. SERÁ FEITO OBRA CIVIL DE 266m DE TUBULAÇÃO NOVA. ESTRUTURA CONCLUÍDA, CONSTRUIDO 266m DE CANALIZAÇÃO. ORÇAMENTO DA CANALIZAÇÃO R$ 22.982,40. CONCLUÍDO DEPOIS DE ISNTABILIDADE DA REDE SER CORRIGIDA, SINAL FICAVA VARIANDO NO POWER MITER.</t>
  </si>
  <si>
    <t>36c9867a</t>
  </si>
  <si>
    <t>35716080</t>
  </si>
  <si>
    <t>FEITO FUSÃO DE 2 CX DE MANUTENÇÃO NO TRECHO E FEITO NAS CTOS</t>
  </si>
  <si>
    <t>c51020ee</t>
  </si>
  <si>
    <t>35732521</t>
  </si>
  <si>
    <t>f0877a67</t>
  </si>
  <si>
    <t>35730775</t>
  </si>
  <si>
    <t>FLA02</t>
  </si>
  <si>
    <t>325c4278</t>
  </si>
  <si>
    <t>35742962</t>
  </si>
  <si>
    <t>Baixado 12 caixas e feito 58 Fusões</t>
  </si>
  <si>
    <t>7e6bbad4</t>
  </si>
  <si>
    <t>35521316</t>
  </si>
  <si>
    <t>Semana 03-Jul/25</t>
  </si>
  <si>
    <t>C2/C3</t>
  </si>
  <si>
    <t>cc2f66a6</t>
  </si>
  <si>
    <t>35746512</t>
  </si>
  <si>
    <t>78495982</t>
  </si>
  <si>
    <t>35677981</t>
  </si>
  <si>
    <t>OS DUPLICADA - 35742962</t>
  </si>
  <si>
    <t>b86d74a3</t>
  </si>
  <si>
    <t>35779038</t>
  </si>
  <si>
    <t>LANÇAMENTO EXTERNO E INTERNO CONCLUÍDO</t>
  </si>
  <si>
    <t>640d12bc</t>
  </si>
  <si>
    <t>35813896</t>
  </si>
  <si>
    <t>4225da08</t>
  </si>
  <si>
    <t>35779113</t>
  </si>
  <si>
    <t>CLIENTE NÃO QUIS MAIS O ATENDIMENTO</t>
  </si>
  <si>
    <t>3d63b57c</t>
  </si>
  <si>
    <t>35814656</t>
  </si>
  <si>
    <t>dd65b5cc</t>
  </si>
  <si>
    <t>35777475</t>
  </si>
  <si>
    <t>Mini Shoping, marcado para 30/07</t>
  </si>
  <si>
    <t>182be56f</t>
  </si>
  <si>
    <t>35822161</t>
  </si>
  <si>
    <t>23b993f9</t>
  </si>
  <si>
    <t>35822524</t>
  </si>
  <si>
    <t>FLA18</t>
  </si>
  <si>
    <t>f2ccd633</t>
  </si>
  <si>
    <t>35823284</t>
  </si>
  <si>
    <t>LANÇAMENTO EXTERNO E INTERNO CONCLUÍDO (ADICIONAL DE LANÇAMENTO)</t>
  </si>
  <si>
    <t>a2645471</t>
  </si>
  <si>
    <t>35823386</t>
  </si>
  <si>
    <t>3 SMAPs FORAM CONCLUÍDOS, RESTANTE ESTAVA DIVERGENTE DO PROJETO</t>
  </si>
  <si>
    <t>eb7158ac</t>
  </si>
  <si>
    <t>35894018</t>
  </si>
  <si>
    <t>Lançamento concluído - SOLICITADO AO GESTOR DA OBRA, PARA CRIAR CAIXA PARA POR OS EQUIPAMENTOS, POIS AS CAIXAS DO PRÉDIO ESTÃO ABARROTADAS DE FIOS TELEFÔNICOS. COMPRA DE CAIXA 60X60. CAIXAS FORAM INSTALADAS NA CAIXA 60X60.</t>
  </si>
  <si>
    <t>AQZ01</t>
  </si>
  <si>
    <t>f7f042c0</t>
  </si>
  <si>
    <t>35896877</t>
  </si>
  <si>
    <t>2e0ab47b</t>
  </si>
  <si>
    <t>35943738</t>
  </si>
  <si>
    <t>JIRA</t>
  </si>
  <si>
    <t>98246f02</t>
  </si>
  <si>
    <t>35983165</t>
  </si>
  <si>
    <t>ce</t>
  </si>
  <si>
    <t>jul-25</t>
  </si>
  <si>
    <t>c882de1a</t>
  </si>
  <si>
    <t>35952233</t>
  </si>
  <si>
    <t>A OS FOI PARA OUTRA EMPREITEIRA</t>
  </si>
  <si>
    <t>HOTEL COSTEIRA PALACE</t>
  </si>
  <si>
    <t>f50f09c4</t>
  </si>
  <si>
    <t>35945115</t>
  </si>
  <si>
    <t>NCZ01</t>
  </si>
  <si>
    <t>d60fbbe3</t>
  </si>
  <si>
    <t>35944314</t>
  </si>
  <si>
    <t>88ed935a</t>
  </si>
  <si>
    <t>35951172</t>
  </si>
  <si>
    <t>f02bf728</t>
  </si>
  <si>
    <t>36207531</t>
  </si>
  <si>
    <t>SEM PERNA NO SP LIVRE, BAIXADO 4 CEOs PARA VERIFICAÇÃO, TODAS TAMBÉM SEM PERNAS LIVRES PARA ATENDIMENTO. FINALIZADO ATIVIDADE, SEM FACILIDADES MAS, COBRADO O LANÇAMENTO DO CABO. 922m E 3 ADITIVOS. SOLICITADO A QUEBRA DAS FIBRAS, PARA REALIZAR O ATENDIMENTO. VISTO JUNTO A PGS PARA VERIFICAR A QUEDA DE ALGUM CLIENTE. ACQUALINA TRATADO NESSA OS!</t>
  </si>
  <si>
    <t>22911465</t>
  </si>
  <si>
    <t>36007550</t>
  </si>
  <si>
    <t>SEM PERNAS LIVRES, PARA REALIZAR O ALÍVIO</t>
  </si>
  <si>
    <t>21b1d3ae</t>
  </si>
  <si>
    <t>36012485</t>
  </si>
  <si>
    <t>b44ce929</t>
  </si>
  <si>
    <t>36012662</t>
  </si>
  <si>
    <t>LANÇAMENTO EXTERNO SENDO CONCLUÍDO. PENDENTE CERTIFICAÇÃO, FIBRA SEM SINAL. CONCLUÍDO 20/08</t>
  </si>
  <si>
    <t>5c1373bd</t>
  </si>
  <si>
    <t>35980965</t>
  </si>
  <si>
    <t>OS SAIU DA NOSSA CARGA</t>
  </si>
  <si>
    <t>PRÉDIO ETEVALDO NOGUEIRA</t>
  </si>
  <si>
    <t>cea247ab</t>
  </si>
  <si>
    <t>36061032</t>
  </si>
  <si>
    <t>SII01</t>
  </si>
  <si>
    <t>532da534</t>
  </si>
  <si>
    <t>36061797</t>
  </si>
  <si>
    <t>cf22afc0</t>
  </si>
  <si>
    <t>36060820</t>
  </si>
  <si>
    <t>PEND. CERTIFICAÇÃO, CONCLUÍDO!</t>
  </si>
  <si>
    <t>1afc733a</t>
  </si>
  <si>
    <t>36061481</t>
  </si>
  <si>
    <t>f58ed712</t>
  </si>
  <si>
    <t>36061011</t>
  </si>
  <si>
    <t>COMPRA DE POSTES, PARA INSTALAÇÃO - PENDENTE POSTES E AUTORIZAÇÃO DA OS</t>
  </si>
  <si>
    <t>SGM01</t>
  </si>
  <si>
    <t>6c23d1bc</t>
  </si>
  <si>
    <t>35983872</t>
  </si>
  <si>
    <t>OS para condução de sinal no FLA12 cabo Angola.  No total foram baixadas 18 Caixas de Emenda, 11 CTOs e feito 34 Fusões Acompanhamento Alares, Bruno Oliveira e Anderson.</t>
  </si>
  <si>
    <t>TA20738 / CE3479 - (CE18649)</t>
  </si>
  <si>
    <t>5cfc05bc</t>
  </si>
  <si>
    <t>35992044</t>
  </si>
  <si>
    <t>DUPLICADA - 35983872, ATIVIDADE COBRADA NA OS ANTERIOR</t>
  </si>
  <si>
    <t>792c5b23</t>
  </si>
  <si>
    <t>36071718</t>
  </si>
  <si>
    <t>818b1649</t>
  </si>
  <si>
    <t>36071951</t>
  </si>
  <si>
    <t>INICIANDO A FORMATAÇÃO DE FIBRA</t>
  </si>
  <si>
    <t>e9bb46ad</t>
  </si>
  <si>
    <t>36071612</t>
  </si>
  <si>
    <t>VISITA 12/08, SEM CONTATO COM CLIENTE OU ALGUÉM QUE LIBERE ATIVIDADE, REPASSADO PRO SUP. HERYSSON. AINDA AGUARDANDO O CONTATO DE ALGUÉM PARA LIBERAR O ACESSO. FORMATAÇÃO CONCLUÍDA, MAS SEM ACESSO PRA FINALIZAÇÃO!</t>
  </si>
  <si>
    <t>a2c1d11d</t>
  </si>
  <si>
    <t>36101273</t>
  </si>
  <si>
    <t>A construtora pediu pra aguardar a assembleia dominical, Que irá acontecer esta semana nao sei qual dia ainda. Mas pode ficar tranquilo que só tem a projeto pronto da alares dito isso vocês terão na frente.  A previsão de entrega e dia 30 de setembro.</t>
  </si>
  <si>
    <t>82c243b8</t>
  </si>
  <si>
    <t>36102704</t>
  </si>
  <si>
    <t>9a73a3bc</t>
  </si>
  <si>
    <t>36111047</t>
  </si>
  <si>
    <t>A FIBRA ESTÁ ABERTA EM OUTRO LUGAR, A EQUIPE IRÁ RETORNAR PARA CONTINUAR O ATENDIMENTO. ADITIVO CTO</t>
  </si>
  <si>
    <t>630537d6</t>
  </si>
  <si>
    <t>36115580</t>
  </si>
  <si>
    <t>1f0b5584</t>
  </si>
  <si>
    <t>36119495</t>
  </si>
  <si>
    <t>EQUIPE INICIANDO LANÇAMENTO/ LANÇAMENTO CONCLUÍDO, INICIANDO ABORDAGENS DAS CAIXAS. SERVIÇO PARALISADO, CLIENTE ESTÁ VERIFICANDO QUESTÕES ADMINISTRATIVAS, LANÇADO ATÉ O MOMENTO 6069m. OS SEM DEFINIÇÃO PELA ALARES, SERÁ CONRADO APENAS O LANÇAMENTO! HERYSSON SINALIZOU PARA FECHARMOS A OS DEVIDO O COMERCIAL NÃO TER FECHADO O CONTRATO COM O CLIENTE FINAL.</t>
  </si>
  <si>
    <t>OCEAN - COSTEIRA PALACE</t>
  </si>
  <si>
    <t>7c4b9ed7</t>
  </si>
  <si>
    <t>36135314</t>
  </si>
  <si>
    <t>No local falamos com o Porteiro Davi (não informou o contato), a atividade não foi autorizada por que não tinha nenhuma mensagem do administrador Eduardo (85 99697-0251) autorizando o serviço. Segundo a vendedora Migue, ligou e falou em um primeiro momento com o Eduardo mas o mesmo não deu retorno e também não atendeu as seguintes ligações. Aguardamos um pouco pra tentar falar com o Eduardo, também não tivemos êxito.  Administrador Condomínio Sol Poente II - Eduardo (85 99697-0251) Porteiro Condomínio Sol Poente II - Davi (Não informou contato)</t>
  </si>
  <si>
    <t>6ba71dac</t>
  </si>
  <si>
    <t>36141794</t>
  </si>
  <si>
    <t>CUC12</t>
  </si>
  <si>
    <t>52ecd744</t>
  </si>
  <si>
    <t>36124385</t>
  </si>
  <si>
    <t>802ae2f7</t>
  </si>
  <si>
    <t>36339405</t>
  </si>
  <si>
    <t>ESPERANDO O SÍNDICO PARA INDICAR ONDE É CAIXA DE PASSAGEM DOS CABOS NO PRÉDIO. LANÇAMENTO EXTERNO CONCLUÍDO</t>
  </si>
  <si>
    <t>SET-25</t>
  </si>
  <si>
    <t>a261aa52</t>
  </si>
  <si>
    <t>34543805</t>
  </si>
  <si>
    <t>MAI-25</t>
  </si>
  <si>
    <t>7bde32f0</t>
  </si>
  <si>
    <t>34579593</t>
  </si>
  <si>
    <t>8f15d07d</t>
  </si>
  <si>
    <t>34601208</t>
  </si>
  <si>
    <t>ADITIVO DE BLOCOS</t>
  </si>
  <si>
    <t>37b18382</t>
  </si>
  <si>
    <t>34657546</t>
  </si>
  <si>
    <t>74f03f09</t>
  </si>
  <si>
    <t>36159120</t>
  </si>
  <si>
    <t>59aa81ab</t>
  </si>
  <si>
    <t>34662842</t>
  </si>
  <si>
    <t>629162d5</t>
  </si>
  <si>
    <t>36140645</t>
  </si>
  <si>
    <t>PENDENTE CERTIFICAÇÃO, CONCLUÍDO</t>
  </si>
  <si>
    <t>67f90956</t>
  </si>
  <si>
    <t>34720862</t>
  </si>
  <si>
    <t>d5950939</t>
  </si>
  <si>
    <t>34224599</t>
  </si>
  <si>
    <t>84687b6c</t>
  </si>
  <si>
    <t>34657300</t>
  </si>
  <si>
    <t>ADITIVO</t>
  </si>
  <si>
    <t>94aef16b</t>
  </si>
  <si>
    <t>34738019</t>
  </si>
  <si>
    <t>C3/C4/C5</t>
  </si>
  <si>
    <t>4df6f2df</t>
  </si>
  <si>
    <t>34799261</t>
  </si>
  <si>
    <t>FLA31</t>
  </si>
  <si>
    <t>577f8238</t>
  </si>
  <si>
    <t>34794799</t>
  </si>
  <si>
    <t>14f9e9cf</t>
  </si>
  <si>
    <t>34737209</t>
  </si>
  <si>
    <t>40 CTOs 1x16 e 6 Duplicações (2 Aditivos)</t>
  </si>
  <si>
    <t>20d9c5fa</t>
  </si>
  <si>
    <t>34542082</t>
  </si>
  <si>
    <t>COBRADO APENAS O LANÇAMENTO NESSA OS, 1609m COBRADO POR LPU</t>
  </si>
  <si>
    <t>66126c9f</t>
  </si>
  <si>
    <t>34580953</t>
  </si>
  <si>
    <t>LANÇAMENTO PRO CDL ALARES</t>
  </si>
  <si>
    <t>CDL ALARES</t>
  </si>
  <si>
    <t>df80756e</t>
  </si>
  <si>
    <t>36179289</t>
  </si>
  <si>
    <t>FOI TROCADA UMA CTO QUE ESTAVA QUEBRADA</t>
  </si>
  <si>
    <t>NTL17, NTL00</t>
  </si>
  <si>
    <t>eee34120</t>
  </si>
  <si>
    <t>36179084</t>
  </si>
  <si>
    <t>NTL17, NTL00, NTL21</t>
  </si>
  <si>
    <t>8cb51d50</t>
  </si>
  <si>
    <t>36167164</t>
  </si>
  <si>
    <t>d071f511</t>
  </si>
  <si>
    <t>36166734</t>
  </si>
  <si>
    <t>bd9bd0b4</t>
  </si>
  <si>
    <t>36167614</t>
  </si>
  <si>
    <t>FLA25</t>
  </si>
  <si>
    <t>fcf8f754</t>
  </si>
  <si>
    <t>36182106</t>
  </si>
  <si>
    <t>Aditivo de CTO</t>
  </si>
  <si>
    <t>5a5a0012</t>
  </si>
  <si>
    <t>36185393</t>
  </si>
  <si>
    <t>NTL18, NTL19, NTL21</t>
  </si>
  <si>
    <t>58dd219c</t>
  </si>
  <si>
    <t>34585759</t>
  </si>
  <si>
    <t>0cd4085f</t>
  </si>
  <si>
    <t>36185842</t>
  </si>
  <si>
    <t>NTL14, NTL16</t>
  </si>
  <si>
    <t>C1 / C2</t>
  </si>
  <si>
    <t>b3bd53a9</t>
  </si>
  <si>
    <t>36185683</t>
  </si>
  <si>
    <t>NTL13, NTL14, NTL16</t>
  </si>
  <si>
    <t>4c68ae55</t>
  </si>
  <si>
    <t>34248075</t>
  </si>
  <si>
    <t>C1/C3</t>
  </si>
  <si>
    <t>fdcee0df</t>
  </si>
  <si>
    <t>34411872</t>
  </si>
  <si>
    <t>8fcb8263</t>
  </si>
  <si>
    <t>34541192</t>
  </si>
  <si>
    <t>a60479a8</t>
  </si>
  <si>
    <t>33712719</t>
  </si>
  <si>
    <t>bdb5204e</t>
  </si>
  <si>
    <t>34324626</t>
  </si>
  <si>
    <t>a6b9c2aa</t>
  </si>
  <si>
    <t>34761388</t>
  </si>
  <si>
    <t>59a83acf</t>
  </si>
  <si>
    <t>X01</t>
  </si>
  <si>
    <t>RUDSON CRIAR OS, NTL00 - 01 CTO - OAB</t>
  </si>
  <si>
    <t>692e3d5c</t>
  </si>
  <si>
    <t>34011931</t>
  </si>
  <si>
    <t>ABR-25</t>
  </si>
  <si>
    <t>cf483e5a</t>
  </si>
  <si>
    <t>34044573</t>
  </si>
  <si>
    <t>1a5a7d9c</t>
  </si>
  <si>
    <t>34135862</t>
  </si>
  <si>
    <t>NSF01</t>
  </si>
  <si>
    <t>8b3a8708</t>
  </si>
  <si>
    <t>34270811</t>
  </si>
  <si>
    <t>9bda91d2</t>
  </si>
  <si>
    <t>34182094</t>
  </si>
  <si>
    <t>7e7557f0</t>
  </si>
  <si>
    <t>34185652</t>
  </si>
  <si>
    <t>ff0e17cf</t>
  </si>
  <si>
    <t>34330258</t>
  </si>
  <si>
    <t>1ae349f7</t>
  </si>
  <si>
    <t>33747476</t>
  </si>
  <si>
    <t>MOG01</t>
  </si>
  <si>
    <t>c0282ee2</t>
  </si>
  <si>
    <t>33780078</t>
  </si>
  <si>
    <t>SII02</t>
  </si>
  <si>
    <t>3731fad5</t>
  </si>
  <si>
    <t>33443455</t>
  </si>
  <si>
    <t>7a8d1113</t>
  </si>
  <si>
    <t>36198654</t>
  </si>
  <si>
    <t>1bcf232d</t>
  </si>
  <si>
    <t>36198833</t>
  </si>
  <si>
    <t>1b52a364</t>
  </si>
  <si>
    <t>33956547</t>
  </si>
  <si>
    <t>b0b51955</t>
  </si>
  <si>
    <t>34122395</t>
  </si>
  <si>
    <t>44bf083d</t>
  </si>
  <si>
    <t>34149861</t>
  </si>
  <si>
    <t>d9c5e1c8</t>
  </si>
  <si>
    <t>34343488</t>
  </si>
  <si>
    <t>a3967e02</t>
  </si>
  <si>
    <t>34344899</t>
  </si>
  <si>
    <t>2808284f</t>
  </si>
  <si>
    <t>34401543</t>
  </si>
  <si>
    <t>233b5713</t>
  </si>
  <si>
    <t>34405412</t>
  </si>
  <si>
    <t>279a4e55</t>
  </si>
  <si>
    <t>36203361</t>
  </si>
  <si>
    <t>FINALIZAÇÃO AMANHÃ. DONA DO LOCAL NÃO AUTORIZOU A PASSAGEM DOS CABOS POR CIMA DO TELHADO DELA, INFORMOU QUE IRIAM QUEBRAR O TELHADO DELA. OS CABOS SÓ PODEM SER LANÇADOS POR CIMA DO PRÉDIO. NÃO EXISTE TUBULAÇÃO VINDO DA BASE DO PRÉDIO. SERÁ COBRADO O LANÇAMENTO DE 422m DE CABO DE 12FO.</t>
  </si>
  <si>
    <t>cec34ac3</t>
  </si>
  <si>
    <t>33677946</t>
  </si>
  <si>
    <t>EBS01</t>
  </si>
  <si>
    <t>c4a0800b</t>
  </si>
  <si>
    <t>33817493</t>
  </si>
  <si>
    <t>4cb594b0</t>
  </si>
  <si>
    <t>33934468</t>
  </si>
  <si>
    <t>7dc5a826</t>
  </si>
  <si>
    <t>34038037</t>
  </si>
  <si>
    <t>c2baa5dd</t>
  </si>
  <si>
    <t>34053888</t>
  </si>
  <si>
    <t>FORAM ENTREGUES 5 SMAPs, POIS A TUBULAÇÃO NÃO ESTAVA CONCLUÍDA PARA O RESTANTE DO ATENDIMENTO. E A OUTRA TORRE AINDA EM CONSTRUÇÃO</t>
  </si>
  <si>
    <t>77cd1e71</t>
  </si>
  <si>
    <t>36617052</t>
  </si>
  <si>
    <t>1f5badc7</t>
  </si>
  <si>
    <t>36203982</t>
  </si>
  <si>
    <t>3137d4c7</t>
  </si>
  <si>
    <t>36217778</t>
  </si>
  <si>
    <t>ed413ad3</t>
  </si>
  <si>
    <t>36240137</t>
  </si>
  <si>
    <t>51820c9e</t>
  </si>
  <si>
    <t>36219161</t>
  </si>
  <si>
    <t>b13e533e</t>
  </si>
  <si>
    <t>36208113</t>
  </si>
  <si>
    <t>NTL10</t>
  </si>
  <si>
    <t>9bc16e2b</t>
  </si>
  <si>
    <t>36206867</t>
  </si>
  <si>
    <t>A OS FOI PASSADA PARA OUTRA EMPREITEIRA</t>
  </si>
  <si>
    <t>5be2f8e7</t>
  </si>
  <si>
    <t>36207168</t>
  </si>
  <si>
    <t>FALTA CERTIFICAR</t>
  </si>
  <si>
    <t>a318e5af</t>
  </si>
  <si>
    <t>36203712</t>
  </si>
  <si>
    <t>04cd0272</t>
  </si>
  <si>
    <t>36235264</t>
  </si>
  <si>
    <t>48a4bf3e</t>
  </si>
  <si>
    <t>36233833</t>
  </si>
  <si>
    <t>DEDA LANÇAMENTO R$ 808,50</t>
  </si>
  <si>
    <t>1d580653</t>
  </si>
  <si>
    <t>36239309</t>
  </si>
  <si>
    <t>FLA12 x BRFIBRA</t>
  </si>
  <si>
    <t>6c4822cc</t>
  </si>
  <si>
    <t>36239999</t>
  </si>
  <si>
    <t>ESB03</t>
  </si>
  <si>
    <t>f7600ff0</t>
  </si>
  <si>
    <t>36237820</t>
  </si>
  <si>
    <t>257836c8</t>
  </si>
  <si>
    <t>36258544</t>
  </si>
  <si>
    <t>269f093e</t>
  </si>
  <si>
    <t>36239475</t>
  </si>
  <si>
    <t>CONDOMÍNIO CONCLUÍDO. SINAL ESTAVA ATENUADO FOI PASSADO PRA REDE EXTERNA VERIFICAR, SUP. HERYSSON CIENTE.</t>
  </si>
  <si>
    <t>223a74fa</t>
  </si>
  <si>
    <t>36256171</t>
  </si>
  <si>
    <t>7ce090f8</t>
  </si>
  <si>
    <t>36254576</t>
  </si>
  <si>
    <t>DEDA LANÇAMENTO R$ 900,00</t>
  </si>
  <si>
    <t>NTL02</t>
  </si>
  <si>
    <t>40586b49</t>
  </si>
  <si>
    <t>36208421</t>
  </si>
  <si>
    <t>SENAC (ENGT-15621)</t>
  </si>
  <si>
    <t>8ff21d28</t>
  </si>
  <si>
    <t>36357818</t>
  </si>
  <si>
    <t>Pendente Certificação</t>
  </si>
  <si>
    <t>e1639464</t>
  </si>
  <si>
    <t>36337672</t>
  </si>
  <si>
    <t>Atividade não pode ser concluída hoje, 29/08/2025. Fomos ao local e não tivemos acesso. Entramos em contato com o Sr. Daniel, Supervisor Alares (85 99258-2620), ele passou as informações mas mesmo assim não deu certo. Ligamos pro contato que está na OS, também não tivemos êxito. Interfonamos para o Bloco A AP.304, também não atenderam as ligações.   O local é portaria remota, não tem porteiro. Acesso apenas com a liberação do cliente.</t>
  </si>
  <si>
    <t>89f8c250</t>
  </si>
  <si>
    <t>36366011</t>
  </si>
  <si>
    <t>CUC01, CUC05, CUC08</t>
  </si>
  <si>
    <t>C1 / C3</t>
  </si>
  <si>
    <t>cea9f237</t>
  </si>
  <si>
    <t>36359522</t>
  </si>
  <si>
    <t>94c8c0f3</t>
  </si>
  <si>
    <t>36359089</t>
  </si>
  <si>
    <t>7914731e</t>
  </si>
  <si>
    <t>36358549</t>
  </si>
  <si>
    <t>47e79c35</t>
  </si>
  <si>
    <t>36363524</t>
  </si>
  <si>
    <t>AINDA ESTÁ EM OBRA. O GESTOR RESPONSÁVEL PEDIU PARA RETORNAR MÊS SEGUINTE, POIS AINDA IRIAM TERMINAR UMA ESTRUTURA.</t>
  </si>
  <si>
    <t>c419d302</t>
  </si>
  <si>
    <t>36360857</t>
  </si>
  <si>
    <t>ee5e6363</t>
  </si>
  <si>
    <t>36365468</t>
  </si>
  <si>
    <t>Todas as caixas foram finalizadas, foram comprados para Adequação Alares 14 Caixas 40x40 para instalarmos os SMAPs e DIOs nelas. Assim, caixas são de uso exclusivo Alares. Tivemos problemas na certificação, mas foi orientado tirar todos os registros e finalizar a atividade.</t>
  </si>
  <si>
    <t>b8cc0d76</t>
  </si>
  <si>
    <t>36375482</t>
  </si>
  <si>
    <t>FLA(05, 12, 14, 17, 19, 20)</t>
  </si>
  <si>
    <t>C1 / C2 / C3</t>
  </si>
  <si>
    <t>75f622e0</t>
  </si>
  <si>
    <t>36381141</t>
  </si>
  <si>
    <t>PUB01, PUB02</t>
  </si>
  <si>
    <t>C1 / C4 / C5</t>
  </si>
  <si>
    <t>3337a5fe</t>
  </si>
  <si>
    <t>36388436</t>
  </si>
  <si>
    <t>DEDA LANÇAMENTO R$ 1623,00</t>
  </si>
  <si>
    <t>CEO - PARNAMIRIM TELECOM (ENGT-20807)</t>
  </si>
  <si>
    <t>9839add5</t>
  </si>
  <si>
    <t>36392990</t>
  </si>
  <si>
    <t>CUC08</t>
  </si>
  <si>
    <t>21d4ea61</t>
  </si>
  <si>
    <t>36388407</t>
  </si>
  <si>
    <t>ATIVIDADE NAS PROXIMIDADES DAS FACÇÕES, EQUIPE SE RETIROU DO LOCAL NO PRIMEIRO ATENDIMENTO</t>
  </si>
  <si>
    <t>OUT-25</t>
  </si>
  <si>
    <t>4e3d166b</t>
  </si>
  <si>
    <t>36388524</t>
  </si>
  <si>
    <t>Formatação</t>
  </si>
  <si>
    <t>c8c10516</t>
  </si>
  <si>
    <t>36388271</t>
  </si>
  <si>
    <t>8484aca6</t>
  </si>
  <si>
    <t>36406678</t>
  </si>
  <si>
    <t>O PROJETO FOI INVIABILIZADO POIS A FIBRA JÁ TINHA CLIENTE E NÃO TINHAM FIBRAS LIVRES NA CAIXA PARA SEREM UTILIZADAS</t>
  </si>
  <si>
    <t>60c20ea6</t>
  </si>
  <si>
    <t>37143678</t>
  </si>
  <si>
    <t>Lançamento de cabo de 12FO e Fusões no DIO.</t>
  </si>
  <si>
    <t>REDUNDÂNCIA OI</t>
  </si>
  <si>
    <t>638fe524</t>
  </si>
  <si>
    <t>36972649</t>
  </si>
  <si>
    <t>A Sra. Silvana já tinha informado que não tinha interesse no sistema Alares. Tentamos contado com a consultora Glaucetania, mas não tivemos retorno.</t>
  </si>
  <si>
    <t>74963e9e</t>
  </si>
  <si>
    <t>36473755</t>
  </si>
  <si>
    <t>C3 / C4 / C5</t>
  </si>
  <si>
    <t>63923ee9</t>
  </si>
  <si>
    <t>36484671</t>
  </si>
  <si>
    <t>a37daecc</t>
  </si>
  <si>
    <t>36483695</t>
  </si>
  <si>
    <t>891a8eeb</t>
  </si>
  <si>
    <t>36503811</t>
  </si>
  <si>
    <t>c29266a9</t>
  </si>
  <si>
    <t>36503956</t>
  </si>
  <si>
    <t>97572ea2</t>
  </si>
  <si>
    <t>36504043</t>
  </si>
  <si>
    <t>ac78b2f5</t>
  </si>
  <si>
    <t>36504142</t>
  </si>
  <si>
    <t>5283233c</t>
  </si>
  <si>
    <t>36504184</t>
  </si>
  <si>
    <t>d70e8f00</t>
  </si>
  <si>
    <t>36504296</t>
  </si>
  <si>
    <t>39669cc7</t>
  </si>
  <si>
    <t>36504348</t>
  </si>
  <si>
    <t>be813ac2</t>
  </si>
  <si>
    <t>36521328</t>
  </si>
  <si>
    <t>FALTANDO CABO DE 12FO NO CDL ALARES. CONCLUÍDO</t>
  </si>
  <si>
    <t>fd4efb5a</t>
  </si>
  <si>
    <t>36515130</t>
  </si>
  <si>
    <t>FORAM FEITOS 6 TESTES SENTIDO A ASCENTY</t>
  </si>
  <si>
    <t>AUDITORIA DE CEO</t>
  </si>
  <si>
    <t>25752c81</t>
  </si>
  <si>
    <t>36499575</t>
  </si>
  <si>
    <t>Não conseguimos realizar o agendamento, foi tentando várias vezes com o Sr. André e Aurélio, mas sem sucesso. Em contato com Kleiton(ENG VOZ), o mesmo vai conseguir uma nova liberação.</t>
  </si>
  <si>
    <t>CONDUÇÃO ATÉ A OI ALDEOTA</t>
  </si>
  <si>
    <t>38e9bb11</t>
  </si>
  <si>
    <t>36501290</t>
  </si>
  <si>
    <t>034414ce</t>
  </si>
  <si>
    <t>36523096</t>
  </si>
  <si>
    <t>f8706886</t>
  </si>
  <si>
    <t>36556869</t>
  </si>
  <si>
    <t>1af48f19</t>
  </si>
  <si>
    <t>36557391</t>
  </si>
  <si>
    <t>637865c9</t>
  </si>
  <si>
    <t>36523152</t>
  </si>
  <si>
    <t>Lançado 9268m de cabo e instalado 4 caixas de emenda.</t>
  </si>
  <si>
    <t>FLA02 --&gt; FLA31 --&gt; MCW04</t>
  </si>
  <si>
    <t>45109173</t>
  </si>
  <si>
    <t>36522684</t>
  </si>
  <si>
    <t>CONDUZIDO SINAL DO FLA12 ATÉ A CAIXA DE ONDE DEVEREMOS LANÇAR O CABO PARA FAZER O ALÍVIO NO FLA12</t>
  </si>
  <si>
    <t>3644a923</t>
  </si>
  <si>
    <t>36575456</t>
  </si>
  <si>
    <t>Baixado 23 Cxs Fusões 25 Tubetes</t>
  </si>
  <si>
    <t>FLA22 - CONDUÇÃO DE SINAL DA OS 36575386</t>
  </si>
  <si>
    <t>f6875246</t>
  </si>
  <si>
    <t>36554965</t>
  </si>
  <si>
    <t>ffab6192</t>
  </si>
  <si>
    <t>36580923</t>
  </si>
  <si>
    <t>6ddc7733</t>
  </si>
  <si>
    <t>36591341</t>
  </si>
  <si>
    <t>Condomínio com problemas na infraestrutura, quadros e tubulações bastante obstruídas.  Consultor Alares José ficou de conversar com sindica sra Aparecida para a ver se mesma autoriza fazer uma limpeza e retirada dos cabos desativados da Oi.</t>
  </si>
  <si>
    <t>b91fde02</t>
  </si>
  <si>
    <t>36591954</t>
  </si>
  <si>
    <t>0b921345</t>
  </si>
  <si>
    <t>36612257</t>
  </si>
  <si>
    <t>b5bb7f97</t>
  </si>
  <si>
    <t>36596070</t>
  </si>
  <si>
    <t>Baixado 14 Caixas e feito 13 Fusões</t>
  </si>
  <si>
    <t>9e32d5d9</t>
  </si>
  <si>
    <t>36596091</t>
  </si>
  <si>
    <t>c40fb957</t>
  </si>
  <si>
    <t>36596168</t>
  </si>
  <si>
    <t>f6ed7c1a</t>
  </si>
  <si>
    <t>36596197</t>
  </si>
  <si>
    <t>Validado clientes</t>
  </si>
  <si>
    <t>8850ff61</t>
  </si>
  <si>
    <t>36617365</t>
  </si>
  <si>
    <t>82e797fd</t>
  </si>
  <si>
    <t>36613687</t>
  </si>
  <si>
    <t>093dfa50</t>
  </si>
  <si>
    <t>36615947</t>
  </si>
  <si>
    <t>be2c450c</t>
  </si>
  <si>
    <t>36612929</t>
  </si>
  <si>
    <t>a0531536</t>
  </si>
  <si>
    <t>36601007</t>
  </si>
  <si>
    <t>O SPLITTER que pediu para ser usado está lotado e o percurso que a fibra deve percorrer está diferente do projeto. O Heryson está ciente e ele vai tratar.</t>
  </si>
  <si>
    <t>c7673b47</t>
  </si>
  <si>
    <t>36638370</t>
  </si>
  <si>
    <t>5bc71f09</t>
  </si>
  <si>
    <t>36642466</t>
  </si>
  <si>
    <t>a507e95b</t>
  </si>
  <si>
    <t>36655517</t>
  </si>
  <si>
    <t>f7bafcaf</t>
  </si>
  <si>
    <t>36655979</t>
  </si>
  <si>
    <t>9006a4c1</t>
  </si>
  <si>
    <t>36677516</t>
  </si>
  <si>
    <t>PREV. 07/10. (08/10 - EM Certificação) (Atividade levou mais tempo que o previsto para o lançamento.) 09/10 - Concluído!</t>
  </si>
  <si>
    <t>9d3558bd</t>
  </si>
  <si>
    <t>36659201</t>
  </si>
  <si>
    <t>ad927304</t>
  </si>
  <si>
    <t>36659662</t>
  </si>
  <si>
    <t>db4d5247</t>
  </si>
  <si>
    <t>36656437</t>
  </si>
  <si>
    <t>71569471</t>
  </si>
  <si>
    <t>36678128</t>
  </si>
  <si>
    <t>SINAL ALTO SAINDO DA FIBRA</t>
  </si>
  <si>
    <t>3a8c2555</t>
  </si>
  <si>
    <t>36679163</t>
  </si>
  <si>
    <t>b303d8c8</t>
  </si>
  <si>
    <t>36679372</t>
  </si>
  <si>
    <t>C4 / C5</t>
  </si>
  <si>
    <t>b3541a81</t>
  </si>
  <si>
    <t>36689151</t>
  </si>
  <si>
    <t>fe096b94</t>
  </si>
  <si>
    <t>36706294</t>
  </si>
  <si>
    <t>NÃO FOI NECESSÁRIO LANÇAMENTO, APENAS FUSÃO NAS CAIXAS</t>
  </si>
  <si>
    <t>c58b9118</t>
  </si>
  <si>
    <t>36706400</t>
  </si>
  <si>
    <t>Serviço não autorizado pelo segurança Ivan que se encontra no condomínio. Pois não tem as informações do solicitante do serviço.</t>
  </si>
  <si>
    <t>17be640f</t>
  </si>
  <si>
    <t>36717641</t>
  </si>
  <si>
    <t>PREV. 10/10. Foi feita toda a instalação interna e externa, porém, ao acomodar o equipamento, o smp cliente não permitiu instalar nos quadros existentes. Solicitou que instalássemos os quadros individualmente. Iremos colocar 4 quadros. (08/10 -&gt; Quadro comprados não  couberam no espaço destinado do cliente. Feito nova compra para instalações em  09/10)</t>
  </si>
  <si>
    <t>326c3e64</t>
  </si>
  <si>
    <t>37045800</t>
  </si>
  <si>
    <t>A síndica sr. Rocaciana não autorizou o serviço, a mesma informou que contratou um profissional para fazer uma verificação em todas as caixas do condomínio e mediante a um laudo desse profissional entrará em contato com a empresa ( Alares). Obs: irá ser feito serviço de retirada de cabos que não estão sendo utilizados.</t>
  </si>
  <si>
    <t>f849811e</t>
  </si>
  <si>
    <t>36710151</t>
  </si>
  <si>
    <t>61898b25</t>
  </si>
  <si>
    <t>36710188</t>
  </si>
  <si>
    <t>5871de08</t>
  </si>
  <si>
    <t>36709695</t>
  </si>
  <si>
    <t>0a79c71a</t>
  </si>
  <si>
    <t>36709736</t>
  </si>
  <si>
    <t>cdf6288e</t>
  </si>
  <si>
    <t>36709758</t>
  </si>
  <si>
    <t>fcd0d92c</t>
  </si>
  <si>
    <t>36709784</t>
  </si>
  <si>
    <t>cc070da3</t>
  </si>
  <si>
    <t>36709876</t>
  </si>
  <si>
    <t>6ada8db8</t>
  </si>
  <si>
    <t>36709914</t>
  </si>
  <si>
    <t>27fa2887</t>
  </si>
  <si>
    <t>36718328</t>
  </si>
  <si>
    <t>Na hora da certificação o atendimento sinalizou que o caminho de rede subiu divergente da OS. Foi feita toda a solicitação de quebra de fibra no atendimento da PGS.</t>
  </si>
  <si>
    <t>CUC05</t>
  </si>
  <si>
    <t>f9dc459c</t>
  </si>
  <si>
    <t>36719061</t>
  </si>
  <si>
    <t>c0281234</t>
  </si>
  <si>
    <t>36706209</t>
  </si>
  <si>
    <t>9e3bfb42</t>
  </si>
  <si>
    <t>36718124</t>
  </si>
  <si>
    <t>Previsão de conclusão 07/10.</t>
  </si>
  <si>
    <t>fa25f69a</t>
  </si>
  <si>
    <t>36718953</t>
  </si>
  <si>
    <t>a8808e0d</t>
  </si>
  <si>
    <t>36706598</t>
  </si>
  <si>
    <t>PREV. 07/10. Hoje está fazendo lançamento.</t>
  </si>
  <si>
    <t>482c97ac</t>
  </si>
  <si>
    <t>36708111</t>
  </si>
  <si>
    <t>44d8556a</t>
  </si>
  <si>
    <t>36771926</t>
  </si>
  <si>
    <t>PREV. 10/10</t>
  </si>
  <si>
    <t>3e7fff91</t>
  </si>
  <si>
    <t>36772253</t>
  </si>
  <si>
    <t>PREV. 10/10. Realizada vistoria, equipe realizando lançamento externo.</t>
  </si>
  <si>
    <t>039707ed</t>
  </si>
  <si>
    <t>36749058</t>
  </si>
  <si>
    <t>CAIXA 02 - MIGRAÇÃO - (CE33443)</t>
  </si>
  <si>
    <t>05ebc86a</t>
  </si>
  <si>
    <t>36767095</t>
  </si>
  <si>
    <t>PREV. 24/10</t>
  </si>
  <si>
    <t>08212a45</t>
  </si>
  <si>
    <t>36800476</t>
  </si>
  <si>
    <t>O condomínio não tem tubulação para o bloco B. Desta forma, precisa ser feito projeto e alinhamento com o síndico. 08/10 - Foi entregue o bloco A.</t>
  </si>
  <si>
    <t>6956342a</t>
  </si>
  <si>
    <t>37078812</t>
  </si>
  <si>
    <t>f3c075fb</t>
  </si>
  <si>
    <t>36800705</t>
  </si>
  <si>
    <t>NLT07</t>
  </si>
  <si>
    <t>7a25882f</t>
  </si>
  <si>
    <t>36807387</t>
  </si>
  <si>
    <t>41dd438e</t>
  </si>
  <si>
    <t>36808799</t>
  </si>
  <si>
    <t>FLA02 &gt;&gt;&gt; MCW01</t>
  </si>
  <si>
    <t>1bd09322</t>
  </si>
  <si>
    <t>36841362</t>
  </si>
  <si>
    <t>PREV. 17/10</t>
  </si>
  <si>
    <t>cd811ab5</t>
  </si>
  <si>
    <t>36883459</t>
  </si>
  <si>
    <t>4cde7404</t>
  </si>
  <si>
    <t>36878560</t>
  </si>
  <si>
    <t>f222070c</t>
  </si>
  <si>
    <t>36912474</t>
  </si>
  <si>
    <t>Sem espaço no SPLITTER</t>
  </si>
  <si>
    <t>429c8bcb</t>
  </si>
  <si>
    <t>36970022</t>
  </si>
  <si>
    <t>OS Concluída - Entrega de Duas Torres, a outra ainda se encontra em construção!</t>
  </si>
  <si>
    <t>45ba0fab</t>
  </si>
  <si>
    <t>36969963</t>
  </si>
  <si>
    <t>900bef14</t>
  </si>
  <si>
    <t>36969166</t>
  </si>
  <si>
    <t>PREV. 14/10</t>
  </si>
  <si>
    <t>PUB01</t>
  </si>
  <si>
    <t>1cc5799d</t>
  </si>
  <si>
    <t>36957783</t>
  </si>
  <si>
    <t>2ba5017b</t>
  </si>
  <si>
    <t>36974433</t>
  </si>
  <si>
    <t>47ba040d</t>
  </si>
  <si>
    <t>36983888</t>
  </si>
  <si>
    <t>15d357d3</t>
  </si>
  <si>
    <t>36974767</t>
  </si>
  <si>
    <t>7e9e9859</t>
  </si>
  <si>
    <t>36984549</t>
  </si>
  <si>
    <t>500c9088</t>
  </si>
  <si>
    <t>36990662</t>
  </si>
  <si>
    <t>PREV. 09/10. CONCLUÍDO 10/10</t>
  </si>
  <si>
    <t>2b2a2f20</t>
  </si>
  <si>
    <t>36996720</t>
  </si>
  <si>
    <t>1° tentativa de abordagem 09/10 não autorizada, sr. Bruno da engenharia estava em reunião e não pôde acompanhar serviço.  No local desde de 9:45. 17/10 - Tentamos fazer a finalização da OS pela tarde e não tivemos mais acesso. Parte de lançamento e sinal estão prontos. Tentaremos conclusão amanhã, caso tivermos acesso será concluído. Caso não segunda, certificaremos e finalizamos a OS.</t>
  </si>
  <si>
    <t>CUC02</t>
  </si>
  <si>
    <t>b294dfa7</t>
  </si>
  <si>
    <t>37071771</t>
  </si>
  <si>
    <t>6968be7c</t>
  </si>
  <si>
    <t>37037088</t>
  </si>
  <si>
    <t>PREV. 09/10 - 08/10 -&gt; FIRBA SEM SINAL, FEITO MEDIÇÃO, FOI VISTO A CAIXA DE POSSÍVEL SINAL NA FIBRA, MAS TAMBEM ESTAVA PARADA. 1272m SENTIDO POP.</t>
  </si>
  <si>
    <t>f63f06c1</t>
  </si>
  <si>
    <t>37035138</t>
  </si>
  <si>
    <t>Entregua 12 SMAPs, uma das torres não foi encontrado o DIO que chega o sinal.</t>
  </si>
  <si>
    <t>789814dc</t>
  </si>
  <si>
    <t>37036658</t>
  </si>
  <si>
    <t>a4a05e64</t>
  </si>
  <si>
    <t>37036151</t>
  </si>
  <si>
    <t>18cdb0d9</t>
  </si>
  <si>
    <t>37098429</t>
  </si>
  <si>
    <t>Na terça-feira, durante a execução da parte externa e o início da parte interna, identificamos uma obstrução já na segunda caixa de passagem. O problema foi informado à pessoa que estava acompanhando nossa equipe.  Ainda na terça, tentamos utilizar um cabo mais rígido, mas não foi possível avançar. Retornamos hoje com um fibrão, porém, a obstrução persiste. Verificamos que as cinco caixas que levam até o bloco K estão com a tubulação obstruída.  Em relação ao cabeamento do bloco K, fomos informados pelo antigo gerente, Hélio, que ele não atua mais no local, e o síndico não tem respondido às nossas mensagens.  Infelizmente, será necessário anular esta ordem. Assim que a desobstrução da tubulação for realizada, poderemos abrir uma nova solicitação para a continuidade do serviço.</t>
  </si>
  <si>
    <t>71e3665c</t>
  </si>
  <si>
    <t>37050012</t>
  </si>
  <si>
    <t>0f48f2cf</t>
  </si>
  <si>
    <t>37045630</t>
  </si>
  <si>
    <t>86a81946</t>
  </si>
  <si>
    <t>37075503</t>
  </si>
  <si>
    <t>4e732ee5</t>
  </si>
  <si>
    <t>37085738</t>
  </si>
  <si>
    <t>Fizemos os seguintes lançamentos - FLA03-1278 &gt;&gt; FLA03-1301, FLA03-1301 &gt;&gt; FLA03-1302 e FLA03-1281 &gt;&gt; FLA03-1305. Depois nossa equipe foi abordada por uma facção criminosa e pedida para se retirar do local.</t>
  </si>
  <si>
    <t>bd27d018</t>
  </si>
  <si>
    <t>37091998</t>
  </si>
  <si>
    <t>Foi feito 1,20m de tubulação, colocado uma curva e instalado um quadro 40x40.</t>
  </si>
  <si>
    <t>ba588ed4</t>
  </si>
  <si>
    <t>37091331</t>
  </si>
  <si>
    <t>65e9a41f</t>
  </si>
  <si>
    <t>37101474</t>
  </si>
  <si>
    <t>48283d38</t>
  </si>
  <si>
    <t>37104321</t>
  </si>
  <si>
    <t>0da0b9da</t>
  </si>
  <si>
    <t>37205359</t>
  </si>
  <si>
    <t>OS BAIXADA APENAS DIA 29/10, POIS O CABO ATÉ A DATA NÃO HAVIA ENTRADO NA CARGA XON RN.</t>
  </si>
  <si>
    <t>888d559f</t>
  </si>
  <si>
    <t>37118278</t>
  </si>
  <si>
    <t>Em um primeiro momento, o síndico autorizou a atividade. Porém, quando chegamos ao local, a entrada da equipe não foi autorizada. A administradora do condomínio retornará das férias em 11/11, e um novo chamado será feito pelo Cristiano.</t>
  </si>
  <si>
    <t>f40037aa</t>
  </si>
  <si>
    <t>37123393</t>
  </si>
  <si>
    <t>Foi lançado o cabo externo e interno no condomínio, mas a sindica não permitiu a conclusão.A Sra. Nara não permitiu a conclusão do serviço porque segundo ela não teria nenhuma solicitação de moradores para os serviços Alares.  Entramos em contato com Iago coordenador que abriu esta ordem e ele informou para baixarem , pois, não conseguiremos fazer a parte interna, pois,  a sindica não vai autorizar devido a demora no atendimento e outras operadoras já terem atendido o local!</t>
  </si>
  <si>
    <t>5e1b9e40</t>
  </si>
  <si>
    <t>37142932</t>
  </si>
  <si>
    <t>b53bf068</t>
  </si>
  <si>
    <t>37143825</t>
  </si>
  <si>
    <t>f98adc6b</t>
  </si>
  <si>
    <t>37144580</t>
  </si>
  <si>
    <t>efb14246</t>
  </si>
  <si>
    <t>37147884</t>
  </si>
  <si>
    <t>Foi falado com a sra. Akiko mãe do solicitante, a mesma informou que sr. Iago já teria contratado serviço de outra operadora.</t>
  </si>
  <si>
    <t>b31c62fb</t>
  </si>
  <si>
    <t>37147641</t>
  </si>
  <si>
    <t>63a3e2aa</t>
  </si>
  <si>
    <t>37151183</t>
  </si>
  <si>
    <t>da60e87d</t>
  </si>
  <si>
    <t>37147238</t>
  </si>
  <si>
    <t>e00f3d58</t>
  </si>
  <si>
    <t>37151877</t>
  </si>
  <si>
    <t>O prédio ainda está em construção, sendo assim não foi possível instalar os equipamentos. Porém foi feita a instalação de 592m de cabo 12FO.</t>
  </si>
  <si>
    <t>446ad02e</t>
  </si>
  <si>
    <t>37158124</t>
  </si>
  <si>
    <t>9d45fdf3</t>
  </si>
  <si>
    <t>37154978</t>
  </si>
  <si>
    <t>50aeb519</t>
  </si>
  <si>
    <t>37155998</t>
  </si>
  <si>
    <t>65f0b3f5</t>
  </si>
  <si>
    <t>37156389</t>
  </si>
  <si>
    <t>82d9f593</t>
  </si>
  <si>
    <t>37160658</t>
  </si>
  <si>
    <t>Foi entrado em contato com a responsável do condomínio Samantha da Silvas Viana (84) 998162197, e a mesma falou que não queria mais a instalação pois já estavam com outra internet.</t>
  </si>
  <si>
    <t>f5c575b1</t>
  </si>
  <si>
    <t>37159804</t>
  </si>
  <si>
    <t>Toda tubulação já esta ocupada com o cabemento que já existe no local, assim as tubulações estão obstruídas para o atendimento. Foi verificado que as tubulações que entram no DG, na CS saem 1" e quando chegam no DG são 1/2". Dentro do tubo de 1/2" já tem entre 5 e 6 Fibras AS no local. No mesmo DG, para atendimento do Bloco chegaria com um cabo de 12FO Alares, Iriamos instalar um DIO para ser feito um Baypass para o atendimento da proxima torre.   Todos os blocos estão da mesma forma. Tubulação Esgotada!</t>
  </si>
  <si>
    <t>0f3801f1</t>
  </si>
  <si>
    <t>37162348</t>
  </si>
  <si>
    <t>CONCLUÍDO - PENDENTE SINAL</t>
  </si>
  <si>
    <t>1a807552</t>
  </si>
  <si>
    <t>37162382</t>
  </si>
  <si>
    <t>3bd867cd</t>
  </si>
  <si>
    <t>37163613</t>
  </si>
  <si>
    <t>4679a0f6</t>
  </si>
  <si>
    <t>37159458</t>
  </si>
  <si>
    <t>FEITO QUEBRA DAS FIBRAS, MAIS AINDA ESTÁ SEM SINAL</t>
  </si>
  <si>
    <t>FORMATAÇÃO</t>
  </si>
  <si>
    <t>1dcec2a5</t>
  </si>
  <si>
    <t>37168782</t>
  </si>
  <si>
    <t>afd8dacc</t>
  </si>
  <si>
    <t>37170060</t>
  </si>
  <si>
    <t>5426b372</t>
  </si>
  <si>
    <t>37191257</t>
  </si>
  <si>
    <t>Mudança de Rota PREV: 14/11</t>
  </si>
  <si>
    <t>NF Emitida</t>
  </si>
  <si>
    <t>NOV-25</t>
  </si>
  <si>
    <t>1363e81f</t>
  </si>
  <si>
    <t>37187599</t>
  </si>
  <si>
    <t>5fd8c63c</t>
  </si>
  <si>
    <t>37192418</t>
  </si>
  <si>
    <t>a8c6f604</t>
  </si>
  <si>
    <t>37414305</t>
  </si>
  <si>
    <t>22c22293</t>
  </si>
  <si>
    <t>37193421</t>
  </si>
  <si>
    <t>8a6c0822</t>
  </si>
  <si>
    <t>37193858</t>
  </si>
  <si>
    <t>A OS foi tirada da nossa carga.</t>
  </si>
  <si>
    <t>6373d87b</t>
  </si>
  <si>
    <t>37206345</t>
  </si>
  <si>
    <t>974779f4</t>
  </si>
  <si>
    <t>37212054</t>
  </si>
  <si>
    <t>821004c3</t>
  </si>
  <si>
    <t>37211269</t>
  </si>
  <si>
    <t>be9c6230</t>
  </si>
  <si>
    <t>37215221</t>
  </si>
  <si>
    <t>95376d0d</t>
  </si>
  <si>
    <t>37217189</t>
  </si>
  <si>
    <t>608a7d72</t>
  </si>
  <si>
    <t>37217448</t>
  </si>
  <si>
    <t>Cliente sinalizou que o mesmo, irira abordar a sua caixa o cabo lançado.</t>
  </si>
  <si>
    <t>412a7bfd</t>
  </si>
  <si>
    <t>37271587</t>
  </si>
  <si>
    <t>Foram realizadas duas visitas. Na segunda, nossa equipe foi abordada, conforme registrado em observações anteriores. As fotos correspondentes foram adicionadas ao ArcGIS. Após verificação com o Coordenador de Implantação, Rudson, e com o Coordenador Comercial, Antônio, foi confirmada a informação e solicitado, por ora, a suspensão das atividades.</t>
  </si>
  <si>
    <t>150450bf</t>
  </si>
  <si>
    <t>37271996</t>
  </si>
  <si>
    <t>a5e936b9</t>
  </si>
  <si>
    <t>37272187</t>
  </si>
  <si>
    <t>40642aac</t>
  </si>
  <si>
    <t>37232021</t>
  </si>
  <si>
    <t>Lançamento de cabo pro outra abordagem e fusões no DIO</t>
  </si>
  <si>
    <t>e20b6412</t>
  </si>
  <si>
    <t>12345678</t>
  </si>
  <si>
    <t>bbeb8028</t>
  </si>
  <si>
    <t>37330297</t>
  </si>
  <si>
    <t>d4efc267</t>
  </si>
  <si>
    <t>37344597</t>
  </si>
  <si>
    <t>Estavamos no local fazendo a atividade, e o sindico pediu pra se retirar. O projeto está divergente do que foi passado.</t>
  </si>
  <si>
    <t>ecef6c6f</t>
  </si>
  <si>
    <t>37346519</t>
  </si>
  <si>
    <t>A cliente Isabel Galdino De Moraes (85) 999840120 não autorizou a entrada da nossa equipe, pois a mesma cancelou a solicitação.</t>
  </si>
  <si>
    <t>fb6cfb4f</t>
  </si>
  <si>
    <t>37348919</t>
  </si>
  <si>
    <t>Mudança no pojeto, entregue duas caixas.</t>
  </si>
  <si>
    <t>79adc495</t>
  </si>
  <si>
    <t>37350504</t>
  </si>
  <si>
    <t>Para a execução do MDU interno, o síndico do condomínio solicitou que seja enviado para ele o projeto de execução e o termo de responsabilidade caso aconteça alguma coisa dentro do condomínio, sendo ela de infraestrutura, telefonia ou internet de outras operadoras. Time de projetos fazer a abertura de uma vistoria para que o Célio vá lá fazer a vistoria e a gente apresentar no condomínio para o condominio liberar o acesso para a execução de cabeamento e acomodação do condominio.</t>
  </si>
  <si>
    <t>7f615f66</t>
  </si>
  <si>
    <t>37362053</t>
  </si>
  <si>
    <t>4f1e6fc8</t>
  </si>
  <si>
    <t>37352175</t>
  </si>
  <si>
    <t>Construido fibra apratir do POP.</t>
  </si>
  <si>
    <t>46342d15</t>
  </si>
  <si>
    <t>37349717</t>
  </si>
  <si>
    <t>43d96fca</t>
  </si>
  <si>
    <t>37351043</t>
  </si>
  <si>
    <t>65a11ddf</t>
  </si>
  <si>
    <t>37360044</t>
  </si>
  <si>
    <t>6905050f</t>
  </si>
  <si>
    <t>37365010</t>
  </si>
  <si>
    <t>1c77febb</t>
  </si>
  <si>
    <t>37364101</t>
  </si>
  <si>
    <t>c7669d6d</t>
  </si>
  <si>
    <t>37413711</t>
  </si>
  <si>
    <t>Local com 6 Blocos, foi feito dois lançamentos de 12FO, cobrado o lançamento extra realizado por erro de projeto.</t>
  </si>
  <si>
    <t>0335ee27</t>
  </si>
  <si>
    <t>37417437</t>
  </si>
  <si>
    <t>Condomínio sem infraestrutura para nova adequação todos os quadros topados com equipamentos de outras operadoras e tubulações de 1 polegada nas subidas,foi cogitado com sra Isabel administradora construção de tubulações e instalação de quadros mais não autorizou.</t>
  </si>
  <si>
    <t>d4395b8b</t>
  </si>
  <si>
    <t>37389165</t>
  </si>
  <si>
    <t>7f3c88ec</t>
  </si>
  <si>
    <t>37418143</t>
  </si>
  <si>
    <t>Cliente informa que não teria espaço pra colocar outro equipamento e que disistiu da instalação.</t>
  </si>
  <si>
    <t>9da287ac</t>
  </si>
  <si>
    <t>38155725</t>
  </si>
  <si>
    <t>Iniciar</t>
  </si>
  <si>
    <t>DEZ-25</t>
  </si>
  <si>
    <t>eb445df4</t>
  </si>
  <si>
    <t>37418768</t>
  </si>
  <si>
    <t>a8ecdbb9</t>
  </si>
  <si>
    <t>37393006</t>
  </si>
  <si>
    <t>5fc0b340</t>
  </si>
  <si>
    <t>37451628</t>
  </si>
  <si>
    <t>A síndica do condomínio só vai liberar para começar a fazer a atividade dia 17/11 (segunda-feira).</t>
  </si>
  <si>
    <t>f3b67f1e</t>
  </si>
  <si>
    <t>37448975</t>
  </si>
  <si>
    <t>c1dacd1c</t>
  </si>
  <si>
    <t>37485827</t>
  </si>
  <si>
    <t>Lançamento de 12FO do shaft até o local que foi instalado o DIO</t>
  </si>
  <si>
    <t>93009fe7</t>
  </si>
  <si>
    <t>37491061</t>
  </si>
  <si>
    <t>b254243a</t>
  </si>
  <si>
    <t>37500665</t>
  </si>
  <si>
    <t>614095d6</t>
  </si>
  <si>
    <t>37524384</t>
  </si>
  <si>
    <t>Iniciamos a atividade no Cond. Iracema Solar mas a Sindica, não é a mesma do termo, iniciou uma pequena confusão alegando invasão de privacidade da equipe, enquanto os mesmos apenas estavam trabalhando. Ela pediu pra retirar o cabo de dentro do condomínio e a equipe retirou e deixou o cabo na entrada do prédio. Foi passado pro gestores responsáveis Diego, Rudson a situação de constrangimento passada pela equipe. A Supervisora Alares - Samara Silva (85 99637-2140) foi até o condomínio conversar e passar para a  síndica todo o procedimento a ser feito e mesmo assim não teve êxito, então remarcou uma visita para 20/11/2025. Cobrado o lançamento.</t>
  </si>
  <si>
    <t>d7e3eeda</t>
  </si>
  <si>
    <t>37533775</t>
  </si>
  <si>
    <t>8b5d0c4f</t>
  </si>
  <si>
    <t>37527864</t>
  </si>
  <si>
    <t>f0cf41b7</t>
  </si>
  <si>
    <t>37531829</t>
  </si>
  <si>
    <t>dda58bf0</t>
  </si>
  <si>
    <t>37532826</t>
  </si>
  <si>
    <t>26cd0899</t>
  </si>
  <si>
    <t>37553316</t>
  </si>
  <si>
    <t>afae8370</t>
  </si>
  <si>
    <t>37555953</t>
  </si>
  <si>
    <t>Falta certificar, pend. por conta do horário.</t>
  </si>
  <si>
    <t>bb6ee7e6</t>
  </si>
  <si>
    <t>37534232</t>
  </si>
  <si>
    <t>O lançamento já foi feito e estão pendentes as CTOs. Hoje é feriado, previsão para finalizar a atividade amanhã (22/11). Equipe chegou no local, serviço da tinha sido realizado. Cobrado lançamento e retirada do cabo.</t>
  </si>
  <si>
    <t>204b0435</t>
  </si>
  <si>
    <t>37560191</t>
  </si>
  <si>
    <t>CLIENTE CANCELOU SOLICITAÇÃO, E O CONDOMÍNIO NÃO LIBEROU AS ATIVIDADES</t>
  </si>
  <si>
    <t>30f95ed7</t>
  </si>
  <si>
    <t>37567657</t>
  </si>
  <si>
    <t>0bf03d75</t>
  </si>
  <si>
    <t>37591134</t>
  </si>
  <si>
    <t>NTL22</t>
  </si>
  <si>
    <t>f5e0c215</t>
  </si>
  <si>
    <t>37603653</t>
  </si>
  <si>
    <t>0c2a9682</t>
  </si>
  <si>
    <t>37595644</t>
  </si>
  <si>
    <t>c84500c0</t>
  </si>
  <si>
    <t>37617654</t>
  </si>
  <si>
    <t>cf418460</t>
  </si>
  <si>
    <t>37622382</t>
  </si>
  <si>
    <t>Toda parte física está concluída, cabos lançados, CEO instalada, SMAPs colocados no local. Está pendente apenas a certificação, pois a PON até este exato momento não foi ativada.</t>
  </si>
  <si>
    <t>8f077ad4</t>
  </si>
  <si>
    <t>37635991</t>
  </si>
  <si>
    <t>Necessário troca do cabo de 12FO apenas do bloco B devido substituição do poste de abordagem existente.  Observação: no condomínio também existe rede HFC. Feita a troca e fusões na CEO e no DIO</t>
  </si>
  <si>
    <t>f5413986</t>
  </si>
  <si>
    <t>37741868</t>
  </si>
  <si>
    <t>67e84d42</t>
  </si>
  <si>
    <t>37975233</t>
  </si>
  <si>
    <t>Entramos em contato com o responsável do condomínio, Joardson Castro: 83 988436679, para agendar a atividade. Só terá gente lá para receber nossa equipe na próxima terça-feira 09/12.</t>
  </si>
  <si>
    <t>aea193d5</t>
  </si>
  <si>
    <t>37978849</t>
  </si>
  <si>
    <t>Nossa equipe foi até o local, falou com o dono do prédio, Leon (84)988464444 e o mesmo disse que não queria mais porque já tinha contratado outra empresa.</t>
  </si>
  <si>
    <t>TUL001</t>
  </si>
  <si>
    <t>61bcb799</t>
  </si>
  <si>
    <t>37964032</t>
  </si>
  <si>
    <t>O responsável Gilmar: (11)989756171 tinha ficado de dar um retorno sobre o agendamento para realizar a atividade interna. Estamos tentado entrar em contato novamente, mas ele não responde e não atende. O lançamento e fusões já foram realizados.</t>
  </si>
  <si>
    <t>Em Execução</t>
  </si>
  <si>
    <t>NTL11</t>
  </si>
  <si>
    <t>a7833689</t>
  </si>
  <si>
    <t>37988205</t>
  </si>
  <si>
    <t>2808f66a</t>
  </si>
  <si>
    <t>37994006</t>
  </si>
  <si>
    <t>d1fe14d2</t>
  </si>
  <si>
    <t>37988214</t>
  </si>
  <si>
    <t>C4/C5</t>
  </si>
  <si>
    <t>936a9d61</t>
  </si>
  <si>
    <t>38002746</t>
  </si>
  <si>
    <t>b9bcf752</t>
  </si>
  <si>
    <t>38002088</t>
  </si>
  <si>
    <t>Medição Concluída</t>
  </si>
  <si>
    <t>68e517d7</t>
  </si>
  <si>
    <t>38003363</t>
  </si>
  <si>
    <t>4a0801a0</t>
  </si>
  <si>
    <t>37998453</t>
  </si>
  <si>
    <t>73b6c752</t>
  </si>
  <si>
    <t>38003459</t>
  </si>
  <si>
    <t>d5b1862b</t>
  </si>
  <si>
    <t>38002215</t>
  </si>
  <si>
    <t>fe68f35b</t>
  </si>
  <si>
    <t>38024364</t>
  </si>
  <si>
    <t>12b53b9f</t>
  </si>
  <si>
    <t>38039157</t>
  </si>
  <si>
    <t>fa642c70</t>
  </si>
  <si>
    <t>38024021</t>
  </si>
  <si>
    <t>dc27e2df</t>
  </si>
  <si>
    <t>38105386</t>
  </si>
  <si>
    <t>6d064c28</t>
  </si>
  <si>
    <t>38132974</t>
  </si>
  <si>
    <t>59a54913</t>
  </si>
  <si>
    <t>38133438</t>
  </si>
  <si>
    <t>f1a31d4d</t>
  </si>
  <si>
    <t>38112483</t>
  </si>
  <si>
    <t>2a311a2a</t>
  </si>
  <si>
    <t>38133704</t>
  </si>
  <si>
    <t>eca3512b</t>
  </si>
  <si>
    <t>38134414</t>
  </si>
  <si>
    <t>858c645a</t>
  </si>
  <si>
    <t>38135070</t>
  </si>
  <si>
    <t>8ed9b510</t>
  </si>
  <si>
    <t>38135732</t>
  </si>
  <si>
    <t>CUC06</t>
  </si>
  <si>
    <t>c2cbb492</t>
  </si>
  <si>
    <t>38139034</t>
  </si>
  <si>
    <t>90392b1f</t>
  </si>
  <si>
    <t>38141426</t>
  </si>
  <si>
    <t>743bbbf8</t>
  </si>
  <si>
    <t>38140824</t>
  </si>
  <si>
    <t>15d2d9dd</t>
  </si>
  <si>
    <t>38156964</t>
  </si>
  <si>
    <t>e7f6dbc7</t>
  </si>
  <si>
    <t>38177601</t>
  </si>
  <si>
    <t>IdCaixa</t>
  </si>
  <si>
    <t>Pop</t>
  </si>
  <si>
    <t>Chassi</t>
  </si>
  <si>
    <t>Placa</t>
  </si>
  <si>
    <t>OLT</t>
  </si>
  <si>
    <t>Cto</t>
  </si>
  <si>
    <t>Bairro</t>
  </si>
  <si>
    <t>Endereco</t>
  </si>
  <si>
    <t>Lat</t>
  </si>
  <si>
    <t>Long</t>
  </si>
  <si>
    <t>OS</t>
  </si>
  <si>
    <t>Status</t>
  </si>
  <si>
    <t>Potência</t>
  </si>
  <si>
    <t>Valor</t>
  </si>
  <si>
    <t>OBS</t>
  </si>
  <si>
    <t>Data</t>
  </si>
  <si>
    <t>Lançado12FO</t>
  </si>
  <si>
    <t>LançadoDrop</t>
  </si>
  <si>
    <t>ArquivoOrigem</t>
  </si>
  <si>
    <t>FORTALEZA</t>
  </si>
  <si>
    <t>CH04</t>
  </si>
  <si>
    <t>PL03</t>
  </si>
  <si>
    <t>OLT08</t>
  </si>
  <si>
    <t>FLA09-2361</t>
  </si>
  <si>
    <t>Aldeota</t>
  </si>
  <si>
    <t>R. Barão de Aracati, 747 - Aldeota</t>
  </si>
  <si>
    <t>OK</t>
  </si>
  <si>
    <t>60db2b1b</t>
  </si>
  <si>
    <t>apta</t>
  </si>
  <si>
    <t>ALEF/ CAIKY (85998135803)</t>
  </si>
  <si>
    <t>FLA09-2362</t>
  </si>
  <si>
    <t>A1</t>
  </si>
  <si>
    <t>FLA09-2363</t>
  </si>
  <si>
    <t>FLA09-2364</t>
  </si>
  <si>
    <t>FLA09-2365</t>
  </si>
  <si>
    <t>CH02-NOK</t>
  </si>
  <si>
    <t>PL08</t>
  </si>
  <si>
    <t>OLT16</t>
  </si>
  <si>
    <t>FLA12-2813</t>
  </si>
  <si>
    <t>Pres. Kennedy</t>
  </si>
  <si>
    <t>Av. Cearenses, 54 - Pres. Kennedy, Fortaleza - CE</t>
  </si>
  <si>
    <t>53ef62a7</t>
  </si>
  <si>
    <t>JOSIMAR/ DANIEL (85992869866)</t>
  </si>
  <si>
    <t>FLA12-2814</t>
  </si>
  <si>
    <t>FLA12-2815</t>
  </si>
  <si>
    <t>FLA12-2816</t>
  </si>
  <si>
    <t>CH01-NOK</t>
  </si>
  <si>
    <t>OLT03</t>
  </si>
  <si>
    <t>FLA12-2849</t>
  </si>
  <si>
    <t>FLA12-2850</t>
  </si>
  <si>
    <t>FLA12-2851</t>
  </si>
  <si>
    <t>FLA12-2852</t>
  </si>
  <si>
    <t>FLA12-2853</t>
  </si>
  <si>
    <t>FLA12-2854</t>
  </si>
  <si>
    <t>FLA12-2855</t>
  </si>
  <si>
    <t>A2</t>
  </si>
  <si>
    <t>FLA12-2856</t>
  </si>
  <si>
    <t>FLA12-2857</t>
  </si>
  <si>
    <t>FLA12-2858</t>
  </si>
  <si>
    <t>FLA12-2859</t>
  </si>
  <si>
    <t>FLA12-2860</t>
  </si>
  <si>
    <t>FLA12-2861</t>
  </si>
  <si>
    <t>FLA12-2862</t>
  </si>
  <si>
    <t>FLA12-2863</t>
  </si>
  <si>
    <t>FLA12-2864</t>
  </si>
  <si>
    <t>OLT 07</t>
  </si>
  <si>
    <t>FLA08-609</t>
  </si>
  <si>
    <t>Passaré</t>
  </si>
  <si>
    <t>R. João Granjeiro, 95 - Passaré Fortaleza - CE, 60862-341</t>
  </si>
  <si>
    <t>FLA08-610</t>
  </si>
  <si>
    <t>FLA08-611</t>
  </si>
  <si>
    <t>FLA08-612</t>
  </si>
  <si>
    <t>FLA08-613</t>
  </si>
  <si>
    <t>FLA08-614</t>
  </si>
  <si>
    <t>FLA08-615</t>
  </si>
  <si>
    <t>FLA08-616</t>
  </si>
  <si>
    <t>FLA08-617</t>
  </si>
  <si>
    <t>FLA08-618</t>
  </si>
  <si>
    <t>FLA08-619</t>
  </si>
  <si>
    <t>FLA08-620</t>
  </si>
  <si>
    <t>FLA08-621</t>
  </si>
  <si>
    <t>FLA08-622</t>
  </si>
  <si>
    <t>FLA08-623</t>
  </si>
  <si>
    <t>NTL-17</t>
  </si>
  <si>
    <t>NATAL</t>
  </si>
  <si>
    <t>CH01</t>
  </si>
  <si>
    <t>OLT 16</t>
  </si>
  <si>
    <t>NTL17-1021</t>
  </si>
  <si>
    <t>Lagoa Nova</t>
  </si>
  <si>
    <t>R. Cel. Auris Coelho, 454-522 - Lagoa Nova, Natal - RN, 59075-050</t>
  </si>
  <si>
    <t>05dea2e6</t>
  </si>
  <si>
    <t>PAULO ROBERTO (84996063007)</t>
  </si>
  <si>
    <t>CH02</t>
  </si>
  <si>
    <t>PL01</t>
  </si>
  <si>
    <t>OLT 04</t>
  </si>
  <si>
    <t>NTL17-1049</t>
  </si>
  <si>
    <t>R. Prof. Antônio Campos, 536-654 - Lagoa Nova, Natal - RN, 59056-090</t>
  </si>
  <si>
    <t>PL02</t>
  </si>
  <si>
    <t>NTL17-1177</t>
  </si>
  <si>
    <t>Nova Descoberta</t>
  </si>
  <si>
    <t>R. da Saudade, 1127-1053 - Nova Descoberta, Natal - RN, 59056-400</t>
  </si>
  <si>
    <t>OLT 05</t>
  </si>
  <si>
    <t>NTL17-1186</t>
  </si>
  <si>
    <t>Av. Xavier da Silveira - Lagoa Nova, Natal - RN, 59056-530</t>
  </si>
  <si>
    <t>5aac2867</t>
  </si>
  <si>
    <t>EVANILDO/ DELANO (85991198015)</t>
  </si>
  <si>
    <t>OLT 09</t>
  </si>
  <si>
    <t>NTL17-1218</t>
  </si>
  <si>
    <t>R. Dinarte Mariz Neto, 190 - Nova Descoberta, Natal - RN, 59075-360</t>
  </si>
  <si>
    <t>-</t>
  </si>
  <si>
    <t>Sem Sinal</t>
  </si>
  <si>
    <t>n apta</t>
  </si>
  <si>
    <t>NTL17-1219</t>
  </si>
  <si>
    <t>R. Dinarte Mariz Neto, 250 - Nova Descoberta, Natal - RN, 59075-360</t>
  </si>
  <si>
    <t>NTL17-1221</t>
  </si>
  <si>
    <t>R. Dinarte Mariz Neto, 407-341 - Nova Descoberta, Natal - RN, 59075-360</t>
  </si>
  <si>
    <t>OLT 11</t>
  </si>
  <si>
    <t>NTL17-1240</t>
  </si>
  <si>
    <t>R. Cel. Auris Coelho, 868 - Lagoa Nova, Natal - RN, 59075-050</t>
  </si>
  <si>
    <t>a49</t>
  </si>
  <si>
    <t>OLT 12</t>
  </si>
  <si>
    <t>NTL17-1248</t>
  </si>
  <si>
    <t>R. Kerginaldo Cavalcante, 347 - Nova Descoberta, Natal - RN, 59075-240</t>
  </si>
  <si>
    <t>a50</t>
  </si>
  <si>
    <t>OLT 14</t>
  </si>
  <si>
    <t>NTL17-1258</t>
  </si>
  <si>
    <t>R. Kerginaldo Cavalcante, 462 - Nova Descoberta, Natal - RN, 59075-240</t>
  </si>
  <si>
    <t>a51</t>
  </si>
  <si>
    <t>OLT 15</t>
  </si>
  <si>
    <t>NTL17-1267</t>
  </si>
  <si>
    <t>R. Cel. Auris Coelho, 900-986 - Lagoa Nova, Natal - RN, 59075-050</t>
  </si>
  <si>
    <t>a52</t>
  </si>
  <si>
    <t>NTL17-1268</t>
  </si>
  <si>
    <t>a53</t>
  </si>
  <si>
    <t>NTL17-1270</t>
  </si>
  <si>
    <t>R. Cel. Norton Chaves, 51-57 - Lagoa Nova, Natal - RN, 59075-200</t>
  </si>
  <si>
    <t>a54</t>
  </si>
  <si>
    <t>NTL17-1276</t>
  </si>
  <si>
    <t>R. Dinarte Mariz Neto - Nova Descoberta, Natal - RN, 59075-360 Nova Descoberta</t>
  </si>
  <si>
    <t>a55</t>
  </si>
  <si>
    <t>OLT 01</t>
  </si>
  <si>
    <t>NTL17-1287</t>
  </si>
  <si>
    <t>R. Cel. Auris Coelho, 1031-963 - Lagoa Nova, Natal - RN, 59075-050</t>
  </si>
  <si>
    <t>a56</t>
  </si>
  <si>
    <t>OLT 02</t>
  </si>
  <si>
    <t>NTL17-1295</t>
  </si>
  <si>
    <t>R. Laércio Fernandes, 277-197 - Nova Descoberta, Natal - RN, 59075-230</t>
  </si>
  <si>
    <t>a57</t>
  </si>
  <si>
    <t>NTL17-1305</t>
  </si>
  <si>
    <t>R. Padre Raimundo Brasil, 644-856 - Nova Descoberta, Natal - RN, 59075-100</t>
  </si>
  <si>
    <t>a58</t>
  </si>
  <si>
    <t>NTL17-1310</t>
  </si>
  <si>
    <t>R. Padre Raimundo Brasil, 724 - Nova Descoberta, Natal - RN, 59075-100</t>
  </si>
  <si>
    <t>a59</t>
  </si>
  <si>
    <t>NTL17-1316</t>
  </si>
  <si>
    <t>R. Padre Raimundo Brasil, 435 - Nova Descoberta, Natal - RN, 59075-100</t>
  </si>
  <si>
    <t>21</t>
  </si>
  <si>
    <t>LEONARDO FERREIRA / PCF4G19 - (85985946718)</t>
  </si>
  <si>
    <t>a60</t>
  </si>
  <si>
    <t>NTL17-1367</t>
  </si>
  <si>
    <t>R. Padre Raimundo Brasil, 911 - Nova Descoberta, Natal - RN, 59075-100</t>
  </si>
  <si>
    <t>a61</t>
  </si>
  <si>
    <t>OLT 13</t>
  </si>
  <si>
    <t>NTL17-1377</t>
  </si>
  <si>
    <t>Av. Amintas Barros, 512-558 - Nova Descoberta, Natal - RN, 59075-420</t>
  </si>
  <si>
    <t>a62</t>
  </si>
  <si>
    <t>NTL17-1378</t>
  </si>
  <si>
    <t>Nova Descoberta Nova Descoberta Nova Descoberta Nova Descoberta
 Nova Descoberta</t>
  </si>
  <si>
    <t>R. Themístocles Duarte, 513 - Nova Descoberta, Natal - RN, 59075-420</t>
  </si>
  <si>
    <t>a63</t>
  </si>
  <si>
    <t>NTL17-1382</t>
  </si>
  <si>
    <t>Av. Amintas Barros, 4998 - Lagoa Nova, Natal - RN, 59075-250</t>
  </si>
  <si>
    <t>a64</t>
  </si>
  <si>
    <t>NTL17-1383</t>
  </si>
  <si>
    <t>R. Nelson Matos, 1868-1886 - Nova Descoberta, Natal - RN, 59075-380</t>
  </si>
  <si>
    <t>a65</t>
  </si>
  <si>
    <t>PL04</t>
  </si>
  <si>
    <t>NTL17-1424</t>
  </si>
  <si>
    <t>Av. Sen. Salgado Filho - Lagoa Nova, Natal - RN, 59064-741</t>
  </si>
  <si>
    <t>a66</t>
  </si>
  <si>
    <t>NTL17-1439</t>
  </si>
  <si>
    <t>R. do Xisto, 2-106 - Lagoa Nova, Natal - RN, 59076-110</t>
  </si>
  <si>
    <t>a67</t>
  </si>
  <si>
    <t>NTL17-1440</t>
  </si>
  <si>
    <t>a68</t>
  </si>
  <si>
    <t>NTL17-1443</t>
  </si>
  <si>
    <t>Candelaria</t>
  </si>
  <si>
    <t>Av. Sen. Salgado Filho, 13 - Candelária, Natal - RN, 59064-741</t>
  </si>
  <si>
    <t>a69</t>
  </si>
  <si>
    <t>NTL17-1446</t>
  </si>
  <si>
    <t>Rua do Tório, 474-486 - Lagoa Nova, Natal - RN, 59076-500</t>
  </si>
  <si>
    <t>a70</t>
  </si>
  <si>
    <t>NTL17-1448</t>
  </si>
  <si>
    <t>R. do Calcário, 57-9 - Lagoa Nova, Natal - RN, 59076-240</t>
  </si>
  <si>
    <t>a71</t>
  </si>
  <si>
    <t>NTL17-1476</t>
  </si>
  <si>
    <t>R. Ágata, 38 - Lagoa Nova, Natal - RN, 59076-350</t>
  </si>
  <si>
    <t>a72</t>
  </si>
  <si>
    <t>OLT 10</t>
  </si>
  <si>
    <t>NTL17-1481</t>
  </si>
  <si>
    <t>R. da Ametista, 2388 - Lagoa Nova, Natal - RN, 59076-300</t>
  </si>
  <si>
    <t>a73</t>
  </si>
  <si>
    <t>NTL17-1483</t>
  </si>
  <si>
    <t>R. da Ametista, 45-35 - Lagoa N+B7+B2:C54+B2:C56+B7+B2:C54+B2:C+B2:C41</t>
  </si>
  <si>
    <t>a74</t>
  </si>
  <si>
    <t>NTL17-433</t>
  </si>
  <si>
    <t>Tirol</t>
  </si>
  <si>
    <t>R. Dr. Nilo Bezerra Ramalho, 1790 - Tirol, Natal - RN, 59015-300</t>
  </si>
  <si>
    <t>a75</t>
  </si>
  <si>
    <t>NTL17-439</t>
  </si>
  <si>
    <t>R. Dr. Nilo Bezerra Ramalho, 47 - Tirol, Natal - RN, 59015-300</t>
  </si>
  <si>
    <t>a76</t>
  </si>
  <si>
    <t>NTL17-504</t>
  </si>
  <si>
    <t>R. São Cristóvão, 153-143 - Lagoa Nova, Natal - RN, 59056-295</t>
  </si>
  <si>
    <t>a77</t>
  </si>
  <si>
    <t>NTL17-506</t>
  </si>
  <si>
    <t>R. São Cristóvão, 14-5 - Lagoa Nova, Natal - RN, 59056-295</t>
  </si>
  <si>
    <t>a78</t>
  </si>
  <si>
    <t>PL05</t>
  </si>
  <si>
    <t>NTL17-513</t>
  </si>
  <si>
    <t>R. Planaltina, 2-84 - Lagoa Nova, Natal - RN, 59056-160</t>
  </si>
  <si>
    <t>-5.8149570197528</t>
  </si>
  <si>
    <t>a79</t>
  </si>
  <si>
    <t>NTL17-519</t>
  </si>
  <si>
    <t>R. Amaro Mesquita, 43a - Lagoa Nova, Natal - RN, 59056-270</t>
  </si>
  <si>
    <t>a80</t>
  </si>
  <si>
    <t>NTL17-520</t>
  </si>
  <si>
    <t>R. Amaro Mesquita, 766 - Lagoa Nova, Natal - RN, 59056-270</t>
  </si>
  <si>
    <t>a81</t>
  </si>
  <si>
    <t>NTL17-525</t>
  </si>
  <si>
    <t>Av. Antônio Basílio, 3930-3974 - Lagoa Nova, Natal - RN, 59056-385</t>
  </si>
  <si>
    <t>a82</t>
  </si>
  <si>
    <t>NTL17-526</t>
  </si>
  <si>
    <t>Av. Antônio Basílio, 3724-3792 - Lagoa Nova, Natal - RN, 59052-000</t>
  </si>
  <si>
    <t>Formigas</t>
  </si>
  <si>
    <t>a83</t>
  </si>
  <si>
    <t>OLT 03</t>
  </si>
  <si>
    <t>NTL17-531</t>
  </si>
  <si>
    <t>R. da Torre, 530 - Nova Descoberta, Natal - RN, 59056-370</t>
  </si>
  <si>
    <t>a84</t>
  </si>
  <si>
    <t>OLT 06</t>
  </si>
  <si>
    <t>NTL17-558</t>
  </si>
  <si>
    <t>R. Velho Modesto, 182 - Nova Descoberta, Natal - RN, 59056-390</t>
  </si>
  <si>
    <t>a85</t>
  </si>
  <si>
    <t>NTL17-564</t>
  </si>
  <si>
    <t>Nova Descoberta Nova Descoberta
 Nova Descoberta</t>
  </si>
  <si>
    <t>Av. Brg. Gomes Ribeiro, 4918 - Nova Descoberta, Natal - RN, 59056-520</t>
  </si>
  <si>
    <t>a86</t>
  </si>
  <si>
    <t>NTL17-566</t>
  </si>
  <si>
    <t>R. Dr. Vicente Farache, 470-532 - Tirol, Natal - RN, 59015-370</t>
  </si>
  <si>
    <t>a87</t>
  </si>
  <si>
    <t>NTL17-567</t>
  </si>
  <si>
    <t>a88</t>
  </si>
  <si>
    <t>NTL17-568</t>
  </si>
  <si>
    <t>R. Velho Modesto, 131-25 - Nova Descoberta, Natal - RN, 59056-390</t>
  </si>
  <si>
    <t>a89</t>
  </si>
  <si>
    <t>NTL17-597</t>
  </si>
  <si>
    <t>Rua Dr. João Dutra, 1911 - Tirol, Natal - RN, 59015-400</t>
  </si>
  <si>
    <t>a90</t>
  </si>
  <si>
    <t>NTL17-627</t>
  </si>
  <si>
    <t>Av. Nevaldo Rocha, 4164A - Lagoa Nova, Natal - RN, 59015-450</t>
  </si>
  <si>
    <t>a91</t>
  </si>
  <si>
    <t>NTL17-628</t>
  </si>
  <si>
    <t>Av. Nevaldo Rocha, 4156-4290 - Lagoa Nova, Natal - RN, 59054-590</t>
  </si>
  <si>
    <t>a92</t>
  </si>
  <si>
    <t>NTL17-637</t>
  </si>
  <si>
    <t>R. Amaro Mesquita, 20 - Lagoa Nova, Natal - RN, 59056-270</t>
  </si>
  <si>
    <t>a93</t>
  </si>
  <si>
    <t>NTL17-638</t>
  </si>
  <si>
    <t>a94</t>
  </si>
  <si>
    <t>PL06</t>
  </si>
  <si>
    <t>NTL17-657</t>
  </si>
  <si>
    <t>Av. Rui Barbosa, 2660-2696 - Lagoa Nova, Natal - RN, 59129-390</t>
  </si>
  <si>
    <t>a95</t>
  </si>
  <si>
    <t>NTL17-663</t>
  </si>
  <si>
    <t>Av. Rui Barbosa, 5 - Lagoa Nova, Natal - RN, 59129-390</t>
  </si>
  <si>
    <t>a96</t>
  </si>
  <si>
    <t>NTL17-715</t>
  </si>
  <si>
    <t>Rua Coronel Luiz Júlio - Lagoa Nova, Natal - RN, 59056-240</t>
  </si>
  <si>
    <t>a97</t>
  </si>
  <si>
    <t>PL07</t>
  </si>
  <si>
    <t>NTL17-785</t>
  </si>
  <si>
    <t>Rua Felipe Cortez, 10-102 - Lagoa Nova, Natal - RN, 59064-630</t>
  </si>
  <si>
    <t>a98</t>
  </si>
  <si>
    <t>NTL17-786</t>
  </si>
  <si>
    <t>R. Des. Sinval Moreira Dias, 1668 - Lagoa Nova, Natal - RN, 59056-310</t>
  </si>
  <si>
    <t>a99</t>
  </si>
  <si>
    <t>NTL17-833</t>
  </si>
  <si>
    <t>R. Potiguaranas, 546-652 - Nova Descoberta, Natal - RN, 59056-610</t>
  </si>
  <si>
    <t>a100</t>
  </si>
  <si>
    <t>NTL17-835</t>
  </si>
  <si>
    <t>Rua Clementino de Faria, 2159-2111 - Nova Descoberta, Natal - RN, 59056-485</t>
  </si>
  <si>
    <t>a101</t>
  </si>
  <si>
    <t>NTL17-885</t>
  </si>
  <si>
    <t>Rua Marise Bastier, 531-425 - Lagoa Nova, Natal - RN, 59075-070</t>
  </si>
  <si>
    <t>a102</t>
  </si>
  <si>
    <t>NTL17-926</t>
  </si>
  <si>
    <t>Rua Marise Bastier, 37 - Lagoa Nova, Natal - RN, 59056-070</t>
  </si>
  <si>
    <t>a103</t>
  </si>
  <si>
    <t>NTL17-947</t>
  </si>
  <si>
    <t>R. Prof. Antônio Campos, 2303-2207 - Lagoa Nova, Natal - RN, 59075-000</t>
  </si>
  <si>
    <t>a104</t>
  </si>
  <si>
    <t>PARNAMIRIM</t>
  </si>
  <si>
    <t>OLT01</t>
  </si>
  <si>
    <t>NTL14-002</t>
  </si>
  <si>
    <t>Vida Nova</t>
  </si>
  <si>
    <t>Rua Auta de Souza, Vida Nova, Parnamirim</t>
  </si>
  <si>
    <t>-5.900493281272854</t>
  </si>
  <si>
    <t>-35.2727747120955</t>
  </si>
  <si>
    <t>a105</t>
  </si>
  <si>
    <t>NTL14-004</t>
  </si>
  <si>
    <t>Parque Jockei Clube</t>
  </si>
  <si>
    <t>Rua Auta de Souza, Parque Jockei Clube, Parnamirim</t>
  </si>
  <si>
    <t>a106</t>
  </si>
  <si>
    <t>NTL14-007</t>
  </si>
  <si>
    <t>a107</t>
  </si>
  <si>
    <t>OLT02</t>
  </si>
  <si>
    <t>NTL14-013</t>
  </si>
  <si>
    <t>Rua Arabaiana, Vida Nova, Parnamirim</t>
  </si>
  <si>
    <t>-5.901528138457993</t>
  </si>
  <si>
    <t>-35.27084601470768</t>
  </si>
  <si>
    <t>a108</t>
  </si>
  <si>
    <t>NTL14-022</t>
  </si>
  <si>
    <t>Rua Xareu Do, Parque Jockei Clube, Parnamirim</t>
  </si>
  <si>
    <t>a109</t>
  </si>
  <si>
    <t>OLT04</t>
  </si>
  <si>
    <t>NTL14-027</t>
  </si>
  <si>
    <t>Rua Oceano Pacífico, Vida Nova, Parnamirim</t>
  </si>
  <si>
    <t>-5.89945443139211</t>
  </si>
  <si>
    <t>-35.27050471676621</t>
  </si>
  <si>
    <t>a110</t>
  </si>
  <si>
    <t>NTL14-030</t>
  </si>
  <si>
    <t>Rua Oceano Atlântico, Parque Jockei Clube, Parnamirim</t>
  </si>
  <si>
    <t>a111</t>
  </si>
  <si>
    <t>NTL14-031</t>
  </si>
  <si>
    <t>Rua Oceano Índico, Parque Jockei Clube, Parnamirim</t>
  </si>
  <si>
    <t>a112</t>
  </si>
  <si>
    <t>NTL14-062</t>
  </si>
  <si>
    <t>Rua Garoupa, Vida Nova, Parnamirim</t>
  </si>
  <si>
    <t>-5.901719572486617</t>
  </si>
  <si>
    <t>-35.27005943448866</t>
  </si>
  <si>
    <t>a113</t>
  </si>
  <si>
    <t>OLT09</t>
  </si>
  <si>
    <t>NTL14-068</t>
  </si>
  <si>
    <t>una, 83, Parnamirim - RN, 59147-51</t>
  </si>
  <si>
    <t>Rua Sauna, Parnamirim</t>
  </si>
  <si>
    <t>a114</t>
  </si>
  <si>
    <t>NTL14-070</t>
  </si>
  <si>
    <t>Rua Melusa, Vida Nova, Parnamirim</t>
  </si>
  <si>
    <t>a115</t>
  </si>
  <si>
    <t>NTL14-071</t>
  </si>
  <si>
    <t>Rua Mar Vermelho, Parque Jockei Clube, Parnamirim</t>
  </si>
  <si>
    <t>-5.900462278873334</t>
  </si>
  <si>
    <t>-35.27077826268893</t>
  </si>
  <si>
    <t>a116</t>
  </si>
  <si>
    <t>NTL14-072</t>
  </si>
  <si>
    <t>Rua Mar Vermelho, Vida Nova, Parnamirim</t>
  </si>
  <si>
    <t>-5.900921177431879</t>
  </si>
  <si>
    <t>-35.270268641254034</t>
  </si>
  <si>
    <t>a117</t>
  </si>
  <si>
    <t>OLT10</t>
  </si>
  <si>
    <t>NTL14-074</t>
  </si>
  <si>
    <t>a118</t>
  </si>
  <si>
    <t>OLT12</t>
  </si>
  <si>
    <t>NTL14-095</t>
  </si>
  <si>
    <t>Rua Rio Senna, Parque Jockei Clube, Parnamirim</t>
  </si>
  <si>
    <t>Condomínio</t>
  </si>
  <si>
    <t>Leonardo</t>
  </si>
  <si>
    <t>a119</t>
  </si>
  <si>
    <t>NTL14-096</t>
  </si>
  <si>
    <t>-5.893287970771505</t>
  </si>
  <si>
    <t>-35.27665033936501</t>
  </si>
  <si>
    <t>a120</t>
  </si>
  <si>
    <t>NTL14-128</t>
  </si>
  <si>
    <t>Rua Mar da Galiléia, Vida Nova, Parnamirim</t>
  </si>
  <si>
    <t>a121</t>
  </si>
  <si>
    <t>NTL14-144</t>
  </si>
  <si>
    <t>Monte Castelo</t>
  </si>
  <si>
    <t>Rua Tilápia, Monte Castelo, Parnamirim</t>
  </si>
  <si>
    <t>a122</t>
  </si>
  <si>
    <t>NTL14-145</t>
  </si>
  <si>
    <t>Nova Esperança</t>
  </si>
  <si>
    <t>Avenida Paulo Afonso, Nova Esperança, Parnamirim</t>
  </si>
  <si>
    <t>a123</t>
  </si>
  <si>
    <t>OLT05</t>
  </si>
  <si>
    <t>NTL14-166</t>
  </si>
  <si>
    <t>Rua Padre Thiago Theisen, Parque Jockei Clube, Parnamirim</t>
  </si>
  <si>
    <t>-5.8937041837858635</t>
  </si>
  <si>
    <t>-35.264360457658775</t>
  </si>
  <si>
    <t>a124</t>
  </si>
  <si>
    <t>OLT06</t>
  </si>
  <si>
    <t>NTL14-169</t>
  </si>
  <si>
    <t>Parque de Exposicoes</t>
  </si>
  <si>
    <t>Rua Mario Lago, Parque de Exposicoes, Parnamirim</t>
  </si>
  <si>
    <t>-5.894926807710451</t>
  </si>
  <si>
    <t>-35.264396667480476</t>
  </si>
  <si>
    <t>a125</t>
  </si>
  <si>
    <t>NTL14-174</t>
  </si>
  <si>
    <t>-5.894096384225308</t>
  </si>
  <si>
    <t>-35.2644369006157</t>
  </si>
  <si>
    <t>a126</t>
  </si>
  <si>
    <t>OLT07</t>
  </si>
  <si>
    <t>NTL14-178</t>
  </si>
  <si>
    <t>Rua Chico Buarque De Holanda, Parque de Exposicoes, Parnamirim</t>
  </si>
  <si>
    <t>-5.895659180162469</t>
  </si>
  <si>
    <t>-35.26475340127946</t>
  </si>
  <si>
    <t>a127</t>
  </si>
  <si>
    <t>NTL14-179</t>
  </si>
  <si>
    <t>Santos Reis</t>
  </si>
  <si>
    <t>Rua Sem Denominacao, Santos Reis, Parnamirim</t>
  </si>
  <si>
    <t>-5.896072723378657</t>
  </si>
  <si>
    <t>-35.2647614479065</t>
  </si>
  <si>
    <t>a128</t>
  </si>
  <si>
    <t>NTL14-186</t>
  </si>
  <si>
    <t>Rua Doutor Jose Americo, Parque de Exposicoes, Parnamirim</t>
  </si>
  <si>
    <t>-5.897224639712079</t>
  </si>
  <si>
    <t>-35.26506386697292</t>
  </si>
  <si>
    <t>a129</t>
  </si>
  <si>
    <t>NTL14-206</t>
  </si>
  <si>
    <t>Rua Francisco Ferreira Neves, Monte Castelo, Parnamirim</t>
  </si>
  <si>
    <t>a130</t>
  </si>
  <si>
    <t>NTL14-207</t>
  </si>
  <si>
    <t>Rua Ozeas Pereira Dos Santos, Monte Castelo, Parnamirim</t>
  </si>
  <si>
    <t>a131</t>
  </si>
  <si>
    <t>OLT11</t>
  </si>
  <si>
    <t>NTL14-210</t>
  </si>
  <si>
    <t>Rua Oséias Pereira dos Santos, Monte Castelo, Parnamirim</t>
  </si>
  <si>
    <t>a132</t>
  </si>
  <si>
    <t>NTL14-221</t>
  </si>
  <si>
    <t>Avenida Bela Parnamirim, Monte Castelo, Parnamirim</t>
  </si>
  <si>
    <t>a133</t>
  </si>
  <si>
    <t>NTL14-223</t>
  </si>
  <si>
    <t>Rua Georgino Avelino, Santos Reis, Parnamirim</t>
  </si>
  <si>
    <t>a134</t>
  </si>
  <si>
    <t>OLT13</t>
  </si>
  <si>
    <t>NTL14-225</t>
  </si>
  <si>
    <t>Rua Pedro Nunes Ferreira, Santos Reis, Parnamirim</t>
  </si>
  <si>
    <t>a135</t>
  </si>
  <si>
    <t>OLT15</t>
  </si>
  <si>
    <t>NTL14-247</t>
  </si>
  <si>
    <t>Rua Nova Esperança, Vida Nova, Parnamirim</t>
  </si>
  <si>
    <t>a136</t>
  </si>
  <si>
    <t>NTL14-248</t>
  </si>
  <si>
    <t>Loteamento Projetado</t>
  </si>
  <si>
    <t>Rua Nova Aurora, Loteamento Projetado, Parnamirim</t>
  </si>
  <si>
    <t>a137</t>
  </si>
  <si>
    <t>NTL14-249</t>
  </si>
  <si>
    <t>a138</t>
  </si>
  <si>
    <t>NTL14-260</t>
  </si>
  <si>
    <t>Rua Nova República, Vida Nova, Parnamirim</t>
  </si>
  <si>
    <t>a139</t>
  </si>
  <si>
    <t>NTL14-264</t>
  </si>
  <si>
    <t>Rua Nova América, Vida Nova, Parnamirim</t>
  </si>
  <si>
    <t>Já existia SP8</t>
  </si>
  <si>
    <t>a140</t>
  </si>
  <si>
    <t>NTL14-314</t>
  </si>
  <si>
    <t>Rua Nova Europa, Vida Nova, Parnamirim</t>
  </si>
  <si>
    <t>a141</t>
  </si>
  <si>
    <t>NTL14-387</t>
  </si>
  <si>
    <t>Rua Silvia Bandeira de Melo, Parque de Exposicoes, Parnamirim</t>
  </si>
  <si>
    <t>-5.897344700338786</t>
  </si>
  <si>
    <t>-35.26097416877747</t>
  </si>
  <si>
    <t>a142</t>
  </si>
  <si>
    <t>NTL14-411</t>
  </si>
  <si>
    <t>Rua do Ouro, Parque de Exposicoes, Parnamirim</t>
  </si>
  <si>
    <t>a143</t>
  </si>
  <si>
    <t>NTL14-434</t>
  </si>
  <si>
    <t>Rua Cruzeiro do Sul, Santos Reis, Parnamirim</t>
  </si>
  <si>
    <t>a144</t>
  </si>
  <si>
    <t>NTL14-439</t>
  </si>
  <si>
    <t>Centro</t>
  </si>
  <si>
    <t>Avenida Presidente Getúlio Vargas, Centro, Parnamirim</t>
  </si>
  <si>
    <t>a145</t>
  </si>
  <si>
    <t>NTL14-441</t>
  </si>
  <si>
    <t>Avenida Presidente Getúlio Vargas, Santos Reis, Parnamirim</t>
  </si>
  <si>
    <t>a146</t>
  </si>
  <si>
    <t>NTL14-457</t>
  </si>
  <si>
    <t>Rua Sadi Mendes, Monte Castelo, Parnamirim</t>
  </si>
  <si>
    <t>a147</t>
  </si>
  <si>
    <t>NTL14-458</t>
  </si>
  <si>
    <t>a148</t>
  </si>
  <si>
    <t>NTL14-462</t>
  </si>
  <si>
    <t>-5.9114726543239575</t>
  </si>
  <si>
    <t>-35.27032467900803</t>
  </si>
  <si>
    <t>a149</t>
  </si>
  <si>
    <t>NTL14-479</t>
  </si>
  <si>
    <t>Rua Darcí Vargas, Monte Castelo, Parnamirim</t>
  </si>
  <si>
    <t>a150</t>
  </si>
  <si>
    <t>NTL14-481</t>
  </si>
  <si>
    <t>a151</t>
  </si>
  <si>
    <t>NTL14-484</t>
  </si>
  <si>
    <t>Rua Fernando Bandeira de Melo, Monte Castelo, Parnamirim</t>
  </si>
  <si>
    <t>-5.9079176038391035</t>
  </si>
  <si>
    <t>-35.2669913467165</t>
  </si>
  <si>
    <t>a152</t>
  </si>
  <si>
    <t>NTL14-486</t>
  </si>
  <si>
    <t>Rua Lindalva Santiago, Monte Castelo, Parnamirim</t>
  </si>
  <si>
    <t>-5.909122189900554</t>
  </si>
  <si>
    <t>-35.26761263049261</t>
  </si>
  <si>
    <t>a153</t>
  </si>
  <si>
    <t>NTL14-501</t>
  </si>
  <si>
    <t>Rua Gustavo Pereira da Silva, Santos Reis, Parnamirim</t>
  </si>
  <si>
    <t>a154</t>
  </si>
  <si>
    <t>NTL14-508</t>
  </si>
  <si>
    <t>Rua Píres de Campos, Santos Reis, Parnamirim</t>
  </si>
  <si>
    <t>-5.912168822466542</t>
  </si>
  <si>
    <t>-35.27093772460553</t>
  </si>
  <si>
    <t>a155</t>
  </si>
  <si>
    <t>NTL14-510</t>
  </si>
  <si>
    <t>a156</t>
  </si>
  <si>
    <t>NTL14-541</t>
  </si>
  <si>
    <t>Rua Raimundo Barros Cavalcante, Monte Castelo, Parnamirim</t>
  </si>
  <si>
    <t>Sinal Atenuado</t>
  </si>
  <si>
    <t>a157</t>
  </si>
  <si>
    <t>NTL14-561</t>
  </si>
  <si>
    <t>Rua Altíno Vicente de Paiva, Monte Castelo, Parnamirim</t>
  </si>
  <si>
    <t>a158</t>
  </si>
  <si>
    <t>NTL14-582</t>
  </si>
  <si>
    <t>Rua Cícero Fernandes Pimenta, Monte Castelo, Parnamirim</t>
  </si>
  <si>
    <t>-5.908797035419474</t>
  </si>
  <si>
    <t>-35.26329827980752</t>
  </si>
  <si>
    <t>a159</t>
  </si>
  <si>
    <t>NTL14-585</t>
  </si>
  <si>
    <t>Rua Tenente Pedro Rufino dos Santos, Monte Castelo, Parnamirim</t>
  </si>
  <si>
    <t>-5.910604569509572</t>
  </si>
  <si>
    <t>-35.265389084815986</t>
  </si>
  <si>
    <t>a160</t>
  </si>
  <si>
    <t>NTL14-586</t>
  </si>
  <si>
    <t>-5.911151498945773</t>
  </si>
  <si>
    <t>-35.26561975479127</t>
  </si>
  <si>
    <t>a161</t>
  </si>
  <si>
    <t>NTL14-590</t>
  </si>
  <si>
    <t>Rua Gustavo Pereira da Silva, Monte Castelo, Parnamirim</t>
  </si>
  <si>
    <t>-5.9100736472471755</t>
  </si>
  <si>
    <t>-35.26406407356263</t>
  </si>
  <si>
    <t>a162</t>
  </si>
  <si>
    <t>NTL14-599</t>
  </si>
  <si>
    <t>a163</t>
  </si>
  <si>
    <t>NTL14-603</t>
  </si>
  <si>
    <t>Rua Suboficial Farias, Monte Castelo, Parnamirim</t>
  </si>
  <si>
    <t>a164</t>
  </si>
  <si>
    <t>NTL14-644</t>
  </si>
  <si>
    <t>-5.913571326036357</t>
  </si>
  <si>
    <t>-35.26623463813379</t>
  </si>
  <si>
    <t>a165</t>
  </si>
  <si>
    <t>NTL14-649</t>
  </si>
  <si>
    <t>Rua Cícero Fernandes Pimenta, Santos Reis, Parnamirim</t>
  </si>
  <si>
    <t>a166</t>
  </si>
  <si>
    <t>NTL14-676</t>
  </si>
  <si>
    <t>Rua Georgino Avelino, Monte Castelo, Parnamirim</t>
  </si>
  <si>
    <t>a167</t>
  </si>
  <si>
    <t>NTL14-682</t>
  </si>
  <si>
    <t>Travessa Mar Da Galileia Segunda, Parque Jockei Clube, Parnamirim</t>
  </si>
  <si>
    <t>-5.905154506282602</t>
  </si>
  <si>
    <t>-35.271837864111355</t>
  </si>
  <si>
    <t>a168</t>
  </si>
  <si>
    <t>NTL14-696</t>
  </si>
  <si>
    <t>Rua Mar das Filipinas, Vida Nova, Parnamirim</t>
  </si>
  <si>
    <t>-5.904471587925097</t>
  </si>
  <si>
    <t>-35.273426982959975</t>
  </si>
  <si>
    <t>a169</t>
  </si>
  <si>
    <t>NTL14-701</t>
  </si>
  <si>
    <t>a170</t>
  </si>
  <si>
    <t>NTL14-742</t>
  </si>
  <si>
    <t>Rua Angola, Vida Nova, Parnamirim</t>
  </si>
  <si>
    <t>-5.902626426433064</t>
  </si>
  <si>
    <t>-35.2726301211267</t>
  </si>
  <si>
    <t>a171</t>
  </si>
  <si>
    <t>NTL14-758</t>
  </si>
  <si>
    <t>Rua Etiópia, Vida Nova, Parnamirim</t>
  </si>
  <si>
    <t>-5.903255654680462</t>
  </si>
  <si>
    <t>-35.27101769451639</t>
  </si>
  <si>
    <t>a172</t>
  </si>
  <si>
    <t>NTL14-759</t>
  </si>
  <si>
    <t>Rua Zaire, Vida Nova, Parnamirim</t>
  </si>
  <si>
    <t>-5.903849281963035</t>
  </si>
  <si>
    <t>-35.27131675517838</t>
  </si>
  <si>
    <t>a173</t>
  </si>
  <si>
    <t>NTL14-765</t>
  </si>
  <si>
    <t>Rua Tunísia, Vida Nova, Parnamirim</t>
  </si>
  <si>
    <t>-5.9050745520023655</t>
  </si>
  <si>
    <t>-35.27002057783055</t>
  </si>
  <si>
    <t>a174</t>
  </si>
  <si>
    <t>NTL14-792</t>
  </si>
  <si>
    <t>Avenida Brigadeiro Trompowsky, Loteamento Projetado, Parnamirim</t>
  </si>
  <si>
    <t>a175</t>
  </si>
  <si>
    <t>NTL14-795</t>
  </si>
  <si>
    <t>Passagem de Areia</t>
  </si>
  <si>
    <t>Travessa Tome De Souza, Passagem de Areia, Parnamirim</t>
  </si>
  <si>
    <t>a176</t>
  </si>
  <si>
    <t>NTL14-820</t>
  </si>
  <si>
    <t>Rua Men de Sá, Passagem de Areia, Parnamirim</t>
  </si>
  <si>
    <t>a177</t>
  </si>
  <si>
    <t>SANTO ANTÔNIO</t>
  </si>
  <si>
    <t>OLT14</t>
  </si>
  <si>
    <t>STO01-109</t>
  </si>
  <si>
    <t>Santo Antonio</t>
  </si>
  <si>
    <t>RN-120, Santo Antônio</t>
  </si>
  <si>
    <t>-6.3125692822342625</t>
  </si>
  <si>
    <t>-35.47878359452559</t>
  </si>
  <si>
    <t>a178</t>
  </si>
  <si>
    <t>STO01-113</t>
  </si>
  <si>
    <t>Rua 13 de Maio, Santo Antônio</t>
  </si>
  <si>
    <t>-6.3122640320984225</t>
  </si>
  <si>
    <t>-35.478007093995124</t>
  </si>
  <si>
    <t>a179</t>
  </si>
  <si>
    <t>STO01-125</t>
  </si>
  <si>
    <t>Rua João Alexandre, Santo Antônio</t>
  </si>
  <si>
    <t>-6.3134813675960295</t>
  </si>
  <si>
    <t>-35.47469623096083</t>
  </si>
  <si>
    <t>a180</t>
  </si>
  <si>
    <t>STO01-14</t>
  </si>
  <si>
    <t>Travessa Reitor Onofre Lópes da Silva, Santo Antônio</t>
  </si>
  <si>
    <t>-6.309092886496897</t>
  </si>
  <si>
    <t>-35.475175018925945</t>
  </si>
  <si>
    <t>a181</t>
  </si>
  <si>
    <t>STO01-228</t>
  </si>
  <si>
    <t>Rua Manoel Faustino Soares, Santo Antônio</t>
  </si>
  <si>
    <t>-6.316071654487672</t>
  </si>
  <si>
    <t>-35.486184147415265</t>
  </si>
  <si>
    <t>a182</t>
  </si>
  <si>
    <t>STO01-241</t>
  </si>
  <si>
    <t>Rua Maria Dúlce de Lima, Santo Antônio</t>
  </si>
  <si>
    <t>-6.317647555258333</t>
  </si>
  <si>
    <t>-35.483965953954055</t>
  </si>
  <si>
    <t>a183</t>
  </si>
  <si>
    <t>STO01-247</t>
  </si>
  <si>
    <t>Rua Professora Estefânia Ferreira dos Santos, Santo Antônio</t>
  </si>
  <si>
    <t>-6.318795239846844</t>
  </si>
  <si>
    <t>-35.48534026336487</t>
  </si>
  <si>
    <t>a184</t>
  </si>
  <si>
    <t>STO01-276</t>
  </si>
  <si>
    <t>Rua Luiz Ferreira de Souza, Santo Antônio</t>
  </si>
  <si>
    <t>-6.306914117308997</t>
  </si>
  <si>
    <t>-35.47397305158001</t>
  </si>
  <si>
    <t>a185</t>
  </si>
  <si>
    <t>STO01-303</t>
  </si>
  <si>
    <t>Rua João Araujo, Santo Antônio</t>
  </si>
  <si>
    <t>-6.306178635010748</t>
  </si>
  <si>
    <t>-35.4768959874695</t>
  </si>
  <si>
    <t>a186</t>
  </si>
  <si>
    <t>STO01-307</t>
  </si>
  <si>
    <t>Rua Vereador Djalma Alexandre, Santo Antônio</t>
  </si>
  <si>
    <t>-6.305564463751226</t>
  </si>
  <si>
    <t>-35.475007710886544</t>
  </si>
  <si>
    <t>a187</t>
  </si>
  <si>
    <t>STO01-308</t>
  </si>
  <si>
    <t>a188</t>
  </si>
  <si>
    <t>STO01-325</t>
  </si>
  <si>
    <t>Rua Padre Cerveira Rn 120, Santo Antônio</t>
  </si>
  <si>
    <t>-6.308436385549905</t>
  </si>
  <si>
    <t>-35.478197202984774</t>
  </si>
  <si>
    <t>a189</t>
  </si>
  <si>
    <t>STO01-339</t>
  </si>
  <si>
    <t>Rua Marechal Floriano, Santo Antônio</t>
  </si>
  <si>
    <t>-6.310752437837751</t>
  </si>
  <si>
    <t>-35.47963116385149</t>
  </si>
  <si>
    <t>a190</t>
  </si>
  <si>
    <t>STO01-345</t>
  </si>
  <si>
    <t>Rua Padre Cerveira Rn 120, CENTRO, Santo Antônio</t>
  </si>
  <si>
    <t>-6.310985375275902</t>
  </si>
  <si>
    <t>-35.47911753298793</t>
  </si>
  <si>
    <t>a191</t>
  </si>
  <si>
    <t>STO01-348</t>
  </si>
  <si>
    <t>Rua São José, Santo Antonio, Santo Antônio</t>
  </si>
  <si>
    <t>-6.311351614494348</t>
  </si>
  <si>
    <t>-35.47965330497106</t>
  </si>
  <si>
    <t>a192</t>
  </si>
  <si>
    <t>STO01-350</t>
  </si>
  <si>
    <t>-6.31192946234078</t>
  </si>
  <si>
    <t>-35.47947225458674</t>
  </si>
  <si>
    <t>a193</t>
  </si>
  <si>
    <t>STO01-361</t>
  </si>
  <si>
    <t>Travessa Padre Andrade, Santo Antônio</t>
  </si>
  <si>
    <t>-6.310639471268127</t>
  </si>
  <si>
    <t>-35.48076876077049</t>
  </si>
  <si>
    <t>a194</t>
  </si>
  <si>
    <t>STO01-374</t>
  </si>
  <si>
    <t>Rua Manoel Barateiro, Santo Antônio</t>
  </si>
  <si>
    <t>-6.309904997535345</t>
  </si>
  <si>
    <t>-35.48144635169887</t>
  </si>
  <si>
    <t>a195</t>
  </si>
  <si>
    <t>STO01-409</t>
  </si>
  <si>
    <t>Rua Vereador José Renó de Lima, Santo Antônio</t>
  </si>
  <si>
    <t>-6.30903755986365</t>
  </si>
  <si>
    <t>-35.48271906237139</t>
  </si>
  <si>
    <t>a196</t>
  </si>
  <si>
    <t>STO01-413</t>
  </si>
  <si>
    <t>Rua Saturnino Maia, Santo Antônio</t>
  </si>
  <si>
    <t>-6.309049223517597</t>
  </si>
  <si>
    <t>-35.48231873985493</t>
  </si>
  <si>
    <t>a197</t>
  </si>
  <si>
    <t>STO01-414</t>
  </si>
  <si>
    <t>Rua Antônio Dião Marinho, Santo Antônio</t>
  </si>
  <si>
    <t>-6.309635738350741</t>
  </si>
  <si>
    <t>-35.48213601307816</t>
  </si>
  <si>
    <t>a198</t>
  </si>
  <si>
    <t>STO01-433</t>
  </si>
  <si>
    <t>-6.311769169556273</t>
  </si>
  <si>
    <t>-35.48061654858899</t>
  </si>
  <si>
    <t>Já tem Splitter</t>
  </si>
  <si>
    <t>Evanildo</t>
  </si>
  <si>
    <t>a199</t>
  </si>
  <si>
    <t>STO01-436</t>
  </si>
  <si>
    <t>Rua Trinta e Um de Maio, Santo Antônio</t>
  </si>
  <si>
    <t>-6.3127519096136036</t>
  </si>
  <si>
    <t>-35.47983903777188</t>
  </si>
  <si>
    <t>a200</t>
  </si>
  <si>
    <t>STO01-444</t>
  </si>
  <si>
    <t>Rua Manoel Paulino dos Santos, Santo Antônio</t>
  </si>
  <si>
    <t>-6.31236933142725</t>
  </si>
  <si>
    <t>-35.482341527905234</t>
  </si>
  <si>
    <t>a201</t>
  </si>
  <si>
    <t>STO01-481</t>
  </si>
  <si>
    <t>Rua Isabel Raimunda da Silva, Santo Antônio</t>
  </si>
  <si>
    <t>-6.312261034826652</t>
  </si>
  <si>
    <t>-35.48471061912851</t>
  </si>
  <si>
    <t>a202</t>
  </si>
  <si>
    <t>STO01-486</t>
  </si>
  <si>
    <t>Rua Domiciano Freitas Neto, Santo Antonio, Santo Antônio</t>
  </si>
  <si>
    <t>-6.311946119977596</t>
  </si>
  <si>
    <t>-35.48448730859357</t>
  </si>
  <si>
    <t>a203</t>
  </si>
  <si>
    <t>STO01-490</t>
  </si>
  <si>
    <t>Rua José de Oliveira Fagundes, Santo Antônio</t>
  </si>
  <si>
    <t>-6.3103981983749975</t>
  </si>
  <si>
    <t>-35.485882057281316</t>
  </si>
  <si>
    <t>a204</t>
  </si>
  <si>
    <t>STO01-494</t>
  </si>
  <si>
    <t>Rua Eduardo Coelho de Oliveira, Santo Antônio</t>
  </si>
  <si>
    <t>-6.311682528352012</t>
  </si>
  <si>
    <t>-35.48415403194651</t>
  </si>
  <si>
    <t>a205</t>
  </si>
  <si>
    <t>STO01-544</t>
  </si>
  <si>
    <t>Rua São Lucas, Santo Antônio</t>
  </si>
  <si>
    <t>-6.316540870344333</t>
  </si>
  <si>
    <t>-35.48986482331335</t>
  </si>
  <si>
    <t>a206</t>
  </si>
  <si>
    <t>STO01-545</t>
  </si>
  <si>
    <t>Rua São Marcos, Santo Antônio</t>
  </si>
  <si>
    <t>-6.316290942261805</t>
  </si>
  <si>
    <t>-35.490714044891966</t>
  </si>
  <si>
    <t>a207</t>
  </si>
  <si>
    <t>STO01-561</t>
  </si>
  <si>
    <t>Rua Luiz Vicente Ferreira, Bela vista, Santo Antônio</t>
  </si>
  <si>
    <t>-6.3177901816953215</t>
  </si>
  <si>
    <t>-35.49075731052525</t>
  </si>
  <si>
    <t>a208</t>
  </si>
  <si>
    <t>STO01-562</t>
  </si>
  <si>
    <t>Rua Fazenda Lagoa do Riacho, Santo Antônio</t>
  </si>
  <si>
    <t>-6.317715868806906</t>
  </si>
  <si>
    <t>-35.491277327462434</t>
  </si>
  <si>
    <t>a209</t>
  </si>
  <si>
    <t>STO01-574</t>
  </si>
  <si>
    <t>Rua sem nome, Santo Antônio</t>
  </si>
  <si>
    <t>-6.318591293949156</t>
  </si>
  <si>
    <t>-35.493947150074206</t>
  </si>
  <si>
    <t>a210</t>
  </si>
  <si>
    <t>NTL15-1035</t>
  </si>
  <si>
    <t>Liberdade</t>
  </si>
  <si>
    <t>Rua Parque do Cantão, Liberdade, Parnamirim</t>
  </si>
  <si>
    <t>a211</t>
  </si>
  <si>
    <t>NTL15-1040</t>
  </si>
  <si>
    <t>Pirangi Dentro</t>
  </si>
  <si>
    <t>Rua Amoreira, Pirangi Dentro, Parnamirim</t>
  </si>
  <si>
    <t>a212</t>
  </si>
  <si>
    <t>NTL15-1046</t>
  </si>
  <si>
    <t>Rua Manoel Leão Rego, Nova Esperança, Parnamirim</t>
  </si>
  <si>
    <t>a213</t>
  </si>
  <si>
    <t>NTL15-1049</t>
  </si>
  <si>
    <t>Rua Genésio Domingos de Oliveira, Nova Esperança, Parnamirim</t>
  </si>
  <si>
    <t>a214</t>
  </si>
  <si>
    <t>NTL15-1051</t>
  </si>
  <si>
    <t>Rua Rosa Fernandes da Silva, Nova Esperança, Parnamirim</t>
  </si>
  <si>
    <t>a215</t>
  </si>
  <si>
    <t>NTL15-1060</t>
  </si>
  <si>
    <t>Rua Parque Biribiri, Nova Esperança, Parnamirim</t>
  </si>
  <si>
    <t>a216</t>
  </si>
  <si>
    <t>NTL15-1065</t>
  </si>
  <si>
    <t>Rua Parque Guarapiranga, Nova Esperança, Parnamirim</t>
  </si>
  <si>
    <t>a217</t>
  </si>
  <si>
    <t>NTL15-1070</t>
  </si>
  <si>
    <t>Rua Cerejeira, Pirangi Dentro, Parnamirim</t>
  </si>
  <si>
    <t>a218</t>
  </si>
  <si>
    <t>NTL15-1075</t>
  </si>
  <si>
    <t>Rua Parque Caxambu, Nova Esperança, Parnamirim</t>
  </si>
  <si>
    <t>a219</t>
  </si>
  <si>
    <t>NTL15-1076</t>
  </si>
  <si>
    <t>a220</t>
  </si>
  <si>
    <t>NTL15-1081</t>
  </si>
  <si>
    <t>Rua Parque de Belém, Pirangi Dentro, Parnamirim</t>
  </si>
  <si>
    <t>a221</t>
  </si>
  <si>
    <t>NTL15-1085</t>
  </si>
  <si>
    <t>Rua Parque Ibipora, Nova Esperança, Parnamirim</t>
  </si>
  <si>
    <t>a222</t>
  </si>
  <si>
    <t>NTL15-1092</t>
  </si>
  <si>
    <t>Rua Geripapo, Pirangi Dentro, Parnamirim</t>
  </si>
  <si>
    <t>a223</t>
  </si>
  <si>
    <t>NTL15-1093</t>
  </si>
  <si>
    <t>Rua Parque dos Igarapés, Nova Esperança, Parnamirim</t>
  </si>
  <si>
    <t>a224</t>
  </si>
  <si>
    <t>NTL15-1099</t>
  </si>
  <si>
    <t>Rua Clayton Bezerra dos Santo, Nova Esperança, Parnamirim</t>
  </si>
  <si>
    <t>a225</t>
  </si>
  <si>
    <t>NTL15-1120</t>
  </si>
  <si>
    <t>Rua Severino Cândido Oliveira, Nova Esperança, Parnamirim</t>
  </si>
  <si>
    <t>a226</t>
  </si>
  <si>
    <t>NTL15-1127</t>
  </si>
  <si>
    <t>Rua Joao Pedro da Costa, Nova Esperança, Parnamirim</t>
  </si>
  <si>
    <t>a227</t>
  </si>
  <si>
    <t>NTL15-1137</t>
  </si>
  <si>
    <t>Rua Josafá Sezino Machado, Nova Esperança, Parnamirim</t>
  </si>
  <si>
    <t>a228</t>
  </si>
  <si>
    <t>NTL15-1138</t>
  </si>
  <si>
    <t>Rua Sao Francisco, Pirangi Dentro, Parnamirim</t>
  </si>
  <si>
    <t>a229</t>
  </si>
  <si>
    <t>NTL15-114</t>
  </si>
  <si>
    <t>a230</t>
  </si>
  <si>
    <t>NTL15-1148</t>
  </si>
  <si>
    <t>a231</t>
  </si>
  <si>
    <t>NTL15-1160</t>
  </si>
  <si>
    <t>Rua Cícera Eugênio Carlos da Silva, Nova Esperança, Parnamirim</t>
  </si>
  <si>
    <t>a232</t>
  </si>
  <si>
    <t>NTL15-118</t>
  </si>
  <si>
    <t>Rua Pedro Bezerra Filho, Santos Reis, Parnamirim</t>
  </si>
  <si>
    <t>a233</t>
  </si>
  <si>
    <t>NTL15-1193</t>
  </si>
  <si>
    <t>Rua José Sérgio de Mendonça, Nova Esperança, Parnamirim</t>
  </si>
  <si>
    <t>a234</t>
  </si>
  <si>
    <t>NTL15-1196</t>
  </si>
  <si>
    <t>Rua São Miguel, Nova Esperança, Parnamirim</t>
  </si>
  <si>
    <t>a235</t>
  </si>
  <si>
    <t>NTL15-1202</t>
  </si>
  <si>
    <t>Rua Cicera Eugênia, Nova Esperança, Parnamirim</t>
  </si>
  <si>
    <t>a236</t>
  </si>
  <si>
    <t>NTL15-1203</t>
  </si>
  <si>
    <t>Rua José Sérgio de Mendonça, Pirangi Dentro, Parnamirim</t>
  </si>
  <si>
    <t>a237</t>
  </si>
  <si>
    <t>NTL15-1262</t>
  </si>
  <si>
    <t>Conjunto Pirangi de Dentro</t>
  </si>
  <si>
    <t>Rua Jardins Barcelona, Conjunto Pirangi de Dentro, Parnamirim</t>
  </si>
  <si>
    <t>a238</t>
  </si>
  <si>
    <t>NTL15-1265</t>
  </si>
  <si>
    <t>Rua Jardins Florença, Nova Esperança, Macaíba</t>
  </si>
  <si>
    <t>a239</t>
  </si>
  <si>
    <t>NTL15-1276</t>
  </si>
  <si>
    <t>Rua Jardins Amsterdã, Nova Esperança, Parnamirim</t>
  </si>
  <si>
    <t>a240</t>
  </si>
  <si>
    <t>NTL15-128</t>
  </si>
  <si>
    <t>a241</t>
  </si>
  <si>
    <t>NTL15-1281</t>
  </si>
  <si>
    <t>Avenida Doutor Mario Negócio, Conjunto Pirangi de Dentro, Parnamirim</t>
  </si>
  <si>
    <t>a242</t>
  </si>
  <si>
    <t>NTL15-13</t>
  </si>
  <si>
    <t>Cohabinal</t>
  </si>
  <si>
    <t>Rua Padre João Maria, Cohabinal, Parnamirim</t>
  </si>
  <si>
    <t>a243</t>
  </si>
  <si>
    <t>NTL15-1442</t>
  </si>
  <si>
    <t>Rua Parque Jurupara, Nova Esperança, Parnamirim</t>
  </si>
  <si>
    <t>a244</t>
  </si>
  <si>
    <t>NTL15-1446</t>
  </si>
  <si>
    <t>Rua Parque Embu-Guaçu, Nova Esperança, Parnamirim</t>
  </si>
  <si>
    <t>a245</t>
  </si>
  <si>
    <t>NTL15-1453</t>
  </si>
  <si>
    <t>Rua Parque da Cantareira, Nova Esperança, Parnamirim</t>
  </si>
  <si>
    <t>a246</t>
  </si>
  <si>
    <t>NTL15-1482</t>
  </si>
  <si>
    <t>Rua Parque Corumbiara, Nova Esperança, Parnamirim</t>
  </si>
  <si>
    <t>a247</t>
  </si>
  <si>
    <t>NTL15-1485</t>
  </si>
  <si>
    <t>Rua Parque Paraúna, Nova Esperança, Parnamirim</t>
  </si>
  <si>
    <t>a248</t>
  </si>
  <si>
    <t>NTL15-1537</t>
  </si>
  <si>
    <t>Rua Parque Fernando de Noronha, Conjunto Pirangi de Dentro, Parnamirim</t>
  </si>
  <si>
    <t>a249</t>
  </si>
  <si>
    <t>NTL15-1571</t>
  </si>
  <si>
    <t>Rua São Vicente, Nova Esperança, Parnamirim</t>
  </si>
  <si>
    <t>a250</t>
  </si>
  <si>
    <t>NTL15-1572</t>
  </si>
  <si>
    <t>a251</t>
  </si>
  <si>
    <t>NTL15-159</t>
  </si>
  <si>
    <t>Rua João Felipe Santiago, Santos Reis, Parnamirim</t>
  </si>
  <si>
    <t>a252</t>
  </si>
  <si>
    <t>NTL15-1597</t>
  </si>
  <si>
    <t>Rua João Duarte Pimenta, Conjunto Pirangi de Dentro, Parnamirim</t>
  </si>
  <si>
    <t>a253</t>
  </si>
  <si>
    <t>NTL15-1602</t>
  </si>
  <si>
    <t>Rua Cosme E Damiao, Nova Esperança, Parnamirim</t>
  </si>
  <si>
    <t>a254</t>
  </si>
  <si>
    <t>NTL15-1616</t>
  </si>
  <si>
    <t>Rua Alasca, Nova Esperança, Parnamirim</t>
  </si>
  <si>
    <t>a255</t>
  </si>
  <si>
    <t>NTL15-1625</t>
  </si>
  <si>
    <t>Rua Barbados, Nova Esperança, Parnamirim</t>
  </si>
  <si>
    <t>a256</t>
  </si>
  <si>
    <t>NTL15-1630</t>
  </si>
  <si>
    <t>Rua Haití, Nova Esperança, Parnamirim</t>
  </si>
  <si>
    <t>a257</t>
  </si>
  <si>
    <t>NTL15-1663</t>
  </si>
  <si>
    <t>Rua El Salvador, Nova Esperança, Parnamirim</t>
  </si>
  <si>
    <t>a258</t>
  </si>
  <si>
    <t>NTL15-17</t>
  </si>
  <si>
    <t>Rua Doutor Gentil Ferreira, Cohabinal, Parnamirim</t>
  </si>
  <si>
    <t>a259</t>
  </si>
  <si>
    <t>NTL15-185</t>
  </si>
  <si>
    <t>Rosa dos Ventos</t>
  </si>
  <si>
    <t>Rua Sinedino Xavier de Oliveira, Rosa dos Ventos, Parnamirim</t>
  </si>
  <si>
    <t>a260</t>
  </si>
  <si>
    <t>NTL15-191</t>
  </si>
  <si>
    <t>Avenida Doutor Mario Negócio, Rosa dos Ventos, Parnamirim</t>
  </si>
  <si>
    <t>a261</t>
  </si>
  <si>
    <t>NTL15-212</t>
  </si>
  <si>
    <t>Jardim Planalto</t>
  </si>
  <si>
    <t>Rua Vila Isabel, Jardim Planalto, Parnamirim</t>
  </si>
  <si>
    <t>a262</t>
  </si>
  <si>
    <t>NTL15-276</t>
  </si>
  <si>
    <t>a263</t>
  </si>
  <si>
    <t>NTL15-30</t>
  </si>
  <si>
    <t>Rua Brigadeiro Roberto Pessoa Ramos, Cohabinal, Parnamirim</t>
  </si>
  <si>
    <t>a264</t>
  </si>
  <si>
    <t>NTL15-300</t>
  </si>
  <si>
    <t>Rua Vereador Francisco Canindé de Araújo, Rosa dos Ventos, Parnamirim</t>
  </si>
  <si>
    <t>a265</t>
  </si>
  <si>
    <t>NTL15-307</t>
  </si>
  <si>
    <t>Rua João Alves dos Santos, Rosa dos Ventos, Parnamirim</t>
  </si>
  <si>
    <t>a266</t>
  </si>
  <si>
    <t>NTL15-320</t>
  </si>
  <si>
    <t>Rua Arnaldo Correia Dantas, Rosa dos Ventos, Parnamirim</t>
  </si>
  <si>
    <t>a267</t>
  </si>
  <si>
    <t>NTL15-321</t>
  </si>
  <si>
    <t>a268</t>
  </si>
  <si>
    <t>NTL15-341</t>
  </si>
  <si>
    <t>Vale do Sol</t>
  </si>
  <si>
    <t>Rua João Alves, Vale do Sol, Parnamirim</t>
  </si>
  <si>
    <t>a269</t>
  </si>
  <si>
    <t>NTL15-343</t>
  </si>
  <si>
    <t>Rua Bertulina Antunes, Vale do Sol, Parnamirim</t>
  </si>
  <si>
    <t>a270</t>
  </si>
  <si>
    <t>NTL15-36</t>
  </si>
  <si>
    <t>Rua Governador Dix-Sept Rosado Maia, Cohabinal, Parnamirim</t>
  </si>
  <si>
    <t>a271</t>
  </si>
  <si>
    <t>NTL15-375</t>
  </si>
  <si>
    <t>Rua Lucas Gabriel, Vale do Sol, Parnamirim</t>
  </si>
  <si>
    <t>a272</t>
  </si>
  <si>
    <t>NTL15-423</t>
  </si>
  <si>
    <t>Rua Eugênia Palhares de Oliveira, Vale do Sol, Parnamirim</t>
  </si>
  <si>
    <t>a273</t>
  </si>
  <si>
    <t>NTL15-426</t>
  </si>
  <si>
    <t>a274</t>
  </si>
  <si>
    <t>NTL15-440</t>
  </si>
  <si>
    <t>a275</t>
  </si>
  <si>
    <t>NTL15-451</t>
  </si>
  <si>
    <t>Rua Ernesto Monteiro da Rocha, Vale do Sol, Parnamirim</t>
  </si>
  <si>
    <t>a276</t>
  </si>
  <si>
    <t>NTL15-453</t>
  </si>
  <si>
    <t>Rua Jose Rodrigues De Medeiros, Vale do Sol, Parnamirim</t>
  </si>
  <si>
    <t>a277</t>
  </si>
  <si>
    <t>NTL15-469</t>
  </si>
  <si>
    <t>Rua Pedro Nunes, Vale do Sol, Parnamirim</t>
  </si>
  <si>
    <t>a278</t>
  </si>
  <si>
    <t>NTL15-474</t>
  </si>
  <si>
    <t>Rua José Serafim Nunes, Vale do Sol, Parnamirim</t>
  </si>
  <si>
    <t>a279</t>
  </si>
  <si>
    <t>NTL15-565</t>
  </si>
  <si>
    <t>Rua Salatiel Rufino dos Santos, Vale do Sol, Parnamirim</t>
  </si>
  <si>
    <t>a280</t>
  </si>
  <si>
    <t>NTL15-566</t>
  </si>
  <si>
    <t>a281</t>
  </si>
  <si>
    <t>NTL15-569</t>
  </si>
  <si>
    <t>Rua José P Nascimento, Vale do Sol, Parnamirim</t>
  </si>
  <si>
    <t>a282</t>
  </si>
  <si>
    <t>NTL15-572</t>
  </si>
  <si>
    <t>Rua Jovino Pereira da Silva, Vale do Sol, Parnamirim</t>
  </si>
  <si>
    <t>a283</t>
  </si>
  <si>
    <t>NTL15-58</t>
  </si>
  <si>
    <t>Rua João Canúto de Souza, Cohabinal, Parnamirim</t>
  </si>
  <si>
    <t>a284</t>
  </si>
  <si>
    <t>NTL15-584</t>
  </si>
  <si>
    <t>Rua Irene Fernandes de Castro, Vale do Sol, Parnamirim</t>
  </si>
  <si>
    <t>a285</t>
  </si>
  <si>
    <t>NTL15-621</t>
  </si>
  <si>
    <t>Rua Genésio Domingos de Oliveira, Pirangi Dentro, Parnamirim</t>
  </si>
  <si>
    <t>a286</t>
  </si>
  <si>
    <t>NTL15-64</t>
  </si>
  <si>
    <t>Rua Vereador Eliah Maia do Rêgo, Cohabinal, Parnamirim</t>
  </si>
  <si>
    <t>a287</t>
  </si>
  <si>
    <t>NTL15-641</t>
  </si>
  <si>
    <t>Rua Alta Alves Roberto, Nova Esperança, Parnamirim</t>
  </si>
  <si>
    <t>a288</t>
  </si>
  <si>
    <t>NTL15-675</t>
  </si>
  <si>
    <t>Rua Regina Alves de Andrade, Nova Esperança, Parnamirim</t>
  </si>
  <si>
    <t>a289</t>
  </si>
  <si>
    <t>NTL15-694</t>
  </si>
  <si>
    <t>Rua Bernardo Nunes de Paula, Nova Esperança, Parnamirim</t>
  </si>
  <si>
    <t>a290</t>
  </si>
  <si>
    <t>NTL15-695</t>
  </si>
  <si>
    <t>Rua Bernardo Nunes de Paula, Pirangi Dentro, Parnamirim</t>
  </si>
  <si>
    <t>a291</t>
  </si>
  <si>
    <t>NTL15-70</t>
  </si>
  <si>
    <t>Rua Mario Medeiros, Cohabinal, Parnamirim</t>
  </si>
  <si>
    <t>a292</t>
  </si>
  <si>
    <t>NTL15-706</t>
  </si>
  <si>
    <t>Rua Antônio Jacinto Pereira, Pirangi Dentro, Parnamirim</t>
  </si>
  <si>
    <t>a293</t>
  </si>
  <si>
    <t>NTL15-738</t>
  </si>
  <si>
    <t>Rua Francisco Paiva, Nova Esperança, Parnamirim</t>
  </si>
  <si>
    <t>a294</t>
  </si>
  <si>
    <t>NTL15-744</t>
  </si>
  <si>
    <t>Estrada Japecanga, Nova Esperança, Parnamirim</t>
  </si>
  <si>
    <t>a295</t>
  </si>
  <si>
    <t>NTL15-745</t>
  </si>
  <si>
    <t>Estrada Japecanga, Vale do Sol, Parnamirim</t>
  </si>
  <si>
    <t>a296</t>
  </si>
  <si>
    <t>NTL15-748</t>
  </si>
  <si>
    <t>Rua Francisco de Assis Vasconcelos, Nova Esperança, Parnamirim</t>
  </si>
  <si>
    <t>a297</t>
  </si>
  <si>
    <t>NTL15-752</t>
  </si>
  <si>
    <t>Rua Lídia Ferreira de Souza, Nova Esperança, Parnamirim</t>
  </si>
  <si>
    <t>a298</t>
  </si>
  <si>
    <t>NTL15-756</t>
  </si>
  <si>
    <t>Rua Doutor Ronaldo Maranhão, Nova Esperança, Parnamirim</t>
  </si>
  <si>
    <t>a299</t>
  </si>
  <si>
    <t>NTL15-761</t>
  </si>
  <si>
    <t>Rua Suboficial Marcelino Agostinho Costa, Nova Esperança, Parnamirim</t>
  </si>
  <si>
    <t>a300</t>
  </si>
  <si>
    <t>NTL15-764</t>
  </si>
  <si>
    <t>Rua Doutor Ronaldo Maranhão, Vale do Sol, Parnamirim</t>
  </si>
  <si>
    <t>a301</t>
  </si>
  <si>
    <t>NTL15-806</t>
  </si>
  <si>
    <t>Santa Ângela, Conjunto Pirangi de Dentro, Parnamirim</t>
  </si>
  <si>
    <t>a302</t>
  </si>
  <si>
    <t>NTL15-809</t>
  </si>
  <si>
    <t>Rua João Paulo II</t>
  </si>
  <si>
    <t>a303</t>
  </si>
  <si>
    <t>NTL15-820</t>
  </si>
  <si>
    <t>Rua Ex-Combatente José Firmino de Medeiros, Nova Esperança, Parnamirim</t>
  </si>
  <si>
    <t>a304</t>
  </si>
  <si>
    <t>NTL15-822</t>
  </si>
  <si>
    <t>Santa Tereza</t>
  </si>
  <si>
    <t>Rua Joao Paulo II, Santa Tereza, Parnamirim</t>
  </si>
  <si>
    <t>a305</t>
  </si>
  <si>
    <t>NTL15-843</t>
  </si>
  <si>
    <t>a306</t>
  </si>
  <si>
    <t>NTL15-871</t>
  </si>
  <si>
    <t>Avenida João Paulo II, Nova Esperança, Parnamirim</t>
  </si>
  <si>
    <t>a307</t>
  </si>
  <si>
    <t>NTL15-877</t>
  </si>
  <si>
    <t>Rua Santa Dominica, Conjunto Pirangi de Dentro, Parnamirim</t>
  </si>
  <si>
    <t>a308</t>
  </si>
  <si>
    <t>NTL15-893</t>
  </si>
  <si>
    <t>Avenida João Paulo II, Conjunto Pirangi de Dentro, Parnamirim</t>
  </si>
  <si>
    <t>a309</t>
  </si>
  <si>
    <t>NTL15-898</t>
  </si>
  <si>
    <t>a310</t>
  </si>
  <si>
    <t>NTL15-97</t>
  </si>
  <si>
    <t>Rua Presidente Castelo Branco, Cohabinal, Parnamirim</t>
  </si>
  <si>
    <t>a311</t>
  </si>
  <si>
    <t>CH03</t>
  </si>
  <si>
    <t>NTL06-796-1</t>
  </si>
  <si>
    <t>Parque das Árvores</t>
  </si>
  <si>
    <t>R. Pendanga, 185</t>
  </si>
  <si>
    <t>a312</t>
  </si>
  <si>
    <t>JOÃO PESSOA</t>
  </si>
  <si>
    <t>CH03-NOK</t>
  </si>
  <si>
    <t>JPA00-5933</t>
  </si>
  <si>
    <t>Bancários</t>
  </si>
  <si>
    <t>R. Hercílio Alves de Souza, 87</t>
  </si>
  <si>
    <t>N OK</t>
  </si>
  <si>
    <t>a313</t>
  </si>
  <si>
    <t>JPA00-4810</t>
  </si>
  <si>
    <t>Mangabeira IV</t>
  </si>
  <si>
    <t>Rua Comerciante Alfredo Ferreira da Rocha, 2925</t>
  </si>
  <si>
    <t>a314</t>
  </si>
  <si>
    <t>CH04-NOK</t>
  </si>
  <si>
    <t>JPA00-7991</t>
  </si>
  <si>
    <t>Jardim Cidade Universitária</t>
  </si>
  <si>
    <t>R. Juíz Arnaldo Ferreira Alves, SN</t>
  </si>
  <si>
    <t>a315</t>
  </si>
  <si>
    <t>JPA00-7992</t>
  </si>
  <si>
    <t>a316</t>
  </si>
  <si>
    <t>FLA05-471</t>
  </si>
  <si>
    <t>Lagoa Sapiranga</t>
  </si>
  <si>
    <t>R. José Felix de Lima, 1130</t>
  </si>
  <si>
    <t>a317</t>
  </si>
  <si>
    <t>FLA09-1442</t>
  </si>
  <si>
    <t>Praia de Iracema</t>
  </si>
  <si>
    <t>R. Gonçalves Lêdo, 245</t>
  </si>
  <si>
    <t>a318</t>
  </si>
  <si>
    <t>FLA12-2160</t>
  </si>
  <si>
    <t>Pici</t>
  </si>
  <si>
    <t>R. Moreira de Sousa, 550</t>
  </si>
  <si>
    <t>JOSIMAR/ DANIEL MELO (85992869866)</t>
  </si>
  <si>
    <t>a319</t>
  </si>
  <si>
    <t>FLA12-2177</t>
  </si>
  <si>
    <t>a320</t>
  </si>
  <si>
    <t>FLA12-2182</t>
  </si>
  <si>
    <t>a321</t>
  </si>
  <si>
    <t>FLA22-921</t>
  </si>
  <si>
    <t>Rua Elizeu Oriá, 674</t>
  </si>
  <si>
    <t>a322</t>
  </si>
  <si>
    <t>FLA22-922</t>
  </si>
  <si>
    <t>a323</t>
  </si>
  <si>
    <t>FLA22-923</t>
  </si>
  <si>
    <t>a324</t>
  </si>
  <si>
    <t>FLA22-924</t>
  </si>
  <si>
    <t>a325</t>
  </si>
  <si>
    <t>FLA22-925</t>
  </si>
  <si>
    <t>a326</t>
  </si>
  <si>
    <t>FLA22-926</t>
  </si>
  <si>
    <t>a327</t>
  </si>
  <si>
    <t>FLA22-927</t>
  </si>
  <si>
    <t>a328</t>
  </si>
  <si>
    <t>FLA22-928</t>
  </si>
  <si>
    <t>a329</t>
  </si>
  <si>
    <t>MARACANAÚ</t>
  </si>
  <si>
    <t>OLT293</t>
  </si>
  <si>
    <t>MCW02-2328</t>
  </si>
  <si>
    <t>Distrito Industrial I</t>
  </si>
  <si>
    <t>Av. Parque Norte 2, 273</t>
  </si>
  <si>
    <t>a330</t>
  </si>
  <si>
    <t>CTO - GALPAO NOVO</t>
  </si>
  <si>
    <t>Jardim Iracema</t>
  </si>
  <si>
    <t>BR-116, 25300</t>
  </si>
  <si>
    <t>a331</t>
  </si>
  <si>
    <t>FLA20-002</t>
  </si>
  <si>
    <t>Jangurussu</t>
  </si>
  <si>
    <t>Avenida Benu Marcondes, Jangurussu, Fortaleza</t>
  </si>
  <si>
    <t>a332</t>
  </si>
  <si>
    <t>FLA20-021</t>
  </si>
  <si>
    <t>Vila Velha</t>
  </si>
  <si>
    <t>Rua 8, Vila Velha, Fortaleza</t>
  </si>
  <si>
    <t>a333</t>
  </si>
  <si>
    <t>FLA20-027</t>
  </si>
  <si>
    <t>Avenida L, Vila Velha, Fortaleza</t>
  </si>
  <si>
    <t>a334</t>
  </si>
  <si>
    <t>FLA20-030</t>
  </si>
  <si>
    <t>Rua 10, Vila Velha, Fortaleza</t>
  </si>
  <si>
    <t>a335</t>
  </si>
  <si>
    <t>FLA20-041</t>
  </si>
  <si>
    <t>a336</t>
  </si>
  <si>
    <t>FLA20-066</t>
  </si>
  <si>
    <t>Prefeito José Walter</t>
  </si>
  <si>
    <t>Avenida L, Prefeito José Walter, Fortaleza</t>
  </si>
  <si>
    <t>a337</t>
  </si>
  <si>
    <t>FLA20-068</t>
  </si>
  <si>
    <t>Rua 49, Vila Velha, Fortaleza</t>
  </si>
  <si>
    <t>a338</t>
  </si>
  <si>
    <t>FLA20-069</t>
  </si>
  <si>
    <t>a339</t>
  </si>
  <si>
    <t>FLA20-084</t>
  </si>
  <si>
    <t>Conjunto Esperança</t>
  </si>
  <si>
    <t>Avenida E (Conjunto dos Bancários), Conjunto Esperança, Fortaleza</t>
  </si>
  <si>
    <t>a340</t>
  </si>
  <si>
    <t>FLA20-104</t>
  </si>
  <si>
    <t>Rua 35, Vila Velha, Fortaleza</t>
  </si>
  <si>
    <t>Sinal Alto</t>
  </si>
  <si>
    <t>45</t>
  </si>
  <si>
    <t>JOÃO PAULO/ LUCAS (85989820412)</t>
  </si>
  <si>
    <t>a341</t>
  </si>
  <si>
    <t>FLA20-133</t>
  </si>
  <si>
    <t>Rua 13, Vila Velha, Fortaleza</t>
  </si>
  <si>
    <t>a342</t>
  </si>
  <si>
    <t>FLA20-147</t>
  </si>
  <si>
    <t>Rua 18 Cj Nova Assuncao, Vila Velha, Fortaleza</t>
  </si>
  <si>
    <t>a343</t>
  </si>
  <si>
    <t>FLA20-179</t>
  </si>
  <si>
    <t>Avenida J, Vila Velha, Fortaleza</t>
  </si>
  <si>
    <t>a344</t>
  </si>
  <si>
    <t>FLA20-212</t>
  </si>
  <si>
    <t>Jardim Guanabara</t>
  </si>
  <si>
    <t>Rua Rosinha Sampaio, Jardim Guanabara, Fortaleza</t>
  </si>
  <si>
    <t>JOÃO PAULO CAVALCANTE DA SILVA (85989820412)</t>
  </si>
  <si>
    <t>a345</t>
  </si>
  <si>
    <t>FLA20-223</t>
  </si>
  <si>
    <t>Avenida Independência, Vila Velha, Fortaleza</t>
  </si>
  <si>
    <t>a346</t>
  </si>
  <si>
    <t>FLA20-229</t>
  </si>
  <si>
    <t>Quintino Cunha</t>
  </si>
  <si>
    <t>Rua I, Quintino Cunha, Fortaleza</t>
  </si>
  <si>
    <t>a347</t>
  </si>
  <si>
    <t>FLA20-234</t>
  </si>
  <si>
    <t>Avenida Independência, Quintino Cunha, Fortaleza</t>
  </si>
  <si>
    <t>a348</t>
  </si>
  <si>
    <t>FLA20-246</t>
  </si>
  <si>
    <t>Rua II, Quintino Cunha, Fortaleza</t>
  </si>
  <si>
    <t>a349</t>
  </si>
  <si>
    <t>FLA20-248</t>
  </si>
  <si>
    <t>Boa Vista Castelão</t>
  </si>
  <si>
    <t>Rua IV, Boa Vista Castelão, Fortaleza</t>
  </si>
  <si>
    <t>a350</t>
  </si>
  <si>
    <t>FLA20-255</t>
  </si>
  <si>
    <t>Rua Francisquinha Portela, Quintino Cunha, Fortaleza</t>
  </si>
  <si>
    <t>a351</t>
  </si>
  <si>
    <t>FLA20-256</t>
  </si>
  <si>
    <t>Rua Durval Peixoto Costa, Quintino Cunha, Fortaleza</t>
  </si>
  <si>
    <t>a352</t>
  </si>
  <si>
    <t>FLA20-262</t>
  </si>
  <si>
    <t>a353</t>
  </si>
  <si>
    <t>FLA20-263</t>
  </si>
  <si>
    <t>a354</t>
  </si>
  <si>
    <t>FLA20-267</t>
  </si>
  <si>
    <t>a355</t>
  </si>
  <si>
    <t>a356</t>
  </si>
  <si>
    <t>FLA20-271</t>
  </si>
  <si>
    <t>a357</t>
  </si>
  <si>
    <t>FLA20-276</t>
  </si>
  <si>
    <t>Rua Santa Maria Gorete, Quintino Cunha, Fortaleza</t>
  </si>
  <si>
    <t>a358</t>
  </si>
  <si>
    <t>FLA20-278</t>
  </si>
  <si>
    <t>Rua Dona Lúcia Pinheiro, Quintino Cunha, Fortaleza</t>
  </si>
  <si>
    <t>a359</t>
  </si>
  <si>
    <t>FLA20-281</t>
  </si>
  <si>
    <t>a360</t>
  </si>
  <si>
    <t>FLA20-287</t>
  </si>
  <si>
    <t>a361</t>
  </si>
  <si>
    <t>FLA20-288</t>
  </si>
  <si>
    <t>Rua Luís Costa Filho, Quintino Cunha, Fortaleza</t>
  </si>
  <si>
    <t>a362</t>
  </si>
  <si>
    <t>FLA20-289</t>
  </si>
  <si>
    <t>a363</t>
  </si>
  <si>
    <t>FLA20-298</t>
  </si>
  <si>
    <t>Rua Ilha do Bote, Quintino Cunha, Fortaleza</t>
  </si>
  <si>
    <t>a364</t>
  </si>
  <si>
    <t>FLA20-300</t>
  </si>
  <si>
    <t>a365</t>
  </si>
  <si>
    <t>FLA20-301</t>
  </si>
  <si>
    <t>a366</t>
  </si>
  <si>
    <t>FLA20-305</t>
  </si>
  <si>
    <t>Rua Dos Pescadores, Quintino Cunha, Fortaleza</t>
  </si>
  <si>
    <t>a367</t>
  </si>
  <si>
    <t>FLA20-308</t>
  </si>
  <si>
    <t>Rua Baixa do Milagre, Quintino Cunha, Fortaleza</t>
  </si>
  <si>
    <t>a368</t>
  </si>
  <si>
    <t>FLA20-312</t>
  </si>
  <si>
    <t>Rua do Carangueijo, Quintino Cunha, Fortaleza</t>
  </si>
  <si>
    <t>a369</t>
  </si>
  <si>
    <t>FLA20-386</t>
  </si>
  <si>
    <t>Rua Palmacia, Vila Velha, Fortaleza</t>
  </si>
  <si>
    <t>a370</t>
  </si>
  <si>
    <t>FLA20-399</t>
  </si>
  <si>
    <t>Avenida Washington Luiz, Jardim Guanabara, Fortaleza</t>
  </si>
  <si>
    <t>a371</t>
  </si>
  <si>
    <t>FLA20-405</t>
  </si>
  <si>
    <t>a372</t>
  </si>
  <si>
    <t>FLA20-409</t>
  </si>
  <si>
    <t>Rua Cidade Palhano, Vila Velha, Fortaleza</t>
  </si>
  <si>
    <t>a373</t>
  </si>
  <si>
    <t>FLA20-425</t>
  </si>
  <si>
    <t>a374</t>
  </si>
  <si>
    <t>FLA20-431</t>
  </si>
  <si>
    <t>Rua Moraújo, Vila Velha, Fortaleza</t>
  </si>
  <si>
    <t>a375</t>
  </si>
  <si>
    <t>FLA20-450</t>
  </si>
  <si>
    <t>Rua Carlos Gondin, Jardim Guanabara, Fortaleza</t>
  </si>
  <si>
    <t>a376</t>
  </si>
  <si>
    <t>FLA20-467</t>
  </si>
  <si>
    <t>Rua Carlos Walravem, Jardim Guanabara, Fortaleza</t>
  </si>
  <si>
    <t>a377</t>
  </si>
  <si>
    <t>FLA20-473</t>
  </si>
  <si>
    <t>Rua Antônio Arruda, Jardim Guanabara, Fortaleza</t>
  </si>
  <si>
    <t>a378</t>
  </si>
  <si>
    <t>FLA20-478</t>
  </si>
  <si>
    <t>Rua Creusa Rocha, Vila Velha, Fortaleza</t>
  </si>
  <si>
    <t>a379</t>
  </si>
  <si>
    <t>FLA20-487</t>
  </si>
  <si>
    <t>Rua Cariús, Vila Velha, Fortaleza</t>
  </si>
  <si>
    <t>a380</t>
  </si>
  <si>
    <t>FLA20-509</t>
  </si>
  <si>
    <t>Avenida Major Assis, Vila Velha, Fortaleza</t>
  </si>
  <si>
    <t>a381</t>
  </si>
  <si>
    <t>FLA20-512</t>
  </si>
  <si>
    <t>R. Cecil Salgado, 529 - Jardim Guanabara, Fortaleza - CE, 60346-205</t>
  </si>
  <si>
    <t>a382</t>
  </si>
  <si>
    <t>FLA20-515</t>
  </si>
  <si>
    <t>a383</t>
  </si>
  <si>
    <t>FLA20-521</t>
  </si>
  <si>
    <t>Rua Cecil Salgado, Jardim Guanabara, Fortaleza</t>
  </si>
  <si>
    <t>a384</t>
  </si>
  <si>
    <t>FLA20-523</t>
  </si>
  <si>
    <t>Av. Major Assis, 1153 - Vila Velha, Fortaleza - CE, 60330-878</t>
  </si>
  <si>
    <t>a385</t>
  </si>
  <si>
    <t>FLA20-526</t>
  </si>
  <si>
    <t>Avenida Major Assis, Jardim Guanabara, Fortaleza</t>
  </si>
  <si>
    <t>a386</t>
  </si>
  <si>
    <t>FLA20-535</t>
  </si>
  <si>
    <t>Avenida Emília Gonçalves, Quintino Cunha, Fortaleza</t>
  </si>
  <si>
    <t>a387</t>
  </si>
  <si>
    <t>FLA20-550</t>
  </si>
  <si>
    <t>Avenida Hildebrando de Melo, Vila Velha, Fortaleza</t>
  </si>
  <si>
    <t>a388</t>
  </si>
  <si>
    <t>FLA20-563</t>
  </si>
  <si>
    <t>a389</t>
  </si>
  <si>
    <t>FLA20-572</t>
  </si>
  <si>
    <t>Rua Antônio Arruda, Vila Velha, Fortaleza</t>
  </si>
  <si>
    <t>a390</t>
  </si>
  <si>
    <t>FLA20-579</t>
  </si>
  <si>
    <t>a391</t>
  </si>
  <si>
    <t>FLA20-581</t>
  </si>
  <si>
    <t>a392</t>
  </si>
  <si>
    <t>FLA20-586</t>
  </si>
  <si>
    <t>a393</t>
  </si>
  <si>
    <t>FLA20-657</t>
  </si>
  <si>
    <t>a394</t>
  </si>
  <si>
    <t>FLA20-660</t>
  </si>
  <si>
    <t>Olavo Oliveira</t>
  </si>
  <si>
    <t>Rua Maria José Teixeira, Olavo Oliveira, Fortaleza</t>
  </si>
  <si>
    <t>a395</t>
  </si>
  <si>
    <t>FLA20-675</t>
  </si>
  <si>
    <t>9ab51889</t>
  </si>
  <si>
    <t>JOAQUIM GOMES/ ODAIL (85996525161)</t>
  </si>
  <si>
    <t>a396</t>
  </si>
  <si>
    <t>FLA20-679</t>
  </si>
  <si>
    <t>Rua Padre Manuel Primo, Olavo Oliveira, Fortaleza</t>
  </si>
  <si>
    <t>a397</t>
  </si>
  <si>
    <t>FLA20-690</t>
  </si>
  <si>
    <t>a398</t>
  </si>
  <si>
    <t>FLA20-779</t>
  </si>
  <si>
    <t>Rua Carlos Araújo, Olavo Oliveira, Fortaleza</t>
  </si>
  <si>
    <t>a399</t>
  </si>
  <si>
    <t>FLA20-780</t>
  </si>
  <si>
    <t>Travessa Carlos Araújo, Olavo Oliveira, Fortaleza</t>
  </si>
  <si>
    <t>a400</t>
  </si>
  <si>
    <t>FLA20-781</t>
  </si>
  <si>
    <t>Rua Padre Teodoro, Jardim Guanabara, Fortaleza</t>
  </si>
  <si>
    <t>a401</t>
  </si>
  <si>
    <t>FLA20-798</t>
  </si>
  <si>
    <t>a402</t>
  </si>
  <si>
    <t>FLA20-803</t>
  </si>
  <si>
    <t>Rua Padre Manuel Primo, Quintino Cunha, Fortaleza</t>
  </si>
  <si>
    <t>a403</t>
  </si>
  <si>
    <t>FLA20-822</t>
  </si>
  <si>
    <t>Avenida Emília Gonçalves, Olavo Oliveira, Fortaleza</t>
  </si>
  <si>
    <t>a404</t>
  </si>
  <si>
    <t>FLA20-837</t>
  </si>
  <si>
    <t>Rua João Tinoco, Olavo Oliveira, Fortaleza</t>
  </si>
  <si>
    <t>a405</t>
  </si>
  <si>
    <t>FLA20-841</t>
  </si>
  <si>
    <t>a406</t>
  </si>
  <si>
    <t>FLA20-844</t>
  </si>
  <si>
    <t>Rua Rosalvo Quinderé, Olavo Oliveira, Fortaleza</t>
  </si>
  <si>
    <t>a407</t>
  </si>
  <si>
    <t>FLA20-860</t>
  </si>
  <si>
    <t>Rua Otávio Paranhos, Jardim Iracema, Fortaleza</t>
  </si>
  <si>
    <t>a408</t>
  </si>
  <si>
    <t>FLA20-868</t>
  </si>
  <si>
    <t>Rua Abelardo Ferreira, Jardim Iracema, Fortaleza</t>
  </si>
  <si>
    <t>a409</t>
  </si>
  <si>
    <t>FLA20-905</t>
  </si>
  <si>
    <t>a410</t>
  </si>
  <si>
    <t>FLA20-916</t>
  </si>
  <si>
    <t>Rua Misericórdia, Jardim Guanabara, Fortaleza</t>
  </si>
  <si>
    <t>a411</t>
  </si>
  <si>
    <t>FLA20-931</t>
  </si>
  <si>
    <t>Rua Raimundo Pinheiro Bastos, Olavo Oliveira, Fortaleza</t>
  </si>
  <si>
    <t>a412</t>
  </si>
  <si>
    <t>FLA20-951</t>
  </si>
  <si>
    <t>a413</t>
  </si>
  <si>
    <t>FLA20-958</t>
  </si>
  <si>
    <t>Antônio Bezerra</t>
  </si>
  <si>
    <t>Avenida Tenente Lisboa, Antônio Bezerra, Fortaleza</t>
  </si>
  <si>
    <t>a414</t>
  </si>
  <si>
    <t>FLA20-965</t>
  </si>
  <si>
    <t>Rua Misericórdia, Jardim Iracema, Fortaleza</t>
  </si>
  <si>
    <t>a415</t>
  </si>
  <si>
    <t>FLA20-972</t>
  </si>
  <si>
    <t>a416</t>
  </si>
  <si>
    <t>FLA20-990</t>
  </si>
  <si>
    <t>a417</t>
  </si>
  <si>
    <t>FLA20-1006</t>
  </si>
  <si>
    <t>Rua Ana Batista, Jardim Iracema, Fortaleza</t>
  </si>
  <si>
    <t>a418</t>
  </si>
  <si>
    <t>PL09</t>
  </si>
  <si>
    <t>FLA20-1037</t>
  </si>
  <si>
    <t>Rua Rio Paraguai, Jardim Iracema, Fortaleza</t>
  </si>
  <si>
    <t>a419</t>
  </si>
  <si>
    <t>FLA20-1062</t>
  </si>
  <si>
    <t>Rua Alberto Ferreira, Jardim Iracema, Fortaleza</t>
  </si>
  <si>
    <t>a420</t>
  </si>
  <si>
    <t>FLA20-1081</t>
  </si>
  <si>
    <t>a421</t>
  </si>
  <si>
    <t>FLA20-1104</t>
  </si>
  <si>
    <t>Rua Rio Araguaia, Jardim Iracema, Fortaleza</t>
  </si>
  <si>
    <t>a422</t>
  </si>
  <si>
    <t>FLA20-1111</t>
  </si>
  <si>
    <t>Rua Rio Tocantins, Jardim Iracema, Fortaleza</t>
  </si>
  <si>
    <t>a423</t>
  </si>
  <si>
    <t>FLA20-1133</t>
  </si>
  <si>
    <t>a424</t>
  </si>
  <si>
    <t>FLA20-1137</t>
  </si>
  <si>
    <t>a425</t>
  </si>
  <si>
    <t>FLA20-1138</t>
  </si>
  <si>
    <t>a426</t>
  </si>
  <si>
    <t>FLA20-1141</t>
  </si>
  <si>
    <t>a427</t>
  </si>
  <si>
    <t>FLA20-1150</t>
  </si>
  <si>
    <t>Rua Eretides de Alencar, Jardim Iracema, Fortaleza</t>
  </si>
  <si>
    <t>a428</t>
  </si>
  <si>
    <t>PL10</t>
  </si>
  <si>
    <t>FLA20-1157</t>
  </si>
  <si>
    <t>a429</t>
  </si>
  <si>
    <t>FLA20-1250</t>
  </si>
  <si>
    <t>Rua 17 Polar, Vila Velha, Fortaleza</t>
  </si>
  <si>
    <t>a430</t>
  </si>
  <si>
    <t>FLA20-1263</t>
  </si>
  <si>
    <t>Rua Rio Tapajós, Vila Velha, Fortaleza</t>
  </si>
  <si>
    <t>a431</t>
  </si>
  <si>
    <t>PL11</t>
  </si>
  <si>
    <t>FLA20-1316</t>
  </si>
  <si>
    <t>Rua Coronel Abelardo Rodrigues, Vila Velha, Fortaleza</t>
  </si>
  <si>
    <t>a432</t>
  </si>
  <si>
    <t>FLA20-1331</t>
  </si>
  <si>
    <t>a433</t>
  </si>
  <si>
    <t>FLA20-1334</t>
  </si>
  <si>
    <t>Rua Parambu, Vila Velha, Fortaleza</t>
  </si>
  <si>
    <t>a434</t>
  </si>
  <si>
    <t>FLA20-1341</t>
  </si>
  <si>
    <t>Rua Ministro Antônio Coelho, Vila Velha, Fortaleza</t>
  </si>
  <si>
    <t>a435</t>
  </si>
  <si>
    <t>FLA20-1377</t>
  </si>
  <si>
    <t>Rua Helenice Paiva Menezes, Vila Velha, Fortaleza</t>
  </si>
  <si>
    <t>a436</t>
  </si>
  <si>
    <t>PL12</t>
  </si>
  <si>
    <t>FLA20-1433</t>
  </si>
  <si>
    <t>Barra do Ceará</t>
  </si>
  <si>
    <t>Rua Desembargador Hermes Paraíba, Barra do Ceará, Fortaleza</t>
  </si>
  <si>
    <t>a437</t>
  </si>
  <si>
    <t>FLA20-1442</t>
  </si>
  <si>
    <t>Rua Arquimedes Memória, Barra do Ceará, Fortaleza</t>
  </si>
  <si>
    <t>a438</t>
  </si>
  <si>
    <t>FLA20-1443</t>
  </si>
  <si>
    <t>a439</t>
  </si>
  <si>
    <t>FLA20-1460</t>
  </si>
  <si>
    <t>Rua Manuel Moura, Barra do Ceará, Fortaleza</t>
  </si>
  <si>
    <t>a440</t>
  </si>
  <si>
    <t>FLA20-1470</t>
  </si>
  <si>
    <t>Rua Fenelon Bomilcar, Jardim Iracema, Fortaleza</t>
  </si>
  <si>
    <t>a441</t>
  </si>
  <si>
    <t>FLA20-1471</t>
  </si>
  <si>
    <t>a442</t>
  </si>
  <si>
    <t>PL13</t>
  </si>
  <si>
    <t>FLA20-1603</t>
  </si>
  <si>
    <t>Rua Amor Perfeito, Barra do Ceará, Fortaleza</t>
  </si>
  <si>
    <t>a443</t>
  </si>
  <si>
    <t>FLA20-1613</t>
  </si>
  <si>
    <t>Rua Álvaro Garrido, Barra do Ceará, Fortaleza</t>
  </si>
  <si>
    <t>a444</t>
  </si>
  <si>
    <t>FLA20-1617</t>
  </si>
  <si>
    <t>Rua Alberto de Oliveira, Barra do Ceará, Fortaleza</t>
  </si>
  <si>
    <t>a445</t>
  </si>
  <si>
    <t>FLA20-1620</t>
  </si>
  <si>
    <t>Rua General Tomé Cordeiro, Jardim Iracema, Fortaleza</t>
  </si>
  <si>
    <t>a446</t>
  </si>
  <si>
    <t>FLA20-1630</t>
  </si>
  <si>
    <t>a447</t>
  </si>
  <si>
    <t>PL15</t>
  </si>
  <si>
    <t>FLA20-1793</t>
  </si>
  <si>
    <t>Rua Lara, Barra do Ceará, Fortaleza</t>
  </si>
  <si>
    <t>a448</t>
  </si>
  <si>
    <t>FLA20-1814</t>
  </si>
  <si>
    <t>a449</t>
  </si>
  <si>
    <t>FLA20-1815</t>
  </si>
  <si>
    <t>Floresta</t>
  </si>
  <si>
    <t>Rua Adolfo Bezerra de Menezes, Floresta, Fortaleza</t>
  </si>
  <si>
    <t>a450</t>
  </si>
  <si>
    <t>FLA20-1879</t>
  </si>
  <si>
    <t>Álvaro Weyne</t>
  </si>
  <si>
    <t>Rua São Bernardo, Álvaro Weyne, Fortaleza</t>
  </si>
  <si>
    <t>a451</t>
  </si>
  <si>
    <t>FLA20-1885</t>
  </si>
  <si>
    <t>Rua César Correia, Floresta, Fortaleza</t>
  </si>
  <si>
    <t>a452</t>
  </si>
  <si>
    <t>FLA20-1889</t>
  </si>
  <si>
    <t>Rua General Mário Hermes, Floresta, Fortaleza</t>
  </si>
  <si>
    <t>a453</t>
  </si>
  <si>
    <t>FLA20-1913</t>
  </si>
  <si>
    <t>Rua Teodomiro de Castro, Floresta, Fortaleza</t>
  </si>
  <si>
    <t>a454</t>
  </si>
  <si>
    <t>FLA20-2466</t>
  </si>
  <si>
    <t>Rua Astrogildo Fontoura, Barra do Ceará, Fortaleza</t>
  </si>
  <si>
    <t>a455</t>
  </si>
  <si>
    <t>FLA20-2471</t>
  </si>
  <si>
    <t>Rua Canário, Barra do Ceará, Fortaleza</t>
  </si>
  <si>
    <t>a456</t>
  </si>
  <si>
    <t>FLA15-73</t>
  </si>
  <si>
    <t>Dias Macêdo</t>
  </si>
  <si>
    <t>Rua Um, 55 - Dias Macedo, Fortaleza - CE, 6860-500</t>
  </si>
  <si>
    <t>a457</t>
  </si>
  <si>
    <t>FLA15-74</t>
  </si>
  <si>
    <t>a458</t>
  </si>
  <si>
    <t>FLA15-75</t>
  </si>
  <si>
    <t>a459</t>
  </si>
  <si>
    <t>FLA15-76</t>
  </si>
  <si>
    <t>a460</t>
  </si>
  <si>
    <t>FLA15-77</t>
  </si>
  <si>
    <t>a461</t>
  </si>
  <si>
    <t>FLA15-78</t>
  </si>
  <si>
    <t>a462</t>
  </si>
  <si>
    <t>FLA15-79</t>
  </si>
  <si>
    <t>a463</t>
  </si>
  <si>
    <t>FLA15-80</t>
  </si>
  <si>
    <t>a464</t>
  </si>
  <si>
    <t>EUSÉBIO</t>
  </si>
  <si>
    <t>OLT163</t>
  </si>
  <si>
    <t>ESB01-880</t>
  </si>
  <si>
    <t>Mangabeira</t>
  </si>
  <si>
    <t>Av. Eusébio de Queiroz, 4065 - Mangabeira, Eusébio - CE, 61760-000</t>
  </si>
  <si>
    <t>a465</t>
  </si>
  <si>
    <t>ESB01-881</t>
  </si>
  <si>
    <t>a466</t>
  </si>
  <si>
    <t>ESB01-882</t>
  </si>
  <si>
    <t>a467</t>
  </si>
  <si>
    <t>ESB01-883</t>
  </si>
  <si>
    <t>a468</t>
  </si>
  <si>
    <t>ESB01-884</t>
  </si>
  <si>
    <t>a469</t>
  </si>
  <si>
    <t>CEO-VIVO</t>
  </si>
  <si>
    <t>Torre</t>
  </si>
  <si>
    <t>Av. Pres. Epitácio Pessoa, 2496 – Torre, João Pessoa - PB</t>
  </si>
  <si>
    <t>56</t>
  </si>
  <si>
    <t>CARLOS EMILIANO E LUIZ FERNANDO</t>
  </si>
  <si>
    <t>a470</t>
  </si>
  <si>
    <t>GOIANINHA</t>
  </si>
  <si>
    <t>POP GOIANINHA</t>
  </si>
  <si>
    <t>Bosque das Palmeiras</t>
  </si>
  <si>
    <t>R. Baobá, 26 - Bosque das Palmeiras, Goianinha - RN, 59173-000</t>
  </si>
  <si>
    <t>0611f994</t>
  </si>
  <si>
    <t>DEDA (84991662573)</t>
  </si>
  <si>
    <t>a471</t>
  </si>
  <si>
    <t>NTL17-1607</t>
  </si>
  <si>
    <t>R. da Ametista, 32 - Lagoa Nova, Natal - RN, 59076-300</t>
  </si>
  <si>
    <t>a472</t>
  </si>
  <si>
    <t>NTL17-1608</t>
  </si>
  <si>
    <t>a473</t>
  </si>
  <si>
    <t>NTL17-1621</t>
  </si>
  <si>
    <t>Capim Macio</t>
  </si>
  <si>
    <t>Rua Antônio Barros Cavalcanti, 2777 - Capim Macio, Natal - RN, 59078-260</t>
  </si>
  <si>
    <t>a474</t>
  </si>
  <si>
    <t>NTL17-1622</t>
  </si>
  <si>
    <t>a475</t>
  </si>
  <si>
    <t>NTL17-1623</t>
  </si>
  <si>
    <t>a476</t>
  </si>
  <si>
    <t>NTL17-1624</t>
  </si>
  <si>
    <t>a477</t>
  </si>
  <si>
    <t>NTL01-932</t>
  </si>
  <si>
    <t>Pirangi do Norte</t>
  </si>
  <si>
    <t>Av. São Sebastião, 1499 - Pirangi do Norte, Parnamirim - RN, 59161-585</t>
  </si>
  <si>
    <t>APTA</t>
  </si>
  <si>
    <t>a478</t>
  </si>
  <si>
    <t>NTL01-933</t>
  </si>
  <si>
    <t>R. Srg. Martiniano Brandão, 45 - Pirangi do Norte, Parnamirim - RN, 59161-650</t>
  </si>
  <si>
    <t>a479</t>
  </si>
  <si>
    <t>NTL01-934</t>
  </si>
  <si>
    <t>R. José Inácio, 646 - Pirangi do Norte, Parnamirim - RN, 59161-640</t>
  </si>
  <si>
    <t>a480</t>
  </si>
  <si>
    <t>NTL01-1017</t>
  </si>
  <si>
    <t>Parnamirim, Rio Grande do Norte</t>
  </si>
  <si>
    <t>a481</t>
  </si>
  <si>
    <t>NTL01-1018</t>
  </si>
  <si>
    <t>R. Joaquim Xavier, 267 - Pirangi do Norte, Parnamirim - RN, 59161-750</t>
  </si>
  <si>
    <t>a482</t>
  </si>
  <si>
    <t>NTL01-1021</t>
  </si>
  <si>
    <t>R. Manoel Estevão do Nascimento, 22 - Pirangi Do Norte (Distrito Lit, Parnamirim - RN, 59161-700</t>
  </si>
  <si>
    <t>a483</t>
  </si>
  <si>
    <t>NTL01-1022</t>
  </si>
  <si>
    <t>R. Manoel Estevão do Nascimento, 50 - Pirangi do Norte, Parnamirim - RN, 59161-700</t>
  </si>
  <si>
    <t>a484</t>
  </si>
  <si>
    <t>NTL01-1023</t>
  </si>
  <si>
    <t>R. Manoel Estevão do Nascimento, 12 - Pirangi do Norte, Parnamirim - RN, 59161-700</t>
  </si>
  <si>
    <t>a485</t>
  </si>
  <si>
    <t>NTL09-1101</t>
  </si>
  <si>
    <t>Ponta Negra</t>
  </si>
  <si>
    <t>Av. Praia de Ponta Negra, 9175 - Ponta Negra, Natal - RN, 59092-100</t>
  </si>
  <si>
    <t>a486</t>
  </si>
  <si>
    <t>NTL09-1102</t>
  </si>
  <si>
    <t>a487</t>
  </si>
  <si>
    <t>NTL13-38</t>
  </si>
  <si>
    <t>Parque de Exposições</t>
  </si>
  <si>
    <t>Rua Rio Potengi</t>
  </si>
  <si>
    <t>a488</t>
  </si>
  <si>
    <t>OLT 08</t>
  </si>
  <si>
    <t>NTL13-57</t>
  </si>
  <si>
    <t>Rua das Margaridas</t>
  </si>
  <si>
    <t>a489</t>
  </si>
  <si>
    <t>NTL13-86</t>
  </si>
  <si>
    <t>Rua Tenente Ferreira Maldos</t>
  </si>
  <si>
    <t>-5.910156351042916</t>
  </si>
  <si>
    <t>-35.260760248946255</t>
  </si>
  <si>
    <t>a490</t>
  </si>
  <si>
    <t>NTL13-147</t>
  </si>
  <si>
    <t>R. Srg. Norberto Marquês</t>
  </si>
  <si>
    <t>-5.91252</t>
  </si>
  <si>
    <t>-35.2609</t>
  </si>
  <si>
    <t>a491</t>
  </si>
  <si>
    <t>NTL13-150</t>
  </si>
  <si>
    <t>Rua Tenente Aurelio</t>
  </si>
  <si>
    <t>a492</t>
  </si>
  <si>
    <t>NTL13-161</t>
  </si>
  <si>
    <t>Rua Pires de Campos</t>
  </si>
  <si>
    <t>a493</t>
  </si>
  <si>
    <t>NTL13-168</t>
  </si>
  <si>
    <t>Drogaria Santa Fé</t>
  </si>
  <si>
    <t>-5.9165488</t>
  </si>
  <si>
    <t>-35.2615373</t>
  </si>
  <si>
    <t>a494</t>
  </si>
  <si>
    <t>NTL13-181</t>
  </si>
  <si>
    <t>Av. Brigadeiro Everaldo Breves</t>
  </si>
  <si>
    <t>-5.91729</t>
  </si>
  <si>
    <t>-35.26084</t>
  </si>
  <si>
    <t>a495</t>
  </si>
  <si>
    <t>NTL13-198</t>
  </si>
  <si>
    <t>Avenida Edgar Dantas</t>
  </si>
  <si>
    <t>a496</t>
  </si>
  <si>
    <t>NTL13-229</t>
  </si>
  <si>
    <t>R. Asp. Santos</t>
  </si>
  <si>
    <t>-5.92102</t>
  </si>
  <si>
    <t>-35.2591</t>
  </si>
  <si>
    <t>a497</t>
  </si>
  <si>
    <t>NTL13-230</t>
  </si>
  <si>
    <t>R. Ten. Bulhões</t>
  </si>
  <si>
    <t>-5.91926</t>
  </si>
  <si>
    <t>-35.25995</t>
  </si>
  <si>
    <t>a498</t>
  </si>
  <si>
    <t>NTL13-285</t>
  </si>
  <si>
    <t>Boa Esperança</t>
  </si>
  <si>
    <t>Avenida Brigadeiro Souto</t>
  </si>
  <si>
    <t>-5.9253156</t>
  </si>
  <si>
    <t>-35.2610582</t>
  </si>
  <si>
    <t>a499</t>
  </si>
  <si>
    <t>NTL13-313</t>
  </si>
  <si>
    <t>Avenida Brigadeiro Everaldo Breves</t>
  </si>
  <si>
    <t>a500</t>
  </si>
  <si>
    <t>NTL13-330</t>
  </si>
  <si>
    <t>Avenida Francisco Tomas de Vasconcelos</t>
  </si>
  <si>
    <t>a501</t>
  </si>
  <si>
    <t>NTL13-332</t>
  </si>
  <si>
    <t>a502</t>
  </si>
  <si>
    <t>NTL13-336</t>
  </si>
  <si>
    <t>R. Antônio Ferreira Neto</t>
  </si>
  <si>
    <t>-5.92508</t>
  </si>
  <si>
    <t>-35.26029</t>
  </si>
  <si>
    <t>a503</t>
  </si>
  <si>
    <t>NTL13-342</t>
  </si>
  <si>
    <t>Av. Comandante Petit</t>
  </si>
  <si>
    <t>-5.92361</t>
  </si>
  <si>
    <t>-35.2629</t>
  </si>
  <si>
    <t>a504</t>
  </si>
  <si>
    <t>NTL13-350</t>
  </si>
  <si>
    <t>Rua Capitão Bastos</t>
  </si>
  <si>
    <t>a505</t>
  </si>
  <si>
    <t>NTL13-351</t>
  </si>
  <si>
    <t>R. Cap. Bastos</t>
  </si>
  <si>
    <t>-5.92336</t>
  </si>
  <si>
    <t>-35.26143</t>
  </si>
  <si>
    <t>a506</t>
  </si>
  <si>
    <t>NTL13-357</t>
  </si>
  <si>
    <t>-5.9245023</t>
  </si>
  <si>
    <t>-35.2635676</t>
  </si>
  <si>
    <t>a507</t>
  </si>
  <si>
    <t>NTL13-373</t>
  </si>
  <si>
    <t>Av. Ten. Cordeiro</t>
  </si>
  <si>
    <t>-5.92563</t>
  </si>
  <si>
    <t>-35.26201</t>
  </si>
  <si>
    <t>a508</t>
  </si>
  <si>
    <t>NTL13-376</t>
  </si>
  <si>
    <t>R. Gov. Juvenal Lamartine</t>
  </si>
  <si>
    <t>-5.92689</t>
  </si>
  <si>
    <t>-35.26127</t>
  </si>
  <si>
    <t>a509</t>
  </si>
  <si>
    <t>NTL13-378</t>
  </si>
  <si>
    <t>R. Manoel Costa</t>
  </si>
  <si>
    <t>-5.9263</t>
  </si>
  <si>
    <t>-35.2607</t>
  </si>
  <si>
    <t>a510</t>
  </si>
  <si>
    <t>NTL13-380</t>
  </si>
  <si>
    <t>Tv. Gov. Juvenal Lamartine</t>
  </si>
  <si>
    <t>-5.92667</t>
  </si>
  <si>
    <t>-35.26014</t>
  </si>
  <si>
    <t>a511</t>
  </si>
  <si>
    <t>NTL13-381</t>
  </si>
  <si>
    <t>Travessa Governador Juvenal Lamartine</t>
  </si>
  <si>
    <t>a512</t>
  </si>
  <si>
    <t>NTL13-384</t>
  </si>
  <si>
    <t>-5.92748</t>
  </si>
  <si>
    <t>-35.25979</t>
  </si>
  <si>
    <t>a513</t>
  </si>
  <si>
    <t>NTL13-389</t>
  </si>
  <si>
    <t>R. Min. Salgado Filho</t>
  </si>
  <si>
    <t>-5.9264</t>
  </si>
  <si>
    <t>-35.25971</t>
  </si>
  <si>
    <t>a514</t>
  </si>
  <si>
    <t>NTL13-394</t>
  </si>
  <si>
    <t>-5.92514</t>
  </si>
  <si>
    <t>-35.26277</t>
  </si>
  <si>
    <t>a515</t>
  </si>
  <si>
    <t>NTL13-397</t>
  </si>
  <si>
    <t>-5.92588</t>
  </si>
  <si>
    <t>-35.26354</t>
  </si>
  <si>
    <t>a516</t>
  </si>
  <si>
    <t>NTL13-407</t>
  </si>
  <si>
    <t>-5.93059</t>
  </si>
  <si>
    <t>-35.26408</t>
  </si>
  <si>
    <t>a517</t>
  </si>
  <si>
    <t>NTL13-426</t>
  </si>
  <si>
    <t>R. Odilon Braga</t>
  </si>
  <si>
    <t>-5.92859</t>
  </si>
  <si>
    <t>-35.25934</t>
  </si>
  <si>
    <t>a518</t>
  </si>
  <si>
    <t>NTL13-432</t>
  </si>
  <si>
    <t>Rua Vinte Um de Abril</t>
  </si>
  <si>
    <t>-5.92919</t>
  </si>
  <si>
    <t>-35.26107</t>
  </si>
  <si>
    <t>a519</t>
  </si>
  <si>
    <t>NTL13-437</t>
  </si>
  <si>
    <t>Avenida Manoel Costa</t>
  </si>
  <si>
    <t>a520</t>
  </si>
  <si>
    <t>NTL13-440</t>
  </si>
  <si>
    <t>Av. Brg. Souto</t>
  </si>
  <si>
    <t>-5.92835</t>
  </si>
  <si>
    <t>-35.26232</t>
  </si>
  <si>
    <t>a521</t>
  </si>
  <si>
    <t>NTL13-444</t>
  </si>
  <si>
    <t>-5.92764</t>
  </si>
  <si>
    <t>-35.26209</t>
  </si>
  <si>
    <t>a522</t>
  </si>
  <si>
    <t>NTL13-450</t>
  </si>
  <si>
    <t>a523</t>
  </si>
  <si>
    <t>NTL13-451</t>
  </si>
  <si>
    <t>R. Onze de Junho</t>
  </si>
  <si>
    <t>-5.93048</t>
  </si>
  <si>
    <t>-35.26155</t>
  </si>
  <si>
    <t>a524</t>
  </si>
  <si>
    <t>NTL13-452</t>
  </si>
  <si>
    <t>-5.93067</t>
  </si>
  <si>
    <t>-35.26081</t>
  </si>
  <si>
    <t>a525</t>
  </si>
  <si>
    <t>NTL13-466</t>
  </si>
  <si>
    <t>R. Primeiro de Maio</t>
  </si>
  <si>
    <t>-5.92948</t>
  </si>
  <si>
    <t>-35.26116</t>
  </si>
  <si>
    <t>a526</t>
  </si>
  <si>
    <t>NTL13-470</t>
  </si>
  <si>
    <t>Sem nome</t>
  </si>
  <si>
    <t>-5.930573238</t>
  </si>
  <si>
    <t>-35.25945521</t>
  </si>
  <si>
    <t>a527</t>
  </si>
  <si>
    <t>NTL13-477</t>
  </si>
  <si>
    <t>R. Primeiro de Janeiro</t>
  </si>
  <si>
    <t>-5.93207</t>
  </si>
  <si>
    <t>-35.26403</t>
  </si>
  <si>
    <t>a528</t>
  </si>
  <si>
    <t>NTL13-478</t>
  </si>
  <si>
    <t>R. Águas Belas</t>
  </si>
  <si>
    <t>-5.93245</t>
  </si>
  <si>
    <t>-35.26368</t>
  </si>
  <si>
    <t>a529</t>
  </si>
  <si>
    <t>NTL13-481</t>
  </si>
  <si>
    <t>R. João Firmino Siqueira</t>
  </si>
  <si>
    <t>-5.93086</t>
  </si>
  <si>
    <t>-35.26289</t>
  </si>
  <si>
    <t>a530</t>
  </si>
  <si>
    <t>NTL13-485</t>
  </si>
  <si>
    <t>R. Água Doce</t>
  </si>
  <si>
    <t>-5.9304</t>
  </si>
  <si>
    <t>-35.26378</t>
  </si>
  <si>
    <t>a531</t>
  </si>
  <si>
    <t>NTL13-488</t>
  </si>
  <si>
    <t>Rua 15 de Novembro</t>
  </si>
  <si>
    <t>a532</t>
  </si>
  <si>
    <t>NTL13-491</t>
  </si>
  <si>
    <t>a533</t>
  </si>
  <si>
    <t>NTL13-522</t>
  </si>
  <si>
    <t>R. Célso Anacleto da Silva</t>
  </si>
  <si>
    <t>-5.92211</t>
  </si>
  <si>
    <t>-35.2558</t>
  </si>
  <si>
    <t>a534</t>
  </si>
  <si>
    <t>NTL13-524</t>
  </si>
  <si>
    <t>R. Girassol</t>
  </si>
  <si>
    <t>-5.92295</t>
  </si>
  <si>
    <t>-35.2555</t>
  </si>
  <si>
    <t>a535</t>
  </si>
  <si>
    <t>NTL13-526</t>
  </si>
  <si>
    <t>-5.92368</t>
  </si>
  <si>
    <t>a536</t>
  </si>
  <si>
    <t>NTL13-543</t>
  </si>
  <si>
    <t>R. Ednaldo Alves da Silva</t>
  </si>
  <si>
    <t>-5.92185</t>
  </si>
  <si>
    <t>-35.2535</t>
  </si>
  <si>
    <t>a537</t>
  </si>
  <si>
    <t>NTL13-565</t>
  </si>
  <si>
    <t>Rua Crisantamo</t>
  </si>
  <si>
    <t>a538</t>
  </si>
  <si>
    <t>NTL13-624</t>
  </si>
  <si>
    <t>R. da Inconfidência</t>
  </si>
  <si>
    <t>-5.923</t>
  </si>
  <si>
    <t>-35.2504</t>
  </si>
  <si>
    <t>a539</t>
  </si>
  <si>
    <t>NTL13-630</t>
  </si>
  <si>
    <t>R. das Capitânias</t>
  </si>
  <si>
    <t>-5.92246</t>
  </si>
  <si>
    <t>-35.2482</t>
  </si>
  <si>
    <t>a540</t>
  </si>
  <si>
    <t>NTL13-640</t>
  </si>
  <si>
    <t>R. dos Jesuítas</t>
  </si>
  <si>
    <t>-5.9242395</t>
  </si>
  <si>
    <t>-35.2505553</t>
  </si>
  <si>
    <t>a541</t>
  </si>
  <si>
    <t>NTL13-643</t>
  </si>
  <si>
    <t>-5.9252342</t>
  </si>
  <si>
    <t>-35.2515575</t>
  </si>
  <si>
    <t>a542</t>
  </si>
  <si>
    <t>NTL13-666</t>
  </si>
  <si>
    <t>Rua Padre Oliveira de Lima</t>
  </si>
  <si>
    <t>a543</t>
  </si>
  <si>
    <t>NTL13-673</t>
  </si>
  <si>
    <t>Rua José Alves Maciel</t>
  </si>
  <si>
    <t>a544</t>
  </si>
  <si>
    <t>NTL13-675</t>
  </si>
  <si>
    <t>Rua Domingos Vital de Barros</t>
  </si>
  <si>
    <t>-5.9256383956199645</t>
  </si>
  <si>
    <t>-35.247496739029884</t>
  </si>
  <si>
    <t>a545</t>
  </si>
  <si>
    <t>NTL13-678</t>
  </si>
  <si>
    <t>-5.9244711980605524</t>
  </si>
  <si>
    <t>-35.24635867769575</t>
  </si>
  <si>
    <t>a546</t>
  </si>
  <si>
    <t>NTL13-693</t>
  </si>
  <si>
    <t>Rua Alvarega Peixoto</t>
  </si>
  <si>
    <t>a547</t>
  </si>
  <si>
    <t>NTL13-703</t>
  </si>
  <si>
    <t>Rua dos Imigrantes</t>
  </si>
  <si>
    <t>a548</t>
  </si>
  <si>
    <t>NTL13-710</t>
  </si>
  <si>
    <t>a549</t>
  </si>
  <si>
    <t>NTL13-711</t>
  </si>
  <si>
    <t>R. dos Imigrantes</t>
  </si>
  <si>
    <t>-5.92599</t>
  </si>
  <si>
    <t>-35.251</t>
  </si>
  <si>
    <t>a550</t>
  </si>
  <si>
    <t>NTL13-715</t>
  </si>
  <si>
    <t>R. Geraldo Freire</t>
  </si>
  <si>
    <t>-5.93017</t>
  </si>
  <si>
    <t>-35.244</t>
  </si>
  <si>
    <t>a551</t>
  </si>
  <si>
    <t>NTL13-723</t>
  </si>
  <si>
    <t>R. Padre Feijó</t>
  </si>
  <si>
    <t>-5.92878</t>
  </si>
  <si>
    <t>-35.2467</t>
  </si>
  <si>
    <t>a552</t>
  </si>
  <si>
    <t>NTL13-738</t>
  </si>
  <si>
    <t>R. Flôr de Minas</t>
  </si>
  <si>
    <t>-5.9294</t>
  </si>
  <si>
    <t>-35.2495</t>
  </si>
  <si>
    <t>a553</t>
  </si>
  <si>
    <t>NTL13-779</t>
  </si>
  <si>
    <t>a554</t>
  </si>
  <si>
    <t>NTL13-793</t>
  </si>
  <si>
    <t>R. Dom Pedro Segundo</t>
  </si>
  <si>
    <t>-5.9328798</t>
  </si>
  <si>
    <t>-35.2400612</t>
  </si>
  <si>
    <t>a555</t>
  </si>
  <si>
    <t>NTL13-796</t>
  </si>
  <si>
    <t>-5.9335283</t>
  </si>
  <si>
    <t>-35.2403733</t>
  </si>
  <si>
    <t>a556</t>
  </si>
  <si>
    <t>NTL13-832</t>
  </si>
  <si>
    <t>R. Marcos Antônio Rodrigues</t>
  </si>
  <si>
    <t>-5.9350067</t>
  </si>
  <si>
    <t>-35.2426726</t>
  </si>
  <si>
    <t>a557</t>
  </si>
  <si>
    <t>NTL13-888</t>
  </si>
  <si>
    <t>Rua São Clemente</t>
  </si>
  <si>
    <t>-5.9303991</t>
  </si>
  <si>
    <t>-35.2577983</t>
  </si>
  <si>
    <t>a558</t>
  </si>
  <si>
    <t>NTL13-902</t>
  </si>
  <si>
    <t>R. Caprichosos de Pilar</t>
  </si>
  <si>
    <t>-5.92998</t>
  </si>
  <si>
    <t>-35.25656</t>
  </si>
  <si>
    <t>a559</t>
  </si>
  <si>
    <t>NTL13-924</t>
  </si>
  <si>
    <t>R. Neilza Gomes de Figueiredo</t>
  </si>
  <si>
    <t>-5.92904</t>
  </si>
  <si>
    <t>-35.25638</t>
  </si>
  <si>
    <t>a560</t>
  </si>
  <si>
    <t>NTL13-938</t>
  </si>
  <si>
    <t>R. Manoel Antônio de Figueiredo</t>
  </si>
  <si>
    <t>-5.92871</t>
  </si>
  <si>
    <t>-35.25802</t>
  </si>
  <si>
    <t>a561</t>
  </si>
  <si>
    <t>NTL13-942</t>
  </si>
  <si>
    <t>R. Sao Clemente</t>
  </si>
  <si>
    <t>-5.92896</t>
  </si>
  <si>
    <t>-35.25825</t>
  </si>
  <si>
    <t>a562</t>
  </si>
  <si>
    <t>NTL13-945</t>
  </si>
  <si>
    <t>Rua Padre Miguel</t>
  </si>
  <si>
    <t>a563</t>
  </si>
  <si>
    <t>NTL13-948</t>
  </si>
  <si>
    <t>Av. Dr. Luís Antônio</t>
  </si>
  <si>
    <t>-5.92981</t>
  </si>
  <si>
    <t>-35.25888</t>
  </si>
  <si>
    <t>a564</t>
  </si>
  <si>
    <t>NTL13-953</t>
  </si>
  <si>
    <t>-5.92633</t>
  </si>
  <si>
    <t>-35.25861</t>
  </si>
  <si>
    <t>a565</t>
  </si>
  <si>
    <t>NTL13-965</t>
  </si>
  <si>
    <t>Rua Heleno Noberto Costa</t>
  </si>
  <si>
    <t>a566</t>
  </si>
  <si>
    <t>NTL13-966</t>
  </si>
  <si>
    <t>R. Albatroz</t>
  </si>
  <si>
    <t>-5.92549</t>
  </si>
  <si>
    <t>-35.254</t>
  </si>
  <si>
    <t>a567</t>
  </si>
  <si>
    <t>NTL13-967</t>
  </si>
  <si>
    <t>Rua Mirage</t>
  </si>
  <si>
    <t>a568</t>
  </si>
  <si>
    <t>NTL13-968</t>
  </si>
  <si>
    <t>Rua Mirrage</t>
  </si>
  <si>
    <t>-5.92595</t>
  </si>
  <si>
    <t>-35.25397</t>
  </si>
  <si>
    <t>a569</t>
  </si>
  <si>
    <t>NTL13-984</t>
  </si>
  <si>
    <t>R. Navajo</t>
  </si>
  <si>
    <t>-5.92721</t>
  </si>
  <si>
    <t>-35.25497</t>
  </si>
  <si>
    <t>a570</t>
  </si>
  <si>
    <t>NTL13-985</t>
  </si>
  <si>
    <t>Rua Jumbo</t>
  </si>
  <si>
    <t>-5.9268516</t>
  </si>
  <si>
    <t>-35.2548044</t>
  </si>
  <si>
    <t>a571</t>
  </si>
  <si>
    <t>NTL13-997</t>
  </si>
  <si>
    <t>R. Unidos do Cabuçu</t>
  </si>
  <si>
    <t>-5.92872</t>
  </si>
  <si>
    <t>-35.25271</t>
  </si>
  <si>
    <t>a572</t>
  </si>
  <si>
    <t>NTL13-1000</t>
  </si>
  <si>
    <t>-5.9284383</t>
  </si>
  <si>
    <t>-35.2523017</t>
  </si>
  <si>
    <t>a573</t>
  </si>
  <si>
    <t>NTL13-1023</t>
  </si>
  <si>
    <t>R. Francisco de Assis de Oliveira</t>
  </si>
  <si>
    <t>-5.933019723</t>
  </si>
  <si>
    <t>-35.25060648</t>
  </si>
  <si>
    <t>a574</t>
  </si>
  <si>
    <t>NTL13-1039</t>
  </si>
  <si>
    <t>a575</t>
  </si>
  <si>
    <t>NTL13-1042</t>
  </si>
  <si>
    <t>Condomínio Villares</t>
  </si>
  <si>
    <t>-5.933093594732242</t>
  </si>
  <si>
    <t>-35.25054976344109</t>
  </si>
  <si>
    <t>a576</t>
  </si>
  <si>
    <t>NTL13-1047</t>
  </si>
  <si>
    <t>-5.932761448406572</t>
  </si>
  <si>
    <t>-35.24914026260377</t>
  </si>
  <si>
    <t>a577</t>
  </si>
  <si>
    <t>NTL13-1048</t>
  </si>
  <si>
    <t>-5.933305688064421</t>
  </si>
  <si>
    <t>-35.2501004934311</t>
  </si>
  <si>
    <t>a578</t>
  </si>
  <si>
    <t>NTL13-1096</t>
  </si>
  <si>
    <t>Cajupiranga</t>
  </si>
  <si>
    <t>R. Campo Belo</t>
  </si>
  <si>
    <t>-5.94433</t>
  </si>
  <si>
    <t>-35.2593</t>
  </si>
  <si>
    <t>a579</t>
  </si>
  <si>
    <t>NTL13-1103</t>
  </si>
  <si>
    <t>Rua Campo de Marte</t>
  </si>
  <si>
    <t>-5.9474364742549515</t>
  </si>
  <si>
    <t>-35.257986013242416</t>
  </si>
  <si>
    <t>a580</t>
  </si>
  <si>
    <t>NTL13-1111</t>
  </si>
  <si>
    <t>Parnamirim</t>
  </si>
  <si>
    <t>R. Campo das Rosas</t>
  </si>
  <si>
    <t>-5.95732</t>
  </si>
  <si>
    <t>a581</t>
  </si>
  <si>
    <t>NTL13-1116</t>
  </si>
  <si>
    <t>Rua Campo Livre</t>
  </si>
  <si>
    <t>a582</t>
  </si>
  <si>
    <t>NTL13-1119</t>
  </si>
  <si>
    <t>Rua Campos Elisios</t>
  </si>
  <si>
    <t>a583</t>
  </si>
  <si>
    <t>NTL13-1124</t>
  </si>
  <si>
    <t>R. Campo dos Milagres</t>
  </si>
  <si>
    <t>-5.95476</t>
  </si>
  <si>
    <t>-35.2559</t>
  </si>
  <si>
    <t>a584</t>
  </si>
  <si>
    <t>NTL13-1139</t>
  </si>
  <si>
    <t>R. Campo Comprido</t>
  </si>
  <si>
    <t>-5.95082</t>
  </si>
  <si>
    <t>-35.2561</t>
  </si>
  <si>
    <t>a585</t>
  </si>
  <si>
    <t>NTL13-1143</t>
  </si>
  <si>
    <t>R. Campo da Princesa</t>
  </si>
  <si>
    <t>-5.94933</t>
  </si>
  <si>
    <t>-35.2566</t>
  </si>
  <si>
    <t>a586</t>
  </si>
  <si>
    <t>NTL13-1161</t>
  </si>
  <si>
    <t>Loteamento Caminho do Mar</t>
  </si>
  <si>
    <t>-5.9415763</t>
  </si>
  <si>
    <t>-35.2564538</t>
  </si>
  <si>
    <t>a587</t>
  </si>
  <si>
    <t>NTL13-1174</t>
  </si>
  <si>
    <t>-5.941202438307566</t>
  </si>
  <si>
    <t>-35.25860846042634</t>
  </si>
  <si>
    <t>a588</t>
  </si>
  <si>
    <t>NTL13-1180</t>
  </si>
  <si>
    <t>R. Caminho de Malembá</t>
  </si>
  <si>
    <t>-5.94192</t>
  </si>
  <si>
    <t>-35.2565</t>
  </si>
  <si>
    <t>a589</t>
  </si>
  <si>
    <t>NTL13-1217</t>
  </si>
  <si>
    <t>R. André Martins da Silva</t>
  </si>
  <si>
    <t>-5.94394</t>
  </si>
  <si>
    <t>-35.2554</t>
  </si>
  <si>
    <t>a590</t>
  </si>
  <si>
    <t>NTL13-1231</t>
  </si>
  <si>
    <t>Rua 14</t>
  </si>
  <si>
    <t>-5.9460536</t>
  </si>
  <si>
    <t>-35.2542818</t>
  </si>
  <si>
    <t>a591</t>
  </si>
  <si>
    <t>NTL13-1243</t>
  </si>
  <si>
    <t>R. Severino Dias de Lucena</t>
  </si>
  <si>
    <t>-5.9452081</t>
  </si>
  <si>
    <t>-35.2530602</t>
  </si>
  <si>
    <t>a592</t>
  </si>
  <si>
    <t>NTL13-1266</t>
  </si>
  <si>
    <t>-5.942668</t>
  </si>
  <si>
    <t>-35.2521065</t>
  </si>
  <si>
    <t>a593</t>
  </si>
  <si>
    <t>NTL13-1297</t>
  </si>
  <si>
    <t>R. Quarenta</t>
  </si>
  <si>
    <t>-5.949635</t>
  </si>
  <si>
    <t>-35.2519983</t>
  </si>
  <si>
    <t>a594</t>
  </si>
  <si>
    <t>NTL13-1301</t>
  </si>
  <si>
    <t>Rua 45</t>
  </si>
  <si>
    <t>-5.9484568</t>
  </si>
  <si>
    <t>-35.2514636</t>
  </si>
  <si>
    <t>a595</t>
  </si>
  <si>
    <t>NTL13-1305</t>
  </si>
  <si>
    <t>Rua 47</t>
  </si>
  <si>
    <t>-5.9486606</t>
  </si>
  <si>
    <t>-35.2524832</t>
  </si>
  <si>
    <t>a596</t>
  </si>
  <si>
    <t>NTL13-1307</t>
  </si>
  <si>
    <t>R. Sessenta e Um</t>
  </si>
  <si>
    <t>-5.9477968</t>
  </si>
  <si>
    <t>-35.2521379</t>
  </si>
  <si>
    <t>a597</t>
  </si>
  <si>
    <t>NTL13-1313</t>
  </si>
  <si>
    <t>R. Inácia Vieira Praxedes</t>
  </si>
  <si>
    <t>-5.9473501</t>
  </si>
  <si>
    <t>-35.251973</t>
  </si>
  <si>
    <t>a598</t>
  </si>
  <si>
    <t>NTL13-1330</t>
  </si>
  <si>
    <t>R. Rivaldo Cavalcante Cruz</t>
  </si>
  <si>
    <t>-5.9442584</t>
  </si>
  <si>
    <t>-35.2497703</t>
  </si>
  <si>
    <t>a599</t>
  </si>
  <si>
    <t>NTL13-1360</t>
  </si>
  <si>
    <t>R. Caminho das Lagoas</t>
  </si>
  <si>
    <t>-5.9392245</t>
  </si>
  <si>
    <t>-35.2470247</t>
  </si>
  <si>
    <t>a600</t>
  </si>
  <si>
    <t>NTL13-1363</t>
  </si>
  <si>
    <t>R. Caminho do Atlântico</t>
  </si>
  <si>
    <t>-5.9407105</t>
  </si>
  <si>
    <t>-35.2476652</t>
  </si>
  <si>
    <t>a601</t>
  </si>
  <si>
    <t>NTL13-1385</t>
  </si>
  <si>
    <t>Rua Caminho das Falesias</t>
  </si>
  <si>
    <t>-5.939608591612345</t>
  </si>
  <si>
    <t>-35.2512417569782</t>
  </si>
  <si>
    <t>a602</t>
  </si>
  <si>
    <t>NTL13-1414</t>
  </si>
  <si>
    <t>R. Caminho das Matas</t>
  </si>
  <si>
    <t>-5.9387883</t>
  </si>
  <si>
    <t>-35.24552</t>
  </si>
  <si>
    <t>a603</t>
  </si>
  <si>
    <t>NTL13-1416</t>
  </si>
  <si>
    <t>R. Caminho das Minas</t>
  </si>
  <si>
    <t>-5.9391072</t>
  </si>
  <si>
    <t>-35.2454835</t>
  </si>
  <si>
    <t>a604</t>
  </si>
  <si>
    <t>NTL13-1537</t>
  </si>
  <si>
    <t>R. HI</t>
  </si>
  <si>
    <t>-5.9428643</t>
  </si>
  <si>
    <t>-35.260698</t>
  </si>
  <si>
    <t>a605</t>
  </si>
  <si>
    <t>NTL13-1542</t>
  </si>
  <si>
    <t>R. CD</t>
  </si>
  <si>
    <t>a606</t>
  </si>
  <si>
    <t>NTL13-1550</t>
  </si>
  <si>
    <t>a607</t>
  </si>
  <si>
    <t>NTL16-01</t>
  </si>
  <si>
    <t>R. Sadi Mendes - Santos Reis, Parnamirim - RN, 59145-085</t>
  </si>
  <si>
    <t>a608</t>
  </si>
  <si>
    <t>NTL16-04</t>
  </si>
  <si>
    <t>R. Cruzeiro do Sul - Santos Reis, Parnamirim - RN, 59141-090</t>
  </si>
  <si>
    <t>a609</t>
  </si>
  <si>
    <t>NTL16-18</t>
  </si>
  <si>
    <t>R. Edgar Dantas, 440 - Centro, Parnamirim - RN, 59140-290</t>
  </si>
  <si>
    <t>a610</t>
  </si>
  <si>
    <t>NTL16-19</t>
  </si>
  <si>
    <t>R. Lindalva Santiago, 722-836 - Rosa dos Ventos, Parnamirim - RN, 59141-610</t>
  </si>
  <si>
    <t>a611</t>
  </si>
  <si>
    <t>NTL16-20</t>
  </si>
  <si>
    <t>a612</t>
  </si>
  <si>
    <t>NTL16-32</t>
  </si>
  <si>
    <t>R. Manoel Cirílo, 318-342 - Santos Reis, Parnamirim - RN, 59141-040</t>
  </si>
  <si>
    <t>a613</t>
  </si>
  <si>
    <t>NTL16-35</t>
  </si>
  <si>
    <t>R. Manoel Cirílo, 382 - Santos Reis, Parnamirim - RN, 59141-040</t>
  </si>
  <si>
    <t>a614</t>
  </si>
  <si>
    <t>NTL16-59</t>
  </si>
  <si>
    <t>R. Sadi Mendes, 975-833 - Monte Castelo, Parnamirim - RN, 59146-110</t>
  </si>
  <si>
    <t>a615</t>
  </si>
  <si>
    <t>NTL16-60</t>
  </si>
  <si>
    <t>R. Edgar Dantas, 485-461 - Centro, Parnamirim - RN, 59140-290</t>
  </si>
  <si>
    <t>a616</t>
  </si>
  <si>
    <t>NTL16-94</t>
  </si>
  <si>
    <t>R. Pedro Nunes Ferreira - Santos Reis, Parnamirim - RN, 59141-170</t>
  </si>
  <si>
    <t>a617</t>
  </si>
  <si>
    <t>NTL16-98</t>
  </si>
  <si>
    <t>Conj. Hab. Augusto Severo</t>
  </si>
  <si>
    <t>R. Sinhá Queiroga, 107-1 - Conj. Hab. Augusto Severo, Parnamirim - RN, 59141-142</t>
  </si>
  <si>
    <t>a618</t>
  </si>
  <si>
    <t>NTL16-135</t>
  </si>
  <si>
    <t>Av. Sartunino da Rocha Laranjeiras, 33-31 - Conj. Hab. Augusto Severo, Parnamirim - RN, 59145-770</t>
  </si>
  <si>
    <t>a619</t>
  </si>
  <si>
    <t>NTL16-172</t>
  </si>
  <si>
    <t>R. Edgar Dantas, 1676-1818 - Centro, Parnamirim - RN, 59140-290</t>
  </si>
  <si>
    <t>a620</t>
  </si>
  <si>
    <t>NTL16-215</t>
  </si>
  <si>
    <t>R. Guarani, 56 - Passagem de Areia, Parnamirim - RN, 59145-820</t>
  </si>
  <si>
    <t>a621</t>
  </si>
  <si>
    <t>NTL16-219</t>
  </si>
  <si>
    <t>R. Edgar Dantas, 527a - Centro, Parnamirim - RN, 59140-290</t>
  </si>
  <si>
    <t>a622</t>
  </si>
  <si>
    <t>NTL16-249</t>
  </si>
  <si>
    <t>R. Sen. Duarte Filho, 224-330 - Santos Reis, Parnamirim - RN, 59141-110</t>
  </si>
  <si>
    <t>a623</t>
  </si>
  <si>
    <t>NTL16-282</t>
  </si>
  <si>
    <t>Rua Capitão Martinho Machado, 1800-1852 - Conj. Hab. Augusto Severo, Parnamirim - RN, 59140-300</t>
  </si>
  <si>
    <t>a624</t>
  </si>
  <si>
    <t>NTL16-297</t>
  </si>
  <si>
    <t>R. Foz do Iguaçu, 543-501 - Passagem de Areia, Parnamirim - RN, 59145-710</t>
  </si>
  <si>
    <t>a625</t>
  </si>
  <si>
    <t>NTL16-301</t>
  </si>
  <si>
    <t>R. Foz do Iguaçu, 2-230 - Passagem de Areia, Parnamirim - RN, 59145-710</t>
  </si>
  <si>
    <t>a626</t>
  </si>
  <si>
    <t>NTL16-306</t>
  </si>
  <si>
    <t>R. Francisco Altevir Wanderley, 174 - Conj. Hab. Augusto Severo, Parnamirim - RN, 59145-700</t>
  </si>
  <si>
    <t>a627</t>
  </si>
  <si>
    <t>NTL16-314</t>
  </si>
  <si>
    <t>R. Pedro Bezerra Filho, 859 - Santos Reis, 865, R. Pedro Bezerra Filho, 859 - Santos Reis, Parnamirim - RN, 59141-175</t>
  </si>
  <si>
    <t>a628</t>
  </si>
  <si>
    <t>NTL16-363</t>
  </si>
  <si>
    <t>R. Jonaldo Matias de Oliveira, 173-107 - Passagem de Areia, Parnamirim - RN, 59145-400</t>
  </si>
  <si>
    <t>a629</t>
  </si>
  <si>
    <t>NTL16-369</t>
  </si>
  <si>
    <t>R. Bolívia, 521-475 - Passagem de Areia, Parnamirim - RN, 59145-450</t>
  </si>
  <si>
    <t>a630</t>
  </si>
  <si>
    <t>NTL16-382</t>
  </si>
  <si>
    <t>R. Epitácio Leopoldino de Oliveira, 51 - Rosa dos Ventos, Parnamirim - RN, 59141-740</t>
  </si>
  <si>
    <t>a631</t>
  </si>
  <si>
    <t>NTL16-385</t>
  </si>
  <si>
    <t>R. Cándido Martins Dos Santos, 120-182 - Rosa dos Ventos, Parnamirim - RN, 59141-730</t>
  </si>
  <si>
    <t>a632</t>
  </si>
  <si>
    <t>NTL16-402</t>
  </si>
  <si>
    <t>R. Luzia Bezerra Lima, 244 - Rosa dos Ventos, Parnamirim - RN, 59141-710</t>
  </si>
  <si>
    <t>a633</t>
  </si>
  <si>
    <t>NTL16-406</t>
  </si>
  <si>
    <t>R. Luzia Bezerra Lima, 196-212 - Rosa dos Ventos, Parnamirim - RN, 59141-710</t>
  </si>
  <si>
    <t>a634</t>
  </si>
  <si>
    <t>NTL16-417</t>
  </si>
  <si>
    <t>R. Espírito Santo, 307-209 - Rosa dos Ventos, Parnamirim - RN, 59141-255</t>
  </si>
  <si>
    <t>a635</t>
  </si>
  <si>
    <t>NTL16-437</t>
  </si>
  <si>
    <t>R. Bahia, 162 - Rosa dos Ventos, Parnamirim - RN, 59141-275</t>
  </si>
  <si>
    <t>a636</t>
  </si>
  <si>
    <t>NTL16-438</t>
  </si>
  <si>
    <t>R. Rio de Janeiro, 331 - Rosa dos Ventos, Parnamirim - RN, 59141-705</t>
  </si>
  <si>
    <t>a637</t>
  </si>
  <si>
    <t>NTL16-465</t>
  </si>
  <si>
    <t>R. Cuiabá, 426-444 - Santa Tereza, Parnamirim - RN, 59142-210</t>
  </si>
  <si>
    <t>a638</t>
  </si>
  <si>
    <t>NTL16-470</t>
  </si>
  <si>
    <t>R. São Paulo, 160 - Rosa dos Ventos, Parnamirim - RN, 59142-665</t>
  </si>
  <si>
    <t>a639</t>
  </si>
  <si>
    <t>NTL16-471</t>
  </si>
  <si>
    <t>R. Belo Horizonte, 147-1 - Rosa dos Ventos, Parnamirim - RN, 59142-110</t>
  </si>
  <si>
    <t>a640</t>
  </si>
  <si>
    <t>NTL16-487</t>
  </si>
  <si>
    <t>R. Cuiabá, 120 - Santa Tereza, Parnamirim - RN, 59142-210</t>
  </si>
  <si>
    <t>a641</t>
  </si>
  <si>
    <t>NTL16-501</t>
  </si>
  <si>
    <t>R. Joaquim São de Oliveira, 450 - Santa Tereza, Parnamirim - RN, 59140-971</t>
  </si>
  <si>
    <t>a642</t>
  </si>
  <si>
    <t>NTL16-502</t>
  </si>
  <si>
    <t>R. Joaquim São de Oliveira, 96 - Santa Tereza, Parnamirim - RN, 59142-190</t>
  </si>
  <si>
    <t>a643</t>
  </si>
  <si>
    <t>NTL16-503</t>
  </si>
  <si>
    <t>R. Campo Grande, 170 - Santa Tereza, Parnamirim - RN, 59142-195</t>
  </si>
  <si>
    <t>-5.920355866641717</t>
  </si>
  <si>
    <t>-35.28203246634875</t>
  </si>
  <si>
    <t>a644</t>
  </si>
  <si>
    <t>NTL16-506</t>
  </si>
  <si>
    <t>R. Campo Grande, 97 - Santa Tereza, Parnamirim - RN, 59142-195</t>
  </si>
  <si>
    <t>a645</t>
  </si>
  <si>
    <t>NTL16-507</t>
  </si>
  <si>
    <t>R. Campo Grande, 79 - Santa Tereza, Parnamirim - RN, 59142-195</t>
  </si>
  <si>
    <t>a646</t>
  </si>
  <si>
    <t>NTL16-510</t>
  </si>
  <si>
    <t>R. Campo Grande, 327-307 - Santa Tereza, Parnamirim - RN, 59142-195</t>
  </si>
  <si>
    <t>a647</t>
  </si>
  <si>
    <t>NTL16-530</t>
  </si>
  <si>
    <t>R. das Dálias, 142 - Rosa dos Ventos, Parnamirim - RN, 59141-805</t>
  </si>
  <si>
    <t>a648</t>
  </si>
  <si>
    <t>NTL16-545</t>
  </si>
  <si>
    <t>R. Alagoas, 2-144 - Rosa dos Ventos, Parnamirim - RN, 59141-775</t>
  </si>
  <si>
    <t>a649</t>
  </si>
  <si>
    <t>NTL16-562</t>
  </si>
  <si>
    <t>R. Mikonos, 107-1 - Rosa dos Ventos, Parnamirim - RN, 59141-310</t>
  </si>
  <si>
    <t>a650</t>
  </si>
  <si>
    <t>NTL16-575</t>
  </si>
  <si>
    <t>R. Salsalito, 87 - Rosa dos Ventos, Parnamirim - RN, 59141-290</t>
  </si>
  <si>
    <t>a651</t>
  </si>
  <si>
    <t>NTL16-580</t>
  </si>
  <si>
    <t>R. Oscár Ramalho de Farias, 111-65 - Rosa dos Ventos, Parnamirim - RN, 59141-235</t>
  </si>
  <si>
    <t>-5.920533034575488</t>
  </si>
  <si>
    <t>-35.27621853750626</t>
  </si>
  <si>
    <t>a652</t>
  </si>
  <si>
    <t>NTL16-612</t>
  </si>
  <si>
    <t>R. Aderbal de Oliveira, 200 - Rosa dos Ventos, Parnamirim - RN, 59141-420</t>
  </si>
  <si>
    <t>-5.923368216102926</t>
  </si>
  <si>
    <t>-35.27772512437854</t>
  </si>
  <si>
    <t>a653</t>
  </si>
  <si>
    <t>NTL16-616</t>
  </si>
  <si>
    <t>R. Felisbela Vanderlei, 61-1 - Rosa dos Ventos, Parnamirim - RN, 59141-410</t>
  </si>
  <si>
    <t>-5.923275719052817</t>
  </si>
  <si>
    <t>-35.278105115376086</t>
  </si>
  <si>
    <t>a654</t>
  </si>
  <si>
    <t>NTL16-617</t>
  </si>
  <si>
    <t>-5.923934695952903</t>
  </si>
  <si>
    <t>-35.27807024654226</t>
  </si>
  <si>
    <t>a655</t>
  </si>
  <si>
    <t>NTL16-619</t>
  </si>
  <si>
    <t>R. Joel Imperador, 479 - Rosa dos Ventos, Parnamirim - RN, 59141-430</t>
  </si>
  <si>
    <t>-5.924326885378189</t>
  </si>
  <si>
    <t>-35.278563774346566</t>
  </si>
  <si>
    <t>a656</t>
  </si>
  <si>
    <t>NTL16-719</t>
  </si>
  <si>
    <t>R. Delfim Moreira, 318-370 - Santa Tereza, Parnamirim - RN, 59142-230</t>
  </si>
  <si>
    <t>-5.926349251019684</t>
  </si>
  <si>
    <t>-35.285167694091804</t>
  </si>
  <si>
    <t>a657</t>
  </si>
  <si>
    <t>NTL16-720</t>
  </si>
  <si>
    <t>R. Heitor de Góis, 229-1 - Santa Tereza, Parnamirim - RN, 59142-255</t>
  </si>
  <si>
    <t>-5.92573430576928</t>
  </si>
  <si>
    <t>-35.28460711240769</t>
  </si>
  <si>
    <t>a658</t>
  </si>
  <si>
    <t>NTL16-721</t>
  </si>
  <si>
    <t>R. Heitor de Góis, 286 - Santa Tereza, Parnamirim - RN, 59142-255</t>
  </si>
  <si>
    <t>-5.926374595820064</t>
  </si>
  <si>
    <t>-35.28458029031754</t>
  </si>
  <si>
    <t>a659</t>
  </si>
  <si>
    <t>NTL16-725</t>
  </si>
  <si>
    <t>R. Delfim Moreira, 309-233 - Santa Tereza, Parnamirim - RN, 59142-230</t>
  </si>
  <si>
    <t>-5.92779123491767</t>
  </si>
  <si>
    <t>-35.28470903635026</t>
  </si>
  <si>
    <t>a660</t>
  </si>
  <si>
    <t>NTL16-731</t>
  </si>
  <si>
    <t>R. Honório Martiniano da Silva, 2-134 - Santa Tereza, Parnamirim - RN, 59142-250</t>
  </si>
  <si>
    <t>-5.924947281564386</t>
  </si>
  <si>
    <t>-35.28393924236298</t>
  </si>
  <si>
    <t>a661</t>
  </si>
  <si>
    <t>NTL16-732</t>
  </si>
  <si>
    <t>R. Honório Martiniano da Silva - Santa Tereza, Parnamirim - RN, 59142-250</t>
  </si>
  <si>
    <t>-5.924547099334998</t>
  </si>
  <si>
    <t>-35.28395265340806</t>
  </si>
  <si>
    <t>a662</t>
  </si>
  <si>
    <t>NTL16-743</t>
  </si>
  <si>
    <t>R. Honório Martiniano da Silva, 439 - Santa Tereza, Parnamirim - RN, 59142-250</t>
  </si>
  <si>
    <t>-5.9256969554934</t>
  </si>
  <si>
    <t>-35.283901691436775</t>
  </si>
  <si>
    <t>a663</t>
  </si>
  <si>
    <t>NTL16-745</t>
  </si>
  <si>
    <t>R. Honório Martiniano da Silva, 535 - Santa Tereza, Parnamirim - RN, 59142-250</t>
  </si>
  <si>
    <t>-5.926741428327006</t>
  </si>
  <si>
    <t>-35.28385810554028</t>
  </si>
  <si>
    <t>a664</t>
  </si>
  <si>
    <t>NTL16-748</t>
  </si>
  <si>
    <t>R. Delfim Moreira, 70-152 - Santa Tereza, Parnamirim - RN, 59142-230</t>
  </si>
  <si>
    <t>-5.927745881179941</t>
  </si>
  <si>
    <t>-35.28333105146885</t>
  </si>
  <si>
    <t>a665</t>
  </si>
  <si>
    <t>NTL16-750</t>
  </si>
  <si>
    <t>R. Clóvis Cavalcante de Lima, 731A - Santa Tereza, Parnamirim - RN, 59142-240</t>
  </si>
  <si>
    <t>-5.926816128734902</t>
  </si>
  <si>
    <t>-35.283239185810096</t>
  </si>
  <si>
    <t>a666</t>
  </si>
  <si>
    <t>NTL16-760</t>
  </si>
  <si>
    <t>R. Pará, 323-309 - Rosa dos Ventos, Parnamirim - RN, 59140-971</t>
  </si>
  <si>
    <t>-5.925528879220617</t>
  </si>
  <si>
    <t>-35.282257497310646</t>
  </si>
  <si>
    <t>a667</t>
  </si>
  <si>
    <t>NTL16-761</t>
  </si>
  <si>
    <t>R. Pará, 226-298 - Rosa dos Ventos, Parnamirim - RN, 59140-971</t>
  </si>
  <si>
    <t>-5.9255022004424625</t>
  </si>
  <si>
    <t>-35.28180956840516</t>
  </si>
  <si>
    <t>a668</t>
  </si>
  <si>
    <t>NTL16-782</t>
  </si>
  <si>
    <t>R. Amélia Vasconcelos, 78 - Rosa dos Ventos, Parnamirim - RN, 59141-825</t>
  </si>
  <si>
    <t>-5.924238958820716</t>
  </si>
  <si>
    <t>-35.28086811304093</t>
  </si>
  <si>
    <t>a669</t>
  </si>
  <si>
    <t>NTL16-791</t>
  </si>
  <si>
    <t>R. Francisco Ferreira da Silva, 364-422 - Rosa dos Ventos, Parnamirim - RN, 59142-060</t>
  </si>
  <si>
    <t>-5.927789900984271</t>
  </si>
  <si>
    <t>-35.280906334519386</t>
  </si>
  <si>
    <t>a670</t>
  </si>
  <si>
    <t>NTL16-811</t>
  </si>
  <si>
    <t>R. Pres. Garrastazú Médici, 68 - Santa Tereza, Parnamirim - RN, 59142-503</t>
  </si>
  <si>
    <t>-5.933862848968875</t>
  </si>
  <si>
    <t>-35.289662169265995</t>
  </si>
  <si>
    <t>a671</t>
  </si>
  <si>
    <t>NTL16-820</t>
  </si>
  <si>
    <t>-5.9302438849681005</t>
  </si>
  <si>
    <t>-35.290332114365974</t>
  </si>
  <si>
    <t>a672</t>
  </si>
  <si>
    <t>NTL16-822</t>
  </si>
  <si>
    <t>R. Pres. Epitácio Pessoa, 2-280 - Santa Tereza, Parnamirim - RN, 59142-340</t>
  </si>
  <si>
    <t>-5.9338686661210875</t>
  </si>
  <si>
    <t>-35.29029992754608</t>
  </si>
  <si>
    <t>a673</t>
  </si>
  <si>
    <t>NTL16-829</t>
  </si>
  <si>
    <t>R. João Goularte, 265-247 - Santa Tereza, Parnamirim - RN, 59140-971</t>
  </si>
  <si>
    <t>-5.933720133662851</t>
  </si>
  <si>
    <t>-35.28832671068336</t>
  </si>
  <si>
    <t>a674</t>
  </si>
  <si>
    <t>NTL16-830</t>
  </si>
  <si>
    <t>R. Corinthians, 37-16 - Santa Tereza, Parnamirim - RN, 59140-971</t>
  </si>
  <si>
    <t>-5.934021603315572</t>
  </si>
  <si>
    <t>-35.28806117110282</t>
  </si>
  <si>
    <t>a675</t>
  </si>
  <si>
    <t>NTL16-842</t>
  </si>
  <si>
    <t>Rua Presidente João Goulart - Santa Tereza, Parnamirim - RN, 59142-310</t>
  </si>
  <si>
    <t>-5.933041900308891</t>
  </si>
  <si>
    <t>-35.28836485796549</t>
  </si>
  <si>
    <t>a676</t>
  </si>
  <si>
    <t>NTL16-854</t>
  </si>
  <si>
    <t>R. Pres. Castelo Branco, 248-320 - Santa Tereza, Parnamirim - RN, 59142-420</t>
  </si>
  <si>
    <t>-5.933514724915498</t>
  </si>
  <si>
    <t>-35.28986869397147</t>
  </si>
  <si>
    <t>a677</t>
  </si>
  <si>
    <t>NTL16-860</t>
  </si>
  <si>
    <t>R. Pres. Artur Bernardes, 7 - Santa Tereza, Parnamirim - RN, 59142-350</t>
  </si>
  <si>
    <t>-5.938725059848621</t>
  </si>
  <si>
    <t>-35.29081611298689</t>
  </si>
  <si>
    <t>a678</t>
  </si>
  <si>
    <t>NTL16-866</t>
  </si>
  <si>
    <t>Av. Batista Barros, 148-166, Parnamirim - RN, 59140-971</t>
  </si>
  <si>
    <t>-5.930615164715674</t>
  </si>
  <si>
    <t>-35.28691783547402</t>
  </si>
  <si>
    <t>a679</t>
  </si>
  <si>
    <t>NTL16-870</t>
  </si>
  <si>
    <t>R. Pres. Eurico Dutra, 41-194 - Santa Tereza, Parnamirim - RN, 59140-971</t>
  </si>
  <si>
    <t>-5.933004222045803</t>
  </si>
  <si>
    <t>-35.28699025511742</t>
  </si>
  <si>
    <t>a680</t>
  </si>
  <si>
    <t>NTL16-873</t>
  </si>
  <si>
    <t>R. Pres. Jânio Quadros, 197 - Santa Tereza, Parnamirim - RN, 59142-300</t>
  </si>
  <si>
    <t>-5.932966872262119</t>
  </si>
  <si>
    <t>-35.2876165509224</t>
  </si>
  <si>
    <t>a681</t>
  </si>
  <si>
    <t>NTL16-875</t>
  </si>
  <si>
    <t>R. Pres. Castelo Branco, 49 - Santa Tereza, Parnamirim - RN, 59142-420</t>
  </si>
  <si>
    <t>-5.933479097646467</t>
  </si>
  <si>
    <t>-35.288065150380135</t>
  </si>
  <si>
    <t>a682</t>
  </si>
  <si>
    <t>NTL16-876</t>
  </si>
  <si>
    <t>Av. Batista Barros, 250-270, Parnamirim - RN, 59140-971</t>
  </si>
  <si>
    <t>-5.931414186158355</t>
  </si>
  <si>
    <t>-35.288418531417854</t>
  </si>
  <si>
    <t>a683</t>
  </si>
  <si>
    <t>NTL16-901</t>
  </si>
  <si>
    <t>R. Honório Martiniano da Silva, 627 - Santa Tereza, Parnamirim - RN, 59142-250</t>
  </si>
  <si>
    <t>-5.929583371540966</t>
  </si>
  <si>
    <t>-35.28373539447785</t>
  </si>
  <si>
    <t>a684</t>
  </si>
  <si>
    <t>NTL16-909</t>
  </si>
  <si>
    <t>R. Clóvis Cavalcante de Lima, 341 - Santa Tereza, Parnamirim - RN, 59142-240</t>
  </si>
  <si>
    <t>-5.92848621378562</t>
  </si>
  <si>
    <t>-35.28313323855401</t>
  </si>
  <si>
    <t>a685</t>
  </si>
  <si>
    <t>NTL16-914</t>
  </si>
  <si>
    <t>R. Heitor de Góis, 484 - Santa Tereza, Parnamirim - RN, 59142-255</t>
  </si>
  <si>
    <t>-5.928158066482963</t>
  </si>
  <si>
    <t>-35.28449580073357</t>
  </si>
  <si>
    <t>a686</t>
  </si>
  <si>
    <t>NTL16-921</t>
  </si>
  <si>
    <t>R. RECIFE, 129-101 - Rosa dos Ventos, Parnamirim - RN, 59142-150</t>
  </si>
  <si>
    <t>-5.930497779164137</t>
  </si>
  <si>
    <t>-35.28201341629029</t>
  </si>
  <si>
    <t>a687</t>
  </si>
  <si>
    <t>NTL16-927</t>
  </si>
  <si>
    <t>Av. Dr. Mario Negócio, 1166-1202 - Rosa dos Ventos, Parnamirim - RN, 59141-560</t>
  </si>
  <si>
    <t>-5.931216765275182</t>
  </si>
  <si>
    <t>-35.28041750192643</t>
  </si>
  <si>
    <t>Atenuado</t>
  </si>
  <si>
    <t>a688</t>
  </si>
  <si>
    <t>NTL18-1739</t>
  </si>
  <si>
    <t>Nazaré</t>
  </si>
  <si>
    <t>Tv. Sampaio Correia, 991-27 - Nossa Sra. de Nazaré, Natal - RN, 59060-150</t>
  </si>
  <si>
    <t>a689</t>
  </si>
  <si>
    <t>NTL18-1721</t>
  </si>
  <si>
    <t>Tv. Cirílo Moreira, 146-154 - Nossa Sra. de Nazaré, Natal - RN, 59072-750</t>
  </si>
  <si>
    <t>a690</t>
  </si>
  <si>
    <t>NTL18-1711</t>
  </si>
  <si>
    <t>Av. Lima e Silva, 1574 - Nossa Sra. de Nazaré, Natal - RN, 59062-300</t>
  </si>
  <si>
    <t>a691</t>
  </si>
  <si>
    <t>NTL18-1601</t>
  </si>
  <si>
    <t>Dix-Sept Rosado</t>
  </si>
  <si>
    <t>Rua Coronel Ajax de Ribamar Dantas, 2 - Dix-Sept Rosado, Natal - RN, 59052-210</t>
  </si>
  <si>
    <t>a692</t>
  </si>
  <si>
    <t>NTL18-1613</t>
  </si>
  <si>
    <t>Travessa Coronel Estevam, 82 - Dix-Sept Rosado, Natal - RN, 59037-001</t>
  </si>
  <si>
    <t>a693</t>
  </si>
  <si>
    <t>NTL18-1574</t>
  </si>
  <si>
    <t>Rua Vicente Feola, 1854 - Dix-Sept Rosado, Natal - RN, 59052-230</t>
  </si>
  <si>
    <t>a694</t>
  </si>
  <si>
    <t>NTL18-1523</t>
  </si>
  <si>
    <t>Vila Fernandes, 24 - Dix-Sept Rosado, Natal - RN, 59052-110</t>
  </si>
  <si>
    <t>a695</t>
  </si>
  <si>
    <t>NTL18-1387</t>
  </si>
  <si>
    <t>R. José Martins, 291 - Nossa Sra. de Nazaré, Natal - RN, 59062-060</t>
  </si>
  <si>
    <t>a696</t>
  </si>
  <si>
    <t>NTL18-1370</t>
  </si>
  <si>
    <t>Av. Miguel Castro, 904-936 - Lagoa Nova, Natal - RN, 59075-745</t>
  </si>
  <si>
    <t>a697</t>
  </si>
  <si>
    <t>NTL18-1374</t>
  </si>
  <si>
    <t>R. José Martins, 94 - Nossa Sra. de Nazaré, Natal - RN, 59062-060</t>
  </si>
  <si>
    <t>a698</t>
  </si>
  <si>
    <t>NTL18-1360</t>
  </si>
  <si>
    <t>Travessa Edilza Maciel, 14-30 - Dix-Sept Rosado, Natal - RN, 59052-700</t>
  </si>
  <si>
    <t>a699</t>
  </si>
  <si>
    <t>NTL18-1298</t>
  </si>
  <si>
    <t>R. Pastor Bruno Skolimowski, 96 - Lagoa Nova, Natal - RN, 59060-470</t>
  </si>
  <si>
    <t>a700</t>
  </si>
  <si>
    <t>NTL18-1300</t>
  </si>
  <si>
    <t>Tv. Jerônimo Camara, 7 - Nossa Sra. de Nazaré, Natal - RN, 59060-305</t>
  </si>
  <si>
    <t>a701</t>
  </si>
  <si>
    <t>NTL18-1271</t>
  </si>
  <si>
    <t>Av. Lima e Silva, 2804-2946 - Nossa Sra. de Nazaré, Natal - RN, 59052-700</t>
  </si>
  <si>
    <t>a702</t>
  </si>
  <si>
    <t>NTL18-1253</t>
  </si>
  <si>
    <t>Travessa Ary Barroso, 4-2 - Nossa Sra. de Nazaré, Natal - RN, 59062-265</t>
  </si>
  <si>
    <t>a703</t>
  </si>
  <si>
    <t>NTL18-1255</t>
  </si>
  <si>
    <t>Av. Miguel Castro, 346-358 - Lagoa Nova, Natal - RN, 59075-745</t>
  </si>
  <si>
    <t>a704</t>
  </si>
  <si>
    <t>NTL18-1164</t>
  </si>
  <si>
    <t>Tv. Adalberto Viana, 1991 - Dix-Sept Rosado, Natal - RN, 59054-140</t>
  </si>
  <si>
    <t>a705</t>
  </si>
  <si>
    <t>NTL18-1146</t>
  </si>
  <si>
    <t>R. Manoel Domingos, 34 - Dix-Sept Rosado, Natal - RN, 59052-215</t>
  </si>
  <si>
    <t>a706</t>
  </si>
  <si>
    <t>NTL18-1136</t>
  </si>
  <si>
    <t>R. dos Pescadores, 2005 - Dix-Sept Rosado, Natal - RN, 59052-700</t>
  </si>
  <si>
    <t>a707</t>
  </si>
  <si>
    <t>NTL18-1111</t>
  </si>
  <si>
    <t>R. José Fernandes Silva, 47 - Dix-Sept Rosado, Natal - RN, 59054-207</t>
  </si>
  <si>
    <t>a708</t>
  </si>
  <si>
    <t>NTL18-1093</t>
  </si>
  <si>
    <t>R. Elizabete, 79-31 - Dix-Sept Rosado, Natal - RN, 59052-700</t>
  </si>
  <si>
    <t>a709</t>
  </si>
  <si>
    <t>NTL18-1087</t>
  </si>
  <si>
    <t>R. dos Caicós, 2103 - Dix-Sept Rosado, Natal - RN, 59052-700</t>
  </si>
  <si>
    <t>a710</t>
  </si>
  <si>
    <t>NTL18-1065</t>
  </si>
  <si>
    <t>Tv. S.de Paula, 45-25 - Dix-Sept Rosado, Natal - RN, 59052-700</t>
  </si>
  <si>
    <t>a711</t>
  </si>
  <si>
    <t>NTL18-1057</t>
  </si>
  <si>
    <t>Av. Antônio Basílio, 1010 - Lagoa Nova, Natal - RN, 59052-465</t>
  </si>
  <si>
    <t>a712</t>
  </si>
  <si>
    <t>NTL18-969</t>
  </si>
  <si>
    <t>Felipe Camarão</t>
  </si>
  <si>
    <t>Av. Capitão-Mor Gouveia - Felipe Camarão, Natal - RN, 59072-100</t>
  </si>
  <si>
    <t>a713</t>
  </si>
  <si>
    <t>NTL18-954</t>
  </si>
  <si>
    <t>R. Pastor José Menezes, 59 - Nossa Sra. de Nazaré, Natal - RN, 59060-530</t>
  </si>
  <si>
    <t>a714</t>
  </si>
  <si>
    <t>NTL18-922</t>
  </si>
  <si>
    <t>R. Monsenhor Augusto Franklin, 32 - Lagoa Azul, Natal - RN, 59060-560</t>
  </si>
  <si>
    <t>a715</t>
  </si>
  <si>
    <t>NTL18-907</t>
  </si>
  <si>
    <t>Av. Jerônimo Câmara, 2 - Lagoa Nova, Natal - RN, 59063-100</t>
  </si>
  <si>
    <t>a716</t>
  </si>
  <si>
    <t>NTL18-897</t>
  </si>
  <si>
    <t>R. São José de Mipibu, 1500-1504 - Lagoa Nova, Natal - RN, 59063-070</t>
  </si>
  <si>
    <t>a717</t>
  </si>
  <si>
    <t>NTL18-880</t>
  </si>
  <si>
    <t>R. Nova Cruz, 2500-2546 - Lagoa Nova, Natal - RN, 59063-010</t>
  </si>
  <si>
    <t>a718</t>
  </si>
  <si>
    <t>NTL18-860</t>
  </si>
  <si>
    <t>R. Raimundo Juvino de Oliveira, 2476 - Lagoa Nova, Natal - RN, 59062-680</t>
  </si>
  <si>
    <t>a719</t>
  </si>
  <si>
    <t>NTL18-828</t>
  </si>
  <si>
    <t>Av. Miguel Castro, 1514-1350 - Lagoa Nova, Natal - RN, 59052-700</t>
  </si>
  <si>
    <t>a720</t>
  </si>
  <si>
    <t>NTL18-877</t>
  </si>
  <si>
    <t>R. Baía Formosa, 1504 - Lagoa Nova, Natal - RN, 59063-060</t>
  </si>
  <si>
    <t>a721</t>
  </si>
  <si>
    <t>NTL18-666</t>
  </si>
  <si>
    <t>Rua Genar Wanderley, 2214-2258 - Nossa Sra. de Nazaré, Natal - RN, 59062-320</t>
  </si>
  <si>
    <t>a722</t>
  </si>
  <si>
    <t>NTL18-641</t>
  </si>
  <si>
    <t>Rua Escritora Myriam Coeli, 100 - Dix-Sept Rosado, Natal - RN, 59054-440</t>
  </si>
  <si>
    <t>a723</t>
  </si>
  <si>
    <t>NTL18-637</t>
  </si>
  <si>
    <t>R. dos Potiguares, 2288 - Dix-Sept Rosado, Natal - RN, 59054-280</t>
  </si>
  <si>
    <t>a724</t>
  </si>
  <si>
    <t>NTL18-604</t>
  </si>
  <si>
    <t>R. Cícero Pinto, 134-164 - Lagoa Nova, Natal - RN, 59052-700</t>
  </si>
  <si>
    <t>a725</t>
  </si>
  <si>
    <t>NTL18-544</t>
  </si>
  <si>
    <t>Rua Alexandre Chaves, 1899-1847 - Lagoa Nova, Natal - RN, 59054-410</t>
  </si>
  <si>
    <t>a726</t>
  </si>
  <si>
    <t>NTL18-478</t>
  </si>
  <si>
    <t>Cidade Esperança</t>
  </si>
  <si>
    <t>R. Garanhuns, 121 - Cidade da Esperança, Natal - RN, 59070-340</t>
  </si>
  <si>
    <t>a727</t>
  </si>
  <si>
    <t>NTL18-447</t>
  </si>
  <si>
    <t>R. Olinda, 34 - Cidade da Esperança, Natal - RN, 59070-370</t>
  </si>
  <si>
    <t>a728</t>
  </si>
  <si>
    <t>NTL18-428</t>
  </si>
  <si>
    <t>R. Timbaúba, 2 - Cidade da Esperança, Natal - RN, 59070-380</t>
  </si>
  <si>
    <t>a729</t>
  </si>
  <si>
    <t>NTL18-425</t>
  </si>
  <si>
    <t>R. Caruaru, 26-58 - Cidade da Esperança, Natal - RN, 59070-360</t>
  </si>
  <si>
    <t>a730</t>
  </si>
  <si>
    <t>NTL18-373</t>
  </si>
  <si>
    <t>Travessa Geraldo Buriti, 11 - Cidade da Esperança, Natal - RN, 59070-075</t>
  </si>
  <si>
    <t>a731</t>
  </si>
  <si>
    <t>NTL18-361</t>
  </si>
  <si>
    <t>Tv. Adolfo Gordo, 10 - Cidade da Esperança, Natal - RN, 59070-105</t>
  </si>
  <si>
    <t>a732</t>
  </si>
  <si>
    <t>NTL18-364</t>
  </si>
  <si>
    <t>Av. Mário Camará, 3953 - Cidade da Esperança, Natal - RN, 59070-600</t>
  </si>
  <si>
    <t>a733</t>
  </si>
  <si>
    <t>NTL18-351</t>
  </si>
  <si>
    <t>Av. Rio Grande do Norte, 216-262 - Cidade da Esperança, Natal - RN, 59071-180</t>
  </si>
  <si>
    <t>a734</t>
  </si>
  <si>
    <t>NTL18-346</t>
  </si>
  <si>
    <t>R. Recife, 22-20 - Cidade da Esperança, Natal - RN, 59070-350</t>
  </si>
  <si>
    <t>a735</t>
  </si>
  <si>
    <t>NTL18-338</t>
  </si>
  <si>
    <t>R. Jaboatão, 7 - Cidade da Esperança, Natal - RN, 59070-320</t>
  </si>
  <si>
    <t>a736</t>
  </si>
  <si>
    <t>NTL18-333</t>
  </si>
  <si>
    <t>Av. Rio Grande do Norte, 25 - Cidade da Esperança, Natal - RN, 59070-500</t>
  </si>
  <si>
    <t>a737</t>
  </si>
  <si>
    <t>NTL18-301</t>
  </si>
  <si>
    <t>R. Silvio Caldas, 3798 - Cidade da Esperança, Natal - RN, 59070-250</t>
  </si>
  <si>
    <t>a738</t>
  </si>
  <si>
    <t>NTL18-260</t>
  </si>
  <si>
    <t>Av. Paraíba, 295-201 - Cidade da Esperança, Natal - RN, 59070-200</t>
  </si>
  <si>
    <t>a739</t>
  </si>
  <si>
    <t>NTL18-252</t>
  </si>
  <si>
    <t>R. Piancó, 36 - Cidade da Esperança, Natal - RN, 59070-190</t>
  </si>
  <si>
    <t>a740</t>
  </si>
  <si>
    <t>NTL18-249</t>
  </si>
  <si>
    <t>R. Boa Ventura, 50 - Cidade da Esperança, Natal - RN, 59070-180</t>
  </si>
  <si>
    <t>a741</t>
  </si>
  <si>
    <t>NTL18-221</t>
  </si>
  <si>
    <t>Cidade Nova</t>
  </si>
  <si>
    <t>R. Fortaleza, 3 - Cidade Nova, Natal - RN, 59071-050</t>
  </si>
  <si>
    <t>a742</t>
  </si>
  <si>
    <t>NTL18-200</t>
  </si>
  <si>
    <t>Cidade da Esperança</t>
  </si>
  <si>
    <t>R. Juazeiro do Norte, 04B - Cidade da Esperança, Natal - RN, 59071-030</t>
  </si>
  <si>
    <t>a743</t>
  </si>
  <si>
    <t>NTL18-185</t>
  </si>
  <si>
    <t>Av. Ceará, 455-403 - Cidade da Esperança, Natal - RN, 59071-110</t>
  </si>
  <si>
    <t>a744</t>
  </si>
  <si>
    <t>NTL18-158</t>
  </si>
  <si>
    <t>R. São Miguel, 1-31 - Cidade da Esperança, Natal - RN, 59071-220</t>
  </si>
  <si>
    <t>a745</t>
  </si>
  <si>
    <t>NTL18-159</t>
  </si>
  <si>
    <t>R. São Miguel, 8 - Cidade da Esperança, Natal - RN, 59071-220</t>
  </si>
  <si>
    <t>a746</t>
  </si>
  <si>
    <t>NTL18-124</t>
  </si>
  <si>
    <t>Felipe camarão</t>
  </si>
  <si>
    <t>R. Assunção, 2-116 - Felipe Camarão, Natal - RN, 59072-070</t>
  </si>
  <si>
    <t>a747</t>
  </si>
  <si>
    <t>NTL18-114</t>
  </si>
  <si>
    <t>Av. Rio Grande do Sul, 74-104 - Cidade da Esperança, Natal - RN, 59071-300</t>
  </si>
  <si>
    <t>a748</t>
  </si>
  <si>
    <t>NTL18-100</t>
  </si>
  <si>
    <t>R. Augusto Severo, 31 - Cidade da Esperança, Natal - RN, 59071-260</t>
  </si>
  <si>
    <t>a749</t>
  </si>
  <si>
    <t>NTL18-103</t>
  </si>
  <si>
    <t>R. Augusto Severo, 8 - Cidade da Esperança, Natal - RN, 59071-260</t>
  </si>
  <si>
    <t>a750</t>
  </si>
  <si>
    <t>NTL18-95</t>
  </si>
  <si>
    <t>R. Santa Maria, 19a - Cidade da Esperança, Natal - RN, 59071-460</t>
  </si>
  <si>
    <t>a751</t>
  </si>
  <si>
    <t>NTL18-75</t>
  </si>
  <si>
    <t>R. Osório, 30-2 - Cidade da Esperança, Natal - RN, 59071-530</t>
  </si>
  <si>
    <t>a752</t>
  </si>
  <si>
    <t>NTL18-71</t>
  </si>
  <si>
    <t>R. Bom Jesus, 4a - Cidade da Esperança, Natal - RN, 59071-520</t>
  </si>
  <si>
    <t>a753</t>
  </si>
  <si>
    <t>NTL18-53</t>
  </si>
  <si>
    <t>R. Campina Grande, 162 - Cidade da Esperança, Natal - RN, 59070-150</t>
  </si>
  <si>
    <t>a754</t>
  </si>
  <si>
    <t>NTL18-45</t>
  </si>
  <si>
    <t>Av. Paraíba, 352-402 - Cidade da Esperança, Natal - RN, 59070-200</t>
  </si>
  <si>
    <t>a755</t>
  </si>
  <si>
    <t>NTL18-44</t>
  </si>
  <si>
    <t>R. Ibiara, 19a - Cidade da Esperança, Natal - RN, 59070-460</t>
  </si>
  <si>
    <t>a756</t>
  </si>
  <si>
    <t>NTL18-43</t>
  </si>
  <si>
    <t>a757</t>
  </si>
  <si>
    <t>NTL18-35</t>
  </si>
  <si>
    <t>R. São Leopoldo, 24-2 - Cidade da Esperança, Natal - RN, 59071-370</t>
  </si>
  <si>
    <t>a758</t>
  </si>
  <si>
    <t>NTL18-27</t>
  </si>
  <si>
    <t>R. Gramado, 10-2 - Cidade da Esperança, Natal - RN, 59071-420</t>
  </si>
  <si>
    <t>a759</t>
  </si>
  <si>
    <t>NTL18-29</t>
  </si>
  <si>
    <t>R. Caxias do Sul, 13 - Cidade da Esperança, Natal - RN, 59071-360</t>
  </si>
  <si>
    <t>a760</t>
  </si>
  <si>
    <t>NTL18-31</t>
  </si>
  <si>
    <t>R. Porto Alegre, 11-1 - Cidade da Esperança, Natal - RN, 59071-390</t>
  </si>
  <si>
    <t>a761</t>
  </si>
  <si>
    <t>NTL18-17</t>
  </si>
  <si>
    <t>Rua Guarabira, 14-2 - Cidade da Esperança, Natal - RN, 59071-320</t>
  </si>
  <si>
    <t>a762</t>
  </si>
  <si>
    <t>NTL18-12</t>
  </si>
  <si>
    <t>R. Catolé do Rocha, 12b - Cidade da Esperança, Natal - RN, 59071-330</t>
  </si>
  <si>
    <t>a763</t>
  </si>
  <si>
    <t>NTL18-14</t>
  </si>
  <si>
    <t>R. Itaporanga, 65 - Cidade da Esperança, Natal - RN, 59070-470</t>
  </si>
  <si>
    <t>a764</t>
  </si>
  <si>
    <t>NTL18-09</t>
  </si>
  <si>
    <t>R. do Lima, 24-2 - Cidade da Esperança, Natal - RN, 59070-220</t>
  </si>
  <si>
    <t>a765</t>
  </si>
  <si>
    <t>NTL18-04</t>
  </si>
  <si>
    <t>Cidade da Esperança, Natal - RN, 59052-700</t>
  </si>
  <si>
    <t>a766</t>
  </si>
  <si>
    <t>FLA09-2433</t>
  </si>
  <si>
    <t>Meireles</t>
  </si>
  <si>
    <t>R. Tenente Benévolo, 1489 - Meireles, Fortaleza - CE, 60160-041</t>
  </si>
  <si>
    <t>a767</t>
  </si>
  <si>
    <t>FLA09-2434</t>
  </si>
  <si>
    <t>R. Tenente Benévolo, 1489 - Meireles, Fortaleza - CE, 60160-042</t>
  </si>
  <si>
    <t>a768</t>
  </si>
  <si>
    <t>FLA09-2435</t>
  </si>
  <si>
    <t>R. Tenente Benévolo, 1489 - Meireles, Fortaleza - CE, 60160-043</t>
  </si>
  <si>
    <t>a769</t>
  </si>
  <si>
    <t>FLA09-2436</t>
  </si>
  <si>
    <t>R. Tenente Benévolo, 1489 - Meireles, Fortaleza - CE, 60160-044</t>
  </si>
  <si>
    <t>a770</t>
  </si>
  <si>
    <t>FLA09-2437</t>
  </si>
  <si>
    <t>R. Tenente Benévolo, 1489 - Meireles, Fortaleza - CE, 60160-045</t>
  </si>
  <si>
    <t>a771</t>
  </si>
  <si>
    <t>FLA09-2438</t>
  </si>
  <si>
    <t>R. Tenente Benévolo, 1489 - Meireles, Fortaleza - CE, 60160-046</t>
  </si>
  <si>
    <t>a772</t>
  </si>
  <si>
    <t>FLA09-2439</t>
  </si>
  <si>
    <t>R. Tenente Benévolo, 1489 - Meireles, Fortaleza - CE, 60160-047</t>
  </si>
  <si>
    <t>a773</t>
  </si>
  <si>
    <t>FLA09-2440</t>
  </si>
  <si>
    <t>R. Tenente Benévolo, 1489 - Meireles, Fortaleza - CE, 60160-048</t>
  </si>
  <si>
    <t>a774</t>
  </si>
  <si>
    <t>FLA09-2441</t>
  </si>
  <si>
    <t>R. Tenente Benévolo, 1489 - Meireles, Fortaleza - CE, 60160-049</t>
  </si>
  <si>
    <t>a775</t>
  </si>
  <si>
    <t>FLA09-2442</t>
  </si>
  <si>
    <t>R. Tenente Benévolo, 1489 - Meireles, Fortaleza - CE, 60160-050</t>
  </si>
  <si>
    <t>a776</t>
  </si>
  <si>
    <t>FLA09-2443</t>
  </si>
  <si>
    <t>R. Tenente Benévolo, 1489 - Meireles, Fortaleza - CE, 60160-051</t>
  </si>
  <si>
    <t>a777</t>
  </si>
  <si>
    <t>FLA09-2444</t>
  </si>
  <si>
    <t>R. Tenente Benévolo, 1489 - Meireles, Fortaleza - CE, 60160-052</t>
  </si>
  <si>
    <t>a778</t>
  </si>
  <si>
    <t>FLA09-2445</t>
  </si>
  <si>
    <t>R. Tenente Benévolo, 1489 - Meireles, Fortaleza - CE, 60160-053</t>
  </si>
  <si>
    <t>a779</t>
  </si>
  <si>
    <t>FLA09-2446</t>
  </si>
  <si>
    <t>R. Tenente Benévolo, 1489 - Meireles, Fortaleza - CE, 60160-054</t>
  </si>
  <si>
    <t>a780</t>
  </si>
  <si>
    <t>FLA09-2447</t>
  </si>
  <si>
    <t>R. Tenente Benévolo, 1489 - Meireles, Fortaleza - CE, 60160-055</t>
  </si>
  <si>
    <t>a781</t>
  </si>
  <si>
    <t>FLA09-2448</t>
  </si>
  <si>
    <t>R. Tenente Benévolo, 1489 - Meireles, Fortaleza - CE, 60160-056</t>
  </si>
  <si>
    <t>a782</t>
  </si>
  <si>
    <t>FLA09-2449</t>
  </si>
  <si>
    <t>R. Tenente Benévolo, 1489 - Meireles, Fortaleza - CE, 60160-057</t>
  </si>
  <si>
    <t>a783</t>
  </si>
  <si>
    <t>FLA09-2450</t>
  </si>
  <si>
    <t>R. Tenente Benévolo, 1489 - Meireles, Fortaleza - CE, 60160-058</t>
  </si>
  <si>
    <t>a784</t>
  </si>
  <si>
    <t>FLA09-2451</t>
  </si>
  <si>
    <t>R. Tenente Benévolo, 1489 - Meireles, Fortaleza - CE, 60160-059</t>
  </si>
  <si>
    <t>a785</t>
  </si>
  <si>
    <t>FLA09-2452</t>
  </si>
  <si>
    <t>R. Tenente Benévolo, 1489 - Meireles, Fortaleza - CE, 60160-060</t>
  </si>
  <si>
    <t>a786</t>
  </si>
  <si>
    <t>FLA09-2453</t>
  </si>
  <si>
    <t>R. Tenente Benévolo, 1489 - Meireles, Fortaleza - CE, 60160-061</t>
  </si>
  <si>
    <t>a787</t>
  </si>
  <si>
    <t>FLA09-2454</t>
  </si>
  <si>
    <t>R. Tenente Benévolo, 1489 - Meireles, Fortaleza - CE, 60160-062</t>
  </si>
  <si>
    <t>a788</t>
  </si>
  <si>
    <t>FLA09-2455</t>
  </si>
  <si>
    <t>R. Tenente Benévolo, 1489 - Meireles, Fortaleza - CE, 60160-063</t>
  </si>
  <si>
    <t>a789</t>
  </si>
  <si>
    <t>FLA09-2456</t>
  </si>
  <si>
    <t>R. Tenente Benévolo, 1489 - Meireles, Fortaleza - CE, 60160-064</t>
  </si>
  <si>
    <t>a790</t>
  </si>
  <si>
    <t>FLA14-1575</t>
  </si>
  <si>
    <t>Edson Queiroz</t>
  </si>
  <si>
    <t>R. Dom Delgado, 82 - Edson Queiroz, Fortaleza - CE, 60834-255</t>
  </si>
  <si>
    <t>a791</t>
  </si>
  <si>
    <t>FLA14-1576</t>
  </si>
  <si>
    <t>a792</t>
  </si>
  <si>
    <t>FLA19-1949</t>
  </si>
  <si>
    <t>R. Bárbara de Alencar, 1700-1876 - Aldeota, Fortaleza - CE, 60140-025</t>
  </si>
  <si>
    <t>JOAQUIM GOMES DE SOUSA</t>
  </si>
  <si>
    <t>a793</t>
  </si>
  <si>
    <t>FLA21-1793</t>
  </si>
  <si>
    <t>Damas</t>
  </si>
  <si>
    <t>Rua Desembargador Coelho Cintra, Damas, Fortaleza</t>
  </si>
  <si>
    <t>Francisco</t>
  </si>
  <si>
    <t>a794</t>
  </si>
  <si>
    <t>FLA21-1816</t>
  </si>
  <si>
    <t>Bom Futuro</t>
  </si>
  <si>
    <t>Rua Pedro Machado, Bom Futuro, Fortaleza</t>
  </si>
  <si>
    <t>a795</t>
  </si>
  <si>
    <t>FLA21-1831</t>
  </si>
  <si>
    <t>Rua Edite Braga, Bom Futuro, Fortaleza</t>
  </si>
  <si>
    <t>a796</t>
  </si>
  <si>
    <t>FLA21-1889</t>
  </si>
  <si>
    <t>Rodolfo Teófilo</t>
  </si>
  <si>
    <t>Rua Antonio Martins, Rodolfo Teófilo, Fortaleza</t>
  </si>
  <si>
    <t>a797</t>
  </si>
  <si>
    <t>FLA21-1892</t>
  </si>
  <si>
    <t>Rua João Melo, Damas, Fortaleza</t>
  </si>
  <si>
    <t>69e850a9</t>
  </si>
  <si>
    <t>FRANCISCO (85991442161)</t>
  </si>
  <si>
    <t>a798</t>
  </si>
  <si>
    <t>PL16</t>
  </si>
  <si>
    <t>FLA21-2034</t>
  </si>
  <si>
    <t>Demócrito Rocha</t>
  </si>
  <si>
    <t>Rua José Bastos, Demócrito Rocha, Fortaleza</t>
  </si>
  <si>
    <t>a799</t>
  </si>
  <si>
    <t>FLA21-2049</t>
  </si>
  <si>
    <t>Rua Matos Vasconcelos, Damas, Fortaleza</t>
  </si>
  <si>
    <t>a800</t>
  </si>
  <si>
    <t>FLA21-2100</t>
  </si>
  <si>
    <t>Montese</t>
  </si>
  <si>
    <t>Rua Vasco da Gama, Montese, Fortaleza</t>
  </si>
  <si>
    <t>a801</t>
  </si>
  <si>
    <t>FLA21-2128</t>
  </si>
  <si>
    <t>Rua Edite Braga, Montese, Fortaleza</t>
  </si>
  <si>
    <t>a802</t>
  </si>
  <si>
    <t>FLA21-2133</t>
  </si>
  <si>
    <t>Rua Eugênio Gadelha, Montese, Fortaleza</t>
  </si>
  <si>
    <t>a803</t>
  </si>
  <si>
    <t>FLA21-2140</t>
  </si>
  <si>
    <t>a804</t>
  </si>
  <si>
    <t>FLA04-614</t>
  </si>
  <si>
    <t>Maraponga</t>
  </si>
  <si>
    <t>R. 10, 205 - Maraponga, Fortaleza - CE</t>
  </si>
  <si>
    <t>a805</t>
  </si>
  <si>
    <t>FLA12-2692</t>
  </si>
  <si>
    <t>R. Mendes Guimarães, 579 - Pres. Kennedy, Fortaleza - CE, 60355-487</t>
  </si>
  <si>
    <t>a806</t>
  </si>
  <si>
    <t>FLA05-476</t>
  </si>
  <si>
    <t>R. Marcelino Lopes, 4583 - Lagoa Sapiranga (Coité), Fortaleza - CE, 60833-075</t>
  </si>
  <si>
    <t>a807</t>
  </si>
  <si>
    <t>FLA24-0273</t>
  </si>
  <si>
    <t>Bonsucesso</t>
  </si>
  <si>
    <t>Rua Dr. Seixas, 792 - Bonsucesso, Fortaleza - CE, 60545-475</t>
  </si>
  <si>
    <t>a808</t>
  </si>
  <si>
    <t>FLA21-1830</t>
  </si>
  <si>
    <t>R. Pedro Machado, 87 - Bom Futuro, Fortaleza - CE, 60416-432</t>
  </si>
  <si>
    <t>a809</t>
  </si>
  <si>
    <t>JPA00-4442</t>
  </si>
  <si>
    <t>Mangabeira V</t>
  </si>
  <si>
    <t>R. Jose Faustino De Almeida, 80 - Mangabeira V, João Pessoa - PB, 58057-163</t>
  </si>
  <si>
    <t>a810</t>
  </si>
  <si>
    <t>OLT274</t>
  </si>
  <si>
    <t>FLA09-2185</t>
  </si>
  <si>
    <t>Av. Monsenhor Tabosa, 662 - Centro, Fortaleza - CE, 60165-010</t>
  </si>
  <si>
    <t>a811</t>
  </si>
  <si>
    <t>FLA27-0333</t>
  </si>
  <si>
    <t>Autran Nunes</t>
  </si>
  <si>
    <t>R. Porto Alegre, 1701 - Autran Nunes, Fortaleza - CE, 60526-725</t>
  </si>
  <si>
    <t>a812</t>
  </si>
  <si>
    <t>CTOAT-2-Pentecoste</t>
  </si>
  <si>
    <t>PENTECOSTE</t>
  </si>
  <si>
    <t>Nova Jerusalém</t>
  </si>
  <si>
    <t>85c2ad43</t>
  </si>
  <si>
    <t>Fortaleza</t>
  </si>
  <si>
    <t>FLA05-504</t>
  </si>
  <si>
    <t>Lagoa Sapiranga (Coité)</t>
  </si>
  <si>
    <t>R. Frei José Maria, 2030 - Lagoa Sapiranga (Coité), Fortaleza - CE, 60833-291, Brasil</t>
  </si>
  <si>
    <t>-3.8003269546307368</t>
  </si>
  <si>
    <t>-38.46853214739653</t>
  </si>
  <si>
    <t>a813</t>
  </si>
  <si>
    <t>NTL21-001</t>
  </si>
  <si>
    <t>Potengi</t>
  </si>
  <si>
    <t>Rua Ilha Bela, Potengi, Natal</t>
  </si>
  <si>
    <t>a814</t>
  </si>
  <si>
    <t>NTL21-005</t>
  </si>
  <si>
    <t>Rua Ilha Caviana, Potengi, Natal</t>
  </si>
  <si>
    <t>a815</t>
  </si>
  <si>
    <t>NTL21-013</t>
  </si>
  <si>
    <t>Rua Lagoa Marapendi, Potengi, Natal</t>
  </si>
  <si>
    <t>a816</t>
  </si>
  <si>
    <t>NTL21-016</t>
  </si>
  <si>
    <t>Rua Ilha Trindade, Potengi, Natal</t>
  </si>
  <si>
    <t>a817</t>
  </si>
  <si>
    <t>NTL21-021</t>
  </si>
  <si>
    <t>Rua Ilha de Marajó, Potengi, Natal</t>
  </si>
  <si>
    <t>a818</t>
  </si>
  <si>
    <t>NTL21-027</t>
  </si>
  <si>
    <t>Rua Ilha do Bananal, Potengi, Natal</t>
  </si>
  <si>
    <t>a819</t>
  </si>
  <si>
    <t>NTL21-032</t>
  </si>
  <si>
    <t>Avenida Rio Doce, Potengi, Natal</t>
  </si>
  <si>
    <t>a820</t>
  </si>
  <si>
    <t>NTL21-052</t>
  </si>
  <si>
    <t>Rua Lagoa Mundaú, Potengi, Natal</t>
  </si>
  <si>
    <t>a821</t>
  </si>
  <si>
    <t>NTL21-060</t>
  </si>
  <si>
    <t>Rua Planalto da Borborema, Potengi, Natal</t>
  </si>
  <si>
    <t>872208aa</t>
  </si>
  <si>
    <t>HÉLDER (84998410790)</t>
  </si>
  <si>
    <t>a822</t>
  </si>
  <si>
    <t>NTL21-066</t>
  </si>
  <si>
    <t>Rua sem nome, Potengi, Natal</t>
  </si>
  <si>
    <t>a823</t>
  </si>
  <si>
    <t>NTL21-070</t>
  </si>
  <si>
    <t>Rua Lagoa Camorim, Potengi, Natal</t>
  </si>
  <si>
    <t>a824</t>
  </si>
  <si>
    <t>NTL21-077</t>
  </si>
  <si>
    <t>Rua Planalto Baiano, Potengi, Natal</t>
  </si>
  <si>
    <t>a825</t>
  </si>
  <si>
    <t>NTL21-080</t>
  </si>
  <si>
    <t>Rua Planalto Matogrossense, Potengi, Natal</t>
  </si>
  <si>
    <t>a826</t>
  </si>
  <si>
    <t>NTL21-084</t>
  </si>
  <si>
    <t>Rua Lagoa Mirim, Potengi, Natal</t>
  </si>
  <si>
    <t>a827</t>
  </si>
  <si>
    <t>NTL21-092</t>
  </si>
  <si>
    <t>Rua Rio das Velhas, Potengi, Natal</t>
  </si>
  <si>
    <t>a828</t>
  </si>
  <si>
    <t>NTL21-093</t>
  </si>
  <si>
    <t>Rua Chapada dos Parecis, Potengi, Natal</t>
  </si>
  <si>
    <t>a829</t>
  </si>
  <si>
    <t>NTL21-097</t>
  </si>
  <si>
    <t>Rua Chapada de Diamantina, Potengi, Natal</t>
  </si>
  <si>
    <t>a830</t>
  </si>
  <si>
    <t>NTL21-116</t>
  </si>
  <si>
    <t>Nossa Senhora da Apresentação</t>
  </si>
  <si>
    <t>Rua Morro da Boa Vista, Nossa Senhora da Apresentação, Natal</t>
  </si>
  <si>
    <t>a831</t>
  </si>
  <si>
    <t>NTL21-123</t>
  </si>
  <si>
    <t>a832</t>
  </si>
  <si>
    <t>NTL21-126</t>
  </si>
  <si>
    <t>Rua Cabo Orange, Potengi, Natal</t>
  </si>
  <si>
    <t>a833</t>
  </si>
  <si>
    <t>NTL21-129</t>
  </si>
  <si>
    <t>Rua Ilha de Mexiana, Potengi, Natal</t>
  </si>
  <si>
    <t>a834</t>
  </si>
  <si>
    <t>NTL21-131</t>
  </si>
  <si>
    <t>Rua Ilha de São Pedro, Potengi, Natal</t>
  </si>
  <si>
    <t>a835</t>
  </si>
  <si>
    <t>NTL21-132</t>
  </si>
  <si>
    <t>a836</t>
  </si>
  <si>
    <t>NTL21-141</t>
  </si>
  <si>
    <t>Rua Planalto Central, Potengi, Natal</t>
  </si>
  <si>
    <t>a837</t>
  </si>
  <si>
    <t>NTL21-195</t>
  </si>
  <si>
    <t>Rua Serra do Paranapiaçaba, Potengi, Natal</t>
  </si>
  <si>
    <t>a838</t>
  </si>
  <si>
    <t>NTL21-264</t>
  </si>
  <si>
    <t>Rua Serra dos Pacaos Novos, Potengi, Natal</t>
  </si>
  <si>
    <t>a839</t>
  </si>
  <si>
    <t>NTL21-278</t>
  </si>
  <si>
    <t>Rua Pico do Cristal, Potengi, Natal</t>
  </si>
  <si>
    <t>a840</t>
  </si>
  <si>
    <t>NTL21-300</t>
  </si>
  <si>
    <t>Rua Angelina, Potengi, Natal</t>
  </si>
  <si>
    <t>a841</t>
  </si>
  <si>
    <t>NTL21-301</t>
  </si>
  <si>
    <t>a842</t>
  </si>
  <si>
    <t>NTL21-313</t>
  </si>
  <si>
    <t>Rua Curitibanos, Potengi, Natal</t>
  </si>
  <si>
    <t>a843</t>
  </si>
  <si>
    <t>NTL21-402</t>
  </si>
  <si>
    <t>Rua Itaperuna, Potengi, Natal</t>
  </si>
  <si>
    <t>a844</t>
  </si>
  <si>
    <t>NTL21-410</t>
  </si>
  <si>
    <t>Rua Peritiba, Potengi, Natal</t>
  </si>
  <si>
    <t>a845</t>
  </si>
  <si>
    <t>NTL21-430</t>
  </si>
  <si>
    <t>Rua Saboeiro, Potengi, Natal</t>
  </si>
  <si>
    <t>a846</t>
  </si>
  <si>
    <t>NTL21-454</t>
  </si>
  <si>
    <t>Rua Praia Grande, Potengi, Natal</t>
  </si>
  <si>
    <t>a847</t>
  </si>
  <si>
    <t>NTL21-464</t>
  </si>
  <si>
    <t>Rua Conceição de Macabú, Potengi, Natal</t>
  </si>
  <si>
    <t>a848</t>
  </si>
  <si>
    <t>NTL21-505</t>
  </si>
  <si>
    <t>Rua Parati, Potengi, Natal</t>
  </si>
  <si>
    <t>a849</t>
  </si>
  <si>
    <t>NTL21-578</t>
  </si>
  <si>
    <t>Avenida Joinvile, Potengi, Natal</t>
  </si>
  <si>
    <t>a850</t>
  </si>
  <si>
    <t>NTL21-599</t>
  </si>
  <si>
    <t>Rua Água Fria, Potengi, Natal</t>
  </si>
  <si>
    <t>a851</t>
  </si>
  <si>
    <t>NTL21-607</t>
  </si>
  <si>
    <t>Rua Jequié, Potengi, Natal</t>
  </si>
  <si>
    <t>a852</t>
  </si>
  <si>
    <t>NTL21-638</t>
  </si>
  <si>
    <t>Rua Lebon Régis, Potengi, Natal</t>
  </si>
  <si>
    <t>a853</t>
  </si>
  <si>
    <t>NTL21-645</t>
  </si>
  <si>
    <t>Travessa Macaé, Potengi, Natal</t>
  </si>
  <si>
    <t>a854</t>
  </si>
  <si>
    <t>NTL21-654</t>
  </si>
  <si>
    <t>Rua Teresópolis, Potengi, Natal</t>
  </si>
  <si>
    <t>a855</t>
  </si>
  <si>
    <t>NTL21-655</t>
  </si>
  <si>
    <t>a856</t>
  </si>
  <si>
    <t>NTL21-737</t>
  </si>
  <si>
    <t>Avenida Maranguape, Potengi, Natal</t>
  </si>
  <si>
    <t>a857</t>
  </si>
  <si>
    <t>NTL21-1069</t>
  </si>
  <si>
    <t>Travessa Carteiro Ilo, Potengi, Natal</t>
  </si>
  <si>
    <t>a858</t>
  </si>
  <si>
    <t>NTL21-1070</t>
  </si>
  <si>
    <t>a859</t>
  </si>
  <si>
    <t>NTL21-1081</t>
  </si>
  <si>
    <t>Avenida Apucarana, Potengi, Natal</t>
  </si>
  <si>
    <t>a860</t>
  </si>
  <si>
    <t>NTL21-1132</t>
  </si>
  <si>
    <t>Travessa Rio Belo, Potengi, Natal</t>
  </si>
  <si>
    <t>a861</t>
  </si>
  <si>
    <t>NTL21-1146</t>
  </si>
  <si>
    <t>Rua Manoel Paulino, Potengi, Natal</t>
  </si>
  <si>
    <t>a862</t>
  </si>
  <si>
    <t>NTL21-1170</t>
  </si>
  <si>
    <t>Travessa Serra do Araguaia, Potengi, Natal</t>
  </si>
  <si>
    <t>a863</t>
  </si>
  <si>
    <t>NTL21-1180</t>
  </si>
  <si>
    <t>a864</t>
  </si>
  <si>
    <t>NTL21-1183</t>
  </si>
  <si>
    <t>Travessa Nascimento, Potengi, Natal</t>
  </si>
  <si>
    <t>a865</t>
  </si>
  <si>
    <t>NTL21-1194</t>
  </si>
  <si>
    <t>Travessa da Mangueira, Potengi, Natal</t>
  </si>
  <si>
    <t>a866</t>
  </si>
  <si>
    <t>NTL21-1195</t>
  </si>
  <si>
    <t>Rua da Mangueira, Potengi, Natal</t>
  </si>
  <si>
    <t>a867</t>
  </si>
  <si>
    <t>NTL21-1196</t>
  </si>
  <si>
    <t>a868</t>
  </si>
  <si>
    <t>NTL21-1217</t>
  </si>
  <si>
    <t>Rua Taquaritinga, Potengi, Natal</t>
  </si>
  <si>
    <t>a869</t>
  </si>
  <si>
    <t>NTL21-1254</t>
  </si>
  <si>
    <t>Rua Severino Bezerra, Potengi, Natal</t>
  </si>
  <si>
    <t>a870</t>
  </si>
  <si>
    <t>NTL21-1256</t>
  </si>
  <si>
    <t>a871</t>
  </si>
  <si>
    <t>NTL21-1311</t>
  </si>
  <si>
    <t>Rua da Laranjeira, Potengi, Natal</t>
  </si>
  <si>
    <t>a872</t>
  </si>
  <si>
    <t>NTL21-1337</t>
  </si>
  <si>
    <t>Rua Projeto Caiana, Potengi, Natal</t>
  </si>
  <si>
    <t>a873</t>
  </si>
  <si>
    <t>NTL21-1339</t>
  </si>
  <si>
    <t>a874</t>
  </si>
  <si>
    <t>NTL21-1358</t>
  </si>
  <si>
    <t>Rua Caraúbas, Potengi, Natal</t>
  </si>
  <si>
    <t>a875</t>
  </si>
  <si>
    <t>NTL21-1373</t>
  </si>
  <si>
    <t>Rua Maria José Líra, Nossa Senhora da Apresentação, Natal</t>
  </si>
  <si>
    <t>a876</t>
  </si>
  <si>
    <t>NTL21-1374</t>
  </si>
  <si>
    <t>a877</t>
  </si>
  <si>
    <t>NTL21-1384</t>
  </si>
  <si>
    <t>Travessa Siqueira Campos, Potengi, Natal</t>
  </si>
  <si>
    <t>a878</t>
  </si>
  <si>
    <t>NTL21-1391</t>
  </si>
  <si>
    <t>a879</t>
  </si>
  <si>
    <t>NTL21-1439</t>
  </si>
  <si>
    <t>Rua Sapotizeiro, Potengi, Natal</t>
  </si>
  <si>
    <t>a880</t>
  </si>
  <si>
    <t>NTL21-1447</t>
  </si>
  <si>
    <t>Avenida Mangabeira, Potengi, Natal</t>
  </si>
  <si>
    <t>a881</t>
  </si>
  <si>
    <t>NTL21-1469</t>
  </si>
  <si>
    <t>Igapó</t>
  </si>
  <si>
    <t>Rua Professor Paulo Nobre, Igapó, Natal</t>
  </si>
  <si>
    <t>a882</t>
  </si>
  <si>
    <t>NTL21-1517</t>
  </si>
  <si>
    <t>Rua Santo Antônio de Pádua, Igapó, Natal</t>
  </si>
  <si>
    <t>a883</t>
  </si>
  <si>
    <t>NTL21-1545</t>
  </si>
  <si>
    <t>Salinas</t>
  </si>
  <si>
    <t>Rua Porto Rico, Salinas, Natal</t>
  </si>
  <si>
    <t>a884</t>
  </si>
  <si>
    <t>NTL21-1584</t>
  </si>
  <si>
    <t>Pajuçara</t>
  </si>
  <si>
    <t>Rua dos Imigrantes, Pajuçara, Natal</t>
  </si>
  <si>
    <t>a885</t>
  </si>
  <si>
    <t>NTL21-1585</t>
  </si>
  <si>
    <t>Avenida Mar do Norte, Pajuçara, Natal</t>
  </si>
  <si>
    <t>a886</t>
  </si>
  <si>
    <t>NTL21-1592</t>
  </si>
  <si>
    <t>Lagoa Azul</t>
  </si>
  <si>
    <t>Rua das Gameleiras, Lagoa Azul, Natal</t>
  </si>
  <si>
    <t>a887</t>
  </si>
  <si>
    <t>NTL21-2474</t>
  </si>
  <si>
    <t>Rua Santo Inácio de Loyola, Igapó, Natal</t>
  </si>
  <si>
    <t>a888</t>
  </si>
  <si>
    <t>NTL21-2513</t>
  </si>
  <si>
    <t>Redinha</t>
  </si>
  <si>
    <t>Rua Construtor Severino Bezerra, Redinha, Natal</t>
  </si>
  <si>
    <t>a889</t>
  </si>
  <si>
    <t>NTL21-2516</t>
  </si>
  <si>
    <t>Rua Antônio Píres, Redinha, Natal</t>
  </si>
  <si>
    <t>a890</t>
  </si>
  <si>
    <t>NTL21-2519</t>
  </si>
  <si>
    <t>Rua das Primulas, Redinha, Natal</t>
  </si>
  <si>
    <t>a891</t>
  </si>
  <si>
    <t>NTL21-2520</t>
  </si>
  <si>
    <t>a892</t>
  </si>
  <si>
    <t>NTL21-2529</t>
  </si>
  <si>
    <t>2A Travessa Rio Salgado, Redinha, Natal</t>
  </si>
  <si>
    <t>a893</t>
  </si>
  <si>
    <t>NTL21-2595</t>
  </si>
  <si>
    <t>Rua Cândido Portinari, Redinha, Natal</t>
  </si>
  <si>
    <t>a894</t>
  </si>
  <si>
    <t>NTL21-2604</t>
  </si>
  <si>
    <t>a895</t>
  </si>
  <si>
    <t>NTL21-2611</t>
  </si>
  <si>
    <t>Rua Cândido Nogueira, Redinha, Natal</t>
  </si>
  <si>
    <t>a896</t>
  </si>
  <si>
    <t>NTL21-2667</t>
  </si>
  <si>
    <t>Rua Santa Inês, Pajuçara, Natal</t>
  </si>
  <si>
    <t>a897</t>
  </si>
  <si>
    <t>NTL21-2689</t>
  </si>
  <si>
    <t>Rua Desportista José Augusto de Freitas, Pajuçara, Natal</t>
  </si>
  <si>
    <t>a898</t>
  </si>
  <si>
    <t>NTL21-2693</t>
  </si>
  <si>
    <t>Rua Isabel Barbosa da Silva, Pajuçara, Natal</t>
  </si>
  <si>
    <t>a899</t>
  </si>
  <si>
    <t>NTL21-2702</t>
  </si>
  <si>
    <t>Rua João Alves de Santana, Pajuçara, Natal</t>
  </si>
  <si>
    <t>a900</t>
  </si>
  <si>
    <t>NTL21-2705</t>
  </si>
  <si>
    <t>Rua Ednaldo Caldas, Pajuçara, Natal</t>
  </si>
  <si>
    <t>a901</t>
  </si>
  <si>
    <t>NTL21-2709</t>
  </si>
  <si>
    <t>Rua Hiroshi Ienaga, Pajuçara, Natal</t>
  </si>
  <si>
    <t>a902</t>
  </si>
  <si>
    <t>NTL21-2710</t>
  </si>
  <si>
    <t>Rua Poeta Jalmir Andrade, Pajuçara, Natal</t>
  </si>
  <si>
    <t>a903</t>
  </si>
  <si>
    <t>NTL21-2711</t>
  </si>
  <si>
    <t>Rua Rio das Tulipas, Pajuçara, Natal</t>
  </si>
  <si>
    <t>a904</t>
  </si>
  <si>
    <t>NTL21-2712</t>
  </si>
  <si>
    <t>Travessa Hiroshi Ienaga, Pajuçara, Natal</t>
  </si>
  <si>
    <t>a905</t>
  </si>
  <si>
    <t>NTL21-2713</t>
  </si>
  <si>
    <t>2A Travessa Doutor Pedro Lopes Cardoso, Pajuçara, Natal</t>
  </si>
  <si>
    <t>a906</t>
  </si>
  <si>
    <t>NTL21-2761</t>
  </si>
  <si>
    <t>a907</t>
  </si>
  <si>
    <t>NTL21-2764</t>
  </si>
  <si>
    <t>Rua Guilherme L Macedo, Pajuçara, Natal</t>
  </si>
  <si>
    <t>a908</t>
  </si>
  <si>
    <t>NTL21-2765</t>
  </si>
  <si>
    <t>Rua Missionária Celina bezerra, Pajuçara, Natal</t>
  </si>
  <si>
    <t>a909</t>
  </si>
  <si>
    <t>NTL21-2766</t>
  </si>
  <si>
    <t>Rua Pastor Rivaldo Barreto, Pajuçara, Natal</t>
  </si>
  <si>
    <t>a910</t>
  </si>
  <si>
    <t>NTL21-2767</t>
  </si>
  <si>
    <t>Rua Barragem Armando Ribeiro, Pajuçara, Natal</t>
  </si>
  <si>
    <t>a911</t>
  </si>
  <si>
    <t>NTL21-2768</t>
  </si>
  <si>
    <t>Rua Açude de Pataxó, Pajuçara, Natal</t>
  </si>
  <si>
    <t>a912</t>
  </si>
  <si>
    <t>NTL21-2769</t>
  </si>
  <si>
    <t>Rua Santo Cristo, Pajuçara, Natal</t>
  </si>
  <si>
    <t>a913</t>
  </si>
  <si>
    <t>NTL21-2770</t>
  </si>
  <si>
    <t>a914</t>
  </si>
  <si>
    <t>NTL21-2773</t>
  </si>
  <si>
    <t>Avenida Barragem Armando Ribeiro Gonçalves, Pajuçara, Natal</t>
  </si>
  <si>
    <t>a915</t>
  </si>
  <si>
    <t>NTL21-2774</t>
  </si>
  <si>
    <t>Rua Caminho de Areia, Pajuçara, Natal</t>
  </si>
  <si>
    <t>a916</t>
  </si>
  <si>
    <t>NTL21-2775</t>
  </si>
  <si>
    <t>a917</t>
  </si>
  <si>
    <t>NTL21-2776</t>
  </si>
  <si>
    <t>Travessa Moema Tinoco da Cunha Lima, Pajuçara, Natal</t>
  </si>
  <si>
    <t>a918</t>
  </si>
  <si>
    <t>NTL21-2800</t>
  </si>
  <si>
    <t>Rua Paraíso, Pajuçara, Natal</t>
  </si>
  <si>
    <t>a919</t>
  </si>
  <si>
    <t>NTL21-2808</t>
  </si>
  <si>
    <t>Rua Sindicalista Alirio Guerra, Pajuçara, Natal</t>
  </si>
  <si>
    <t>a920</t>
  </si>
  <si>
    <t>NTL21-2818</t>
  </si>
  <si>
    <t>a921</t>
  </si>
  <si>
    <t>NTL21-2820</t>
  </si>
  <si>
    <t>a922</t>
  </si>
  <si>
    <t>NTL21-2821</t>
  </si>
  <si>
    <t>Rua Açude do Gavião, Pajuçara, Natal</t>
  </si>
  <si>
    <t>a923</t>
  </si>
  <si>
    <t>NTL21-2822</t>
  </si>
  <si>
    <t>Rua Canto da Floresta, Pajuçara, Natal</t>
  </si>
  <si>
    <t>a924</t>
  </si>
  <si>
    <t>NTL21-2823</t>
  </si>
  <si>
    <t>a925</t>
  </si>
  <si>
    <t>NTL21-2830</t>
  </si>
  <si>
    <t>Rua Airton Senna, Pajuçara, Natal</t>
  </si>
  <si>
    <t>a926</t>
  </si>
  <si>
    <t>NTL21-2838</t>
  </si>
  <si>
    <t>Avenida Mar do Leste, Pajuçara, Natal</t>
  </si>
  <si>
    <t>a927</t>
  </si>
  <si>
    <t>NTL21-2851</t>
  </si>
  <si>
    <t>Rua Senny Fialho, Pajuçara, Natal</t>
  </si>
  <si>
    <t>a928</t>
  </si>
  <si>
    <t>NTL21-2853</t>
  </si>
  <si>
    <t>Rua Pastor João Pedro, Pajuçara, Natal</t>
  </si>
  <si>
    <t>a929</t>
  </si>
  <si>
    <t>NTL21-2896</t>
  </si>
  <si>
    <t>Rua Linda Batista, Pajuçara, Natal</t>
  </si>
  <si>
    <t>a930</t>
  </si>
  <si>
    <t>NTL21-2953</t>
  </si>
  <si>
    <t>Avenida Remador Clodoaldo Bakker, Pajuçara, Natal</t>
  </si>
  <si>
    <t>a931</t>
  </si>
  <si>
    <t>NTL21-2959</t>
  </si>
  <si>
    <t>a932</t>
  </si>
  <si>
    <t>NTL21-3100</t>
  </si>
  <si>
    <t>a933</t>
  </si>
  <si>
    <t>NTL21-3101</t>
  </si>
  <si>
    <t>Rua São Luiz, Pajuçara, Natal</t>
  </si>
  <si>
    <t>Já Feita</t>
  </si>
  <si>
    <t>a934</t>
  </si>
  <si>
    <t>NTL21-3162</t>
  </si>
  <si>
    <t>Rua Mirante do Rio - Potengi, Potengi, Natal</t>
  </si>
  <si>
    <t>a935</t>
  </si>
  <si>
    <t>NTL21-3197</t>
  </si>
  <si>
    <t>Rua Vivaldo Cavalcante, Nossa Senhora da Apresentação, Natal</t>
  </si>
  <si>
    <t>a936</t>
  </si>
  <si>
    <t>NTL21-3203</t>
  </si>
  <si>
    <t>a937</t>
  </si>
  <si>
    <t>NTL21-3239</t>
  </si>
  <si>
    <t>Rua Ilha do Príncipe, Nossa Senhora da Apresentação, Natal</t>
  </si>
  <si>
    <t>a938</t>
  </si>
  <si>
    <t>CANGUARETAMA</t>
  </si>
  <si>
    <t>OLT00</t>
  </si>
  <si>
    <t>CGM01-0262</t>
  </si>
  <si>
    <t>Areia Branca</t>
  </si>
  <si>
    <t>Rua Pedro Amaro, Areia Branca, Canguaretama</t>
  </si>
  <si>
    <t>LEONARDO FERREIRA/ VALMIR (85985946718)</t>
  </si>
  <si>
    <t>a939</t>
  </si>
  <si>
    <t>CGM01-0266</t>
  </si>
  <si>
    <t>a940</t>
  </si>
  <si>
    <t>CGM01-0267</t>
  </si>
  <si>
    <t>a941</t>
  </si>
  <si>
    <t>CGM01-0268</t>
  </si>
  <si>
    <t>a942</t>
  </si>
  <si>
    <t>CGM01-0269</t>
  </si>
  <si>
    <t>Rua Bom Jesus, Areia Branca, Canguaretama</t>
  </si>
  <si>
    <t>a943</t>
  </si>
  <si>
    <t>CGM01-0271</t>
  </si>
  <si>
    <t>a944</t>
  </si>
  <si>
    <t>CGM01-0272</t>
  </si>
  <si>
    <t>a945</t>
  </si>
  <si>
    <t>CGM01-0273</t>
  </si>
  <si>
    <t>a946</t>
  </si>
  <si>
    <t>CGM01-0274</t>
  </si>
  <si>
    <t>a947</t>
  </si>
  <si>
    <t>CGM01-0277</t>
  </si>
  <si>
    <t>BR-101, Areia Branca, Canguaretama</t>
  </si>
  <si>
    <t>a948</t>
  </si>
  <si>
    <t>CGM01-0278</t>
  </si>
  <si>
    <t>Travessa José Calazans, Bonsucesso, Canguaretama</t>
  </si>
  <si>
    <t>a949</t>
  </si>
  <si>
    <t>CGM01-0285</t>
  </si>
  <si>
    <t>Travessa José Calazans, Areia Branca, Canguaretama</t>
  </si>
  <si>
    <t>a950</t>
  </si>
  <si>
    <t>CGM01-0287</t>
  </si>
  <si>
    <t>Rua Alfredo de Brito, Bonsucesso, Canguaretama</t>
  </si>
  <si>
    <t>a951</t>
  </si>
  <si>
    <t>CGM01-0289</t>
  </si>
  <si>
    <t>Canguaretama</t>
  </si>
  <si>
    <t>Avenida Homero Homem, Canguaretama</t>
  </si>
  <si>
    <t>a952</t>
  </si>
  <si>
    <t>CGM01-0291</t>
  </si>
  <si>
    <t>Rua da Conceição, Bonsucesso, Canguaretama</t>
  </si>
  <si>
    <t>a953</t>
  </si>
  <si>
    <t>CGM01-0303</t>
  </si>
  <si>
    <t>Nossa Senhora da Conceição</t>
  </si>
  <si>
    <t>Rua Pernambuco, Nossa Senhora da Conceição, Canguaretama</t>
  </si>
  <si>
    <t>a954</t>
  </si>
  <si>
    <t>CGM01-0307</t>
  </si>
  <si>
    <t>Rua Ceara, Nossa Senhora da Conceição, Canguaretama</t>
  </si>
  <si>
    <t>a955</t>
  </si>
  <si>
    <t>CGM01-0310</t>
  </si>
  <si>
    <t>Rua Sergipe, Nossa Senhora da Conceição, Canguaretama</t>
  </si>
  <si>
    <t>a956</t>
  </si>
  <si>
    <t>CGM01-0314</t>
  </si>
  <si>
    <t>Avenida Nossa Senhora da Conceição, Nossa Senhora da Conceição, Canguaretama</t>
  </si>
  <si>
    <t>a957</t>
  </si>
  <si>
    <t>CGM01-0323</t>
  </si>
  <si>
    <t>ANA CATARINA</t>
  </si>
  <si>
    <t>Rua Jerônimo Albuquerque, ANA CATARINA, Canguaretama</t>
  </si>
  <si>
    <t>a958</t>
  </si>
  <si>
    <t>CGM01-0330</t>
  </si>
  <si>
    <t>Estação</t>
  </si>
  <si>
    <t>Rua Padre Manoel Januário, Estação, Canguaretama</t>
  </si>
  <si>
    <t>a959</t>
  </si>
  <si>
    <t>CGM01-0332</t>
  </si>
  <si>
    <t>a960</t>
  </si>
  <si>
    <t>CGM01-0333</t>
  </si>
  <si>
    <t>Rua Monte das Oliveiras, Estação, Canguaretama</t>
  </si>
  <si>
    <t>a961</t>
  </si>
  <si>
    <t>CGM01-0334</t>
  </si>
  <si>
    <t>Rua josé Luiz Gomes, Estação, Canguaretama</t>
  </si>
  <si>
    <t>a962</t>
  </si>
  <si>
    <t>CGM01-0335</t>
  </si>
  <si>
    <t>Rua João Gomes de Tôrres, Estação, Canguaretama</t>
  </si>
  <si>
    <t>a963</t>
  </si>
  <si>
    <t>CGM01-0340</t>
  </si>
  <si>
    <t>Rua Agenor Pereira, Bosque das Palmeiras, Canguaretama</t>
  </si>
  <si>
    <t>a964</t>
  </si>
  <si>
    <t>CGM01-0345</t>
  </si>
  <si>
    <t>Rua Hermes Palhano da Silva, Bosque das Palmeiras, Canguaretama</t>
  </si>
  <si>
    <t>a965</t>
  </si>
  <si>
    <t>CGM01-0346</t>
  </si>
  <si>
    <t>Rua Pastor José Fernandes, Bosque das Palmeiras, Canguaretama</t>
  </si>
  <si>
    <t>a966</t>
  </si>
  <si>
    <t>CGM01-0348</t>
  </si>
  <si>
    <t>Rua João Ricardo Silva, Bosque das Palmeiras, Canguaretama</t>
  </si>
  <si>
    <t>a967</t>
  </si>
  <si>
    <t>CGM01-0350</t>
  </si>
  <si>
    <t>Rua Geraldo Freire de Araújo, Bosque das Palmeiras, Canguaretama</t>
  </si>
  <si>
    <t>a968</t>
  </si>
  <si>
    <t>CGM01-0351</t>
  </si>
  <si>
    <t>Rua Hermes Palhano da Silva, Estação, Canguaretama</t>
  </si>
  <si>
    <t>a969</t>
  </si>
  <si>
    <t>CGM01-0352</t>
  </si>
  <si>
    <t>Rua Cafarnaum, Bosque das Palmeiras, Canguaretama</t>
  </si>
  <si>
    <t>a970</t>
  </si>
  <si>
    <t>CGM01-0353</t>
  </si>
  <si>
    <t>Avenida Praça João Pereira, Estação, Canguaretama</t>
  </si>
  <si>
    <t>a971</t>
  </si>
  <si>
    <t>CGM01-0358</t>
  </si>
  <si>
    <t>Rua Canaã, Canguaretama</t>
  </si>
  <si>
    <t>a972</t>
  </si>
  <si>
    <t>CGM01-0362</t>
  </si>
  <si>
    <t>Rua Santa Olivia, Estação, Canguaretama</t>
  </si>
  <si>
    <t>a973</t>
  </si>
  <si>
    <t>CGM01-0366</t>
  </si>
  <si>
    <t>Sertãozinho</t>
  </si>
  <si>
    <t>Rua Monte Calvário, Sertãozinho, Canguaretama</t>
  </si>
  <si>
    <t>a974</t>
  </si>
  <si>
    <t>CGM01-0367</t>
  </si>
  <si>
    <t>Rua Paulino de Melo, Canguaretama</t>
  </si>
  <si>
    <t>a975</t>
  </si>
  <si>
    <t>CGM01-0368</t>
  </si>
  <si>
    <t>Rua Maria Cardoso, Canguaretama</t>
  </si>
  <si>
    <t>a976</t>
  </si>
  <si>
    <t>CGM01-0369</t>
  </si>
  <si>
    <t>Rua José Freire De Oliveira Filho, Canguaretama</t>
  </si>
  <si>
    <t>a977</t>
  </si>
  <si>
    <t>CGM01-0373</t>
  </si>
  <si>
    <t>Rua Campo Santo, Canguaretama</t>
  </si>
  <si>
    <t>a978</t>
  </si>
  <si>
    <t>CGM01-0377</t>
  </si>
  <si>
    <t>a979</t>
  </si>
  <si>
    <t>CGM01-0396</t>
  </si>
  <si>
    <t>Rua 19 de Novembro, Canguaretama</t>
  </si>
  <si>
    <t>a980</t>
  </si>
  <si>
    <t>CGM01-0398</t>
  </si>
  <si>
    <t>Rua da Capela, Nossa Senhora da Conceição, Canguaretama</t>
  </si>
  <si>
    <t>a981</t>
  </si>
  <si>
    <t>CGM01-0401</t>
  </si>
  <si>
    <t>Rua Frei Serafim de Catania, Canguaretama</t>
  </si>
  <si>
    <t>a982</t>
  </si>
  <si>
    <t>CGM01-0405</t>
  </si>
  <si>
    <t>Avenida Guarani, Canguaretama</t>
  </si>
  <si>
    <t>a983</t>
  </si>
  <si>
    <t>CGM01-0406</t>
  </si>
  <si>
    <t>Avenida Mascarenhas Homem, Nossa Senhora da Conceição, Canguaretama</t>
  </si>
  <si>
    <t>a984</t>
  </si>
  <si>
    <t>CGM01-0417</t>
  </si>
  <si>
    <t>Machiche</t>
  </si>
  <si>
    <t>Rua Dezenove de Julho, Machiche, Canguaretama</t>
  </si>
  <si>
    <t>a985</t>
  </si>
  <si>
    <t>CGM01-0419</t>
  </si>
  <si>
    <t>Avenida jiquí, Canguaretama</t>
  </si>
  <si>
    <t>a986</t>
  </si>
  <si>
    <t>CGM01-0424</t>
  </si>
  <si>
    <t>Rua do Jiqui, Machiche, Canguaretama</t>
  </si>
  <si>
    <t>a987</t>
  </si>
  <si>
    <t>CGM01-0441</t>
  </si>
  <si>
    <t>Rua Jerônimo Albuquerque, Canguaretama</t>
  </si>
  <si>
    <t>a988</t>
  </si>
  <si>
    <t>CGM01-0444</t>
  </si>
  <si>
    <t>Rua Doutor Pedro Velho, Canguaretama</t>
  </si>
  <si>
    <t>a989</t>
  </si>
  <si>
    <t>CGM01-0445</t>
  </si>
  <si>
    <t>Praça Augusto Severo, Canguaretama</t>
  </si>
  <si>
    <t>a990</t>
  </si>
  <si>
    <t>CGM01-0446</t>
  </si>
  <si>
    <t>Travessa João Teixeira de Carvalho, Canguaretama</t>
  </si>
  <si>
    <t>a991</t>
  </si>
  <si>
    <t>CGM01-0453</t>
  </si>
  <si>
    <t>Rua Manoel da Costa, ANA CATARINA, Canguaretama</t>
  </si>
  <si>
    <t>a992</t>
  </si>
  <si>
    <t>CGM01-0455</t>
  </si>
  <si>
    <t>Rua Doutor Pedro Velho, ANA CATARINA, Canguaretama</t>
  </si>
  <si>
    <t>a993</t>
  </si>
  <si>
    <t>CGM01-0458</t>
  </si>
  <si>
    <t>Rua Frei Miguelinho, Canguaretama</t>
  </si>
  <si>
    <t>a994</t>
  </si>
  <si>
    <t>CGM01-0461</t>
  </si>
  <si>
    <t>Lagoa de São João</t>
  </si>
  <si>
    <t>RN-269, Lagoa de São João, Canguaretama</t>
  </si>
  <si>
    <t>a995</t>
  </si>
  <si>
    <t>CGM01-0462</t>
  </si>
  <si>
    <t>Rua Vila Vintem, Canguaretama</t>
  </si>
  <si>
    <t>a996</t>
  </si>
  <si>
    <t>CGM01-0463</t>
  </si>
  <si>
    <t>a997</t>
  </si>
  <si>
    <t>CGM01-0465</t>
  </si>
  <si>
    <t>Rua Joaquim Manoel, Canguaretama</t>
  </si>
  <si>
    <t>a998</t>
  </si>
  <si>
    <t>CGM01-0469</t>
  </si>
  <si>
    <t>Rua Fabrício Maranhão, Canguaretama</t>
  </si>
  <si>
    <t>a999</t>
  </si>
  <si>
    <t>CGM01-0470</t>
  </si>
  <si>
    <t>Rua Francisco de Carvalho, Lagoa de São João, Canguaretama</t>
  </si>
  <si>
    <t>a1000</t>
  </si>
  <si>
    <t>CGM01-0477</t>
  </si>
  <si>
    <t>Rua Marechal Deodoro, Sertãozinho, Canguaretama</t>
  </si>
  <si>
    <t>a1001</t>
  </si>
  <si>
    <t>CGM01-0480</t>
  </si>
  <si>
    <t>Rua Manoel L. Gomes, Canguaretama</t>
  </si>
  <si>
    <t>a1002</t>
  </si>
  <si>
    <t>CGM01-0494</t>
  </si>
  <si>
    <t>Rua Padre Cícero, Areia Branca, Canguaretama</t>
  </si>
  <si>
    <t>NOK</t>
  </si>
  <si>
    <t>DENTRO DE UMA PROPRIEDADE PRIVADA</t>
  </si>
  <si>
    <t>a1003</t>
  </si>
  <si>
    <t>CGM01-0495</t>
  </si>
  <si>
    <t>a1004</t>
  </si>
  <si>
    <t>CGM01-0497</t>
  </si>
  <si>
    <t>a1005</t>
  </si>
  <si>
    <t>CGM01-0500</t>
  </si>
  <si>
    <t>Rua sem nome, Bonsucesso, Canguaretama</t>
  </si>
  <si>
    <t>a1006</t>
  </si>
  <si>
    <t>CGM01-0503</t>
  </si>
  <si>
    <t>a1007</t>
  </si>
  <si>
    <t>CGM01-0506</t>
  </si>
  <si>
    <t>a1008</t>
  </si>
  <si>
    <t>CGM01-0510</t>
  </si>
  <si>
    <t>Avenida Mascarenhas Homem, Bonsucesso, Canguaretama</t>
  </si>
  <si>
    <t>a1009</t>
  </si>
  <si>
    <t>CGM01-0518</t>
  </si>
  <si>
    <t>Rua 19 de Julho, Machiche, Canguaretama</t>
  </si>
  <si>
    <t>a1010</t>
  </si>
  <si>
    <t>CGM01-0521</t>
  </si>
  <si>
    <t>Rua sem nome, Canguaretama</t>
  </si>
  <si>
    <t>a1011</t>
  </si>
  <si>
    <t>CGM01-0523</t>
  </si>
  <si>
    <t>Avenida Mascarenhas Homem, Canguaretama</t>
  </si>
  <si>
    <t>a1012</t>
  </si>
  <si>
    <t>CGM01-0539</t>
  </si>
  <si>
    <t>Povoado Cercado Grande, ANA CATARINA, Canguaretama</t>
  </si>
  <si>
    <t>548f5128</t>
  </si>
  <si>
    <t>Eusébio</t>
  </si>
  <si>
    <t>ESB01-897</t>
  </si>
  <si>
    <t>Pedra</t>
  </si>
  <si>
    <t>R. Maria Teixeira Joca, 447 - Pedra, Eusébio - CE, 61760-000, Brasil</t>
  </si>
  <si>
    <t>-3.885784036852536</t>
  </si>
  <si>
    <t>-38.46215062336987</t>
  </si>
  <si>
    <t>185ead8e</t>
  </si>
  <si>
    <t>ESB01-898</t>
  </si>
  <si>
    <t>a1013</t>
  </si>
  <si>
    <t>Tibau do Sul</t>
  </si>
  <si>
    <t>TUL01-329</t>
  </si>
  <si>
    <t>Rua do Anel Viário, Tibau do Sul</t>
  </si>
  <si>
    <t>a1014</t>
  </si>
  <si>
    <t>TUL01-344</t>
  </si>
  <si>
    <t>Rua dos Pardais, Tibau do Sul</t>
  </si>
  <si>
    <t>a1015</t>
  </si>
  <si>
    <t>TUL01-347</t>
  </si>
  <si>
    <t>Rua Gabiroba, Tibau do Sul</t>
  </si>
  <si>
    <t>a1016</t>
  </si>
  <si>
    <t>TUL01-470</t>
  </si>
  <si>
    <t>Rua Agua Viva, Tibau do Sul</t>
  </si>
  <si>
    <t>CAIXA SEM FIXAÇÃO NO POSTE, CAIXA SOLTA</t>
  </si>
  <si>
    <t>a1017</t>
  </si>
  <si>
    <t>TUL01-514</t>
  </si>
  <si>
    <t>Casa da Baleia</t>
  </si>
  <si>
    <t>Rua do Sol, Casa da Baleia, Tibau do Sul</t>
  </si>
  <si>
    <t>a1018</t>
  </si>
  <si>
    <t>TUL01-515</t>
  </si>
  <si>
    <t>a1019</t>
  </si>
  <si>
    <t>TUL01-596</t>
  </si>
  <si>
    <t>Praia da Pipa</t>
  </si>
  <si>
    <t>Rua das Pedrinhas, Praia da Pipa, Tibau do Sul</t>
  </si>
  <si>
    <t>a1020</t>
  </si>
  <si>
    <t>TUL01-668</t>
  </si>
  <si>
    <t>Pipa</t>
  </si>
  <si>
    <t>Rua Goiti, Pipa, Tibau do Sul</t>
  </si>
  <si>
    <t>a1021</t>
  </si>
  <si>
    <t>TUL01-686</t>
  </si>
  <si>
    <t>Camboim, Pipa, Tibau do Sul</t>
  </si>
  <si>
    <t>a1022</t>
  </si>
  <si>
    <t>TUL01-800</t>
  </si>
  <si>
    <t>Rua das Gameleiras, A, Tibau do Sul</t>
  </si>
  <si>
    <t>ABELHAS NA CAIXA</t>
  </si>
  <si>
    <t>a1023</t>
  </si>
  <si>
    <t>TUL01-802</t>
  </si>
  <si>
    <t>Rua do Cordeiro, Praia da Pipa, Tibau do Sul</t>
  </si>
  <si>
    <t>a1024</t>
  </si>
  <si>
    <t>TUL01-814</t>
  </si>
  <si>
    <t>Rua Sucupira, Tibau do Sul</t>
  </si>
  <si>
    <t>a1025</t>
  </si>
  <si>
    <t>TUL01-834</t>
  </si>
  <si>
    <t>RN-003, Tibau do Sul</t>
  </si>
  <si>
    <t>CONDOMÍNIO</t>
  </si>
  <si>
    <t>a1026</t>
  </si>
  <si>
    <t>TUL01-909</t>
  </si>
  <si>
    <t>Rua da Telern, Tibau do Sul</t>
  </si>
  <si>
    <t>a1027</t>
  </si>
  <si>
    <t>TUL01-915</t>
  </si>
  <si>
    <t>Rua Principal, Tibau do Sul</t>
  </si>
  <si>
    <t>a1028</t>
  </si>
  <si>
    <t>TUL01-924</t>
  </si>
  <si>
    <t>a1029</t>
  </si>
  <si>
    <t>TUL01-926</t>
  </si>
  <si>
    <t>a1030</t>
  </si>
  <si>
    <t>TUL01-941</t>
  </si>
  <si>
    <t>a1031</t>
  </si>
  <si>
    <t>TUL01-951</t>
  </si>
  <si>
    <t>a1032</t>
  </si>
  <si>
    <t>TUL01-962</t>
  </si>
  <si>
    <t>Rua das Tartarugas, Tibau do Sul</t>
  </si>
  <si>
    <t>a1033</t>
  </si>
  <si>
    <t>TUL01-01051</t>
  </si>
  <si>
    <t>Rua Rivaldo Rodrigues, Centro, Tibau do Sul</t>
  </si>
  <si>
    <t>a1034</t>
  </si>
  <si>
    <t>TUL01-01057</t>
  </si>
  <si>
    <t>Cacimbinhas</t>
  </si>
  <si>
    <t>Rua Aguinaldo de Lima Nobre, Cacimbinhas, Tibau do Sul</t>
  </si>
  <si>
    <t>a1035</t>
  </si>
  <si>
    <t>TUL01-01063</t>
  </si>
  <si>
    <t>Rua Aguinaldo de Lima Nobre, Tibau do Sul</t>
  </si>
  <si>
    <t>a1036</t>
  </si>
  <si>
    <t>TUL01-01065</t>
  </si>
  <si>
    <t>Avenida Três Poderes, Tibau do Sul</t>
  </si>
  <si>
    <t>a1037</t>
  </si>
  <si>
    <t>TUL01-01104</t>
  </si>
  <si>
    <t>a1038</t>
  </si>
  <si>
    <t>TUL01-1153</t>
  </si>
  <si>
    <t>Avenida Baía dos Golfinhos, Tibau do Sul</t>
  </si>
  <si>
    <t>a1039</t>
  </si>
  <si>
    <t>TUL01-1443</t>
  </si>
  <si>
    <t>Rua da Pérola, Pipa, Tibau do Sul</t>
  </si>
  <si>
    <t>a1040</t>
  </si>
  <si>
    <t>TUL01-1468</t>
  </si>
  <si>
    <t>Rua da Harmonia, Tibau do Sul</t>
  </si>
  <si>
    <t>b1beae19</t>
  </si>
  <si>
    <t>OLT006</t>
  </si>
  <si>
    <t>FLA30-2519</t>
  </si>
  <si>
    <t>Canindezinho</t>
  </si>
  <si>
    <t>R. Osmar Lima, 50 - Canindezinho Fortaleza - CE, 60731-040</t>
  </si>
  <si>
    <t>-3.797532318401148</t>
  </si>
  <si>
    <t>-38.59267169999942</t>
  </si>
  <si>
    <t>CANCELADO - OS BAIXADA POR OUTRA TERCEIRA</t>
  </si>
  <si>
    <t>0c9b25d0</t>
  </si>
  <si>
    <t>R. Osmar Lima, 50 - Canindezinho, Fortaleza - CE, 60731-040, Brasil</t>
  </si>
  <si>
    <t>7d4864bb</t>
  </si>
  <si>
    <t>João Pessoa</t>
  </si>
  <si>
    <t>JPA00-5828</t>
  </si>
  <si>
    <t>R. José Duarte do Nascimento, 183 - Bancários, João Pessoa - PB, 58051-070</t>
  </si>
  <si>
    <t>-7.142766405493938</t>
  </si>
  <si>
    <t>-34.84078811979053</t>
  </si>
  <si>
    <t>4027abf1</t>
  </si>
  <si>
    <t>JPA00-5829</t>
  </si>
  <si>
    <t>R. José Duarte do Nascimento, 183 - Bancários, João Pessoa - PB, 58051-070, Brasil</t>
  </si>
  <si>
    <t>5e45e593</t>
  </si>
  <si>
    <t>JPA00-5830</t>
  </si>
  <si>
    <t>89abc2f7</t>
  </si>
  <si>
    <t>JPA00-5831</t>
  </si>
  <si>
    <t>fea7161b</t>
  </si>
  <si>
    <t>JPA00-5832</t>
  </si>
  <si>
    <t>228bf5d3</t>
  </si>
  <si>
    <t>Pacatuba</t>
  </si>
  <si>
    <t>CEO-REDE_INTEGRADA</t>
  </si>
  <si>
    <t>Sen. Carlos Jereissati</t>
  </si>
  <si>
    <t>CE-060, 514 - Sen. Carlos Jereissati, Pacatuba - CE, 63503-790, Brasil</t>
  </si>
  <si>
    <t>-3.886850726928634</t>
  </si>
  <si>
    <t>-38.59847702085972</t>
  </si>
  <si>
    <t>CANCELADO, VÃO GERAR NOVA OS</t>
  </si>
  <si>
    <t>70b53e4c</t>
  </si>
  <si>
    <t>Natal</t>
  </si>
  <si>
    <t>NTL09-3660</t>
  </si>
  <si>
    <t>Neópolis</t>
  </si>
  <si>
    <t>R. Muriaé, 173 - Neópolis, Natal - RN, 59086-650</t>
  </si>
  <si>
    <t>-5.871519654878109</t>
  </si>
  <si>
    <t>-35.21040066083577</t>
  </si>
  <si>
    <t>7941315e</t>
  </si>
  <si>
    <t>NTL06-1025</t>
  </si>
  <si>
    <t>Parque das Nacoes</t>
  </si>
  <si>
    <t>Av. Olavo Lacerda Montenegro, 2400 - Parque das Nacoes, Parnamirim - RN, 59158-400</t>
  </si>
  <si>
    <t>-35.23138</t>
  </si>
  <si>
    <t>4008c6c8</t>
  </si>
  <si>
    <t>NTL06-1026</t>
  </si>
  <si>
    <t>Av. Olavo Lacerda Montenegro, 2400 - Parque das Nacoes, Parnamirim - RN, 59158-400, Brasil</t>
  </si>
  <si>
    <t>4c81609e</t>
  </si>
  <si>
    <t>NTL06-1027</t>
  </si>
  <si>
    <t>7c12c732</t>
  </si>
  <si>
    <t>NTL06-1028</t>
  </si>
  <si>
    <t>ef1eafa8</t>
  </si>
  <si>
    <t>NTL06-1029</t>
  </si>
  <si>
    <t>589843ec</t>
  </si>
  <si>
    <t>NTL06-1030</t>
  </si>
  <si>
    <t>073702f2</t>
  </si>
  <si>
    <t>NTL06-1031</t>
  </si>
  <si>
    <t>8baca49e</t>
  </si>
  <si>
    <t>NTL06-1032</t>
  </si>
  <si>
    <t>2a843595</t>
  </si>
  <si>
    <t>NTL06-1033</t>
  </si>
  <si>
    <t>d081ba1f</t>
  </si>
  <si>
    <t>NTL06-1034</t>
  </si>
  <si>
    <t>2cb80a42</t>
  </si>
  <si>
    <t>NTL06-1035</t>
  </si>
  <si>
    <t>5bdb36c0</t>
  </si>
  <si>
    <t>NTL06-1036</t>
  </si>
  <si>
    <t>90239420</t>
  </si>
  <si>
    <t>NTL06-1037</t>
  </si>
  <si>
    <t>a1041</t>
  </si>
  <si>
    <t>NTL19-14</t>
  </si>
  <si>
    <t>Alecrim</t>
  </si>
  <si>
    <t>Rua Benjamin Constant, Alecrim, Natal</t>
  </si>
  <si>
    <t>a1042</t>
  </si>
  <si>
    <t>NTL19-44</t>
  </si>
  <si>
    <t>Rua Ocidental de Cima, Alecrim, Natal</t>
  </si>
  <si>
    <t>a1043</t>
  </si>
  <si>
    <t>NTL19-42</t>
  </si>
  <si>
    <t>Rua Borborema, Alecrim, Natal</t>
  </si>
  <si>
    <t>a1044</t>
  </si>
  <si>
    <t>NTL19-101</t>
  </si>
  <si>
    <t>Avenida 1, Alecrim, Natal</t>
  </si>
  <si>
    <t>a1045</t>
  </si>
  <si>
    <t>NTL19-102</t>
  </si>
  <si>
    <t>Rua Amaro Barreto, Alecrim, Natal</t>
  </si>
  <si>
    <t>a1046</t>
  </si>
  <si>
    <t>NTL19-103</t>
  </si>
  <si>
    <t>Avenida Presidente Bandeira, Alecrim, Natal</t>
  </si>
  <si>
    <t>a1047</t>
  </si>
  <si>
    <t>NTL19-120</t>
  </si>
  <si>
    <t>Avenida Coronel Estevam, Alecrim, Natal</t>
  </si>
  <si>
    <t>a1048</t>
  </si>
  <si>
    <t>NTL19-119</t>
  </si>
  <si>
    <t>Largo Santa Inês, Alecrim, Natal</t>
  </si>
  <si>
    <t>a1049</t>
  </si>
  <si>
    <t>NTL19-115</t>
  </si>
  <si>
    <t>Rua Presidente Quaresma, Alecrim, Natal</t>
  </si>
  <si>
    <t>a1050</t>
  </si>
  <si>
    <t>NTL19-147</t>
  </si>
  <si>
    <t>Rua Sátiro Dias, Alecrim, Natal</t>
  </si>
  <si>
    <t>a1051</t>
  </si>
  <si>
    <t>NTL19-153</t>
  </si>
  <si>
    <t>Rua João Carlos, Alecrim, Natal</t>
  </si>
  <si>
    <t>a1052</t>
  </si>
  <si>
    <t>NTL19-248</t>
  </si>
  <si>
    <t>Praça Almirante Gonçalves, Alecrim, Natal</t>
  </si>
  <si>
    <t>a1053</t>
  </si>
  <si>
    <t>NTL19-250</t>
  </si>
  <si>
    <t>Avenida 12, Alecrim, Natal</t>
  </si>
  <si>
    <t>a1054</t>
  </si>
  <si>
    <t>NTL19-260</t>
  </si>
  <si>
    <t>Rua Americo Vespucio, Alecrim, Natal</t>
  </si>
  <si>
    <t>a1055</t>
  </si>
  <si>
    <t>NTL19-355</t>
  </si>
  <si>
    <t>Rua Elviro Carrilho, Alecrim, Natal</t>
  </si>
  <si>
    <t>a1056</t>
  </si>
  <si>
    <t>NTL19-439</t>
  </si>
  <si>
    <t>Rua Doutor Alfredo Lyra, Alecrim, Natal</t>
  </si>
  <si>
    <t>a1057</t>
  </si>
  <si>
    <t>NTL19-442</t>
  </si>
  <si>
    <t>Quintas</t>
  </si>
  <si>
    <t>Avenida 10, Quintas, Natal</t>
  </si>
  <si>
    <t>a1058</t>
  </si>
  <si>
    <t>NTL19-500</t>
  </si>
  <si>
    <t>a1059</t>
  </si>
  <si>
    <t>NTL19-505</t>
  </si>
  <si>
    <t>Rua Presidente José Bento, Alecrim, Natal</t>
  </si>
  <si>
    <t>a1060</t>
  </si>
  <si>
    <t>NTL19-526</t>
  </si>
  <si>
    <t>Rua dos Canindés, Alecrim, Natal</t>
  </si>
  <si>
    <t>a1061</t>
  </si>
  <si>
    <t>NTL19-536</t>
  </si>
  <si>
    <t>a1062</t>
  </si>
  <si>
    <t>NTL19-537</t>
  </si>
  <si>
    <t>Rua dos Caicós, Alecrim, Natal</t>
  </si>
  <si>
    <t>a1063</t>
  </si>
  <si>
    <t>NTL19-539</t>
  </si>
  <si>
    <t>a1064</t>
  </si>
  <si>
    <t>NTL19-540</t>
  </si>
  <si>
    <t>Rua São Vicente, Alecrim, Natal</t>
  </si>
  <si>
    <t>a1065</t>
  </si>
  <si>
    <t>NTL19-541</t>
  </si>
  <si>
    <t>a1066</t>
  </si>
  <si>
    <t>NTL19-547</t>
  </si>
  <si>
    <t>Vila Cabral, Alecrim, Natal</t>
  </si>
  <si>
    <t>a1067</t>
  </si>
  <si>
    <t>NTL19-555</t>
  </si>
  <si>
    <t>Rua dos Pajeús, Alecrim, Natal</t>
  </si>
  <si>
    <t>a1068</t>
  </si>
  <si>
    <t>NTL19-561</t>
  </si>
  <si>
    <t>Avenida 7, Alecrim, Natal</t>
  </si>
  <si>
    <t>a1069</t>
  </si>
  <si>
    <t>NTL19-563</t>
  </si>
  <si>
    <t>Avenida 8, Alecrim, Natal</t>
  </si>
  <si>
    <t>a1070</t>
  </si>
  <si>
    <t>NTL19-639</t>
  </si>
  <si>
    <t>Rua Paula Antunes, Alecrim, Natal</t>
  </si>
  <si>
    <t>a1071</t>
  </si>
  <si>
    <t>NTL19-640</t>
  </si>
  <si>
    <t>a1072</t>
  </si>
  <si>
    <t>NTL19-656</t>
  </si>
  <si>
    <t>Rua Fábio Rino, Alecrim, Natal</t>
  </si>
  <si>
    <t>a1073</t>
  </si>
  <si>
    <t>NTL19-662</t>
  </si>
  <si>
    <t>Rua Presidente Gonçalves, Alecrim, Natal</t>
  </si>
  <si>
    <t>a1074</t>
  </si>
  <si>
    <t>NTL19-658</t>
  </si>
  <si>
    <t>Rua Presidente Artur Bernardes, Alecrim, Natal</t>
  </si>
  <si>
    <t>a1075</t>
  </si>
  <si>
    <t>NTL19-713</t>
  </si>
  <si>
    <t>Travessa São Luiz, Alecrim, Natal</t>
  </si>
  <si>
    <t>a1076</t>
  </si>
  <si>
    <t>NTL19-715</t>
  </si>
  <si>
    <t>Rua Filhas de Santana, Alecrim, Natal</t>
  </si>
  <si>
    <t>a1077</t>
  </si>
  <si>
    <t>NTL19-728</t>
  </si>
  <si>
    <t>Rua Doutor João Machado, Alecrim, Natal</t>
  </si>
  <si>
    <t>a1078</t>
  </si>
  <si>
    <t>NTL19-754</t>
  </si>
  <si>
    <t>Travessa São Sebastião, Alecrim, Natal</t>
  </si>
  <si>
    <t>a1079</t>
  </si>
  <si>
    <t>NTL19-760</t>
  </si>
  <si>
    <t>a1080</t>
  </si>
  <si>
    <t>NTL19-828</t>
  </si>
  <si>
    <t>Vila Francisco Alves, Alecrim, Natal</t>
  </si>
  <si>
    <t>a1081</t>
  </si>
  <si>
    <t>NTL19-833</t>
  </si>
  <si>
    <t>Travessa Presidente Bandeira, Alecrim, Natal</t>
  </si>
  <si>
    <t>a1082</t>
  </si>
  <si>
    <t>NTL19-855</t>
  </si>
  <si>
    <t>Rua Nonato Mota, Alecrim, Natal</t>
  </si>
  <si>
    <t>a1083</t>
  </si>
  <si>
    <t>NTL19-850</t>
  </si>
  <si>
    <t>Rua dos Tororós, Alecrim, Natal</t>
  </si>
  <si>
    <t>a1084</t>
  </si>
  <si>
    <t>NTL19-878</t>
  </si>
  <si>
    <t>Rua Torres Galvão, Alecrim, Natal</t>
  </si>
  <si>
    <t>a1085</t>
  </si>
  <si>
    <t>NTL19-879</t>
  </si>
  <si>
    <t>a1086</t>
  </si>
  <si>
    <t>NTL19-926</t>
  </si>
  <si>
    <t>a1087</t>
  </si>
  <si>
    <t>NTL19-929</t>
  </si>
  <si>
    <t>Rua Monteiro, Alecrim, Natal</t>
  </si>
  <si>
    <t>a1088</t>
  </si>
  <si>
    <t>NTL19-931</t>
  </si>
  <si>
    <t>a1089</t>
  </si>
  <si>
    <t>NTL19-989</t>
  </si>
  <si>
    <t>Avenida Antônio Basílio, Dix-Sept Rosado, Natal</t>
  </si>
  <si>
    <t>a1090</t>
  </si>
  <si>
    <t>NTL19-1018</t>
  </si>
  <si>
    <t>Vila Santo Antônio, Dix-Sept Rosado, Natal</t>
  </si>
  <si>
    <t>a1091</t>
  </si>
  <si>
    <t>NTL19-1036</t>
  </si>
  <si>
    <t>Rua Epitácio Pessoa, Alecrim, Natal</t>
  </si>
  <si>
    <t>a1092</t>
  </si>
  <si>
    <t>NTL19-1048</t>
  </si>
  <si>
    <t>Avenida Interventor Mário Câmara, Alecrim, Natal</t>
  </si>
  <si>
    <t>a1093</t>
  </si>
  <si>
    <t>NTL19-1053</t>
  </si>
  <si>
    <t>Rua Presidente Mascarenhas, Dix-Sept Rosado, Natal</t>
  </si>
  <si>
    <t>a1094</t>
  </si>
  <si>
    <t>NTL19-1293</t>
  </si>
  <si>
    <t>Nordeste</t>
  </si>
  <si>
    <t>Rua Aluísio Alves, Nordeste, Natal</t>
  </si>
  <si>
    <t>a1095</t>
  </si>
  <si>
    <t>NTL19-1313</t>
  </si>
  <si>
    <t>Rua Alto da Bela Vista, Nordeste, Natal</t>
  </si>
  <si>
    <t>a1096</t>
  </si>
  <si>
    <t>NTL19-1354</t>
  </si>
  <si>
    <t>Rua Luiz XV, Nordeste, Natal</t>
  </si>
  <si>
    <t>a1097</t>
  </si>
  <si>
    <t>NTL19-1378</t>
  </si>
  <si>
    <t>Rua do Norte, Nordeste, Natal</t>
  </si>
  <si>
    <t>a1098</t>
  </si>
  <si>
    <t>NTL19-1546</t>
  </si>
  <si>
    <t>Rua Doutor Mário Negócio, Alecrim, Natal</t>
  </si>
  <si>
    <t>a1099</t>
  </si>
  <si>
    <t>NTL19-1807</t>
  </si>
  <si>
    <t>Rua Marcílio Dias, Quintas, Natal</t>
  </si>
  <si>
    <t>a1100</t>
  </si>
  <si>
    <t>NTL19-521</t>
  </si>
  <si>
    <t>a1101</t>
  </si>
  <si>
    <t>NTL19-576</t>
  </si>
  <si>
    <t>a1102</t>
  </si>
  <si>
    <t>NTL19-581</t>
  </si>
  <si>
    <t>Avenida 2, Alecrim, Natal</t>
  </si>
  <si>
    <t>a1103</t>
  </si>
  <si>
    <t>NTL19-627</t>
  </si>
  <si>
    <t>f731e0d5</t>
  </si>
  <si>
    <t>FLA13-1301</t>
  </si>
  <si>
    <t>Condomínio Jardim Iracema - Av. Santos Dumont, 3850 - Aldeota, Fortaleza - CE, 60150-162</t>
  </si>
  <si>
    <t>-3.739209564020813</t>
  </si>
  <si>
    <t>-38.49004668899859</t>
  </si>
  <si>
    <t>71ec1a4b</t>
  </si>
  <si>
    <t>FLA05-317</t>
  </si>
  <si>
    <t>R. Alm. William Batista, 48a - Lagoa Sapiranga (Coité), Fortaleza - CE, 60833-482</t>
  </si>
  <si>
    <t>-3.79468</t>
  </si>
  <si>
    <t>-38.460527</t>
  </si>
  <si>
    <t>b7258c78</t>
  </si>
  <si>
    <t>OLT00319</t>
  </si>
  <si>
    <t>FLA20-2550</t>
  </si>
  <si>
    <t>R. Rosinha Sampaio, 2331 - Vila Velha, Fortaleza - CE, 60345-662</t>
  </si>
  <si>
    <t>-3.723658</t>
  </si>
  <si>
    <t>-38.599163</t>
  </si>
  <si>
    <t>FIBRA SEM SINAL</t>
  </si>
  <si>
    <t>07bbe2f0</t>
  </si>
  <si>
    <t>OLT011</t>
  </si>
  <si>
    <t>FLA10-087</t>
  </si>
  <si>
    <t>R. República do Líbano, 300 - Meireles, Fortaleza - CE, 60160-140</t>
  </si>
  <si>
    <t>-3.7309061388953997</t>
  </si>
  <si>
    <t>-38.498730498878736</t>
  </si>
  <si>
    <t>dc7d9249</t>
  </si>
  <si>
    <t>FLA10-088</t>
  </si>
  <si>
    <t>b0bede6c</t>
  </si>
  <si>
    <t>474e80f1</t>
  </si>
  <si>
    <t>FLA30-2520</t>
  </si>
  <si>
    <t>0cb18534</t>
  </si>
  <si>
    <t>FLA28-0107</t>
  </si>
  <si>
    <t>Siqueira</t>
  </si>
  <si>
    <t>Rua Boa Vista, Siqueira, Fortaleza</t>
  </si>
  <si>
    <t>-3.8078938535458744</t>
  </si>
  <si>
    <t>-38.626985549926765</t>
  </si>
  <si>
    <t>17</t>
  </si>
  <si>
    <t>JOAO VICTOR/ NILSÃO (85994289883)</t>
  </si>
  <si>
    <t>import_01072025</t>
  </si>
  <si>
    <t>1658c3a8</t>
  </si>
  <si>
    <t>FLA28-0108</t>
  </si>
  <si>
    <t>Rua Presidente Juscelino Kubitschek, Siqueira, Fortaleza</t>
  </si>
  <si>
    <t>-3.808225713141486</t>
  </si>
  <si>
    <t>-38.62772852182389</t>
  </si>
  <si>
    <t>38be03b2</t>
  </si>
  <si>
    <t>FLA28-0109</t>
  </si>
  <si>
    <t>Jatoba</t>
  </si>
  <si>
    <t>Rua da Paz, Jatobá, Fortaleza</t>
  </si>
  <si>
    <t>-3.808975073047988</t>
  </si>
  <si>
    <t>-38.628262281417854</t>
  </si>
  <si>
    <t>d9098c2f</t>
  </si>
  <si>
    <t>FLA28-0110</t>
  </si>
  <si>
    <t>Rua São Francisco, Autran Nunes, Fortaleza</t>
  </si>
  <si>
    <t>-3.8096013233264916</t>
  </si>
  <si>
    <t>-38.62838029861451</t>
  </si>
  <si>
    <t>36f1592e</t>
  </si>
  <si>
    <t>FLA28-0111</t>
  </si>
  <si>
    <t>Rua José Arão, Siqueira, Fortaleza</t>
  </si>
  <si>
    <t>-3.8102757461935957</t>
  </si>
  <si>
    <t>-38.62843796610833</t>
  </si>
  <si>
    <t>d32685ed</t>
  </si>
  <si>
    <t>FLA28-0112</t>
  </si>
  <si>
    <t>Avenida Maciel Bezerra, Jatobá, Fortaleza</t>
  </si>
  <si>
    <t>-3.8097993681915043</t>
  </si>
  <si>
    <t>-38.63026455044747</t>
  </si>
  <si>
    <t>cf8f6b90</t>
  </si>
  <si>
    <t>FLA28-0115</t>
  </si>
  <si>
    <t>Rua Geraldo Pereira, Siqueira, Fortaleza</t>
  </si>
  <si>
    <t>-3.8039489966213953</t>
  </si>
  <si>
    <t>-38.62505972385407</t>
  </si>
  <si>
    <t>c801e5c9</t>
  </si>
  <si>
    <t>FLA28-0116</t>
  </si>
  <si>
    <t>-3.803397678678999</t>
  </si>
  <si>
    <t>c8707cb9</t>
  </si>
  <si>
    <t>FLA28-0117</t>
  </si>
  <si>
    <t>-3.8027821291033077</t>
  </si>
  <si>
    <t>-38.62928688526154</t>
  </si>
  <si>
    <t>9723b363</t>
  </si>
  <si>
    <t>FLA28-0118</t>
  </si>
  <si>
    <t>Rua Nova, Siqueira, Fortaleza</t>
  </si>
  <si>
    <t>-3.8034565573110215</t>
  </si>
  <si>
    <t>-38.62931370735169</t>
  </si>
  <si>
    <t>92b8f871</t>
  </si>
  <si>
    <t>FLA28-0119</t>
  </si>
  <si>
    <t>-3.8041791583764866</t>
  </si>
  <si>
    <t>-38.624866604805</t>
  </si>
  <si>
    <t>d163adf0</t>
  </si>
  <si>
    <t>FLA28-0120</t>
  </si>
  <si>
    <t>Jatobá</t>
  </si>
  <si>
    <t>Rua Nova, Jardim Jatobá, Fortaleza</t>
  </si>
  <si>
    <t>-3.8047197706291898</t>
  </si>
  <si>
    <t>3be7f5cd</t>
  </si>
  <si>
    <t>Maracanau</t>
  </si>
  <si>
    <t>FLA28-0121</t>
  </si>
  <si>
    <t>Rua Viçosa Maia, Siqueira, Maracanaú</t>
  </si>
  <si>
    <t>-3.812719186517846</t>
  </si>
  <si>
    <t>-38.62699359655381</t>
  </si>
  <si>
    <t>1c029148</t>
  </si>
  <si>
    <t>FLA28-0122</t>
  </si>
  <si>
    <t>Rua Siqueira Campos, Siqueira, Fortaleza</t>
  </si>
  <si>
    <t>-3.81400647265828</t>
  </si>
  <si>
    <t>-38.62752735614777</t>
  </si>
  <si>
    <t>fa07f2dc</t>
  </si>
  <si>
    <t>FLA28-0123</t>
  </si>
  <si>
    <t>Rua Siqueira Campos, Siqueira, Maracanaú</t>
  </si>
  <si>
    <t>-3.815044864231514</t>
  </si>
  <si>
    <t>-38.62613260746003</t>
  </si>
  <si>
    <t>eae1770d</t>
  </si>
  <si>
    <t>FLA28-0124</t>
  </si>
  <si>
    <t>Rua Monteiro Lobato, Siqueira, Maracanaú</t>
  </si>
  <si>
    <t>-3.8145042584659468</t>
  </si>
  <si>
    <t>-38.627951145172126</t>
  </si>
  <si>
    <t>da187e7f</t>
  </si>
  <si>
    <t>FLA28-0125</t>
  </si>
  <si>
    <t>Rua Pereira Silva, Siqueira, Maracanaú</t>
  </si>
  <si>
    <t>-3.815087684475639</t>
  </si>
  <si>
    <t>-38.62826496362687</t>
  </si>
  <si>
    <t>b18a533b</t>
  </si>
  <si>
    <t>FLA28-0126</t>
  </si>
  <si>
    <t>R. Adalberto Malveira - Jari, Maracanaú - CE, 60732-290, Brasil</t>
  </si>
  <si>
    <t>-3.815676462615895</t>
  </si>
  <si>
    <t>-38.62860560417176</t>
  </si>
  <si>
    <t>daf75698</t>
  </si>
  <si>
    <t>FLA28-0127</t>
  </si>
  <si>
    <t>R. Patativa do Assaré - Siqueira, Maracanaú - CE, 61923-055, Brasil</t>
  </si>
  <si>
    <t>-3.8162010100736894</t>
  </si>
  <si>
    <t>-38.628959655761726</t>
  </si>
  <si>
    <t>85bc85ff</t>
  </si>
  <si>
    <t>FLA28-0128</t>
  </si>
  <si>
    <t>Rua Patativa do Assaré, Siqueira, Maracanaú</t>
  </si>
  <si>
    <t>-3.8173518018434454</t>
  </si>
  <si>
    <t>-38.627457618713386</t>
  </si>
  <si>
    <t>e82d5aaf</t>
  </si>
  <si>
    <t>NTL00-196</t>
  </si>
  <si>
    <t>-5,8322096</t>
  </si>
  <si>
    <t>-35,2166477</t>
  </si>
  <si>
    <t>5094c205</t>
  </si>
  <si>
    <t>NTL00-373</t>
  </si>
  <si>
    <t>-5,85412838</t>
  </si>
  <si>
    <t>-35,20067598</t>
  </si>
  <si>
    <t>5a54473e</t>
  </si>
  <si>
    <t>NTL00-375</t>
  </si>
  <si>
    <t>-5,85105598</t>
  </si>
  <si>
    <t>-35,20176302</t>
  </si>
  <si>
    <t>8d2618e9</t>
  </si>
  <si>
    <t>NTL00-377</t>
  </si>
  <si>
    <t>-5,85049291</t>
  </si>
  <si>
    <t>-35,199229</t>
  </si>
  <si>
    <t>98655890</t>
  </si>
  <si>
    <t>NTL00-379</t>
  </si>
  <si>
    <t>-5,847604213</t>
  </si>
  <si>
    <t>-35,20023442</t>
  </si>
  <si>
    <t>CAIXA JÁ ESTÁ COM OUTRO SP8</t>
  </si>
  <si>
    <t>7fd4d89d</t>
  </si>
  <si>
    <t>NTL00-380</t>
  </si>
  <si>
    <t>-5,8463036</t>
  </si>
  <si>
    <t>-35,19879142</t>
  </si>
  <si>
    <t>66a72250</t>
  </si>
  <si>
    <t>NTL00-625</t>
  </si>
  <si>
    <t>-5,860139389</t>
  </si>
  <si>
    <t>-35,2240824</t>
  </si>
  <si>
    <t>376fffc8</t>
  </si>
  <si>
    <t>NTL00-626</t>
  </si>
  <si>
    <t>-5,861218235</t>
  </si>
  <si>
    <t>-35,22036613</t>
  </si>
  <si>
    <t>f54837c3</t>
  </si>
  <si>
    <t>NTL00-630</t>
  </si>
  <si>
    <t>-5,86212917</t>
  </si>
  <si>
    <t>-35,22231114</t>
  </si>
  <si>
    <t>8b715ae1</t>
  </si>
  <si>
    <t>NTL00-634</t>
  </si>
  <si>
    <t>-5,86102124</t>
  </si>
  <si>
    <t>-35,21902945</t>
  </si>
  <si>
    <t>96357391</t>
  </si>
  <si>
    <t>NTL00-635</t>
  </si>
  <si>
    <t>-5,8610231</t>
  </si>
  <si>
    <t>-35,21820481</t>
  </si>
  <si>
    <t>53196b2e</t>
  </si>
  <si>
    <t>NTL00-653</t>
  </si>
  <si>
    <t>-5,85437983</t>
  </si>
  <si>
    <t>-35,22099836</t>
  </si>
  <si>
    <t>f074ba47</t>
  </si>
  <si>
    <t>NTL00-676</t>
  </si>
  <si>
    <t>-5,8537353</t>
  </si>
  <si>
    <t>-35,211322</t>
  </si>
  <si>
    <t>ed50c132</t>
  </si>
  <si>
    <t>NTL00-870</t>
  </si>
  <si>
    <t>-5,8339833</t>
  </si>
  <si>
    <t>-35,2240895</t>
  </si>
  <si>
    <t>33a107d7</t>
  </si>
  <si>
    <t>NTL00-871</t>
  </si>
  <si>
    <t>-5,8339837</t>
  </si>
  <si>
    <t>-35,2240897</t>
  </si>
  <si>
    <t>f98f537c</t>
  </si>
  <si>
    <t>NTL00-885</t>
  </si>
  <si>
    <t>-5,8339636</t>
  </si>
  <si>
    <t>-35,2240967</t>
  </si>
  <si>
    <t>55841753</t>
  </si>
  <si>
    <t>NTL00-891</t>
  </si>
  <si>
    <t>-5,834191084</t>
  </si>
  <si>
    <t>-35,22449359</t>
  </si>
  <si>
    <t>DENTRO DE UM CONDOMÍNIO</t>
  </si>
  <si>
    <t>6e995e74</t>
  </si>
  <si>
    <t>NTL00-894</t>
  </si>
  <si>
    <t>6183f10a</t>
  </si>
  <si>
    <t>NTL00-933</t>
  </si>
  <si>
    <t>-5,836095</t>
  </si>
  <si>
    <t>-35,2174274</t>
  </si>
  <si>
    <t>1425bee5</t>
  </si>
  <si>
    <t>NTL00-936</t>
  </si>
  <si>
    <t>-5,84249905</t>
  </si>
  <si>
    <t>-35,21999414</t>
  </si>
  <si>
    <t>d35f5c6d</t>
  </si>
  <si>
    <t>NTL00-940</t>
  </si>
  <si>
    <t>-5,8375386</t>
  </si>
  <si>
    <t>-35,2197818</t>
  </si>
  <si>
    <t>f2722602</t>
  </si>
  <si>
    <t>NTL00-953</t>
  </si>
  <si>
    <t>-5,8376451</t>
  </si>
  <si>
    <t>-35,223444</t>
  </si>
  <si>
    <t>af3927df</t>
  </si>
  <si>
    <t>NTL00-986</t>
  </si>
  <si>
    <t>-5,8342967</t>
  </si>
  <si>
    <t>-35,2217017</t>
  </si>
  <si>
    <t>58cb3ea5</t>
  </si>
  <si>
    <t>NTL00-1054</t>
  </si>
  <si>
    <t>-5,8361067</t>
  </si>
  <si>
    <t>-35,2339967</t>
  </si>
  <si>
    <t>089ab5de</t>
  </si>
  <si>
    <t>NTL00-1082</t>
  </si>
  <si>
    <t>-5,8259883</t>
  </si>
  <si>
    <t>-35,2188183</t>
  </si>
  <si>
    <t>d65cbb5c</t>
  </si>
  <si>
    <t>NTL00-1194</t>
  </si>
  <si>
    <t>-5,8290195</t>
  </si>
  <si>
    <t>-35,225458</t>
  </si>
  <si>
    <t>769ca80a</t>
  </si>
  <si>
    <t>NTL00-1221</t>
  </si>
  <si>
    <t>-5,8301476</t>
  </si>
  <si>
    <t>-35,2211379</t>
  </si>
  <si>
    <t>8934fc7c</t>
  </si>
  <si>
    <t>NTL00-1278</t>
  </si>
  <si>
    <t>-5,8225368</t>
  </si>
  <si>
    <t>-35,2141242</t>
  </si>
  <si>
    <t>f80641a1</t>
  </si>
  <si>
    <t>NTL00-1290</t>
  </si>
  <si>
    <t>-5,8187682</t>
  </si>
  <si>
    <t>-35,2215939</t>
  </si>
  <si>
    <t>78e61fce</t>
  </si>
  <si>
    <t>NTL00-1451</t>
  </si>
  <si>
    <t>-5,84664122</t>
  </si>
  <si>
    <t>-35,20655622</t>
  </si>
  <si>
    <t>7ddc3b81</t>
  </si>
  <si>
    <t>NTL00-1454</t>
  </si>
  <si>
    <t>-5,8510983</t>
  </si>
  <si>
    <t>-35,200565</t>
  </si>
  <si>
    <t>1cffd961</t>
  </si>
  <si>
    <t>NTL00-1508</t>
  </si>
  <si>
    <t>-5,8333789</t>
  </si>
  <si>
    <t>-35,2347935</t>
  </si>
  <si>
    <t>d75a37ef</t>
  </si>
  <si>
    <t>NTL00-1516</t>
  </si>
  <si>
    <t>-5,8413568</t>
  </si>
  <si>
    <t>-35,2165636</t>
  </si>
  <si>
    <t>dafd1d65</t>
  </si>
  <si>
    <t>NTL00-1711</t>
  </si>
  <si>
    <t>-5,843541667</t>
  </si>
  <si>
    <t>-35,21226167</t>
  </si>
  <si>
    <t>e57bbbd9</t>
  </si>
  <si>
    <t>NTL00-1825</t>
  </si>
  <si>
    <t>-5,8316366</t>
  </si>
  <si>
    <t>-35,224794</t>
  </si>
  <si>
    <t>390d23fb</t>
  </si>
  <si>
    <t>NTL00-2111</t>
  </si>
  <si>
    <t>-5,83328</t>
  </si>
  <si>
    <t>-35,23248</t>
  </si>
  <si>
    <t>39991d00</t>
  </si>
  <si>
    <t>NTL00-2141</t>
  </si>
  <si>
    <t>-5,84595241</t>
  </si>
  <si>
    <t>-35,21989221</t>
  </si>
  <si>
    <t>c3d437a3</t>
  </si>
  <si>
    <t>NTL00-2209</t>
  </si>
  <si>
    <t>-5,831892</t>
  </si>
  <si>
    <t>-35,232969</t>
  </si>
  <si>
    <t>36e45b6b</t>
  </si>
  <si>
    <t>FLA20-269</t>
  </si>
  <si>
    <t>-3,725073</t>
  </si>
  <si>
    <t>-38,598301</t>
  </si>
  <si>
    <t>20202162</t>
  </si>
  <si>
    <t>OLT00142</t>
  </si>
  <si>
    <t>FLA20-1134</t>
  </si>
  <si>
    <t>06355f0c</t>
  </si>
  <si>
    <t>CH01-NOK 192.168.125.206</t>
  </si>
  <si>
    <t>JPA00-653</t>
  </si>
  <si>
    <t>Jardim Sao Paulo</t>
  </si>
  <si>
    <t>Rua Antônio Vieira da Silva, 195 - Jardim Sao Paulo, João Pessoa - PB, 58053-175</t>
  </si>
  <si>
    <t>-7.150313935350094</t>
  </si>
  <si>
    <t>-34.851591289043434</t>
  </si>
  <si>
    <t>914217ba</t>
  </si>
  <si>
    <t>CH05-NOK</t>
  </si>
  <si>
    <t>JPA00-9643</t>
  </si>
  <si>
    <t>Altiplano Cabo Branco</t>
  </si>
  <si>
    <t>R. Maria José Caetano da Silva, 222 - Altiplano Cabo Branco, João Pessoa - PB, 58046-195</t>
  </si>
  <si>
    <t>-7.138398022</t>
  </si>
  <si>
    <t>-34.8325278621194</t>
  </si>
  <si>
    <t>Os_02072025</t>
  </si>
  <si>
    <t>9de3deb4</t>
  </si>
  <si>
    <t>JPA00-9644</t>
  </si>
  <si>
    <t>R. Maria José Caetano da Silva, 222 - Altiplano Cabo Branco, João Pessoa - PB, 58046-196</t>
  </si>
  <si>
    <t>bd1db443</t>
  </si>
  <si>
    <t>JPA00-9645</t>
  </si>
  <si>
    <t>R. Maria José Caetano da Silva, 222 - Altiplano Cabo Branco, João Pessoa - PB, 58046-197</t>
  </si>
  <si>
    <t>BLOCO EM CONTRUÇÃO</t>
  </si>
  <si>
    <t>42a157bc</t>
  </si>
  <si>
    <t>JPA00-9646</t>
  </si>
  <si>
    <t>R. Maria José Caetano da Silva, 222 - Altiplano Cabo Branco, João Pessoa - PB, 58046-198</t>
  </si>
  <si>
    <t>ff993ceb</t>
  </si>
  <si>
    <t>JPA00-9647</t>
  </si>
  <si>
    <t>R. Maria José Caetano da Silva, 222 - Altiplano Cabo Branco, João Pessoa - PB, 58046-199</t>
  </si>
  <si>
    <t>44bf6e62</t>
  </si>
  <si>
    <t>JPA00-9648</t>
  </si>
  <si>
    <t>R. Maria José Caetano da Silva, 222 - Altiplano Cabo Branco, João Pessoa - PB, 58046-200</t>
  </si>
  <si>
    <t>-34,8325278621194</t>
  </si>
  <si>
    <t>b8c03b0c</t>
  </si>
  <si>
    <t>JPA00-6657</t>
  </si>
  <si>
    <t>R. Comerciante Aristídes Costa, 420 - Jardim Cidade Universitária, João Pessoa - PB, 58052-240</t>
  </si>
  <si>
    <t>-7,15712950832536</t>
  </si>
  <si>
    <t>-34,83747076211910</t>
  </si>
  <si>
    <t>0d3b7e05</t>
  </si>
  <si>
    <t>JPA00-6658</t>
  </si>
  <si>
    <t>R. Comerciante Aristídes Costa, 420 - Jardim Cidade Universitária, João Pessoa - PB, 58052-241</t>
  </si>
  <si>
    <t>ad48ceff</t>
  </si>
  <si>
    <t>JPA00-6659</t>
  </si>
  <si>
    <t>R. Comerciante Aristídes Costa, 420 - Jardim Cidade Universitária, João Pessoa - PB, 58052-242</t>
  </si>
  <si>
    <t>b509f3ef</t>
  </si>
  <si>
    <t>JPA00-6660</t>
  </si>
  <si>
    <t>R. Comerciante Aristídes Costa, 420 - Jardim Cidade Universitária, João Pessoa - PB, 58052-243</t>
  </si>
  <si>
    <t>7716f581</t>
  </si>
  <si>
    <t>JPA00-6661</t>
  </si>
  <si>
    <t>R. Comerciante Aristídes Costa, 420 - Jardim Cidade Universitária, João Pessoa - PB, 58052-244</t>
  </si>
  <si>
    <t>77cdd305</t>
  </si>
  <si>
    <t>JPA00-6662</t>
  </si>
  <si>
    <t>R. Comerciante Aristídes Costa, 420 - Jardim Cidade Universitária, João Pessoa - PB, 58052-245</t>
  </si>
  <si>
    <t>637330a6</t>
  </si>
  <si>
    <t>JPA00-6663</t>
  </si>
  <si>
    <t>R. Comerciante Aristídes Costa, 420 - Jardim Cidade Universitária, João Pessoa - PB, 58052-246</t>
  </si>
  <si>
    <t>4fd01c1f</t>
  </si>
  <si>
    <t>JPA00-6664</t>
  </si>
  <si>
    <t>R. Comerciante Aristídes Costa, 420 - Jardim Cidade Universitária, João Pessoa - PB, 58052-247</t>
  </si>
  <si>
    <t>932d3e88</t>
  </si>
  <si>
    <t>FLA04-001</t>
  </si>
  <si>
    <t>R. Suiça, 120 - Maraponga, Fortaleza - CE, 60711-035, Brasil</t>
  </si>
  <si>
    <t>-3.7931687935196035</t>
  </si>
  <si>
    <t>-38.57269763946534</t>
  </si>
  <si>
    <t>a1d7e766</t>
  </si>
  <si>
    <t>FLA05-506</t>
  </si>
  <si>
    <t>Av. Evilásio Almeida Miranda, 1213 - Lagoa Sapiranga (Coité), Fortaleza - CE, 60833-302</t>
  </si>
  <si>
    <t>-3.796920696165154</t>
  </si>
  <si>
    <t>-38.466881205693625</t>
  </si>
  <si>
    <t>26cbc04f</t>
  </si>
  <si>
    <t>CH12</t>
  </si>
  <si>
    <t>NTL07-3055</t>
  </si>
  <si>
    <t>Lagoa Seca</t>
  </si>
  <si>
    <t>R. Aristídes Lôbo, 700 - Lagoa Seca, Natal - RN, 59022-210</t>
  </si>
  <si>
    <t>-5.806760947499563</t>
  </si>
  <si>
    <t>-35.206811639791326</t>
  </si>
  <si>
    <t>83273aa1</t>
  </si>
  <si>
    <t>OLT74</t>
  </si>
  <si>
    <t>NTL03-595</t>
  </si>
  <si>
    <t>Morada da Paz, Parnamirim - RN, Brasil</t>
  </si>
  <si>
    <t>-5.882108354559628</t>
  </si>
  <si>
    <t>-35.22741194219171</t>
  </si>
  <si>
    <t>f7d1b40b</t>
  </si>
  <si>
    <t>CEODEV-3</t>
  </si>
  <si>
    <t>-3.819840718302596</t>
  </si>
  <si>
    <t>-39.26555514335633</t>
  </si>
  <si>
    <t>39286265</t>
  </si>
  <si>
    <t>CEODEV-4</t>
  </si>
  <si>
    <t>-3.820201342965112</t>
  </si>
  <si>
    <t>-39.2653077095747</t>
  </si>
  <si>
    <t>dd099267</t>
  </si>
  <si>
    <t>CTOAT-3-PENTECOSTE</t>
  </si>
  <si>
    <t>-3.8210309798321886</t>
  </si>
  <si>
    <t>-39.26620692014695</t>
  </si>
  <si>
    <t>COBRADO LANÇAMENTO + CTO</t>
  </si>
  <si>
    <t>a2f9c817</t>
  </si>
  <si>
    <t>GOH01-0547</t>
  </si>
  <si>
    <t>Goianinha</t>
  </si>
  <si>
    <t>Rua Cícero Francisco da Silva, Goianinha</t>
  </si>
  <si>
    <t>-6,29445</t>
  </si>
  <si>
    <t>-35,2258000000000</t>
  </si>
  <si>
    <t>Os_03072025</t>
  </si>
  <si>
    <t>afe2592c</t>
  </si>
  <si>
    <t>GOH01-0565</t>
  </si>
  <si>
    <t>RN-003, Goianinha</t>
  </si>
  <si>
    <t>-6.2807848999999</t>
  </si>
  <si>
    <t>-35.2194032999994</t>
  </si>
  <si>
    <t>7bef2699</t>
  </si>
  <si>
    <t>GOH01-0571</t>
  </si>
  <si>
    <t>Rua Matadouro Novo, Goianinha</t>
  </si>
  <si>
    <t>-6,279944</t>
  </si>
  <si>
    <t>-35,2209555000000</t>
  </si>
  <si>
    <t>4b409734</t>
  </si>
  <si>
    <t>GOH01-0572</t>
  </si>
  <si>
    <t>Barroso</t>
  </si>
  <si>
    <t>Rua Manuel Camilo, Barroso, Goianinha</t>
  </si>
  <si>
    <t>-6,2790444</t>
  </si>
  <si>
    <t>-35,2200198000000</t>
  </si>
  <si>
    <t>94b0dd9d</t>
  </si>
  <si>
    <t>GOH01-0582</t>
  </si>
  <si>
    <t>-6,2769924</t>
  </si>
  <si>
    <t>-35,2176041000000</t>
  </si>
  <si>
    <t>7b1c4e09</t>
  </si>
  <si>
    <t>GOH01-0604</t>
  </si>
  <si>
    <t>Rua Brasilice Camilo, Estação, Goianinha</t>
  </si>
  <si>
    <t>-6,257255</t>
  </si>
  <si>
    <t>-35,2142117000000</t>
  </si>
  <si>
    <t>d1aded0a</t>
  </si>
  <si>
    <t>GOH01-0605</t>
  </si>
  <si>
    <t>-6,25741000000000</t>
  </si>
  <si>
    <t>-35,21531000000000</t>
  </si>
  <si>
    <t>2a5e6128</t>
  </si>
  <si>
    <t>GOH01-0608</t>
  </si>
  <si>
    <t>Rua Manoel Cirílo Bezerra, Estação, Goianinha</t>
  </si>
  <si>
    <t>-6,25878210000000</t>
  </si>
  <si>
    <t>-35,21384940000000</t>
  </si>
  <si>
    <t>1fed93cc</t>
  </si>
  <si>
    <t>GOH01-0611</t>
  </si>
  <si>
    <t>Rua João Freire Bezerra, Estação, Goianinha</t>
  </si>
  <si>
    <t>-6,25240620000000</t>
  </si>
  <si>
    <t>-35,21692620000000</t>
  </si>
  <si>
    <t>dd144113</t>
  </si>
  <si>
    <t>GOH01-0620</t>
  </si>
  <si>
    <t>Rua Joaquim Dias, Estação, Goianinha</t>
  </si>
  <si>
    <t>-6,26099990000000</t>
  </si>
  <si>
    <t>-35,21259150000000</t>
  </si>
  <si>
    <t>de573658</t>
  </si>
  <si>
    <t>GOH01-0635</t>
  </si>
  <si>
    <t>Novo Horizonte</t>
  </si>
  <si>
    <t>Rua Professor Nazaré Duarte, Novo Horizonte, Goianinha</t>
  </si>
  <si>
    <t>-6,28238620000000</t>
  </si>
  <si>
    <t>-35,20182620000000</t>
  </si>
  <si>
    <t>494774f7</t>
  </si>
  <si>
    <t>GOH01-0662</t>
  </si>
  <si>
    <t>Rua Açucena, Novo Horizonte, Goianinha</t>
  </si>
  <si>
    <t>-6,28406000000000</t>
  </si>
  <si>
    <t>-35,19523000000000</t>
  </si>
  <si>
    <t>0519d34c</t>
  </si>
  <si>
    <t>GOH01-0668</t>
  </si>
  <si>
    <t>Conjunto Nova Batalha</t>
  </si>
  <si>
    <t>Rua Maria Gadelha, Conjunto Nova Batalha, Goianinha</t>
  </si>
  <si>
    <t>-6,27472830000000</t>
  </si>
  <si>
    <t>-35,20619210000000</t>
  </si>
  <si>
    <t>4c9bb854</t>
  </si>
  <si>
    <t>GOH01-0676</t>
  </si>
  <si>
    <t>Rua João Batista de Lemos, Conjunto Nova Batalha, Goianinha</t>
  </si>
  <si>
    <t>-6,27097290000000</t>
  </si>
  <si>
    <t>-35,20761280000000</t>
  </si>
  <si>
    <t>bfa59114</t>
  </si>
  <si>
    <t>GOH01-0695</t>
  </si>
  <si>
    <t>Rua David Simonetti, Centro, Goianinha</t>
  </si>
  <si>
    <t>-6,2680057</t>
  </si>
  <si>
    <t>-35,2089336</t>
  </si>
  <si>
    <t>57cb3ae6</t>
  </si>
  <si>
    <t>GOH01-0696</t>
  </si>
  <si>
    <t>Rua Doutor João Primênio, Centro, Goianinha</t>
  </si>
  <si>
    <t>-6,2669923</t>
  </si>
  <si>
    <t>-35,2078202</t>
  </si>
  <si>
    <t>4bf450ab</t>
  </si>
  <si>
    <t>GOH01-0706</t>
  </si>
  <si>
    <t>Vila Helena</t>
  </si>
  <si>
    <t>Rua Coronel Manoel Duarte, Vila Helena, Goianinha</t>
  </si>
  <si>
    <t>-6,2654042</t>
  </si>
  <si>
    <t>-35,2099414</t>
  </si>
  <si>
    <t>3c9247e8</t>
  </si>
  <si>
    <t>GOH01-0707</t>
  </si>
  <si>
    <t>Rua do Alecrim, Novo Horizonte, Goianinha</t>
  </si>
  <si>
    <t>-6,2863183</t>
  </si>
  <si>
    <t>-35,1956927</t>
  </si>
  <si>
    <t>583d5ff3</t>
  </si>
  <si>
    <t>GOH01-0715</t>
  </si>
  <si>
    <t>Cohab</t>
  </si>
  <si>
    <t>Rua dos Papagaios, Cohab, Goianinha</t>
  </si>
  <si>
    <t>-6.25970549251942</t>
  </si>
  <si>
    <t>-35.2102444193425</t>
  </si>
  <si>
    <t>5a0e84d9</t>
  </si>
  <si>
    <t>GOH01-0723</t>
  </si>
  <si>
    <t>Rua Elvira Barbalho, Cohab, Goianinha</t>
  </si>
  <si>
    <t>-6,2613114</t>
  </si>
  <si>
    <t>-35,2110104</t>
  </si>
  <si>
    <t>f4bc5d7b</t>
  </si>
  <si>
    <t>GOH01-0730</t>
  </si>
  <si>
    <t>Coqueiral</t>
  </si>
  <si>
    <t>Rua Dos Cardeais, Coqueiral, Goianinha</t>
  </si>
  <si>
    <t>-6,2568119</t>
  </si>
  <si>
    <t>-35,2071866</t>
  </si>
  <si>
    <t>9670c485</t>
  </si>
  <si>
    <t>GOH01-0737</t>
  </si>
  <si>
    <t>Rua Engenho Bom Jardim, Coqueiral, Goianinha</t>
  </si>
  <si>
    <t>-6,25505</t>
  </si>
  <si>
    <t>-35,2050967</t>
  </si>
  <si>
    <t>5acc8a4f</t>
  </si>
  <si>
    <t>GOH01-0740</t>
  </si>
  <si>
    <t>Rodovia Governador Mário Covas, Goianinha</t>
  </si>
  <si>
    <t>-6,2583</t>
  </si>
  <si>
    <t>-35,21263</t>
  </si>
  <si>
    <t>a0f1a019</t>
  </si>
  <si>
    <t>GOH01-0746</t>
  </si>
  <si>
    <t>Rua Antônio Barbosa, Goianinha</t>
  </si>
  <si>
    <t>-6.24594346920973</t>
  </si>
  <si>
    <t>-35.2157394694867</t>
  </si>
  <si>
    <t>2b57be36</t>
  </si>
  <si>
    <t>GOH01-0783</t>
  </si>
  <si>
    <t>-6,2787051</t>
  </si>
  <si>
    <t>-35,22015</t>
  </si>
  <si>
    <t>dddb3d50</t>
  </si>
  <si>
    <t>GOH01-0899</t>
  </si>
  <si>
    <t>Rua Das Margaridas, Coqueiral, Goianinha</t>
  </si>
  <si>
    <t>-6.25426854195266</t>
  </si>
  <si>
    <t>-35.2090418164592</t>
  </si>
  <si>
    <t>f3e713af</t>
  </si>
  <si>
    <t>GOH01-0924</t>
  </si>
  <si>
    <t>Rua Maria de Lourdes, Goianinha</t>
  </si>
  <si>
    <t>-6,29856</t>
  </si>
  <si>
    <t>-35,22409</t>
  </si>
  <si>
    <t>CAIXA QUEBRADA</t>
  </si>
  <si>
    <t>7f69a7b3</t>
  </si>
  <si>
    <t>GOH01-0925</t>
  </si>
  <si>
    <t>Rua sem nome, Goianinha</t>
  </si>
  <si>
    <t>-6,3048</t>
  </si>
  <si>
    <t>-35,21523</t>
  </si>
  <si>
    <t>b17b9e0b</t>
  </si>
  <si>
    <t>GOH01-0927</t>
  </si>
  <si>
    <t>-6,291772</t>
  </si>
  <si>
    <t>-35,23042</t>
  </si>
  <si>
    <t>5dc38303</t>
  </si>
  <si>
    <t>GOH01-0949</t>
  </si>
  <si>
    <t>Rua Vereador Estevão Fortunato, Novo Horizonte, Goianinha</t>
  </si>
  <si>
    <t>-6,28528154</t>
  </si>
  <si>
    <t>-35,19863476</t>
  </si>
  <si>
    <t>4cd25540</t>
  </si>
  <si>
    <t>GOH01-0985</t>
  </si>
  <si>
    <t>0d124349</t>
  </si>
  <si>
    <t>GOH01-0893</t>
  </si>
  <si>
    <t>Rua Buriti, Bosque das Palmeiras, Goianinha</t>
  </si>
  <si>
    <t>-6.283421005480561</t>
  </si>
  <si>
    <t>-35.20481407642365</t>
  </si>
  <si>
    <t>Instalação de CX 1/16</t>
  </si>
  <si>
    <t>f1d78bf3</t>
  </si>
  <si>
    <t>GOH01-0894</t>
  </si>
  <si>
    <t>Rua Baobá, Bosque das Palmeiras, Goianinha</t>
  </si>
  <si>
    <t>-6.282706491237794</t>
  </si>
  <si>
    <t>-35.204519033432014</t>
  </si>
  <si>
    <t>e6ae6160</t>
  </si>
  <si>
    <t>GOH01-0895</t>
  </si>
  <si>
    <t>Rua Pedro Velho, Bosque das Palmeiras, Goianinha</t>
  </si>
  <si>
    <t>-6.287870700825775</t>
  </si>
  <si>
    <t>-35.20778328180314</t>
  </si>
  <si>
    <t>a0535d37</t>
  </si>
  <si>
    <t>GOH01-0896</t>
  </si>
  <si>
    <t>Rua Goianinha, Bosque das Palmeiras, Goianinha</t>
  </si>
  <si>
    <t>-6.2872415071500765</t>
  </si>
  <si>
    <t>-35.207737684249885</t>
  </si>
  <si>
    <t>58855379</t>
  </si>
  <si>
    <t>GOH01-0941</t>
  </si>
  <si>
    <t>Rua Maria José Cortez, Goianinha</t>
  </si>
  <si>
    <t>-6.26944764154469</t>
  </si>
  <si>
    <t>-35.2119480699661</t>
  </si>
  <si>
    <t>d71b6615</t>
  </si>
  <si>
    <t>GOH01-0942</t>
  </si>
  <si>
    <t>Rua Presidente Kenedy, Goianinha</t>
  </si>
  <si>
    <t>-6.27052494263005</t>
  </si>
  <si>
    <t>-35.2112607173152</t>
  </si>
  <si>
    <t>bcd60d4e</t>
  </si>
  <si>
    <t>GOH01-0989</t>
  </si>
  <si>
    <t>-6.2939759727928735</t>
  </si>
  <si>
    <t>-35.22316440939904</t>
  </si>
  <si>
    <t>bb4fc87a</t>
  </si>
  <si>
    <t>GOH01-0990</t>
  </si>
  <si>
    <t>-6.298998771567869</t>
  </si>
  <si>
    <t>-35.22265881299973</t>
  </si>
  <si>
    <t>3a47a622</t>
  </si>
  <si>
    <t>GOH01-0991</t>
  </si>
  <si>
    <t>-6.300406426201037</t>
  </si>
  <si>
    <t>-35.22110581398011</t>
  </si>
  <si>
    <t>b1bbe6a0</t>
  </si>
  <si>
    <t>GOH01-0992</t>
  </si>
  <si>
    <t>-6.301779418992458</t>
  </si>
  <si>
    <t>-35.21939188241959</t>
  </si>
  <si>
    <t>6f46ab9f</t>
  </si>
  <si>
    <t>GOH01-1009</t>
  </si>
  <si>
    <t>Rua Múcio Cabral Ramalho, Goianinha</t>
  </si>
  <si>
    <t>-6.274542169770460</t>
  </si>
  <si>
    <t>-35.21324591286040</t>
  </si>
  <si>
    <t>de8e1669</t>
  </si>
  <si>
    <t>GOH01-1010</t>
  </si>
  <si>
    <t>Rua João Nicolau da Cruz, Goianinha</t>
  </si>
  <si>
    <t>-6.274301219796620</t>
  </si>
  <si>
    <t>-35.21271114722740</t>
  </si>
  <si>
    <t>4e2b1669</t>
  </si>
  <si>
    <t>GOH01-1011</t>
  </si>
  <si>
    <t>Rua Sebastião Camilo, Goianinha</t>
  </si>
  <si>
    <t>-6.27463581493107</t>
  </si>
  <si>
    <t>-35.214192577107200</t>
  </si>
  <si>
    <t>f655bcdc</t>
  </si>
  <si>
    <t>GOH01-1012</t>
  </si>
  <si>
    <t>-6.276293168855980</t>
  </si>
  <si>
    <t>-35.21595593212270</t>
  </si>
  <si>
    <t>94e4599d</t>
  </si>
  <si>
    <t>GOH01-1017</t>
  </si>
  <si>
    <t>Avenida Das Palmeiras, Bosque das Palmeiras, Goianinha</t>
  </si>
  <si>
    <t>-6.283121722771093</t>
  </si>
  <si>
    <t>-35.20433323562817</t>
  </si>
  <si>
    <t>8929bce4</t>
  </si>
  <si>
    <t>GOH01-1018</t>
  </si>
  <si>
    <t>Rua Gameleiras, Bosque das Palmeiras, Goianinha</t>
  </si>
  <si>
    <t>-6.285559873413393</t>
  </si>
  <si>
    <t>-35.20915652657769</t>
  </si>
  <si>
    <t>6df21181</t>
  </si>
  <si>
    <t>GOH01-1019</t>
  </si>
  <si>
    <t>Rua Baía Formosa, Bosque das Palmeiras, Goianinha</t>
  </si>
  <si>
    <t>-6.286288383054372</t>
  </si>
  <si>
    <t>-35.208247256214065</t>
  </si>
  <si>
    <t>a014ff0d</t>
  </si>
  <si>
    <t>GOH01-1020</t>
  </si>
  <si>
    <t>-6.287299162438456</t>
  </si>
  <si>
    <t>-35.20807897139822</t>
  </si>
  <si>
    <t>Instalação de CX 1/33</t>
  </si>
  <si>
    <t>833e9c1d</t>
  </si>
  <si>
    <t>OLT00337</t>
  </si>
  <si>
    <t>FLA21-2695</t>
  </si>
  <si>
    <t>Fátima</t>
  </si>
  <si>
    <t>R. Barão do Rio Branco, 2911 - 101 - Fátima, Fortaleza - CE, 60025-062, Brasil</t>
  </si>
  <si>
    <t>-3.743513965611688</t>
  </si>
  <si>
    <t>-38.533668377624</t>
  </si>
  <si>
    <t>04a89e1e</t>
  </si>
  <si>
    <t>CEO-GOH</t>
  </si>
  <si>
    <t>Rod. Governador Mário Covas - BR101</t>
  </si>
  <si>
    <t>-6.29806529711941</t>
  </si>
  <si>
    <t>-35.19408650199433</t>
  </si>
  <si>
    <t>1. Vá até a coordenada *(-6.2970952325266545, -35.19457072019578)*. 2. Faça a instalação de um *lance de cordoalha* até o *poste anterior*. 3. Em seguida, *instale uma caixa CEO* nesse lance de cordoalha. 4. *Aborde o cabo* que está com *sobra após a caixa existente*. 5. Após abordar o cabo, *lance um novo cabo* da caixa até o poste localizado na coordenada *(-6.29806529711941, -35.19408650199433)*.    * Caso tenha dificuldade para identificar esse poste, entre em contato para suporte. 6. *Observação:* Na caixa instalada, *realize a fusão fibra com fibra, respeitando a correspondência de cores*.</t>
  </si>
  <si>
    <t>975aa168</t>
  </si>
  <si>
    <t>NTL00-1819</t>
  </si>
  <si>
    <t>Candelária</t>
  </si>
  <si>
    <t>Av. Dão Silveira, 3860 - Candelária, Natal - RN, 59066-180</t>
  </si>
  <si>
    <t>-5.853541528263886</t>
  </si>
  <si>
    <t>-35.211569890379906</t>
  </si>
  <si>
    <t>ef29135d</t>
  </si>
  <si>
    <t>FLA19-590</t>
  </si>
  <si>
    <t>Av. Heráclito Graça, 273 - Centro, Fortaleza - CE, 60140-061</t>
  </si>
  <si>
    <t>-3.7339375211314647</t>
  </si>
  <si>
    <t>-38.522337086224795</t>
  </si>
  <si>
    <t>SEM ACESSO</t>
  </si>
  <si>
    <t>afba1311</t>
  </si>
  <si>
    <t>FLA14-1662</t>
  </si>
  <si>
    <t>R. Des. Floriano Benevides Magalhães, 220 - Edson Queiroz, Fortaleza - CE, 60811-690</t>
  </si>
  <si>
    <t>-3.7732523265350593</t>
  </si>
  <si>
    <t>-38.479284914837365</t>
  </si>
  <si>
    <t>0dc03f72</t>
  </si>
  <si>
    <t>NTL18-87</t>
  </si>
  <si>
    <t>Rua Oeste, Cidade Nova, Natal</t>
  </si>
  <si>
    <t>-5.8205176</t>
  </si>
  <si>
    <t>-35.2408211</t>
  </si>
  <si>
    <t>import_08072025</t>
  </si>
  <si>
    <t>e072b5c3</t>
  </si>
  <si>
    <t>NTL18-121</t>
  </si>
  <si>
    <t>Rua Mar Del Plata, Felipe Camarão, Natal</t>
  </si>
  <si>
    <t>-5.8219384</t>
  </si>
  <si>
    <t>-35.2456115</t>
  </si>
  <si>
    <t>19f61a06</t>
  </si>
  <si>
    <t>NTL18-130</t>
  </si>
  <si>
    <t>Rua Manágua, Felipe Camarão, Natal</t>
  </si>
  <si>
    <t>-5.8241137</t>
  </si>
  <si>
    <t>-35.2463114</t>
  </si>
  <si>
    <t>9fd7acc3</t>
  </si>
  <si>
    <t>NTL18-146</t>
  </si>
  <si>
    <t>Rua Bogotá, Felipe Camarão, Natal</t>
  </si>
  <si>
    <t>-5.8234675</t>
  </si>
  <si>
    <t>-35.2439871</t>
  </si>
  <si>
    <t>ba71ddf0</t>
  </si>
  <si>
    <t>NTL18-150</t>
  </si>
  <si>
    <t>-5.8258107</t>
  </si>
  <si>
    <t>-35.2448217</t>
  </si>
  <si>
    <t>a5c9d3d3</t>
  </si>
  <si>
    <t>NTL18-157</t>
  </si>
  <si>
    <t>Rua São Miguel, Cidade da Esperança, Natal</t>
  </si>
  <si>
    <t>-5.8245946</t>
  </si>
  <si>
    <t>-35.238506</t>
  </si>
  <si>
    <t>07a2296d</t>
  </si>
  <si>
    <t>NTL18-173</t>
  </si>
  <si>
    <t>Rua Currais Novos, Cidade da Esperança, Natal</t>
  </si>
  <si>
    <t>-5.8254929</t>
  </si>
  <si>
    <t>-35.2388167</t>
  </si>
  <si>
    <t>c15d024c</t>
  </si>
  <si>
    <t>NTL18-189</t>
  </si>
  <si>
    <t>Avenida Rio Grande do Sul, Cidade da Esperança, Natal</t>
  </si>
  <si>
    <t>-5,8262006</t>
  </si>
  <si>
    <t>-35,2418371</t>
  </si>
  <si>
    <t>b4a1a2e4</t>
  </si>
  <si>
    <t>NTL18-186</t>
  </si>
  <si>
    <t>Avenida Ceará, Cidade da Esperança, Natal</t>
  </si>
  <si>
    <t>-5,825941</t>
  </si>
  <si>
    <t>-35,2420352</t>
  </si>
  <si>
    <t>ab1fe741</t>
  </si>
  <si>
    <t>NTL18-1060</t>
  </si>
  <si>
    <t>Rua Santo André, Dix-Sept Rosado, Natal</t>
  </si>
  <si>
    <t>-5,8083656</t>
  </si>
  <si>
    <t>-35,2265129</t>
  </si>
  <si>
    <t>0b6e6716</t>
  </si>
  <si>
    <t>NTL18-1061</t>
  </si>
  <si>
    <t>-5,8086748</t>
  </si>
  <si>
    <t>-35,2266458</t>
  </si>
  <si>
    <t>6e42204d</t>
  </si>
  <si>
    <t>NTL18-1607</t>
  </si>
  <si>
    <t>Rua Sampaio Correia, Cidade Nova, Natal</t>
  </si>
  <si>
    <t>-5,809358333</t>
  </si>
  <si>
    <t>-35,23372167</t>
  </si>
  <si>
    <t>b014554d</t>
  </si>
  <si>
    <t>NTL18-1062</t>
  </si>
  <si>
    <t>Bom Pastor</t>
  </si>
  <si>
    <t>Avenida Bom Pastor, Bom Pastor, Natal</t>
  </si>
  <si>
    <t>-5,8093305</t>
  </si>
  <si>
    <t>-35,2274951</t>
  </si>
  <si>
    <t>af5db54b</t>
  </si>
  <si>
    <t>NTL12-01732</t>
  </si>
  <si>
    <t>Planalto</t>
  </si>
  <si>
    <t>Rua Indomar, Planalto, Natal</t>
  </si>
  <si>
    <t>-5.84403</t>
  </si>
  <si>
    <t>-35.24987</t>
  </si>
  <si>
    <t>f393845d</t>
  </si>
  <si>
    <t>NTL12-01733</t>
  </si>
  <si>
    <t>-5.8437</t>
  </si>
  <si>
    <t>-35.25008</t>
  </si>
  <si>
    <t>cd53d8ff</t>
  </si>
  <si>
    <t>NTL12-01734</t>
  </si>
  <si>
    <t>Rua Indomar, Felipe Camarão, Natal</t>
  </si>
  <si>
    <t>-5.84308</t>
  </si>
  <si>
    <t>-35.25039</t>
  </si>
  <si>
    <t>026ae31e</t>
  </si>
  <si>
    <t>NTL12-01735</t>
  </si>
  <si>
    <t>Rua Marcos Augusto T De C Filho, Planalto, Natal</t>
  </si>
  <si>
    <t>-5.84513</t>
  </si>
  <si>
    <t>-35.25136</t>
  </si>
  <si>
    <t>822307d0</t>
  </si>
  <si>
    <t>NTL12-01741</t>
  </si>
  <si>
    <t>3a Travess Indomar Tc Trav, Planalto, Natal</t>
  </si>
  <si>
    <t>-5.84548</t>
  </si>
  <si>
    <t>-35.24932</t>
  </si>
  <si>
    <t>3b5c256c</t>
  </si>
  <si>
    <t>NTL12-01740</t>
  </si>
  <si>
    <t>Rua Zéca da Silva, Planalto, Natal</t>
  </si>
  <si>
    <t>-5.84577</t>
  </si>
  <si>
    <t>-35.25019</t>
  </si>
  <si>
    <t>31d65529</t>
  </si>
  <si>
    <t>NTL12-01739</t>
  </si>
  <si>
    <t>Rua Alice Câmara, Planalto, Natal</t>
  </si>
  <si>
    <t>-5.84541</t>
  </si>
  <si>
    <t>-35.25022</t>
  </si>
  <si>
    <t>4c4b704b</t>
  </si>
  <si>
    <t>NTL12-01738</t>
  </si>
  <si>
    <t>Rua Manoel Rafael, Planalto, Natal</t>
  </si>
  <si>
    <t>-5.84576</t>
  </si>
  <si>
    <t>-35.25056</t>
  </si>
  <si>
    <t>5497cb6d</t>
  </si>
  <si>
    <t>NTL12-01714</t>
  </si>
  <si>
    <t>Rua Abreulândia, Planalto, Natal</t>
  </si>
  <si>
    <t>-5.84649</t>
  </si>
  <si>
    <t>-35.25024</t>
  </si>
  <si>
    <t>4091515e</t>
  </si>
  <si>
    <t>MCW01-343</t>
  </si>
  <si>
    <t>-3.8782389999999998</t>
  </si>
  <si>
    <t>-38.598911</t>
  </si>
  <si>
    <t>DANIEL MELO/ JOSIMAR (85992869866)</t>
  </si>
  <si>
    <t>25cbc4f5</t>
  </si>
  <si>
    <t>NTL21-115</t>
  </si>
  <si>
    <t>Rua Serra Negra, Potengi, Natal</t>
  </si>
  <si>
    <t>-6</t>
  </si>
  <si>
    <t>-35</t>
  </si>
  <si>
    <t>38203510</t>
  </si>
  <si>
    <t>NTL21-871</t>
  </si>
  <si>
    <t>Avenida das Fronteiras, Potengi, Natal</t>
  </si>
  <si>
    <t>-5.757285793</t>
  </si>
  <si>
    <t>-35.2638495</t>
  </si>
  <si>
    <t>4ac30275</t>
  </si>
  <si>
    <t>NTL21-1590</t>
  </si>
  <si>
    <t>Avenida Guaratinguetá, Lagoa Azul, Natal</t>
  </si>
  <si>
    <t>-5.731009369</t>
  </si>
  <si>
    <t>-35.25043041</t>
  </si>
  <si>
    <t>9c3ce1bb</t>
  </si>
  <si>
    <t>NTL21-1670</t>
  </si>
  <si>
    <t>Avenida Governador Antônio de Melo e Souza, Potengi, Natal</t>
  </si>
  <si>
    <t>-5.737184944</t>
  </si>
  <si>
    <t>-35.24988592</t>
  </si>
  <si>
    <t>SEM SINAL</t>
  </si>
  <si>
    <t>0c32066a</t>
  </si>
  <si>
    <t>NTL21-1721</t>
  </si>
  <si>
    <t>Avenida Governador Antônio de Melo e Souza, Pajuçara, Natal</t>
  </si>
  <si>
    <t>-5.744004955</t>
  </si>
  <si>
    <t>-35.24450406</t>
  </si>
  <si>
    <t>da5c58cf</t>
  </si>
  <si>
    <t>NTL21-2894</t>
  </si>
  <si>
    <t>-5.737048837</t>
  </si>
  <si>
    <t>-35.24063766</t>
  </si>
  <si>
    <t>3e7992fa</t>
  </si>
  <si>
    <t>NTL21-2954</t>
  </si>
  <si>
    <t>Rua Consul Manoel Alves Afonso, Pajuçara, Natal</t>
  </si>
  <si>
    <t>-5.732958259</t>
  </si>
  <si>
    <t>-35.23878827</t>
  </si>
  <si>
    <t>26cb91a9</t>
  </si>
  <si>
    <t>NTL21-3035</t>
  </si>
  <si>
    <t>Rua da Cioba, Pajuçara, Natal</t>
  </si>
  <si>
    <t>-5.730299467</t>
  </si>
  <si>
    <t>-35.23426473</t>
  </si>
  <si>
    <t>ad303ca3</t>
  </si>
  <si>
    <t>NTL21-3166</t>
  </si>
  <si>
    <t>Rua das Mangueiras, Potengi, Natal</t>
  </si>
  <si>
    <t>-5.761011924</t>
  </si>
  <si>
    <t>-35.23385972</t>
  </si>
  <si>
    <t>977dfd62</t>
  </si>
  <si>
    <t>NTL21-3193</t>
  </si>
  <si>
    <t>Rua Morro da Pedra, Nossa Senhora da Apresentação, Natal</t>
  </si>
  <si>
    <t>-5.762625794</t>
  </si>
  <si>
    <t>-35.27649343</t>
  </si>
  <si>
    <t>d785b376</t>
  </si>
  <si>
    <t>NTL21-3204</t>
  </si>
  <si>
    <t>Rua Rio das Ostras, Nossa Senhora da Apresentação, Natal</t>
  </si>
  <si>
    <t>-5.763976132</t>
  </si>
  <si>
    <t>-35.27794451</t>
  </si>
  <si>
    <t>5aea4657</t>
  </si>
  <si>
    <t>NTL21-3265</t>
  </si>
  <si>
    <t>Rua Estrela do Norte, Nossa Senhora da Apresentação, Natal</t>
  </si>
  <si>
    <t>-5.756215651</t>
  </si>
  <si>
    <t>-35.27904153</t>
  </si>
  <si>
    <t>02b3ab57</t>
  </si>
  <si>
    <t>NTL21-3273</t>
  </si>
  <si>
    <t>Avenida das Seringueiras, Nossa Senhora da Apresentação, Natal</t>
  </si>
  <si>
    <t>-5.755014742</t>
  </si>
  <si>
    <t>-35.28193295</t>
  </si>
  <si>
    <t>2a525e8d</t>
  </si>
  <si>
    <t>FLA08-329</t>
  </si>
  <si>
    <t>Av. Palestina, 1225 - Passaré, Fortaleza - CE, 60744-000, Brasil</t>
  </si>
  <si>
    <t>-3.805257997717883</t>
  </si>
  <si>
    <t>-38.53649956273814</t>
  </si>
  <si>
    <t>8ede3788</t>
  </si>
  <si>
    <t>FLA08-330</t>
  </si>
  <si>
    <t>b432beb2</t>
  </si>
  <si>
    <t>FLA08-331</t>
  </si>
  <si>
    <t>17f058c0</t>
  </si>
  <si>
    <t>FLA08-332</t>
  </si>
  <si>
    <t>f38ea165</t>
  </si>
  <si>
    <t>FLA12-899</t>
  </si>
  <si>
    <t>R. Cruzeiro do Sul, 290 - Álvaro Weyne, Fortaleza - CE, 60335-190, Brasil</t>
  </si>
  <si>
    <t>-3.713661</t>
  </si>
  <si>
    <t>-38.560264</t>
  </si>
  <si>
    <t>5a65b31c</t>
  </si>
  <si>
    <t>NTL06-845</t>
  </si>
  <si>
    <t>R. Parque dos Campos - Parque das Árvores, Parnamirim - RN, 59154-100, Brasil</t>
  </si>
  <si>
    <t>-5.9082040</t>
  </si>
  <si>
    <t>-35.2076403</t>
  </si>
  <si>
    <t>1594d869</t>
  </si>
  <si>
    <t>FLA12-96</t>
  </si>
  <si>
    <t>Rua Gerson Farias, 390 - Monte Castelo, Fortaleza - CE, 60326-020, Brasil</t>
  </si>
  <si>
    <t>-3.722785</t>
  </si>
  <si>
    <t>-38.552488</t>
  </si>
  <si>
    <t>9745ed9c</t>
  </si>
  <si>
    <t>NLT20</t>
  </si>
  <si>
    <t>NTL20-863</t>
  </si>
  <si>
    <t>Rocas</t>
  </si>
  <si>
    <t>R. Mte. Lucarino - Rocas, Natal - RN, 59010-310, Brasil</t>
  </si>
  <si>
    <t>-5.771998031</t>
  </si>
  <si>
    <t>-35.19806296</t>
  </si>
  <si>
    <t>637a2378</t>
  </si>
  <si>
    <t>NTL20-755</t>
  </si>
  <si>
    <t>R. da Liberdade - Santos Reis, Natal - RN, 59010-460, Brasil</t>
  </si>
  <si>
    <t>-5.773552494</t>
  </si>
  <si>
    <t>-35.19551419</t>
  </si>
  <si>
    <t>886693f0</t>
  </si>
  <si>
    <t>FLA20-1173</t>
  </si>
  <si>
    <t>-3,728076</t>
  </si>
  <si>
    <t>-38,581675</t>
  </si>
  <si>
    <t>import_09072025</t>
  </si>
  <si>
    <t>c843bb5a</t>
  </si>
  <si>
    <t>FLA20-2313</t>
  </si>
  <si>
    <t>Padre Andrade</t>
  </si>
  <si>
    <t>Travessa São José, Padre Andrade, Fortaleza</t>
  </si>
  <si>
    <t>-3,729692</t>
  </si>
  <si>
    <t>-38,579447</t>
  </si>
  <si>
    <t>6807c640</t>
  </si>
  <si>
    <t>FLA20-1834</t>
  </si>
  <si>
    <t>Rua 30 de Março, Barra do Ceará, Fortaleza</t>
  </si>
  <si>
    <t>-3,706266</t>
  </si>
  <si>
    <t>-38,570741</t>
  </si>
  <si>
    <t>BANDEJA QUEBRADA, JÁ EXISTE 2 SP8</t>
  </si>
  <si>
    <t>584f38f9</t>
  </si>
  <si>
    <t>FLA20-1654</t>
  </si>
  <si>
    <t>Rua Moacir, Barra do Ceará, Fortaleza</t>
  </si>
  <si>
    <t>-3,702081</t>
  </si>
  <si>
    <t>-38,578875</t>
  </si>
  <si>
    <t>d8bf6e6a</t>
  </si>
  <si>
    <t>FLA20-1144</t>
  </si>
  <si>
    <t>-3,72388</t>
  </si>
  <si>
    <t>-38,581291</t>
  </si>
  <si>
    <t>5526c88d</t>
  </si>
  <si>
    <t>FLA20-338</t>
  </si>
  <si>
    <t>Rua VIII, Quintino Cunha, Fortaleza</t>
  </si>
  <si>
    <t>-3,728662</t>
  </si>
  <si>
    <t>-38,601817</t>
  </si>
  <si>
    <t>872b1ad3</t>
  </si>
  <si>
    <t>FLA20-1345</t>
  </si>
  <si>
    <t>Rua Reriutaba, Vila Velha, Fortaleza</t>
  </si>
  <si>
    <t>-3,715286</t>
  </si>
  <si>
    <t>-38,59171</t>
  </si>
  <si>
    <t>275f535f</t>
  </si>
  <si>
    <t>FLA20-1610</t>
  </si>
  <si>
    <t>Rua 2 Pequeno Mondubim, Barra do Ceará, Fortaleza</t>
  </si>
  <si>
    <t>-3,713816</t>
  </si>
  <si>
    <t>-38,581787</t>
  </si>
  <si>
    <t>f8b5727a</t>
  </si>
  <si>
    <t>FLA20-530</t>
  </si>
  <si>
    <t>Rua Professora Maria Clara, Vila Velha, Fortaleza</t>
  </si>
  <si>
    <t>-3,723014</t>
  </si>
  <si>
    <t>-38,596146</t>
  </si>
  <si>
    <t>8b555e2c</t>
  </si>
  <si>
    <t>NTL19-1292</t>
  </si>
  <si>
    <t>-5.80011</t>
  </si>
  <si>
    <t>-35.2438533</t>
  </si>
  <si>
    <t>b8394a36</t>
  </si>
  <si>
    <t>NTL19-1304</t>
  </si>
  <si>
    <t>-5.7988883</t>
  </si>
  <si>
    <t>-35.2433717</t>
  </si>
  <si>
    <t>e3672d4a</t>
  </si>
  <si>
    <t>NTL19-1302</t>
  </si>
  <si>
    <t>Rua Gutemberg Freire, Nordeste, Natal</t>
  </si>
  <si>
    <t>-5.7979066</t>
  </si>
  <si>
    <t>-35.2442239</t>
  </si>
  <si>
    <t>6ade1554</t>
  </si>
  <si>
    <t>NTL19-1321</t>
  </si>
  <si>
    <t>Rua Ebenezer, Nordeste, Natal</t>
  </si>
  <si>
    <t>-5.7969207</t>
  </si>
  <si>
    <t>-35.2430717</t>
  </si>
  <si>
    <t>5d461015</t>
  </si>
  <si>
    <t>NTL19-1391</t>
  </si>
  <si>
    <t>Avenida Felizardo Firmino Moura, Nordeste, Natal</t>
  </si>
  <si>
    <t>-5.798571427</t>
  </si>
  <si>
    <t>-35.23915976</t>
  </si>
  <si>
    <t>1f322a7f</t>
  </si>
  <si>
    <t>NTL19-1410</t>
  </si>
  <si>
    <t>Travessa dos Transmissores, Nordeste, Natal</t>
  </si>
  <si>
    <t>-5.8028937</t>
  </si>
  <si>
    <t>-35.2388787</t>
  </si>
  <si>
    <t>a3c1c58d</t>
  </si>
  <si>
    <t>NTL19-1428</t>
  </si>
  <si>
    <t>Rua Doutor Mário Negócio, Quintas, Natal</t>
  </si>
  <si>
    <t>-5.798337</t>
  </si>
  <si>
    <t>-35.236423</t>
  </si>
  <si>
    <t>cfaea3b5</t>
  </si>
  <si>
    <t>FLA21-1195</t>
  </si>
  <si>
    <t>Joaquim Távora</t>
  </si>
  <si>
    <t>Av. Visconde do Rio Branco, 3655 - Joaquim Távora (Fortaleza), Fortaleza - CE, 60055-172, Brasil</t>
  </si>
  <si>
    <t>-3.7531526734709693</t>
  </si>
  <si>
    <t>-38.5204790532589</t>
  </si>
  <si>
    <t>c3c33ae7</t>
  </si>
  <si>
    <t>FLA03-714</t>
  </si>
  <si>
    <t>Mondubim</t>
  </si>
  <si>
    <t>R. Benjamim Brasil, 1100 - Mondubim, Fortaleza - CE, 60711-442, Brasil</t>
  </si>
  <si>
    <t>-3.80647006737751</t>
  </si>
  <si>
    <t>-38.56465101242066</t>
  </si>
  <si>
    <t>b462e0e0</t>
  </si>
  <si>
    <t>OLT008</t>
  </si>
  <si>
    <t>FLA30-2535</t>
  </si>
  <si>
    <t>R. Raimundo Marques, 576 - Canindezinho, Fortaleza - CE, 60731-410, Brasil</t>
  </si>
  <si>
    <t>-3.805396873615708</t>
  </si>
  <si>
    <t>-38.59700649976731</t>
  </si>
  <si>
    <t>a3593ac5</t>
  </si>
  <si>
    <t>Dionisio Torres</t>
  </si>
  <si>
    <t>-3.735711</t>
  </si>
  <si>
    <t>-38.501489</t>
  </si>
  <si>
    <t>d975757f</t>
  </si>
  <si>
    <t>FERNANDO/ MAURÍCIO (85982026260)</t>
  </si>
  <si>
    <t>07142f17</t>
  </si>
  <si>
    <t>CH02 172.22.0.83</t>
  </si>
  <si>
    <t>OLT00369 OLT00737</t>
  </si>
  <si>
    <t>FLA21-2945</t>
  </si>
  <si>
    <t>Bairro de Fátima</t>
  </si>
  <si>
    <t>R. Carolino de Aquino, 434 - Fátima, Fortaleza - CE, 60050-140</t>
  </si>
  <si>
    <t>-3.7506923373235703</t>
  </si>
  <si>
    <t>-38.526945691564876</t>
  </si>
  <si>
    <t>c9d81047</t>
  </si>
  <si>
    <t>FLA17-FLA07</t>
  </si>
  <si>
    <t>CH03-CLX</t>
  </si>
  <si>
    <t>FLA07-159</t>
  </si>
  <si>
    <t>Vicente Pinzon</t>
  </si>
  <si>
    <t>R. Oliveira Filho, 1379 - Vicente Pinzon, Fortaleza - CE, 60181-816, Brasil</t>
  </si>
  <si>
    <t>-3.72952</t>
  </si>
  <si>
    <t>-38.462593</t>
  </si>
  <si>
    <t>62d5dcdf</t>
  </si>
  <si>
    <t>OLT098</t>
  </si>
  <si>
    <t>FLA09-783</t>
  </si>
  <si>
    <t>R Deputado Moreira da Rocha, 557 - Meireles, Fortaleza - CE, 60160-060, Brasil</t>
  </si>
  <si>
    <t>-3.726515127774378</t>
  </si>
  <si>
    <t>-38.50796883342731</t>
  </si>
  <si>
    <t>449a6929</t>
  </si>
  <si>
    <t>FLA29-0175</t>
  </si>
  <si>
    <t>Cajazeiras</t>
  </si>
  <si>
    <t>BR-116, 1930 - Cajazeiras, Fortaleza - CE, 60864-012, Brasil</t>
  </si>
  <si>
    <t>-3.802173269824987</t>
  </si>
  <si>
    <t>-38.50445966083892</t>
  </si>
  <si>
    <t>f0949d0c</t>
  </si>
  <si>
    <t>FLA04-150</t>
  </si>
  <si>
    <t>Jardim Cearense</t>
  </si>
  <si>
    <t>Rua Vinícius de Morais, Jardim Cearense, Fortaleza</t>
  </si>
  <si>
    <t>-3,7960298</t>
  </si>
  <si>
    <t>-38,5726943</t>
  </si>
  <si>
    <t>Os_16072025</t>
  </si>
  <si>
    <t>b9986f5c</t>
  </si>
  <si>
    <t>FLA04-151</t>
  </si>
  <si>
    <t>Rua Gama, Maraponga, Fortaleza</t>
  </si>
  <si>
    <t>-3,7963402</t>
  </si>
  <si>
    <t>-38,5727620</t>
  </si>
  <si>
    <t>2070385a</t>
  </si>
  <si>
    <t>FLA04-264</t>
  </si>
  <si>
    <t>Rua Rúbens Monte, Jardim Cearense, Fortaleza</t>
  </si>
  <si>
    <t>-3,8000430</t>
  </si>
  <si>
    <t>-38,5689480</t>
  </si>
  <si>
    <t>f8afddf7</t>
  </si>
  <si>
    <t>FLA04-443</t>
  </si>
  <si>
    <t>-3,7945620</t>
  </si>
  <si>
    <t>-38,5721930</t>
  </si>
  <si>
    <t>cb3d853c</t>
  </si>
  <si>
    <t>FLA04-444</t>
  </si>
  <si>
    <t>Rua Amarília Dutra, Maraponga, Fortaleza</t>
  </si>
  <si>
    <t>-3,7942910</t>
  </si>
  <si>
    <t>-38,5729860</t>
  </si>
  <si>
    <t>279f076f</t>
  </si>
  <si>
    <t>FLA04-456</t>
  </si>
  <si>
    <t>R. Paurilo Barroso, 242 - Jardim Cearense, Fortaleza - CE, 60712-122</t>
  </si>
  <si>
    <t>-3,8006256</t>
  </si>
  <si>
    <t>-38,5696434</t>
  </si>
  <si>
    <t>5c750bcc</t>
  </si>
  <si>
    <t>FLA04-623</t>
  </si>
  <si>
    <t>Rua Júlio Alcídes, Maraponga, Fortaleza</t>
  </si>
  <si>
    <t>-3,7884340</t>
  </si>
  <si>
    <t>-38,5647030</t>
  </si>
  <si>
    <t>6487f350</t>
  </si>
  <si>
    <t>FLA04-624</t>
  </si>
  <si>
    <t>-3,7895179</t>
  </si>
  <si>
    <t>-38,5614240</t>
  </si>
  <si>
    <t>ec26c19e</t>
  </si>
  <si>
    <t>FLA04-631</t>
  </si>
  <si>
    <t>Rua Odilon Benevolo, Maraponga, Fortaleza</t>
  </si>
  <si>
    <t>-3,7951640</t>
  </si>
  <si>
    <t>-38,5634480</t>
  </si>
  <si>
    <t>2a8ee643</t>
  </si>
  <si>
    <t>FLA04-632</t>
  </si>
  <si>
    <t>Travessa Lourenço, Maraponga, Fortaleza</t>
  </si>
  <si>
    <t>-3,7905310</t>
  </si>
  <si>
    <t>-38,5622700</t>
  </si>
  <si>
    <t>2df5bd81</t>
  </si>
  <si>
    <t>FLA04-833</t>
  </si>
  <si>
    <t>Rua Rosa Cruz, Jardim Cearense, Fortaleza</t>
  </si>
  <si>
    <t>-3,7984770</t>
  </si>
  <si>
    <t>-38,5679490</t>
  </si>
  <si>
    <t>19c02380</t>
  </si>
  <si>
    <t>FLA04-834</t>
  </si>
  <si>
    <t>Rua Carlos Studart, Jardim Cearense, Fortaleza</t>
  </si>
  <si>
    <t>-3,7976910</t>
  </si>
  <si>
    <t>-38,5692910</t>
  </si>
  <si>
    <t>5e29a29d</t>
  </si>
  <si>
    <t>FLA04-835</t>
  </si>
  <si>
    <t>Rua Carlos Studart, Maraponga, Fortaleza</t>
  </si>
  <si>
    <t>-3,7947050</t>
  </si>
  <si>
    <t>-38,5684730</t>
  </si>
  <si>
    <t>A FIBRA JÁ ESTAVA SENDO USADA</t>
  </si>
  <si>
    <t>bcbeaf47</t>
  </si>
  <si>
    <t>FLA04-836</t>
  </si>
  <si>
    <t>Rua sem nome, Maraponga, Fortaleza</t>
  </si>
  <si>
    <t>-3,7957190</t>
  </si>
  <si>
    <t>-38,5695350</t>
  </si>
  <si>
    <t>fd2441a6</t>
  </si>
  <si>
    <t>FLA04-837</t>
  </si>
  <si>
    <t>Rua Mimosa Coelho, Maraponga, Fortaleza</t>
  </si>
  <si>
    <t>-3,7966210</t>
  </si>
  <si>
    <t>-38,5641220</t>
  </si>
  <si>
    <t>8f9d8f00</t>
  </si>
  <si>
    <t>FLA04-838</t>
  </si>
  <si>
    <t>Rua Itaguaí, Maraponga, Fortaleza</t>
  </si>
  <si>
    <t>-3,7966300</t>
  </si>
  <si>
    <t>-38,5651850</t>
  </si>
  <si>
    <t>298a08e1</t>
  </si>
  <si>
    <t>FLA04-839</t>
  </si>
  <si>
    <t>Rua Francisco Glicério, Maraponga, Fortaleza</t>
  </si>
  <si>
    <t>-3,7969660</t>
  </si>
  <si>
    <t>-38,5666620</t>
  </si>
  <si>
    <t>8583b48e</t>
  </si>
  <si>
    <t>OLT004</t>
  </si>
  <si>
    <t>FLA32-0608</t>
  </si>
  <si>
    <t>Serrinha</t>
  </si>
  <si>
    <t>R. Antônio Acioli, 510 - Serrinha, Fortaleza - CE, 60741-420, Brasil</t>
  </si>
  <si>
    <t>-3.7838457363317985</t>
  </si>
  <si>
    <t>-38.54806020855904</t>
  </si>
  <si>
    <t>1f9e1c8a</t>
  </si>
  <si>
    <t>FLA13-0953</t>
  </si>
  <si>
    <t>Av. Santos Dumont, 2456 - Aldeota, Fortaleza - CE, 60150-162</t>
  </si>
  <si>
    <t>-3.7349984545960500</t>
  </si>
  <si>
    <t>-38.50299634672280</t>
  </si>
  <si>
    <t>3d3bb566</t>
  </si>
  <si>
    <t>FLA13-0954</t>
  </si>
  <si>
    <t>b343feef</t>
  </si>
  <si>
    <t>FLA13-0955</t>
  </si>
  <si>
    <t>5fd26feb</t>
  </si>
  <si>
    <t>FLA13-0956</t>
  </si>
  <si>
    <t>e1c94feb</t>
  </si>
  <si>
    <t>FLA13-0957</t>
  </si>
  <si>
    <t>b37dca40</t>
  </si>
  <si>
    <t>FLA13-0958</t>
  </si>
  <si>
    <t>d1467d6f</t>
  </si>
  <si>
    <t>FLA13-0959</t>
  </si>
  <si>
    <t>216fa9ad</t>
  </si>
  <si>
    <t>FLA13-0960</t>
  </si>
  <si>
    <t>e15f1f05</t>
  </si>
  <si>
    <t>FLA08-771</t>
  </si>
  <si>
    <t>R. Bruno Valente, 711 - Serrinha, Fortaleza - CE, 60742-785, Brasil</t>
  </si>
  <si>
    <t>-3.79117031224438</t>
  </si>
  <si>
    <t>-38.54005813452949</t>
  </si>
  <si>
    <t>3e4444e8</t>
  </si>
  <si>
    <t>FLA08-773</t>
  </si>
  <si>
    <t>Rua Bruno Valente, 711 – Itaperi – Edifício Villa Real</t>
  </si>
  <si>
    <t>-3.790777486436679</t>
  </si>
  <si>
    <t>-38.54014467447997</t>
  </si>
  <si>
    <t>dca21e72</t>
  </si>
  <si>
    <t>313-3-1 - (TA34136)</t>
  </si>
  <si>
    <t>Manuel Sátiro</t>
  </si>
  <si>
    <t>R. Padre Arimatéia, 317 - Manuel Sátiro, Fortaleza - CE, 60713-560, Brasil</t>
  </si>
  <si>
    <t>-3.79789754</t>
  </si>
  <si>
    <t>-38.58284989</t>
  </si>
  <si>
    <t>ALEF E DANIEL TRABALHARAM NA OS</t>
  </si>
  <si>
    <t>0ba3ac2e</t>
  </si>
  <si>
    <t>JPA00-7904</t>
  </si>
  <si>
    <t>Rua Raimundo Adolfo, 71 - Jardim Cidade Universitária, João Pessoa - PB, 58052-752</t>
  </si>
  <si>
    <t>-7,1551492</t>
  </si>
  <si>
    <t>-34,8252245</t>
  </si>
  <si>
    <t>Os_21072025</t>
  </si>
  <si>
    <t>a2b361ac</t>
  </si>
  <si>
    <t>JPA00-7905</t>
  </si>
  <si>
    <t>52e70c7f</t>
  </si>
  <si>
    <t>JPA00-7906</t>
  </si>
  <si>
    <t>5d600e10</t>
  </si>
  <si>
    <t>JPA00-7907</t>
  </si>
  <si>
    <t>5495d928</t>
  </si>
  <si>
    <t>JPA00-7908</t>
  </si>
  <si>
    <t>b63045bd</t>
  </si>
  <si>
    <t>JPA00-7910</t>
  </si>
  <si>
    <t>BLOCO EM OBRAS</t>
  </si>
  <si>
    <t>91b972c8</t>
  </si>
  <si>
    <t>JPA00-7911</t>
  </si>
  <si>
    <t>2d0f8254</t>
  </si>
  <si>
    <t>JPA00-7914</t>
  </si>
  <si>
    <t>4fa789af</t>
  </si>
  <si>
    <t>JPA00-7915</t>
  </si>
  <si>
    <t>4cd5517f</t>
  </si>
  <si>
    <t>JPA00-7916</t>
  </si>
  <si>
    <t>e186909d</t>
  </si>
  <si>
    <t>CH05</t>
  </si>
  <si>
    <t>JPA00-8657</t>
  </si>
  <si>
    <t>Portal do Sol</t>
  </si>
  <si>
    <t>Av. Hilton Souto Maior, 7101 - Portal do Sol, João Pessoa - PB, 58046-600</t>
  </si>
  <si>
    <t>-7,1583328</t>
  </si>
  <si>
    <t>-34,8038730</t>
  </si>
  <si>
    <t>1f52d99e</t>
  </si>
  <si>
    <t>JPA00-8658</t>
  </si>
  <si>
    <t>3c29abf3</t>
  </si>
  <si>
    <t>JPA00-8659</t>
  </si>
  <si>
    <t>02210d65</t>
  </si>
  <si>
    <t>JPA00-8660</t>
  </si>
  <si>
    <t>4a82ed40</t>
  </si>
  <si>
    <t>JPA00-8661</t>
  </si>
  <si>
    <t>9acdfdc6</t>
  </si>
  <si>
    <t>JPA00-8662</t>
  </si>
  <si>
    <t>e841152f</t>
  </si>
  <si>
    <t>JPA00-8663</t>
  </si>
  <si>
    <t>366c014d</t>
  </si>
  <si>
    <t>JPA00-8664</t>
  </si>
  <si>
    <t>60766d8a</t>
  </si>
  <si>
    <t>JPA00-8665</t>
  </si>
  <si>
    <t>5de8a122</t>
  </si>
  <si>
    <t>JPA00-8666</t>
  </si>
  <si>
    <t>82b11af2</t>
  </si>
  <si>
    <t>JPA00-1538</t>
  </si>
  <si>
    <t>Cidade dos Colibris</t>
  </si>
  <si>
    <t>R. Jose Elias de Franca, 48 - Cidade dos Colibris João Pessoa - PB, 58073-207</t>
  </si>
  <si>
    <t>-7,160731409</t>
  </si>
  <si>
    <t>-34,84684293</t>
  </si>
  <si>
    <t>b3226c26</t>
  </si>
  <si>
    <t>JPA00-1539</t>
  </si>
  <si>
    <t>851ad47e</t>
  </si>
  <si>
    <t>FLA17-1746</t>
  </si>
  <si>
    <t>Papicu</t>
  </si>
  <si>
    <t>R. Riachuelo, 800 - Papicu, Fortaleza - CE, 60175-205</t>
  </si>
  <si>
    <t>-3.738041</t>
  </si>
  <si>
    <t>-38.476303</t>
  </si>
  <si>
    <t>a749c57e</t>
  </si>
  <si>
    <t>FLA08-769</t>
  </si>
  <si>
    <t>R. Bruno Valente, 711 - Itaperi, Fortaleza - CE, 60742-785, Brasil</t>
  </si>
  <si>
    <t>-3.791160203068022</t>
  </si>
  <si>
    <t>-38.54009941220284</t>
  </si>
  <si>
    <t>194123a0</t>
  </si>
  <si>
    <t>FLA08-770</t>
  </si>
  <si>
    <t>e0ffdedd</t>
  </si>
  <si>
    <t>FLA02-713</t>
  </si>
  <si>
    <t>R. Monte Líbano, 944 - Mondubim, Fortaleza - CE, 60762-376</t>
  </si>
  <si>
    <t>-382.867.123.584.541</t>
  </si>
  <si>
    <t>-38.565.231.844.992.100</t>
  </si>
  <si>
    <t>import_23072025</t>
  </si>
  <si>
    <t>5ffc04ad</t>
  </si>
  <si>
    <t>FLA02-714</t>
  </si>
  <si>
    <t>852895c8</t>
  </si>
  <si>
    <t>FLA02-715</t>
  </si>
  <si>
    <t>d9469aae</t>
  </si>
  <si>
    <t>FLA02-716</t>
  </si>
  <si>
    <t>98c6003a</t>
  </si>
  <si>
    <t>FLA02-717</t>
  </si>
  <si>
    <t>2e1b02fe</t>
  </si>
  <si>
    <t>FLA02-718</t>
  </si>
  <si>
    <t>f1caf6aa</t>
  </si>
  <si>
    <t>FLA02-719</t>
  </si>
  <si>
    <t>a9aa49e4</t>
  </si>
  <si>
    <t>FLA02-720</t>
  </si>
  <si>
    <t>d6cc1b28</t>
  </si>
  <si>
    <t>FLA02-721</t>
  </si>
  <si>
    <t>fcc6aad1</t>
  </si>
  <si>
    <t>FLA02-722</t>
  </si>
  <si>
    <t>8a5bc2c8</t>
  </si>
  <si>
    <t>FLA02-723</t>
  </si>
  <si>
    <t>ea5fbfa7</t>
  </si>
  <si>
    <t>FLA02-724</t>
  </si>
  <si>
    <t>65ccf6a1</t>
  </si>
  <si>
    <t>FLA02-725</t>
  </si>
  <si>
    <t>50d51159</t>
  </si>
  <si>
    <t>FLA02-726</t>
  </si>
  <si>
    <t>03dc845e</t>
  </si>
  <si>
    <t>FLA02-727</t>
  </si>
  <si>
    <t>ca877097</t>
  </si>
  <si>
    <t>FLA02-728</t>
  </si>
  <si>
    <t>203e64a0</t>
  </si>
  <si>
    <t>AD1</t>
  </si>
  <si>
    <t>54f48b09</t>
  </si>
  <si>
    <t>73f21016</t>
  </si>
  <si>
    <t>23099330</t>
  </si>
  <si>
    <t>ANGOLA-CABLE</t>
  </si>
  <si>
    <t>São Gerardo</t>
  </si>
  <si>
    <t>R. Caramuru, 141 - São Gerardo, Fortaleza - CE, 60320-260</t>
  </si>
  <si>
    <t>-3.7273458991152344</t>
  </si>
  <si>
    <t>-38.562104254961014</t>
  </si>
  <si>
    <t>c7f4655f</t>
  </si>
  <si>
    <t>JPA00-1470</t>
  </si>
  <si>
    <t>Rua Otávio Sinfrônio de Oliveira Mariz, Cidade dos Colibris, João Pessoa</t>
  </si>
  <si>
    <t>-7,1629160</t>
  </si>
  <si>
    <t>-34,8497530</t>
  </si>
  <si>
    <t>Os_23072025</t>
  </si>
  <si>
    <t>4326ddc6</t>
  </si>
  <si>
    <t>JPA00-1471</t>
  </si>
  <si>
    <t>Rua Tratorista Jose do Carmo Lima, Cidade dos Colibris, João Pessoa</t>
  </si>
  <si>
    <t>-7,1635770</t>
  </si>
  <si>
    <t>-34,8496370</t>
  </si>
  <si>
    <t>df231c0f</t>
  </si>
  <si>
    <t>JPA00-04</t>
  </si>
  <si>
    <t>Rua Rosilda Vieira de Amorim, Cidade dos Colibris, João Pessoa</t>
  </si>
  <si>
    <t>-7,1557090</t>
  </si>
  <si>
    <t>-34,8479680</t>
  </si>
  <si>
    <t>9ae37c5b</t>
  </si>
  <si>
    <t>JPA00-3276</t>
  </si>
  <si>
    <t>Rua Jose Elias de Franca, Cidade dos Colibris, João Pessoa</t>
  </si>
  <si>
    <t>-7,1602850</t>
  </si>
  <si>
    <t>-34,8475960</t>
  </si>
  <si>
    <t>e2f38079</t>
  </si>
  <si>
    <t>JPA00-9768</t>
  </si>
  <si>
    <t>José Américo de Almeida</t>
  </si>
  <si>
    <t>Rua Professora Maria Pessoa da Silva, José Américo de Almeida, João Pessoa</t>
  </si>
  <si>
    <t>-7,1618907</t>
  </si>
  <si>
    <t>-34,8499873</t>
  </si>
  <si>
    <t>92872779</t>
  </si>
  <si>
    <t>JPA00-3286</t>
  </si>
  <si>
    <t>Rua Cícero Gregório de Lacerda, Cidade dos Colibris, João Pessoa</t>
  </si>
  <si>
    <t>-7,1620530</t>
  </si>
  <si>
    <t>-34,8485416</t>
  </si>
  <si>
    <t>2d258d1c</t>
  </si>
  <si>
    <t>JPA00-1820</t>
  </si>
  <si>
    <t>Rua Pedro Juscelino de Aquino, Jardim Cidade Universitária</t>
  </si>
  <si>
    <t>-7,1562130</t>
  </si>
  <si>
    <t>-34,8392430</t>
  </si>
  <si>
    <t>a7519329</t>
  </si>
  <si>
    <t>JPA00-7194</t>
  </si>
  <si>
    <t>Rua Comerciante Edílson Paiva de Araújo, Jardim Cidade Universitária, João Pessoa</t>
  </si>
  <si>
    <t>-7,1574250</t>
  </si>
  <si>
    <t>-34,8341193</t>
  </si>
  <si>
    <t>d316f080</t>
  </si>
  <si>
    <t>JPA00-6636</t>
  </si>
  <si>
    <t>Rua Cordélia Veloso Frade, Jardim Cidade Universitária, João Pessoa</t>
  </si>
  <si>
    <t>-7,1569140</t>
  </si>
  <si>
    <t>-34,8382339</t>
  </si>
  <si>
    <t>1f290827</t>
  </si>
  <si>
    <t>JPA00-1880</t>
  </si>
  <si>
    <t>Rua Francisca Dantas Souza, Jardim Cidade Universitária, João Pessoa</t>
  </si>
  <si>
    <t>-7,1576569</t>
  </si>
  <si>
    <t>-34,8408817</t>
  </si>
  <si>
    <t>cdbf57bf</t>
  </si>
  <si>
    <t>NTL09-2086</t>
  </si>
  <si>
    <t>R. Profa. Dirce Coutinho, 715 - Capim Macio, Natal - RN, 59082-180</t>
  </si>
  <si>
    <t>-5.86459</t>
  </si>
  <si>
    <t>-35.19292</t>
  </si>
  <si>
    <t>import_24072025</t>
  </si>
  <si>
    <t>9bca7a06</t>
  </si>
  <si>
    <t>NTL09-2087</t>
  </si>
  <si>
    <t>a907af01</t>
  </si>
  <si>
    <t>NTL09-2088</t>
  </si>
  <si>
    <t>60ccdee7</t>
  </si>
  <si>
    <t>NTL09-2109</t>
  </si>
  <si>
    <t>67803681</t>
  </si>
  <si>
    <t>NTL09-2110</t>
  </si>
  <si>
    <t>238d5b1d</t>
  </si>
  <si>
    <t>NTL09-2111</t>
  </si>
  <si>
    <t>436f5544</t>
  </si>
  <si>
    <t>NTL09-2112</t>
  </si>
  <si>
    <t>9eee4a94</t>
  </si>
  <si>
    <t>R. Caramuru, 141 - São Gerardo, Fortaleza - CE, 60320-260, Brasil</t>
  </si>
  <si>
    <t>55eb442c</t>
  </si>
  <si>
    <t>FLA17-203</t>
  </si>
  <si>
    <t>Condomínio do Edifício Kalapalus - R. Júlio Azevedo, 1170 - Papicu, Fortaleza - CE, 60175-782, Brasil</t>
  </si>
  <si>
    <t>-3.7401595004911323</t>
  </si>
  <si>
    <t>-38.480846477812186</t>
  </si>
  <si>
    <t>1363ebb8</t>
  </si>
  <si>
    <t>FLA17-204</t>
  </si>
  <si>
    <t>88f063d1</t>
  </si>
  <si>
    <t>NTL16-509</t>
  </si>
  <si>
    <t>R. Bela Vista, 519 - Santa Tereza, Parnamirim - RN, 59142-200, Brasil</t>
  </si>
  <si>
    <t>-5.91979</t>
  </si>
  <si>
    <t>-35.2829</t>
  </si>
  <si>
    <t>751d1377</t>
  </si>
  <si>
    <t>CH02 192.168.125.81</t>
  </si>
  <si>
    <t>NTL09-3213</t>
  </si>
  <si>
    <t>R. Alexandre Câmara, 1756 - Capim Macio, Natal - RN, 59082-200, Brasil</t>
  </si>
  <si>
    <t>-5.867024566135049</t>
  </si>
  <si>
    <t>-35.19291579723359</t>
  </si>
  <si>
    <t>Torre do Mar II - Bloco I</t>
  </si>
  <si>
    <t>bf1c1502</t>
  </si>
  <si>
    <t>FLA22-918</t>
  </si>
  <si>
    <t>Rua Elizeu Oriá, 674 - Lagoa Sapiranga (Coité), Fortaleza - CE, 60834-001</t>
  </si>
  <si>
    <t>-3.7941411148838804</t>
  </si>
  <si>
    <t>-38.477742906745625</t>
  </si>
  <si>
    <t>cfc6a8c5</t>
  </si>
  <si>
    <t>NTL13-328</t>
  </si>
  <si>
    <t>Av. Brigadeiro Everaldo Breves, 280 - Centro, Parnamirim - RN, 59140-200, Brasil</t>
  </si>
  <si>
    <t>-5.9211708837155115</t>
  </si>
  <si>
    <t>-35.2629415690899</t>
  </si>
  <si>
    <t>45464d75</t>
  </si>
  <si>
    <t>FLA22-919</t>
  </si>
  <si>
    <t>Rua Elizeu Oriá, 674 - Lagoa Sapiranga (Coité), Fortaleza - CE, 60833-165, Brasil</t>
  </si>
  <si>
    <t>dae4f13b</t>
  </si>
  <si>
    <t>FLA22-920</t>
  </si>
  <si>
    <t>c332356f</t>
  </si>
  <si>
    <t>NTL18-190</t>
  </si>
  <si>
    <t>Av. Rio Grande do Sul, 188 - Cidade da Esperança, Natal - RN, 59071-300, Brasil</t>
  </si>
  <si>
    <t>-5.8268220</t>
  </si>
  <si>
    <t>-35.2422228</t>
  </si>
  <si>
    <t>7f2542a4</t>
  </si>
  <si>
    <t>FLA07-247</t>
  </si>
  <si>
    <t>R. Oliveira Filho, 1379 - Vicente Pinzon, Fortaleza - CE, 60181-816</t>
  </si>
  <si>
    <t>-3.729649</t>
  </si>
  <si>
    <t>-38.462301</t>
  </si>
  <si>
    <t>f1db2b91</t>
  </si>
  <si>
    <t>FLA07-248</t>
  </si>
  <si>
    <t>83f0431c</t>
  </si>
  <si>
    <t>NTL01-993</t>
  </si>
  <si>
    <t>Pium</t>
  </si>
  <si>
    <t>Av. Joaquim Patrício, 740 - Pium, Parnamirim - RN, 59160-530</t>
  </si>
  <si>
    <t>-5.9482638449335985</t>
  </si>
  <si>
    <t>-35.16424323720997</t>
  </si>
  <si>
    <t>PROJETO DIVERGENTE DO FÍSICO</t>
  </si>
  <si>
    <t>import_28072025</t>
  </si>
  <si>
    <t>c60dd631</t>
  </si>
  <si>
    <t>NTL01-994</t>
  </si>
  <si>
    <t>16f7c6e9</t>
  </si>
  <si>
    <t>NTL01-995</t>
  </si>
  <si>
    <t>177f9a0d</t>
  </si>
  <si>
    <t>NTL01-996</t>
  </si>
  <si>
    <t>73fa2870</t>
  </si>
  <si>
    <t>NTL01-997</t>
  </si>
  <si>
    <t>6b12b8b6</t>
  </si>
  <si>
    <t>NTL01-998</t>
  </si>
  <si>
    <t>17327afb</t>
  </si>
  <si>
    <t>NTL01-1014</t>
  </si>
  <si>
    <t>871ab954</t>
  </si>
  <si>
    <t>NTL01-1015</t>
  </si>
  <si>
    <t>210d44a5</t>
  </si>
  <si>
    <t>NTL01-1016</t>
  </si>
  <si>
    <t>ce2968b6</t>
  </si>
  <si>
    <t>Aquiraz</t>
  </si>
  <si>
    <t>AQZ01-626</t>
  </si>
  <si>
    <t>Porto das Dunas</t>
  </si>
  <si>
    <t>Via Local F - Quadra 66, Lote 24 - Porto das Dunas, Aquiraz - CE, 61700-000</t>
  </si>
  <si>
    <t>-3.852352162951625</t>
  </si>
  <si>
    <t>-38.386502648975544</t>
  </si>
  <si>
    <t>37a06fd0</t>
  </si>
  <si>
    <t>AQZ01-627</t>
  </si>
  <si>
    <t>b95b9c2b</t>
  </si>
  <si>
    <t>AQZ01-628</t>
  </si>
  <si>
    <t>5fb67901</t>
  </si>
  <si>
    <t>FLA03-670</t>
  </si>
  <si>
    <t>Rua Valdemar de Figueiredo, 415 - Mondubim, Fortaleza - CE, 60711-515, Brasil</t>
  </si>
  <si>
    <t>-3.811953893581473</t>
  </si>
  <si>
    <t>-38.56030841323446</t>
  </si>
  <si>
    <t>56bae042</t>
  </si>
  <si>
    <t>NTL07-2966</t>
  </si>
  <si>
    <t>R. Souza Pinto, 1118 - Tirol, Natal - RN, 59022-260, Brasil</t>
  </si>
  <si>
    <t>-5.808112513778696</t>
  </si>
  <si>
    <t>-35.20578503608704</t>
  </si>
  <si>
    <t>736bbd7d</t>
  </si>
  <si>
    <t>NTL06-271</t>
  </si>
  <si>
    <t>Rua Deputado Arnóbio-Abreu, Ponta Negra, Parnamirim</t>
  </si>
  <si>
    <t>-5,9236667</t>
  </si>
  <si>
    <t>-35,2090777</t>
  </si>
  <si>
    <t>import_31072025</t>
  </si>
  <si>
    <t>a888d40c</t>
  </si>
  <si>
    <t>NTL13-190</t>
  </si>
  <si>
    <t>Avenida Brigadeiro Everaldo Breves, Centro, Parnamirim</t>
  </si>
  <si>
    <t>-5,9178418</t>
  </si>
  <si>
    <t>-35,2609725</t>
  </si>
  <si>
    <t>2c8945ce</t>
  </si>
  <si>
    <t>NTL13-374</t>
  </si>
  <si>
    <t>Avenida Tenente Cordeiro, Centro, Parnamirim</t>
  </si>
  <si>
    <t>-5,9263161</t>
  </si>
  <si>
    <t>-35,2622648</t>
  </si>
  <si>
    <t>c4714caf</t>
  </si>
  <si>
    <t>NTL13-473</t>
  </si>
  <si>
    <t>Avenida Brigadeiro Everaldo Breves, Boa Esperança, Parnamirim</t>
  </si>
  <si>
    <t>-5,9314545</t>
  </si>
  <si>
    <t>-35,2640514</t>
  </si>
  <si>
    <t>dba9f595</t>
  </si>
  <si>
    <t>NTL13-499</t>
  </si>
  <si>
    <t>Rua Dezenove de Novembro, Boa Esperança, Parnamirim</t>
  </si>
  <si>
    <t>-5,9330441</t>
  </si>
  <si>
    <t>-35,2617401</t>
  </si>
  <si>
    <t>6041671e</t>
  </si>
  <si>
    <t>NTL13-500</t>
  </si>
  <si>
    <t>Rua Sete de Setembro</t>
  </si>
  <si>
    <t>-5,9334912</t>
  </si>
  <si>
    <t>-35,2619257</t>
  </si>
  <si>
    <t>cbc4fcca</t>
  </si>
  <si>
    <t>NTL13-566</t>
  </si>
  <si>
    <t>Rua Crisantemo, Jardim Planalto, Parnamirim</t>
  </si>
  <si>
    <t>-5,92315</t>
  </si>
  <si>
    <t>-35,2576</t>
  </si>
  <si>
    <t>c2d3be2b</t>
  </si>
  <si>
    <t>NTL13-567</t>
  </si>
  <si>
    <t>Rua Crisatemo, Jardim Planalto, Parnamirim</t>
  </si>
  <si>
    <t>-5,9227622</t>
  </si>
  <si>
    <t>-35,25755</t>
  </si>
  <si>
    <t>294c8adc</t>
  </si>
  <si>
    <t>NTL13-998</t>
  </si>
  <si>
    <t>Rua Unidos do Cabuçu, Jardim Planalto, Parnamirim</t>
  </si>
  <si>
    <t>-5,9286222</t>
  </si>
  <si>
    <t>-35,252631</t>
  </si>
  <si>
    <t>921ca5f4</t>
  </si>
  <si>
    <t>NTL13-994</t>
  </si>
  <si>
    <t>Rua Unidos da Ilha</t>
  </si>
  <si>
    <t>-5,9288358</t>
  </si>
  <si>
    <t>-35,2521462</t>
  </si>
  <si>
    <t>45eea8ac</t>
  </si>
  <si>
    <t>NTL13-1209</t>
  </si>
  <si>
    <t>Rua André Martins da Silva, Cajupiranga, Parnamirim</t>
  </si>
  <si>
    <t>-5,943115</t>
  </si>
  <si>
    <t>-35,2545668</t>
  </si>
  <si>
    <t>bf635958</t>
  </si>
  <si>
    <t>NTL13-1211</t>
  </si>
  <si>
    <t>-5,9433708</t>
  </si>
  <si>
    <t>-35,2546988</t>
  </si>
  <si>
    <t>a09dff4a</t>
  </si>
  <si>
    <t>NTL13-1415</t>
  </si>
  <si>
    <t>Rua Caminho das Minas, Cajupiranga, Parnamirim</t>
  </si>
  <si>
    <t>-5,9391443</t>
  </si>
  <si>
    <t>-35,246189</t>
  </si>
  <si>
    <t>14abb7f4</t>
  </si>
  <si>
    <t>NTL13-1413</t>
  </si>
  <si>
    <t>Rua Caminho das Matas, Cajupiranga, Parnamirim</t>
  </si>
  <si>
    <t>-5,9388137</t>
  </si>
  <si>
    <t>-35,2446277</t>
  </si>
  <si>
    <t>037a31e1</t>
  </si>
  <si>
    <t>NTL16-929</t>
  </si>
  <si>
    <t>Rua Sebastiana Constância da Silva, Rosa dos Ventos, Parnamirim</t>
  </si>
  <si>
    <t>-5,92939</t>
  </si>
  <si>
    <t>-35,2824</t>
  </si>
  <si>
    <t>baed1955</t>
  </si>
  <si>
    <t>NTL16-741</t>
  </si>
  <si>
    <t>Rua Jucelino Kubitscheck, Santa Tereza, Parnamirim</t>
  </si>
  <si>
    <t>-5,92547</t>
  </si>
  <si>
    <t>-35,2831</t>
  </si>
  <si>
    <t>1d3c4a90</t>
  </si>
  <si>
    <t>NTL16-728</t>
  </si>
  <si>
    <t>Bela Parnamirim</t>
  </si>
  <si>
    <t>Rua Heitor de Góis, Bela Parnamirim, Parnamirim</t>
  </si>
  <si>
    <t>-5,92448</t>
  </si>
  <si>
    <t>-35,2847</t>
  </si>
  <si>
    <t>1f14a487</t>
  </si>
  <si>
    <t>NTL16-200</t>
  </si>
  <si>
    <t>Rua Manoel Monteiro Filho, Passagem de Areia, Parnamirim</t>
  </si>
  <si>
    <t>-5,91184</t>
  </si>
  <si>
    <t>-35,2785</t>
  </si>
  <si>
    <t>e5821ce1</t>
  </si>
  <si>
    <t>NTL15-1266</t>
  </si>
  <si>
    <t>-5,947014214</t>
  </si>
  <si>
    <t>-35,29510729</t>
  </si>
  <si>
    <t>7ad2a8c2</t>
  </si>
  <si>
    <t>NTL15-1223</t>
  </si>
  <si>
    <t>Conjunto Planicie do Pirangi</t>
  </si>
  <si>
    <t>Avenida Paulo Afonso, Conjunto Planicie do Pirangi, Parnamirim</t>
  </si>
  <si>
    <t>-5,93753</t>
  </si>
  <si>
    <t>-35,2717</t>
  </si>
  <si>
    <t>5068db92</t>
  </si>
  <si>
    <t>NTL15-1213</t>
  </si>
  <si>
    <t>Rua Vale Alto do Rodrigues, Rosa dos Ventos, Parnamirim</t>
  </si>
  <si>
    <t>f2996066</t>
  </si>
  <si>
    <t>NTL15-1131</t>
  </si>
  <si>
    <t>Rua Avelino Andre de Carvalho, Nova Esperança, Parnamirim</t>
  </si>
  <si>
    <t>-5,9450072</t>
  </si>
  <si>
    <t>-35,2834373</t>
  </si>
  <si>
    <t>b55cfa44</t>
  </si>
  <si>
    <t>NTL15-1091</t>
  </si>
  <si>
    <t>-5,9418125</t>
  </si>
  <si>
    <t>-35,2762126</t>
  </si>
  <si>
    <t>5e2c165d</t>
  </si>
  <si>
    <t>NTL15-1036</t>
  </si>
  <si>
    <t>-5,9384769</t>
  </si>
  <si>
    <t>-35,2781431</t>
  </si>
  <si>
    <t>f686f770</t>
  </si>
  <si>
    <t>NTL15-833</t>
  </si>
  <si>
    <t>-5,9407255</t>
  </si>
  <si>
    <t>-35,2887758</t>
  </si>
  <si>
    <t>a9c3110d</t>
  </si>
  <si>
    <t>NTL15-808</t>
  </si>
  <si>
    <t>Rua Santa Ágata, Conjunto Pirangi de Dentro, Parnamirim</t>
  </si>
  <si>
    <t>-5,9398977</t>
  </si>
  <si>
    <t>-35,2900143</t>
  </si>
  <si>
    <t>cf8371cc</t>
  </si>
  <si>
    <t>NTL15-577</t>
  </si>
  <si>
    <t>-5,93259</t>
  </si>
  <si>
    <t>-35,2718</t>
  </si>
  <si>
    <t>18a1ea8f</t>
  </si>
  <si>
    <t>NTL15-446</t>
  </si>
  <si>
    <t>Rua Otany Gomes Castro Fonseca, Vale do Sol, Parnamirim</t>
  </si>
  <si>
    <t>-5,927895</t>
  </si>
  <si>
    <t>-35,2719933</t>
  </si>
  <si>
    <t>a063a63a</t>
  </si>
  <si>
    <t>NTL15-116</t>
  </si>
  <si>
    <t>-5,9188321</t>
  </si>
  <si>
    <t>-35,2729584</t>
  </si>
  <si>
    <t>36563a47</t>
  </si>
  <si>
    <t>NTL15-142</t>
  </si>
  <si>
    <t>Rua Magno César Cavalcante, Santos Reis, Parnamirim</t>
  </si>
  <si>
    <t>-5,92124</t>
  </si>
  <si>
    <t>-35,271</t>
  </si>
  <si>
    <t>3aacbf6b</t>
  </si>
  <si>
    <t>NTL14-757</t>
  </si>
  <si>
    <t>Rua Mirian Coeli, Parque Jockei Clube, Parnamirim</t>
  </si>
  <si>
    <t>-5,90299658</t>
  </si>
  <si>
    <t>-35,27136604</t>
  </si>
  <si>
    <t>85cf3be4</t>
  </si>
  <si>
    <t>NTL14-596</t>
  </si>
  <si>
    <t>-5,91092497</t>
  </si>
  <si>
    <t>-35,26492858</t>
  </si>
  <si>
    <t>17eea9d5</t>
  </si>
  <si>
    <t>NTL14-524</t>
  </si>
  <si>
    <t>Avenida Paulo Afonso, Monte Castelo, Parnamirim</t>
  </si>
  <si>
    <t>-5,908819715</t>
  </si>
  <si>
    <t>-35,27107132</t>
  </si>
  <si>
    <t>8dcb19b9</t>
  </si>
  <si>
    <t>NTL14-251</t>
  </si>
  <si>
    <t>Rua Nova Floresta, Vida Nova, Parnamirim</t>
  </si>
  <si>
    <t>-5,8960237</t>
  </si>
  <si>
    <t>-35,27119394</t>
  </si>
  <si>
    <t>31493328</t>
  </si>
  <si>
    <t>NTL14-127</t>
  </si>
  <si>
    <t>Rua Oceano Índico, Vida Nova, Parnamirim</t>
  </si>
  <si>
    <t>-5,89779996</t>
  </si>
  <si>
    <t>-35,27213162</t>
  </si>
  <si>
    <t>be14e729</t>
  </si>
  <si>
    <t>AQZ01-721</t>
  </si>
  <si>
    <t>R. Precabura, 698 - Mangabeira, Eusébio - CE, 61773-790</t>
  </si>
  <si>
    <t>-3.8226895820987954</t>
  </si>
  <si>
    <t>-38.43627512454987</t>
  </si>
  <si>
    <t>FRANCISCO/ WILL (85991442161)</t>
  </si>
  <si>
    <t>2c12add8</t>
  </si>
  <si>
    <t>CEO - HOTEL COSTEIRA PALACE</t>
  </si>
  <si>
    <t>1195, Av. Senador Dinarte de Medeiros Mariz - Ponta Negra, Natal - RN, 59090-002</t>
  </si>
  <si>
    <t>-5.808795050250169</t>
  </si>
  <si>
    <t>-35.182185979157246</t>
  </si>
  <si>
    <t>7702288f</t>
  </si>
  <si>
    <t>Nova Cruz</t>
  </si>
  <si>
    <t>NCZ01-630</t>
  </si>
  <si>
    <t>-6.480512</t>
  </si>
  <si>
    <t>-35.4162221</t>
  </si>
  <si>
    <t>INSTALAÇÃO DE SP2 E UM SP8</t>
  </si>
  <si>
    <t>f77e5e68</t>
  </si>
  <si>
    <t>NTL13-1349</t>
  </si>
  <si>
    <t>Estr. p/ Pium, 2400 - Cajupiranga, Parnamirim - RN, 59156-400, Brasil</t>
  </si>
  <si>
    <t>-5.943226629281161</t>
  </si>
  <si>
    <t>-35.24650901556016</t>
  </si>
  <si>
    <t>27b0d992</t>
  </si>
  <si>
    <t>NTL13-1350</t>
  </si>
  <si>
    <t>-5.943583446358135</t>
  </si>
  <si>
    <t>-35.2466531842947</t>
  </si>
  <si>
    <t>fd73f572</t>
  </si>
  <si>
    <t>NTL13-1351</t>
  </si>
  <si>
    <t>-5.944062981467312</t>
  </si>
  <si>
    <t>-35.24684295058251</t>
  </si>
  <si>
    <t>2a34a18a</t>
  </si>
  <si>
    <t>JPA00-7850</t>
  </si>
  <si>
    <t>Rua Nurisman de Andrade Carneiro, 103 - Jardim Cidade Universitária, João Pessoa - PB, 58052-284</t>
  </si>
  <si>
    <t>-7.154002018625199</t>
  </si>
  <si>
    <t>-34.830543190355456</t>
  </si>
  <si>
    <t>00c180ca</t>
  </si>
  <si>
    <t>JPA00-7851</t>
  </si>
  <si>
    <t>Rua Nurisman de Andrade Carneiro, 103 - Jardim Cidade Universitária, João Pessoa - PB, 58052-284, Brasil</t>
  </si>
  <si>
    <t>3ae1488a</t>
  </si>
  <si>
    <t>OLT066</t>
  </si>
  <si>
    <t>FLA10-521</t>
  </si>
  <si>
    <t>Rua Barbosa de Freitas, 100 - Meireles - Fortaleza - ce 60.170-020</t>
  </si>
  <si>
    <t>-3.7276923673981797</t>
  </si>
  <si>
    <t>-38.49472324712396</t>
  </si>
  <si>
    <t>FEITO A QUEBRA DA FIBRA, PARA ENTREGA DO CLIENTE</t>
  </si>
  <si>
    <t>import_01082025</t>
  </si>
  <si>
    <t>83b204c5</t>
  </si>
  <si>
    <t>FLA10-522</t>
  </si>
  <si>
    <t>59711c08</t>
  </si>
  <si>
    <t>FLA10-528</t>
  </si>
  <si>
    <t>2e03d841</t>
  </si>
  <si>
    <t>FLA10-529</t>
  </si>
  <si>
    <t>1bc17100</t>
  </si>
  <si>
    <t>FLA10-530</t>
  </si>
  <si>
    <t>8b6b1312</t>
  </si>
  <si>
    <t>FLA10-531</t>
  </si>
  <si>
    <t>9d8bd7bb</t>
  </si>
  <si>
    <t>FLA17-320</t>
  </si>
  <si>
    <t>Rua José Carlos Gurgel Nogueira, 210 - Papicu, Fortaleza - CE, 60181-145, Brasil</t>
  </si>
  <si>
    <t>-3.7343316286211476</t>
  </si>
  <si>
    <t>-38.47488150000573</t>
  </si>
  <si>
    <t>9af51a36</t>
  </si>
  <si>
    <t>OLT00116</t>
  </si>
  <si>
    <t>Rua Elizeu Oriá, 674 - Lagoa Sapiranga (Coité), Fortaleza - CE, 60833-165</t>
  </si>
  <si>
    <t>-3.7948621740405066</t>
  </si>
  <si>
    <t>-38.47754452013994</t>
  </si>
  <si>
    <t>import_04082025</t>
  </si>
  <si>
    <t>60ab6ac5</t>
  </si>
  <si>
    <t>d7a5c415</t>
  </si>
  <si>
    <t>893eb84f</t>
  </si>
  <si>
    <t>bbebf540</t>
  </si>
  <si>
    <t>5af142c9</t>
  </si>
  <si>
    <t>98dd6519</t>
  </si>
  <si>
    <t>fd815ef5</t>
  </si>
  <si>
    <t>6ab62bd1</t>
  </si>
  <si>
    <t>OLT00101</t>
  </si>
  <si>
    <t>FLA22-803</t>
  </si>
  <si>
    <t>2839b5e3</t>
  </si>
  <si>
    <t>FLA22-804</t>
  </si>
  <si>
    <t>7a3cf307</t>
  </si>
  <si>
    <t>NTL18-1817</t>
  </si>
  <si>
    <t>R. Dr. Manoel Miranda - Bom Pastor, Natal - RN, 59037-250</t>
  </si>
  <si>
    <t>-5.808428722561097</t>
  </si>
  <si>
    <t>-35.23756384915032</t>
  </si>
  <si>
    <t>90a73619</t>
  </si>
  <si>
    <t>NTL18-1818</t>
  </si>
  <si>
    <t>e2f2e3b2</t>
  </si>
  <si>
    <t>NTL18-1819</t>
  </si>
  <si>
    <t>25969113</t>
  </si>
  <si>
    <t>NTL18-1820</t>
  </si>
  <si>
    <t>bdf41d48</t>
  </si>
  <si>
    <t>NTL18-1821</t>
  </si>
  <si>
    <t>1c49633b</t>
  </si>
  <si>
    <t>NTL18-1822</t>
  </si>
  <si>
    <t>4d79049f</t>
  </si>
  <si>
    <t>NTL18-1823</t>
  </si>
  <si>
    <t>b4098165</t>
  </si>
  <si>
    <t>NTL18-1824</t>
  </si>
  <si>
    <t>562e8ef1</t>
  </si>
  <si>
    <t>Ed. Etevaldo Nogueira - Av. Dom Luís, 807 - Meireles, Fortaleza - CE, 05576-100, Brasil</t>
  </si>
  <si>
    <t>-3.7338471447308916</t>
  </si>
  <si>
    <t>-38.494135434156675</t>
  </si>
  <si>
    <t>248ceee9</t>
  </si>
  <si>
    <t>CEOSP-02(10000)</t>
  </si>
  <si>
    <t>R. Costa Barros, 1499 - Centro, Fortaleza - CE, 60160-280, Brasil</t>
  </si>
  <si>
    <t>-3.730665929340018</t>
  </si>
  <si>
    <t>-38.51063226481081</t>
  </si>
  <si>
    <t>c0db980a</t>
  </si>
  <si>
    <t>SÃO JOSÉ DO MIPIBU</t>
  </si>
  <si>
    <t>SII01-364</t>
  </si>
  <si>
    <t>Fonte da Bica</t>
  </si>
  <si>
    <t>Rua José de Araújo Sales, Fonte da Bica, São José de Mipibu</t>
  </si>
  <si>
    <t>-6,0797752</t>
  </si>
  <si>
    <t>-35,2417466</t>
  </si>
  <si>
    <t>Os_06082025</t>
  </si>
  <si>
    <t>65e7e143</t>
  </si>
  <si>
    <t>SII01-432</t>
  </si>
  <si>
    <t>Rua Sete de Setembro, Fonte da Bica, São José de Mipibu</t>
  </si>
  <si>
    <t>-6,0744017</t>
  </si>
  <si>
    <t>-35,2360367</t>
  </si>
  <si>
    <t>19b14356</t>
  </si>
  <si>
    <t>SII01-669</t>
  </si>
  <si>
    <t>Laranjeiras dos Cosmes</t>
  </si>
  <si>
    <t>Rua Campina, Laranjeiras dos Cosmes, São José de Mipibu</t>
  </si>
  <si>
    <t>-6,0669855</t>
  </si>
  <si>
    <t>-35,2941876</t>
  </si>
  <si>
    <t>a08a98fa</t>
  </si>
  <si>
    <t>SII01-0874</t>
  </si>
  <si>
    <t>Rua Áureo Taváres, Fonte da Bica, São José de Mipibu</t>
  </si>
  <si>
    <t>-6,08013</t>
  </si>
  <si>
    <t>-35,24138</t>
  </si>
  <si>
    <t>4856bff5</t>
  </si>
  <si>
    <t>SII01-0892</t>
  </si>
  <si>
    <t>Fazenda Olho D`Agua, Fonte da Bica, São José de Mipibu</t>
  </si>
  <si>
    <t>-6,0847179</t>
  </si>
  <si>
    <t>-35,2480901</t>
  </si>
  <si>
    <t>JÁ TEM 2 SP8</t>
  </si>
  <si>
    <t>445c7c2b</t>
  </si>
  <si>
    <t>SII01-0895</t>
  </si>
  <si>
    <t>Rua São João, Fonte da Bica, São José de Mipibu</t>
  </si>
  <si>
    <t>-6,0783517</t>
  </si>
  <si>
    <t>-35,2365032</t>
  </si>
  <si>
    <t>945fa4a9</t>
  </si>
  <si>
    <t>PL14</t>
  </si>
  <si>
    <t>SII01-0905</t>
  </si>
  <si>
    <t>Travessa Boa Vista, Fonte da Bica, São José de Mipibu</t>
  </si>
  <si>
    <t>-6,07594</t>
  </si>
  <si>
    <t>-35,2366517</t>
  </si>
  <si>
    <t>32624345</t>
  </si>
  <si>
    <t>SII01-0906</t>
  </si>
  <si>
    <t>-6,0764016</t>
  </si>
  <si>
    <t>-35,2367698</t>
  </si>
  <si>
    <t>4d466697</t>
  </si>
  <si>
    <t>FLA08-1175</t>
  </si>
  <si>
    <t>Rua das Oiticicas, 111 - Passaré, Fortaleza - CE, 60743-790</t>
  </si>
  <si>
    <t>-3.8040151974257217</t>
  </si>
  <si>
    <t>-38.53527986246769</t>
  </si>
  <si>
    <t>50b47e55</t>
  </si>
  <si>
    <t>FLA08-1176</t>
  </si>
  <si>
    <t>31e6ba08</t>
  </si>
  <si>
    <t>FLA08-349</t>
  </si>
  <si>
    <t>e8b742c4</t>
  </si>
  <si>
    <t>FLA08-350</t>
  </si>
  <si>
    <t>fb70d29b</t>
  </si>
  <si>
    <t>FLA08-352</t>
  </si>
  <si>
    <t>SEM FIBRA LIVRE NESSA EMENDA</t>
  </si>
  <si>
    <t>5e61395b</t>
  </si>
  <si>
    <t>FLA08-1130</t>
  </si>
  <si>
    <t>6ba8bf55</t>
  </si>
  <si>
    <t>FLA08-1131</t>
  </si>
  <si>
    <t>5904ca29</t>
  </si>
  <si>
    <t>FLA08-1132</t>
  </si>
  <si>
    <t>eb7acc8e</t>
  </si>
  <si>
    <t>FLA08-545</t>
  </si>
  <si>
    <t>fdb9643e</t>
  </si>
  <si>
    <t>FLA08-543</t>
  </si>
  <si>
    <t>9ecd1a1e</t>
  </si>
  <si>
    <t>FLA08-544</t>
  </si>
  <si>
    <t>bcce3fe9</t>
  </si>
  <si>
    <t>FLA08-538</t>
  </si>
  <si>
    <t>cf4c8688</t>
  </si>
  <si>
    <t>FLA08-539</t>
  </si>
  <si>
    <t>98b19506</t>
  </si>
  <si>
    <t>FLA08-540</t>
  </si>
  <si>
    <t>a1747604</t>
  </si>
  <si>
    <t>FLA08-541</t>
  </si>
  <si>
    <t>5014698b</t>
  </si>
  <si>
    <t>FLA08-542</t>
  </si>
  <si>
    <t>da965797</t>
  </si>
  <si>
    <t>TUL01-110</t>
  </si>
  <si>
    <t>Tibau do Sul, RN, 59178-000, Brasil</t>
  </si>
  <si>
    <t>-6,2306935</t>
  </si>
  <si>
    <t>-35,0496066</t>
  </si>
  <si>
    <t>a793b744</t>
  </si>
  <si>
    <t>TUL01-701</t>
  </si>
  <si>
    <t>R. dos Sabiás, Tibau do Sul - RN, 59178-000, Brasil</t>
  </si>
  <si>
    <t>-6,2406617</t>
  </si>
  <si>
    <t>-35,0500183</t>
  </si>
  <si>
    <t>fae9fdc9</t>
  </si>
  <si>
    <t>SMG01-1236</t>
  </si>
  <si>
    <t>Jardim Progresso</t>
  </si>
  <si>
    <t>Endereço: BR-101 - Jardim Progresso, Natal - RN, 59000-000</t>
  </si>
  <si>
    <t>-5.733260749295074</t>
  </si>
  <si>
    <t>-35.29074734042946</t>
  </si>
  <si>
    <t>FLA04-1236 CAIXA AINDA ESTÁ COM NOME DO ANTIGO POP</t>
  </si>
  <si>
    <t>04112dd4</t>
  </si>
  <si>
    <t>R. Joaquim Nabuco, 1187 - Meireles, Fortaleza - CE, 60125-120, Brasil</t>
  </si>
  <si>
    <t>-3.73576228</t>
  </si>
  <si>
    <t>-38.50148969</t>
  </si>
  <si>
    <t>cc78fd96</t>
  </si>
  <si>
    <t>e50e9eba</t>
  </si>
  <si>
    <t>NTL-09</t>
  </si>
  <si>
    <t>NTL09-4727</t>
  </si>
  <si>
    <t>R. Tab. Sebastião Miguel de Lima - Neópolis, Natal - RN, 59080-525</t>
  </si>
  <si>
    <t>-5.859437766620391</t>
  </si>
  <si>
    <t>-35.20695952594883</t>
  </si>
  <si>
    <t>7190ef19</t>
  </si>
  <si>
    <t>João pessoa</t>
  </si>
  <si>
    <t>JPA00-5474</t>
  </si>
  <si>
    <t>Rua Antero Cícero Luiz, Mangabeira, João Pessoa</t>
  </si>
  <si>
    <t>-7,179144</t>
  </si>
  <si>
    <t>-34,825385</t>
  </si>
  <si>
    <t>import_07082025</t>
  </si>
  <si>
    <t>76f8a5c7</t>
  </si>
  <si>
    <t>JPA00-9777</t>
  </si>
  <si>
    <t>Cidade Verde</t>
  </si>
  <si>
    <t>Rua Professora Santina Tiburtino, Cidade Verde, João Pessoa</t>
  </si>
  <si>
    <t>-7,184305</t>
  </si>
  <si>
    <t>-34,832449</t>
  </si>
  <si>
    <t>e3ec34b9</t>
  </si>
  <si>
    <t>JPA00-9778</t>
  </si>
  <si>
    <t>Rua Maria de Fátima Ferreira de Paiva, Mangabeira, João Pessoa</t>
  </si>
  <si>
    <t>-7,183373</t>
  </si>
  <si>
    <t>-34,832563</t>
  </si>
  <si>
    <t>8d952064</t>
  </si>
  <si>
    <t>JPA00-9779</t>
  </si>
  <si>
    <t>Rua Francisco Vital Duarte, Cidade Verde, João Pessoa</t>
  </si>
  <si>
    <t>-7,181982895</t>
  </si>
  <si>
    <t>-34,83183682</t>
  </si>
  <si>
    <t>a3d98e61</t>
  </si>
  <si>
    <t>JPA00-5526</t>
  </si>
  <si>
    <t>Rua Promotora Edilma Leite Cavalcanti Olímpio, Cidade Verde, João Pessoa</t>
  </si>
  <si>
    <t>-7,180874</t>
  </si>
  <si>
    <t>-34,82904</t>
  </si>
  <si>
    <t>b3111864</t>
  </si>
  <si>
    <t>JPA00-7439</t>
  </si>
  <si>
    <t>Rua Efigênio Barbosa Silva, Jardim Cidade Universitária, João Pessoa</t>
  </si>
  <si>
    <t>-7,154697</t>
  </si>
  <si>
    <t>-34,836295</t>
  </si>
  <si>
    <t>cd98d268</t>
  </si>
  <si>
    <t>JPA00-7931</t>
  </si>
  <si>
    <t>Rua Juíz Arnaldo Ferreira Alves, Jardim Cidade Universitária, João Pessoa</t>
  </si>
  <si>
    <t>-7,15479</t>
  </si>
  <si>
    <t>-34,82941</t>
  </si>
  <si>
    <t>ba71203b</t>
  </si>
  <si>
    <t>JPA00-1694</t>
  </si>
  <si>
    <t>Rua Coronel Antônio de Farias, José Américo de Almeida, João Pessoa</t>
  </si>
  <si>
    <t>-7,164523</t>
  </si>
  <si>
    <t>-34,8572</t>
  </si>
  <si>
    <t>1552f9eb</t>
  </si>
  <si>
    <t>JPA00-1693</t>
  </si>
  <si>
    <t>Rua Arsênio Mangueira Costa, José Américo de Almeida, João Pessoa</t>
  </si>
  <si>
    <t>-7,164922</t>
  </si>
  <si>
    <t>-34,856776</t>
  </si>
  <si>
    <t>f7a25435</t>
  </si>
  <si>
    <t>JPA00-9490</t>
  </si>
  <si>
    <t>Rua Henrique Sales Monteiro, Altiplano Cabo Branco, João Pessoa</t>
  </si>
  <si>
    <t>-7,138886</t>
  </si>
  <si>
    <t>-34,828981</t>
  </si>
  <si>
    <t>e8a32735</t>
  </si>
  <si>
    <t>JPA00-3261</t>
  </si>
  <si>
    <t>Rua Antônio Limeira de Farias, Cidade dos Colibris, João Pessoa</t>
  </si>
  <si>
    <t>-7,15893</t>
  </si>
  <si>
    <t>-34,847301</t>
  </si>
  <si>
    <t>50387734</t>
  </si>
  <si>
    <t>NTL09-1665</t>
  </si>
  <si>
    <t>Rua 31 de Março, Candelária, Natal</t>
  </si>
  <si>
    <t>-5,885608</t>
  </si>
  <si>
    <t>-35,167275</t>
  </si>
  <si>
    <t>c251336d</t>
  </si>
  <si>
    <t>NTL09-1666</t>
  </si>
  <si>
    <t>Travessa Morro do Careca, Ponta Negra, Natal</t>
  </si>
  <si>
    <t>-5,885939417</t>
  </si>
  <si>
    <t>-35,16528471</t>
  </si>
  <si>
    <t>93176092</t>
  </si>
  <si>
    <t>NTL09-1667</t>
  </si>
  <si>
    <t>Rua Morro do Careca, Ponta Negra, Natal</t>
  </si>
  <si>
    <t>-5,885839</t>
  </si>
  <si>
    <t>-35,166066</t>
  </si>
  <si>
    <t>850913b6</t>
  </si>
  <si>
    <t>NTL09-1668</t>
  </si>
  <si>
    <t>-5,888097</t>
  </si>
  <si>
    <t>-35,164224</t>
  </si>
  <si>
    <t>d3bed536</t>
  </si>
  <si>
    <t>NTL09-1498</t>
  </si>
  <si>
    <t>Vila de Ponta Negra</t>
  </si>
  <si>
    <t>Rua Santo Eusébio, Vila de Ponta Negra, Natal</t>
  </si>
  <si>
    <t>-5,889295</t>
  </si>
  <si>
    <t>-35,174574</t>
  </si>
  <si>
    <t>e4f4cb01</t>
  </si>
  <si>
    <t>NTL09-1499</t>
  </si>
  <si>
    <t>Rua Pôr do Sol, Ponta Negra, Natal</t>
  </si>
  <si>
    <t>-5,891109</t>
  </si>
  <si>
    <t>-35,175313</t>
  </si>
  <si>
    <t>350f2244</t>
  </si>
  <si>
    <t>NTL09-1500</t>
  </si>
  <si>
    <t>Rua Escalada do Morro, Vila de Ponta Negra, Natal</t>
  </si>
  <si>
    <t>-5,889581</t>
  </si>
  <si>
    <t>-35,175325</t>
  </si>
  <si>
    <t>78807a6b</t>
  </si>
  <si>
    <t>NTL09-1476</t>
  </si>
  <si>
    <t>Travessa Manoel Lelé, Vila de Ponta Negra, Natal</t>
  </si>
  <si>
    <t>-5,8900561</t>
  </si>
  <si>
    <t>-35,1714934</t>
  </si>
  <si>
    <t>f7d19928</t>
  </si>
  <si>
    <t>NTL09-1480</t>
  </si>
  <si>
    <t>Rua Manoel de Pininha, Vila de Ponta Negra, Natal</t>
  </si>
  <si>
    <t>-5,887021</t>
  </si>
  <si>
    <t>-35,171225</t>
  </si>
  <si>
    <t>641e2f00</t>
  </si>
  <si>
    <t>NTL09-671</t>
  </si>
  <si>
    <t>Rua Valê do Sul, Vila de Ponta Negra, Natal</t>
  </si>
  <si>
    <t>-5,883158691</t>
  </si>
  <si>
    <t>-35,17482426</t>
  </si>
  <si>
    <t>5732a497</t>
  </si>
  <si>
    <t>432be373</t>
  </si>
  <si>
    <t>NTL16-1004</t>
  </si>
  <si>
    <t>R. Pres. Artur Bernardes, 274 - Santa Tereza, Parnamirim - RN, 59142-350, Brasil</t>
  </si>
  <si>
    <t>-5.93511</t>
  </si>
  <si>
    <t>-35.29111</t>
  </si>
  <si>
    <t>d583b533</t>
  </si>
  <si>
    <t>NTL16-1005</t>
  </si>
  <si>
    <t>3d5a81f5</t>
  </si>
  <si>
    <t>GOH01-0657</t>
  </si>
  <si>
    <t>Rua Dalia, Novo Horizonte, Goianinha</t>
  </si>
  <si>
    <t>-6,279479432</t>
  </si>
  <si>
    <t>-35,19765174</t>
  </si>
  <si>
    <t>import_08082025</t>
  </si>
  <si>
    <t>3dc3fd01</t>
  </si>
  <si>
    <t>GOH01-0689</t>
  </si>
  <si>
    <t>Rua Doutor Antônio de Souza, Centro, Goianinha</t>
  </si>
  <si>
    <t>-6,2679525</t>
  </si>
  <si>
    <t>-35,2079798</t>
  </si>
  <si>
    <t>100b7b5c</t>
  </si>
  <si>
    <t>GOH01-0610</t>
  </si>
  <si>
    <t>Rua João Cabral Fagundes, Goianinha</t>
  </si>
  <si>
    <t>-6,2532355</t>
  </si>
  <si>
    <t>-35,215017</t>
  </si>
  <si>
    <t>00bdda63</t>
  </si>
  <si>
    <t>GOH01-0553</t>
  </si>
  <si>
    <t>Rua Félix Barbalho, Goianinha</t>
  </si>
  <si>
    <t>-6,270169145</t>
  </si>
  <si>
    <t>-35,2156002</t>
  </si>
  <si>
    <t>fbf81735</t>
  </si>
  <si>
    <t>GOH01-0573</t>
  </si>
  <si>
    <t>-6,2787005</t>
  </si>
  <si>
    <t>-35,2201436</t>
  </si>
  <si>
    <t>88d04b77</t>
  </si>
  <si>
    <t>GOH01-0575</t>
  </si>
  <si>
    <t>Rua Edite Barbosa da Silva, Goianinha</t>
  </si>
  <si>
    <t>-6,2789026</t>
  </si>
  <si>
    <t>-35,2217927</t>
  </si>
  <si>
    <t>e91b8ca1</t>
  </si>
  <si>
    <t>GOH01-0926</t>
  </si>
  <si>
    <t>-6,29231</t>
  </si>
  <si>
    <t>-35,22602</t>
  </si>
  <si>
    <t>49ffee87</t>
  </si>
  <si>
    <t>GOH01-0567</t>
  </si>
  <si>
    <t>-6,2801082</t>
  </si>
  <si>
    <t>-35,2187843</t>
  </si>
  <si>
    <t>2abf43b6</t>
  </si>
  <si>
    <t>GOH01-0642</t>
  </si>
  <si>
    <t>Rua Projetada Cinco, Novo Horizonte, Goianinha</t>
  </si>
  <si>
    <t>-6,279088</t>
  </si>
  <si>
    <t>-35,203558</t>
  </si>
  <si>
    <t>4e5160f7</t>
  </si>
  <si>
    <t>FLA17-1174</t>
  </si>
  <si>
    <t>Antonio Diogo</t>
  </si>
  <si>
    <t>R. Júlio Silva, 82 - Antonio Diogo, Fortaleza - CE, 60183-696</t>
  </si>
  <si>
    <t>-3.74377</t>
  </si>
  <si>
    <t>-38.451643</t>
  </si>
  <si>
    <t>88d789f8</t>
  </si>
  <si>
    <t>FLA13-601-1</t>
  </si>
  <si>
    <t>Cocó</t>
  </si>
  <si>
    <t>Rua Jose Carneiro da Silveira, 52 - Cocó, Fortaleza - CE, 60192-030</t>
  </si>
  <si>
    <t>-3.74234429935956</t>
  </si>
  <si>
    <t>-38.483454971163646</t>
  </si>
  <si>
    <t>import_11082025</t>
  </si>
  <si>
    <t>a8624414</t>
  </si>
  <si>
    <t>FLA13-602-1</t>
  </si>
  <si>
    <t>ddf5cde9</t>
  </si>
  <si>
    <t>FLA13-603-1</t>
  </si>
  <si>
    <t>11ebb0dc</t>
  </si>
  <si>
    <t>FLA13-604</t>
  </si>
  <si>
    <t>991db615</t>
  </si>
  <si>
    <t>FLA13-604-1</t>
  </si>
  <si>
    <t>bec1839d</t>
  </si>
  <si>
    <t>FLA13-605-1</t>
  </si>
  <si>
    <t>c49bf735</t>
  </si>
  <si>
    <t>FLA13-606-1</t>
  </si>
  <si>
    <t>7345754c</t>
  </si>
  <si>
    <t>FLA13-607-1</t>
  </si>
  <si>
    <t>6f402dc4</t>
  </si>
  <si>
    <t>FLA13-608</t>
  </si>
  <si>
    <t>293bd3f1</t>
  </si>
  <si>
    <t>FLA13-608-1</t>
  </si>
  <si>
    <t>bfc742a2</t>
  </si>
  <si>
    <t>OCEAN - COSTEIRA PALACE (ENGT-17220) - Ponta A</t>
  </si>
  <si>
    <t>Via Costeira Sen. Dinarte Medeiros Mariz, 7829 - Ponta Negra, Natal - RN, 59090-002</t>
  </si>
  <si>
    <t>-5.86284428659655</t>
  </si>
  <si>
    <t>-35.18057313747824</t>
  </si>
  <si>
    <t>LANÇADO 6100m DE FIBRA DE 2FO</t>
  </si>
  <si>
    <t>7cb45ae1</t>
  </si>
  <si>
    <t>OCEAN - COSTEIRA PALACE (ENGT-17220) - Ponta B</t>
  </si>
  <si>
    <t>Parque das Dunas</t>
  </si>
  <si>
    <t>Via Costeira Sen. Dinarte Medeiros Mariz, 1195 - Mãe Luíza, Natal - RN, 59089-700, Brasil</t>
  </si>
  <si>
    <t>-5.8088982635267445</t>
  </si>
  <si>
    <t>-35.181859166869806</t>
  </si>
  <si>
    <t>15745a3d</t>
  </si>
  <si>
    <t>FLA03-575</t>
  </si>
  <si>
    <t>R. Cel. Tibúrcio, 244 - Mondubim, Fortaleza - CE, 60762-110, Brasil</t>
  </si>
  <si>
    <t>-3.811096355577668</t>
  </si>
  <si>
    <t>-38.57316428622591</t>
  </si>
  <si>
    <t>7c355084</t>
  </si>
  <si>
    <t>Caucaia</t>
  </si>
  <si>
    <t>CUC12-0522</t>
  </si>
  <si>
    <t>Planalto Caucaia</t>
  </si>
  <si>
    <t>R. 105, 215 - Planalto Caucaia, Caucaia - CE, 61605-650, Brasil</t>
  </si>
  <si>
    <t>-3.74378017</t>
  </si>
  <si>
    <t>-38.66254104</t>
  </si>
  <si>
    <t>d7d7b94f</t>
  </si>
  <si>
    <t>JPA00-7685</t>
  </si>
  <si>
    <t>JD Cidade Universitaria</t>
  </si>
  <si>
    <t>R. Enfermeira Ana Maria Barbosa de Almeida, 1109 - JD Cidade Universitaria, João Pessoa - PB, 58052-270</t>
  </si>
  <si>
    <t>-7.153437409059614</t>
  </si>
  <si>
    <t>-34.82859067561228</t>
  </si>
  <si>
    <t>f8b74dbd</t>
  </si>
  <si>
    <t>JPA00-7686</t>
  </si>
  <si>
    <t>29e909a4</t>
  </si>
  <si>
    <t>JPA00-9780</t>
  </si>
  <si>
    <t>R. Abilio Alves de Oliveira, 71 - Cidade Verde, João Pessoa - PB, 58059-165</t>
  </si>
  <si>
    <t>-7.182451690109028</t>
  </si>
  <si>
    <t>-34.83240861794075</t>
  </si>
  <si>
    <t>dc3c1dd1</t>
  </si>
  <si>
    <t>FLA32-0657-1</t>
  </si>
  <si>
    <t>15</t>
  </si>
  <si>
    <t>JEFESSON FREITAS/ ANDERSON (85981351805)</t>
  </si>
  <si>
    <t>234b007e</t>
  </si>
  <si>
    <t>FLA32-0657-2</t>
  </si>
  <si>
    <t>3fb87b40</t>
  </si>
  <si>
    <t>FLA21-3026</t>
  </si>
  <si>
    <t>Vila União</t>
  </si>
  <si>
    <t>Rua Otoni L. De Oliveira, 101 - Vila União Fortaleza - CE, 60410-725</t>
  </si>
  <si>
    <t>-3,7699341</t>
  </si>
  <si>
    <t>-38,5363543</t>
  </si>
  <si>
    <t>XCE-08 - JOSIMAR/ DANIEL MELO (85992869866)</t>
  </si>
  <si>
    <t>Os_MAIO</t>
  </si>
  <si>
    <t>5dca20e2</t>
  </si>
  <si>
    <t>FLA21-3027</t>
  </si>
  <si>
    <t>2f5fdcff</t>
  </si>
  <si>
    <t>FLA21-3028</t>
  </si>
  <si>
    <t>e8e13ead</t>
  </si>
  <si>
    <t>FLA21-3029</t>
  </si>
  <si>
    <t>04d56cb9</t>
  </si>
  <si>
    <t>-5.947792760751743</t>
  </si>
  <si>
    <t>-35.164554317734265</t>
  </si>
  <si>
    <t>import_13082025</t>
  </si>
  <si>
    <t>f437dcd6</t>
  </si>
  <si>
    <t>a508ebbb</t>
  </si>
  <si>
    <t>70072507</t>
  </si>
  <si>
    <t>cc5ceb1d</t>
  </si>
  <si>
    <t>147f135b</t>
  </si>
  <si>
    <t>fb9636a9</t>
  </si>
  <si>
    <t>NTL06-1005</t>
  </si>
  <si>
    <t>R. Parque da Flora, 32 - Parque das Árvores, Parnamirim - RN, 59154-085</t>
  </si>
  <si>
    <t>-5.908294181649212</t>
  </si>
  <si>
    <t>-35.20658905048509</t>
  </si>
  <si>
    <t>4c3a2358</t>
  </si>
  <si>
    <t>FLA31-0138</t>
  </si>
  <si>
    <t>Conj. Esperança</t>
  </si>
  <si>
    <t>R. Antônio Monteiro, 71 - Conj. Esperança, Fortaleza - CE, 60763-645, Brasil</t>
  </si>
  <si>
    <t>-3.8150694499999998</t>
  </si>
  <si>
    <t>-38.59366755</t>
  </si>
  <si>
    <t>6fc015d6</t>
  </si>
  <si>
    <t>FLA17-1209</t>
  </si>
  <si>
    <t>Av. Clóvis Matos, 41 - Vicente Pinzon, Fortaleza - CE, 60182-250, Brasil</t>
  </si>
  <si>
    <t>-3.728405</t>
  </si>
  <si>
    <t>-38.459685</t>
  </si>
  <si>
    <t>21b3bf95</t>
  </si>
  <si>
    <t>ESB01-885</t>
  </si>
  <si>
    <t>Av. Eusébio de Queiroz, 4130 - CentroEusébio - CE, 61760-000</t>
  </si>
  <si>
    <t>-3,8880393</t>
  </si>
  <si>
    <t>-38,4565353</t>
  </si>
  <si>
    <t>Os_MAIO_CE</t>
  </si>
  <si>
    <t>f9e2e069</t>
  </si>
  <si>
    <t>ESB01-886</t>
  </si>
  <si>
    <t>f08bf0ad</t>
  </si>
  <si>
    <t>ESB01-887</t>
  </si>
  <si>
    <t>4d0018d5</t>
  </si>
  <si>
    <t>ESB01-888</t>
  </si>
  <si>
    <t>cef27dc9</t>
  </si>
  <si>
    <t>ESB01-889</t>
  </si>
  <si>
    <t>ca77fcc7</t>
  </si>
  <si>
    <t>ESB01-890</t>
  </si>
  <si>
    <t>ca559eec</t>
  </si>
  <si>
    <t>AQUIRAZ</t>
  </si>
  <si>
    <t>OLT89</t>
  </si>
  <si>
    <t>AQZ01-706</t>
  </si>
  <si>
    <t>R. Maresia, 205 - Aquiraz, CE, 61700-000</t>
  </si>
  <si>
    <t>-3,854192909</t>
  </si>
  <si>
    <t>-38,3957233</t>
  </si>
  <si>
    <t>b21d4cbb</t>
  </si>
  <si>
    <t>AQZ01-707</t>
  </si>
  <si>
    <t>8abb7c64</t>
  </si>
  <si>
    <t>FLA13-1329-2</t>
  </si>
  <si>
    <t>R. Carolina Sucupira, 1200 - Aldeota Fortaleza - CE, 60140-120</t>
  </si>
  <si>
    <t>-3,7432494</t>
  </si>
  <si>
    <t>-38,4932917</t>
  </si>
  <si>
    <t>3137ca0f</t>
  </si>
  <si>
    <t>FLA13-1330-2</t>
  </si>
  <si>
    <t>344866bf</t>
  </si>
  <si>
    <t>FLA13-1331-2</t>
  </si>
  <si>
    <t>7dc816fe</t>
  </si>
  <si>
    <t>FLA13-1332-2</t>
  </si>
  <si>
    <t>49f893a8</t>
  </si>
  <si>
    <t>FLA13-489-2</t>
  </si>
  <si>
    <t>R. Vilebaldo Aguiar, 2225 - Cocó, Fortaleza - CE, 60192-035</t>
  </si>
  <si>
    <t>-3,746357747</t>
  </si>
  <si>
    <t>-38,46894198</t>
  </si>
  <si>
    <t>4d4df021</t>
  </si>
  <si>
    <t>FLA13-490-2</t>
  </si>
  <si>
    <t>4032df12</t>
  </si>
  <si>
    <t>FLA13-491-2</t>
  </si>
  <si>
    <t>1267fc0d</t>
  </si>
  <si>
    <t>FLA13-492-2</t>
  </si>
  <si>
    <t>03a629b6</t>
  </si>
  <si>
    <t>FLA13-493-2</t>
  </si>
  <si>
    <t>2ad4a5f8</t>
  </si>
  <si>
    <t>FLA13-494-2</t>
  </si>
  <si>
    <t>247ef8a8</t>
  </si>
  <si>
    <t>FLA13-495-2</t>
  </si>
  <si>
    <t>a15493d0</t>
  </si>
  <si>
    <t>FLA13-496-2</t>
  </si>
  <si>
    <t>6dc1c607</t>
  </si>
  <si>
    <t>OLT172</t>
  </si>
  <si>
    <t>FLA09-1373</t>
  </si>
  <si>
    <t>Av. Monsenhor Tabosa, 740 - Praia de Iracema, Fortaleza - CE</t>
  </si>
  <si>
    <t>-3,724229057</t>
  </si>
  <si>
    <t>-38,51251388</t>
  </si>
  <si>
    <t>4a7856f3</t>
  </si>
  <si>
    <t>FLA09-1374</t>
  </si>
  <si>
    <t>628c91ad</t>
  </si>
  <si>
    <t>FLA13-1641</t>
  </si>
  <si>
    <t>R. Paula Ney, 80 - Aldeota, Fortaleza - CE, 60140-200</t>
  </si>
  <si>
    <t>-3,739759362</t>
  </si>
  <si>
    <t>-38,49793386</t>
  </si>
  <si>
    <t>90eddd6a</t>
  </si>
  <si>
    <t>FLA13-1642</t>
  </si>
  <si>
    <t>f1c8418a</t>
  </si>
  <si>
    <t>FLA13-1643</t>
  </si>
  <si>
    <t>d619d53b</t>
  </si>
  <si>
    <t>FLA13-1644</t>
  </si>
  <si>
    <t>1969cbbb</t>
  </si>
  <si>
    <t>FLA13-1645</t>
  </si>
  <si>
    <t>76205de7</t>
  </si>
  <si>
    <t>FLA13-1646</t>
  </si>
  <si>
    <t>a39ec785</t>
  </si>
  <si>
    <t>FLA13-1647</t>
  </si>
  <si>
    <t>0bb5d778</t>
  </si>
  <si>
    <t>FLA13-1648</t>
  </si>
  <si>
    <t>8b7d6312</t>
  </si>
  <si>
    <t>FLA08-925</t>
  </si>
  <si>
    <t>Av. Dr. Silas Munguba, 2991 - Serrinha, Fortaleza - CE, 60741-005</t>
  </si>
  <si>
    <t>-3,786653</t>
  </si>
  <si>
    <t>-38,549439</t>
  </si>
  <si>
    <t>c47e78ba</t>
  </si>
  <si>
    <t>FLA08-003</t>
  </si>
  <si>
    <t>Itaperi</t>
  </si>
  <si>
    <t>R. I Cj. 8 de Setembro, 112-182 - Itaperi, Fortaleza - CE, 60810-670</t>
  </si>
  <si>
    <t>-3,793478</t>
  </si>
  <si>
    <t>-38,538808</t>
  </si>
  <si>
    <t>c3eb9144</t>
  </si>
  <si>
    <t>FLA08-004</t>
  </si>
  <si>
    <t>Rua do Fim, 800-808 - Itaperi, Fortaleza - CE, 60743-510</t>
  </si>
  <si>
    <t>-3,793631</t>
  </si>
  <si>
    <t>-38,537466</t>
  </si>
  <si>
    <t>a53f279a</t>
  </si>
  <si>
    <t>FLA08-909</t>
  </si>
  <si>
    <t>R. Betel, 1053 - Itaperi, Fortaleza - CE, 60714-230</t>
  </si>
  <si>
    <t>-3,787748</t>
  </si>
  <si>
    <t>-38,550879</t>
  </si>
  <si>
    <t>3c4eef58</t>
  </si>
  <si>
    <t>FLA08-910</t>
  </si>
  <si>
    <t>Av. Dr. Silas Munguba, 2672 - Serrinha, Fortaleza - CE, 60741-005</t>
  </si>
  <si>
    <t>-3,786671</t>
  </si>
  <si>
    <t>-38,549727</t>
  </si>
  <si>
    <t>31540349</t>
  </si>
  <si>
    <t>FLA08-806</t>
  </si>
  <si>
    <t>Parque Dois Irmãos</t>
  </si>
  <si>
    <t>R. Profa. Heloísa Ferreira Lima, 2429 - Parque Dois Irmãos, Fortaleza - CE, 60714-280</t>
  </si>
  <si>
    <t>-3,792804</t>
  </si>
  <si>
    <t>-38,547382</t>
  </si>
  <si>
    <t>b697d4d2</t>
  </si>
  <si>
    <t>FLA08-807</t>
  </si>
  <si>
    <t>R. Acapulco, 1-71 - Itaperi, Fortaleza - CE, 60714-270</t>
  </si>
  <si>
    <t>-3,792378</t>
  </si>
  <si>
    <t>-38,546536</t>
  </si>
  <si>
    <t>255f8b5e</t>
  </si>
  <si>
    <t>FLA08-808</t>
  </si>
  <si>
    <t>R. Acapulco, 176-142 - Itaperi, Fortaleza - CE, 60714-270</t>
  </si>
  <si>
    <t>-3,79227</t>
  </si>
  <si>
    <t>-38,547247</t>
  </si>
  <si>
    <t>6e963ace</t>
  </si>
  <si>
    <t>FLA08-911</t>
  </si>
  <si>
    <t>R. Clovis Fontenele, 129 - Itaperi, Fortaleza - CE, 60714-240</t>
  </si>
  <si>
    <t>-3,788308</t>
  </si>
  <si>
    <t>-38,549014</t>
  </si>
  <si>
    <t>50f1c04c</t>
  </si>
  <si>
    <t>FLA08-912</t>
  </si>
  <si>
    <t>R. Antônio Acioli, 984 - Itaperi, Fortaleza - CE, 60714-215</t>
  </si>
  <si>
    <t>-3,788055</t>
  </si>
  <si>
    <t>-38,549573</t>
  </si>
  <si>
    <t>7839f82b</t>
  </si>
  <si>
    <t>FLA08-1124</t>
  </si>
  <si>
    <t>R. José Pedra, 761-551 - Parque Dois Irmãos, Fortaleza - CE, 60743-246</t>
  </si>
  <si>
    <t>-3,7936549</t>
  </si>
  <si>
    <t>-38,549066</t>
  </si>
  <si>
    <t>2d577b83</t>
  </si>
  <si>
    <t>FLA08-1123</t>
  </si>
  <si>
    <t>R. José Pedra, 429-287 - Itaperi, Fortaleza - CE, 60714-252</t>
  </si>
  <si>
    <t>-3,791519</t>
  </si>
  <si>
    <t>-38,548346</t>
  </si>
  <si>
    <t>d5740756</t>
  </si>
  <si>
    <t>FLA08-1265</t>
  </si>
  <si>
    <t>R. Américo Vespúcio, 1218 - Itaperi, Fortaleza - CE, 60714-210</t>
  </si>
  <si>
    <t>-3,789429948</t>
  </si>
  <si>
    <t>-38,55073839</t>
  </si>
  <si>
    <t>59f2b35a</t>
  </si>
  <si>
    <t>FLA08-1266</t>
  </si>
  <si>
    <t>R. Américo Vespúcio, 1129 - Itaperi, Fortaleza - CE, 60714-210</t>
  </si>
  <si>
    <t>-3,788292501</t>
  </si>
  <si>
    <t>-38,55040312</t>
  </si>
  <si>
    <t>ba48da86</t>
  </si>
  <si>
    <t>FLA08-1267</t>
  </si>
  <si>
    <t>R. Ofir, 421 - Itaperi, Fortaleza - CE, 60714-415</t>
  </si>
  <si>
    <t>-3,788319264</t>
  </si>
  <si>
    <t>-38,54992703</t>
  </si>
  <si>
    <t>fa4fc691</t>
  </si>
  <si>
    <t>FLA08-1268</t>
  </si>
  <si>
    <t>R. Antônio Bento, 889 - Itaperi, Fortaleza - CE, 60714-215</t>
  </si>
  <si>
    <t>-3,787100187</t>
  </si>
  <si>
    <t>-38,54929268</t>
  </si>
  <si>
    <t>45f23446</t>
  </si>
  <si>
    <t>FLA08-1269</t>
  </si>
  <si>
    <t>Parangaba</t>
  </si>
  <si>
    <t>Av. Dr. Silas Munguba, 2686 - Parangaba, Fortaleza - CE, 60714-242</t>
  </si>
  <si>
    <t>-3,78658365</t>
  </si>
  <si>
    <t>-38,54987741</t>
  </si>
  <si>
    <t>35c57bfa</t>
  </si>
  <si>
    <t>FLA08-1270</t>
  </si>
  <si>
    <t>Av. Dr. Silas Munguba, 2653-2617 - Itaperi, Fortaleza - CE, 60741-005</t>
  </si>
  <si>
    <t>-3,786443142</t>
  </si>
  <si>
    <t>-38,54992837</t>
  </si>
  <si>
    <t>dd9cb27e</t>
  </si>
  <si>
    <t>FLA08-1271</t>
  </si>
  <si>
    <t>Av. Dr. Silas Munguba - Itaperi, Fortaleza - CE, 60714-242</t>
  </si>
  <si>
    <t>-3,786121979</t>
  </si>
  <si>
    <t>-38,55056472</t>
  </si>
  <si>
    <t>23f6c40e</t>
  </si>
  <si>
    <t>FLA08-1272</t>
  </si>
  <si>
    <t>-3,785735246</t>
  </si>
  <si>
    <t>-38,55131105</t>
  </si>
  <si>
    <t>76d19f72</t>
  </si>
  <si>
    <t>FLA08-1273</t>
  </si>
  <si>
    <t>R. Pedro Wilson, 274 - Itaperi, Fortaleza - CE, 60714-273</t>
  </si>
  <si>
    <t>-3,790128474</t>
  </si>
  <si>
    <t>-38,54895338</t>
  </si>
  <si>
    <t>f28b667f</t>
  </si>
  <si>
    <t>FLA08-1274</t>
  </si>
  <si>
    <t>Av. Bernardo Manuel, 7960 - Itaperi, Fortaleza - CE, 60410-234</t>
  </si>
  <si>
    <t>-3,788853195</t>
  </si>
  <si>
    <t>-38,54842365</t>
  </si>
  <si>
    <t>8b0895d7</t>
  </si>
  <si>
    <t>FLA08-1275</t>
  </si>
  <si>
    <t>Av. Bernardo Manuel - Fátima, Fortaleza - CE</t>
  </si>
  <si>
    <t>-3,78796331</t>
  </si>
  <si>
    <t>-38,54809776</t>
  </si>
  <si>
    <t>fb3f1e13</t>
  </si>
  <si>
    <t>FLA08-1276</t>
  </si>
  <si>
    <t>-3,787692998</t>
  </si>
  <si>
    <t>-38,54799047</t>
  </si>
  <si>
    <t>cd92c042</t>
  </si>
  <si>
    <t>FLA08-1277</t>
  </si>
  <si>
    <t>Av. Dr. Silas Munguba - Itaperi, Fortaleza - CE, 60741-005</t>
  </si>
  <si>
    <t>-3,788042262</t>
  </si>
  <si>
    <t>-38,54709059</t>
  </si>
  <si>
    <t>15798631</t>
  </si>
  <si>
    <t>FLA08-1278</t>
  </si>
  <si>
    <t>Av. Dr. Silas Munguba, 3108-3128 - Itaperi, Fortaleza - CE, 60741-005</t>
  </si>
  <si>
    <t>-3,788704658</t>
  </si>
  <si>
    <t>-38,545205</t>
  </si>
  <si>
    <t>74ce922a</t>
  </si>
  <si>
    <t>FLA08-1279</t>
  </si>
  <si>
    <t>Av. Dr. Silas Munguba, 3162-3336 - Itaperi, Fortaleza - CE, 60740-005</t>
  </si>
  <si>
    <t>-3,789079347</t>
  </si>
  <si>
    <t>-38,54419246</t>
  </si>
  <si>
    <t>de9d3812</t>
  </si>
  <si>
    <t>FLA08-1280</t>
  </si>
  <si>
    <t>R. Estudante Jucá, 725 - Itaperi, Fortaleza - CE, 60714-340</t>
  </si>
  <si>
    <t>-3,789472769</t>
  </si>
  <si>
    <t>-38,54395509</t>
  </si>
  <si>
    <t>4c4db348</t>
  </si>
  <si>
    <t>FLA08-1281</t>
  </si>
  <si>
    <t>R. Estudante Jucá, 810 - Itaperi, Fortaleza - CE, 60714-340</t>
  </si>
  <si>
    <t>-3,79028504</t>
  </si>
  <si>
    <t>-38,54423404</t>
  </si>
  <si>
    <t>03bbe74d</t>
  </si>
  <si>
    <t>FLA08-1282</t>
  </si>
  <si>
    <t>R. Pedro Wilson, 240 - Itaperi, Fortaleza - CE, 60714-273</t>
  </si>
  <si>
    <t>-3,790231513</t>
  </si>
  <si>
    <t>-38,54862548</t>
  </si>
  <si>
    <t>35c57733</t>
  </si>
  <si>
    <t>FLA08-1283</t>
  </si>
  <si>
    <t>Parque Dois irmãos</t>
  </si>
  <si>
    <t>Av. Bernardo Manuel, 8314 - Parque Dois Irmãos, Fortaleza - CE</t>
  </si>
  <si>
    <t>-3,791648635</t>
  </si>
  <si>
    <t>-38,5492444</t>
  </si>
  <si>
    <t>a42a9bec</t>
  </si>
  <si>
    <t>FLA08-1284</t>
  </si>
  <si>
    <t>R. Clovis Fontenele, 420 - Itaperi, Fortaleza - CE, 60714-240</t>
  </si>
  <si>
    <t>-3,79083369</t>
  </si>
  <si>
    <t>-38,54977816</t>
  </si>
  <si>
    <t>9055c049</t>
  </si>
  <si>
    <t>FLA08-1285</t>
  </si>
  <si>
    <t>R. Acapulco, 242 - Itaperi, Fortaleza - CE, 60714-270</t>
  </si>
  <si>
    <t>-3,790938067</t>
  </si>
  <si>
    <t>-38,55131775</t>
  </si>
  <si>
    <t>71387063</t>
  </si>
  <si>
    <t>FLA08-1286</t>
  </si>
  <si>
    <t>R. Américo Vespúcio, 1458 - Itaperi, Fortaleza - CE, 60714-210</t>
  </si>
  <si>
    <t>-3,79125722</t>
  </si>
  <si>
    <t>-38,5515853</t>
  </si>
  <si>
    <t>ae76d83b</t>
  </si>
  <si>
    <t>FLA08-1287</t>
  </si>
  <si>
    <t>R. Mateus Soares, 302 - Itaperi, Fortaleza - CE, 60714-310</t>
  </si>
  <si>
    <t>-3,791755688</t>
  </si>
  <si>
    <t>-38,55178714</t>
  </si>
  <si>
    <t>a99f2e58</t>
  </si>
  <si>
    <t>FLA08-1288</t>
  </si>
  <si>
    <t>R. Américo Vespúcio, 1600 - Itaperi, Fortaleza - CE, 60714-210</t>
  </si>
  <si>
    <t>-3,792432802</t>
  </si>
  <si>
    <t>-38,55193734</t>
  </si>
  <si>
    <t>307601a6</t>
  </si>
  <si>
    <t>FLA08-1289</t>
  </si>
  <si>
    <t>R. Profa. Heloísa Ferreira Lima, 2109 - Serrinha, Fortaleza - CE, 60714-280</t>
  </si>
  <si>
    <t>-3,790272996</t>
  </si>
  <si>
    <t>-38,54655415</t>
  </si>
  <si>
    <t>d2baeb82</t>
  </si>
  <si>
    <t>FLA08-1290</t>
  </si>
  <si>
    <t>R. Afonso Lopes, 181 - Itaperi, Fortaleza - CE, 60742-675</t>
  </si>
  <si>
    <t>-3,790074947</t>
  </si>
  <si>
    <t>-38,54730785</t>
  </si>
  <si>
    <t>cff98865</t>
  </si>
  <si>
    <t>FLA08-1291</t>
  </si>
  <si>
    <t>R. José Pedra, 211 - Itaperi, Fortaleza - CE, 60714-252</t>
  </si>
  <si>
    <t>-3,789777873</t>
  </si>
  <si>
    <t>-38,5479328</t>
  </si>
  <si>
    <t>7773e1b1</t>
  </si>
  <si>
    <t>FLA08-1292</t>
  </si>
  <si>
    <t>R. José Pedra, 358 - Itaperi, Fortaleza - CE, 60714-252</t>
  </si>
  <si>
    <t>-3,791156189</t>
  </si>
  <si>
    <t>-38,54832307</t>
  </si>
  <si>
    <t>d114ef3d</t>
  </si>
  <si>
    <t>FLA08-1293</t>
  </si>
  <si>
    <t>R. José Pedra, 422 - Itaperi, Fortaleza - CE, 60714-252</t>
  </si>
  <si>
    <t>-3,791663689</t>
  </si>
  <si>
    <t>-38,54852054</t>
  </si>
  <si>
    <t>39d332d6</t>
  </si>
  <si>
    <t>FLA08-1294</t>
  </si>
  <si>
    <t>R. José Pedra, 630 - Parque Dois Irmãos, Fortaleza - CE, 60743-246</t>
  </si>
  <si>
    <t>-3,793344093</t>
  </si>
  <si>
    <t>-38,54904994</t>
  </si>
  <si>
    <t>39530a22</t>
  </si>
  <si>
    <t>FLA08-1295</t>
  </si>
  <si>
    <t>R. José Pedra, 767 - Parque Dois Irmãos, Fortaleza - CE, 60743-246</t>
  </si>
  <si>
    <t>-3,794011838</t>
  </si>
  <si>
    <t>-38,54920819</t>
  </si>
  <si>
    <t>9eaeb7a5</t>
  </si>
  <si>
    <t>FLA08-1296</t>
  </si>
  <si>
    <t>R. José Pedra, 782 - Parque Dois Irmãos, Fortaleza - CE, 60743-246</t>
  </si>
  <si>
    <t>-3,794506959</t>
  </si>
  <si>
    <t>-38,54937986</t>
  </si>
  <si>
    <t>8e65c98c</t>
  </si>
  <si>
    <t>FLA08-1297</t>
  </si>
  <si>
    <t>R. José Pedra, 825 - Parque Dois Irmãos, Fortaleza - CE, 60743-246</t>
  </si>
  <si>
    <t>-3,79500208</t>
  </si>
  <si>
    <t>-38,54952067</t>
  </si>
  <si>
    <t>5aff8472</t>
  </si>
  <si>
    <t>FLA08-1298</t>
  </si>
  <si>
    <t>R. Pedro Wilson, 2187 - Itaperi, Fortaleza - CE, 60714-273</t>
  </si>
  <si>
    <t>-3,790876511</t>
  </si>
  <si>
    <t>-38,54665741</t>
  </si>
  <si>
    <t>919646a9</t>
  </si>
  <si>
    <t>FLA08-1299</t>
  </si>
  <si>
    <t>R. Ilha Brava, 145d - Itaperi, Fortaleza - CE, 60714-275</t>
  </si>
  <si>
    <t>-3,791273947</t>
  </si>
  <si>
    <t>-38,54729176</t>
  </si>
  <si>
    <t>4e4ee54b</t>
  </si>
  <si>
    <t>FLA08-1300</t>
  </si>
  <si>
    <t>R. Acapulco, 30 - Itaperi, Fortaleza - CE, 60714-270</t>
  </si>
  <si>
    <t>-3,791957752</t>
  </si>
  <si>
    <t>-38,54795426</t>
  </si>
  <si>
    <t>55ac19ab</t>
  </si>
  <si>
    <t>FLA08-1301</t>
  </si>
  <si>
    <t>R. Acapulco, 73-139 - Itaperi, Fortaleza - CE, 60714-270</t>
  </si>
  <si>
    <t>-3,7922294</t>
  </si>
  <si>
    <t>-38,54711205</t>
  </si>
  <si>
    <t>75f77334</t>
  </si>
  <si>
    <t>FLA08-1302</t>
  </si>
  <si>
    <t>R. Recanto Tranqüilo, 429 - Itaperi, Fortaleza - CE, 60714-350</t>
  </si>
  <si>
    <t>-3,792732551</t>
  </si>
  <si>
    <t>-38,545838</t>
  </si>
  <si>
    <t>9eb677d9</t>
  </si>
  <si>
    <t>FLA08-1303</t>
  </si>
  <si>
    <t>R. Recanto Tranqüilo, 332 - Itaperi, Fortaleza - CE, 60714-350</t>
  </si>
  <si>
    <t>-3,792111641</t>
  </si>
  <si>
    <t>-38,54562744</t>
  </si>
  <si>
    <t>6db15b8f</t>
  </si>
  <si>
    <t>FLA08-1304</t>
  </si>
  <si>
    <t>R. Recanto Tranqüilo, 256-286 - Itaperi, Fortaleza - CE, 60714-350</t>
  </si>
  <si>
    <t>-3,791290006</t>
  </si>
  <si>
    <t>-38,54536995</t>
  </si>
  <si>
    <t>ce5b0227</t>
  </si>
  <si>
    <t>FLA08-1305</t>
  </si>
  <si>
    <t>R. Ten. Renato Aguiar, 543a - Itaperi, Fortaleza - CE, 60714-430</t>
  </si>
  <si>
    <t>-3,790733327</t>
  </si>
  <si>
    <t>-38,54235917</t>
  </si>
  <si>
    <t>061a2812</t>
  </si>
  <si>
    <t>FLA08-1306</t>
  </si>
  <si>
    <t>R. Pupunha, 343 - Itaperi, Fortaleza - CE, 60714-305</t>
  </si>
  <si>
    <t>-3,790173971</t>
  </si>
  <si>
    <t>-38,54245439</t>
  </si>
  <si>
    <t>c37b4a31</t>
  </si>
  <si>
    <t>FLA08-1307</t>
  </si>
  <si>
    <t>R. Madame Gonthier, 1241 - Itaperi, Fortaleza - CE, 60714-410</t>
  </si>
  <si>
    <t>-3,791324798</t>
  </si>
  <si>
    <t>-38,54271859</t>
  </si>
  <si>
    <t>fb6ee3d2</t>
  </si>
  <si>
    <t>FLA08-1308</t>
  </si>
  <si>
    <t>R. Madame Gonthier, 1160 - Itaperi, Fortaleza - CE, 60714-410</t>
  </si>
  <si>
    <t>-3,790832351</t>
  </si>
  <si>
    <t>-38,54342267</t>
  </si>
  <si>
    <t>c9541c31</t>
  </si>
  <si>
    <t>FLA08-1309</t>
  </si>
  <si>
    <t>Tv. Osasco, 298-244 - Itaperi, Fortaleza - CE, 60714-312</t>
  </si>
  <si>
    <t>-3,791557639</t>
  </si>
  <si>
    <t>-38,5435313</t>
  </si>
  <si>
    <t>6c2a6caa</t>
  </si>
  <si>
    <t>FLA08-1310</t>
  </si>
  <si>
    <t>Tv. Osasco, 181 - Itaperi, Fortaleza - CE, 60714-312</t>
  </si>
  <si>
    <t>-3,792133052</t>
  </si>
  <si>
    <t>-38,54278296</t>
  </si>
  <si>
    <t>6a3d719f</t>
  </si>
  <si>
    <t>FLA08-1311</t>
  </si>
  <si>
    <t>R. 4 (Conjunto Mirassol), 70 - Itaperi, Fortaleza - CE, 60743-240</t>
  </si>
  <si>
    <t>-3,792301661</t>
  </si>
  <si>
    <t>-38,54189783</t>
  </si>
  <si>
    <t>eb582fdb</t>
  </si>
  <si>
    <t>FLA08-1312</t>
  </si>
  <si>
    <t>R. I Cj. 8 de Setembro, 14 - Itaperi, Fortaleza - CE, 60810-670</t>
  </si>
  <si>
    <t>-3,792216018</t>
  </si>
  <si>
    <t>-38,54120314</t>
  </si>
  <si>
    <t>7af5a9c7</t>
  </si>
  <si>
    <t>FLA08-1313</t>
  </si>
  <si>
    <t>R. Ten. Renato Aguiar, 284 - Itaperi, Fortaleza - CE, 60714-430</t>
  </si>
  <si>
    <t>-3,791449248</t>
  </si>
  <si>
    <t>-38,54034618</t>
  </si>
  <si>
    <t>29d04203</t>
  </si>
  <si>
    <t>FLA08-1314</t>
  </si>
  <si>
    <t>R. Ten. Renato Aguiar, 198 - Itaperi, Fortaleza - CE, 60714-430</t>
  </si>
  <si>
    <t>-3,791777099</t>
  </si>
  <si>
    <t>-38,5390842</t>
  </si>
  <si>
    <t>065a1285</t>
  </si>
  <si>
    <t>FLA08-1315</t>
  </si>
  <si>
    <t>R. Vicente Paraibano, 567 - Itaperi, Fortaleza - CE, 60714-500</t>
  </si>
  <si>
    <t>-3,791177599</t>
  </si>
  <si>
    <t>-38,5386309</t>
  </si>
  <si>
    <t>2694ed82</t>
  </si>
  <si>
    <t>FLA08-1316</t>
  </si>
  <si>
    <t>Av. Dr. Silas Munguba, 4301 - Serrinha, Fortaleza - CE, 60741-575</t>
  </si>
  <si>
    <t>-3,791312754</t>
  </si>
  <si>
    <t>-38,53537315</t>
  </si>
  <si>
    <t>d77b126b</t>
  </si>
  <si>
    <t>FLA08-1317</t>
  </si>
  <si>
    <t>Av. Dr. Silas Munguba, 4461-4423 - Serrinha, Fortaleza - CE, 60740-005</t>
  </si>
  <si>
    <t>-3,79</t>
  </si>
  <si>
    <t>-38,5</t>
  </si>
  <si>
    <t>8aeb5c64</t>
  </si>
  <si>
    <t>FLA08-1318</t>
  </si>
  <si>
    <t>Av. Dr. Silas Munguba, 4581 - Castelão, Fortaleza - CE, 60741-575</t>
  </si>
  <si>
    <t>87c7f155</t>
  </si>
  <si>
    <t>FLA08-1319</t>
  </si>
  <si>
    <t>Passare</t>
  </si>
  <si>
    <t>Rua Professora Stella Cochrane, 24-70 - Itaperi, Fortaleza - CE, 60743-670</t>
  </si>
  <si>
    <t>e93da580</t>
  </si>
  <si>
    <t>FLA08-1320</t>
  </si>
  <si>
    <t>Rua Professora Stella Cochrane, 270 - Passaré, Fortaleza - CE, 60743-670</t>
  </si>
  <si>
    <t>28dbd568</t>
  </si>
  <si>
    <t>CEO</t>
  </si>
  <si>
    <t>CEOSP4-03</t>
  </si>
  <si>
    <t>ed94d738</t>
  </si>
  <si>
    <t>CEOSP4-02</t>
  </si>
  <si>
    <t>5dd936a8</t>
  </si>
  <si>
    <t>CEOSP4-01</t>
  </si>
  <si>
    <t>db64d287</t>
  </si>
  <si>
    <t>FLA03-1075</t>
  </si>
  <si>
    <t>R. Mirtil Meyer, 414a - Mondubim, Fortaleza - CE, 60762-080</t>
  </si>
  <si>
    <t>-3,810572999</t>
  </si>
  <si>
    <t>-38,569483</t>
  </si>
  <si>
    <t>1e22518c</t>
  </si>
  <si>
    <t>FLA03-1076</t>
  </si>
  <si>
    <t>R. Oscar Benevides, 206 - Mondubim, Fortaleza - CE, 60762-270</t>
  </si>
  <si>
    <t>-3,811327355</t>
  </si>
  <si>
    <t>-38,57056041</t>
  </si>
  <si>
    <t>c2d9f395</t>
  </si>
  <si>
    <t>FLA03-1424</t>
  </si>
  <si>
    <t>R. Cabral Veras, 369-29 - Mondubim, Fortaleza - CE, 60711-530</t>
  </si>
  <si>
    <t>-3,803585</t>
  </si>
  <si>
    <t>-38,560606</t>
  </si>
  <si>
    <t>bfcf031d</t>
  </si>
  <si>
    <t>FLA03-1432</t>
  </si>
  <si>
    <t>R. São Judas Tadeu, 151-31 - Jardim Cearense, Fortaleza - CE, 60712-105</t>
  </si>
  <si>
    <t>-3,803045</t>
  </si>
  <si>
    <t>-38,565992</t>
  </si>
  <si>
    <t>d31297e9</t>
  </si>
  <si>
    <t>FLA03-320</t>
  </si>
  <si>
    <t>R. Dois, 65 - Jardim Cearense, Fortaleza - CE, 60712-268</t>
  </si>
  <si>
    <t>-3,800955</t>
  </si>
  <si>
    <t>-38,565138</t>
  </si>
  <si>
    <t>INVIABILIDADE TÉCNICA</t>
  </si>
  <si>
    <t>8cd70cdc</t>
  </si>
  <si>
    <t>FLA03-346</t>
  </si>
  <si>
    <t>R. 5 (Cj. Campo dos Inglêses), 43 - Jardim Cearense, Fortaleza - CE, 60714-222</t>
  </si>
  <si>
    <t>-3,80279</t>
  </si>
  <si>
    <t>-38,561976</t>
  </si>
  <si>
    <t>f5e6cba8</t>
  </si>
  <si>
    <t>FLA03-1433</t>
  </si>
  <si>
    <t>R. Vinícius de Morais, 199 - Maraponga, Fortaleza - CE, 60711-095</t>
  </si>
  <si>
    <t>-3,798195404</t>
  </si>
  <si>
    <t>-38,56564828</t>
  </si>
  <si>
    <t>f0e12717</t>
  </si>
  <si>
    <t>FLA03-1434</t>
  </si>
  <si>
    <t>R. Dom Pero Fernandes, 492-520 - Jardim Cearense, Fortaleza - CE, 60712-066</t>
  </si>
  <si>
    <t>-3,799076158</t>
  </si>
  <si>
    <t>-38,56591919</t>
  </si>
  <si>
    <t>340fb172</t>
  </si>
  <si>
    <t>FLA03-1435</t>
  </si>
  <si>
    <t>R. Vidal de Negreiros, 491 - Jardim Cearense, Fortaleza - CE, 60712-108</t>
  </si>
  <si>
    <t>-3,800432341</t>
  </si>
  <si>
    <t>-38,56578285</t>
  </si>
  <si>
    <t>7bb6dc5d</t>
  </si>
  <si>
    <t>FLA03-1436</t>
  </si>
  <si>
    <t>R. Nove, 131 - Jardim Cearense, Fortaleza - CE, 60192-800</t>
  </si>
  <si>
    <t>-3,801570016</t>
  </si>
  <si>
    <t>-38,56448417</t>
  </si>
  <si>
    <t>c7ae3bd2</t>
  </si>
  <si>
    <t>FLA03-1437</t>
  </si>
  <si>
    <t>R. 1, 252 - Jardim Cearense, Fortaleza - CE, 60712-247</t>
  </si>
  <si>
    <t>-3,80266536</t>
  </si>
  <si>
    <t>-38,56468703</t>
  </si>
  <si>
    <t>c845cbe3</t>
  </si>
  <si>
    <t>FLA03-1438</t>
  </si>
  <si>
    <t>R. Vidal de Negreiros, 243a - Jardim Cearense, Fortaleza - CE, 60712-108</t>
  </si>
  <si>
    <t>-3,799028484</t>
  </si>
  <si>
    <t>-38,56379414</t>
  </si>
  <si>
    <t>6d3f2c31</t>
  </si>
  <si>
    <t>FLA03-1439</t>
  </si>
  <si>
    <t>R. 10, 333 - Jardim Cearense, Fortaleza - CE, 60714-222</t>
  </si>
  <si>
    <t>-3,800114071</t>
  </si>
  <si>
    <t>-38,562889</t>
  </si>
  <si>
    <t>8bb7383d</t>
  </si>
  <si>
    <t>FLA03-1440</t>
  </si>
  <si>
    <t>R. 5 (Cj. Campo dos Inglêses), 62-132 - Jardim Cearense, Fortaleza - CE, 60712-240</t>
  </si>
  <si>
    <t>-3,80140941</t>
  </si>
  <si>
    <t>-38,56310894</t>
  </si>
  <si>
    <t>02c7e6ae</t>
  </si>
  <si>
    <t>FLA03-1441</t>
  </si>
  <si>
    <t>R. Itacira, 11 - Mondubim, Fortaleza - CE, 60712-003</t>
  </si>
  <si>
    <t>-3,80609221</t>
  </si>
  <si>
    <t>-38,56368027</t>
  </si>
  <si>
    <t>3c66fb9f</t>
  </si>
  <si>
    <t>FLA03-1442</t>
  </si>
  <si>
    <t>R. Icryan, 10-162 - Mondubim, Fortaleza - CE</t>
  </si>
  <si>
    <t>-3,806603391</t>
  </si>
  <si>
    <t>-38,56271468</t>
  </si>
  <si>
    <t>6bbb90d0</t>
  </si>
  <si>
    <t>FLA03-1443</t>
  </si>
  <si>
    <t>R. Itacira, 265-225 - Mondubim, Fortaleza - CE</t>
  </si>
  <si>
    <t>-3,808075362</t>
  </si>
  <si>
    <t>-38,56438422</t>
  </si>
  <si>
    <t>ab67a928</t>
  </si>
  <si>
    <t>FLA03-1444</t>
  </si>
  <si>
    <t>R. Cel. Manuel Albano, 27 - Mondubim, Fortaleza - CE, 60711-465</t>
  </si>
  <si>
    <t>-3,8078739</t>
  </si>
  <si>
    <t>-38,56552001</t>
  </si>
  <si>
    <t>034085d5</t>
  </si>
  <si>
    <t>FLA03-1445</t>
  </si>
  <si>
    <t>R. Cel. Manuel Albano, 304 - Mondubim, Fortaleza - CE, 60711-465</t>
  </si>
  <si>
    <t>-3,807230625</t>
  </si>
  <si>
    <t>-38,5675526</t>
  </si>
  <si>
    <t>f86c6327</t>
  </si>
  <si>
    <t>FLA03-1446</t>
  </si>
  <si>
    <t>R. Cel. Manuel Albano, 394-500 - Mondubim, Fortaleza - CE, 60711-465</t>
  </si>
  <si>
    <t>-3,806565443</t>
  </si>
  <si>
    <t>-38,56977181</t>
  </si>
  <si>
    <t>1a5e2d9d</t>
  </si>
  <si>
    <t>FLA03-1447</t>
  </si>
  <si>
    <t>R. Dr. Paulo de Mello Machado, 223 - Mondubim, Fortaleza - CE, 60712-130</t>
  </si>
  <si>
    <t>-3,806202929</t>
  </si>
  <si>
    <t>-38,56810711</t>
  </si>
  <si>
    <t>19a1d0a7</t>
  </si>
  <si>
    <t>FLA03-1448</t>
  </si>
  <si>
    <t>R. Cel. Jaime Rolemberg, 155-89 - Mondubim, Fortaleza - CE, 60712-175</t>
  </si>
  <si>
    <t>-3,806018016</t>
  </si>
  <si>
    <t>-38,56600524</t>
  </si>
  <si>
    <t>c11e7323</t>
  </si>
  <si>
    <t>FLA03-1449</t>
  </si>
  <si>
    <t>R. Gastão Justa, 336 - Jardim Cearense, Fortaleza - CE, 60762-418</t>
  </si>
  <si>
    <t>-3,809349754</t>
  </si>
  <si>
    <t>-38,57057084</t>
  </si>
  <si>
    <t>ddda6d1b</t>
  </si>
  <si>
    <t>FLA03-1450</t>
  </si>
  <si>
    <t>R. Gen. Onofre, 148-234 - Mondubim, Fortaleza - CE, 60762-170</t>
  </si>
  <si>
    <t>-3,80783692</t>
  </si>
  <si>
    <t>-38,57129942</t>
  </si>
  <si>
    <t>ded0d14d</t>
  </si>
  <si>
    <t>FLA03-1451</t>
  </si>
  <si>
    <t>R. Gen. Onofre, 716 - Mondubim, Fortaleza - CE, 60762-170</t>
  </si>
  <si>
    <t>-3,808714744</t>
  </si>
  <si>
    <t>-38,56837044</t>
  </si>
  <si>
    <t>bd334272</t>
  </si>
  <si>
    <t>FLA03-1452</t>
  </si>
  <si>
    <t>R. Cel. Jaime Rolemberg, 1251 - Mondubim, Fortaleza - CE, 60712-175</t>
  </si>
  <si>
    <t>-3,808508913</t>
  </si>
  <si>
    <t>-38,56671958</t>
  </si>
  <si>
    <t>d0ae0e0e</t>
  </si>
  <si>
    <t>FLA03-1453</t>
  </si>
  <si>
    <t>R. Mirtil Meyer, 235 A - Mondubim, Fortaleza - CE, 60762-080</t>
  </si>
  <si>
    <t>-3,809810076</t>
  </si>
  <si>
    <t>-38,57201387</t>
  </si>
  <si>
    <t>7b81a9c4</t>
  </si>
  <si>
    <t>FLA03-1454</t>
  </si>
  <si>
    <t>R. Jorge Ralpp, 371 - Mondubim, Fortaleza - CE, 60762-100</t>
  </si>
  <si>
    <t>-3,811723373</t>
  </si>
  <si>
    <t>-38,57223526</t>
  </si>
  <si>
    <t>ccb4c05a</t>
  </si>
  <si>
    <t>FLA03-1455</t>
  </si>
  <si>
    <t>R. Dr. Paulo de Mello Machado, 500-510 - Mondubim, Fortaleza - CE, 60712-130</t>
  </si>
  <si>
    <t>-3,812373959</t>
  </si>
  <si>
    <t>-38,57027043</t>
  </si>
  <si>
    <t>84e387be</t>
  </si>
  <si>
    <t>FLA03-1456</t>
  </si>
  <si>
    <t>-3,810639726</t>
  </si>
  <si>
    <t>-38,56964815</t>
  </si>
  <si>
    <t>86aa456c</t>
  </si>
  <si>
    <t>FLA03-1457</t>
  </si>
  <si>
    <t>R. Tenente Botelho, 600 - Mondubim, Fortaleza - CE, 60761-530</t>
  </si>
  <si>
    <t>-3,813619161</t>
  </si>
  <si>
    <t>-38,56296457</t>
  </si>
  <si>
    <t>f6af6fd2</t>
  </si>
  <si>
    <t>FLA03-1458</t>
  </si>
  <si>
    <t>R. Dr. Raimundo Maia, 654 - Mondubim, Fortaleza - CE, 60761-520</t>
  </si>
  <si>
    <t>-3,81405903</t>
  </si>
  <si>
    <t>-38,56360774</t>
  </si>
  <si>
    <t>b6da09a9</t>
  </si>
  <si>
    <t>FLA03-1459</t>
  </si>
  <si>
    <t>R. Dr. Raimundo Maia, 252-340 - Mondubim, Fortaleza - CE, 60810-670</t>
  </si>
  <si>
    <t>-3,814882362</t>
  </si>
  <si>
    <t>-38,56070956</t>
  </si>
  <si>
    <t>f9c4f972</t>
  </si>
  <si>
    <t>FLA03-1460</t>
  </si>
  <si>
    <t>R. Tenente Botelho, 218 - Mondubim, Fortaleza - CE, 60810-670</t>
  </si>
  <si>
    <t>-3,81455317</t>
  </si>
  <si>
    <t>-38,55962208</t>
  </si>
  <si>
    <t>99bb5d1c</t>
  </si>
  <si>
    <t>FLA03-1461</t>
  </si>
  <si>
    <t>Rua Olímpio de Noronha, 187 - Mondubim, Fortaleza - CE, 60761-580</t>
  </si>
  <si>
    <t>-3,813657591</t>
  </si>
  <si>
    <t>-38,55891007</t>
  </si>
  <si>
    <t>6e658e54</t>
  </si>
  <si>
    <t>FLA03-1462</t>
  </si>
  <si>
    <t>R. Godofredo de Oliveira, 293-227 - Mondubim, Fortaleza - CE, 60761-470</t>
  </si>
  <si>
    <t>-3,813096062</t>
  </si>
  <si>
    <t>-38,56144253</t>
  </si>
  <si>
    <t>c97acd47</t>
  </si>
  <si>
    <t>FLA03-1463</t>
  </si>
  <si>
    <t>Rua Olímpio de Noronha, 479 - Mondubim, Fortaleza - CE, 60761-580</t>
  </si>
  <si>
    <t>-3,811894898</t>
  </si>
  <si>
    <t>-38,56170103</t>
  </si>
  <si>
    <t>9f581585</t>
  </si>
  <si>
    <t>FLA03-1464</t>
  </si>
  <si>
    <t>Rua Valdemar de Figueiredo, 801-445 - Mondubim, Fortaleza - CE, 60711-515</t>
  </si>
  <si>
    <t>-3,811554526</t>
  </si>
  <si>
    <t>-38,56087</t>
  </si>
  <si>
    <t>1aacce2b</t>
  </si>
  <si>
    <t>FLA03-1465</t>
  </si>
  <si>
    <t>R. Emílio Sá, 559-537 - Jardim Cearense, Fortaleza - CE, 60712-045</t>
  </si>
  <si>
    <t>-3,803048542</t>
  </si>
  <si>
    <t>-38,56829782</t>
  </si>
  <si>
    <t>89c87dd4</t>
  </si>
  <si>
    <t>FLA03-1466</t>
  </si>
  <si>
    <t>R. Benjamim Brasil - Jardim Cearense, Fortaleza - CE, 60712-003</t>
  </si>
  <si>
    <t>-3,804340713</t>
  </si>
  <si>
    <t>-38,56862114</t>
  </si>
  <si>
    <t>470d36f5</t>
  </si>
  <si>
    <t>FLA03-1467</t>
  </si>
  <si>
    <t>R. Benjamim Brasil, 200-290 - Jardim Cearense, Fortaleza - CE, 60711-442</t>
  </si>
  <si>
    <t>-3,803689645</t>
  </si>
  <si>
    <t>-38,57078152</t>
  </si>
  <si>
    <t>5ddb68ef</t>
  </si>
  <si>
    <t>FLA03-1468</t>
  </si>
  <si>
    <t>R. Clemente Silva, 277 - Mondubim, Fortaleza - CE, 60711-445</t>
  </si>
  <si>
    <t>-3,804733406</t>
  </si>
  <si>
    <t>-38,57027726</t>
  </si>
  <si>
    <t>3051fc6b</t>
  </si>
  <si>
    <t>FLA03-1469</t>
  </si>
  <si>
    <t>R. Maria Josefina Pessoa, 830-844 - Jardim Cearense, Fortaleza - CE, 60712-055</t>
  </si>
  <si>
    <t>-3,803593293</t>
  </si>
  <si>
    <t>-38,56688597</t>
  </si>
  <si>
    <t>3176cae3</t>
  </si>
  <si>
    <t>FLA03-1470</t>
  </si>
  <si>
    <t>R. Rúbens Monte, 245-171 - Jardim Cearense, Fortaleza - CE, 60712-025</t>
  </si>
  <si>
    <t>-3,803574315</t>
  </si>
  <si>
    <t>-38.565.752.607.324</t>
  </si>
  <si>
    <t>307696df</t>
  </si>
  <si>
    <t>FLA03-1471</t>
  </si>
  <si>
    <t>R. Rúbens Monte, 430 - Jardim Cearense, Fortaleza - CE, 60712-025</t>
  </si>
  <si>
    <t>-3,801781673</t>
  </si>
  <si>
    <t>-38,56697277</t>
  </si>
  <si>
    <t>0523d86a</t>
  </si>
  <si>
    <t>FLA03-1472</t>
  </si>
  <si>
    <t>R. João Primeiro, 235 - Jardim Cearense, Fortaleza - CE, 60712-085</t>
  </si>
  <si>
    <t>-3,801786054</t>
  </si>
  <si>
    <t>-38,56594234</t>
  </si>
  <si>
    <t>e741a70f</t>
  </si>
  <si>
    <t>db667655</t>
  </si>
  <si>
    <t>35a35914</t>
  </si>
  <si>
    <t>CEOSP4-05</t>
  </si>
  <si>
    <t>7123dffd</t>
  </si>
  <si>
    <t>CEOSP4-04</t>
  </si>
  <si>
    <t>5c40df46</t>
  </si>
  <si>
    <t>cf2eb8b4</t>
  </si>
  <si>
    <t>Rua Desembargador Sinval Moreira Dias, Lagoa Nova, Natal</t>
  </si>
  <si>
    <t>-5,8204600</t>
  </si>
  <si>
    <t>-35,2042000</t>
  </si>
  <si>
    <t>Os_16082025</t>
  </si>
  <si>
    <t>ee6bf011</t>
  </si>
  <si>
    <t>Rua Doutor Vicente Farache, Nova Descoberta, Natal</t>
  </si>
  <si>
    <t>-5,8164300</t>
  </si>
  <si>
    <t>-35,1987000</t>
  </si>
  <si>
    <t>dd2bb35e</t>
  </si>
  <si>
    <t>Avenida Antônio Basílio, Lagoa Nova, Natal</t>
  </si>
  <si>
    <t>-5,8164800</t>
  </si>
  <si>
    <t>-35,2028000</t>
  </si>
  <si>
    <t>ba69151d</t>
  </si>
  <si>
    <t>NTL00-1952</t>
  </si>
  <si>
    <t>Rua Clara Camarao, Candelária, Natal</t>
  </si>
  <si>
    <t>-5,8429433</t>
  </si>
  <si>
    <t>-35,2173200</t>
  </si>
  <si>
    <t>6a636082</t>
  </si>
  <si>
    <t>NTL00-2113</t>
  </si>
  <si>
    <t>3a Travessa Cabugi, Cidade Nova, Natal</t>
  </si>
  <si>
    <t>-5,8352220</t>
  </si>
  <si>
    <t>-35,2334990</t>
  </si>
  <si>
    <t>c3eecf6d</t>
  </si>
  <si>
    <t>NTL00-2123</t>
  </si>
  <si>
    <t>Travessa dos Potiguares, Candelária, Natal</t>
  </si>
  <si>
    <t>-5,8335210</t>
  </si>
  <si>
    <t>-35,2301540</t>
  </si>
  <si>
    <t>d9f0594b</t>
  </si>
  <si>
    <t>NTL17-945</t>
  </si>
  <si>
    <t>Rua da Saudade, Lagoa Nova, Natal</t>
  </si>
  <si>
    <t>-5,82104</t>
  </si>
  <si>
    <t>-35,2055</t>
  </si>
  <si>
    <t>fd8b510f</t>
  </si>
  <si>
    <t>NTL17-1277</t>
  </si>
  <si>
    <t>Rua Djalma Maranhão, Nova Descoberta, Natal</t>
  </si>
  <si>
    <t>-5,824486</t>
  </si>
  <si>
    <t>-35,1998777</t>
  </si>
  <si>
    <t>8b439876</t>
  </si>
  <si>
    <t>NTL17-64</t>
  </si>
  <si>
    <t>Rua Coronel Milton Freire, Capim Macio, Natal</t>
  </si>
  <si>
    <t>-5,8489685</t>
  </si>
  <si>
    <t>-35,2055014</t>
  </si>
  <si>
    <t>c80754eb</t>
  </si>
  <si>
    <t>NTL17-67</t>
  </si>
  <si>
    <t>Avenida Governador José Varela, Capim Macio, Natal</t>
  </si>
  <si>
    <t>-5,8483014</t>
  </si>
  <si>
    <t>-35,2051155</t>
  </si>
  <si>
    <t>ab012818</t>
  </si>
  <si>
    <t>NTL17-565</t>
  </si>
  <si>
    <t>Travessa Doutor Vicente Farache, Lagoa Nova, Natal</t>
  </si>
  <si>
    <t>-5,81603</t>
  </si>
  <si>
    <t>-35,198</t>
  </si>
  <si>
    <t>fae480f1</t>
  </si>
  <si>
    <t>NTL17-1022</t>
  </si>
  <si>
    <t>Rua Historiador Tobias Monteiro, Lagoa Nova, Natal</t>
  </si>
  <si>
    <t>-5,82524</t>
  </si>
  <si>
    <t>-35,2046</t>
  </si>
  <si>
    <t>5dd7d94e</t>
  </si>
  <si>
    <t>NTL17-1226</t>
  </si>
  <si>
    <t>Rua Kerginaldo Cavalcante, Nova Descoberta, Natal</t>
  </si>
  <si>
    <t>-5,8240431</t>
  </si>
  <si>
    <t>-35,2019901</t>
  </si>
  <si>
    <t>44cfaed3</t>
  </si>
  <si>
    <t>NTL00-993</t>
  </si>
  <si>
    <t>Rua Frei Caneca, Candelária, Natal</t>
  </si>
  <si>
    <t>-5,8365809</t>
  </si>
  <si>
    <t>-35,2172452</t>
  </si>
  <si>
    <t>11f0ed44</t>
  </si>
  <si>
    <t>NTL00-1455</t>
  </si>
  <si>
    <t>Avenida Gustavo Guedes, Capim Macio, Natal</t>
  </si>
  <si>
    <t>-5,8469848</t>
  </si>
  <si>
    <t>-35,2018929</t>
  </si>
  <si>
    <t>c70ef0a1</t>
  </si>
  <si>
    <t>NTL00-2180</t>
  </si>
  <si>
    <t>Rua Aníbal Correia, Candelária, Natal</t>
  </si>
  <si>
    <t>-5,828856</t>
  </si>
  <si>
    <t>-35,221172</t>
  </si>
  <si>
    <t>258390db</t>
  </si>
  <si>
    <t>NTL00-2155</t>
  </si>
  <si>
    <t>Rua Jaguarari, Candelária, Natal</t>
  </si>
  <si>
    <t>-5,826645</t>
  </si>
  <si>
    <t>-35,221124</t>
  </si>
  <si>
    <t>b852afc5</t>
  </si>
  <si>
    <t>NTL00-2031</t>
  </si>
  <si>
    <t>Rua Santa Efigênia, Candelária, Natal</t>
  </si>
  <si>
    <t>-5,832839</t>
  </si>
  <si>
    <t>-35,219981</t>
  </si>
  <si>
    <t>93c3a810</t>
  </si>
  <si>
    <t>NTL00-939</t>
  </si>
  <si>
    <t>Avenida Prudente de Morais, Candelária, Natal</t>
  </si>
  <si>
    <t>-5,835833371</t>
  </si>
  <si>
    <t>-35,21915819</t>
  </si>
  <si>
    <t>48d36229</t>
  </si>
  <si>
    <t>NTL00-1947</t>
  </si>
  <si>
    <t>Rua Ascenso Ferreira, Candelária, Natal</t>
  </si>
  <si>
    <t>-5,83833</t>
  </si>
  <si>
    <t>-35,215233</t>
  </si>
  <si>
    <t>af0f6cc1</t>
  </si>
  <si>
    <t>NTL00-1748</t>
  </si>
  <si>
    <t>Rua São João da Cruz, Candelária, Natal</t>
  </si>
  <si>
    <t>-5,8334683</t>
  </si>
  <si>
    <t>-35,2171883</t>
  </si>
  <si>
    <t>JÁ POSSUI 2 SP8 INSTALADO</t>
  </si>
  <si>
    <t>9d9a9dc9</t>
  </si>
  <si>
    <t>NTL00-248</t>
  </si>
  <si>
    <t>Rua Beatriz Ramalho, Candelária, Natal</t>
  </si>
  <si>
    <t>-5,83979296</t>
  </si>
  <si>
    <t>-35,21639324</t>
  </si>
  <si>
    <t>1059067d</t>
  </si>
  <si>
    <t>NTL00-2167</t>
  </si>
  <si>
    <t>Rua Raposo Câmara, Candelária, Natal</t>
  </si>
  <si>
    <t>-5,839079</t>
  </si>
  <si>
    <t>-35,218679</t>
  </si>
  <si>
    <t>2d6eaffc</t>
  </si>
  <si>
    <t>NTL00-368</t>
  </si>
  <si>
    <t>Rua Professor José Fabrício de Oliveira, Candelária, Natal</t>
  </si>
  <si>
    <t>-5,8341253</t>
  </si>
  <si>
    <t>-35,2154683</t>
  </si>
  <si>
    <t>7eda0b3b</t>
  </si>
  <si>
    <t>NTL00-1544</t>
  </si>
  <si>
    <t>Rua Carlos Chagas, Candelária, Natal</t>
  </si>
  <si>
    <t>-5,8394057</t>
  </si>
  <si>
    <t>-35,2161499</t>
  </si>
  <si>
    <t>19c04ded</t>
  </si>
  <si>
    <t>NTL00-961</t>
  </si>
  <si>
    <t>Avenida do Sol, Candelária, Natal</t>
  </si>
  <si>
    <t>-5,83630525</t>
  </si>
  <si>
    <t>-35,22293427</t>
  </si>
  <si>
    <t>6c6ce469</t>
  </si>
  <si>
    <t>NTL21-1669</t>
  </si>
  <si>
    <t>Avenida Governador Antônio de Melo e Souza, Redinha, Natal</t>
  </si>
  <si>
    <t>-5,73758259</t>
  </si>
  <si>
    <t>-35,2495828</t>
  </si>
  <si>
    <t>3d7d7d19</t>
  </si>
  <si>
    <t>NTL21-2803</t>
  </si>
  <si>
    <t>Rua Professora Maria Geni Costa, Pajuçara, Natal</t>
  </si>
  <si>
    <t>-5,742885417</t>
  </si>
  <si>
    <t>-35,23712799</t>
  </si>
  <si>
    <t>5283b066</t>
  </si>
  <si>
    <t>NTL07-2917</t>
  </si>
  <si>
    <t>Av. Prudente de Morais, 1140 - Tirol, Natal - RN, 59020-510, Brasil</t>
  </si>
  <si>
    <t>-5.793088352067206</t>
  </si>
  <si>
    <t>-35.20380067672592</t>
  </si>
  <si>
    <t>94b4ae24</t>
  </si>
  <si>
    <t>NTL09-77</t>
  </si>
  <si>
    <t>R. Dr. Osvaldo Fortes do Rêgo, 824 - Vila de Ponta Negra, Natal - RN, 59092-560</t>
  </si>
  <si>
    <t>-5.889569</t>
  </si>
  <si>
    <t>-35.180877</t>
  </si>
  <si>
    <t>a00f66dc</t>
  </si>
  <si>
    <t>FLA25-0969</t>
  </si>
  <si>
    <t>João XXIII</t>
  </si>
  <si>
    <t>Av. Porto Velho, 109 - João XXIII, Fortaleza - CE, 60525-571</t>
  </si>
  <si>
    <t>-3.76157595</t>
  </si>
  <si>
    <t>-38.59610185</t>
  </si>
  <si>
    <t>2c140234</t>
  </si>
  <si>
    <t>FLA12-1375</t>
  </si>
  <si>
    <t>R. Cruzeiro do Sul, 1068 - Álvaro Weyne, Fortaleza - CE, 60335-190, Brasil</t>
  </si>
  <si>
    <t>-3.718565</t>
  </si>
  <si>
    <t>-38.561865</t>
  </si>
  <si>
    <t>98f37cdc</t>
  </si>
  <si>
    <t>NTL18-32</t>
  </si>
  <si>
    <t>Rua Bagé, Cidade da Esperança, Natal</t>
  </si>
  <si>
    <t>-5,82034584</t>
  </si>
  <si>
    <t>-35,24047</t>
  </si>
  <si>
    <t>import_18082025</t>
  </si>
  <si>
    <t>f3851862</t>
  </si>
  <si>
    <t>NTL18-122</t>
  </si>
  <si>
    <t>-5,822678002</t>
  </si>
  <si>
    <t>-35,2457875</t>
  </si>
  <si>
    <t>5a43a84b</t>
  </si>
  <si>
    <t>NTL18-132</t>
  </si>
  <si>
    <t>-5,8238787</t>
  </si>
  <si>
    <t>-35,2461925</t>
  </si>
  <si>
    <t>9d43b46c</t>
  </si>
  <si>
    <t>NTL18-149</t>
  </si>
  <si>
    <t>-5,82553582</t>
  </si>
  <si>
    <t>-35,24480313</t>
  </si>
  <si>
    <t>2b8414dc</t>
  </si>
  <si>
    <t>NTL19-1396</t>
  </si>
  <si>
    <t>Rua Tomé de Souza, Nordeste, Natal</t>
  </si>
  <si>
    <t>-5,799067765</t>
  </si>
  <si>
    <t>-35,23865551</t>
  </si>
  <si>
    <t>5df7aa53</t>
  </si>
  <si>
    <t>NTL19-1466</t>
  </si>
  <si>
    <t>Avenida Nevaldo Rocha, Quintas, Natal</t>
  </si>
  <si>
    <t>-5,80091968</t>
  </si>
  <si>
    <t>-35,23709178</t>
  </si>
  <si>
    <t>1d9d7dd4</t>
  </si>
  <si>
    <t>NTL19-1476</t>
  </si>
  <si>
    <t>Rua Manoel Andrade, Quintas, Natal</t>
  </si>
  <si>
    <t>-5,801367992</t>
  </si>
  <si>
    <t>-35,2360323</t>
  </si>
  <si>
    <t>4d1b84b8</t>
  </si>
  <si>
    <t>NTL21-870</t>
  </si>
  <si>
    <t>-5,757691431</t>
  </si>
  <si>
    <t>-35,26392192</t>
  </si>
  <si>
    <t>cdca512f</t>
  </si>
  <si>
    <t>NTL21-1726</t>
  </si>
  <si>
    <t>-5,744959029</t>
  </si>
  <si>
    <t>-35,24378926</t>
  </si>
  <si>
    <t>2ff73e43</t>
  </si>
  <si>
    <t>NTL14-281</t>
  </si>
  <si>
    <t>Rua da Esperança, Parque de Exposicoes, Parnamirim</t>
  </si>
  <si>
    <t>-5,8926394</t>
  </si>
  <si>
    <t>-35,2662871</t>
  </si>
  <si>
    <t>SEM SINAL PARA EFETUAR A TROCA</t>
  </si>
  <si>
    <t>5e5fdc64</t>
  </si>
  <si>
    <t>-5,9082494</t>
  </si>
  <si>
    <t>-35,2690075</t>
  </si>
  <si>
    <t>7bed6738</t>
  </si>
  <si>
    <t>NTL16-493</t>
  </si>
  <si>
    <t>Rua Prudente de Morais, Santa Tereza, Parnamirim</t>
  </si>
  <si>
    <t>-5,9225</t>
  </si>
  <si>
    <t>-35,2843</t>
  </si>
  <si>
    <t>TROCA DE CTO E DUPLICAÇÃO</t>
  </si>
  <si>
    <t>33fabe2e</t>
  </si>
  <si>
    <t>NTL14-443</t>
  </si>
  <si>
    <t>Rua Sadi Mendes, Santos Reis, Parnamirim</t>
  </si>
  <si>
    <t>-5,9103229</t>
  </si>
  <si>
    <t>-35,2697015</t>
  </si>
  <si>
    <t>225a9c5c</t>
  </si>
  <si>
    <t>NTL14-446</t>
  </si>
  <si>
    <t>Rua Manoel Fernandes, Monte Castelo, Parnamirim</t>
  </si>
  <si>
    <t>-5,9098753</t>
  </si>
  <si>
    <t>-35,2709386</t>
  </si>
  <si>
    <t>88c544ab</t>
  </si>
  <si>
    <t>NTL13-479</t>
  </si>
  <si>
    <t>Avenida Tenente Cordeiro, Boa Esperança, Parnamirim</t>
  </si>
  <si>
    <t>-5,93196</t>
  </si>
  <si>
    <t>-35,26321</t>
  </si>
  <si>
    <t>4a3a937d</t>
  </si>
  <si>
    <t>NTL13-415</t>
  </si>
  <si>
    <t>-5,92762</t>
  </si>
  <si>
    <t>-35,26282</t>
  </si>
  <si>
    <t>43ec8d65</t>
  </si>
  <si>
    <t>NTL13-408</t>
  </si>
  <si>
    <t>Rua Odilon Braga, Boa Esperança, Parnamirim</t>
  </si>
  <si>
    <t>-5,92779</t>
  </si>
  <si>
    <t>-35,26343</t>
  </si>
  <si>
    <t>f027f967</t>
  </si>
  <si>
    <t>NTL13-694</t>
  </si>
  <si>
    <t>Rua Alvarenga Peixoto, Liberdade, Parnamirim</t>
  </si>
  <si>
    <t>-5,92372</t>
  </si>
  <si>
    <t>-35,2472</t>
  </si>
  <si>
    <t>A CAIXA JÁ TEM 2 SP8</t>
  </si>
  <si>
    <t>57955a5c</t>
  </si>
  <si>
    <t>NTL13-486</t>
  </si>
  <si>
    <t>Rua Água de Lindóia, Boa Esperança, Parnamirim</t>
  </si>
  <si>
    <t>-5,93063</t>
  </si>
  <si>
    <t>-35,26361</t>
  </si>
  <si>
    <t>1cbd917f</t>
  </si>
  <si>
    <t>NTL14-259</t>
  </si>
  <si>
    <t>Rua Nova República, Loteamento Projetado, Parnamirim</t>
  </si>
  <si>
    <t>-5,8955266</t>
  </si>
  <si>
    <t>-35,2692346</t>
  </si>
  <si>
    <t>66c00bac</t>
  </si>
  <si>
    <t>NTL16-938</t>
  </si>
  <si>
    <t>Rua Francisco Ferreira da Silva, Rosa dos Ventos, Parnamirim</t>
  </si>
  <si>
    <t>-5,92852</t>
  </si>
  <si>
    <t>-35,281</t>
  </si>
  <si>
    <t>05019b86</t>
  </si>
  <si>
    <t>NTL13-454</t>
  </si>
  <si>
    <t>Rua Vinte e Quatro de Agosto, Boa Esperança, Parnamirim</t>
  </si>
  <si>
    <t>-5,93091</t>
  </si>
  <si>
    <t>-35,26001</t>
  </si>
  <si>
    <t>474289c2</t>
  </si>
  <si>
    <t>NTL16-928</t>
  </si>
  <si>
    <t>Rua Natal, Rosa dos Ventos, Parnamirim</t>
  </si>
  <si>
    <t>-5,93158</t>
  </si>
  <si>
    <t>-35,2816</t>
  </si>
  <si>
    <t>c9f50fc9</t>
  </si>
  <si>
    <t>NTL13-1409</t>
  </si>
  <si>
    <t>Rua Caminho dos Corais, Cajupiranga, Parnamirim</t>
  </si>
  <si>
    <t>-5,938335</t>
  </si>
  <si>
    <t>-35,2450667</t>
  </si>
  <si>
    <t>63b04992</t>
  </si>
  <si>
    <t>NTL14-540</t>
  </si>
  <si>
    <t>-5,905658</t>
  </si>
  <si>
    <t>-35,264501</t>
  </si>
  <si>
    <t>ee69ae36</t>
  </si>
  <si>
    <t>NTL06-105</t>
  </si>
  <si>
    <t>Parque da Nações</t>
  </si>
  <si>
    <t>Av. das Américas 2400 - Condomínio Parque Morumbi Parnamirim - RN 59158-150</t>
  </si>
  <si>
    <t>-5,9269383</t>
  </si>
  <si>
    <t>-35,2083746</t>
  </si>
  <si>
    <t>Os_MAIO_RNPB</t>
  </si>
  <si>
    <t>bb3b9860</t>
  </si>
  <si>
    <t>NTL06-106</t>
  </si>
  <si>
    <t>Av. das Américas 2400 - Condomínio Parque Morumbi Parnamirim - RN 59158-151</t>
  </si>
  <si>
    <t>0425cebd</t>
  </si>
  <si>
    <t>NTL06-107</t>
  </si>
  <si>
    <t>Av. das Américas 2400 - Condomínio Parque Morumbi Parnamirim - RN 59158-152</t>
  </si>
  <si>
    <t>3f7685ea</t>
  </si>
  <si>
    <t>NTL06-108</t>
  </si>
  <si>
    <t>Av. das Américas 2400 - Condomínio Parque Morumbi Parnamirim - RN 59158-153</t>
  </si>
  <si>
    <t>d6ba5739</t>
  </si>
  <si>
    <t>NTL06-109</t>
  </si>
  <si>
    <t>Av. das Américas 2400 - Condomínio Parque Morumbi Parnamirim - RN 59158-154</t>
  </si>
  <si>
    <t>3307c9d5</t>
  </si>
  <si>
    <t>NTL06-110</t>
  </si>
  <si>
    <t>Av. das Américas 2400 - Condomínio Parque Morumbi Parnamirim - RN 59158-155</t>
  </si>
  <si>
    <t>6c1fa48e</t>
  </si>
  <si>
    <t>NTL06-111</t>
  </si>
  <si>
    <t>Av. das Américas 2400 - Condomínio Parque Morumbi Parnamirim - RN 59158-156</t>
  </si>
  <si>
    <t>d6bbec43</t>
  </si>
  <si>
    <t>NTL06-112</t>
  </si>
  <si>
    <t>Av. das Américas 2400 - Condomínio Parque Morumbi Parnamirim - RN 59158-157</t>
  </si>
  <si>
    <t>4250b7b0</t>
  </si>
  <si>
    <t>NTL06-113</t>
  </si>
  <si>
    <t>Av. das Américas 2400 - Condomínio Parque Morumbi Parnamirim - RN 59158-158</t>
  </si>
  <si>
    <t>a8b6f5a2</t>
  </si>
  <si>
    <t>NTL06-114</t>
  </si>
  <si>
    <t>Av. das Américas 2400 - Condomínio Parque Morumbi Parnamirim - RN 59158-159</t>
  </si>
  <si>
    <t>b32360d7</t>
  </si>
  <si>
    <t>NTL06-115</t>
  </si>
  <si>
    <t>Av. das Américas 2400 - Condomínio Parque Morumbi Parnamirim - RN 59158-160</t>
  </si>
  <si>
    <t>666a21ea</t>
  </si>
  <si>
    <t>NTL06-116</t>
  </si>
  <si>
    <t>Av. das Américas 2400 - Condomínio Parque Morumbi Parnamirim - RN 59158-161</t>
  </si>
  <si>
    <t>db5f5d90</t>
  </si>
  <si>
    <t>NTL06-117</t>
  </si>
  <si>
    <t>Av. das Américas 2400 - Condomínio Parque Morumbi Parnamirim - RN 59158-162</t>
  </si>
  <si>
    <t>4f2cdec9</t>
  </si>
  <si>
    <t>NTL06-118</t>
  </si>
  <si>
    <t>Av. das Américas 2400 - Condomínio Parque Morumbi Parnamirim - RN 59158-163</t>
  </si>
  <si>
    <t>69c64346</t>
  </si>
  <si>
    <t>NTL06-119</t>
  </si>
  <si>
    <t>Av. das Américas 2400 - Condomínio Parque Morumbi Parnamirim - RN 59158-164</t>
  </si>
  <si>
    <t>03b7ddde</t>
  </si>
  <si>
    <t>NTL06-120</t>
  </si>
  <si>
    <t>Av. das Américas 2400 - Condomínio Parque Morumbi Parnamirim - RN 59158-165</t>
  </si>
  <si>
    <t>6dd84f21</t>
  </si>
  <si>
    <t>NTL06-121</t>
  </si>
  <si>
    <t>Av. das Américas 2400 - Condomínio Parque Morumbi Parnamirim - RN 59158-166</t>
  </si>
  <si>
    <t>c5e9e1e4</t>
  </si>
  <si>
    <t>NTL06-122</t>
  </si>
  <si>
    <t>Av. das Américas 2400 - Condomínio Parque Morumbi Parnamirim - RN 59158-167</t>
  </si>
  <si>
    <t>718f3d2f</t>
  </si>
  <si>
    <t>NTL06-123</t>
  </si>
  <si>
    <t>Av. das Américas 2400 - Condomínio Parque Morumbi Parnamirim - RN 59158-168</t>
  </si>
  <si>
    <t>914b3c97</t>
  </si>
  <si>
    <t>NTL06-124</t>
  </si>
  <si>
    <t>Av. das Américas 2400 - Condomínio Parque Morumbi Parnamirim - RN 59158-169</t>
  </si>
  <si>
    <t>072d227c</t>
  </si>
  <si>
    <t>NTL06-125</t>
  </si>
  <si>
    <t>Av. das Américas 2400 - Condomínio Parque Morumbi Parnamirim - RN 59158-170</t>
  </si>
  <si>
    <t>7d158774</t>
  </si>
  <si>
    <t>NTL06-126</t>
  </si>
  <si>
    <t>Av. das Américas 2400 - Condomínio Parque Morumbi Parnamirim - RN 59158-171</t>
  </si>
  <si>
    <t>f438101a</t>
  </si>
  <si>
    <t>NTL06-127</t>
  </si>
  <si>
    <t>Av. das Américas 2400 - Condomínio Parque Morumbi Parnamirim - RN 59158-172</t>
  </si>
  <si>
    <t>9cfef06d</t>
  </si>
  <si>
    <t>NTL06-128</t>
  </si>
  <si>
    <t>Av. das Américas 2400 - Condomínio Parque Morumbi Parnamirim - RN 59158-173</t>
  </si>
  <si>
    <t>320ab259</t>
  </si>
  <si>
    <t>NTL06-129</t>
  </si>
  <si>
    <t>Av. das Américas 2400 - Condomínio Parque Morumbi Parnamirim - RN 59158-174</t>
  </si>
  <si>
    <t>86c0e275</t>
  </si>
  <si>
    <t>NTL06-130</t>
  </si>
  <si>
    <t>Av. das Américas 2400 - Condomínio Parque Morumbi Parnamirim - RN 59158-175</t>
  </si>
  <si>
    <t>134dc489</t>
  </si>
  <si>
    <t>NTL06-131</t>
  </si>
  <si>
    <t>Av. das Américas 2400 - Condomínio Parque Morumbi Parnamirim - RN 59158-176</t>
  </si>
  <si>
    <t>082caa86</t>
  </si>
  <si>
    <t>NTL06-132</t>
  </si>
  <si>
    <t>Av. das Américas 2400 - Condomínio Parque Morumbi Parnamirim - RN 59158-177</t>
  </si>
  <si>
    <t>85efc93a</t>
  </si>
  <si>
    <t>NTL06-133</t>
  </si>
  <si>
    <t>Av. das Américas 2400 - Condomínio Parque Morumbi Parnamirim - RN 59158-178</t>
  </si>
  <si>
    <t>93dec1bd</t>
  </si>
  <si>
    <t>NTL06-134</t>
  </si>
  <si>
    <t>Av. das Américas 2400 - Condomínio Parque Morumbi Parnamirim - RN 59158-179</t>
  </si>
  <si>
    <t>302b2e50</t>
  </si>
  <si>
    <t>NTL06-135</t>
  </si>
  <si>
    <t>Av. das Américas 2400 - Condomínio Parque Morumbi Parnamirim - RN 59158-180</t>
  </si>
  <si>
    <t>1521bbd1</t>
  </si>
  <si>
    <t>NTL06-136</t>
  </si>
  <si>
    <t>Av. das Américas 2400 - Condomínio Parque Morumbi Parnamirim - RN 59158-181</t>
  </si>
  <si>
    <t>decc5cd4</t>
  </si>
  <si>
    <t>NTL06-137</t>
  </si>
  <si>
    <t>Av. das Américas 2400 - Condomínio Parque Morumbi Parnamirim - RN 59158-182</t>
  </si>
  <si>
    <t>a84ad86f</t>
  </si>
  <si>
    <t>NTL06-138</t>
  </si>
  <si>
    <t>Av. das Américas 2400 - Condomínio Parque Morumbi Parnamirim - RN 59158-183</t>
  </si>
  <si>
    <t>386c0b9e</t>
  </si>
  <si>
    <t>NTL06-139</t>
  </si>
  <si>
    <t>Av. das Américas 2400 - Condomínio Parque Morumbi Parnamirim - RN 59158-184</t>
  </si>
  <si>
    <t>31613a3d</t>
  </si>
  <si>
    <t>NTL06-140</t>
  </si>
  <si>
    <t>Av. das Américas 2400 - Condomínio Parque Morumbi Parnamirim - RN 59158-185</t>
  </si>
  <si>
    <t>ce1b6685</t>
  </si>
  <si>
    <t>GOH01-0559</t>
  </si>
  <si>
    <t>R. Nilton de Ar</t>
  </si>
  <si>
    <t>-6,26934820</t>
  </si>
  <si>
    <t>-35,21619936</t>
  </si>
  <si>
    <t>22177795</t>
  </si>
  <si>
    <t>GOH01-0563</t>
  </si>
  <si>
    <t>-6,26848390</t>
  </si>
  <si>
    <t>-35,22194280</t>
  </si>
  <si>
    <t>275038df</t>
  </si>
  <si>
    <t>GOH01-0568</t>
  </si>
  <si>
    <t>R. João Seba</t>
  </si>
  <si>
    <t>-6,28048710</t>
  </si>
  <si>
    <t>-35,21789650</t>
  </si>
  <si>
    <t>c877f5a5</t>
  </si>
  <si>
    <t>GOH01-0580</t>
  </si>
  <si>
    <t>RN-00</t>
  </si>
  <si>
    <t>-6,27808144</t>
  </si>
  <si>
    <t>-35,21766485</t>
  </si>
  <si>
    <t>1ab33dea</t>
  </si>
  <si>
    <t>GOH01-0587</t>
  </si>
  <si>
    <t>R. Projet.</t>
  </si>
  <si>
    <t>-6,27598673</t>
  </si>
  <si>
    <t>-35,21442701</t>
  </si>
  <si>
    <t>ea9088d0</t>
  </si>
  <si>
    <t>GOH01-0597</t>
  </si>
  <si>
    <t>-6,27793690</t>
  </si>
  <si>
    <t>-35,21569310</t>
  </si>
  <si>
    <t>3e12c76d</t>
  </si>
  <si>
    <t>GOH01-0602</t>
  </si>
  <si>
    <t>R. João Batista de Ca</t>
  </si>
  <si>
    <t>-6,25688469</t>
  </si>
  <si>
    <t>-35,21402274</t>
  </si>
  <si>
    <t>4983c9d2</t>
  </si>
  <si>
    <t>GOH01-0665</t>
  </si>
  <si>
    <t>Nova Batalha</t>
  </si>
  <si>
    <t>R.Geraldo Dias,229</t>
  </si>
  <si>
    <t>-6,27406923</t>
  </si>
  <si>
    <t>-35,20597372</t>
  </si>
  <si>
    <t>5c54011d</t>
  </si>
  <si>
    <t>GOH01-0666</t>
  </si>
  <si>
    <t>R. Geraldo Dias, 125</t>
  </si>
  <si>
    <t>-6,27380831</t>
  </si>
  <si>
    <t>-35,20612430</t>
  </si>
  <si>
    <t>a7d7630d</t>
  </si>
  <si>
    <t>GOH01-0667</t>
  </si>
  <si>
    <t>R.Maria Gadell</t>
  </si>
  <si>
    <t>-6,27417640</t>
  </si>
  <si>
    <t>-35,20635050</t>
  </si>
  <si>
    <t>6195bd7f</t>
  </si>
  <si>
    <t>GOH01-0671</t>
  </si>
  <si>
    <t>Rua Weslley CanniJ</t>
  </si>
  <si>
    <t>-6,27517620</t>
  </si>
  <si>
    <t>-35,20544550</t>
  </si>
  <si>
    <t>d735bb87</t>
  </si>
  <si>
    <t>GOH01-0673</t>
  </si>
  <si>
    <t>R.José Batistabde A</t>
  </si>
  <si>
    <t>-6,27438870</t>
  </si>
  <si>
    <t>-35,20522350</t>
  </si>
  <si>
    <t>41881789</t>
  </si>
  <si>
    <t>GOH01-0677</t>
  </si>
  <si>
    <t>R. Reginaldo Lis</t>
  </si>
  <si>
    <t>-6,27174005</t>
  </si>
  <si>
    <t>-35,20746643</t>
  </si>
  <si>
    <t>9968dd62</t>
  </si>
  <si>
    <t>GOH01-0681</t>
  </si>
  <si>
    <t>Rua Dr.João Prim1</t>
  </si>
  <si>
    <t>-6,26704776</t>
  </si>
  <si>
    <t>-35,20819332</t>
  </si>
  <si>
    <t>f65b613a</t>
  </si>
  <si>
    <t>GOH01-0682</t>
  </si>
  <si>
    <t>-6,26721356</t>
  </si>
  <si>
    <t>-35,20792329</t>
  </si>
  <si>
    <t>7b821f8c</t>
  </si>
  <si>
    <t>GOH01-0687</t>
  </si>
  <si>
    <t>Rua Dr.A</t>
  </si>
  <si>
    <t>-6,26720853</t>
  </si>
  <si>
    <t>-35,20599420</t>
  </si>
  <si>
    <t>35b99207</t>
  </si>
  <si>
    <t>GOH01-0690</t>
  </si>
  <si>
    <t>R.I</t>
  </si>
  <si>
    <t>-6,26750739</t>
  </si>
  <si>
    <t>-35,20877437</t>
  </si>
  <si>
    <t>351281fe</t>
  </si>
  <si>
    <t>GOH01-0693</t>
  </si>
  <si>
    <t>R. CelAntônio Gal</t>
  </si>
  <si>
    <t>-6,26742192</t>
  </si>
  <si>
    <t>-35,20942224</t>
  </si>
  <si>
    <t>7523c2e1</t>
  </si>
  <si>
    <t>GOH01-0700</t>
  </si>
  <si>
    <t>Rio da Ponte</t>
  </si>
  <si>
    <t>R. Cel Manoel Duart</t>
  </si>
  <si>
    <t>-6,26649569</t>
  </si>
  <si>
    <t>-35,20715630</t>
  </si>
  <si>
    <t>c6d4573a</t>
  </si>
  <si>
    <t>GOH01-0712</t>
  </si>
  <si>
    <t>R. CelAntônio Ga</t>
  </si>
  <si>
    <t>-6,26834300</t>
  </si>
  <si>
    <t>-35,20949010</t>
  </si>
  <si>
    <t>09ff1ebc</t>
  </si>
  <si>
    <t>GOH01-0728</t>
  </si>
  <si>
    <t>R. Papa-Capim</t>
  </si>
  <si>
    <t>-6,25791050</t>
  </si>
  <si>
    <t>-35,20845705</t>
  </si>
  <si>
    <t>6cc4596e</t>
  </si>
  <si>
    <t>GOH01-0794</t>
  </si>
  <si>
    <t>RN-003</t>
  </si>
  <si>
    <t>-6,23441852</t>
  </si>
  <si>
    <t>-35,16079097</t>
  </si>
  <si>
    <t>b2daf064</t>
  </si>
  <si>
    <t>GOH01-0799</t>
  </si>
  <si>
    <t>-6,23421855</t>
  </si>
  <si>
    <t>-35,16101896</t>
  </si>
  <si>
    <t>42c15f87</t>
  </si>
  <si>
    <t>GOH01-0809</t>
  </si>
  <si>
    <t>-6,23425290</t>
  </si>
  <si>
    <t>-35,15956150</t>
  </si>
  <si>
    <t>ba09cd08</t>
  </si>
  <si>
    <t>GOH01-0816</t>
  </si>
  <si>
    <t>-6,23542509</t>
  </si>
  <si>
    <t>-35,16190600</t>
  </si>
  <si>
    <t>4e9d77ce</t>
  </si>
  <si>
    <t>GOH01-0897</t>
  </si>
  <si>
    <t>Altos</t>
  </si>
  <si>
    <t>R.das Ama</t>
  </si>
  <si>
    <t>-6,25535500</t>
  </si>
  <si>
    <t>-35,20945164</t>
  </si>
  <si>
    <t>b9a76924</t>
  </si>
  <si>
    <t>GOH01-0929</t>
  </si>
  <si>
    <t>Tv.São Migt</t>
  </si>
  <si>
    <t>-6,26634644</t>
  </si>
  <si>
    <t>-35,20726129</t>
  </si>
  <si>
    <t>0bafb381</t>
  </si>
  <si>
    <t>GOH01-0935</t>
  </si>
  <si>
    <t>Tv. SãoM</t>
  </si>
  <si>
    <t>-6,26535422</t>
  </si>
  <si>
    <t>-35,20651123</t>
  </si>
  <si>
    <t>d7094539</t>
  </si>
  <si>
    <t>GOH01-0937</t>
  </si>
  <si>
    <t>R. M</t>
  </si>
  <si>
    <t>-6,27956457</t>
  </si>
  <si>
    <t>-35,22003407</t>
  </si>
  <si>
    <t>e4ae5079</t>
  </si>
  <si>
    <t>GOH01-0939</t>
  </si>
  <si>
    <t>Rua A</t>
  </si>
  <si>
    <t>-6,27783349</t>
  </si>
  <si>
    <t>-35,22044664</t>
  </si>
  <si>
    <t>34d409c9</t>
  </si>
  <si>
    <t>GOH01-0962</t>
  </si>
  <si>
    <t>R.Geraldo Dias,198</t>
  </si>
  <si>
    <t>-6,27468479</t>
  </si>
  <si>
    <t>-35,20585711</t>
  </si>
  <si>
    <t>156390cf</t>
  </si>
  <si>
    <t>GOH01-0965</t>
  </si>
  <si>
    <t>R. Dom Joaqui1</t>
  </si>
  <si>
    <t>-6,26633839</t>
  </si>
  <si>
    <t>-35,20596600</t>
  </si>
  <si>
    <t>e7091d34</t>
  </si>
  <si>
    <t>GOH01-0974</t>
  </si>
  <si>
    <t>Jardim Botanico</t>
  </si>
  <si>
    <t>R.das Camélias</t>
  </si>
  <si>
    <t>-6,25504200</t>
  </si>
  <si>
    <t>-35,20994420</t>
  </si>
  <si>
    <t>65588a64</t>
  </si>
  <si>
    <t>GOH01-0997</t>
  </si>
  <si>
    <t>Coab</t>
  </si>
  <si>
    <t>R. Das Alamanc</t>
  </si>
  <si>
    <t>-6,25640609</t>
  </si>
  <si>
    <t>-35,20963401</t>
  </si>
  <si>
    <t>9bb38122</t>
  </si>
  <si>
    <t>GOH01-0998</t>
  </si>
  <si>
    <t>R. Flor de Esperai</t>
  </si>
  <si>
    <t>-6,25387982</t>
  </si>
  <si>
    <t>-35,21237120</t>
  </si>
  <si>
    <t>060ec1b1</t>
  </si>
  <si>
    <t>GOH01-0999</t>
  </si>
  <si>
    <t>R.das Papoula</t>
  </si>
  <si>
    <t>-6,25407979</t>
  </si>
  <si>
    <t>-35,21142840</t>
  </si>
  <si>
    <t>2e0e27fc</t>
  </si>
  <si>
    <t>GOH01-1000</t>
  </si>
  <si>
    <t>R. Flor de Cach</t>
  </si>
  <si>
    <t>-6,25575286</t>
  </si>
  <si>
    <t>-35,21037831</t>
  </si>
  <si>
    <t>e9fdd498</t>
  </si>
  <si>
    <t>NTL01-921-1</t>
  </si>
  <si>
    <t>Pium (Distrito Litoral)</t>
  </si>
  <si>
    <t>Cond. Mirantes Caminho do Mar</t>
  </si>
  <si>
    <t>-5,95008589491743</t>
  </si>
  <si>
    <t>-35,16530109667650</t>
  </si>
  <si>
    <t>Bloco 35</t>
  </si>
  <si>
    <t>f5f74639</t>
  </si>
  <si>
    <t>NTL01-922-1</t>
  </si>
  <si>
    <t>Bloco 36</t>
  </si>
  <si>
    <t>1f302dca</t>
  </si>
  <si>
    <t>NTL01-923-1</t>
  </si>
  <si>
    <t>Bloco 37</t>
  </si>
  <si>
    <t>94564574</t>
  </si>
  <si>
    <t>NTL01-924-1</t>
  </si>
  <si>
    <t>Bloco 38</t>
  </si>
  <si>
    <t>8bb3781f</t>
  </si>
  <si>
    <t>NTL01-925-1</t>
  </si>
  <si>
    <t>Bloco 39</t>
  </si>
  <si>
    <t>2b008763</t>
  </si>
  <si>
    <t>NTL01-926-1</t>
  </si>
  <si>
    <t>Bloco 40</t>
  </si>
  <si>
    <t>78f1ee8a</t>
  </si>
  <si>
    <t>NTL01-916-1</t>
  </si>
  <si>
    <t>Bloco 45</t>
  </si>
  <si>
    <t>b443c44e</t>
  </si>
  <si>
    <t>NTL01-917-1</t>
  </si>
  <si>
    <t>Bloco 46</t>
  </si>
  <si>
    <t>b2daf06e</t>
  </si>
  <si>
    <t>NTL01-918-1</t>
  </si>
  <si>
    <t>Bloco 47</t>
  </si>
  <si>
    <t>4736b561</t>
  </si>
  <si>
    <t>NTL01-919-1</t>
  </si>
  <si>
    <t>Bloco 48</t>
  </si>
  <si>
    <t>b0a72123</t>
  </si>
  <si>
    <t>NTL01-920-1</t>
  </si>
  <si>
    <t>Bloco 49</t>
  </si>
  <si>
    <t>b5b15390</t>
  </si>
  <si>
    <t>NTL01-902-1</t>
  </si>
  <si>
    <t>Bloco 63</t>
  </si>
  <si>
    <t>15ceeff0</t>
  </si>
  <si>
    <t>NTL09-4737</t>
  </si>
  <si>
    <t>R. da Floresta, 640 - Ponta Negra, Natal - RN, 59090-260</t>
  </si>
  <si>
    <t>69739b7a</t>
  </si>
  <si>
    <t>NTL09-4738</t>
  </si>
  <si>
    <t>R. Nossa Sra. de Fátima, 97-53 - Vila de Ponta Negra, Natal - RN, 59090-647</t>
  </si>
  <si>
    <t>4c876512</t>
  </si>
  <si>
    <t>NTL09-4739</t>
  </si>
  <si>
    <t>Rua 31 de Março - Ponta Negra, Natal - RN, 59090-240</t>
  </si>
  <si>
    <t>245b7b58</t>
  </si>
  <si>
    <t>NTL09-4740</t>
  </si>
  <si>
    <t>Tv. Trinta e Um De Marco, 87 - Ponta Negra, Natal - RN, 59090-690</t>
  </si>
  <si>
    <t>9a2a86d8</t>
  </si>
  <si>
    <t>NTL09-4741</t>
  </si>
  <si>
    <t>R. Morro do Careca, 57 - Ponta Negra, Natal - RN, 59090-230</t>
  </si>
  <si>
    <t>26f16b7c</t>
  </si>
  <si>
    <t>NTL09-4742</t>
  </si>
  <si>
    <t>Rua Morro do Careca - Vila de Ponta Negra, Natal - RN, 59090-230</t>
  </si>
  <si>
    <t>f9626e77</t>
  </si>
  <si>
    <t>NTL09-4743</t>
  </si>
  <si>
    <t>R. da Floresta, 565 - Ponta Negra, Natal - RN, 59090-260</t>
  </si>
  <si>
    <t>0da0684d</t>
  </si>
  <si>
    <t>NTL09-4744</t>
  </si>
  <si>
    <t>R. Estevan Pascoal, 16 - Vila de Ponta Negra, Natal - RN, 59090-337</t>
  </si>
  <si>
    <t>85cedeeb</t>
  </si>
  <si>
    <t>NTL09-4745</t>
  </si>
  <si>
    <t>R. Estevan Pascoal, 191 - Vila de Ponta Negra, Natal - RN, 59090-337</t>
  </si>
  <si>
    <t>2614f809</t>
  </si>
  <si>
    <t>NTL09-4746</t>
  </si>
  <si>
    <t>R. Areia Branca, 60 - Vila de Ponta Negra, Natal - RN, 59090-280</t>
  </si>
  <si>
    <t>d58a2159</t>
  </si>
  <si>
    <t>NTL09-4747</t>
  </si>
  <si>
    <t>R. Areia Branca, 286 - Vila de Ponta Negra, Natal - RN, 59090-280</t>
  </si>
  <si>
    <t>88793303</t>
  </si>
  <si>
    <t>NTL09-4748</t>
  </si>
  <si>
    <t>R. Areia Branca, 348 - Vila de Ponta Negra, Natal - RN, 59090-280</t>
  </si>
  <si>
    <t>d8a3175b</t>
  </si>
  <si>
    <t>NTL09-4749</t>
  </si>
  <si>
    <t>R. João Bento Filho, 211 - Vila de Ponta Negra, Natal - RN, 59090-313</t>
  </si>
  <si>
    <t>83c32623</t>
  </si>
  <si>
    <t>NTL09-4750</t>
  </si>
  <si>
    <t>R. João Bento Filho, 161 - Vila de Ponta Negra, Natal - RN, 59090-313</t>
  </si>
  <si>
    <t>672208fa</t>
  </si>
  <si>
    <t>NTL09-4751</t>
  </si>
  <si>
    <t>R. Manoel Congo, 210 - Vila de Ponta Negra, Natal - RN, 59090-300</t>
  </si>
  <si>
    <t>5647bfe3</t>
  </si>
  <si>
    <t>NTL09-4752</t>
  </si>
  <si>
    <t>R. Manoel Congo, 146 - Vila de Ponta Negra, Natal - RN, 59090-300</t>
  </si>
  <si>
    <t>dcba7cf9</t>
  </si>
  <si>
    <t>NTL09-4753</t>
  </si>
  <si>
    <t>R. João Santana, 10 - Vila de Ponta Negra, Natal - RN, 59090-560</t>
  </si>
  <si>
    <t>2251e3ce</t>
  </si>
  <si>
    <t>NTL09-4754</t>
  </si>
  <si>
    <t>R. Santa Maria, 12 - Vila de Ponta Negra, Natal - RN, 59090-537</t>
  </si>
  <si>
    <t>15a1e8ad</t>
  </si>
  <si>
    <t>NTL09-4755</t>
  </si>
  <si>
    <t>R. São Camilo, 20 - Vila de Ponta Negra, Natal - RN, 59090-567</t>
  </si>
  <si>
    <t>89dae8f5</t>
  </si>
  <si>
    <t>NTL09-4756</t>
  </si>
  <si>
    <t>R. Santo Eusébio, 108c - Vila de Ponta Negra, Natal - RN, 59090-585</t>
  </si>
  <si>
    <t>84c09e1e</t>
  </si>
  <si>
    <t>NTL09-4757</t>
  </si>
  <si>
    <t>R. Santo Eusébio, 1244 - Vila de Ponta Negra, Natal - RN, 59090-585</t>
  </si>
  <si>
    <t>e0679000</t>
  </si>
  <si>
    <t>NTL09-4758</t>
  </si>
  <si>
    <t>R. Afonso Magalhães, 678 - Vila de Ponta Negra, Natal - RN, 59090-200</t>
  </si>
  <si>
    <t>04fcc382</t>
  </si>
  <si>
    <t>NTL09-4759</t>
  </si>
  <si>
    <t>Rua Prefeito Pompeu Jácome, 1258 - Vila de Ponta Negra, Natal - RN, 59090-513</t>
  </si>
  <si>
    <t>94a3f624</t>
  </si>
  <si>
    <t>NTL09-4760</t>
  </si>
  <si>
    <t>R. Severino Galvão, 179 - Vila de Ponta Negra, Natal - RN, 59090-523</t>
  </si>
  <si>
    <t>c43032ad</t>
  </si>
  <si>
    <t>NTL09-4761</t>
  </si>
  <si>
    <t>R. Rio Grande do Norte, 25 - Vila de Ponta Negra, Natal - RN, 59090-580</t>
  </si>
  <si>
    <t>4e1c8d77</t>
  </si>
  <si>
    <t>NTL09-4762</t>
  </si>
  <si>
    <t>R. Morro Branco, 09 - Vila de Ponta Negra, Natal - RN, 59090-572</t>
  </si>
  <si>
    <t>c4deeb39</t>
  </si>
  <si>
    <t>NTL09-4763</t>
  </si>
  <si>
    <t>R. das Marianas, 117 - Vila de Ponta Negra, Natal - RN, 59090-570</t>
  </si>
  <si>
    <t>c140c229</t>
  </si>
  <si>
    <t>NTL09-4764</t>
  </si>
  <si>
    <t>R. Manoel Lelé, 103 - Vila de Ponta Negra, Natal - RN, 59090-510</t>
  </si>
  <si>
    <t>2e43f137</t>
  </si>
  <si>
    <t>NTL09-4765</t>
  </si>
  <si>
    <t>R. São Pedro, 20 - Vila de Ponta Negra, Natal - RN, 59090-536</t>
  </si>
  <si>
    <t>fd47af7f</t>
  </si>
  <si>
    <t>NTL09-4766</t>
  </si>
  <si>
    <t>R. São Pedro, 190 - Vila de Ponta Negra, Natal - RN, 59090-536</t>
  </si>
  <si>
    <t>0e1d8492</t>
  </si>
  <si>
    <t>NTL09-4767</t>
  </si>
  <si>
    <t>R. Santa Rita, 85 - Vila de Ponta Negra, Natal - RN, 59090-520</t>
  </si>
  <si>
    <t>ab6295d4</t>
  </si>
  <si>
    <t>NTL09-4768</t>
  </si>
  <si>
    <t>R. Alto da Boa Vista - Ponta Negra, Natal - RN, 59090-310</t>
  </si>
  <si>
    <t>742730d3</t>
  </si>
  <si>
    <t>NTL09-4769</t>
  </si>
  <si>
    <t>R. Manoel Rodrigues, 11 - Vila de Ponta Negra, Natal - RN, 59090-526</t>
  </si>
  <si>
    <t>478c6d15</t>
  </si>
  <si>
    <t>NTL09-4770</t>
  </si>
  <si>
    <t>R. Manoel Rodrigues, 23 - Vila de Ponta Negra, Natal - RN, 59090-526</t>
  </si>
  <si>
    <t>d43be78d</t>
  </si>
  <si>
    <t>NTL09-4771</t>
  </si>
  <si>
    <t>R. Afonso Magalhães, 287 - Vila de Ponta Negra, Natal - RN, 59090-200</t>
  </si>
  <si>
    <t>5289067f</t>
  </si>
  <si>
    <t>NTL09-4772</t>
  </si>
  <si>
    <t>R. do Corrupio, 367 - Vila de Ponta Negra, Natal - RN, 59090-470</t>
  </si>
  <si>
    <t>9570551a</t>
  </si>
  <si>
    <t>NTL09-4773</t>
  </si>
  <si>
    <t>R. José Medeiros, 181 - Vila de Ponta Negra, Natal - RN, 59090-660</t>
  </si>
  <si>
    <t>0a00679b</t>
  </si>
  <si>
    <t>NTL09-4774</t>
  </si>
  <si>
    <t>R. José Medeiros - Vila de Ponta Negra, Natal - RN, 59090-660</t>
  </si>
  <si>
    <t>b264f2cd</t>
  </si>
  <si>
    <t>NTL09-4775</t>
  </si>
  <si>
    <t>R. Ver. Manoel Coringa de Lemos, 96 - Vila de Ponta Negra, Natal - RN, 59090-190</t>
  </si>
  <si>
    <t>068eda17</t>
  </si>
  <si>
    <t>NTL09-4776</t>
  </si>
  <si>
    <t>R. Ver. Manoel Coringa de Lemos, 21 - Vila de Ponta Negra, Natal - RN, 59090-190</t>
  </si>
  <si>
    <t>eb83511e</t>
  </si>
  <si>
    <t>NTL09-4777</t>
  </si>
  <si>
    <t>R. Silvio Barreto Filho, 5 - Vila de Ponta Negra, Natal - RN, 59090-185</t>
  </si>
  <si>
    <t>4b4b8671</t>
  </si>
  <si>
    <t>NTL09-4778</t>
  </si>
  <si>
    <t>R. Do Golfinho, 324 - Ponta Negra, Natal - RN, 59090-515</t>
  </si>
  <si>
    <t>8aba54e2</t>
  </si>
  <si>
    <t>NTL09-4779</t>
  </si>
  <si>
    <t>R. Jorn. José Mussoline Fernandes - Vila de Ponta Negra, Natal - RN, 59090-515</t>
  </si>
  <si>
    <t>0c052ed2</t>
  </si>
  <si>
    <t>NTL09-4780</t>
  </si>
  <si>
    <t>Rua Luiz Estevam, 136 - Vila de Ponta Negra, Natal - RN, 59090-175</t>
  </si>
  <si>
    <t>4278f1cb</t>
  </si>
  <si>
    <t>NTL09-4781</t>
  </si>
  <si>
    <t>Travessa Senador Teotônio Vilela, 8 - Ponta Negra, Natal - RN, 59090-462</t>
  </si>
  <si>
    <t>c2ace02f</t>
  </si>
  <si>
    <t>NTL09-4782</t>
  </si>
  <si>
    <t>R. Valê do Sul, 105 - Vila de Ponta Negra, Natal - RN, 59090-465</t>
  </si>
  <si>
    <t>1aaeec28</t>
  </si>
  <si>
    <t>NTL09-4783</t>
  </si>
  <si>
    <t>R. João To, 292 - Vila de Ponta Negra, Natal - RN, 59090-511</t>
  </si>
  <si>
    <t>8c14718d</t>
  </si>
  <si>
    <t>NTL09-4784</t>
  </si>
  <si>
    <t>R. Afonso Magalhães, 449 - Vila de Ponta Negra, Natal - RN, 59090-200</t>
  </si>
  <si>
    <t>8a8fd532</t>
  </si>
  <si>
    <t>NTL09-4785</t>
  </si>
  <si>
    <t>Ponta negra</t>
  </si>
  <si>
    <t>R. Barra do Cunhau, 2270 - Ponta Negra, Natal - RN, 59092-310</t>
  </si>
  <si>
    <t>b5465e78</t>
  </si>
  <si>
    <t>NTL09-4786</t>
  </si>
  <si>
    <t>R. Barra do Cunhau, 2322 - Ponta Negra, Natal - RN, 59092-310</t>
  </si>
  <si>
    <t>9e81d9b3</t>
  </si>
  <si>
    <t>NTL09-4787</t>
  </si>
  <si>
    <t>R. Praia de Upanema, 2322 - Ponta Negra, Natal - RN, 59092-290</t>
  </si>
  <si>
    <t>b673a8bb</t>
  </si>
  <si>
    <t>NTL09-4788</t>
  </si>
  <si>
    <t>R. Praia Cearazinho, 2309 - Ponta Negra, Natal - RN, 59092-280</t>
  </si>
  <si>
    <t>a1938037</t>
  </si>
  <si>
    <t>NTL09-4789</t>
  </si>
  <si>
    <t>R. Praia Cearazinho, 2233 - Ponta Negra, Natal - RN, 59092-280</t>
  </si>
  <si>
    <t>e0b75dcf</t>
  </si>
  <si>
    <t>NTL09-4790</t>
  </si>
  <si>
    <t>R. Praia de Upanema, 2245 - Ponta Negra, Natal - RN, 59092-290</t>
  </si>
  <si>
    <t>cdbf1d64</t>
  </si>
  <si>
    <t>NTL09-4791</t>
  </si>
  <si>
    <t>R. Baía das Canárias, 2253 - Ponta Negra, Natal - RN, 59092-295</t>
  </si>
  <si>
    <t>6362c9dd</t>
  </si>
  <si>
    <t>NTL09-4792</t>
  </si>
  <si>
    <t>R. Praia de Pititinga, 9096 - Ponta Negra, Natal - RN, 59092-350</t>
  </si>
  <si>
    <t>16a4b007</t>
  </si>
  <si>
    <t>NTL09-4793</t>
  </si>
  <si>
    <t>R. Barra de Serinhaém, 2289 - Ponta Negra, Natal - RN, 59092-180</t>
  </si>
  <si>
    <t>56efa7e1</t>
  </si>
  <si>
    <t>NTL09-4794</t>
  </si>
  <si>
    <t>R. Ponta de Serrambi, 2249 - Ponta Negra, Natal - RN, 59092-170</t>
  </si>
  <si>
    <t>9dfc3ddf</t>
  </si>
  <si>
    <t>NTL09-4795</t>
  </si>
  <si>
    <t>R. Baía de Turiaçú, 2278 - Ponta Negra, Natal - RN, 59092-160</t>
  </si>
  <si>
    <t>a96f31b5</t>
  </si>
  <si>
    <t>NTL09-4796</t>
  </si>
  <si>
    <t>Rua Praía dos Coqueiros, 2282 - Ponta Negra, Natal - RN, 59092-150</t>
  </si>
  <si>
    <t>8be5ecb0</t>
  </si>
  <si>
    <t>NTL09-4797</t>
  </si>
  <si>
    <t>R. Praia de Baía Formosa, 9216 - Ponta Negra, Natal - RN, 59092-190</t>
  </si>
  <si>
    <t>9d4022ea</t>
  </si>
  <si>
    <t>NTL09-4798</t>
  </si>
  <si>
    <t>R. Praia de Galinhos, 9188 - Ponta Negra, Natal - RN, 59092-210</t>
  </si>
  <si>
    <t>42b710c3</t>
  </si>
  <si>
    <t>NTL09-4799</t>
  </si>
  <si>
    <t>Av. Praia de Pirangi, 2312 - Ponta Negra, Natal - RN, 59092-300</t>
  </si>
  <si>
    <t>f471fccd</t>
  </si>
  <si>
    <t>NTL09-4800</t>
  </si>
  <si>
    <t>Av. Praia de Pirangi, 2226-2290 - Ponta Negra, Natal - RN, 59092-300</t>
  </si>
  <si>
    <t>30eb8e1d</t>
  </si>
  <si>
    <t>NTL09-4801</t>
  </si>
  <si>
    <t>R. Dúlce Meira e Sá Figueiredo, 7 - Capim Macio, Natal - RN, 59082-351</t>
  </si>
  <si>
    <t>5bfe1be1</t>
  </si>
  <si>
    <t>NTL09-4802</t>
  </si>
  <si>
    <t>R. Histo. Francisco Fausto de Souza, 497 - Capim Macio, Natal - RN, 59082-260</t>
  </si>
  <si>
    <t>8ca9c4a4</t>
  </si>
  <si>
    <t>NTL09-4803</t>
  </si>
  <si>
    <t>R. Gen. Dióscoro Valê, 360 - Capim Macio, Natal - RN, 59082-350</t>
  </si>
  <si>
    <t>de4a6ccb</t>
  </si>
  <si>
    <t>NTL09-4804</t>
  </si>
  <si>
    <t>R. Cel. José Bezerra de Andrade, 32 - Capim Macio, Natal - RN, 59082-353</t>
  </si>
  <si>
    <t>74a16df7</t>
  </si>
  <si>
    <t>NTL09-4805</t>
  </si>
  <si>
    <t>R. Maj. Jorge Martiniano, 20 - Capim Macio, Natal - RN, 59082-360</t>
  </si>
  <si>
    <t>91b6b1c3</t>
  </si>
  <si>
    <t>NTL09-4806</t>
  </si>
  <si>
    <t>Rua Vicente Egberto Cavalcanti, 272 - Capim Macio, Natal - RN, 59082-370</t>
  </si>
  <si>
    <t>4313cabd</t>
  </si>
  <si>
    <t>NTL09-4807</t>
  </si>
  <si>
    <t>6fe4bc48</t>
  </si>
  <si>
    <t>NTL09-4808</t>
  </si>
  <si>
    <t>R. Maria Nazaré de Araújo, 123 - Capim Macio, Natal - RN, 59082-380</t>
  </si>
  <si>
    <t>ce738e92</t>
  </si>
  <si>
    <t>NTL09-4809</t>
  </si>
  <si>
    <t>R. Praia de Maracajaú, 8828 - Ponta Negra, Natal - RN, 59094-190</t>
  </si>
  <si>
    <t>73fb0ec5</t>
  </si>
  <si>
    <t>NTL09-4810</t>
  </si>
  <si>
    <t>R. Ponta da Gamboa, 8832 - Ponta Negra, Natal - RN, 59094-200</t>
  </si>
  <si>
    <t>1ed55ab0</t>
  </si>
  <si>
    <t>NTL09-4811</t>
  </si>
  <si>
    <t>Rua Praia de Caraúbas, 8830 - Ponta Negra, Natal - RN, 59094-210</t>
  </si>
  <si>
    <t>a135cf2a</t>
  </si>
  <si>
    <t>NTL09-4812</t>
  </si>
  <si>
    <t>R. Praia Jardim de Alá, 8825 - Ponta Negra, Natal - RN, 59094-250</t>
  </si>
  <si>
    <t>cdb2ed31</t>
  </si>
  <si>
    <t>NTL09-4813</t>
  </si>
  <si>
    <t>R. Praia da Mochila, 8832 - Ponta Negra, Natal - RN, 59094-290</t>
  </si>
  <si>
    <t>43329e7f</t>
  </si>
  <si>
    <t>NTL09-4814</t>
  </si>
  <si>
    <t>R. Praia de Boa Viagem, 2225 - Ponta Negra, Natal - RN, 59094-320</t>
  </si>
  <si>
    <t>5523c01b</t>
  </si>
  <si>
    <t>NTL09-4815</t>
  </si>
  <si>
    <t>R. Praia do Guaxinim, 8932 - Ponta Negra, Natal - RN, 59094-380</t>
  </si>
  <si>
    <t>1b384703</t>
  </si>
  <si>
    <t>NTL09-4816</t>
  </si>
  <si>
    <t>R. Praia de Simbaúma, 2230 - Ponta Negra, Natal - RN, 59094-360</t>
  </si>
  <si>
    <t>a3db68c0</t>
  </si>
  <si>
    <t>NTL09-4817</t>
  </si>
  <si>
    <t>Neopolis</t>
  </si>
  <si>
    <t>R. União dos Palmares, 35 - Neópolis, Natal - RN, 59086-300</t>
  </si>
  <si>
    <t>01f475dc</t>
  </si>
  <si>
    <t>NTL09-4818</t>
  </si>
  <si>
    <t>R. São Miguel dos Milagres, 24 - Neópolis, Natal - RN, 59086-100</t>
  </si>
  <si>
    <t>4c3cf4e3</t>
  </si>
  <si>
    <t>NTL09-4819</t>
  </si>
  <si>
    <t>R. Rio Largo, 20 - Neópolis, Natal - RN, 59086-220</t>
  </si>
  <si>
    <t>c56a21f7</t>
  </si>
  <si>
    <t>NTL09-4820</t>
  </si>
  <si>
    <t>Praça Marechal Floriano Peixoto, 6 - Neópolis, Natal - RN, 59086-190</t>
  </si>
  <si>
    <t>44ac1062</t>
  </si>
  <si>
    <t>NTL09-4821</t>
  </si>
  <si>
    <t>R. Murici, 45 - Neópolis, Natal - RN, 59086-070</t>
  </si>
  <si>
    <t>59c67825</t>
  </si>
  <si>
    <t>NTL09-4822</t>
  </si>
  <si>
    <t>R. Maj. Isidoro, 40 - Neópolis, Natal - RN, 59086-620</t>
  </si>
  <si>
    <t>6aef7182</t>
  </si>
  <si>
    <t>NTL09-4823</t>
  </si>
  <si>
    <t>R. Palmeira dos Índios, 12 - Neópolis, Natal - RN, 59086-120</t>
  </si>
  <si>
    <t>5c9c3bad</t>
  </si>
  <si>
    <t>NTL09-4824</t>
  </si>
  <si>
    <t>R. Água Branca, 10 - Neópolis, Natal - RN, 59086-110</t>
  </si>
  <si>
    <t>214e6ee5</t>
  </si>
  <si>
    <t>NTL09-4825</t>
  </si>
  <si>
    <t>R. Monjolos, 4328 - Neópolis, Natal - RN, 59086-390</t>
  </si>
  <si>
    <t>cf3b4b1a</t>
  </si>
  <si>
    <t>NTL09-4826</t>
  </si>
  <si>
    <t>R. Lavras, 4324 - Neópolis, Natal - RN, 59086-410</t>
  </si>
  <si>
    <t>1bbe8273</t>
  </si>
  <si>
    <t>NTL09-4827</t>
  </si>
  <si>
    <t>R. Lambarí, 4328 - Neópolis, Natal - RN, 59086-420</t>
  </si>
  <si>
    <t>bb94dd1f</t>
  </si>
  <si>
    <t>NTL09-4828</t>
  </si>
  <si>
    <t>R. Lagoa Dourada, 4328 - Neópolis, Natal - RN, 59086-430</t>
  </si>
  <si>
    <t>278067c2</t>
  </si>
  <si>
    <t>NTL09-4829</t>
  </si>
  <si>
    <t>R. Monte Sião, 4382 - Neópolis, Natal - RN, 59086-460</t>
  </si>
  <si>
    <t>54394170</t>
  </si>
  <si>
    <t>NTL09-4830</t>
  </si>
  <si>
    <t>R. Montes Claros, 4438 - Neópolis, Natal - RN, 59086-470</t>
  </si>
  <si>
    <t>3c4a42b0</t>
  </si>
  <si>
    <t>NTL09-4831</t>
  </si>
  <si>
    <t>R. Monte Azul, 4436 - Neópolis, Natal - RN, 59086-510</t>
  </si>
  <si>
    <t>5d23fa33</t>
  </si>
  <si>
    <t>NTL09-4832</t>
  </si>
  <si>
    <t>R. Montalvânia, 4436 - Neópolis, Natal - RN, 59086-520</t>
  </si>
  <si>
    <t>42d7a5ed</t>
  </si>
  <si>
    <t>NTL09-4833</t>
  </si>
  <si>
    <t>R. Inconfidentes, 4762 - Neópolis, Natal - RN, 59088-050</t>
  </si>
  <si>
    <t>c0a32088</t>
  </si>
  <si>
    <t>NTL09-4834</t>
  </si>
  <si>
    <t>R. Furnas, 4726 - Neópolis, Natal - RN, 59088-040</t>
  </si>
  <si>
    <t>57545fbf</t>
  </si>
  <si>
    <t>NTL09-4835</t>
  </si>
  <si>
    <t>R. Gov. Valadares, 162-312 - Neópolis, Natal - RN, 59088-010</t>
  </si>
  <si>
    <t>45503cb2</t>
  </si>
  <si>
    <t>NTL09-4836</t>
  </si>
  <si>
    <t>R. Galiléia, 4794 - Neópolis, Natal - RN, 59088-110</t>
  </si>
  <si>
    <t>dd93f663</t>
  </si>
  <si>
    <t>NTL09-4837</t>
  </si>
  <si>
    <t>R. Itamarati de Minas, 2960 - Neópolis, Natal - RN, 59088-120</t>
  </si>
  <si>
    <t>262dadb3</t>
  </si>
  <si>
    <t>NTL09-4838</t>
  </si>
  <si>
    <t>Rua Estrela Dalva, 2964 - Neópolis, Natal - RN, 59088-730</t>
  </si>
  <si>
    <t>0d761ca6</t>
  </si>
  <si>
    <t>NTL09-4839</t>
  </si>
  <si>
    <t>R. Diamantina, 4794 - Neópolis, Natal - RN, 59088-200</t>
  </si>
  <si>
    <t>0b11f4d9</t>
  </si>
  <si>
    <t>NTL09-4840</t>
  </si>
  <si>
    <t>Rua Caetanópolis, 4814 - Neópolis, Natal - RN, 59088-250</t>
  </si>
  <si>
    <t>f977b65f</t>
  </si>
  <si>
    <t>NTL09-4841</t>
  </si>
  <si>
    <t>R. Estrela do Sul, 2968 - Neópolis, Natal - RN, 59088-080</t>
  </si>
  <si>
    <t>3e3973ff</t>
  </si>
  <si>
    <t>NTL09-4842</t>
  </si>
  <si>
    <t>R. Ibertioga, 4710 - Neópolis, Natal - RN, 59088-130</t>
  </si>
  <si>
    <t>ae047135</t>
  </si>
  <si>
    <t>NTL09-4843</t>
  </si>
  <si>
    <t>R. Igaratinga, 4711 - Neópolis, Natal - RN, 59088-170</t>
  </si>
  <si>
    <t>122c8272</t>
  </si>
  <si>
    <t>NTL09-4844</t>
  </si>
  <si>
    <t>Rua Itapecerica, 2969 - Neópolis, Natal - RN, 59088-150</t>
  </si>
  <si>
    <t>c6d74924</t>
  </si>
  <si>
    <t>NTL09-4845</t>
  </si>
  <si>
    <t>R. Pirapora, 4682 - Neópolis, Natal - RN, 59088-330</t>
  </si>
  <si>
    <t>d559fb75</t>
  </si>
  <si>
    <t>NTL09-4846</t>
  </si>
  <si>
    <t>R. Paineiras, 4647 - Neópolis, Natal - RN, 59088-460</t>
  </si>
  <si>
    <t>16d78896</t>
  </si>
  <si>
    <t>NTL09-4847</t>
  </si>
  <si>
    <t>R. Pirapora, 4643 - Neópolis, Natal - RN, 59088-330</t>
  </si>
  <si>
    <t>69420f36</t>
  </si>
  <si>
    <t>NTL09-4848</t>
  </si>
  <si>
    <t>R. Pouso Alto, 4643 - Neópolis, Natal - RN, 59088-390</t>
  </si>
  <si>
    <t>f207b684</t>
  </si>
  <si>
    <t>NTL09-4849</t>
  </si>
  <si>
    <t>R. Amambaí, 347 - Neópolis, Natal - RN, 59080-430</t>
  </si>
  <si>
    <t>1510876e</t>
  </si>
  <si>
    <t>NTL09-4850</t>
  </si>
  <si>
    <t>Alameda dos Eucaliptos, 231 - Neópolis, Natal - RN, 59080-445</t>
  </si>
  <si>
    <t>2cfb2e90</t>
  </si>
  <si>
    <t>NTL09-4851</t>
  </si>
  <si>
    <t>R. Pará, 260 - Neópolis, Natal - RN, 59080-160</t>
  </si>
  <si>
    <t>2f6233ff</t>
  </si>
  <si>
    <t>NTL09-4852</t>
  </si>
  <si>
    <t>R. Acre, 119 - Neópolis, Natal - RN, 59080-110</t>
  </si>
  <si>
    <t>ca6a9c1a</t>
  </si>
  <si>
    <t>NTL09-4853</t>
  </si>
  <si>
    <t>Av. dos Ipês, 736 - Neópolis, Natal - RN, 59080-115</t>
  </si>
  <si>
    <t>5592edd5</t>
  </si>
  <si>
    <t>NTL09-4854</t>
  </si>
  <si>
    <t>R. Ceará, 644 - Neópolis, Natal - RN, 59080-180</t>
  </si>
  <si>
    <t>1496d43c</t>
  </si>
  <si>
    <t>NTL09-4855</t>
  </si>
  <si>
    <t>Alameda dos Flamboyantes, 703 - Neópolis, Natal - RN, 59080-170</t>
  </si>
  <si>
    <t>41039ea3</t>
  </si>
  <si>
    <t>NTL09-4856</t>
  </si>
  <si>
    <t>R. Guarujá, 3951 - Capim Macio, Natal - RN, 59080-040</t>
  </si>
  <si>
    <t>b6171aa2</t>
  </si>
  <si>
    <t>NTL09-4857</t>
  </si>
  <si>
    <t>R. Maia Neto, 144 - Capim Macio, Natal - RN, 59080-050</t>
  </si>
  <si>
    <t>7bbe3c8d</t>
  </si>
  <si>
    <t>NTL09-4858</t>
  </si>
  <si>
    <t>R. Minas Gerais, 236 - Neópolis, Natal - RN, 59080-370</t>
  </si>
  <si>
    <t>91593df4</t>
  </si>
  <si>
    <t>NTL09-4859</t>
  </si>
  <si>
    <t>R. Rio Grande do Sul, 302 - Neópolis, Natal - RN, 59080-350</t>
  </si>
  <si>
    <t>dbc67440</t>
  </si>
  <si>
    <t>NTL09-4860</t>
  </si>
  <si>
    <t>R. Espírito Santo, 203 - Neópolis, Natal - RN, 59080-330</t>
  </si>
  <si>
    <t>7dd65869</t>
  </si>
  <si>
    <t>NTL09-4861</t>
  </si>
  <si>
    <t>R. Guanabara, 128 - Neópolis, Natal - RN, 59080-730</t>
  </si>
  <si>
    <t>6faf9f34</t>
  </si>
  <si>
    <t>NTL09-4862</t>
  </si>
  <si>
    <t>Alameda dos Bouganvilles, 62 - Neópolis, Natal - RN, 59080-150</t>
  </si>
  <si>
    <t>c9c7805e</t>
  </si>
  <si>
    <t>NTL09-4863</t>
  </si>
  <si>
    <t>R. Sergipe, 98 - Neópolis, Natal - RN, 59080-230</t>
  </si>
  <si>
    <t>4b788cd9</t>
  </si>
  <si>
    <t>NTL09-4864</t>
  </si>
  <si>
    <t>R. Pernambuco, 24 - Neópolis, Natal - RN, 59080-260</t>
  </si>
  <si>
    <t>9744cb4b</t>
  </si>
  <si>
    <t>JPA00-096</t>
  </si>
  <si>
    <t>-7,1576612</t>
  </si>
  <si>
    <t>-34,8470534</t>
  </si>
  <si>
    <t>fd1a3daf</t>
  </si>
  <si>
    <t>JPA00-117</t>
  </si>
  <si>
    <t>-7,1571780</t>
  </si>
  <si>
    <t>-34,8467060</t>
  </si>
  <si>
    <t>500b93d3</t>
  </si>
  <si>
    <t>JPA00-118</t>
  </si>
  <si>
    <t>-7,1574240</t>
  </si>
  <si>
    <t>-34,8462180</t>
  </si>
  <si>
    <t>97afe4c0</t>
  </si>
  <si>
    <t>JPA00-119</t>
  </si>
  <si>
    <t>-7,1576640</t>
  </si>
  <si>
    <t>-34,8473320</t>
  </si>
  <si>
    <t>7b813fe0</t>
  </si>
  <si>
    <t>JPA00-120</t>
  </si>
  <si>
    <t>-7,1583252</t>
  </si>
  <si>
    <t>-34,8471231</t>
  </si>
  <si>
    <t>8f455b2d</t>
  </si>
  <si>
    <t>JPA00-1691</t>
  </si>
  <si>
    <t>-7,1635760</t>
  </si>
  <si>
    <t>-34,8565540</t>
  </si>
  <si>
    <t>56cc6ed0</t>
  </si>
  <si>
    <t>JPA00-3214</t>
  </si>
  <si>
    <t>-7,1622990</t>
  </si>
  <si>
    <t>-34,8479580</t>
  </si>
  <si>
    <t>ffad86c9</t>
  </si>
  <si>
    <t>JPA00-3258</t>
  </si>
  <si>
    <t>-7,1598501</t>
  </si>
  <si>
    <t>-34,8470577</t>
  </si>
  <si>
    <t>dcefa1a6</t>
  </si>
  <si>
    <t>JPA00-3259</t>
  </si>
  <si>
    <t>-7,1588555</t>
  </si>
  <si>
    <t>-34,8476055</t>
  </si>
  <si>
    <t>d194865d</t>
  </si>
  <si>
    <t>JPA00-3265</t>
  </si>
  <si>
    <t>-7,1571283</t>
  </si>
  <si>
    <t>-34,8478885</t>
  </si>
  <si>
    <t>ca23ca9d</t>
  </si>
  <si>
    <t>JPA00-3266</t>
  </si>
  <si>
    <t>e3f3a5f2</t>
  </si>
  <si>
    <t>JPA00-3269</t>
  </si>
  <si>
    <t>-7,1576116</t>
  </si>
  <si>
    <t>-34,8485396</t>
  </si>
  <si>
    <t>3b9cb656</t>
  </si>
  <si>
    <t>JPA00-3270</t>
  </si>
  <si>
    <t>5b6e0b8f</t>
  </si>
  <si>
    <t>JPA00-3273</t>
  </si>
  <si>
    <t>-7,1605130</t>
  </si>
  <si>
    <t>-34,8471360</t>
  </si>
  <si>
    <t>72c1a592</t>
  </si>
  <si>
    <t>JPA00-3274</t>
  </si>
  <si>
    <t>-7,1608534</t>
  </si>
  <si>
    <t>-34,8480615</t>
  </si>
  <si>
    <t>9a352062</t>
  </si>
  <si>
    <t>JPA00-3275</t>
  </si>
  <si>
    <t>-7,1612972</t>
  </si>
  <si>
    <t>-34,8471844</t>
  </si>
  <si>
    <t>18f32b1d</t>
  </si>
  <si>
    <t>JPA00-3277</t>
  </si>
  <si>
    <t>-7,1613790</t>
  </si>
  <si>
    <t>-34,8484296</t>
  </si>
  <si>
    <t>15960d2c</t>
  </si>
  <si>
    <t>JPA00-3278</t>
  </si>
  <si>
    <t>-7,1617040</t>
  </si>
  <si>
    <t>-34,8476470</t>
  </si>
  <si>
    <t>2ca27e94</t>
  </si>
  <si>
    <t>JPA00-3281</t>
  </si>
  <si>
    <t>-7,1632390</t>
  </si>
  <si>
    <t>-34,8502880</t>
  </si>
  <si>
    <t>5e0b4678</t>
  </si>
  <si>
    <t>JPA00-3282</t>
  </si>
  <si>
    <t>-7,1636311</t>
  </si>
  <si>
    <t>-34,8504124</t>
  </si>
  <si>
    <t>adc8c8ef</t>
  </si>
  <si>
    <t>JPA00-3283</t>
  </si>
  <si>
    <t>-7,1629565</t>
  </si>
  <si>
    <t>-34,8507987</t>
  </si>
  <si>
    <t>4dc570fb</t>
  </si>
  <si>
    <t>JPA00-3284</t>
  </si>
  <si>
    <t>-7,1638150</t>
  </si>
  <si>
    <t>-34,8511960</t>
  </si>
  <si>
    <t>0070c5eb</t>
  </si>
  <si>
    <t>JPA00-3285</t>
  </si>
  <si>
    <t>-7,1639505</t>
  </si>
  <si>
    <t>-34,8517871</t>
  </si>
  <si>
    <t>36bf1e07</t>
  </si>
  <si>
    <t>JPA00-376</t>
  </si>
  <si>
    <t>-7,1648470</t>
  </si>
  <si>
    <t>-34,8530830</t>
  </si>
  <si>
    <t>9984c474</t>
  </si>
  <si>
    <t>JPA00-6549</t>
  </si>
  <si>
    <t>-7,1471709</t>
  </si>
  <si>
    <t>-34,8306687</t>
  </si>
  <si>
    <t>f8256846</t>
  </si>
  <si>
    <t>JPA00-6550</t>
  </si>
  <si>
    <t>-7,1460850</t>
  </si>
  <si>
    <t>-34,8307840</t>
  </si>
  <si>
    <t>95c5fcf2</t>
  </si>
  <si>
    <t>JPA00-9764</t>
  </si>
  <si>
    <t>-7,1600940</t>
  </si>
  <si>
    <t>-34,8508134</t>
  </si>
  <si>
    <t>f940e0ab</t>
  </si>
  <si>
    <t>JPA00-9765</t>
  </si>
  <si>
    <t>-7,1606971</t>
  </si>
  <si>
    <t>-34,8495823</t>
  </si>
  <si>
    <t>dad9b3bb</t>
  </si>
  <si>
    <t>JPA00-9766</t>
  </si>
  <si>
    <t>cac188b9</t>
  </si>
  <si>
    <t>JPA00-9767</t>
  </si>
  <si>
    <t>-7,1612530</t>
  </si>
  <si>
    <t>-34,8498000</t>
  </si>
  <si>
    <t>b7d6dc8c</t>
  </si>
  <si>
    <t>JPA00-7848</t>
  </si>
  <si>
    <t>Cidade Universitaria</t>
  </si>
  <si>
    <t>R. Enfermeira Ana Maria Barbosa de Almeida, 938 - Lot. Cidade Universitaria, João Pessoa - PB, 58052-270</t>
  </si>
  <si>
    <t>-7,15379716391117</t>
  </si>
  <si>
    <t>-34,82999430444790</t>
  </si>
  <si>
    <t>ee7e224a</t>
  </si>
  <si>
    <t>JPA00-7849</t>
  </si>
  <si>
    <t>f9f390c3</t>
  </si>
  <si>
    <t>NFS01</t>
  </si>
  <si>
    <t>NÍSIA FLORESTA</t>
  </si>
  <si>
    <t>NSF01-01090</t>
  </si>
  <si>
    <t>d31d9721</t>
  </si>
  <si>
    <t>SII02-183</t>
  </si>
  <si>
    <t>Bosque das Colinas</t>
  </si>
  <si>
    <t>R. Oswald de Andrade</t>
  </si>
  <si>
    <t>-5.978796132005507</t>
  </si>
  <si>
    <t>-35.28563815069819</t>
  </si>
  <si>
    <t>9f74ca83</t>
  </si>
  <si>
    <t>NTL00-1045</t>
  </si>
  <si>
    <t>R. Manoel de Castro - Cidade da Esperança</t>
  </si>
  <si>
    <t>Os_ABRIL_RN</t>
  </si>
  <si>
    <t>843e4ff4</t>
  </si>
  <si>
    <t>NTL00-1048</t>
  </si>
  <si>
    <t>Tv. dos Potiguares, 29 - Candelária, Natal - RN, 59070-764</t>
  </si>
  <si>
    <t>a0b3ea97</t>
  </si>
  <si>
    <t>NTL00-1049</t>
  </si>
  <si>
    <t>R. Manoel de Castro, 554 - Cidade da Esperança, Natal - RN, 59064-010</t>
  </si>
  <si>
    <t>624fd3f4</t>
  </si>
  <si>
    <t>NTL00-1053</t>
  </si>
  <si>
    <t>Av. Interventor Mário Câmara, 4369 - Cidade da Esperança, Natal - RN, 59070-702</t>
  </si>
  <si>
    <t>3a95d26d</t>
  </si>
  <si>
    <t>NTL00-1055</t>
  </si>
  <si>
    <t>R. Josebias Costa Barreto, 33 - Cidade da Esperança, Natal - RN, 59070-750</t>
  </si>
  <si>
    <t>1ecc9f6b</t>
  </si>
  <si>
    <t>NTL00-1505</t>
  </si>
  <si>
    <t>Rua Francisco Varela, 671 - Cidade da Esperança, Natal - RN, 59070-764</t>
  </si>
  <si>
    <t>c14d9743</t>
  </si>
  <si>
    <t>NTL00-1506</t>
  </si>
  <si>
    <t>Nova Cidade</t>
  </si>
  <si>
    <t>R. da Floresta, 401 - Nova Cidade, Natal - RN, 59064-020</t>
  </si>
  <si>
    <t>674458b4</t>
  </si>
  <si>
    <t>NTL00-1988</t>
  </si>
  <si>
    <t>R. Otávio Rodrigues, 165 - Cidade da Esperança, Natal - RN, 59070-710</t>
  </si>
  <si>
    <t>8aac9818</t>
  </si>
  <si>
    <t>NTL00-2014</t>
  </si>
  <si>
    <t>R. Josebias Costa Barreto, 39 - Cidade da Esperança, Natal - RN, 59070-750</t>
  </si>
  <si>
    <t>f06148da</t>
  </si>
  <si>
    <t>NTL00-2097</t>
  </si>
  <si>
    <t>R. Manoel de Castro, 318 - Cidade da Esperança, Natal - RN, 59064-010</t>
  </si>
  <si>
    <t>fcdca486</t>
  </si>
  <si>
    <t>NTL00-2099</t>
  </si>
  <si>
    <t>Av. Interventor Mário Câmara, 2508 - Cidade da Esperança, Natal - RN, 59070-702</t>
  </si>
  <si>
    <t>8e6fdc46</t>
  </si>
  <si>
    <t>NTL00-2103</t>
  </si>
  <si>
    <t>R. da Floresta, 365 - Cidade Nova, Natal - RN, 59070-760</t>
  </si>
  <si>
    <t>e5f103f6</t>
  </si>
  <si>
    <t>NTL00-2109</t>
  </si>
  <si>
    <t>3bd165d2</t>
  </si>
  <si>
    <t>NTL00-2110</t>
  </si>
  <si>
    <t>R. da Floresta, 42 - Nova cidade, Natal - RN, 59070-490</t>
  </si>
  <si>
    <t>f46de07e</t>
  </si>
  <si>
    <t>NTL00-2121</t>
  </si>
  <si>
    <t>R. Manoel de Castro, 516 - Cidade da Esperança, Natal - RN, 59070-700</t>
  </si>
  <si>
    <t>b24346d3</t>
  </si>
  <si>
    <t>NTL00-2122</t>
  </si>
  <si>
    <t>R. dos Potiguares, 124 - Cidade da Esperança, Natal - RN, 59070-730</t>
  </si>
  <si>
    <t>149ca15a</t>
  </si>
  <si>
    <t>Tv. dos Potiguares, 7 - Candelária, Natal - RN, 59064-015</t>
  </si>
  <si>
    <t>SEM TAMPA</t>
  </si>
  <si>
    <t>1d192669</t>
  </si>
  <si>
    <t>NTL00-2124</t>
  </si>
  <si>
    <t>R. dos Potiguares, 2172 - Candelária, Natal - RN</t>
  </si>
  <si>
    <t>dc12dbaa</t>
  </si>
  <si>
    <t>NTL00-2125</t>
  </si>
  <si>
    <t>R. dos Potiguares, 2754 - Cidade Nova, Natal - RN, 59070-730</t>
  </si>
  <si>
    <t>f5fdea1e</t>
  </si>
  <si>
    <t>NTL00-1987</t>
  </si>
  <si>
    <t>3a Tv. Cabugi, 2465 - Cidade da Esperança, Natal - RN, 59072-885</t>
  </si>
  <si>
    <t>b072e432</t>
  </si>
  <si>
    <t>NTL00-2100</t>
  </si>
  <si>
    <t>R. Eng. Carlos Albeto Liberato, 105 - Cidade Nova, Natal - RN, 59072-865</t>
  </si>
  <si>
    <t>e4371470</t>
  </si>
  <si>
    <t>NTL00-2101</t>
  </si>
  <si>
    <t>R. Eng. Carlos Alberto Liberato, 434-9 - Cidade Nova, Natal - RN, 59072-820</t>
  </si>
  <si>
    <t>c7cad598</t>
  </si>
  <si>
    <t>NTL00-2105</t>
  </si>
  <si>
    <t>R. Otávio Rodrigues, 435 - Cidade da Esperança, Natal - RN, 59070-710</t>
  </si>
  <si>
    <t>53d6013d</t>
  </si>
  <si>
    <t>NTL00-2107</t>
  </si>
  <si>
    <t>R. Otávio Rodrigues, 787 - Cidade da Esperança, Natal - RN, 59070-710</t>
  </si>
  <si>
    <t>cc19522b</t>
  </si>
  <si>
    <t>3a Tv. Cabugi, 8a - Cidade da Esperança, Natal - RN, 59070-715</t>
  </si>
  <si>
    <t>bfe76e95</t>
  </si>
  <si>
    <t>NTL00-2114</t>
  </si>
  <si>
    <t>3a Tv. Cabugi, 900 - Cidade Nova, Natal - RN, 59070-715</t>
  </si>
  <si>
    <t>c1327b2e</t>
  </si>
  <si>
    <t>NTL00-2118</t>
  </si>
  <si>
    <t>R. Sebastião Pinheiro, 198 - Cidade da Esperança, Natal - RN, 59070-720</t>
  </si>
  <si>
    <t>23144f72</t>
  </si>
  <si>
    <t>NTL00-2119</t>
  </si>
  <si>
    <t>R. Sebastião Pinheiro, 324 - 399-279 - Cidade da Esperança, Natal - RN, 59070-720</t>
  </si>
  <si>
    <t>7b22ab3b</t>
  </si>
  <si>
    <t>NTL00-2126</t>
  </si>
  <si>
    <t>Rua dos Potiguares, 1901, Nova Cidade - Candelária, Natal - RN, 59072-890</t>
  </si>
  <si>
    <t>d78332a7</t>
  </si>
  <si>
    <t>NTL00-1046</t>
  </si>
  <si>
    <t>R. Otávio Rodrigues, 352 - Cidade da Esperança, Natal - RN, 59070-710</t>
  </si>
  <si>
    <t>82a81408</t>
  </si>
  <si>
    <t>NTL00-1047</t>
  </si>
  <si>
    <t>R. Sebastião Pinheiro, 461 - Cidade da Esperança, Natal - RN, 59072-888</t>
  </si>
  <si>
    <t>2422feef</t>
  </si>
  <si>
    <t>NTL00-1051</t>
  </si>
  <si>
    <t>R. Francisco Justino Gomes, 129 - Cidade Nova, Natal - RN, 59072-886</t>
  </si>
  <si>
    <t>f4663c01</t>
  </si>
  <si>
    <t>NTL00-1052</t>
  </si>
  <si>
    <t>Av. Interventor Mário Câmara, 22 - Cidade da Esperança, Natal - RN, 59072-820</t>
  </si>
  <si>
    <t>b874c636</t>
  </si>
  <si>
    <t>NTL00-2000</t>
  </si>
  <si>
    <t>R. Otávio Rodrigues, 636 - Cidade da Esperança, Natal - RN, 59070-710</t>
  </si>
  <si>
    <t>c866bca2</t>
  </si>
  <si>
    <t>NTL00-2065</t>
  </si>
  <si>
    <t>R. Sebastião Pinheiro, 998 - Cidade Nova, Natal - RN, 59070-720</t>
  </si>
  <si>
    <t>a35aea64</t>
  </si>
  <si>
    <t>NTL00-2069</t>
  </si>
  <si>
    <t>R. João Maurício, 30 - Cidade Nova, Natal - RN, 59072-812</t>
  </si>
  <si>
    <t>661c807e</t>
  </si>
  <si>
    <t>TIBAU DO SUL</t>
  </si>
  <si>
    <t>TUL01-01106</t>
  </si>
  <si>
    <t>RN-003, Tibau do Sul - RN, 59178-000</t>
  </si>
  <si>
    <t>-6,19332652</t>
  </si>
  <si>
    <t>-35,10029710</t>
  </si>
  <si>
    <t>beea8da1</t>
  </si>
  <si>
    <t>TUL01-01033</t>
  </si>
  <si>
    <t>-6,19172392</t>
  </si>
  <si>
    <t>-35,09914843</t>
  </si>
  <si>
    <t>4aa66bd4</t>
  </si>
  <si>
    <t>TUL01-01041</t>
  </si>
  <si>
    <t>R. Poti, 98-120, Tibau do Sul - RN, 59178-000</t>
  </si>
  <si>
    <t>-6,18960099</t>
  </si>
  <si>
    <t>-35,09218511</t>
  </si>
  <si>
    <t>79c6967b</t>
  </si>
  <si>
    <t>TUL01-01032</t>
  </si>
  <si>
    <t>R. Projetada, Tibau do Sul - RN, 59178-000</t>
  </si>
  <si>
    <t>-6,20121689</t>
  </si>
  <si>
    <t>-35,10098261</t>
  </si>
  <si>
    <t>50632c52</t>
  </si>
  <si>
    <t>TUL01-01050</t>
  </si>
  <si>
    <t>R. Febrônio Soares, 54, Tibau do Sul - RN, 59178-000</t>
  </si>
  <si>
    <t>-6,18893816</t>
  </si>
  <si>
    <t>-35,09185297</t>
  </si>
  <si>
    <t>bf10fd20</t>
  </si>
  <si>
    <t>TUL01-01096</t>
  </si>
  <si>
    <t>Rua Hélio Galvão, 209-137, Tibau do Sul - RN, 59178-000</t>
  </si>
  <si>
    <t>-6,18723836</t>
  </si>
  <si>
    <t>-35,09084982</t>
  </si>
  <si>
    <t>2b6e2987</t>
  </si>
  <si>
    <t>TUL01-01090</t>
  </si>
  <si>
    <t>Gov. Aluizio Alves, 301-195, Tibau do Sul - RN, 59178-000</t>
  </si>
  <si>
    <t>-6,18495190</t>
  </si>
  <si>
    <t>-35,09043249</t>
  </si>
  <si>
    <t>0b5f0b70</t>
  </si>
  <si>
    <t>TUL01-01060</t>
  </si>
  <si>
    <t>R. Aguinaldo de Lima Nobre, 220, Tibau do Sul - RN, 59178-000</t>
  </si>
  <si>
    <t>-6,19704136</t>
  </si>
  <si>
    <t>-35,08463634</t>
  </si>
  <si>
    <t>6865ee52</t>
  </si>
  <si>
    <t>TUL01-01037</t>
  </si>
  <si>
    <t>R. dos Potiguares, 81, Tibau do Sul - RN, 59178-000</t>
  </si>
  <si>
    <t>-6,18848724</t>
  </si>
  <si>
    <t>-35,09304264</t>
  </si>
  <si>
    <t>3853c85b</t>
  </si>
  <si>
    <t>TUL01-01072</t>
  </si>
  <si>
    <t>R. Prof. Jose Mamede, 50, Tibau do Sul - RN, 59178-000</t>
  </si>
  <si>
    <t>-6,18575271</t>
  </si>
  <si>
    <t>-35,09150679</t>
  </si>
  <si>
    <t>e109a44e</t>
  </si>
  <si>
    <t>TUL01-01086</t>
  </si>
  <si>
    <t>R. Modesto Inacio Rodrigues, Tibau do Sul - RN, 59178-000</t>
  </si>
  <si>
    <t>-6,18797139</t>
  </si>
  <si>
    <t>-35,08749352</t>
  </si>
  <si>
    <t>c2145465</t>
  </si>
  <si>
    <t>TUL01-01089</t>
  </si>
  <si>
    <t>Largo Barra de Tibau, 334, Tibau do Sul - RN, 59178-000</t>
  </si>
  <si>
    <t>-6,18314344</t>
  </si>
  <si>
    <t>-35,09067799</t>
  </si>
  <si>
    <t>dd32d58d</t>
  </si>
  <si>
    <t>TUL01-01092</t>
  </si>
  <si>
    <t>Gov. Aluizio Alves, 83, Tibau do Sul - RN, 59178-000</t>
  </si>
  <si>
    <t>-6,18626203</t>
  </si>
  <si>
    <t>-35,09142297</t>
  </si>
  <si>
    <t>dc062c21</t>
  </si>
  <si>
    <t>NTL06-190</t>
  </si>
  <si>
    <t>Parque das Nações</t>
  </si>
  <si>
    <t>Av. Olavo Lacerda Montenegro, 2600 - Parque das Nacoes, Parnamirim - RN, 59158-400</t>
  </si>
  <si>
    <t>-5,92553400</t>
  </si>
  <si>
    <t>-35,22997100</t>
  </si>
  <si>
    <t>Ecoville Condomínio Clube</t>
  </si>
  <si>
    <t>bdcf1519</t>
  </si>
  <si>
    <t>NTL06-191</t>
  </si>
  <si>
    <t>Av. Olavo Lacerda Montenegro, 2600 - Parque das Nacoes, Parnamirim - RN, 59158-401</t>
  </si>
  <si>
    <t>a7ed7c0a</t>
  </si>
  <si>
    <t>NTL06-193</t>
  </si>
  <si>
    <t>Av. Olavo Lacerda Montenegro, 2600 - Parque das Nacoes, Parnamirim - RN, 59158-402</t>
  </si>
  <si>
    <t>6132eb6e</t>
  </si>
  <si>
    <t>NTL06-197</t>
  </si>
  <si>
    <t>Av. Olavo Lacerda Montenegro, 2600 - Parque das Nacoes, Parnamirim - RN, 59158-403</t>
  </si>
  <si>
    <t>f41e63ef</t>
  </si>
  <si>
    <t>NTL06-199</t>
  </si>
  <si>
    <t>Av. Olavo Lacerda Montenegro, 2600 - Parque das Nacoes, Parnamirim - RN, 59158-404</t>
  </si>
  <si>
    <t>ec0b5812</t>
  </si>
  <si>
    <t>NTL06-201</t>
  </si>
  <si>
    <t>Av. Olavo Lacerda Montenegro, 2600 - Parque das Nacoes, Parnamirim - RN, 59158-405</t>
  </si>
  <si>
    <t>250cf5ed</t>
  </si>
  <si>
    <t>NTL06-203</t>
  </si>
  <si>
    <t>Av. Olavo Lacerda Montenegro, 2600 - Parque das Nacoes, Parnamirim - RN, 59158-406</t>
  </si>
  <si>
    <t>cc4d5dde</t>
  </si>
  <si>
    <t>NTL06-204</t>
  </si>
  <si>
    <t>Av. Olavo Lacerda Montenegro, 2600 - Parque das Nacoes, Parnamirim - RN, 59158-407</t>
  </si>
  <si>
    <t>28e4f3d5</t>
  </si>
  <si>
    <t>NTL06-206</t>
  </si>
  <si>
    <t>Av. Olavo Lacerda Montenegro, 2600 - Parque das Nacoes, Parnamirim - RN, 59158-408</t>
  </si>
  <si>
    <t>807ff09a</t>
  </si>
  <si>
    <t>NTL06-210</t>
  </si>
  <si>
    <t>Av. Olavo Lacerda Montenegro, 2600 - Parque das Nacoes, Parnamirim - RN, 59158-409</t>
  </si>
  <si>
    <t>2dce21c0</t>
  </si>
  <si>
    <t>NTL06-211</t>
  </si>
  <si>
    <t>Av. Olavo Lacerda Montenegro, 2600 - Parque das Nacoes, Parnamirim - RN, 59158-410</t>
  </si>
  <si>
    <t>a0a8edd8</t>
  </si>
  <si>
    <t>STO01-92</t>
  </si>
  <si>
    <t>Santo Antônio</t>
  </si>
  <si>
    <t>R. Quinze de Novembro, 54, Santo Antônio - RN, 59255-000</t>
  </si>
  <si>
    <t>-6.310594484517631,</t>
  </si>
  <si>
    <t>-35.477153141827664</t>
  </si>
  <si>
    <t>b9cb13ef</t>
  </si>
  <si>
    <t>STO01-443</t>
  </si>
  <si>
    <t>R. Mal. Floriano, Santo Antônio - RN, 59255-000</t>
  </si>
  <si>
    <t>-6.3125212911784665</t>
  </si>
  <si>
    <t>-35.48224899104215</t>
  </si>
  <si>
    <t>803b1e51</t>
  </si>
  <si>
    <t>STO01-445</t>
  </si>
  <si>
    <t>R. São Vicente de Paula, 452, Santo Antônio - RN, 59255-000</t>
  </si>
  <si>
    <t>-6.311748828647193</t>
  </si>
  <si>
    <t>-35.48199183244071</t>
  </si>
  <si>
    <t>7ced7753</t>
  </si>
  <si>
    <t>STO01-355</t>
  </si>
  <si>
    <t>R. Pres. Castelo Branco, 148, Santo Antônio - RN, 59255-000</t>
  </si>
  <si>
    <t>-6.312796225081127</t>
  </si>
  <si>
    <t>-35.47931264997635</t>
  </si>
  <si>
    <t>c394328c</t>
  </si>
  <si>
    <t>STO01-341</t>
  </si>
  <si>
    <t>Tv. Padre Andrade, 315, Santo Antônio - RN, 59255-000</t>
  </si>
  <si>
    <t>-6.3107131208408465</t>
  </si>
  <si>
    <t>-35.480129734580004</t>
  </si>
  <si>
    <t>1ef48399</t>
  </si>
  <si>
    <t>STO01-290</t>
  </si>
  <si>
    <t>Santo Antônio - RN, 59255-000</t>
  </si>
  <si>
    <t>-6.304821817122468</t>
  </si>
  <si>
    <t>-35.47405035040717</t>
  </si>
  <si>
    <t>8d708c6c</t>
  </si>
  <si>
    <t>STO01-285</t>
  </si>
  <si>
    <t>R. Luiz Ferreira de Souza, 93, Santo Antônio - RN, 59255-000</t>
  </si>
  <si>
    <t>-6.3061086552887335</t>
  </si>
  <si>
    <t>-35.47490545525666</t>
  </si>
  <si>
    <t>1d5f1639</t>
  </si>
  <si>
    <t>STO01-356</t>
  </si>
  <si>
    <t>R. Dr. Pedro Velho, 528 - Centro, Santo Antônio - RN, 59255-000</t>
  </si>
  <si>
    <t>-6.313168126191977</t>
  </si>
  <si>
    <t>-35.47954063934921</t>
  </si>
  <si>
    <t>d3caf162</t>
  </si>
  <si>
    <t>SII01-01009</t>
  </si>
  <si>
    <t>R. Pref. Juvenal de Carvalho, 53 - Fonte da Bica, São José de Mipibu - RN, 59162-000</t>
  </si>
  <si>
    <t>-6,07291995</t>
  </si>
  <si>
    <t>-35,23716554</t>
  </si>
  <si>
    <t>ff5f733f</t>
  </si>
  <si>
    <t>SII01-224</t>
  </si>
  <si>
    <t>Bairro Novo</t>
  </si>
  <si>
    <t>R. Paulista - Bairro Novo, Nísia Floresta - RN, 59164-000</t>
  </si>
  <si>
    <t>-6,06696683</t>
  </si>
  <si>
    <t>-35,23153156</t>
  </si>
  <si>
    <t>bb3ddeda</t>
  </si>
  <si>
    <t>SII01-562</t>
  </si>
  <si>
    <t>Miguel Laurentino</t>
  </si>
  <si>
    <t>Av. Veredas de Pipa, 115 - Miguel Laurentino, São José de Mipibu - RN, 59162-000</t>
  </si>
  <si>
    <t>-6,05514840</t>
  </si>
  <si>
    <t>-35,23819819</t>
  </si>
  <si>
    <t>ec8c41b8</t>
  </si>
  <si>
    <t>SII01-672</t>
  </si>
  <si>
    <t>São José de Mipibu</t>
  </si>
  <si>
    <t>R. Do Campo, São José de Mipibu - RN, 59162-000</t>
  </si>
  <si>
    <t>-6,06650274</t>
  </si>
  <si>
    <t>-35,29358312</t>
  </si>
  <si>
    <t>43b3626e</t>
  </si>
  <si>
    <t>SII01-0883</t>
  </si>
  <si>
    <t>Manoel Alves</t>
  </si>
  <si>
    <t>R. Quinze de Novembro, 382-428 - Manoel Alves de Souza, São José de Mipibu - RN, 59162-000</t>
  </si>
  <si>
    <t>-6,07642525</t>
  </si>
  <si>
    <t>-35,24051763</t>
  </si>
  <si>
    <t>14c8fc3e</t>
  </si>
  <si>
    <t>SII01-0889</t>
  </si>
  <si>
    <t>R. José Jorge, 307-283 - Fonte da Bica, São José de Mipibu - RN, 59162-000</t>
  </si>
  <si>
    <t>-6,07949179</t>
  </si>
  <si>
    <t>-35,23788840</t>
  </si>
  <si>
    <t>f6a129f2</t>
  </si>
  <si>
    <t>SII01-0893</t>
  </si>
  <si>
    <t>R. Princesa Isabel, 471-439 - Fonte da Bica, São José de Mipibu - RN, 59162-000</t>
  </si>
  <si>
    <t>-6,07682066</t>
  </si>
  <si>
    <t>-35,23722053</t>
  </si>
  <si>
    <t>b0b62174</t>
  </si>
  <si>
    <t>SII01-0907</t>
  </si>
  <si>
    <t>RN-315, 200-236 - Fonte da Bica, São José de Mipibu - RN, 59162-000</t>
  </si>
  <si>
    <t>-6,07623789</t>
  </si>
  <si>
    <t>-35,23539394</t>
  </si>
  <si>
    <t>d9741f85</t>
  </si>
  <si>
    <t>SII01-0922</t>
  </si>
  <si>
    <t>R. São Gonçalo - Manoel Alves de Souza, São José de Mipibu - RN, 59162-000</t>
  </si>
  <si>
    <t>-6,06978204</t>
  </si>
  <si>
    <t>-35,24898201</t>
  </si>
  <si>
    <t>cd91c780</t>
  </si>
  <si>
    <t>SII01-0949</t>
  </si>
  <si>
    <t>R. Valfredo de Araújo Costa, 55 - Manoel Alves de Souza, São José de Mipibu - RN, 59162-000</t>
  </si>
  <si>
    <t>-6,06930409</t>
  </si>
  <si>
    <t>-35,24506676</t>
  </si>
  <si>
    <t>7314ef91</t>
  </si>
  <si>
    <t>SII01-0989</t>
  </si>
  <si>
    <t>Av. Moizaniel de Carvalho, 14 - Manoel Alves de Souza, São José de Mipibu - RN, 59162-000</t>
  </si>
  <si>
    <t>-6,06468304</t>
  </si>
  <si>
    <t>-35,24761476</t>
  </si>
  <si>
    <t>8dea448c</t>
  </si>
  <si>
    <t>SII01-01021</t>
  </si>
  <si>
    <t>Tv. Primeiro de Maio, 2-28 - Manoel Alves de Souza, São José de Mipibu - RN, 59162-000</t>
  </si>
  <si>
    <t>-6,07312799</t>
  </si>
  <si>
    <t>-35,24169847</t>
  </si>
  <si>
    <t>ba9ec882</t>
  </si>
  <si>
    <t>SII01-01022</t>
  </si>
  <si>
    <t>Tv. Primeiro de Maio, 60 - Manoel Alves de Souza, São José de Mipibu - RN, 59162-000</t>
  </si>
  <si>
    <t>-6,07305865</t>
  </si>
  <si>
    <t>-35,24202168</t>
  </si>
  <si>
    <t>1ca9638d</t>
  </si>
  <si>
    <t>SII01-01070</t>
  </si>
  <si>
    <t>R. São João, 200-358 - Fonte da Bica, São José de Mipibu - RN, 59162-000</t>
  </si>
  <si>
    <t>-6,08022925</t>
  </si>
  <si>
    <t>-35,23535773</t>
  </si>
  <si>
    <t>c6fd8260</t>
  </si>
  <si>
    <t>SII01-01007</t>
  </si>
  <si>
    <t>R. Pref. Juvenal de Carvalho, 120 - Fonte da Bica, São José de Mipibu - RN, 59162-000</t>
  </si>
  <si>
    <t>-6,07266657</t>
  </si>
  <si>
    <t>-35,23769796</t>
  </si>
  <si>
    <t>402835c4</t>
  </si>
  <si>
    <t>SII01-614</t>
  </si>
  <si>
    <t>R. Basílio II, 113-63 - Miguel Laurentino, São José de Mipibu - RN, 59162-000</t>
  </si>
  <si>
    <t>-6,07115829</t>
  </si>
  <si>
    <t>-35,23564607</t>
  </si>
  <si>
    <t>5c087c65</t>
  </si>
  <si>
    <t>SII01-237</t>
  </si>
  <si>
    <t>R. ProfR. Maria Augusta, 188 - Bairro Novo, Nísia Floresta - RN, 59164-000</t>
  </si>
  <si>
    <t>-6,06575992</t>
  </si>
  <si>
    <t>-35,23196742</t>
  </si>
  <si>
    <t>f28246ed</t>
  </si>
  <si>
    <t>SII01-675</t>
  </si>
  <si>
    <t>São José de Mipibu - RN, 59162-000</t>
  </si>
  <si>
    <t>-6,06593729</t>
  </si>
  <si>
    <t>-35,29331625</t>
  </si>
  <si>
    <t>ca1785f1</t>
  </si>
  <si>
    <t>SII01-679</t>
  </si>
  <si>
    <t>-6,06594529</t>
  </si>
  <si>
    <t>-35,29499128</t>
  </si>
  <si>
    <t>4ec25592</t>
  </si>
  <si>
    <t>SII01-537</t>
  </si>
  <si>
    <t>-6,06612800</t>
  </si>
  <si>
    <t>-35,29216826</t>
  </si>
  <si>
    <t>b814ee4a</t>
  </si>
  <si>
    <t>SII01-668</t>
  </si>
  <si>
    <t>-6,06708552</t>
  </si>
  <si>
    <t>-35,29342756</t>
  </si>
  <si>
    <t>97826231</t>
  </si>
  <si>
    <t>SII01-0878</t>
  </si>
  <si>
    <t>Fonte da Bica, São José de Mipibu - RN, 59162-000</t>
  </si>
  <si>
    <t>-6,08054530</t>
  </si>
  <si>
    <t>-35,24392202</t>
  </si>
  <si>
    <t>1a49156e</t>
  </si>
  <si>
    <t>SII01-0973</t>
  </si>
  <si>
    <t>R. Pedro Álvares Cabral, São José de Mipibu - RN, 59162-000</t>
  </si>
  <si>
    <t>-6,05188857</t>
  </si>
  <si>
    <t>-35,25793178</t>
  </si>
  <si>
    <t>0ccf541d</t>
  </si>
  <si>
    <t>NTL14-124</t>
  </si>
  <si>
    <t>Lot. Projetado</t>
  </si>
  <si>
    <t>Av. Bela Parnamirim, 1737-1673 - Lot. Projetado, Parnamirim - RN, 59147-060</t>
  </si>
  <si>
    <t>9e4a02ca</t>
  </si>
  <si>
    <t>NTL14-139</t>
  </si>
  <si>
    <t>R. do Pirarucu, 97 - Monte Castelo, Parnamirim - RN, 59146-363</t>
  </si>
  <si>
    <t>667c7a8b</t>
  </si>
  <si>
    <t>NTL14-142</t>
  </si>
  <si>
    <t>R. Tucunaré, 81 - Monte Castelo, Parnamirim - RN, 59146-366</t>
  </si>
  <si>
    <t>42e9b0b3</t>
  </si>
  <si>
    <t>NTL14-235</t>
  </si>
  <si>
    <t>R. da Solidariedade, 160-11 - Lot. Projetado, Parnamirim - RN, 59147-050</t>
  </si>
  <si>
    <t>a4019cc0</t>
  </si>
  <si>
    <t>NTL14-238</t>
  </si>
  <si>
    <t>Av. Perimetral, 200 - Vida Nova, Parnamirim - RN, 59147-190</t>
  </si>
  <si>
    <t>4ee107b5</t>
  </si>
  <si>
    <t>NTL14-262</t>
  </si>
  <si>
    <t>R. Nova América, 155-1 - Vida Nova, Parnamirim - RN, 59147-100</t>
  </si>
  <si>
    <t>e637c6fe</t>
  </si>
  <si>
    <t>NTL14-268</t>
  </si>
  <si>
    <t>R. Vida Nova, 146-240 - Lot. Projetado, Parnamirim - RN</t>
  </si>
  <si>
    <t>988f1fe8</t>
  </si>
  <si>
    <t>NTL14-280</t>
  </si>
  <si>
    <t>R. da Esperança, 1850 - Parque de Exposicoes, Parnamirim - RN, 59146-800</t>
  </si>
  <si>
    <t>a458a1db</t>
  </si>
  <si>
    <t>NTL14-294</t>
  </si>
  <si>
    <t>R. da Aurora, 937 - Parque de Exposicoes, Parnamirim - RN, 59146-810</t>
  </si>
  <si>
    <t>c10a4d97</t>
  </si>
  <si>
    <t>NTL14-295</t>
  </si>
  <si>
    <t>R. da Aurora, 979 - Parque de Exposicoes, Parnamirim - RN, 59146-810</t>
  </si>
  <si>
    <t>eb3b2228</t>
  </si>
  <si>
    <t>NTL14-299</t>
  </si>
  <si>
    <t>R. Nova Terra, 197 - Lot. Projetado, Parnamirim - RN, 59147-145</t>
  </si>
  <si>
    <t>d6f6b8a9</t>
  </si>
  <si>
    <t>NTL14-301</t>
  </si>
  <si>
    <t>R. Nova Assunção, 227 - Lot. Projetado, Parnamirim - RN, 59147-150</t>
  </si>
  <si>
    <t>2db6e4f8</t>
  </si>
  <si>
    <t>NTL14-303</t>
  </si>
  <si>
    <t>R. Nova Assunção, 129 - Vida Nova, Parnamirim - RN, 59147-150</t>
  </si>
  <si>
    <t>7c51b3d3</t>
  </si>
  <si>
    <t>NTL14-312</t>
  </si>
  <si>
    <t>Av. Perimetral, 390 - Vida Nova, Parnamirim - RN, 59147-190</t>
  </si>
  <si>
    <t>29b2e403</t>
  </si>
  <si>
    <t>NTL14-316</t>
  </si>
  <si>
    <t>R. Nova Europa, 211 - Vida Nova, Parnamirim - RN, 59147-160</t>
  </si>
  <si>
    <t>5f36a628</t>
  </si>
  <si>
    <t>NTL14-341</t>
  </si>
  <si>
    <t>R. da Fraternidade, 639 - Vida Nova, Parnamirim - RN, 59147-045</t>
  </si>
  <si>
    <t>10e2e11c</t>
  </si>
  <si>
    <t>NTL14-35</t>
  </si>
  <si>
    <t>R. do Bagre, 108-154 - Vida Nova, Parnamirim - RN, 59147-435</t>
  </si>
  <si>
    <t>88ff7f5f</t>
  </si>
  <si>
    <t>NTL14-36</t>
  </si>
  <si>
    <t>R. Mar Mediterrâneo, 312 - Parque Jockei Clube, Parnamirim - RN, 59147-420</t>
  </si>
  <si>
    <t>6f984918</t>
  </si>
  <si>
    <t>NTL14-362</t>
  </si>
  <si>
    <t>R. Silvia Bandeira de Melo, 101 - Parque de Exposicoes, Parnamirim - RN, 59146-640</t>
  </si>
  <si>
    <t>dda1393b</t>
  </si>
  <si>
    <t>NTL14-366</t>
  </si>
  <si>
    <t>Tv. Silvia Bandeira, 63 - Parque de Exposicoes, Parnamirim - RN, 59146-610</t>
  </si>
  <si>
    <t>4e70357d</t>
  </si>
  <si>
    <t>NTL14-375</t>
  </si>
  <si>
    <t>R. do Citrino, 25 - Parque de Exposicoes, Parnamirim - RN, 59146-530</t>
  </si>
  <si>
    <t>b2977535</t>
  </si>
  <si>
    <t>NTL14-377</t>
  </si>
  <si>
    <t>R. Da Platina, 07 - Parque de Exposicoes, Parnamirim - RN, 59146-576</t>
  </si>
  <si>
    <t>16afd5fa</t>
  </si>
  <si>
    <t>NTL14-385</t>
  </si>
  <si>
    <t>R. Ver. Fernando Bandeira Junior, 307 - Parque de Exposicoes, Parnamirim - RN</t>
  </si>
  <si>
    <t>f459dbfc</t>
  </si>
  <si>
    <t>NTL14-396</t>
  </si>
  <si>
    <t>R. Morumbi, 64 - Parque de Exposicoes, Parnamirim - RN, 59146-664</t>
  </si>
  <si>
    <t>24d8efec</t>
  </si>
  <si>
    <t>NTL14-54</t>
  </si>
  <si>
    <t>Parnamirim - RN</t>
  </si>
  <si>
    <t>Rua do Marlin, 38, Parnamirim - RN, 59147-455</t>
  </si>
  <si>
    <t>CTO DANIFICADA</t>
  </si>
  <si>
    <t>c3d70047</t>
  </si>
  <si>
    <t>NTL14-414</t>
  </si>
  <si>
    <t>BR-101, 150 - Parque de Exposicoes, Parnamirim - RN, 59150-010</t>
  </si>
  <si>
    <t>e4870cff</t>
  </si>
  <si>
    <t>NTL14-56</t>
  </si>
  <si>
    <t>Rua da Sardinha, 59 - Vida Nova, Parnamirim - RN, 59147-455</t>
  </si>
  <si>
    <t>f8078512</t>
  </si>
  <si>
    <t>NTL14-126</t>
  </si>
  <si>
    <t>R. dos Caicós, 17 - Lot. Projetado, Parnamirim - RN, 59147-398</t>
  </si>
  <si>
    <t>e77dd22c</t>
  </si>
  <si>
    <t>NTL14-160</t>
  </si>
  <si>
    <t>R. Dr. Jose Carlos Seixas, 18 - Parque de Exposicoes, Parnamirim - RN, 59140-971</t>
  </si>
  <si>
    <t>6a5bbfe2</t>
  </si>
  <si>
    <t>NTL14-176</t>
  </si>
  <si>
    <t>R. Genario Torres, 10 - Parque de Exposicoes, Parnamirim - RN, 59140-971</t>
  </si>
  <si>
    <t>437b58fb</t>
  </si>
  <si>
    <t>NTL14-182</t>
  </si>
  <si>
    <t>R. Militino Leite Da Cunha, 16 - Parque de Exposicoes, Parnamirim - RN, 59140-971</t>
  </si>
  <si>
    <t>79aabd18</t>
  </si>
  <si>
    <t>NTL14-194</t>
  </si>
  <si>
    <t>R. Dr. ERNANI ROSADO, 8 - Parque de Exposicoes, Parnamirim - RN, 59140-971</t>
  </si>
  <si>
    <t>66e50b82</t>
  </si>
  <si>
    <t>NTL14-41</t>
  </si>
  <si>
    <t>Av. Bela Parnamirim, 243 - Lot. Projetado, Parnamirim - RN, 59147-060</t>
  </si>
  <si>
    <t>ef64a657</t>
  </si>
  <si>
    <t>NTL14-244</t>
  </si>
  <si>
    <t>R. Nova Esperança, 74 - Vida Nova, Parnamirim - RN, 59147-095</t>
  </si>
  <si>
    <t>8158a9d0</t>
  </si>
  <si>
    <t>NTL14-245</t>
  </si>
  <si>
    <t>R. Nova Brasília, 133 - Vida Nova, Parnamirim - RN, 59147-075</t>
  </si>
  <si>
    <t>24e1cc83</t>
  </si>
  <si>
    <t>NTL14-265</t>
  </si>
  <si>
    <t>R. Nova América, 265 - Vida Nova, Parnamirim - RN, 59147-100</t>
  </si>
  <si>
    <t>68e4c362</t>
  </si>
  <si>
    <t>NTL14-283</t>
  </si>
  <si>
    <t>R. da Esperança, 174 - Parque de Exposicoes, Parnamirim - RN, 59146-800</t>
  </si>
  <si>
    <t>4a898fc8</t>
  </si>
  <si>
    <t>NTL14-239</t>
  </si>
  <si>
    <t>R. da Solidariedade, 828 - Lot. Projetado, Parnamirim - RN, 59147-050</t>
  </si>
  <si>
    <t>95defba1</t>
  </si>
  <si>
    <t>NTL14-40</t>
  </si>
  <si>
    <t>Av. Bela Parnamirim - Vida Nova, Parnamirim - RN, 59147-060</t>
  </si>
  <si>
    <t>bada4d79</t>
  </si>
  <si>
    <t>NTL14-313</t>
  </si>
  <si>
    <t>Av. Perimetral, 637 - Vida Nova, Parnamirim - RN, 59147-190</t>
  </si>
  <si>
    <t>43e7079b</t>
  </si>
  <si>
    <t>NTL14-297</t>
  </si>
  <si>
    <t>R. Nova Terra, 57 - Lot. Projetado, Parnamirim - RN, 59147-145</t>
  </si>
  <si>
    <t>d159501f</t>
  </si>
  <si>
    <t>NTL14-305</t>
  </si>
  <si>
    <t>Av. Perimetral, 507 - Vida Nova, Parnamirim - RN, 59147-230</t>
  </si>
  <si>
    <t>4b097074</t>
  </si>
  <si>
    <t>NTL14-309</t>
  </si>
  <si>
    <t>R. Nova Russas, 19 - Parque Jockei Clube, Parnamirim - RN, 59147-130</t>
  </si>
  <si>
    <t>fac50681</t>
  </si>
  <si>
    <t>NTL14-308</t>
  </si>
  <si>
    <t>Rua Novo Oriente, 266 - Vida Nova, Parnamirim - RN, 59147-140</t>
  </si>
  <si>
    <t>31a656ef</t>
  </si>
  <si>
    <t>NTL14-279</t>
  </si>
  <si>
    <t>R. da Esperança, 504 - Parque de Exposicoes, Parnamirim - RN, 59146-800</t>
  </si>
  <si>
    <t>bd13eaf0</t>
  </si>
  <si>
    <t>NTL14-277</t>
  </si>
  <si>
    <t>R. da Esperança, 51 - Parque de Exposicoes, Parnamirim - RN, 59146-800</t>
  </si>
  <si>
    <t>8f2f9027</t>
  </si>
  <si>
    <t>NTL14-337</t>
  </si>
  <si>
    <t>R. da Aurora, 1616 - Parque de Exposicoes, Parnamirim - RN, 59146-810</t>
  </si>
  <si>
    <t>a4a8a555</t>
  </si>
  <si>
    <t>NTL14-343</t>
  </si>
  <si>
    <t>R. da Fraternidade, 28 - Vida Nova, Parnamirim - RN, 59147-045</t>
  </si>
  <si>
    <t>ee4c995c</t>
  </si>
  <si>
    <t>NTL14-363</t>
  </si>
  <si>
    <t>R. Silvia Bandeira de Melo, 157 - Parque de Exposicoes, Parnamirim - RN, 59146-640</t>
  </si>
  <si>
    <t>c09c654a</t>
  </si>
  <si>
    <t>NTL14-390</t>
  </si>
  <si>
    <t>R. do Rubi, 110 - Parque de Exposicoes, Parnamirim - RN, 59146-543</t>
  </si>
  <si>
    <t>ef347eab</t>
  </si>
  <si>
    <t>NTL14-395</t>
  </si>
  <si>
    <t>R. Castelão, 84 - Parque de Exposicoes, Parnamirim - RN, 59146-592</t>
  </si>
  <si>
    <t>f3d5c993</t>
  </si>
  <si>
    <t>NTL14-386</t>
  </si>
  <si>
    <t>R. Pacaembú, 10a - Parque de Exposicoes, Parnamirim - RN, 59146-662</t>
  </si>
  <si>
    <t>d9c99dc2</t>
  </si>
  <si>
    <t>NTL14-399</t>
  </si>
  <si>
    <t>R. Parque Antárctica, 64 - Parque de Exposicoes, Parnamirim - RN, 59146-640</t>
  </si>
  <si>
    <t>f1c5c695</t>
  </si>
  <si>
    <t>NTL14-369</t>
  </si>
  <si>
    <t>R. do Topázio, 96 - Parque de Exposicoes, Parnamirim - RN, 59146-560</t>
  </si>
  <si>
    <t>953bbdd7</t>
  </si>
  <si>
    <t>NTL14-49</t>
  </si>
  <si>
    <t>Av. Bela Parnamirim - Parque de Exposicoes, Parnamirim - RN, 59147-060</t>
  </si>
  <si>
    <t>1e8dbe57</t>
  </si>
  <si>
    <t>MONTE ALEGRE</t>
  </si>
  <si>
    <t>PL00</t>
  </si>
  <si>
    <t>MOG01-440</t>
  </si>
  <si>
    <t>Monte Alegre</t>
  </si>
  <si>
    <t>R. Profa. Justina, 10, Monte Alegre - RN, 59182-000</t>
  </si>
  <si>
    <t>-6,06520782</t>
  </si>
  <si>
    <t>-35,33435002</t>
  </si>
  <si>
    <t>2589f6e9</t>
  </si>
  <si>
    <t>MOG01-442</t>
  </si>
  <si>
    <t>R. Pernambuco, 13, Monte Alegre - RN, 59182-000</t>
  </si>
  <si>
    <t>-6,06874050</t>
  </si>
  <si>
    <t>-35,34135461</t>
  </si>
  <si>
    <t>c0a3685b</t>
  </si>
  <si>
    <t>MOG01-0274</t>
  </si>
  <si>
    <t>R. Joaquim de Souza, 102, Monte Alegre - RN, 59182-000</t>
  </si>
  <si>
    <t>-6,06557589</t>
  </si>
  <si>
    <t>-35,33675060</t>
  </si>
  <si>
    <t>f6d11581</t>
  </si>
  <si>
    <t>OLT 00</t>
  </si>
  <si>
    <t>MOG01-443</t>
  </si>
  <si>
    <t>Av. Maj. Paiva, 335-283, Monte Alegre - RN, 59182-000</t>
  </si>
  <si>
    <t>-6,07036081</t>
  </si>
  <si>
    <t>-35,32992236</t>
  </si>
  <si>
    <t>286d726c</t>
  </si>
  <si>
    <t>MOG01-441</t>
  </si>
  <si>
    <t>Tv. Treze de Maio, 171-29, Monte Alegre - RN, 59182-000</t>
  </si>
  <si>
    <t>-6,06951665</t>
  </si>
  <si>
    <t>-35,33163160</t>
  </si>
  <si>
    <t>7be2ed04</t>
  </si>
  <si>
    <t>SÃO GONÇALO DO AMARANTE</t>
  </si>
  <si>
    <t>SGM01-1622</t>
  </si>
  <si>
    <t>R. São Francisco, 159 - Nossa Sra. da Apresentação, Natal - RN, 59114-155</t>
  </si>
  <si>
    <t>6223bcea</t>
  </si>
  <si>
    <t>SGM01-1626</t>
  </si>
  <si>
    <t>R. das Açucenas, 431, São Gonçalo do Amarante - RN, 59290-000</t>
  </si>
  <si>
    <t>165b6c9c</t>
  </si>
  <si>
    <t>SGM01-1629</t>
  </si>
  <si>
    <t>R. Rosa Dálias, 4-28 - Jardins, São Gonçalo do Amarante - RN, 59290-000</t>
  </si>
  <si>
    <t>5168091a</t>
  </si>
  <si>
    <t>SGM01-1630</t>
  </si>
  <si>
    <t>R. Rosa Ingrid, 235-25 - Jardins, São Gonçalo do Amarante - RN, 59290-000</t>
  </si>
  <si>
    <t>a96d50a8</t>
  </si>
  <si>
    <t>SGM01-1631</t>
  </si>
  <si>
    <t>898277c6</t>
  </si>
  <si>
    <t>SGM01-1632</t>
  </si>
  <si>
    <t>Av. Cidade das Rosas, 75 - Jardins, São Gonçalo do Amarante - RN, 59293-288</t>
  </si>
  <si>
    <t>35ff4817</t>
  </si>
  <si>
    <t>SGM01-1665</t>
  </si>
  <si>
    <t>R. Profa. Carmélia, 14 - Plaza Garden, São Gonçalo do Amarante - RN, 59293-105</t>
  </si>
  <si>
    <t>d6e15213</t>
  </si>
  <si>
    <t>SGM01-1666</t>
  </si>
  <si>
    <t>R. Francisco Mendes Pereira, 118 - Plaza Garden, São Gonçalo do Amarante - RN, 59290-000</t>
  </si>
  <si>
    <t>47658332</t>
  </si>
  <si>
    <t>SGM01-1667</t>
  </si>
  <si>
    <t>R. Francisco Mendes Pereira, 226 - Plaza Garden, São Gonçalo do Amarante - RN, 59290-000</t>
  </si>
  <si>
    <t>6fd89206</t>
  </si>
  <si>
    <t>SGM01-1669</t>
  </si>
  <si>
    <t>Av. Firmino Moura, 252-274 - Plaza Garden, São Gonçalo do Amarante - RN, 59290-000</t>
  </si>
  <si>
    <t>653d59ec</t>
  </si>
  <si>
    <t>SGM01-1670</t>
  </si>
  <si>
    <t>R. Marechal Rondom, 353-2 - Plaza Garden, São Gonçalo do Amarante - RN, 59293-033</t>
  </si>
  <si>
    <t>27da039a</t>
  </si>
  <si>
    <t>SGM01-1671</t>
  </si>
  <si>
    <t>R. Mártiris de Uruaçú, 167-25 - Plaza Garden, São Gonçalo do Amarante - RN, 59290-000</t>
  </si>
  <si>
    <t>eae67f78</t>
  </si>
  <si>
    <t>SGM01-1673</t>
  </si>
  <si>
    <t>R. Rosa Gabriela, 10 - Plaza Garden, São Gonçalo do Amarante - RN, 59293-453</t>
  </si>
  <si>
    <t>cfc4a411</t>
  </si>
  <si>
    <t>SGM01-1674</t>
  </si>
  <si>
    <t>R. das Jasmins, 1-17, São Gonçalo do Amarante - RN, 59290-000</t>
  </si>
  <si>
    <t>d106b970</t>
  </si>
  <si>
    <t>SGM01-1675</t>
  </si>
  <si>
    <t>R. Rosa Diana, 2-184 - Plaza Garden, São Gonçalo do Amarante - RN, 59290-000</t>
  </si>
  <si>
    <t>122695f4</t>
  </si>
  <si>
    <t>SGM01-1676</t>
  </si>
  <si>
    <t>R. das Acácias, 29 - Cid Rosas, São Gonçalo do Amarante - RN, 59293-435</t>
  </si>
  <si>
    <t>f2caf13d</t>
  </si>
  <si>
    <t>SGM01-1677</t>
  </si>
  <si>
    <t>R. Rosa Camile, 173-93 - Plaza Garden, São Gonçalo do Amarante - RN, 59290-000</t>
  </si>
  <si>
    <t>198865c5</t>
  </si>
  <si>
    <t>SGM01-1678</t>
  </si>
  <si>
    <t>R. Rosa Nivea, 250-18 - Jardins, São Gonçalo do Amarante - RN, 59290-000</t>
  </si>
  <si>
    <t>9468c488</t>
  </si>
  <si>
    <t>SGM01-1679</t>
  </si>
  <si>
    <t>Rua Rosa Iara, 535-501 - Plaza Garden, São Gonçalo do Amarante - RN, 59290-000</t>
  </si>
  <si>
    <t>59219ae3</t>
  </si>
  <si>
    <t>SGM01-1680</t>
  </si>
  <si>
    <t>Rua Rosa Iara, 535 - Jardins, São Gonçalo do Amarante - RN, 59290-000</t>
  </si>
  <si>
    <t>3bf47d64</t>
  </si>
  <si>
    <t>SGM01-1681</t>
  </si>
  <si>
    <t>R. Aurora, 73, São Gonçalo do Amarante - RN, 59290-000</t>
  </si>
  <si>
    <t>00ef77b8</t>
  </si>
  <si>
    <t>SGM01-1682</t>
  </si>
  <si>
    <t>R. Aurora, 122-282, São Gonçalo do Amarante - RN, 59290-000</t>
  </si>
  <si>
    <t>6224dcbf</t>
  </si>
  <si>
    <t>SGM01-1683</t>
  </si>
  <si>
    <t>R. São João, 656-726, São Gonçalo do Amarante - RN, 59290-000</t>
  </si>
  <si>
    <t>ba88905a</t>
  </si>
  <si>
    <t>SGM01-1684</t>
  </si>
  <si>
    <t>R. Belo Monte, 174, São Gonçalo do Amarante - RN, 59290-000</t>
  </si>
  <si>
    <t>044a81eb</t>
  </si>
  <si>
    <t>SGM01-1685</t>
  </si>
  <si>
    <t>R. Havaí, 334, São Gonçalo do Amarante - RN, 59290-000</t>
  </si>
  <si>
    <t>0348cfc4</t>
  </si>
  <si>
    <t>SGM01-1686</t>
  </si>
  <si>
    <t>R. São João, 145, São Gonçalo do Amarante - RN, 59290-000</t>
  </si>
  <si>
    <t>4078007b</t>
  </si>
  <si>
    <t>SGM01-1687</t>
  </si>
  <si>
    <t>R. Aluísio Alves, 364, São Gonçalo do Amarante - RN, 59290-000</t>
  </si>
  <si>
    <t>e71e3662</t>
  </si>
  <si>
    <t>SGM01-1688</t>
  </si>
  <si>
    <t>R. Aluísio Alves, 97 - Amarante, São Gonçalo do Amarante - RN, 59290-000</t>
  </si>
  <si>
    <t>c24cf821</t>
  </si>
  <si>
    <t>SGM01-1689</t>
  </si>
  <si>
    <t>R. Treze de Maio, 127, São Gonçalo do Amarante - RN, 59290-000</t>
  </si>
  <si>
    <t>1c26694c</t>
  </si>
  <si>
    <t>SGM01-1690</t>
  </si>
  <si>
    <t>R. Bandeirante Manoel Borba Gato, 156-2, São Gonçalo do Amarante - RN, 59290-000</t>
  </si>
  <si>
    <t>2c524bf4</t>
  </si>
  <si>
    <t>SGM01-1691</t>
  </si>
  <si>
    <t>R. Bandeirante Manoel Borba Gato, 505, São Gonçalo do Amarante - RN, 59290-000</t>
  </si>
  <si>
    <t>f101cc53</t>
  </si>
  <si>
    <t>SGM01-1692</t>
  </si>
  <si>
    <t>R. Ten. João Ribeiro, São Gonçalo do Amarante - RN, 59296-832</t>
  </si>
  <si>
    <t>063a382a</t>
  </si>
  <si>
    <t>SGM01-1693</t>
  </si>
  <si>
    <t>R. Ten. João Ribeiro, 74, São Gonçalo do Amarante - RN, 59296-832</t>
  </si>
  <si>
    <t>5f933baa</t>
  </si>
  <si>
    <t>SGM01-1694</t>
  </si>
  <si>
    <t>6PFV+PCW São Gonçalo do Amarante, Rio Grande do Norte</t>
  </si>
  <si>
    <t>b51fbf5b</t>
  </si>
  <si>
    <t>SGM01-1695</t>
  </si>
  <si>
    <t>R. União, 291-131 - Jardim Lola, São Gonçalo do Amarante - RN, 59290-000</t>
  </si>
  <si>
    <t>b69226ba</t>
  </si>
  <si>
    <t>SGM01-1696</t>
  </si>
  <si>
    <t>R. São João, 370-438 - Jardim Lola, São Gonçalo do Amarante - RN, 59290-000</t>
  </si>
  <si>
    <t>a8746ca7</t>
  </si>
  <si>
    <t>SGM01-1697</t>
  </si>
  <si>
    <t>R. Henrique Vital, 106 - Jardim Lola, São Gonçalo do Amarante - RN, 59290-000</t>
  </si>
  <si>
    <t>2265353d</t>
  </si>
  <si>
    <t>SGM01-1698</t>
  </si>
  <si>
    <t>R. Bom Jesus, 160a - jardim lola, São Gonçalo do Amarante - RN, 59068-330</t>
  </si>
  <si>
    <t>aa8b52a2</t>
  </si>
  <si>
    <t>SGM01-1699</t>
  </si>
  <si>
    <t>R. José Pegado Mendes, 255-129, São Gonçalo do Amarante - RN, 59290-000</t>
  </si>
  <si>
    <t>1b676879</t>
  </si>
  <si>
    <t>SGM01-1700</t>
  </si>
  <si>
    <t>R. João Evangelista, 30, São Gonçalo do Amarante - RN, 59290-000</t>
  </si>
  <si>
    <t>8d54d7dc</t>
  </si>
  <si>
    <t>SGM01-1701</t>
  </si>
  <si>
    <t>R. Ítalo Pinheiro, 35, São Gonçalo do Amarante - RN, 59290-000</t>
  </si>
  <si>
    <t>93eec272</t>
  </si>
  <si>
    <t>SGM01-1702</t>
  </si>
  <si>
    <t>R. Dra. Eliane Barros, 71 - Jardim Lola, São Gonçalo do Amarante - RN, 59296-892</t>
  </si>
  <si>
    <t>8c205f2e</t>
  </si>
  <si>
    <t>SGM01-1703</t>
  </si>
  <si>
    <t>R. Cristo Rei, 21, São Gonçalo do Amarante - RN, 59290-000</t>
  </si>
  <si>
    <t>3596ec20</t>
  </si>
  <si>
    <t>SGM01-1704</t>
  </si>
  <si>
    <t>R. Lírio do Vale, 15, São Gonçalo do Amarante - RN, 59290-000</t>
  </si>
  <si>
    <t>7f6fadd5</t>
  </si>
  <si>
    <t>SGM01-1705</t>
  </si>
  <si>
    <t>R. Dr. Raimundo Veríssimo, 242-264, São Gonçalo do Amarante - RN, 59290-000</t>
  </si>
  <si>
    <t>38bafb89</t>
  </si>
  <si>
    <t>SGM01-1713</t>
  </si>
  <si>
    <t>R. das Violetas, 2-20, São Gonçalo do Amarante - RN, 59290-000</t>
  </si>
  <si>
    <t>c690fd8b</t>
  </si>
  <si>
    <t>SGM01-1714</t>
  </si>
  <si>
    <t>8d1c3137</t>
  </si>
  <si>
    <t>SGM01-1715</t>
  </si>
  <si>
    <t>R. das Violetas, 21 - Jardim Petrópolis, São Gonçalo do Amarante - RN, 59293-126</t>
  </si>
  <si>
    <t>d5fa2e69</t>
  </si>
  <si>
    <t>SGM01-1716</t>
  </si>
  <si>
    <t>Av. dos Lírios, 47-257, São Gonçalo do Amarante - RN, 59290-000</t>
  </si>
  <si>
    <t>0cd89fa3</t>
  </si>
  <si>
    <t>SGM01-1717</t>
  </si>
  <si>
    <t>Av. dos Lírios, 586-654, São Gonçalo do Amarante - RN, 59290-000</t>
  </si>
  <si>
    <t>7cf9e638</t>
  </si>
  <si>
    <t>SGM01-1718</t>
  </si>
  <si>
    <t>R. Tânia Caetano, 14 - Redinha, São Gonçalo do Amarante - RN, 59293-150</t>
  </si>
  <si>
    <t>89b5c33b</t>
  </si>
  <si>
    <t>SGM01-1719</t>
  </si>
  <si>
    <t>R. José Ferreira de Vasconcelos, 2 - Jardim Petrópolis, São Gonçalo do Amarante - RN, 59293-153</t>
  </si>
  <si>
    <t>858b8609</t>
  </si>
  <si>
    <t>SGM01-1720</t>
  </si>
  <si>
    <t>Av. dos Lírios, 1597 - Nossa Sra. da Apresentação, São Gonçalo do Amarante - RN, 59294-465</t>
  </si>
  <si>
    <t>49998f2f</t>
  </si>
  <si>
    <t>SGM01-1721</t>
  </si>
  <si>
    <t>Av. das Tulípas, 657-611 - Jardins, São Gonçalo do Amarante - RN, 59290-000</t>
  </si>
  <si>
    <t>1dd6dad8</t>
  </si>
  <si>
    <t>SGM01-1722</t>
  </si>
  <si>
    <t>R. das Samambaias, 4-30, São Gonçalo do Amarante - RN, 59290-000</t>
  </si>
  <si>
    <t>68381616</t>
  </si>
  <si>
    <t>SGM01-1723</t>
  </si>
  <si>
    <t>R. Romualdo Luiza, 45-1 - Jardins, São Gonçalo do Amarante - RN, 59290-000</t>
  </si>
  <si>
    <t>067f4c91</t>
  </si>
  <si>
    <t>SGM01-1724</t>
  </si>
  <si>
    <t>Av. das Tulípas, 1201-1285 - Jardins, São Gonçalo do Amarante - RN, 59290-000</t>
  </si>
  <si>
    <t>29d7514f</t>
  </si>
  <si>
    <t>SGM01-1725</t>
  </si>
  <si>
    <t>R. Francisco Canindé Santiago, São Gonçalo do Amarante - RN, 59290-000</t>
  </si>
  <si>
    <t>43dfe2f3</t>
  </si>
  <si>
    <t>SGM01-1726</t>
  </si>
  <si>
    <t>fc671559</t>
  </si>
  <si>
    <t>SGM01-1727</t>
  </si>
  <si>
    <t>R. júlia augusta, São Gonçalo do Amarante - RN, 59290-000</t>
  </si>
  <si>
    <t>a59b08dd</t>
  </si>
  <si>
    <t>SGM01-1728</t>
  </si>
  <si>
    <t>8ad747ba</t>
  </si>
  <si>
    <t>SGM01-1729</t>
  </si>
  <si>
    <t>Av. Luiz Florencio da Costa, São Gonçalo do Amarante - RN, 59290-000</t>
  </si>
  <si>
    <t>d7c9b370</t>
  </si>
  <si>
    <t>SGM01-1730</t>
  </si>
  <si>
    <t>R. Manoel Nazareno Nogueira, São Gonçalo do Amarante - RN, 59290-000</t>
  </si>
  <si>
    <t>0caf031f</t>
  </si>
  <si>
    <t>SGM01-1731</t>
  </si>
  <si>
    <t>R. Sebastiana Benevides de Oliveira, São Gonçalo do Amarante - RN, 59294-423</t>
  </si>
  <si>
    <t>5de982fe</t>
  </si>
  <si>
    <t>SGM01-1732</t>
  </si>
  <si>
    <t>São Gonçalo do Amarante - RN, 59290-000</t>
  </si>
  <si>
    <t>1004b506</t>
  </si>
  <si>
    <t>SGM01-1733</t>
  </si>
  <si>
    <t>R. José Inácio Fernandes, São Gonçalo do Amarante - RN, 59290-000</t>
  </si>
  <si>
    <t>46b8e24d</t>
  </si>
  <si>
    <t>SGM01-1734</t>
  </si>
  <si>
    <t>9acf6584</t>
  </si>
  <si>
    <t>SGM01-1735</t>
  </si>
  <si>
    <t>47c41144</t>
  </si>
  <si>
    <t>SGM01-1736</t>
  </si>
  <si>
    <t>R. Gerson Gomes da Nóbrega, São Gonçalo do Amarante - RN, 59290-000</t>
  </si>
  <si>
    <t>ce68a83b</t>
  </si>
  <si>
    <t>SGM01-1737</t>
  </si>
  <si>
    <t>Av. Cidade das Rosas, São Gonçalo do Amarante - RN, 59290-000</t>
  </si>
  <si>
    <t>f54d011f</t>
  </si>
  <si>
    <t>SGM01-1738</t>
  </si>
  <si>
    <t>R. Luiz Francisco de Assis, 3, São Gonçalo do Amarante - RN, 59290-000</t>
  </si>
  <si>
    <t>5a9e9832</t>
  </si>
  <si>
    <t>SGM01-1739</t>
  </si>
  <si>
    <t>1655cd61</t>
  </si>
  <si>
    <t>SGM01-1740</t>
  </si>
  <si>
    <t>Av. Ademilde Fonseca, 16 - Jardins, São Gonçalo do Amarante - RN, 59293-327</t>
  </si>
  <si>
    <t>4feac725</t>
  </si>
  <si>
    <t>SGM01-1741</t>
  </si>
  <si>
    <t>R. Joana Ribeiro Teixeira, 57-27, São Gonçalo do Amarante - RN, 59290-000</t>
  </si>
  <si>
    <t>0f73170f</t>
  </si>
  <si>
    <t>SGM01-1742</t>
  </si>
  <si>
    <t>R. José Luiz de Souza Filho, 1906 - Jardins, São Gonçalo do Amarante - RN, 59293-333</t>
  </si>
  <si>
    <t>57922f1f</t>
  </si>
  <si>
    <t>SGM01-1743</t>
  </si>
  <si>
    <t>R. José Antonio do Nascimento, 1803 - Jardins, São Gonçalo do Amarante - RN, 59293-339</t>
  </si>
  <si>
    <t>7fbdd7d2</t>
  </si>
  <si>
    <t>SGM01-1744</t>
  </si>
  <si>
    <t>R. josé Edilson de Araújo, 1702-1710, São Gonçalo do Amarante - RN, 59290-000</t>
  </si>
  <si>
    <t>9ef827d9</t>
  </si>
  <si>
    <t>SGM01-1745</t>
  </si>
  <si>
    <t>Av. Cidade das Flores - Jardins, São Gonçalo do Amarante - RN, 59290-000</t>
  </si>
  <si>
    <t>313b760e</t>
  </si>
  <si>
    <t>SGM01-1746</t>
  </si>
  <si>
    <t>R. das Magnólias, 187-26, São Gonçalo do Amarante - RN, 59290-000</t>
  </si>
  <si>
    <t>753d6867</t>
  </si>
  <si>
    <t>SGM01-1747</t>
  </si>
  <si>
    <t>R. das Orquídeas, 157-24, São Gonçalo do Amarante - RN, 59290-000</t>
  </si>
  <si>
    <t>c5518aa6</t>
  </si>
  <si>
    <t>SGM01-1748</t>
  </si>
  <si>
    <t>Av. Cidade das Flores, 255a - Jardins, São Gonçalo do Amarante - RN, 59293-543</t>
  </si>
  <si>
    <t>81b8ac72</t>
  </si>
  <si>
    <t>SGM01-1749</t>
  </si>
  <si>
    <t>c45b27b9</t>
  </si>
  <si>
    <t>SGM01-1750</t>
  </si>
  <si>
    <t>R. Cel. Araujo de Lima, 28-148, São Gonçalo do Amarante - RN, 59290-000</t>
  </si>
  <si>
    <t>491c386c</t>
  </si>
  <si>
    <t>SGM01-1751</t>
  </si>
  <si>
    <t>R. Jorge Humberto de Melo, São Gonçalo do Amarante - RN, 59290-000</t>
  </si>
  <si>
    <t>832d2c5f</t>
  </si>
  <si>
    <t>SGM01-1752</t>
  </si>
  <si>
    <t>R. Srg. Luzenildo Rocha, 207-27, São Gonçalo do Amarante - RN, 59290-000</t>
  </si>
  <si>
    <t>933f5c9a</t>
  </si>
  <si>
    <t>SGM01-1753</t>
  </si>
  <si>
    <t>R. Flores dos Lírios, 82 - Jardins, São Gonçalo do Amarante - RN, 59293-636</t>
  </si>
  <si>
    <t>5146c7e4</t>
  </si>
  <si>
    <t>SGM01-1754</t>
  </si>
  <si>
    <t>R. dos Agabantos, 11-142 - Jardim, São Gonçalo do Amarante - RN, 59293-630</t>
  </si>
  <si>
    <t>f3a90311</t>
  </si>
  <si>
    <t>SGM01-1755</t>
  </si>
  <si>
    <t>R. das Primaveras, 32-74 - Jardins, São Gonçalo do Amarante - RN, 59290-000</t>
  </si>
  <si>
    <t>726c843b</t>
  </si>
  <si>
    <t>SGM01-1756</t>
  </si>
  <si>
    <t>R. das Sempre Vivas, 54-96 - Jardins, São Gonçalo do Amarante - RN, 59293-399</t>
  </si>
  <si>
    <t>9a68703f</t>
  </si>
  <si>
    <t>SGM01-1757</t>
  </si>
  <si>
    <t>Jardins, São Gonçalo do Amarante - RN, 59290-000</t>
  </si>
  <si>
    <t>352ce424</t>
  </si>
  <si>
    <t>SGM01-1758</t>
  </si>
  <si>
    <t>Av. Flores do Campo - Jardins, São Gonçalo do Amarante - RN, 59290-000</t>
  </si>
  <si>
    <t>ae1e4493</t>
  </si>
  <si>
    <t>SGM01-1759</t>
  </si>
  <si>
    <t>Av. Flores do Campo, 828-834 - Jardins, São Gonçalo do Amarante - RN, 59290-000</t>
  </si>
  <si>
    <t>44799c5e</t>
  </si>
  <si>
    <t>SGM01-1760</t>
  </si>
  <si>
    <t>R. Rosa Nivea, 21-71 - Jardins, São Gonçalo do Amarante - RN, 59290-000</t>
  </si>
  <si>
    <t>04e88a6d</t>
  </si>
  <si>
    <t>SGM01-1761</t>
  </si>
  <si>
    <t>Av. Flores Silvestres, 778 - Jardins, São Gonçalo do Amarante - RN, 59293-507</t>
  </si>
  <si>
    <t>1afb61b5</t>
  </si>
  <si>
    <t>SGM01-1762</t>
  </si>
  <si>
    <t>ef57efd6</t>
  </si>
  <si>
    <t>SGM01-1763</t>
  </si>
  <si>
    <t>Rua das ixias, Av. Cidade das Flores, São Gonçalo do Amarante - RN, 59293-567</t>
  </si>
  <si>
    <t>185b76b8</t>
  </si>
  <si>
    <t>SGM01-1764</t>
  </si>
  <si>
    <t>Rua Rosa Iara, 8-236 - Jardins, São Gonçalo do Amarante - RN, 59290-000</t>
  </si>
  <si>
    <t>b06b2e8f</t>
  </si>
  <si>
    <t>SGM01-1765</t>
  </si>
  <si>
    <t>Rua Rosa Iara, 499-271, São Gonçalo do Amarante - RN, 59290-000</t>
  </si>
  <si>
    <t>6e27fbba</t>
  </si>
  <si>
    <t>SGM01-1766</t>
  </si>
  <si>
    <t>R. Rosa Filomena, 380, São Gonçalo do Amarante - RN, 59290-000</t>
  </si>
  <si>
    <t>e38577c2</t>
  </si>
  <si>
    <t>SGM01-1767</t>
  </si>
  <si>
    <t>R. Rosa Iracema, 68-108 - Plaza Garden, São Gonçalo do Amarante - RN, 59290-000</t>
  </si>
  <si>
    <t>eae66af0</t>
  </si>
  <si>
    <t>SGM01-1768</t>
  </si>
  <si>
    <t>R. Rosa Fantini Cj Pq Dos Girassois, 925 - Redinha, São Gonçalo do Amarante - RN, 59110-970</t>
  </si>
  <si>
    <t>1e65e494</t>
  </si>
  <si>
    <t>SGM01-1769</t>
  </si>
  <si>
    <t>Rua das Amapolas, 293-5, São Gonçalo do Amarante - RN, 59290-000</t>
  </si>
  <si>
    <t>83e07d4b</t>
  </si>
  <si>
    <t>SGM01-1770</t>
  </si>
  <si>
    <t>R. Flores Dos Antúrios, 45 - Jardins, São Gonçalo do Amarante - RN, 59293-489</t>
  </si>
  <si>
    <t>31e30e46</t>
  </si>
  <si>
    <t>SGM01-1771</t>
  </si>
  <si>
    <t>R. das Azaléias, 28-68, São Gonçalo do Amarante - RN, 59290-000</t>
  </si>
  <si>
    <t>160efc11</t>
  </si>
  <si>
    <t>SGM01-1772</t>
  </si>
  <si>
    <t>R. das Begônias, 50 - Jardins, São Gonçalo do Amarante - RN, 59293-495</t>
  </si>
  <si>
    <t>aaafca8a</t>
  </si>
  <si>
    <t>SGM01-1773</t>
  </si>
  <si>
    <t>R. das Begônias, 307 - Jardins, São Gonçalo do Amarante - RN, 59290-000</t>
  </si>
  <si>
    <t>11a9a164</t>
  </si>
  <si>
    <t>SGM01-1774</t>
  </si>
  <si>
    <t>R. das Azaléias, 287 - Jardins, São Gonçalo do Amarante - RN, 59293-492</t>
  </si>
  <si>
    <t>1d3ce84a</t>
  </si>
  <si>
    <t>SGM01-1775</t>
  </si>
  <si>
    <t>R. Flores dos Antúrios, 422 - Jardins, São Gonçalo do Amarante - RN, 59290-000</t>
  </si>
  <si>
    <t>21cd50ee</t>
  </si>
  <si>
    <t>SGM01-1776</t>
  </si>
  <si>
    <t>R. dos Amarílis, 84, São Gonçalo do Amarante - RN, 59293-486</t>
  </si>
  <si>
    <t>8fb3e7b5</t>
  </si>
  <si>
    <t>SGM01-1777</t>
  </si>
  <si>
    <t>R. Marluce de Oliveira Viana - de Oliveira 07, São Gonçalo do Amarante - RN, 59293-870</t>
  </si>
  <si>
    <t>9ac27945</t>
  </si>
  <si>
    <t>SGM01-1778</t>
  </si>
  <si>
    <t>R. José Bento de Oliveira Neto, 104 - casa, São Gonçalo do Amarante - RN, 59293-867</t>
  </si>
  <si>
    <t>4a79e84b</t>
  </si>
  <si>
    <t>SGM01-1779</t>
  </si>
  <si>
    <t>R. Prof. João Diniz, 18, São Gonçalo do Amarante - RN, 59290-000</t>
  </si>
  <si>
    <t>586aecb5</t>
  </si>
  <si>
    <t>SGM01-1780</t>
  </si>
  <si>
    <t>R. Severino José de Lima, São Gonçalo do Amarante - RN, 59293-861</t>
  </si>
  <si>
    <t>1bc651c9</t>
  </si>
  <si>
    <t>SGM01-1781</t>
  </si>
  <si>
    <t>R. Elza Dias Duarte, São Gonçalo do Amarante - RN, 59290-000</t>
  </si>
  <si>
    <t>40417049</t>
  </si>
  <si>
    <t>SGM01-1782</t>
  </si>
  <si>
    <t>R. Min. Adib Jatene, 106-71, São Gonçalo do Amarante - RN, 59293-855</t>
  </si>
  <si>
    <t>f8c4202d</t>
  </si>
  <si>
    <t>SGM01-1783</t>
  </si>
  <si>
    <t>R. Adriana Faria de Oliveira, 22 - Jardins, São Gonçalo do Amarante - RN, 59293-852</t>
  </si>
  <si>
    <t>a607ac04</t>
  </si>
  <si>
    <t>SGM01-1784</t>
  </si>
  <si>
    <t>R. Adriana Faria de Oliveira, 111, São Gonçalo do Amarante - RN, 59293-852</t>
  </si>
  <si>
    <t>f516483e</t>
  </si>
  <si>
    <t>SGM01-1785</t>
  </si>
  <si>
    <t>4376cdae</t>
  </si>
  <si>
    <t>SGM01-1786</t>
  </si>
  <si>
    <t>São Gonçalo do Amarante - RN, 59293-807</t>
  </si>
  <si>
    <t>509927b4</t>
  </si>
  <si>
    <t>SGM01-1787</t>
  </si>
  <si>
    <t>R. Cleópatra de Paiva Alencar, 128, São Gonçalo do Amarante - RN, 59290-000</t>
  </si>
  <si>
    <t>9bb979cd</t>
  </si>
  <si>
    <t>SGM01-1788</t>
  </si>
  <si>
    <t>R. Genesiano Cardoso, 105, São Gonçalo do Amarante - RN, 59290-000</t>
  </si>
  <si>
    <t>c30d0a21</t>
  </si>
  <si>
    <t>SGM01-1789</t>
  </si>
  <si>
    <t>R. Ivan Cavalcante, 94, São Gonçalo do Amarante - RN, 59290-000</t>
  </si>
  <si>
    <t>c6252b95</t>
  </si>
  <si>
    <t>SGM01-1790</t>
  </si>
  <si>
    <t>R. Francisco Claudio de Oliveira, 94, São Gonçalo do Amarante - RN, 59290-000</t>
  </si>
  <si>
    <t>16b0f70c</t>
  </si>
  <si>
    <t>SGM01-1791</t>
  </si>
  <si>
    <t>R. José Lucas de Barros, São Gonçalo do Amarante - RN, 59293-831</t>
  </si>
  <si>
    <t>0517fd2c</t>
  </si>
  <si>
    <t>SGM01-1792</t>
  </si>
  <si>
    <t>R. Carminha Soares, 104, São Gonçalo do Amarante - RN, 59290-000</t>
  </si>
  <si>
    <t>f8d72278</t>
  </si>
  <si>
    <t>SGM01-1793</t>
  </si>
  <si>
    <t>R. Topázio, 1079-1113, São Gonçalo do Amarante - RN, 59290-000</t>
  </si>
  <si>
    <t>befe91cf</t>
  </si>
  <si>
    <t>SGM01-1794</t>
  </si>
  <si>
    <t>R. Manganês, N° 1173 - Amarante, São Gonçalo do Amarante - RN, 59297-473</t>
  </si>
  <si>
    <t>0001edae</t>
  </si>
  <si>
    <t>SGM01-1795</t>
  </si>
  <si>
    <t>R. Chelita, 1549 - Amarante, São Gonçalo do Amarante - RN, 59290-000</t>
  </si>
  <si>
    <t>541280fb</t>
  </si>
  <si>
    <t>SGM01-1796</t>
  </si>
  <si>
    <t>R. Chelita, 1453a, São Gonçalo do Amarante - RN, 59290-000</t>
  </si>
  <si>
    <t>b22aef12</t>
  </si>
  <si>
    <t>SGM01-1797</t>
  </si>
  <si>
    <t>R. Chelita, 1435 - Amarante, São Gonçalo do Amarante - RN, 59290-000</t>
  </si>
  <si>
    <t>d823e034</t>
  </si>
  <si>
    <t>SGM01-1798</t>
  </si>
  <si>
    <t>RN-160, 12-84, São Gonçalo do Amarante - RN, 59290-000</t>
  </si>
  <si>
    <t>3ef3d846</t>
  </si>
  <si>
    <t>SGM01-1799</t>
  </si>
  <si>
    <t>Rua Regomoleiro, 120, São Gonçalo do Amarante - RN, 59290-000</t>
  </si>
  <si>
    <t>bd9602d5</t>
  </si>
  <si>
    <t>SGM01-1800</t>
  </si>
  <si>
    <t>Rua Regomoleiro, 163, São Gonçalo do Amarante - RN, 59290-000</t>
  </si>
  <si>
    <t>0abb4d1d</t>
  </si>
  <si>
    <t>SGM01-1801</t>
  </si>
  <si>
    <t>R. Carolina, 61 - Amarante, São Gonçalo do Amarante - RN, 59290-000</t>
  </si>
  <si>
    <t>178f9b00</t>
  </si>
  <si>
    <t>SGM01-1802</t>
  </si>
  <si>
    <t>R. Carolina, 35, São Gonçalo do Amarante - RN, 59290-000</t>
  </si>
  <si>
    <t>7e4bb9a3</t>
  </si>
  <si>
    <t>SGM01-1803</t>
  </si>
  <si>
    <t>R. Nova York, 39, São Gonçalo do Amarante - RN, 59290-000</t>
  </si>
  <si>
    <t>ef9b7668</t>
  </si>
  <si>
    <t>SGM01-1804</t>
  </si>
  <si>
    <t>R. Nova York, 69, São Gonçalo do Amarante - RN, 59290-000</t>
  </si>
  <si>
    <t>12f86453</t>
  </si>
  <si>
    <t>SGM01-1805</t>
  </si>
  <si>
    <t>R. Babaçulândia, 75, São Gonçalo do Amarante - RN, 59290-000</t>
  </si>
  <si>
    <t>6661fddd</t>
  </si>
  <si>
    <t>SGM01-1806</t>
  </si>
  <si>
    <t>R. Babaçulândia, 36-50, São Gonçalo do Amarante - RN, 59290-000</t>
  </si>
  <si>
    <t>8f12d423</t>
  </si>
  <si>
    <t>SGM01-1807</t>
  </si>
  <si>
    <t>R. Babaçulândia, 9 - Amarante, São Gonçalo do Amarante - RN, 59290-000</t>
  </si>
  <si>
    <t>44c6e070</t>
  </si>
  <si>
    <t>SGM01-1808</t>
  </si>
  <si>
    <t>Av. Maranhão, 15, São Gonçalo do Amarante - RN, 59290-000</t>
  </si>
  <si>
    <t>f7668e80</t>
  </si>
  <si>
    <t>SGM01-1809</t>
  </si>
  <si>
    <t>Av. Maranhão, 41 - Amarante, São Gonçalo do Amarante - RN, 59290-000</t>
  </si>
  <si>
    <t>4633457d</t>
  </si>
  <si>
    <t>SGM01-1810</t>
  </si>
  <si>
    <t>Av. Maranhão, São Gonçalo do Amarante - RN, 59290-000</t>
  </si>
  <si>
    <t>d5b9e38d</t>
  </si>
  <si>
    <t>SGM01-1811</t>
  </si>
  <si>
    <t>R. Bacabal, 290-408, São Gonçalo do Amarante - RN, 59290-000</t>
  </si>
  <si>
    <t>5d7c2cb1</t>
  </si>
  <si>
    <t>SGM01-1812</t>
  </si>
  <si>
    <t>R. Boa Vista, 501, São Gonçalo do Amarante - RN, 59295-820</t>
  </si>
  <si>
    <t>933ec469</t>
  </si>
  <si>
    <t>SGM01-1813</t>
  </si>
  <si>
    <t>R. Osvaldo Cruz, 155-115, São Gonçalo do Amarante - RN, 59290-000</t>
  </si>
  <si>
    <t>f325b465</t>
  </si>
  <si>
    <t>SGM01-1814</t>
  </si>
  <si>
    <t>R. Osvaldo Cruz, 11, São Gonçalo do Amarante - RN, 59290-000</t>
  </si>
  <si>
    <t>67eaf64f</t>
  </si>
  <si>
    <t>SGM01-1815</t>
  </si>
  <si>
    <t>R. Santo Antônio, 07a, São Gonçalo do Amarante - RN, 59290-000</t>
  </si>
  <si>
    <t>759e139b</t>
  </si>
  <si>
    <t>SGM01-1816</t>
  </si>
  <si>
    <t>R. Boa Vista, 682-710, São Gonçalo do Amarante - RN, 59290-000</t>
  </si>
  <si>
    <t>02bb435e</t>
  </si>
  <si>
    <t>SGM01-1817</t>
  </si>
  <si>
    <t>R. Santo Antônio, 590, São Gonçalo do Amarante - RN, 59290-000</t>
  </si>
  <si>
    <t>5dd13c98</t>
  </si>
  <si>
    <t>SGM01-1818</t>
  </si>
  <si>
    <t>R. Padre Pinto, 3, São Gonçalo do Amarante - RN, 59290-000</t>
  </si>
  <si>
    <t>70d42cb8</t>
  </si>
  <si>
    <t>SGM01-1819</t>
  </si>
  <si>
    <t>R. Cururupu, 22, São Gonçalo do Amarante - RN, 59290-000</t>
  </si>
  <si>
    <t>9415d700</t>
  </si>
  <si>
    <t>SGM01-1820</t>
  </si>
  <si>
    <t>R. Cajupiranga, 15, São Gonçalo do Amarante - RN, 59290-000</t>
  </si>
  <si>
    <t>46defd71</t>
  </si>
  <si>
    <t>SGM01-1821</t>
  </si>
  <si>
    <t>R. Cururupu, 47, São Gonçalo do Amarante - RN, 59290-000</t>
  </si>
  <si>
    <t>b8513381</t>
  </si>
  <si>
    <t>SGM01-1822</t>
  </si>
  <si>
    <t>R. Alcântara, 88 - Amarante, São Gonçalo do Amarante - RN, 59290-000</t>
  </si>
  <si>
    <t>137608d6</t>
  </si>
  <si>
    <t>SGM01-1823</t>
  </si>
  <si>
    <t>Av. São Luís, 24, São Gonçalo do Amarante - RN, 59290-000</t>
  </si>
  <si>
    <t>a9e68fa3</t>
  </si>
  <si>
    <t>SGM01-1824</t>
  </si>
  <si>
    <t>R. Largo Criciúma, 725, São Gonçalo do Amarante - RN, 59290-000</t>
  </si>
  <si>
    <t>9a556965</t>
  </si>
  <si>
    <t>SGM01-1825</t>
  </si>
  <si>
    <t>São Gonçalo do Amarante - RN, 59293-801</t>
  </si>
  <si>
    <t>f012c955</t>
  </si>
  <si>
    <t>SGM01-1826</t>
  </si>
  <si>
    <t>R. Terezinha de Ramos da Silva,São Gonçalo do Amarante - RN, 59293-801</t>
  </si>
  <si>
    <t>b02806b0</t>
  </si>
  <si>
    <t>SGM01-1827</t>
  </si>
  <si>
    <t>R.Matias Juvenal de Macedo,São Gonçalo do Amarante - RN,</t>
  </si>
  <si>
    <t>33571340</t>
  </si>
  <si>
    <t>SGM01-1828</t>
  </si>
  <si>
    <t>Av.Profa. Eva Iva Dias,São Gonçalo do Amarante - RN</t>
  </si>
  <si>
    <t>b1938cdb</t>
  </si>
  <si>
    <t>SGM01-1829</t>
  </si>
  <si>
    <t>R.Edgar Smith,São Gonçalo do Amarante - RN</t>
  </si>
  <si>
    <t>391a103d</t>
  </si>
  <si>
    <t>SGM01-1830</t>
  </si>
  <si>
    <t>R.Carlos Roberto de Verás,São Gonçalo do Amarante - RN</t>
  </si>
  <si>
    <t>0b1b7a6d</t>
  </si>
  <si>
    <t>SGM01-1831</t>
  </si>
  <si>
    <t>R. Américo Cabral de Lima, 181 - Jardins, São Gonçalo do Amarante - RN, 59294-009</t>
  </si>
  <si>
    <t>c0c0b0a3</t>
  </si>
  <si>
    <t>SGM01-1832</t>
  </si>
  <si>
    <t>R. Américo Cabral de Lima, 11, São Gonçalo do Amarante - RN, 59290-000</t>
  </si>
  <si>
    <t>c129b719</t>
  </si>
  <si>
    <t>SGM01-1833</t>
  </si>
  <si>
    <t>R. Antônio de Souza Praça, São Gonçalo do Amarante - RN, 59290-000</t>
  </si>
  <si>
    <t>dad8e4da</t>
  </si>
  <si>
    <t>SGM01-1834</t>
  </si>
  <si>
    <t>R. Marcelo Martins, São Gonçalo do Amarante - RN, 59290-000</t>
  </si>
  <si>
    <t>ef06fb78</t>
  </si>
  <si>
    <t>SGM01-1835</t>
  </si>
  <si>
    <t>R.Luíza Soares de Mendonça,São Gonçalo do Amarante - RN</t>
  </si>
  <si>
    <t>d1af61d2</t>
  </si>
  <si>
    <t>SGM01-1836</t>
  </si>
  <si>
    <t>R. Luiza Soares de Mendonça, 213, São Gonçalo do Amarante - RN, 59290-000</t>
  </si>
  <si>
    <t>2fe6b8fe</t>
  </si>
  <si>
    <t>SGM01-1837</t>
  </si>
  <si>
    <t>R. Francisca Lindalva de Souza, 68, São Gonçalo do Amarante - RN, 59293-882</t>
  </si>
  <si>
    <t>2738201d</t>
  </si>
  <si>
    <t>SGM01-1838</t>
  </si>
  <si>
    <t>R. Jurandir Alves da Costa, 1011, São Gonçalo do Amarante - RN, 59290-000</t>
  </si>
  <si>
    <t>5adfe3c0</t>
  </si>
  <si>
    <t>SGM01-1839</t>
  </si>
  <si>
    <t>R. Inês Augusta de Lima Neta, São Gonçalo do Amarante - RN, 59293-894</t>
  </si>
  <si>
    <t>f491d8cf</t>
  </si>
  <si>
    <t>SGM01-1840</t>
  </si>
  <si>
    <t>R.Paulo Tarcisio Ribeiro Texeira,São Gonçalo do Amarante - RN</t>
  </si>
  <si>
    <t>cc2c6fd8</t>
  </si>
  <si>
    <t>SGM01-1841</t>
  </si>
  <si>
    <t>R.Franscisco Xavier Costa,São Gonçalo do Amarante - RN</t>
  </si>
  <si>
    <t>d564b7d9</t>
  </si>
  <si>
    <t>SGM01-1842</t>
  </si>
  <si>
    <t>R.Cirila Casemiro Faria,São Gonçalo do Amarante - RN</t>
  </si>
  <si>
    <t>73e86e8a</t>
  </si>
  <si>
    <t>SGM01-1843</t>
  </si>
  <si>
    <t>R.Virgílio de França Monte, São Gonçalo do Amarante-RN</t>
  </si>
  <si>
    <t>f15de2b7</t>
  </si>
  <si>
    <t>SGM01-1844</t>
  </si>
  <si>
    <t>R.Epitácio Graciano da Costa,São Gonçalo do Amarante-RN</t>
  </si>
  <si>
    <t>9273c4a1</t>
  </si>
  <si>
    <t>SGM01-1845</t>
  </si>
  <si>
    <t>R.Sandoval de Medeiros Lins, São Gonçalo do Amarante-RN</t>
  </si>
  <si>
    <t>2825d2dc</t>
  </si>
  <si>
    <t>SGM01-1846</t>
  </si>
  <si>
    <t>R.Maria Quirina da Silva,São Gonçalo do Amarante-RN</t>
  </si>
  <si>
    <t>05180c2d</t>
  </si>
  <si>
    <t>SGM01-1847</t>
  </si>
  <si>
    <t>R.Amilene Francisca Valcácio da Siva,São Gonçalo do Amarante-RN</t>
  </si>
  <si>
    <t>bf95d9d9</t>
  </si>
  <si>
    <t>SGM01-1848</t>
  </si>
  <si>
    <t>ba4546df</t>
  </si>
  <si>
    <t>SGM01-1849</t>
  </si>
  <si>
    <t>R.Terezinha de Jesus da Silva,São Gonçalo do Amarante-RN</t>
  </si>
  <si>
    <t>206f99b9</t>
  </si>
  <si>
    <t>SGM01-1850</t>
  </si>
  <si>
    <t>R.Luís Alfredo da Costa, São Gonçalo do Amarante-RN</t>
  </si>
  <si>
    <t>d0aa72c1</t>
  </si>
  <si>
    <t>SGM01-1851</t>
  </si>
  <si>
    <t>R.Francisco Dantas da Costa,São Gonçalo do Amarante-RN</t>
  </si>
  <si>
    <t>55fd1147</t>
  </si>
  <si>
    <t>SGM01-1852</t>
  </si>
  <si>
    <t>R.Nísia Fernandes Guimarães,São Gonçalo do Amarante-RN</t>
  </si>
  <si>
    <t>77e1867f</t>
  </si>
  <si>
    <t>SGM01-1853</t>
  </si>
  <si>
    <t>R.Rivaldo Bernado de Assis, São Gonçalo do Amarante-RN</t>
  </si>
  <si>
    <t>24dcc7a3</t>
  </si>
  <si>
    <t>SGM01-1854</t>
  </si>
  <si>
    <t>R.Franscisca Fidele do Nascimento,São Gonçalo do Amarante-RN</t>
  </si>
  <si>
    <t>f9c38412</t>
  </si>
  <si>
    <t>SGM01-1855</t>
  </si>
  <si>
    <t>R.Maria Francisca da Costa,São Gonçalo do Amarante-RN</t>
  </si>
  <si>
    <t>34eb3235</t>
  </si>
  <si>
    <t>SGM01-1856</t>
  </si>
  <si>
    <t>R.Joséfa Bernardo de Assis</t>
  </si>
  <si>
    <t>afc00ddb</t>
  </si>
  <si>
    <t>import_19082025</t>
  </si>
  <si>
    <t>51a2df3c</t>
  </si>
  <si>
    <t>GOH01-0734</t>
  </si>
  <si>
    <t>Rua Engenho Cametá, Coqueiral, Goianinha</t>
  </si>
  <si>
    <t>-6,2559154</t>
  </si>
  <si>
    <t>-35,2055861</t>
  </si>
  <si>
    <t>8d03b575</t>
  </si>
  <si>
    <t>GOH01-0711</t>
  </si>
  <si>
    <t>Rua Basílio Barbalho, Vila Helena, Goianinha</t>
  </si>
  <si>
    <t>-6,2649246</t>
  </si>
  <si>
    <t>-35,2089291</t>
  </si>
  <si>
    <t>db9694dd</t>
  </si>
  <si>
    <t>GOH01-0710</t>
  </si>
  <si>
    <t>-6,2643083</t>
  </si>
  <si>
    <t>-35,2087883</t>
  </si>
  <si>
    <t>c22fe889</t>
  </si>
  <si>
    <t>Nisia Floresta</t>
  </si>
  <si>
    <t>NSF01-232</t>
  </si>
  <si>
    <t>Rua sem nome, Nísia Floresta</t>
  </si>
  <si>
    <t>-6,0997456</t>
  </si>
  <si>
    <t>-35,1061141</t>
  </si>
  <si>
    <t>7a6e1108</t>
  </si>
  <si>
    <t>NSF01-220</t>
  </si>
  <si>
    <t>Avenida Beira Mar, Nísia Floresta</t>
  </si>
  <si>
    <t>-6,0986387</t>
  </si>
  <si>
    <t>-35,1034595</t>
  </si>
  <si>
    <t>7027ca72</t>
  </si>
  <si>
    <t>NSF01-204</t>
  </si>
  <si>
    <t>-6,0989546</t>
  </si>
  <si>
    <t>-35,1016533</t>
  </si>
  <si>
    <t>87c6c3e0</t>
  </si>
  <si>
    <t>NSF01-352</t>
  </si>
  <si>
    <t>-6,1120553</t>
  </si>
  <si>
    <t>-35,1029821</t>
  </si>
  <si>
    <t>a2ae6811</t>
  </si>
  <si>
    <t>FLA21-626</t>
  </si>
  <si>
    <t>Benfica</t>
  </si>
  <si>
    <t>Av. Eduardo Girão, 154-79 - Benfica, Fortaleza - CE, 60415-075</t>
  </si>
  <si>
    <t>-3,7500440</t>
  </si>
  <si>
    <t>-38,5381370</t>
  </si>
  <si>
    <t>Os_ABRIL_CE</t>
  </si>
  <si>
    <t>9830650b</t>
  </si>
  <si>
    <t>FLA21-1915</t>
  </si>
  <si>
    <t>R. Júlio César, 2228 - Benfica, Fortaleza - CE, 60425-350</t>
  </si>
  <si>
    <t>-3,7604640</t>
  </si>
  <si>
    <t>-38,5514780</t>
  </si>
  <si>
    <t>bb2bbfb6</t>
  </si>
  <si>
    <t>FLA21-632</t>
  </si>
  <si>
    <t>R. Mal. Deodoro, 1395-1337 - Benfica, Fortaleza - CE, 60020-061</t>
  </si>
  <si>
    <t>-3,7474840</t>
  </si>
  <si>
    <t>-38,5385350</t>
  </si>
  <si>
    <t>7aea1fbf</t>
  </si>
  <si>
    <t>FLA21-2069</t>
  </si>
  <si>
    <t>R. Des. Praxedes, 200-208 - Bom Futuro, Fortaleza - CE, 60426-052</t>
  </si>
  <si>
    <t>-3,7575420</t>
  </si>
  <si>
    <t>-38,5525240</t>
  </si>
  <si>
    <t>0125ecb7</t>
  </si>
  <si>
    <t>FLA21-2067</t>
  </si>
  <si>
    <t>R. Des. Praxedes, 259-249 - Bom Futuro, Fortaleza - CE, 60416-172</t>
  </si>
  <si>
    <t>-3,7579670</t>
  </si>
  <si>
    <t>-38,5518760</t>
  </si>
  <si>
    <t>a1d20d27</t>
  </si>
  <si>
    <t>FLA21-1777</t>
  </si>
  <si>
    <t>R. Pedro Machado, 742-830 - Bom Futuro, Fortaleza - CE, 60426-086</t>
  </si>
  <si>
    <t>-3,7554240</t>
  </si>
  <si>
    <t>-38,5491930</t>
  </si>
  <si>
    <t>60cb1f6e</t>
  </si>
  <si>
    <t>FLA21-1774</t>
  </si>
  <si>
    <t>R. Pedro Machado, 975-813 - Bom Futuro, Fortaleza - CE, 60426-086</t>
  </si>
  <si>
    <t>-3,7551250</t>
  </si>
  <si>
    <t>-38,5497790</t>
  </si>
  <si>
    <t>8515cac6</t>
  </si>
  <si>
    <t>FLA21-1441</t>
  </si>
  <si>
    <t>Av. João Pessoa, 4630 - Damas, Fortaleza - CE, 60425-812</t>
  </si>
  <si>
    <t>-3,7533430</t>
  </si>
  <si>
    <t>-38,5501490</t>
  </si>
  <si>
    <t>c45d0f44</t>
  </si>
  <si>
    <t>FLA21-2058</t>
  </si>
  <si>
    <t>Av. João Pessoa, 5301-5187 - Damas, Fortaleza - CE, 60425-682</t>
  </si>
  <si>
    <t>-3,7576610</t>
  </si>
  <si>
    <t>-38,5541090</t>
  </si>
  <si>
    <t>1c208312</t>
  </si>
  <si>
    <t>FLA21-1072</t>
  </si>
  <si>
    <t>R. Ana Néri, 519-417 - Damas, Fortaleza - CE, 60425-786</t>
  </si>
  <si>
    <t>-3,7525440</t>
  </si>
  <si>
    <t>-38,5435300</t>
  </si>
  <si>
    <t>1b34c8eb</t>
  </si>
  <si>
    <t>FLA21-1460</t>
  </si>
  <si>
    <t>R. Carlos Câmara, 2111-2053 - Damas, Fortaleza - CE, 60425-810</t>
  </si>
  <si>
    <t>-3,7528720</t>
  </si>
  <si>
    <t>-38,5484470</t>
  </si>
  <si>
    <t>2695c398</t>
  </si>
  <si>
    <t>FLA21-2071</t>
  </si>
  <si>
    <t>R. Des. Praxedes, 138-162 - Damas, Fortaleza - CE, 60426-052</t>
  </si>
  <si>
    <t>-3,7570180</t>
  </si>
  <si>
    <t>-38,5533170</t>
  </si>
  <si>
    <t>1a24d1bf</t>
  </si>
  <si>
    <t>FLA21-1896</t>
  </si>
  <si>
    <t>R. Des. Praxedes, 152 - Damas, Fortaleza - CE, 60420-478</t>
  </si>
  <si>
    <t>-3,7571740</t>
  </si>
  <si>
    <t>-38,5532100</t>
  </si>
  <si>
    <t>e4074df4</t>
  </si>
  <si>
    <t>FLA21-1891</t>
  </si>
  <si>
    <t>R. João Melo, 100-238 - Damas, Fortaleza - CE, 60426-055</t>
  </si>
  <si>
    <t>-3,7551000</t>
  </si>
  <si>
    <t>-38,5530030</t>
  </si>
  <si>
    <t>11377f06</t>
  </si>
  <si>
    <t>FLA21-1890</t>
  </si>
  <si>
    <t>R. João Melo, 133 - Damas, Fortaleza - CE, 60426-055</t>
  </si>
  <si>
    <t>-3,7549010</t>
  </si>
  <si>
    <t>-38,5528320</t>
  </si>
  <si>
    <t>00003f5a</t>
  </si>
  <si>
    <t>FLA21-1102</t>
  </si>
  <si>
    <t>R. João Sorongo, 375-245 - Damas, Fortaleza - CE, 60416-000</t>
  </si>
  <si>
    <t>-3,7517797</t>
  </si>
  <si>
    <t>-38,5427099</t>
  </si>
  <si>
    <t>54b2b847</t>
  </si>
  <si>
    <t>FLA21-2042</t>
  </si>
  <si>
    <t>R. Matos Vasconcelos, 1548 - Damas, Fortaleza - CE, 60426-105</t>
  </si>
  <si>
    <t>-3,7569110</t>
  </si>
  <si>
    <t>-38,5557040</t>
  </si>
  <si>
    <t>38651f03</t>
  </si>
  <si>
    <t>FLA21-1454</t>
  </si>
  <si>
    <t>R. Prof. Costa Mendes, 939-917 - Damas, Fortaleza - CE, 60425-810</t>
  </si>
  <si>
    <t>-3,7535234</t>
  </si>
  <si>
    <t>-38,5482775</t>
  </si>
  <si>
    <t>bbca8e65</t>
  </si>
  <si>
    <t>FLA21-825</t>
  </si>
  <si>
    <t>R. Quintino Cunha, 1099-963 - Damas, Fortaleza - CE, 60416-095</t>
  </si>
  <si>
    <t>-3,7501740</t>
  </si>
  <si>
    <t>-38,5437840</t>
  </si>
  <si>
    <t>eae8343c</t>
  </si>
  <si>
    <t>FLA21-2036</t>
  </si>
  <si>
    <t>R. José Bastos, 4617 - Demócrito Rocha, Fortaleza - CE, 60442-112</t>
  </si>
  <si>
    <t>-3,7570920</t>
  </si>
  <si>
    <t>-38,5570100</t>
  </si>
  <si>
    <t>7fa90271</t>
  </si>
  <si>
    <t>FLA21-675</t>
  </si>
  <si>
    <t>Av. dos Expedicionários - Fátima, Fortaleza - CE, 60410-450</t>
  </si>
  <si>
    <t>-3,7516360</t>
  </si>
  <si>
    <t>-38,5372180</t>
  </si>
  <si>
    <t>7fc9813d</t>
  </si>
  <si>
    <t>FLA21-676</t>
  </si>
  <si>
    <t>Av. dos Expedicionários, 3780 - Fátima, Fortaleza - CE, 60410-446</t>
  </si>
  <si>
    <t>-3,7514370</t>
  </si>
  <si>
    <t>-38,5371820</t>
  </si>
  <si>
    <t>b252697a</t>
  </si>
  <si>
    <t>FLA21-674</t>
  </si>
  <si>
    <t>Av. dos Expedicionários, 3824-3848 - Fátima, Fortaleza - CE, 60410-446</t>
  </si>
  <si>
    <t>-3,7520700</t>
  </si>
  <si>
    <t>-38,5373440</t>
  </si>
  <si>
    <t>9d25181f</t>
  </si>
  <si>
    <t>FLA21-2528</t>
  </si>
  <si>
    <t>Itaoca</t>
  </si>
  <si>
    <t>R. Barão de Canindé, 1432-1484 - Itaoca, Fortaleza - CE, 60425-542</t>
  </si>
  <si>
    <t>-3,7697670</t>
  </si>
  <si>
    <t>-38,5571830</t>
  </si>
  <si>
    <t>561bc877</t>
  </si>
  <si>
    <t>FLA21-2490</t>
  </si>
  <si>
    <t>R. Canarana, 88-42 - Itaoca, Fortaleza - CE, 60421-420</t>
  </si>
  <si>
    <t>-3,7737030</t>
  </si>
  <si>
    <t>-38,5588470</t>
  </si>
  <si>
    <t>61a9ddd5</t>
  </si>
  <si>
    <t>FLA21-2560</t>
  </si>
  <si>
    <t>R. Colombia, 100-176 - Itaoca, Fortaleza - CE, 60421-170</t>
  </si>
  <si>
    <t>-3,7725520</t>
  </si>
  <si>
    <t>-38,5545700</t>
  </si>
  <si>
    <t>ed032b46</t>
  </si>
  <si>
    <t>FLA21-2547</t>
  </si>
  <si>
    <t>R. Colombia, 206-212 - Itaoca, Fortaleza - CE, 60421-320</t>
  </si>
  <si>
    <t>-3,7736380</t>
  </si>
  <si>
    <t>-38,5548760</t>
  </si>
  <si>
    <t>ab3d330c</t>
  </si>
  <si>
    <t>FLA21-2425</t>
  </si>
  <si>
    <t>R. Elcias Lopes, 531 - Itaoca, Fortaleza - CE, 60421-100</t>
  </si>
  <si>
    <t>-3,7711860</t>
  </si>
  <si>
    <t>-38,5552010</t>
  </si>
  <si>
    <t>ecf9799f</t>
  </si>
  <si>
    <t>FLA21-2426</t>
  </si>
  <si>
    <t>R. Elcias Lopes, 593a - Itaoca, Fortaleza - CE, 60421-100</t>
  </si>
  <si>
    <t>-3,7713760</t>
  </si>
  <si>
    <t>-38,5546970</t>
  </si>
  <si>
    <t>75cab41a</t>
  </si>
  <si>
    <t>FLA21-2520</t>
  </si>
  <si>
    <t>R. Livino de Carvalho, 495 - Itaoca, Fortaleza - CE, 60421-240</t>
  </si>
  <si>
    <t>-3,7717480</t>
  </si>
  <si>
    <t>-38,5563900</t>
  </si>
  <si>
    <t>1f147bb9</t>
  </si>
  <si>
    <t>FLA21-2467</t>
  </si>
  <si>
    <t>R. Parque Ipiranga, 97 - Itaoca, Fortaleza - CE, 60421-075</t>
  </si>
  <si>
    <t>-3,7696600</t>
  </si>
  <si>
    <t>-38,5598670</t>
  </si>
  <si>
    <t>e3c1ba2f</t>
  </si>
  <si>
    <t>FLA21-2473</t>
  </si>
  <si>
    <t>R. Vila Lobos, 809-729 - Itaoca, Fortaleza - CE, 60421-320</t>
  </si>
  <si>
    <t>-3,7715680</t>
  </si>
  <si>
    <t>-38,5602530</t>
  </si>
  <si>
    <t>17eafe09</t>
  </si>
  <si>
    <t>FLA21-1610</t>
  </si>
  <si>
    <t>Jardim América</t>
  </si>
  <si>
    <t>R. André Chaves, 44-56 - Jardim América, Fortaleza - CE, 60416-135</t>
  </si>
  <si>
    <t>-3,7578150</t>
  </si>
  <si>
    <t>-38,5373230</t>
  </si>
  <si>
    <t>fd0f1bde</t>
  </si>
  <si>
    <t>FLA21-856</t>
  </si>
  <si>
    <t>R. Damasceno Girão, 1586 - Jardim América, Fortaleza - CE, 60410-444</t>
  </si>
  <si>
    <t>-3,7500630</t>
  </si>
  <si>
    <t>-38,5395600</t>
  </si>
  <si>
    <t>f3c81017</t>
  </si>
  <si>
    <t>FLA21-1077</t>
  </si>
  <si>
    <t>R. Delmiro de Farias, 560-622 - Jardim América, Fortaleza - CE, 60416-030</t>
  </si>
  <si>
    <t>-3,7524360</t>
  </si>
  <si>
    <t>-38,5452780</t>
  </si>
  <si>
    <t>ab266225</t>
  </si>
  <si>
    <t>FLA21-1099</t>
  </si>
  <si>
    <t>R. João Sorongo, 179-127 - Jardim América, Fortaleza - CE, 60416-000</t>
  </si>
  <si>
    <t>-3,7530040</t>
  </si>
  <si>
    <t>-38,5411440</t>
  </si>
  <si>
    <t>f91b3d5b</t>
  </si>
  <si>
    <t>FLA21-1100</t>
  </si>
  <si>
    <t>R. João Sorongo, 197 - Jardim América, Fortaleza - CE, 60416-000</t>
  </si>
  <si>
    <t>-3,75260266</t>
  </si>
  <si>
    <t>-38,54166716</t>
  </si>
  <si>
    <t>11d91748</t>
  </si>
  <si>
    <t>FLA21-863</t>
  </si>
  <si>
    <t>Rua Comendador Machado, 15 - Jardim América, Fortaleza - CE, 60410-455</t>
  </si>
  <si>
    <t>-3,74923835</t>
  </si>
  <si>
    <t>-38,54056478</t>
  </si>
  <si>
    <t>6ca7bf1a</t>
  </si>
  <si>
    <t>FLA21-1103</t>
  </si>
  <si>
    <t>Rua Comendador Machado, 323-191 - Jardim América, Fortaleza - CE, 60410-455</t>
  </si>
  <si>
    <t>-3,75098700</t>
  </si>
  <si>
    <t>-38,54211700</t>
  </si>
  <si>
    <t>21942503</t>
  </si>
  <si>
    <t>FLA21-1071</t>
  </si>
  <si>
    <t>Rua Comendador Machado, 365 - Jardim América, Fortaleza - CE, 60410-455</t>
  </si>
  <si>
    <t>-3,75193890</t>
  </si>
  <si>
    <t>-38,54298279</t>
  </si>
  <si>
    <t>1490311b</t>
  </si>
  <si>
    <t>FLA21-822</t>
  </si>
  <si>
    <t>Rua Filgueiras Lima, 74-204 - Jardim América, Fortaleza - CE, 60425-800</t>
  </si>
  <si>
    <t>-3,74842800</t>
  </si>
  <si>
    <t>-38,54367700</t>
  </si>
  <si>
    <t>22d70c39</t>
  </si>
  <si>
    <t>FLA21-677</t>
  </si>
  <si>
    <t>Tv. Cruzeiro do Sul, 25 - Jardim América, Fortaleza - CE, 60410-430</t>
  </si>
  <si>
    <t>-3,75112900</t>
  </si>
  <si>
    <t>-38,53709200</t>
  </si>
  <si>
    <t>39c628f6</t>
  </si>
  <si>
    <t>FLA21-678</t>
  </si>
  <si>
    <t>Tv. São Luís, 183-175 - Jardim América, Fortaleza - CE, 60335-340</t>
  </si>
  <si>
    <t>-3,75083100</t>
  </si>
  <si>
    <t>-38,53698400</t>
  </si>
  <si>
    <t>710ee2f5</t>
  </si>
  <si>
    <t>FLA21-2114</t>
  </si>
  <si>
    <t>R. Alfredo de Castro, 367-319 - Montese, Fortaleza - CE, 60420-520</t>
  </si>
  <si>
    <t>-3,76112500</t>
  </si>
  <si>
    <t>-38,55248700</t>
  </si>
  <si>
    <t>351733ad</t>
  </si>
  <si>
    <t>FLA21-2149</t>
  </si>
  <si>
    <t>R. Alfredo de Castro, 584 - Montese, Fortaleza - CE, 60420-520</t>
  </si>
  <si>
    <t>-3,76227300</t>
  </si>
  <si>
    <t>-38,55106300</t>
  </si>
  <si>
    <t>59f83fcd</t>
  </si>
  <si>
    <t>FLA21-2150</t>
  </si>
  <si>
    <t>R. Alfredo de Castro, 618 - Montese, Fortaleza - CE, 60420-520</t>
  </si>
  <si>
    <t>-3,76260700</t>
  </si>
  <si>
    <t>-38,55063100</t>
  </si>
  <si>
    <t>9f917d96</t>
  </si>
  <si>
    <t>FLA21-2142</t>
  </si>
  <si>
    <t>R. Alfredo de Castro, 648-716 - Montese, Fortaleza - CE, 60420-520</t>
  </si>
  <si>
    <t>-3,76297800</t>
  </si>
  <si>
    <t>-38,55000000</t>
  </si>
  <si>
    <t>3df511c5</t>
  </si>
  <si>
    <t>FLA21-1929</t>
  </si>
  <si>
    <t>R. Barão de Canindé, 304 - Montese, Fortaleza - CE, 60425-542</t>
  </si>
  <si>
    <t>-3,76107000</t>
  </si>
  <si>
    <t>-38,55141500</t>
  </si>
  <si>
    <t>5e295ffa</t>
  </si>
  <si>
    <t>FLA21-2112</t>
  </si>
  <si>
    <t>R. Barão de Canindé, 376 - Montese, Fortaleza - CE, 60425-542</t>
  </si>
  <si>
    <t>-3,76151400</t>
  </si>
  <si>
    <t>-38,55196400</t>
  </si>
  <si>
    <t>7854edeb</t>
  </si>
  <si>
    <t>FLA21-1928</t>
  </si>
  <si>
    <t>R. Barão de Canindé, 389-279 - Montese, Fortaleza - CE, 60425-542</t>
  </si>
  <si>
    <t>-3,76140500</t>
  </si>
  <si>
    <t>-38,55147800</t>
  </si>
  <si>
    <t>42bf58bc</t>
  </si>
  <si>
    <t>FLA21-2253</t>
  </si>
  <si>
    <t>R. Conegundes Rodrigues, 865-797 - Montese, Fortaleza - CE, 60410-226</t>
  </si>
  <si>
    <t>-3,76650300</t>
  </si>
  <si>
    <t>-38,54400000</t>
  </si>
  <si>
    <t>78d04c12</t>
  </si>
  <si>
    <t>FLA21-2143</t>
  </si>
  <si>
    <t>R. Edite Braga - Montese, Fortaleza - CE, 60410-222</t>
  </si>
  <si>
    <t>-3,76294200</t>
  </si>
  <si>
    <t>-38,54940600</t>
  </si>
  <si>
    <t>4bf6cd2c</t>
  </si>
  <si>
    <t>FLA21-2281</t>
  </si>
  <si>
    <t>R. Eduardo Angelim, 1356 - Montese, Fortaleza - CE, 60420-470</t>
  </si>
  <si>
    <t>-3,77024800</t>
  </si>
  <si>
    <t>-38,54330500</t>
  </si>
  <si>
    <t>bbb86bbf</t>
  </si>
  <si>
    <t>FLA21-2148</t>
  </si>
  <si>
    <t>R. Eduardo Angelim, 163 - Montese, Fortaleza - CE, 60420-470</t>
  </si>
  <si>
    <t>-3,76216400</t>
  </si>
  <si>
    <t>-38,54999200</t>
  </si>
  <si>
    <t>18bc3183</t>
  </si>
  <si>
    <t>FLA21-2147</t>
  </si>
  <si>
    <t>R. Eduardo Angelim, 183-103 - Montese, Fortaleza - CE, 60420-470</t>
  </si>
  <si>
    <t>-3,76179300</t>
  </si>
  <si>
    <t>-38,55041500</t>
  </si>
  <si>
    <t>1a2c31c6</t>
  </si>
  <si>
    <t>FLA21-2139</t>
  </si>
  <si>
    <t>R. Eugênio Gadelha, 173 - Montese, Fortaleza - CE, 60420-450</t>
  </si>
  <si>
    <t>-3,76140549</t>
  </si>
  <si>
    <t>-38,54923636</t>
  </si>
  <si>
    <t>54ed46af</t>
  </si>
  <si>
    <t>FLA21-2250</t>
  </si>
  <si>
    <t>R. Joaquim Pimenta, 254-396 - Montese, Fortaleza - CE, 60410-220</t>
  </si>
  <si>
    <t>-3,76635900</t>
  </si>
  <si>
    <t>-38,54470300</t>
  </si>
  <si>
    <t>23bbb7be</t>
  </si>
  <si>
    <t>FLA21-2083</t>
  </si>
  <si>
    <t>R. Vasco da Gama, 3 - Montese, Fortaleza - CE, 60420-440</t>
  </si>
  <si>
    <t>-3,75848400</t>
  </si>
  <si>
    <t>-38,55345200</t>
  </si>
  <si>
    <t>9b9a693f</t>
  </si>
  <si>
    <t>FLA21-2129</t>
  </si>
  <si>
    <t>R. Vasco da Gama, 500-584 - Montese, Fortaleza - CE, 60420-440</t>
  </si>
  <si>
    <t>-3,76148500</t>
  </si>
  <si>
    <t>-38,54974000</t>
  </si>
  <si>
    <t>b43fba8b</t>
  </si>
  <si>
    <t>FLA21-2132</t>
  </si>
  <si>
    <t>R. Vasco da Gama, 687 - Montese, Fortaleza - CE, 60420-440</t>
  </si>
  <si>
    <t>-3,76214500</t>
  </si>
  <si>
    <t>-38,54872200</t>
  </si>
  <si>
    <t>0a92ee60</t>
  </si>
  <si>
    <t>FLA21-1907</t>
  </si>
  <si>
    <t>R. Waldery Uchôa, 2380-2392 - Montese, Fortaleza - CE, 60425-791</t>
  </si>
  <si>
    <t>-3,75734300</t>
  </si>
  <si>
    <t>-38,55110200</t>
  </si>
  <si>
    <t>853daade</t>
  </si>
  <si>
    <t>FLA21-1899</t>
  </si>
  <si>
    <t>R. Waldery Uchôa, 2416-2420 - Montese, Fortaleza - CE, 60425-565</t>
  </si>
  <si>
    <t>-3,75780400</t>
  </si>
  <si>
    <t>-38,55148900</t>
  </si>
  <si>
    <t>383b74ff</t>
  </si>
  <si>
    <t>FLA21-2097</t>
  </si>
  <si>
    <t>R. Waldery Uchôa, 2520-3000 - Montese, Fortaleza - CE, 60425-565</t>
  </si>
  <si>
    <t>-3,75830200</t>
  </si>
  <si>
    <t>-38,55170500</t>
  </si>
  <si>
    <t>2f78c961</t>
  </si>
  <si>
    <t>FLA21-2107</t>
  </si>
  <si>
    <t>Rua Desembargador João Firmino, 205-181 - Montese, Fortaleza - CE, 60425-560</t>
  </si>
  <si>
    <t>-3,76073600</t>
  </si>
  <si>
    <t>-38,55259500</t>
  </si>
  <si>
    <t>39879f7b</t>
  </si>
  <si>
    <t>FLA21-2545</t>
  </si>
  <si>
    <t>R John Roshore Sanford, 217 - Parangaba, Fortaleza - CE, 60421-320</t>
  </si>
  <si>
    <t>-3,77297700</t>
  </si>
  <si>
    <t>-38,55521800</t>
  </si>
  <si>
    <t>a68d0274</t>
  </si>
  <si>
    <t>FLA21-2532</t>
  </si>
  <si>
    <t>R. Ajurana, 105-75 - Parangaba, Fortaleza - CE, 60421-415</t>
  </si>
  <si>
    <t>-3,77442500</t>
  </si>
  <si>
    <t>-38,55612700</t>
  </si>
  <si>
    <t>aa369298</t>
  </si>
  <si>
    <t>FLA21-2530</t>
  </si>
  <si>
    <t>R. Ajurana, 115-71 - Parangaba, Fortaleza - CE, 60421-415</t>
  </si>
  <si>
    <t>-3,77401800</t>
  </si>
  <si>
    <t>-38,55708200</t>
  </si>
  <si>
    <t>1a4c0f0d</t>
  </si>
  <si>
    <t>FLA21-2529</t>
  </si>
  <si>
    <t>R. Ajurana, 71a - Parangaba, Fortaleza - CE, 60421-415</t>
  </si>
  <si>
    <t>-3,77388300</t>
  </si>
  <si>
    <t>-38,55771300</t>
  </si>
  <si>
    <t>a2ae82a2</t>
  </si>
  <si>
    <t>FLA21-2534</t>
  </si>
  <si>
    <t>R. Ajurana, 92 - Parangaba, Fortaleza - CE, 60421-415</t>
  </si>
  <si>
    <t>-3,77428100</t>
  </si>
  <si>
    <t>-38,55646000</t>
  </si>
  <si>
    <t>aa90036f</t>
  </si>
  <si>
    <t>FLA21-2578</t>
  </si>
  <si>
    <t>R. Alm. Rubim, 1536-1598 - Parangaba, Fortaleza - CE, 60421-105</t>
  </si>
  <si>
    <t>-3,77150400</t>
  </si>
  <si>
    <t>-38,55692100</t>
  </si>
  <si>
    <t>d764ea61</t>
  </si>
  <si>
    <t>FLA21-2523</t>
  </si>
  <si>
    <t>R. Alm. Rubim, 1819-1731 - Parangaba, Fortaleza - CE, 60421-105</t>
  </si>
  <si>
    <t>-3,77297800</t>
  </si>
  <si>
    <t>-38,55746100</t>
  </si>
  <si>
    <t>faf4d077</t>
  </si>
  <si>
    <t>FLA21-2496</t>
  </si>
  <si>
    <t>R. Cabral de Alencar, 293-219 - Parangaba, Fortaleza - CE, 60421-185</t>
  </si>
  <si>
    <t>-3,77143200</t>
  </si>
  <si>
    <t>-38,55876700</t>
  </si>
  <si>
    <t>d2415f57</t>
  </si>
  <si>
    <t>FLA21-2498</t>
  </si>
  <si>
    <t>R. Cabral de Alencar, 75-53 - Parangaba, Fortaleza - CE, 60421-185</t>
  </si>
  <si>
    <t>-3,76987600</t>
  </si>
  <si>
    <t>-38,55821900</t>
  </si>
  <si>
    <t>bd36533a</t>
  </si>
  <si>
    <t>FLA21-2465</t>
  </si>
  <si>
    <t>R. Dom Carloto Távora, 34 - Parangaba, Fortaleza - CE, 60421-070</t>
  </si>
  <si>
    <t>-3,76870900</t>
  </si>
  <si>
    <t>-38,55928200</t>
  </si>
  <si>
    <t>7dc019ac</t>
  </si>
  <si>
    <t>FLA21-2405</t>
  </si>
  <si>
    <t>R. Eusébio de Queirós, 1622-1710 - Parangaba, Fortaleza - CE, 60410-224</t>
  </si>
  <si>
    <t>-3,77010100</t>
  </si>
  <si>
    <t>-38,55529200</t>
  </si>
  <si>
    <t>8c09c451</t>
  </si>
  <si>
    <t>FLA21-2557</t>
  </si>
  <si>
    <t>R. Eusébio de Queirós, 1932-2030 - Parangaba, Fortaleza - CE, 60421-102</t>
  </si>
  <si>
    <t>-3,77202800</t>
  </si>
  <si>
    <t>-38,55595700</t>
  </si>
  <si>
    <t>bc83f571</t>
  </si>
  <si>
    <t>FLA21-2558</t>
  </si>
  <si>
    <t>R. Livino de Carvalho, 544-670 - Parangaba, Fortaleza - CE, 60421-240</t>
  </si>
  <si>
    <t>-3,77211800</t>
  </si>
  <si>
    <t>-38,55549800</t>
  </si>
  <si>
    <t>d6b01b25</t>
  </si>
  <si>
    <t>FLA21-2478</t>
  </si>
  <si>
    <t>R. Livino de Carvalho, 67-11 - Parangaba, Fortaleza - CE, 60421-240</t>
  </si>
  <si>
    <t>-3,77081700</t>
  </si>
  <si>
    <t>-38,55951500</t>
  </si>
  <si>
    <t>b7d3908d</t>
  </si>
  <si>
    <t>FLA21-2559</t>
  </si>
  <si>
    <t>R. Livino de Carvalho, 672-800 - Parangaba, Fortaleza - CE, 60421-240</t>
  </si>
  <si>
    <t>-3,77233500</t>
  </si>
  <si>
    <t>-38,55514700</t>
  </si>
  <si>
    <t>215db023</t>
  </si>
  <si>
    <t>FLA21-2555</t>
  </si>
  <si>
    <t>R. Livino de Carvalho, 835 - Parangaba, Fortaleza - CE, 60421-240</t>
  </si>
  <si>
    <t>-3,77282300</t>
  </si>
  <si>
    <t>-38,55412900</t>
  </si>
  <si>
    <t>ee837730</t>
  </si>
  <si>
    <t>FLA21-2554</t>
  </si>
  <si>
    <t>R. Livino de Carvalho, 882 - Parangaba, Fortaleza - CE, 60421-240</t>
  </si>
  <si>
    <t>-3,77303100</t>
  </si>
  <si>
    <t>-38,55376800</t>
  </si>
  <si>
    <t>a4edd9de</t>
  </si>
  <si>
    <t>FLA21-2481</t>
  </si>
  <si>
    <t>R. Mundica Paula, 781-713 - Parangaba, Fortaleza - CE, 60421-410</t>
  </si>
  <si>
    <t>-3,77286200</t>
  </si>
  <si>
    <t>-38,55957700</t>
  </si>
  <si>
    <t>8ebb1c64</t>
  </si>
  <si>
    <t>FLA21-2468</t>
  </si>
  <si>
    <t>R. Parque Ipiranga, 143 - Parangaba, Fortaleza - CE, 60421-075</t>
  </si>
  <si>
    <t>-3,77003100</t>
  </si>
  <si>
    <t>-38,55999300</t>
  </si>
  <si>
    <t>85f5d3b2</t>
  </si>
  <si>
    <t>FLA21-2549</t>
  </si>
  <si>
    <t>R. Vila Lobos, 124 - Parangaba, Fortaleza - CE, 60421-320</t>
  </si>
  <si>
    <t>-3,77322100</t>
  </si>
  <si>
    <t>-38,55441700</t>
  </si>
  <si>
    <t>552ee043</t>
  </si>
  <si>
    <t>FLA21-2493</t>
  </si>
  <si>
    <t>R. Vila Lobos, 326-670 - Parangaba, Fortaleza - CE, 60421-320</t>
  </si>
  <si>
    <t>-3,77203800</t>
  </si>
  <si>
    <t>-38,55896500</t>
  </si>
  <si>
    <t>50453089</t>
  </si>
  <si>
    <t>FLA21-2474</t>
  </si>
  <si>
    <t>Rua Zacarias Gondim, 749 - Parangaba, Fortaleza - CE, 60421-108</t>
  </si>
  <si>
    <t>-3,76924300</t>
  </si>
  <si>
    <t>-38,55896700</t>
  </si>
  <si>
    <t>b67b9177</t>
  </si>
  <si>
    <t>FLA21-2475</t>
  </si>
  <si>
    <t>Rua Zacarias Gondim, 814 - Parangaba, Fortaleza - CE, 60421-108</t>
  </si>
  <si>
    <t>-3,76992100</t>
  </si>
  <si>
    <t>-38,55921000</t>
  </si>
  <si>
    <t>05c8d50e</t>
  </si>
  <si>
    <t>FLA21-1488</t>
  </si>
  <si>
    <t>Parreão</t>
  </si>
  <si>
    <t>R. André Chaves, 532-564 - Parreão, Fortaleza - CE, 60410-341</t>
  </si>
  <si>
    <t>-3,75470600</t>
  </si>
  <si>
    <t>-38,54461900</t>
  </si>
  <si>
    <t>0d360a75</t>
  </si>
  <si>
    <t>FLA21-1960</t>
  </si>
  <si>
    <t>R. Antônio Correia Lima, 3053-959 - Parreão, Fortaleza - CE, 60410-365</t>
  </si>
  <si>
    <t>-3,76475600</t>
  </si>
  <si>
    <t>-38,54272300</t>
  </si>
  <si>
    <t>327774c4</t>
  </si>
  <si>
    <t>FLA21-2016</t>
  </si>
  <si>
    <t>R. Armando Monteiro, 789-481 - Parreão, Fortaleza - CE, 60410-346</t>
  </si>
  <si>
    <t>-3,76468800</t>
  </si>
  <si>
    <t>-38,53325800</t>
  </si>
  <si>
    <t>d2ac9598</t>
  </si>
  <si>
    <t>FLA21-1069</t>
  </si>
  <si>
    <t>R. Alexandre Baraúna, 215 - Rodolfo Teófilo, Fortaleza - CE, 60416-130</t>
  </si>
  <si>
    <t>-3,75282079</t>
  </si>
  <si>
    <t>-38,54631677</t>
  </si>
  <si>
    <t>27b70dae</t>
  </si>
  <si>
    <t>FLA21-2574</t>
  </si>
  <si>
    <t>R. Abel García, 1097-1019 - Vila União, Fortaleza - CE, 60410-760</t>
  </si>
  <si>
    <t>-3,76843500</t>
  </si>
  <si>
    <t>-38,53549800</t>
  </si>
  <si>
    <t>455af7fb</t>
  </si>
  <si>
    <t>FLA21-2017</t>
  </si>
  <si>
    <t>R. Alberto Montezuma, 238 - Vila União, Fortaleza - CE, 60410-364</t>
  </si>
  <si>
    <t>-3,76524900</t>
  </si>
  <si>
    <t>-38,53305000</t>
  </si>
  <si>
    <t>09cefb98</t>
  </si>
  <si>
    <t>FLA21-2353</t>
  </si>
  <si>
    <t>R. Alberto Montezuma, 665 - Vila União, Fortaleza - CE, 60410-772</t>
  </si>
  <si>
    <t>-3,76962800</t>
  </si>
  <si>
    <t>-38,53475900</t>
  </si>
  <si>
    <t>910ba1df</t>
  </si>
  <si>
    <t>FLA21-2234</t>
  </si>
  <si>
    <t>R. Almírante Rufino, 472-588 - Vila União, Fortaleza - CE, 60420-075</t>
  </si>
  <si>
    <t>-3,76749300</t>
  </si>
  <si>
    <t>-38,53466100</t>
  </si>
  <si>
    <t>79615e3a</t>
  </si>
  <si>
    <t>FLA21-2236</t>
  </si>
  <si>
    <t>R. Almírante Rufino, 630 - Vila União, Fortaleza - CE, 60420-075</t>
  </si>
  <si>
    <t>-3,76723100</t>
  </si>
  <si>
    <t>-38,53532700</t>
  </si>
  <si>
    <t>bedcfaa7</t>
  </si>
  <si>
    <t>FLA21-2023</t>
  </si>
  <si>
    <t>R. Domingos Jaguaribe, 408 - Vila União, Fortaleza - CE, 60420-020</t>
  </si>
  <si>
    <t>-3,76671284</t>
  </si>
  <si>
    <t>-38,53265226</t>
  </si>
  <si>
    <t>78f5f2ff</t>
  </si>
  <si>
    <t>FLA21-1602</t>
  </si>
  <si>
    <t>R. Esperanto, 502-550 - Vila União, Fortaleza - CE, 60410-620</t>
  </si>
  <si>
    <t>-3,75878300</t>
  </si>
  <si>
    <t>-38,53776300</t>
  </si>
  <si>
    <t>9df95d2b</t>
  </si>
  <si>
    <t>FLA21-2237</t>
  </si>
  <si>
    <t>R. Helvécio Monte, 282 - Vila União, Fortaleza - CE, 60420-040</t>
  </si>
  <si>
    <t>-3,76773600</t>
  </si>
  <si>
    <t>-38,53204000</t>
  </si>
  <si>
    <t>a7e5a723</t>
  </si>
  <si>
    <t>FLA21-2240</t>
  </si>
  <si>
    <t>R. Helvécio Monte, 336-468 - Vila União, Fortaleza - CE, 60420-040</t>
  </si>
  <si>
    <t>-3,76723000</t>
  </si>
  <si>
    <t>-38,53337300</t>
  </si>
  <si>
    <t>11df9295</t>
  </si>
  <si>
    <t>FLA21-2570</t>
  </si>
  <si>
    <t>R. Helvécio Monte, 569-471 - Vila União, Fortaleza - CE, 60420-040</t>
  </si>
  <si>
    <t>-3,76687800</t>
  </si>
  <si>
    <t>-38,53447200</t>
  </si>
  <si>
    <t>c8422f19</t>
  </si>
  <si>
    <t>FLA21-2571</t>
  </si>
  <si>
    <t>R. Helvécio Monte, 593 - Vila União, Fortaleza - CE, 60420-040</t>
  </si>
  <si>
    <t>-3,76671500</t>
  </si>
  <si>
    <t>-38,53508500</t>
  </si>
  <si>
    <t>80d5ef15</t>
  </si>
  <si>
    <t>FLA21-2223</t>
  </si>
  <si>
    <t>R. Helvécio Monte, 699-571 - Vila União, Fortaleza - CE, 60420-040</t>
  </si>
  <si>
    <t>-3,76648000</t>
  </si>
  <si>
    <t>-38,53567000</t>
  </si>
  <si>
    <t>9642b235</t>
  </si>
  <si>
    <t>FLA21-2350</t>
  </si>
  <si>
    <t>R. Jorge Severiano, 953 - Vila União, Fortaleza - CE, 60420-180</t>
  </si>
  <si>
    <t>-3,76925800</t>
  </si>
  <si>
    <t>-38,53602000</t>
  </si>
  <si>
    <t>d8009f78</t>
  </si>
  <si>
    <t>FLA21-2362</t>
  </si>
  <si>
    <t>R. Lineu Jucá, 421 - Vila União, Fortaleza - CE, 60420-090</t>
  </si>
  <si>
    <t>-3,76806300</t>
  </si>
  <si>
    <t>-38,53518300</t>
  </si>
  <si>
    <t>0b67fbbe</t>
  </si>
  <si>
    <t>FLA21-2361</t>
  </si>
  <si>
    <t>R. Lineu Jucá, 465-331 - Vila União, Fortaleza - CE, 60420-090</t>
  </si>
  <si>
    <t>-3,76821700</t>
  </si>
  <si>
    <t>-38,53474200</t>
  </si>
  <si>
    <t>be51de6f</t>
  </si>
  <si>
    <t>FLA21-2365</t>
  </si>
  <si>
    <t>R. Lineu Jucá, 649-585 - Vila União, Fortaleza - CE, 60420-090</t>
  </si>
  <si>
    <t>-3,76754900</t>
  </si>
  <si>
    <t>-38,53654300</t>
  </si>
  <si>
    <t>29721d2b</t>
  </si>
  <si>
    <t>FLA21-2220</t>
  </si>
  <si>
    <t>R. Moreira Gomes, 760-812 - Vila União, Fortaleza - CE, 60410-720</t>
  </si>
  <si>
    <t>-3,76577500</t>
  </si>
  <si>
    <t>-38,53544500</t>
  </si>
  <si>
    <t>c7daf573</t>
  </si>
  <si>
    <t>FLA21-2230</t>
  </si>
  <si>
    <t>R. Moreira Gomes, 812-898 - Vila União, Fortaleza - CE, 60410-720</t>
  </si>
  <si>
    <t>-3,76692400</t>
  </si>
  <si>
    <t>-38,53597600</t>
  </si>
  <si>
    <t>341b9b09</t>
  </si>
  <si>
    <t>FLA21-2243</t>
  </si>
  <si>
    <t>R. Teodorico Barroso, 740 - Vila União, Fortaleza - CE, 60420-314</t>
  </si>
  <si>
    <t>-3,76566200</t>
  </si>
  <si>
    <t>-38,54450500</t>
  </si>
  <si>
    <t>d4be643d</t>
  </si>
  <si>
    <t>FLA21-1854</t>
  </si>
  <si>
    <t>R. Tianguá, 195 - Vila União, Fortaleza - CE, 60410-637</t>
  </si>
  <si>
    <t>-3,75899400</t>
  </si>
  <si>
    <t>-38,53867900</t>
  </si>
  <si>
    <t>aa9b731b</t>
  </si>
  <si>
    <t>FLA21-1596</t>
  </si>
  <si>
    <t>R. Tianguá, 55 - Vila União, Fortaleza - CE, 60410-325</t>
  </si>
  <si>
    <t>-3,75784300</t>
  </si>
  <si>
    <t>-38,53830400</t>
  </si>
  <si>
    <t>d2aa36d6</t>
  </si>
  <si>
    <t>FLA21-2336</t>
  </si>
  <si>
    <t>R. Vicente Padilha, 552-666 - Vila União, Fortaleza - CE, 60410-680</t>
  </si>
  <si>
    <t>-3,76738700</t>
  </si>
  <si>
    <t>-38,53826300</t>
  </si>
  <si>
    <t>df405ef2</t>
  </si>
  <si>
    <t>FLA21-2251</t>
  </si>
  <si>
    <t>R. Vicente Spíndola, 899 - Vila União, Fortaleza - CE, 60420-316</t>
  </si>
  <si>
    <t>-3,76710900</t>
  </si>
  <si>
    <t>-38,54446800</t>
  </si>
  <si>
    <t>d563c386</t>
  </si>
  <si>
    <t>FLA21-2388</t>
  </si>
  <si>
    <t>Tv. Moreira Gomes - Vila União, Fortaleza - CE, 60410-722</t>
  </si>
  <si>
    <t>-3,77008200</t>
  </si>
  <si>
    <t>-38,53699200</t>
  </si>
  <si>
    <t>7113c6d5</t>
  </si>
  <si>
    <t>FLA12-2574</t>
  </si>
  <si>
    <t>Farias Brito</t>
  </si>
  <si>
    <t>R. Justiniano de Serpa, 403 - Farias Brito, Fortaleza - CE, 60011-110</t>
  </si>
  <si>
    <t>-3,73460400</t>
  </si>
  <si>
    <t>-38,54209000</t>
  </si>
  <si>
    <t>ee85be1d</t>
  </si>
  <si>
    <t>FLA12-2578</t>
  </si>
  <si>
    <t>R. Frei Humberto, 489 - Farias Brito, Fortaleza - CE, 60010-815</t>
  </si>
  <si>
    <t>-3,73540000</t>
  </si>
  <si>
    <t>-38,54190000</t>
  </si>
  <si>
    <t>c8ad0c3c</t>
  </si>
  <si>
    <t>FLA12-2575</t>
  </si>
  <si>
    <t>R. Rúbia Sampaio, 1480-1492 - Farias Brito, Fortaleza - CE, 60011-060</t>
  </si>
  <si>
    <t>-3,73517300</t>
  </si>
  <si>
    <t>-38,54146800</t>
  </si>
  <si>
    <t>8196a169</t>
  </si>
  <si>
    <t>FLA12-2576</t>
  </si>
  <si>
    <t>R. Rúbia Sampaio, 1382 - Farias Brito, Fortaleza - CE, 60011-060</t>
  </si>
  <si>
    <t>-3,73415100</t>
  </si>
  <si>
    <t>-38,54128000</t>
  </si>
  <si>
    <t>c2cda2d2</t>
  </si>
  <si>
    <t>FLA12-2565</t>
  </si>
  <si>
    <t>R. Bela Cruz, 2099-1999 - Farias Brito, Fortaleza - CE, 60011-120</t>
  </si>
  <si>
    <t>-3,73383400</t>
  </si>
  <si>
    <t>-38,54146900</t>
  </si>
  <si>
    <t>b6eee5c4</t>
  </si>
  <si>
    <t>FLA12-2497</t>
  </si>
  <si>
    <t>R. Joaquim Barbosa dos Santos - Farias Brito, Fortaleza - CE, 60011-160</t>
  </si>
  <si>
    <t>-3,73486600</t>
  </si>
  <si>
    <t>-38,54261200</t>
  </si>
  <si>
    <t>9b64a98a</t>
  </si>
  <si>
    <t>FLA12-2487</t>
  </si>
  <si>
    <t>R. Dom Jerônimo, 31 - Farias Brito, Fortaleza - CE, 60011-170</t>
  </si>
  <si>
    <t>-3,73414300</t>
  </si>
  <si>
    <t>-38,54335100</t>
  </si>
  <si>
    <t>3eb6c853</t>
  </si>
  <si>
    <t>FLA12-2484</t>
  </si>
  <si>
    <t>R. Dom Jerônimo, 416 - Farias Brito, Fortaleza - CE, 60011-170</t>
  </si>
  <si>
    <t>-3,73503900</t>
  </si>
  <si>
    <t>-38,54312500</t>
  </si>
  <si>
    <t>221b49c7</t>
  </si>
  <si>
    <t>FLA12-2457</t>
  </si>
  <si>
    <t>Parque Araxá</t>
  </si>
  <si>
    <t>R. Otávio Justa, 120-160 - Parque Araxá, Fortaleza - CE, 60450-580</t>
  </si>
  <si>
    <t>-3,73582800</t>
  </si>
  <si>
    <t>-38,54759100</t>
  </si>
  <si>
    <t>e57d12d1</t>
  </si>
  <si>
    <t>FLA12-2454</t>
  </si>
  <si>
    <t>Jacarecanga</t>
  </si>
  <si>
    <t>Av. José Jatahy, 1368-1498 - Jacarecanga, Fortaleza - CE, 60010-681</t>
  </si>
  <si>
    <t>-3,73401700</t>
  </si>
  <si>
    <t>-38,54443200</t>
  </si>
  <si>
    <t>7185c4a6</t>
  </si>
  <si>
    <t>FLA12-2444</t>
  </si>
  <si>
    <t>Rua Padre Graça, 176 - Parque Araxá, Fortaleza - CE, 60450-590</t>
  </si>
  <si>
    <t>-3,73388200</t>
  </si>
  <si>
    <t>-38,54574600</t>
  </si>
  <si>
    <t>ed075755</t>
  </si>
  <si>
    <t>FLA12-2443</t>
  </si>
  <si>
    <t>Rua Padre Graça, 260 - Parque Araxá, Fortaleza - CE, 60450-590</t>
  </si>
  <si>
    <t>-3,73444300</t>
  </si>
  <si>
    <t>-38,54571900</t>
  </si>
  <si>
    <t>13ebfcad</t>
  </si>
  <si>
    <t>FLA12-2446</t>
  </si>
  <si>
    <t>Parque Araxá, Fortaleza - CE, 60010-681</t>
  </si>
  <si>
    <t>-3,73442400</t>
  </si>
  <si>
    <t>-38,54507100</t>
  </si>
  <si>
    <t>1a57afd8</t>
  </si>
  <si>
    <t>FLA12-2448</t>
  </si>
  <si>
    <t>R. Azevedo Bolão, 2-70 - Parque Araxá, Fortaleza - CE, 60450-675</t>
  </si>
  <si>
    <t>-3,73372800</t>
  </si>
  <si>
    <t>-38,54504400</t>
  </si>
  <si>
    <t>29a3f4df</t>
  </si>
  <si>
    <t>FLA12-2445</t>
  </si>
  <si>
    <t>Rua Cônego Pinto Mendonça, 2-96 - Parque Araxá, Fortaleza - CE, 60450-615</t>
  </si>
  <si>
    <t>-3,73492200</t>
  </si>
  <si>
    <t>-38,54503400</t>
  </si>
  <si>
    <t>093a7c75</t>
  </si>
  <si>
    <t>FLA12-2355</t>
  </si>
  <si>
    <t>Parquelândia</t>
  </si>
  <si>
    <t>Rua Professor Anacleto, 209-173 - Parquelândia, Fortaleza - CE, 60450-360</t>
  </si>
  <si>
    <t>-3,73539600</t>
  </si>
  <si>
    <t>-38,55285100</t>
  </si>
  <si>
    <t>881d4663</t>
  </si>
  <si>
    <t>FLA12-2272</t>
  </si>
  <si>
    <t>R. Azevedo Bolão, 1266-1320 - Parquelândia, Fortaleza - CE, 60455-165</t>
  </si>
  <si>
    <t>-3,73617600</t>
  </si>
  <si>
    <t>-38,55570500</t>
  </si>
  <si>
    <t>be367578</t>
  </si>
  <si>
    <t>FLA12-2123</t>
  </si>
  <si>
    <t>Rua Professor Morais Correia, 1187 - Parquelândia, Fortaleza - CE, 60455-340</t>
  </si>
  <si>
    <t>-3,73819400</t>
  </si>
  <si>
    <t>-38,55720800</t>
  </si>
  <si>
    <t>e7b42c01</t>
  </si>
  <si>
    <t>FLA12-2107</t>
  </si>
  <si>
    <t>R Conselheiro Álvaro de Oliveira, 396 - Parquelândia, Fortaleza - CE, 60450-295</t>
  </si>
  <si>
    <t>-3,73811200</t>
  </si>
  <si>
    <t>-38,55606500</t>
  </si>
  <si>
    <t>d1f7cdb5</t>
  </si>
  <si>
    <t>FLA12-2109</t>
  </si>
  <si>
    <t>R. Padre Guerra, 1100-1236 - Parquelândia, Fortaleza - CE, 60455-365</t>
  </si>
  <si>
    <t>-3,73836500</t>
  </si>
  <si>
    <t>-38,55527200</t>
  </si>
  <si>
    <t>629535b3</t>
  </si>
  <si>
    <t>FLA12-2441</t>
  </si>
  <si>
    <t>R. Azevedo Bolão, 261-211 - Parque Araxá, Fortaleza - CE, 60450-675</t>
  </si>
  <si>
    <t>-3,73409900</t>
  </si>
  <si>
    <t>-38,54672800</t>
  </si>
  <si>
    <t>c090edf4</t>
  </si>
  <si>
    <t>FLA12-2499</t>
  </si>
  <si>
    <t>Av. José Jatahy, 1457 - Jacarecanga, Fortaleza - CE, 60010-681</t>
  </si>
  <si>
    <t>-3,73446000</t>
  </si>
  <si>
    <t>-38,54415200</t>
  </si>
  <si>
    <t>63481700</t>
  </si>
  <si>
    <t>FLA12-2500</t>
  </si>
  <si>
    <t>Av. José Jatahy, 1603 - Jacarecanga, Fortaleza - CE, 60011-173</t>
  </si>
  <si>
    <t>-3,73562700</t>
  </si>
  <si>
    <t>-38,54394400</t>
  </si>
  <si>
    <t>f804ddcc</t>
  </si>
  <si>
    <t>FLA12-2490</t>
  </si>
  <si>
    <t>R. Bela Cruz, 2226 - Farias Brito, Fortaleza - CE, 60011-120</t>
  </si>
  <si>
    <t>-3,73421500</t>
  </si>
  <si>
    <t>-38,54292700</t>
  </si>
  <si>
    <t>7ffab8d2</t>
  </si>
  <si>
    <t>FLA12-2442</t>
  </si>
  <si>
    <t>R. Azevedo Bolão, 186 - Parque Araxá, Fortaleza - CE, 60450-675</t>
  </si>
  <si>
    <t>-3,73396300</t>
  </si>
  <si>
    <t>-38,54611600</t>
  </si>
  <si>
    <t>f52608a4</t>
  </si>
  <si>
    <t>FLA12-2447</t>
  </si>
  <si>
    <t>Av. José Jatahy, 1314a - Jacarecanga, Fortaleza - CE, 60431-086</t>
  </si>
  <si>
    <t>-3,73313900</t>
  </si>
  <si>
    <t>-38,54454900</t>
  </si>
  <si>
    <t>022d7d79</t>
  </si>
  <si>
    <t>FLA12-2438</t>
  </si>
  <si>
    <t>Rua Cônego Pinto Mendonça, 220 - Parque Araxá, Fortaleza - CE, 60450-615</t>
  </si>
  <si>
    <t>-3,73464200</t>
  </si>
  <si>
    <t>-38,54627700</t>
  </si>
  <si>
    <t>9e62d5e8</t>
  </si>
  <si>
    <t>FLA12-2426</t>
  </si>
  <si>
    <t>Rua Luiz Carlos Fēlix, 71 - Parque Araxá, Fortaleza - CE, 60450-550</t>
  </si>
  <si>
    <t>-3,73433600</t>
  </si>
  <si>
    <t>-38,54957300</t>
  </si>
  <si>
    <t>75417223</t>
  </si>
  <si>
    <t>FLA12-2432</t>
  </si>
  <si>
    <t>R. Azevedo Bolão - Parque Araxá, Fortaleza - CE, 60455-165</t>
  </si>
  <si>
    <t>-3,73331200</t>
  </si>
  <si>
    <t>-38,54671000</t>
  </si>
  <si>
    <t>0fa12291</t>
  </si>
  <si>
    <t>FLA12-2419</t>
  </si>
  <si>
    <t>R. Gustavo Sampaio, 240 - Parque Araxá, Fortaleza - CE, 60450-635</t>
  </si>
  <si>
    <t>391c51cf</t>
  </si>
  <si>
    <t>FLA12-2420</t>
  </si>
  <si>
    <t>R. Júlio Barbosa Carvalho, 68 - Parque Araxá, Fortaleza - CE, 60455-140</t>
  </si>
  <si>
    <t>-3,73264200</t>
  </si>
  <si>
    <t>-38,54539600</t>
  </si>
  <si>
    <t>99bfd181</t>
  </si>
  <si>
    <t>FLA12-2422</t>
  </si>
  <si>
    <t>R. Gustavo Sampaio, 61 - Parque Araxá, Fortaleza - CE, 60450-635</t>
  </si>
  <si>
    <t>-3,73289600</t>
  </si>
  <si>
    <t>-38,54509800</t>
  </si>
  <si>
    <t>b329287b</t>
  </si>
  <si>
    <t>FLA12-2410</t>
  </si>
  <si>
    <t>Tv. Carioca, 63 - Parque Araxá, Fortaleza - CE, 60450-600</t>
  </si>
  <si>
    <t>-3,73297800</t>
  </si>
  <si>
    <t>-38,54778200</t>
  </si>
  <si>
    <t>92b05332</t>
  </si>
  <si>
    <t>FLA12-2405</t>
  </si>
  <si>
    <t>R. Gustavo Sampaio, 332 - Parque Araxá, Fortaleza - CE, 60450-635</t>
  </si>
  <si>
    <t>-3,73354800</t>
  </si>
  <si>
    <t>-38,54772800</t>
  </si>
  <si>
    <t>e775b9c3</t>
  </si>
  <si>
    <t>FLA12-2407</t>
  </si>
  <si>
    <t>R. José Sombra, 160 - Parque Araxá, Fortaleza - CE, 60450-610</t>
  </si>
  <si>
    <t>-3,73366600</t>
  </si>
  <si>
    <t>-38,54723200</t>
  </si>
  <si>
    <t>a6f6aed6</t>
  </si>
  <si>
    <t>FLA12-2362</t>
  </si>
  <si>
    <t>R. Moreninha Irineu, 28 - Parque Araxá, Fortaleza - CE, 60455-310</t>
  </si>
  <si>
    <t>-3,73602000</t>
  </si>
  <si>
    <t>-38,55171600</t>
  </si>
  <si>
    <t>5d5c388f</t>
  </si>
  <si>
    <t>FLA12-2357</t>
  </si>
  <si>
    <t>R. Azevedo Bolão, 995 - Parquelândia, Fortaleza - CE, 60455-165</t>
  </si>
  <si>
    <t>-3,73569500</t>
  </si>
  <si>
    <t>-38,55279700</t>
  </si>
  <si>
    <t>0353718f</t>
  </si>
  <si>
    <t>FLA12-2336</t>
  </si>
  <si>
    <t>Rua Professor Castelo Branco, 210 - Parque Araxá, Fortaleza - CE, 60450-560</t>
  </si>
  <si>
    <t>-3,73512300</t>
  </si>
  <si>
    <t>-38,54868200</t>
  </si>
  <si>
    <t>2fe11e61</t>
  </si>
  <si>
    <t>FLA12-2334</t>
  </si>
  <si>
    <t>Rua Professor Castelo Branco, 388 - Parque Araxá, Fortaleza - CE, 60450-605</t>
  </si>
  <si>
    <t>-3,73646200</t>
  </si>
  <si>
    <t>-38,54841100</t>
  </si>
  <si>
    <t>e6ab7b5f</t>
  </si>
  <si>
    <t>FLA12-2290</t>
  </si>
  <si>
    <t>-3,73600300</t>
  </si>
  <si>
    <t>-38,55452600</t>
  </si>
  <si>
    <t>9677c704</t>
  </si>
  <si>
    <t>FLA12-2273</t>
  </si>
  <si>
    <t>R. Moreninha Irineu, 565-495 - Parquelândia, Fortaleza - CE, 60455-310</t>
  </si>
  <si>
    <t>-3,73701700</t>
  </si>
  <si>
    <t>-38,55615500</t>
  </si>
  <si>
    <t>194f2a98</t>
  </si>
  <si>
    <t>FLA12-2274</t>
  </si>
  <si>
    <t>R Conselheiro Álvaro de Oliveira, 235 - Parquelândia, Fortaleza</t>
  </si>
  <si>
    <t>-3,73678200</t>
  </si>
  <si>
    <t>-38,55593900</t>
  </si>
  <si>
    <t>f2b76460</t>
  </si>
  <si>
    <t>FLA12-2271</t>
  </si>
  <si>
    <t>R. Azevedo Bolão, 1320a - Parquelândia, Fortaleza - CE, 60455-165</t>
  </si>
  <si>
    <t>-3,73622100</t>
  </si>
  <si>
    <t>-38,55601100</t>
  </si>
  <si>
    <t>a948dacf</t>
  </si>
  <si>
    <t>FLA12-2267</t>
  </si>
  <si>
    <t>Rua Conselheiro Vieira da Silva, 81 - Parquelândia, Fortaleza - CE</t>
  </si>
  <si>
    <t>-3,73481900</t>
  </si>
  <si>
    <t>-38,55515700</t>
  </si>
  <si>
    <t>64f8b289</t>
  </si>
  <si>
    <t>FLA12-2125</t>
  </si>
  <si>
    <t>Rua General Piragibe, 432 - Parquelândia, Fortaleza - CE, 60450-255</t>
  </si>
  <si>
    <t>-3,73842000</t>
  </si>
  <si>
    <t>-38,55792900</t>
  </si>
  <si>
    <t>4eb1b9ef</t>
  </si>
  <si>
    <t>FLA12-2097</t>
  </si>
  <si>
    <t>Rua Dom Lino, 316 - Parquelândia, Fortaleza - CE, 60450-285</t>
  </si>
  <si>
    <t>-3,73726200</t>
  </si>
  <si>
    <t>-38,55702000</t>
  </si>
  <si>
    <t>e8bf5f51</t>
  </si>
  <si>
    <t>FLA12-2100</t>
  </si>
  <si>
    <t>Rua Dom Manuel de Medeiros, 1365 - Parquelândia, Fortaleza - CE</t>
  </si>
  <si>
    <t>-3,73742400</t>
  </si>
  <si>
    <t>-38,55622700</t>
  </si>
  <si>
    <t>a95f3fb0</t>
  </si>
  <si>
    <t>FLA12-2091</t>
  </si>
  <si>
    <t>Rua General Piragibe, 168 - Parquelândia, Fortaleza - CE, 60450-255</t>
  </si>
  <si>
    <t>-3,73574300</t>
  </si>
  <si>
    <t>-38,55844300</t>
  </si>
  <si>
    <t>d6a337c0</t>
  </si>
  <si>
    <t>FLA12-2535</t>
  </si>
  <si>
    <t>R. Padre Mororó, 2112A - Benfica, Fortaleza - CE, 60015-221</t>
  </si>
  <si>
    <t>-3,73506400</t>
  </si>
  <si>
    <t>-38,54038800</t>
  </si>
  <si>
    <t>ef2ed1f7</t>
  </si>
  <si>
    <t>FLA12-2416</t>
  </si>
  <si>
    <t>Rua Padre Graça, 48 - Parque Araxá, Fortaleza - CE, 60450-590</t>
  </si>
  <si>
    <t>-3,73248000</t>
  </si>
  <si>
    <t>-38,54594500</t>
  </si>
  <si>
    <t>29153c00</t>
  </si>
  <si>
    <t>FLA21-617</t>
  </si>
  <si>
    <t>RUA MAJOR LAURINDO, 99</t>
  </si>
  <si>
    <t>-3,74689600</t>
  </si>
  <si>
    <t>-38,53895800</t>
  </si>
  <si>
    <t>7c9d2b1e</t>
  </si>
  <si>
    <t>FLA21-1571</t>
  </si>
  <si>
    <t>RUA SANTA LUZIA, 600</t>
  </si>
  <si>
    <t>-3,75962600</t>
  </si>
  <si>
    <t>-38,54028500</t>
  </si>
  <si>
    <t>6cff0498</t>
  </si>
  <si>
    <t>FLA21-1858</t>
  </si>
  <si>
    <t>RUA TIANGUÁ, 300</t>
  </si>
  <si>
    <t>-3,76011300</t>
  </si>
  <si>
    <t>-38,53902400</t>
  </si>
  <si>
    <t>a4c8e775</t>
  </si>
  <si>
    <t>FLA21-1867</t>
  </si>
  <si>
    <t>RUA NERYS NELSON, 35</t>
  </si>
  <si>
    <t>-3,76150700</t>
  </si>
  <si>
    <t>-38,53905000</t>
  </si>
  <si>
    <t>15d1f585</t>
  </si>
  <si>
    <t>FLA21-1871</t>
  </si>
  <si>
    <t>RUA PADRE AMBRÓSIO MACHADO, 257</t>
  </si>
  <si>
    <t>-3,76140700</t>
  </si>
  <si>
    <t>-38,53803200</t>
  </si>
  <si>
    <t>ca1e47a9</t>
  </si>
  <si>
    <t>FLA21-1872</t>
  </si>
  <si>
    <t>RUA JOSÉ TEIXEIRA RÊGO, 29</t>
  </si>
  <si>
    <t>-3,76156100</t>
  </si>
  <si>
    <t>-38,53832000</t>
  </si>
  <si>
    <t>7c024733</t>
  </si>
  <si>
    <t>FLA21-1873</t>
  </si>
  <si>
    <t>RUA JOSÉ TEIXEIRA RÊGO, 67</t>
  </si>
  <si>
    <t>-3,76196800</t>
  </si>
  <si>
    <t>-38,53844600</t>
  </si>
  <si>
    <t>d13844c2</t>
  </si>
  <si>
    <t>FLA21-1876</t>
  </si>
  <si>
    <t>RUA ESPERANTO, 845</t>
  </si>
  <si>
    <t>-3,76131600</t>
  </si>
  <si>
    <t>-38,53860900</t>
  </si>
  <si>
    <t>c656d452</t>
  </si>
  <si>
    <t>FLA21-2185</t>
  </si>
  <si>
    <t>RUA PROFESSOR VICENTE SILVEIRA, 167</t>
  </si>
  <si>
    <t>-3,76263700</t>
  </si>
  <si>
    <t>-38,53753600</t>
  </si>
  <si>
    <t>99ee2aef</t>
  </si>
  <si>
    <t>FLA21-2391</t>
  </si>
  <si>
    <t>RUA DOM CARLOTO TÁVORA, 940</t>
  </si>
  <si>
    <t>-3,77141000</t>
  </si>
  <si>
    <t>-38,55173400</t>
  </si>
  <si>
    <t>28d3d21c</t>
  </si>
  <si>
    <t>FLA21-2407</t>
  </si>
  <si>
    <t>RUA EUSÉBIO DE QUEIRÓS, 1457</t>
  </si>
  <si>
    <t>-3,76733200</t>
  </si>
  <si>
    <t>-38,55426700</t>
  </si>
  <si>
    <t>98b58ebb</t>
  </si>
  <si>
    <t>FLA21-2411</t>
  </si>
  <si>
    <t>RUA EUSÉBIO DE QUEIRÓS, 14576</t>
  </si>
  <si>
    <t>-3,76872680</t>
  </si>
  <si>
    <t>-38,55486460</t>
  </si>
  <si>
    <t>55461f7e</t>
  </si>
  <si>
    <t>FLA21-2413</t>
  </si>
  <si>
    <t>RUA ALM. RUBIM, 1312</t>
  </si>
  <si>
    <t>-3,76905200</t>
  </si>
  <si>
    <t>-38,55607600</t>
  </si>
  <si>
    <t>345f01d6</t>
  </si>
  <si>
    <t>FLA21-2414</t>
  </si>
  <si>
    <t>RUA ALM. RUBIM, 1380</t>
  </si>
  <si>
    <t>-3,76960870</t>
  </si>
  <si>
    <t>-38,55623960</t>
  </si>
  <si>
    <t>2fab8c31</t>
  </si>
  <si>
    <t>FLA21-2417</t>
  </si>
  <si>
    <t>RUA ALBERTO MAGNO, 1851</t>
  </si>
  <si>
    <t>-3,77012700</t>
  </si>
  <si>
    <t>-38,55329300</t>
  </si>
  <si>
    <t>340e77bd</t>
  </si>
  <si>
    <t>FLA21-2428</t>
  </si>
  <si>
    <t>RUA ELCIAS LOPES, 702</t>
  </si>
  <si>
    <t>-3,77167400</t>
  </si>
  <si>
    <t>-38,55394900</t>
  </si>
  <si>
    <t>90e859a3</t>
  </si>
  <si>
    <t>FLA21-2429</t>
  </si>
  <si>
    <t>RUA COLOMBIA, 28</t>
  </si>
  <si>
    <t>-3,77205400</t>
  </si>
  <si>
    <t>-38,55437200</t>
  </si>
  <si>
    <t>a30064d0</t>
  </si>
  <si>
    <t>FLA21-2430</t>
  </si>
  <si>
    <t>RUA COLOMBIA, 3</t>
  </si>
  <si>
    <t>-3,77171900</t>
  </si>
  <si>
    <t>-38,55426400</t>
  </si>
  <si>
    <t>e8f9374b</t>
  </si>
  <si>
    <t>FLA21-2441</t>
  </si>
  <si>
    <t>RUA ELCIAS LOPES, 783</t>
  </si>
  <si>
    <t>-3,77193600</t>
  </si>
  <si>
    <t>-38,55322000</t>
  </si>
  <si>
    <t>bb2e4e38</t>
  </si>
  <si>
    <t>FLA21-2443</t>
  </si>
  <si>
    <t>RUA DOM CARLOTO TÁVORA, 999</t>
  </si>
  <si>
    <t>-3,77162700</t>
  </si>
  <si>
    <t>-38,55131000</t>
  </si>
  <si>
    <t>76399fb5</t>
  </si>
  <si>
    <t>FLA21-01</t>
  </si>
  <si>
    <t>RUA CARAPIMA, 1761</t>
  </si>
  <si>
    <t>-3,73685300</t>
  </si>
  <si>
    <t>-38,53683800</t>
  </si>
  <si>
    <t>d2f115eb</t>
  </si>
  <si>
    <t>FLA21-37</t>
  </si>
  <si>
    <t>RUA MAL. DEODORO, 380</t>
  </si>
  <si>
    <t>-3,73913200</t>
  </si>
  <si>
    <t>-38,53479300</t>
  </si>
  <si>
    <t>ec9b0a54</t>
  </si>
  <si>
    <t>FLA21-47</t>
  </si>
  <si>
    <t>RUA MAL. DEODORO, 113</t>
  </si>
  <si>
    <t>-3,73681600</t>
  </si>
  <si>
    <t>-38,53376800</t>
  </si>
  <si>
    <t>a80572da</t>
  </si>
  <si>
    <t>FLA21-50</t>
  </si>
  <si>
    <t>RUA MAL. DEODORO, 204</t>
  </si>
  <si>
    <t>-3,73759400</t>
  </si>
  <si>
    <t>-38,53405500</t>
  </si>
  <si>
    <t>f9eef65c</t>
  </si>
  <si>
    <t>FLA21-54</t>
  </si>
  <si>
    <t>RUA JOAQUIM MAGALHÃES, 8</t>
  </si>
  <si>
    <t>-3,73718340</t>
  </si>
  <si>
    <t>-38,53557390</t>
  </si>
  <si>
    <t>dc8ec077</t>
  </si>
  <si>
    <t>FLA21-57</t>
  </si>
  <si>
    <t>RUA SENADOR POMPEU, 2372</t>
  </si>
  <si>
    <t>-3,73927600</t>
  </si>
  <si>
    <t>-38,53341500</t>
  </si>
  <si>
    <t>70bb952d</t>
  </si>
  <si>
    <t>FLA21-61</t>
  </si>
  <si>
    <t>RUA SENADOR POMPEU, 2296</t>
  </si>
  <si>
    <t>-3,73858000</t>
  </si>
  <si>
    <t>-38,53320800</t>
  </si>
  <si>
    <t>833eec10</t>
  </si>
  <si>
    <t>FLA21-76</t>
  </si>
  <si>
    <t>RUA BARÃO DO RIO BRANCO, 2200</t>
  </si>
  <si>
    <t>-3,73746600</t>
  </si>
  <si>
    <t>-38,53175000</t>
  </si>
  <si>
    <t>5ea0b61a</t>
  </si>
  <si>
    <t>FLA21-83</t>
  </si>
  <si>
    <t>RUA OLÍVIO CÂMERA, 47</t>
  </si>
  <si>
    <t>-3,73802700</t>
  </si>
  <si>
    <t>-38,53231700</t>
  </si>
  <si>
    <t>ffff6184</t>
  </si>
  <si>
    <t>FLA21-151</t>
  </si>
  <si>
    <t>RUA JOAQUIM MAGALHÃES, 1084</t>
  </si>
  <si>
    <t>-3,73975300</t>
  </si>
  <si>
    <t>-38,52875900</t>
  </si>
  <si>
    <t>3237a255</t>
  </si>
  <si>
    <t>FLA21-238</t>
  </si>
  <si>
    <t>RUA ARACATI, 149</t>
  </si>
  <si>
    <t>-3,74155950</t>
  </si>
  <si>
    <t>-38,53559330</t>
  </si>
  <si>
    <t>0c8f4549</t>
  </si>
  <si>
    <t>FLA21-246</t>
  </si>
  <si>
    <t>RUA MAL. DEODORO, 482</t>
  </si>
  <si>
    <t>-3,73993800</t>
  </si>
  <si>
    <t>-38,53516200</t>
  </si>
  <si>
    <t>bee298fe</t>
  </si>
  <si>
    <t>FLA21-248</t>
  </si>
  <si>
    <t>RUA MAL. DEODORO, 565</t>
  </si>
  <si>
    <t>-3,74058900</t>
  </si>
  <si>
    <t>-38,53539600</t>
  </si>
  <si>
    <t>28fc8444</t>
  </si>
  <si>
    <t>FLA21-250</t>
  </si>
  <si>
    <t>RUA MAL. DEODORO, 639</t>
  </si>
  <si>
    <t>-3,74116800</t>
  </si>
  <si>
    <t>-38,53571000</t>
  </si>
  <si>
    <t>b6ae21d7</t>
  </si>
  <si>
    <t>FLA21-267</t>
  </si>
  <si>
    <t>RUA SENADOR POMPEU, 2915</t>
  </si>
  <si>
    <t>-3,74393600</t>
  </si>
  <si>
    <t>-38,53486300</t>
  </si>
  <si>
    <t>4618ef84</t>
  </si>
  <si>
    <t>FLA21-272</t>
  </si>
  <si>
    <t>RUA SENADOR POMPEU, 2733</t>
  </si>
  <si>
    <t>-3,74250600</t>
  </si>
  <si>
    <t>-38,53439500</t>
  </si>
  <si>
    <t>c060be43</t>
  </si>
  <si>
    <t>FLA21-274</t>
  </si>
  <si>
    <t>RUA PADRE MIGUELINO, 1505</t>
  </si>
  <si>
    <t>-3,74224400</t>
  </si>
  <si>
    <t>-38,53485400</t>
  </si>
  <si>
    <t>a5d3f9e3</t>
  </si>
  <si>
    <t>FLA21-592</t>
  </si>
  <si>
    <t>RUA CARLOS CÂMERA, 1050</t>
  </si>
  <si>
    <t>-3,74493400</t>
  </si>
  <si>
    <t>-38,54130100</t>
  </si>
  <si>
    <t>22458745</t>
  </si>
  <si>
    <t>FLA21-601</t>
  </si>
  <si>
    <t>RUA COSTA SOUSA, 90</t>
  </si>
  <si>
    <t>-3,74449100</t>
  </si>
  <si>
    <t>-38,53979700</t>
  </si>
  <si>
    <t>6201a593</t>
  </si>
  <si>
    <t>FLA21-603</t>
  </si>
  <si>
    <t>RUA ADOLFO HERBSTER, 290</t>
  </si>
  <si>
    <t>-3,74482500</t>
  </si>
  <si>
    <t>-38,54016600</t>
  </si>
  <si>
    <t>75917ad0</t>
  </si>
  <si>
    <t>FLA21-604</t>
  </si>
  <si>
    <t>RUA WALDERY UCHÔA, 441</t>
  </si>
  <si>
    <t>-3,74537700</t>
  </si>
  <si>
    <t>-38,54020200</t>
  </si>
  <si>
    <t>8576b9b0</t>
  </si>
  <si>
    <t>FLA21-607</t>
  </si>
  <si>
    <t>RUA WALDERY UCHÔA, 625</t>
  </si>
  <si>
    <t>-3,74612900</t>
  </si>
  <si>
    <t>-38,54087700</t>
  </si>
  <si>
    <t>be7091a3</t>
  </si>
  <si>
    <t>FLA21-624</t>
  </si>
  <si>
    <t>RUA JÚLIO CÉSAR, 192</t>
  </si>
  <si>
    <t>-3,74643500</t>
  </si>
  <si>
    <t>-38,53968800</t>
  </si>
  <si>
    <t>dbed2297</t>
  </si>
  <si>
    <t>FLA21-1569</t>
  </si>
  <si>
    <t>RUA SANTA LUZIA, 665</t>
  </si>
  <si>
    <t>-3,75925500</t>
  </si>
  <si>
    <t>-38,54062700</t>
  </si>
  <si>
    <t>b71226bb</t>
  </si>
  <si>
    <t>FLA21-1572</t>
  </si>
  <si>
    <t>RUA TOBIAS BARRETO, 261</t>
  </si>
  <si>
    <t>-3,75949000</t>
  </si>
  <si>
    <t>-38,54021300</t>
  </si>
  <si>
    <t>196eeca3</t>
  </si>
  <si>
    <t>FLA21-1579</t>
  </si>
  <si>
    <t>AV DOS EXPERDICIONÁRIOS, 4700</t>
  </si>
  <si>
    <t>-3,75970700</t>
  </si>
  <si>
    <t>-38,53970800</t>
  </si>
  <si>
    <t>858d510d</t>
  </si>
  <si>
    <t>FLA21-1842</t>
  </si>
  <si>
    <t>RUA PADRE AMBRÓSIO MACHADO, 644</t>
  </si>
  <si>
    <t>-3,76037700</t>
  </si>
  <si>
    <t>-38,54120300</t>
  </si>
  <si>
    <t>af527f50</t>
  </si>
  <si>
    <t>FLA21-1866</t>
  </si>
  <si>
    <t>RUA PADRE AMBRÓSIO MACHADO, 363</t>
  </si>
  <si>
    <t>-3,76114500</t>
  </si>
  <si>
    <t>-38,53892400</t>
  </si>
  <si>
    <t>d68386e8</t>
  </si>
  <si>
    <t>FLA21-1870</t>
  </si>
  <si>
    <t>RUA SANTA LUZIA, 362</t>
  </si>
  <si>
    <t>-3,76077300</t>
  </si>
  <si>
    <t>-38,53838400</t>
  </si>
  <si>
    <t>da38e097</t>
  </si>
  <si>
    <t>FLA21-1878</t>
  </si>
  <si>
    <t>RUA ESPERANTO, 925</t>
  </si>
  <si>
    <t>-3,76224900</t>
  </si>
  <si>
    <t>-38,53888700</t>
  </si>
  <si>
    <t>fbccce82</t>
  </si>
  <si>
    <t>FLA21-2188</t>
  </si>
  <si>
    <t>RUA SÃO JOÃO MATEUS, 957</t>
  </si>
  <si>
    <t>-3,76278200</t>
  </si>
  <si>
    <t>-38,53832900</t>
  </si>
  <si>
    <t>bd8f81d6</t>
  </si>
  <si>
    <t>FLA21-2410</t>
  </si>
  <si>
    <t>RUA EUSÉBIO DE QUEIRÓZ, 1522</t>
  </si>
  <si>
    <t>-3,76821260</t>
  </si>
  <si>
    <t>-38,55460280</t>
  </si>
  <si>
    <t>69aba1f7</t>
  </si>
  <si>
    <t>FLA21-2424</t>
  </si>
  <si>
    <t>RUA DOM CARLOTO TÁVORA, 641</t>
  </si>
  <si>
    <t>-3,77051600</t>
  </si>
  <si>
    <t>-38,55416600</t>
  </si>
  <si>
    <t>a5fe8837</t>
  </si>
  <si>
    <t>FLA21-2427</t>
  </si>
  <si>
    <t>RUA ELCIAS LOPES, 656</t>
  </si>
  <si>
    <t>-3,77152900</t>
  </si>
  <si>
    <t>-38,55434600</t>
  </si>
  <si>
    <t>d4422847</t>
  </si>
  <si>
    <t>FLA21-2440</t>
  </si>
  <si>
    <t>RUA ELCIAS LOPES, 750</t>
  </si>
  <si>
    <t>-3,77180000</t>
  </si>
  <si>
    <t>-38,5535620</t>
  </si>
  <si>
    <t>518e62bd</t>
  </si>
  <si>
    <t>FLA02-459</t>
  </si>
  <si>
    <t>Boa Vista</t>
  </si>
  <si>
    <t>R. 4 (Conjunto Pequeno Mondubim), 32 - Boa Vista, Fortaleza - CE, 60860-528</t>
  </si>
  <si>
    <t>-3.8247239692807464</t>
  </si>
  <si>
    <t>-38.56057461349793</t>
  </si>
  <si>
    <t>badc0add</t>
  </si>
  <si>
    <t>FLA02-355</t>
  </si>
  <si>
    <t>Eng. Luciano C</t>
  </si>
  <si>
    <t>R. B, 6118-6188 - Eng. Luciano Cavalcante, Fortaleza - CE, 60810-670</t>
  </si>
  <si>
    <t>-3.8221059939879867</t>
  </si>
  <si>
    <t>-38.5645028762383</t>
  </si>
  <si>
    <t>87734b02</t>
  </si>
  <si>
    <t>FLA02-306</t>
  </si>
  <si>
    <t>Av. Pref. Evandro Ayres de Moura, 343 - Mondubim, Fortaleza - CE, 60752-310</t>
  </si>
  <si>
    <t>-3.8205802551782124</t>
  </si>
  <si>
    <t>-38.56607755644404</t>
  </si>
  <si>
    <t>ATENUAÇÃO</t>
  </si>
  <si>
    <t>1ecb5f05</t>
  </si>
  <si>
    <t>FLA02-325</t>
  </si>
  <si>
    <t>R. C, 372-420 - Mondubim, Fortaleza - CE, 60810-670</t>
  </si>
  <si>
    <t>-3.820960170808899</t>
  </si>
  <si>
    <t>-38.56335651129485</t>
  </si>
  <si>
    <t>755271f6</t>
  </si>
  <si>
    <t>FLA02-379</t>
  </si>
  <si>
    <t>R. C Cj Res Marcos Freire, 216 - Mondubim, Fortaleza - CE, 60762-593</t>
  </si>
  <si>
    <t>-3.8216267790389273</t>
  </si>
  <si>
    <t>-38.56335818767548</t>
  </si>
  <si>
    <t>8ff67578</t>
  </si>
  <si>
    <t>FLA02-326</t>
  </si>
  <si>
    <t>R. 9, 358-350 - Mondubim, Fortaleza - CE, 60752-390</t>
  </si>
  <si>
    <t>-3.8207651392924187</t>
  </si>
  <si>
    <t>-38.563641496023145</t>
  </si>
  <si>
    <t>7f8c7c85</t>
  </si>
  <si>
    <t>FLA02-394</t>
  </si>
  <si>
    <t>R. Monte Líbano, 393-311 - Mondubim, Fortaleza - CE, 60762-376</t>
  </si>
  <si>
    <t>-3.8232583389858448</t>
  </si>
  <si>
    <t>-38.560982979861365</t>
  </si>
  <si>
    <t>468edeec</t>
  </si>
  <si>
    <t>FLA02-399</t>
  </si>
  <si>
    <t>R. C, 369-201 - Mondubim, Fortaleza - CE, 60810-670</t>
  </si>
  <si>
    <t>-3.8219312018213145</t>
  </si>
  <si>
    <t>-38.56194678687189</t>
  </si>
  <si>
    <t>72d8ed1c</t>
  </si>
  <si>
    <t>FLA02-432</t>
  </si>
  <si>
    <t>Tv. Cavan, 185-123 - Mondubim, Fortaleza - CE, 60762-242</t>
  </si>
  <si>
    <t>-3.8232040893706745</t>
  </si>
  <si>
    <t>-38.564834129082335</t>
  </si>
  <si>
    <t>30fc8668</t>
  </si>
  <si>
    <t>FLA02-445</t>
  </si>
  <si>
    <t>R. B, 5859 - Eng. Luciano Cavalcante, Fortaleza - CE, 60810-670</t>
  </si>
  <si>
    <t>-3.823809309652203</t>
  </si>
  <si>
    <t>-38.56200048700999</t>
  </si>
  <si>
    <t>7e753a50</t>
  </si>
  <si>
    <t>FLA02-448</t>
  </si>
  <si>
    <t>R. A (Cj Res Marcos Freire), 66 - Mondubim, Fortaleza - CE, 60810-670</t>
  </si>
  <si>
    <t>-3.824418655343196</t>
  </si>
  <si>
    <t>-38.56208737944372</t>
  </si>
  <si>
    <t>9fbb7153</t>
  </si>
  <si>
    <t>FLA02-454</t>
  </si>
  <si>
    <t>R. 2 (Cj Pequeno Mondubim), 82 - Mondubim, Fortaleza - CE, 60346-196</t>
  </si>
  <si>
    <t>-3.824948326950158</t>
  </si>
  <si>
    <t>-38.56143515556369</t>
  </si>
  <si>
    <t>e8bfda16</t>
  </si>
  <si>
    <t>FLA02-457</t>
  </si>
  <si>
    <t>R. IV Cj Planalto Mondubim, 76 - Mondubim, Fortaleza - CE, 60762-625</t>
  </si>
  <si>
    <t>-3.825223310045516</t>
  </si>
  <si>
    <t>-38.56095448139058</t>
  </si>
  <si>
    <t>8cf167bd</t>
  </si>
  <si>
    <t>FLA02-461</t>
  </si>
  <si>
    <t>R. 6 (Conjunto Pequeno Mondubim), 52 - Mondubim, Fortaleza - CE, 60810-670</t>
  </si>
  <si>
    <t>-3.8252262092441067</t>
  </si>
  <si>
    <t>-38.5603087394884</t>
  </si>
  <si>
    <t>2228dade</t>
  </si>
  <si>
    <t>FLA02-476</t>
  </si>
  <si>
    <t>R. 1 Cj Pequeno Mondubim, 116 - Mondubim, Fortaleza - CE, 60762-675</t>
  </si>
  <si>
    <t>-3.8237336501739816</t>
  </si>
  <si>
    <t>-38.55944618582726</t>
  </si>
  <si>
    <t>44c010ae</t>
  </si>
  <si>
    <t>FLA02-485</t>
  </si>
  <si>
    <t>Av. Pref. Evandro Ayres de Moura - Mondubim, Fortaleza - CE, 60810-670</t>
  </si>
  <si>
    <t>-3.824588038803101</t>
  </si>
  <si>
    <t>-38.56790285557509</t>
  </si>
  <si>
    <t>0fa9cb92</t>
  </si>
  <si>
    <t>FLA02-517</t>
  </si>
  <si>
    <t>R. Cavan, 36-134 - Mondubim, Fortaleza - CE, 60810-670</t>
  </si>
  <si>
    <t>-3.825408639139538</t>
  </si>
  <si>
    <t>-38.56316708028317</t>
  </si>
  <si>
    <t>52efe8ee</t>
  </si>
  <si>
    <t>FLA02-589</t>
  </si>
  <si>
    <t>R. Jaboticaba, 1430a - Mondubim, Fortaleza - CE, 60762-495</t>
  </si>
  <si>
    <t>-3.825714064176192</t>
  </si>
  <si>
    <t>-38.56409009546042</t>
  </si>
  <si>
    <t>9234774c</t>
  </si>
  <si>
    <t>FLA02-639</t>
  </si>
  <si>
    <t>R. Cristo Redentor, 110 - Mondubim, Fortaleza - CE, 60762-465</t>
  </si>
  <si>
    <t>-3.8283551666048843</t>
  </si>
  <si>
    <t>-38.56125935912133</t>
  </si>
  <si>
    <t>0e047c5d</t>
  </si>
  <si>
    <t>FLA02-302</t>
  </si>
  <si>
    <t>R. 4 - Mondubim, Fortaleza - CE, 60752-630</t>
  </si>
  <si>
    <t>-3.8188503935779035</t>
  </si>
  <si>
    <t>-38.56545556336301</t>
  </si>
  <si>
    <t>c8672497</t>
  </si>
  <si>
    <t>FLA02-304</t>
  </si>
  <si>
    <t>Av. Pref. Evandro Ayres de Moura, 135-101 - Mondubim, Fortaleza - CE, 60810-670</t>
  </si>
  <si>
    <t>e02b2a24</t>
  </si>
  <si>
    <t>FLA02-319</t>
  </si>
  <si>
    <t>R. NS 08 (Lot Novo Renascer do Itaperi), 237-1 - Mondubim, Fortaleza - CE, 60810-670</t>
  </si>
  <si>
    <t>-3.8203547254866774</t>
  </si>
  <si>
    <t>-38.564711194485426</t>
  </si>
  <si>
    <t>88f92ea8</t>
  </si>
  <si>
    <t>FLA02-356</t>
  </si>
  <si>
    <t>Tv. Cavan, 2-62 - Mondubim, Fortaleza - CE, 60762-242</t>
  </si>
  <si>
    <t>-3.8222209051799627,</t>
  </si>
  <si>
    <t>-38.56433747335586</t>
  </si>
  <si>
    <t>e5e09a1b</t>
  </si>
  <si>
    <t>FLA02-393</t>
  </si>
  <si>
    <t>R. 1 Cj Pequeno Mondubim, 30 - Mondubim, Fortaleza - CE, 60810-670</t>
  </si>
  <si>
    <t>-3.823314428504597</t>
  </si>
  <si>
    <t>-38.56032159182519</t>
  </si>
  <si>
    <t>7363a2a4</t>
  </si>
  <si>
    <t>FLA02-421</t>
  </si>
  <si>
    <t>R. A (Cj Res Marcos Freire), 284-312 - Mondubim, Fortaleza - CE, 60810-670</t>
  </si>
  <si>
    <t>-3,82383646231300</t>
  </si>
  <si>
    <t>-38,56487905600000</t>
  </si>
  <si>
    <t>5ccfcc46</t>
  </si>
  <si>
    <t>FLA02-486</t>
  </si>
  <si>
    <t>Rua Amaro José Sousa, 446 - Mondubim, Fortaleza - CE, 60762-475</t>
  </si>
  <si>
    <t>-3,825003692</t>
  </si>
  <si>
    <t>-38,56774075</t>
  </si>
  <si>
    <t>0c8c6d25</t>
  </si>
  <si>
    <t>FLA02-503</t>
  </si>
  <si>
    <t>R. Jaqueiras, 240 - Mondubim, Fortaleza - CE, 60762-485</t>
  </si>
  <si>
    <t>-3,825713061</t>
  </si>
  <si>
    <t>-38,5648609</t>
  </si>
  <si>
    <t>5bea1066</t>
  </si>
  <si>
    <t>FLA02-611</t>
  </si>
  <si>
    <t>R. 20 (Cj Pequeno Mondubim), 119 - Mondubim, Fortaleza - CE, 60810-670</t>
  </si>
  <si>
    <t>-3,82786</t>
  </si>
  <si>
    <t>-38,560583</t>
  </si>
  <si>
    <t>23f5860b</t>
  </si>
  <si>
    <t>FLA02-640</t>
  </si>
  <si>
    <t>R. Cristo Redentor, 143 - Mondubim, Fortaleza - CE, 60762-465</t>
  </si>
  <si>
    <t>-3,828236075</t>
  </si>
  <si>
    <t>-38,56160134</t>
  </si>
  <si>
    <t>5b04f569</t>
  </si>
  <si>
    <t>FLA02-634</t>
  </si>
  <si>
    <t>R. Cristo Redentor, 302 - Mondubim, Fortaleza - CE, 60762-465</t>
  </si>
  <si>
    <t>-3.8276573409663657</t>
  </si>
  <si>
    <t>-38.56327235698701</t>
  </si>
  <si>
    <t>c98bfd1b</t>
  </si>
  <si>
    <t>FLA02-671</t>
  </si>
  <si>
    <t>R. Monte Líbano, 1000-1058 - Mondubim, Fortaleza - CE, 60810-670</t>
  </si>
  <si>
    <t>-3.829263911364487</t>
  </si>
  <si>
    <t>-38.565510157495744</t>
  </si>
  <si>
    <t>3363c986</t>
  </si>
  <si>
    <t>FLA02-001</t>
  </si>
  <si>
    <t>Pref. José Walt</t>
  </si>
  <si>
    <t>Av. João de Araújo Lima, 41-11 - Pref. José Walter, Fortaleza - CE, 60750-012</t>
  </si>
  <si>
    <t>-3,822249</t>
  </si>
  <si>
    <t>-38,558307</t>
  </si>
  <si>
    <t>ce887986</t>
  </si>
  <si>
    <t>FLA13-279</t>
  </si>
  <si>
    <t>Varjota</t>
  </si>
  <si>
    <t>R. Coronel Manuel Jesuíno, 535 - Varjota, Fortaleza - CE, 60175-270</t>
  </si>
  <si>
    <t>-3,730311</t>
  </si>
  <si>
    <t>-38,485034</t>
  </si>
  <si>
    <t>4d276452</t>
  </si>
  <si>
    <t>FLA13-695</t>
  </si>
  <si>
    <t>R. Des. Lauro Nogueira, 377B - Papicu, Fortaleza - CE, 60175-055</t>
  </si>
  <si>
    <t>-3,738768</t>
  </si>
  <si>
    <t>-38,482264</t>
  </si>
  <si>
    <t>24736edf</t>
  </si>
  <si>
    <t>FLA13-693</t>
  </si>
  <si>
    <t>R. Des. Lauro Nogueira, 266 - Papicu, Fortaleza - CE, 60175-055</t>
  </si>
  <si>
    <t>-3,738434</t>
  </si>
  <si>
    <t>-38,483255</t>
  </si>
  <si>
    <t>499d97e7</t>
  </si>
  <si>
    <t>FLA13-221</t>
  </si>
  <si>
    <t>Mucuripe</t>
  </si>
  <si>
    <t>R. Castro Monte, 115-1 - Mucuripe, Fortaleza - CE, 60175-230</t>
  </si>
  <si>
    <t>-3,728421</t>
  </si>
  <si>
    <t>-38,486251</t>
  </si>
  <si>
    <t>7fe2ae58</t>
  </si>
  <si>
    <t>FLA13-225</t>
  </si>
  <si>
    <t>R. Coronel Manuel Jesuíno, 297-275 - Mucuripe, Fortaleza - CE, 60175-270</t>
  </si>
  <si>
    <t>-3,727923</t>
  </si>
  <si>
    <t>-38,484963</t>
  </si>
  <si>
    <t>55073327</t>
  </si>
  <si>
    <t>FLA13-231</t>
  </si>
  <si>
    <t>R. Dom Amaro, 389-299 - Mucuripe, Fortaleza - CE, 60176-240</t>
  </si>
  <si>
    <t>-3,727842</t>
  </si>
  <si>
    <t>-38,486521</t>
  </si>
  <si>
    <t>7c24e9c7</t>
  </si>
  <si>
    <t>FLA13-233</t>
  </si>
  <si>
    <t>R. Castro Monte, 148 - Mucuripe, Fortaleza - CE, 60165-225</t>
  </si>
  <si>
    <t>-3,729199</t>
  </si>
  <si>
    <t>-38,486214</t>
  </si>
  <si>
    <t>4e7a12f8</t>
  </si>
  <si>
    <t>FLA13-239</t>
  </si>
  <si>
    <t>Rua Dr. José Lino, 243 - Mucuripe, Fortaleza - CE, 60165-270</t>
  </si>
  <si>
    <t>-3,729507</t>
  </si>
  <si>
    <t>-38,486781</t>
  </si>
  <si>
    <t>56422c7c</t>
  </si>
  <si>
    <t>FLA13-262</t>
  </si>
  <si>
    <t>Rua Dr. José Lino, 643 - Varjota, Fortaleza - CE, 60165-270</t>
  </si>
  <si>
    <t>-3,729805</t>
  </si>
  <si>
    <t>-38,485539</t>
  </si>
  <si>
    <t>f5979851</t>
  </si>
  <si>
    <t>FLA13-264</t>
  </si>
  <si>
    <t>R. Jaime Vasconcelos, 190 - Mucuripe, Fortaleza - CE, 60165-260</t>
  </si>
  <si>
    <t>-3,729126</t>
  </si>
  <si>
    <t>-38,48553</t>
  </si>
  <si>
    <t>19882f87</t>
  </si>
  <si>
    <t>FLA13-258</t>
  </si>
  <si>
    <t>Rua Dr. José Lino, 628 - Varjota, Fortaleza - CE, 60165-270</t>
  </si>
  <si>
    <t>-3.7296869999999998</t>
  </si>
  <si>
    <t>-38,485881</t>
  </si>
  <si>
    <t>870aea5e</t>
  </si>
  <si>
    <t>FLA13-257</t>
  </si>
  <si>
    <t>R. Castro Monte, 211 - Mucuripe, Fortaleza - CE, 60175-230</t>
  </si>
  <si>
    <t>-3.7302939999999998</t>
  </si>
  <si>
    <t>-38,486133</t>
  </si>
  <si>
    <t>87d61006</t>
  </si>
  <si>
    <t>FLA13-387</t>
  </si>
  <si>
    <t>R. Castro Monte, 299 - Mucuripe, Fortaleza - CE, 60175-230</t>
  </si>
  <si>
    <t>-3,731189</t>
  </si>
  <si>
    <t>-38,486123</t>
  </si>
  <si>
    <t>80db947e</t>
  </si>
  <si>
    <t>FLA13-386</t>
  </si>
  <si>
    <t>Rua São Vicente, 144 - Varjota, Fortaleza - CE, 60176-410</t>
  </si>
  <si>
    <t>-3,731135</t>
  </si>
  <si>
    <t>-38,486393</t>
  </si>
  <si>
    <t>87d538b9</t>
  </si>
  <si>
    <t>FLA13-429</t>
  </si>
  <si>
    <t>R. República do Líbano, 1529-1485 - Meireles, Fortaleza - CE, 60160-140</t>
  </si>
  <si>
    <t>-3,733568</t>
  </si>
  <si>
    <t>-38,485509</t>
  </si>
  <si>
    <t>ca85a32a</t>
  </si>
  <si>
    <t>FLA13-690</t>
  </si>
  <si>
    <t>Tv. Paris, 135 - Papicu, Fortaleza - CE, 60175-690</t>
  </si>
  <si>
    <t>-3.7384969999999997</t>
  </si>
  <si>
    <t>-38,482102</t>
  </si>
  <si>
    <t>3f32bcc0</t>
  </si>
  <si>
    <t>FLA13-432</t>
  </si>
  <si>
    <t>R. Coronel Manuel Jesuíno, 782-904 - Mucuripe, Fortaleza - CE, 60175-270</t>
  </si>
  <si>
    <t>-3.7331879999999997</t>
  </si>
  <si>
    <t>-38,484897</t>
  </si>
  <si>
    <t>a1ea3075</t>
  </si>
  <si>
    <t>FLA13-895</t>
  </si>
  <si>
    <t>R. Nunes Valente, 908 - Meireles, Fortaleza - CE, 60125-035</t>
  </si>
  <si>
    <t>-3.7320759999999997</t>
  </si>
  <si>
    <t>-38,502449</t>
  </si>
  <si>
    <t>44813eec</t>
  </si>
  <si>
    <t>FLA13-1679</t>
  </si>
  <si>
    <t>R. Pereira Filgueiras, 2303 - Centro, Fortaleza - CE, 60160-150</t>
  </si>
  <si>
    <t>-3,731732</t>
  </si>
  <si>
    <t>-38,502522</t>
  </si>
  <si>
    <t>e0750b19</t>
  </si>
  <si>
    <t>FLA13-891</t>
  </si>
  <si>
    <t>R. Nunes Valente, 920 - Meireles, Fortaleza - CE, 60125-035</t>
  </si>
  <si>
    <t>-3,732692</t>
  </si>
  <si>
    <t>-38,502638</t>
  </si>
  <si>
    <t>b0e606ee</t>
  </si>
  <si>
    <t>FLA13-934</t>
  </si>
  <si>
    <t>R. Tibúrcio Cavalcante, 900-972 - Meireles, Fortaleza - CE, 60125-100</t>
  </si>
  <si>
    <t>-3,733098</t>
  </si>
  <si>
    <t>-38,50171</t>
  </si>
  <si>
    <t>e9f46126</t>
  </si>
  <si>
    <t>FLA13-1680</t>
  </si>
  <si>
    <t>R. Pereira Filgueiras, 2246 - Centro, Fortaleza - CE, 60160-194</t>
  </si>
  <si>
    <t>-3,731543</t>
  </si>
  <si>
    <t>-38,503116</t>
  </si>
  <si>
    <t>1dce9d92</t>
  </si>
  <si>
    <t>FLA13-1676</t>
  </si>
  <si>
    <t>R. Jaguaribe, 592-634 - Aldeota, Fortaleza - CE, 60125-025</t>
  </si>
  <si>
    <t>-3,732194</t>
  </si>
  <si>
    <t>-38,503332</t>
  </si>
  <si>
    <t>19ab4306</t>
  </si>
  <si>
    <t>FLA13-1677</t>
  </si>
  <si>
    <t>R. José Vilar, 773-693 - Meireles, Fortaleza - CE, 60150-165</t>
  </si>
  <si>
    <t>-3.7316789999999997</t>
  </si>
  <si>
    <t>-38,503404</t>
  </si>
  <si>
    <t>c7ed41af</t>
  </si>
  <si>
    <t>FLA13-1674</t>
  </si>
  <si>
    <t>R. José Vilar, 855-775 - Meireles, Fortaleza - CE, 60125-025</t>
  </si>
  <si>
    <t>-3,73233</t>
  </si>
  <si>
    <t>-38,503602</t>
  </si>
  <si>
    <t>8da5f2f6</t>
  </si>
  <si>
    <t>FLA13-1715</t>
  </si>
  <si>
    <t>R. Costa Barros, 2215 - Aldeota, Fortaleza - CE, 60160-281</t>
  </si>
  <si>
    <t>-3,732927</t>
  </si>
  <si>
    <t>-38,503466</t>
  </si>
  <si>
    <t>da59a239</t>
  </si>
  <si>
    <t>FLA13-217</t>
  </si>
  <si>
    <t>R. Coronel Manuel Jesuíno, 327 - Mucuripe, Fortaleza - CE, 60175-270</t>
  </si>
  <si>
    <t>-3,728402</t>
  </si>
  <si>
    <t>-38,485062</t>
  </si>
  <si>
    <t>5bf7997c</t>
  </si>
  <si>
    <t>FLA13-226</t>
  </si>
  <si>
    <t>R. João Arruda, 175 - Mucuripe, Fortaleza - CE, 60165-200</t>
  </si>
  <si>
    <t>-3,727289</t>
  </si>
  <si>
    <t>-38,484847</t>
  </si>
  <si>
    <t>8ae54a2a</t>
  </si>
  <si>
    <t>FLA13-228</t>
  </si>
  <si>
    <t>Rua Dr. José Frota, 28-114 - Varjota, Fortaleza - CE, 60165-210</t>
  </si>
  <si>
    <t>-3.7270369999999997</t>
  </si>
  <si>
    <t>-38,486189</t>
  </si>
  <si>
    <t>62b08060</t>
  </si>
  <si>
    <t>FLA13-230</t>
  </si>
  <si>
    <t>R. Dom Amaro - Mucuripe, Fortaleza - CE, 60176-240</t>
  </si>
  <si>
    <t>-3,727562</t>
  </si>
  <si>
    <t>-38,486512</t>
  </si>
  <si>
    <t>56b46ec7</t>
  </si>
  <si>
    <t>FLA13-229</t>
  </si>
  <si>
    <t>R. Dom Amaro, 316 - Mucuripe, Fortaleza - CE, 60760-665</t>
  </si>
  <si>
    <t>-3,727236</t>
  </si>
  <si>
    <t>-38,486504</t>
  </si>
  <si>
    <t>d45b90f5</t>
  </si>
  <si>
    <t>FLA13-272</t>
  </si>
  <si>
    <t>Av. Antônio Justa, 4049-3955 - Meireles, Fortaleza - CE, 60165-090</t>
  </si>
  <si>
    <t>-3,730646</t>
  </si>
  <si>
    <t>-38,485466</t>
  </si>
  <si>
    <t>5f02f537</t>
  </si>
  <si>
    <t>FLA13-268</t>
  </si>
  <si>
    <t>R. Hílton Santos, 5 - Varjota, Fortaleza - CE, 60175-250</t>
  </si>
  <si>
    <t>-3.7318219999999998</t>
  </si>
  <si>
    <t>-38,485582</t>
  </si>
  <si>
    <t>d674c441</t>
  </si>
  <si>
    <t>FLA13-691</t>
  </si>
  <si>
    <t>R. Des. Lauro Nogueira, 475 - Papicu, Fortaleza - CE, 60175-055</t>
  </si>
  <si>
    <t>-3,738958</t>
  </si>
  <si>
    <t>-38,481643</t>
  </si>
  <si>
    <t>299749ec</t>
  </si>
  <si>
    <t>FLA12-2583</t>
  </si>
  <si>
    <t>FariasBrito</t>
  </si>
  <si>
    <t>R. JustinianodeSerpa,814-FariasBrito,Fortaleza-CE,60015-335</t>
  </si>
  <si>
    <t>-3.738258</t>
  </si>
  <si>
    <t>-38.541322</t>
  </si>
  <si>
    <t>1f4f6578</t>
  </si>
  <si>
    <t>FLA12-2580</t>
  </si>
  <si>
    <t>R. dosPracinhas,860-Benfica,Fortaleza-CE,60015-331</t>
  </si>
  <si>
    <t>-3.737463</t>
  </si>
  <si>
    <t>-38.542295</t>
  </si>
  <si>
    <t>d6a24cbf</t>
  </si>
  <si>
    <t>FLA12-2498</t>
  </si>
  <si>
    <t>Tv.NossaSra.dasGraças,74-FariasBrito,Fortaleza-CE,60011-130</t>
  </si>
  <si>
    <t>-3.735554</t>
  </si>
  <si>
    <t>-38.542675</t>
  </si>
  <si>
    <t>151a5295</t>
  </si>
  <si>
    <t>FLA12-2494</t>
  </si>
  <si>
    <t>R. DomJerônimo,642-FariasBrito,Fortaleza-CE,60011-170</t>
  </si>
  <si>
    <t>-3.737001</t>
  </si>
  <si>
    <t>-38.542737</t>
  </si>
  <si>
    <t>d6c59df2</t>
  </si>
  <si>
    <t>FLA12-2626</t>
  </si>
  <si>
    <t>R. ConfúcioPamplona,357-343-Benfica,Fortaleza-CE,60015-390</t>
  </si>
  <si>
    <t>-3.740138</t>
  </si>
  <si>
    <t>-38.536963</t>
  </si>
  <si>
    <t>d25b2e13</t>
  </si>
  <si>
    <t>FLA12-2517</t>
  </si>
  <si>
    <t>R. PrincesaIsabel,1618-Centro,Fortaleza-CE,60015-061</t>
  </si>
  <si>
    <t>-3.734945</t>
  </si>
  <si>
    <t>-38.538019</t>
  </si>
  <si>
    <t>20fffbe3</t>
  </si>
  <si>
    <t>FLA12-2526</t>
  </si>
  <si>
    <t>R. TerezaCristina,1666-1672-Centro,Fortaleza-CE,60015-180</t>
  </si>
  <si>
    <t>-3.7351</t>
  </si>
  <si>
    <t>-38.539244</t>
  </si>
  <si>
    <t>5199aa58</t>
  </si>
  <si>
    <t>FLA12-2531</t>
  </si>
  <si>
    <t>R. PadreMororó,2245-2235-FariasBrito,Fortaleza-CE,60015-221</t>
  </si>
  <si>
    <t>-3.736132</t>
  </si>
  <si>
    <t>-38.540702</t>
  </si>
  <si>
    <t>da533de2</t>
  </si>
  <si>
    <t>FLA12-2530</t>
  </si>
  <si>
    <t>R. PadreMororó,2288-2342-FariasBrito,Fortaleza-CE,60015-221</t>
  </si>
  <si>
    <t>-3.736774</t>
  </si>
  <si>
    <t>-38.540909</t>
  </si>
  <si>
    <t>1a936d5d</t>
  </si>
  <si>
    <t>FLA12-2571</t>
  </si>
  <si>
    <t>R. JustinianodeSerpa,288-FariasBrito,Fortaleza-CE,60011-110</t>
  </si>
  <si>
    <t>-3.733654</t>
  </si>
  <si>
    <t>-38.542261</t>
  </si>
  <si>
    <t>abdb3af8</t>
  </si>
  <si>
    <t>FLA12-2568</t>
  </si>
  <si>
    <t>R. RúbiaSampaio,1302-1352-FariasBrito,Fortaleza-CE,60011-060</t>
  </si>
  <si>
    <t>-3.733599</t>
  </si>
  <si>
    <t>-38.541136</t>
  </si>
  <si>
    <t>c998cc59</t>
  </si>
  <si>
    <t>FLA12-2617</t>
  </si>
  <si>
    <t>R. Sen.Catunda,100-148-Benfica,Fortaleza-CE,60015-320</t>
  </si>
  <si>
    <t>-3.739847</t>
  </si>
  <si>
    <t>-38.536215</t>
  </si>
  <si>
    <t>b2d01f28</t>
  </si>
  <si>
    <t>FLA09-333</t>
  </si>
  <si>
    <t>Av.HistoriadorRaimundoGirão,1354-1356- Meireles,Fortaleza - CE,60175-270</t>
  </si>
  <si>
    <t>-3.724405</t>
  </si>
  <si>
    <t>-38.503597</t>
  </si>
  <si>
    <t>bc27f00b</t>
  </si>
  <si>
    <t>FLA09-547</t>
  </si>
  <si>
    <t>R.José Vilar,375-311- Meireles,Fortaleza - CE,60125-000</t>
  </si>
  <si>
    <t>-3.728105</t>
  </si>
  <si>
    <t>-38.502244</t>
  </si>
  <si>
    <t>41f0d658</t>
  </si>
  <si>
    <t>FLA09-564</t>
  </si>
  <si>
    <t>R.Nunes Valente - Meireles,Fortaleza - CE,60125-070</t>
  </si>
  <si>
    <t>-3.728339</t>
  </si>
  <si>
    <t>-38.501263</t>
  </si>
  <si>
    <t>c50ed767</t>
  </si>
  <si>
    <t>FLA09-570</t>
  </si>
  <si>
    <t>R.Nunes Valente, 589-417- Meireles,Fortaleza - CE,60125-070</t>
  </si>
  <si>
    <t>-3.729235</t>
  </si>
  <si>
    <t>-38.50155</t>
  </si>
  <si>
    <t>281213d4</t>
  </si>
  <si>
    <t>FLA09-2233</t>
  </si>
  <si>
    <t>Av.Beira Mar,2500- Meireles,Fortaleza - CE,60165-121</t>
  </si>
  <si>
    <t>-3.7255736097865526</t>
  </si>
  <si>
    <t>-38.4968306778036</t>
  </si>
  <si>
    <t>CAIXA NÃO LOCALIZADA</t>
  </si>
  <si>
    <t>b72302e3</t>
  </si>
  <si>
    <t>FLA09-191</t>
  </si>
  <si>
    <t>Av.Barãode Studart,150- Meireles,Fortaleza - CE,60120-000</t>
  </si>
  <si>
    <t>-3.725229</t>
  </si>
  <si>
    <t>-38.503687</t>
  </si>
  <si>
    <t>e531e946</t>
  </si>
  <si>
    <t>FLA09-557</t>
  </si>
  <si>
    <t>R.José Vilar,445-421- Meireles,Fortaleza - CE,60125-000</t>
  </si>
  <si>
    <t>-3.7287559999999997</t>
  </si>
  <si>
    <t>-38.502442</t>
  </si>
  <si>
    <t>cf75136d</t>
  </si>
  <si>
    <t>FLA09-556</t>
  </si>
  <si>
    <t>R.José Vilar,474- Meireles,Fortaleza - CE,60125-000</t>
  </si>
  <si>
    <t>-3.729425</t>
  </si>
  <si>
    <t>-38.502658</t>
  </si>
  <si>
    <t>1ae108b6</t>
  </si>
  <si>
    <t>FLA09-624</t>
  </si>
  <si>
    <t>R.Tenente Benévolo,2143- APTO101- Meireles,Fortaleza - CE,60165-041</t>
  </si>
  <si>
    <t>-3.73014</t>
  </si>
  <si>
    <t>-38.502333</t>
  </si>
  <si>
    <t>adf86102</t>
  </si>
  <si>
    <t>FLA09-631</t>
  </si>
  <si>
    <t>R.Nunes Valente, 646- Meireles,Fortaleza - CE,60125-070</t>
  </si>
  <si>
    <t>-3.73042</t>
  </si>
  <si>
    <t>-38.50182</t>
  </si>
  <si>
    <t>095eca09</t>
  </si>
  <si>
    <t>FLA09-621</t>
  </si>
  <si>
    <t>R.Tenente Benévolo,2163- Meireles,Fortaleza - CE,60160-041</t>
  </si>
  <si>
    <t>-3.730231</t>
  </si>
  <si>
    <t>-38.50209</t>
  </si>
  <si>
    <t>591acf01</t>
  </si>
  <si>
    <t>FLA09-620</t>
  </si>
  <si>
    <t>R.José Vilar,651/26- Meireles,Fortaleza - CE,60125-000</t>
  </si>
  <si>
    <t>-3.730403</t>
  </si>
  <si>
    <t>-38.502315</t>
  </si>
  <si>
    <t>0caa19b7</t>
  </si>
  <si>
    <t>FLA09-619</t>
  </si>
  <si>
    <t>-3.7309639999999997</t>
  </si>
  <si>
    <t>-38.502486</t>
  </si>
  <si>
    <t>b4cafc16</t>
  </si>
  <si>
    <t>FLA09-617</t>
  </si>
  <si>
    <t>-3.731027</t>
  </si>
  <si>
    <t>-38.502891</t>
  </si>
  <si>
    <t>468b34dc</t>
  </si>
  <si>
    <t>FLA09-1650</t>
  </si>
  <si>
    <t>Av.da Abolição- Meireles,Fortaleza - CE,60165-080</t>
  </si>
  <si>
    <t>-3.7270711062325295</t>
  </si>
  <si>
    <t>-38.49591178954402</t>
  </si>
  <si>
    <t>c4788e74</t>
  </si>
  <si>
    <t>FLA09-1676</t>
  </si>
  <si>
    <t>Av.da Abolição,2092-2192- Meireles,Fortaleza - CE,60165-080</t>
  </si>
  <si>
    <t>-3.726131</t>
  </si>
  <si>
    <t>-38.49949</t>
  </si>
  <si>
    <t>2a5f6d72</t>
  </si>
  <si>
    <t>FLA09-1689</t>
  </si>
  <si>
    <t>R.JoaquimNabuco,166-168- Meireles,Fortaleza - CE,60125-120</t>
  </si>
  <si>
    <t>-3.726809</t>
  </si>
  <si>
    <t>-38.498634</t>
  </si>
  <si>
    <t>e5b0d936</t>
  </si>
  <si>
    <t>FLA09-352</t>
  </si>
  <si>
    <t>R. dos Cariris, 61 - Praia de Iracema, Fortaleza - CE, 60060-230, Brasil</t>
  </si>
  <si>
    <t>-3.7192501089010563</t>
  </si>
  <si>
    <t>-38.51710200552261</t>
  </si>
  <si>
    <t>DONA DO PRÉDIO NÃO AUTORIZOU O LANÇAMENTO DO CABO INTERNO.</t>
  </si>
  <si>
    <t>fc4eb09f</t>
  </si>
  <si>
    <t>OLT93</t>
  </si>
  <si>
    <t>ESB01-755</t>
  </si>
  <si>
    <t>R. Guaramirim, 805 - Centro, Eusébio - CE, 61760-000</t>
  </si>
  <si>
    <t>-3,8953822</t>
  </si>
  <si>
    <t>-38,4373887</t>
  </si>
  <si>
    <t>2b1445c8</t>
  </si>
  <si>
    <t>ESB01-756</t>
  </si>
  <si>
    <t>ba2ebdf1</t>
  </si>
  <si>
    <t>OLT166</t>
  </si>
  <si>
    <t>ESB01-901</t>
  </si>
  <si>
    <t>abc590ec</t>
  </si>
  <si>
    <t>ESB01-902</t>
  </si>
  <si>
    <t>cf00d80d</t>
  </si>
  <si>
    <t>FLA12-2833</t>
  </si>
  <si>
    <t>R. Cel. Mozart Gondim, 1449 - São Gerardo, Fortaleza - CE, 60320-250</t>
  </si>
  <si>
    <t>-3,73277732</t>
  </si>
  <si>
    <t>-38,5590953</t>
  </si>
  <si>
    <t>ab1efae6</t>
  </si>
  <si>
    <t>FLA12-2834</t>
  </si>
  <si>
    <t>e5101203</t>
  </si>
  <si>
    <t>FLA03-1039</t>
  </si>
  <si>
    <t>R. Cel. Manuel Albano, 900 - Maraponga, Fortaleza - CE, 60711-465</t>
  </si>
  <si>
    <t>-3,804835411</t>
  </si>
  <si>
    <t>-38,57438669</t>
  </si>
  <si>
    <t>c731b9fc</t>
  </si>
  <si>
    <t>FLA03-1040</t>
  </si>
  <si>
    <t>0435fe74</t>
  </si>
  <si>
    <t>FLA03-1042</t>
  </si>
  <si>
    <t>dfce4a2d</t>
  </si>
  <si>
    <t>FLA03-1043</t>
  </si>
  <si>
    <t>d7b8f665</t>
  </si>
  <si>
    <t>FLA14-1687</t>
  </si>
  <si>
    <t>R. Prof. Wilson Aguiar, 357 - Edson Queiroz, Fortaleza - CE, 60811-590</t>
  </si>
  <si>
    <t>-3,760456318</t>
  </si>
  <si>
    <t>-38,47918673</t>
  </si>
  <si>
    <t>22f5db27</t>
  </si>
  <si>
    <t>FLA14-1688</t>
  </si>
  <si>
    <t>8cfa2f8f</t>
  </si>
  <si>
    <t>FLA22-913</t>
  </si>
  <si>
    <t>-3,794141115</t>
  </si>
  <si>
    <t>-38,47774291</t>
  </si>
  <si>
    <t>66ed9ec9</t>
  </si>
  <si>
    <t>FLA22-914</t>
  </si>
  <si>
    <t>c11e94d3</t>
  </si>
  <si>
    <t>FLA22-915</t>
  </si>
  <si>
    <t>c04de4c1</t>
  </si>
  <si>
    <t>FLA22-916</t>
  </si>
  <si>
    <t>0aee6705</t>
  </si>
  <si>
    <t>FLA22-917</t>
  </si>
  <si>
    <t>997553ce</t>
  </si>
  <si>
    <t>SEM TUBULAÇÃO PRONTA</t>
  </si>
  <si>
    <t>eed06a91</t>
  </si>
  <si>
    <t>a292c972</t>
  </si>
  <si>
    <t>1da59241</t>
  </si>
  <si>
    <t>BLOCO AINDA EM CONSTRUÇÃO</t>
  </si>
  <si>
    <t>db1b9895</t>
  </si>
  <si>
    <t>e6e9c926</t>
  </si>
  <si>
    <t>f05c2ff0</t>
  </si>
  <si>
    <t>8fe9f06a</t>
  </si>
  <si>
    <t>32cf8f75</t>
  </si>
  <si>
    <t>867b6c7b</t>
  </si>
  <si>
    <t>820d75c3</t>
  </si>
  <si>
    <t>301f3124</t>
  </si>
  <si>
    <t>NTL17-1373</t>
  </si>
  <si>
    <t>R. Claudionor de Andrade, 340 - Nova Descoberta, Natal - RN, 59075-350</t>
  </si>
  <si>
    <t>-5.827276340653028</t>
  </si>
  <si>
    <t>-35.19584527146298</t>
  </si>
  <si>
    <t>e9961a06</t>
  </si>
  <si>
    <t>NTL01-695</t>
  </si>
  <si>
    <t>Av. Dep. Márcio Marinho, 7568 - Pirangi do Norte, Parnamirim - RN, 59161-250, Brasil</t>
  </si>
  <si>
    <t>-5.981140567821935</t>
  </si>
  <si>
    <t>-35.12279563713741</t>
  </si>
  <si>
    <t>5d299861</t>
  </si>
  <si>
    <t>NTL13-456</t>
  </si>
  <si>
    <t>Av. Francisco Tomás de Vasconcelos, 354 - Centro, Parnamirim - RN, 59140-315, Brasil</t>
  </si>
  <si>
    <t>-5,926348028642256</t>
  </si>
  <si>
    <t>-35,26373664379342</t>
  </si>
  <si>
    <t>A CAIXA FOI EXECUTADA</t>
  </si>
  <si>
    <t>5cc2ef93</t>
  </si>
  <si>
    <t>FLA12-900</t>
  </si>
  <si>
    <t>Rua Engenheiro João Nogueira, 353 - Álvaro Weyne, Fortaleza - CE, 60335-140, Brasil</t>
  </si>
  <si>
    <t>-3.712774</t>
  </si>
  <si>
    <t>-38.559679</t>
  </si>
  <si>
    <t>aed48bd8</t>
  </si>
  <si>
    <t>CEOSP-04(24000)</t>
  </si>
  <si>
    <t>Rua Frei Mansueto, 160 - Meireles, Fortaleza - CE, 60175-070</t>
  </si>
  <si>
    <t>-3.7259520922267435</t>
  </si>
  <si>
    <t>-38.489429131150246</t>
  </si>
  <si>
    <t>FEITO A QUEBRA DAS FIBRAS, ATIVIDADE ACOMPANHADA PELA PGS</t>
  </si>
  <si>
    <t>f7c5ddf1</t>
  </si>
  <si>
    <t>JPA00-4443</t>
  </si>
  <si>
    <t>R. Jose Faustino De Almeida, 80 - Mangabeira, João Pessoa - PB, 58057-163, Brasil</t>
  </si>
  <si>
    <t>-7.190262470416661</t>
  </si>
  <si>
    <t>-34.840489733283235</t>
  </si>
  <si>
    <t>7737bf20</t>
  </si>
  <si>
    <t>JPA00-4444</t>
  </si>
  <si>
    <t>e4b8887d</t>
  </si>
  <si>
    <t>NTL10-1479</t>
  </si>
  <si>
    <t>Nova Parnamirim</t>
  </si>
  <si>
    <t>R. Pessegueiro, 92 - Nova Parnamirim, Natal - RN, 59152-015</t>
  </si>
  <si>
    <t>-5.89460</t>
  </si>
  <si>
    <t>-35.19598</t>
  </si>
  <si>
    <t>07b7ec9b</t>
  </si>
  <si>
    <t>NTL10-1480</t>
  </si>
  <si>
    <t>3f6e9336</t>
  </si>
  <si>
    <t>SP8-02234</t>
  </si>
  <si>
    <t>Rua Santa Adélia 930, Planalto, Natal-RN, CEP: 59073-160</t>
  </si>
  <si>
    <t>-5.8616585827368475</t>
  </si>
  <si>
    <t>-35.25544051021214</t>
  </si>
  <si>
    <t>521fcab6</t>
  </si>
  <si>
    <t>SP8-02235</t>
  </si>
  <si>
    <t>R. Santa Adélia, 930 - Planalto, Natal - RN, 59073-160, Brasil</t>
  </si>
  <si>
    <t>e4b8135c</t>
  </si>
  <si>
    <t>NTL06-359-1</t>
  </si>
  <si>
    <t>Av. Eliza Branco Pereira dos Santos, 450 - Parque das Nacoes, Parnamirim - RN, 59158-160</t>
  </si>
  <si>
    <t>-5.923261423985096</t>
  </si>
  <si>
    <t>-35.20558830459531</t>
  </si>
  <si>
    <t>JÁ EXISTIA UM SEGUNDO SMAP</t>
  </si>
  <si>
    <t>import_21082025</t>
  </si>
  <si>
    <t>ce85fd8d</t>
  </si>
  <si>
    <t>NTL06-953-1</t>
  </si>
  <si>
    <t>837cb23a</t>
  </si>
  <si>
    <t>NTL06-955-1</t>
  </si>
  <si>
    <t>bc9eebe4</t>
  </si>
  <si>
    <t>NTL06-360-1</t>
  </si>
  <si>
    <t>4f62d8b0</t>
  </si>
  <si>
    <t>NTL06-954-1</t>
  </si>
  <si>
    <t>09a8f927</t>
  </si>
  <si>
    <t>NTL06-961-1</t>
  </si>
  <si>
    <t>c4229c5e</t>
  </si>
  <si>
    <t>NTL06-960-1</t>
  </si>
  <si>
    <t>1d228dc3</t>
  </si>
  <si>
    <t>NTL06-959-1</t>
  </si>
  <si>
    <t>4802cc89</t>
  </si>
  <si>
    <t>NTL06-962-1</t>
  </si>
  <si>
    <t>5691685b</t>
  </si>
  <si>
    <t>NTL06-957-1</t>
  </si>
  <si>
    <t>d1fafa00</t>
  </si>
  <si>
    <t>NTL06-965-1</t>
  </si>
  <si>
    <t>6b88d4f7</t>
  </si>
  <si>
    <t>NTL06-964-1</t>
  </si>
  <si>
    <t>5300d1df</t>
  </si>
  <si>
    <t>NTL06-963-1</t>
  </si>
  <si>
    <t>eb1f8414</t>
  </si>
  <si>
    <t>NTL06-958-1</t>
  </si>
  <si>
    <t>d1b4890c</t>
  </si>
  <si>
    <t>São Jose de Mipibu</t>
  </si>
  <si>
    <t>NFS01-856</t>
  </si>
  <si>
    <t>Marco I</t>
  </si>
  <si>
    <t>Rua Prefeito Joaquim de Paiva, Marco I</t>
  </si>
  <si>
    <t>-6,0864416</t>
  </si>
  <si>
    <t>-35,2074379</t>
  </si>
  <si>
    <t>2a95659b</t>
  </si>
  <si>
    <t>JPA00-1903</t>
  </si>
  <si>
    <t>R. Profa. Carmen Moreira Coutinho, 66 - Jardim Cidade Universitária, João Pessoa - PB, 58052-490</t>
  </si>
  <si>
    <t>-7.15852412478656</t>
  </si>
  <si>
    <t>-34.84219390127692</t>
  </si>
  <si>
    <t>755547d2</t>
  </si>
  <si>
    <t>JPA00-9349</t>
  </si>
  <si>
    <t>Cabo Branco</t>
  </si>
  <si>
    <t>R. Maria José Caetano da Silva, 130 - Altiplano Cabo Branco, João Pessoa - PB, 58046-195</t>
  </si>
  <si>
    <t>-7.138384320418961</t>
  </si>
  <si>
    <t>-34.83254295767128</t>
  </si>
  <si>
    <t>0f994ecf</t>
  </si>
  <si>
    <t>JPA00-9350</t>
  </si>
  <si>
    <t>R. Maria José Caetano da Silva, 130 - Altiplano Cabo Branco, João Pessoa - PB, 58046-195, Brasil</t>
  </si>
  <si>
    <t>6552b6d0</t>
  </si>
  <si>
    <t>JPA00-9351</t>
  </si>
  <si>
    <t>13ec3c7d</t>
  </si>
  <si>
    <t>JPA00-9352</t>
  </si>
  <si>
    <t>771b4bf9</t>
  </si>
  <si>
    <t>b8a81486</t>
  </si>
  <si>
    <t>CH03-ZNE</t>
  </si>
  <si>
    <t>ESB03-650</t>
  </si>
  <si>
    <t>Coaçu</t>
  </si>
  <si>
    <t>Estrada do Fio, Coaçu, Eusébio</t>
  </si>
  <si>
    <t>-3,855017</t>
  </si>
  <si>
    <t>-38,454248</t>
  </si>
  <si>
    <t>2cc0d5b5</t>
  </si>
  <si>
    <t>YURY NEUTON (85996923320)</t>
  </si>
  <si>
    <t>import_22082025</t>
  </si>
  <si>
    <t>170982bb</t>
  </si>
  <si>
    <t>ESB03-651</t>
  </si>
  <si>
    <t>Lt Prq Sol Nascente</t>
  </si>
  <si>
    <t>Estrada do Fio, Lt Prq Sol Nascente, Eusébio</t>
  </si>
  <si>
    <t>-3,854276</t>
  </si>
  <si>
    <t>-38,455221</t>
  </si>
  <si>
    <t>787d4f3b</t>
  </si>
  <si>
    <t>CH01-ZNE</t>
  </si>
  <si>
    <t>ESB03-1076</t>
  </si>
  <si>
    <t>Rua Minas Gerais, Centro, Eusébio</t>
  </si>
  <si>
    <t>-3,902174</t>
  </si>
  <si>
    <t>-38,450831</t>
  </si>
  <si>
    <t>edbec1f4</t>
  </si>
  <si>
    <t>OLT010</t>
  </si>
  <si>
    <t>FLA27-0335</t>
  </si>
  <si>
    <t>R. Belém, 770a - Autran Nunes, Fortaleza - CE, 60526-345</t>
  </si>
  <si>
    <t>-3.7608474521131874</t>
  </si>
  <si>
    <t>-38.59408825635911</t>
  </si>
  <si>
    <t>7657533e</t>
  </si>
  <si>
    <t>OLT062</t>
  </si>
  <si>
    <t>FLA09-493</t>
  </si>
  <si>
    <t>R. José Vilar, 265 - Meireles, Fortaleza - CE, 60125-000</t>
  </si>
  <si>
    <t>-3.7268409917609002</t>
  </si>
  <si>
    <t>-38.50165826269186</t>
  </si>
  <si>
    <t>import_25082025</t>
  </si>
  <si>
    <t>988d885b</t>
  </si>
  <si>
    <t>FLA09-494</t>
  </si>
  <si>
    <t>e6443fcb</t>
  </si>
  <si>
    <t>FLA09-495</t>
  </si>
  <si>
    <t>5c6729fc</t>
  </si>
  <si>
    <t>FLA09-496</t>
  </si>
  <si>
    <t>b110b5e1</t>
  </si>
  <si>
    <t>OLT096</t>
  </si>
  <si>
    <t>FLA09-766</t>
  </si>
  <si>
    <t>6b0ab3d3</t>
  </si>
  <si>
    <t>FLA09-767</t>
  </si>
  <si>
    <t>f7bc30c0</t>
  </si>
  <si>
    <t>FLA09-768</t>
  </si>
  <si>
    <t>1f218e3e</t>
  </si>
  <si>
    <t>FLA20-2257</t>
  </si>
  <si>
    <t>Rua Dr. Edson de Carvalho Lima, 209 - Padre Andrade, Fortaleza - CE, 60356-350</t>
  </si>
  <si>
    <t>-3.736051817792507</t>
  </si>
  <si>
    <t>-38.576624689681836</t>
  </si>
  <si>
    <t>SINAL ESTÁ CHEGANDO ALTO ANTES DO SPLITER. PASSADO PARA REDE EXTERNA.</t>
  </si>
  <si>
    <t>7b9fd8af</t>
  </si>
  <si>
    <t>FLA20-2258</t>
  </si>
  <si>
    <t>ca90d00d</t>
  </si>
  <si>
    <t>FLA20-2259</t>
  </si>
  <si>
    <t>112ca55d</t>
  </si>
  <si>
    <t>FLA20-2260</t>
  </si>
  <si>
    <t>656c7f46</t>
  </si>
  <si>
    <t>NTL10-3562</t>
  </si>
  <si>
    <t>R. Maria Dolores Costa, 295 - Nova Parnamirim, Parnamirim - RN, 59150-510</t>
  </si>
  <si>
    <t>-5,876431415172357</t>
  </si>
  <si>
    <t>-35,21916422992945</t>
  </si>
  <si>
    <t>ec2fae2a</t>
  </si>
  <si>
    <t>NTL02-261</t>
  </si>
  <si>
    <t>Emaús</t>
  </si>
  <si>
    <t>R. do Especialista, S/N - Emaús, Parnamirim - RN, 59148-900</t>
  </si>
  <si>
    <t>-5.901.458.762.108.000</t>
  </si>
  <si>
    <t>-3.524.625.688.791.270</t>
  </si>
  <si>
    <t>aade6729</t>
  </si>
  <si>
    <t>NTL02-262</t>
  </si>
  <si>
    <t>-5.901.222.644.602.630</t>
  </si>
  <si>
    <t>-35.244.241.207.838.000</t>
  </si>
  <si>
    <t>1c525302</t>
  </si>
  <si>
    <t>NTL02-263</t>
  </si>
  <si>
    <t>-5.904.388.211.604.980</t>
  </si>
  <si>
    <t>-35.243.958.234.786.900</t>
  </si>
  <si>
    <t>4b00e95b</t>
  </si>
  <si>
    <t>NTL02-264</t>
  </si>
  <si>
    <t>-5.906.189.095.001.590</t>
  </si>
  <si>
    <t>-35.243.417.769.670.400</t>
  </si>
  <si>
    <t>a4927800</t>
  </si>
  <si>
    <t>Rua Morais Navarro com a Rua Padre João Damasceno, nº 1935, bairro Lagoa Nova</t>
  </si>
  <si>
    <t>-5.82420231659906</t>
  </si>
  <si>
    <t>-35.210857709516624</t>
  </si>
  <si>
    <t>DEDA LANÇAMENTO R$ 134,50</t>
  </si>
  <si>
    <t>1b255a8b</t>
  </si>
  <si>
    <t>JPA00-3289</t>
  </si>
  <si>
    <t>Rua Clovis Nascimento, 74 - Altiplano Cabo Branco, João Pessoa - PB, 58046-262</t>
  </si>
  <si>
    <t>-7.139.102.862.988.310</t>
  </si>
  <si>
    <t>-3.482.716.843.485.830</t>
  </si>
  <si>
    <t>import_26082025</t>
  </si>
  <si>
    <t>512754df</t>
  </si>
  <si>
    <t>JPA00-3290</t>
  </si>
  <si>
    <t>Rua Clovis Nascimento, 610 - Lot. Jardim Bela Vista, João Pessoa - PB, 58046-262</t>
  </si>
  <si>
    <t>-7.138.834.060.015.260</t>
  </si>
  <si>
    <t>-3.482.607.007.026.670</t>
  </si>
  <si>
    <t>4fa76fb1</t>
  </si>
  <si>
    <t>JPA00-3291</t>
  </si>
  <si>
    <t>Rua Clovis Nascimento, 11 - Lot. Jardim Bela Vista, João Pessoa - PB, 58046-262</t>
  </si>
  <si>
    <t>-7.138.520.678.131.960</t>
  </si>
  <si>
    <t>-34.824.836.924.672.100</t>
  </si>
  <si>
    <t>525980eb</t>
  </si>
  <si>
    <t>JPA00-3292</t>
  </si>
  <si>
    <t>Rua Clovis Nascimento, 548 - Lot. Jardim Bela Vista, João Pessoa - PB, 58046-262</t>
  </si>
  <si>
    <t>-7.138.208.626.743.980</t>
  </si>
  <si>
    <t>-3.482.367.217.540.740</t>
  </si>
  <si>
    <t>90cc6fb1</t>
  </si>
  <si>
    <t>FLA09-1873</t>
  </si>
  <si>
    <t>Condomínio Paulo Jatahy - R. Leonardo Mota, 293 - Meireles, Fortaleza - CE, 60170-040, Brasil</t>
  </si>
  <si>
    <t>-3.729610157559114</t>
  </si>
  <si>
    <t>-38.49399240045274</t>
  </si>
  <si>
    <t>21359ccd</t>
  </si>
  <si>
    <t>FLA09-1874</t>
  </si>
  <si>
    <t>6c5c5103</t>
  </si>
  <si>
    <t>OLT00360</t>
  </si>
  <si>
    <t>FLA21-2880</t>
  </si>
  <si>
    <t>R. Romeu Martins, 372 - Montese, Fortaleza - CE, 60420-720</t>
  </si>
  <si>
    <t>-3.764716234134603</t>
  </si>
  <si>
    <t>-38.555023199477745</t>
  </si>
  <si>
    <t>f3681b63</t>
  </si>
  <si>
    <t>OLT129</t>
  </si>
  <si>
    <t>FLA10-1031</t>
  </si>
  <si>
    <t>Av. da Abolição, 4310 - Meireles, Fortaleza - CE, 60165-082, Brasil</t>
  </si>
  <si>
    <t>-3.723515</t>
  </si>
  <si>
    <t>-38.480895</t>
  </si>
  <si>
    <t>b3b041b3</t>
  </si>
  <si>
    <t>NTL00-140</t>
  </si>
  <si>
    <t>Av. Sen. Salgado Filho, 2580 - Candelária, Natal - RN, 59075-000, Brasil</t>
  </si>
  <si>
    <t>-5.838329584143409</t>
  </si>
  <si>
    <t>-35.21147674697771</t>
  </si>
  <si>
    <t>9f1d004e</t>
  </si>
  <si>
    <t>CUC05-0014</t>
  </si>
  <si>
    <t>Iparaná</t>
  </si>
  <si>
    <t>Avenida Ulisses Guimarães, Iparaná, Caucaia</t>
  </si>
  <si>
    <t>-3,694497</t>
  </si>
  <si>
    <t>-38,626313</t>
  </si>
  <si>
    <t>JÁ EXISTIA UM SP16</t>
  </si>
  <si>
    <t>ac63ba6e</t>
  </si>
  <si>
    <t>CUC01</t>
  </si>
  <si>
    <t>CUC01-0605</t>
  </si>
  <si>
    <t>Residencial Araturi</t>
  </si>
  <si>
    <t>Rua Oito, Residencial Araturi, Caucaia</t>
  </si>
  <si>
    <t>-37.686.244.624.084.100</t>
  </si>
  <si>
    <t>-38.629.954.084.754</t>
  </si>
  <si>
    <t>24d4058e</t>
  </si>
  <si>
    <t>CUC08-0067</t>
  </si>
  <si>
    <t>Araturi</t>
  </si>
  <si>
    <t>Rua 2, Araturi, Caucaia</t>
  </si>
  <si>
    <t>-3,771421</t>
  </si>
  <si>
    <t>-38,634392</t>
  </si>
  <si>
    <t>6caab995</t>
  </si>
  <si>
    <t>FLA03-676</t>
  </si>
  <si>
    <t>R. Benjamim Brasil, 1897 - Jardim Cearense, Fortaleza - CE, 60761-795</t>
  </si>
  <si>
    <t>-3.808.374.913.731.640</t>
  </si>
  <si>
    <t>-38.557.316.475.186.700</t>
  </si>
  <si>
    <t>76be09a7</t>
  </si>
  <si>
    <t>FLA03-677</t>
  </si>
  <si>
    <t>8f313b4e</t>
  </si>
  <si>
    <t>NTL09-4635</t>
  </si>
  <si>
    <t>R. Orlando Lima, 245 - Ponta Negra, Natal - RN, 59091-020</t>
  </si>
  <si>
    <t>-58.787.628</t>
  </si>
  <si>
    <t>-351.992.132</t>
  </si>
  <si>
    <t>3ccada86</t>
  </si>
  <si>
    <t>NTL09-4636</t>
  </si>
  <si>
    <t>5253edeb</t>
  </si>
  <si>
    <t>NTL09-4637</t>
  </si>
  <si>
    <t>TORRE B, EM CONSTRUÇÃO</t>
  </si>
  <si>
    <t>979634d3</t>
  </si>
  <si>
    <t>NTL09-4638</t>
  </si>
  <si>
    <t>08bbdd81</t>
  </si>
  <si>
    <t>FLA03-1245</t>
  </si>
  <si>
    <t>R. Itacira, 105 - Maraponga, Fortaleza - CE, 60711-446</t>
  </si>
  <si>
    <t>-3.8076136931209352</t>
  </si>
  <si>
    <t>-38.564229620139734</t>
  </si>
  <si>
    <t>e225cfe7</t>
  </si>
  <si>
    <t>FLA03-1246</t>
  </si>
  <si>
    <t>5fdfa1f3</t>
  </si>
  <si>
    <t>FLA03-1247</t>
  </si>
  <si>
    <t>2b9a867b</t>
  </si>
  <si>
    <t>FLA03-1248</t>
  </si>
  <si>
    <t>10739be5</t>
  </si>
  <si>
    <t>FLA03-1249</t>
  </si>
  <si>
    <t>3439c0eb</t>
  </si>
  <si>
    <t>FLA03-1250</t>
  </si>
  <si>
    <t>39738c95</t>
  </si>
  <si>
    <t>FLA03-1251</t>
  </si>
  <si>
    <t>3ccb2918</t>
  </si>
  <si>
    <t>FLA03-1252</t>
  </si>
  <si>
    <t>ad8f2eea</t>
  </si>
  <si>
    <t>FLA03-1253</t>
  </si>
  <si>
    <t>d1c170da</t>
  </si>
  <si>
    <t>FLA03-1254</t>
  </si>
  <si>
    <t>3406edd9</t>
  </si>
  <si>
    <t>FLA03-1255</t>
  </si>
  <si>
    <t>f69a4fb4</t>
  </si>
  <si>
    <t>FLA03-1256</t>
  </si>
  <si>
    <t>931ed308</t>
  </si>
  <si>
    <t>FLA03-1257</t>
  </si>
  <si>
    <t>c380aa36</t>
  </si>
  <si>
    <t>FLA03-1258</t>
  </si>
  <si>
    <t>2ec6bdc4</t>
  </si>
  <si>
    <t>FLA03-1259</t>
  </si>
  <si>
    <t>2fef8327</t>
  </si>
  <si>
    <t>FLA03-1260</t>
  </si>
  <si>
    <t>079cba8c</t>
  </si>
  <si>
    <t>FLA03-1261</t>
  </si>
  <si>
    <t>47730aa5</t>
  </si>
  <si>
    <t>FLA03-1262</t>
  </si>
  <si>
    <t>ce15b0ec</t>
  </si>
  <si>
    <t>FLA03-1263</t>
  </si>
  <si>
    <t>1ead76e4</t>
  </si>
  <si>
    <t>FLA03-1264</t>
  </si>
  <si>
    <t>f10e58a8</t>
  </si>
  <si>
    <t>FLA03-1265</t>
  </si>
  <si>
    <t>3c56a5fe</t>
  </si>
  <si>
    <t>FLA03-1266</t>
  </si>
  <si>
    <t>e0a140b9</t>
  </si>
  <si>
    <t>FLA03-1267</t>
  </si>
  <si>
    <t>dba225ae</t>
  </si>
  <si>
    <t>FLA03-1268</t>
  </si>
  <si>
    <t>c4c06f4f</t>
  </si>
  <si>
    <t>FLA03-1269</t>
  </si>
  <si>
    <t>1deb4aa2</t>
  </si>
  <si>
    <t>FLA03-1270</t>
  </si>
  <si>
    <t>6534a3d0</t>
  </si>
  <si>
    <t>FLA03-1271</t>
  </si>
  <si>
    <t>d9ecda05</t>
  </si>
  <si>
    <t>FLA03-1272</t>
  </si>
  <si>
    <t>a4a9346c</t>
  </si>
  <si>
    <t>FLA05-479</t>
  </si>
  <si>
    <t>Alagadiço Novo</t>
  </si>
  <si>
    <t>Rua Elizeu Oriá, Alagadiço Novo, Fortaleza</t>
  </si>
  <si>
    <t>-3,808884</t>
  </si>
  <si>
    <t>-38,476288</t>
  </si>
  <si>
    <t>foi trocado o spliter dessa caixa duplicada</t>
  </si>
  <si>
    <t>import_29082025</t>
  </si>
  <si>
    <t>4c3d10d5</t>
  </si>
  <si>
    <t>FLA05-480</t>
  </si>
  <si>
    <t>Rua Elizeu Oriá, Lagoa Sapiranga (Coité), Fortaleza</t>
  </si>
  <si>
    <t>-3,811182</t>
  </si>
  <si>
    <t>-38,476106</t>
  </si>
  <si>
    <t>7d37e276</t>
  </si>
  <si>
    <t>FLA12-1584</t>
  </si>
  <si>
    <t>Cristo Redentor</t>
  </si>
  <si>
    <t>Avenida Presidente Castelo Branco, Cristo Redentor, Fortaleza</t>
  </si>
  <si>
    <t>-3,709068</t>
  </si>
  <si>
    <t>-38,566552</t>
  </si>
  <si>
    <t>358bb6e0</t>
  </si>
  <si>
    <t>FLA12-1560</t>
  </si>
  <si>
    <t>Rua Tomás Gonzaga, Cristo Redentor, Fortaleza</t>
  </si>
  <si>
    <t>-3,709006</t>
  </si>
  <si>
    <t>-38,56775</t>
  </si>
  <si>
    <t>7d534fb2</t>
  </si>
  <si>
    <t>FLA14-1011</t>
  </si>
  <si>
    <t>Jardim Das Oliveiras</t>
  </si>
  <si>
    <t>Rua sem nome, Jardim Das Oliveiras, Fortaleza</t>
  </si>
  <si>
    <t>-3,780593</t>
  </si>
  <si>
    <t>-38,501584</t>
  </si>
  <si>
    <t>f2be604a</t>
  </si>
  <si>
    <t>FLA17-1779</t>
  </si>
  <si>
    <t>Manuel Dias Branco</t>
  </si>
  <si>
    <t>Rua Zuca Accioly, Manuel Dias Branco, Fortaleza</t>
  </si>
  <si>
    <t>-3,749218571</t>
  </si>
  <si>
    <t>-38,46627889</t>
  </si>
  <si>
    <t>Lançado 90m</t>
  </si>
  <si>
    <t>a65a7254</t>
  </si>
  <si>
    <t>FLA19-2006</t>
  </si>
  <si>
    <t>Dionísio Torres</t>
  </si>
  <si>
    <t>Rua sem nome, Dionísio Torres, Fortaleza</t>
  </si>
  <si>
    <t>-3,749368</t>
  </si>
  <si>
    <t>-38,509527</t>
  </si>
  <si>
    <t>Inviabilidade</t>
  </si>
  <si>
    <t>15404208</t>
  </si>
  <si>
    <t>FLA19-2007</t>
  </si>
  <si>
    <t>Joaquim Távora (Fortaleza)</t>
  </si>
  <si>
    <t>Rua Marcondes Pereira, Joaquim Távora (Fortaleza), Fortaleza</t>
  </si>
  <si>
    <t>-3,748599</t>
  </si>
  <si>
    <t>-38,509554</t>
  </si>
  <si>
    <t>4093c228</t>
  </si>
  <si>
    <t>FLA19-018</t>
  </si>
  <si>
    <t>Rua Pereira Filgueiras, Centro, Fortaleza</t>
  </si>
  <si>
    <t>-3,72514</t>
  </si>
  <si>
    <t>-38,522436</t>
  </si>
  <si>
    <t>20dbbb7a</t>
  </si>
  <si>
    <t>FLA20-340</t>
  </si>
  <si>
    <t>-3,728987</t>
  </si>
  <si>
    <t>-38,600718</t>
  </si>
  <si>
    <t>22f5be63</t>
  </si>
  <si>
    <t>FLA20-2314</t>
  </si>
  <si>
    <t>-3,730271</t>
  </si>
  <si>
    <t>-38,579113</t>
  </si>
  <si>
    <t>POTÊNCIA ALTA</t>
  </si>
  <si>
    <t>de413205</t>
  </si>
  <si>
    <t>PACATUBA</t>
  </si>
  <si>
    <t>PUB01-0079</t>
  </si>
  <si>
    <t>Rua Pedro de Sá Roriz, Pacatuba</t>
  </si>
  <si>
    <t>-3,930409501</t>
  </si>
  <si>
    <t>-38,60314384</t>
  </si>
  <si>
    <t>edfbb6bd</t>
  </si>
  <si>
    <t>PUB01-0080</t>
  </si>
  <si>
    <t>Ponta da Serra de Pitiguari</t>
  </si>
  <si>
    <t>Avenida das Mongubeiras, Ponta da Serra de Pitiguari, Pacatuba</t>
  </si>
  <si>
    <t>-3,931986943</t>
  </si>
  <si>
    <t>-38,60224932</t>
  </si>
  <si>
    <t>bfb954ad</t>
  </si>
  <si>
    <t>PUB02</t>
  </si>
  <si>
    <t>PUB02-0014</t>
  </si>
  <si>
    <t>Alto do São João</t>
  </si>
  <si>
    <t>Rua José Franklin, Alto do São João, Pacatuba</t>
  </si>
  <si>
    <t>-3,99493816</t>
  </si>
  <si>
    <t>-38,62230593</t>
  </si>
  <si>
    <t>1c4ce05e</t>
  </si>
  <si>
    <t>2QXF+49X, Nísia Floresta - RN, Brasil</t>
  </si>
  <si>
    <t>-5.951801513291854</t>
  </si>
  <si>
    <t>-35.22647264598163</t>
  </si>
  <si>
    <t>67e60f7f</t>
  </si>
  <si>
    <t>CAUCAIA</t>
  </si>
  <si>
    <t>CUC08-0800</t>
  </si>
  <si>
    <t>Parque Albano (Jurema)</t>
  </si>
  <si>
    <t>Av. Dom Almeida Lustosa, 1055 - Parque Albano (Jurema), Caucaia - CE, 61645-000</t>
  </si>
  <si>
    <t>-3.7525025618490337</t>
  </si>
  <si>
    <t>-38.61555665731431</t>
  </si>
  <si>
    <t>CLIENTE MOTTU - AMARO LANÇAMENTO</t>
  </si>
  <si>
    <t>8912e0a1</t>
  </si>
  <si>
    <t>CE16456</t>
  </si>
  <si>
    <t>lPU</t>
  </si>
  <si>
    <t>Mal. Rondon (Jurema)</t>
  </si>
  <si>
    <t>Rua Júlio Rocha, 57 - Mal. Rondon (Jurema), Caucaia - CE, 61652-030</t>
  </si>
  <si>
    <t>-3.76871599</t>
  </si>
  <si>
    <t>-38.62568598</t>
  </si>
  <si>
    <t>APOIO EQUIPE DO JOÃO</t>
  </si>
  <si>
    <t>3ee406ea</t>
  </si>
  <si>
    <t>CEOSP-02(DIVISÃO)</t>
  </si>
  <si>
    <t>R. Brejo Santo, 557 - Mal. Rondon (Jurema), Caucaia - CE, 61652-580</t>
  </si>
  <si>
    <t>-3.7761103462450745</t>
  </si>
  <si>
    <t>-38.624234944581985</t>
  </si>
  <si>
    <t>9f0ac00b</t>
  </si>
  <si>
    <t>CEOSP-01</t>
  </si>
  <si>
    <t>Parque Guadalajara (Jurema)</t>
  </si>
  <si>
    <t>R. Poebla, 49 - Parque Guadalajara (Jurema), Caucaia - CE, 61650-290</t>
  </si>
  <si>
    <t>-3.7691390018931674</t>
  </si>
  <si>
    <t>-38.62128853797913</t>
  </si>
  <si>
    <t>90e700c6</t>
  </si>
  <si>
    <t>OLT00368</t>
  </si>
  <si>
    <t>FLA21-2944</t>
  </si>
  <si>
    <t>Av. Visconde do Rio Branco, 3220 - Fátima, Fortaleza - CE, 60055-364, Brasil</t>
  </si>
  <si>
    <t>-3.74932</t>
  </si>
  <si>
    <t>-38.521405</t>
  </si>
  <si>
    <t>c1e541f5</t>
  </si>
  <si>
    <t>DIO OI</t>
  </si>
  <si>
    <t>R. Torres Câmara, 994 - Aldeota, Fortaleza - CE, 60150-060, Brasil</t>
  </si>
  <si>
    <t>-3.7369967634616192</t>
  </si>
  <si>
    <t>-38.5022883117199</t>
  </si>
  <si>
    <t>d13df3b6</t>
  </si>
  <si>
    <t>FLA30-2521</t>
  </si>
  <si>
    <t>Bom Jardim</t>
  </si>
  <si>
    <t>Av. Gen. Osório de Paiva, 4519 - Bom Jardim, Fortaleza - CE</t>
  </si>
  <si>
    <t>-3.798212930850518</t>
  </si>
  <si>
    <t>-38.59567376736388</t>
  </si>
  <si>
    <t>62a9448c</t>
  </si>
  <si>
    <t>FLA30-2522</t>
  </si>
  <si>
    <t>Av. Gen. Osório de Paiva, 4519 - Bom Jardim, Fortaleza - CE, 60731-534, Brasil</t>
  </si>
  <si>
    <t>fde18d47</t>
  </si>
  <si>
    <t>FLA30-2523</t>
  </si>
  <si>
    <t>a2edcc97</t>
  </si>
  <si>
    <t>FLA21-3033</t>
  </si>
  <si>
    <t>R. Romeu Martins,  725  619    Montese, Fortaleza    CE, 60420  720</t>
  </si>
  <si>
    <t>3,766121347</t>
  </si>
  <si>
    <t>-38,55287075</t>
  </si>
  <si>
    <t>import_04092025</t>
  </si>
  <si>
    <t>e5722c36</t>
  </si>
  <si>
    <t>FLA21-3034</t>
  </si>
  <si>
    <t>Av. Professor  Gomes de Matos, 1762 - Montese, Fortaleza - CE, 60420-432</t>
  </si>
  <si>
    <t>-3,766827921</t>
  </si>
  <si>
    <t>-38,55057478</t>
  </si>
  <si>
    <t>397ccb63</t>
  </si>
  <si>
    <t>FLA21-3035</t>
  </si>
  <si>
    <t>R Cel Alexandrino,  660a - Montese, Fortaleza - CE, 60420-700</t>
  </si>
  <si>
    <t>-3,765398714</t>
  </si>
  <si>
    <t>-38,55236113</t>
  </si>
  <si>
    <t>e928cff9</t>
  </si>
  <si>
    <t>FLA21-3036</t>
  </si>
  <si>
    <t>R. Irma Bazet, 671 - Montese, Fortaleza - CE, 60420-670</t>
  </si>
  <si>
    <t>-3,764718904</t>
  </si>
  <si>
    <t>-38,55162621</t>
  </si>
  <si>
    <t>e4ccfa83</t>
  </si>
  <si>
    <t>FLA21-3037</t>
  </si>
  <si>
    <t>R. Alan Kardec, 677A - Montese, Fortaleza - CE, 60420-630</t>
  </si>
  <si>
    <t>-3,764049798</t>
  </si>
  <si>
    <t>-38,55095029</t>
  </si>
  <si>
    <t>0cdefbe0</t>
  </si>
  <si>
    <t>FLA21-3038</t>
  </si>
  <si>
    <t>R. Àlvaro Fernandes, 690-752 - Montese, Fortaleza - CE, 60420-570</t>
  </si>
  <si>
    <t>-3,763482396</t>
  </si>
  <si>
    <t>-38,55046749</t>
  </si>
  <si>
    <t>9328be4a</t>
  </si>
  <si>
    <t>FLA21-3039</t>
  </si>
  <si>
    <t>R. Àlvaro Fernandes,  345-301 - Montese, Fortaleza - CE, 60420-570</t>
  </si>
  <si>
    <t>-3,761833717</t>
  </si>
  <si>
    <t>-38,55272055</t>
  </si>
  <si>
    <t>b28d6ef7</t>
  </si>
  <si>
    <t>FLA21-3040</t>
  </si>
  <si>
    <t>R. Àlvaro Fernandes,  89 - Montese, Fortaleza - CE, 60420-570</t>
  </si>
  <si>
    <t>-3,760061919</t>
  </si>
  <si>
    <t>-38,55476439</t>
  </si>
  <si>
    <t>012cb370</t>
  </si>
  <si>
    <t>FLA21-3041</t>
  </si>
  <si>
    <t>R. Ten. Moacir Matos, 679-647 - Montese, Fortaleza - CE, 60410-224</t>
  </si>
  <si>
    <t>-3,766785098</t>
  </si>
  <si>
    <t>-38,55310678</t>
  </si>
  <si>
    <t>60ec7887</t>
  </si>
  <si>
    <t>FLA21-3042</t>
  </si>
  <si>
    <t>R. Ten. Moacir Matos, 367-283 - Montese, Fortaleza - CE, 60420-750</t>
  </si>
  <si>
    <t>-3,765248835</t>
  </si>
  <si>
    <t>-38,55554223</t>
  </si>
  <si>
    <t>60567ad4</t>
  </si>
  <si>
    <t>FLA21-3043</t>
  </si>
  <si>
    <t>R. Barao de Sobral, 843  745    Montese, Fortaleza    CE, 60420  775</t>
  </si>
  <si>
    <t>3,765950057</t>
  </si>
  <si>
    <t>38,55612695</t>
  </si>
  <si>
    <t>9c9d1de9</t>
  </si>
  <si>
    <t>FLA21-3044</t>
  </si>
  <si>
    <t>R. Zacarias Gondim,  71b    Montese, Fortaleza    CE, 60425-555</t>
  </si>
  <si>
    <t>3,764017681</t>
  </si>
  <si>
    <t>38,55650783</t>
  </si>
  <si>
    <t>d45096b2</t>
  </si>
  <si>
    <t>FLA21-3045</t>
  </si>
  <si>
    <t>R. Romeu Martins,  302  430    Montese, Fortaleza    CE, 60420  720</t>
  </si>
  <si>
    <t>3,764536907</t>
  </si>
  <si>
    <t>38,55518818</t>
  </si>
  <si>
    <t>84607277</t>
  </si>
  <si>
    <t>FLA21-3046</t>
  </si>
  <si>
    <t>R Cel Alexandrino,  369    Montese, Fortaleza    CE, 60420  700</t>
  </si>
  <si>
    <t>3,763824979</t>
  </si>
  <si>
    <t>38,55451763</t>
  </si>
  <si>
    <t>121d7f20</t>
  </si>
  <si>
    <t>FLA21-3047</t>
  </si>
  <si>
    <t>R. Irma Bazet, 425-313 - Montese, Fortaleza - CE, 60420-670</t>
  </si>
  <si>
    <t>-3,763118403</t>
  </si>
  <si>
    <t>-38,55386317</t>
  </si>
  <si>
    <t>eeaee3f0</t>
  </si>
  <si>
    <t>FLA21-3048</t>
  </si>
  <si>
    <t>R. Alan Kardec,  343 - Montese, Fortaleza - CE, 60420-630</t>
  </si>
  <si>
    <t>-3,762385061</t>
  </si>
  <si>
    <t>-38,5532409</t>
  </si>
  <si>
    <t>293e275d</t>
  </si>
  <si>
    <t>FLA21-3049</t>
  </si>
  <si>
    <t>R. Barao de Sobral, 505 - Montese, Fortaleza - CE, 60420-775</t>
  </si>
  <si>
    <t>-3,767406026</t>
  </si>
  <si>
    <t>-38,55350375</t>
  </si>
  <si>
    <t>f3f0a9d0</t>
  </si>
  <si>
    <t>FLA21-3050</t>
  </si>
  <si>
    <t>R. Barao de Sobral, 577-485 - Montese, Fortaleza - CE, 60410-224</t>
  </si>
  <si>
    <t>-3,768915522</t>
  </si>
  <si>
    <t>-38,55173349</t>
  </si>
  <si>
    <t>b3c6f48c</t>
  </si>
  <si>
    <t>FLA21-3051</t>
  </si>
  <si>
    <t>R. Elvira Pinho, 675-571 - Montese, Fortaleza - CE, 60410-224</t>
  </si>
  <si>
    <t>-3,767994837</t>
  </si>
  <si>
    <t>-38,55373979</t>
  </si>
  <si>
    <t>cf81d41f</t>
  </si>
  <si>
    <t>FLA21-3052</t>
  </si>
  <si>
    <t>R. Prof. Teodorico,  572-676 - Montese, Fortaleza - CE, 60421-010</t>
  </si>
  <si>
    <t>-3,768503355</t>
  </si>
  <si>
    <t>-38,5541743</t>
  </si>
  <si>
    <t>00b63caa</t>
  </si>
  <si>
    <t>FLA21-3053</t>
  </si>
  <si>
    <t>R. 15 de Novembro,  726 - Montese, Fortaleza - CE, 60421-076</t>
  </si>
  <si>
    <t>-3,769718444</t>
  </si>
  <si>
    <t>-38,55364323</t>
  </si>
  <si>
    <t>32ef3035</t>
  </si>
  <si>
    <t>FLA21-3054</t>
  </si>
  <si>
    <t>R. Prof. Teodorico,  266-354 - Montese, Fortaleza - CE, 60421-010</t>
  </si>
  <si>
    <t>-3,767654933</t>
  </si>
  <si>
    <t>-38,55668485</t>
  </si>
  <si>
    <t>5caa3409</t>
  </si>
  <si>
    <t>FLA21  3055</t>
  </si>
  <si>
    <t>R. Elvira Pinho, 323  263    Montese, Fortaleza    CE, 60421  000</t>
  </si>
  <si>
    <t>-3,766726217</t>
  </si>
  <si>
    <t>-38,55645418</t>
  </si>
  <si>
    <t>05468ff8</t>
  </si>
  <si>
    <t>FLA21-3056</t>
  </si>
  <si>
    <t>R. Zacarias Gondim,  299  241    Montese, Fortaleza    CE, 60425  555</t>
  </si>
  <si>
    <t>-3,765982174</t>
  </si>
  <si>
    <t>-38,557688</t>
  </si>
  <si>
    <t>f34d1f9a</t>
  </si>
  <si>
    <t>FLA12-2865</t>
  </si>
  <si>
    <t>R. Adriano Martins, 259-99 - Jacarecanga, Fortaleza - CE, 60010-590</t>
  </si>
  <si>
    <t>-3,722200245</t>
  </si>
  <si>
    <t>-38, 54471147666394</t>
  </si>
  <si>
    <t>5f8489b2</t>
  </si>
  <si>
    <t>FLA12-2866</t>
  </si>
  <si>
    <t>Av. José Jatahy - Jacarecanga, Fortaleza - CE</t>
  </si>
  <si>
    <t>-3,722328719</t>
  </si>
  <si>
    <t>-38,54621887</t>
  </si>
  <si>
    <t>7805b91a</t>
  </si>
  <si>
    <t>FLA12-2867</t>
  </si>
  <si>
    <t>R. José Pinto do Carmo, 122-260 - Jacarecanga, Fortaleza - CE, 60010-540</t>
  </si>
  <si>
    <t>-3,72336722</t>
  </si>
  <si>
    <t>-38,54555905</t>
  </si>
  <si>
    <t>4b9ba204</t>
  </si>
  <si>
    <t>FLA12-2868</t>
  </si>
  <si>
    <t>Av. José Jatahy, 497 - Jacarecanga, Fortaleza - CE, 60325-260</t>
  </si>
  <si>
    <t>-3,725634253</t>
  </si>
  <si>
    <t>-38,54572803</t>
  </si>
  <si>
    <t>cc53d41a</t>
  </si>
  <si>
    <t>FLA12-2869</t>
  </si>
  <si>
    <t>R. Carneiro da Cunha, 447-417 - Jacarecanga, Fortaleza - CE, 60811-290</t>
  </si>
  <si>
    <t>-3,724480663</t>
  </si>
  <si>
    <t>-38,54489386</t>
  </si>
  <si>
    <t>e0f8bfd8</t>
  </si>
  <si>
    <t>FLA12-2870</t>
  </si>
  <si>
    <t>R. Epifânio Leite, 111 - Jacarecanga, Fortaleza - CE, 60010-582</t>
  </si>
  <si>
    <t>-3.725251507709575</t>
  </si>
  <si>
    <t>-38.54439496994019</t>
  </si>
  <si>
    <t>f05f4b35</t>
  </si>
  <si>
    <t>FLA12-2871</t>
  </si>
  <si>
    <t>R. Cascavel, 131 - Jacarecanga, Fortaleza - CE, 60010-480</t>
  </si>
  <si>
    <t>-3.725267566959759</t>
  </si>
  <si>
    <t>-38.54534178972245</t>
  </si>
  <si>
    <t>bfba6dd3</t>
  </si>
  <si>
    <t>FLA12-2872</t>
  </si>
  <si>
    <t>R. Jorge de Souza, 86 - Jacarecanga, Fortaleza - CE, 60010-570</t>
  </si>
  <si>
    <t>-3.725711872765562</t>
  </si>
  <si>
    <t>-38.54495823383332</t>
  </si>
  <si>
    <t>1939d34b</t>
  </si>
  <si>
    <t>OLTOS</t>
  </si>
  <si>
    <t>FLA12-2873</t>
  </si>
  <si>
    <t>Av. Francisco Sá, 2128-2208 - Jacarecanga, Fortaleza - CE, 60010-450</t>
  </si>
  <si>
    <t>-3,721402632</t>
  </si>
  <si>
    <t>-38,54513526</t>
  </si>
  <si>
    <t>b4a82f74</t>
  </si>
  <si>
    <t>FLA12-2874</t>
  </si>
  <si>
    <t>R. Adrianísia, 62 - Jacarecanga, Fonaleza - CE, 60010-530</t>
  </si>
  <si>
    <t>-3,721723819</t>
  </si>
  <si>
    <t>-38,54605794</t>
  </si>
  <si>
    <t>046c7784</t>
  </si>
  <si>
    <t>FLA12-2875</t>
  </si>
  <si>
    <t>R. Adolfo Campelo, 133 - Jacarecanga, Fortaleza - CE, 60010-440</t>
  </si>
  <si>
    <t>-3,720803084</t>
  </si>
  <si>
    <t>-38,54499578</t>
  </si>
  <si>
    <t>2f526d39</t>
  </si>
  <si>
    <t>FLA12-2876</t>
  </si>
  <si>
    <t>Rua Monsenhor Dantas, 2203 - Jacarecanga, Fortaleza - CE, 60010-436</t>
  </si>
  <si>
    <t>-3,720269111</t>
  </si>
  <si>
    <t>-38,5450387</t>
  </si>
  <si>
    <t>8618d82f</t>
  </si>
  <si>
    <t>FLA12-2877</t>
  </si>
  <si>
    <t>R. Hélio Caracas, 2-100 - Jacarecanga, Fortaleza - CE, 60010-430</t>
  </si>
  <si>
    <t>-3,71991982</t>
  </si>
  <si>
    <t>-38,54460955</t>
  </si>
  <si>
    <t>ba8e56a8</t>
  </si>
  <si>
    <t>FLA12-2878</t>
  </si>
  <si>
    <t>R. Maria Isabel, 22 - Jacarecanga, Fortaleza - CE, 60010-420</t>
  </si>
  <si>
    <t>-3,719625399</t>
  </si>
  <si>
    <t>-38,54523048</t>
  </si>
  <si>
    <t>645cdba0</t>
  </si>
  <si>
    <t>FLA12-2879</t>
  </si>
  <si>
    <t>R. Dona Bela, 32 - Jacarecanga, Fonaleza - CE, 60010-410</t>
  </si>
  <si>
    <t>-3,719333654</t>
  </si>
  <si>
    <t>-38,54524657</t>
  </si>
  <si>
    <t>75151928</t>
  </si>
  <si>
    <t>FLA12-2880</t>
  </si>
  <si>
    <t>R. Messias Filomeno, 18-28 - Jacarecanga, Fortaleza - CE, 60010-400</t>
  </si>
  <si>
    <t>-3,719016482</t>
  </si>
  <si>
    <t>-38,54532033</t>
  </si>
  <si>
    <t>00439c0d</t>
  </si>
  <si>
    <t>OLT091</t>
  </si>
  <si>
    <t>FLA10-726</t>
  </si>
  <si>
    <t>Av. da Abolição, 3242 - Meireles, Fortaleza - CE, 60165-078, Brasil</t>
  </si>
  <si>
    <t>-3.7266049999999997</t>
  </si>
  <si>
    <t>-38.490322</t>
  </si>
  <si>
    <t>5d093b76</t>
  </si>
  <si>
    <t>2-3-6 - (TA16452)</t>
  </si>
  <si>
    <t>R. Guarani, 73 - Mal. Rondon (Jurema), Caucaia - CE, 61652-070, Brasil</t>
  </si>
  <si>
    <t>-3.7702335099999997</t>
  </si>
  <si>
    <t>-38.62561088</t>
  </si>
  <si>
    <t>adc958b8</t>
  </si>
  <si>
    <t>2-3-7 - (TA16453)</t>
  </si>
  <si>
    <t>Rua Catoche, 305 - Mal. Rondon (Jurema), Caucaia - CE, 61652-030, Brasil</t>
  </si>
  <si>
    <t>-3.7694011499999998</t>
  </si>
  <si>
    <t>-38.62495642</t>
  </si>
  <si>
    <t>b8bb84c1</t>
  </si>
  <si>
    <t>4-50-3² - (TA19073)</t>
  </si>
  <si>
    <t>R. Mário Cordulino de Brito, 934 - Parque Guadalajara (Jurema), Caucaia - CE, 61650-390</t>
  </si>
  <si>
    <t>-3.76835647</t>
  </si>
  <si>
    <t>-38.62021188</t>
  </si>
  <si>
    <t>747bc34a</t>
  </si>
  <si>
    <t>4-50-6² - (TA20473)</t>
  </si>
  <si>
    <t>Parque Guadalajara</t>
  </si>
  <si>
    <t>R. Vera Cruz, 442 - Parque Guadalajara, Caucaia - CE, 61650-240</t>
  </si>
  <si>
    <t>-3.76689123</t>
  </si>
  <si>
    <t>-38.62081806</t>
  </si>
  <si>
    <t>53af5195</t>
  </si>
  <si>
    <t>2-8-3 - (TA17143)</t>
  </si>
  <si>
    <t>R. Capim Grosso, 343 - Mal. Rondon (Jurema), Caucaia - CE, 61652-310</t>
  </si>
  <si>
    <t>-3.7743779699999997</t>
  </si>
  <si>
    <t>-38.6234654</t>
  </si>
  <si>
    <t>11</t>
  </si>
  <si>
    <t>FRANCISCO JOSE/ FERNANDO (85988636495)</t>
  </si>
  <si>
    <t>5ae1c857</t>
  </si>
  <si>
    <t>2-8-5 - (TA17167)</t>
  </si>
  <si>
    <t>R. Santa Terezinha, 224 - Mal. Rondon (Jurema), Caucaia - CE, 61652-390</t>
  </si>
  <si>
    <t>-3.77223728</t>
  </si>
  <si>
    <t>-38.62163773</t>
  </si>
  <si>
    <t>5fdd9f80</t>
  </si>
  <si>
    <t>2-8-8 - (TA17329)</t>
  </si>
  <si>
    <t>R. Pte. Nova, 86 - Mal. Rondon (Jurema), Caucaia - CE, 61652-340</t>
  </si>
  <si>
    <t>-3.77090713</t>
  </si>
  <si>
    <t>-38.62141272</t>
  </si>
  <si>
    <t>8ea59403</t>
  </si>
  <si>
    <t>OLT284</t>
  </si>
  <si>
    <t>FLA09-2266</t>
  </si>
  <si>
    <t>R. Nogueira Acioli, 145 - Centro, Fortaleza - CE, 60110-140</t>
  </si>
  <si>
    <t>-3.7250630098957664</t>
  </si>
  <si>
    <t>-38.5153195629093</t>
  </si>
  <si>
    <t>ae1a11c4</t>
  </si>
  <si>
    <t>FLA09-2267</t>
  </si>
  <si>
    <t>R. Nogueira Acioli, 145 - Centro, Fortaleza - CE, 60110-140, Brasil</t>
  </si>
  <si>
    <t>41bb7097</t>
  </si>
  <si>
    <t>68f6fd82</t>
  </si>
  <si>
    <t>CEODEV-TRONCO-A-25</t>
  </si>
  <si>
    <t>Av. Santos Dumont, 2510 - Aldeota, Fortaleza - CE, 60177-415, Brasil</t>
  </si>
  <si>
    <t>-3.7352330362963904</t>
  </si>
  <si>
    <t>-38.501659283541755</t>
  </si>
  <si>
    <t>f4ca2557</t>
  </si>
  <si>
    <t>NTL09-1490</t>
  </si>
  <si>
    <t>Rua Walter Duarte Pereira, 1679 - AP302 - Capim Macio Natal - RN, 59082-470 (Ana Anitta)</t>
  </si>
  <si>
    <t>-5.86663167956</t>
  </si>
  <si>
    <t>-35.19753623753</t>
  </si>
  <si>
    <t>70d58387</t>
  </si>
  <si>
    <t>PLO6</t>
  </si>
  <si>
    <t>NTL16-673</t>
  </si>
  <si>
    <t>R.  Pres. Castelo Branco, 617-531  - Santa Tereza, Parnamirim  - RN, 59142-420</t>
  </si>
  <si>
    <t>-5.933645837577751</t>
  </si>
  <si>
    <t>-35.29242038726807</t>
  </si>
  <si>
    <t>import_08092025</t>
  </si>
  <si>
    <t>94aa7610</t>
  </si>
  <si>
    <t>NTL16-674</t>
  </si>
  <si>
    <t>R. Pres. Washington Luis, 108 - Santa Tereza, Parnamirim - RN, 59142-370</t>
  </si>
  <si>
    <t>-5.934690295359928</t>
  </si>
  <si>
    <t>-3529233992099763</t>
  </si>
  <si>
    <t>bc6517b8</t>
  </si>
  <si>
    <t>NTL16-675</t>
  </si>
  <si>
    <t>R. Pres. Washington Luis, 1-263 - Santa Tereza, Parnamirim - RN, 59142-360</t>
  </si>
  <si>
    <t>-5.937394137920619</t>
  </si>
  <si>
    <t>-35.292227268219</t>
  </si>
  <si>
    <t>b5348327</t>
  </si>
  <si>
    <t>NTL16-676</t>
  </si>
  <si>
    <t>R. Vinicius de Moraes, 220, Parnamirim - RN, 59142-375</t>
  </si>
  <si>
    <t>-5.936489746079018</t>
  </si>
  <si>
    <t>-35.292955487966545</t>
  </si>
  <si>
    <t>9af656e0</t>
  </si>
  <si>
    <t>NTL16-677</t>
  </si>
  <si>
    <t>R. Vinicius de Moraes, 79, Parnamirim - RN, 59142-375</t>
  </si>
  <si>
    <t>-5.934695631026784</t>
  </si>
  <si>
    <t>-35.29295146465302</t>
  </si>
  <si>
    <t>7d2d810f</t>
  </si>
  <si>
    <t>0LT05</t>
  </si>
  <si>
    <t>NTL16-678</t>
  </si>
  <si>
    <t>R. Pres. cAFÉ FiLHo, 08 - Santa Tereza, Parnamirim - RN, 59142-360</t>
  </si>
  <si>
    <t>-5.9340620202262215</t>
  </si>
  <si>
    <t>-35.29172971844674</t>
  </si>
  <si>
    <t>563ed007</t>
  </si>
  <si>
    <t>NTL16-679</t>
  </si>
  <si>
    <t>R. Pre5. CAFÉ FILHO, 88-318 - Santa Tereza, Parnamirim - RN, 59140-971</t>
  </si>
  <si>
    <t>-5.935439289089907</t>
  </si>
  <si>
    <t>-35.2916593104601</t>
  </si>
  <si>
    <t>ff6c76f9</t>
  </si>
  <si>
    <t>NTL16-680</t>
  </si>
  <si>
    <t>R. Pres. CAFÉ FILHO, 92 - Santa Tereza, Parnamirim - RN, 59142-360</t>
  </si>
  <si>
    <t>-5.937648914705313</t>
  </si>
  <si>
    <t>-35.29148563742638</t>
  </si>
  <si>
    <t>06c52797</t>
  </si>
  <si>
    <t>OLT00375</t>
  </si>
  <si>
    <t>FLA21-2994</t>
  </si>
  <si>
    <t>R. Dr Costa Araújo, 941 - Fátima, Fortaleza - CE, 60040-630</t>
  </si>
  <si>
    <t>-3,7472475077669043</t>
  </si>
  <si>
    <t>-38,52969475292</t>
  </si>
  <si>
    <t>import_09092025</t>
  </si>
  <si>
    <t>3ca6221b</t>
  </si>
  <si>
    <t>FLA21-2995</t>
  </si>
  <si>
    <t>c71d4ce7</t>
  </si>
  <si>
    <t>FLA21-2996</t>
  </si>
  <si>
    <t>32ea5875</t>
  </si>
  <si>
    <t>FLA21-2997</t>
  </si>
  <si>
    <t>c1c8ebab</t>
  </si>
  <si>
    <t>FLA21-2998</t>
  </si>
  <si>
    <t>0a5e0328</t>
  </si>
  <si>
    <t>FLA21-2999</t>
  </si>
  <si>
    <t>1d20a9bc</t>
  </si>
  <si>
    <t>FLA21-460</t>
  </si>
  <si>
    <t>R. Artur Temóteo, 365 - Fátima, Fortaleza - CE, 60040-410, Brasil</t>
  </si>
  <si>
    <t>-3.745794</t>
  </si>
  <si>
    <t>-38.525072</t>
  </si>
  <si>
    <t>66da4c65</t>
  </si>
  <si>
    <t>CEODEV-TRONCO-J-35 / CE5411 - (CE19720)</t>
  </si>
  <si>
    <t>Maracanaú</t>
  </si>
  <si>
    <t>CE5411 - (CE19720)</t>
  </si>
  <si>
    <t>Alto Alegre I</t>
  </si>
  <si>
    <t>R. Heleno de Freitas, 1702 - Alto Alegre I, Maracanaú - CE, 60730-190</t>
  </si>
  <si>
    <t>-3.8305309337840487</t>
  </si>
  <si>
    <t>-38.60965311527253</t>
  </si>
  <si>
    <t>1b89e05e</t>
  </si>
  <si>
    <t>5c0311be</t>
  </si>
  <si>
    <t>CTO GALPÃO NOVO</t>
  </si>
  <si>
    <t>0c0ed6df</t>
  </si>
  <si>
    <t>FLA12-898</t>
  </si>
  <si>
    <t>R. Cruzeiro do Sul, 339 - Álvaro Weyne, Fortaleza - CE, 60335-190, Brasil</t>
  </si>
  <si>
    <t>-3.713682749281041</t>
  </si>
  <si>
    <t>-38.56077522039414</t>
  </si>
  <si>
    <t>d69844ce</t>
  </si>
  <si>
    <t>CUC08-1055</t>
  </si>
  <si>
    <t>Sacy, 770 -  - Parque Guadalajara (Jurema), Caucaia - CE, 61650-410 CAUCAIA</t>
  </si>
  <si>
    <t>-3.763441</t>
  </si>
  <si>
    <t>-38.621078</t>
  </si>
  <si>
    <t>import_10092025</t>
  </si>
  <si>
    <t>a61f0812</t>
  </si>
  <si>
    <t>CUC08-1055-2</t>
  </si>
  <si>
    <t>89492a49</t>
  </si>
  <si>
    <t>CUC08-1056</t>
  </si>
  <si>
    <t>0122d3e3</t>
  </si>
  <si>
    <t>CUC08-1056-2</t>
  </si>
  <si>
    <t>16629bff</t>
  </si>
  <si>
    <t>CUC08-1057</t>
  </si>
  <si>
    <t>3492f917</t>
  </si>
  <si>
    <t>CUC08-1057-2</t>
  </si>
  <si>
    <t>a7471ec4</t>
  </si>
  <si>
    <t>FLA03-520</t>
  </si>
  <si>
    <t>R. Benjamim Brasil, 1080 - Jardim Cearense, Fortaleza - CE, 60712-175</t>
  </si>
  <si>
    <t>-3,805419915</t>
  </si>
  <si>
    <t>-38,56479656</t>
  </si>
  <si>
    <t>import_11092025</t>
  </si>
  <si>
    <t>a93bd70a</t>
  </si>
  <si>
    <t>FLA03-521</t>
  </si>
  <si>
    <t>43209f52</t>
  </si>
  <si>
    <t>FLA03-522</t>
  </si>
  <si>
    <t>69062a0d</t>
  </si>
  <si>
    <t>FLA03-523</t>
  </si>
  <si>
    <t>a91e8ba9</t>
  </si>
  <si>
    <t>FLA03-524</t>
  </si>
  <si>
    <t>25d0c8ec</t>
  </si>
  <si>
    <t>FLA03-525</t>
  </si>
  <si>
    <t>7af58709</t>
  </si>
  <si>
    <t>FLA03-526</t>
  </si>
  <si>
    <t>1261104c</t>
  </si>
  <si>
    <t>FLA03-527</t>
  </si>
  <si>
    <t>0656a3fe</t>
  </si>
  <si>
    <t>FLA03-025</t>
  </si>
  <si>
    <t>32aa265e</t>
  </si>
  <si>
    <t>FLA03-026</t>
  </si>
  <si>
    <t>bf920718</t>
  </si>
  <si>
    <t>FLA03-027</t>
  </si>
  <si>
    <t>c04387cd</t>
  </si>
  <si>
    <t>FLA03-028</t>
  </si>
  <si>
    <t>381def3c</t>
  </si>
  <si>
    <t>FLA03-029</t>
  </si>
  <si>
    <t>0de426cc</t>
  </si>
  <si>
    <t>FLA03-030</t>
  </si>
  <si>
    <t>3ac36f31</t>
  </si>
  <si>
    <t>NTL00-733-1</t>
  </si>
  <si>
    <t>Alameda das Mansões, 218 - Candelária, Natal - RN, 59064-740</t>
  </si>
  <si>
    <t>-5,84647969</t>
  </si>
  <si>
    <t>-35,21135952</t>
  </si>
  <si>
    <t>27fa5b64</t>
  </si>
  <si>
    <t>NTL00-734-1</t>
  </si>
  <si>
    <t>0666a600</t>
  </si>
  <si>
    <t>NTL00-735-1</t>
  </si>
  <si>
    <t>356ad5dc</t>
  </si>
  <si>
    <t>NTL00-737-1</t>
  </si>
  <si>
    <t>1e1556d6</t>
  </si>
  <si>
    <t>NTL00-738-1</t>
  </si>
  <si>
    <t>f34ad3eb</t>
  </si>
  <si>
    <t>NTL00-739-1</t>
  </si>
  <si>
    <t>ef4af0cc</t>
  </si>
  <si>
    <t>NTL00-740-1</t>
  </si>
  <si>
    <t>30a5fe0a</t>
  </si>
  <si>
    <t>NTL00-741-1</t>
  </si>
  <si>
    <t>b418a0a9</t>
  </si>
  <si>
    <t>NTL00-743-1</t>
  </si>
  <si>
    <t>4b4bc4e0</t>
  </si>
  <si>
    <t>NTL00-744-1</t>
  </si>
  <si>
    <t>5aed2e8a</t>
  </si>
  <si>
    <t>NTL00-745-1</t>
  </si>
  <si>
    <t>b1c53905</t>
  </si>
  <si>
    <t>NTL00-746-1</t>
  </si>
  <si>
    <t>0d6c7f85</t>
  </si>
  <si>
    <t>NTL00-747-1</t>
  </si>
  <si>
    <t>fe154d2b</t>
  </si>
  <si>
    <t>NTL00-749-1</t>
  </si>
  <si>
    <t>9d76f250</t>
  </si>
  <si>
    <t>NTL00-750-1</t>
  </si>
  <si>
    <t>41e347ae</t>
  </si>
  <si>
    <t>NTL00-754-1</t>
  </si>
  <si>
    <t>a77cb93e</t>
  </si>
  <si>
    <t>NTL00-755-1</t>
  </si>
  <si>
    <t>a793443a</t>
  </si>
  <si>
    <t>NTL00-756-1</t>
  </si>
  <si>
    <t>eadb33ce</t>
  </si>
  <si>
    <t>NTL00-758-1</t>
  </si>
  <si>
    <t>3f350b5a</t>
  </si>
  <si>
    <t>NTL00-759-1</t>
  </si>
  <si>
    <t>869a5633</t>
  </si>
  <si>
    <t>NTL00-1206-1</t>
  </si>
  <si>
    <t>R. João Celso Filho, 1950 - Lagoa Nova, Natal - RN, 59064-320</t>
  </si>
  <si>
    <t>-5,828606241248409</t>
  </si>
  <si>
    <t>-35,22321568589003</t>
  </si>
  <si>
    <t>import_12092025</t>
  </si>
  <si>
    <t>cb19cd45</t>
  </si>
  <si>
    <t>NTL00-1207-1</t>
  </si>
  <si>
    <t>fc6fc9da</t>
  </si>
  <si>
    <t>NTL00-1208-1</t>
  </si>
  <si>
    <t>2e2862fe</t>
  </si>
  <si>
    <t>310-2-1 - (TA34033)</t>
  </si>
  <si>
    <t>R. das Acácias, 437 - Bonsucesso, Fortaleza - CE, 60545-340, Brasil</t>
  </si>
  <si>
    <t>-3.78375601</t>
  </si>
  <si>
    <t>-38.59110246</t>
  </si>
  <si>
    <t>275132ca</t>
  </si>
  <si>
    <t>310-2-1² - (TA34032)</t>
  </si>
  <si>
    <t>R. Anselmo Nogueira, 1597 - Bonsucesso, Fortaleza - CE, 60545-360</t>
  </si>
  <si>
    <t>-3.78751953</t>
  </si>
  <si>
    <t>-38.58891255</t>
  </si>
  <si>
    <t>7a24f7c0</t>
  </si>
  <si>
    <t>308-6 / 308-7 - (CE33555)</t>
  </si>
  <si>
    <t>Conj. Ceará</t>
  </si>
  <si>
    <t>Av. I, 1464 - Conj. Ceará, Fortaleza - CE, 60533-671</t>
  </si>
  <si>
    <t>-3.77331</t>
  </si>
  <si>
    <t>-38.60059194</t>
  </si>
  <si>
    <t>6cd0d342</t>
  </si>
  <si>
    <t>dc103d04</t>
  </si>
  <si>
    <t>FLA10-833</t>
  </si>
  <si>
    <t>Av. Beira Mar, 3620 - Meireles, Fortaleza - CE, 60165-121</t>
  </si>
  <si>
    <t>-3,723921274099432</t>
  </si>
  <si>
    <t>-38,488823599330225</t>
  </si>
  <si>
    <t>import_15092025</t>
  </si>
  <si>
    <t>8597c4ce</t>
  </si>
  <si>
    <t>FLA10-834</t>
  </si>
  <si>
    <t>df26f94e</t>
  </si>
  <si>
    <t>FLA10-835</t>
  </si>
  <si>
    <t>f1feca61</t>
  </si>
  <si>
    <t>FLA10-836</t>
  </si>
  <si>
    <t>a8305fa5</t>
  </si>
  <si>
    <t>FLA10-837</t>
  </si>
  <si>
    <t>6ed86ab7</t>
  </si>
  <si>
    <t>FLA10-838</t>
  </si>
  <si>
    <t>b7e06541</t>
  </si>
  <si>
    <t>FLA10-839</t>
  </si>
  <si>
    <t>777fed35</t>
  </si>
  <si>
    <t>MINI DIO</t>
  </si>
  <si>
    <t>Av. Heráclito Graça, 273 - Centro, Fortaleza - CE, 60140-061, Brasil</t>
  </si>
  <si>
    <t>-3.7340626</t>
  </si>
  <si>
    <t>-38.5223452</t>
  </si>
  <si>
    <t>Lançado 300m</t>
  </si>
  <si>
    <t>017bab86</t>
  </si>
  <si>
    <t>OLT0096</t>
  </si>
  <si>
    <t>FLA22-767</t>
  </si>
  <si>
    <t>Parque Iracema</t>
  </si>
  <si>
    <t>R. Francisco Borges Soares, 24 - Parque Iracema, Fortaleza - CE, 60822-310, Brasil</t>
  </si>
  <si>
    <t>-3.8054861935654847</t>
  </si>
  <si>
    <t>-38.494498400269215</t>
  </si>
  <si>
    <t>8e10b454</t>
  </si>
  <si>
    <t>FLA22-768</t>
  </si>
  <si>
    <t>84178dcf</t>
  </si>
  <si>
    <t>JPA00-8015</t>
  </si>
  <si>
    <t>R. Agente Fiscal Walfredo B Silveira, 62 - Jardim Cidade Universitária, João Pessoa - PB, 58052-287</t>
  </si>
  <si>
    <t>-7.153379086372443</t>
  </si>
  <si>
    <t>-34.826830205227616</t>
  </si>
  <si>
    <t>893a118b</t>
  </si>
  <si>
    <t>JPA00-8016</t>
  </si>
  <si>
    <t>Rua Agente Fiscal Walfredo Bezerra da Silveira, 62 - Jardim Cidade Universitária, João Pessoa - PB, 58052-287, Brasil</t>
  </si>
  <si>
    <t>a9130611</t>
  </si>
  <si>
    <t>NTL09-1455</t>
  </si>
  <si>
    <t>Via Costeira Sen. Dinarte Medeiros Mariz, Natal - RN, 59014-002, Brasil</t>
  </si>
  <si>
    <t>-5.862153151104584</t>
  </si>
  <si>
    <t>-35.182189391890645</t>
  </si>
  <si>
    <t>a7f236f7</t>
  </si>
  <si>
    <t>NTL06-998</t>
  </si>
  <si>
    <t>R. Oriente, 350 - Parque das Árvores, Parnamirim - RN, 59154-310, Brasil</t>
  </si>
  <si>
    <t>-5.918120799987843</t>
  </si>
  <si>
    <t>-35.209526047110565</t>
  </si>
  <si>
    <t>63055da2</t>
  </si>
  <si>
    <t>NTL07-2941</t>
  </si>
  <si>
    <t>Av. Afonso Pena, 957 - Tirol, Natal - RN, 59020-100</t>
  </si>
  <si>
    <t>-5.794891010722092</t>
  </si>
  <si>
    <t>-35.199578874442565</t>
  </si>
  <si>
    <t>63269e2b</t>
  </si>
  <si>
    <t>NTL07-2942</t>
  </si>
  <si>
    <t>ae3f6c1f</t>
  </si>
  <si>
    <t>FLA17-542</t>
  </si>
  <si>
    <t>Dunas</t>
  </si>
  <si>
    <t>R. Francisco Moreira, 535 - De Lourdes, Fortaleza - CE, 60177-405</t>
  </si>
  <si>
    <t>-3.7467512350898455</t>
  </si>
  <si>
    <t>-38.45245890319348</t>
  </si>
  <si>
    <t>90efbe61</t>
  </si>
  <si>
    <t>FLA27-0336</t>
  </si>
  <si>
    <t>R. Belém, 688 - Autran Nunes, Fortaleza - CE, 60526-724</t>
  </si>
  <si>
    <t>-3.7600364925553005</t>
  </si>
  <si>
    <t>-38.59371006488801</t>
  </si>
  <si>
    <t>b1e8bee4</t>
  </si>
  <si>
    <t>JPA00-9397</t>
  </si>
  <si>
    <t>R. João Virgínio Acioli, 707 - Altiplano Cabo Branco, João Pessoa - PB, 58046-378</t>
  </si>
  <si>
    <t>-7.137348994614063</t>
  </si>
  <si>
    <t>-34.8223382917693</t>
  </si>
  <si>
    <t>edd7d94a</t>
  </si>
  <si>
    <t>CARLOS EDUARDO (88997640024)</t>
  </si>
  <si>
    <t>53060f6c</t>
  </si>
  <si>
    <t>NTL17-1251</t>
  </si>
  <si>
    <t>R. do Sul, 71 - Nova Descoberta, Natal - RN, 59075-270, Brasil</t>
  </si>
  <si>
    <t>-5.826645855794364</t>
  </si>
  <si>
    <t>-35.20255029201508</t>
  </si>
  <si>
    <t>55791a56</t>
  </si>
  <si>
    <t>NTL17-1392-1</t>
  </si>
  <si>
    <t>R. Themístocles Duarte, 3003, Bl. E, ap. 104 - Nova Descoberta, Natal - RN, 59075-420</t>
  </si>
  <si>
    <t>-5.828924623488422</t>
  </si>
  <si>
    <t>-35.192933231592185</t>
  </si>
  <si>
    <t>61fed6ec</t>
  </si>
  <si>
    <t>NTL09-4735</t>
  </si>
  <si>
    <t>R. Teatrólogo Meira Pires, 1993 - Capim Macio, Natal - RN, 59080-090</t>
  </si>
  <si>
    <t>-5.8519065718939824</t>
  </si>
  <si>
    <t>-35.2053625881672</t>
  </si>
  <si>
    <t>294c97b7</t>
  </si>
  <si>
    <t>OLT001</t>
  </si>
  <si>
    <t>FLA25-0734</t>
  </si>
  <si>
    <t>R. Anselmo Nogueira, 1001 - Bonsucesso, Fortaleza - CE, 60545-360, Brasil</t>
  </si>
  <si>
    <t>-3.78237715</t>
  </si>
  <si>
    <t>-38.58755062</t>
  </si>
  <si>
    <t>25149069</t>
  </si>
  <si>
    <t>NTL21-437</t>
  </si>
  <si>
    <t>Av. Guadalupe, 2726-2764 - Potengi, Natal - RN, 59112-560, Brasil</t>
  </si>
  <si>
    <t>-5.761126009150885</t>
  </si>
  <si>
    <t>-35.25313407182694</t>
  </si>
  <si>
    <t>d1bb637e</t>
  </si>
  <si>
    <t>NTL21-3337</t>
  </si>
  <si>
    <t>R. Josivaldo Gomes, 1246 - Pajuçara, Natal - RN, 59125-320</t>
  </si>
  <si>
    <t>-5,732143609</t>
  </si>
  <si>
    <t>-35,24083614</t>
  </si>
  <si>
    <t>import_18092025</t>
  </si>
  <si>
    <t>77532012</t>
  </si>
  <si>
    <t>NTL21-3338</t>
  </si>
  <si>
    <t>R. Ten. Souza, 529 - Pajuçara, Natal - RN, 59125-330</t>
  </si>
  <si>
    <t>-5,731714</t>
  </si>
  <si>
    <t>-35,241576</t>
  </si>
  <si>
    <t>275f578d</t>
  </si>
  <si>
    <t>NTL21-3339</t>
  </si>
  <si>
    <t>R. Ten. Souza, 385 - Pajuçara, Natal - RN, 59125-330</t>
  </si>
  <si>
    <t>-5,732906885</t>
  </si>
  <si>
    <t>-35,24218261</t>
  </si>
  <si>
    <t>07e4ceb8</t>
  </si>
  <si>
    <t>NTL21-3340</t>
  </si>
  <si>
    <t>R. Ten. Souza, 144 - Pajuçara, Natal - RN, 59125-330</t>
  </si>
  <si>
    <t>-5,735036578</t>
  </si>
  <si>
    <t>-35,24308652</t>
  </si>
  <si>
    <t>b623b4fb</t>
  </si>
  <si>
    <t>NTL21-3341</t>
  </si>
  <si>
    <t>R. Santo Elias, 92 - Pajuçara, Natal - RN, 59134-060</t>
  </si>
  <si>
    <t>-5,736445694</t>
  </si>
  <si>
    <t>-35,24294436</t>
  </si>
  <si>
    <t>262ee3a2</t>
  </si>
  <si>
    <t>NTL21-3342</t>
  </si>
  <si>
    <t>R. Josivaldo Gomes, 1591 - Pajuçara, Natal - RN, 59125-320</t>
  </si>
  <si>
    <t>-5,735282106</t>
  </si>
  <si>
    <t>-35,24233818</t>
  </si>
  <si>
    <t>87cdde66</t>
  </si>
  <si>
    <t>NTL21-3343</t>
  </si>
  <si>
    <t>R. Shalom, 129 - Pajuçara, Natal - RN, 59125-310</t>
  </si>
  <si>
    <t>-5,73564506</t>
  </si>
  <si>
    <t>-35,24155498</t>
  </si>
  <si>
    <t>4b43cca8</t>
  </si>
  <si>
    <t>NTL21-3344</t>
  </si>
  <si>
    <t>R. Josivaldo Gomes, 1050 - Pajuçara, Natal - RN, 59134-060</t>
  </si>
  <si>
    <t>-5,730436911</t>
  </si>
  <si>
    <t>-35,24011463</t>
  </si>
  <si>
    <t>a29aa91b</t>
  </si>
  <si>
    <t>NTL21-3345</t>
  </si>
  <si>
    <t>R. Ten. Souza, 766 - Pajuçara, Natal - RN, 59125-330</t>
  </si>
  <si>
    <t>-5,729693648</t>
  </si>
  <si>
    <t>-35,24066985</t>
  </si>
  <si>
    <t>b93f1fea</t>
  </si>
  <si>
    <t>NTL21-3346</t>
  </si>
  <si>
    <t>R. Ten. Souza, 960 - Pajuçara, Natal - RN, 59125-330</t>
  </si>
  <si>
    <t>-5,728054997</t>
  </si>
  <si>
    <t>-35,23997784</t>
  </si>
  <si>
    <t>9b973ee9</t>
  </si>
  <si>
    <t>NTL21-3347</t>
  </si>
  <si>
    <t>R. Ten. Souza, 1268 - Pajuçara, Natal - RN, 59125-330</t>
  </si>
  <si>
    <t>-5,725407525</t>
  </si>
  <si>
    <t>-35,23870647</t>
  </si>
  <si>
    <t>39ef43a4</t>
  </si>
  <si>
    <t>NTL21-3348</t>
  </si>
  <si>
    <t>Av. Moema Tinoco da Cunha Lima, 2737 - Pajuçara, Natal - RN, 59122-335</t>
  </si>
  <si>
    <t>-5,725439551</t>
  </si>
  <si>
    <t>-35,23735464</t>
  </si>
  <si>
    <t>aff5bf7d</t>
  </si>
  <si>
    <t>NTL21-3349</t>
  </si>
  <si>
    <t>R. Josivaldo Gomes, 1392 - Pajuçara, Natal - RN, 59134-060</t>
  </si>
  <si>
    <t>-5,733478006</t>
  </si>
  <si>
    <t>-35,24144232</t>
  </si>
  <si>
    <t>87a3ec94</t>
  </si>
  <si>
    <t>NTL21-3350</t>
  </si>
  <si>
    <t>R. Shalom, 305 - Pajuçara, Natal - RN, 59125-310</t>
  </si>
  <si>
    <t>-5,734075815</t>
  </si>
  <si>
    <t>-35,24082541</t>
  </si>
  <si>
    <t>5e83bc0b</t>
  </si>
  <si>
    <t>NTL21-3351</t>
  </si>
  <si>
    <t>R. Shalom, 509 - Pajuçara, Natal - RN, 59125-310</t>
  </si>
  <si>
    <t>-5,732538591</t>
  </si>
  <si>
    <t>-35,24006903</t>
  </si>
  <si>
    <t>88050422</t>
  </si>
  <si>
    <t>NTL21-3352</t>
  </si>
  <si>
    <t>R. Shalom, 701 - Pajuçara, Natal - RN, 59125-310</t>
  </si>
  <si>
    <t>-5,730766508</t>
  </si>
  <si>
    <t>-35,23925364</t>
  </si>
  <si>
    <t>d014767c</t>
  </si>
  <si>
    <t>NTL21-3353</t>
  </si>
  <si>
    <t>R. Missão de Cristo, 134 - Pajuçara, Natal - RN, 59125-300</t>
  </si>
  <si>
    <t>-5,729677635</t>
  </si>
  <si>
    <t>-35,23781061</t>
  </si>
  <si>
    <t>b7d0be94</t>
  </si>
  <si>
    <t>NTL21-3354</t>
  </si>
  <si>
    <t>R. Missão de Cristo, 321 - Pajuçara, Natal - RN, 59125-300</t>
  </si>
  <si>
    <t>-5,72777744</t>
  </si>
  <si>
    <t>-35,23696303</t>
  </si>
  <si>
    <t>101f6818</t>
  </si>
  <si>
    <t>NTL21-3355</t>
  </si>
  <si>
    <t>R. Missão de Cristo, 503 - Pajuçara, Natal - RN, 59134-020</t>
  </si>
  <si>
    <t>-5,726346952</t>
  </si>
  <si>
    <t>-35,2363193</t>
  </si>
  <si>
    <t>a46d6a06</t>
  </si>
  <si>
    <t>NTL21-3356</t>
  </si>
  <si>
    <t>R. Josivaldo Gomes, 851 - Pajuçara, Natal - RN, 59134-060</t>
  </si>
  <si>
    <t>-5,728578085</t>
  </si>
  <si>
    <t>-35,23923218</t>
  </si>
  <si>
    <t>06a86507</t>
  </si>
  <si>
    <t>NTL21-3357</t>
  </si>
  <si>
    <t>R. Josivaldo Gomes, 620 - Pajuçara, Natal - RN, 59133-090</t>
  </si>
  <si>
    <t>-5,726640523</t>
  </si>
  <si>
    <t>-35,23833096</t>
  </si>
  <si>
    <t>6f56c8a5</t>
  </si>
  <si>
    <t>NTL21-3358</t>
  </si>
  <si>
    <t>R. Shalom, 1120 - Pajuçara, Natal - RN, 59134-040</t>
  </si>
  <si>
    <t>-5,727297053</t>
  </si>
  <si>
    <t>-35,23771405</t>
  </si>
  <si>
    <t>8430c034</t>
  </si>
  <si>
    <t>NTL21-3359</t>
  </si>
  <si>
    <t>R. Florenço, 70 - Pajuçara, Natal - RN, 59125-260</t>
  </si>
  <si>
    <t>-5,728610111</t>
  </si>
  <si>
    <t>-35,23798227</t>
  </si>
  <si>
    <t>22866b98</t>
  </si>
  <si>
    <t>NTL21-3360</t>
  </si>
  <si>
    <t>R. Shalom, 851 - Pajuçara, Natal - RN, 59125-310</t>
  </si>
  <si>
    <t>-5,729517507</t>
  </si>
  <si>
    <t>-35,23869038</t>
  </si>
  <si>
    <t>a8e51713</t>
  </si>
  <si>
    <t>NTL10-3585</t>
  </si>
  <si>
    <t>Parque do Jiqui</t>
  </si>
  <si>
    <t>Rua Geraldo Matias, Parque do Jiqui, Parnamirim</t>
  </si>
  <si>
    <t>-5,913251169</t>
  </si>
  <si>
    <t>-35,19530833</t>
  </si>
  <si>
    <t>3c64d811</t>
  </si>
  <si>
    <t>NTL10-3586</t>
  </si>
  <si>
    <t>Rua Francisco Gomes, Parque do Jiqui, Parnamirim</t>
  </si>
  <si>
    <t>-5,911741115</t>
  </si>
  <si>
    <t>-35,19554704</t>
  </si>
  <si>
    <t>2870a6ec</t>
  </si>
  <si>
    <t>NTL10-3587</t>
  </si>
  <si>
    <t>-5,910451963</t>
  </si>
  <si>
    <t>-35,19450474</t>
  </si>
  <si>
    <t>937f3932</t>
  </si>
  <si>
    <t>NTL10-3588</t>
  </si>
  <si>
    <t>-5,913275715</t>
  </si>
  <si>
    <t>-35,19678032</t>
  </si>
  <si>
    <t>b9118e57</t>
  </si>
  <si>
    <t>NTL10-3589</t>
  </si>
  <si>
    <t>Rua Berenice, Redinha, Parnamirim</t>
  </si>
  <si>
    <t>-5,91441012</t>
  </si>
  <si>
    <t>-35,1963104</t>
  </si>
  <si>
    <t>b679c7ec</t>
  </si>
  <si>
    <t>NTL10-3590</t>
  </si>
  <si>
    <t>-5,914484822</t>
  </si>
  <si>
    <t>-35,19773304</t>
  </si>
  <si>
    <t>58fe0671</t>
  </si>
  <si>
    <t>NTL10-3591</t>
  </si>
  <si>
    <t>Rua Francisco Querino, Parque do Jiqui, Parnamirim</t>
  </si>
  <si>
    <t>-5,913701517</t>
  </si>
  <si>
    <t>-35,19886923</t>
  </si>
  <si>
    <t>d925ef5d</t>
  </si>
  <si>
    <t>NTL10-3592</t>
  </si>
  <si>
    <t>-5,915531717</t>
  </si>
  <si>
    <t>-35,19759357</t>
  </si>
  <si>
    <t>1f6a2240</t>
  </si>
  <si>
    <t>NTL00-336</t>
  </si>
  <si>
    <t>Av. Prudente de Morais, 5121 - Lagoa Nova, Natal - RN, 59063-400, Brasil</t>
  </si>
  <si>
    <t>-5.826616503925313</t>
  </si>
  <si>
    <t>-35.21150618791581</t>
  </si>
  <si>
    <t>57b0f10b</t>
  </si>
  <si>
    <t>FLA21-2937</t>
  </si>
  <si>
    <t>Bela Vista</t>
  </si>
  <si>
    <t>R. Miguel Gonçalves, 653 - Bela Vista, Fortaleza - CE, 60442-100</t>
  </si>
  <si>
    <t>-3.7582352097759277</t>
  </si>
  <si>
    <t>-38.55573909176357</t>
  </si>
  <si>
    <t>61a4bed2</t>
  </si>
  <si>
    <t>FLA18-469</t>
  </si>
  <si>
    <t>R. Carolina Sucupira, 1288 - Aldeota, Fortaleza - CE, 60140-120</t>
  </si>
  <si>
    <t>-3,743667931</t>
  </si>
  <si>
    <t>-38,49284047</t>
  </si>
  <si>
    <t>import_19092025</t>
  </si>
  <si>
    <t>34da3949</t>
  </si>
  <si>
    <t>FLA18-470</t>
  </si>
  <si>
    <t>543e6e5f</t>
  </si>
  <si>
    <t>FLA18-471</t>
  </si>
  <si>
    <t>eadd1abd</t>
  </si>
  <si>
    <t>FLA18-472</t>
  </si>
  <si>
    <t>e04b00ed</t>
  </si>
  <si>
    <t>FLA08-1321</t>
  </si>
  <si>
    <t>Rua 03h, 97, Complexo Monteville</t>
  </si>
  <si>
    <t>-3,828729197</t>
  </si>
  <si>
    <t>-38,5369622</t>
  </si>
  <si>
    <t>SINDICA NÃO LIBEROU O SERVIÇO</t>
  </si>
  <si>
    <t>3dac498e</t>
  </si>
  <si>
    <t>FLA08-1322</t>
  </si>
  <si>
    <t>6a4e26f0</t>
  </si>
  <si>
    <t>FLA08-1323</t>
  </si>
  <si>
    <t>e6c3c069</t>
  </si>
  <si>
    <t>FLA08-1324</t>
  </si>
  <si>
    <t>cb902a75</t>
  </si>
  <si>
    <t>FLA08-1325</t>
  </si>
  <si>
    <t>cc08e746</t>
  </si>
  <si>
    <t>FLA08-1326</t>
  </si>
  <si>
    <t>012b2b0d</t>
  </si>
  <si>
    <t>FLA08-1327</t>
  </si>
  <si>
    <t>e5288dd3</t>
  </si>
  <si>
    <t>FLA08-1328</t>
  </si>
  <si>
    <t>101cccd4</t>
  </si>
  <si>
    <t>FLA08-1329</t>
  </si>
  <si>
    <t>115d7f9b</t>
  </si>
  <si>
    <t>FLA08-1330</t>
  </si>
  <si>
    <t>c86747fd</t>
  </si>
  <si>
    <t>FLA08-1331</t>
  </si>
  <si>
    <t>0c2ebe4b</t>
  </si>
  <si>
    <t>FLA08-1332</t>
  </si>
  <si>
    <t>b917ad5a</t>
  </si>
  <si>
    <t>FLA08-1333</t>
  </si>
  <si>
    <t>ae5d4f5f</t>
  </si>
  <si>
    <t>FLA08-1334</t>
  </si>
  <si>
    <t>459bfc29</t>
  </si>
  <si>
    <t>FLA08-1335</t>
  </si>
  <si>
    <t>8ffa48e1</t>
  </si>
  <si>
    <t>FLA08-1336</t>
  </si>
  <si>
    <t>a79d5381</t>
  </si>
  <si>
    <t>DIVISÃO DE PON 1-1-3 (304-5_304-6)</t>
  </si>
  <si>
    <t>0af60378</t>
  </si>
  <si>
    <t>304-5 / 304-6 - (CE32880)</t>
  </si>
  <si>
    <t>R. Saramandaia, 316 - Mal. Rondon (Jurema), Caucaia - CE, 61652-650</t>
  </si>
  <si>
    <t>-3.77279005</t>
  </si>
  <si>
    <t>-38.62532365</t>
  </si>
  <si>
    <t>acef7fce</t>
  </si>
  <si>
    <t>DIVISÃO DE PON 1-7-6 (304-3_304-4)</t>
  </si>
  <si>
    <t>590c6ee2</t>
  </si>
  <si>
    <t>304-3 / 304-4 - (CE32902)</t>
  </si>
  <si>
    <t>Rua Ilha Grande, 71 - Mal. Rondon (Jurema), Caucaia - CE, 61652-390</t>
  </si>
  <si>
    <t>-3.77562506</t>
  </si>
  <si>
    <t>-38.62470616</t>
  </si>
  <si>
    <t>8c872dc1</t>
  </si>
  <si>
    <t>304-1 / 304-2 - (CE32878)</t>
  </si>
  <si>
    <t>83d17bca</t>
  </si>
  <si>
    <t>R. Ouriço, 96 - Mal. Rondon (Jurema), Caucaia - CE, 61652-460</t>
  </si>
  <si>
    <t>-3.77614078</t>
  </si>
  <si>
    <t>-38.62819284</t>
  </si>
  <si>
    <t>1651a9bc</t>
  </si>
  <si>
    <t>DIVISÃO DE PON 1-1-4 (304-11_304-12)</t>
  </si>
  <si>
    <t>61c5c8da</t>
  </si>
  <si>
    <t>304-11 / 304-12 - (CE32909)</t>
  </si>
  <si>
    <t>Rua Ilha Grande, 194 - Mal. Rondon (Jurema), Caucaia - CE, 61652-610</t>
  </si>
  <si>
    <t>-3.77380989</t>
  </si>
  <si>
    <t>-38.62409212</t>
  </si>
  <si>
    <t>979e49af</t>
  </si>
  <si>
    <t>CUC05-0220</t>
  </si>
  <si>
    <t>Guajiru</t>
  </si>
  <si>
    <t>R. Manuel Benedito, 28 - Guajiru, Caucaia - CE, 61629-170</t>
  </si>
  <si>
    <t>-3.7000019899447087</t>
  </si>
  <si>
    <t>-38.64578381180764</t>
  </si>
  <si>
    <t>e1b71be3</t>
  </si>
  <si>
    <t>NTL07-2016</t>
  </si>
  <si>
    <t>Barro Vermelho</t>
  </si>
  <si>
    <t>R. João Dias de Oliveira, 780 - Barro Vermelho, Natal - RN, 59030-650</t>
  </si>
  <si>
    <t>-5.799924347377867</t>
  </si>
  <si>
    <t>-35.211712718009956</t>
  </si>
  <si>
    <t>901fca8a</t>
  </si>
  <si>
    <t>NTL07-2954</t>
  </si>
  <si>
    <t>Mãe Luíza</t>
  </si>
  <si>
    <t>R. João XXIII, 1774 - Mãe Luíza, Natal - RN, 59014-000, Brasil</t>
  </si>
  <si>
    <t>-5.79976</t>
  </si>
  <si>
    <t>-35.18402</t>
  </si>
  <si>
    <t>14084220</t>
  </si>
  <si>
    <t>NTL07-2955</t>
  </si>
  <si>
    <t>e30dc707</t>
  </si>
  <si>
    <t>NTL06-989</t>
  </si>
  <si>
    <t>Av. Olavo Lacerda Montenegro, 1558 - Parque das Nações, Parnamirim - RN, 59158-400</t>
  </si>
  <si>
    <t>-5.92035</t>
  </si>
  <si>
    <t>-35.21348</t>
  </si>
  <si>
    <t>12eccdac</t>
  </si>
  <si>
    <t>NTL06-990</t>
  </si>
  <si>
    <t>Av. Olavo Lacerda Montenegro, 1558 - Parque das Árvores, Parnamirim - RN, 59158, Brasil</t>
  </si>
  <si>
    <t>5.92035</t>
  </si>
  <si>
    <t>ddb52cff</t>
  </si>
  <si>
    <t>NTL06-991</t>
  </si>
  <si>
    <t>2f28224d</t>
  </si>
  <si>
    <t>FLA04-849</t>
  </si>
  <si>
    <t>Avenida Cambará, Parangaba, 60710-410, Fortaleza</t>
  </si>
  <si>
    <t>-3,780980686</t>
  </si>
  <si>
    <t>-38,56328845</t>
  </si>
  <si>
    <t>JOAO VICTOR</t>
  </si>
  <si>
    <t>import_23092025</t>
  </si>
  <si>
    <t>d5395220</t>
  </si>
  <si>
    <t>FLA04-850</t>
  </si>
  <si>
    <t>Avenida Godofredo Maciel, Parangaba, 60710-000, Fortaleza</t>
  </si>
  <si>
    <t>-3,781387494</t>
  </si>
  <si>
    <t>-38,56519818</t>
  </si>
  <si>
    <t>ea8a2c9a</t>
  </si>
  <si>
    <t>FLA04-851</t>
  </si>
  <si>
    <t>Rua Casemiro de Abreu, Parangaba, 60710-250, Fortaleza</t>
  </si>
  <si>
    <t>-3,780547114</t>
  </si>
  <si>
    <t>-38,56162012</t>
  </si>
  <si>
    <t>f8dd613f</t>
  </si>
  <si>
    <t>FLA04-852</t>
  </si>
  <si>
    <t>Rua Fagundes Varela, Itaperi, 60714-010, Fortaleza</t>
  </si>
  <si>
    <t>-3,780846867</t>
  </si>
  <si>
    <t>-38,56056869</t>
  </si>
  <si>
    <t>def7f322</t>
  </si>
  <si>
    <t>FLA04-853</t>
  </si>
  <si>
    <t>Rua Alemanha, Itaperi, 60710-015, Fortaleza</t>
  </si>
  <si>
    <t>-3,781821066</t>
  </si>
  <si>
    <t>-38,55850339</t>
  </si>
  <si>
    <t>3c5243f5</t>
  </si>
  <si>
    <t>FLA04-854</t>
  </si>
  <si>
    <t>-3,783260951</t>
  </si>
  <si>
    <t>-38,55676532</t>
  </si>
  <si>
    <t>6a74e9c6</t>
  </si>
  <si>
    <t>FLA04-855</t>
  </si>
  <si>
    <t>Rua Peru, Itaperi, 60714-090, Fortaleza</t>
  </si>
  <si>
    <t>-3,783881867</t>
  </si>
  <si>
    <t>-38,55532765</t>
  </si>
  <si>
    <t>4cdc19f0</t>
  </si>
  <si>
    <t>FLA04-856</t>
  </si>
  <si>
    <t>Rua Inglaterra, Itaperi, 60714-150, Fortaleza</t>
  </si>
  <si>
    <t>-3,782447336</t>
  </si>
  <si>
    <t>-38,56108904</t>
  </si>
  <si>
    <t>d79bb2de</t>
  </si>
  <si>
    <t>FLA04-865</t>
  </si>
  <si>
    <t>Rua Júlio Gaspar, Itaperi, 60714-160, Fortaleza</t>
  </si>
  <si>
    <t>-3,78359282</t>
  </si>
  <si>
    <t>-38,56177568</t>
  </si>
  <si>
    <t>54033856</t>
  </si>
  <si>
    <t>FLA04-866</t>
  </si>
  <si>
    <t>Rua Antônio Bandeira, Itaperi, 60714-170, Fortaleza</t>
  </si>
  <si>
    <t>-3,7839461</t>
  </si>
  <si>
    <t>-38,56372297</t>
  </si>
  <si>
    <t>1b27dced</t>
  </si>
  <si>
    <t>FLA04-867</t>
  </si>
  <si>
    <t>-3,783046842</t>
  </si>
  <si>
    <t>-38,56392413</t>
  </si>
  <si>
    <t>e906b761</t>
  </si>
  <si>
    <t>FLA04-868</t>
  </si>
  <si>
    <t>Rua José Meneleu, Itaperi, 60714-040, Fortaleza</t>
  </si>
  <si>
    <t>-3,784053154</t>
  </si>
  <si>
    <t>-38,56048822</t>
  </si>
  <si>
    <t>af4d2b34</t>
  </si>
  <si>
    <t>FLA04-869</t>
  </si>
  <si>
    <t>Rua Júlio Gaspar, Itaperi, 60710-095, Fortaleza</t>
  </si>
  <si>
    <t>-3,785241458</t>
  </si>
  <si>
    <t>-38,55976939</t>
  </si>
  <si>
    <t>57862640</t>
  </si>
  <si>
    <t>FLA04-870</t>
  </si>
  <si>
    <t>Rua Doutor Manoel Teófilo, Itaperi, 60714-030, Fortaleza</t>
  </si>
  <si>
    <t>-3,785985485</t>
  </si>
  <si>
    <t>-38,56211364</t>
  </si>
  <si>
    <t>e4ae4141</t>
  </si>
  <si>
    <t>FLA04-871</t>
  </si>
  <si>
    <t>Rua Suécia, Itaperi, 60714-140, Fortaleza</t>
  </si>
  <si>
    <t>-3,782265343</t>
  </si>
  <si>
    <t>-38,55974793</t>
  </si>
  <si>
    <t>7472118c</t>
  </si>
  <si>
    <t>FLA04-872</t>
  </si>
  <si>
    <t>-3,783924689</t>
  </si>
  <si>
    <t>9618dcee</t>
  </si>
  <si>
    <t>FLA04-897</t>
  </si>
  <si>
    <t>Rua Padre Carlos Quixadá, Parangaba, 60740-540, Fortaleza</t>
  </si>
  <si>
    <t>-3,779460506</t>
  </si>
  <si>
    <t>-38,55719447</t>
  </si>
  <si>
    <t>21cc104a</t>
  </si>
  <si>
    <t>FLA04-898</t>
  </si>
  <si>
    <t>Rua Alcídes Santos, Parangaba, 60740-550, Fortaleza</t>
  </si>
  <si>
    <t>-3,779524739</t>
  </si>
  <si>
    <t>-38,55655074</t>
  </si>
  <si>
    <t>0e8c1064</t>
  </si>
  <si>
    <t>FLA04-899</t>
  </si>
  <si>
    <t>Rua José Camelo, Parangaba, 60740-750, Fortaleza</t>
  </si>
  <si>
    <t>-3,780017192</t>
  </si>
  <si>
    <t>-38,5561645</t>
  </si>
  <si>
    <t>64bc7c6d</t>
  </si>
  <si>
    <t>FLA04-900</t>
  </si>
  <si>
    <t>Rua Thomas Edson, Parangaba, 60740-745, Fortaleza</t>
  </si>
  <si>
    <t>-3,780316946</t>
  </si>
  <si>
    <t>-38,55556369</t>
  </si>
  <si>
    <t>dc650daf</t>
  </si>
  <si>
    <t>FLA04-901</t>
  </si>
  <si>
    <t>Rua Equador, Parangaba, 60740-470, Fortaleza</t>
  </si>
  <si>
    <t>-3,781141268</t>
  </si>
  <si>
    <t>-38,55478048</t>
  </si>
  <si>
    <t>84ab5861</t>
  </si>
  <si>
    <t>FLA04-902</t>
  </si>
  <si>
    <t>Travessa Peru, Parangaba, 60740-782, Fortaleza</t>
  </si>
  <si>
    <t>-3,781408905</t>
  </si>
  <si>
    <t>-38,55412602</t>
  </si>
  <si>
    <t>ff0f7cec</t>
  </si>
  <si>
    <t>FLA04-903</t>
  </si>
  <si>
    <t>Avenida Doutor Silas Munguba, Itaperi, 60740-005, Fortaleza</t>
  </si>
  <si>
    <t>-3,782104761</t>
  </si>
  <si>
    <t>-38,55583191</t>
  </si>
  <si>
    <t>213863d3</t>
  </si>
  <si>
    <t>FLA04-904</t>
  </si>
  <si>
    <t>Rua Magnólia, Serrinha, 60741-010, Fortaleza</t>
  </si>
  <si>
    <t>-3,783038813</t>
  </si>
  <si>
    <t>-38,55393559</t>
  </si>
  <si>
    <t>2c65aa0f</t>
  </si>
  <si>
    <t>CH01-NOK 172.22.0.86</t>
  </si>
  <si>
    <t>FLA12-2881</t>
  </si>
  <si>
    <t>Rua 21 de Abril, 599 - Bela Vista, Fortaleza - CE, 60766-585</t>
  </si>
  <si>
    <t>-3,74483956</t>
  </si>
  <si>
    <t>-38,56555425</t>
  </si>
  <si>
    <t>4f13c5d8</t>
  </si>
  <si>
    <t>FLA12-2882</t>
  </si>
  <si>
    <t>Amadeu Furtado</t>
  </si>
  <si>
    <t>R. Abílio Martins, 1502 - Amadeu Furtado, Fortaleza - CE, 60455-470</t>
  </si>
  <si>
    <t>-3,743275155</t>
  </si>
  <si>
    <t>-38,56545568</t>
  </si>
  <si>
    <t>f78c6810</t>
  </si>
  <si>
    <t>FLA12-2883</t>
  </si>
  <si>
    <t>Av. Humberto Monte, 2101 - Bela Vista, Fortaleza - CE, 60020-181</t>
  </si>
  <si>
    <t>-3,74254715</t>
  </si>
  <si>
    <t>-38,56605649</t>
  </si>
  <si>
    <t>bbccd7e0</t>
  </si>
  <si>
    <t>FLA12-2884</t>
  </si>
  <si>
    <t>Av. Jovita Feitosa, 3311 - Parquelândia, Fortaleza - CE, 60440-597</t>
  </si>
  <si>
    <t>-3,742723798</t>
  </si>
  <si>
    <t>-38,56715083</t>
  </si>
  <si>
    <t>6071c5b0</t>
  </si>
  <si>
    <t>FLA12-2885</t>
  </si>
  <si>
    <t>Rua General Bernardo Figueiredo, 3316 - Amadeu Furtado, Fortaleza - CE, 60455-475</t>
  </si>
  <si>
    <t>-3,744035277</t>
  </si>
  <si>
    <t>-38,56717765</t>
  </si>
  <si>
    <t>fb9072e9</t>
  </si>
  <si>
    <t>FLA12-2886</t>
  </si>
  <si>
    <t>Av. Humberto Monte, 1789 - Pici, Fortaleza - CE, 60442-611</t>
  </si>
  <si>
    <t>-3,7453414</t>
  </si>
  <si>
    <t>-38,56374979</t>
  </si>
  <si>
    <t>3fd0538a</t>
  </si>
  <si>
    <t>FLA12-2887</t>
  </si>
  <si>
    <t>R. Argentina, 37 - Bela Vista, Fortaleza - CE, 60442-440</t>
  </si>
  <si>
    <t>-3,746262109</t>
  </si>
  <si>
    <t>-38,56339574</t>
  </si>
  <si>
    <t>48c2654f</t>
  </si>
  <si>
    <t>FLA12-2888</t>
  </si>
  <si>
    <t>Av. Humberto Monte, 1355 - Amadeu Furtado, Fortaleza - CE, 60442-611</t>
  </si>
  <si>
    <t>-3,747568229</t>
  </si>
  <si>
    <t>-38,56180787</t>
  </si>
  <si>
    <t>b111c691</t>
  </si>
  <si>
    <t>FLA12-2889</t>
  </si>
  <si>
    <t>Av. Humberto Monte, 1195 - Bela Vista, Fortaleza - CE, 60442-611</t>
  </si>
  <si>
    <t>-3,74884223</t>
  </si>
  <si>
    <t>-38,56075644</t>
  </si>
  <si>
    <t>0b6a2678</t>
  </si>
  <si>
    <t>FLA12-2890</t>
  </si>
  <si>
    <t>Av. Humberto Monte, 1065 - Amadeu Furtado, Fortaleza - CE, 60442-611</t>
  </si>
  <si>
    <t>-3,749773641</t>
  </si>
  <si>
    <t>-38,56000006</t>
  </si>
  <si>
    <t>e7dfc36f</t>
  </si>
  <si>
    <t>FLA12-2891</t>
  </si>
  <si>
    <t>R. Viriato Ribeiro, 840 - Bela Vista, Fortaleza - CE, 60442-640</t>
  </si>
  <si>
    <t>-3,750189831</t>
  </si>
  <si>
    <t>-38,56130429</t>
  </si>
  <si>
    <t>b766de53</t>
  </si>
  <si>
    <t>FLA12-2892</t>
  </si>
  <si>
    <t>R. Chile, 163 - Bela Vista, Fortaleza - CE, 60442-464</t>
  </si>
  <si>
    <t>-3,745967696</t>
  </si>
  <si>
    <t>-38,56509089</t>
  </si>
  <si>
    <t>bcef835a</t>
  </si>
  <si>
    <t>FLA12-2893</t>
  </si>
  <si>
    <t>R. Viriato Ribeiro, 1340 - Bela Vista, Fortaleza - CE, 60442-640</t>
  </si>
  <si>
    <t>-3,746904463</t>
  </si>
  <si>
    <t>-38,56452763</t>
  </si>
  <si>
    <t>f185926f</t>
  </si>
  <si>
    <t>FLA12-2894</t>
  </si>
  <si>
    <t>R. Viriato Ribeiro, 1091 - Bela Vista, Fortaleza - CE, 60442-642</t>
  </si>
  <si>
    <t>-3,748526406</t>
  </si>
  <si>
    <t>-38,56295317</t>
  </si>
  <si>
    <t>d0e06722</t>
  </si>
  <si>
    <t>FLA12-2895</t>
  </si>
  <si>
    <t>Rua 21 de Abril, 59 - Bela Vista, Fortaleza - CE, 60766-585</t>
  </si>
  <si>
    <t>-38,56195271</t>
  </si>
  <si>
    <t>723a86b4</t>
  </si>
  <si>
    <t>FLA12-2896</t>
  </si>
  <si>
    <t>R. Uruguai, 26 - Bela Vista, Fortaleza - CE, 60442-590</t>
  </si>
  <si>
    <t>-3,747750229</t>
  </si>
  <si>
    <t>-38,56294513</t>
  </si>
  <si>
    <t>cdce02b5</t>
  </si>
  <si>
    <t>FLA21-3057</t>
  </si>
  <si>
    <t>Montese, Fortaleza - CE, 60410-150</t>
  </si>
  <si>
    <t>-3,766817215</t>
  </si>
  <si>
    <t>-38,54743123</t>
  </si>
  <si>
    <t>b781f712</t>
  </si>
  <si>
    <t>FLA21-3058</t>
  </si>
  <si>
    <t>R. Raul Cabral, 800 - Montese, Fortaleza - CE, 60420-318</t>
  </si>
  <si>
    <t>-3,767930603</t>
  </si>
  <si>
    <t>-38,54623497</t>
  </si>
  <si>
    <t>40c126ee</t>
  </si>
  <si>
    <t>FLA21-3059</t>
  </si>
  <si>
    <t>R. da Saudade, 375 - Montese, Fortaleza - CE, 60420-330</t>
  </si>
  <si>
    <t>-3,769512361</t>
  </si>
  <si>
    <t>-38,54577094</t>
  </si>
  <si>
    <t>e54b0a36</t>
  </si>
  <si>
    <t>FLA21-3060</t>
  </si>
  <si>
    <t>Aeroporto</t>
  </si>
  <si>
    <t>R. Edmundo Linhares, 285 - Aeroporto, Fortaleza - CE, 60420-340</t>
  </si>
  <si>
    <t>-3,768750923</t>
  </si>
  <si>
    <t>-38,54740441</t>
  </si>
  <si>
    <t>12639ac4</t>
  </si>
  <si>
    <t>FLA21-3061</t>
  </si>
  <si>
    <t>R. Peru, 49 - Montese, Fortaleza - CE, 60420-830</t>
  </si>
  <si>
    <t>-3,768064424</t>
  </si>
  <si>
    <t>-38,5495609</t>
  </si>
  <si>
    <t>5bbee0f7</t>
  </si>
  <si>
    <t>FLA21-3062</t>
  </si>
  <si>
    <t>R. José do Patrocínio, 1336 - Montese, Fortaleza - CE, 60410-150</t>
  </si>
  <si>
    <t>-3,765361245</t>
  </si>
  <si>
    <t>-38,54624033</t>
  </si>
  <si>
    <t>6d459704</t>
  </si>
  <si>
    <t>FLA21-3063</t>
  </si>
  <si>
    <t>R. José do Patrocínio, 1155 - Montese, Fortaleza - CE, 60410-150</t>
  </si>
  <si>
    <t>-3,763675099</t>
  </si>
  <si>
    <t>-38,54462564</t>
  </si>
  <si>
    <t>dca47127</t>
  </si>
  <si>
    <t>FLA21-3064</t>
  </si>
  <si>
    <t>R. Raul Uchôa, 113 - Parreão, Fortaleza - CE, 60410-369</t>
  </si>
  <si>
    <t>-3,761428238</t>
  </si>
  <si>
    <t>-38,5445492</t>
  </si>
  <si>
    <t>14f67533</t>
  </si>
  <si>
    <t>FLA21-3065</t>
  </si>
  <si>
    <t>Rua Dulcinéia Gondim, 1 - Bom Futuro, Fortaleza - CE, 60416-480</t>
  </si>
  <si>
    <t>-3,760838085</t>
  </si>
  <si>
    <t>-38,54269981</t>
  </si>
  <si>
    <t>fba2081c</t>
  </si>
  <si>
    <t>FLA21-3066</t>
  </si>
  <si>
    <t>Av. Professor Gomes de Matos, 747 - Parreão, Fortaleza - CE, 60410-357</t>
  </si>
  <si>
    <t>-3,759842451</t>
  </si>
  <si>
    <t>-38,54449153</t>
  </si>
  <si>
    <t>dcdea573</t>
  </si>
  <si>
    <t>FLA21-3067</t>
  </si>
  <si>
    <t>R. Alberto Magno, 499 - Montese, Fortaleza - CE, 60425-235</t>
  </si>
  <si>
    <t>-3,760190388</t>
  </si>
  <si>
    <t>-38,54595065</t>
  </si>
  <si>
    <t>8e4174da</t>
  </si>
  <si>
    <t>FLA21-3068</t>
  </si>
  <si>
    <t>R. Alberto Magno, 1010 - Montese, Fortaleza - CE, 60410-225</t>
  </si>
  <si>
    <t>-3,763701863</t>
  </si>
  <si>
    <t>-38,54891717</t>
  </si>
  <si>
    <t>40f90dbb</t>
  </si>
  <si>
    <t>FLA21-3069</t>
  </si>
  <si>
    <t>Av. Professor Gomes de Matos, 1231 - Jardim América, Fortaleza - CE, 60410-424</t>
  </si>
  <si>
    <t>-3,763182637</t>
  </si>
  <si>
    <t>-38,54736686</t>
  </si>
  <si>
    <t>23fba763</t>
  </si>
  <si>
    <t>FLA21-3070</t>
  </si>
  <si>
    <t>R. Sátiro Dias, 367 - Montese, Fortaleza - CE, 60420-430</t>
  </si>
  <si>
    <t>-3,762010361</t>
  </si>
  <si>
    <t>-38,54757607</t>
  </si>
  <si>
    <t>3c8f1578</t>
  </si>
  <si>
    <t>FLA21-3071</t>
  </si>
  <si>
    <t>R. Queirós Ribeiro, 512 - Montese, Fortaleza - CE, 60410-072</t>
  </si>
  <si>
    <t>-3,763102344</t>
  </si>
  <si>
    <t>-38,54599357</t>
  </si>
  <si>
    <t>d20c5413</t>
  </si>
  <si>
    <t>FLA21-3072</t>
  </si>
  <si>
    <t>Av. Professor Gomes de Matos, 1041 - Jardim América, Fortaleza - CE, 60410-423</t>
  </si>
  <si>
    <t>-3,761844423</t>
  </si>
  <si>
    <t>-38,5462296</t>
  </si>
  <si>
    <t>1792c384</t>
  </si>
  <si>
    <t>R. Francisca Clotilde, 1362 - Rodolfo Teófilo, Fortaleza - CE, 60431-072</t>
  </si>
  <si>
    <t>-3.74819597</t>
  </si>
  <si>
    <t>-38.55785256</t>
  </si>
  <si>
    <t>40ca66bf</t>
  </si>
  <si>
    <t>FLA30-0728</t>
  </si>
  <si>
    <t>Rua Desembargador Gomes Parente, João XXIII, 60720-550, Fortaleza</t>
  </si>
  <si>
    <t>-3,776056149</t>
  </si>
  <si>
    <t>-38,57150137</t>
  </si>
  <si>
    <t>import_24092025</t>
  </si>
  <si>
    <t>80d3256c</t>
  </si>
  <si>
    <t>FLA30-0729</t>
  </si>
  <si>
    <t>Rua Santa Júlia, Parangaba, 60720-390, Fortaleza</t>
  </si>
  <si>
    <t>-3,77544058</t>
  </si>
  <si>
    <t>-38,56960773</t>
  </si>
  <si>
    <t>5954ba22</t>
  </si>
  <si>
    <t>FLA30-0730</t>
  </si>
  <si>
    <t>Rua Júlio Braga, Parangaba, 60720-640, Fortaleza</t>
  </si>
  <si>
    <t>-3,778058084</t>
  </si>
  <si>
    <t>-38,57298195</t>
  </si>
  <si>
    <t>d2434670</t>
  </si>
  <si>
    <t>FLA30-0731</t>
  </si>
  <si>
    <t>-3,777137409</t>
  </si>
  <si>
    <t>-38,57480049</t>
  </si>
  <si>
    <t>dad78bcc</t>
  </si>
  <si>
    <t>FLA30-0732</t>
  </si>
  <si>
    <t>Rua Santa Lígia, Parangaba, 60720-720, Fortaleza</t>
  </si>
  <si>
    <t>-3,775221117</t>
  </si>
  <si>
    <t>-38,57370079</t>
  </si>
  <si>
    <t>6eda8a7a</t>
  </si>
  <si>
    <t>FLA30-0733</t>
  </si>
  <si>
    <t>Rua Cândido Holanda, Parangaba, 60720-360, Fortaleza</t>
  </si>
  <si>
    <t>-3,773791924</t>
  </si>
  <si>
    <t>-38,57207537</t>
  </si>
  <si>
    <t>5c4d036b</t>
  </si>
  <si>
    <t>FLA30-0734</t>
  </si>
  <si>
    <t>Rua Pau Brasil, Parangaba, 60720-740, Fortaleza</t>
  </si>
  <si>
    <t>-3,779059049</t>
  </si>
  <si>
    <t>-38,57432306</t>
  </si>
  <si>
    <t>c50f6024</t>
  </si>
  <si>
    <t>FLA30-0735</t>
  </si>
  <si>
    <t>Rua José Cavalcante, Parangaba, 60720-670, Fortaleza</t>
  </si>
  <si>
    <t>-3,778566596</t>
  </si>
  <si>
    <t>-38,57546031</t>
  </si>
  <si>
    <t>c27935e4</t>
  </si>
  <si>
    <t>FLA30-0736</t>
  </si>
  <si>
    <t>Rua Frei Serafim, Parangaba, 60721-000, Fortaleza</t>
  </si>
  <si>
    <t>-3,780381179</t>
  </si>
  <si>
    <t>1c4928b7</t>
  </si>
  <si>
    <t>FLA30-0737</t>
  </si>
  <si>
    <t>Rua Mirtes Rocha, Parangaba, 60721-140, Fortaleza</t>
  </si>
  <si>
    <t>-3,779728143</t>
  </si>
  <si>
    <t>-38,5779655</t>
  </si>
  <si>
    <t>1513c75d</t>
  </si>
  <si>
    <t>FLA30-0738</t>
  </si>
  <si>
    <t>Rua Abel Ribeiro, Parangaba, 60721-055, Fortaleza</t>
  </si>
  <si>
    <t>-3,78112521</t>
  </si>
  <si>
    <t>-38,57735395</t>
  </si>
  <si>
    <t>12a771c9</t>
  </si>
  <si>
    <t>FLA30-0739</t>
  </si>
  <si>
    <t>Vila Peri</t>
  </si>
  <si>
    <t>Rua Lins do Rêgo, Vila Peri, 60730-015, Fortaleza</t>
  </si>
  <si>
    <t>-3,781360731</t>
  </si>
  <si>
    <t>-38,57915103</t>
  </si>
  <si>
    <t>b1f3d357</t>
  </si>
  <si>
    <t>FLA30-0740</t>
  </si>
  <si>
    <t>Rua Benedito Sobrinho, Vila Peri, 60730-055, Fortaleza</t>
  </si>
  <si>
    <t>-3,782752442</t>
  </si>
  <si>
    <t>-38,57952654</t>
  </si>
  <si>
    <t>d571becd</t>
  </si>
  <si>
    <t>FLA30-0741</t>
  </si>
  <si>
    <t>Avenida General Osório de Paiva, Parangaba, 60720-015, Fortaleza</t>
  </si>
  <si>
    <t>-3,783025431</t>
  </si>
  <si>
    <t>-38,57833564</t>
  </si>
  <si>
    <t>69ec9c19</t>
  </si>
  <si>
    <t>FLA30-0742</t>
  </si>
  <si>
    <t>Rua Leblon Maia, Vila Peri, 60730-080, Fortaleza</t>
  </si>
  <si>
    <t>-3,783871162</t>
  </si>
  <si>
    <t>-38,58100176</t>
  </si>
  <si>
    <t>b02477cd</t>
  </si>
  <si>
    <t>FLA30-0743</t>
  </si>
  <si>
    <t>Avenida General Osório de Paiva, Parangaba, 61923-075, Fortaleza</t>
  </si>
  <si>
    <t>-3,785236105</t>
  </si>
  <si>
    <t>-38,58197272</t>
  </si>
  <si>
    <t>350e7d9b</t>
  </si>
  <si>
    <t>FLA04-881</t>
  </si>
  <si>
    <t>Av. Godofredo Maciel, 858 - Parangaba, Fortaleza - CE, 60710-000</t>
  </si>
  <si>
    <t>-3,7837382</t>
  </si>
  <si>
    <t>-38,5663979</t>
  </si>
  <si>
    <t>aece8408</t>
  </si>
  <si>
    <t>FLA04-882</t>
  </si>
  <si>
    <t>f764db41</t>
  </si>
  <si>
    <t>FLA04-883</t>
  </si>
  <si>
    <t>53608dc4</t>
  </si>
  <si>
    <t>FLA04-884</t>
  </si>
  <si>
    <t>9ff8d63d</t>
  </si>
  <si>
    <t>FLA04-885</t>
  </si>
  <si>
    <t>8f9b579a</t>
  </si>
  <si>
    <t>FLA04-886</t>
  </si>
  <si>
    <t>e3c7588e</t>
  </si>
  <si>
    <t>FLA04-887</t>
  </si>
  <si>
    <t>11edfed8</t>
  </si>
  <si>
    <t>FLA04-888</t>
  </si>
  <si>
    <t>4c476b27</t>
  </si>
  <si>
    <t>FLA04-889</t>
  </si>
  <si>
    <t>d0b667df</t>
  </si>
  <si>
    <t>FLA04-890</t>
  </si>
  <si>
    <t>70c5f679</t>
  </si>
  <si>
    <t>-3.797543019854127</t>
  </si>
  <si>
    <t>-38.59267975102527</t>
  </si>
  <si>
    <t>08f4071e</t>
  </si>
  <si>
    <t>NÃO TEM TUBULAÇÃO PARA O ATENDIMENTO DO BLOCO B</t>
  </si>
  <si>
    <t>a940ef90</t>
  </si>
  <si>
    <t>OLT014</t>
  </si>
  <si>
    <t>FLA28-0106-1</t>
  </si>
  <si>
    <t>Rua Adahil Barreto, 1189 - Siqueira, Fortaleza - CE, 60732-070</t>
  </si>
  <si>
    <t>-3.7837382</t>
  </si>
  <si>
    <t>-38.5663979</t>
  </si>
  <si>
    <t>6ac0a44d</t>
  </si>
  <si>
    <t>FLA28-0106-2</t>
  </si>
  <si>
    <t>Rua Adahil Barreto, 1189 - Siqueira, Fortaleza - CE, 60732-070, Brasil</t>
  </si>
  <si>
    <t>e6f68ada</t>
  </si>
  <si>
    <t>NTL07-2914</t>
  </si>
  <si>
    <t>Cidade Alta</t>
  </si>
  <si>
    <t>R. Mermoz, 287 - Cidade Alta, Natal - RN, 59025-250, Brasil</t>
  </si>
  <si>
    <t>-5.792119663590843</t>
  </si>
  <si>
    <t>-35.207719908039934</t>
  </si>
  <si>
    <t>1e0de639</t>
  </si>
  <si>
    <t>NTL12-01191</t>
  </si>
  <si>
    <t>R. Rio Verde, 16 - Planalto, Natal - RN, 59073-306, Brasil</t>
  </si>
  <si>
    <t>-5.854923666352203</t>
  </si>
  <si>
    <t>-35.2684810012579</t>
  </si>
  <si>
    <t>e12b944c</t>
  </si>
  <si>
    <t>CEODEV-TRONCO-J-35</t>
  </si>
  <si>
    <t>Pref. José Walter</t>
  </si>
  <si>
    <t>R. 56, 781 - Pref. José Walter, Fortaleza - CE, 60750-781</t>
  </si>
  <si>
    <t>-3.831580679254834</t>
  </si>
  <si>
    <t>-38.56003610417247</t>
  </si>
  <si>
    <t>0adb4100</t>
  </si>
  <si>
    <t>FLA04-913</t>
  </si>
  <si>
    <t>Rua Tenente Costa, Parangaba, 60710-200, Fortaleza</t>
  </si>
  <si>
    <t>-3,780927159</t>
  </si>
  <si>
    <t>-38,56616378</t>
  </si>
  <si>
    <t>import_26092025</t>
  </si>
  <si>
    <t>d6be4339</t>
  </si>
  <si>
    <t>FLA04-914</t>
  </si>
  <si>
    <t>Rua Guaratinguetá, Parangaba, 60710-180, Fortaleza</t>
  </si>
  <si>
    <t>-3,781234941</t>
  </si>
  <si>
    <t>9bfc82e8</t>
  </si>
  <si>
    <t>FLA04-915</t>
  </si>
  <si>
    <t>Rua Bismarck, Parangaba, 60710-110, Fortaleza</t>
  </si>
  <si>
    <t>-3,782195758</t>
  </si>
  <si>
    <t>-38,56653392</t>
  </si>
  <si>
    <t>36d95517</t>
  </si>
  <si>
    <t>FLA04-916</t>
  </si>
  <si>
    <t>-3,781428978</t>
  </si>
  <si>
    <t>-38,56824785</t>
  </si>
  <si>
    <t>7cca89c2</t>
  </si>
  <si>
    <t>FLA04-917</t>
  </si>
  <si>
    <t>Rua Capitão Américo de Menezes, Parangaba, 60710-130, Fortaleza</t>
  </si>
  <si>
    <t>-3,782238579</t>
  </si>
  <si>
    <t>-38,56742442</t>
  </si>
  <si>
    <t>DANIEL MELO</t>
  </si>
  <si>
    <t>f493ace3</t>
  </si>
  <si>
    <t>FLA04-918</t>
  </si>
  <si>
    <t>Rua Araribóia, Parangaba, 60710-140, Fortaleza</t>
  </si>
  <si>
    <t>-3,782597213</t>
  </si>
  <si>
    <t>-38,56859386</t>
  </si>
  <si>
    <t>45b16276</t>
  </si>
  <si>
    <t>FLA04-919</t>
  </si>
  <si>
    <t>Travessa Araribóia, Parangaba, 60710-145, Fortaleza</t>
  </si>
  <si>
    <t>-3,783549998</t>
  </si>
  <si>
    <t>-38,56811643</t>
  </si>
  <si>
    <t>6a215408</t>
  </si>
  <si>
    <t>FLA04-920</t>
  </si>
  <si>
    <t>Rua Tchecoslováquia, Parangaba, 60710-580, Fortaleza</t>
  </si>
  <si>
    <t>-3,783459002</t>
  </si>
  <si>
    <t>-38,56955409</t>
  </si>
  <si>
    <t>dba4d0da</t>
  </si>
  <si>
    <t>NTL09-4728</t>
  </si>
  <si>
    <t>Av. dos Pinheirais, 120 - loja 5 - Neópolis, Natal - RN, 59080-250</t>
  </si>
  <si>
    <t>-5.859521987560466</t>
  </si>
  <si>
    <t>-35.20639144931324</t>
  </si>
  <si>
    <t>46899fa8</t>
  </si>
  <si>
    <t>Cliente B2B - ISANET TELECOM (ENGT-30183)</t>
  </si>
  <si>
    <t>R. Cabo Orange - Potengi, Natal - RN, 59129-020, Brasil</t>
  </si>
  <si>
    <t>-5.745344661504623</t>
  </si>
  <si>
    <t>-35.25818198919297</t>
  </si>
  <si>
    <t>59c82204</t>
  </si>
  <si>
    <t>Praia do Futuro I</t>
  </si>
  <si>
    <t>Av. Pintor Antônio Bandeira, 3497 - Praia do Futuro I, Fortaleza - CE, 60876, Brasil</t>
  </si>
  <si>
    <t>-3.746422</t>
  </si>
  <si>
    <t>-38.453181</t>
  </si>
  <si>
    <t>83a81576</t>
  </si>
  <si>
    <t>FLA17-1793</t>
  </si>
  <si>
    <t>Av. Clóvis Arrais Maia, 2665 - Antonio Diogo, Fortaleza - CE</t>
  </si>
  <si>
    <t>-3,7294098533440434</t>
  </si>
  <si>
    <t>-38,458591662240316</t>
  </si>
  <si>
    <t>TORRE 1</t>
  </si>
  <si>
    <t>import_01102025</t>
  </si>
  <si>
    <t>7e1a791c</t>
  </si>
  <si>
    <t>FLA17-1794</t>
  </si>
  <si>
    <t>a359825c</t>
  </si>
  <si>
    <t>FLA17-1795</t>
  </si>
  <si>
    <t>e4207112</t>
  </si>
  <si>
    <t>FLA17-1796</t>
  </si>
  <si>
    <t>5f741284</t>
  </si>
  <si>
    <t>FLA17-1797</t>
  </si>
  <si>
    <t>f3d4b600</t>
  </si>
  <si>
    <t>FLA17-1798</t>
  </si>
  <si>
    <t>838c1701</t>
  </si>
  <si>
    <t>FLA17-1799</t>
  </si>
  <si>
    <t>19ca71da</t>
  </si>
  <si>
    <t>FLA17-1800</t>
  </si>
  <si>
    <t>1a87fb69</t>
  </si>
  <si>
    <t>FLA17-1801</t>
  </si>
  <si>
    <t>5ae3c2e7</t>
  </si>
  <si>
    <t>FLA17-1802</t>
  </si>
  <si>
    <t>cb34173e</t>
  </si>
  <si>
    <t>FLA17-1803</t>
  </si>
  <si>
    <t>4a7fe9b3</t>
  </si>
  <si>
    <t>FLA17-1804</t>
  </si>
  <si>
    <t>81b11a5e</t>
  </si>
  <si>
    <t>FLA17-1805</t>
  </si>
  <si>
    <t>81bb1f87</t>
  </si>
  <si>
    <t>FLA17-1806</t>
  </si>
  <si>
    <t>TORRE 2</t>
  </si>
  <si>
    <t>51292c7b</t>
  </si>
  <si>
    <t>FLA17-1807</t>
  </si>
  <si>
    <t>PERNA DE SP LIVRE</t>
  </si>
  <si>
    <t>b7742ea6</t>
  </si>
  <si>
    <t>FLA17-1808</t>
  </si>
  <si>
    <t>0bcca0b7</t>
  </si>
  <si>
    <t>FLA17-1809</t>
  </si>
  <si>
    <t>6178a8b8</t>
  </si>
  <si>
    <t>FLA17-1810</t>
  </si>
  <si>
    <t>2a4dfca1</t>
  </si>
  <si>
    <t>FLA17-1811</t>
  </si>
  <si>
    <t>61db533c</t>
  </si>
  <si>
    <t>FLA17-1812</t>
  </si>
  <si>
    <t>e6517bcd</t>
  </si>
  <si>
    <t>FLA17-1813</t>
  </si>
  <si>
    <t>6a74c75e</t>
  </si>
  <si>
    <t>FLA17-1814</t>
  </si>
  <si>
    <t>89adfb41</t>
  </si>
  <si>
    <t>FLA17-1815</t>
  </si>
  <si>
    <t>8dd71c63</t>
  </si>
  <si>
    <t>FLA17-1816</t>
  </si>
  <si>
    <t>0898aa20</t>
  </si>
  <si>
    <t>FLA17-1817</t>
  </si>
  <si>
    <t>33ee1e15</t>
  </si>
  <si>
    <t>FLA17-1818</t>
  </si>
  <si>
    <t>a39ac763</t>
  </si>
  <si>
    <t>FLA17-1819</t>
  </si>
  <si>
    <t>7f94b8aa</t>
  </si>
  <si>
    <t>FLA17-1820</t>
  </si>
  <si>
    <t>8230f00a</t>
  </si>
  <si>
    <t>FLA17-1821</t>
  </si>
  <si>
    <t>38ff6c66</t>
  </si>
  <si>
    <t>FLA17-1822</t>
  </si>
  <si>
    <t>5822df71</t>
  </si>
  <si>
    <t>FLA17-1823</t>
  </si>
  <si>
    <t>86cbf2fb</t>
  </si>
  <si>
    <t>FLA17-1824</t>
  </si>
  <si>
    <t>3f689625</t>
  </si>
  <si>
    <t>FLA17-1825</t>
  </si>
  <si>
    <t>TORRE EM CONSTRUÇÃO</t>
  </si>
  <si>
    <t>dcee1875</t>
  </si>
  <si>
    <t>FLA17-1826</t>
  </si>
  <si>
    <t>0a865173</t>
  </si>
  <si>
    <t>FLA17-1827</t>
  </si>
  <si>
    <t>460a9eeb</t>
  </si>
  <si>
    <t>FLA17-1828</t>
  </si>
  <si>
    <t>d550d3c2</t>
  </si>
  <si>
    <t>FLA17-1829</t>
  </si>
  <si>
    <t>d5dd8ec0</t>
  </si>
  <si>
    <t>FLA17-1830</t>
  </si>
  <si>
    <t>28e8095f</t>
  </si>
  <si>
    <t>FLA17-1831</t>
  </si>
  <si>
    <t>3ac41166</t>
  </si>
  <si>
    <t>FLA17-1832</t>
  </si>
  <si>
    <t>50b3fda0</t>
  </si>
  <si>
    <t>FLA17-1833</t>
  </si>
  <si>
    <t>1b1b4fb0</t>
  </si>
  <si>
    <t>FLA17-1834</t>
  </si>
  <si>
    <t>ead2ff9f</t>
  </si>
  <si>
    <t>FLA17-1835</t>
  </si>
  <si>
    <t>3f5525fe</t>
  </si>
  <si>
    <t>FLA17-1836</t>
  </si>
  <si>
    <t>30da0ed9</t>
  </si>
  <si>
    <t>FLA17-1837</t>
  </si>
  <si>
    <t>addd253e</t>
  </si>
  <si>
    <t>FLA17-1838</t>
  </si>
  <si>
    <t>fd01caf0</t>
  </si>
  <si>
    <t>FLA17-1839</t>
  </si>
  <si>
    <t>6f986d7a</t>
  </si>
  <si>
    <t>FLA17-1840</t>
  </si>
  <si>
    <t>939da706</t>
  </si>
  <si>
    <t>FLA05-414</t>
  </si>
  <si>
    <t>Condomínio Idezith Câmara - R. José Moacir Bezerra, 1111 - Edson Queiroz, Fortaleza - CE, 60833-414, Brasil</t>
  </si>
  <si>
    <t>-3.790691</t>
  </si>
  <si>
    <t>-38.4607</t>
  </si>
  <si>
    <t>48d66fdc</t>
  </si>
  <si>
    <t>PUB02-0012</t>
  </si>
  <si>
    <t>Rua Abdom Santiago, Alto do São João, 61800-000, Pacatuba</t>
  </si>
  <si>
    <t>-3.996862833868694</t>
  </si>
  <si>
    <t>-38.623401700843700</t>
  </si>
  <si>
    <t>115a4d7e</t>
  </si>
  <si>
    <t>PUB02-0024</t>
  </si>
  <si>
    <t>Rua Presidente Getúlio Vargas, Centro, 61801-240, Pacatuba</t>
  </si>
  <si>
    <t>-3.9846753902718643</t>
  </si>
  <si>
    <t>-38.61830053556298</t>
  </si>
  <si>
    <t>JÁ ESTAVA DUPLICADO</t>
  </si>
  <si>
    <t>65377c72</t>
  </si>
  <si>
    <t>PUB02-0032</t>
  </si>
  <si>
    <t>Rua João Inácio, Alto do São João, 61800-780, Pacatuba</t>
  </si>
  <si>
    <t>-3.992346564045567</t>
  </si>
  <si>
    <t>-38.618018667559900</t>
  </si>
  <si>
    <t>38d41a26</t>
  </si>
  <si>
    <t>PUB02-0031</t>
  </si>
  <si>
    <t>Travessa São Mateus, Centro, 62010-742, Pacatuba</t>
  </si>
  <si>
    <t>-3.993002355108873</t>
  </si>
  <si>
    <t>-38.61811519596495</t>
  </si>
  <si>
    <t>0f47c26c</t>
  </si>
  <si>
    <t>PUB02-0026</t>
  </si>
  <si>
    <t>Rua Luis Manoel dos Santos, Alto do São João, 61800-500, Pacatuba</t>
  </si>
  <si>
    <t>-3.9944737243066832</t>
  </si>
  <si>
    <t>-38.61984957790986</t>
  </si>
  <si>
    <t>63ed171b</t>
  </si>
  <si>
    <t>NORTE SHOPPING</t>
  </si>
  <si>
    <t>Av. Dr. João Medeiros Filho, 2395 - Potengi, Natal - RN, 59110-200</t>
  </si>
  <si>
    <t>-5.757420256327072</t>
  </si>
  <si>
    <t>-35.247085442329066</t>
  </si>
  <si>
    <t>3b82d3e4</t>
  </si>
  <si>
    <t>NTL07-2956</t>
  </si>
  <si>
    <t>Areia Preta</t>
  </si>
  <si>
    <t>Av. Gov. Silvio Pedroza, 34 - Areia Preta, Natal - RN, 59014-100</t>
  </si>
  <si>
    <t>-5.784601736685822</t>
  </si>
  <si>
    <t>-35.19057154655457</t>
  </si>
  <si>
    <t>2c909352</t>
  </si>
  <si>
    <t>NTL06-227</t>
  </si>
  <si>
    <t>Av. das Américas, 2772 - Parque das Nacoes, Parnamirim - RN, Brasil</t>
  </si>
  <si>
    <t>-5.932175189644682</t>
  </si>
  <si>
    <t>-35.204244777560234</t>
  </si>
  <si>
    <t>f9317833</t>
  </si>
  <si>
    <t>São Gonçalo do Amarante</t>
  </si>
  <si>
    <t>SGM01-1668</t>
  </si>
  <si>
    <t>Acesso Publico, Nossa Senhora da Apresentação, 59114-500, São Gonçalo do Amarante</t>
  </si>
  <si>
    <t>-5.754414286345003</t>
  </si>
  <si>
    <t>-35.29252231121064</t>
  </si>
  <si>
    <t>042bd387</t>
  </si>
  <si>
    <t>FLA12-2897</t>
  </si>
  <si>
    <t>R. Três de Maio, 1183 - Bela Vista, Fortaleza - CE, 60442-202</t>
  </si>
  <si>
    <t>-3,749109877</t>
  </si>
  <si>
    <t>-38,56442034</t>
  </si>
  <si>
    <t>import_02102025</t>
  </si>
  <si>
    <t>63dab4e8</t>
  </si>
  <si>
    <t>FLA12-2898</t>
  </si>
  <si>
    <t>R. Argentina, 430 - Pici, Fortaleza - CE, 60442-440</t>
  </si>
  <si>
    <t>-3,748670935</t>
  </si>
  <si>
    <t>-38,56580973</t>
  </si>
  <si>
    <t>b6fb28b0</t>
  </si>
  <si>
    <t>FLA12-2899</t>
  </si>
  <si>
    <t>R. Chile, N°523 - Bela Vista, Fortaleza - CE, 60442-464</t>
  </si>
  <si>
    <t>-3,74746117</t>
  </si>
  <si>
    <t>-38,56671095</t>
  </si>
  <si>
    <t>249064d7</t>
  </si>
  <si>
    <t>FLA12-2900</t>
  </si>
  <si>
    <t>Rua Mário de Andrade, 1343 - Bela Vista, Fortaleza - CE, 60442-132</t>
  </si>
  <si>
    <t>-3,74755217</t>
  </si>
  <si>
    <t>-38,56495142</t>
  </si>
  <si>
    <t>2399ba69</t>
  </si>
  <si>
    <t>FLA12-2901</t>
  </si>
  <si>
    <t>Rua Bolivia, 277 - Bela Vista, Fortaleza - CE, 60442-462</t>
  </si>
  <si>
    <t>-3,745951637</t>
  </si>
  <si>
    <t>-38,56664121</t>
  </si>
  <si>
    <t>f1f08d74</t>
  </si>
  <si>
    <t>FLA12-2902</t>
  </si>
  <si>
    <t>R. Oscár Lopes, 237 - Bela Vista, Fortaleza - CE, 60442-510</t>
  </si>
  <si>
    <t>-3,749693347</t>
  </si>
  <si>
    <t>-38,56286466</t>
  </si>
  <si>
    <t>a27ba48e</t>
  </si>
  <si>
    <t>FLA12-2903</t>
  </si>
  <si>
    <t>Rua Mário de Andrade, 715 - Bela Vista, Fortaleza - CE, 60442-132</t>
  </si>
  <si>
    <t>-3,750785344</t>
  </si>
  <si>
    <t>-38,56192589</t>
  </si>
  <si>
    <t>01c1bd80</t>
  </si>
  <si>
    <t>FLA12-2904</t>
  </si>
  <si>
    <t>Rua Mário de Andrade, 580 - Bela Vista, Fortaleza - CE, 60442-132</t>
  </si>
  <si>
    <t>-3,751647165</t>
  </si>
  <si>
    <t>-38,56105149</t>
  </si>
  <si>
    <t>b879c19b</t>
  </si>
  <si>
    <t>FLA12-2905</t>
  </si>
  <si>
    <t>R. Viriato Ribeiro, 570 - Bela Vista, Fortaleza - CE, 60442-642</t>
  </si>
  <si>
    <t>-3,751992429</t>
  </si>
  <si>
    <t>-38,55955482</t>
  </si>
  <si>
    <t>2b0cc16e</t>
  </si>
  <si>
    <t>FLA12-2906</t>
  </si>
  <si>
    <t>R. Papi Júnior, 2010 - Bela Vista, Fortaleza - CE, 60441-690</t>
  </si>
  <si>
    <t>-3,752765925</t>
  </si>
  <si>
    <t>-38,55797231</t>
  </si>
  <si>
    <t>d542749e</t>
  </si>
  <si>
    <t>FLA12-2907</t>
  </si>
  <si>
    <t>R. Coronel Nunes de Melo, 2057 - Bela Vista, Fortaleza - CE, 60442-130</t>
  </si>
  <si>
    <t>-3,75406133</t>
  </si>
  <si>
    <t>-38,55754852</t>
  </si>
  <si>
    <t>b66dca13</t>
  </si>
  <si>
    <t>FLA12-2908</t>
  </si>
  <si>
    <t>Rua Monsenhor Furtado, 2166 - Rodolfo Teófilo, Fortaleza - CE, 60430-355</t>
  </si>
  <si>
    <t>-3,755372791</t>
  </si>
  <si>
    <t>-38,55730712</t>
  </si>
  <si>
    <t>a3857dc7</t>
  </si>
  <si>
    <t>FLA12-2909</t>
  </si>
  <si>
    <t>R. Três de Maio, 660 - Bela Vista, Fortaleza - CE, 60442-202</t>
  </si>
  <si>
    <t>-3,752594632</t>
  </si>
  <si>
    <t>-38,56100321</t>
  </si>
  <si>
    <t>3a1489d5</t>
  </si>
  <si>
    <t>FLA12-2910</t>
  </si>
  <si>
    <t>Rua Mário de Andrade, 304 - Bela Vista, Fortaleza - CE, 60442-132</t>
  </si>
  <si>
    <t>-3,753424334</t>
  </si>
  <si>
    <t>-38,55917931</t>
  </si>
  <si>
    <t>39c205e2</t>
  </si>
  <si>
    <t>FLA12-2911</t>
  </si>
  <si>
    <t>R. Papi Júnior, 2278 - Bela Vista, Fortaleza - CE, 60441-690</t>
  </si>
  <si>
    <t>-3,754527033</t>
  </si>
  <si>
    <t>-38,55973184</t>
  </si>
  <si>
    <t>134032b3</t>
  </si>
  <si>
    <t>FLA12-2912</t>
  </si>
  <si>
    <t>R. Miguel Gonçalves, 550 - Bela Vista, Fortaleza - CE, 60442-100</t>
  </si>
  <si>
    <t>-3,755399556</t>
  </si>
  <si>
    <t>-38,55890036</t>
  </si>
  <si>
    <t>3c7acbd3</t>
  </si>
  <si>
    <t>FLA12-1791</t>
  </si>
  <si>
    <t>R. Gomes Passos, 447 - Cristo Redentor, Fortaleza - CE, 60335-060</t>
  </si>
  <si>
    <t>-3.711554198970626</t>
  </si>
  <si>
    <t>-38.56011673808098</t>
  </si>
  <si>
    <t>0a24589f</t>
  </si>
  <si>
    <t>CUC02-0158</t>
  </si>
  <si>
    <t>Av. Edson da Mota Correa, 620 - Centro, Caucaia - CE, 61600-040, Brasil</t>
  </si>
  <si>
    <t>-3.7338334750228905</t>
  </si>
  <si>
    <t>-38.65560309764214</t>
  </si>
  <si>
    <t>ed3b517a</t>
  </si>
  <si>
    <t>CUC02-0159</t>
  </si>
  <si>
    <t>5cfe9bcd</t>
  </si>
  <si>
    <t>CUC02-0160</t>
  </si>
  <si>
    <t>15eb4b42</t>
  </si>
  <si>
    <t>CUC02-0161</t>
  </si>
  <si>
    <t>58677339</t>
  </si>
  <si>
    <t>FLA30-0745</t>
  </si>
  <si>
    <t>R. Guilherme Perdigão, 1 - Parangaba, Fortaleza - CE, 60720-420</t>
  </si>
  <si>
    <t>-3,774268322</t>
  </si>
  <si>
    <t>-38,56970429</t>
  </si>
  <si>
    <t>import_06102025</t>
  </si>
  <si>
    <t>f4b83049</t>
  </si>
  <si>
    <t>FLA30-0746</t>
  </si>
  <si>
    <t>R. Cândido Holanda, 250 - Parangaba, Fortaleza - CE, 60720-360</t>
  </si>
  <si>
    <t>-3,772673191</t>
  </si>
  <si>
    <t>-38,57088983</t>
  </si>
  <si>
    <t>54b7931f</t>
  </si>
  <si>
    <t>FLA30-0747</t>
  </si>
  <si>
    <t>R. Leonel Chaves, 470 - Parangaba, Fortaleza - CE, 60510-092</t>
  </si>
  <si>
    <t>-3,772539371</t>
  </si>
  <si>
    <t>-38,56980622</t>
  </si>
  <si>
    <t>dc960d5d</t>
  </si>
  <si>
    <t>FLA30-0748</t>
  </si>
  <si>
    <t>R. Maracanã, 138 - Parangaba, Fortaleza - CE, 60720-370</t>
  </si>
  <si>
    <t>-3,773063945</t>
  </si>
  <si>
    <t>-38,56870651</t>
  </si>
  <si>
    <t>d57bfa53</t>
  </si>
  <si>
    <t>FLA30-0749</t>
  </si>
  <si>
    <t>R. Iguape, 50 - Parangaba, Fortaleza - CE, 60720-490</t>
  </si>
  <si>
    <t>-3,77652184</t>
  </si>
  <si>
    <t>-38,56897473</t>
  </si>
  <si>
    <t>228dd08c</t>
  </si>
  <si>
    <t>FLA30-0750</t>
  </si>
  <si>
    <t>Av. Gen. Osório de Paiva, 551 - Parangaba, Fortaleza - CE, 60720-015</t>
  </si>
  <si>
    <t>-3,776216733</t>
  </si>
  <si>
    <t>-38,56746197</t>
  </si>
  <si>
    <t>01dfe45b</t>
  </si>
  <si>
    <t>FLA30-0751</t>
  </si>
  <si>
    <t>R. Elías Saraíva, 91 - Parangaba, Fortaleza - CE, 60720-400</t>
  </si>
  <si>
    <t>-3,775242528</t>
  </si>
  <si>
    <t>-38,56783748</t>
  </si>
  <si>
    <t>b23e3e84</t>
  </si>
  <si>
    <t>FLA30-0752</t>
  </si>
  <si>
    <t>R. Leonel Chaves, 286 - Parangaba, Fortaleza - CE, 60720-315</t>
  </si>
  <si>
    <t>-3,773941802</t>
  </si>
  <si>
    <t>-38,56874943</t>
  </si>
  <si>
    <t>4036f180</t>
  </si>
  <si>
    <t>FLA20-2551</t>
  </si>
  <si>
    <t>R. Pedro Sampaio, 1321 - Vila Velha, Fortaleza - CE, 60345-602, Brasil</t>
  </si>
  <si>
    <t>-3722429</t>
  </si>
  <si>
    <t>-38.600973</t>
  </si>
  <si>
    <t>FIBRA SEM SINAL, DIVERGÊNCIA DE PROJETO</t>
  </si>
  <si>
    <t>d9ec6d30</t>
  </si>
  <si>
    <t>FLA09-2465</t>
  </si>
  <si>
    <t>Av. Beira Mar, 2450 - Meireles, Fortaleza - CE, 60165-121</t>
  </si>
  <si>
    <t>-3,725468357</t>
  </si>
  <si>
    <t>-38,49863934</t>
  </si>
  <si>
    <t>import_07102025</t>
  </si>
  <si>
    <t>8066d338</t>
  </si>
  <si>
    <t>FLA09-2465-1</t>
  </si>
  <si>
    <t>62449507</t>
  </si>
  <si>
    <t>FLA09-2466</t>
  </si>
  <si>
    <t>00b75c89</t>
  </si>
  <si>
    <t>FLA09-2466-1</t>
  </si>
  <si>
    <t>d6de0765</t>
  </si>
  <si>
    <t>FLA09-2467</t>
  </si>
  <si>
    <t>8e73b566</t>
  </si>
  <si>
    <t>FLA09-2467-1</t>
  </si>
  <si>
    <t>ce9b0e75</t>
  </si>
  <si>
    <t>FLA09-2468</t>
  </si>
  <si>
    <t>6a2db2e8</t>
  </si>
  <si>
    <t>FLA09-2468-1</t>
  </si>
  <si>
    <t>e869a752</t>
  </si>
  <si>
    <t>FLA09-2469</t>
  </si>
  <si>
    <t>DIO não encontrado</t>
  </si>
  <si>
    <t>658ff507</t>
  </si>
  <si>
    <t>FLA09-2469-1</t>
  </si>
  <si>
    <t>0dcb005a</t>
  </si>
  <si>
    <t>FLA09-2470</t>
  </si>
  <si>
    <t>1c23577c</t>
  </si>
  <si>
    <t>FLA09-2470-1</t>
  </si>
  <si>
    <t>45a37de4</t>
  </si>
  <si>
    <t>FLA09-2471</t>
  </si>
  <si>
    <t>40408ec1</t>
  </si>
  <si>
    <t>FLA09-2471-1</t>
  </si>
  <si>
    <t>b11cf522</t>
  </si>
  <si>
    <t>FLA09-2472</t>
  </si>
  <si>
    <t>e80e3dc7</t>
  </si>
  <si>
    <t>FLA09-2472-1</t>
  </si>
  <si>
    <t>39fa1079</t>
  </si>
  <si>
    <t>FLA03-1201</t>
  </si>
  <si>
    <t>Rua C do Loteamento Cidade Jardim - Gleba K-2, Parque Dois Irmãos, 60745-540, Fortaleza</t>
  </si>
  <si>
    <t>-3,810641727</t>
  </si>
  <si>
    <t>-38,55007187</t>
  </si>
  <si>
    <t>07914a73</t>
  </si>
  <si>
    <t>FLA03-1202</t>
  </si>
  <si>
    <t>-3,810750117</t>
  </si>
  <si>
    <t>-38,54978085</t>
  </si>
  <si>
    <t>a9e93c91</t>
  </si>
  <si>
    <t>FLA03-1203</t>
  </si>
  <si>
    <t>-3,810699936</t>
  </si>
  <si>
    <t>-38,54974061</t>
  </si>
  <si>
    <t>7120ecf6</t>
  </si>
  <si>
    <t>FLA03-1204</t>
  </si>
  <si>
    <t>-3,81063303</t>
  </si>
  <si>
    <t>-38,54968831</t>
  </si>
  <si>
    <t>1fa429fc</t>
  </si>
  <si>
    <t>FLA03-1285</t>
  </si>
  <si>
    <t>-3,810803642</t>
  </si>
  <si>
    <t>-38,5501986</t>
  </si>
  <si>
    <t>5d3ad8f5</t>
  </si>
  <si>
    <t>FERNANDO SOUZA (85996616671)</t>
  </si>
  <si>
    <t>100c20dd</t>
  </si>
  <si>
    <t>FLA03-1286</t>
  </si>
  <si>
    <t>Rua 15, Parque Dois Irmãos, 60713-200, Fortaleza</t>
  </si>
  <si>
    <t>-3,810649087</t>
  </si>
  <si>
    <t>-38,55054528</t>
  </si>
  <si>
    <t>d727f13c</t>
  </si>
  <si>
    <t>FLA03-1287</t>
  </si>
  <si>
    <t>478bd369</t>
  </si>
  <si>
    <t>FLA03-1288</t>
  </si>
  <si>
    <t>-3,810586195</t>
  </si>
  <si>
    <t>-38,55049029</t>
  </si>
  <si>
    <t>fcfc5386</t>
  </si>
  <si>
    <t>FLA03-1289</t>
  </si>
  <si>
    <t>-3,810525978</t>
  </si>
  <si>
    <t>-38,55043933</t>
  </si>
  <si>
    <t>06dbe24d</t>
  </si>
  <si>
    <t>FLA03-1290</t>
  </si>
  <si>
    <t>-3,810457733</t>
  </si>
  <si>
    <t>-38,55038702</t>
  </si>
  <si>
    <t>34b7bea1</t>
  </si>
  <si>
    <t>FLA03-1291</t>
  </si>
  <si>
    <t>Rua C do Loteamento Cidade Jardim - Gleba K-2, Parque Dois Irmãos, 60761-280, Fortaleza</t>
  </si>
  <si>
    <t>-3,810992989</t>
  </si>
  <si>
    <t>-38,54998201</t>
  </si>
  <si>
    <t>b6a79098</t>
  </si>
  <si>
    <t>FLA03-1292</t>
  </si>
  <si>
    <t>-3,810698598</t>
  </si>
  <si>
    <t>-38,55011411</t>
  </si>
  <si>
    <t>33a4dd8f</t>
  </si>
  <si>
    <t>FLA03-1293</t>
  </si>
  <si>
    <t>-3,810895305</t>
  </si>
  <si>
    <t>-38,54990155</t>
  </si>
  <si>
    <t>850a7976</t>
  </si>
  <si>
    <t>FLA03-1294</t>
  </si>
  <si>
    <t>-3,81086252</t>
  </si>
  <si>
    <t>-38,54987271</t>
  </si>
  <si>
    <t>504a5383</t>
  </si>
  <si>
    <t>FLA03-1295</t>
  </si>
  <si>
    <t>Rua 15, Parque Dois Irmãos, 60761-390, Fortaleza</t>
  </si>
  <si>
    <t>-3,810318567</t>
  </si>
  <si>
    <t>-38,55027705</t>
  </si>
  <si>
    <t>4e2ce2b6</t>
  </si>
  <si>
    <t>FLA03-1296</t>
  </si>
  <si>
    <t>-3,810255674</t>
  </si>
  <si>
    <t>-38,55023146</t>
  </si>
  <si>
    <t>39119897</t>
  </si>
  <si>
    <t>FLA03-1297</t>
  </si>
  <si>
    <t>-3,81060359</t>
  </si>
  <si>
    <t>-38,55003163</t>
  </si>
  <si>
    <t>9f64e616</t>
  </si>
  <si>
    <t>FLA03-1298</t>
  </si>
  <si>
    <t>-3,81054605</t>
  </si>
  <si>
    <t>-38,54999006</t>
  </si>
  <si>
    <t>37dd408f</t>
  </si>
  <si>
    <t>FLA03-1299</t>
  </si>
  <si>
    <t>-3,810491187</t>
  </si>
  <si>
    <t>-38,54993708</t>
  </si>
  <si>
    <t>170d3d69</t>
  </si>
  <si>
    <t>FLA03-1300</t>
  </si>
  <si>
    <t>-3,810382797</t>
  </si>
  <si>
    <t>-38,55033204</t>
  </si>
  <si>
    <t>b40adbf3</t>
  </si>
  <si>
    <t>AQZ01-660</t>
  </si>
  <si>
    <t>R. das Trutas, No 159 - Porto das Dunas, Aquiraz - CE, 61700-000</t>
  </si>
  <si>
    <t>-3.836764524306265</t>
  </si>
  <si>
    <t>-38.40464832408409</t>
  </si>
  <si>
    <t>d4227ea8</t>
  </si>
  <si>
    <t>-7.138334147886217</t>
  </si>
  <si>
    <t>-34.83245276027001</t>
  </si>
  <si>
    <t>SEM ACESSO POR PARTE DA CONSTRUTORA QUE ESTÁ ENTREGANDO O BLOCO</t>
  </si>
  <si>
    <t>8bb45b35</t>
  </si>
  <si>
    <t>561b5303</t>
  </si>
  <si>
    <t>NTL15-707</t>
  </si>
  <si>
    <t>R. Antônio Jacinto Pereira, 413 - Nova Esperança, Parnamirim - RN, 59144-270, Brasil</t>
  </si>
  <si>
    <t>-5.9372262</t>
  </si>
  <si>
    <t>-35.279666</t>
  </si>
  <si>
    <t>a3a62ecb</t>
  </si>
  <si>
    <t>NTL16-196</t>
  </si>
  <si>
    <t>R. Asp. Santos, 774 - Centro, Parnamirim - RN, 59140-295, Brasil</t>
  </si>
  <si>
    <t>-5.91487</t>
  </si>
  <si>
    <t>-35.27327</t>
  </si>
  <si>
    <t>189ee957</t>
  </si>
  <si>
    <t>FLA05-403</t>
  </si>
  <si>
    <t>Sapiranga</t>
  </si>
  <si>
    <t>Rua Eunice Weaver, 235 - Lagoa Sapiranga (Coité), Fortaleza - CE, 60833-365, Brasil</t>
  </si>
  <si>
    <t>-3.7895798477938043</t>
  </si>
  <si>
    <t>-38.4620250277821</t>
  </si>
  <si>
    <t>22673b5f</t>
  </si>
  <si>
    <t>FLA05-404</t>
  </si>
  <si>
    <t>11a839bb</t>
  </si>
  <si>
    <t>FLA03-1277</t>
  </si>
  <si>
    <t>R. Gen. Cordeiro Neto, 1401 - Mondubim, Fortaleza - CE, 60762-100</t>
  </si>
  <si>
    <t>-3,815424894</t>
  </si>
  <si>
    <t>-38,5735935</t>
  </si>
  <si>
    <t>import_09102025</t>
  </si>
  <si>
    <t>c3f4435f</t>
  </si>
  <si>
    <t>FLA03-1278</t>
  </si>
  <si>
    <t>R. Gen. Cordeiro Neto, 1620 - Mondubim, Fortaleza - CE, 60762-100</t>
  </si>
  <si>
    <t>-3,817801413</t>
  </si>
  <si>
    <t>-38,5743767</t>
  </si>
  <si>
    <t>5a31ef72</t>
  </si>
  <si>
    <t>FLA03-1279</t>
  </si>
  <si>
    <t>R. 01, 43 - Mondubim, Fortaleza - CE, 60752-582</t>
  </si>
  <si>
    <t>-3,816639917</t>
  </si>
  <si>
    <t>-38,5729444</t>
  </si>
  <si>
    <t>5952cc8d</t>
  </si>
  <si>
    <t>FLA03-1280</t>
  </si>
  <si>
    <t>R. 5, 211 - Mondubim, Fortaleza - CE, 60752-580</t>
  </si>
  <si>
    <t>-3,817854938</t>
  </si>
  <si>
    <t>-38,57278883</t>
  </si>
  <si>
    <t>d5347b87</t>
  </si>
  <si>
    <t>FLA03-1281</t>
  </si>
  <si>
    <t>Alameda Verde Dois, 106 - Mondubim, Fortaleza - CE, 60752-190</t>
  </si>
  <si>
    <t>-3,818823743</t>
  </si>
  <si>
    <t>-38,5723114</t>
  </si>
  <si>
    <t>8683d7a2</t>
  </si>
  <si>
    <t>FLA03-1282</t>
  </si>
  <si>
    <t>R. 04, 73 - Mondubim, Fortaleza - CE, 60752-050</t>
  </si>
  <si>
    <t>-3,817036003</t>
  </si>
  <si>
    <t>-38,57200429</t>
  </si>
  <si>
    <t>7c4dd05b</t>
  </si>
  <si>
    <t>FLA03-1283</t>
  </si>
  <si>
    <t>Al. Verde 07, 130 - Mondubim, Fortaleza - CE, 60752-070</t>
  </si>
  <si>
    <t>-3,816950363</t>
  </si>
  <si>
    <t>-38,57044458</t>
  </si>
  <si>
    <t>b43246f7</t>
  </si>
  <si>
    <t>FLA03-1284</t>
  </si>
  <si>
    <t>R. 5, 5922 - Mondubim, Fortaleza - CE, 60752-060</t>
  </si>
  <si>
    <t>-3,818336664</t>
  </si>
  <si>
    <t>-38,57027292</t>
  </si>
  <si>
    <t>e0530c96</t>
  </si>
  <si>
    <t>FLA03-1301</t>
  </si>
  <si>
    <t>Vila Valéria, 171 - Mondubim, Fortaleza - CE, 60752-586</t>
  </si>
  <si>
    <t>-3,818930793</t>
  </si>
  <si>
    <t>-38,57588544</t>
  </si>
  <si>
    <t>474fa16d</t>
  </si>
  <si>
    <t>FLA03-1302</t>
  </si>
  <si>
    <t>Vila Valéria, 107 - Mondubim, Fortaleza - CE, 60752-586</t>
  </si>
  <si>
    <t>-3,819920671</t>
  </si>
  <si>
    <t>-38,5762509</t>
  </si>
  <si>
    <t>5b67f0dc</t>
  </si>
  <si>
    <t>FLA03-1303</t>
  </si>
  <si>
    <t>R. Rufino Gomes, 27 - Mondubim, Fortaleza - CE, 60752-555</t>
  </si>
  <si>
    <t>-3,820388011</t>
  </si>
  <si>
    <t>-38,57700527</t>
  </si>
  <si>
    <t>d9af8198</t>
  </si>
  <si>
    <t>FLA03-1304</t>
  </si>
  <si>
    <t>R. Pirineus, 117 - Mondubim, Fortaleza - CE, 60752-565</t>
  </si>
  <si>
    <t>-3,820765362</t>
  </si>
  <si>
    <t>-38,57587874</t>
  </si>
  <si>
    <t>7718a846</t>
  </si>
  <si>
    <t>FLA03-1305</t>
  </si>
  <si>
    <t>R. 01, 301 - Mondubim, Fortaleza - CE, 60752-485</t>
  </si>
  <si>
    <t>-3,819211799</t>
  </si>
  <si>
    <t>-38,57374102</t>
  </si>
  <si>
    <t>9f185f42</t>
  </si>
  <si>
    <t>FLA03-1306</t>
  </si>
  <si>
    <t>R. Rafael Lira Pereira, 60 - Mondubim, Fortaleza - CE, 60752-270</t>
  </si>
  <si>
    <t>-3,818505268</t>
  </si>
  <si>
    <t>-38,57400119</t>
  </si>
  <si>
    <t>8c5f2ce7</t>
  </si>
  <si>
    <t>FLA03-1307</t>
  </si>
  <si>
    <t>R. Gen. Cordeiro Neto, 1896 - Mondubim, Fortaleza - CE, 60762-100</t>
  </si>
  <si>
    <t>-3,819257296</t>
  </si>
  <si>
    <t>-38,57487559</t>
  </si>
  <si>
    <t>50340197</t>
  </si>
  <si>
    <t>FLA03-1308</t>
  </si>
  <si>
    <t>R. Gen. Cordeiro Neto, 1965 - Mondubim, Fortaleza - CE, 60752-515</t>
  </si>
  <si>
    <t>-3,820258213</t>
  </si>
  <si>
    <t>-38,57518137</t>
  </si>
  <si>
    <t>3c6c2cba</t>
  </si>
  <si>
    <t>NTL16-600</t>
  </si>
  <si>
    <t>R. Cándido Martins Dos Santos, 710 - Rosa dos Ventos, Parnamirim - RN, 59141-730, Brasil</t>
  </si>
  <si>
    <t>-5.92390043389145</t>
  </si>
  <si>
    <t>-35.279481857987776</t>
  </si>
  <si>
    <t>0a92b775</t>
  </si>
  <si>
    <t>AQZ01-406</t>
  </si>
  <si>
    <t>Quarta Etapa</t>
  </si>
  <si>
    <t>Av. Mar Mediterrâneo, 573 - Quarta Etapa, Aquiraz - CE, 61700-000, Brasil</t>
  </si>
  <si>
    <t>-3.83769275017</t>
  </si>
  <si>
    <t>-38.3994241789</t>
  </si>
  <si>
    <t>8ae933e8</t>
  </si>
  <si>
    <t>AQZ01-407</t>
  </si>
  <si>
    <t>Av. Mar Mediterrâneo, 573 - Quarta Etapa, Aquiraz - CE, 61700-000</t>
  </si>
  <si>
    <t>eca5d5c3</t>
  </si>
  <si>
    <t>AQZ01-408</t>
  </si>
  <si>
    <t>58dd7c58</t>
  </si>
  <si>
    <t>R. Manuel Benedito, 28 - Guajiru, Caucaia - CE, 61629-170, Brasil</t>
  </si>
  <si>
    <t>INVENTÁRIO DE CEO</t>
  </si>
  <si>
    <t>2f8cd3d7</t>
  </si>
  <si>
    <t>NTL06-246</t>
  </si>
  <si>
    <t>Condomínio Douro Village - Av. dos Parques, 655 - Parque das Nacoes, Parnamirim - RN, 59159-430, Brasil</t>
  </si>
  <si>
    <t>-5.916793734303506</t>
  </si>
  <si>
    <t>-35.20552844730348</t>
  </si>
  <si>
    <t>a2e4fe2c</t>
  </si>
  <si>
    <t>CEOATD-TOP LIFE</t>
  </si>
  <si>
    <t>Av. Maria Lacerda Montenegro, 850 - Nova Parnamirim, Parnamirim - RN, 59152-600</t>
  </si>
  <si>
    <t>-5.882658366122751</t>
  </si>
  <si>
    <t>-35.21354701185462</t>
  </si>
  <si>
    <t>0aecf28b</t>
  </si>
  <si>
    <t>FLA14-1454</t>
  </si>
  <si>
    <t>R. Prof. Wilson Aguiar, 380 - Edson Queiroz, Fortaleza - CE, 60811-590, Brasil</t>
  </si>
  <si>
    <t>-3.7607622701167664</t>
  </si>
  <si>
    <t>-38.479052442097334</t>
  </si>
  <si>
    <t>2fd0bc48</t>
  </si>
  <si>
    <t>FLA14-1455</t>
  </si>
  <si>
    <t>63650f5b</t>
  </si>
  <si>
    <t>ESB01-909</t>
  </si>
  <si>
    <t>Pires Facanha</t>
  </si>
  <si>
    <t>R. Santa Cecília, 2722-2766 - Pires Facanha, Eusébio - CE, 61760-000</t>
  </si>
  <si>
    <t>-3,86955569763</t>
  </si>
  <si>
    <t>-38,44590872</t>
  </si>
  <si>
    <t>COBRADO APENAS LANÇAMENTO</t>
  </si>
  <si>
    <t>import_14102025</t>
  </si>
  <si>
    <t>dac42d39</t>
  </si>
  <si>
    <t>ESB01-910</t>
  </si>
  <si>
    <t>5a95749d</t>
  </si>
  <si>
    <t>ESB01-911</t>
  </si>
  <si>
    <t>33379bff</t>
  </si>
  <si>
    <t>ESB01-912</t>
  </si>
  <si>
    <t>0088c565</t>
  </si>
  <si>
    <t>NTL01-649</t>
  </si>
  <si>
    <t>5,9479551</t>
  </si>
  <si>
    <t>-35,1671207</t>
  </si>
  <si>
    <t>6538ee86</t>
  </si>
  <si>
    <t>NTL01-651</t>
  </si>
  <si>
    <t>89c5553d</t>
  </si>
  <si>
    <t>NTL01-652</t>
  </si>
  <si>
    <t>b368f188</t>
  </si>
  <si>
    <t>NTL01-654</t>
  </si>
  <si>
    <t>7fd335df</t>
  </si>
  <si>
    <t>NTL01-655</t>
  </si>
  <si>
    <t>d3897b4b</t>
  </si>
  <si>
    <t>NTL01-656</t>
  </si>
  <si>
    <t>4103a69a</t>
  </si>
  <si>
    <t>CH11</t>
  </si>
  <si>
    <t>NTL07-1695</t>
  </si>
  <si>
    <t>Rua Professor Fontes Galvão, 784 - Tirol, Natal - RN, 59020-140</t>
  </si>
  <si>
    <t>-5.790017267677797</t>
  </si>
  <si>
    <t>-35.20455417038648</t>
  </si>
  <si>
    <t>a71a0b7f</t>
  </si>
  <si>
    <t>NTL07-1932</t>
  </si>
  <si>
    <t>Av. Afonso Pena, 1095 - Tirol, Natal - RN, 59020-265</t>
  </si>
  <si>
    <t>-5,796772466820397</t>
  </si>
  <si>
    <t>-35,20043527824335</t>
  </si>
  <si>
    <t>import_15102025</t>
  </si>
  <si>
    <t>63da2b3c</t>
  </si>
  <si>
    <t>NTL07-1933</t>
  </si>
  <si>
    <t>e6caff00</t>
  </si>
  <si>
    <t>NTL07-1934</t>
  </si>
  <si>
    <t>bd6d48cc</t>
  </si>
  <si>
    <t>NTL07-1935</t>
  </si>
  <si>
    <t>82d767d5</t>
  </si>
  <si>
    <t>NTL07-1936</t>
  </si>
  <si>
    <t>e0e8162f</t>
  </si>
  <si>
    <t>FLA12-2738</t>
  </si>
  <si>
    <t>R. Braz de Francesco, 475 - São Gerardo, Fortaleza - CE, 60355-633</t>
  </si>
  <si>
    <t>-3.7352358859365444</t>
  </si>
  <si>
    <t>-38.56722535179443</t>
  </si>
  <si>
    <t>f4ee0425</t>
  </si>
  <si>
    <t>NTL07-3032</t>
  </si>
  <si>
    <t>R. Gen. Oliveira Galvão, 1103 - Tirol, Natal - RN, 59015-120</t>
  </si>
  <si>
    <t>-5.800618151325763</t>
  </si>
  <si>
    <t>-35.19815146923066</t>
  </si>
  <si>
    <t>81e96ebe</t>
  </si>
  <si>
    <t>FLA12-2913</t>
  </si>
  <si>
    <t>Av. Francisco Sá, 2101 - Jacarecanga, Fortaleza - CE, 60010-450</t>
  </si>
  <si>
    <t>-3.7253726212142158</t>
  </si>
  <si>
    <t>-38.54774035513402</t>
  </si>
  <si>
    <t>14a071be</t>
  </si>
  <si>
    <t>FLA12-2914</t>
  </si>
  <si>
    <t>63d4b804</t>
  </si>
  <si>
    <t>FLA12-2915</t>
  </si>
  <si>
    <t>d116c559</t>
  </si>
  <si>
    <t>FLA12-2916</t>
  </si>
  <si>
    <t>bbd36380</t>
  </si>
  <si>
    <t>FLA12-2917</t>
  </si>
  <si>
    <t>eb45b7ac</t>
  </si>
  <si>
    <t>FLA12-2918</t>
  </si>
  <si>
    <t>87615911</t>
  </si>
  <si>
    <t>NTL21-3361-1</t>
  </si>
  <si>
    <t>R. Caminho de Areia, 105 - Pajuçara, Natal - RN, 59133-365</t>
  </si>
  <si>
    <t>-5.737187701222191</t>
  </si>
  <si>
    <t>-35.22818084816951</t>
  </si>
  <si>
    <t>e2f1921b</t>
  </si>
  <si>
    <t>NTL21-3361-2</t>
  </si>
  <si>
    <t>b9d4fb4e</t>
  </si>
  <si>
    <t>NTL21-3362-1</t>
  </si>
  <si>
    <t>45079eef</t>
  </si>
  <si>
    <t>NTL21-3362-2</t>
  </si>
  <si>
    <t>3de944a0</t>
  </si>
  <si>
    <t>NTL21-3363-1</t>
  </si>
  <si>
    <t>1bdca4d4</t>
  </si>
  <si>
    <t>NTL21-3363-2</t>
  </si>
  <si>
    <t>73c06f7b</t>
  </si>
  <si>
    <t>NTL21-3364-1</t>
  </si>
  <si>
    <t>faa34da6</t>
  </si>
  <si>
    <t>NTL21-3364-2</t>
  </si>
  <si>
    <t>d5b51d15</t>
  </si>
  <si>
    <t>NTL21-3365-1</t>
  </si>
  <si>
    <t>acb927ec</t>
  </si>
  <si>
    <t>NTL21-3365-2</t>
  </si>
  <si>
    <t>2b184039</t>
  </si>
  <si>
    <t>NTL21-3366-1</t>
  </si>
  <si>
    <t>5864aa78</t>
  </si>
  <si>
    <t>NTL21-3366-2</t>
  </si>
  <si>
    <t>f03b4fac</t>
  </si>
  <si>
    <t>-5.84588</t>
  </si>
  <si>
    <t>-35.20627</t>
  </si>
  <si>
    <t>202ec4ff</t>
  </si>
  <si>
    <t>f163eeb8</t>
  </si>
  <si>
    <t>8eb535d5</t>
  </si>
  <si>
    <t>749ae8b3</t>
  </si>
  <si>
    <t>JPA00-9406</t>
  </si>
  <si>
    <t>R. Severino Ennes de Atayde, 611 - Altiplano Cabo Branco, João Pessoa - PB, 58046-140</t>
  </si>
  <si>
    <t>-7.136745282640</t>
  </si>
  <si>
    <t>-34.83328880760</t>
  </si>
  <si>
    <t>7bbde7dd</t>
  </si>
  <si>
    <t>NTL07-2944</t>
  </si>
  <si>
    <t>Av. Rodrigues Alves, 1159 - Tirol, Natal - RN, 59020-255</t>
  </si>
  <si>
    <t>-5.797286191918117</t>
  </si>
  <si>
    <t>-35.201896172092944</t>
  </si>
  <si>
    <t>1707f868</t>
  </si>
  <si>
    <t>NTL09-4865</t>
  </si>
  <si>
    <t>R. Valter Fernandes, 1855 - Capim Macio, Natal - RN, 59082-090</t>
  </si>
  <si>
    <t>-5.8574676342720675</t>
  </si>
  <si>
    <t>-35.19907287895914</t>
  </si>
  <si>
    <t>import_16102025</t>
  </si>
  <si>
    <t>5695cf6e</t>
  </si>
  <si>
    <t>NTL09-4866</t>
  </si>
  <si>
    <t>dafcdebd</t>
  </si>
  <si>
    <t>NTL09-4867</t>
  </si>
  <si>
    <t>c91035d0</t>
  </si>
  <si>
    <t>NTL09-4868</t>
  </si>
  <si>
    <t>0593e62b</t>
  </si>
  <si>
    <t>NTL09-4869</t>
  </si>
  <si>
    <t>7a183b0a</t>
  </si>
  <si>
    <t>NTL09-4870</t>
  </si>
  <si>
    <t>6ea7e899</t>
  </si>
  <si>
    <t>NTL09-4871</t>
  </si>
  <si>
    <t>1849c160</t>
  </si>
  <si>
    <t>NTL09-4872</t>
  </si>
  <si>
    <t>b1736845</t>
  </si>
  <si>
    <t>NTL09-4873</t>
  </si>
  <si>
    <t>dad3e388</t>
  </si>
  <si>
    <t>NTL09-4874</t>
  </si>
  <si>
    <t>cd70c86a</t>
  </si>
  <si>
    <t>NTL09-4875</t>
  </si>
  <si>
    <t>677bffc7</t>
  </si>
  <si>
    <t>NTL09-4876</t>
  </si>
  <si>
    <t>8ad40a5d</t>
  </si>
  <si>
    <t>NTL09-1940</t>
  </si>
  <si>
    <t>R. Luciano Bahia, 1839 - Capim Macio, Natal - RN, 59082-290</t>
  </si>
  <si>
    <t>-5.865123134094049</t>
  </si>
  <si>
    <t>-35.189052175982454</t>
  </si>
  <si>
    <t>1064ae3a</t>
  </si>
  <si>
    <t>FLA30-2340</t>
  </si>
  <si>
    <t>-3.7982159439851775</t>
  </si>
  <si>
    <t>-38.586642070394600</t>
  </si>
  <si>
    <t>ee99b110</t>
  </si>
  <si>
    <t>FLA30-2341</t>
  </si>
  <si>
    <t>-3.798528304456459</t>
  </si>
  <si>
    <t>-38.589913411911400</t>
  </si>
  <si>
    <t>8e0236ce</t>
  </si>
  <si>
    <t>FLA30-2342</t>
  </si>
  <si>
    <t>-3.7982613332136346</t>
  </si>
  <si>
    <t>-38.59059417735347</t>
  </si>
  <si>
    <t>c7ec1e4d</t>
  </si>
  <si>
    <t>FLA30-2344</t>
  </si>
  <si>
    <t>-3.796640728440532</t>
  </si>
  <si>
    <t>-38.589803734560100</t>
  </si>
  <si>
    <t>945df870</t>
  </si>
  <si>
    <t>FLA30-2337</t>
  </si>
  <si>
    <t>-3.7953813719150937</t>
  </si>
  <si>
    <t>-38.58867104892364</t>
  </si>
  <si>
    <t>1091b7d5</t>
  </si>
  <si>
    <t>FLA30-2338</t>
  </si>
  <si>
    <t>-3.7990446910950975</t>
  </si>
  <si>
    <t>-38.58848973423301</t>
  </si>
  <si>
    <t>11a08014</t>
  </si>
  <si>
    <t>FLA30-2339</t>
  </si>
  <si>
    <t>-3.7992788458500324</t>
  </si>
  <si>
    <t>-38.58765204251687</t>
  </si>
  <si>
    <t>84b55fda</t>
  </si>
  <si>
    <t>FLA30-2273</t>
  </si>
  <si>
    <t>-3.800189913787573</t>
  </si>
  <si>
    <t>-38.590407366489700</t>
  </si>
  <si>
    <t>74b303ba</t>
  </si>
  <si>
    <t>FLA30-2286</t>
  </si>
  <si>
    <t>-3.7760561494273155</t>
  </si>
  <si>
    <t>-38.5715013742447</t>
  </si>
  <si>
    <t>1f2135fa</t>
  </si>
  <si>
    <t>FLA30-2284</t>
  </si>
  <si>
    <t>-3.79763222</t>
  </si>
  <si>
    <t>-38.58598789</t>
  </si>
  <si>
    <t>188b925e</t>
  </si>
  <si>
    <t>FLA30-2287</t>
  </si>
  <si>
    <t>-3.7754405803956117</t>
  </si>
  <si>
    <t>-38.56960773468018</t>
  </si>
  <si>
    <t>57ff4af7</t>
  </si>
  <si>
    <t>FLA30-2285</t>
  </si>
  <si>
    <t>-3.79586111</t>
  </si>
  <si>
    <t>-38.58673141</t>
  </si>
  <si>
    <t>3e7efb1e</t>
  </si>
  <si>
    <t>FLA30-2288</t>
  </si>
  <si>
    <t>-3.778058083955473</t>
  </si>
  <si>
    <t>-38.57298195362091</t>
  </si>
  <si>
    <t>7cf3b491</t>
  </si>
  <si>
    <t>FLA30-2276</t>
  </si>
  <si>
    <t>-3.790355096764799</t>
  </si>
  <si>
    <t>-38.580656611537600</t>
  </si>
  <si>
    <t>1404f823</t>
  </si>
  <si>
    <t>FLA30-2289</t>
  </si>
  <si>
    <t>-3.779059049487574</t>
  </si>
  <si>
    <t>-38.574323058128364</t>
  </si>
  <si>
    <t>1702477e</t>
  </si>
  <si>
    <t>FLA30-2290</t>
  </si>
  <si>
    <t>-3.7785665960011374</t>
  </si>
  <si>
    <t>-38.57546031475068</t>
  </si>
  <si>
    <t>95c8dd55</t>
  </si>
  <si>
    <t>FLA30-2291</t>
  </si>
  <si>
    <t>-3.7771401174312778</t>
  </si>
  <si>
    <t>-38.57479776407548</t>
  </si>
  <si>
    <t>021a1af3</t>
  </si>
  <si>
    <t>FLA30-2292</t>
  </si>
  <si>
    <t>-3.775221116548338</t>
  </si>
  <si>
    <t>-38.57370078563691</t>
  </si>
  <si>
    <t>b21257a6</t>
  </si>
  <si>
    <t>FLA30-2293</t>
  </si>
  <si>
    <t>-3.7737919237959976</t>
  </si>
  <si>
    <t>-38.572075366973884</t>
  </si>
  <si>
    <t>84dce171</t>
  </si>
  <si>
    <t>FLA30-2294</t>
  </si>
  <si>
    <t>-3.7803811786605466</t>
  </si>
  <si>
    <t>ddca5b68</t>
  </si>
  <si>
    <t>FLA30-2295</t>
  </si>
  <si>
    <t>-3.7811252099808073</t>
  </si>
  <si>
    <t>-38.57735395431519</t>
  </si>
  <si>
    <t>4f2158c7</t>
  </si>
  <si>
    <t>FLA30-2296</t>
  </si>
  <si>
    <t>-3.779728143450484</t>
  </si>
  <si>
    <t>-38.57796549797059</t>
  </si>
  <si>
    <t>6b24e4e2</t>
  </si>
  <si>
    <t>FLA30-2297</t>
  </si>
  <si>
    <t>-3.781360730553452</t>
  </si>
  <si>
    <t>-38.57915103435517</t>
  </si>
  <si>
    <t>5a447fde</t>
  </si>
  <si>
    <t>FLA30-2298</t>
  </si>
  <si>
    <t>-3.7827524417218568</t>
  </si>
  <si>
    <t>-38.579526543617256</t>
  </si>
  <si>
    <t>02a67a71</t>
  </si>
  <si>
    <t>FLA30-2299</t>
  </si>
  <si>
    <t>-3.7830254309580944</t>
  </si>
  <si>
    <t>-38.57833564281464</t>
  </si>
  <si>
    <t>86d41209</t>
  </si>
  <si>
    <t>FLA30-2300</t>
  </si>
  <si>
    <t>-3.783871161771441</t>
  </si>
  <si>
    <t>-38.58100175857544</t>
  </si>
  <si>
    <t>4fc22b0d</t>
  </si>
  <si>
    <t>FLA30-2301</t>
  </si>
  <si>
    <t>-3.785236105329842</t>
  </si>
  <si>
    <t>-38.58197271823884</t>
  </si>
  <si>
    <t>bd97e175</t>
  </si>
  <si>
    <t>FLA30-2302</t>
  </si>
  <si>
    <t>-3.7742683216</t>
  </si>
  <si>
    <t>-38.569704294</t>
  </si>
  <si>
    <t>43286b4f</t>
  </si>
  <si>
    <t>FLA30-2303</t>
  </si>
  <si>
    <t>-3.7726731907</t>
  </si>
  <si>
    <t>-38.5708898305</t>
  </si>
  <si>
    <t>3ce7953d</t>
  </si>
  <si>
    <t>FLA30-2304</t>
  </si>
  <si>
    <t>-3.77253937091</t>
  </si>
  <si>
    <t>-38.5698062181</t>
  </si>
  <si>
    <t>60399781</t>
  </si>
  <si>
    <t>FLA30-2305</t>
  </si>
  <si>
    <t>-3.7730639445</t>
  </si>
  <si>
    <t>-38.568706512</t>
  </si>
  <si>
    <t>723abaea</t>
  </si>
  <si>
    <t>FLA30-2306</t>
  </si>
  <si>
    <t>-3.7765218404</t>
  </si>
  <si>
    <t>-38.5689747333</t>
  </si>
  <si>
    <t>14f7ad41</t>
  </si>
  <si>
    <t>FLA30-2307</t>
  </si>
  <si>
    <t>-3.7762167325</t>
  </si>
  <si>
    <t>-38.567461967</t>
  </si>
  <si>
    <t>70674ee1</t>
  </si>
  <si>
    <t>FLA30-2308</t>
  </si>
  <si>
    <t>-3.7752425276</t>
  </si>
  <si>
    <t>-38.5678374767</t>
  </si>
  <si>
    <t>c9cef4a2</t>
  </si>
  <si>
    <t>FLA30-2309</t>
  </si>
  <si>
    <t>-3.7739418017980</t>
  </si>
  <si>
    <t>-38.5687494277</t>
  </si>
  <si>
    <t>34a78cef</t>
  </si>
  <si>
    <t>FLA30-2345</t>
  </si>
  <si>
    <t>-3.7989403913078785</t>
  </si>
  <si>
    <t>-38.58933354118062</t>
  </si>
  <si>
    <t>0380b3d0</t>
  </si>
  <si>
    <t>FLA30-2241</t>
  </si>
  <si>
    <t>-3.800996260631215</t>
  </si>
  <si>
    <t>-38.58643726002622</t>
  </si>
  <si>
    <t>DENTRO DO SHOPPING SOLARES</t>
  </si>
  <si>
    <t>9baa7292</t>
  </si>
  <si>
    <t>FLA30-2242</t>
  </si>
  <si>
    <t>8f4a8bfc</t>
  </si>
  <si>
    <t>FLA30-2274</t>
  </si>
  <si>
    <t>-3.8021237582010</t>
  </si>
  <si>
    <t>-38.59044179320</t>
  </si>
  <si>
    <t>1f2cbc4d</t>
  </si>
  <si>
    <t>FLA08-1337</t>
  </si>
  <si>
    <t>Avenida Juscelino Kubitschek, 4950, Passaré, Fortaleza - CE, 60810-670</t>
  </si>
  <si>
    <t>-3.8200948811410154</t>
  </si>
  <si>
    <t>-38.53526958985636</t>
  </si>
  <si>
    <t>fae7e44d</t>
  </si>
  <si>
    <t>FLA08-1338</t>
  </si>
  <si>
    <t>5535a7f4</t>
  </si>
  <si>
    <t>FLA08-1339</t>
  </si>
  <si>
    <t>b6868e5c</t>
  </si>
  <si>
    <t>FLA08-1340</t>
  </si>
  <si>
    <t>8459497a</t>
  </si>
  <si>
    <t>FLA08-1341</t>
  </si>
  <si>
    <t>e6c2861e</t>
  </si>
  <si>
    <t>FLA08-1342</t>
  </si>
  <si>
    <t>95d3565b</t>
  </si>
  <si>
    <t>FLA08-1343</t>
  </si>
  <si>
    <t>b55c0ab0</t>
  </si>
  <si>
    <t>FLA08-1344</t>
  </si>
  <si>
    <t>a6b4a745</t>
  </si>
  <si>
    <t>FLA08-1345</t>
  </si>
  <si>
    <t>89a614f6</t>
  </si>
  <si>
    <t>FLA08-1346</t>
  </si>
  <si>
    <t>99df972c</t>
  </si>
  <si>
    <t>FLA08-1347</t>
  </si>
  <si>
    <t>323e607b</t>
  </si>
  <si>
    <t>FLA08-1348</t>
  </si>
  <si>
    <t>06727a7d</t>
  </si>
  <si>
    <t>FLA08-1349</t>
  </si>
  <si>
    <t>586667c5</t>
  </si>
  <si>
    <t>FLA08-1350</t>
  </si>
  <si>
    <t>b8503531</t>
  </si>
  <si>
    <t>FLA08-1353</t>
  </si>
  <si>
    <t>aeda62af</t>
  </si>
  <si>
    <t>FLA08-1354</t>
  </si>
  <si>
    <t>a58e0cb8</t>
  </si>
  <si>
    <t>FLA08-1355</t>
  </si>
  <si>
    <t>67b6dafb</t>
  </si>
  <si>
    <t>FLA08-1356</t>
  </si>
  <si>
    <t>b6355613</t>
  </si>
  <si>
    <t>FLA08-1357</t>
  </si>
  <si>
    <t>74f870f6</t>
  </si>
  <si>
    <t>FLA08-1358</t>
  </si>
  <si>
    <t>33656699</t>
  </si>
  <si>
    <t>FLA08-1359</t>
  </si>
  <si>
    <t>f0889028</t>
  </si>
  <si>
    <t>FLA08-1360</t>
  </si>
  <si>
    <t>ff530813</t>
  </si>
  <si>
    <t>FLA08-1361</t>
  </si>
  <si>
    <t>744416a4</t>
  </si>
  <si>
    <t>FLA08-1362</t>
  </si>
  <si>
    <t>897ffb6c</t>
  </si>
  <si>
    <t>FLA08-1363</t>
  </si>
  <si>
    <t>6ea6cb19</t>
  </si>
  <si>
    <t>FLA08-1364</t>
  </si>
  <si>
    <t>9cb6c81f</t>
  </si>
  <si>
    <t>FLA08-1365</t>
  </si>
  <si>
    <t>202dbf2a</t>
  </si>
  <si>
    <t>FLA08-1366</t>
  </si>
  <si>
    <t>738c3061</t>
  </si>
  <si>
    <t>FLA08-1369</t>
  </si>
  <si>
    <t>150f1438</t>
  </si>
  <si>
    <t>FLA08-1370</t>
  </si>
  <si>
    <t>cd500a97</t>
  </si>
  <si>
    <t>FLA08-1371</t>
  </si>
  <si>
    <t>214276bb</t>
  </si>
  <si>
    <t>FLA08-1372</t>
  </si>
  <si>
    <t>fcef201f</t>
  </si>
  <si>
    <t>FLA08-1373</t>
  </si>
  <si>
    <t>531b0a59</t>
  </si>
  <si>
    <t>FLA08-1374</t>
  </si>
  <si>
    <t>530fc14c</t>
  </si>
  <si>
    <t>FLA08-1375</t>
  </si>
  <si>
    <t>0598111f</t>
  </si>
  <si>
    <t>FLA08-1376</t>
  </si>
  <si>
    <t>dde17fdf</t>
  </si>
  <si>
    <t>FLA08-1377</t>
  </si>
  <si>
    <t>ba7a6e81</t>
  </si>
  <si>
    <t>FLA08-1378</t>
  </si>
  <si>
    <t>4e3562c8</t>
  </si>
  <si>
    <t>FLA08-1379</t>
  </si>
  <si>
    <t>eefa9521</t>
  </si>
  <si>
    <t>FLA08-1380</t>
  </si>
  <si>
    <t>96972722</t>
  </si>
  <si>
    <t>FLA08-1381</t>
  </si>
  <si>
    <t>58d19650</t>
  </si>
  <si>
    <t>FLA08-1382</t>
  </si>
  <si>
    <t>ce63e8dd</t>
  </si>
  <si>
    <t>Cliente B2B - F J FEIJO DE ALBUQUERQUE (ENGT 32272)</t>
  </si>
  <si>
    <t>Granja Portugal</t>
  </si>
  <si>
    <t>R. Bragança, 874 - Granja Portugal, Fortaleza - CE, 60545-280</t>
  </si>
  <si>
    <t>-3.7807617429983114</t>
  </si>
  <si>
    <t>-38.596656211023685</t>
  </si>
  <si>
    <t>e0966a61</t>
  </si>
  <si>
    <t>NTL07-2352</t>
  </si>
  <si>
    <t>Av. Antônio Basílio, 2356 - Lagoa Nova, Natal - RN, 59054-380</t>
  </si>
  <si>
    <t>-5.812663179133843</t>
  </si>
  <si>
    <t>-35.215055140504234</t>
  </si>
  <si>
    <t>98ac0326</t>
  </si>
  <si>
    <t>FLA05-071</t>
  </si>
  <si>
    <t>José de Alencar</t>
  </si>
  <si>
    <t>Av. Eng. Leal Lima Verde, 2411 - José de Alencar, Fortaleza - CE, 60834-085</t>
  </si>
  <si>
    <t>-3.814894930075</t>
  </si>
  <si>
    <t>-38.47410933865</t>
  </si>
  <si>
    <t>import_17102025</t>
  </si>
  <si>
    <t>9c3447e9</t>
  </si>
  <si>
    <t>FLA05-075</t>
  </si>
  <si>
    <t>f96f5b24</t>
  </si>
  <si>
    <t>FLA05-076</t>
  </si>
  <si>
    <t>bab18b75</t>
  </si>
  <si>
    <t>CEODEV-NA29</t>
  </si>
  <si>
    <t>R. Eletr. Elias Ferreira, 2125 - Candelária, Natal - RN, 59066-050, Brasil</t>
  </si>
  <si>
    <t>-5.85180784732525</t>
  </si>
  <si>
    <t>-35.21422058343888</t>
  </si>
  <si>
    <t>3be74d28</t>
  </si>
  <si>
    <t>JPA00-9025</t>
  </si>
  <si>
    <t>Altiplano</t>
  </si>
  <si>
    <t>Rua Iracema Guedes Lins, 430, Altiplano, João Pessoa/PB</t>
  </si>
  <si>
    <t>-7.128957435642622</t>
  </si>
  <si>
    <t>-34.83040693328382</t>
  </si>
  <si>
    <t>3d6c2b97</t>
  </si>
  <si>
    <t>JPA00-9026</t>
  </si>
  <si>
    <t>ec7b0699</t>
  </si>
  <si>
    <t>JPA00-9027</t>
  </si>
  <si>
    <t>5c3bc102</t>
  </si>
  <si>
    <t>JPA00-9028</t>
  </si>
  <si>
    <t>074540ee</t>
  </si>
  <si>
    <t>JPA00-9029</t>
  </si>
  <si>
    <t>a1f46dd4</t>
  </si>
  <si>
    <t>JPA00-9030</t>
  </si>
  <si>
    <t>6db9877a</t>
  </si>
  <si>
    <t>JPA00-9031</t>
  </si>
  <si>
    <t>0f898b3b</t>
  </si>
  <si>
    <t>JPA00-9032</t>
  </si>
  <si>
    <t>8b59065e</t>
  </si>
  <si>
    <t>JPA00-9033</t>
  </si>
  <si>
    <t>c0af6d9a</t>
  </si>
  <si>
    <t>JPA00-9034</t>
  </si>
  <si>
    <t>a22078bd</t>
  </si>
  <si>
    <t>JPA00-9035</t>
  </si>
  <si>
    <t>40b13321</t>
  </si>
  <si>
    <t>JPA00-9036</t>
  </si>
  <si>
    <t>bcfa52ea</t>
  </si>
  <si>
    <t>JPA00-9037</t>
  </si>
  <si>
    <t>1991dcfc</t>
  </si>
  <si>
    <t>JPA00-9038</t>
  </si>
  <si>
    <t>f0003386</t>
  </si>
  <si>
    <t>JPA00-9039</t>
  </si>
  <si>
    <t>87fbca4b</t>
  </si>
  <si>
    <t>JPA00-9040</t>
  </si>
  <si>
    <t>0497b697</t>
  </si>
  <si>
    <t>CUC05-1021</t>
  </si>
  <si>
    <t>Icaraí</t>
  </si>
  <si>
    <t>R. Manuel Moura, 222 - Icaraí, Caucaia - CE, 61620-220, Brasil</t>
  </si>
  <si>
    <t>-21.79521903623</t>
  </si>
  <si>
    <t>-46.568455292</t>
  </si>
  <si>
    <t>7a5bbc35</t>
  </si>
  <si>
    <t>CUC05-1022</t>
  </si>
  <si>
    <t>a0506d09</t>
  </si>
  <si>
    <t>FLA21-946</t>
  </si>
  <si>
    <t>José Bonifacio</t>
  </si>
  <si>
    <t>Avenida Aguanambi, 4000</t>
  </si>
  <si>
    <t>-3.745523566633058</t>
  </si>
  <si>
    <t>-38.52573416216445</t>
  </si>
  <si>
    <t>import_20102025</t>
  </si>
  <si>
    <t>f61fb122</t>
  </si>
  <si>
    <t>FLA21-947</t>
  </si>
  <si>
    <t>1c72c3d0</t>
  </si>
  <si>
    <t>FLA21-948</t>
  </si>
  <si>
    <t>f6591ff9</t>
  </si>
  <si>
    <t>FLA21-1611</t>
  </si>
  <si>
    <t>R. Santa Quitéria, 87 - Parreão, Fortaleza - CE, 60410-330, Brasil</t>
  </si>
  <si>
    <t>-3.7603088273649328</t>
  </si>
  <si>
    <t>-38.53619104756687</t>
  </si>
  <si>
    <t>182556fb</t>
  </si>
  <si>
    <t>FLA21-1612</t>
  </si>
  <si>
    <t>8c9ae7e7</t>
  </si>
  <si>
    <t>SGM01-1937</t>
  </si>
  <si>
    <t>Parque dos Ipês</t>
  </si>
  <si>
    <t>R. Maria Luísa Dias, 433, São Gonçalo do Amarante - RN, 59298-198, Brasil</t>
  </si>
  <si>
    <t>-5.778450693839556</t>
  </si>
  <si>
    <t>-35.2896928788141</t>
  </si>
  <si>
    <t>74d64c54</t>
  </si>
  <si>
    <t>SGM01-1938</t>
  </si>
  <si>
    <t>f15a6d30</t>
  </si>
  <si>
    <t>NTL21-3367-1</t>
  </si>
  <si>
    <t>Av. Moema Tinoco da Cunha Lima, 996 B - Pajuçara, Natal - RN, 59122-335</t>
  </si>
  <si>
    <t>-5.737119567095108</t>
  </si>
  <si>
    <t>-35.22673044940799</t>
  </si>
  <si>
    <t>22667d04</t>
  </si>
  <si>
    <t>NTL21-3367-2</t>
  </si>
  <si>
    <t>Av. Moema Tinoco da Cunha Lima, 996 - Pajuçara, Natal - RN, 59122-335, Brasil</t>
  </si>
  <si>
    <t>1c18a6b6</t>
  </si>
  <si>
    <t>FLA04-841</t>
  </si>
  <si>
    <t>R. Fernando Fialho, 125 - Maraponga, Fortaleza - CE, 60711-120, Brasil</t>
  </si>
  <si>
    <t>-3.79640873714132</t>
  </si>
  <si>
    <t>-38.56408085589112</t>
  </si>
  <si>
    <t>de41c123</t>
  </si>
  <si>
    <t>SGM01-1876</t>
  </si>
  <si>
    <t>Jardim Petrópolis</t>
  </si>
  <si>
    <t>RUA SEBASTIÃO BENAVIDES DE OLIVEIRA</t>
  </si>
  <si>
    <t>-5.743142950601823</t>
  </si>
  <si>
    <t>-35.294493198443895</t>
  </si>
  <si>
    <t>91379de3</t>
  </si>
  <si>
    <t>CUC05-1011</t>
  </si>
  <si>
    <t>R. Manuel Benedito, 64 - Guajiru, Caucaia - CE, 61629-170, Brasil</t>
  </si>
  <si>
    <t>8f18dcb9</t>
  </si>
  <si>
    <t>FLA20-821</t>
  </si>
  <si>
    <t>Av. Emília Gonçalves, 1357 - Quintino Cunha, Fortaleza - CE, 60351-532</t>
  </si>
  <si>
    <t>-3.734131</t>
  </si>
  <si>
    <t>-38.592142</t>
  </si>
  <si>
    <t>0093da55</t>
  </si>
  <si>
    <t>FLA10-727</t>
  </si>
  <si>
    <t>R. José Napoleão, 160 - Meireles, Fortaleza - CE, 60170-210, Brasil</t>
  </si>
  <si>
    <t>-3.726667104076984</t>
  </si>
  <si>
    <t>-38.49037009796658</t>
  </si>
  <si>
    <t>f6f3909e</t>
  </si>
  <si>
    <t>NTL21-3215</t>
  </si>
  <si>
    <t>Nossa Sra. da Apresentação</t>
  </si>
  <si>
    <t>R. Severino Taváres, 165 - Nossa Sra. da Apresentação, Natal - RN, 59114-840</t>
  </si>
  <si>
    <t>-5.76500961813</t>
  </si>
  <si>
    <t>-35.2774323196</t>
  </si>
  <si>
    <t>f5b0b7a8</t>
  </si>
  <si>
    <t>NTL18-932</t>
  </si>
  <si>
    <t>Nossa Sra. de Nazaré</t>
  </si>
  <si>
    <t>R. dos Potiguares, 2566 - Nossa Sra. de Nazaré, Natal - RN, 59052-700</t>
  </si>
  <si>
    <t>-5.82094728715</t>
  </si>
  <si>
    <t>-35.22601111782</t>
  </si>
  <si>
    <t>91d210b6</t>
  </si>
  <si>
    <t>Cliente B2B ClICK TELECOM (ENGT-34020)</t>
  </si>
  <si>
    <t>R. Nova Iguaçu, 2981 - Potengi, Natal - RN, 59112-480, Brasil</t>
  </si>
  <si>
    <t>-5.749736715823968</t>
  </si>
  <si>
    <t>-35.258078053552715</t>
  </si>
  <si>
    <t>0ea504f6</t>
  </si>
  <si>
    <t>MCW01-2573</t>
  </si>
  <si>
    <t>Timbo</t>
  </si>
  <si>
    <t>R. Anna Vitória da Silva Viana, Dummar I ), 43 - Timbo, Maracanaú - CE, 61936-235</t>
  </si>
  <si>
    <t>-3.88078746837849</t>
  </si>
  <si>
    <t>-38.59871453027154</t>
  </si>
  <si>
    <t>import_27102025</t>
  </si>
  <si>
    <t>fe219b8a</t>
  </si>
  <si>
    <t>MCW01-2574</t>
  </si>
  <si>
    <t>af7e6fec</t>
  </si>
  <si>
    <t>MCW01-2575</t>
  </si>
  <si>
    <t>53b60b7f</t>
  </si>
  <si>
    <t>MCW01-2576</t>
  </si>
  <si>
    <t>052d06a9</t>
  </si>
  <si>
    <t>MCW01-2577</t>
  </si>
  <si>
    <t>3b7f14fd</t>
  </si>
  <si>
    <t>MCW01-2578</t>
  </si>
  <si>
    <t>4ff4952a</t>
  </si>
  <si>
    <t>MCW01-2579</t>
  </si>
  <si>
    <t>9bd9fb4c</t>
  </si>
  <si>
    <t>MCW01-2580</t>
  </si>
  <si>
    <t>afe5e012</t>
  </si>
  <si>
    <t>MCW01-2581</t>
  </si>
  <si>
    <t>57fb8b46</t>
  </si>
  <si>
    <t>MCW01-2582</t>
  </si>
  <si>
    <t>990f9e0d</t>
  </si>
  <si>
    <t>MCW01-2583</t>
  </si>
  <si>
    <t>8a02f078</t>
  </si>
  <si>
    <t>MCW01-2584</t>
  </si>
  <si>
    <t>49077743</t>
  </si>
  <si>
    <t>MCW01-2585</t>
  </si>
  <si>
    <t>d133635b</t>
  </si>
  <si>
    <t>MCW01-2586</t>
  </si>
  <si>
    <t>7cc03874</t>
  </si>
  <si>
    <t>MCW01-2587</t>
  </si>
  <si>
    <t>c91b7567</t>
  </si>
  <si>
    <t>MCW01-2588</t>
  </si>
  <si>
    <t>3dd2a5a7</t>
  </si>
  <si>
    <t>MCW01-2589</t>
  </si>
  <si>
    <t>b07af348</t>
  </si>
  <si>
    <t>MCW01-2590</t>
  </si>
  <si>
    <t>1dc8e9c2</t>
  </si>
  <si>
    <t>MCW01-2591</t>
  </si>
  <si>
    <t>5f748106</t>
  </si>
  <si>
    <t>MCW01-2592</t>
  </si>
  <si>
    <t>dc994c09</t>
  </si>
  <si>
    <t>MCW01-2593</t>
  </si>
  <si>
    <t>48ce8116</t>
  </si>
  <si>
    <t>MCW01-2594</t>
  </si>
  <si>
    <t>c9ea5d45</t>
  </si>
  <si>
    <t>MCW01-2595</t>
  </si>
  <si>
    <t>5411ac83</t>
  </si>
  <si>
    <t>MCW01-2596</t>
  </si>
  <si>
    <t>efab6ca0</t>
  </si>
  <si>
    <t>MCW01-2597</t>
  </si>
  <si>
    <t>96b26077</t>
  </si>
  <si>
    <t>MCW01-2598</t>
  </si>
  <si>
    <t>c1098cfd</t>
  </si>
  <si>
    <t>MCW01-2599</t>
  </si>
  <si>
    <t>bb72e8e4</t>
  </si>
  <si>
    <t>MCW01-2600</t>
  </si>
  <si>
    <t>3ae24284</t>
  </si>
  <si>
    <t>MCW01-2601</t>
  </si>
  <si>
    <t>4f0ef398</t>
  </si>
  <si>
    <t>MCW01-2602</t>
  </si>
  <si>
    <t>bf27f2b2</t>
  </si>
  <si>
    <t>MCW01-2603</t>
  </si>
  <si>
    <t>e3c9a586</t>
  </si>
  <si>
    <t>MCW01-2604</t>
  </si>
  <si>
    <t>c210bf62</t>
  </si>
  <si>
    <t>MCW01-2605</t>
  </si>
  <si>
    <t>53c82742</t>
  </si>
  <si>
    <t>MCW01-2606</t>
  </si>
  <si>
    <t>82ee7e88</t>
  </si>
  <si>
    <t>MCW01-2607</t>
  </si>
  <si>
    <t>47a66e30</t>
  </si>
  <si>
    <t>MCW01-2608</t>
  </si>
  <si>
    <t>4c4fca44</t>
  </si>
  <si>
    <t>MCW01-2609</t>
  </si>
  <si>
    <t>cfee498f</t>
  </si>
  <si>
    <t>MCW01-2610</t>
  </si>
  <si>
    <t>10cd372c</t>
  </si>
  <si>
    <t>MCW01-2611</t>
  </si>
  <si>
    <t>a621211d</t>
  </si>
  <si>
    <t>MCW01-2613</t>
  </si>
  <si>
    <t>R. Anna Vitória da Silva Viana, Dummar 2), 167 - Timbo, Maracanaú - CE, 61936-235</t>
  </si>
  <si>
    <t>-3.880979915699037</t>
  </si>
  <si>
    <t>-38.59747504651256</t>
  </si>
  <si>
    <t>6576344d</t>
  </si>
  <si>
    <t>MCW01-2614</t>
  </si>
  <si>
    <t>a2b257eb</t>
  </si>
  <si>
    <t>MCW01-2615</t>
  </si>
  <si>
    <t>cf309730</t>
  </si>
  <si>
    <t>MCW01-2616</t>
  </si>
  <si>
    <t>9e6d2011</t>
  </si>
  <si>
    <t>MCW01-2617</t>
  </si>
  <si>
    <t>6ec49dd8</t>
  </si>
  <si>
    <t>MCW01-2618</t>
  </si>
  <si>
    <t>84a60b40</t>
  </si>
  <si>
    <t>MCW01-2619</t>
  </si>
  <si>
    <t>ffc9ea7e</t>
  </si>
  <si>
    <t>MCW01-2620</t>
  </si>
  <si>
    <t>62760cb1</t>
  </si>
  <si>
    <t>MCW01-2621</t>
  </si>
  <si>
    <t>20c338f6</t>
  </si>
  <si>
    <t>MCW01-2622</t>
  </si>
  <si>
    <t>4a837866</t>
  </si>
  <si>
    <t>MCW01-2623</t>
  </si>
  <si>
    <t>2810d4de</t>
  </si>
  <si>
    <t>MCW01-2624</t>
  </si>
  <si>
    <t>ed90396d</t>
  </si>
  <si>
    <t>MCW01-2625</t>
  </si>
  <si>
    <t>42b8533c</t>
  </si>
  <si>
    <t>MCW01-2626</t>
  </si>
  <si>
    <t>bafb38e1</t>
  </si>
  <si>
    <t>MCW01-2627</t>
  </si>
  <si>
    <t>ebf905ed</t>
  </si>
  <si>
    <t>MCW01-2628</t>
  </si>
  <si>
    <t>2e7c5f01</t>
  </si>
  <si>
    <t>MCW01-2629</t>
  </si>
  <si>
    <t>dec94af4</t>
  </si>
  <si>
    <t>MCW01-2630</t>
  </si>
  <si>
    <t>ec0c1630</t>
  </si>
  <si>
    <t>MCW01-2631</t>
  </si>
  <si>
    <t>40694bbb</t>
  </si>
  <si>
    <t>MCW01-2632</t>
  </si>
  <si>
    <t>f5be7fb9</t>
  </si>
  <si>
    <t>MCW01-2633</t>
  </si>
  <si>
    <t>4e7ec5bb</t>
  </si>
  <si>
    <t>MCW01-2634</t>
  </si>
  <si>
    <t>f6b141a5</t>
  </si>
  <si>
    <t>MCW01-2635</t>
  </si>
  <si>
    <t>38201353</t>
  </si>
  <si>
    <t>MCW01-2636</t>
  </si>
  <si>
    <t>b7fd7e3d</t>
  </si>
  <si>
    <t>MCW01-2637</t>
  </si>
  <si>
    <t>57f1b144</t>
  </si>
  <si>
    <t>MCW01-2638</t>
  </si>
  <si>
    <t>b4d32c31</t>
  </si>
  <si>
    <t>MCW01-2639</t>
  </si>
  <si>
    <t>47152709</t>
  </si>
  <si>
    <t>MCW01-2640</t>
  </si>
  <si>
    <t>e11cd9c8</t>
  </si>
  <si>
    <t>MCW01-2641</t>
  </si>
  <si>
    <t>4f722d9a</t>
  </si>
  <si>
    <t>MCW01-2642</t>
  </si>
  <si>
    <t>401a32fb</t>
  </si>
  <si>
    <t>MCW01-2643</t>
  </si>
  <si>
    <t>0f6f2448</t>
  </si>
  <si>
    <t>MCW01-2644</t>
  </si>
  <si>
    <t>179110c3</t>
  </si>
  <si>
    <t>MCW01-2645</t>
  </si>
  <si>
    <t>90d515f9</t>
  </si>
  <si>
    <t>MCW01-2646</t>
  </si>
  <si>
    <t>a9754335</t>
  </si>
  <si>
    <t>MCW01-2647</t>
  </si>
  <si>
    <t>f4dcbfe7</t>
  </si>
  <si>
    <t>MCW01-2653</t>
  </si>
  <si>
    <t>R. Anna Vitória da Silva Viana, Dummar 3 ), 166 - Timbo, Maracanaú - CE, 61936-235</t>
  </si>
  <si>
    <t>-3.879783349997608</t>
  </si>
  <si>
    <t>-38.59728529326571</t>
  </si>
  <si>
    <t>17762963</t>
  </si>
  <si>
    <t>MCW01-2654</t>
  </si>
  <si>
    <t>baea53d8</t>
  </si>
  <si>
    <t>MCW01-2655</t>
  </si>
  <si>
    <t>5cb08106</t>
  </si>
  <si>
    <t>MCW01-2656</t>
  </si>
  <si>
    <t>ea3439b1</t>
  </si>
  <si>
    <t>MCW01-2657</t>
  </si>
  <si>
    <t>5dd4672c</t>
  </si>
  <si>
    <t>MCW01-2658</t>
  </si>
  <si>
    <t>dd32a302</t>
  </si>
  <si>
    <t>MCW01-2659</t>
  </si>
  <si>
    <t>b250b94c</t>
  </si>
  <si>
    <t>MCW01-2660</t>
  </si>
  <si>
    <t>6382faf2</t>
  </si>
  <si>
    <t>MCW01-2661</t>
  </si>
  <si>
    <t>6c9aa609</t>
  </si>
  <si>
    <t>MCW01-2662</t>
  </si>
  <si>
    <t>48e3f92e</t>
  </si>
  <si>
    <t>MCW01-2663</t>
  </si>
  <si>
    <t>acadfa9a</t>
  </si>
  <si>
    <t>MCW01-2664</t>
  </si>
  <si>
    <t>5eefe791</t>
  </si>
  <si>
    <t>MCW01-2665</t>
  </si>
  <si>
    <t>80cb7ddf</t>
  </si>
  <si>
    <t>MCW01-2666</t>
  </si>
  <si>
    <t>15d3b897</t>
  </si>
  <si>
    <t>MCW01-2667</t>
  </si>
  <si>
    <t>0903e8a8</t>
  </si>
  <si>
    <t>MCW01-2668</t>
  </si>
  <si>
    <t>63aaccbd</t>
  </si>
  <si>
    <t>MCW01-2669</t>
  </si>
  <si>
    <t>eafeb4a1</t>
  </si>
  <si>
    <t>MCW01-2670</t>
  </si>
  <si>
    <t>576a0166</t>
  </si>
  <si>
    <t>MCW01-2671</t>
  </si>
  <si>
    <t>dcc20d9e</t>
  </si>
  <si>
    <t>MCW01-2672</t>
  </si>
  <si>
    <t>84e3a635</t>
  </si>
  <si>
    <t>MCW01-2673</t>
  </si>
  <si>
    <t>30d57644</t>
  </si>
  <si>
    <t>MCW01-2674</t>
  </si>
  <si>
    <t>bb041c18</t>
  </si>
  <si>
    <t>MCW01-2675</t>
  </si>
  <si>
    <t>af8e6fec</t>
  </si>
  <si>
    <t>MCW01-2676</t>
  </si>
  <si>
    <t>17d55748</t>
  </si>
  <si>
    <t>MCW01-2677</t>
  </si>
  <si>
    <t>2afc9eeb</t>
  </si>
  <si>
    <t>MCW01-2678</t>
  </si>
  <si>
    <t>7cc237b9</t>
  </si>
  <si>
    <t>MCW01-2679</t>
  </si>
  <si>
    <t>62a23070</t>
  </si>
  <si>
    <t>MCW01-2680</t>
  </si>
  <si>
    <t>332986df</t>
  </si>
  <si>
    <t>MCW01-2681</t>
  </si>
  <si>
    <t>09f25aaf</t>
  </si>
  <si>
    <t>OLT038</t>
  </si>
  <si>
    <t>FLA09-303</t>
  </si>
  <si>
    <t>Rua Dr. Atualpa Barbosa Lima, 900 - Praia de Iracema, Fortaleza - CE, 60115-015, Brasil</t>
  </si>
  <si>
    <t>-3.723802373935657</t>
  </si>
  <si>
    <t>-38.507111041490134</t>
  </si>
  <si>
    <t>0e8079f6</t>
  </si>
  <si>
    <t>FLA09-304</t>
  </si>
  <si>
    <t>4c0d7d61</t>
  </si>
  <si>
    <t>PUB01-1153</t>
  </si>
  <si>
    <t>Pavuna</t>
  </si>
  <si>
    <t>Condomínio Resedencial Ares - Av. Dois Irmãos, 288 - Pavuna, Pacatuba - CE, 61809-385, Brasil</t>
  </si>
  <si>
    <t>-3.9106695946191223</t>
  </si>
  <si>
    <t>-38.597745486791325</t>
  </si>
  <si>
    <t>c7460c4c</t>
  </si>
  <si>
    <t>PUB01-1154</t>
  </si>
  <si>
    <t>35fa0b82</t>
  </si>
  <si>
    <t>FLA02-226</t>
  </si>
  <si>
    <t>Residencial Quartzo BL R - Av. I, 855 - Pref. José Walter, Fortaleza - CE, 60750-080</t>
  </si>
  <si>
    <t>-3.831200697740064</t>
  </si>
  <si>
    <t>-38.552148551511856</t>
  </si>
  <si>
    <t>import_28102025</t>
  </si>
  <si>
    <t>a44df297</t>
  </si>
  <si>
    <t>FLA02-228</t>
  </si>
  <si>
    <t>Residencial Quartzo BL T - Av. I, 855 - Pref. José Walter, Fortaleza - CE, 60750-080</t>
  </si>
  <si>
    <t>-3.8313058085397067</t>
  </si>
  <si>
    <t>-38.55184397801442</t>
  </si>
  <si>
    <t>ec3f13f6</t>
  </si>
  <si>
    <t>FLA02-233</t>
  </si>
  <si>
    <t>Residencial Quartzo BL Y - Av. I, 855 - Pref. José Walter, Fortaleza - CE, 60750-080</t>
  </si>
  <si>
    <t>-3.831592908595507</t>
  </si>
  <si>
    <t>-38.55088986203686</t>
  </si>
  <si>
    <t>aba80fab</t>
  </si>
  <si>
    <t>FLA02-244</t>
  </si>
  <si>
    <t>Residencial Opala BL 08 - Av. I, 901 - Pref. José Walter, Fortaleza - CE, 60763-495</t>
  </si>
  <si>
    <t>-3.8317194479789705</t>
  </si>
  <si>
    <t>-38.551090588267215</t>
  </si>
  <si>
    <t>0fe5cb26</t>
  </si>
  <si>
    <t>FLA02-252</t>
  </si>
  <si>
    <t>Residencial Opala BL 16 - Av. I, 901 - Pref. José Walter, Fortaleza - CE, 60763-495</t>
  </si>
  <si>
    <t>-3.8319708711145464</t>
  </si>
  <si>
    <t>-38.55083381726544</t>
  </si>
  <si>
    <t>04cd2b20</t>
  </si>
  <si>
    <t>FLA02-265</t>
  </si>
  <si>
    <t>Residencial Opala BL 29 - Av. I, 901 - Pref. José Walter, Fortaleza - CE, 60763-495</t>
  </si>
  <si>
    <t>-3.8319469409601825</t>
  </si>
  <si>
    <t>-38.55220362608157</t>
  </si>
  <si>
    <t>fe3e02f0</t>
  </si>
  <si>
    <t>FLA02-272</t>
  </si>
  <si>
    <t>Residencial Opala BL 36 - Av. I, 901 - Pref. José Walter, Fortaleza - CE, 60763-495</t>
  </si>
  <si>
    <t>-3.8323309773734544</t>
  </si>
  <si>
    <t>-38.55093896455742</t>
  </si>
  <si>
    <t>83ef8cc2</t>
  </si>
  <si>
    <t>FLA02-537</t>
  </si>
  <si>
    <t>R. A, 475 - Mondubim, Fortaleza - CE, 60035-971</t>
  </si>
  <si>
    <t>-3.82363</t>
  </si>
  <si>
    <t>-38.56376</t>
  </si>
  <si>
    <t>ac337054</t>
  </si>
  <si>
    <t>FLA02-543</t>
  </si>
  <si>
    <t>R. A, 61 - Mondubim, Fortaleza - CE, 60035-971</t>
  </si>
  <si>
    <t>-3.824749</t>
  </si>
  <si>
    <t>-38.562532</t>
  </si>
  <si>
    <t>6eb7b336</t>
  </si>
  <si>
    <t>FLA02-550</t>
  </si>
  <si>
    <t>R. Jaboticaba, 1931 - Mondubim, Fortaleza - CE, 60762-495</t>
  </si>
  <si>
    <t>-3.824571</t>
  </si>
  <si>
    <t>-38.565381</t>
  </si>
  <si>
    <t>26e66b47</t>
  </si>
  <si>
    <t>FLA02-552</t>
  </si>
  <si>
    <t>R. D (Cj. Res Marcos Freire), 531 - Mondubim, Fortaleza - CE, 60762-515</t>
  </si>
  <si>
    <t>-3.824937</t>
  </si>
  <si>
    <t>-38.564752</t>
  </si>
  <si>
    <t>7496f121</t>
  </si>
  <si>
    <t>FLA02-556</t>
  </si>
  <si>
    <t>R. Jaboticaba, 2111 - Mondubim, Fortaleza - CE, 60762-495</t>
  </si>
  <si>
    <t>-3.823812</t>
  </si>
  <si>
    <t>-38.565838</t>
  </si>
  <si>
    <t>3db6c4bb</t>
  </si>
  <si>
    <t>FLA02-561</t>
  </si>
  <si>
    <t>Residencial Paris - Rua Amaro José Sousa, 315 - Mondubim, Fortaleza - CE, 60762-475</t>
  </si>
  <si>
    <t>-3.826171</t>
  </si>
  <si>
    <t>-38.566683</t>
  </si>
  <si>
    <t>ffdf6f29</t>
  </si>
  <si>
    <t>FLA02-563</t>
  </si>
  <si>
    <t>Rua Amaro José Sousa, 318 - Mondubim, Fortaleza - CE, 60762-475</t>
  </si>
  <si>
    <t>-3.825787</t>
  </si>
  <si>
    <t>-38.566704</t>
  </si>
  <si>
    <t>e4af2e1d</t>
  </si>
  <si>
    <t>FLA02-569</t>
  </si>
  <si>
    <t>R. Cinco, 555 - Mondubim</t>
  </si>
  <si>
    <t>-3.825411</t>
  </si>
  <si>
    <t>-38.566219</t>
  </si>
  <si>
    <t>0d53e813</t>
  </si>
  <si>
    <t>FLA02-575</t>
  </si>
  <si>
    <t>Rua Amaro José Sousa, 222 - Mondubim</t>
  </si>
  <si>
    <t>-3.826474</t>
  </si>
  <si>
    <t>-38.565796</t>
  </si>
  <si>
    <t>5e681b21</t>
  </si>
  <si>
    <t>FLA02-578</t>
  </si>
  <si>
    <t>R. NS 08 (Lot Novo Renascer do Itaperi), 100 - Mondubim</t>
  </si>
  <si>
    <t>-3.825815</t>
  </si>
  <si>
    <t>-38.565328</t>
  </si>
  <si>
    <t>6ad3a778</t>
  </si>
  <si>
    <t>FLA02-584</t>
  </si>
  <si>
    <t>Rua Amaro José Sousa, 231 - Mondubim</t>
  </si>
  <si>
    <t>-3.826647</t>
  </si>
  <si>
    <t>-38.565946</t>
  </si>
  <si>
    <t>5abc985a</t>
  </si>
  <si>
    <t>FLA03-431</t>
  </si>
  <si>
    <t>R. Antônio Divino, 325 - Mondubim, Fortaleza - CE, 60711-540, Brasil</t>
  </si>
  <si>
    <t>-3.805621682394742</t>
  </si>
  <si>
    <t>8d2ba637</t>
  </si>
  <si>
    <t>OLT147</t>
  </si>
  <si>
    <t>FLA09-1170</t>
  </si>
  <si>
    <t>R. Barão de Aracati, 145 - Meireles, Fortaleza - CE, 60115-080</t>
  </si>
  <si>
    <t>-3.7231616522368984</t>
  </si>
  <si>
    <t>-38.50867832100043</t>
  </si>
  <si>
    <t>1d5cacf7</t>
  </si>
  <si>
    <t>CUC02-0259</t>
  </si>
  <si>
    <t>Curicaca</t>
  </si>
  <si>
    <t>R. Sítio Nova Conquista, 151 - Curicaca, Caucaia - CE, 61601-220</t>
  </si>
  <si>
    <t>-3.7141665053036745</t>
  </si>
  <si>
    <t>-38.66566796221088</t>
  </si>
  <si>
    <t>abed9ae2</t>
  </si>
  <si>
    <t>CUC02-0260</t>
  </si>
  <si>
    <t>929aad42</t>
  </si>
  <si>
    <t>CUC02-0261</t>
  </si>
  <si>
    <t>Mudança de Projeto, pra duas de 1x16</t>
  </si>
  <si>
    <t>7bad4e32</t>
  </si>
  <si>
    <t>CUC02-0262</t>
  </si>
  <si>
    <t>9a81d883</t>
  </si>
  <si>
    <t>Av. I, 855 - bloco t ap 104 - Pref. José Walter, Fortaleza - CE, 60750-080, Brasil</t>
  </si>
  <si>
    <t>82072092</t>
  </si>
  <si>
    <t>Rua Amaro José Sousa, 231 - Mondubim, Fortaleza - CE, 60762-475, Brasil</t>
  </si>
  <si>
    <t>d8c0f2bd</t>
  </si>
  <si>
    <t>FLA28-0129-1</t>
  </si>
  <si>
    <t>R. Maria Maia, 19 - Siqueira, Fortaleza - CE, 60732-558</t>
  </si>
  <si>
    <t>-3.81051614810507</t>
  </si>
  <si>
    <t>-38.61702012987778</t>
  </si>
  <si>
    <t>import_29102025</t>
  </si>
  <si>
    <t>d8c0e1a7</t>
  </si>
  <si>
    <t>FLA28-0129-2</t>
  </si>
  <si>
    <t>ebf2af6a</t>
  </si>
  <si>
    <t>FLA28-0130-1</t>
  </si>
  <si>
    <t>03c592d0</t>
  </si>
  <si>
    <t>FLA28-0130-2</t>
  </si>
  <si>
    <t>8d85cca6</t>
  </si>
  <si>
    <t>FLA28-0131-1</t>
  </si>
  <si>
    <t>d703077b</t>
  </si>
  <si>
    <t>FLA28-0131-2</t>
  </si>
  <si>
    <t>a884962f</t>
  </si>
  <si>
    <t>FLA28-0132-1</t>
  </si>
  <si>
    <t>a36a9097</t>
  </si>
  <si>
    <t>FLA28-0132-2</t>
  </si>
  <si>
    <t>b0e694dc</t>
  </si>
  <si>
    <t>FLA28-0133-1</t>
  </si>
  <si>
    <t>705d7251</t>
  </si>
  <si>
    <t>FLA28-0133-2</t>
  </si>
  <si>
    <t>e4dd067f</t>
  </si>
  <si>
    <t>FLA28-0134-1</t>
  </si>
  <si>
    <t>58daf541</t>
  </si>
  <si>
    <t>FLA28-0134-2</t>
  </si>
  <si>
    <t>5a7dace6</t>
  </si>
  <si>
    <t>OLT027</t>
  </si>
  <si>
    <t>FLA10-213</t>
  </si>
  <si>
    <t>R. Visc. de Mauá, 561 - Meireles, Fortaleza - CE, 60125-160, Brasil</t>
  </si>
  <si>
    <t>-3.730480431509034</t>
  </si>
  <si>
    <t>-38.49758499302204</t>
  </si>
  <si>
    <t>54db96b0</t>
  </si>
  <si>
    <t>FLA10-214</t>
  </si>
  <si>
    <t>07168bfe</t>
  </si>
  <si>
    <t>CUC02-0251</t>
  </si>
  <si>
    <t>R. Quinze de Novembro, 279 - Guajiru, Caucaia - CE, 61600-090, Brasil</t>
  </si>
  <si>
    <t>-3.7226124711871993</t>
  </si>
  <si>
    <t>-38.651977642393526</t>
  </si>
  <si>
    <t>11106b30</t>
  </si>
  <si>
    <t>FLA21-2540-1</t>
  </si>
  <si>
    <t>R. Eusébio de Queirós, 2125 - Parangaba, Fortaleza - CE, 60421-102, Brasil</t>
  </si>
  <si>
    <t>-3.7730148649944812</t>
  </si>
  <si>
    <t>-38.55626480034597</t>
  </si>
  <si>
    <t>e71fc8f2</t>
  </si>
  <si>
    <t>FLA32-0609</t>
  </si>
  <si>
    <t>Tv. Iturama, 2-14 - Serrinha,Fortaleza - CE, 60741-540</t>
  </si>
  <si>
    <t>-3.7842854625835787</t>
  </si>
  <si>
    <t>-38.54781317701054</t>
  </si>
  <si>
    <t>84d34e52</t>
  </si>
  <si>
    <t>FLA12-2929</t>
  </si>
  <si>
    <t>Carlito Pamplona</t>
  </si>
  <si>
    <t>Av. Francisco Sá, 3636 - Carlito Pamplona, Fortaleza - CE, 60310-052</t>
  </si>
  <si>
    <t>-3.7171607415241135</t>
  </si>
  <si>
    <t>-38.55749142224899</t>
  </si>
  <si>
    <t>import_30102025</t>
  </si>
  <si>
    <t>d1dc7b85</t>
  </si>
  <si>
    <t>FLA12-2930</t>
  </si>
  <si>
    <t>5f2f2af7</t>
  </si>
  <si>
    <t>FLA12-2931</t>
  </si>
  <si>
    <t>994f0f10</t>
  </si>
  <si>
    <t>FLA12-2932</t>
  </si>
  <si>
    <t>a0b51089</t>
  </si>
  <si>
    <t>FLA12-2933</t>
  </si>
  <si>
    <t>410da8b3</t>
  </si>
  <si>
    <t>FLA12-2934</t>
  </si>
  <si>
    <t>739b0378</t>
  </si>
  <si>
    <t>FLA12-2935</t>
  </si>
  <si>
    <t>39654a50</t>
  </si>
  <si>
    <t>FLA12-2936</t>
  </si>
  <si>
    <t>4643582c</t>
  </si>
  <si>
    <t>FLA12-2937</t>
  </si>
  <si>
    <t>f2bff55d</t>
  </si>
  <si>
    <t>FLA12-2938</t>
  </si>
  <si>
    <t>fe3a7bdb</t>
  </si>
  <si>
    <t>CH04-ZNE</t>
  </si>
  <si>
    <t>Cliente B2B1 HIDROTINTAS (ENGT-36183)</t>
  </si>
  <si>
    <t>Av. Dr. Mendel Steinbruch, 10500 - Pajuçara, Maracanaú - CE, 61935-165, Brasil</t>
  </si>
  <si>
    <t>-3.864704860549629</t>
  </si>
  <si>
    <t>-38.59230246345438</t>
  </si>
  <si>
    <t>252c6aee</t>
  </si>
  <si>
    <t>NTL10-3563</t>
  </si>
  <si>
    <t>Rodovia BR-101 S/N - Emaús, Parnamirim - RN, 59149-070, Brazil - Vila Foilia, Parnamirim - RN, 59148-902, Brasil</t>
  </si>
  <si>
    <t>-5.884953975510667</t>
  </si>
  <si>
    <t>-35.22936684812733</t>
  </si>
  <si>
    <t>a3ea9dd0</t>
  </si>
  <si>
    <t>FLA12-2945</t>
  </si>
  <si>
    <t>Av. Pasteur, 1116 - Álvaro Weyne, Fortaleza - CE, 60335-000</t>
  </si>
  <si>
    <t>-3.715234432657845</t>
  </si>
  <si>
    <t>-38.56051840377065</t>
  </si>
  <si>
    <t>import_31102025</t>
  </si>
  <si>
    <t>65a4c6d2</t>
  </si>
  <si>
    <t>FLA12-2946</t>
  </si>
  <si>
    <t>3abc463d</t>
  </si>
  <si>
    <t>FLA12-2947</t>
  </si>
  <si>
    <t>953854a2</t>
  </si>
  <si>
    <t>FLA12-2948</t>
  </si>
  <si>
    <t>cc6ea672</t>
  </si>
  <si>
    <t>FLA12-2949</t>
  </si>
  <si>
    <t>af64fcf8</t>
  </si>
  <si>
    <t>FLA12-2950</t>
  </si>
  <si>
    <t>f770bfde</t>
  </si>
  <si>
    <t>FLA12-2951</t>
  </si>
  <si>
    <t>c4507eaa</t>
  </si>
  <si>
    <t>FLA12-2952</t>
  </si>
  <si>
    <t>f6e8cbf9</t>
  </si>
  <si>
    <t>FLA12-889</t>
  </si>
  <si>
    <t>Av. Srg. Hermínio Sampaio, 1511 - São Gerardo, Fortaleza - CE, 60320-105</t>
  </si>
  <si>
    <t>-3.7254455568793126</t>
  </si>
  <si>
    <t>-38.554251291046334</t>
  </si>
  <si>
    <t>import_03112025</t>
  </si>
  <si>
    <t>7cb2a457</t>
  </si>
  <si>
    <t>FLA12-890</t>
  </si>
  <si>
    <t>e2fbb63d</t>
  </si>
  <si>
    <t>FLA12-891</t>
  </si>
  <si>
    <t>614a1731</t>
  </si>
  <si>
    <t>FLA12-892</t>
  </si>
  <si>
    <t>fc16cdd2</t>
  </si>
  <si>
    <t>FLA12-905</t>
  </si>
  <si>
    <t>44a09deb</t>
  </si>
  <si>
    <t>FLA12-906</t>
  </si>
  <si>
    <t>f04ac249</t>
  </si>
  <si>
    <t>FLA12-907</t>
  </si>
  <si>
    <t>0bb3f036</t>
  </si>
  <si>
    <t>FLA12-908</t>
  </si>
  <si>
    <t>d78da902</t>
  </si>
  <si>
    <t>FLA12-909</t>
  </si>
  <si>
    <t>28214b0d</t>
  </si>
  <si>
    <t>FLA12-910</t>
  </si>
  <si>
    <t>f255aeae</t>
  </si>
  <si>
    <t>FLA12-911</t>
  </si>
  <si>
    <t>f02557a9</t>
  </si>
  <si>
    <t>FLA12-912</t>
  </si>
  <si>
    <t>41f52e74</t>
  </si>
  <si>
    <t>FLA12-913</t>
  </si>
  <si>
    <t>f4e97d8b</t>
  </si>
  <si>
    <t>FLA12-914</t>
  </si>
  <si>
    <t>8715b519</t>
  </si>
  <si>
    <t>FLA12-915</t>
  </si>
  <si>
    <t>3f344196</t>
  </si>
  <si>
    <t>FLA12-916</t>
  </si>
  <si>
    <t>81ce8c35</t>
  </si>
  <si>
    <t>FLA12-917</t>
  </si>
  <si>
    <t>a6603bd9</t>
  </si>
  <si>
    <t>FLA12-918</t>
  </si>
  <si>
    <t>25e1dcc8</t>
  </si>
  <si>
    <t>FLA12-919</t>
  </si>
  <si>
    <t>0d1132c3</t>
  </si>
  <si>
    <t>FLA12-920</t>
  </si>
  <si>
    <t>8b81bc0e</t>
  </si>
  <si>
    <t>FLA12-921</t>
  </si>
  <si>
    <t>377adbb8</t>
  </si>
  <si>
    <t>FLA12-922</t>
  </si>
  <si>
    <t>57be23b5</t>
  </si>
  <si>
    <t>FLA12-923</t>
  </si>
  <si>
    <t>96444ecd</t>
  </si>
  <si>
    <t>FLA12-924</t>
  </si>
  <si>
    <t>69bf994a</t>
  </si>
  <si>
    <t>OLT015</t>
  </si>
  <si>
    <t>FLA10-116</t>
  </si>
  <si>
    <t>Condomínio Edif Yacht Coast Residence - Av. da Abolição, 4521 - Mucuripe, Fortaleza - CE, 60165-082</t>
  </si>
  <si>
    <t>-3.720045063416607</t>
  </si>
  <si>
    <t>-38.47675730989227</t>
  </si>
  <si>
    <t>4971e1ec</t>
  </si>
  <si>
    <t>FLA21-154-1</t>
  </si>
  <si>
    <t>R. Jaime Benévolo, 995 - José Bonifacio, Fortaleza - CE, 60050-081</t>
  </si>
  <si>
    <t>-3.7410740302624883</t>
  </si>
  <si>
    <t>-38.528257798281636</t>
  </si>
  <si>
    <t>31612f76</t>
  </si>
  <si>
    <t>FLA27-0337</t>
  </si>
  <si>
    <t>Pe. Sá Leitão, 55 - Pici, Fortaleza - CE, 60521-032</t>
  </si>
  <si>
    <t>-3.7560529599033314</t>
  </si>
  <si>
    <t>-38.5785828179328</t>
  </si>
  <si>
    <t>f9b05d49</t>
  </si>
  <si>
    <t>FLA27-0338</t>
  </si>
  <si>
    <t>75e92b75</t>
  </si>
  <si>
    <t>FLA27-0339</t>
  </si>
  <si>
    <t>00d3e469</t>
  </si>
  <si>
    <t>FLA27-0340</t>
  </si>
  <si>
    <t>8ba4f751</t>
  </si>
  <si>
    <t>FLA27-0341</t>
  </si>
  <si>
    <t>9df5ba2a</t>
  </si>
  <si>
    <t>FLA27-0342</t>
  </si>
  <si>
    <t>dff1476c</t>
  </si>
  <si>
    <t>FLA27-0343</t>
  </si>
  <si>
    <t>65569874</t>
  </si>
  <si>
    <t>FLA27-0344</t>
  </si>
  <si>
    <t>6ab536bf</t>
  </si>
  <si>
    <t>FLA27-0345</t>
  </si>
  <si>
    <t>2a4089e7</t>
  </si>
  <si>
    <t>FLA27-0801</t>
  </si>
  <si>
    <t>9e0413da</t>
  </si>
  <si>
    <t>FLA27-0802</t>
  </si>
  <si>
    <t>2d1f7f86</t>
  </si>
  <si>
    <t>FLA27-0803</t>
  </si>
  <si>
    <t>7dbfaec0</t>
  </si>
  <si>
    <t>FLA27-0804</t>
  </si>
  <si>
    <t>e35b0b3a</t>
  </si>
  <si>
    <t>FLA27-0805</t>
  </si>
  <si>
    <t>4f2ea4a0</t>
  </si>
  <si>
    <t>FLA27-0806</t>
  </si>
  <si>
    <t>b9fea448</t>
  </si>
  <si>
    <t>FLA27-0807</t>
  </si>
  <si>
    <t>cb124217</t>
  </si>
  <si>
    <t>OLT012</t>
  </si>
  <si>
    <t>FLA27-0808</t>
  </si>
  <si>
    <t>2d31cd86</t>
  </si>
  <si>
    <t>Cliente B2B1 NORDESTÃO (ENGT-34883)</t>
  </si>
  <si>
    <t>Canto verde</t>
  </si>
  <si>
    <t>BR-304, Parnamirim - RN, Brasil</t>
  </si>
  <si>
    <t>-5.889976852670424</t>
  </si>
  <si>
    <t>-35.256788890500914</t>
  </si>
  <si>
    <t>27f7933f</t>
  </si>
  <si>
    <t>CEO NODO 29 (TR04)</t>
  </si>
  <si>
    <t>Rua Alfredo Pegado Cortez, 3887-3751 - Candelária,Natal - RN, 59066-080</t>
  </si>
  <si>
    <t>-5.849460465451132</t>
  </si>
  <si>
    <t>-35.21854799240828</t>
  </si>
  <si>
    <t>fcf0fe57</t>
  </si>
  <si>
    <t>FLA21-883</t>
  </si>
  <si>
    <t>Rua Dr. Ratisbona, 171 - Fátima, Fortaleza - CE, 60411-220</t>
  </si>
  <si>
    <t>-3.7536063153740367</t>
  </si>
  <si>
    <t>-38.52908960177312</t>
  </si>
  <si>
    <t>import_05112025</t>
  </si>
  <si>
    <t>b6c654b1</t>
  </si>
  <si>
    <t>FLA21-885</t>
  </si>
  <si>
    <t>e4795309</t>
  </si>
  <si>
    <t>FLA21-2814</t>
  </si>
  <si>
    <t>79e4883e</t>
  </si>
  <si>
    <t>FLA21-2815</t>
  </si>
  <si>
    <t>8ef90902</t>
  </si>
  <si>
    <t>FLA21-2816</t>
  </si>
  <si>
    <t>a30dd39e</t>
  </si>
  <si>
    <t>CEOSEC-01</t>
  </si>
  <si>
    <t>-5.882674742666291</t>
  </si>
  <si>
    <t>-35.213543391944405</t>
  </si>
  <si>
    <t>177c61c6</t>
  </si>
  <si>
    <t>COND. INTELIGENTE METROPOLE</t>
  </si>
  <si>
    <t>Alameda das Mansões, 218 - Candelária, Natal - RN, 59064-740, Brasil</t>
  </si>
  <si>
    <t>-5.8469943</t>
  </si>
  <si>
    <t>-35.2108718</t>
  </si>
  <si>
    <t>c4fb25f9</t>
  </si>
  <si>
    <t>SGM01-1945</t>
  </si>
  <si>
    <t>\R. Maria Luísa Dias, 235, São Gonçalo do Amarante - RN, 59290-000</t>
  </si>
  <si>
    <t>-5.777052383068798</t>
  </si>
  <si>
    <t>-35.28828027087385</t>
  </si>
  <si>
    <t>218bb08d</t>
  </si>
  <si>
    <t>SGM01-1946</t>
  </si>
  <si>
    <t>85e4510d</t>
  </si>
  <si>
    <t>SGM01-1947</t>
  </si>
  <si>
    <t>6e5ad71e</t>
  </si>
  <si>
    <t>-3.725468357</t>
  </si>
  <si>
    <t>-38.49863934</t>
  </si>
  <si>
    <t>import_07112025</t>
  </si>
  <si>
    <t>f3a94733</t>
  </si>
  <si>
    <t>649426b1</t>
  </si>
  <si>
    <t>7c6a52fc</t>
  </si>
  <si>
    <t>09d84eda</t>
  </si>
  <si>
    <t>CH01 172.22.0.58</t>
  </si>
  <si>
    <t>FLA19-0159</t>
  </si>
  <si>
    <t>R. Gonçalves Lêdo, 522 - Praia de Iracema, Fortaleza - CE, 60110-260</t>
  </si>
  <si>
    <t>-3.728535442001919</t>
  </si>
  <si>
    <t>-38.515341878867396</t>
  </si>
  <si>
    <t>COBRADO LANÇAMENTO, SINDICA NÃO LIBEROU ATIVIDADE</t>
  </si>
  <si>
    <t>f4138beb</t>
  </si>
  <si>
    <t>FLA19-0160</t>
  </si>
  <si>
    <t>R. Gonçalves Lêdo, 522 - Praia de Iracema, Fortaleza - CE, 60110-261, Brasil</t>
  </si>
  <si>
    <t>4da2da2e</t>
  </si>
  <si>
    <t>FLA04-929</t>
  </si>
  <si>
    <t>R. Magnólia, 35 - Serrinha, Fortaleza - CE, 60741-010</t>
  </si>
  <si>
    <t>-3.783308515850826</t>
  </si>
  <si>
    <t>-38.55317308433624</t>
  </si>
  <si>
    <t>import_10112025</t>
  </si>
  <si>
    <t>b0b9d65e</t>
  </si>
  <si>
    <t>FLA04-930</t>
  </si>
  <si>
    <t>9d084373</t>
  </si>
  <si>
    <t>FLA04-931</t>
  </si>
  <si>
    <t>244bb9e3</t>
  </si>
  <si>
    <t>FLA04-932</t>
  </si>
  <si>
    <t>0806cfb9</t>
  </si>
  <si>
    <t>FLA04-933</t>
  </si>
  <si>
    <t>c718efbe</t>
  </si>
  <si>
    <t>FLA04-934</t>
  </si>
  <si>
    <t>b5c80bb1</t>
  </si>
  <si>
    <t>SGM01-1939</t>
  </si>
  <si>
    <t>R. Maria Luísa Dias, 401 - Parque dos Ipês, São Gonçalo do Amarante - RN, 59298-198, Brasil</t>
  </si>
  <si>
    <t>-5.778215858690313</t>
  </si>
  <si>
    <t>-35.289483368396766</t>
  </si>
  <si>
    <t>7719b6a9</t>
  </si>
  <si>
    <t>SGM01-1940</t>
  </si>
  <si>
    <t>aa67a48b</t>
  </si>
  <si>
    <t>SGM01-1941</t>
  </si>
  <si>
    <t>R. Maria Luísa Dias, 367, São Gonçalo do Amarante - RN, 59290-000, Brasil</t>
  </si>
  <si>
    <t>-5.778117121189546</t>
  </si>
  <si>
    <t>-35.28919368982316</t>
  </si>
  <si>
    <t>f66c6444</t>
  </si>
  <si>
    <t>SGM01-1942</t>
  </si>
  <si>
    <t>097a5cb3</t>
  </si>
  <si>
    <t>SGM01-1943</t>
  </si>
  <si>
    <t>R. Maria Luísa Dias, 301, São Gonçalo do Amarante - RN, 59290-000, Brasil</t>
  </si>
  <si>
    <t>-5.777914308971797</t>
  </si>
  <si>
    <t>-35.28861969709397</t>
  </si>
  <si>
    <t>b687ee9c</t>
  </si>
  <si>
    <t>SGM01-1944</t>
  </si>
  <si>
    <t>5fbce4a6</t>
  </si>
  <si>
    <t>FLA12-2919</t>
  </si>
  <si>
    <t>Rua Monsenhor Dantas, 100, Jacarecanga</t>
  </si>
  <si>
    <t>-3.7200595921319715</t>
  </si>
  <si>
    <t>-38.545433123268865</t>
  </si>
  <si>
    <t>import_11112025</t>
  </si>
  <si>
    <t>9b966978</t>
  </si>
  <si>
    <t>FLA12-2920</t>
  </si>
  <si>
    <t>ae679727</t>
  </si>
  <si>
    <t>FLA12-2921</t>
  </si>
  <si>
    <t>b880965b</t>
  </si>
  <si>
    <t>FLA12-2922</t>
  </si>
  <si>
    <t>dbb22fe5</t>
  </si>
  <si>
    <t>FLA12-2923</t>
  </si>
  <si>
    <t>c160ee12</t>
  </si>
  <si>
    <t>FLA12-2924</t>
  </si>
  <si>
    <t>98783664</t>
  </si>
  <si>
    <t>FLA12-2925</t>
  </si>
  <si>
    <t>5ce98202</t>
  </si>
  <si>
    <t>FLA12-2926</t>
  </si>
  <si>
    <t>86e19ea2</t>
  </si>
  <si>
    <t>FLA12-2927</t>
  </si>
  <si>
    <t>ca492135</t>
  </si>
  <si>
    <t>FLA12-2928</t>
  </si>
  <si>
    <t>01ebff40</t>
  </si>
  <si>
    <t>NTL10-2766</t>
  </si>
  <si>
    <t>Av. Gandhi, 2150 - Nova Parnamirim, Parnamirim - RN, 59153-160, Brasil</t>
  </si>
  <si>
    <t>-5.901497480708658</t>
  </si>
  <si>
    <t>-35.19946173019183</t>
  </si>
  <si>
    <t>51967ee7</t>
  </si>
  <si>
    <t>SGM01-1948</t>
  </si>
  <si>
    <t>R. Maria Luísa Dias, 268-298,São Gonçalo do Amarante - RN, 59298-198</t>
  </si>
  <si>
    <t>-5.777583404671101</t>
  </si>
  <si>
    <t>-35.28853118419648</t>
  </si>
  <si>
    <t>e7a1d6c5</t>
  </si>
  <si>
    <t>SGM01-1949</t>
  </si>
  <si>
    <t>939d5791</t>
  </si>
  <si>
    <t>SGM01-1950</t>
  </si>
  <si>
    <t>be3cd8cf</t>
  </si>
  <si>
    <t>FLA08-1046</t>
  </si>
  <si>
    <t>Rua Professora Stella Cochrane, 341 - Itaperi, Fortaleza - CE, 60743-670, Brasil</t>
  </si>
  <si>
    <t>-3.795499876651548</t>
  </si>
  <si>
    <t>-38.53657230734826</t>
  </si>
  <si>
    <t>b440c9f7</t>
  </si>
  <si>
    <t>FLA03-727</t>
  </si>
  <si>
    <t>Av. Benjamim Brasil, 2102 - Jardim Cearense, Fortaleza - CE, 60714-222, Brasil</t>
  </si>
  <si>
    <t>-3.808406960162564</t>
  </si>
  <si>
    <t>-38.55823147618647</t>
  </si>
  <si>
    <t>e917fabd</t>
  </si>
  <si>
    <t>NTL22-0001</t>
  </si>
  <si>
    <t>-5.846599390387143</t>
  </si>
  <si>
    <t>-35.2113590590541</t>
  </si>
  <si>
    <t>import_13112025</t>
  </si>
  <si>
    <t>b839eabc</t>
  </si>
  <si>
    <t>NTL22-0002</t>
  </si>
  <si>
    <t>34813ffa</t>
  </si>
  <si>
    <t>NTL22-0003</t>
  </si>
  <si>
    <t>ba30da6d</t>
  </si>
  <si>
    <t>NTL22-0004</t>
  </si>
  <si>
    <t>5b525b03</t>
  </si>
  <si>
    <t>NTL22-0005</t>
  </si>
  <si>
    <t>bee4a188</t>
  </si>
  <si>
    <t>NTL22-0006</t>
  </si>
  <si>
    <t>27df3939</t>
  </si>
  <si>
    <t>NTL22-0007</t>
  </si>
  <si>
    <t>bef65323</t>
  </si>
  <si>
    <t>NTL22-0008</t>
  </si>
  <si>
    <t>e5329538</t>
  </si>
  <si>
    <t>NTL22-0009</t>
  </si>
  <si>
    <t>1af09af9</t>
  </si>
  <si>
    <t>NTL22-0010</t>
  </si>
  <si>
    <t>733a8438</t>
  </si>
  <si>
    <t>NTL22-0011</t>
  </si>
  <si>
    <t>37b30f45</t>
  </si>
  <si>
    <t>NTL22-0012</t>
  </si>
  <si>
    <t>ee872851</t>
  </si>
  <si>
    <t>NTL22-0013</t>
  </si>
  <si>
    <t>20b8231a</t>
  </si>
  <si>
    <t>NTL22-0014</t>
  </si>
  <si>
    <t>7a5bd03e</t>
  </si>
  <si>
    <t>NTL22-0015</t>
  </si>
  <si>
    <t>19b4ed38</t>
  </si>
  <si>
    <t>NTL22-0016</t>
  </si>
  <si>
    <t>971669ae</t>
  </si>
  <si>
    <t>NTL22-0017</t>
  </si>
  <si>
    <t>78509522</t>
  </si>
  <si>
    <t>NTL22-0018</t>
  </si>
  <si>
    <t>1082668b</t>
  </si>
  <si>
    <t>NTL22-0019</t>
  </si>
  <si>
    <t>59a89361</t>
  </si>
  <si>
    <t>NTL22-0020</t>
  </si>
  <si>
    <t>1d255219</t>
  </si>
  <si>
    <t>NTL22-0021</t>
  </si>
  <si>
    <t>1f59c368</t>
  </si>
  <si>
    <t>NTL22-0022</t>
  </si>
  <si>
    <t>eb21b568</t>
  </si>
  <si>
    <t>NTL22-0023</t>
  </si>
  <si>
    <t>f6895c2f</t>
  </si>
  <si>
    <t>NTL22-0025</t>
  </si>
  <si>
    <t>b81081dc</t>
  </si>
  <si>
    <t>NTL22-0026</t>
  </si>
  <si>
    <t>a0b5a11a</t>
  </si>
  <si>
    <t>NTL22-0027</t>
  </si>
  <si>
    <t>c2432338</t>
  </si>
  <si>
    <t>NTL22-0028</t>
  </si>
  <si>
    <t>ce201bdb</t>
  </si>
  <si>
    <t>NTL22-0029</t>
  </si>
  <si>
    <t>cda6dc6e</t>
  </si>
  <si>
    <t>NTL22-0030</t>
  </si>
  <si>
    <t>fef5f522</t>
  </si>
  <si>
    <t>NTL22-0031</t>
  </si>
  <si>
    <t>a9297410</t>
  </si>
  <si>
    <t>NTL22-0032</t>
  </si>
  <si>
    <t>ae1bfb1b</t>
  </si>
  <si>
    <t>NTL22-0033</t>
  </si>
  <si>
    <t>912a46cf</t>
  </si>
  <si>
    <t>NTL22-0034</t>
  </si>
  <si>
    <t>ac6a5849</t>
  </si>
  <si>
    <t>NTL22-0035</t>
  </si>
  <si>
    <t>ad6b2f05</t>
  </si>
  <si>
    <t>NTL22-0037</t>
  </si>
  <si>
    <t>a96f2294</t>
  </si>
  <si>
    <t>NTL22-0038</t>
  </si>
  <si>
    <t>54a6c5f1</t>
  </si>
  <si>
    <t>NTL22-0039</t>
  </si>
  <si>
    <t>c2ba9f61</t>
  </si>
  <si>
    <t>NTL22-0040</t>
  </si>
  <si>
    <t>ffbb2ecc</t>
  </si>
  <si>
    <t>NTL22-0041</t>
  </si>
  <si>
    <t>011a340e</t>
  </si>
  <si>
    <t>NTL22-0042</t>
  </si>
  <si>
    <t>16e6b6bb</t>
  </si>
  <si>
    <t>NTL22-0043</t>
  </si>
  <si>
    <t>f641bdd6</t>
  </si>
  <si>
    <t>NTL22-0044</t>
  </si>
  <si>
    <t>3e537a19</t>
  </si>
  <si>
    <t>NTL22-0045</t>
  </si>
  <si>
    <t>b4996c94</t>
  </si>
  <si>
    <t>NTL22-0046</t>
  </si>
  <si>
    <t>0cce9e89</t>
  </si>
  <si>
    <t>NTL22-0047</t>
  </si>
  <si>
    <t>6d02d90c</t>
  </si>
  <si>
    <t>Cliente B2B1 NATAL HOSPITAL CENTER (ENGT-35378)</t>
  </si>
  <si>
    <t>Av. Afonso Pena, 754 - Tirol, Natal - RN, 59020-100, Brasil</t>
  </si>
  <si>
    <t>-5.791373752889918</t>
  </si>
  <si>
    <t>-35.19868670192963</t>
  </si>
  <si>
    <t>0001633b</t>
  </si>
  <si>
    <t>R. Pres. Artur Bernardes, 274 - Santa Tereza, Parnamirim - RN, 59142-350</t>
  </si>
  <si>
    <t>5d565c21</t>
  </si>
  <si>
    <t>NTL16-1006</t>
  </si>
  <si>
    <t>c94ab6f7</t>
  </si>
  <si>
    <t>FLA02-1020</t>
  </si>
  <si>
    <t>Planalto Ayrton Senna</t>
  </si>
  <si>
    <t>Rua Quixada, 1391 - Planalto Ayrton Senna, Fortaleza - CE, 60766-230, Brasil</t>
  </si>
  <si>
    <t>-3.831567432025471</t>
  </si>
  <si>
    <t>-38.57174465061463</t>
  </si>
  <si>
    <t>c13f80ab</t>
  </si>
  <si>
    <t>FLA09-2273</t>
  </si>
  <si>
    <t>MEIRELES</t>
  </si>
  <si>
    <t>AV ABOLICAO,2480 BAIRRO MEIRELES CEP 60.165-080 FORTALEZA -CE</t>
  </si>
  <si>
    <t>-3.7269076864809674</t>
  </si>
  <si>
    <t>-38.49667929459541</t>
  </si>
  <si>
    <t>import_17112025</t>
  </si>
  <si>
    <t>bc6ed9b4</t>
  </si>
  <si>
    <t>FLA09-2273-1</t>
  </si>
  <si>
    <t>8a6ab02c</t>
  </si>
  <si>
    <t>FLA09-2274</t>
  </si>
  <si>
    <t>e1f1f110</t>
  </si>
  <si>
    <t>FLA09-2274-1</t>
  </si>
  <si>
    <t>e7c1fa76</t>
  </si>
  <si>
    <t>FLA09-2275</t>
  </si>
  <si>
    <t>a5f601b7</t>
  </si>
  <si>
    <t>FLA09-2275-1</t>
  </si>
  <si>
    <t>448a04cb</t>
  </si>
  <si>
    <t>FLA09-2276</t>
  </si>
  <si>
    <t>148faa4b</t>
  </si>
  <si>
    <t>FLA09-2276-1</t>
  </si>
  <si>
    <t>743ebed8</t>
  </si>
  <si>
    <t>FLA09-2277</t>
  </si>
  <si>
    <t>51af6e23</t>
  </si>
  <si>
    <t>FLA09-2277-1</t>
  </si>
  <si>
    <t>9cd44b52</t>
  </si>
  <si>
    <t>FLA09-2278</t>
  </si>
  <si>
    <t>cc4db71b</t>
  </si>
  <si>
    <t>FLA09-2278-1</t>
  </si>
  <si>
    <t>f71d48e1</t>
  </si>
  <si>
    <t>FLA09-2279</t>
  </si>
  <si>
    <t>b0d68af1</t>
  </si>
  <si>
    <t>FLA09-2279-1</t>
  </si>
  <si>
    <t>a71d744e</t>
  </si>
  <si>
    <t>FLA09-2280</t>
  </si>
  <si>
    <t>89e505ac</t>
  </si>
  <si>
    <t>CEOSP-07(FOFG02)</t>
  </si>
  <si>
    <t>Av. Santos Dumont, 7785 - Manuel Dias Branco, Fortaleza - CE, 60182-453</t>
  </si>
  <si>
    <t>-3.748931996386759</t>
  </si>
  <si>
    <t>-38.456087818003205</t>
  </si>
  <si>
    <t>8f733fe5</t>
  </si>
  <si>
    <t>CEODEV-TRONCO-H-08</t>
  </si>
  <si>
    <t>Eng. Luciano Cavalcante</t>
  </si>
  <si>
    <t>Rua Monsenhor Carneiro da Cunha, 130a - Eng. Luciano Cavalcante, Fortaleza - CE, 60811-290</t>
  </si>
  <si>
    <t>-3.774461214734361</t>
  </si>
  <si>
    <t>-38.49576293600317</t>
  </si>
  <si>
    <t>530ff2af</t>
  </si>
  <si>
    <t>c1ffec23</t>
  </si>
  <si>
    <t>JP</t>
  </si>
  <si>
    <t>JPA00-0913</t>
  </si>
  <si>
    <t>Anatólia</t>
  </si>
  <si>
    <t>Master Home I - R. Flamboyant, 170 - Anatólia, João Pessoa - PB, 58052-010, Brasil</t>
  </si>
  <si>
    <t>-7.150246336820353</t>
  </si>
  <si>
    <t>-34.84578353382058</t>
  </si>
  <si>
    <t>b84b4a43</t>
  </si>
  <si>
    <t>JPA00-0914</t>
  </si>
  <si>
    <t>98110c2d</t>
  </si>
  <si>
    <t>Tibau</t>
  </si>
  <si>
    <t>TUL01-1530</t>
  </si>
  <si>
    <t>R. Albacora, Tibau do Sul - RN, 59178-000, Brasil</t>
  </si>
  <si>
    <t>-6.233358735723024</t>
  </si>
  <si>
    <t>-35.05043675964854</t>
  </si>
  <si>
    <t>d4fdc69f</t>
  </si>
  <si>
    <t>TUL01-1531</t>
  </si>
  <si>
    <t>c216851d</t>
  </si>
  <si>
    <t>Macaíba</t>
  </si>
  <si>
    <t>SP15490/SP8-02</t>
  </si>
  <si>
    <t>BR-304, Macaíba - RN, Brasil</t>
  </si>
  <si>
    <t>-5.874631435820907</t>
  </si>
  <si>
    <t>-35.31031474471093</t>
  </si>
  <si>
    <t>b0b1fbef</t>
  </si>
  <si>
    <t>FLA04-049</t>
  </si>
  <si>
    <t>R. Sebastião de Abreu, 172 - Maraponga, Fortaleza - CE, 60710-830, Brasil</t>
  </si>
  <si>
    <t>-3.7927583</t>
  </si>
  <si>
    <t>-38.5667612</t>
  </si>
  <si>
    <t>import_04122025</t>
  </si>
  <si>
    <t>93b0b6ed</t>
  </si>
  <si>
    <t>FLA04-050</t>
  </si>
  <si>
    <t>5b4a769d</t>
  </si>
  <si>
    <t>FLA04-051</t>
  </si>
  <si>
    <t>50059d27</t>
  </si>
  <si>
    <t>FLA04-052</t>
  </si>
  <si>
    <t>cea71b08</t>
  </si>
  <si>
    <t>FLA04-053</t>
  </si>
  <si>
    <t>d463a672</t>
  </si>
  <si>
    <t>FLA04-054</t>
  </si>
  <si>
    <t>05fd5b83</t>
  </si>
  <si>
    <t>FLA04-055</t>
  </si>
  <si>
    <t>81c747c5</t>
  </si>
  <si>
    <t>FLA04-056</t>
  </si>
  <si>
    <t>706ddc8d</t>
  </si>
  <si>
    <t>FLA04-057</t>
  </si>
  <si>
    <t>27499207</t>
  </si>
  <si>
    <t>FLA12-2787</t>
  </si>
  <si>
    <t>Av. Bezerra de Menezes, 2690 - São Gerardo, Fortaleza - CE, 60325-002</t>
  </si>
  <si>
    <t>-3.735947780337286</t>
  </si>
  <si>
    <t>-38.56877202420078</t>
  </si>
  <si>
    <t>c5f2261f</t>
  </si>
  <si>
    <t>FLA12-2788</t>
  </si>
  <si>
    <t>4c75de22</t>
  </si>
  <si>
    <t>FLA12-2789</t>
  </si>
  <si>
    <t>7493fdd0</t>
  </si>
  <si>
    <t>FLA12-2790</t>
  </si>
  <si>
    <t>d0eca3bf</t>
  </si>
  <si>
    <t>FLA12-2791</t>
  </si>
  <si>
    <t>68046465</t>
  </si>
  <si>
    <t>FLA12-2792</t>
  </si>
  <si>
    <t>65d2758f</t>
  </si>
  <si>
    <t>CH01-NOK 172.22.0.18</t>
  </si>
  <si>
    <t>Industrial</t>
  </si>
  <si>
    <t>R. Gomes Carneiro, 41 - Industrial, Fortaleza - CE, 61925-640</t>
  </si>
  <si>
    <t>-3.8366634630330014</t>
  </si>
  <si>
    <t>-38.59162867069245</t>
  </si>
  <si>
    <t>3d34e68e</t>
  </si>
  <si>
    <t>R. Joana Barroso, 322 - Cj Industrial, Maracanaú - CE, 61925-650</t>
  </si>
  <si>
    <t>-3.837273635912771</t>
  </si>
  <si>
    <t>-38.5918539762497</t>
  </si>
  <si>
    <t>36598d03</t>
  </si>
  <si>
    <t>Esplanada Novo Mondubim</t>
  </si>
  <si>
    <t>R. Joana Barroso, 625 - Esplanada Novo Mondubim, Maracanaú - CE, 61925-650</t>
  </si>
  <si>
    <t>-3.8357870078050156</t>
  </si>
  <si>
    <t>-38.59400644898415</t>
  </si>
  <si>
    <t>9d38c53a</t>
  </si>
  <si>
    <t>R. Gomes Carneiro, 281 - Industrial, Fortaleza - CE, 61925-640</t>
  </si>
  <si>
    <t>-3.8353735347212674</t>
  </si>
  <si>
    <t>-38.59346866607667</t>
  </si>
  <si>
    <t>3f5afe94</t>
  </si>
  <si>
    <t>Rua F, 344 - Mondubim, Fortaleza - CE, 61925-540</t>
  </si>
  <si>
    <t>-3.8347258936314135</t>
  </si>
  <si>
    <t>-38.590807914733894</t>
  </si>
  <si>
    <t>a7f1db60</t>
  </si>
  <si>
    <t>R. E Lt Esplanada Do Mondubim, 455 - Conj. Ceará I, Fortaleza - CE, 60764-667</t>
  </si>
  <si>
    <t>-3.835030980817526</t>
  </si>
  <si>
    <t>-38.59180569648743</t>
  </si>
  <si>
    <t>38b9361f</t>
  </si>
  <si>
    <t>R. D, 386 - Dias Macedo, Fortaleza - CE, 60860-445</t>
  </si>
  <si>
    <t>-3.834030080343455</t>
  </si>
  <si>
    <t>-38.59187006950379</t>
  </si>
  <si>
    <t>500c4b2c</t>
  </si>
  <si>
    <t>R. Juvêncio Sales, 515 - Mondubim, Fortaleza - CE, 60764-600</t>
  </si>
  <si>
    <t>-3.834367282238358</t>
  </si>
  <si>
    <t>-38.59291076660157</t>
  </si>
  <si>
    <t>853985d5</t>
  </si>
  <si>
    <t>R. B, 426 - Mondubim, Fortaleza - CE, 60860-445</t>
  </si>
  <si>
    <t>-3.833264685072633</t>
  </si>
  <si>
    <t>-38.59287858009339</t>
  </si>
  <si>
    <t>fb7960e9</t>
  </si>
  <si>
    <t>Aracapé</t>
  </si>
  <si>
    <t>R. São Turíbio, 410 - Aracapé, Fortaleza - CE, 60764-677</t>
  </si>
  <si>
    <t>-3.8357321456921487</t>
  </si>
  <si>
    <t>-38.59071403741837</t>
  </si>
  <si>
    <t>66513d15</t>
  </si>
  <si>
    <t>Rua São Jorge, 356 - Industrial, Fortaleza - CE, 60765-254</t>
  </si>
  <si>
    <t>-3.8354538207726057</t>
  </si>
  <si>
    <t>-38.58971357345581</t>
  </si>
  <si>
    <t>cacf54da</t>
  </si>
  <si>
    <t>R. Santa Madalena, 468 - Industrial, Fortaleza - CE, 60764-687</t>
  </si>
  <si>
    <t>-3.8365403579254753</t>
  </si>
  <si>
    <t>-38.58972430229187</t>
  </si>
  <si>
    <t>2a38267f</t>
  </si>
  <si>
    <t>R. Nossa Sra. Aparecida, 448 - Mondubim, Fortaleza - CE, 60765-135</t>
  </si>
  <si>
    <t>-3.836272738065329</t>
  </si>
  <si>
    <t>-38.588747978210456</t>
  </si>
  <si>
    <t>49ae24ad</t>
  </si>
  <si>
    <t>Parque Santa Rosa</t>
  </si>
  <si>
    <t>R. São Francisco, 530 - Parque Santa Rosa (Apolo XI), Fortaleza - CE, 60764-700</t>
  </si>
  <si>
    <t>-3.8374636457995006</t>
  </si>
  <si>
    <t>-38.58882576227189</t>
  </si>
  <si>
    <t>b9bc84c6</t>
  </si>
  <si>
    <t>Rua da Paz, 306 - Mondubim, Fortaleza - CE, 60767-300</t>
  </si>
  <si>
    <t>-3.8370060162823245</t>
  </si>
  <si>
    <t>-38.58769655227662</t>
  </si>
  <si>
    <t>90a515e8</t>
  </si>
  <si>
    <t>R. Alan Castelo, 115 - Mondubim, Fortaleza - CE, 60765-240</t>
  </si>
  <si>
    <t>-3.836952492346174</t>
  </si>
  <si>
    <t>-38.58707427978516</t>
  </si>
  <si>
    <t>0ec3c8d0</t>
  </si>
  <si>
    <t>JPA00-8644</t>
  </si>
  <si>
    <t>R. Bancária Neuza Meira, 219 - Bancários, João Pessoa - PB, 58051-817, Brasil</t>
  </si>
  <si>
    <t>-7.151188506162813</t>
  </si>
  <si>
    <t>-34.829547422834786</t>
  </si>
  <si>
    <t>997bafce</t>
  </si>
  <si>
    <t>NTL09-3310</t>
  </si>
  <si>
    <t>R. Des. José Gomes da Costa, 1906 - Capim Macio, Natal - RN, 59082-140</t>
  </si>
  <si>
    <t>-5.860583176357349</t>
  </si>
  <si>
    <t>-35.19421115342582</t>
  </si>
  <si>
    <t>799390ae</t>
  </si>
  <si>
    <t>NTL07-3027</t>
  </si>
  <si>
    <t>Nagisa, Rua Ipanguaçú, 1135 - Tirol, Natal - RN, 59015-030</t>
  </si>
  <si>
    <t>-5.798063080607897</t>
  </si>
  <si>
    <t>-35.199161052687494</t>
  </si>
  <si>
    <t>c2330362</t>
  </si>
  <si>
    <t>NTL16-681</t>
  </si>
  <si>
    <t>R. Euclídes da Cunha, 316 - Passagem de Areia, Parnamirim - RN, 59145-520</t>
  </si>
  <si>
    <t>-5.911554358818921</t>
  </si>
  <si>
    <t>-35.28181493282319</t>
  </si>
  <si>
    <t>import_05122025</t>
  </si>
  <si>
    <t>aa5ef153</t>
  </si>
  <si>
    <t>NTL16-682</t>
  </si>
  <si>
    <t>R. Euclídes da Cunha, 51b - Passagem de Areia, Parnamirim - RN, 59145-520</t>
  </si>
  <si>
    <t>-5.913261841117769</t>
  </si>
  <si>
    <t>-35.280661582946784</t>
  </si>
  <si>
    <t>105697ee</t>
  </si>
  <si>
    <t>NTL16-683</t>
  </si>
  <si>
    <t>R. Olávo Bilac, 86 - Passagem de Areia, Parnamirim - RN, 59145-510</t>
  </si>
  <si>
    <t>-5.913394570966344</t>
  </si>
  <si>
    <t>-35.28095796704293</t>
  </si>
  <si>
    <t>ccde4475</t>
  </si>
  <si>
    <t>NTL16-684</t>
  </si>
  <si>
    <t>R. Olávo Bilac, 34 - Passagem de Areia, Parnamirim - RN, 59145-510</t>
  </si>
  <si>
    <t>-5.911842496826426</t>
  </si>
  <si>
    <t>-35.28207778930665</t>
  </si>
  <si>
    <t>6f537d32</t>
  </si>
  <si>
    <t>NTL16-685</t>
  </si>
  <si>
    <t>R. Rui Barbosa, 881 - Passagem de Areia, Parnamirim - RN, 59145-500</t>
  </si>
  <si>
    <t>-5.91199190166014</t>
  </si>
  <si>
    <t>-35.28244256973267</t>
  </si>
  <si>
    <t>1df4f4c4</t>
  </si>
  <si>
    <t>NTL16-686</t>
  </si>
  <si>
    <t>R. Rui Barbosa, 638 - Conj. Hab. Augusto Severo, Parnamirim - RN, 59145-500</t>
  </si>
  <si>
    <t>-5.913905480538503</t>
  </si>
  <si>
    <t>-35.28117053210736</t>
  </si>
  <si>
    <t>491145b2</t>
  </si>
  <si>
    <t>NTL16-687</t>
  </si>
  <si>
    <t>R. Elis Regina, 679-601 - Passagem de Areia, Parnamirim - RN, 59145-490</t>
  </si>
  <si>
    <t>-5.912770940496584</t>
  </si>
  <si>
    <t>-35.282426476478584</t>
  </si>
  <si>
    <t>171f6c1a</t>
  </si>
  <si>
    <t>NTL16-688</t>
  </si>
  <si>
    <t>R. Elis Regina, 597-561 - Passagem de Areia, Parnamirim - RN, 59145-490</t>
  </si>
  <si>
    <t>-5.914326346946464</t>
  </si>
  <si>
    <t>-35.281401872634895</t>
  </si>
  <si>
    <t>6a4bc1b8</t>
  </si>
  <si>
    <t>OTL07</t>
  </si>
  <si>
    <t>NTL16-689</t>
  </si>
  <si>
    <t>R. Alm. Tamandaré, 338-630 - Passagem de Areia, Parnamirim - RN, 59145-480</t>
  </si>
  <si>
    <t>-5.914168938945485</t>
  </si>
  <si>
    <t>-35.28229773044587</t>
  </si>
  <si>
    <t>5a1b2bed</t>
  </si>
  <si>
    <t>NTL16-690</t>
  </si>
  <si>
    <t>R. Rivaldo Moreira da Câmara, 15-61 - Passagem de Areia, Parnamirim - RN, 59145-620</t>
  </si>
  <si>
    <t>-5.911340923161067</t>
  </si>
  <si>
    <t>-35.27876257896424</t>
  </si>
  <si>
    <t>e21e21df</t>
  </si>
  <si>
    <t>NTL16-691</t>
  </si>
  <si>
    <t>R. Antônio Bezerra Neto, 155-77 - Passagem de Areia, Parnamirim - RN, 59145-550</t>
  </si>
  <si>
    <t>-5.909793512179857</t>
  </si>
  <si>
    <t>-35.28032898902894</t>
  </si>
  <si>
    <t>549c8196</t>
  </si>
  <si>
    <t>NTL16-692</t>
  </si>
  <si>
    <t>R. Edgar Felipe Santiago, 44 - Passagem de Areia, Parnamirim - RN, 59145-560</t>
  </si>
  <si>
    <t>-5.9099455855197105</t>
  </si>
  <si>
    <t>-35.2814394235611</t>
  </si>
  <si>
    <t>bf4cee69</t>
  </si>
  <si>
    <t>NTL16-693</t>
  </si>
  <si>
    <t>R. Antônio Bezerra Neto, 55 - Passagem de Areia, Parnamirim - RN, 59145-550</t>
  </si>
  <si>
    <t>-5.908939766338371</t>
  </si>
  <si>
    <t>-35.27903079986573</t>
  </si>
  <si>
    <t>6a8abfc2</t>
  </si>
  <si>
    <t>NTL16-694</t>
  </si>
  <si>
    <t>R. Edgar Dantas, 2397 - Passagem de Areia, Parnamirim - RN, 59145-590</t>
  </si>
  <si>
    <t>-5.90988422259813</t>
  </si>
  <si>
    <t>-35.2794760465622</t>
  </si>
  <si>
    <t>3a29049a</t>
  </si>
  <si>
    <t>NTL16-695</t>
  </si>
  <si>
    <t>R. Maria F. Cruz Alves, 97-65 - Conj. Hab. Augusto Severo, Parnamirim - RN, 59145-600</t>
  </si>
  <si>
    <t>-5.909254585270676</t>
  </si>
  <si>
    <t>-35.278403162956245</t>
  </si>
  <si>
    <t>3fd87d6a</t>
  </si>
  <si>
    <t>NTL16-696</t>
  </si>
  <si>
    <t>R. Rivaldo Moreira da Câmara, 198 - Passagem de Areia, Parnamirim - RN, 59145-620</t>
  </si>
  <si>
    <t>-5.9100869870087465</t>
  </si>
  <si>
    <t>-35.27799010276795</t>
  </si>
  <si>
    <t>cd38fdff</t>
  </si>
  <si>
    <t>NTL15-1123</t>
  </si>
  <si>
    <t>R. Benjamim de Freitas, 50 - Nova Esperança, Parnamirim - RN, 59144-314</t>
  </si>
  <si>
    <t>-5.941673256511162</t>
  </si>
  <si>
    <t>-35.280892816178054</t>
  </si>
  <si>
    <t>41c1b597</t>
  </si>
  <si>
    <t>FLA31-0977</t>
  </si>
  <si>
    <t>Parque Pres. Vargas</t>
  </si>
  <si>
    <t>R. Martins de Lima, 114 - Parque Pres. Vargas, Fortaleza - CE, 60734-760</t>
  </si>
  <si>
    <t>-3.831187944803108</t>
  </si>
  <si>
    <t>-38.59621524810792</t>
  </si>
  <si>
    <t>0a286c39</t>
  </si>
  <si>
    <t>FLA31-0978</t>
  </si>
  <si>
    <t>R. Vicente Ferret, 9455 - Boa Vista, Fortaleza - CE, 60713-360</t>
  </si>
  <si>
    <t>-3.8313431652553196</t>
  </si>
  <si>
    <t>-38.59739005565643</t>
  </si>
  <si>
    <t>178f9bfa</t>
  </si>
  <si>
    <t>FLA31-0979</t>
  </si>
  <si>
    <t>R. Francisco Inácio, 638 - Parque Pres. Vargas, Fortaleza - CE, 60332-774</t>
  </si>
  <si>
    <t>-3.8319578244270183</t>
  </si>
  <si>
    <t>-38.597772976279586</t>
  </si>
  <si>
    <t>8d4b1e0b</t>
  </si>
  <si>
    <t>FLA31-0980</t>
  </si>
  <si>
    <t>Alto Alegre</t>
  </si>
  <si>
    <t>R. Lima Campos, 1308 - Alto Alegre, Fortaleza - CE, 60741-350</t>
  </si>
  <si>
    <t>-3.831546557529376</t>
  </si>
  <si>
    <t>-38.59935343265534</t>
  </si>
  <si>
    <t>662eacfd</t>
  </si>
  <si>
    <t>FLA31-0981</t>
  </si>
  <si>
    <t>R. Lima Campos, 1023 - Parque Pres. Vargas, Fortaleza - CE, 61922-020</t>
  </si>
  <si>
    <t>-3.8302780312410323</t>
  </si>
  <si>
    <t>-38.59869897365571</t>
  </si>
  <si>
    <t>3d5bc246</t>
  </si>
  <si>
    <t>FLA31-0982</t>
  </si>
  <si>
    <t>R. Francisco Inácio, 656 - Parque Pres. Vargas, Fortaleza - CE, 60332-774</t>
  </si>
  <si>
    <t>-3.829796311904719</t>
  </si>
  <si>
    <t>-38.600356578826904</t>
  </si>
  <si>
    <t>d1413101</t>
  </si>
  <si>
    <t>FLA31-0983</t>
  </si>
  <si>
    <t>R. Francisco Inácio, 266 - Parque Pres. Vargas, Fortaleza - CE, 60332-774</t>
  </si>
  <si>
    <t>-3.830066610010144</t>
  </si>
  <si>
    <t>-38.601421415805824</t>
  </si>
  <si>
    <t>0bc53898</t>
  </si>
  <si>
    <t>FLA31-0984</t>
  </si>
  <si>
    <t>R. Martins de Lima, 680 - Parque Pres. Vargas, Fortaleza - CE, 60765-725</t>
  </si>
  <si>
    <t>-3.828827519974149</t>
  </si>
  <si>
    <t>-38.60076695680619</t>
  </si>
  <si>
    <t>f6b027fb</t>
  </si>
  <si>
    <t>FLA31-0985</t>
  </si>
  <si>
    <t>R. Carlos Tertuliano, 601 - Parque Pres. Vargas, Fortaleza - CE, 60765-565</t>
  </si>
  <si>
    <t>-3.828404676743632</t>
  </si>
  <si>
    <t>-38.59994888305665</t>
  </si>
  <si>
    <t>9b9cde2f</t>
  </si>
  <si>
    <t>FLA31-0986</t>
  </si>
  <si>
    <t>R. Carlos Tertuliano, 271 - Parque Pres. Vargas, Fortaleza - CE, 60765-565</t>
  </si>
  <si>
    <t>-3.829667853369242</t>
  </si>
  <si>
    <t>-38.597540259361274</t>
  </si>
  <si>
    <t>a1ee17a4</t>
  </si>
  <si>
    <t>FLA31-0987</t>
  </si>
  <si>
    <t>R. Carlos Tertuliano, 122 - Parque Pres. Vargas, Fortaleza - CE, 60765-565</t>
  </si>
  <si>
    <t>-3.830684816247196</t>
  </si>
  <si>
    <t>-38.59565734863281</t>
  </si>
  <si>
    <t>0581f751</t>
  </si>
  <si>
    <t>FLA31-0988</t>
  </si>
  <si>
    <t>R. Antônio Chacon, 195 - Parque Pres. Vargas, Fortaleza - CE, 60765-555</t>
  </si>
  <si>
    <t>-3.829978294796968</t>
  </si>
  <si>
    <t>-38.59610259532929</t>
  </si>
  <si>
    <t>3ce3abc6</t>
  </si>
  <si>
    <t>FLA31-0989</t>
  </si>
  <si>
    <t>Sem. José Afonso</t>
  </si>
  <si>
    <t>R. Jacarandá, 570 - Sen. José Afonso Sancho, Fortaleza - CE, 61922-020</t>
  </si>
  <si>
    <t>-3.8290790848349863</t>
  </si>
  <si>
    <t>-38.59648615121842</t>
  </si>
  <si>
    <t>a15e027c</t>
  </si>
  <si>
    <t>FLA31-0990</t>
  </si>
  <si>
    <t>R. Lima Campos, 315 - Parque Pres. Vargas, Fortaleza - CE, 60765-525</t>
  </si>
  <si>
    <t>-3.828629479499777</t>
  </si>
  <si>
    <t>-38.59787821769715</t>
  </si>
  <si>
    <t>3144fc19</t>
  </si>
  <si>
    <t>FLA31-0991</t>
  </si>
  <si>
    <t>R. Antônio Chacon, 500 - Parque Pres. Vargas, Fortaleza - CE, 60765-525</t>
  </si>
  <si>
    <t>-3.8284260865324744</t>
  </si>
  <si>
    <t>-38.59896719455719</t>
  </si>
  <si>
    <t>d93f2cd6</t>
  </si>
  <si>
    <t>FLA31-0992</t>
  </si>
  <si>
    <t>R. Lucineide Gomes, 413 - Parque Pres. Vargas, Fortaleza - CE, 60765-545</t>
  </si>
  <si>
    <t>-3.8277730877319387</t>
  </si>
  <si>
    <t>-38.598613142967224</t>
  </si>
  <si>
    <t>ef700f3a</t>
  </si>
  <si>
    <t>FLA21-2870</t>
  </si>
  <si>
    <t>R. Edite Braga, 59 - Jardim América, Fortaleza - CE, 60425-105</t>
  </si>
  <si>
    <t>-3.752812789879173</t>
  </si>
  <si>
    <t>-38.54064578654206</t>
  </si>
  <si>
    <t>import_08122025</t>
  </si>
  <si>
    <t>1e08f603</t>
  </si>
  <si>
    <t>FLA21-2871</t>
  </si>
  <si>
    <t>f11fbc14</t>
  </si>
  <si>
    <t>FLA21-2872</t>
  </si>
  <si>
    <t>54b60277</t>
  </si>
  <si>
    <t>FLA10-1925</t>
  </si>
  <si>
    <t>Av. Beira Mar, 3960 - Mucuripe, Fortaleza - CE, 60165-121</t>
  </si>
  <si>
    <t>-3.7236790380423885</t>
  </si>
  <si>
    <t>-38.48559960722923</t>
  </si>
  <si>
    <t>d8f2fc7e</t>
  </si>
  <si>
    <t>FLA10-1925-1</t>
  </si>
  <si>
    <t>e12a91e5</t>
  </si>
  <si>
    <t>FLA10-1926</t>
  </si>
  <si>
    <t>f36ad66b</t>
  </si>
  <si>
    <t>FLA10-1926-1</t>
  </si>
  <si>
    <t>dee12cb7</t>
  </si>
  <si>
    <t>FLA10-1927</t>
  </si>
  <si>
    <t>050836b6</t>
  </si>
  <si>
    <t>FLA10-1927-1</t>
  </si>
  <si>
    <t>5f736986</t>
  </si>
  <si>
    <t>FLA10-1928</t>
  </si>
  <si>
    <t>e630776a</t>
  </si>
  <si>
    <t>FLA10-1928-1</t>
  </si>
  <si>
    <t>0929f8e4</t>
  </si>
  <si>
    <t>FLA10-1929</t>
  </si>
  <si>
    <t>7ea42a36</t>
  </si>
  <si>
    <t>FLA10-1929-1</t>
  </si>
  <si>
    <t>c7ebb745</t>
  </si>
  <si>
    <t>FLA10-1930</t>
  </si>
  <si>
    <t>96fcd2a4</t>
  </si>
  <si>
    <t>FLA10-1930-1</t>
  </si>
  <si>
    <t>6ea1aafb</t>
  </si>
  <si>
    <t>FLA10-1931</t>
  </si>
  <si>
    <t>a5d6a838</t>
  </si>
  <si>
    <t>FLA10-1931-1</t>
  </si>
  <si>
    <t>8980e9cb</t>
  </si>
  <si>
    <t>FLA10-1932</t>
  </si>
  <si>
    <t>e8d01731</t>
  </si>
  <si>
    <t>FLA10-1932-1</t>
  </si>
  <si>
    <t>b556786f</t>
  </si>
  <si>
    <t>FLA10-1933</t>
  </si>
  <si>
    <t>ca961ed1</t>
  </si>
  <si>
    <t>FLA10-1933-1</t>
  </si>
  <si>
    <t>4300b3d2</t>
  </si>
  <si>
    <t>FLA10-1934</t>
  </si>
  <si>
    <t>9f5322c7</t>
  </si>
  <si>
    <t>FLA10-1934-1</t>
  </si>
  <si>
    <t>a4aab33e</t>
  </si>
  <si>
    <t>FLA10-1935</t>
  </si>
  <si>
    <t>f7ee1964</t>
  </si>
  <si>
    <t>FLA10-1935-1</t>
  </si>
  <si>
    <t>d1624820</t>
  </si>
  <si>
    <t>FLA10-1936</t>
  </si>
  <si>
    <t>c1a0351b</t>
  </si>
  <si>
    <t>FLA10-1936-1</t>
  </si>
  <si>
    <t>23574565</t>
  </si>
  <si>
    <t>FLA10-1937</t>
  </si>
  <si>
    <t>08b51a73</t>
  </si>
  <si>
    <t>FLA10-1937-1</t>
  </si>
  <si>
    <t>23bc619c</t>
  </si>
  <si>
    <t>FLA10-1938</t>
  </si>
  <si>
    <t>9a06e2a3</t>
  </si>
  <si>
    <t>FLA10-1938-1</t>
  </si>
  <si>
    <t>ba9fb0e9</t>
  </si>
  <si>
    <t>FLA10-1939</t>
  </si>
  <si>
    <t>272113bd</t>
  </si>
  <si>
    <t>FLA10-1939-1</t>
  </si>
  <si>
    <t>f36a43ff</t>
  </si>
  <si>
    <t>FLA10-1940</t>
  </si>
  <si>
    <t>ec91dac2</t>
  </si>
  <si>
    <t>FLA10-1940-1</t>
  </si>
  <si>
    <t>fe2e447d</t>
  </si>
  <si>
    <t>NTL16-697</t>
  </si>
  <si>
    <t>R. Vinte Um De Abril, 156 - Bela Parnamirim, Parnamirim - RN, 59142-704</t>
  </si>
  <si>
    <t>-5.929270831927092</t>
  </si>
  <si>
    <t>-35.28704524023852</t>
  </si>
  <si>
    <t>efc2b678</t>
  </si>
  <si>
    <t>NTL16-698</t>
  </si>
  <si>
    <t>R. Vinte e UM DE ABRIL, 4-94, Parnamirim - RN, 59140-971</t>
  </si>
  <si>
    <t>-5.928726588287633</t>
  </si>
  <si>
    <t>-35.286543667152735</t>
  </si>
  <si>
    <t>e70ae630</t>
  </si>
  <si>
    <t>NTL16-699</t>
  </si>
  <si>
    <t>Bela Vista III</t>
  </si>
  <si>
    <t>R. TREZE DE MAIO, 25 - Bela Vista III, Parnamirim - RN, 59140-971</t>
  </si>
  <si>
    <t>-5.928785281254967</t>
  </si>
  <si>
    <t>-35.28730809672198</t>
  </si>
  <si>
    <t>5f38ee30</t>
  </si>
  <si>
    <t>NTL16-700</t>
  </si>
  <si>
    <t>Av. Topógrafo Nelson Monteiro, 95, Parnamirim - RN, 59140-971</t>
  </si>
  <si>
    <t>-5.928905335032349</t>
  </si>
  <si>
    <t>-35.287788212135645</t>
  </si>
  <si>
    <t>61ecf35a</t>
  </si>
  <si>
    <t>NTL16-701</t>
  </si>
  <si>
    <t>R. Inter Lagos - Bela Vista III, Parnamirim - RN, 59140-971</t>
  </si>
  <si>
    <t>-5.928346951324146</t>
  </si>
  <si>
    <t>-35.287627279676606</t>
  </si>
  <si>
    <t>14799273</t>
  </si>
  <si>
    <t>NTL16-702</t>
  </si>
  <si>
    <t>R. Jessé Soares Souto, 65 - Bela Parnamirim, Parnamirim - RN, 59142-730</t>
  </si>
  <si>
    <t>-5.928849309939498</t>
  </si>
  <si>
    <t>-35.28844803555331</t>
  </si>
  <si>
    <t>e021205f</t>
  </si>
  <si>
    <t>NTL16-703</t>
  </si>
  <si>
    <t>R. Alameda das Tordesilhas, 2988 - Bela Parnamirim, Parnamirim - RN, 59142-621</t>
  </si>
  <si>
    <t>-5.929356203429675</t>
  </si>
  <si>
    <t>-35.28867870552859</t>
  </si>
  <si>
    <t>a536c8bf</t>
  </si>
  <si>
    <t>NTL16-704</t>
  </si>
  <si>
    <t>R. 16 de Maio, 65 - Bela Parnamirim, Parnamirim - RN, 59142-708</t>
  </si>
  <si>
    <t>-5.9293028462421065</t>
  </si>
  <si>
    <t>-35.28811544163546</t>
  </si>
  <si>
    <t>0cbc860b</t>
  </si>
  <si>
    <t>NTL16-705</t>
  </si>
  <si>
    <t>R. Alameda das Tordesilhas, 83-29 - Santa Tereza, Parnamirim - RN, 59142-440</t>
  </si>
  <si>
    <t>-5.9298924428780975</t>
  </si>
  <si>
    <t>-35.28834342940173</t>
  </si>
  <si>
    <t>6c268212</t>
  </si>
  <si>
    <t>NTL16-706</t>
  </si>
  <si>
    <t>R. das Águas Azuis, 35-2, Parnamirim - RN, 59142-508</t>
  </si>
  <si>
    <t>-5.930495378152772</t>
  </si>
  <si>
    <t>-35.288643836811396</t>
  </si>
  <si>
    <t>d2d271ba</t>
  </si>
  <si>
    <t>NTL16-707</t>
  </si>
  <si>
    <t>R. TREZE DE MAIO, 7 - Bela Parnamirim, Parnamirim - RN, 59142-714</t>
  </si>
  <si>
    <t>-5.930249935554121</t>
  </si>
  <si>
    <t>-35.28755485995135</t>
  </si>
  <si>
    <t>38d756cc</t>
  </si>
  <si>
    <t>NTL16-708</t>
  </si>
  <si>
    <t>R. Alameda das Tordesilhas, 13-1 - Santa Tereza, Parnamirim - RN, 59140-971</t>
  </si>
  <si>
    <t>-5.930877414647471</t>
  </si>
  <si>
    <t>-35.28768226496141</t>
  </si>
  <si>
    <t>968fb726</t>
  </si>
  <si>
    <t>NTL16-709</t>
  </si>
  <si>
    <t>Av. Topógrafo Nelson Monteiro, 150 - Bela Vista III, Parnamirim - RN, 59142-630</t>
  </si>
  <si>
    <t>-5.929719565711224</t>
  </si>
  <si>
    <t>-35.2872665225641</t>
  </si>
  <si>
    <t>fe82be20</t>
  </si>
  <si>
    <t>NTL16-710</t>
  </si>
  <si>
    <t>Av. Topógrafo Nelson Monteiro, 101, Parnamirim - RN, 59140-971</t>
  </si>
  <si>
    <t>-5.930237129821829</t>
  </si>
  <si>
    <t>-35.286919176496674</t>
  </si>
  <si>
    <t>e52a1604</t>
  </si>
  <si>
    <t>NTL16-711</t>
  </si>
  <si>
    <t>R. TREZE DE MAIO, 173 - Bela Parnamirim, Parnamirim - RN, 59142-714</t>
  </si>
  <si>
    <t>-5.929713696453206</t>
  </si>
  <si>
    <t>-35.2867180107387</t>
  </si>
  <si>
    <t>8c6eaebf</t>
  </si>
  <si>
    <t>NTL16-712</t>
  </si>
  <si>
    <t>R. Prudente de Morais, 826 - Santa Tereza, Parnamirim - RN, 59142-270</t>
  </si>
  <si>
    <t>-5.929636328579693</t>
  </si>
  <si>
    <t>-35.28602600081286</t>
  </si>
  <si>
    <t>b31abbae</t>
  </si>
  <si>
    <t>NTL13-1673</t>
  </si>
  <si>
    <t>R. Odilon Braga, 165 - Boa Esperança, Parnamirim - RN, 59140-370</t>
  </si>
  <si>
    <t>-5.928414812422722</t>
  </si>
  <si>
    <t>-35.260173059313736</t>
  </si>
  <si>
    <t>import_CAIXAS</t>
  </si>
  <si>
    <t>94cae621</t>
  </si>
  <si>
    <t>NTL13-1674</t>
  </si>
  <si>
    <t>aa984251</t>
  </si>
  <si>
    <t>NTL13-1675</t>
  </si>
  <si>
    <t>bb989dd9</t>
  </si>
  <si>
    <t>NTL13-1676</t>
  </si>
  <si>
    <t>14e50dff</t>
  </si>
  <si>
    <t>NTL13-1677</t>
  </si>
  <si>
    <t>a91ba271</t>
  </si>
  <si>
    <t>NTL13-1678</t>
  </si>
  <si>
    <t>5ff7fcdd</t>
  </si>
  <si>
    <t>NTL13-1679</t>
  </si>
  <si>
    <t>89544e5f</t>
  </si>
  <si>
    <t>NTL13-1680</t>
  </si>
  <si>
    <t>c51e9c17</t>
  </si>
  <si>
    <t>FLA15-0257</t>
  </si>
  <si>
    <t>R. Humberto Holanda Cassunde, 310 - Boa Vista, Fortaleza - CE, 60867-560</t>
  </si>
  <si>
    <t>-3.8040292856127116</t>
  </si>
  <si>
    <t>-38.517669439315796</t>
  </si>
  <si>
    <t>c2ae5cc1</t>
  </si>
  <si>
    <t>FLA15-0258</t>
  </si>
  <si>
    <t>Mata Galinha</t>
  </si>
  <si>
    <t>R. Edno Alves de Oliveira, 390 - Mata Galinha, Fortaleza - CE, 60867-550</t>
  </si>
  <si>
    <t>-3.8036813665963107</t>
  </si>
  <si>
    <t>-38.51825952529908</t>
  </si>
  <si>
    <t>e7f533d7</t>
  </si>
  <si>
    <t>FLA15-0259</t>
  </si>
  <si>
    <t>R. Inês Brasil, 200 - Boa Vista, Fortaleza - CE, 60867-540</t>
  </si>
  <si>
    <t>-3.80202741119761</t>
  </si>
  <si>
    <t>-38.51776599884034</t>
  </si>
  <si>
    <t>078dc701</t>
  </si>
  <si>
    <t>FLA15-0260</t>
  </si>
  <si>
    <t>Rua Maestro Néo Miranda, 2-230 - Mata Galinha, Fortaleza - CE, 60867-530</t>
  </si>
  <si>
    <t>-3.801045206408994</t>
  </si>
  <si>
    <t>-38.5179215669632</t>
  </si>
  <si>
    <t>1b7c3eee</t>
  </si>
  <si>
    <t>FLA15-0261</t>
  </si>
  <si>
    <t>Av. Alberto Craveiro, 2585 - Mata Galinha, Fortaleza - CE, 60861-211</t>
  </si>
  <si>
    <t>-3.8026108456649443</t>
  </si>
  <si>
    <t>-38.51994395256043</t>
  </si>
  <si>
    <t>d7851dd8</t>
  </si>
  <si>
    <t>FLA15-0262</t>
  </si>
  <si>
    <t>Rua Maestro Néo Miranda, 110 - Boa Vista, Fortaleza - CE, 60867-530</t>
  </si>
  <si>
    <t>-3.8032745687990253</t>
  </si>
  <si>
    <t>-38.519643545150764</t>
  </si>
  <si>
    <t>aeaf73c2</t>
  </si>
  <si>
    <t>FLA15-0263</t>
  </si>
  <si>
    <t>R. Inês Brasil, 699-351 - Boa Vista, Fortaleza - CE, 60867-540</t>
  </si>
  <si>
    <t>-3.804307620724685</t>
  </si>
  <si>
    <t>-38.519622087478645</t>
  </si>
  <si>
    <t>f9ab39be</t>
  </si>
  <si>
    <t>FLA15-0264</t>
  </si>
  <si>
    <t>R. Inês Dantas de Menezes, 180 - Mata Galinha, Fortaleza - CE, 60867-570</t>
  </si>
  <si>
    <t>-3.8049445795849097</t>
  </si>
  <si>
    <t>-38.51753532886506</t>
  </si>
  <si>
    <t>86c34465</t>
  </si>
  <si>
    <t>FLA15-0265</t>
  </si>
  <si>
    <t>R. Adélia Feijó, 465 - Mata Galinha, Fortaleza - CE, 60867-620</t>
  </si>
  <si>
    <t>-3.8053567291847172</t>
  </si>
  <si>
    <t>-38.51702570915223</t>
  </si>
  <si>
    <t>ec4d07eb</t>
  </si>
  <si>
    <t>FLA15-0266</t>
  </si>
  <si>
    <t>R. Geórgia Bezerra Sabóia, 890 - Mata Galinha, Fortaleza - CE, 60867-590</t>
  </si>
  <si>
    <t>-3.8063737208600106</t>
  </si>
  <si>
    <t>-38.51701498031617</t>
  </si>
  <si>
    <t>5c309264</t>
  </si>
  <si>
    <t>FLA15-0267</t>
  </si>
  <si>
    <t>Boa Vista, Mata Galinha, Fortaleza - CE</t>
  </si>
  <si>
    <t>-3.806876863665864</t>
  </si>
  <si>
    <t>-38.51652681827546</t>
  </si>
  <si>
    <t>fd5a9c4d</t>
  </si>
  <si>
    <t>FLA15-0268</t>
  </si>
  <si>
    <t>Rua Manoel de Aguiar Pontes - Mata Galinha, Fortaleza - CE, 60867-695</t>
  </si>
  <si>
    <t>-3.8092427014278987</t>
  </si>
  <si>
    <t>-38.51630151271821</t>
  </si>
  <si>
    <t>4d07a962</t>
  </si>
  <si>
    <t>FLA15-0269</t>
  </si>
  <si>
    <t>Esplanada Castelão</t>
  </si>
  <si>
    <t>Rua M, No. 241 - Esplanada Castelão, Fortaleza - CE, 60867-650</t>
  </si>
  <si>
    <t>-3.8096655540985176</t>
  </si>
  <si>
    <t>-38.518141508102424</t>
  </si>
  <si>
    <t>96eeffd0</t>
  </si>
  <si>
    <t>FLA15-0270</t>
  </si>
  <si>
    <t>Loteamento novo Castelão</t>
  </si>
  <si>
    <t>R. N, 1179 - Loteamento novo Castelão, Fortaleza - CE, 60867-660</t>
  </si>
  <si>
    <t>-3.8090339512987126</t>
  </si>
  <si>
    <t>-38.51796448230744</t>
  </si>
  <si>
    <t>721eb220</t>
  </si>
  <si>
    <t>FLA15-0271</t>
  </si>
  <si>
    <t>R. Francisco Nogueira Da Silva, 409 - Mata Galinha, Fortaleza - CE, 60867-670</t>
  </si>
  <si>
    <t>-3.80840234803536</t>
  </si>
  <si>
    <t>-38.51772844791413</t>
  </si>
  <si>
    <t>806e155f</t>
  </si>
  <si>
    <t>FLA15-0272</t>
  </si>
  <si>
    <t>R. José Franca Cabral, 748 - Mata Galinha, Fortaleza - CE, 60867-580</t>
  </si>
  <si>
    <t>-3.807181960755995</t>
  </si>
  <si>
    <t>-38.51827025413514</t>
  </si>
  <si>
    <t>40c7b3e7</t>
  </si>
  <si>
    <t>FLA15-0273</t>
  </si>
  <si>
    <t>Rua Quatro Irmãos, 534 - Boa Vista, Fortaleza - CE, 60861-045</t>
  </si>
  <si>
    <t>-3.7941242439681133</t>
  </si>
  <si>
    <t>-38.51619690656663</t>
  </si>
  <si>
    <t>c1af9ebc</t>
  </si>
  <si>
    <t>FLA15-0274</t>
  </si>
  <si>
    <t>Castelão</t>
  </si>
  <si>
    <t>Rua Conde Januário, 456 - Castelão, Fortaleza - CE, 60861-025</t>
  </si>
  <si>
    <t>-3.7933989581500054</t>
  </si>
  <si>
    <t>-38.51605743169785</t>
  </si>
  <si>
    <t>dbfe0357</t>
  </si>
  <si>
    <t>FLA15-0275</t>
  </si>
  <si>
    <t>R. Manuel Rodrigues, 23-183 - Boa Vista, Fortaleza - CE, 60861-015</t>
  </si>
  <si>
    <t>-3.7925144297878046</t>
  </si>
  <si>
    <t>-38.51675346493721</t>
  </si>
  <si>
    <t>db691917</t>
  </si>
  <si>
    <t>FLA15-0276</t>
  </si>
  <si>
    <t>R. Joana Moreira, 202-330 - Dias Macêdo, Fortaleza - CE, 60860-780</t>
  </si>
  <si>
    <t>-3.7918252731747457</t>
  </si>
  <si>
    <t>-38.516513407230384</t>
  </si>
  <si>
    <t>3cff8482</t>
  </si>
  <si>
    <t>FLA15-0277</t>
  </si>
  <si>
    <t>Rua Major Moreira, 306 - Dias Macêdo, Fortaleza - CE, 60860-760</t>
  </si>
  <si>
    <t>-3.791113367125732</t>
  </si>
  <si>
    <t>-38.516360521316535</t>
  </si>
  <si>
    <t>536cd50b</t>
  </si>
  <si>
    <t>FLA15-0278</t>
  </si>
  <si>
    <t>Rua Professor Nelson Alves, 310 - Dias Macêdo, Fortaleza - CE, 60860-730</t>
  </si>
  <si>
    <t>-3.7903907551231666</t>
  </si>
  <si>
    <t>-38.516349792480476</t>
  </si>
  <si>
    <t>dd7a1ab5</t>
  </si>
  <si>
    <t>FLA15-0279</t>
  </si>
  <si>
    <t>R. José Messías Matos, 80 - Dias Macêdo, Fortaleza - CE, 60861-190</t>
  </si>
  <si>
    <t>-3.7897912543368655</t>
  </si>
  <si>
    <t>-38.51580262184144</t>
  </si>
  <si>
    <t>948a77e9</t>
  </si>
  <si>
    <t>FLA15-0280</t>
  </si>
  <si>
    <t>R. José Albino, 140-2 - Dias Macêdo, Fortaleza - CE, 60860-690</t>
  </si>
  <si>
    <t>-3.789049906807766</t>
  </si>
  <si>
    <t>-38.516392707824714</t>
  </si>
  <si>
    <t>c2773cac</t>
  </si>
  <si>
    <t>FLA15-0281</t>
  </si>
  <si>
    <t>R. São Sebastião, 415 - Boa Vista, Fortaleza - CE, 60861-030</t>
  </si>
  <si>
    <t>-3.7947893117938576</t>
  </si>
  <si>
    <t>-38.51629480719567</t>
  </si>
  <si>
    <t>04c68edc</t>
  </si>
  <si>
    <t>FLA15-0282</t>
  </si>
  <si>
    <t>Rua Jose Messeias Matos, Castelão, Fortaleza - CE, 60861-070</t>
  </si>
  <si>
    <t>-3.795529316237563</t>
  </si>
  <si>
    <t>-38.51645708084107</t>
  </si>
  <si>
    <t>d6edb9e4</t>
  </si>
  <si>
    <t>FLA15-0283</t>
  </si>
  <si>
    <t>R. José Messías Matos, 569 - Dias Macedo, Fortaleza - CE, 60861-190</t>
  </si>
  <si>
    <t>-3.7962626292380204</t>
  </si>
  <si>
    <t>-38.516644835472114</t>
  </si>
  <si>
    <t>3fa8997f</t>
  </si>
  <si>
    <t>FLA15-0284</t>
  </si>
  <si>
    <t>R. Guadalajara, 438 - Castelão, Fortaleza - CE, 60861-130</t>
  </si>
  <si>
    <t>-3.796979883687113</t>
  </si>
  <si>
    <t>-38.51683259010316</t>
  </si>
  <si>
    <t>851242b7</t>
  </si>
  <si>
    <t>FLA15-0285</t>
  </si>
  <si>
    <t>Tagarella Bazar, Mata Galinha, Fortaleza - CE, 60861-140</t>
  </si>
  <si>
    <t>-3.7976623453895213</t>
  </si>
  <si>
    <t>-38.51691573858262</t>
  </si>
  <si>
    <t>f4531a1e</t>
  </si>
  <si>
    <t>FLA15-0286</t>
  </si>
  <si>
    <t>Rua Tenente Jonas, 432-588 - Boa Vista, Fortaleza - CE, 60861-150</t>
  </si>
  <si>
    <t>-3.7983769223584876</t>
  </si>
  <si>
    <t>-38.517090082168586</t>
  </si>
  <si>
    <t>70d6c68e</t>
  </si>
  <si>
    <t>FLA15-0287</t>
  </si>
  <si>
    <t>R. José Messías Matos, 882 - Dias Macedo, Fortaleza - CE, 60860-790</t>
  </si>
  <si>
    <t>-3.799110232939942</t>
  </si>
  <si>
    <t>-38.51724028587342</t>
  </si>
  <si>
    <t>79129626</t>
  </si>
  <si>
    <t>FLA15-0288</t>
  </si>
  <si>
    <t>R. José Augusto, 24-128 - Boa Vista, Fortaleza - CE, 60861-170</t>
  </si>
  <si>
    <t>-3.799773958768322</t>
  </si>
  <si>
    <t>-38.51742804050446</t>
  </si>
  <si>
    <t>50eab30f</t>
  </si>
  <si>
    <t>CH01-NOK 172.22.0.79</t>
  </si>
  <si>
    <t>FLA14-1761</t>
  </si>
  <si>
    <t>Engenheiro Luciano Cavalcante</t>
  </si>
  <si>
    <t>R. Teodoro de Paiva, 199-191 - Engenheiro Luciano Cavalcante, Fortaleza - CE, 60811-275</t>
  </si>
  <si>
    <t>-3.7754392422015797</t>
  </si>
  <si>
    <t>-38.496252000331886</t>
  </si>
  <si>
    <t>e4da9563</t>
  </si>
  <si>
    <t>FLA14-1762</t>
  </si>
  <si>
    <t>626ae3f2</t>
  </si>
  <si>
    <t>FLA14-1763</t>
  </si>
  <si>
    <t>73b39369</t>
  </si>
  <si>
    <t>FLA14-1764</t>
  </si>
  <si>
    <t>ab309b58</t>
  </si>
  <si>
    <t>FLA14-1765</t>
  </si>
  <si>
    <t>2e0541cc</t>
  </si>
  <si>
    <t>FLA14-1766</t>
  </si>
  <si>
    <t>92655302</t>
  </si>
  <si>
    <t>FLA14-1767</t>
  </si>
  <si>
    <t>52df236c</t>
  </si>
  <si>
    <t>FLA14-1768</t>
  </si>
  <si>
    <t>a02eca4c</t>
  </si>
  <si>
    <t>FLA14-1769</t>
  </si>
  <si>
    <t>aaa26b26</t>
  </si>
  <si>
    <t>FLA14-1770</t>
  </si>
  <si>
    <t>1adde41c</t>
  </si>
  <si>
    <t>FLA14-1771</t>
  </si>
  <si>
    <t>e603e5cd</t>
  </si>
  <si>
    <t>FLA14-1772</t>
  </si>
  <si>
    <t>18d625ac</t>
  </si>
  <si>
    <t>FLA14-1773</t>
  </si>
  <si>
    <t>5d93d513</t>
  </si>
  <si>
    <t>FLA14-1774</t>
  </si>
  <si>
    <t>968b7207</t>
  </si>
  <si>
    <t>FLA14-1775</t>
  </si>
  <si>
    <t>1ee9f795</t>
  </si>
  <si>
    <t>FLA14-1776</t>
  </si>
  <si>
    <t>a170ae86</t>
  </si>
  <si>
    <t>Tv. Santa Luzia, 47 - Planalto Ayrton Senna, Fortaleza - CE, 60766-425</t>
  </si>
  <si>
    <t>-3.83956445651833</t>
  </si>
  <si>
    <t>-38.57737541198731</t>
  </si>
  <si>
    <t>09c549ba</t>
  </si>
  <si>
    <t>R. Monte Flôr - Planalto Ayrton Senna, Fortaleza - CE, 60766-425</t>
  </si>
  <si>
    <t>-3.8389264530311915</t>
  </si>
  <si>
    <t>-38.576258540251736</t>
  </si>
  <si>
    <t>013e4b65</t>
  </si>
  <si>
    <t>Tv. João Henrique, 184 - Planalto Ayrton Senna, Fortaleza - CE, 60766-420</t>
  </si>
  <si>
    <t>-3.8403234230693766</t>
  </si>
  <si>
    <t>-38.5757639406802</t>
  </si>
  <si>
    <t>681a5ca2</t>
  </si>
  <si>
    <t>Av. Nova Fortaleza, 819-771 - Planalto Ayrton Senna, Fortaleza - CE, 61930-350</t>
  </si>
  <si>
    <t>-3.8394434929109034</t>
  </si>
  <si>
    <t>-38.57433915138245</t>
  </si>
  <si>
    <t>d10bda08</t>
  </si>
  <si>
    <t>R. Delmiro Júnior, 168 - Planalto Ayrton Senna, Fortaleza - CE, 61930-340</t>
  </si>
  <si>
    <t>-3.8396318961770497</t>
  </si>
  <si>
    <t>-38.57850301272265</t>
  </si>
  <si>
    <t>4e61936e</t>
  </si>
  <si>
    <t>Av. Nova Fortaleza, 1483 - Planalto Ayrton Senna, Fortaleza - CE, 60766-680</t>
  </si>
  <si>
    <t>-3.8381763163160905</t>
  </si>
  <si>
    <t>-38.57924973969603</t>
  </si>
  <si>
    <t>86ca6ddc</t>
  </si>
  <si>
    <t>R. Sta. Tereza, 535-399 - Planalto Ayrton Senna, Fortaleza - CE, 60766-475</t>
  </si>
  <si>
    <t>-3.838860618598445</t>
  </si>
  <si>
    <t>-38.58051091432572</t>
  </si>
  <si>
    <t>429d9971</t>
  </si>
  <si>
    <t>Planalto Ayrton Senna, Fortaleza - CE, 61930-350</t>
  </si>
  <si>
    <t>-3.8375326916025343</t>
  </si>
  <si>
    <t>-38.58151996155357</t>
  </si>
  <si>
    <t>87ca92a7</t>
  </si>
  <si>
    <t>R. Direita, 522-560 - Planalto Ayrton Senna, Fortaleza - CE, 60766-670</t>
  </si>
  <si>
    <t>-3.8368411624502197</t>
  </si>
  <si>
    <t>-38.57866287231446</t>
  </si>
  <si>
    <t>a06e8be0</t>
  </si>
  <si>
    <t>R. Direita, 789-711 - Planalto Ayrton Senna, Fortaleza - CE, 60766-670</t>
  </si>
  <si>
    <t>-3.8365028911501007</t>
  </si>
  <si>
    <t>-38.580009341239936</t>
  </si>
  <si>
    <t>bd9c16e7</t>
  </si>
  <si>
    <t>R. do Sol 1, 718-732 - Planalto Ayrton Senna, Fortaleza - CE, 60766-655</t>
  </si>
  <si>
    <t>-3.8352279494269683</t>
  </si>
  <si>
    <t>-38.57959520842997</t>
  </si>
  <si>
    <t>610e2b95</t>
  </si>
  <si>
    <t>R. do Sol 1, 792-7978 - Planalto Ayrton Senna, Fortaleza - CE, 60766-655</t>
  </si>
  <si>
    <t>-3.8348126027792424</t>
  </si>
  <si>
    <t>-38.5811895135339</t>
  </si>
  <si>
    <t>70286f48</t>
  </si>
  <si>
    <t>R. do Sol 02, 694 - Planalto Ayrton Senna, Fortaleza - CE, 60766-540</t>
  </si>
  <si>
    <t>-3.8378527644080447</t>
  </si>
  <si>
    <t>-38.577550292047825</t>
  </si>
  <si>
    <t>75a6cbaf</t>
  </si>
  <si>
    <t>R. Direita, 259 - Planalto Ayrton Senna, Fortaleza - CE, 60766-670</t>
  </si>
  <si>
    <t>-3.83756373539948</t>
  </si>
  <si>
    <t>-38.57592701911926</t>
  </si>
  <si>
    <t>ad1ab657</t>
  </si>
  <si>
    <t>R. Marcelo Costa, 940 - Planalto Ayrton Senna, Fortaleza - CE, 60766-190</t>
  </si>
  <si>
    <t>-3.8355705027617337</t>
  </si>
  <si>
    <t>-38.57541525350826</t>
  </si>
  <si>
    <t>6c6acea6</t>
  </si>
  <si>
    <t>R. do Sol 1, 453-441 - Planalto Ayrton Senna, Fortaleza - CE, 60766-655</t>
  </si>
  <si>
    <t>-3.8358723787450604</t>
  </si>
  <si>
    <t>-38.57708466079203</t>
  </si>
  <si>
    <t>690733bc</t>
  </si>
  <si>
    <t>Av. Nova Fortaleza, 683-605 - Planalto Ayrton Senna, Fortaleza - CE, 60766-680</t>
  </si>
  <si>
    <t>-3.839821638148929</t>
  </si>
  <si>
    <t>-38.57288217549468</t>
  </si>
  <si>
    <t>a4745fd3</t>
  </si>
  <si>
    <t>R. Bela Vista, 400-600 - Planalto Ayrton Senna, Fortaleza - CE, 60760-645</t>
  </si>
  <si>
    <t>-3.840914325426509</t>
  </si>
  <si>
    <t>-38.57367610780785</t>
  </si>
  <si>
    <t>d8b6e5df</t>
  </si>
  <si>
    <t>R. Ronalth Sousa Martins, 395-318 - Planalto Ayrton Senna, Fortaleza - CE</t>
  </si>
  <si>
    <t>-3.8401328787123026</t>
  </si>
  <si>
    <t>-38.57156521095022</t>
  </si>
  <si>
    <t>999516b7</t>
  </si>
  <si>
    <t>Av. Nova Fortaleza, 357-295 - Planalto Ayrton Senna, Fortaleza - CE, 60766-680</t>
  </si>
  <si>
    <t>-3.8405621387256796</t>
  </si>
  <si>
    <t>-38.56991994387499</t>
  </si>
  <si>
    <t>61d43aa7</t>
  </si>
  <si>
    <t>Av. da Alegria - Planalto Ayrton Senna, Fortaleza - CE, 60760-325</t>
  </si>
  <si>
    <t>-3.842237964767085</t>
  </si>
  <si>
    <t>-38.56885403378329</t>
  </si>
  <si>
    <t>ee951f9b</t>
  </si>
  <si>
    <t>R. Alvorada, 228 - Planalto Ayrton Senna, Fortaleza - CE, 60760-710</t>
  </si>
  <si>
    <t>-3.841999784766799</t>
  </si>
  <si>
    <t>-38.56694698333741</t>
  </si>
  <si>
    <t>2d55bb63</t>
  </si>
  <si>
    <t>R. Morada Nova, 100 - Planalto Ayrton Senna, Fortaleza - CE, 60766-720</t>
  </si>
  <si>
    <t>-3.838323774597974</t>
  </si>
  <si>
    <t>-38.57214295883751</t>
  </si>
  <si>
    <t>e374aa91</t>
  </si>
  <si>
    <t>MCW01-2612</t>
  </si>
  <si>
    <t>R. Aurora - Planalto Ayrton Senna, Fortaleza - CE, 60766-720</t>
  </si>
  <si>
    <t>-3.8373785428177016</t>
  </si>
  <si>
    <t>-38.574055910175964</t>
  </si>
  <si>
    <t>4cd71d18</t>
  </si>
  <si>
    <t>SGM01-1969</t>
  </si>
  <si>
    <t>Regomoleiro</t>
  </si>
  <si>
    <t>R. Maria Luísa Dias, 366 - Regomoleiro, São Gonçalo do Amarante - RN, 59298-198</t>
  </si>
  <si>
    <t>-5.929206536448</t>
  </si>
  <si>
    <t>-35.25940656957</t>
  </si>
  <si>
    <t>6e18b89d</t>
  </si>
  <si>
    <t>SGM01-1970</t>
  </si>
  <si>
    <t>68764bd1</t>
  </si>
  <si>
    <t>SGM01-1971</t>
  </si>
  <si>
    <t>b3f42eab</t>
  </si>
  <si>
    <t>SGM01-1972</t>
  </si>
  <si>
    <t>fecc2ee6</t>
  </si>
  <si>
    <t>SGM01-1973</t>
  </si>
  <si>
    <t>R. Maria Luísa Dias, 332 - Regomoleiro, São Gonçalo do Amarante - RN, 59298-198</t>
  </si>
  <si>
    <t>ba95beab</t>
  </si>
  <si>
    <t>SGM01-1974</t>
  </si>
  <si>
    <t>f19ab913</t>
  </si>
  <si>
    <t>SGM01-1975</t>
  </si>
  <si>
    <t>a8266c86</t>
  </si>
  <si>
    <t>SGM01-1976</t>
  </si>
  <si>
    <t>083eae0a</t>
  </si>
  <si>
    <t>SGM01-1967</t>
  </si>
  <si>
    <t>-5.77718311695</t>
  </si>
  <si>
    <t>-35.28925269842</t>
  </si>
  <si>
    <t>cbf036f7</t>
  </si>
  <si>
    <t>SGM01-1968</t>
  </si>
  <si>
    <t>1524f507</t>
  </si>
  <si>
    <t>CH01 172.31.255.107</t>
  </si>
  <si>
    <t>CUC06-0154</t>
  </si>
  <si>
    <t>Tabapuá</t>
  </si>
  <si>
    <t>R. Ipu, 1890 - Tabapuá, Caucaia - CE, 61634-210</t>
  </si>
  <si>
    <t>-3.7390088244964166</t>
  </si>
  <si>
    <t>-38.616991639137275</t>
  </si>
  <si>
    <t>89314d56</t>
  </si>
  <si>
    <t>CUC06-0155</t>
  </si>
  <si>
    <t>Rua Cel. Antonio Diogo Tabapua, Tabapuá Brasília, Caucaia - CE, 61634-220</t>
  </si>
  <si>
    <t>-3.7380774020704823</t>
  </si>
  <si>
    <t>-38.61688435077668</t>
  </si>
  <si>
    <t>382c328f</t>
  </si>
  <si>
    <t>CUC06-0156</t>
  </si>
  <si>
    <t>R. José Pinheiro, 2320-2248 - Tabapuá Brasília, Caucaia - CE, 61634-400</t>
  </si>
  <si>
    <t>-3.7371861262366624</t>
  </si>
  <si>
    <t>-38.61658863723278</t>
  </si>
  <si>
    <t>7ecf9cbc</t>
  </si>
  <si>
    <t>CUC06-0157</t>
  </si>
  <si>
    <t>Tabapua, R. José Pinheiro - Caucaia, CE, 61634-400</t>
  </si>
  <si>
    <t>-3.7367404879801454</t>
  </si>
  <si>
    <t>-38.616816624999046</t>
  </si>
  <si>
    <t>b932752b</t>
  </si>
  <si>
    <t>CUC06-0158</t>
  </si>
  <si>
    <t>Tabapuazinho</t>
  </si>
  <si>
    <t>R. 4, 351 - Tabapuazinho, Caucaia - CE, 61634-370</t>
  </si>
  <si>
    <t>-3.7361289059802925</t>
  </si>
  <si>
    <t>-38.61709356307984</t>
  </si>
  <si>
    <t>6d2c1c0e</t>
  </si>
  <si>
    <t>CUC06-0159</t>
  </si>
  <si>
    <t>Parque Ipiranga</t>
  </si>
  <si>
    <t>R. 4, 2-262 - Parque Ipiranga, Caucaia - CE, 61635-290</t>
  </si>
  <si>
    <t>-3.735475837641127</t>
  </si>
  <si>
    <t>-38.61689642071724</t>
  </si>
  <si>
    <t>6d1f7d29</t>
  </si>
  <si>
    <t>CUC06-0160</t>
  </si>
  <si>
    <t>R. Minas Gerais, 135-1 - Parque Ipiranga, Caucaia - CE, 61634-320</t>
  </si>
  <si>
    <t>-3.734924476287887</t>
  </si>
  <si>
    <t>-38.61694872379303</t>
  </si>
  <si>
    <t>b0247744</t>
  </si>
  <si>
    <t>CUC06-0161</t>
  </si>
  <si>
    <t>R. Dez, 499-319 - Tabapuazinho, Caucaia - CE, 61634-280</t>
  </si>
  <si>
    <t>-3.734528352383399</t>
  </si>
  <si>
    <t>-38.616514205932624</t>
  </si>
  <si>
    <t>f6b5de0e</t>
  </si>
  <si>
    <t>CUC06-0162</t>
  </si>
  <si>
    <t>R. Ipu, 1960-2078 - Tabapuazinho, Caucaia - CE, 61634-210</t>
  </si>
  <si>
    <t>-3.738612702436192</t>
  </si>
  <si>
    <t>-38.618718981742866</t>
  </si>
  <si>
    <t>0bbec942</t>
  </si>
  <si>
    <t>CUC06-0163</t>
  </si>
  <si>
    <t>R. Santa Lúcia, 1169-1085 - Tabapuazinho, Caucaia - CE, 61634-220</t>
  </si>
  <si>
    <t>-3.7377508686869416</t>
  </si>
  <si>
    <t>-38.618220090866096</t>
  </si>
  <si>
    <t>1e95dd62</t>
  </si>
  <si>
    <t>CUC06-0164</t>
  </si>
  <si>
    <t>R. Santos Dumont, 1889-1819 - Tabapuazinho, Caucaia - CE, 61634-150</t>
  </si>
  <si>
    <t>-3.7374858947863525</t>
  </si>
  <si>
    <t>-38.61770242452622</t>
  </si>
  <si>
    <t>5bf8968b</t>
  </si>
  <si>
    <t>CUC06-0165</t>
  </si>
  <si>
    <t>R. Dez, 120 - Parque Ipiranga, Caucaia - CE, 61634-340</t>
  </si>
  <si>
    <t>-3.737159361182603</t>
  </si>
  <si>
    <t>-38.61859023571015</t>
  </si>
  <si>
    <t>31ee4410</t>
  </si>
  <si>
    <t>CUC06-0166</t>
  </si>
  <si>
    <t>Tabapuá Brasília</t>
  </si>
  <si>
    <t>R. 4, 54-124 - Tabapuá Brasília, Caucaia - CE, 61635-370</t>
  </si>
  <si>
    <t>-3.735946903377243</t>
  </si>
  <si>
    <t>-38.61851647496224</t>
  </si>
  <si>
    <t>6686a3e6</t>
  </si>
  <si>
    <t>CUC06-0167</t>
  </si>
  <si>
    <t>R. Abelha Raínha, 1060 - Tabapuazinho, Caucaia - CE, 61634-060</t>
  </si>
  <si>
    <t>-3.735220230843248</t>
  </si>
  <si>
    <t>-38.61794650554658</t>
  </si>
  <si>
    <t>c94abe79</t>
  </si>
  <si>
    <t>CUC06-0168</t>
  </si>
  <si>
    <t>R. 6 (Lote Parque Ipiranga), 1155 - Parque Ipiranga, Caucaia - CE, 61634-330</t>
  </si>
  <si>
    <t>-3.7346882740487892</t>
  </si>
  <si>
    <t>-38.618010878562934</t>
  </si>
  <si>
    <t>c4ad3d00</t>
  </si>
  <si>
    <t>CUC06-0169</t>
  </si>
  <si>
    <t>R. 2, 499-465 - Parque Ipiranga, Caucaia - CE</t>
  </si>
  <si>
    <t>-3.7337093388788842</t>
  </si>
  <si>
    <t>-38.61768901348115</t>
  </si>
  <si>
    <t>35622a10</t>
  </si>
  <si>
    <t>CUC06-0170</t>
  </si>
  <si>
    <t>R. Sobral, 1006 - Tabapuazinho, Caucaia - CE, 61634-180</t>
  </si>
  <si>
    <t>-3.7399348929389356</t>
  </si>
  <si>
    <t>-38.61704528331757</t>
  </si>
  <si>
    <t>607dc152</t>
  </si>
  <si>
    <t>CUC06-0171</t>
  </si>
  <si>
    <t>R. Cariri, 1331-901 - Tabapuazinho, Caucaia - CE</t>
  </si>
  <si>
    <t>-3.740935902235927</t>
  </si>
  <si>
    <t>-38.61690446734429</t>
  </si>
  <si>
    <t>c4ce824e</t>
  </si>
  <si>
    <t>CUC06-0172</t>
  </si>
  <si>
    <t>R. Edimilson Oliveira Barros, 22 - Tabapuazinho, Caucaia - CE, 61634-115</t>
  </si>
  <si>
    <t>-3.7417227910944666</t>
  </si>
  <si>
    <t>-38.617595136165626</t>
  </si>
  <si>
    <t>dd4edac7</t>
  </si>
  <si>
    <t>CUC06-0173</t>
  </si>
  <si>
    <t>R. Minas Gerais, 980-1108 - Tabapuazinho, Caucaia - CE, 61634-100</t>
  </si>
  <si>
    <t>-3.7427264748373354</t>
  </si>
  <si>
    <t>-38.61731350421906</t>
  </si>
  <si>
    <t>a3b3bbb3</t>
  </si>
  <si>
    <t>CUC06-0174</t>
  </si>
  <si>
    <t>R. Santos Dumont, 2270 - Tabapuazinho, Caucaia - CE, 61634-150</t>
  </si>
  <si>
    <t>-3.7405397810465386</t>
  </si>
  <si>
    <t>-38.618365600705154</t>
  </si>
  <si>
    <t>6b3070b5</t>
  </si>
  <si>
    <t>CUC06-0175</t>
  </si>
  <si>
    <t>R. Minas Gerais, 60 - Tabapuazinho, Caucaia - CE, 61634-100</t>
  </si>
  <si>
    <t>-3.7423945902069544</t>
  </si>
  <si>
    <t>-38.6188155412674</t>
  </si>
  <si>
    <t>b1e6dc34</t>
  </si>
  <si>
    <t>CUC06-0176</t>
  </si>
  <si>
    <t>R. Pará, 1599-1455 - Tabapuazinho, Caucaia - CE, 61634-130</t>
  </si>
  <si>
    <t>-3.7410991683497143</t>
  </si>
  <si>
    <t>-38.62060725688934</t>
  </si>
  <si>
    <t>13d42bd3</t>
  </si>
  <si>
    <t>CUC06-0177</t>
  </si>
  <si>
    <t>R. Rodolfo Teófilo, 265 - Tabapuazinho, Caucaia - CE, 61634-090</t>
  </si>
  <si>
    <t>-3.7417816739058014</t>
  </si>
  <si>
    <t>-38.621755242347724</t>
  </si>
  <si>
    <t>b3bd372e</t>
  </si>
  <si>
    <t>CUC06-0178</t>
  </si>
  <si>
    <t>R. Santa Rita, 1028-1088 - Tabapuazinho, Caucaia - CE, 61634-100</t>
  </si>
  <si>
    <t>-3.741931557407702</t>
  </si>
  <si>
    <t>-38.62330555915833</t>
  </si>
  <si>
    <t>2dc9ee2a</t>
  </si>
  <si>
    <t>CUC06-0179</t>
  </si>
  <si>
    <t>R. São José, 1577-965 - Tabapuazinho, Caucaia - CE</t>
  </si>
  <si>
    <t>-3.7409144902843208</t>
  </si>
  <si>
    <t>-38.623770922422416</t>
  </si>
  <si>
    <t>9a1dac9f</t>
  </si>
  <si>
    <t>CUC06-0180</t>
  </si>
  <si>
    <t>Rua Soligem - Tabapuazinho, Caucaia - CE, 61634-030</t>
  </si>
  <si>
    <t>-3.7416478493288667</t>
  </si>
  <si>
    <t>-38.62457156181336</t>
  </si>
  <si>
    <t>d57452d6</t>
  </si>
  <si>
    <t>CUC06-0181</t>
  </si>
  <si>
    <t>R. Cariri, 2339-2221 - Tabapuazinho, Caucaia - CE, 61634-110</t>
  </si>
  <si>
    <t>-3.74025607251707</t>
  </si>
  <si>
    <t>-38.61994206905366</t>
  </si>
  <si>
    <t>159a3e9f</t>
  </si>
  <si>
    <t>CUC06-0182</t>
  </si>
  <si>
    <t>R. Rodolfo Teófilo, 1850 - Tabapuazinho, Caucaia - CE, 61734-090</t>
  </si>
  <si>
    <t>-3.7399549666660024</t>
  </si>
  <si>
    <t>-38.621413260698326</t>
  </si>
  <si>
    <t>949f25d7</t>
  </si>
  <si>
    <t>CUC06-0183</t>
  </si>
  <si>
    <t>R. Rodolfo Teófilo, 350 - Tabapuá Brasília, Caucaia - CE, 61634-090</t>
  </si>
  <si>
    <t>-3.739078413488522</t>
  </si>
  <si>
    <t>-38.62104713916779</t>
  </si>
  <si>
    <t>f282057f</t>
  </si>
  <si>
    <t>CUC06-0184</t>
  </si>
  <si>
    <t>R. Sobral, 1267-1205 - Tabapuazinho, Caucaia - CE, 61634-180</t>
  </si>
  <si>
    <t>-3.7394745353383465</t>
  </si>
  <si>
    <t>-38.61915349960328</t>
  </si>
  <si>
    <t>ef920335</t>
  </si>
  <si>
    <t>CUC06-0185</t>
  </si>
  <si>
    <t>R. Ipu, 2456 - Tabapuazinho, Caucaia - CE, 61634-210</t>
  </si>
  <si>
    <t>-3.7383985823291157</t>
  </si>
  <si>
    <t>-38.61974358558655</t>
  </si>
  <si>
    <t>5d90d095</t>
  </si>
  <si>
    <t>CUC08-3135</t>
  </si>
  <si>
    <t>R. Santos Dumont, 3687 - Tabapuá Brasília, Caucaia - CE, 61634-150</t>
  </si>
  <si>
    <t>-3.7528792351006284</t>
  </si>
  <si>
    <t>-38.62084280945676</t>
  </si>
  <si>
    <t>99625165</t>
  </si>
  <si>
    <t>CUC08-3136</t>
  </si>
  <si>
    <t>fa638678</t>
  </si>
  <si>
    <t>CUC08-3137</t>
  </si>
  <si>
    <t>a2f4ef73</t>
  </si>
  <si>
    <t>FLA13-1793</t>
  </si>
  <si>
    <t>R. José Vilar, 1199 - Meireles, Fortaleza - CE, 60125-025</t>
  </si>
  <si>
    <t>-3.7352188926284025</t>
  </si>
  <si>
    <t>-38.50433698285088</t>
  </si>
  <si>
    <t>d953c01d</t>
  </si>
  <si>
    <t>FLA13-1794</t>
  </si>
  <si>
    <t>4a3b8ff1</t>
  </si>
  <si>
    <t>FLA13-1795</t>
  </si>
  <si>
    <t>61d6ec5e</t>
  </si>
  <si>
    <t>FLA13-1796</t>
  </si>
  <si>
    <t>d1878229</t>
  </si>
  <si>
    <t>FLA13-1797</t>
  </si>
  <si>
    <t>3299a9c6</t>
  </si>
  <si>
    <t>FLA13-1798</t>
  </si>
  <si>
    <t>87a96b2a</t>
  </si>
  <si>
    <t>FLA13-1799</t>
  </si>
  <si>
    <t>4e622fc3</t>
  </si>
  <si>
    <t>FLA13-1800</t>
  </si>
  <si>
    <t>ddc57fa2</t>
  </si>
  <si>
    <t>SGM01-1709</t>
  </si>
  <si>
    <t>R. do Mangueirão, 165, São Gonçalo do Amarante - RN, 59290-000</t>
  </si>
  <si>
    <t>-5.7786145485190845</t>
  </si>
  <si>
    <t>-35.25144443446118</t>
  </si>
  <si>
    <t>b97ee3f3</t>
  </si>
  <si>
    <t>SGM01-1710</t>
  </si>
  <si>
    <t>bf62b4b3</t>
  </si>
  <si>
    <t>SGM01-1711</t>
  </si>
  <si>
    <t>4616bcb2</t>
  </si>
  <si>
    <t>FLA03-1317</t>
  </si>
  <si>
    <t>Rua D, R. B, 127 - Parque Dois Irmãos, Fortaleza - CE, 60761-255</t>
  </si>
  <si>
    <t>-3.810438999309308</t>
  </si>
  <si>
    <t>-38.54914247989655</t>
  </si>
  <si>
    <t>fadd2168</t>
  </si>
  <si>
    <t>FLA03-1318</t>
  </si>
  <si>
    <t>68ca129d</t>
  </si>
  <si>
    <t>FLA03-1319</t>
  </si>
  <si>
    <t>fd972b37</t>
  </si>
  <si>
    <t>FLA03-1320</t>
  </si>
  <si>
    <t>6b2d791e</t>
  </si>
  <si>
    <t>FLA03-1321</t>
  </si>
  <si>
    <t>1f9332a8</t>
  </si>
  <si>
    <t>FLA03-1322</t>
  </si>
  <si>
    <t>d8caccdf</t>
  </si>
  <si>
    <t>FLA03-1323</t>
  </si>
  <si>
    <t>063d4ca1</t>
  </si>
  <si>
    <t>FLA03-1324</t>
  </si>
  <si>
    <t>d18faadd</t>
  </si>
  <si>
    <t>FLA03-1325</t>
  </si>
  <si>
    <t>38eef610</t>
  </si>
  <si>
    <t>FLA03-1326</t>
  </si>
  <si>
    <t>75efb8a9</t>
  </si>
  <si>
    <t>FLA03-1327</t>
  </si>
  <si>
    <t>a6b83bee</t>
  </si>
  <si>
    <t>FLA03-1328</t>
  </si>
  <si>
    <t>83ac40aa</t>
  </si>
  <si>
    <t>FLA03-1329</t>
  </si>
  <si>
    <t>08616caf</t>
  </si>
  <si>
    <t>FLA03-1330</t>
  </si>
  <si>
    <t>de65c724</t>
  </si>
  <si>
    <t>FLA03-1331</t>
  </si>
  <si>
    <t>404b7265</t>
  </si>
  <si>
    <t>FLA03-1332</t>
  </si>
  <si>
    <t>afe3a209</t>
  </si>
  <si>
    <t>FLA03-1333</t>
  </si>
  <si>
    <t>4da6a10c</t>
  </si>
  <si>
    <t>FLA03-1334</t>
  </si>
  <si>
    <t>7d569a69</t>
  </si>
  <si>
    <t>FLA03-1335</t>
  </si>
  <si>
    <t>f352dd6d</t>
  </si>
  <si>
    <t>FLA03-1336</t>
  </si>
  <si>
    <t>117e6c07</t>
  </si>
  <si>
    <t>FLA03-1337</t>
  </si>
  <si>
    <t>1e461cc7</t>
  </si>
  <si>
    <t>FLA03-1338</t>
  </si>
  <si>
    <t>d670eca6</t>
  </si>
  <si>
    <t>VLT - Estação Aeroporto</t>
  </si>
  <si>
    <t>Av. Senador Carlos Jereissati - Parangaba, Fortaleza - CE, 60741, Brasil</t>
  </si>
  <si>
    <t>-3.780193438948551</t>
  </si>
  <si>
    <t>-38.54131908750776</t>
  </si>
  <si>
    <t>IdImporta</t>
  </si>
  <si>
    <t>Arquivo</t>
  </si>
  <si>
    <t>NomeArquivo</t>
  </si>
  <si>
    <t>fd09a874</t>
  </si>
  <si>
    <t>ImportaCaixa_Files_/fd09a874.Arquivo.022603.xlsx</t>
  </si>
  <si>
    <t>Import_280625</t>
  </si>
  <si>
    <t>IdLancamento</t>
  </si>
  <si>
    <t>Os</t>
  </si>
  <si>
    <t>De</t>
  </si>
  <si>
    <t>Para</t>
  </si>
  <si>
    <t>Previsao</t>
  </si>
  <si>
    <t>Cabo</t>
  </si>
  <si>
    <t>Lancado</t>
  </si>
  <si>
    <t>CenarioReal</t>
  </si>
  <si>
    <t>ValorReal</t>
  </si>
  <si>
    <t>DifLanc</t>
  </si>
  <si>
    <t>OrcadoAtual</t>
  </si>
  <si>
    <t>Obs</t>
  </si>
  <si>
    <t>CEOSP2- 04 PA71</t>
  </si>
  <si>
    <t>CEOSP4-22-PA71</t>
  </si>
  <si>
    <t>12FO</t>
  </si>
  <si>
    <t>NTL01-303/NTL01-932</t>
  </si>
  <si>
    <t>CEOSP4-15-PA71</t>
  </si>
  <si>
    <t>CEOSP4-14-PA71</t>
  </si>
  <si>
    <t>CEOSP-11(MAFG05)</t>
  </si>
  <si>
    <t>6</t>
  </si>
  <si>
    <t>CEODEV-TRONCO-F-29</t>
  </si>
  <si>
    <t>CTO-GALPAO-NOVO</t>
  </si>
  <si>
    <t>POPGIGA+PENTECOSTE</t>
  </si>
  <si>
    <t>CTOAT-2-PENTECOSTE</t>
  </si>
  <si>
    <t>ab74c7c8</t>
  </si>
  <si>
    <t>GOH01-0542/GOH01-0543</t>
  </si>
  <si>
    <t>LancGOH01-05.07</t>
  </si>
  <si>
    <t>5cda6f28</t>
  </si>
  <si>
    <t>17f74e62</t>
  </si>
  <si>
    <t>4b42a7c2</t>
  </si>
  <si>
    <t>GOH01-0548/GOH01-0986</t>
  </si>
  <si>
    <t>15b3d85b</t>
  </si>
  <si>
    <t>GOH01-0595</t>
  </si>
  <si>
    <t>7af20421</t>
  </si>
  <si>
    <t>10cb0941</t>
  </si>
  <si>
    <t>GOH01-0590</t>
  </si>
  <si>
    <t>54e3c6ba</t>
  </si>
  <si>
    <t>267043c9</t>
  </si>
  <si>
    <t>CAIXA-GO-03 - 1/4</t>
  </si>
  <si>
    <t>a339481e</t>
  </si>
  <si>
    <t>b3a9cfbf</t>
  </si>
  <si>
    <t>CAIXA-GO-19 - 1/4</t>
  </si>
  <si>
    <t>be68223f</t>
  </si>
  <si>
    <t>7b24af76</t>
  </si>
  <si>
    <t>5c9cbda3</t>
  </si>
  <si>
    <t>28a8ea79</t>
  </si>
  <si>
    <t>c2cf42ce</t>
  </si>
  <si>
    <t>67cd0415</t>
  </si>
  <si>
    <t>GOH01-0890/GOH01-0892</t>
  </si>
  <si>
    <t>e1b8a41a</t>
  </si>
  <si>
    <t>18e8a46f</t>
  </si>
  <si>
    <t>332-4</t>
  </si>
  <si>
    <t>import_35422645</t>
  </si>
  <si>
    <t>9a1c8d70</t>
  </si>
  <si>
    <t>bd077e9c</t>
  </si>
  <si>
    <t>92cd9c5a</t>
  </si>
  <si>
    <t>7cb05231</t>
  </si>
  <si>
    <t>1b61e6c1</t>
  </si>
  <si>
    <t>70efb7b5</t>
  </si>
  <si>
    <t>f9626d7a</t>
  </si>
  <si>
    <t>13b0a5ad</t>
  </si>
  <si>
    <t>332-1 - (CE33166)</t>
  </si>
  <si>
    <t>import_35332151</t>
  </si>
  <si>
    <t>d6261b81</t>
  </si>
  <si>
    <t>9ac8b3b1</t>
  </si>
  <si>
    <t>712cb12e</t>
  </si>
  <si>
    <t>f4945ec9</t>
  </si>
  <si>
    <t>a8785fa8</t>
  </si>
  <si>
    <t>1e9373b0</t>
  </si>
  <si>
    <t>FLA28-0113</t>
  </si>
  <si>
    <t>a61e617b</t>
  </si>
  <si>
    <t>adb1c718</t>
  </si>
  <si>
    <t>4643ff25</t>
  </si>
  <si>
    <t>8b9dabaa</t>
  </si>
  <si>
    <t>d67877d5</t>
  </si>
  <si>
    <t>8e84bd47</t>
  </si>
  <si>
    <t>CEO - REDE INTEGRADA - (ENGT-19659)</t>
  </si>
  <si>
    <t>24 FO</t>
  </si>
  <si>
    <t>fa1ec7b2</t>
  </si>
  <si>
    <t>TA20738</t>
  </si>
  <si>
    <t>TA20737</t>
  </si>
  <si>
    <t>a854eb60</t>
  </si>
  <si>
    <t>CEOSP-11</t>
  </si>
  <si>
    <t>86bfd350</t>
  </si>
  <si>
    <t>4cc18f55</t>
  </si>
  <si>
    <t>CEOSP2- 55</t>
  </si>
  <si>
    <t>CEOSP4- 454</t>
  </si>
  <si>
    <t>import_lanc_21072025</t>
  </si>
  <si>
    <t>540e443e</t>
  </si>
  <si>
    <t>06f19aa5</t>
  </si>
  <si>
    <t>c25cfed5</t>
  </si>
  <si>
    <t>c9a84453</t>
  </si>
  <si>
    <t>e9091d8d</t>
  </si>
  <si>
    <t>4be04c51</t>
  </si>
  <si>
    <t>4d51d876</t>
  </si>
  <si>
    <t>9f771f0a</t>
  </si>
  <si>
    <t>bc4a0e1b</t>
  </si>
  <si>
    <t>350d6ac0</t>
  </si>
  <si>
    <t>2de3c80e</t>
  </si>
  <si>
    <t>CEOSEC-06</t>
  </si>
  <si>
    <t>CEOSP2-10 NA100</t>
  </si>
  <si>
    <t>import_lanc_04082025</t>
  </si>
  <si>
    <t>616e1ef7</t>
  </si>
  <si>
    <t>CEOSP4-DOM EUGENIO</t>
  </si>
  <si>
    <t>ec9fa753</t>
  </si>
  <si>
    <t>7292552a</t>
  </si>
  <si>
    <t>81093cac</t>
  </si>
  <si>
    <t>132b8006</t>
  </si>
  <si>
    <t>92008017</t>
  </si>
  <si>
    <t>b0518bc7</t>
  </si>
  <si>
    <t>2537c590</t>
  </si>
  <si>
    <t>6e72476f</t>
  </si>
  <si>
    <t>abf66b73</t>
  </si>
  <si>
    <t>CAIXA-GO-20-1/4</t>
  </si>
  <si>
    <t>8b2cf931</t>
  </si>
  <si>
    <t>a9de53ff</t>
  </si>
  <si>
    <t>GOH01-0976</t>
  </si>
  <si>
    <t>12eb357d</t>
  </si>
  <si>
    <t>0b29d9bc</t>
  </si>
  <si>
    <t>Os_MAIO_RNPB_LANCA</t>
  </si>
  <si>
    <t>4fe217cd</t>
  </si>
  <si>
    <t>4c149b5f</t>
  </si>
  <si>
    <t>5621f6cd</t>
  </si>
  <si>
    <t>8d4a2cf2</t>
  </si>
  <si>
    <t>CEOSP8-08</t>
  </si>
  <si>
    <t>6743d377</t>
  </si>
  <si>
    <t>5dcfc776</t>
  </si>
  <si>
    <t>b6e6ce79</t>
  </si>
  <si>
    <t>13cc11e7</t>
  </si>
  <si>
    <t>ce3b9a9e</t>
  </si>
  <si>
    <t>CEOSP2-04</t>
  </si>
  <si>
    <t>24FO</t>
  </si>
  <si>
    <t>2cac0b05</t>
  </si>
  <si>
    <t>a145c125</t>
  </si>
  <si>
    <t>bd90eb96</t>
  </si>
  <si>
    <t>c07a9117</t>
  </si>
  <si>
    <t>e793094d</t>
  </si>
  <si>
    <t>00d7abfb</t>
  </si>
  <si>
    <t>e6fc4059</t>
  </si>
  <si>
    <t>a1c78cf1</t>
  </si>
  <si>
    <t>0d203edd</t>
  </si>
  <si>
    <t>52ad1ceb</t>
  </si>
  <si>
    <t>066306fa</t>
  </si>
  <si>
    <t>fa408b93</t>
  </si>
  <si>
    <t>e6530f49</t>
  </si>
  <si>
    <t>4b81b283</t>
  </si>
  <si>
    <t>c5941f92</t>
  </si>
  <si>
    <t>CEOSP8-6</t>
  </si>
  <si>
    <t>d5fb8ce1</t>
  </si>
  <si>
    <t>CEOSP8-06</t>
  </si>
  <si>
    <t>CEOPRI-07</t>
  </si>
  <si>
    <t>fb3fca42</t>
  </si>
  <si>
    <t>6d732522</t>
  </si>
  <si>
    <t>3c23ef54</t>
  </si>
  <si>
    <t>ecf6d2d0</t>
  </si>
  <si>
    <t>ec9b04dd</t>
  </si>
  <si>
    <t>696b06ed</t>
  </si>
  <si>
    <t>0a588cb1</t>
  </si>
  <si>
    <t>7caf6a57</t>
  </si>
  <si>
    <t>15b2fff9</t>
  </si>
  <si>
    <t>61430404</t>
  </si>
  <si>
    <t>8f3c4380</t>
  </si>
  <si>
    <t>CEOSO8-07</t>
  </si>
  <si>
    <t>a2d34663</t>
  </si>
  <si>
    <t>CEOSEC-04</t>
  </si>
  <si>
    <t>a2f050bd</t>
  </si>
  <si>
    <t>199bca6f</t>
  </si>
  <si>
    <t>11b514fd</t>
  </si>
  <si>
    <t>eab5c70a</t>
  </si>
  <si>
    <t>0e67b805</t>
  </si>
  <si>
    <t>697b077a</t>
  </si>
  <si>
    <t>90863bf6</t>
  </si>
  <si>
    <t>70ba5b78</t>
  </si>
  <si>
    <t>2c6d2c1e</t>
  </si>
  <si>
    <t>ffd68c9a</t>
  </si>
  <si>
    <t>6fe21c44</t>
  </si>
  <si>
    <t>b9e93ecc</t>
  </si>
  <si>
    <t>3cd612f6</t>
  </si>
  <si>
    <t>1788c44c</t>
  </si>
  <si>
    <t>18FO</t>
  </si>
  <si>
    <t>8d833cc6</t>
  </si>
  <si>
    <t>9663be09</t>
  </si>
  <si>
    <t>a6e262e2</t>
  </si>
  <si>
    <t>83d24c6d</t>
  </si>
  <si>
    <t>16223d82</t>
  </si>
  <si>
    <t>83c43359</t>
  </si>
  <si>
    <t>b3a3d053</t>
  </si>
  <si>
    <t>CEOSP8-05</t>
  </si>
  <si>
    <t>e20ed519</t>
  </si>
  <si>
    <t>CEOSEC-01 NA45</t>
  </si>
  <si>
    <t>f23e2242</t>
  </si>
  <si>
    <t>503e1f88</t>
  </si>
  <si>
    <t>2c854cde</t>
  </si>
  <si>
    <t>b0c729d9</t>
  </si>
  <si>
    <t>89023225</t>
  </si>
  <si>
    <t>6361a1f5</t>
  </si>
  <si>
    <t>3642345c</t>
  </si>
  <si>
    <t>383f51af</t>
  </si>
  <si>
    <t>e39817a5</t>
  </si>
  <si>
    <t>9a354192</t>
  </si>
  <si>
    <t>359a3f8b</t>
  </si>
  <si>
    <t>8eeafad9</t>
  </si>
  <si>
    <t>c00fafd0</t>
  </si>
  <si>
    <t>d5f81e47</t>
  </si>
  <si>
    <t>a0092074</t>
  </si>
  <si>
    <t>CEOSP8-04</t>
  </si>
  <si>
    <t>9c0844d9</t>
  </si>
  <si>
    <t>CEOSP2-02</t>
  </si>
  <si>
    <t>47c3dba3</t>
  </si>
  <si>
    <t>7d840417</t>
  </si>
  <si>
    <t>ff523dbe</t>
  </si>
  <si>
    <t>a142eefe</t>
  </si>
  <si>
    <t>956f0810</t>
  </si>
  <si>
    <t>10c8af21</t>
  </si>
  <si>
    <t>39436493</t>
  </si>
  <si>
    <t>0c9153c8</t>
  </si>
  <si>
    <t>44a1e977</t>
  </si>
  <si>
    <t>c38b2dca</t>
  </si>
  <si>
    <t>7fcc1041</t>
  </si>
  <si>
    <t>03ce5c7e</t>
  </si>
  <si>
    <t>84d5f16e</t>
  </si>
  <si>
    <t>0f47153d</t>
  </si>
  <si>
    <t>921505f6</t>
  </si>
  <si>
    <t>CEOSP8-03</t>
  </si>
  <si>
    <t>37539585</t>
  </si>
  <si>
    <t>CEOSEC-01 NA46</t>
  </si>
  <si>
    <t>509be6b9</t>
  </si>
  <si>
    <t>b8132b75</t>
  </si>
  <si>
    <t>ed93c795</t>
  </si>
  <si>
    <t>b9c67403</t>
  </si>
  <si>
    <t>b4289872</t>
  </si>
  <si>
    <t>0765dc9c</t>
  </si>
  <si>
    <t>9012f23f</t>
  </si>
  <si>
    <t>9812656b</t>
  </si>
  <si>
    <t>d8daf440</t>
  </si>
  <si>
    <t>e10334e7</t>
  </si>
  <si>
    <t>d6dcae34</t>
  </si>
  <si>
    <t>799aa3c4</t>
  </si>
  <si>
    <t>ab37dc69</t>
  </si>
  <si>
    <t>4b9a60bf</t>
  </si>
  <si>
    <t>81ffea99</t>
  </si>
  <si>
    <t>21d90812</t>
  </si>
  <si>
    <t>24f02005</t>
  </si>
  <si>
    <t>246e8eb7</t>
  </si>
  <si>
    <t>88ad7583</t>
  </si>
  <si>
    <t>79b609df</t>
  </si>
  <si>
    <t>cdfc2a67</t>
  </si>
  <si>
    <t>CEOSP8-02</t>
  </si>
  <si>
    <t>d4ff2389</t>
  </si>
  <si>
    <t>CEOSEC-03</t>
  </si>
  <si>
    <t>124c91b3</t>
  </si>
  <si>
    <t>53672af9</t>
  </si>
  <si>
    <t>853f9eb4</t>
  </si>
  <si>
    <t>110c7bd6</t>
  </si>
  <si>
    <t>fab60494</t>
  </si>
  <si>
    <t>e91fc796</t>
  </si>
  <si>
    <t>2d47a7e5</t>
  </si>
  <si>
    <t>e3811eea</t>
  </si>
  <si>
    <t>3a34b24e</t>
  </si>
  <si>
    <t>c9d78270</t>
  </si>
  <si>
    <t>c672a573</t>
  </si>
  <si>
    <t>5f7c0911</t>
  </si>
  <si>
    <t>CEOSP8-01</t>
  </si>
  <si>
    <t>62d56514</t>
  </si>
  <si>
    <t>CEOSEC-02 NA46</t>
  </si>
  <si>
    <t>8649ebce</t>
  </si>
  <si>
    <t>084afacb</t>
  </si>
  <si>
    <t>21f184e4</t>
  </si>
  <si>
    <t>622fd893</t>
  </si>
  <si>
    <t>aeaeb49d</t>
  </si>
  <si>
    <t>cca9471d</t>
  </si>
  <si>
    <t>ed92eb94</t>
  </si>
  <si>
    <t>dd2087c4</t>
  </si>
  <si>
    <t>7f1c22ac</t>
  </si>
  <si>
    <t>20411f16</t>
  </si>
  <si>
    <t>Caixa 01-22</t>
  </si>
  <si>
    <t>3330d54b</t>
  </si>
  <si>
    <t>CEOSP2-07 JP01</t>
  </si>
  <si>
    <t>CEOSP4-19 JP01</t>
  </si>
  <si>
    <t>9638ee07</t>
  </si>
  <si>
    <t>7c0c728e</t>
  </si>
  <si>
    <t>bb355a1c</t>
  </si>
  <si>
    <t>23dc916d</t>
  </si>
  <si>
    <t>Caixa 01-10</t>
  </si>
  <si>
    <t>cf4e6243</t>
  </si>
  <si>
    <t>JPA00-9765/JPA00-9766</t>
  </si>
  <si>
    <t>edd2d9ac</t>
  </si>
  <si>
    <t>7f99dab3</t>
  </si>
  <si>
    <t>JPA00-157/JPA00-163</t>
  </si>
  <si>
    <t>ac76ad48</t>
  </si>
  <si>
    <t>CEOSP4-16 JP01</t>
  </si>
  <si>
    <t>bb14da45</t>
  </si>
  <si>
    <t>28254bdd</t>
  </si>
  <si>
    <t>CEOSP4-12 JP01</t>
  </si>
  <si>
    <t>0860ddfe</t>
  </si>
  <si>
    <t>CEOSP4-04 JP01</t>
  </si>
  <si>
    <t>JPA00-3269/JPA00-3270</t>
  </si>
  <si>
    <t>58685d4f</t>
  </si>
  <si>
    <t>CEOSP4-03 JP01</t>
  </si>
  <si>
    <t>JPA00-3265/JPA00-3266</t>
  </si>
  <si>
    <t>3bb3614a</t>
  </si>
  <si>
    <t>JPA00-165/JPA00-1537</t>
  </si>
  <si>
    <t>NÃO ESTAVA EM PROJETO, FOI SOLICITADO INSTALAÇÃO E LANÇAMENTO</t>
  </si>
  <si>
    <t>972545d2</t>
  </si>
  <si>
    <t>Os_ABRIL_LANCA_RN</t>
  </si>
  <si>
    <t>8d32f8cf</t>
  </si>
  <si>
    <t>CEOSP4-06 SGA10</t>
  </si>
  <si>
    <t>ffa614ce</t>
  </si>
  <si>
    <t>62d2dd85</t>
  </si>
  <si>
    <t>11b3e630</t>
  </si>
  <si>
    <t>4d7d2cee</t>
  </si>
  <si>
    <t>NTL04-1160</t>
  </si>
  <si>
    <t>684bc801</t>
  </si>
  <si>
    <t>7158c976</t>
  </si>
  <si>
    <t>bcbafe3a</t>
  </si>
  <si>
    <t>Reserva</t>
  </si>
  <si>
    <t>CEOSP1-06 SGA10</t>
  </si>
  <si>
    <t>7c38cba8</t>
  </si>
  <si>
    <t>8d0e96d7</t>
  </si>
  <si>
    <t>6e5fabf8</t>
  </si>
  <si>
    <t>f3b8a168</t>
  </si>
  <si>
    <t>5fbf6441</t>
  </si>
  <si>
    <t>5cb025ba</t>
  </si>
  <si>
    <t>b4f25d63</t>
  </si>
  <si>
    <t>ea611acb</t>
  </si>
  <si>
    <t>9f749c08</t>
  </si>
  <si>
    <t>3d414a8c</t>
  </si>
  <si>
    <t>61317e6f</t>
  </si>
  <si>
    <t>0bfaab5d</t>
  </si>
  <si>
    <t>f180533c</t>
  </si>
  <si>
    <t>de18854d</t>
  </si>
  <si>
    <t>d07932d5</t>
  </si>
  <si>
    <t>5d2b97a4</t>
  </si>
  <si>
    <t>809e4ebd</t>
  </si>
  <si>
    <t>306d27d2</t>
  </si>
  <si>
    <t>ef7fb4a1</t>
  </si>
  <si>
    <t>31bb3e47</t>
  </si>
  <si>
    <t>5440bf4e</t>
  </si>
  <si>
    <t>250ab190</t>
  </si>
  <si>
    <t>ade619b9</t>
  </si>
  <si>
    <t>092cf20d</t>
  </si>
  <si>
    <t>9b4d0bb7</t>
  </si>
  <si>
    <t>bd0789ac</t>
  </si>
  <si>
    <t>SGA09</t>
  </si>
  <si>
    <t>CEOSP2-01 SGA10</t>
  </si>
  <si>
    <t>df6d6c10</t>
  </si>
  <si>
    <t>4a0cc0e7</t>
  </si>
  <si>
    <t>CEOSP4-07 SGA10</t>
  </si>
  <si>
    <t>4c5a0b01</t>
  </si>
  <si>
    <t>0cfd7af3</t>
  </si>
  <si>
    <t>ff4fb1fc</t>
  </si>
  <si>
    <t>ac5098f5</t>
  </si>
  <si>
    <t>7ac40f18</t>
  </si>
  <si>
    <t>dcd7fa08</t>
  </si>
  <si>
    <t>e0fcf10c</t>
  </si>
  <si>
    <t>CEOSP4-28</t>
  </si>
  <si>
    <t>3f80b653</t>
  </si>
  <si>
    <t>a17cd7f0</t>
  </si>
  <si>
    <t>7fbd17d1</t>
  </si>
  <si>
    <t>9a04e8b6</t>
  </si>
  <si>
    <t>987b3fc8</t>
  </si>
  <si>
    <t>890850f1</t>
  </si>
  <si>
    <t>9cb286e9</t>
  </si>
  <si>
    <t>1fe62c1f</t>
  </si>
  <si>
    <t>CEOSP04-28</t>
  </si>
  <si>
    <t>df254a53</t>
  </si>
  <si>
    <t>ae26ea94</t>
  </si>
  <si>
    <t>39dc2308</t>
  </si>
  <si>
    <t>872d5d99</t>
  </si>
  <si>
    <t>3060318f</t>
  </si>
  <si>
    <t>bf113e22</t>
  </si>
  <si>
    <t>09cdbaca</t>
  </si>
  <si>
    <t>2130f856</t>
  </si>
  <si>
    <t>CEOSP4-16</t>
  </si>
  <si>
    <t>04fa8ba7</t>
  </si>
  <si>
    <t>43df1026</t>
  </si>
  <si>
    <t>b075358c</t>
  </si>
  <si>
    <t>6c00eceb</t>
  </si>
  <si>
    <t>d7cf46b2</t>
  </si>
  <si>
    <t>8273c9ec</t>
  </si>
  <si>
    <t>1ad91288</t>
  </si>
  <si>
    <t>160485ef</t>
  </si>
  <si>
    <t>CEOSP4-14</t>
  </si>
  <si>
    <t>0c1df70c</t>
  </si>
  <si>
    <t>02c3260c</t>
  </si>
  <si>
    <t>7d3344b1</t>
  </si>
  <si>
    <t>d3d62f4c</t>
  </si>
  <si>
    <t>39b7eeac</t>
  </si>
  <si>
    <t>ee204286</t>
  </si>
  <si>
    <t>da628be4</t>
  </si>
  <si>
    <t>0bd5d8c6</t>
  </si>
  <si>
    <t>CEOSP4 - 15</t>
  </si>
  <si>
    <t>8a16b2d9</t>
  </si>
  <si>
    <t>f91465a3</t>
  </si>
  <si>
    <t>9cb96fca</t>
  </si>
  <si>
    <t>45ad670a</t>
  </si>
  <si>
    <t>6420b6f2</t>
  </si>
  <si>
    <t>cde2324d</t>
  </si>
  <si>
    <t>37e95d6d</t>
  </si>
  <si>
    <t>4e8cbae6</t>
  </si>
  <si>
    <t>a0891a73</t>
  </si>
  <si>
    <t>bee8e08a</t>
  </si>
  <si>
    <t>2efc1e3e</t>
  </si>
  <si>
    <t>296d22fb</t>
  </si>
  <si>
    <t>176f2a0c</t>
  </si>
  <si>
    <t>37b765a6</t>
  </si>
  <si>
    <t>940c22da</t>
  </si>
  <si>
    <t>ca2a7ba0</t>
  </si>
  <si>
    <t>1fd12456</t>
  </si>
  <si>
    <t>00d92d90</t>
  </si>
  <si>
    <t>689b848f</t>
  </si>
  <si>
    <t>81016adf</t>
  </si>
  <si>
    <t>8894ff17</t>
  </si>
  <si>
    <t>9716ce12</t>
  </si>
  <si>
    <t>c337f3a8</t>
  </si>
  <si>
    <t>ca6b6f15</t>
  </si>
  <si>
    <t>b56f3947</t>
  </si>
  <si>
    <t>49469907</t>
  </si>
  <si>
    <t>39ef3e50</t>
  </si>
  <si>
    <t>383259b8</t>
  </si>
  <si>
    <t>f82ecd13</t>
  </si>
  <si>
    <t>05099ac2</t>
  </si>
  <si>
    <t>cd5ee413</t>
  </si>
  <si>
    <t>14ab3498</t>
  </si>
  <si>
    <t>f893ee25</t>
  </si>
  <si>
    <t>aa7bbcd2</t>
  </si>
  <si>
    <t>e7741343</t>
  </si>
  <si>
    <t>853e8a6a</t>
  </si>
  <si>
    <t>df0d5018</t>
  </si>
  <si>
    <t>f7ff62fe</t>
  </si>
  <si>
    <t>8cde109b</t>
  </si>
  <si>
    <t>30b6ac6f</t>
  </si>
  <si>
    <t>c2a3a645</t>
  </si>
  <si>
    <t>acd310c4</t>
  </si>
  <si>
    <t>e546c88b</t>
  </si>
  <si>
    <t>7899907c</t>
  </si>
  <si>
    <t>31f2186d</t>
  </si>
  <si>
    <t>d35383d1</t>
  </si>
  <si>
    <t>caf5abff</t>
  </si>
  <si>
    <t>df6b4944</t>
  </si>
  <si>
    <t>157c0128</t>
  </si>
  <si>
    <t>32468605</t>
  </si>
  <si>
    <t>943458cd</t>
  </si>
  <si>
    <t>a97e6058</t>
  </si>
  <si>
    <t>d19251c3</t>
  </si>
  <si>
    <t>9af1c470</t>
  </si>
  <si>
    <t>fd9420a5</t>
  </si>
  <si>
    <t>CEOSP4-66</t>
  </si>
  <si>
    <t>f0f896dd</t>
  </si>
  <si>
    <t>5e9ede04</t>
  </si>
  <si>
    <t>ea6d4820</t>
  </si>
  <si>
    <t>1e06651f</t>
  </si>
  <si>
    <t>e9a0e0c8</t>
  </si>
  <si>
    <t>cc07b002</t>
  </si>
  <si>
    <t>8fc81974</t>
  </si>
  <si>
    <t>0de923b5</t>
  </si>
  <si>
    <t>156d48f7</t>
  </si>
  <si>
    <t>e3a11e4f</t>
  </si>
  <si>
    <t>87167321</t>
  </si>
  <si>
    <t>ba9ed351</t>
  </si>
  <si>
    <t>17b95379</t>
  </si>
  <si>
    <t>CEOPRI-SGA13</t>
  </si>
  <si>
    <t>89026d9c</t>
  </si>
  <si>
    <t>9ca8b19f</t>
  </si>
  <si>
    <t>6c860a4e</t>
  </si>
  <si>
    <t>fe397227</t>
  </si>
  <si>
    <t>83b33f83</t>
  </si>
  <si>
    <t>fa154286</t>
  </si>
  <si>
    <t>2f838cab</t>
  </si>
  <si>
    <t>7d7972dd</t>
  </si>
  <si>
    <t>e27823ef</t>
  </si>
  <si>
    <t>e5c0878e</t>
  </si>
  <si>
    <t>CEOPRI-SGA11</t>
  </si>
  <si>
    <t>CEOSP2-01</t>
  </si>
  <si>
    <t>e6091e1b</t>
  </si>
  <si>
    <t>b2fa6fa3</t>
  </si>
  <si>
    <t>a0f5a13a</t>
  </si>
  <si>
    <t>2239fcee</t>
  </si>
  <si>
    <t>6d3f2dcf</t>
  </si>
  <si>
    <t>513bf78b</t>
  </si>
  <si>
    <t>a77aa780</t>
  </si>
  <si>
    <t>332490be</t>
  </si>
  <si>
    <t>67389011</t>
  </si>
  <si>
    <t>1c7551b5</t>
  </si>
  <si>
    <t>89d9f005</t>
  </si>
  <si>
    <t>569654c1</t>
  </si>
  <si>
    <t>d2e65333</t>
  </si>
  <si>
    <t>d4f7ae18</t>
  </si>
  <si>
    <t>a7bdf20c</t>
  </si>
  <si>
    <t>db5e4878</t>
  </si>
  <si>
    <t>69082d52</t>
  </si>
  <si>
    <t>37921484</t>
  </si>
  <si>
    <t>d9f57c5c</t>
  </si>
  <si>
    <t>3bdf2df6</t>
  </si>
  <si>
    <t>44da91da</t>
  </si>
  <si>
    <t>a029e544</t>
  </si>
  <si>
    <t>d4f96ebd</t>
  </si>
  <si>
    <t>58d49834</t>
  </si>
  <si>
    <t>6ba6167b</t>
  </si>
  <si>
    <t>a0e28c6c</t>
  </si>
  <si>
    <t>77bd8018</t>
  </si>
  <si>
    <t>CEOAT-02</t>
  </si>
  <si>
    <t>import_lanc_25082025</t>
  </si>
  <si>
    <t>f9fde636</t>
  </si>
  <si>
    <t>44b11665</t>
  </si>
  <si>
    <t>7bef4a80</t>
  </si>
  <si>
    <t>6acba430</t>
  </si>
  <si>
    <t>CEOSP4- 361</t>
  </si>
  <si>
    <t>import_lanc_26082025</t>
  </si>
  <si>
    <t>7269d28e</t>
  </si>
  <si>
    <t>OOK</t>
  </si>
  <si>
    <t>a279c73a</t>
  </si>
  <si>
    <t>62d32deb</t>
  </si>
  <si>
    <t>5f9e2911</t>
  </si>
  <si>
    <t>CEOSP-09(FOFG12)</t>
  </si>
  <si>
    <t>CEOSP8-1</t>
  </si>
  <si>
    <t>65605b36</t>
  </si>
  <si>
    <t>import_lanc_04092025</t>
  </si>
  <si>
    <t>2daa5618</t>
  </si>
  <si>
    <t>60123fda</t>
  </si>
  <si>
    <t>b53e173f</t>
  </si>
  <si>
    <t>20c4ca95</t>
  </si>
  <si>
    <t>8a73e80c</t>
  </si>
  <si>
    <t>1a90d631</t>
  </si>
  <si>
    <t>2d15952b</t>
  </si>
  <si>
    <t>ff1d4df6</t>
  </si>
  <si>
    <t>8909e65d</t>
  </si>
  <si>
    <t>f56fcf1d</t>
  </si>
  <si>
    <t>abb68b95</t>
  </si>
  <si>
    <t>b653c6fc</t>
  </si>
  <si>
    <t>f727bc62</t>
  </si>
  <si>
    <t>921ea921</t>
  </si>
  <si>
    <t>edc75923</t>
  </si>
  <si>
    <t>d21937ed</t>
  </si>
  <si>
    <t>6f7ae4b7</t>
  </si>
  <si>
    <t>CEOSP-109</t>
  </si>
  <si>
    <t>acab2db4</t>
  </si>
  <si>
    <t>cd322377</t>
  </si>
  <si>
    <t>6681719e</t>
  </si>
  <si>
    <t>871ce7c1</t>
  </si>
  <si>
    <t>8b7e3024</t>
  </si>
  <si>
    <t>3845d079</t>
  </si>
  <si>
    <t>21393dd2</t>
  </si>
  <si>
    <t>1f3b4993</t>
  </si>
  <si>
    <t>5200d25c</t>
  </si>
  <si>
    <t>b1fa6f88</t>
  </si>
  <si>
    <t>07a0c1a4</t>
  </si>
  <si>
    <t>384321a5</t>
  </si>
  <si>
    <t>cc06e242</t>
  </si>
  <si>
    <t>c1ffc553</t>
  </si>
  <si>
    <t>5e76baed</t>
  </si>
  <si>
    <t>1f224514</t>
  </si>
  <si>
    <t>6708d619</t>
  </si>
  <si>
    <t>45c99b7e</t>
  </si>
  <si>
    <t>c627f6f7</t>
  </si>
  <si>
    <t>efb823c7</t>
  </si>
  <si>
    <t>93a5415d</t>
  </si>
  <si>
    <t>0c60606d</t>
  </si>
  <si>
    <t>3fdad8d8</t>
  </si>
  <si>
    <t>FLA21-3055</t>
  </si>
  <si>
    <t>45b1e9e4</t>
  </si>
  <si>
    <t>b7a2623a</t>
  </si>
  <si>
    <t>CEOSEC- PA50</t>
  </si>
  <si>
    <t>CEOSP8-01 PA50</t>
  </si>
  <si>
    <t>import_lanc_08092025</t>
  </si>
  <si>
    <t>af575f23</t>
  </si>
  <si>
    <t>2767b62e</t>
  </si>
  <si>
    <t>599ab25d</t>
  </si>
  <si>
    <t>f96426eb</t>
  </si>
  <si>
    <t>43426a13</t>
  </si>
  <si>
    <t>ab223cb9</t>
  </si>
  <si>
    <t>a30dde3b</t>
  </si>
  <si>
    <t>661b1b7c</t>
  </si>
  <si>
    <t>857ae421</t>
  </si>
  <si>
    <t>CEODEV-92</t>
  </si>
  <si>
    <t>96FO</t>
  </si>
  <si>
    <t>b70626d7</t>
  </si>
  <si>
    <t>4ed00110</t>
  </si>
  <si>
    <t>CEOSEC-13 PAJUÇARA</t>
  </si>
  <si>
    <t>CEOSEC-14 PAJUÇARA</t>
  </si>
  <si>
    <t>import_lanc_18092025</t>
  </si>
  <si>
    <t>f7e4c1b2</t>
  </si>
  <si>
    <t>982aa340</t>
  </si>
  <si>
    <t>75f8f453</t>
  </si>
  <si>
    <t>a0520069</t>
  </si>
  <si>
    <t>fa2ad23c</t>
  </si>
  <si>
    <t>e187823e</t>
  </si>
  <si>
    <t>6c4f7028</t>
  </si>
  <si>
    <t>db84d766</t>
  </si>
  <si>
    <t>ed8535ef</t>
  </si>
  <si>
    <t>94e0669d</t>
  </si>
  <si>
    <t>b0339103</t>
  </si>
  <si>
    <t>2166727a</t>
  </si>
  <si>
    <t>30a43a03</t>
  </si>
  <si>
    <t>2c12484c</t>
  </si>
  <si>
    <t>aa0caf50</t>
  </si>
  <si>
    <t>c442085a</t>
  </si>
  <si>
    <t>61bb5dcc</t>
  </si>
  <si>
    <t>cb0a661e</t>
  </si>
  <si>
    <t>43c4db8d</t>
  </si>
  <si>
    <t>f4cd9141</t>
  </si>
  <si>
    <t>2edb462e</t>
  </si>
  <si>
    <t>46828c71</t>
  </si>
  <si>
    <t>eebef05c</t>
  </si>
  <si>
    <t>ef4433c3</t>
  </si>
  <si>
    <t>cdd17e8e</t>
  </si>
  <si>
    <t>CEOPRI-01 PA10</t>
  </si>
  <si>
    <t>fd9c61e9</t>
  </si>
  <si>
    <t>1c8b8083</t>
  </si>
  <si>
    <t>5cfaae14</t>
  </si>
  <si>
    <t>eca4dc22</t>
  </si>
  <si>
    <t>b0455a99</t>
  </si>
  <si>
    <t>3975a464</t>
  </si>
  <si>
    <t>f5c18df3</t>
  </si>
  <si>
    <t>5868d119</t>
  </si>
  <si>
    <t>4c10bd77</t>
  </si>
  <si>
    <t>CEOSP-23(35110)</t>
  </si>
  <si>
    <t>CEOSP8-2</t>
  </si>
  <si>
    <t>import_lanc_23092025</t>
  </si>
  <si>
    <t>ac12507d</t>
  </si>
  <si>
    <t>5aeeb96f</t>
  </si>
  <si>
    <t>8d136552</t>
  </si>
  <si>
    <t>edca5734</t>
  </si>
  <si>
    <t>24f05c3b</t>
  </si>
  <si>
    <t>f7e4e048</t>
  </si>
  <si>
    <t>969446d7</t>
  </si>
  <si>
    <t>4776bbcd</t>
  </si>
  <si>
    <t>43dbbf5f</t>
  </si>
  <si>
    <t>595951a6</t>
  </si>
  <si>
    <t>f7d331cd</t>
  </si>
  <si>
    <t>44d77361</t>
  </si>
  <si>
    <t>69e0a0c8</t>
  </si>
  <si>
    <t>c66ac62f</t>
  </si>
  <si>
    <t>bab7bb57</t>
  </si>
  <si>
    <t>02a05881</t>
  </si>
  <si>
    <t>57695525</t>
  </si>
  <si>
    <t>CEOSP-115</t>
  </si>
  <si>
    <t>5005eab3</t>
  </si>
  <si>
    <t>fc1a67d8</t>
  </si>
  <si>
    <t>cad0caa1</t>
  </si>
  <si>
    <t>5303b71e</t>
  </si>
  <si>
    <t>707c6a00</t>
  </si>
  <si>
    <t>a73d74ab</t>
  </si>
  <si>
    <t>a562a931</t>
  </si>
  <si>
    <t>410f720f</t>
  </si>
  <si>
    <t>1f476d68</t>
  </si>
  <si>
    <t>31a7c8fe</t>
  </si>
  <si>
    <t>b34cfd3f</t>
  </si>
  <si>
    <t>fc330517</t>
  </si>
  <si>
    <t>fd066cd2</t>
  </si>
  <si>
    <t>4679f166</t>
  </si>
  <si>
    <t>9c6e39c5</t>
  </si>
  <si>
    <t>8b32128d</t>
  </si>
  <si>
    <t>8c847365</t>
  </si>
  <si>
    <t>312-1 / 312-2 - (CE33143)</t>
  </si>
  <si>
    <t>import_lanc_24092025</t>
  </si>
  <si>
    <t>cba328b4</t>
  </si>
  <si>
    <t>fed30cec</t>
  </si>
  <si>
    <t>a9932e1d</t>
  </si>
  <si>
    <t>f4fefa8e</t>
  </si>
  <si>
    <t>45136d91</t>
  </si>
  <si>
    <t>093fcc5a</t>
  </si>
  <si>
    <t>fabf036b</t>
  </si>
  <si>
    <t>06bbe04f</t>
  </si>
  <si>
    <t>5a5f3ed3</t>
  </si>
  <si>
    <t>9a5f5fd7</t>
  </si>
  <si>
    <t>d698ec90</t>
  </si>
  <si>
    <t>6737da6b</t>
  </si>
  <si>
    <t>47f9950a</t>
  </si>
  <si>
    <t>c2352e8c</t>
  </si>
  <si>
    <t>01f90003</t>
  </si>
  <si>
    <t>294d04c5</t>
  </si>
  <si>
    <t>de967c90</t>
  </si>
  <si>
    <t>b0863320</t>
  </si>
  <si>
    <t>CEODEV-5</t>
  </si>
  <si>
    <t>import_lanc_26092025</t>
  </si>
  <si>
    <t>3dbaf5ef</t>
  </si>
  <si>
    <t>124568a8</t>
  </si>
  <si>
    <t>d4a46909</t>
  </si>
  <si>
    <t>36e1a710</t>
  </si>
  <si>
    <t>365a8c3e</t>
  </si>
  <si>
    <t>07195f35</t>
  </si>
  <si>
    <t>507d3408</t>
  </si>
  <si>
    <t>b227026b</t>
  </si>
  <si>
    <t>11e2c3e0</t>
  </si>
  <si>
    <t>CEOSP8-3</t>
  </si>
  <si>
    <t>import_lanc_02102025</t>
  </si>
  <si>
    <t>ac4b410f</t>
  </si>
  <si>
    <t>6f89cbf2</t>
  </si>
  <si>
    <t>5c963f86</t>
  </si>
  <si>
    <t>c57f4f41</t>
  </si>
  <si>
    <t>23d7077e</t>
  </si>
  <si>
    <t>4c700be5</t>
  </si>
  <si>
    <t>ce696dff</t>
  </si>
  <si>
    <t>1e630aa7</t>
  </si>
  <si>
    <t>923fd6a8</t>
  </si>
  <si>
    <t>CEOSP8-4</t>
  </si>
  <si>
    <t>61474de8</t>
  </si>
  <si>
    <t>4c6fcc6b</t>
  </si>
  <si>
    <t>8bfd7e05</t>
  </si>
  <si>
    <t>e0ac8d5b</t>
  </si>
  <si>
    <t>5b5339a2</t>
  </si>
  <si>
    <t>8633b88d</t>
  </si>
  <si>
    <t>79a0f46c</t>
  </si>
  <si>
    <t>73bcd760</t>
  </si>
  <si>
    <t>5aceb200</t>
  </si>
  <si>
    <t>import_lanc_06102025</t>
  </si>
  <si>
    <t>736fd929</t>
  </si>
  <si>
    <t>a23de0ca</t>
  </si>
  <si>
    <t>e81a905a</t>
  </si>
  <si>
    <t>a539f6ce</t>
  </si>
  <si>
    <t>007fb73e</t>
  </si>
  <si>
    <t>73f11e57</t>
  </si>
  <si>
    <t>9d4fe68d</t>
  </si>
  <si>
    <t>18ebc946</t>
  </si>
  <si>
    <t>CEOSP-15(70000)</t>
  </si>
  <si>
    <t>import_lanc_08102025</t>
  </si>
  <si>
    <t>ef505227</t>
  </si>
  <si>
    <t>4f04ea40</t>
  </si>
  <si>
    <t>f2dc8f93</t>
  </si>
  <si>
    <t>c819e23d</t>
  </si>
  <si>
    <t>435817bc</t>
  </si>
  <si>
    <t>7727c8e8</t>
  </si>
  <si>
    <t>44e8cf24</t>
  </si>
  <si>
    <t>bee19a8e</t>
  </si>
  <si>
    <t>63c04676</t>
  </si>
  <si>
    <t>c6ad654f</t>
  </si>
  <si>
    <t>8eedd753</t>
  </si>
  <si>
    <t>c1f06a8f</t>
  </si>
  <si>
    <t>979d7e9c</t>
  </si>
  <si>
    <t>3c45213d</t>
  </si>
  <si>
    <t>d6067cfe</t>
  </si>
  <si>
    <t>a234c33a</t>
  </si>
  <si>
    <t>fc9807c5</t>
  </si>
  <si>
    <t>CEOSP-04</t>
  </si>
  <si>
    <t>import_lanc_29102025</t>
  </si>
  <si>
    <t>816b54be</t>
  </si>
  <si>
    <t>CEOSP-53</t>
  </si>
  <si>
    <t>58ba610a</t>
  </si>
  <si>
    <t>76806dbe</t>
  </si>
  <si>
    <t>1e5d4a80</t>
  </si>
  <si>
    <t>42fa3aff</t>
  </si>
  <si>
    <t>a360084b</t>
  </si>
  <si>
    <t>f6ad1117</t>
  </si>
  <si>
    <t>ca6f2f2f</t>
  </si>
  <si>
    <t>42d0fcf7</t>
  </si>
  <si>
    <t>76c05b61</t>
  </si>
  <si>
    <t>177c596c</t>
  </si>
  <si>
    <t>3dab0b83</t>
  </si>
  <si>
    <t>946a84c6</t>
  </si>
  <si>
    <t>e5ef460a</t>
  </si>
  <si>
    <t>1adc8fec</t>
  </si>
  <si>
    <t>62ceb427</t>
  </si>
  <si>
    <t>5ce57aec</t>
  </si>
  <si>
    <t>4cad5076</t>
  </si>
  <si>
    <t>CEOSP-54</t>
  </si>
  <si>
    <t>9bb517c1</t>
  </si>
  <si>
    <t>d3fbaa78</t>
  </si>
  <si>
    <t>2f0050bb</t>
  </si>
  <si>
    <t>ce211490</t>
  </si>
  <si>
    <t>794103dd</t>
  </si>
  <si>
    <t>705d436a</t>
  </si>
  <si>
    <t>aeba8c2b</t>
  </si>
  <si>
    <t>c3a6cc0e</t>
  </si>
  <si>
    <t>8654ce73</t>
  </si>
  <si>
    <t>CE11-(CE32744)</t>
  </si>
  <si>
    <t>import_lanc_05122025</t>
  </si>
  <si>
    <t>4192b693</t>
  </si>
  <si>
    <t>fe472df1</t>
  </si>
  <si>
    <t>7430a5b9</t>
  </si>
  <si>
    <t>f2e15468</t>
  </si>
  <si>
    <t>9378ae6d</t>
  </si>
  <si>
    <t>459c798b</t>
  </si>
  <si>
    <t>1c6265ff</t>
  </si>
  <si>
    <t>387b8dfa</t>
  </si>
  <si>
    <t>58d408fc</t>
  </si>
  <si>
    <t>52a2c675</t>
  </si>
  <si>
    <t>24f2138b</t>
  </si>
  <si>
    <t>69097aa4</t>
  </si>
  <si>
    <t>8ac3ff4f</t>
  </si>
  <si>
    <t>1857b797</t>
  </si>
  <si>
    <t>5434df97</t>
  </si>
  <si>
    <t>9a395bef</t>
  </si>
  <si>
    <t>8d436ecc</t>
  </si>
  <si>
    <t>CEOSEC-PA50</t>
  </si>
  <si>
    <t>import_lanc_08122025</t>
  </si>
  <si>
    <t>da885327</t>
  </si>
  <si>
    <t>9f89a9b4</t>
  </si>
  <si>
    <t>18bcebf8</t>
  </si>
  <si>
    <t>e89083ff</t>
  </si>
  <si>
    <t>a429739e</t>
  </si>
  <si>
    <t>0747dfd9</t>
  </si>
  <si>
    <t>accbdca5</t>
  </si>
  <si>
    <t>e7161567</t>
  </si>
  <si>
    <t>c8508be5</t>
  </si>
  <si>
    <t>a065e97e</t>
  </si>
  <si>
    <t>5af635b3</t>
  </si>
  <si>
    <t>78959356</t>
  </si>
  <si>
    <t>5f4e4183</t>
  </si>
  <si>
    <t>33c3c737</t>
  </si>
  <si>
    <t>422f97ef</t>
  </si>
  <si>
    <t>4652f198</t>
  </si>
  <si>
    <t>46e71e3e</t>
  </si>
  <si>
    <t>CEOSP-02</t>
  </si>
  <si>
    <t>import_LANCAMENTO</t>
  </si>
  <si>
    <t>f065f269</t>
  </si>
  <si>
    <t>725046c7</t>
  </si>
  <si>
    <t>eedb2155</t>
  </si>
  <si>
    <t>bf6b7dd6</t>
  </si>
  <si>
    <t>71b9193c</t>
  </si>
  <si>
    <t>efd3961b</t>
  </si>
  <si>
    <t>35ea98e5</t>
  </si>
  <si>
    <t>bed1d520</t>
  </si>
  <si>
    <t>fe692a84</t>
  </si>
  <si>
    <t>aa1de98e</t>
  </si>
  <si>
    <t>cc8f3b68</t>
  </si>
  <si>
    <t>23ef6264</t>
  </si>
  <si>
    <t>c439a000</t>
  </si>
  <si>
    <t>79f9a100</t>
  </si>
  <si>
    <t>aa163462</t>
  </si>
  <si>
    <t>a0580082</t>
  </si>
  <si>
    <t>82778fc9</t>
  </si>
  <si>
    <t>e0d3a6c8</t>
  </si>
  <si>
    <t>13a9b630</t>
  </si>
  <si>
    <t>6dc9b24c</t>
  </si>
  <si>
    <t>3bbd753a</t>
  </si>
  <si>
    <t>3c396e80</t>
  </si>
  <si>
    <t>f0e46f60</t>
  </si>
  <si>
    <t>eace1252</t>
  </si>
  <si>
    <t>dbfd31d3</t>
  </si>
  <si>
    <t>16ac9495</t>
  </si>
  <si>
    <t>503641d9</t>
  </si>
  <si>
    <t>d6140c1b</t>
  </si>
  <si>
    <t>30c12058</t>
  </si>
  <si>
    <t>b69c0a34</t>
  </si>
  <si>
    <t>b80bd33a</t>
  </si>
  <si>
    <t>16715953</t>
  </si>
  <si>
    <t>1ccc5d37</t>
  </si>
  <si>
    <t>1084b301</t>
  </si>
  <si>
    <t>C-CEOSP-10(MAFG05)</t>
  </si>
  <si>
    <t>5a3ff19f</t>
  </si>
  <si>
    <t>cc75cf91</t>
  </si>
  <si>
    <t>06e809e3</t>
  </si>
  <si>
    <t>70378155</t>
  </si>
  <si>
    <t>38c5df8f</t>
  </si>
  <si>
    <t>a1f79c61</t>
  </si>
  <si>
    <t>7ffb25de</t>
  </si>
  <si>
    <t>e245455c</t>
  </si>
  <si>
    <t>b247a835</t>
  </si>
  <si>
    <t>ea12494c</t>
  </si>
  <si>
    <t>c680aa19</t>
  </si>
  <si>
    <t>1d96f5f7</t>
  </si>
  <si>
    <t>2f009e89</t>
  </si>
  <si>
    <t>1a62a436</t>
  </si>
  <si>
    <t>2f162085</t>
  </si>
  <si>
    <t>83c69862</t>
  </si>
  <si>
    <t>f4f9202d</t>
  </si>
  <si>
    <t>ed94b715</t>
  </si>
  <si>
    <t>a34c997d</t>
  </si>
  <si>
    <t>a44f0796</t>
  </si>
  <si>
    <t>c592bed6</t>
  </si>
  <si>
    <t>3f7ea243</t>
  </si>
  <si>
    <t>2f8d4cf1</t>
  </si>
  <si>
    <t>57918491</t>
  </si>
  <si>
    <t>7589efe7</t>
  </si>
  <si>
    <t>3d3a07b9</t>
  </si>
  <si>
    <t>CE527 - (CE16644)</t>
  </si>
  <si>
    <t>d15d2d17</t>
  </si>
  <si>
    <t>72a5e1eb</t>
  </si>
  <si>
    <t>73a2b18e</t>
  </si>
  <si>
    <t>7e3dca06</t>
  </si>
  <si>
    <t>5830ef02</t>
  </si>
  <si>
    <t>b6f7f715</t>
  </si>
  <si>
    <t>d7b6fc66</t>
  </si>
  <si>
    <t>1d24234e</t>
  </si>
  <si>
    <t>fc5c12b4</t>
  </si>
  <si>
    <t>c1d32f49</t>
  </si>
  <si>
    <t>172416cc</t>
  </si>
  <si>
    <t>477a0899</t>
  </si>
  <si>
    <t>7ab8a2ed</t>
  </si>
  <si>
    <t>6495dc97</t>
  </si>
  <si>
    <t>92430db8</t>
  </si>
  <si>
    <t>d2ff2b86</t>
  </si>
  <si>
    <t>bedf0262</t>
  </si>
  <si>
    <t>7f9e10a9</t>
  </si>
  <si>
    <t>f3ed3792</t>
  </si>
  <si>
    <t>764ede6b</t>
  </si>
  <si>
    <t>fbd68c42</t>
  </si>
  <si>
    <t>5d7379bb</t>
  </si>
  <si>
    <t>9502928f</t>
  </si>
  <si>
    <t>72cd2724</t>
  </si>
  <si>
    <t>084fa251</t>
  </si>
  <si>
    <t>97a575ca</t>
  </si>
  <si>
    <t>7c7bfde9</t>
  </si>
  <si>
    <t>b691a0dc</t>
  </si>
  <si>
    <t>d1aa72bd</t>
  </si>
  <si>
    <t>bae4987f</t>
  </si>
  <si>
    <t>a326446e</t>
  </si>
  <si>
    <t>77d5d71a</t>
  </si>
  <si>
    <t>73ba3a81</t>
  </si>
  <si>
    <t>eb87ad2d</t>
  </si>
  <si>
    <t>CEOSP-3(MAFG05)</t>
  </si>
  <si>
    <t>b7aaafe9</t>
  </si>
  <si>
    <t>cc6fdc0b</t>
  </si>
  <si>
    <t>2f6921f4</t>
  </si>
  <si>
    <t>d374a1cc</t>
  </si>
  <si>
    <t>bf59a63c</t>
  </si>
  <si>
    <t>efb2719d</t>
  </si>
  <si>
    <t>8f701688</t>
  </si>
  <si>
    <t>09484de5</t>
  </si>
  <si>
    <t>157d7f39</t>
  </si>
  <si>
    <t>4cd1f2dd</t>
  </si>
  <si>
    <t>0b74a2c7</t>
  </si>
  <si>
    <t>bc71bb05</t>
  </si>
  <si>
    <t>a18c236a</t>
  </si>
  <si>
    <t>69346245</t>
  </si>
  <si>
    <t>00801da4</t>
  </si>
  <si>
    <t>8d46cc50</t>
  </si>
  <si>
    <t>1f6805b0</t>
  </si>
  <si>
    <t>CEOSP2-01 PA44</t>
  </si>
  <si>
    <t>b77237f7</t>
  </si>
  <si>
    <t>2ca63ea3</t>
  </si>
  <si>
    <t>bd79c780</t>
  </si>
  <si>
    <t>b3ccbe43</t>
  </si>
  <si>
    <t>35c9b244</t>
  </si>
  <si>
    <t>d08e28e9</t>
  </si>
  <si>
    <t>bc5fe7d9</t>
  </si>
  <si>
    <t>b4797a81</t>
  </si>
  <si>
    <t>e13d6e92</t>
  </si>
  <si>
    <t>089c0739</t>
  </si>
  <si>
    <t>a0f8957c</t>
  </si>
  <si>
    <t>291446aa</t>
  </si>
  <si>
    <t>fc1d3a56</t>
  </si>
  <si>
    <t>71bdfd79</t>
  </si>
  <si>
    <t>8b04d579</t>
  </si>
  <si>
    <t>cbd884e5</t>
  </si>
  <si>
    <t>DT Padrão</t>
  </si>
  <si>
    <t>Dia da Semana</t>
  </si>
  <si>
    <t>No Prazo</t>
  </si>
  <si>
    <t>Fora do Prazo</t>
  </si>
  <si>
    <t>% Prazo</t>
  </si>
  <si>
    <t>Cabo aplicado</t>
  </si>
  <si>
    <t>Acumulado</t>
  </si>
  <si>
    <t>Simulador</t>
  </si>
  <si>
    <t>Em aberto</t>
  </si>
  <si>
    <t>Reparos que preciso fazer para está NO PRAZO</t>
  </si>
  <si>
    <t>* Qtde por tecnico</t>
  </si>
  <si>
    <t>* Do concluido - qto teve cabo apliacado</t>
  </si>
  <si>
    <t>* Qtos reparos pode perder para ainda ficar na meta - com virgula</t>
  </si>
  <si>
    <t>* Pareto com os responsaveis pela causa</t>
  </si>
  <si>
    <t>* SImular resultado expurgando causas diferentes sem acesso cliente, sem acesso ARd</t>
  </si>
  <si>
    <t>IdMotivo</t>
  </si>
  <si>
    <t>CodMotivo</t>
  </si>
  <si>
    <t>Tipo</t>
  </si>
  <si>
    <t>MOT1</t>
  </si>
  <si>
    <t>INVENTÁRIO</t>
  </si>
  <si>
    <t>MOT2</t>
  </si>
  <si>
    <t>ENTRADA DO CLIENTE</t>
  </si>
  <si>
    <t>ENTRADA</t>
  </si>
  <si>
    <t>MOT3</t>
  </si>
  <si>
    <t>ENTRADA DE O.S</t>
  </si>
  <si>
    <t>MOT4</t>
  </si>
  <si>
    <t>COMPRA DE MATERIAL PRÓPRIO</t>
  </si>
  <si>
    <t>MOT5</t>
  </si>
  <si>
    <t>BAIXA DE MATERIAL</t>
  </si>
  <si>
    <t>SAIDA</t>
  </si>
  <si>
    <t>MOT6</t>
  </si>
  <si>
    <t>DEVOLUÇÃO PARA CLIENTE</t>
  </si>
  <si>
    <t>MOT7</t>
  </si>
  <si>
    <t>TRANSFERENCIA ENTRE ALMOXARIFADOS</t>
  </si>
  <si>
    <t>TRANSFERENCIA</t>
  </si>
  <si>
    <t>IdTpMov</t>
  </si>
  <si>
    <t>TpMov</t>
  </si>
  <si>
    <t>tec</t>
  </si>
  <si>
    <t>Paret.</t>
  </si>
  <si>
    <t>cont</t>
  </si>
  <si>
    <t>cont2</t>
  </si>
  <si>
    <t>x</t>
  </si>
  <si>
    <t>Perda</t>
  </si>
  <si>
    <t>Contagem</t>
  </si>
  <si>
    <t>Pareto</t>
  </si>
  <si>
    <t>Cliente</t>
  </si>
  <si>
    <t xml:space="preserve"> </t>
  </si>
  <si>
    <t>Unifor</t>
  </si>
  <si>
    <t>MobWIre</t>
  </si>
  <si>
    <t>Tecnomulti</t>
  </si>
  <si>
    <t>Obras Crato</t>
  </si>
  <si>
    <t>Obras Ceará</t>
  </si>
  <si>
    <t>Equipes Classe C</t>
  </si>
  <si>
    <t>Equipes Classe F</t>
  </si>
  <si>
    <t>Preventivas</t>
  </si>
  <si>
    <t>LD - PACOTI</t>
  </si>
  <si>
    <t>Obras Sergipe</t>
  </si>
  <si>
    <t>Equipes Classe F - (MA)</t>
  </si>
  <si>
    <t>Cab. Estruturado (Unifor)</t>
  </si>
  <si>
    <t>Equipes Reparadores</t>
  </si>
  <si>
    <t>B2B - RN</t>
  </si>
  <si>
    <t>B2B - PB</t>
  </si>
  <si>
    <t>Obras - PB</t>
  </si>
  <si>
    <t>Obras - RN</t>
  </si>
  <si>
    <t>Obra Terrazo</t>
  </si>
  <si>
    <t>Corte de ARD</t>
  </si>
  <si>
    <t>Equipes Disposição</t>
  </si>
  <si>
    <t>Responsavel</t>
  </si>
  <si>
    <t>Celso</t>
  </si>
  <si>
    <t>R2</t>
  </si>
  <si>
    <t>Marquinho</t>
  </si>
  <si>
    <t>Rógerio</t>
  </si>
  <si>
    <t>Clodomar</t>
  </si>
  <si>
    <t>Djair</t>
  </si>
  <si>
    <t>Batista</t>
  </si>
  <si>
    <t>Arlison</t>
  </si>
  <si>
    <t>Carlos Augusto</t>
  </si>
  <si>
    <t>Marcelo</t>
  </si>
  <si>
    <t>Adenilson</t>
  </si>
  <si>
    <t>UNIFOR</t>
  </si>
  <si>
    <t>Clebio</t>
  </si>
  <si>
    <t>Gustavo Mendes</t>
  </si>
  <si>
    <t>Hiago Bessa</t>
  </si>
  <si>
    <t>Adriano</t>
  </si>
  <si>
    <t>Oberdan</t>
  </si>
  <si>
    <t>Jonas</t>
  </si>
  <si>
    <t>Frank</t>
  </si>
  <si>
    <t>ANGELO FABRICIO</t>
  </si>
  <si>
    <t>Cleiton</t>
  </si>
  <si>
    <t>MARCILIO</t>
  </si>
  <si>
    <t>Cabeamento Estruturado</t>
  </si>
  <si>
    <t>Wi-Fi</t>
  </si>
  <si>
    <t>Equipe Disposição</t>
  </si>
  <si>
    <t>Camera PTZ</t>
  </si>
  <si>
    <t>Camera Fixa</t>
  </si>
  <si>
    <t>Adequação Enel</t>
  </si>
  <si>
    <t>Construção de Rede - LD</t>
  </si>
  <si>
    <t>Reparo - Classe F</t>
  </si>
  <si>
    <t>Reparo - Classe C</t>
  </si>
  <si>
    <t>Link de Dados</t>
  </si>
  <si>
    <t>Raiser</t>
  </si>
  <si>
    <t>Obra B2B</t>
  </si>
  <si>
    <t>Canalização MND</t>
  </si>
  <si>
    <t>Obra de Melhoria</t>
  </si>
  <si>
    <t>Equipes de Fibra - R2</t>
  </si>
  <si>
    <t>Obras FTTS</t>
  </si>
  <si>
    <t>Vistoria de Poste</t>
  </si>
  <si>
    <t>Reparo - GPON</t>
  </si>
  <si>
    <t>VIVO</t>
  </si>
  <si>
    <t>Reparo - BBR</t>
  </si>
  <si>
    <t>Preventiva Postes</t>
  </si>
  <si>
    <t>Formatação de Sites</t>
  </si>
  <si>
    <t>Reparo - Disp - VIVO - Classe F</t>
  </si>
  <si>
    <t>Reparo - Disp - VIVO - Classe C</t>
  </si>
  <si>
    <t>Reparo - Disp - V.tal - Classe F</t>
  </si>
  <si>
    <t>V.tal</t>
  </si>
  <si>
    <t>Contrato - GPON</t>
  </si>
  <si>
    <t>R2 - VIVO</t>
  </si>
  <si>
    <t>Contrato B2B - GPON</t>
  </si>
  <si>
    <t>Cidades</t>
  </si>
  <si>
    <t>Alta Floresta D´oeste - RO</t>
  </si>
  <si>
    <t>Ariquemes - RO</t>
  </si>
  <si>
    <t>Cabixi - RO</t>
  </si>
  <si>
    <t>Cacoal - RO</t>
  </si>
  <si>
    <t>Cerejeiras - RO</t>
  </si>
  <si>
    <t>Colorado do Oeste - RO</t>
  </si>
  <si>
    <t>Corumbiara - RO</t>
  </si>
  <si>
    <t>Costa Marques - RO</t>
  </si>
  <si>
    <t>Espigão D´oeste - RO</t>
  </si>
  <si>
    <t>Guajará-mirim - RO</t>
  </si>
  <si>
    <t>Jaru - RO</t>
  </si>
  <si>
    <t>Ji-paraná - RO</t>
  </si>
  <si>
    <t>Machadinho D´oeste - RO</t>
  </si>
  <si>
    <t>Nova Brasilândia D´oeste - RO</t>
  </si>
  <si>
    <t>Ouro Preto do Oeste - RO</t>
  </si>
  <si>
    <t>Pimenta Bueno - RO</t>
  </si>
  <si>
    <t>Porto Velho - RO</t>
  </si>
  <si>
    <t>Presidente Médici - RO</t>
  </si>
  <si>
    <t>Rio Crespo - RO</t>
  </si>
  <si>
    <t>Rolim de Moura - RO</t>
  </si>
  <si>
    <t>Santa Luzia D´oeste - RO</t>
  </si>
  <si>
    <t>Vilhena - RO</t>
  </si>
  <si>
    <t>São Miguel do Guaporé - RO</t>
  </si>
  <si>
    <t>Nova Mamoré - RO</t>
  </si>
  <si>
    <t>Alvorada D´oeste - RO</t>
  </si>
  <si>
    <t>Alto Alegre Dos Parecis - RO</t>
  </si>
  <si>
    <t>Alto Paraíso - RO</t>
  </si>
  <si>
    <t>Buritis - RO</t>
  </si>
  <si>
    <t>Novo Horizonte do Oeste - RO</t>
  </si>
  <si>
    <t>Cacaulândia - RO</t>
  </si>
  <si>
    <t>Campo Novo de Rondônia - RO</t>
  </si>
  <si>
    <t>Candeias do Jamari - RO</t>
  </si>
  <si>
    <t>Castanheiras - RO</t>
  </si>
  <si>
    <t>Chupinguaia - RO</t>
  </si>
  <si>
    <t>Cujubim - RO</t>
  </si>
  <si>
    <t>Governador Jorge Teixeira - RO</t>
  </si>
  <si>
    <t>Itapuã do Oeste - RO</t>
  </si>
  <si>
    <t>Ministro Andreazza - RO</t>
  </si>
  <si>
    <t>Mirante da Serra - RO</t>
  </si>
  <si>
    <t>Monte Negro - RO</t>
  </si>
  <si>
    <t>Nova União - RO</t>
  </si>
  <si>
    <t>Parecis - RO</t>
  </si>
  <si>
    <t>Pimenteiras do Oeste - RO</t>
  </si>
  <si>
    <t>Primavera de Rondônia - RO</t>
  </si>
  <si>
    <t>São Felipe D´oeste - RO</t>
  </si>
  <si>
    <t>São Francisco do Guaporé - RO</t>
  </si>
  <si>
    <t>Seringueiras - RO</t>
  </si>
  <si>
    <t>Teixeirópolis - RO</t>
  </si>
  <si>
    <t>Theobroma - RO</t>
  </si>
  <si>
    <t>Urupá - RO</t>
  </si>
  <si>
    <t>Vale do Anari - RO</t>
  </si>
  <si>
    <t>Vale do Paraíso - RO</t>
  </si>
  <si>
    <t>Acrelândia - AC</t>
  </si>
  <si>
    <t>Assis Brasil - AC</t>
  </si>
  <si>
    <t>Brasiléia - AC</t>
  </si>
  <si>
    <t>Bujari - AC</t>
  </si>
  <si>
    <t>Capixaba - AC</t>
  </si>
  <si>
    <t>Cruzeiro do Sul - AC</t>
  </si>
  <si>
    <t>Epitaciolândia - AC</t>
  </si>
  <si>
    <t>Feijó - AC</t>
  </si>
  <si>
    <t>Jordão - AC</t>
  </si>
  <si>
    <t>Mâncio Lima - AC</t>
  </si>
  <si>
    <t>Manoel Urbano - AC</t>
  </si>
  <si>
    <t>Marechal Thaumaturgo - AC</t>
  </si>
  <si>
    <t>Plácido de Castro - AC</t>
  </si>
  <si>
    <t>Porto Walter - AC</t>
  </si>
  <si>
    <t>Rio Branco - AC</t>
  </si>
  <si>
    <t>Rodrigues Alves - AC</t>
  </si>
  <si>
    <t>Santa Rosa do Purus - AC</t>
  </si>
  <si>
    <t>Senador Guiomard - AC</t>
  </si>
  <si>
    <t>Sena Madureira - AC</t>
  </si>
  <si>
    <t>Tarauacá - AC</t>
  </si>
  <si>
    <t>Xapuri - AC</t>
  </si>
  <si>
    <t>Porto Acre - AC</t>
  </si>
  <si>
    <t>Alvarães - AM</t>
  </si>
  <si>
    <t>Amaturá - AM</t>
  </si>
  <si>
    <t>Anamã - AM</t>
  </si>
  <si>
    <t>Anori - AM</t>
  </si>
  <si>
    <t>Apuí - AM</t>
  </si>
  <si>
    <t>Atalaia do Norte - AM</t>
  </si>
  <si>
    <t>Autazes - AM</t>
  </si>
  <si>
    <t>Barcelos - AM</t>
  </si>
  <si>
    <t>Barreirinha - AM</t>
  </si>
  <si>
    <t>Benjamin Constant - AM</t>
  </si>
  <si>
    <t>Beruri - AM</t>
  </si>
  <si>
    <t>Boa Vista do Ramos - AM</t>
  </si>
  <si>
    <t>Boca do Acre - AM</t>
  </si>
  <si>
    <t>Borba - AM</t>
  </si>
  <si>
    <t>Caapiranga - AM</t>
  </si>
  <si>
    <t>Canutama - AM</t>
  </si>
  <si>
    <t>Carauari - AM</t>
  </si>
  <si>
    <t>Careiro - AM</t>
  </si>
  <si>
    <t>Careiro da Várzea - AM</t>
  </si>
  <si>
    <t>Coari - AM</t>
  </si>
  <si>
    <t>Codajás - AM</t>
  </si>
  <si>
    <t>Eirunepé - AM</t>
  </si>
  <si>
    <t>Envira - AM</t>
  </si>
  <si>
    <t>Fonte Boa - AM</t>
  </si>
  <si>
    <t>Guajará - AM</t>
  </si>
  <si>
    <t>Humaitá - AM</t>
  </si>
  <si>
    <t>Ipixuna - AM</t>
  </si>
  <si>
    <t>Iranduba - AM</t>
  </si>
  <si>
    <t>Itacoatiara - AM</t>
  </si>
  <si>
    <t>Itamarati - AM</t>
  </si>
  <si>
    <t>Itapiranga - AM</t>
  </si>
  <si>
    <t>Japurá - AM</t>
  </si>
  <si>
    <t>Juruá - AM</t>
  </si>
  <si>
    <t>Jutaí - AM</t>
  </si>
  <si>
    <t>Lábrea - AM</t>
  </si>
  <si>
    <t>Manacapuru - AM</t>
  </si>
  <si>
    <t>Manaquiri - AM</t>
  </si>
  <si>
    <t>Manaus - AM</t>
  </si>
  <si>
    <t>Manicoré - AM</t>
  </si>
  <si>
    <t>Maraã - AM</t>
  </si>
  <si>
    <t>Maués - AM</t>
  </si>
  <si>
    <t>Nhamundá - AM</t>
  </si>
  <si>
    <t>Nova Olinda do Norte - AM</t>
  </si>
  <si>
    <t>Novo Airão - AM</t>
  </si>
  <si>
    <t>Novo Aripuanã - AM</t>
  </si>
  <si>
    <t>Parintins - AM</t>
  </si>
  <si>
    <t>Pauini - AM</t>
  </si>
  <si>
    <t>Presidente Figueiredo - AM</t>
  </si>
  <si>
    <t>Rio Preto da Eva - AM</t>
  </si>
  <si>
    <t>Santa Isabel do Rio Negro - AM</t>
  </si>
  <si>
    <t>Santo Antônio do Içá - AM</t>
  </si>
  <si>
    <t>São Gabriel da Cachoeira - AM</t>
  </si>
  <si>
    <t>São Paulo de Olivença - AM</t>
  </si>
  <si>
    <t>São Sebastião do Uatumã - AM</t>
  </si>
  <si>
    <t>Silves - AM</t>
  </si>
  <si>
    <t>Tabatinga - AM</t>
  </si>
  <si>
    <t>Tapauá - AM</t>
  </si>
  <si>
    <t>Tefé - AM</t>
  </si>
  <si>
    <t>Tonantins - AM</t>
  </si>
  <si>
    <t>Uarini - AM</t>
  </si>
  <si>
    <t>Urucará - AM</t>
  </si>
  <si>
    <t>Urucurituba - AM</t>
  </si>
  <si>
    <t>Amajari - RR</t>
  </si>
  <si>
    <t>Alto Alegre - RR</t>
  </si>
  <si>
    <t>Boa Vista - RR</t>
  </si>
  <si>
    <t>Bonfim - RR</t>
  </si>
  <si>
    <t>Cantá - RR</t>
  </si>
  <si>
    <t>Caracaraí - RR</t>
  </si>
  <si>
    <t>Caroebe - RR</t>
  </si>
  <si>
    <t>Iracema - RR</t>
  </si>
  <si>
    <t>Mucajaí - RR</t>
  </si>
  <si>
    <t>Normandia - RR</t>
  </si>
  <si>
    <t>Pacaraima - RR</t>
  </si>
  <si>
    <t>Rorainópolis - RR</t>
  </si>
  <si>
    <t>São João da Baliza - RR</t>
  </si>
  <si>
    <t>São Luiz - RR</t>
  </si>
  <si>
    <t>Uiramutã - RR</t>
  </si>
  <si>
    <t>Abaetetuba - PA</t>
  </si>
  <si>
    <t>Abel Figueiredo - PA</t>
  </si>
  <si>
    <t>Acará - PA</t>
  </si>
  <si>
    <t>Afuá - PA</t>
  </si>
  <si>
    <t>Água Azul do Norte - PA</t>
  </si>
  <si>
    <t>Alenquer - PA</t>
  </si>
  <si>
    <t>Almeirim - PA</t>
  </si>
  <si>
    <t>Altamira - PA</t>
  </si>
  <si>
    <t>Anajás - PA</t>
  </si>
  <si>
    <t>Ananindeua - PA</t>
  </si>
  <si>
    <t>Anapu - PA</t>
  </si>
  <si>
    <t>Augusto Corrêa - PA</t>
  </si>
  <si>
    <t>Aurora do Pará - PA</t>
  </si>
  <si>
    <t>Aveiro - PA</t>
  </si>
  <si>
    <t>Bagre - PA</t>
  </si>
  <si>
    <t>Baião - PA</t>
  </si>
  <si>
    <t>Bannach - PA</t>
  </si>
  <si>
    <t>Barcarena - PA</t>
  </si>
  <si>
    <t>Belém - PA</t>
  </si>
  <si>
    <t>Belterra - PA</t>
  </si>
  <si>
    <t>Benevides - PA</t>
  </si>
  <si>
    <t>Bom Jesus do Tocantins - PA</t>
  </si>
  <si>
    <t>Bonito - PA</t>
  </si>
  <si>
    <t>Bragança - PA</t>
  </si>
  <si>
    <t>Brasil Novo - PA</t>
  </si>
  <si>
    <t>Brejo Grande do Araguaia - PA</t>
  </si>
  <si>
    <t>Breu Branco - PA</t>
  </si>
  <si>
    <t>Breves - PA</t>
  </si>
  <si>
    <t>Bujaru - PA</t>
  </si>
  <si>
    <t>Cachoeira do Piriá - PA</t>
  </si>
  <si>
    <t>Cachoeira do Arari - PA</t>
  </si>
  <si>
    <t>Cametá - PA</t>
  </si>
  <si>
    <t>Canaã Dos Carajás - PA</t>
  </si>
  <si>
    <t>Capanema - PA</t>
  </si>
  <si>
    <t>Capitão Poço - PA</t>
  </si>
  <si>
    <t>Castanhal - PA</t>
  </si>
  <si>
    <t>Chaves - PA</t>
  </si>
  <si>
    <t>Colares - PA</t>
  </si>
  <si>
    <t>Conceição do Araguaia - PA</t>
  </si>
  <si>
    <t>Concórdia do Pará - PA</t>
  </si>
  <si>
    <t>Cumaru do Norte - PA</t>
  </si>
  <si>
    <t>Curionópolis - PA</t>
  </si>
  <si>
    <t>Curralinho - PA</t>
  </si>
  <si>
    <t>Curuá - PA</t>
  </si>
  <si>
    <t>Curuçá - PA</t>
  </si>
  <si>
    <t>Dom Eliseu - PA</t>
  </si>
  <si>
    <t>Eldorado Dos Carajás - PA</t>
  </si>
  <si>
    <t>Faro - PA</t>
  </si>
  <si>
    <t>Floresta do Araguaia - PA</t>
  </si>
  <si>
    <t>Garrafão do Norte - PA</t>
  </si>
  <si>
    <t>Goianésia do Pará - PA</t>
  </si>
  <si>
    <t>Gurupá - PA</t>
  </si>
  <si>
    <t>Igarapé-açu - PA</t>
  </si>
  <si>
    <t>Igarapé-miri - PA</t>
  </si>
  <si>
    <t>Inhangapi - PA</t>
  </si>
  <si>
    <t>Ipixuna do Pará - PA</t>
  </si>
  <si>
    <t>Irituia - PA</t>
  </si>
  <si>
    <t>Itaituba - PA</t>
  </si>
  <si>
    <t>Itupiranga - PA</t>
  </si>
  <si>
    <t>Jacareacanga - PA</t>
  </si>
  <si>
    <t>Jacundá - PA</t>
  </si>
  <si>
    <t>Juruti - PA</t>
  </si>
  <si>
    <t>Limoeiro do Ajuru - PA</t>
  </si>
  <si>
    <t>Mãe do Rio - PA</t>
  </si>
  <si>
    <t>Magalhães Barata - PA</t>
  </si>
  <si>
    <t>Marabá - PA</t>
  </si>
  <si>
    <t>Maracanã - PA</t>
  </si>
  <si>
    <t>Marapanim - PA</t>
  </si>
  <si>
    <t>Marituba - PA</t>
  </si>
  <si>
    <t>Medicilândia - PA</t>
  </si>
  <si>
    <t>Melgaço - PA</t>
  </si>
  <si>
    <t>Mocajuba - PA</t>
  </si>
  <si>
    <t>Moju - PA</t>
  </si>
  <si>
    <t>Mojuí dos Campos - PA</t>
  </si>
  <si>
    <t>Monte Alegre - PA</t>
  </si>
  <si>
    <t>Muaná - PA</t>
  </si>
  <si>
    <t>Nova Esperança do Piriá - PA</t>
  </si>
  <si>
    <t>Nova Ipixuna - PA</t>
  </si>
  <si>
    <t>Nova Timboteua - PA</t>
  </si>
  <si>
    <t>Novo Progresso - PA</t>
  </si>
  <si>
    <t>Novo Repartimento - PA</t>
  </si>
  <si>
    <t>Óbidos - PA</t>
  </si>
  <si>
    <t>Oeiras do Pará - PA</t>
  </si>
  <si>
    <t>Oriximiná - PA</t>
  </si>
  <si>
    <t>Ourém - PA</t>
  </si>
  <si>
    <t>Ourilândia do Norte - PA</t>
  </si>
  <si>
    <t>Pacajá - PA</t>
  </si>
  <si>
    <t>Palestina do Pará - PA</t>
  </si>
  <si>
    <t>Paragominas - PA</t>
  </si>
  <si>
    <t>Parauapebas - PA</t>
  </si>
  <si>
    <t>Pau D´arco - PA</t>
  </si>
  <si>
    <t>Peixe-boi - PA</t>
  </si>
  <si>
    <t>Piçarra - PA</t>
  </si>
  <si>
    <t>Placas - PA</t>
  </si>
  <si>
    <t>Ponta de Pedras - PA</t>
  </si>
  <si>
    <t>Portel - PA</t>
  </si>
  <si>
    <t>Porto de Moz - PA</t>
  </si>
  <si>
    <t>Prainha - PA</t>
  </si>
  <si>
    <t>Primavera - PA</t>
  </si>
  <si>
    <t>Quatipuru - PA</t>
  </si>
  <si>
    <t>Redenção - PA</t>
  </si>
  <si>
    <t>Rio Maria - PA</t>
  </si>
  <si>
    <t>Rondon do Pará - PA</t>
  </si>
  <si>
    <t>Rurópolis - PA</t>
  </si>
  <si>
    <t>Salinópolis - PA</t>
  </si>
  <si>
    <t>Salvaterra - PA</t>
  </si>
  <si>
    <t>Santa Bárbara do Pará - PA</t>
  </si>
  <si>
    <t>Santa Cruz do Arari - PA</t>
  </si>
  <si>
    <t>Santa Isabel do Pará - PA</t>
  </si>
  <si>
    <t>Santa Luzia do Pará - PA</t>
  </si>
  <si>
    <t>Santa Maria Das Barreiras - PA</t>
  </si>
  <si>
    <t>Santa Maria do Pará - PA</t>
  </si>
  <si>
    <t>Santana do Araguaia - PA</t>
  </si>
  <si>
    <t>Santarém - PA</t>
  </si>
  <si>
    <t>Santarém Novo - PA</t>
  </si>
  <si>
    <t>Santo Antônio do Tauá - PA</t>
  </si>
  <si>
    <t>São Caetano de Odivelas - PA</t>
  </si>
  <si>
    <t>São Domingos do Araguaia - PA</t>
  </si>
  <si>
    <t>São Domingos do Capim - PA</t>
  </si>
  <si>
    <t>São Félix do Xingu - PA</t>
  </si>
  <si>
    <t>São Francisco do Pará - PA</t>
  </si>
  <si>
    <t>São Geraldo do Araguaia - PA</t>
  </si>
  <si>
    <t>São João da Ponta - PA</t>
  </si>
  <si>
    <t>São João de Pirabas - PA</t>
  </si>
  <si>
    <t>São João do Araguaia - PA</t>
  </si>
  <si>
    <t>São Miguel do Guamá - PA</t>
  </si>
  <si>
    <t>São Sebastião da Boa Vista - PA</t>
  </si>
  <si>
    <t>Sapucaia - PA</t>
  </si>
  <si>
    <t>Senador José Porfírio - PA</t>
  </si>
  <si>
    <t>Soure - PA</t>
  </si>
  <si>
    <t>Tailândia - PA</t>
  </si>
  <si>
    <t>Terra Alta - PA</t>
  </si>
  <si>
    <t>Terra Santa - PA</t>
  </si>
  <si>
    <t>Tomé-açu - PA</t>
  </si>
  <si>
    <t>Tracuateua - PA</t>
  </si>
  <si>
    <t>Trairão - PA</t>
  </si>
  <si>
    <t>Tucumã - PA</t>
  </si>
  <si>
    <t>Tucuruí - PA</t>
  </si>
  <si>
    <t>Ulianópolis - PA</t>
  </si>
  <si>
    <t>Uruará - PA</t>
  </si>
  <si>
    <t>Vigia - PA</t>
  </si>
  <si>
    <t>Viseu - PA</t>
  </si>
  <si>
    <t>Vitória do Xingu - PA</t>
  </si>
  <si>
    <t>Xinguara - PA</t>
  </si>
  <si>
    <t>Serra do Navio - AP</t>
  </si>
  <si>
    <t>Amapá - AP</t>
  </si>
  <si>
    <t>Pedra Branca do Amapari - AP</t>
  </si>
  <si>
    <t>Calçoene - AP</t>
  </si>
  <si>
    <t>Cutias - AP</t>
  </si>
  <si>
    <t>Ferreira Gomes - AP</t>
  </si>
  <si>
    <t>Itaubal - AP</t>
  </si>
  <si>
    <t>Laranjal do Jari - AP</t>
  </si>
  <si>
    <t>Macapá - AP</t>
  </si>
  <si>
    <t>Mazagão - AP</t>
  </si>
  <si>
    <t>Oiapoque - AP</t>
  </si>
  <si>
    <t>Porto Grande - AP</t>
  </si>
  <si>
    <t>Pracuúba - AP</t>
  </si>
  <si>
    <t>Santana - AP</t>
  </si>
  <si>
    <t>Tartarugalzinho - AP</t>
  </si>
  <si>
    <t>Vitória do Jari - AP</t>
  </si>
  <si>
    <t>Abreulândia - TO</t>
  </si>
  <si>
    <t>Aguiarnópolis - TO</t>
  </si>
  <si>
    <t>Aliança do Tocantins - TO</t>
  </si>
  <si>
    <t>Almas - TO</t>
  </si>
  <si>
    <t>Alvorada - TO</t>
  </si>
  <si>
    <t>Ananás - TO</t>
  </si>
  <si>
    <t>Angico - TO</t>
  </si>
  <si>
    <t>Aparecida do Rio Negro - TO</t>
  </si>
  <si>
    <t>Aragominas - TO</t>
  </si>
  <si>
    <t>Araguacema - TO</t>
  </si>
  <si>
    <t>Araguaçu - TO</t>
  </si>
  <si>
    <t>Araguaína - TO</t>
  </si>
  <si>
    <t>Araguanã - TO</t>
  </si>
  <si>
    <t>Araguatins - TO</t>
  </si>
  <si>
    <t>Arapoema - TO</t>
  </si>
  <si>
    <t>Arraias - TO</t>
  </si>
  <si>
    <t>Augustinópolis - TO</t>
  </si>
  <si>
    <t>Aurora do Tocantins - TO</t>
  </si>
  <si>
    <t>Axixá do Tocantins - TO</t>
  </si>
  <si>
    <t>Babaçulândia - TO</t>
  </si>
  <si>
    <t>Bandeirantes do Tocantins - TO</t>
  </si>
  <si>
    <t>Barra do Ouro - TO</t>
  </si>
  <si>
    <t>Barrolândia - TO</t>
  </si>
  <si>
    <t>Bernardo Sayão - TO</t>
  </si>
  <si>
    <t>Bom Jesus do Tocantins - TO</t>
  </si>
  <si>
    <t>Brasilândia do Tocantins - TO</t>
  </si>
  <si>
    <t>Brejinho de Nazaré - TO</t>
  </si>
  <si>
    <t>Buriti do Tocantins - TO</t>
  </si>
  <si>
    <t>Cachoeirinha - TO</t>
  </si>
  <si>
    <t>Campos Lindos - TO</t>
  </si>
  <si>
    <t>Cariri do Tocantins - TO</t>
  </si>
  <si>
    <t>Carmolândia - TO</t>
  </si>
  <si>
    <t>Carrasco Bonito - TO</t>
  </si>
  <si>
    <t>Caseara - TO</t>
  </si>
  <si>
    <t>Centenário - TO</t>
  </si>
  <si>
    <t>Chapada de Areia - TO</t>
  </si>
  <si>
    <t>Chapada da Natividade - TO</t>
  </si>
  <si>
    <t>Colinas do Tocantins - TO</t>
  </si>
  <si>
    <t>Combinado - TO</t>
  </si>
  <si>
    <t>Conceição do Tocantins - TO</t>
  </si>
  <si>
    <t>Couto de Magalhães - TO</t>
  </si>
  <si>
    <t>Cristalândia - TO</t>
  </si>
  <si>
    <t>Crixás do Tocantins - TO</t>
  </si>
  <si>
    <t>Darcinópolis - TO</t>
  </si>
  <si>
    <t>Dianópolis - TO</t>
  </si>
  <si>
    <t>Divinópolis do Tocantins - TO</t>
  </si>
  <si>
    <t>Dois Irmãos do Tocantins - TO</t>
  </si>
  <si>
    <t>Dueré - TO</t>
  </si>
  <si>
    <t>Esperantina - TO</t>
  </si>
  <si>
    <t>Fátima - TO</t>
  </si>
  <si>
    <t>Figueirópolis - TO</t>
  </si>
  <si>
    <t>Filadélfia - TO</t>
  </si>
  <si>
    <t>Formoso do Araguaia - TO</t>
  </si>
  <si>
    <t>Fortaleza do Tabocão - TO</t>
  </si>
  <si>
    <t>Goianorte - TO</t>
  </si>
  <si>
    <t>Goiatins - TO</t>
  </si>
  <si>
    <t>Guaraí - TO</t>
  </si>
  <si>
    <t>Gurupi - TO</t>
  </si>
  <si>
    <t>Ipueiras - TO</t>
  </si>
  <si>
    <t>Itacajá - TO</t>
  </si>
  <si>
    <t>Itaguatins - TO</t>
  </si>
  <si>
    <t>Itapiratins - TO</t>
  </si>
  <si>
    <t>Itaporã do Tocantins - TO</t>
  </si>
  <si>
    <t>Jaú do Tocantins - TO</t>
  </si>
  <si>
    <t>Juarina - TO</t>
  </si>
  <si>
    <t>Lagoa da Confusão - TO</t>
  </si>
  <si>
    <t>Lagoa do Tocantins - TO</t>
  </si>
  <si>
    <t>Lajeado - TO</t>
  </si>
  <si>
    <t>Lavandeira - TO</t>
  </si>
  <si>
    <t>Lizarda - TO</t>
  </si>
  <si>
    <t>Luzinópolis - TO</t>
  </si>
  <si>
    <t>Marianópolis do Tocantins - TO</t>
  </si>
  <si>
    <t>Mateiros - TO</t>
  </si>
  <si>
    <t>Maurilândia do Tocantins - TO</t>
  </si>
  <si>
    <t>Miracema do Tocantins - TO</t>
  </si>
  <si>
    <t>Miranorte - TO</t>
  </si>
  <si>
    <t>Monte do Carmo - TO</t>
  </si>
  <si>
    <t>Monte Santo do Tocantins - TO</t>
  </si>
  <si>
    <t>Palmeiras do Tocantins - TO</t>
  </si>
  <si>
    <t>Muricilândia - TO</t>
  </si>
  <si>
    <t>Natividade - TO</t>
  </si>
  <si>
    <t>Nazaré - TO</t>
  </si>
  <si>
    <t>Nova Olinda - TO</t>
  </si>
  <si>
    <t>Nova Rosalândia - TO</t>
  </si>
  <si>
    <t>Novo Acordo - TO</t>
  </si>
  <si>
    <t>Novo Alegre - TO</t>
  </si>
  <si>
    <t>Novo Jardim - TO</t>
  </si>
  <si>
    <t>Oliveira de Fátima - TO</t>
  </si>
  <si>
    <t>Palmeirante - TO</t>
  </si>
  <si>
    <t>Palmeirópolis - TO</t>
  </si>
  <si>
    <t>Paraíso do Tocantins - TO</t>
  </si>
  <si>
    <t>Paranã - TO</t>
  </si>
  <si>
    <t>Pau D´arco - TO</t>
  </si>
  <si>
    <t>Pedro Afonso - TO</t>
  </si>
  <si>
    <t>Peixe - TO</t>
  </si>
  <si>
    <t>Pequizeiro - TO</t>
  </si>
  <si>
    <t>Colméia - TO</t>
  </si>
  <si>
    <t>Pindorama do Tocantins - TO</t>
  </si>
  <si>
    <t>Piraquê - TO</t>
  </si>
  <si>
    <t>Pium - TO</t>
  </si>
  <si>
    <t>Ponte Alta do Bom Jesus - TO</t>
  </si>
  <si>
    <t>Ponte Alta do Tocantins - TO</t>
  </si>
  <si>
    <t>Porto Alegre do Tocantins - TO</t>
  </si>
  <si>
    <t>Porto Nacional - TO</t>
  </si>
  <si>
    <t>Praia Norte - TO</t>
  </si>
  <si>
    <t>Presidente Kennedy - TO</t>
  </si>
  <si>
    <t>Pugmil - TO</t>
  </si>
  <si>
    <t>Recursolândia - TO</t>
  </si>
  <si>
    <t>Riachinho - TO</t>
  </si>
  <si>
    <t>Rio da Conceição - TO</t>
  </si>
  <si>
    <t>Rio Dos Bois - TO</t>
  </si>
  <si>
    <t>Rio Sono - TO</t>
  </si>
  <si>
    <t>Sampaio - TO</t>
  </si>
  <si>
    <t>Sandolândia - TO</t>
  </si>
  <si>
    <t>Santa fé do Araguaia - TO</t>
  </si>
  <si>
    <t>Santa Maria do Tocantins - TO</t>
  </si>
  <si>
    <t>Santa Rita do Tocantins - TO</t>
  </si>
  <si>
    <t>Santa Rosa do Tocantins - TO</t>
  </si>
  <si>
    <t>Santa Tereza do Tocantins - TO</t>
  </si>
  <si>
    <t>Santa Terezinha do Tocantins - TO</t>
  </si>
  <si>
    <t>São Bento do Tocantins - TO</t>
  </si>
  <si>
    <t>São Félix do Tocantins - TO</t>
  </si>
  <si>
    <t>São Miguel do Tocantins - TO</t>
  </si>
  <si>
    <t>São Salvador do Tocantins - TO</t>
  </si>
  <si>
    <t>São Sebastião do Tocantins - TO</t>
  </si>
  <si>
    <t>São Valério da Natividade - TO</t>
  </si>
  <si>
    <t>Silvanópolis - TO</t>
  </si>
  <si>
    <t>Sítio Novo do Tocantins - TO</t>
  </si>
  <si>
    <t>Sucupira - TO</t>
  </si>
  <si>
    <t>Taguatinga - TO</t>
  </si>
  <si>
    <t>Taipas do Tocantins - TO</t>
  </si>
  <si>
    <t>Talismã - TO</t>
  </si>
  <si>
    <t>Palmas - TO</t>
  </si>
  <si>
    <t>Tocantínia - TO</t>
  </si>
  <si>
    <t>Tocantinópolis - TO</t>
  </si>
  <si>
    <t>Tupirama - TO</t>
  </si>
  <si>
    <t>Tupiratins - TO</t>
  </si>
  <si>
    <t>Wanderlândia - TO</t>
  </si>
  <si>
    <t>Xambioá - TO</t>
  </si>
  <si>
    <t>Açailândia - MA</t>
  </si>
  <si>
    <t>Afonso Cunha - MA</t>
  </si>
  <si>
    <t>Água Doce do Maranhão - MA</t>
  </si>
  <si>
    <t>Alcântara - MA</t>
  </si>
  <si>
    <t>Aldeias Altas - MA</t>
  </si>
  <si>
    <t>Altamira do Maranhão - MA</t>
  </si>
  <si>
    <t>Alto Alegre do Maranhão - MA</t>
  </si>
  <si>
    <t>Alto Alegre do Pindaré - MA</t>
  </si>
  <si>
    <t>Alto Parnaíba - MA</t>
  </si>
  <si>
    <t>Amapá do Maranhão - MA</t>
  </si>
  <si>
    <t>Amarante do Maranhão - MA</t>
  </si>
  <si>
    <t>Anajatuba - MA</t>
  </si>
  <si>
    <t>Anapurus - MA</t>
  </si>
  <si>
    <t>Apicum-açu - MA</t>
  </si>
  <si>
    <t>Araguanã - MA</t>
  </si>
  <si>
    <t>Araioses - MA</t>
  </si>
  <si>
    <t>Arame - MA</t>
  </si>
  <si>
    <t>Arari - MA</t>
  </si>
  <si>
    <t>Axixá - MA</t>
  </si>
  <si>
    <t>Bacabal - MA</t>
  </si>
  <si>
    <t>Bacabeira - MA</t>
  </si>
  <si>
    <t>Bacuri - MA</t>
  </si>
  <si>
    <t>Bacurituba - MA</t>
  </si>
  <si>
    <t>Balsas - MA</t>
  </si>
  <si>
    <t>Barão de Grajaú - MA</t>
  </si>
  <si>
    <t>Barra do Corda - MA</t>
  </si>
  <si>
    <t>Barreirinhas - MA</t>
  </si>
  <si>
    <t>Belágua - MA</t>
  </si>
  <si>
    <t>Bela Vista do Maranhão - MA</t>
  </si>
  <si>
    <t>Benedito Leite - MA</t>
  </si>
  <si>
    <t>Bequimão - MA</t>
  </si>
  <si>
    <t>Bernardo do Mearim - MA</t>
  </si>
  <si>
    <t>Boa Vista do Gurupi - MA</t>
  </si>
  <si>
    <t>Bom Jardim - MA</t>
  </si>
  <si>
    <t>Bom Jesus Das Selvas - MA</t>
  </si>
  <si>
    <t>Bom Lugar - MA</t>
  </si>
  <si>
    <t>Brejo - MA</t>
  </si>
  <si>
    <t>Brejo de Areia - MA</t>
  </si>
  <si>
    <t>Buriti - MA</t>
  </si>
  <si>
    <t>Buriti Bravo - MA</t>
  </si>
  <si>
    <t>Buriticupu - MA</t>
  </si>
  <si>
    <t>Buritirana - MA</t>
  </si>
  <si>
    <t>Cachoeira Grande - MA</t>
  </si>
  <si>
    <t>Cajapió - MA</t>
  </si>
  <si>
    <t>Cajari - MA</t>
  </si>
  <si>
    <t>Campestre do Maranhão - MA</t>
  </si>
  <si>
    <t>Cândido Mendes - MA</t>
  </si>
  <si>
    <t>Cantanhede - MA</t>
  </si>
  <si>
    <t>Capinzal do Norte - MA</t>
  </si>
  <si>
    <t>Carolina - MA</t>
  </si>
  <si>
    <t>Carutapera - MA</t>
  </si>
  <si>
    <t>Caxias - MA</t>
  </si>
  <si>
    <t>Cedral - MA</t>
  </si>
  <si>
    <t>Central do Maranhão - MA</t>
  </si>
  <si>
    <t>Centro do Guilherme - MA</t>
  </si>
  <si>
    <t>Centro Novo do Maranhão - MA</t>
  </si>
  <si>
    <t>Chapadinha - MA</t>
  </si>
  <si>
    <t>Cidelândia - MA</t>
  </si>
  <si>
    <t>Codó - MA</t>
  </si>
  <si>
    <t>Coelho Neto - MA</t>
  </si>
  <si>
    <t>Colinas - MA</t>
  </si>
  <si>
    <t>Conceição do Lago-açu - MA</t>
  </si>
  <si>
    <t>Coroatá - MA</t>
  </si>
  <si>
    <t>Cururupu - MA</t>
  </si>
  <si>
    <t>Davinópolis - MA</t>
  </si>
  <si>
    <t>Dom Pedro - MA</t>
  </si>
  <si>
    <t>Duque Bacelar - MA</t>
  </si>
  <si>
    <t>Esperantinópolis - MA</t>
  </si>
  <si>
    <t>Estreito - MA</t>
  </si>
  <si>
    <t>Feira Nova do Maranhão - MA</t>
  </si>
  <si>
    <t>Fernando Falcão - MA</t>
  </si>
  <si>
    <t>Formosa da Serra Negra - MA</t>
  </si>
  <si>
    <t>Fortaleza Dos Nogueiras - MA</t>
  </si>
  <si>
    <t>Fortuna - MA</t>
  </si>
  <si>
    <t>Godofredo Viana - MA</t>
  </si>
  <si>
    <t>Gonçalves Dias - MA</t>
  </si>
  <si>
    <t>Governador Archer - MA</t>
  </si>
  <si>
    <t>Governador Edison Lobão - MA</t>
  </si>
  <si>
    <t>Governador Eugênio Barros - MA</t>
  </si>
  <si>
    <t>Governador Luiz Rocha - MA</t>
  </si>
  <si>
    <t>Governador Newton Bello - MA</t>
  </si>
  <si>
    <t>Governador Nunes Freire - MA</t>
  </si>
  <si>
    <t>Graça Aranha - MA</t>
  </si>
  <si>
    <t>Grajaú - MA</t>
  </si>
  <si>
    <t>Guimarães - MA</t>
  </si>
  <si>
    <t>Humberto de Campos - MA</t>
  </si>
  <si>
    <t>Icatu - MA</t>
  </si>
  <si>
    <t>Igarapé do Meio - MA</t>
  </si>
  <si>
    <t>Igarapé Grande - MA</t>
  </si>
  <si>
    <t>Imperatriz - MA</t>
  </si>
  <si>
    <t>Itaipava do Grajaú - MA</t>
  </si>
  <si>
    <t>Itapecuru Mirim - MA</t>
  </si>
  <si>
    <t>Itinga do Maranhão - MA</t>
  </si>
  <si>
    <t>Jatobá - MA</t>
  </si>
  <si>
    <t>Jenipapo Dos Vieiras - MA</t>
  </si>
  <si>
    <t>João Lisboa - MA</t>
  </si>
  <si>
    <t>Joselândia - MA</t>
  </si>
  <si>
    <t>Junco do Maranhão - MA</t>
  </si>
  <si>
    <t>Lago da Pedra - MA</t>
  </si>
  <si>
    <t>Lago do Junco - MA</t>
  </si>
  <si>
    <t>Lago Verde - MA</t>
  </si>
  <si>
    <t>Lagoa do Mato - MA</t>
  </si>
  <si>
    <t>Lago Dos Rodrigues - MA</t>
  </si>
  <si>
    <t>Lagoa Grande do Maranhão - MA</t>
  </si>
  <si>
    <t>Lajeado Novo - MA</t>
  </si>
  <si>
    <t>Lima Campos - MA</t>
  </si>
  <si>
    <t>Loreto - MA</t>
  </si>
  <si>
    <t>Luís Domingues - MA</t>
  </si>
  <si>
    <t>Magalhães de Almeida - MA</t>
  </si>
  <si>
    <t>Maracaçumé - MA</t>
  </si>
  <si>
    <t>Marajá do Sena - MA</t>
  </si>
  <si>
    <t>Maranhãozinho - MA</t>
  </si>
  <si>
    <t>Mata Roma - MA</t>
  </si>
  <si>
    <t>Matinha - MA</t>
  </si>
  <si>
    <t>Matões - MA</t>
  </si>
  <si>
    <t>Matões do Norte - MA</t>
  </si>
  <si>
    <t>Milagres do Maranhão - MA</t>
  </si>
  <si>
    <t>Mirador - MA</t>
  </si>
  <si>
    <t>Miranda do Norte - MA</t>
  </si>
  <si>
    <t>Mirinzal - MA</t>
  </si>
  <si>
    <t>Monção - MA</t>
  </si>
  <si>
    <t>Montes Altos - MA</t>
  </si>
  <si>
    <t>Morros - MA</t>
  </si>
  <si>
    <t>Nina Rodrigues - MA</t>
  </si>
  <si>
    <t>Nova Colinas - MA</t>
  </si>
  <si>
    <t>Nova Iorque - MA</t>
  </si>
  <si>
    <t>Nova Olinda do Maranhão - MA</t>
  </si>
  <si>
    <t>Olho D´água Das Cunhãs - MA</t>
  </si>
  <si>
    <t>Olinda Nova do Maranhão - MA</t>
  </si>
  <si>
    <t>Paço do Lumiar - MA</t>
  </si>
  <si>
    <t>Palmeirândia - MA</t>
  </si>
  <si>
    <t>Paraibano - MA</t>
  </si>
  <si>
    <t>Parnarama - MA</t>
  </si>
  <si>
    <t>Passagem Franca - MA</t>
  </si>
  <si>
    <t>Pastos Bons - MA</t>
  </si>
  <si>
    <t>Paulino Neves - MA</t>
  </si>
  <si>
    <t>Paulo Ramos - MA</t>
  </si>
  <si>
    <t>Pedreiras - MA</t>
  </si>
  <si>
    <t>Pedro do Rosário - MA</t>
  </si>
  <si>
    <t>Penalva - MA</t>
  </si>
  <si>
    <t>Peri Mirim - MA</t>
  </si>
  <si>
    <t>Peritoró - MA</t>
  </si>
  <si>
    <t>Pindaré-mirim - MA</t>
  </si>
  <si>
    <t>Pinheiro - MA</t>
  </si>
  <si>
    <t>Pio Xii - MA</t>
  </si>
  <si>
    <t>Pirapemas - MA</t>
  </si>
  <si>
    <t>Poção de Pedras - MA</t>
  </si>
  <si>
    <t>Porto Franco - MA</t>
  </si>
  <si>
    <t>Porto Rico do Maranhão - MA</t>
  </si>
  <si>
    <t>Presidente Dutra - MA</t>
  </si>
  <si>
    <t>Presidente Juscelino - MA</t>
  </si>
  <si>
    <t>Presidente Médici - MA</t>
  </si>
  <si>
    <t>Presidente Sarney - MA</t>
  </si>
  <si>
    <t>Presidente Vargas - MA</t>
  </si>
  <si>
    <t>Primeira Cruz - MA</t>
  </si>
  <si>
    <t>Raposa - MA</t>
  </si>
  <si>
    <t>Riachão - MA</t>
  </si>
  <si>
    <t>Ribamar Fiquene - MA</t>
  </si>
  <si>
    <t>Rosário - MA</t>
  </si>
  <si>
    <t>Sambaíba - MA</t>
  </si>
  <si>
    <t>Santa Filomena do Maranhão - MA</t>
  </si>
  <si>
    <t>Santa Helena - MA</t>
  </si>
  <si>
    <t>Santa Inês - MA</t>
  </si>
  <si>
    <t>Santa Luzia - MA</t>
  </si>
  <si>
    <t>Santa Luzia do Paruá - MA</t>
  </si>
  <si>
    <t>Santa Quitéria do Maranhão - MA</t>
  </si>
  <si>
    <t>Santa Rita - MA</t>
  </si>
  <si>
    <t>Santana do Maranhão - MA</t>
  </si>
  <si>
    <t>Santo Amaro do Maranhão - MA</t>
  </si>
  <si>
    <t>Santo Antônio Dos Lopes - MA</t>
  </si>
  <si>
    <t>São Benedito do Rio Preto - MA</t>
  </si>
  <si>
    <t>São Bento - MA</t>
  </si>
  <si>
    <t>São Bernardo - MA</t>
  </si>
  <si>
    <t>São Domingos do Azeitão - MA</t>
  </si>
  <si>
    <t>São Domingos do Maranhão - MA</t>
  </si>
  <si>
    <t>São Félix de Balsas - MA</t>
  </si>
  <si>
    <t>São Francisco do Brejão - MA</t>
  </si>
  <si>
    <t>São Francisco do Maranhão - MA</t>
  </si>
  <si>
    <t>São João Batista - MA</t>
  </si>
  <si>
    <t>São João do Carú - MA</t>
  </si>
  <si>
    <t>São João do Paraíso - MA</t>
  </si>
  <si>
    <t>São João do Soter - MA</t>
  </si>
  <si>
    <t>São João Dos Patos - MA</t>
  </si>
  <si>
    <t>São José de Ribamar - MA</t>
  </si>
  <si>
    <t>São José Dos Basílios - MA</t>
  </si>
  <si>
    <t>São Luís - MA</t>
  </si>
  <si>
    <t>São Luís Gonzaga do Maranhão - MA</t>
  </si>
  <si>
    <t>São Mateus do Maranhão - MA</t>
  </si>
  <si>
    <t>São Pedro da Água Branca - MA</t>
  </si>
  <si>
    <t>São Pedro Dos Crentes - MA</t>
  </si>
  <si>
    <t>São Raimundo Das Mangabeiras - MA</t>
  </si>
  <si>
    <t>São Raimundo do Doca Bezerra - MA</t>
  </si>
  <si>
    <t>São Roberto - MA</t>
  </si>
  <si>
    <t>São Vicente Ferrer - MA</t>
  </si>
  <si>
    <t>Satubinha - MA</t>
  </si>
  <si>
    <t>Senador Alexandre Costa - MA</t>
  </si>
  <si>
    <t>Senador la Rocque - MA</t>
  </si>
  <si>
    <t>Serrano do Maranhão - MA</t>
  </si>
  <si>
    <t>Sítio Novo - MA</t>
  </si>
  <si>
    <t>Sucupira do Norte - MA</t>
  </si>
  <si>
    <t>Sucupira do Riachão - MA</t>
  </si>
  <si>
    <t>Tasso Fragoso - MA</t>
  </si>
  <si>
    <t>Timbiras - MA</t>
  </si>
  <si>
    <t>Timon - MA</t>
  </si>
  <si>
    <t>Trizidela do Vale - MA</t>
  </si>
  <si>
    <t>Tufilândia - MA</t>
  </si>
  <si>
    <t>Tuntum - MA</t>
  </si>
  <si>
    <t>Turiaçu - MA</t>
  </si>
  <si>
    <t>Turilândia - MA</t>
  </si>
  <si>
    <t>Tutóia - MA</t>
  </si>
  <si>
    <t>Urbano Santos - MA</t>
  </si>
  <si>
    <t>Vargem Grande - MA</t>
  </si>
  <si>
    <t>Viana - MA</t>
  </si>
  <si>
    <t>Vila Nova Dos Martírios - MA</t>
  </si>
  <si>
    <t>Vitória do Mearim - MA</t>
  </si>
  <si>
    <t>Vitorino Freire - MA</t>
  </si>
  <si>
    <t>zé Doca - MA</t>
  </si>
  <si>
    <t>Acauã - PI</t>
  </si>
  <si>
    <t>Agricolândia - PI</t>
  </si>
  <si>
    <t>Água Branca - PI</t>
  </si>
  <si>
    <t>Alagoinha do Piauí - PI</t>
  </si>
  <si>
    <t>Alegrete do Piauí - PI</t>
  </si>
  <si>
    <t>Alto Longá - PI</t>
  </si>
  <si>
    <t>Altos - PI</t>
  </si>
  <si>
    <t>Alvorada do Gurguéia - PI</t>
  </si>
  <si>
    <t>Amarante - PI</t>
  </si>
  <si>
    <t>Angical do Piauí - PI</t>
  </si>
  <si>
    <t>Anísio de Abreu - PI</t>
  </si>
  <si>
    <t>Antônio Almeida - PI</t>
  </si>
  <si>
    <t>Aroazes - PI</t>
  </si>
  <si>
    <t>Aroeiras do Itaim - PI</t>
  </si>
  <si>
    <t>Arraial - PI</t>
  </si>
  <si>
    <t>Assunção do Piauí - PI</t>
  </si>
  <si>
    <t>Avelino Lopes - PI</t>
  </si>
  <si>
    <t>Baixa Grande do Ribeiro - PI</t>
  </si>
  <si>
    <t>Barra D´alcântara - PI</t>
  </si>
  <si>
    <t>Barras - PI</t>
  </si>
  <si>
    <t>Barreiras do Piauí - PI</t>
  </si>
  <si>
    <t>Barro Duro - PI</t>
  </si>
  <si>
    <t>Batalha - PI</t>
  </si>
  <si>
    <t>Bela Vista do Piauí - PI</t>
  </si>
  <si>
    <t>Belém do Piauí - PI</t>
  </si>
  <si>
    <t>Beneditinos - PI</t>
  </si>
  <si>
    <t>Bertolínia - PI</t>
  </si>
  <si>
    <t>Betânia do Piauí - PI</t>
  </si>
  <si>
    <t>Boa Hora - PI</t>
  </si>
  <si>
    <t>Bocaina - PI</t>
  </si>
  <si>
    <t>Bom Jesus - PI</t>
  </si>
  <si>
    <t>Bom Princípio do Piauí - PI</t>
  </si>
  <si>
    <t>Bonfim do Piauí - PI</t>
  </si>
  <si>
    <t>Boqueirão do Piauí - PI</t>
  </si>
  <si>
    <t>Brasileira - PI</t>
  </si>
  <si>
    <t>Brejo do Piauí - PI</t>
  </si>
  <si>
    <t>Buriti Dos Lopes - PI</t>
  </si>
  <si>
    <t>Buriti Dos Montes - PI</t>
  </si>
  <si>
    <t>Cabeceiras do Piauí - PI</t>
  </si>
  <si>
    <t>Cajazeiras do Piauí - PI</t>
  </si>
  <si>
    <t>Cajueiro da Praia - PI</t>
  </si>
  <si>
    <t>Caldeirão Grande do Piauí - PI</t>
  </si>
  <si>
    <t>Campinas do Piauí - PI</t>
  </si>
  <si>
    <t>Campo Alegre do Fidalgo - PI</t>
  </si>
  <si>
    <t>Campo Grande do Piauí - PI</t>
  </si>
  <si>
    <t>Campo Largo do Piauí - PI</t>
  </si>
  <si>
    <t>Campo Maior - PI</t>
  </si>
  <si>
    <t>Canavieira - PI</t>
  </si>
  <si>
    <t>Canto do Buriti - PI</t>
  </si>
  <si>
    <t>Capitão de Campos - PI</t>
  </si>
  <si>
    <t>Capitão Gervásio Oliveira - PI</t>
  </si>
  <si>
    <t>Caracol - PI</t>
  </si>
  <si>
    <t>Caraúbas do Piauí - PI</t>
  </si>
  <si>
    <t>Caridade do Piauí - PI</t>
  </si>
  <si>
    <t>Castelo do Piauí - PI</t>
  </si>
  <si>
    <t>Caxingó - PI</t>
  </si>
  <si>
    <t>Cocal - PI</t>
  </si>
  <si>
    <t>Cocal de Telha - PI</t>
  </si>
  <si>
    <t>Cocal Dos Alves - PI</t>
  </si>
  <si>
    <t>Coivaras - PI</t>
  </si>
  <si>
    <t>Colônia do Gurguéia - PI</t>
  </si>
  <si>
    <t>Colônia do Piauí - PI</t>
  </si>
  <si>
    <t>Conceição do Canindé - PI</t>
  </si>
  <si>
    <t>Coronel José Dias - PI</t>
  </si>
  <si>
    <t>Corrente - PI</t>
  </si>
  <si>
    <t>Cristalândia do Piauí - PI</t>
  </si>
  <si>
    <t>Cristino Castro - PI</t>
  </si>
  <si>
    <t>Curimatá - PI</t>
  </si>
  <si>
    <t>Currais - PI</t>
  </si>
  <si>
    <t>Curralinhos - PI</t>
  </si>
  <si>
    <t>Curral Novo do Piauí - PI</t>
  </si>
  <si>
    <t>Demerval Lobão - PI</t>
  </si>
  <si>
    <t>Dirceu Arcoverde - PI</t>
  </si>
  <si>
    <t>Dom Expedito Lopes - PI</t>
  </si>
  <si>
    <t>Domingos Mourão - PI</t>
  </si>
  <si>
    <t>Dom Inocêncio - PI</t>
  </si>
  <si>
    <t>Elesbão Veloso - PI</t>
  </si>
  <si>
    <t>Eliseu Martins - PI</t>
  </si>
  <si>
    <t>Esperantina - PI</t>
  </si>
  <si>
    <t>Fartura do Piauí - PI</t>
  </si>
  <si>
    <t>Flores do Piauí - PI</t>
  </si>
  <si>
    <t>Floresta do Piauí - PI</t>
  </si>
  <si>
    <t>Floriano - PI</t>
  </si>
  <si>
    <t>Francinópolis - PI</t>
  </si>
  <si>
    <t>Francisco Ayres - PI</t>
  </si>
  <si>
    <t>Francisco Macedo - PI</t>
  </si>
  <si>
    <t>Francisco Santos - PI</t>
  </si>
  <si>
    <t>Fronteiras - PI</t>
  </si>
  <si>
    <t>Geminiano - PI</t>
  </si>
  <si>
    <t>Gilbués - PI</t>
  </si>
  <si>
    <t>Guadalupe - PI</t>
  </si>
  <si>
    <t>Guaribas - PI</t>
  </si>
  <si>
    <t>Hugo Napoleão - PI</t>
  </si>
  <si>
    <t>Ilha Grande - PI</t>
  </si>
  <si>
    <t>Inhuma - PI</t>
  </si>
  <si>
    <t>Ipiranga do Piauí - PI</t>
  </si>
  <si>
    <t>Isaías Coelho - PI</t>
  </si>
  <si>
    <t>Itainópolis - PI</t>
  </si>
  <si>
    <t>Itaueira - PI</t>
  </si>
  <si>
    <t>Jacobina do Piauí - PI</t>
  </si>
  <si>
    <t>Jaicós - PI</t>
  </si>
  <si>
    <t>Jardim do Mulato - PI</t>
  </si>
  <si>
    <t>Jatobá do Piauí - PI</t>
  </si>
  <si>
    <t>Jerumenha - PI</t>
  </si>
  <si>
    <t>João Costa - PI</t>
  </si>
  <si>
    <t>Joaquim Pires - PI</t>
  </si>
  <si>
    <t>Joca Marques - PI</t>
  </si>
  <si>
    <t>José de Freitas - PI</t>
  </si>
  <si>
    <t>Juazeiro do Piauí - PI</t>
  </si>
  <si>
    <t>Júlio Borges - PI</t>
  </si>
  <si>
    <t>Jurema - PI</t>
  </si>
  <si>
    <t>Lagoinha do Piauí - PI</t>
  </si>
  <si>
    <t>Lagoa Alegre - PI</t>
  </si>
  <si>
    <t>Lagoa do Barro do Piauí - PI</t>
  </si>
  <si>
    <t>Lagoa de São Francisco - PI</t>
  </si>
  <si>
    <t>Lagoa do Piauí - PI</t>
  </si>
  <si>
    <t>Lagoa do Sítio - PI</t>
  </si>
  <si>
    <t>Landri Sales - PI</t>
  </si>
  <si>
    <t>Luís Correia - PI</t>
  </si>
  <si>
    <t>Luzilândia - PI</t>
  </si>
  <si>
    <t>Madeiro - PI</t>
  </si>
  <si>
    <t>Manoel Emídio - PI</t>
  </si>
  <si>
    <t>Marcolândia - PI</t>
  </si>
  <si>
    <t>Marcos Parente - PI</t>
  </si>
  <si>
    <t>Massapê do Piauí - PI</t>
  </si>
  <si>
    <t>Matias Olímpio - PI</t>
  </si>
  <si>
    <t>Miguel Alves - PI</t>
  </si>
  <si>
    <t>Miguel Leão - PI</t>
  </si>
  <si>
    <t>Milton Brandão - PI</t>
  </si>
  <si>
    <t>Monsenhor Gil - PI</t>
  </si>
  <si>
    <t>Monsenhor Hipólito - PI</t>
  </si>
  <si>
    <t>Monte Alegre do Piauí - PI</t>
  </si>
  <si>
    <t>Morro Cabeça no Tempo - PI</t>
  </si>
  <si>
    <t>Morro do Chapéu do Piauí - PI</t>
  </si>
  <si>
    <t>Murici Dos Portelas - PI</t>
  </si>
  <si>
    <t>Nazaré do Piauí - PI</t>
  </si>
  <si>
    <t>Nazária - PI</t>
  </si>
  <si>
    <t>Nossa Senhora de Nazaré - PI</t>
  </si>
  <si>
    <t>Nossa Senhora Dos Remédios - PI</t>
  </si>
  <si>
    <t>Novo Oriente do Piauí - PI</t>
  </si>
  <si>
    <t>Novo Santo Antônio - PI</t>
  </si>
  <si>
    <t>Oeiras - PI</t>
  </si>
  <si>
    <t>Olho D´água do Piauí - PI</t>
  </si>
  <si>
    <t>Padre Marcos - PI</t>
  </si>
  <si>
    <t>Paes Landim - PI</t>
  </si>
  <si>
    <t>Pajeú do Piauí - PI</t>
  </si>
  <si>
    <t>Palmeira do Piauí - PI</t>
  </si>
  <si>
    <t>Palmeirais - PI</t>
  </si>
  <si>
    <t>Paquetá - PI</t>
  </si>
  <si>
    <t>Parnaguá - PI</t>
  </si>
  <si>
    <t>Parnaíba - PI</t>
  </si>
  <si>
    <t>Passagem Franca do Piauí - PI</t>
  </si>
  <si>
    <t>Patos do Piauí - PI</t>
  </si>
  <si>
    <t>Pau D´arco do Piauí - PI</t>
  </si>
  <si>
    <t>Paulistana - PI</t>
  </si>
  <si>
    <t>Pavussu - PI</t>
  </si>
  <si>
    <t>Pedro ii - PI</t>
  </si>
  <si>
    <t>Pedro Laurentino - PI</t>
  </si>
  <si>
    <t>Nova Santa Rita - PI</t>
  </si>
  <si>
    <t>Picos - PI</t>
  </si>
  <si>
    <t>Pimenteiras - PI</t>
  </si>
  <si>
    <t>Pio ix - PI</t>
  </si>
  <si>
    <t>Piracuruca - PI</t>
  </si>
  <si>
    <t>Piripiri - PI</t>
  </si>
  <si>
    <t>Porto - PI</t>
  </si>
  <si>
    <t>Porto Alegre do Piauí - PI</t>
  </si>
  <si>
    <t>Prata do Piauí - PI</t>
  </si>
  <si>
    <t>Queimada Nova - PI</t>
  </si>
  <si>
    <t>Redenção do Gurguéia - PI</t>
  </si>
  <si>
    <t>Regeneração - PI</t>
  </si>
  <si>
    <t>Riacho Frio - PI</t>
  </si>
  <si>
    <t>Ribeira do Piauí - PI</t>
  </si>
  <si>
    <t>Ribeiro Gonçalves - PI</t>
  </si>
  <si>
    <t>Rio Grande do Piauí - PI</t>
  </si>
  <si>
    <t>Santa Cruz do Piauí - PI</t>
  </si>
  <si>
    <t>Santa Cruz Dos Milagres - PI</t>
  </si>
  <si>
    <t>Santa Filomena - PI</t>
  </si>
  <si>
    <t>Santa Luz - PI</t>
  </si>
  <si>
    <t>Santana do Piauí - PI</t>
  </si>
  <si>
    <t>Santa Rosa do Piauí - PI</t>
  </si>
  <si>
    <t>Santo Antônio de Lisboa - PI</t>
  </si>
  <si>
    <t>Santo Antônio Dos Milagres - PI</t>
  </si>
  <si>
    <t>Santo Inácio do Piauí - PI</t>
  </si>
  <si>
    <t>São Braz do Piauí - PI</t>
  </si>
  <si>
    <t>São Félix do Piauí - PI</t>
  </si>
  <si>
    <t>São Francisco de Assis do Piauí - PI</t>
  </si>
  <si>
    <t>São Francisco do Piauí - PI</t>
  </si>
  <si>
    <t>São Gonçalo do Gurguéia - PI</t>
  </si>
  <si>
    <t>São Gonçalo do Piauí - PI</t>
  </si>
  <si>
    <t>São João da Canabrava - PI</t>
  </si>
  <si>
    <t>São João da Fronteira - PI</t>
  </si>
  <si>
    <t>São João da Serra - PI</t>
  </si>
  <si>
    <t>São João da Varjota - PI</t>
  </si>
  <si>
    <t>São João do Arraial - PI</t>
  </si>
  <si>
    <t>São João do Piauí - PI</t>
  </si>
  <si>
    <t>São José do Divino - PI</t>
  </si>
  <si>
    <t>São José do Peixe - PI</t>
  </si>
  <si>
    <t>São José do Piauí - PI</t>
  </si>
  <si>
    <t>São Julião - PI</t>
  </si>
  <si>
    <t>São Lourenço do Piauí - PI</t>
  </si>
  <si>
    <t>São Luis do Piauí - PI</t>
  </si>
  <si>
    <t>São Miguel da Baixa Grande - PI</t>
  </si>
  <si>
    <t>São Miguel do Fidalgo - PI</t>
  </si>
  <si>
    <t>São Miguel do Tapuio - PI</t>
  </si>
  <si>
    <t>São Pedro do Piauí - PI</t>
  </si>
  <si>
    <t>São Raimundo Nonato - PI</t>
  </si>
  <si>
    <t>Sebastião Barros - PI</t>
  </si>
  <si>
    <t>Sebastião Leal - PI</t>
  </si>
  <si>
    <t>Sigefredo Pacheco - PI</t>
  </si>
  <si>
    <t>Simões - PI</t>
  </si>
  <si>
    <t>Simplício Mendes - PI</t>
  </si>
  <si>
    <t>Socorro do Piauí - PI</t>
  </si>
  <si>
    <t>Sussuapara - PI</t>
  </si>
  <si>
    <t>Tamboril do Piauí - PI</t>
  </si>
  <si>
    <t>Tanque do Piauí - PI</t>
  </si>
  <si>
    <t>Teresina - PI</t>
  </si>
  <si>
    <t>União - PI</t>
  </si>
  <si>
    <t>Uruçuí - PI</t>
  </si>
  <si>
    <t>Valença do Piauí - PI</t>
  </si>
  <si>
    <t>Várzea Branca - PI</t>
  </si>
  <si>
    <t>Várzea Grande - PI</t>
  </si>
  <si>
    <t>Vera Mendes - PI</t>
  </si>
  <si>
    <t>Vila Nova do Piauí - PI</t>
  </si>
  <si>
    <t>Wall Ferraz - PI</t>
  </si>
  <si>
    <t>Abaiara - CE</t>
  </si>
  <si>
    <t>Acarapé - CE</t>
  </si>
  <si>
    <t>Acaraú - CE</t>
  </si>
  <si>
    <t>Acopiara - CE</t>
  </si>
  <si>
    <t>Aiuaba - CE</t>
  </si>
  <si>
    <t>Alcântaras - CE</t>
  </si>
  <si>
    <t>Altaneira - CE</t>
  </si>
  <si>
    <t>Alto Santo - CE</t>
  </si>
  <si>
    <t>Amontada - CE</t>
  </si>
  <si>
    <t>Antonina do Norte - CE</t>
  </si>
  <si>
    <t>Apuiarés - CE</t>
  </si>
  <si>
    <t>Aquiraz - CE</t>
  </si>
  <si>
    <t>Aracati - CE</t>
  </si>
  <si>
    <t>Aracoiaba - CE</t>
  </si>
  <si>
    <t>Ararendá - CE</t>
  </si>
  <si>
    <t>Araripe - CE</t>
  </si>
  <si>
    <t>Aratuba - CE</t>
  </si>
  <si>
    <t>Arneiroz - CE</t>
  </si>
  <si>
    <t>Assaré - CE</t>
  </si>
  <si>
    <t>Aurora - CE</t>
  </si>
  <si>
    <t>Baixio - CE</t>
  </si>
  <si>
    <t>Banabuiú - CE</t>
  </si>
  <si>
    <t>Barbalha - CE</t>
  </si>
  <si>
    <t>Barreira - CE</t>
  </si>
  <si>
    <t>Barro - CE</t>
  </si>
  <si>
    <t>Barroquinha - CE</t>
  </si>
  <si>
    <t>Baturité - CE</t>
  </si>
  <si>
    <t>Beberibe - CE</t>
  </si>
  <si>
    <t>Bela Cruz - CE</t>
  </si>
  <si>
    <t>Boa Viagem - CE</t>
  </si>
  <si>
    <t>Brejo Santo - CE</t>
  </si>
  <si>
    <t>Camocim - CE</t>
  </si>
  <si>
    <t>Campos Sales - CE</t>
  </si>
  <si>
    <t>Canindé - CE</t>
  </si>
  <si>
    <t>Capistrano - CE</t>
  </si>
  <si>
    <t>Caridade - CE</t>
  </si>
  <si>
    <t>Cariré - CE</t>
  </si>
  <si>
    <t>Caririaçu - CE</t>
  </si>
  <si>
    <t>Cariús - CE</t>
  </si>
  <si>
    <t>Carnaubal - CE</t>
  </si>
  <si>
    <t>Cascavel - CE</t>
  </si>
  <si>
    <t>Catarina - CE</t>
  </si>
  <si>
    <t>Catunda - CE</t>
  </si>
  <si>
    <t>Caucaia - CE</t>
  </si>
  <si>
    <t>Cedro - CE</t>
  </si>
  <si>
    <t>Chaval - CE</t>
  </si>
  <si>
    <t>Choró - CE</t>
  </si>
  <si>
    <t>Chorozinho - CE</t>
  </si>
  <si>
    <t>Coreaú - CE</t>
  </si>
  <si>
    <t>Crateús - CE</t>
  </si>
  <si>
    <t>Crato - CE</t>
  </si>
  <si>
    <t>Croatá - CE</t>
  </si>
  <si>
    <t>Cruz - CE</t>
  </si>
  <si>
    <t>Deputado Irapuan Pinheiro - CE</t>
  </si>
  <si>
    <t>Ererê - CE</t>
  </si>
  <si>
    <t>Eusébio - CE</t>
  </si>
  <si>
    <t>Farias Brito - CE</t>
  </si>
  <si>
    <t>Forquilha - CE</t>
  </si>
  <si>
    <t>Fortaleza - CE</t>
  </si>
  <si>
    <t>Fortim - CE</t>
  </si>
  <si>
    <t>Frecheirinha - CE</t>
  </si>
  <si>
    <t>General Sampaio - CE</t>
  </si>
  <si>
    <t>Graça - CE</t>
  </si>
  <si>
    <t>Granja - CE</t>
  </si>
  <si>
    <t>Granjeiro - CE</t>
  </si>
  <si>
    <t>Groaíras - CE</t>
  </si>
  <si>
    <t>Guaiúba - CE</t>
  </si>
  <si>
    <t>Guaraciaba do Norte - CE</t>
  </si>
  <si>
    <t>Guaramiranga - CE</t>
  </si>
  <si>
    <t>Hidrolândia - CE</t>
  </si>
  <si>
    <t>Horizonte - CE</t>
  </si>
  <si>
    <t>Ibaretama - CE</t>
  </si>
  <si>
    <t>Ibiapina - CE</t>
  </si>
  <si>
    <t>Ibicuitinga - CE</t>
  </si>
  <si>
    <t>Icapuí - CE</t>
  </si>
  <si>
    <t>Icó - CE</t>
  </si>
  <si>
    <t>Iguatu - CE</t>
  </si>
  <si>
    <t>Independência - CE</t>
  </si>
  <si>
    <t>Ipaporanga - CE</t>
  </si>
  <si>
    <t>Ipaumirim - CE</t>
  </si>
  <si>
    <t>Ipu - CE</t>
  </si>
  <si>
    <t>Ipueiras - CE</t>
  </si>
  <si>
    <t>Iracema - CE</t>
  </si>
  <si>
    <t>Irauçuba - CE</t>
  </si>
  <si>
    <t>Itaiçaba - CE</t>
  </si>
  <si>
    <t>Itaitinga - CE</t>
  </si>
  <si>
    <t>Itapagé - CE</t>
  </si>
  <si>
    <t>Itapipoca - CE</t>
  </si>
  <si>
    <t>Itapiúna - CE</t>
  </si>
  <si>
    <t>Itarema - CE</t>
  </si>
  <si>
    <t>Itatira - CE</t>
  </si>
  <si>
    <t>Jaguaretama - CE</t>
  </si>
  <si>
    <t>Jaguaribara - CE</t>
  </si>
  <si>
    <t>Jaguaribe - CE</t>
  </si>
  <si>
    <t>Jaguaruana - CE</t>
  </si>
  <si>
    <t>Jardim - CE</t>
  </si>
  <si>
    <t>Jati - CE</t>
  </si>
  <si>
    <t>Jijoca de Jericoacoara - CE</t>
  </si>
  <si>
    <t>Juazeiro do Norte - CE</t>
  </si>
  <si>
    <t>Jucás - CE</t>
  </si>
  <si>
    <t>Lavras da Mangabeira - CE</t>
  </si>
  <si>
    <t>Limoeiro do Norte - CE</t>
  </si>
  <si>
    <t>Madalena - CE</t>
  </si>
  <si>
    <t>Maracanaú - CE</t>
  </si>
  <si>
    <t>Maranguape - CE</t>
  </si>
  <si>
    <t>Marco - CE</t>
  </si>
  <si>
    <t>Martinópole - CE</t>
  </si>
  <si>
    <t>Massapê - CE</t>
  </si>
  <si>
    <t>Mauriti - CE</t>
  </si>
  <si>
    <t>Meruoca - CE</t>
  </si>
  <si>
    <t>Milagres - CE</t>
  </si>
  <si>
    <t>Milhã - CE</t>
  </si>
  <si>
    <t>Miraíma - CE</t>
  </si>
  <si>
    <t>Missão Velha - CE</t>
  </si>
  <si>
    <t>Mombaça - CE</t>
  </si>
  <si>
    <t>Monsenhor Tabosa - CE</t>
  </si>
  <si>
    <t>Morada Nova - CE</t>
  </si>
  <si>
    <t>Moraújo - CE</t>
  </si>
  <si>
    <t>Morrinhos - CE</t>
  </si>
  <si>
    <t>Mucambo - CE</t>
  </si>
  <si>
    <t>Mulungu - CE</t>
  </si>
  <si>
    <t>Nova Olinda - CE</t>
  </si>
  <si>
    <t>Nova Russas - CE</t>
  </si>
  <si>
    <t>Novo Oriente - CE</t>
  </si>
  <si>
    <t>Ocara - CE</t>
  </si>
  <si>
    <t>Orós - CE</t>
  </si>
  <si>
    <t>Pacajus - CE</t>
  </si>
  <si>
    <t>Pacatuba - CE</t>
  </si>
  <si>
    <t>Pacoti - CE</t>
  </si>
  <si>
    <t>Pacujá - CE</t>
  </si>
  <si>
    <t>Palhano - CE</t>
  </si>
  <si>
    <t>Palmácia - CE</t>
  </si>
  <si>
    <t>Paracuru - CE</t>
  </si>
  <si>
    <t>Paraipaba - CE</t>
  </si>
  <si>
    <t>Parambu - CE</t>
  </si>
  <si>
    <t>Paramoti - CE</t>
  </si>
  <si>
    <t>Pedra Branca - CE</t>
  </si>
  <si>
    <t>Penaforte - CE</t>
  </si>
  <si>
    <t>Pentecoste - CE</t>
  </si>
  <si>
    <t>Pereiro - CE</t>
  </si>
  <si>
    <t>Pindoretama - CE</t>
  </si>
  <si>
    <t>Piquet Carneiro - CE</t>
  </si>
  <si>
    <t>Pires Ferreira - CE</t>
  </si>
  <si>
    <t>Poranga - CE</t>
  </si>
  <si>
    <t>Porteiras - CE</t>
  </si>
  <si>
    <t>Potengi - CE</t>
  </si>
  <si>
    <t>Potiretama - CE</t>
  </si>
  <si>
    <t>Quiterianópolis - CE</t>
  </si>
  <si>
    <t>Quixadá - CE</t>
  </si>
  <si>
    <t>Quixelô - CE</t>
  </si>
  <si>
    <t>Quixeramobim - CE</t>
  </si>
  <si>
    <t>Quixeré - CE</t>
  </si>
  <si>
    <t>Redenção - CE</t>
  </si>
  <si>
    <t>Reriutaba - CE</t>
  </si>
  <si>
    <t>Russas - CE</t>
  </si>
  <si>
    <t>Saboeiro - CE</t>
  </si>
  <si>
    <t>Salitre - CE</t>
  </si>
  <si>
    <t>Santana do Acaraú - CE</t>
  </si>
  <si>
    <t>Santana do Cariri - CE</t>
  </si>
  <si>
    <t>Santa Quitéria - CE</t>
  </si>
  <si>
    <t>São Benedito - CE</t>
  </si>
  <si>
    <t>São Gonçalo do Amarante - CE</t>
  </si>
  <si>
    <t>São João do Jaguaribe - CE</t>
  </si>
  <si>
    <t>São Luís do Curu - CE</t>
  </si>
  <si>
    <t>Senador Pompeu - CE</t>
  </si>
  <si>
    <t>Senador sá - CE</t>
  </si>
  <si>
    <t>Sobral - CE</t>
  </si>
  <si>
    <t>Solonópole - CE</t>
  </si>
  <si>
    <t>Tabuleiro do Norte - CE</t>
  </si>
  <si>
    <t>Tamboril - CE</t>
  </si>
  <si>
    <t>Tarrafas - CE</t>
  </si>
  <si>
    <t>Tauá - CE</t>
  </si>
  <si>
    <t>Tejuçuoca - CE</t>
  </si>
  <si>
    <t>Tianguá - CE</t>
  </si>
  <si>
    <t>Trairi - CE</t>
  </si>
  <si>
    <t>Tururu - CE</t>
  </si>
  <si>
    <t>Ubajara - CE</t>
  </si>
  <si>
    <t>Umari - CE</t>
  </si>
  <si>
    <t>Umirim - CE</t>
  </si>
  <si>
    <t>Uruburetama - CE</t>
  </si>
  <si>
    <t>Uruoca - CE</t>
  </si>
  <si>
    <t>Varjota - CE</t>
  </si>
  <si>
    <t>Várzea Alegre - CE</t>
  </si>
  <si>
    <t>Viçosa do Ceará - CE</t>
  </si>
  <si>
    <t>Acari - RN</t>
  </si>
  <si>
    <t>Açu - RN</t>
  </si>
  <si>
    <t>Afonso Bezerra - RN</t>
  </si>
  <si>
    <t>Água Nova - RN</t>
  </si>
  <si>
    <t>Alexandria - RN</t>
  </si>
  <si>
    <t>Almino Afonso - RN</t>
  </si>
  <si>
    <t>Alto do Rodrigues - RN</t>
  </si>
  <si>
    <t>Angicos - RN</t>
  </si>
  <si>
    <t>Antônio Martins - RN</t>
  </si>
  <si>
    <t>Apodi - RN</t>
  </si>
  <si>
    <t>Areia Branca - RN</t>
  </si>
  <si>
    <t>Arês - RN</t>
  </si>
  <si>
    <t>Augusto Severo - RN</t>
  </si>
  <si>
    <t>Baía Formosa - RN</t>
  </si>
  <si>
    <t>Baraúna - RN</t>
  </si>
  <si>
    <t>Barcelona - RN</t>
  </si>
  <si>
    <t>Bento Fernandes - RN</t>
  </si>
  <si>
    <t>Bodó - RN</t>
  </si>
  <si>
    <t>Bom Jesus - RN</t>
  </si>
  <si>
    <t>Brejinho - RN</t>
  </si>
  <si>
    <t>Caiçara do Norte - RN</t>
  </si>
  <si>
    <t>Caiçara do Rio do Vento - RN</t>
  </si>
  <si>
    <t>Caicó - RN</t>
  </si>
  <si>
    <t>Campo Redondo - RN</t>
  </si>
  <si>
    <t>Canguaretama - RN</t>
  </si>
  <si>
    <t>Caraúbas - RN</t>
  </si>
  <si>
    <t>Carnaúba Dos Dantas - RN</t>
  </si>
  <si>
    <t>Carnaubais - RN</t>
  </si>
  <si>
    <t>Ceará-mirim - RN</t>
  </si>
  <si>
    <t>Cerro Corá - RN</t>
  </si>
  <si>
    <t>Coronel Ezequiel - RN</t>
  </si>
  <si>
    <t>Coronel João Pessoa - RN</t>
  </si>
  <si>
    <t>Cruzeta - RN</t>
  </si>
  <si>
    <t>Currais Novos - RN</t>
  </si>
  <si>
    <t>Doutor Severiano - RN</t>
  </si>
  <si>
    <t>Encanto - RN</t>
  </si>
  <si>
    <t>Equador - RN</t>
  </si>
  <si>
    <t>Espírito Santo - RN</t>
  </si>
  <si>
    <t>Extremoz - RN</t>
  </si>
  <si>
    <t>Felipe Guerra - RN</t>
  </si>
  <si>
    <t>Fernando Pedroza - RN</t>
  </si>
  <si>
    <t>Florânia - RN</t>
  </si>
  <si>
    <t>Francisco Dantas - RN</t>
  </si>
  <si>
    <t>Frutuoso Gomes - RN</t>
  </si>
  <si>
    <t>Galinhos - RN</t>
  </si>
  <si>
    <t>Goianinha - RN</t>
  </si>
  <si>
    <t>Governador Dix-sept Rosado - RN</t>
  </si>
  <si>
    <t>Grossos - RN</t>
  </si>
  <si>
    <t>Guamaré - RN</t>
  </si>
  <si>
    <t>Ielmo Marinho - RN</t>
  </si>
  <si>
    <t>Ipanguaçu - RN</t>
  </si>
  <si>
    <t>Ipueira - RN</t>
  </si>
  <si>
    <t>Itajá - RN</t>
  </si>
  <si>
    <t>Itaú - RN</t>
  </si>
  <si>
    <t>Jaçanã - RN</t>
  </si>
  <si>
    <t>Jandaíra - RN</t>
  </si>
  <si>
    <t>Janduís - RN</t>
  </si>
  <si>
    <t>Januário Cicco - RN</t>
  </si>
  <si>
    <t>Japi - RN</t>
  </si>
  <si>
    <t>Jardim de Angicos - RN</t>
  </si>
  <si>
    <t>Jardim de Piranhas - RN</t>
  </si>
  <si>
    <t>Jardim do Seridó - RN</t>
  </si>
  <si>
    <t>João Câmara - RN</t>
  </si>
  <si>
    <t>João Dias - RN</t>
  </si>
  <si>
    <t>José da Penha - RN</t>
  </si>
  <si>
    <t>Jucurutu - RN</t>
  </si>
  <si>
    <t>Jundiá - RN</t>
  </si>
  <si>
    <t>Lagoa D´anta - RN</t>
  </si>
  <si>
    <t>Lagoa de Pedras - RN</t>
  </si>
  <si>
    <t>Lagoa de Velhos - RN</t>
  </si>
  <si>
    <t>Lagoa Nova - RN</t>
  </si>
  <si>
    <t>Lagoa Salgada - RN</t>
  </si>
  <si>
    <t>Lajes - RN</t>
  </si>
  <si>
    <t>Lajes Pintadas - RN</t>
  </si>
  <si>
    <t>Lucrécia - RN</t>
  </si>
  <si>
    <t>Luís Gomes - RN</t>
  </si>
  <si>
    <t>Macaíba - RN</t>
  </si>
  <si>
    <t>Macau - RN</t>
  </si>
  <si>
    <t>Major Sales - RN</t>
  </si>
  <si>
    <t>Marcelino Vieira - RN</t>
  </si>
  <si>
    <t>Martins - RN</t>
  </si>
  <si>
    <t>Maxaranguape - RN</t>
  </si>
  <si>
    <t>Messias Targino - RN</t>
  </si>
  <si>
    <t>Montanhas - RN</t>
  </si>
  <si>
    <t>Monte Alegre - RN</t>
  </si>
  <si>
    <t>Monte Das Gameleiras - RN</t>
  </si>
  <si>
    <t>Mossoró - RN</t>
  </si>
  <si>
    <t>Natal - RN</t>
  </si>
  <si>
    <t>Nísia Floresta - RN</t>
  </si>
  <si>
    <t>Nova Cruz - RN</t>
  </si>
  <si>
    <t>Olho-d´água do Borges - RN</t>
  </si>
  <si>
    <t>Ouro Branco - RN</t>
  </si>
  <si>
    <t>Paraná - RN</t>
  </si>
  <si>
    <t>Paraú - RN</t>
  </si>
  <si>
    <t>Parazinho - RN</t>
  </si>
  <si>
    <t>Parelhas - RN</t>
  </si>
  <si>
    <t>Rio do Fogo - RN</t>
  </si>
  <si>
    <t>Passa e Fica - RN</t>
  </si>
  <si>
    <t>Passagem - RN</t>
  </si>
  <si>
    <t>Patu - RN</t>
  </si>
  <si>
    <t>Santa Maria - RN</t>
  </si>
  <si>
    <t>Pau Dos Ferros - RN</t>
  </si>
  <si>
    <t>Pedra Grande - RN</t>
  </si>
  <si>
    <t>Pedra Preta - RN</t>
  </si>
  <si>
    <t>Pedro Avelino - RN</t>
  </si>
  <si>
    <t>Pedro Velho - RN</t>
  </si>
  <si>
    <t>Pendências - RN</t>
  </si>
  <si>
    <t>Pilões - RN</t>
  </si>
  <si>
    <t>Poço Branco - RN</t>
  </si>
  <si>
    <t>Portalegre - RN</t>
  </si>
  <si>
    <t>Porto do Mangue - RN</t>
  </si>
  <si>
    <t>Presidente Juscelino - RN</t>
  </si>
  <si>
    <t>Pureza - RN</t>
  </si>
  <si>
    <t>Rafael Fernandes - RN</t>
  </si>
  <si>
    <t>Rafael Godeiro - RN</t>
  </si>
  <si>
    <t>Riacho da Cruz - RN</t>
  </si>
  <si>
    <t>Riacho de Santana - RN</t>
  </si>
  <si>
    <t>Riachuelo - RN</t>
  </si>
  <si>
    <t>Rodolfo Fernandes - RN</t>
  </si>
  <si>
    <t>Tibau - RN</t>
  </si>
  <si>
    <t>Ruy Barbosa - RN</t>
  </si>
  <si>
    <t>Santa Cruz - RN</t>
  </si>
  <si>
    <t>Santana do Matos - RN</t>
  </si>
  <si>
    <t>Santana do Seridó - RN</t>
  </si>
  <si>
    <t>Santo Antônio - RN</t>
  </si>
  <si>
    <t>São Bento do Norte - RN</t>
  </si>
  <si>
    <t>São Bento do Trairí - RN</t>
  </si>
  <si>
    <t>São Fernando - RN</t>
  </si>
  <si>
    <t>São Francisco do Oeste - RN</t>
  </si>
  <si>
    <t>São Gonçalo do Amarante - RN</t>
  </si>
  <si>
    <t>São João do Sabugi - RN</t>
  </si>
  <si>
    <t>São José de Mipibu - RN</t>
  </si>
  <si>
    <t>São José do Campestre - RN</t>
  </si>
  <si>
    <t>São José do Seridó - RN</t>
  </si>
  <si>
    <t>São Miguel - RN</t>
  </si>
  <si>
    <t>São Miguel do Gostoso - RN</t>
  </si>
  <si>
    <t>São Paulo do Potengi - RN</t>
  </si>
  <si>
    <t>São Pedro - RN</t>
  </si>
  <si>
    <t>São Rafael - RN</t>
  </si>
  <si>
    <t>São Tomé - RN</t>
  </si>
  <si>
    <t>São Vicente - RN</t>
  </si>
  <si>
    <t>Senador Elói de Souza - RN</t>
  </si>
  <si>
    <t>Senador Georgino Avelino - RN</t>
  </si>
  <si>
    <t>Serra de São Bento - RN</t>
  </si>
  <si>
    <t>Serra do Mel - RN</t>
  </si>
  <si>
    <t>Serra Negra do Norte - RN</t>
  </si>
  <si>
    <t>Serrinha - RN</t>
  </si>
  <si>
    <t>Serrinha Dos Pintos - RN</t>
  </si>
  <si>
    <t>Severiano Melo - RN</t>
  </si>
  <si>
    <t>Sítio Novo - RN</t>
  </si>
  <si>
    <t>Taboleiro Grande - RN</t>
  </si>
  <si>
    <t>Taipu - RN</t>
  </si>
  <si>
    <t>Tangará - RN</t>
  </si>
  <si>
    <t>Tenente Ananias - RN</t>
  </si>
  <si>
    <t>Tenente Laurentino Cruz - RN</t>
  </si>
  <si>
    <t>Tibau do Sul - RN</t>
  </si>
  <si>
    <t>Timbaúba Dos Batistas - RN</t>
  </si>
  <si>
    <t>Touros - RN</t>
  </si>
  <si>
    <t>Triunfo Potiguar - RN</t>
  </si>
  <si>
    <t>Umarizal - RN</t>
  </si>
  <si>
    <t>Upanema - RN</t>
  </si>
  <si>
    <t>Várzea - RN</t>
  </si>
  <si>
    <t>Venha-ver - RN</t>
  </si>
  <si>
    <t>Vera Cruz - RN</t>
  </si>
  <si>
    <t>Viçosa - RN</t>
  </si>
  <si>
    <t>Vila Flor - RN</t>
  </si>
  <si>
    <t>Água Branca - PB</t>
  </si>
  <si>
    <t>Aguiar - PB</t>
  </si>
  <si>
    <t>Alagoa Grande - PB</t>
  </si>
  <si>
    <t>Alagoa Nova - PB</t>
  </si>
  <si>
    <t>Alagoinha - PB</t>
  </si>
  <si>
    <t>Alcantil - PB</t>
  </si>
  <si>
    <t>Algodão de Jandaíra - PB</t>
  </si>
  <si>
    <t>Alhandra - PB</t>
  </si>
  <si>
    <t>São João do Rio do Peixe - PB</t>
  </si>
  <si>
    <t>Amparo - PB</t>
  </si>
  <si>
    <t>Aparecida - PB</t>
  </si>
  <si>
    <t>Araçagi - PB</t>
  </si>
  <si>
    <t>Arara - PB</t>
  </si>
  <si>
    <t>Araruna - PB</t>
  </si>
  <si>
    <t>Areia - PB</t>
  </si>
  <si>
    <t>Areia de Baraúnas - PB</t>
  </si>
  <si>
    <t>Areial - PB</t>
  </si>
  <si>
    <t>Aroeiras - PB</t>
  </si>
  <si>
    <t>Assunção - PB</t>
  </si>
  <si>
    <t>Baía da Traição - PB</t>
  </si>
  <si>
    <t>Bananeiras - PB</t>
  </si>
  <si>
    <t>Baraúna - PB</t>
  </si>
  <si>
    <t>Barra de Santana - PB</t>
  </si>
  <si>
    <t>Barra de Santa Rosa - PB</t>
  </si>
  <si>
    <t>Barra de São Miguel - PB</t>
  </si>
  <si>
    <t>Bayeux - PB</t>
  </si>
  <si>
    <t>Belém - PB</t>
  </si>
  <si>
    <t>Belém do Brejo do Cruz - PB</t>
  </si>
  <si>
    <t>Bernardino Batista - PB</t>
  </si>
  <si>
    <t>Boa Ventura - PB</t>
  </si>
  <si>
    <t>Boa Vista - PB</t>
  </si>
  <si>
    <t>Bom Jesus - PB</t>
  </si>
  <si>
    <t>Bom Sucesso - PB</t>
  </si>
  <si>
    <t>Bonito de Santa fé - PB</t>
  </si>
  <si>
    <t>Boqueirão - PB</t>
  </si>
  <si>
    <t>Igaracy - PB</t>
  </si>
  <si>
    <t>Borborema - PB</t>
  </si>
  <si>
    <t>Brejo do Cruz - PB</t>
  </si>
  <si>
    <t>Brejo Dos Santos - PB</t>
  </si>
  <si>
    <t>Caaporã - PB</t>
  </si>
  <si>
    <t>Cabaceiras - PB</t>
  </si>
  <si>
    <t>Cabedelo - PB</t>
  </si>
  <si>
    <t>Cachoeira Dos Índios - PB</t>
  </si>
  <si>
    <t>Cacimba de Areia - PB</t>
  </si>
  <si>
    <t>Cacimba de Dentro - PB</t>
  </si>
  <si>
    <t>Cacimbas - PB</t>
  </si>
  <si>
    <t>Caiçara - PB</t>
  </si>
  <si>
    <t>Cajazeiras - PB</t>
  </si>
  <si>
    <t>Cajazeirinhas - PB</t>
  </si>
  <si>
    <t>Caldas Brandão - PB</t>
  </si>
  <si>
    <t>Camalaú - PB</t>
  </si>
  <si>
    <t>Campina Grande - PB</t>
  </si>
  <si>
    <t>Capim - PB</t>
  </si>
  <si>
    <t>Caraúbas - PB</t>
  </si>
  <si>
    <t>Carrapateira - PB</t>
  </si>
  <si>
    <t>Casserengue - PB</t>
  </si>
  <si>
    <t>Catingueira - PB</t>
  </si>
  <si>
    <t>Catolé do Rocha - PB</t>
  </si>
  <si>
    <t>Caturité - PB</t>
  </si>
  <si>
    <t>Conceição - PB</t>
  </si>
  <si>
    <t>Condado - PB</t>
  </si>
  <si>
    <t>Conde - PB</t>
  </si>
  <si>
    <t>Congo - PB</t>
  </si>
  <si>
    <t>Coremas - PB</t>
  </si>
  <si>
    <t>Coxixola - PB</t>
  </si>
  <si>
    <t>Cruz do Espírito Santo - PB</t>
  </si>
  <si>
    <t>Cubati - PB</t>
  </si>
  <si>
    <t>Cuité - PB</t>
  </si>
  <si>
    <t>Cuitegi - PB</t>
  </si>
  <si>
    <t>Cuité de Mamanguape - PB</t>
  </si>
  <si>
    <t>Curral de Cima - PB</t>
  </si>
  <si>
    <t>Curral Velho - PB</t>
  </si>
  <si>
    <t>Damião - PB</t>
  </si>
  <si>
    <t>Desterro - PB</t>
  </si>
  <si>
    <t>Vista Serrana - PB</t>
  </si>
  <si>
    <t>Diamante - PB</t>
  </si>
  <si>
    <t>Dona Inês - PB</t>
  </si>
  <si>
    <t>Duas Estradas - PB</t>
  </si>
  <si>
    <t>Emas - PB</t>
  </si>
  <si>
    <t>Esperança - PB</t>
  </si>
  <si>
    <t>Fagundes - PB</t>
  </si>
  <si>
    <t>Frei Martinho - PB</t>
  </si>
  <si>
    <t>Gado Bravo - PB</t>
  </si>
  <si>
    <t>Guarabira - PB</t>
  </si>
  <si>
    <t>Gurinhém - PB</t>
  </si>
  <si>
    <t>Gurjão - PB</t>
  </si>
  <si>
    <t>Ibiara - PB</t>
  </si>
  <si>
    <t>Imaculada - PB</t>
  </si>
  <si>
    <t>Ingá - PB</t>
  </si>
  <si>
    <t>Itabaiana - PB</t>
  </si>
  <si>
    <t>Itaporanga - PB</t>
  </si>
  <si>
    <t>Itapororoca - PB</t>
  </si>
  <si>
    <t>Itatuba - PB</t>
  </si>
  <si>
    <t>Jacaraú - PB</t>
  </si>
  <si>
    <t>Jericó - PB</t>
  </si>
  <si>
    <t>João Pessoa - PB</t>
  </si>
  <si>
    <t>Juarez Távora - PB</t>
  </si>
  <si>
    <t>Juazeirinho - PB</t>
  </si>
  <si>
    <t>Junco do Seridó - PB</t>
  </si>
  <si>
    <t>Juripiranga - PB</t>
  </si>
  <si>
    <t>Juru - PB</t>
  </si>
  <si>
    <t>Lagoa - PB</t>
  </si>
  <si>
    <t>Lagoa de Dentro - PB</t>
  </si>
  <si>
    <t>Lagoa Seca - PB</t>
  </si>
  <si>
    <t>Lastro - PB</t>
  </si>
  <si>
    <t>Livramento - PB</t>
  </si>
  <si>
    <t>Logradouro - PB</t>
  </si>
  <si>
    <t>Lucena - PB</t>
  </si>
  <si>
    <t>Mãe D´água - PB</t>
  </si>
  <si>
    <t>Malta - PB</t>
  </si>
  <si>
    <t>Mamanguape - PB</t>
  </si>
  <si>
    <t>Manaíra - PB</t>
  </si>
  <si>
    <t>Marcação - PB</t>
  </si>
  <si>
    <t>Mari - PB</t>
  </si>
  <si>
    <t>Marizópolis - PB</t>
  </si>
  <si>
    <t>Massaranduba - PB</t>
  </si>
  <si>
    <t>Mataraca - PB</t>
  </si>
  <si>
    <t>Matinhas - PB</t>
  </si>
  <si>
    <t>Mato Grosso - PB</t>
  </si>
  <si>
    <t>Maturéia - PB</t>
  </si>
  <si>
    <t>Mogeiro - PB</t>
  </si>
  <si>
    <t>Montadas - PB</t>
  </si>
  <si>
    <t>Monte Horebe - PB</t>
  </si>
  <si>
    <t>Monteiro - PB</t>
  </si>
  <si>
    <t>Mulungu - PB</t>
  </si>
  <si>
    <t>Natuba - PB</t>
  </si>
  <si>
    <t>Nazarezinho - PB</t>
  </si>
  <si>
    <t>Nova Floresta - PB</t>
  </si>
  <si>
    <t>Nova Olinda - PB</t>
  </si>
  <si>
    <t>Nova Palmeira - PB</t>
  </si>
  <si>
    <t>Olho D´água - PB</t>
  </si>
  <si>
    <t>Olivedos - PB</t>
  </si>
  <si>
    <t>Ouro Velho - PB</t>
  </si>
  <si>
    <t>Parari - PB</t>
  </si>
  <si>
    <t>Passagem - PB</t>
  </si>
  <si>
    <t>Patos - PB</t>
  </si>
  <si>
    <t>Paulista - PB</t>
  </si>
  <si>
    <t>Pedra Branca - PB</t>
  </si>
  <si>
    <t>Pedra Lavrada - PB</t>
  </si>
  <si>
    <t>Pedras de Fogo - PB</t>
  </si>
  <si>
    <t>Piancó - PB</t>
  </si>
  <si>
    <t>Picuí - PB</t>
  </si>
  <si>
    <t>Pilar - PB</t>
  </si>
  <si>
    <t>Pilões - PB</t>
  </si>
  <si>
    <t>Pilõezinhos - PB</t>
  </si>
  <si>
    <t>Pirpirituba - PB</t>
  </si>
  <si>
    <t>Pitimbu - PB</t>
  </si>
  <si>
    <t>Pocinhos - PB</t>
  </si>
  <si>
    <t>Poço Dantas - PB</t>
  </si>
  <si>
    <t>Poço de José de Moura - PB</t>
  </si>
  <si>
    <t>Pombal - PB</t>
  </si>
  <si>
    <t>Prata - PB</t>
  </si>
  <si>
    <t>Princesa Isabel - PB</t>
  </si>
  <si>
    <t>Puxinanã - PB</t>
  </si>
  <si>
    <t>Queimadas - PB</t>
  </si>
  <si>
    <t>Quixabá - PB</t>
  </si>
  <si>
    <t>Remígio - PB</t>
  </si>
  <si>
    <t>Pedro Régis - PB</t>
  </si>
  <si>
    <t>Riachão - PB</t>
  </si>
  <si>
    <t>Riachão do Bacamarte - PB</t>
  </si>
  <si>
    <t>Riachão do Poço - PB</t>
  </si>
  <si>
    <t>Riacho de Santo Antônio - PB</t>
  </si>
  <si>
    <t>Riacho Dos Cavalos - PB</t>
  </si>
  <si>
    <t>Rio Tinto - PB</t>
  </si>
  <si>
    <t>Salgadinho - PB</t>
  </si>
  <si>
    <t>Salgado de São Félix - PB</t>
  </si>
  <si>
    <t>Santa Cecília - PB</t>
  </si>
  <si>
    <t>Santa Cruz - PB</t>
  </si>
  <si>
    <t>Santa Helena - PB</t>
  </si>
  <si>
    <t>Santa Inês - PB</t>
  </si>
  <si>
    <t>Santa Luzia - PB</t>
  </si>
  <si>
    <t>Santana de Mangueira - PB</t>
  </si>
  <si>
    <t>Santana Dos Garrotes - PB</t>
  </si>
  <si>
    <t>Santarém - PB</t>
  </si>
  <si>
    <t>Santa Rita - PB</t>
  </si>
  <si>
    <t>Santa Teresinha - PB</t>
  </si>
  <si>
    <t>Santo André - PB</t>
  </si>
  <si>
    <t>São Bento - PB</t>
  </si>
  <si>
    <t>São Bentinho - PB</t>
  </si>
  <si>
    <t>São Domingos do Cariri - PB</t>
  </si>
  <si>
    <t>São Domingos de Pombal - PB</t>
  </si>
  <si>
    <t>São Francisco - PB</t>
  </si>
  <si>
    <t>São João do Cariri - PB</t>
  </si>
  <si>
    <t>São João do Tigre - PB</t>
  </si>
  <si>
    <t>São José da Lagoa Tapada - PB</t>
  </si>
  <si>
    <t>São José de Caiana - PB</t>
  </si>
  <si>
    <t>São José de Espinharas - PB</t>
  </si>
  <si>
    <t>São José Dos Ramos - PB</t>
  </si>
  <si>
    <t>São José de Piranhas - PB</t>
  </si>
  <si>
    <t>São José de Princesa - PB</t>
  </si>
  <si>
    <t>São José do Bonfim - PB</t>
  </si>
  <si>
    <t>São José do Brejo do Cruz - PB</t>
  </si>
  <si>
    <t>São José do Sabugi - PB</t>
  </si>
  <si>
    <t>São José Dos Cordeiros - PB</t>
  </si>
  <si>
    <t>São Mamede - PB</t>
  </si>
  <si>
    <t>São Miguel de Taipu - PB</t>
  </si>
  <si>
    <t>São Sebastião de Lagoa de Roça - PB</t>
  </si>
  <si>
    <t>São Sebastião do Umbuzeiro - PB</t>
  </si>
  <si>
    <t>Sapé - PB</t>
  </si>
  <si>
    <t>Seridó - PB</t>
  </si>
  <si>
    <t>Serra Branca - PB</t>
  </si>
  <si>
    <t>Serra da Raiz - PB</t>
  </si>
  <si>
    <t>Serra Grande - PB</t>
  </si>
  <si>
    <t>Serra Redonda - PB</t>
  </si>
  <si>
    <t>Serraria - PB</t>
  </si>
  <si>
    <t>Sertãozinho - PB</t>
  </si>
  <si>
    <t>Sobrado - PB</t>
  </si>
  <si>
    <t>Solânea - PB</t>
  </si>
  <si>
    <t>Soledade - PB</t>
  </si>
  <si>
    <t>Sossêgo - PB</t>
  </si>
  <si>
    <t>Sousa - PB</t>
  </si>
  <si>
    <t>Sumé - PB</t>
  </si>
  <si>
    <t>Campo de Santana - PB</t>
  </si>
  <si>
    <t>Taperoá - PB</t>
  </si>
  <si>
    <t>Tavares - PB</t>
  </si>
  <si>
    <t>Teixeira - PB</t>
  </si>
  <si>
    <t>Tenório - PB</t>
  </si>
  <si>
    <t>Triunfo - PB</t>
  </si>
  <si>
    <t>Uiraúna - PB</t>
  </si>
  <si>
    <t>Umbuzeiro - PB</t>
  </si>
  <si>
    <t>Várzea - PB</t>
  </si>
  <si>
    <t>Vieirópolis - PB</t>
  </si>
  <si>
    <t>Zabelê - PB</t>
  </si>
  <si>
    <t>Abreu e Lima - PE</t>
  </si>
  <si>
    <t>Afogados da Ingazeira - PE</t>
  </si>
  <si>
    <t>Afrânio - PE</t>
  </si>
  <si>
    <t>Agrestina - PE</t>
  </si>
  <si>
    <t>Água Preta - PE</t>
  </si>
  <si>
    <t>Águas Belas - PE</t>
  </si>
  <si>
    <t>Alagoinha - PE</t>
  </si>
  <si>
    <t>Aliança - PE</t>
  </si>
  <si>
    <t>Altinho - PE</t>
  </si>
  <si>
    <t>Amaraji - PE</t>
  </si>
  <si>
    <t>Angelim - PE</t>
  </si>
  <si>
    <t>Araçoiaba - PE</t>
  </si>
  <si>
    <t>Araripina - PE</t>
  </si>
  <si>
    <t>Arcoverde - PE</t>
  </si>
  <si>
    <t>Barra de Guabiraba - PE</t>
  </si>
  <si>
    <t>Barreiros - PE</t>
  </si>
  <si>
    <t>Belém de Maria - PE</t>
  </si>
  <si>
    <t>Belém de São Francisco - PE</t>
  </si>
  <si>
    <t>Belo Jardim - PE</t>
  </si>
  <si>
    <t>Betânia - PE</t>
  </si>
  <si>
    <t>Bezerros - PE</t>
  </si>
  <si>
    <t>Bodocó - PE</t>
  </si>
  <si>
    <t>Bom Conselho - PE</t>
  </si>
  <si>
    <t>Bom Jardim - PE</t>
  </si>
  <si>
    <t>Bonito - PE</t>
  </si>
  <si>
    <t>Brejão - PE</t>
  </si>
  <si>
    <t>Brejinho - PE</t>
  </si>
  <si>
    <t>Brejo da Madre de Deus - PE</t>
  </si>
  <si>
    <t>Buenos Aires - PE</t>
  </si>
  <si>
    <t>Buíque - PE</t>
  </si>
  <si>
    <t>Cabo de Santo Agostinho - PE</t>
  </si>
  <si>
    <t>Cabrobó - PE</t>
  </si>
  <si>
    <t>Cachoeirinha - PE</t>
  </si>
  <si>
    <t>Caetés - PE</t>
  </si>
  <si>
    <t>Calçado - PE</t>
  </si>
  <si>
    <t>Calumbi - PE</t>
  </si>
  <si>
    <t>Camaragibe - PE</t>
  </si>
  <si>
    <t>Camocim de São Félix - PE</t>
  </si>
  <si>
    <t>Camutanga - PE</t>
  </si>
  <si>
    <t>Canhotinho - PE</t>
  </si>
  <si>
    <t>Capoeiras - PE</t>
  </si>
  <si>
    <t>Carnaíba - PE</t>
  </si>
  <si>
    <t>Carnaubeira da Penha - PE</t>
  </si>
  <si>
    <t>Carpina - PE</t>
  </si>
  <si>
    <t>Caruaru - PE</t>
  </si>
  <si>
    <t>Casinhas - PE</t>
  </si>
  <si>
    <t>Catende - PE</t>
  </si>
  <si>
    <t>Cedro - PE</t>
  </si>
  <si>
    <t>Chã de Alegria - PE</t>
  </si>
  <si>
    <t>Chã Grande - PE</t>
  </si>
  <si>
    <t>Condado - PE</t>
  </si>
  <si>
    <t>Correntes - PE</t>
  </si>
  <si>
    <t>Cortês - PE</t>
  </si>
  <si>
    <t>Cumaru - PE</t>
  </si>
  <si>
    <t>Cupira - PE</t>
  </si>
  <si>
    <t>Custódia - PE</t>
  </si>
  <si>
    <t>Dormentes - PE</t>
  </si>
  <si>
    <t>Escada - PE</t>
  </si>
  <si>
    <t>Exu - PE</t>
  </si>
  <si>
    <t>Feira Nova - PE</t>
  </si>
  <si>
    <t>Fernando de Noronha - PE</t>
  </si>
  <si>
    <t>Ferreiros - PE</t>
  </si>
  <si>
    <t>Flores - PE</t>
  </si>
  <si>
    <t>Floresta - PE</t>
  </si>
  <si>
    <t>Frei Miguelinho - PE</t>
  </si>
  <si>
    <t>Gameleira - PE</t>
  </si>
  <si>
    <t>Garanhuns - PE</t>
  </si>
  <si>
    <t>Glória do Goitá - PE</t>
  </si>
  <si>
    <t>Goiana - PE</t>
  </si>
  <si>
    <t>Granito - PE</t>
  </si>
  <si>
    <t>Gravatá - PE</t>
  </si>
  <si>
    <t>Iati - PE</t>
  </si>
  <si>
    <t>Ibimirim - PE</t>
  </si>
  <si>
    <t>Ibirajuba - PE</t>
  </si>
  <si>
    <t>Igarassu - PE</t>
  </si>
  <si>
    <t>Iguaraci - PE</t>
  </si>
  <si>
    <t>Inajá - PE</t>
  </si>
  <si>
    <t>Ingazeira - PE</t>
  </si>
  <si>
    <t>Ipojuca - PE</t>
  </si>
  <si>
    <t>Ipubi - PE</t>
  </si>
  <si>
    <t>Itacuruba - PE</t>
  </si>
  <si>
    <t>Itaíba - PE</t>
  </si>
  <si>
    <t>Ilha de Itamaracá - PE</t>
  </si>
  <si>
    <t>Itambé - PE</t>
  </si>
  <si>
    <t>Itapetim - PE</t>
  </si>
  <si>
    <t>Itapissuma - PE</t>
  </si>
  <si>
    <t>Itaquitinga - PE</t>
  </si>
  <si>
    <t>Jaboatão Dos Guararapes - PE</t>
  </si>
  <si>
    <t>Jaqueira - PE</t>
  </si>
  <si>
    <t>Jataúba - PE</t>
  </si>
  <si>
    <t>Jatobá - PE</t>
  </si>
  <si>
    <t>João Alfredo - PE</t>
  </si>
  <si>
    <t>Joaquim Nabuco - PE</t>
  </si>
  <si>
    <t>Jucati - PE</t>
  </si>
  <si>
    <t>Jupi - PE</t>
  </si>
  <si>
    <t>Jurema - PE</t>
  </si>
  <si>
    <t>Lagoa do Carro - PE</t>
  </si>
  <si>
    <t>Lagoa do Itaenga - PE</t>
  </si>
  <si>
    <t>Lagoa do Ouro - PE</t>
  </si>
  <si>
    <t>Lagoa Dos Gatos - PE</t>
  </si>
  <si>
    <t>Lagoa Grande - PE</t>
  </si>
  <si>
    <t>Lajedo - PE</t>
  </si>
  <si>
    <t>Limoeiro - PE</t>
  </si>
  <si>
    <t>Macaparana - PE</t>
  </si>
  <si>
    <t>Machados - PE</t>
  </si>
  <si>
    <t>Manari - PE</t>
  </si>
  <si>
    <t>Maraial - PE</t>
  </si>
  <si>
    <t>Mirandiba - PE</t>
  </si>
  <si>
    <t>Moreno - PE</t>
  </si>
  <si>
    <t>Nazaré da Mata - PE</t>
  </si>
  <si>
    <t>Olinda - PE</t>
  </si>
  <si>
    <t>Orobó - PE</t>
  </si>
  <si>
    <t>Orocó - PE</t>
  </si>
  <si>
    <t>Ouricuri - PE</t>
  </si>
  <si>
    <t>Palmares - PE</t>
  </si>
  <si>
    <t>Palmeirina - PE</t>
  </si>
  <si>
    <t>Panelas - PE</t>
  </si>
  <si>
    <t>Paranatama - PE</t>
  </si>
  <si>
    <t>Parnamirim - PE</t>
  </si>
  <si>
    <t>Passira - PE</t>
  </si>
  <si>
    <t>Paudalho - PE</t>
  </si>
  <si>
    <t>Paulista - PE</t>
  </si>
  <si>
    <t>Pedra - PE</t>
  </si>
  <si>
    <t>Pesqueira - PE</t>
  </si>
  <si>
    <t>Petrolândia - PE</t>
  </si>
  <si>
    <t>Petrolina - PE</t>
  </si>
  <si>
    <t>Poção - PE</t>
  </si>
  <si>
    <t>Pombos - PE</t>
  </si>
  <si>
    <t>Primavera - PE</t>
  </si>
  <si>
    <t>Quipapá - PE</t>
  </si>
  <si>
    <t>Quixaba - PE</t>
  </si>
  <si>
    <t>Recife - PE</t>
  </si>
  <si>
    <t>Riacho Das Almas - PE</t>
  </si>
  <si>
    <t>Ribeirão - PE</t>
  </si>
  <si>
    <t>Rio Formoso - PE</t>
  </si>
  <si>
    <t>Sairé - PE</t>
  </si>
  <si>
    <t>Salgadinho - PE</t>
  </si>
  <si>
    <t>Salgueiro - PE</t>
  </si>
  <si>
    <t>Saloá - PE</t>
  </si>
  <si>
    <t>Sanharó - PE</t>
  </si>
  <si>
    <t>Santa Cruz - PE</t>
  </si>
  <si>
    <t>Santa Cruz da Baixa Verde - PE</t>
  </si>
  <si>
    <t>Santa Cruz do Capibaribe - PE</t>
  </si>
  <si>
    <t>Santa Filomena - PE</t>
  </si>
  <si>
    <t>Santa Maria da Boa Vista - PE</t>
  </si>
  <si>
    <t>Santa Maria do Cambucá - PE</t>
  </si>
  <si>
    <t>Santa Terezinha - PE</t>
  </si>
  <si>
    <t>São Benedito do Sul - PE</t>
  </si>
  <si>
    <t>São Bento do Una - PE</t>
  </si>
  <si>
    <t>São Caitano - PE</t>
  </si>
  <si>
    <t>São João - PE</t>
  </si>
  <si>
    <t>São Joaquim do Monte - PE</t>
  </si>
  <si>
    <t>São José da Coroa Grande - PE</t>
  </si>
  <si>
    <t>São José do Belmonte - PE</t>
  </si>
  <si>
    <t>São José do Egito - PE</t>
  </si>
  <si>
    <t>São Lourenço da Mata - PE</t>
  </si>
  <si>
    <t>São Vicente Ferrer - PE</t>
  </si>
  <si>
    <t>Serra Talhada - PE</t>
  </si>
  <si>
    <t>Serrita - PE</t>
  </si>
  <si>
    <t>Sertânia - PE</t>
  </si>
  <si>
    <t>Sirinhaém - PE</t>
  </si>
  <si>
    <t>Moreilândia - PE</t>
  </si>
  <si>
    <t>Solidão - PE</t>
  </si>
  <si>
    <t>Surubim - PE</t>
  </si>
  <si>
    <t>Tabira - PE</t>
  </si>
  <si>
    <t>Tacaimbó - PE</t>
  </si>
  <si>
    <t>Tacaratu - PE</t>
  </si>
  <si>
    <t>Tamandaré - PE</t>
  </si>
  <si>
    <t>Taquaritinga do Norte - PE</t>
  </si>
  <si>
    <t>Terezinha - PE</t>
  </si>
  <si>
    <t>Terra Nova - PE</t>
  </si>
  <si>
    <t>Timbaúba - PE</t>
  </si>
  <si>
    <t>Toritama - PE</t>
  </si>
  <si>
    <t>Tracunhaém - PE</t>
  </si>
  <si>
    <t>Trindade - PE</t>
  </si>
  <si>
    <t>Triunfo - PE</t>
  </si>
  <si>
    <t>Tupanatinga - PE</t>
  </si>
  <si>
    <t>Tuparetama - PE</t>
  </si>
  <si>
    <t>Venturosa - PE</t>
  </si>
  <si>
    <t>Verdejante - PE</t>
  </si>
  <si>
    <t>Vertente do Lério - PE</t>
  </si>
  <si>
    <t>Vertentes - PE</t>
  </si>
  <si>
    <t>Vicência - PE</t>
  </si>
  <si>
    <t>Vitória de Santo Antão - PE</t>
  </si>
  <si>
    <t>Xexéu - PE</t>
  </si>
  <si>
    <t>Água Branca - AL</t>
  </si>
  <si>
    <t>Anadia - AL</t>
  </si>
  <si>
    <t>Arapiraca - AL</t>
  </si>
  <si>
    <t>Atalaia - AL</t>
  </si>
  <si>
    <t>Barra de Santo Antônio - AL</t>
  </si>
  <si>
    <t>Barra de São Miguel - AL</t>
  </si>
  <si>
    <t>Batalha - AL</t>
  </si>
  <si>
    <t>Belém - AL</t>
  </si>
  <si>
    <t>Belo Monte - AL</t>
  </si>
  <si>
    <t>Boca da Mata - AL</t>
  </si>
  <si>
    <t>Branquinha - AL</t>
  </si>
  <si>
    <t>Cacimbinhas - AL</t>
  </si>
  <si>
    <t>Cajueiro - AL</t>
  </si>
  <si>
    <t>Campestre - AL</t>
  </si>
  <si>
    <t>Campo Alegre - AL</t>
  </si>
  <si>
    <t>Campo Grande - AL</t>
  </si>
  <si>
    <t>Canapi - AL</t>
  </si>
  <si>
    <t>Capela - AL</t>
  </si>
  <si>
    <t>Carneiros - AL</t>
  </si>
  <si>
    <t>Chã Preta - AL</t>
  </si>
  <si>
    <t>Coité do Nóia - AL</t>
  </si>
  <si>
    <t>Colônia Leopoldina - AL</t>
  </si>
  <si>
    <t>Coqueiro Seco - AL</t>
  </si>
  <si>
    <t>Coruripe - AL</t>
  </si>
  <si>
    <t>Craíbas - AL</t>
  </si>
  <si>
    <t>Delmiro Gouveia - AL</t>
  </si>
  <si>
    <t>Dois Riachos - AL</t>
  </si>
  <si>
    <t>Estrela de Alagoas - AL</t>
  </si>
  <si>
    <t>Feira Grande - AL</t>
  </si>
  <si>
    <t>Feliz Deserto - AL</t>
  </si>
  <si>
    <t>Flexeiras - AL</t>
  </si>
  <si>
    <t>Girau do Ponciano - AL</t>
  </si>
  <si>
    <t>Ibateguara - AL</t>
  </si>
  <si>
    <t>Igaci - AL</t>
  </si>
  <si>
    <t>Igreja Nova - AL</t>
  </si>
  <si>
    <t>Inhapi - AL</t>
  </si>
  <si>
    <t>Jacaré Dos Homens - AL</t>
  </si>
  <si>
    <t>Jacuípe - AL</t>
  </si>
  <si>
    <t>Japaratinga - AL</t>
  </si>
  <si>
    <t>Jaramataia - AL</t>
  </si>
  <si>
    <t>Jequiá da Praia - AL</t>
  </si>
  <si>
    <t>Joaquim Gomes - AL</t>
  </si>
  <si>
    <t>Jundiá - AL</t>
  </si>
  <si>
    <t>Junqueiro - AL</t>
  </si>
  <si>
    <t>Lagoa da Canoa - AL</t>
  </si>
  <si>
    <t>Limoeiro de Anadia - AL</t>
  </si>
  <si>
    <t>Maceió - AL</t>
  </si>
  <si>
    <t>Major Isidoro - AL</t>
  </si>
  <si>
    <t>Maragogi - AL</t>
  </si>
  <si>
    <t>Maravilha - AL</t>
  </si>
  <si>
    <t>Marechal Deodoro - AL</t>
  </si>
  <si>
    <t>Maribondo - AL</t>
  </si>
  <si>
    <t>Mar Vermelho - AL</t>
  </si>
  <si>
    <t>Mata Grande - AL</t>
  </si>
  <si>
    <t>Matriz de Camaragibe - AL</t>
  </si>
  <si>
    <t>Messias - AL</t>
  </si>
  <si>
    <t>Minador do Negrão - AL</t>
  </si>
  <si>
    <t>Monteirópolis - AL</t>
  </si>
  <si>
    <t>Murici - AL</t>
  </si>
  <si>
    <t>Novo Lino - AL</t>
  </si>
  <si>
    <t>Olho D´água Das Flores - AL</t>
  </si>
  <si>
    <t>Olho D´água do Casado - AL</t>
  </si>
  <si>
    <t>Olho D´água Grande - AL</t>
  </si>
  <si>
    <t>Olivença - AL</t>
  </si>
  <si>
    <t>Ouro Branco - AL</t>
  </si>
  <si>
    <t>Palestina - AL</t>
  </si>
  <si>
    <t>Palmeira Dos Índios - AL</t>
  </si>
  <si>
    <t>Pão de Açúcar - AL</t>
  </si>
  <si>
    <t>Pariconha - AL</t>
  </si>
  <si>
    <t>Paripueira - AL</t>
  </si>
  <si>
    <t>Passo de Camaragibe - AL</t>
  </si>
  <si>
    <t>Paulo Jacinto - AL</t>
  </si>
  <si>
    <t>Penedo - AL</t>
  </si>
  <si>
    <t>Piaçabuçu - AL</t>
  </si>
  <si>
    <t>Pilar - AL</t>
  </si>
  <si>
    <t>Pindoba - AL</t>
  </si>
  <si>
    <t>Piranhas - AL</t>
  </si>
  <si>
    <t>Poço Das Trincheiras - AL</t>
  </si>
  <si>
    <t>Porto Calvo - AL</t>
  </si>
  <si>
    <t>Porto de Pedras - AL</t>
  </si>
  <si>
    <t>Porto Real do Colégio - AL</t>
  </si>
  <si>
    <t>Quebrangulo - AL</t>
  </si>
  <si>
    <t>Rio Largo - AL</t>
  </si>
  <si>
    <t>Roteiro - AL</t>
  </si>
  <si>
    <t>Santa Luzia do Norte - AL</t>
  </si>
  <si>
    <t>Santana do Ipanema - AL</t>
  </si>
  <si>
    <t>Santana do Mundaú - AL</t>
  </si>
  <si>
    <t>São Brás - AL</t>
  </si>
  <si>
    <t>São José da Laje - AL</t>
  </si>
  <si>
    <t>São José da Tapera - AL</t>
  </si>
  <si>
    <t>São Luís do Quitunde - AL</t>
  </si>
  <si>
    <t>São Miguel Dos Campos - AL</t>
  </si>
  <si>
    <t>São Miguel Dos Milagres - AL</t>
  </si>
  <si>
    <t>São Sebastião - AL</t>
  </si>
  <si>
    <t>Satuba - AL</t>
  </si>
  <si>
    <t>Senador Rui Palmeira - AL</t>
  </si>
  <si>
    <t>Tanque D´arca - AL</t>
  </si>
  <si>
    <t>Taquarana - AL</t>
  </si>
  <si>
    <t>Teotônio Vilela - AL</t>
  </si>
  <si>
    <t>Traipu - AL</t>
  </si>
  <si>
    <t>União Dos Palmares - AL</t>
  </si>
  <si>
    <t>Viçosa - AL</t>
  </si>
  <si>
    <t>Amparo de São Francisco - SE</t>
  </si>
  <si>
    <t>Aquidabã - SE</t>
  </si>
  <si>
    <t>Aracaju - SE</t>
  </si>
  <si>
    <t>Arauá - SE</t>
  </si>
  <si>
    <t>Areia Branca - SE</t>
  </si>
  <si>
    <t>Barra Dos Coqueiros - SE</t>
  </si>
  <si>
    <t>Boquim - SE</t>
  </si>
  <si>
    <t>Brejo Grande - SE</t>
  </si>
  <si>
    <t>Campo do Brito - SE</t>
  </si>
  <si>
    <t>Canhoba - SE</t>
  </si>
  <si>
    <t>Canindé de São Francisco - SE</t>
  </si>
  <si>
    <t>Capela - SE</t>
  </si>
  <si>
    <t>Carira - SE</t>
  </si>
  <si>
    <t>Carmópolis - SE</t>
  </si>
  <si>
    <t>Cedro de São João - SE</t>
  </si>
  <si>
    <t>Cristinápolis - SE</t>
  </si>
  <si>
    <t>Cumbe - SE</t>
  </si>
  <si>
    <t>Divina Pastora - SE</t>
  </si>
  <si>
    <t>Estância - SE</t>
  </si>
  <si>
    <t>Feira Nova - SE</t>
  </si>
  <si>
    <t>Frei Paulo - SE</t>
  </si>
  <si>
    <t>Gararu - SE</t>
  </si>
  <si>
    <t>General Maynard - SE</t>
  </si>
  <si>
    <t>Gracho Cardoso - SE</t>
  </si>
  <si>
    <t>Ilha Das Flores - SE</t>
  </si>
  <si>
    <t>Indiaroba - SE</t>
  </si>
  <si>
    <t>Itabaiana - SE</t>
  </si>
  <si>
    <t>Itabaianinha - SE</t>
  </si>
  <si>
    <t>Itabi - SE</t>
  </si>
  <si>
    <t>Itaporanga D´ajuda - SE</t>
  </si>
  <si>
    <t>Japaratuba - SE</t>
  </si>
  <si>
    <t>Japoatã - SE</t>
  </si>
  <si>
    <t>Lagarto - SE</t>
  </si>
  <si>
    <t>Laranjeiras - SE</t>
  </si>
  <si>
    <t>Macambira - SE</t>
  </si>
  <si>
    <t>Malhada Dos Bois - SE</t>
  </si>
  <si>
    <t>Malhador - SE</t>
  </si>
  <si>
    <t>Maruim - SE</t>
  </si>
  <si>
    <t>Moita Bonita - SE</t>
  </si>
  <si>
    <t>Monte Alegre de Sergipe - SE</t>
  </si>
  <si>
    <t>Muribeca - SE</t>
  </si>
  <si>
    <t>Neópolis - SE</t>
  </si>
  <si>
    <t>Nossa Senhora Aparecida - SE</t>
  </si>
  <si>
    <t>Nossa Senhora da Glória - SE</t>
  </si>
  <si>
    <t>Nossa Senhora Das Dores - SE</t>
  </si>
  <si>
    <t>Nossa Senhora de Lourdes - SE</t>
  </si>
  <si>
    <t>Nossa Senhora do Socorro - SE</t>
  </si>
  <si>
    <t>Pacatuba - SE</t>
  </si>
  <si>
    <t>Pedra Mole - SE</t>
  </si>
  <si>
    <t>Pedrinhas - SE</t>
  </si>
  <si>
    <t>Pinhão - SE</t>
  </si>
  <si>
    <t>Pirambu - SE</t>
  </si>
  <si>
    <t>Poço Redondo - SE</t>
  </si>
  <si>
    <t>Poço Verde - SE</t>
  </si>
  <si>
    <t>Porto da Folha - SE</t>
  </si>
  <si>
    <t>Propriá - SE</t>
  </si>
  <si>
    <t>Riachão do Dantas - SE</t>
  </si>
  <si>
    <t>Riachuelo - SE</t>
  </si>
  <si>
    <t>Ribeirópolis - SE</t>
  </si>
  <si>
    <t>Rosário do Catete - SE</t>
  </si>
  <si>
    <t>Salgado - SE</t>
  </si>
  <si>
    <t>Santa Luzia do Itanhy - SE</t>
  </si>
  <si>
    <t>Santana do São Francisco - SE</t>
  </si>
  <si>
    <t>Santa Rosa de Lima - SE</t>
  </si>
  <si>
    <t>Santo Amaro Das Brotas - SE</t>
  </si>
  <si>
    <t>São Cristóvão - SE</t>
  </si>
  <si>
    <t>São Domingos - SE</t>
  </si>
  <si>
    <t>São Francisco - SE</t>
  </si>
  <si>
    <t>São Miguel do Aleixo - SE</t>
  </si>
  <si>
    <t>Simão Dias - SE</t>
  </si>
  <si>
    <t>Siriri - SE</t>
  </si>
  <si>
    <t>Telha - SE</t>
  </si>
  <si>
    <t>Tobias Barreto - SE</t>
  </si>
  <si>
    <t>Tomar do Geru - SE</t>
  </si>
  <si>
    <t>Umbaúba - SE</t>
  </si>
  <si>
    <t>Abaíra - BA</t>
  </si>
  <si>
    <t>Abaré - BA</t>
  </si>
  <si>
    <t>Acajutiba - BA</t>
  </si>
  <si>
    <t>Adustina - BA</t>
  </si>
  <si>
    <t>Água Fria - BA</t>
  </si>
  <si>
    <t>Érico Cardoso - BA</t>
  </si>
  <si>
    <t>Aiquara - BA</t>
  </si>
  <si>
    <t>Alagoinhas - BA</t>
  </si>
  <si>
    <t>Alcobaça - BA</t>
  </si>
  <si>
    <t>Almadina - BA</t>
  </si>
  <si>
    <t>Amargosa - BA</t>
  </si>
  <si>
    <t>Amélia Rodrigues - BA</t>
  </si>
  <si>
    <t>América Dourada - BA</t>
  </si>
  <si>
    <t>Anagé - BA</t>
  </si>
  <si>
    <t>Andaraí - BA</t>
  </si>
  <si>
    <t>Andorinha - BA</t>
  </si>
  <si>
    <t>Angical - BA</t>
  </si>
  <si>
    <t>Anguera - BA</t>
  </si>
  <si>
    <t>Antas - BA</t>
  </si>
  <si>
    <t>Antônio Cardoso - BA</t>
  </si>
  <si>
    <t>Antônio Gonçalves - BA</t>
  </si>
  <si>
    <t>Aporá - BA</t>
  </si>
  <si>
    <t>Apuarema - BA</t>
  </si>
  <si>
    <t>Aracatu - BA</t>
  </si>
  <si>
    <t>Araças - BA</t>
  </si>
  <si>
    <t>Araci - BA</t>
  </si>
  <si>
    <t>Aramari - BA</t>
  </si>
  <si>
    <t>Arataca - BA</t>
  </si>
  <si>
    <t>Aratuípe - BA</t>
  </si>
  <si>
    <t>Aurelino Leal - BA</t>
  </si>
  <si>
    <t>Baianópolis - BA</t>
  </si>
  <si>
    <t>Baixa Grande - BA</t>
  </si>
  <si>
    <t>Banzaê - BA</t>
  </si>
  <si>
    <t>Barra - BA</t>
  </si>
  <si>
    <t>Barra da Estiva - BA</t>
  </si>
  <si>
    <t>Barra do Choça - BA</t>
  </si>
  <si>
    <t>Barra do Mendes - BA</t>
  </si>
  <si>
    <t>Barra do Rocha - BA</t>
  </si>
  <si>
    <t>Barreiras - BA</t>
  </si>
  <si>
    <t>Barro Alto - BA</t>
  </si>
  <si>
    <t>Barrocas - BA</t>
  </si>
  <si>
    <t>Governador Lomanto Júnior - BA</t>
  </si>
  <si>
    <t>Belmonte - BA</t>
  </si>
  <si>
    <t>Belo Campo - BA</t>
  </si>
  <si>
    <t>Biritinga - BA</t>
  </si>
  <si>
    <t>Boa Nova - BA</t>
  </si>
  <si>
    <t>Boa Vista do Tupim - BA</t>
  </si>
  <si>
    <t>Bom Jesus da Lapa - BA</t>
  </si>
  <si>
    <t>Bom Jesus da Serra - BA</t>
  </si>
  <si>
    <t>Boninal - BA</t>
  </si>
  <si>
    <t>Bonito - BA</t>
  </si>
  <si>
    <t>Boquira - BA</t>
  </si>
  <si>
    <t>Botuporã - BA</t>
  </si>
  <si>
    <t>Brejões - BA</t>
  </si>
  <si>
    <t>Brejolândia - BA</t>
  </si>
  <si>
    <t>Brotas de Macaúbas - BA</t>
  </si>
  <si>
    <t>Brumado - BA</t>
  </si>
  <si>
    <t>Buerarema - BA</t>
  </si>
  <si>
    <t>Buritirama - BA</t>
  </si>
  <si>
    <t>Caatiba - BA</t>
  </si>
  <si>
    <t>Cabaceiras do Paraguaçu - BA</t>
  </si>
  <si>
    <t>Cachoeira - BA</t>
  </si>
  <si>
    <t>Caculé - BA</t>
  </si>
  <si>
    <t>Caém - BA</t>
  </si>
  <si>
    <t>Caetanos - BA</t>
  </si>
  <si>
    <t>Caetité - BA</t>
  </si>
  <si>
    <t>Cafarnaum - BA</t>
  </si>
  <si>
    <t>Cairu - BA</t>
  </si>
  <si>
    <t>Caldeirão Grande - BA</t>
  </si>
  <si>
    <t>Camacan - BA</t>
  </si>
  <si>
    <t>Camaçari - BA</t>
  </si>
  <si>
    <t>Camamu - BA</t>
  </si>
  <si>
    <t>Campo Alegre de Lourdes - BA</t>
  </si>
  <si>
    <t>Campo Formoso - BA</t>
  </si>
  <si>
    <t>Canápolis - BA</t>
  </si>
  <si>
    <t>Canarana - BA</t>
  </si>
  <si>
    <t>Canavieiras - BA</t>
  </si>
  <si>
    <t>Candeal - BA</t>
  </si>
  <si>
    <t>Candeias - BA</t>
  </si>
  <si>
    <t>Candiba - BA</t>
  </si>
  <si>
    <t>Cândido Sales - BA</t>
  </si>
  <si>
    <t>Cansanção - BA</t>
  </si>
  <si>
    <t>Canudos - BA</t>
  </si>
  <si>
    <t>Capela do Alto Alegre - BA</t>
  </si>
  <si>
    <t>Capim Grosso - BA</t>
  </si>
  <si>
    <t>Caraíbas - BA</t>
  </si>
  <si>
    <t>Caravelas - BA</t>
  </si>
  <si>
    <t>Cardeal da Silva - BA</t>
  </si>
  <si>
    <t>Carinhanha - BA</t>
  </si>
  <si>
    <t>Casa Nova - BA</t>
  </si>
  <si>
    <t>Castro Alves - BA</t>
  </si>
  <si>
    <t>Catolândia - BA</t>
  </si>
  <si>
    <t>Catu - BA</t>
  </si>
  <si>
    <t>Caturama - BA</t>
  </si>
  <si>
    <t>Central - BA</t>
  </si>
  <si>
    <t>Chorrochó - BA</t>
  </si>
  <si>
    <t>Cícero Dantas - BA</t>
  </si>
  <si>
    <t>Cipó - BA</t>
  </si>
  <si>
    <t>Coaraci - BA</t>
  </si>
  <si>
    <t>Cocos - BA</t>
  </si>
  <si>
    <t>Conceição da Feira - BA</t>
  </si>
  <si>
    <t>Conceição do Almeida - BA</t>
  </si>
  <si>
    <t>Conceição do Coité - BA</t>
  </si>
  <si>
    <t>Conceição do Jacuípe - BA</t>
  </si>
  <si>
    <t>Conde - BA</t>
  </si>
  <si>
    <t>Condeúba - BA</t>
  </si>
  <si>
    <t>Contendas do Sincorá - BA</t>
  </si>
  <si>
    <t>Coração de Maria - BA</t>
  </si>
  <si>
    <t>Cordeiros - BA</t>
  </si>
  <si>
    <t>Coribe - BA</t>
  </si>
  <si>
    <t>Coronel João sá - BA</t>
  </si>
  <si>
    <t>Correntina - BA</t>
  </si>
  <si>
    <t>Cotegipe - BA</t>
  </si>
  <si>
    <t>Cravolândia - BA</t>
  </si>
  <si>
    <t>Crisópolis - BA</t>
  </si>
  <si>
    <t>Cristópolis - BA</t>
  </si>
  <si>
    <t>Cruz Das Almas - BA</t>
  </si>
  <si>
    <t>Curaçá - BA</t>
  </si>
  <si>
    <t>Dário Meira - BA</t>
  </si>
  <si>
    <t>Dias D´ávila - BA</t>
  </si>
  <si>
    <t>Dom Basílio - BA</t>
  </si>
  <si>
    <t>Dom Macedo Costa - BA</t>
  </si>
  <si>
    <t>Elísio Medrado - BA</t>
  </si>
  <si>
    <t>Encruzilhada - BA</t>
  </si>
  <si>
    <t>Entre Rios - BA</t>
  </si>
  <si>
    <t>Esplanada - BA</t>
  </si>
  <si>
    <t>Euclides da Cunha - BA</t>
  </si>
  <si>
    <t>Eunápolis - BA</t>
  </si>
  <si>
    <t>Fátima - BA</t>
  </si>
  <si>
    <t>Feira da Mata - BA</t>
  </si>
  <si>
    <t>Feira de Santana - BA</t>
  </si>
  <si>
    <t>Filadélfia - BA</t>
  </si>
  <si>
    <t>Firmino Alves - BA</t>
  </si>
  <si>
    <t>Floresta Azul - BA</t>
  </si>
  <si>
    <t>Formosa do Rio Preto - BA</t>
  </si>
  <si>
    <t>Gandu - BA</t>
  </si>
  <si>
    <t>Gavião - BA</t>
  </si>
  <si>
    <t>Gentio do Ouro - BA</t>
  </si>
  <si>
    <t>Glória - BA</t>
  </si>
  <si>
    <t>Gongogi - BA</t>
  </si>
  <si>
    <t>Governador Mangabeira - BA</t>
  </si>
  <si>
    <t>Guajeru - BA</t>
  </si>
  <si>
    <t>Guanambi - BA</t>
  </si>
  <si>
    <t>Guaratinga - BA</t>
  </si>
  <si>
    <t>Heliópolis - BA</t>
  </si>
  <si>
    <t>Iaçu - BA</t>
  </si>
  <si>
    <t>Ibiassucê - BA</t>
  </si>
  <si>
    <t>Ibicaraí - BA</t>
  </si>
  <si>
    <t>Ibicoara - BA</t>
  </si>
  <si>
    <t>Ibicuí - BA</t>
  </si>
  <si>
    <t>Ibipeba - BA</t>
  </si>
  <si>
    <t>Ibipitanga - BA</t>
  </si>
  <si>
    <t>Ibiquera - BA</t>
  </si>
  <si>
    <t>Ibirapitanga - BA</t>
  </si>
  <si>
    <t>Ibirapuã - BA</t>
  </si>
  <si>
    <t>Ibirataia - BA</t>
  </si>
  <si>
    <t>Ibitiara - BA</t>
  </si>
  <si>
    <t>Ibititá - BA</t>
  </si>
  <si>
    <t>Ibotirama - BA</t>
  </si>
  <si>
    <t>Ichu - BA</t>
  </si>
  <si>
    <t>Igaporã - BA</t>
  </si>
  <si>
    <t>Igrapiúna - BA</t>
  </si>
  <si>
    <t>Iguaí - BA</t>
  </si>
  <si>
    <t>Ilhéus - BA</t>
  </si>
  <si>
    <t>Inhambupe - BA</t>
  </si>
  <si>
    <t>Ipecaetá - BA</t>
  </si>
  <si>
    <t>Ipiaú - BA</t>
  </si>
  <si>
    <t>Ipirá - BA</t>
  </si>
  <si>
    <t>Ipupiara - BA</t>
  </si>
  <si>
    <t>Irajuba - BA</t>
  </si>
  <si>
    <t>Iramaia - BA</t>
  </si>
  <si>
    <t>Iraquara - BA</t>
  </si>
  <si>
    <t>Irará - BA</t>
  </si>
  <si>
    <t>Irecê - BA</t>
  </si>
  <si>
    <t>Itabela - BA</t>
  </si>
  <si>
    <t>Itaberaba - BA</t>
  </si>
  <si>
    <t>Itabuna - BA</t>
  </si>
  <si>
    <t>Itacaré - BA</t>
  </si>
  <si>
    <t>Itaeté - BA</t>
  </si>
  <si>
    <t>Itagi - BA</t>
  </si>
  <si>
    <t>Itagibá - BA</t>
  </si>
  <si>
    <t>Itagimirim - BA</t>
  </si>
  <si>
    <t>Itaguaçu da Bahia - BA</t>
  </si>
  <si>
    <t>Itaju do Colônia - BA</t>
  </si>
  <si>
    <t>Itajuípe - BA</t>
  </si>
  <si>
    <t>Itamaraju - BA</t>
  </si>
  <si>
    <t>Itamari - BA</t>
  </si>
  <si>
    <t>Itambé - BA</t>
  </si>
  <si>
    <t>Itanagra - BA</t>
  </si>
  <si>
    <t>Itanhém - BA</t>
  </si>
  <si>
    <t>Itaparica - BA</t>
  </si>
  <si>
    <t>Itapé - BA</t>
  </si>
  <si>
    <t>Itapebi - BA</t>
  </si>
  <si>
    <t>Itapetinga - BA</t>
  </si>
  <si>
    <t>Itapicuru - BA</t>
  </si>
  <si>
    <t>Itapitanga - BA</t>
  </si>
  <si>
    <t>Itaquara - BA</t>
  </si>
  <si>
    <t>Itarantim - BA</t>
  </si>
  <si>
    <t>Itatim - BA</t>
  </si>
  <si>
    <t>Itiruçu - BA</t>
  </si>
  <si>
    <t>Itiúba - BA</t>
  </si>
  <si>
    <t>Itororó - BA</t>
  </si>
  <si>
    <t>Ituaçu - BA</t>
  </si>
  <si>
    <t>Ituberá - BA</t>
  </si>
  <si>
    <t>Iuiú - BA</t>
  </si>
  <si>
    <t>Jaborandi - BA</t>
  </si>
  <si>
    <t>Jacaraci - BA</t>
  </si>
  <si>
    <t>Jacobina - BA</t>
  </si>
  <si>
    <t>Jaguaquara - BA</t>
  </si>
  <si>
    <t>Jaguarari - BA</t>
  </si>
  <si>
    <t>Jaguaripe - BA</t>
  </si>
  <si>
    <t>Jandaíra - BA</t>
  </si>
  <si>
    <t>Jequié - BA</t>
  </si>
  <si>
    <t>Jeremoabo - BA</t>
  </si>
  <si>
    <t>Jiquiriçá - BA</t>
  </si>
  <si>
    <t>Jitaúna - BA</t>
  </si>
  <si>
    <t>João Dourado - BA</t>
  </si>
  <si>
    <t>Juazeiro - BA</t>
  </si>
  <si>
    <t>Jucuruçu - BA</t>
  </si>
  <si>
    <t>Jussara - BA</t>
  </si>
  <si>
    <t>Jussari - BA</t>
  </si>
  <si>
    <t>Jussiape - BA</t>
  </si>
  <si>
    <t>Lafaiete Coutinho - BA</t>
  </si>
  <si>
    <t>Lagoa Real - BA</t>
  </si>
  <si>
    <t>Laje - BA</t>
  </si>
  <si>
    <t>Lajedão - BA</t>
  </si>
  <si>
    <t>Lajedinho - BA</t>
  </si>
  <si>
    <t>Lajedo do Tabocal - BA</t>
  </si>
  <si>
    <t>Lamarão - BA</t>
  </si>
  <si>
    <t>Lapão - BA</t>
  </si>
  <si>
    <t>Lauro de Freitas - BA</t>
  </si>
  <si>
    <t>Lençóis - BA</t>
  </si>
  <si>
    <t>Licínio de Almeida - BA</t>
  </si>
  <si>
    <t>Livramento de Nossa Senhora - BA</t>
  </si>
  <si>
    <t>Luís Eduardo Magalhães - BA</t>
  </si>
  <si>
    <t>Macajuba - BA</t>
  </si>
  <si>
    <t>Macarani - BA</t>
  </si>
  <si>
    <t>Macaúbas - BA</t>
  </si>
  <si>
    <t>Macururé - BA</t>
  </si>
  <si>
    <t>Madre de Deus - BA</t>
  </si>
  <si>
    <t>Maetinga - BA</t>
  </si>
  <si>
    <t>Maiquinique - BA</t>
  </si>
  <si>
    <t>Mairi - BA</t>
  </si>
  <si>
    <t>Malhada - BA</t>
  </si>
  <si>
    <t>Malhada de Pedras - BA</t>
  </si>
  <si>
    <t>Manoel Vitorino - BA</t>
  </si>
  <si>
    <t>Mansidão - BA</t>
  </si>
  <si>
    <t>Maracás - BA</t>
  </si>
  <si>
    <t>Maragogipe - BA</t>
  </si>
  <si>
    <t>Maraú - BA</t>
  </si>
  <si>
    <t>Marcionílio Souza - BA</t>
  </si>
  <si>
    <t>Mascote - BA</t>
  </si>
  <si>
    <t>Mata de São João - BA</t>
  </si>
  <si>
    <t>Matina - BA</t>
  </si>
  <si>
    <t>Medeiros Neto - BA</t>
  </si>
  <si>
    <t>Miguel Calmon - BA</t>
  </si>
  <si>
    <t>Milagres - BA</t>
  </si>
  <si>
    <t>Mirangaba - BA</t>
  </si>
  <si>
    <t>Mirante - BA</t>
  </si>
  <si>
    <t>Monte Santo - BA</t>
  </si>
  <si>
    <t>Morpará - BA</t>
  </si>
  <si>
    <t>Morro do Chapéu - BA</t>
  </si>
  <si>
    <t>Mortugaba - BA</t>
  </si>
  <si>
    <t>Mucugê - BA</t>
  </si>
  <si>
    <t>Mucuri - BA</t>
  </si>
  <si>
    <t>Mulungu do Morro - BA</t>
  </si>
  <si>
    <t>Mundo Novo - BA</t>
  </si>
  <si>
    <t>Muniz Ferreira - BA</t>
  </si>
  <si>
    <t>Muquém de São Francisco - BA</t>
  </si>
  <si>
    <t>Muritiba - BA</t>
  </si>
  <si>
    <t>Mutuípe - BA</t>
  </si>
  <si>
    <t>Nazaré - BA</t>
  </si>
  <si>
    <t>Nilo Peçanha - BA</t>
  </si>
  <si>
    <t>Nordestina - BA</t>
  </si>
  <si>
    <t>Nova Canaã - BA</t>
  </si>
  <si>
    <t>Nova Fátima - BA</t>
  </si>
  <si>
    <t>Nova Ibiá - BA</t>
  </si>
  <si>
    <t>Nova Itarana - BA</t>
  </si>
  <si>
    <t>Nova Redenção - BA</t>
  </si>
  <si>
    <t>Nova Soure - BA</t>
  </si>
  <si>
    <t>Nova Viçosa - BA</t>
  </si>
  <si>
    <t>Novo Horizonte - BA</t>
  </si>
  <si>
    <t>Novo Triunfo - BA</t>
  </si>
  <si>
    <t>Olindina - BA</t>
  </si>
  <si>
    <t>Oliveira Dos Brejinhos - BA</t>
  </si>
  <si>
    <t>Ouriçangas - BA</t>
  </si>
  <si>
    <t>Ourolândia - BA</t>
  </si>
  <si>
    <t>Palmas de Monte Alto - BA</t>
  </si>
  <si>
    <t>Palmeiras - BA</t>
  </si>
  <si>
    <t>Paramirim - BA</t>
  </si>
  <si>
    <t>Paratinga - BA</t>
  </si>
  <si>
    <t>Paripiranga - BA</t>
  </si>
  <si>
    <t>Pau Brasil - BA</t>
  </si>
  <si>
    <t>Paulo Afonso - BA</t>
  </si>
  <si>
    <t>pé de Serra - BA</t>
  </si>
  <si>
    <t>Pedrão - BA</t>
  </si>
  <si>
    <t>Pedro Alexandre - BA</t>
  </si>
  <si>
    <t>Piatã - BA</t>
  </si>
  <si>
    <t>Pilão Arcado - BA</t>
  </si>
  <si>
    <t>Pindaí - BA</t>
  </si>
  <si>
    <t>Pindobaçu - BA</t>
  </si>
  <si>
    <t>Pintadas - BA</t>
  </si>
  <si>
    <t>Piraí do Norte - BA</t>
  </si>
  <si>
    <t>Piripá - BA</t>
  </si>
  <si>
    <t>Piritiba - BA</t>
  </si>
  <si>
    <t>Planaltino - BA</t>
  </si>
  <si>
    <t>Planalto - BA</t>
  </si>
  <si>
    <t>Poções - BA</t>
  </si>
  <si>
    <t>Pojuca - BA</t>
  </si>
  <si>
    <t>Ponto Novo - BA</t>
  </si>
  <si>
    <t>Porto Seguro - BA</t>
  </si>
  <si>
    <t>Potiraguá - BA</t>
  </si>
  <si>
    <t>Prado - BA</t>
  </si>
  <si>
    <t>Presidente Dutra - BA</t>
  </si>
  <si>
    <t>Presidente Jânio Quadros - BA</t>
  </si>
  <si>
    <t>Presidente Tancredo Neves - BA</t>
  </si>
  <si>
    <t>Queimadas - BA</t>
  </si>
  <si>
    <t>Quijingue - BA</t>
  </si>
  <si>
    <t>Quixabeira - BA</t>
  </si>
  <si>
    <t>Rafael Jambeiro - BA</t>
  </si>
  <si>
    <t>Remanso - BA</t>
  </si>
  <si>
    <t>Retirolândia - BA</t>
  </si>
  <si>
    <t>Riachão Das Neves - BA</t>
  </si>
  <si>
    <t>Riachão do Jacuípe - BA</t>
  </si>
  <si>
    <t>Riacho de Santana - BA</t>
  </si>
  <si>
    <t>Ribeira do Amparo - BA</t>
  </si>
  <si>
    <t>Ribeira do Pombal - BA</t>
  </si>
  <si>
    <t>Ribeirão do Largo - BA</t>
  </si>
  <si>
    <t>Rio de Contas - BA</t>
  </si>
  <si>
    <t>Rio do Antônio - BA</t>
  </si>
  <si>
    <t>Rio do Pires - BA</t>
  </si>
  <si>
    <t>Rio Real - BA</t>
  </si>
  <si>
    <t>Rodelas - BA</t>
  </si>
  <si>
    <t>Ruy Barbosa - BA</t>
  </si>
  <si>
    <t>Salinas da Margarida - BA</t>
  </si>
  <si>
    <t>Salvador - BA</t>
  </si>
  <si>
    <t>Santa Bárbara - BA</t>
  </si>
  <si>
    <t>Santa Brígida - BA</t>
  </si>
  <si>
    <t>Santa Cruz Cabrália - BA</t>
  </si>
  <si>
    <t>Santa Cruz da Vitória - BA</t>
  </si>
  <si>
    <t>Santa Inês - BA</t>
  </si>
  <si>
    <t>Santaluz - BA</t>
  </si>
  <si>
    <t>Santa Luzia - BA</t>
  </si>
  <si>
    <t>Santa Maria da Vitória - BA</t>
  </si>
  <si>
    <t>Santana - BA</t>
  </si>
  <si>
    <t>Santanópolis - BA</t>
  </si>
  <si>
    <t>Santa Rita de Cássia - BA</t>
  </si>
  <si>
    <t>Santa Teresinha - BA</t>
  </si>
  <si>
    <t>Santo Amaro - BA</t>
  </si>
  <si>
    <t>Santo Antônio de Jesus - BA</t>
  </si>
  <si>
    <t>Santo Estêvão - BA</t>
  </si>
  <si>
    <t>São Desidério - BA</t>
  </si>
  <si>
    <t>São Domingos - BA</t>
  </si>
  <si>
    <t>São Félix - BA</t>
  </si>
  <si>
    <t>São Félix do Coribe - BA</t>
  </si>
  <si>
    <t>São Felipe - BA</t>
  </si>
  <si>
    <t>São Francisco do Conde - BA</t>
  </si>
  <si>
    <t>São Gabriel - BA</t>
  </si>
  <si>
    <t>São Gonçalo Dos Campos - BA</t>
  </si>
  <si>
    <t>São José da Vitória - BA</t>
  </si>
  <si>
    <t>São José do Jacuípe - BA</t>
  </si>
  <si>
    <t>São Miguel Das Matas - BA</t>
  </si>
  <si>
    <t>São Sebastião do Passé - BA</t>
  </si>
  <si>
    <t>Sapeaçu - BA</t>
  </si>
  <si>
    <t>Sátiro Dias - BA</t>
  </si>
  <si>
    <t>Saubara - BA</t>
  </si>
  <si>
    <t>Saúde - BA</t>
  </si>
  <si>
    <t>Seabra - BA</t>
  </si>
  <si>
    <t>Sebastião Laranjeiras - BA</t>
  </si>
  <si>
    <t>Senhor do Bonfim - BA</t>
  </si>
  <si>
    <t>Serra do Ramalho - BA</t>
  </si>
  <si>
    <t>Sento sé - BA</t>
  </si>
  <si>
    <t>Serra Dourada - BA</t>
  </si>
  <si>
    <t>Serra Preta - BA</t>
  </si>
  <si>
    <t>Serrinha - BA</t>
  </si>
  <si>
    <t>Serrolândia - BA</t>
  </si>
  <si>
    <t>Simões Filho - BA</t>
  </si>
  <si>
    <t>Sítio do Mato - BA</t>
  </si>
  <si>
    <t>Sítio do Quinto - BA</t>
  </si>
  <si>
    <t>Sobradinho - BA</t>
  </si>
  <si>
    <t>Souto Soares - BA</t>
  </si>
  <si>
    <t>Tabocas do Brejo Velho - BA</t>
  </si>
  <si>
    <t>Tanhaçu - BA</t>
  </si>
  <si>
    <t>Tanque Novo - BA</t>
  </si>
  <si>
    <t>Tanquinho - BA</t>
  </si>
  <si>
    <t>Taperoá - BA</t>
  </si>
  <si>
    <t>Tapiramutá - BA</t>
  </si>
  <si>
    <t>Teixeira de Freitas - BA</t>
  </si>
  <si>
    <t>Teodoro Sampaio - BA</t>
  </si>
  <si>
    <t>Teofilândia - BA</t>
  </si>
  <si>
    <t>Teolândia - BA</t>
  </si>
  <si>
    <t>Terra Nova - BA</t>
  </si>
  <si>
    <t>Tremedal - BA</t>
  </si>
  <si>
    <t>Tucano - BA</t>
  </si>
  <si>
    <t>Uauá - BA</t>
  </si>
  <si>
    <t>Ubaíra - BA</t>
  </si>
  <si>
    <t>Ubaitaba - BA</t>
  </si>
  <si>
    <t>Ubatã - BA</t>
  </si>
  <si>
    <t>Uibaí - BA</t>
  </si>
  <si>
    <t>Umburanas - BA</t>
  </si>
  <si>
    <t>Una - BA</t>
  </si>
  <si>
    <t>Urandi - BA</t>
  </si>
  <si>
    <t>Uruçuca - BA</t>
  </si>
  <si>
    <t>Utinga - BA</t>
  </si>
  <si>
    <t>Valença - BA</t>
  </si>
  <si>
    <t>Valente - BA</t>
  </si>
  <si>
    <t>Várzea da Roça - BA</t>
  </si>
  <si>
    <t>Várzea do Poço - BA</t>
  </si>
  <si>
    <t>Várzea Nova - BA</t>
  </si>
  <si>
    <t>Varzedo - BA</t>
  </si>
  <si>
    <t>Vera Cruz - BA</t>
  </si>
  <si>
    <t>Vereda - BA</t>
  </si>
  <si>
    <t>Vitória da Conquista - BA</t>
  </si>
  <si>
    <t>Wagner - BA</t>
  </si>
  <si>
    <t>Wanderley - BA</t>
  </si>
  <si>
    <t>Wenceslau Guimarães - BA</t>
  </si>
  <si>
    <t>Xique-xique - BA</t>
  </si>
  <si>
    <t>Abadia Dos Dourados - MG</t>
  </si>
  <si>
    <t>Abaeté - MG</t>
  </si>
  <si>
    <t>Abre Campo - MG</t>
  </si>
  <si>
    <t>Acaiaca - MG</t>
  </si>
  <si>
    <t>Açucena - MG</t>
  </si>
  <si>
    <t>Água Boa - MG</t>
  </si>
  <si>
    <t>Água Comprida - MG</t>
  </si>
  <si>
    <t>Aguanil - MG</t>
  </si>
  <si>
    <t>Águas Formosas - MG</t>
  </si>
  <si>
    <t>Águas Vermelhas - MG</t>
  </si>
  <si>
    <t>Aimorés - MG</t>
  </si>
  <si>
    <t>Aiuruoca - MG</t>
  </si>
  <si>
    <t>Alagoa - MG</t>
  </si>
  <si>
    <t>Albertina - MG</t>
  </si>
  <si>
    <t>Além Paraíba - MG</t>
  </si>
  <si>
    <t>Alfenas - MG</t>
  </si>
  <si>
    <t>Alfredo Vasconcelos - MG</t>
  </si>
  <si>
    <t>Almenara - MG</t>
  </si>
  <si>
    <t>Alpercata - MG</t>
  </si>
  <si>
    <t>Alpinópolis - MG</t>
  </si>
  <si>
    <t>Alterosa - MG</t>
  </si>
  <si>
    <t>Alto Caparaó - MG</t>
  </si>
  <si>
    <t>Alto Rio Doce - MG</t>
  </si>
  <si>
    <t>Alvarenga - MG</t>
  </si>
  <si>
    <t>Alvinópolis - MG</t>
  </si>
  <si>
    <t>Alvorada de Minas - MG</t>
  </si>
  <si>
    <t>Amparo do Serra - MG</t>
  </si>
  <si>
    <t>Andradas - MG</t>
  </si>
  <si>
    <t>Cachoeira de Pajeú - MG</t>
  </si>
  <si>
    <t>Andrelândia - MG</t>
  </si>
  <si>
    <t>Angelândia - MG</t>
  </si>
  <si>
    <t>Antônio Carlos - MG</t>
  </si>
  <si>
    <t>Antônio Dias - MG</t>
  </si>
  <si>
    <t>Antônio Prado de Minas - MG</t>
  </si>
  <si>
    <t>Araçaí - MG</t>
  </si>
  <si>
    <t>Aracitaba - MG</t>
  </si>
  <si>
    <t>Araçuaí - MG</t>
  </si>
  <si>
    <t>Araguari - MG</t>
  </si>
  <si>
    <t>Arantina - MG</t>
  </si>
  <si>
    <t>Araponga - MG</t>
  </si>
  <si>
    <t>Araporã - MG</t>
  </si>
  <si>
    <t>Arapuá - MG</t>
  </si>
  <si>
    <t>Araújos - MG</t>
  </si>
  <si>
    <t>Araxá - MG</t>
  </si>
  <si>
    <t>Arceburgo - MG</t>
  </si>
  <si>
    <t>Arcos - MG</t>
  </si>
  <si>
    <t>Areado - MG</t>
  </si>
  <si>
    <t>Argirita - MG</t>
  </si>
  <si>
    <t>Aricanduva - MG</t>
  </si>
  <si>
    <t>Arinos - MG</t>
  </si>
  <si>
    <t>Astolfo Dutra - MG</t>
  </si>
  <si>
    <t>Ataléia - MG</t>
  </si>
  <si>
    <t>Augusto de Lima - MG</t>
  </si>
  <si>
    <t>Baependi - MG</t>
  </si>
  <si>
    <t>Baldim - MG</t>
  </si>
  <si>
    <t>Bambuí - MG</t>
  </si>
  <si>
    <t>Bandeira - MG</t>
  </si>
  <si>
    <t>Bandeira do Sul - MG</t>
  </si>
  <si>
    <t>Barão de Cocais - MG</t>
  </si>
  <si>
    <t>Barão de Monte Alto - MG</t>
  </si>
  <si>
    <t>Barbacena - MG</t>
  </si>
  <si>
    <t>Barra Longa - MG</t>
  </si>
  <si>
    <t>Barroso - MG</t>
  </si>
  <si>
    <t>Bela Vista de Minas - MG</t>
  </si>
  <si>
    <t>Belmiro Braga - MG</t>
  </si>
  <si>
    <t>Belo Horizonte - MG</t>
  </si>
  <si>
    <t>Belo Oriente - MG</t>
  </si>
  <si>
    <t>Belo Vale - MG</t>
  </si>
  <si>
    <t>Berilo - MG</t>
  </si>
  <si>
    <t>Bertópolis - MG</t>
  </si>
  <si>
    <t>Berizal - MG</t>
  </si>
  <si>
    <t>Betim - MG</t>
  </si>
  <si>
    <t>Bias Fortes - MG</t>
  </si>
  <si>
    <t>Bicas - MG</t>
  </si>
  <si>
    <t>Biquinhas - MG</t>
  </si>
  <si>
    <t>Boa Esperança - MG</t>
  </si>
  <si>
    <t>Bocaina de Minas - MG</t>
  </si>
  <si>
    <t>Bocaiúva - MG</t>
  </si>
  <si>
    <t>Bom Despacho - MG</t>
  </si>
  <si>
    <t>Bom Jardim de Minas - MG</t>
  </si>
  <si>
    <t>Bom Jesus da Penha - MG</t>
  </si>
  <si>
    <t>Bom Jesus do Amparo - MG</t>
  </si>
  <si>
    <t>Bom Jesus do Galho - MG</t>
  </si>
  <si>
    <t>Bom Repouso - MG</t>
  </si>
  <si>
    <t>Bom Sucesso - MG</t>
  </si>
  <si>
    <t>Bonfim - MG</t>
  </si>
  <si>
    <t>Bonfinópolis de Minas - MG</t>
  </si>
  <si>
    <t>Bonito de Minas - MG</t>
  </si>
  <si>
    <t>Borda da Mata - MG</t>
  </si>
  <si>
    <t>Botelhos - MG</t>
  </si>
  <si>
    <t>Botumirim - MG</t>
  </si>
  <si>
    <t>Brasilândia de Minas - MG</t>
  </si>
  <si>
    <t>Brasília de Minas - MG</t>
  </si>
  <si>
    <t>Brás Pires - MG</t>
  </si>
  <si>
    <t>Braúnas - MG</t>
  </si>
  <si>
    <t>Brasópolis - MG</t>
  </si>
  <si>
    <t>Brumadinho - MG</t>
  </si>
  <si>
    <t>Bueno Brandão - MG</t>
  </si>
  <si>
    <t>Buenópolis - MG</t>
  </si>
  <si>
    <t>Bugre - MG</t>
  </si>
  <si>
    <t>Buritis - MG</t>
  </si>
  <si>
    <t>Buritizeiro - MG</t>
  </si>
  <si>
    <t>Cabeceira Grande - MG</t>
  </si>
  <si>
    <t>Cabo Verde - MG</t>
  </si>
  <si>
    <t>Cachoeira da Prata - MG</t>
  </si>
  <si>
    <t>Cachoeira de Minas - MG</t>
  </si>
  <si>
    <t>Cachoeira Dourada - MG</t>
  </si>
  <si>
    <t>Caetanópolis - MG</t>
  </si>
  <si>
    <t>Caeté - MG</t>
  </si>
  <si>
    <t>Caiana - MG</t>
  </si>
  <si>
    <t>Cajuri - MG</t>
  </si>
  <si>
    <t>Caldas - MG</t>
  </si>
  <si>
    <t>Camacho - MG</t>
  </si>
  <si>
    <t>Camanducaia - MG</t>
  </si>
  <si>
    <t>Cambuí - MG</t>
  </si>
  <si>
    <t>Cambuquira - MG</t>
  </si>
  <si>
    <t>Campanário - MG</t>
  </si>
  <si>
    <t>Campanha - MG</t>
  </si>
  <si>
    <t>Campestre - MG</t>
  </si>
  <si>
    <t>Campina Verde - MG</t>
  </si>
  <si>
    <t>Campo Azul - MG</t>
  </si>
  <si>
    <t>Campo Belo - MG</t>
  </si>
  <si>
    <t>Campo do Meio - MG</t>
  </si>
  <si>
    <t>Campo Florido - MG</t>
  </si>
  <si>
    <t>Campos Altos - MG</t>
  </si>
  <si>
    <t>Campos Gerais - MG</t>
  </si>
  <si>
    <t>Canaã - MG</t>
  </si>
  <si>
    <t>Canápolis - MG</t>
  </si>
  <si>
    <t>Cana Verde - MG</t>
  </si>
  <si>
    <t>Candeias - MG</t>
  </si>
  <si>
    <t>Cantagalo - MG</t>
  </si>
  <si>
    <t>Caparaó - MG</t>
  </si>
  <si>
    <t>Capela Nova - MG</t>
  </si>
  <si>
    <t>Capelinha - MG</t>
  </si>
  <si>
    <t>Capetinga - MG</t>
  </si>
  <si>
    <t>Capim Branco - MG</t>
  </si>
  <si>
    <t>Capinópolis - MG</t>
  </si>
  <si>
    <t>Capitão Andrade - MG</t>
  </si>
  <si>
    <t>Capitão Enéas - MG</t>
  </si>
  <si>
    <t>Capitólio - MG</t>
  </si>
  <si>
    <t>Caputira - MG</t>
  </si>
  <si>
    <t>Caraí - MG</t>
  </si>
  <si>
    <t>Caranaíba - MG</t>
  </si>
  <si>
    <t>Carandaí - MG</t>
  </si>
  <si>
    <t>Carangola - MG</t>
  </si>
  <si>
    <t>Caratinga - MG</t>
  </si>
  <si>
    <t>Carbonita - MG</t>
  </si>
  <si>
    <t>Careaçu - MG</t>
  </si>
  <si>
    <t>Carlos Chagas - MG</t>
  </si>
  <si>
    <t>Carmésia - MG</t>
  </si>
  <si>
    <t>Carmo da Cachoeira - MG</t>
  </si>
  <si>
    <t>Carmo da Mata - MG</t>
  </si>
  <si>
    <t>Carmo de Minas - MG</t>
  </si>
  <si>
    <t>Carmo do Cajuru - MG</t>
  </si>
  <si>
    <t>Carmo do Paranaíba - MG</t>
  </si>
  <si>
    <t>Carmo do Rio Claro - MG</t>
  </si>
  <si>
    <t>Carmópolis de Minas - MG</t>
  </si>
  <si>
    <t>Carneirinho - MG</t>
  </si>
  <si>
    <t>Carrancas - MG</t>
  </si>
  <si>
    <t>Carvalhópolis - MG</t>
  </si>
  <si>
    <t>Carvalhos - MG</t>
  </si>
  <si>
    <t>Casa Grande - MG</t>
  </si>
  <si>
    <t>Cascalho Rico - MG</t>
  </si>
  <si>
    <t>Cássia - MG</t>
  </si>
  <si>
    <t>Conceição da Barra de Minas - MG</t>
  </si>
  <si>
    <t>Cataguases - MG</t>
  </si>
  <si>
    <t>Catas Altas - MG</t>
  </si>
  <si>
    <t>Catas Altas da Noruega - MG</t>
  </si>
  <si>
    <t>Catuji - MG</t>
  </si>
  <si>
    <t>Catuti - MG</t>
  </si>
  <si>
    <t>Caxambu - MG</t>
  </si>
  <si>
    <t>Cedro do Abaeté - MG</t>
  </si>
  <si>
    <t>Central de Minas - MG</t>
  </si>
  <si>
    <t>Centralina - MG</t>
  </si>
  <si>
    <t>Chácara - MG</t>
  </si>
  <si>
    <t>Chalé - MG</t>
  </si>
  <si>
    <t>Chapada do Norte - MG</t>
  </si>
  <si>
    <t>Chapada Gaúcha - MG</t>
  </si>
  <si>
    <t>Chiador - MG</t>
  </si>
  <si>
    <t>Cipotânea - MG</t>
  </si>
  <si>
    <t>Claraval - MG</t>
  </si>
  <si>
    <t>Claro Dos Poções - MG</t>
  </si>
  <si>
    <t>Cláudio - MG</t>
  </si>
  <si>
    <t>Coimbra - MG</t>
  </si>
  <si>
    <t>Coluna - MG</t>
  </si>
  <si>
    <t>Comendador Gomes - MG</t>
  </si>
  <si>
    <t>Comercinho - MG</t>
  </si>
  <si>
    <t>Conceição da Aparecida - MG</t>
  </si>
  <si>
    <t>Conceição Das Pedras - MG</t>
  </si>
  <si>
    <t>Conceição Das Alagoas - MG</t>
  </si>
  <si>
    <t>Conceição de Ipanema - MG</t>
  </si>
  <si>
    <t>Conceição do Mato Dentro - MG</t>
  </si>
  <si>
    <t>Conceição do Pará - MG</t>
  </si>
  <si>
    <t>Conceição do Rio Verde - MG</t>
  </si>
  <si>
    <t>Conceição Dos Ouros - MG</t>
  </si>
  <si>
    <t>Cônego Marinho - MG</t>
  </si>
  <si>
    <t>Confins - MG</t>
  </si>
  <si>
    <t>Congonhal - MG</t>
  </si>
  <si>
    <t>Congonhas - MG</t>
  </si>
  <si>
    <t>Congonhas do Norte - MG</t>
  </si>
  <si>
    <t>Conquista - MG</t>
  </si>
  <si>
    <t>Conselheiro Lafaiete - MG</t>
  </si>
  <si>
    <t>Conselheiro Pena - MG</t>
  </si>
  <si>
    <t>Consolação - MG</t>
  </si>
  <si>
    <t>Contagem - MG</t>
  </si>
  <si>
    <t>Coqueiral - MG</t>
  </si>
  <si>
    <t>Coração de Jesus - MG</t>
  </si>
  <si>
    <t>Cordisburgo - MG</t>
  </si>
  <si>
    <t>Cordislândia - MG</t>
  </si>
  <si>
    <t>Corinto - MG</t>
  </si>
  <si>
    <t>Coroaci - MG</t>
  </si>
  <si>
    <t>Coromandel - MG</t>
  </si>
  <si>
    <t>Coronel Fabriciano - MG</t>
  </si>
  <si>
    <t>Coronel Murta - MG</t>
  </si>
  <si>
    <t>Coronel Pacheco - MG</t>
  </si>
  <si>
    <t>Coronel Xavier Chaves - MG</t>
  </si>
  <si>
    <t>Córrego Danta - MG</t>
  </si>
  <si>
    <t>Córrego do Bom Jesus - MG</t>
  </si>
  <si>
    <t>Córrego Fundo - MG</t>
  </si>
  <si>
    <t>Córrego Novo - MG</t>
  </si>
  <si>
    <t>Couto de Magalhães de Minas - MG</t>
  </si>
  <si>
    <t>Crisólita - MG</t>
  </si>
  <si>
    <t>Cristais - MG</t>
  </si>
  <si>
    <t>Cristália - MG</t>
  </si>
  <si>
    <t>Cristiano Otoni - MG</t>
  </si>
  <si>
    <t>Cristina - MG</t>
  </si>
  <si>
    <t>Crucilândia - MG</t>
  </si>
  <si>
    <t>Cruzeiro da Fortaleza - MG</t>
  </si>
  <si>
    <t>Cruzília - MG</t>
  </si>
  <si>
    <t>Cuparaque - MG</t>
  </si>
  <si>
    <t>Curral de Dentro - MG</t>
  </si>
  <si>
    <t>Curvelo - MG</t>
  </si>
  <si>
    <t>Datas - MG</t>
  </si>
  <si>
    <t>Delfim Moreira - MG</t>
  </si>
  <si>
    <t>Delfinópolis - MG</t>
  </si>
  <si>
    <t>Delta - MG</t>
  </si>
  <si>
    <t>Descoberto - MG</t>
  </si>
  <si>
    <t>Desterro de Entre Rios - MG</t>
  </si>
  <si>
    <t>Desterro do Melo - MG</t>
  </si>
  <si>
    <t>Diamantina - MG</t>
  </si>
  <si>
    <t>Diogo de Vasconcelos - MG</t>
  </si>
  <si>
    <t>Dionísio - MG</t>
  </si>
  <si>
    <t>Divinésia - MG</t>
  </si>
  <si>
    <t>Divino - MG</t>
  </si>
  <si>
    <t>Divino Das Laranjeiras - MG</t>
  </si>
  <si>
    <t>Divinolândia de Minas - MG</t>
  </si>
  <si>
    <t>Divinópolis - MG</t>
  </si>
  <si>
    <t>Divisa Alegre - MG</t>
  </si>
  <si>
    <t>Divisa Nova - MG</t>
  </si>
  <si>
    <t>Divisópolis - MG</t>
  </si>
  <si>
    <t>Dom Bosco - MG</t>
  </si>
  <si>
    <t>Dom Cavati - MG</t>
  </si>
  <si>
    <t>Dom Joaquim - MG</t>
  </si>
  <si>
    <t>Dom Silvério - MG</t>
  </si>
  <si>
    <t>Dom Viçoso - MG</t>
  </si>
  <si>
    <t>Dona Eusébia - MG</t>
  </si>
  <si>
    <t>Dores de Campos - MG</t>
  </si>
  <si>
    <t>Dores de Guanhães - MG</t>
  </si>
  <si>
    <t>Dores do Indaiá - MG</t>
  </si>
  <si>
    <t>Dores do Turvo - MG</t>
  </si>
  <si>
    <t>Doresópolis - MG</t>
  </si>
  <si>
    <t>Douradoquara - MG</t>
  </si>
  <si>
    <t>Durandé - MG</t>
  </si>
  <si>
    <t>Elói Mendes - MG</t>
  </si>
  <si>
    <t>Engenheiro Caldas - MG</t>
  </si>
  <si>
    <t>Engenheiro Navarro - MG</t>
  </si>
  <si>
    <t>Entre Folhas - MG</t>
  </si>
  <si>
    <t>Entre Rios de Minas - MG</t>
  </si>
  <si>
    <t>Ervália - MG</t>
  </si>
  <si>
    <t>Esmeraldas - MG</t>
  </si>
  <si>
    <t>Espera Feliz - MG</t>
  </si>
  <si>
    <t>Espinosa - MG</t>
  </si>
  <si>
    <t>Espírito Santo do Dourado - MG</t>
  </si>
  <si>
    <t>Estiva - MG</t>
  </si>
  <si>
    <t>Estrela Dalva - MG</t>
  </si>
  <si>
    <t>Estrela do Indaiá - MG</t>
  </si>
  <si>
    <t>Estrela do Sul - MG</t>
  </si>
  <si>
    <t>Eugenópolis - MG</t>
  </si>
  <si>
    <t>Ewbank da Câmara - MG</t>
  </si>
  <si>
    <t>Extrema - MG</t>
  </si>
  <si>
    <t>Fama - MG</t>
  </si>
  <si>
    <t>Faria Lemos - MG</t>
  </si>
  <si>
    <t>Felício Dos Santos - MG</t>
  </si>
  <si>
    <t>São Gonçalo do Rio Preto - MG</t>
  </si>
  <si>
    <t>Felisburgo - MG</t>
  </si>
  <si>
    <t>Felixlândia - MG</t>
  </si>
  <si>
    <t>Fernandes Tourinho - MG</t>
  </si>
  <si>
    <t>Ferros - MG</t>
  </si>
  <si>
    <t>Fervedouro - MG</t>
  </si>
  <si>
    <t>Florestal - MG</t>
  </si>
  <si>
    <t>Formiga - MG</t>
  </si>
  <si>
    <t>Formoso - MG</t>
  </si>
  <si>
    <t>Fortaleza de Minas - MG</t>
  </si>
  <si>
    <t>Fortuna de Minas - MG</t>
  </si>
  <si>
    <t>Francisco Badaró - MG</t>
  </si>
  <si>
    <t>Francisco Dumont - MG</t>
  </si>
  <si>
    <t>Francisco sá - MG</t>
  </si>
  <si>
    <t>Franciscópolis - MG</t>
  </si>
  <si>
    <t>Frei Gaspar - MG</t>
  </si>
  <si>
    <t>Frei Inocêncio - MG</t>
  </si>
  <si>
    <t>Frei Lagonegro - MG</t>
  </si>
  <si>
    <t>Fronteira - MG</t>
  </si>
  <si>
    <t>Fronteira Dos Vales - MG</t>
  </si>
  <si>
    <t>Fruta de Leite - MG</t>
  </si>
  <si>
    <t>Frutal - MG</t>
  </si>
  <si>
    <t>Funilândia - MG</t>
  </si>
  <si>
    <t>Galiléia - MG</t>
  </si>
  <si>
    <t>Gameleiras - MG</t>
  </si>
  <si>
    <t>Glaucilândia - MG</t>
  </si>
  <si>
    <t>Goiabeira - MG</t>
  </si>
  <si>
    <t>Goianá - MG</t>
  </si>
  <si>
    <t>Gonçalves - MG</t>
  </si>
  <si>
    <t>Gonzaga - MG</t>
  </si>
  <si>
    <t>Gouveia - MG</t>
  </si>
  <si>
    <t>Governador Valadares - MG</t>
  </si>
  <si>
    <t>Grão Mogol - MG</t>
  </si>
  <si>
    <t>Grupiara - MG</t>
  </si>
  <si>
    <t>Guanhães - MG</t>
  </si>
  <si>
    <t>Guapé - MG</t>
  </si>
  <si>
    <t>Guaraciaba - MG</t>
  </si>
  <si>
    <t>Guaraciama - MG</t>
  </si>
  <si>
    <t>Guaranésia - MG</t>
  </si>
  <si>
    <t>Guarani - MG</t>
  </si>
  <si>
    <t>Guarará - MG</t>
  </si>
  <si>
    <t>Guarda-mor - MG</t>
  </si>
  <si>
    <t>Guaxupé - MG</t>
  </si>
  <si>
    <t>Guidoval - MG</t>
  </si>
  <si>
    <t>Guimarânia - MG</t>
  </si>
  <si>
    <t>Guiricema - MG</t>
  </si>
  <si>
    <t>Gurinhatã - MG</t>
  </si>
  <si>
    <t>Heliodora - MG</t>
  </si>
  <si>
    <t>Iapu - MG</t>
  </si>
  <si>
    <t>Ibertioga - MG</t>
  </si>
  <si>
    <t>Ibiá - MG</t>
  </si>
  <si>
    <t>Ibiaí - MG</t>
  </si>
  <si>
    <t>Ibiracatu - MG</t>
  </si>
  <si>
    <t>Ibiraci - MG</t>
  </si>
  <si>
    <t>Ibirité - MG</t>
  </si>
  <si>
    <t>Ibitiúra de Minas - MG</t>
  </si>
  <si>
    <t>Ibituruna - MG</t>
  </si>
  <si>
    <t>Icaraí de Minas - MG</t>
  </si>
  <si>
    <t>Igarapé - MG</t>
  </si>
  <si>
    <t>Igaratinga - MG</t>
  </si>
  <si>
    <t>Iguatama - MG</t>
  </si>
  <si>
    <t>Ijaci - MG</t>
  </si>
  <si>
    <t>Ilicínea - MG</t>
  </si>
  <si>
    <t>Imbé de Minas - MG</t>
  </si>
  <si>
    <t>Inconfidentes - MG</t>
  </si>
  <si>
    <t>Indaiabira - MG</t>
  </si>
  <si>
    <t>Indianópolis - MG</t>
  </si>
  <si>
    <t>Ingaí - MG</t>
  </si>
  <si>
    <t>Inhapim - MG</t>
  </si>
  <si>
    <t>Inhaúma - MG</t>
  </si>
  <si>
    <t>Inimutaba - MG</t>
  </si>
  <si>
    <t>Ipaba - MG</t>
  </si>
  <si>
    <t>Ipanema - MG</t>
  </si>
  <si>
    <t>Ipatinga - MG</t>
  </si>
  <si>
    <t>Ipiaçu - MG</t>
  </si>
  <si>
    <t>Ipuiúna - MG</t>
  </si>
  <si>
    <t>Iraí de Minas - MG</t>
  </si>
  <si>
    <t>Itabira - MG</t>
  </si>
  <si>
    <t>Itabirinha - MG</t>
  </si>
  <si>
    <t>Itabirito - MG</t>
  </si>
  <si>
    <t>Itacambira - MG</t>
  </si>
  <si>
    <t>Itacarambi - MG</t>
  </si>
  <si>
    <t>Itaguara - MG</t>
  </si>
  <si>
    <t>Itaipé - MG</t>
  </si>
  <si>
    <t>Itajubá - MG</t>
  </si>
  <si>
    <t>Itamarandiba - MG</t>
  </si>
  <si>
    <t>Itamarati de Minas - MG</t>
  </si>
  <si>
    <t>Itambacuri - MG</t>
  </si>
  <si>
    <t>Itambé do Mato Dentro - MG</t>
  </si>
  <si>
    <t>Itamogi - MG</t>
  </si>
  <si>
    <t>Itamonte - MG</t>
  </si>
  <si>
    <t>Itanhandu - MG</t>
  </si>
  <si>
    <t>Itanhomi - MG</t>
  </si>
  <si>
    <t>Itaobim - MG</t>
  </si>
  <si>
    <t>Itapagipe - MG</t>
  </si>
  <si>
    <t>Itapecerica - MG</t>
  </si>
  <si>
    <t>Itapeva - MG</t>
  </si>
  <si>
    <t>Itatiaiuçu - MG</t>
  </si>
  <si>
    <t>Itaú de Minas - MG</t>
  </si>
  <si>
    <t>Itaúna - MG</t>
  </si>
  <si>
    <t>Itaverava - MG</t>
  </si>
  <si>
    <t>Itinga - MG</t>
  </si>
  <si>
    <t>Itueta - MG</t>
  </si>
  <si>
    <t>Ituiutaba - MG</t>
  </si>
  <si>
    <t>Itumirim - MG</t>
  </si>
  <si>
    <t>Iturama - MG</t>
  </si>
  <si>
    <t>Itutinga - MG</t>
  </si>
  <si>
    <t>Jaboticatubas - MG</t>
  </si>
  <si>
    <t>Jacinto - MG</t>
  </si>
  <si>
    <t>Jacuí - MG</t>
  </si>
  <si>
    <t>Jacutinga - MG</t>
  </si>
  <si>
    <t>Jaguaraçu - MG</t>
  </si>
  <si>
    <t>Jaíba - MG</t>
  </si>
  <si>
    <t>Jampruca - MG</t>
  </si>
  <si>
    <t>Janaúba - MG</t>
  </si>
  <si>
    <t>Januária - MG</t>
  </si>
  <si>
    <t>Japaraíba - MG</t>
  </si>
  <si>
    <t>Japonvar - MG</t>
  </si>
  <si>
    <t>Jeceaba - MG</t>
  </si>
  <si>
    <t>Jenipapo de Minas - MG</t>
  </si>
  <si>
    <t>Jequeri - MG</t>
  </si>
  <si>
    <t>Jequitaí - MG</t>
  </si>
  <si>
    <t>Jequitibá - MG</t>
  </si>
  <si>
    <t>Jequitinhonha - MG</t>
  </si>
  <si>
    <t>Jesuânia - MG</t>
  </si>
  <si>
    <t>Joaíma - MG</t>
  </si>
  <si>
    <t>Joanésia - MG</t>
  </si>
  <si>
    <t>João Monlevade - MG</t>
  </si>
  <si>
    <t>João Pinheiro - MG</t>
  </si>
  <si>
    <t>Joaquim Felício - MG</t>
  </si>
  <si>
    <t>Jordânia - MG</t>
  </si>
  <si>
    <t>José Gonçalves de Minas - MG</t>
  </si>
  <si>
    <t>José Raydan - MG</t>
  </si>
  <si>
    <t>Josenópolis - MG</t>
  </si>
  <si>
    <t>Nova União - MG</t>
  </si>
  <si>
    <t>Juatuba - MG</t>
  </si>
  <si>
    <t>Juiz de Fora - MG</t>
  </si>
  <si>
    <t>Juramento - MG</t>
  </si>
  <si>
    <t>Juruaia - MG</t>
  </si>
  <si>
    <t>Juvenília - MG</t>
  </si>
  <si>
    <t>Ladainha - MG</t>
  </si>
  <si>
    <t>Lagamar - MG</t>
  </si>
  <si>
    <t>Lagoa da Prata - MG</t>
  </si>
  <si>
    <t>Lagoa Dos Patos - MG</t>
  </si>
  <si>
    <t>Lagoa Dourada - MG</t>
  </si>
  <si>
    <t>Lagoa Formosa - MG</t>
  </si>
  <si>
    <t>Lagoa Grande - MG</t>
  </si>
  <si>
    <t>Lagoa Santa - MG</t>
  </si>
  <si>
    <t>Lajinha - MG</t>
  </si>
  <si>
    <t>Lambari - MG</t>
  </si>
  <si>
    <t>Lamim - MG</t>
  </si>
  <si>
    <t>Laranjal - MG</t>
  </si>
  <si>
    <t>Lassance - MG</t>
  </si>
  <si>
    <t>Lavras - MG</t>
  </si>
  <si>
    <t>Leandro Ferreira - MG</t>
  </si>
  <si>
    <t>Leme do Prado - MG</t>
  </si>
  <si>
    <t>Leopoldina - MG</t>
  </si>
  <si>
    <t>Liberdade - MG</t>
  </si>
  <si>
    <t>Lima Duarte - MG</t>
  </si>
  <si>
    <t>Limeira do Oeste - MG</t>
  </si>
  <si>
    <t>Lontra - MG</t>
  </si>
  <si>
    <t>Luisburgo - MG</t>
  </si>
  <si>
    <t>Luislândia - MG</t>
  </si>
  <si>
    <t>Luminárias - MG</t>
  </si>
  <si>
    <t>Luz - MG</t>
  </si>
  <si>
    <t>Machacalis - MG</t>
  </si>
  <si>
    <t>Machado - MG</t>
  </si>
  <si>
    <t>Madre de Deus de Minas - MG</t>
  </si>
  <si>
    <t>Malacacheta - MG</t>
  </si>
  <si>
    <t>Mamonas - MG</t>
  </si>
  <si>
    <t>Manga - MG</t>
  </si>
  <si>
    <t>Manhuaçu - MG</t>
  </si>
  <si>
    <t>Manhumirim - MG</t>
  </si>
  <si>
    <t>Mantena - MG</t>
  </si>
  <si>
    <t>Maravilhas - MG</t>
  </si>
  <si>
    <t>Mar de Espanha - MG</t>
  </si>
  <si>
    <t>Maria da fé - MG</t>
  </si>
  <si>
    <t>Mariana - MG</t>
  </si>
  <si>
    <t>Marilac - MG</t>
  </si>
  <si>
    <t>Mário Campos - MG</t>
  </si>
  <si>
    <t>Maripá de Minas - MG</t>
  </si>
  <si>
    <t>Marliéria - MG</t>
  </si>
  <si>
    <t>Marmelópolis - MG</t>
  </si>
  <si>
    <t>Martinho Campos - MG</t>
  </si>
  <si>
    <t>Martins Soares - MG</t>
  </si>
  <si>
    <t>Mata Verde - MG</t>
  </si>
  <si>
    <t>Materlândia - MG</t>
  </si>
  <si>
    <t>Mateus Leme - MG</t>
  </si>
  <si>
    <t>Matias Barbosa - MG</t>
  </si>
  <si>
    <t>Matias Cardoso - MG</t>
  </si>
  <si>
    <t>Matipó - MG</t>
  </si>
  <si>
    <t>Mato Verde - MG</t>
  </si>
  <si>
    <t>Matozinhos - MG</t>
  </si>
  <si>
    <t>Matutina - MG</t>
  </si>
  <si>
    <t>Medeiros - MG</t>
  </si>
  <si>
    <t>Medina - MG</t>
  </si>
  <si>
    <t>Mendes Pimentel - MG</t>
  </si>
  <si>
    <t>Mercês - MG</t>
  </si>
  <si>
    <t>Mesquita - MG</t>
  </si>
  <si>
    <t>Minas Novas - MG</t>
  </si>
  <si>
    <t>Minduri - MG</t>
  </si>
  <si>
    <t>Mirabela - MG</t>
  </si>
  <si>
    <t>Miradouro - MG</t>
  </si>
  <si>
    <t>Miraí - MG</t>
  </si>
  <si>
    <t>Miravânia - MG</t>
  </si>
  <si>
    <t>Moeda - MG</t>
  </si>
  <si>
    <t>Moema - MG</t>
  </si>
  <si>
    <t>Monjolos - MG</t>
  </si>
  <si>
    <t>Monsenhor Paulo - MG</t>
  </si>
  <si>
    <t>Montalvânia - MG</t>
  </si>
  <si>
    <t>Monte Alegre de Minas - MG</t>
  </si>
  <si>
    <t>Monte Azul - MG</t>
  </si>
  <si>
    <t>Monte Belo - MG</t>
  </si>
  <si>
    <t>Monte Carmelo - MG</t>
  </si>
  <si>
    <t>Monte Formoso - MG</t>
  </si>
  <si>
    <t>Monte Santo de Minas - MG</t>
  </si>
  <si>
    <t>Montes Claros - MG</t>
  </si>
  <si>
    <t>Monte Sião - MG</t>
  </si>
  <si>
    <t>Montezuma - MG</t>
  </si>
  <si>
    <t>Morada Nova de Minas - MG</t>
  </si>
  <si>
    <t>Morro da Garça - MG</t>
  </si>
  <si>
    <t>Morro do Pilar - MG</t>
  </si>
  <si>
    <t>Munhoz - MG</t>
  </si>
  <si>
    <t>Muriaé - MG</t>
  </si>
  <si>
    <t>Mutum - MG</t>
  </si>
  <si>
    <t>Muzambinho - MG</t>
  </si>
  <si>
    <t>Nacip Raydan - MG</t>
  </si>
  <si>
    <t>Nanuque - MG</t>
  </si>
  <si>
    <t>Naque - MG</t>
  </si>
  <si>
    <t>Natalândia - MG</t>
  </si>
  <si>
    <t>Natércia - MG</t>
  </si>
  <si>
    <t>Nazareno - MG</t>
  </si>
  <si>
    <t>Nepomuceno - MG</t>
  </si>
  <si>
    <t>Ninheira - MG</t>
  </si>
  <si>
    <t>Nova Belém - MG</t>
  </si>
  <si>
    <t>Nova Era - MG</t>
  </si>
  <si>
    <t>Nova Lima - MG</t>
  </si>
  <si>
    <t>Nova Módica - MG</t>
  </si>
  <si>
    <t>Nova Ponte - MG</t>
  </si>
  <si>
    <t>Nova Porteirinha - MG</t>
  </si>
  <si>
    <t>Nova Resende - MG</t>
  </si>
  <si>
    <t>Nova Serrana - MG</t>
  </si>
  <si>
    <t>Novo Cruzeiro - MG</t>
  </si>
  <si>
    <t>Novo Oriente de Minas - MG</t>
  </si>
  <si>
    <t>Novorizonte - MG</t>
  </si>
  <si>
    <t>Olaria - MG</t>
  </si>
  <si>
    <t>Olhos-d´água - MG</t>
  </si>
  <si>
    <t>Olímpio Noronha - MG</t>
  </si>
  <si>
    <t>Oliveira - MG</t>
  </si>
  <si>
    <t>Oliveira Fortes - MG</t>
  </si>
  <si>
    <t>Onça de Pitangui - MG</t>
  </si>
  <si>
    <t>Oratórios - MG</t>
  </si>
  <si>
    <t>Orizânia - MG</t>
  </si>
  <si>
    <t>Ouro Branco - MG</t>
  </si>
  <si>
    <t>Ouro Fino - MG</t>
  </si>
  <si>
    <t>Ouro Preto - MG</t>
  </si>
  <si>
    <t>Ouro Verde de Minas - MG</t>
  </si>
  <si>
    <t>Padre Carvalho - MG</t>
  </si>
  <si>
    <t>Padre Paraíso - MG</t>
  </si>
  <si>
    <t>Paineiras - MG</t>
  </si>
  <si>
    <t>Pains - MG</t>
  </si>
  <si>
    <t>Pai Pedro - MG</t>
  </si>
  <si>
    <t>Paiva - MG</t>
  </si>
  <si>
    <t>Palma - MG</t>
  </si>
  <si>
    <t>Palmópolis - MG</t>
  </si>
  <si>
    <t>Papagaios - MG</t>
  </si>
  <si>
    <t>Paracatu - MG</t>
  </si>
  <si>
    <t>Pará de Minas - MG</t>
  </si>
  <si>
    <t>Paraguaçu - MG</t>
  </si>
  <si>
    <t>Paraisópolis - MG</t>
  </si>
  <si>
    <t>Paraopeba - MG</t>
  </si>
  <si>
    <t>Passabém - MG</t>
  </si>
  <si>
    <t>Passa Quatro - MG</t>
  </si>
  <si>
    <t>Passa Tempo - MG</t>
  </si>
  <si>
    <t>Passa-vinte - MG</t>
  </si>
  <si>
    <t>Passos - MG</t>
  </si>
  <si>
    <t>Patis - MG</t>
  </si>
  <si>
    <t>Patos de Minas - MG</t>
  </si>
  <si>
    <t>Patrocínio - MG</t>
  </si>
  <si>
    <t>Patrocínio do Muriaé - MG</t>
  </si>
  <si>
    <t>Paula Cândido - MG</t>
  </si>
  <si>
    <t>Paulistas - MG</t>
  </si>
  <si>
    <t>Pavão - MG</t>
  </si>
  <si>
    <t>Peçanha - MG</t>
  </si>
  <si>
    <t>Pedra Azul - MG</t>
  </si>
  <si>
    <t>Pedra Bonita - MG</t>
  </si>
  <si>
    <t>Pedra do Anta - MG</t>
  </si>
  <si>
    <t>Pedra do Indaiá - MG</t>
  </si>
  <si>
    <t>Pedra Dourada - MG</t>
  </si>
  <si>
    <t>Pedralva - MG</t>
  </si>
  <si>
    <t>Pedras de Maria da Cruz - MG</t>
  </si>
  <si>
    <t>Pedrinópolis - MG</t>
  </si>
  <si>
    <t>Pedro Leopoldo - MG</t>
  </si>
  <si>
    <t>Pedro Teixeira - MG</t>
  </si>
  <si>
    <t>Pequeri - MG</t>
  </si>
  <si>
    <t>Pequi - MG</t>
  </si>
  <si>
    <t>Perdigão - MG</t>
  </si>
  <si>
    <t>Perdizes - MG</t>
  </si>
  <si>
    <t>Perdões - MG</t>
  </si>
  <si>
    <t>Periquito - MG</t>
  </si>
  <si>
    <t>Pescador - MG</t>
  </si>
  <si>
    <t>Piau - MG</t>
  </si>
  <si>
    <t>Piedade de Caratinga - MG</t>
  </si>
  <si>
    <t>Piedade de Ponte Nova - MG</t>
  </si>
  <si>
    <t>Piedade do Rio Grande - MG</t>
  </si>
  <si>
    <t>Piedade Dos Gerais - MG</t>
  </si>
  <si>
    <t>Pimenta - MG</t>
  </si>
  <si>
    <t>Pingo-d´água - MG</t>
  </si>
  <si>
    <t>Pintópolis - MG</t>
  </si>
  <si>
    <t>Piracema - MG</t>
  </si>
  <si>
    <t>Pirajuba - MG</t>
  </si>
  <si>
    <t>Piranga - MG</t>
  </si>
  <si>
    <t>Piranguçu - MG</t>
  </si>
  <si>
    <t>Piranguinho - MG</t>
  </si>
  <si>
    <t>Pirapetinga - MG</t>
  </si>
  <si>
    <t>Pirapora - MG</t>
  </si>
  <si>
    <t>Piraúba - MG</t>
  </si>
  <si>
    <t>Pitangui - MG</t>
  </si>
  <si>
    <t>Piumhi - MG</t>
  </si>
  <si>
    <t>Planura - MG</t>
  </si>
  <si>
    <t>Poço Fundo - MG</t>
  </si>
  <si>
    <t>Poços de Caldas - MG</t>
  </si>
  <si>
    <t>Pocrane - MG</t>
  </si>
  <si>
    <t>Pompéu - MG</t>
  </si>
  <si>
    <t>Ponte Nova - MG</t>
  </si>
  <si>
    <t>Ponto Chique - MG</t>
  </si>
  <si>
    <t>Ponto Dos Volantes - MG</t>
  </si>
  <si>
    <t>Porteirinha - MG</t>
  </si>
  <si>
    <t>Porto Firme - MG</t>
  </si>
  <si>
    <t>Poté - MG</t>
  </si>
  <si>
    <t>Pouso Alegre - MG</t>
  </si>
  <si>
    <t>Pouso Alto - MG</t>
  </si>
  <si>
    <t>Prados - MG</t>
  </si>
  <si>
    <t>Prata - MG</t>
  </si>
  <si>
    <t>Pratápolis - MG</t>
  </si>
  <si>
    <t>Pratinha - MG</t>
  </si>
  <si>
    <t>Presidente Bernardes - MG</t>
  </si>
  <si>
    <t>Presidente Juscelino - MG</t>
  </si>
  <si>
    <t>Presidente Kubitschek - MG</t>
  </si>
  <si>
    <t>Presidente Olegário - MG</t>
  </si>
  <si>
    <t>Alto Jequitibá - MG</t>
  </si>
  <si>
    <t>Prudente de Morais - MG</t>
  </si>
  <si>
    <t>Quartel Geral - MG</t>
  </si>
  <si>
    <t>Queluzito - MG</t>
  </si>
  <si>
    <t>Raposos - MG</t>
  </si>
  <si>
    <t>Raul Soares - MG</t>
  </si>
  <si>
    <t>Recreio - MG</t>
  </si>
  <si>
    <t>Reduto - MG</t>
  </si>
  <si>
    <t>Resende Costa - MG</t>
  </si>
  <si>
    <t>Resplendor - MG</t>
  </si>
  <si>
    <t>Ressaquinha - MG</t>
  </si>
  <si>
    <t>Riachinho - MG</t>
  </si>
  <si>
    <t>Riacho Dos Machados - MG</t>
  </si>
  <si>
    <t>Ribeirão Das Neves - MG</t>
  </si>
  <si>
    <t>Ribeirão Vermelho - MG</t>
  </si>
  <si>
    <t>Rio Acima - MG</t>
  </si>
  <si>
    <t>Rio Casca - MG</t>
  </si>
  <si>
    <t>Rio Doce - MG</t>
  </si>
  <si>
    <t>Rio do Prado - MG</t>
  </si>
  <si>
    <t>Rio Espera - MG</t>
  </si>
  <si>
    <t>Rio Manso - MG</t>
  </si>
  <si>
    <t>Rio Novo - MG</t>
  </si>
  <si>
    <t>Rio Paranaíba - MG</t>
  </si>
  <si>
    <t>Rio Pardo de Minas - MG</t>
  </si>
  <si>
    <t>Rio Piracicaba - MG</t>
  </si>
  <si>
    <t>Rio Pomba - MG</t>
  </si>
  <si>
    <t>Rio Preto - MG</t>
  </si>
  <si>
    <t>Rio Vermelho - MG</t>
  </si>
  <si>
    <t>Ritápolis - MG</t>
  </si>
  <si>
    <t>Rochedo de Minas - MG</t>
  </si>
  <si>
    <t>Rodeiro - MG</t>
  </si>
  <si>
    <t>Romaria - MG</t>
  </si>
  <si>
    <t>Rosário da Limeira - MG</t>
  </si>
  <si>
    <t>Rubelita - MG</t>
  </si>
  <si>
    <t>Rubim - MG</t>
  </si>
  <si>
    <t>Sabará - MG</t>
  </si>
  <si>
    <t>Sabinópolis - MG</t>
  </si>
  <si>
    <t>Sacramento - MG</t>
  </si>
  <si>
    <t>Salinas - MG</t>
  </si>
  <si>
    <t>Salto da Divisa - MG</t>
  </si>
  <si>
    <t>Santa Bárbara - MG</t>
  </si>
  <si>
    <t>Santa Bárbara do Leste - MG</t>
  </si>
  <si>
    <t>Santa Bárbara do Monte Verde - MG</t>
  </si>
  <si>
    <t>Santa Bárbara do Tugúrio - MG</t>
  </si>
  <si>
    <t>Santa Cruz de Minas - MG</t>
  </si>
  <si>
    <t>Santa Cruz de Salinas - MG</t>
  </si>
  <si>
    <t>Santa Cruz do Escalvado - MG</t>
  </si>
  <si>
    <t>Santa Efigênia de Minas - MG</t>
  </si>
  <si>
    <t>Santa fé de Minas - MG</t>
  </si>
  <si>
    <t>Santa Helena de Minas - MG</t>
  </si>
  <si>
    <t>Santa Juliana - MG</t>
  </si>
  <si>
    <t>Santa Luzia - MG</t>
  </si>
  <si>
    <t>Santa Margarida - MG</t>
  </si>
  <si>
    <t>Santa Maria de Itabira - MG</t>
  </si>
  <si>
    <t>Santa Maria do Salto - MG</t>
  </si>
  <si>
    <t>Santa Maria do Suaçuí - MG</t>
  </si>
  <si>
    <t>Santana da Vargem - MG</t>
  </si>
  <si>
    <t>Santana de Cataguases - MG</t>
  </si>
  <si>
    <t>Santana de Pirapama - MG</t>
  </si>
  <si>
    <t>Santana do Deserto - MG</t>
  </si>
  <si>
    <t>Santana do Garambéu - MG</t>
  </si>
  <si>
    <t>Santana do Jacaré - MG</t>
  </si>
  <si>
    <t>Santana do Manhuaçu - MG</t>
  </si>
  <si>
    <t>Santana do Paraíso - MG</t>
  </si>
  <si>
    <t>Santana do Riacho - MG</t>
  </si>
  <si>
    <t>Santana Dos Montes - MG</t>
  </si>
  <si>
    <t>Santa Rita de Caldas - MG</t>
  </si>
  <si>
    <t>Santa Rita de Jacutinga - MG</t>
  </si>
  <si>
    <t>Santa Rita de Minas - MG</t>
  </si>
  <si>
    <t>Santa Rita de Ibitipoca - MG</t>
  </si>
  <si>
    <t>Santa Rita do Itueto - MG</t>
  </si>
  <si>
    <t>Santa Rita do Sapucaí - MG</t>
  </si>
  <si>
    <t>Santa Rosa da Serra - MG</t>
  </si>
  <si>
    <t>Santa Vitória - MG</t>
  </si>
  <si>
    <t>Santo Antônio do Amparo - MG</t>
  </si>
  <si>
    <t>Santo Antônio do Aventureiro - MG</t>
  </si>
  <si>
    <t>Santo Antônio do Grama - MG</t>
  </si>
  <si>
    <t>Santo Antônio do Itambé - MG</t>
  </si>
  <si>
    <t>Santo Antônio do Jacinto - MG</t>
  </si>
  <si>
    <t>Santo Antônio do Monte - MG</t>
  </si>
  <si>
    <t>Santo Antônio do Retiro - MG</t>
  </si>
  <si>
    <t>Santo Antônio do Rio Abaixo - MG</t>
  </si>
  <si>
    <t>Santo Hipólito - MG</t>
  </si>
  <si>
    <t>Santos Dumont - MG</t>
  </si>
  <si>
    <t>São Bento Abade - MG</t>
  </si>
  <si>
    <t>São Brás do Suaçuí - MG</t>
  </si>
  <si>
    <t>São Domingos Das Dores - MG</t>
  </si>
  <si>
    <t>São Domingos do Prata - MG</t>
  </si>
  <si>
    <t>São Félix de Minas - MG</t>
  </si>
  <si>
    <t>São Francisco - MG</t>
  </si>
  <si>
    <t>São Francisco de Paula - MG</t>
  </si>
  <si>
    <t>São Francisco de Sales - MG</t>
  </si>
  <si>
    <t>São Francisco do Glória - MG</t>
  </si>
  <si>
    <t>São Geraldo - MG</t>
  </si>
  <si>
    <t>São Geraldo da Piedade - MG</t>
  </si>
  <si>
    <t>São Geraldo do Baixio - MG</t>
  </si>
  <si>
    <t>São Gonçalo do Abaeté - MG</t>
  </si>
  <si>
    <t>São Gonçalo do Pará - MG</t>
  </si>
  <si>
    <t>São Gonçalo do Rio Abaixo - MG</t>
  </si>
  <si>
    <t>São Gonçalo do Sapucaí - MG</t>
  </si>
  <si>
    <t>São Gotardo - MG</t>
  </si>
  <si>
    <t>São João Batista do Glória - MG</t>
  </si>
  <si>
    <t>São João da Lagoa - MG</t>
  </si>
  <si>
    <t>São João da Mata - MG</t>
  </si>
  <si>
    <t>São João da Ponte - MG</t>
  </si>
  <si>
    <t>São João Das Missões - MG</t>
  </si>
  <si>
    <t>São João Del Rei - MG</t>
  </si>
  <si>
    <t>São João do Manhuaçu - MG</t>
  </si>
  <si>
    <t>São João do Manteninha - MG</t>
  </si>
  <si>
    <t>São João do Oriente - MG</t>
  </si>
  <si>
    <t>São João do Pacuí - MG</t>
  </si>
  <si>
    <t>São João do Paraíso - MG</t>
  </si>
  <si>
    <t>São João Evangelista - MG</t>
  </si>
  <si>
    <t>São João Nepomuceno - MG</t>
  </si>
  <si>
    <t>São Joaquim de Bicas - MG</t>
  </si>
  <si>
    <t>São José da Barra - MG</t>
  </si>
  <si>
    <t>São José da Lapa - MG</t>
  </si>
  <si>
    <t>São José da Safira - MG</t>
  </si>
  <si>
    <t>São José da Varginha - MG</t>
  </si>
  <si>
    <t>São José do Alegre - MG</t>
  </si>
  <si>
    <t>São José do Divino - MG</t>
  </si>
  <si>
    <t>São José do Goiabal - MG</t>
  </si>
  <si>
    <t>São José do Jacuri - MG</t>
  </si>
  <si>
    <t>São José do Mantimento - MG</t>
  </si>
  <si>
    <t>São Lourenço - MG</t>
  </si>
  <si>
    <t>São Miguel do Anta - MG</t>
  </si>
  <si>
    <t>São Pedro da União - MG</t>
  </si>
  <si>
    <t>São Pedro Dos Ferros - MG</t>
  </si>
  <si>
    <t>São Pedro do Suaçuí - MG</t>
  </si>
  <si>
    <t>São Romão - MG</t>
  </si>
  <si>
    <t>São Roque de Minas - MG</t>
  </si>
  <si>
    <t>São Sebastião da Bela Vista - MG</t>
  </si>
  <si>
    <t>São Sebastião da Vargem Alegre - MG</t>
  </si>
  <si>
    <t>São Sebastião do Anta - MG</t>
  </si>
  <si>
    <t>São Sebastião do Maranhão - MG</t>
  </si>
  <si>
    <t>São Sebastião do Oeste - MG</t>
  </si>
  <si>
    <t>São Sebastião do Paraíso - MG</t>
  </si>
  <si>
    <t>São Sebastião do Rio Preto - MG</t>
  </si>
  <si>
    <t>São Sebastião do Rio Verde - MG</t>
  </si>
  <si>
    <t>São Tiago - MG</t>
  </si>
  <si>
    <t>São Tomás de Aquino - MG</t>
  </si>
  <si>
    <t>São Thomé Das Letras - MG</t>
  </si>
  <si>
    <t>São Vicente de Minas - MG</t>
  </si>
  <si>
    <t>Sapucaí-mirim - MG</t>
  </si>
  <si>
    <t>Sardoá - MG</t>
  </si>
  <si>
    <t>Sarzedo - MG</t>
  </si>
  <si>
    <t>Setubinha - MG</t>
  </si>
  <si>
    <t>Sem-peixe - MG</t>
  </si>
  <si>
    <t>Senador Amaral - MG</t>
  </si>
  <si>
    <t>Senador Cortes - MG</t>
  </si>
  <si>
    <t>Senador Firmino - MG</t>
  </si>
  <si>
    <t>Senador José Bento - MG</t>
  </si>
  <si>
    <t>Senador Modestino Gonçalves - MG</t>
  </si>
  <si>
    <t>Senhora de Oliveira - MG</t>
  </si>
  <si>
    <t>Senhora do Porto - MG</t>
  </si>
  <si>
    <t>Senhora Dos Remédios - MG</t>
  </si>
  <si>
    <t>Sericita - MG</t>
  </si>
  <si>
    <t>Seritinga - MG</t>
  </si>
  <si>
    <t>Serra Azul de Minas - MG</t>
  </si>
  <si>
    <t>Serra da Saudade - MG</t>
  </si>
  <si>
    <t>Serra Dos Aimorés - MG</t>
  </si>
  <si>
    <t>Serra do Salitre - MG</t>
  </si>
  <si>
    <t>Serrania - MG</t>
  </si>
  <si>
    <t>Serranópolis de Minas - MG</t>
  </si>
  <si>
    <t>Serranos - MG</t>
  </si>
  <si>
    <t>Serro - MG</t>
  </si>
  <si>
    <t>Sete Lagoas - MG</t>
  </si>
  <si>
    <t>Silveirânia - MG</t>
  </si>
  <si>
    <t>Silvianópolis - MG</t>
  </si>
  <si>
    <t>Simão Pereira - MG</t>
  </si>
  <si>
    <t>Simonésia - MG</t>
  </si>
  <si>
    <t>Sobrália - MG</t>
  </si>
  <si>
    <t>Soledade de Minas - MG</t>
  </si>
  <si>
    <t>Tabuleiro - MG</t>
  </si>
  <si>
    <t>Taiobeiras - MG</t>
  </si>
  <si>
    <t>Taparuba - MG</t>
  </si>
  <si>
    <t>Tapira - MG</t>
  </si>
  <si>
    <t>Tapiraí - MG</t>
  </si>
  <si>
    <t>Taquaraçu de Minas - MG</t>
  </si>
  <si>
    <t>Tarumirim - MG</t>
  </si>
  <si>
    <t>Teixeiras - MG</t>
  </si>
  <si>
    <t>Teófilo Otoni - MG</t>
  </si>
  <si>
    <t>Timóteo - MG</t>
  </si>
  <si>
    <t>Tiradentes - MG</t>
  </si>
  <si>
    <t>Tiros - MG</t>
  </si>
  <si>
    <t>Tocantins - MG</t>
  </si>
  <si>
    <t>Tocos do Moji - MG</t>
  </si>
  <si>
    <t>Toledo - MG</t>
  </si>
  <si>
    <t>Tombos - MG</t>
  </si>
  <si>
    <t>Três Corações - MG</t>
  </si>
  <si>
    <t>Três Marias - MG</t>
  </si>
  <si>
    <t>Três Pontas - MG</t>
  </si>
  <si>
    <t>Tumiritinga - MG</t>
  </si>
  <si>
    <t>Tupaciguara - MG</t>
  </si>
  <si>
    <t>Turmalina - MG</t>
  </si>
  <si>
    <t>Turvolândia - MG</t>
  </si>
  <si>
    <t>Ubá - MG</t>
  </si>
  <si>
    <t>Ubaí - MG</t>
  </si>
  <si>
    <t>Ubaporanga - MG</t>
  </si>
  <si>
    <t>Uberaba - MG</t>
  </si>
  <si>
    <t>Uberlândia - MG</t>
  </si>
  <si>
    <t>Umburatiba - MG</t>
  </si>
  <si>
    <t>Unaí - MG</t>
  </si>
  <si>
    <t>União de Minas - MG</t>
  </si>
  <si>
    <t>Uruana de Minas - MG</t>
  </si>
  <si>
    <t>Urucânia - MG</t>
  </si>
  <si>
    <t>Urucuia - MG</t>
  </si>
  <si>
    <t>Vargem Alegre - MG</t>
  </si>
  <si>
    <t>Vargem Bonita - MG</t>
  </si>
  <si>
    <t>Vargem Grande do Rio Pardo - MG</t>
  </si>
  <si>
    <t>Varginha - MG</t>
  </si>
  <si>
    <t>Varjão de Minas - MG</t>
  </si>
  <si>
    <t>Várzea da Palma - MG</t>
  </si>
  <si>
    <t>Varzelândia - MG</t>
  </si>
  <si>
    <t>Vazante - MG</t>
  </si>
  <si>
    <t>Verdelândia - MG</t>
  </si>
  <si>
    <t>Veredinha - MG</t>
  </si>
  <si>
    <t>Veríssimo - MG</t>
  </si>
  <si>
    <t>Vermelho Novo - MG</t>
  </si>
  <si>
    <t>Vespasiano - MG</t>
  </si>
  <si>
    <t>Viçosa - MG</t>
  </si>
  <si>
    <t>Vieiras - MG</t>
  </si>
  <si>
    <t>Mathias Lobato - MG</t>
  </si>
  <si>
    <t>Virgem da Lapa - MG</t>
  </si>
  <si>
    <t>Virgínia - MG</t>
  </si>
  <si>
    <t>Virginópolis - MG</t>
  </si>
  <si>
    <t>Virgolândia - MG</t>
  </si>
  <si>
    <t>Visconde do Rio Branco - MG</t>
  </si>
  <si>
    <t>Volta Grande - MG</t>
  </si>
  <si>
    <t>Wenceslau Braz - MG</t>
  </si>
  <si>
    <t>Afonso Cláudio - ES</t>
  </si>
  <si>
    <t>Águia Branca - ES</t>
  </si>
  <si>
    <t>Água Doce do Norte - ES</t>
  </si>
  <si>
    <t>Alegre - ES</t>
  </si>
  <si>
    <t>Alfredo Chaves - ES</t>
  </si>
  <si>
    <t>Alto Rio Novo - ES</t>
  </si>
  <si>
    <t>Anchieta - ES</t>
  </si>
  <si>
    <t>Apiacá - ES</t>
  </si>
  <si>
    <t>Aracruz - ES</t>
  </si>
  <si>
    <t>Atilio Vivacqua - ES</t>
  </si>
  <si>
    <t>Baixo Guandu - ES</t>
  </si>
  <si>
    <t>Barra de São Francisco - ES</t>
  </si>
  <si>
    <t>Boa Esperança - ES</t>
  </si>
  <si>
    <t>Bom Jesus do Norte - ES</t>
  </si>
  <si>
    <t>Brejetuba - ES</t>
  </si>
  <si>
    <t>Cachoeiro de Itapemirim - ES</t>
  </si>
  <si>
    <t>Cariacica - ES</t>
  </si>
  <si>
    <t>Castelo - ES</t>
  </si>
  <si>
    <t>Colatina - ES</t>
  </si>
  <si>
    <t>Conceição da Barra - ES</t>
  </si>
  <si>
    <t>Conceição do Castelo - ES</t>
  </si>
  <si>
    <t>Divino de São Lourenço - ES</t>
  </si>
  <si>
    <t>Domingos Martins - ES</t>
  </si>
  <si>
    <t>Dores do Rio Preto - ES</t>
  </si>
  <si>
    <t>Ecoporanga - ES</t>
  </si>
  <si>
    <t>Fundão - ES</t>
  </si>
  <si>
    <t>Governador Lindenberg - ES</t>
  </si>
  <si>
    <t>Guaçuí - ES</t>
  </si>
  <si>
    <t>Guarapari - ES</t>
  </si>
  <si>
    <t>Ibatiba - ES</t>
  </si>
  <si>
    <t>Ibiraçu - ES</t>
  </si>
  <si>
    <t>Ibitirama - ES</t>
  </si>
  <si>
    <t>Iconha - ES</t>
  </si>
  <si>
    <t>Irupi - ES</t>
  </si>
  <si>
    <t>Itaguaçu - ES</t>
  </si>
  <si>
    <t>Itapemirim - ES</t>
  </si>
  <si>
    <t>Itarana - ES</t>
  </si>
  <si>
    <t>Iúna - ES</t>
  </si>
  <si>
    <t>Jaguaré - ES</t>
  </si>
  <si>
    <t>Jerônimo Monteiro - ES</t>
  </si>
  <si>
    <t>João Neiva - ES</t>
  </si>
  <si>
    <t>Laranja da Terra - ES</t>
  </si>
  <si>
    <t>Linhares - ES</t>
  </si>
  <si>
    <t>Mantenópolis - ES</t>
  </si>
  <si>
    <t>Marataízes - ES</t>
  </si>
  <si>
    <t>Marechal Floriano - ES</t>
  </si>
  <si>
    <t>Marilândia - ES</t>
  </si>
  <si>
    <t>Mimoso do Sul - ES</t>
  </si>
  <si>
    <t>Montanha - ES</t>
  </si>
  <si>
    <t>Mucurici - ES</t>
  </si>
  <si>
    <t>Muniz Freire - ES</t>
  </si>
  <si>
    <t>Muqui - ES</t>
  </si>
  <si>
    <t>Nova Venécia - ES</t>
  </si>
  <si>
    <t>Pancas - ES</t>
  </si>
  <si>
    <t>Pedro Canário - ES</t>
  </si>
  <si>
    <t>Pinheiros - ES</t>
  </si>
  <si>
    <t>Piúma - ES</t>
  </si>
  <si>
    <t>Ponto Belo - ES</t>
  </si>
  <si>
    <t>Presidente Kennedy - ES</t>
  </si>
  <si>
    <t>Rio Bananal - ES</t>
  </si>
  <si>
    <t>Rio Novo do Sul - ES</t>
  </si>
  <si>
    <t>Santa Leopoldina - ES</t>
  </si>
  <si>
    <t>Santa Maria de Jetibá - ES</t>
  </si>
  <si>
    <t>Santa Teresa - ES</t>
  </si>
  <si>
    <t>São Domingos do Norte - ES</t>
  </si>
  <si>
    <t>São Gabriel da Palha - ES</t>
  </si>
  <si>
    <t>São José do Calçado - ES</t>
  </si>
  <si>
    <t>São Mateus - ES</t>
  </si>
  <si>
    <t>São Roque do Canaã - ES</t>
  </si>
  <si>
    <t>Serra - ES</t>
  </si>
  <si>
    <t>Sooretama - ES</t>
  </si>
  <si>
    <t>Vargem Alta - ES</t>
  </si>
  <si>
    <t>Venda Nova do Imigrante - ES</t>
  </si>
  <si>
    <t>Viana - ES</t>
  </si>
  <si>
    <t>Vila Pavão - ES</t>
  </si>
  <si>
    <t>Vila Valério - ES</t>
  </si>
  <si>
    <t>Vila Velha - ES</t>
  </si>
  <si>
    <t>Vitória - ES</t>
  </si>
  <si>
    <t>Angra Dos Reis - RJ</t>
  </si>
  <si>
    <t>Aperibé - RJ</t>
  </si>
  <si>
    <t>Araruama - RJ</t>
  </si>
  <si>
    <t>Areal - RJ</t>
  </si>
  <si>
    <t>Armação Dos Búzios - RJ</t>
  </si>
  <si>
    <t>Arraial do Cabo - RJ</t>
  </si>
  <si>
    <t>Barra do Piraí - RJ</t>
  </si>
  <si>
    <t>Barra Mansa - RJ</t>
  </si>
  <si>
    <t>Belford Roxo - RJ</t>
  </si>
  <si>
    <t>Bom Jardim - RJ</t>
  </si>
  <si>
    <t>Bom Jesus do Itabapoana - RJ</t>
  </si>
  <si>
    <t>Cabo Frio - RJ</t>
  </si>
  <si>
    <t>Cachoeiras de Macacu - RJ</t>
  </si>
  <si>
    <t>Cambuci - RJ</t>
  </si>
  <si>
    <t>Carapebus - RJ</t>
  </si>
  <si>
    <t>Comendador Levy Gasparian - RJ</t>
  </si>
  <si>
    <t>Campos Dos Goytacazes - RJ</t>
  </si>
  <si>
    <t>Cantagalo - RJ</t>
  </si>
  <si>
    <t>Cardoso Moreira - RJ</t>
  </si>
  <si>
    <t>Carmo - RJ</t>
  </si>
  <si>
    <t>Casimiro de Abreu - RJ</t>
  </si>
  <si>
    <t>Conceição de Macabu - RJ</t>
  </si>
  <si>
    <t>Cordeiro - RJ</t>
  </si>
  <si>
    <t>Duas Barras - RJ</t>
  </si>
  <si>
    <t>Duque de Caxias - RJ</t>
  </si>
  <si>
    <t>Engenheiro Paulo de Frontin - RJ</t>
  </si>
  <si>
    <t>Guapimirim - RJ</t>
  </si>
  <si>
    <t>Iguaba Grande - RJ</t>
  </si>
  <si>
    <t>Itaboraí - RJ</t>
  </si>
  <si>
    <t>Itaguaí - RJ</t>
  </si>
  <si>
    <t>Italva - RJ</t>
  </si>
  <si>
    <t>Itaocara - RJ</t>
  </si>
  <si>
    <t>Itaperuna - RJ</t>
  </si>
  <si>
    <t>Itatiaia - RJ</t>
  </si>
  <si>
    <t>Japeri - RJ</t>
  </si>
  <si>
    <t>Laje do Muriaé - RJ</t>
  </si>
  <si>
    <t>Macaé - RJ</t>
  </si>
  <si>
    <t>Macuco - RJ</t>
  </si>
  <si>
    <t>Magé - RJ</t>
  </si>
  <si>
    <t>Mangaratiba - RJ</t>
  </si>
  <si>
    <t>Maricá - RJ</t>
  </si>
  <si>
    <t>Mendes - RJ</t>
  </si>
  <si>
    <t>Mesquita - RJ</t>
  </si>
  <si>
    <t>Miguel Pereira - RJ</t>
  </si>
  <si>
    <t>Miracema - RJ</t>
  </si>
  <si>
    <t>Natividade - RJ</t>
  </si>
  <si>
    <t>Nilópolis - RJ</t>
  </si>
  <si>
    <t>Niterói - RJ</t>
  </si>
  <si>
    <t>Nova Friburgo - RJ</t>
  </si>
  <si>
    <t>Nova Iguaçu - RJ</t>
  </si>
  <si>
    <t>Paracambi - RJ</t>
  </si>
  <si>
    <t>Paraíba do Sul - RJ</t>
  </si>
  <si>
    <t>Parati - RJ</t>
  </si>
  <si>
    <t>Paty do Alferes - RJ</t>
  </si>
  <si>
    <t>Petrópolis - RJ</t>
  </si>
  <si>
    <t>Pinheiral - RJ</t>
  </si>
  <si>
    <t>Piraí - RJ</t>
  </si>
  <si>
    <t>Porciúncula - RJ</t>
  </si>
  <si>
    <t>Porto Real - RJ</t>
  </si>
  <si>
    <t>Quatis - RJ</t>
  </si>
  <si>
    <t>Queimados - RJ</t>
  </si>
  <si>
    <t>Quissamã - RJ</t>
  </si>
  <si>
    <t>Resende - RJ</t>
  </si>
  <si>
    <t>Rio Bonito - RJ</t>
  </si>
  <si>
    <t>Rio Claro - RJ</t>
  </si>
  <si>
    <t>Rio Das Flores - RJ</t>
  </si>
  <si>
    <t>Rio Das Ostras - RJ</t>
  </si>
  <si>
    <t>Rio de Janeiro - RJ</t>
  </si>
  <si>
    <t>Santa Maria Madalena - RJ</t>
  </si>
  <si>
    <t>Santo Antônio de Pádua - RJ</t>
  </si>
  <si>
    <t>São Francisco de Itabapoana - RJ</t>
  </si>
  <si>
    <t>São Fidélis - RJ</t>
  </si>
  <si>
    <t>São Gonçalo - RJ</t>
  </si>
  <si>
    <t>São João da Barra - RJ</t>
  </si>
  <si>
    <t>São João de Meriti - RJ</t>
  </si>
  <si>
    <t>São José de Ubá - RJ</t>
  </si>
  <si>
    <t>São José do Vale do Rio Preto - RJ</t>
  </si>
  <si>
    <t>São Pedro da Aldeia - RJ</t>
  </si>
  <si>
    <t>São Sebastião do Alto - RJ</t>
  </si>
  <si>
    <t>Sapucaia - RJ</t>
  </si>
  <si>
    <t>Saquarema - RJ</t>
  </si>
  <si>
    <t>Seropédica - RJ</t>
  </si>
  <si>
    <t>Silva Jardim - RJ</t>
  </si>
  <si>
    <t>Sumidouro - RJ</t>
  </si>
  <si>
    <t>Tanguá - RJ</t>
  </si>
  <si>
    <t>Teresópolis - RJ</t>
  </si>
  <si>
    <t>Trajano de Morais - RJ</t>
  </si>
  <si>
    <t>Três Rios - RJ</t>
  </si>
  <si>
    <t>Valença - RJ</t>
  </si>
  <si>
    <t>Varre-sai - RJ</t>
  </si>
  <si>
    <t>Vassouras - RJ</t>
  </si>
  <si>
    <t>Volta Redonda - RJ</t>
  </si>
  <si>
    <t>Adamantina - SP</t>
  </si>
  <si>
    <t>Adolfo - SP</t>
  </si>
  <si>
    <t>Aguaí - SP</t>
  </si>
  <si>
    <t>Águas da Prata - SP</t>
  </si>
  <si>
    <t>Águas de Lindóia - SP</t>
  </si>
  <si>
    <t>Águas de Santa Bárbara - SP</t>
  </si>
  <si>
    <t>Águas de São Pedro - SP</t>
  </si>
  <si>
    <t>Agudos - SP</t>
  </si>
  <si>
    <t>Alambari - SP</t>
  </si>
  <si>
    <t>Alfredo Marcondes - SP</t>
  </si>
  <si>
    <t>Altair - SP</t>
  </si>
  <si>
    <t>Altinópolis - SP</t>
  </si>
  <si>
    <t>Alto Alegre - SP</t>
  </si>
  <si>
    <t>Alumínio - SP</t>
  </si>
  <si>
    <t>Álvares Florence - SP</t>
  </si>
  <si>
    <t>Álvares Machado - SP</t>
  </si>
  <si>
    <t>Álvaro de Carvalho - SP</t>
  </si>
  <si>
    <t>Alvinlândia - SP</t>
  </si>
  <si>
    <t>Americana - SP</t>
  </si>
  <si>
    <t>Américo Brasiliense - SP</t>
  </si>
  <si>
    <t>Américo de Campos - SP</t>
  </si>
  <si>
    <t>Amparo - SP</t>
  </si>
  <si>
    <t>Analândia - SP</t>
  </si>
  <si>
    <t>Andradina - SP</t>
  </si>
  <si>
    <t>Angatuba - SP</t>
  </si>
  <si>
    <t>Anhembi - SP</t>
  </si>
  <si>
    <t>Anhumas - SP</t>
  </si>
  <si>
    <t>Aparecida - SP</t>
  </si>
  <si>
    <t>Aparecida D´oeste - SP</t>
  </si>
  <si>
    <t>Apiaí - SP</t>
  </si>
  <si>
    <t>Araçariguama - SP</t>
  </si>
  <si>
    <t>Araçatuba - SP</t>
  </si>
  <si>
    <t>Araçoiaba da Serra - SP</t>
  </si>
  <si>
    <t>Aramina - SP</t>
  </si>
  <si>
    <t>Arandu - SP</t>
  </si>
  <si>
    <t>Arapeí - SP</t>
  </si>
  <si>
    <t>Araraquara - SP</t>
  </si>
  <si>
    <t>Araras - SP</t>
  </si>
  <si>
    <t>Arco-íris - SP</t>
  </si>
  <si>
    <t>Arealva - SP</t>
  </si>
  <si>
    <t>Areias - SP</t>
  </si>
  <si>
    <t>Areiópolis - SP</t>
  </si>
  <si>
    <t>Ariranha - SP</t>
  </si>
  <si>
    <t>Artur Nogueira - SP</t>
  </si>
  <si>
    <t>Arujá - SP</t>
  </si>
  <si>
    <t>Aspásia - SP</t>
  </si>
  <si>
    <t>Assis - SP</t>
  </si>
  <si>
    <t>Atibaia - SP</t>
  </si>
  <si>
    <t>Auriflama - SP</t>
  </si>
  <si>
    <t>Avaí - SP</t>
  </si>
  <si>
    <t>Avanhandava - SP</t>
  </si>
  <si>
    <t>Avaré - SP</t>
  </si>
  <si>
    <t>Bady Bassitt - SP</t>
  </si>
  <si>
    <t>Balbinos - SP</t>
  </si>
  <si>
    <t>Bálsamo - SP</t>
  </si>
  <si>
    <t>Bananal - SP</t>
  </si>
  <si>
    <t>Barão de Antonina - SP</t>
  </si>
  <si>
    <t>Barbosa - SP</t>
  </si>
  <si>
    <t>Bariri - SP</t>
  </si>
  <si>
    <t>Barra Bonita - SP</t>
  </si>
  <si>
    <t>Barra do Chapéu - SP</t>
  </si>
  <si>
    <t>Barra do Turvo - SP</t>
  </si>
  <si>
    <t>Barretos - SP</t>
  </si>
  <si>
    <t>Barrinha - SP</t>
  </si>
  <si>
    <t>Barueri - SP</t>
  </si>
  <si>
    <t>Bastos - SP</t>
  </si>
  <si>
    <t>Batatais - SP</t>
  </si>
  <si>
    <t>Bauru - SP</t>
  </si>
  <si>
    <t>Bebedouro - SP</t>
  </si>
  <si>
    <t>Bento de Abreu - SP</t>
  </si>
  <si>
    <t>Bernardino de Campos - SP</t>
  </si>
  <si>
    <t>Bertioga - SP</t>
  </si>
  <si>
    <t>Bilac - SP</t>
  </si>
  <si>
    <t>Birigui - SP</t>
  </si>
  <si>
    <t>Biritiba-mirim - SP</t>
  </si>
  <si>
    <t>Boa Esperança do Sul - SP</t>
  </si>
  <si>
    <t>Bocaina - SP</t>
  </si>
  <si>
    <t>Bofete - SP</t>
  </si>
  <si>
    <t>Boituva - SP</t>
  </si>
  <si>
    <t>Bom Jesus Dos Perdões - SP</t>
  </si>
  <si>
    <t>Bom Sucesso de Itararé - SP</t>
  </si>
  <si>
    <t>Borá - SP</t>
  </si>
  <si>
    <t>Boracéia - SP</t>
  </si>
  <si>
    <t>Borborema - SP</t>
  </si>
  <si>
    <t>Borebi - SP</t>
  </si>
  <si>
    <t>Botucatu - SP</t>
  </si>
  <si>
    <t>Bragança Paulista - SP</t>
  </si>
  <si>
    <t>Braúna - SP</t>
  </si>
  <si>
    <t>Brejo Alegre - SP</t>
  </si>
  <si>
    <t>Brodowski - SP</t>
  </si>
  <si>
    <t>Brotas - SP</t>
  </si>
  <si>
    <t>Buri - SP</t>
  </si>
  <si>
    <t>Buritama - SP</t>
  </si>
  <si>
    <t>Buritizal - SP</t>
  </si>
  <si>
    <t>Cabrália Paulista - SP</t>
  </si>
  <si>
    <t>Cabreúva - SP</t>
  </si>
  <si>
    <t>Caçapava - SP</t>
  </si>
  <si>
    <t>Cachoeira Paulista - SP</t>
  </si>
  <si>
    <t>Caconde - SP</t>
  </si>
  <si>
    <t>Cafelândia - SP</t>
  </si>
  <si>
    <t>Caiabu - SP</t>
  </si>
  <si>
    <t>Caieiras - SP</t>
  </si>
  <si>
    <t>Caiuá - SP</t>
  </si>
  <si>
    <t>Cajamar - SP</t>
  </si>
  <si>
    <t>Cajati - SP</t>
  </si>
  <si>
    <t>Cajobi - SP</t>
  </si>
  <si>
    <t>Cajuru - SP</t>
  </si>
  <si>
    <t>Campina do Monte Alegre - SP</t>
  </si>
  <si>
    <t>Campinas - SP</t>
  </si>
  <si>
    <t>Campo Limpo Paulista - SP</t>
  </si>
  <si>
    <t>Campos do Jordão - SP</t>
  </si>
  <si>
    <t>Campos Novos Paulista - SP</t>
  </si>
  <si>
    <t>Cananéia - SP</t>
  </si>
  <si>
    <t>Canas - SP</t>
  </si>
  <si>
    <t>Cândido Mota - SP</t>
  </si>
  <si>
    <t>Cândido Rodrigues - SP</t>
  </si>
  <si>
    <t>Canitar - SP</t>
  </si>
  <si>
    <t>Capão Bonito - SP</t>
  </si>
  <si>
    <t>Capela do Alto - SP</t>
  </si>
  <si>
    <t>Capivari - SP</t>
  </si>
  <si>
    <t>Caraguatatuba - SP</t>
  </si>
  <si>
    <t>Carapicuíba - SP</t>
  </si>
  <si>
    <t>Cardoso - SP</t>
  </si>
  <si>
    <t>Casa Branca - SP</t>
  </si>
  <si>
    <t>Cássia Dos Coqueiros - SP</t>
  </si>
  <si>
    <t>Castilho - SP</t>
  </si>
  <si>
    <t>Catanduva - SP</t>
  </si>
  <si>
    <t>Catiguá - SP</t>
  </si>
  <si>
    <t>Cedral - SP</t>
  </si>
  <si>
    <t>Cerqueira César - SP</t>
  </si>
  <si>
    <t>Cerquilho - SP</t>
  </si>
  <si>
    <t>Cesário Lange - SP</t>
  </si>
  <si>
    <t>Charqueada - SP</t>
  </si>
  <si>
    <t>Clementina - SP</t>
  </si>
  <si>
    <t>Colina - SP</t>
  </si>
  <si>
    <t>Colômbia - SP</t>
  </si>
  <si>
    <t>Conchal - SP</t>
  </si>
  <si>
    <t>Conchas - SP</t>
  </si>
  <si>
    <t>Cordeirópolis - SP</t>
  </si>
  <si>
    <t>Coroados - SP</t>
  </si>
  <si>
    <t>Coronel Macedo - SP</t>
  </si>
  <si>
    <t>Corumbataí - SP</t>
  </si>
  <si>
    <t>Cosmópolis - SP</t>
  </si>
  <si>
    <t>Cosmorama - SP</t>
  </si>
  <si>
    <t>Cotia - SP</t>
  </si>
  <si>
    <t>Cravinhos - SP</t>
  </si>
  <si>
    <t>Cristais Paulista - SP</t>
  </si>
  <si>
    <t>Cruzália - SP</t>
  </si>
  <si>
    <t>Cruzeiro - SP</t>
  </si>
  <si>
    <t>Cubatão - SP</t>
  </si>
  <si>
    <t>Cunha - SP</t>
  </si>
  <si>
    <t>Descalvado - SP</t>
  </si>
  <si>
    <t>Diadema - SP</t>
  </si>
  <si>
    <t>Dirce Reis - SP</t>
  </si>
  <si>
    <t>Divinolândia - SP</t>
  </si>
  <si>
    <t>Dobrada - SP</t>
  </si>
  <si>
    <t>Dois Córregos - SP</t>
  </si>
  <si>
    <t>Dolcinópolis - SP</t>
  </si>
  <si>
    <t>Dourado - SP</t>
  </si>
  <si>
    <t>Dracena - SP</t>
  </si>
  <si>
    <t>Duartina - SP</t>
  </si>
  <si>
    <t>Dumont - SP</t>
  </si>
  <si>
    <t>Echaporã - SP</t>
  </si>
  <si>
    <t>Eldorado - SP</t>
  </si>
  <si>
    <t>Elias Fausto - SP</t>
  </si>
  <si>
    <t>Elisiário - SP</t>
  </si>
  <si>
    <t>Embaúba - SP</t>
  </si>
  <si>
    <t>Embu - SP</t>
  </si>
  <si>
    <t>Embu-guaçu - SP</t>
  </si>
  <si>
    <t>Emilianópolis - SP</t>
  </si>
  <si>
    <t>Engenheiro Coelho - SP</t>
  </si>
  <si>
    <t>Espírito Santo do Pinhal - SP</t>
  </si>
  <si>
    <t>Espírito Santo do Turvo - SP</t>
  </si>
  <si>
    <t>Estrela D´oeste - SP</t>
  </si>
  <si>
    <t>Estrela do Norte - SP</t>
  </si>
  <si>
    <t>Euclides da Cunha Paulista - SP</t>
  </si>
  <si>
    <t>Fartura - SP</t>
  </si>
  <si>
    <t>Fernandópolis - SP</t>
  </si>
  <si>
    <t>Fernando Prestes - SP</t>
  </si>
  <si>
    <t>Fernão - SP</t>
  </si>
  <si>
    <t>Ferraz de Vasconcelos - SP</t>
  </si>
  <si>
    <t>Flora Rica - SP</t>
  </si>
  <si>
    <t>Floreal - SP</t>
  </si>
  <si>
    <t>Flórida Paulista - SP</t>
  </si>
  <si>
    <t>Florínia - SP</t>
  </si>
  <si>
    <t>Franca - SP</t>
  </si>
  <si>
    <t>Francisco Morato - SP</t>
  </si>
  <si>
    <t>Franco da Rocha - SP</t>
  </si>
  <si>
    <t>Gabriel Monteiro - SP</t>
  </si>
  <si>
    <t>Gália - SP</t>
  </si>
  <si>
    <t>Garça - SP</t>
  </si>
  <si>
    <t>Gastão Vidigal - SP</t>
  </si>
  <si>
    <t>Gavião Peixoto - SP</t>
  </si>
  <si>
    <t>General Salgado - SP</t>
  </si>
  <si>
    <t>Getulina - SP</t>
  </si>
  <si>
    <t>Glicério - SP</t>
  </si>
  <si>
    <t>Guaiçara - SP</t>
  </si>
  <si>
    <t>Guaimbê - SP</t>
  </si>
  <si>
    <t>Guaíra - SP</t>
  </si>
  <si>
    <t>Guapiaçu - SP</t>
  </si>
  <si>
    <t>Guapiara - SP</t>
  </si>
  <si>
    <t>Guará - SP</t>
  </si>
  <si>
    <t>Guaraçaí - SP</t>
  </si>
  <si>
    <t>Guaraci - SP</t>
  </si>
  <si>
    <t>Guarani D´oeste - SP</t>
  </si>
  <si>
    <t>Guarantã - SP</t>
  </si>
  <si>
    <t>Guararapes - SP</t>
  </si>
  <si>
    <t>Guararema - SP</t>
  </si>
  <si>
    <t>Guaratinguetá - SP</t>
  </si>
  <si>
    <t>Guareí - SP</t>
  </si>
  <si>
    <t>Guariba - SP</t>
  </si>
  <si>
    <t>Guarujá - SP</t>
  </si>
  <si>
    <t>Guarulhos - SP</t>
  </si>
  <si>
    <t>Guatapará - SP</t>
  </si>
  <si>
    <t>Guzolândia - SP</t>
  </si>
  <si>
    <t>Herculândia - SP</t>
  </si>
  <si>
    <t>Holambra - SP</t>
  </si>
  <si>
    <t>Hortolândia - SP</t>
  </si>
  <si>
    <t>Iacanga - SP</t>
  </si>
  <si>
    <t>Iacri - SP</t>
  </si>
  <si>
    <t>Iaras - SP</t>
  </si>
  <si>
    <t>Ibaté - SP</t>
  </si>
  <si>
    <t>Ibirá - SP</t>
  </si>
  <si>
    <t>Ibirarema - SP</t>
  </si>
  <si>
    <t>Ibitinga - SP</t>
  </si>
  <si>
    <t>Ibiúna - SP</t>
  </si>
  <si>
    <t>Icém - SP</t>
  </si>
  <si>
    <t>Iepê - SP</t>
  </si>
  <si>
    <t>Igaraçu do Tietê - SP</t>
  </si>
  <si>
    <t>Igarapava - SP</t>
  </si>
  <si>
    <t>Igaratá - SP</t>
  </si>
  <si>
    <t>Iguape - SP</t>
  </si>
  <si>
    <t>Ilhabela - SP</t>
  </si>
  <si>
    <t>Ilha Comprida - SP</t>
  </si>
  <si>
    <t>Ilha Solteira - SP</t>
  </si>
  <si>
    <t>Indaiatuba - SP</t>
  </si>
  <si>
    <t>Indiana - SP</t>
  </si>
  <si>
    <t>Indiaporã - SP</t>
  </si>
  <si>
    <t>Inúbia Paulista - SP</t>
  </si>
  <si>
    <t>Ipaussu - SP</t>
  </si>
  <si>
    <t>Iperó - SP</t>
  </si>
  <si>
    <t>Ipeúna - SP</t>
  </si>
  <si>
    <t>Ipiguá - SP</t>
  </si>
  <si>
    <t>Iporanga - SP</t>
  </si>
  <si>
    <t>Ipuã - SP</t>
  </si>
  <si>
    <t>Iracemápolis - SP</t>
  </si>
  <si>
    <t>Irapuã - SP</t>
  </si>
  <si>
    <t>Irapuru - SP</t>
  </si>
  <si>
    <t>Itaberá - SP</t>
  </si>
  <si>
    <t>Itaí - SP</t>
  </si>
  <si>
    <t>Itajobi - SP</t>
  </si>
  <si>
    <t>Itaju - SP</t>
  </si>
  <si>
    <t>Itanhaém - SP</t>
  </si>
  <si>
    <t>Itaóca - SP</t>
  </si>
  <si>
    <t>Itapecerica da Serra - SP</t>
  </si>
  <si>
    <t>Itapetininga - SP</t>
  </si>
  <si>
    <t>Itapeva - SP</t>
  </si>
  <si>
    <t>Itapevi - SP</t>
  </si>
  <si>
    <t>Itapira - SP</t>
  </si>
  <si>
    <t>Itapirapuã Paulista - SP</t>
  </si>
  <si>
    <t>Itápolis - SP</t>
  </si>
  <si>
    <t>Itaporanga - SP</t>
  </si>
  <si>
    <t>Itapuí - SP</t>
  </si>
  <si>
    <t>Itapura - SP</t>
  </si>
  <si>
    <t>Itaquaquecetuba - SP</t>
  </si>
  <si>
    <t>Itararé - SP</t>
  </si>
  <si>
    <t>Itariri - SP</t>
  </si>
  <si>
    <t>Itatiba - SP</t>
  </si>
  <si>
    <t>Itatinga - SP</t>
  </si>
  <si>
    <t>Itirapina - SP</t>
  </si>
  <si>
    <t>Itirapuã - SP</t>
  </si>
  <si>
    <t>Itobi - SP</t>
  </si>
  <si>
    <t>Itu - SP</t>
  </si>
  <si>
    <t>Itupeva - SP</t>
  </si>
  <si>
    <t>Ituverava - SP</t>
  </si>
  <si>
    <t>Jaborandi - SP</t>
  </si>
  <si>
    <t>Jaboticabal - SP</t>
  </si>
  <si>
    <t>Jacareí - SP</t>
  </si>
  <si>
    <t>Jaci - SP</t>
  </si>
  <si>
    <t>Jacupiranga - SP</t>
  </si>
  <si>
    <t>Jaguariúna - SP</t>
  </si>
  <si>
    <t>Jales - SP</t>
  </si>
  <si>
    <t>Jambeiro - SP</t>
  </si>
  <si>
    <t>Jandira - SP</t>
  </si>
  <si>
    <t>Jardinópolis - SP</t>
  </si>
  <si>
    <t>Jarinu - SP</t>
  </si>
  <si>
    <t>Jaú - SP</t>
  </si>
  <si>
    <t>Jeriquara - SP</t>
  </si>
  <si>
    <t>Joanópolis - SP</t>
  </si>
  <si>
    <t>João Ramalho - SP</t>
  </si>
  <si>
    <t>José Bonifácio - SP</t>
  </si>
  <si>
    <t>Júlio Mesquita - SP</t>
  </si>
  <si>
    <t>Jumirim - SP</t>
  </si>
  <si>
    <t>Jundiaí - SP</t>
  </si>
  <si>
    <t>Junqueirópolis - SP</t>
  </si>
  <si>
    <t>Juquiá - SP</t>
  </si>
  <si>
    <t>Juquitiba - SP</t>
  </si>
  <si>
    <t>Lagoinha - SP</t>
  </si>
  <si>
    <t>Laranjal Paulista - SP</t>
  </si>
  <si>
    <t>Lavínia - SP</t>
  </si>
  <si>
    <t>Lavrinhas - SP</t>
  </si>
  <si>
    <t>Leme - SP</t>
  </si>
  <si>
    <t>Lençóis Paulista - SP</t>
  </si>
  <si>
    <t>Limeira - SP</t>
  </si>
  <si>
    <t>Lindóia - SP</t>
  </si>
  <si>
    <t>Lins - SP</t>
  </si>
  <si>
    <t>Lorena - SP</t>
  </si>
  <si>
    <t>Lourdes - SP</t>
  </si>
  <si>
    <t>Louveira - SP</t>
  </si>
  <si>
    <t>Lucélia - SP</t>
  </si>
  <si>
    <t>Lucianópolis - SP</t>
  </si>
  <si>
    <t>Luís Antônio - SP</t>
  </si>
  <si>
    <t>Luiziânia - SP</t>
  </si>
  <si>
    <t>Lupércio - SP</t>
  </si>
  <si>
    <t>Lutécia - SP</t>
  </si>
  <si>
    <t>Macatuba - SP</t>
  </si>
  <si>
    <t>Macaubal - SP</t>
  </si>
  <si>
    <t>Macedônia - SP</t>
  </si>
  <si>
    <t>Magda - SP</t>
  </si>
  <si>
    <t>Mairinque - SP</t>
  </si>
  <si>
    <t>Mairiporã - SP</t>
  </si>
  <si>
    <t>Manduri - SP</t>
  </si>
  <si>
    <t>Marabá Paulista - SP</t>
  </si>
  <si>
    <t>Maracaí - SP</t>
  </si>
  <si>
    <t>Marapoama - SP</t>
  </si>
  <si>
    <t>Mariápolis - SP</t>
  </si>
  <si>
    <t>Marília - SP</t>
  </si>
  <si>
    <t>Marinópolis - SP</t>
  </si>
  <si>
    <t>Martinópolis - SP</t>
  </si>
  <si>
    <t>Matão - SP</t>
  </si>
  <si>
    <t>Mauá - SP</t>
  </si>
  <si>
    <t>Mendonça - SP</t>
  </si>
  <si>
    <t>Meridiano - SP</t>
  </si>
  <si>
    <t>Mesópolis - SP</t>
  </si>
  <si>
    <t>Miguelópolis - SP</t>
  </si>
  <si>
    <t>Mineiros do Tietê - SP</t>
  </si>
  <si>
    <t>Miracatu - SP</t>
  </si>
  <si>
    <t>Mira Estrela - SP</t>
  </si>
  <si>
    <t>Mirandópolis - SP</t>
  </si>
  <si>
    <t>Mirante do Paranapanema - SP</t>
  </si>
  <si>
    <t>Mirassol - SP</t>
  </si>
  <si>
    <t>Mirassolândia - SP</t>
  </si>
  <si>
    <t>Mococa - SP</t>
  </si>
  <si>
    <t>Moji Das Cruzes - SP</t>
  </si>
  <si>
    <t>Mogi Guaçu - SP</t>
  </si>
  <si>
    <t>Moji-mirim - SP</t>
  </si>
  <si>
    <t>Mombuca - SP</t>
  </si>
  <si>
    <t>Monções - SP</t>
  </si>
  <si>
    <t>Mongaguá - SP</t>
  </si>
  <si>
    <t>Monte Alegre do Sul - SP</t>
  </si>
  <si>
    <t>Monte Alto - SP</t>
  </si>
  <si>
    <t>Monte Aprazível - SP</t>
  </si>
  <si>
    <t>Monte Azul Paulista - SP</t>
  </si>
  <si>
    <t>Monte Castelo - SP</t>
  </si>
  <si>
    <t>Monteiro Lobato - SP</t>
  </si>
  <si>
    <t>Monte Mor - SP</t>
  </si>
  <si>
    <t>Morro Agudo - SP</t>
  </si>
  <si>
    <t>Morungaba - SP</t>
  </si>
  <si>
    <t>Motuca - SP</t>
  </si>
  <si>
    <t>Murutinga do Sul - SP</t>
  </si>
  <si>
    <t>Nantes - SP</t>
  </si>
  <si>
    <t>Narandiba - SP</t>
  </si>
  <si>
    <t>Natividade da Serra - SP</t>
  </si>
  <si>
    <t>Nazaré Paulista - SP</t>
  </si>
  <si>
    <t>Neves Paulista - SP</t>
  </si>
  <si>
    <t>Nhandeara - SP</t>
  </si>
  <si>
    <t>Nipoã - SP</t>
  </si>
  <si>
    <t>Nova Aliança - SP</t>
  </si>
  <si>
    <t>Nova Campina - SP</t>
  </si>
  <si>
    <t>Nova Canaã Paulista - SP</t>
  </si>
  <si>
    <t>Nova Castilho - SP</t>
  </si>
  <si>
    <t>Nova Europa - SP</t>
  </si>
  <si>
    <t>Nova Granada - SP</t>
  </si>
  <si>
    <t>Nova Guataporanga - SP</t>
  </si>
  <si>
    <t>Nova Independência - SP</t>
  </si>
  <si>
    <t>Novais - SP</t>
  </si>
  <si>
    <t>Nova Luzitânia - SP</t>
  </si>
  <si>
    <t>Nova Odessa - SP</t>
  </si>
  <si>
    <t>Novo Horizonte - SP</t>
  </si>
  <si>
    <t>Nuporanga - SP</t>
  </si>
  <si>
    <t>Ocauçu - SP</t>
  </si>
  <si>
    <t>Óleo - SP</t>
  </si>
  <si>
    <t>Olímpia - SP</t>
  </si>
  <si>
    <t>Onda Verde - SP</t>
  </si>
  <si>
    <t>Oriente - SP</t>
  </si>
  <si>
    <t>Orindiúva - SP</t>
  </si>
  <si>
    <t>Orlândia - SP</t>
  </si>
  <si>
    <t>Osasco - SP</t>
  </si>
  <si>
    <t>Oscar Bressane - SP</t>
  </si>
  <si>
    <t>Osvaldo Cruz - SP</t>
  </si>
  <si>
    <t>Ourinhos - SP</t>
  </si>
  <si>
    <t>Ouroeste - SP</t>
  </si>
  <si>
    <t>Ouro Verde - SP</t>
  </si>
  <si>
    <t>Pacaembu - SP</t>
  </si>
  <si>
    <t>Palestina - SP</t>
  </si>
  <si>
    <t>Palmares Paulista - SP</t>
  </si>
  <si>
    <t>Palmeira D´oeste - SP</t>
  </si>
  <si>
    <t>Palmital - SP</t>
  </si>
  <si>
    <t>Panorama - SP</t>
  </si>
  <si>
    <t>Paraguaçu Paulista - SP</t>
  </si>
  <si>
    <t>Paraibuna - SP</t>
  </si>
  <si>
    <t>Paraíso - SP</t>
  </si>
  <si>
    <t>Paranapanema - SP</t>
  </si>
  <si>
    <t>Paranapuã - SP</t>
  </si>
  <si>
    <t>Parapuã - SP</t>
  </si>
  <si>
    <t>Pardinho - SP</t>
  </si>
  <si>
    <t>Pariquera-açu - SP</t>
  </si>
  <si>
    <t>Parisi - SP</t>
  </si>
  <si>
    <t>Patrocínio Paulista - SP</t>
  </si>
  <si>
    <t>Paulicéia - SP</t>
  </si>
  <si>
    <t>Paulínia - SP</t>
  </si>
  <si>
    <t>Paulistânia - SP</t>
  </si>
  <si>
    <t>Paulo de Faria - SP</t>
  </si>
  <si>
    <t>Pederneiras - SP</t>
  </si>
  <si>
    <t>Pedra Bela - SP</t>
  </si>
  <si>
    <t>Pedranópolis - SP</t>
  </si>
  <si>
    <t>Pedregulho - SP</t>
  </si>
  <si>
    <t>Pedreira - SP</t>
  </si>
  <si>
    <t>Pedrinhas Paulista - SP</t>
  </si>
  <si>
    <t>Pedro de Toledo - SP</t>
  </si>
  <si>
    <t>Penápolis - SP</t>
  </si>
  <si>
    <t>Pereira Barreto - SP</t>
  </si>
  <si>
    <t>Pereiras - SP</t>
  </si>
  <si>
    <t>Peruíbe - SP</t>
  </si>
  <si>
    <t>Piacatu - SP</t>
  </si>
  <si>
    <t>Piedade - SP</t>
  </si>
  <si>
    <t>Pilar do Sul - SP</t>
  </si>
  <si>
    <t>Pindamonhangaba - SP</t>
  </si>
  <si>
    <t>Pindorama - SP</t>
  </si>
  <si>
    <t>Pinhalzinho - SP</t>
  </si>
  <si>
    <t>Piquerobi - SP</t>
  </si>
  <si>
    <t>Piquete - SP</t>
  </si>
  <si>
    <t>Piracaia - SP</t>
  </si>
  <si>
    <t>Piracicaba - SP</t>
  </si>
  <si>
    <t>Piraju - SP</t>
  </si>
  <si>
    <t>Pirajuí - SP</t>
  </si>
  <si>
    <t>Pirangi - SP</t>
  </si>
  <si>
    <t>Pirapora do Bom Jesus - SP</t>
  </si>
  <si>
    <t>Pirapozinho - SP</t>
  </si>
  <si>
    <t>Pirassununga - SP</t>
  </si>
  <si>
    <t>Piratininga - SP</t>
  </si>
  <si>
    <t>Pitangueiras - SP</t>
  </si>
  <si>
    <t>Planalto - SP</t>
  </si>
  <si>
    <t>Platina - SP</t>
  </si>
  <si>
    <t>Poá - SP</t>
  </si>
  <si>
    <t>Poloni - SP</t>
  </si>
  <si>
    <t>Pompéia - SP</t>
  </si>
  <si>
    <t>Pongaí - SP</t>
  </si>
  <si>
    <t>Pontal - SP</t>
  </si>
  <si>
    <t>Pontalinda - SP</t>
  </si>
  <si>
    <t>Pontes Gestal - SP</t>
  </si>
  <si>
    <t>Populina - SP</t>
  </si>
  <si>
    <t>Porangaba - SP</t>
  </si>
  <si>
    <t>Porto Feliz - SP</t>
  </si>
  <si>
    <t>Porto Ferreira - SP</t>
  </si>
  <si>
    <t>Potim - SP</t>
  </si>
  <si>
    <t>Potirendaba - SP</t>
  </si>
  <si>
    <t>Pracinha - SP</t>
  </si>
  <si>
    <t>Pradópolis - SP</t>
  </si>
  <si>
    <t>Praia Grande - SP</t>
  </si>
  <si>
    <t>Pratânia - SP</t>
  </si>
  <si>
    <t>Presidente Alves - SP</t>
  </si>
  <si>
    <t>Presidente Bernardes - SP</t>
  </si>
  <si>
    <t>Presidente Epitácio - SP</t>
  </si>
  <si>
    <t>Presidente Prudente - SP</t>
  </si>
  <si>
    <t>Presidente Venceslau - SP</t>
  </si>
  <si>
    <t>Promissão - SP</t>
  </si>
  <si>
    <t>Quadra - SP</t>
  </si>
  <si>
    <t>Quatá - SP</t>
  </si>
  <si>
    <t>Queiroz - SP</t>
  </si>
  <si>
    <t>Queluz - SP</t>
  </si>
  <si>
    <t>Quintana - SP</t>
  </si>
  <si>
    <t>Rafard - SP</t>
  </si>
  <si>
    <t>Rancharia - SP</t>
  </si>
  <si>
    <t>Redenção da Serra - SP</t>
  </si>
  <si>
    <t>Regente Feijó - SP</t>
  </si>
  <si>
    <t>Reginópolis - SP</t>
  </si>
  <si>
    <t>Registro - SP</t>
  </si>
  <si>
    <t>Restinga - SP</t>
  </si>
  <si>
    <t>Ribeira - SP</t>
  </si>
  <si>
    <t>Ribeirão Bonito - SP</t>
  </si>
  <si>
    <t>Ribeirão Branco - SP</t>
  </si>
  <si>
    <t>Ribeirão Corrente - SP</t>
  </si>
  <si>
    <t>Ribeirão do Sul - SP</t>
  </si>
  <si>
    <t>Ribeirão Dos Índios - SP</t>
  </si>
  <si>
    <t>Ribeirão Grande - SP</t>
  </si>
  <si>
    <t>Ribeirão Pires - SP</t>
  </si>
  <si>
    <t>Ribeirão Preto - SP</t>
  </si>
  <si>
    <t>Riversul - SP</t>
  </si>
  <si>
    <t>Rifaina - SP</t>
  </si>
  <si>
    <t>Rincão - SP</t>
  </si>
  <si>
    <t>Rinópolis - SP</t>
  </si>
  <si>
    <t>Rio Claro - SP</t>
  </si>
  <si>
    <t>Rio Das Pedras - SP</t>
  </si>
  <si>
    <t>Rio Grande da Serra - SP</t>
  </si>
  <si>
    <t>Riolândia - SP</t>
  </si>
  <si>
    <t>Rosana - SP</t>
  </si>
  <si>
    <t>Roseira - SP</t>
  </si>
  <si>
    <t>Rubiácea - SP</t>
  </si>
  <si>
    <t>Rubinéia - SP</t>
  </si>
  <si>
    <t>Sabino - SP</t>
  </si>
  <si>
    <t>Sagres - SP</t>
  </si>
  <si>
    <t>Sales - SP</t>
  </si>
  <si>
    <t>Sales Oliveira - SP</t>
  </si>
  <si>
    <t>Salesópolis - SP</t>
  </si>
  <si>
    <t>Salmourão - SP</t>
  </si>
  <si>
    <t>Saltinho - SP</t>
  </si>
  <si>
    <t>Salto - SP</t>
  </si>
  <si>
    <t>Salto de Pirapora - SP</t>
  </si>
  <si>
    <t>Salto Grande - SP</t>
  </si>
  <si>
    <t>Sandovalina - SP</t>
  </si>
  <si>
    <t>Santa Adélia - SP</t>
  </si>
  <si>
    <t>Santa Albertina - SP</t>
  </si>
  <si>
    <t>Santa Bárbara D´oeste - SP</t>
  </si>
  <si>
    <t>Santa Branca - SP</t>
  </si>
  <si>
    <t>Santa Clara D´oeste - SP</t>
  </si>
  <si>
    <t>Santa Cruz da Conceição - SP</t>
  </si>
  <si>
    <t>Santa Cruz da Esperança - SP</t>
  </si>
  <si>
    <t>Santa Cruz Das Palmeiras - SP</t>
  </si>
  <si>
    <t>Santa Cruz do Rio Pardo - SP</t>
  </si>
  <si>
    <t>Santa Ernestina - SP</t>
  </si>
  <si>
    <t>Santa fé do Sul - SP</t>
  </si>
  <si>
    <t>Santa Gertrudes - SP</t>
  </si>
  <si>
    <t>Santa Isabel - SP</t>
  </si>
  <si>
    <t>Santa Lúcia - SP</t>
  </si>
  <si>
    <t>Santa Maria da Serra - SP</t>
  </si>
  <si>
    <t>Santa Mercedes - SP</t>
  </si>
  <si>
    <t>Santana da Ponte Pensa - SP</t>
  </si>
  <si>
    <t>Santana de Parnaíba - SP</t>
  </si>
  <si>
    <t>Santa Rita D´oeste - SP</t>
  </si>
  <si>
    <t>Santa Rita do Passa Quatro - SP</t>
  </si>
  <si>
    <t>Santa Rosa de Viterbo - SP</t>
  </si>
  <si>
    <t>Santa Salete - SP</t>
  </si>
  <si>
    <t>Santo Anastácio - SP</t>
  </si>
  <si>
    <t>Santo André - SP</t>
  </si>
  <si>
    <t>Santo Antônio da Alegria - SP</t>
  </si>
  <si>
    <t>Santo Antônio de Posse - SP</t>
  </si>
  <si>
    <t>Santo Antônio do Aracanguá - SP</t>
  </si>
  <si>
    <t>Santo Antônio do Jardim - SP</t>
  </si>
  <si>
    <t>Santo Antônio do Pinhal - SP</t>
  </si>
  <si>
    <t>Santo Expedito - SP</t>
  </si>
  <si>
    <t>Santópolis do Aguapeí - SP</t>
  </si>
  <si>
    <t>Santos - SP</t>
  </si>
  <si>
    <t>São Bento do Sapucaí - SP</t>
  </si>
  <si>
    <t>São Bernardo do Campo - SP</t>
  </si>
  <si>
    <t>São Caetano do Sul - SP</t>
  </si>
  <si>
    <t>São Carlos - SP</t>
  </si>
  <si>
    <t>São Francisco - SP</t>
  </si>
  <si>
    <t>São João da Boa Vista - SP</t>
  </si>
  <si>
    <t>São João Das Duas Pontes - SP</t>
  </si>
  <si>
    <t>São João de Iracema - SP</t>
  </si>
  <si>
    <t>São João do Pau D´alho - SP</t>
  </si>
  <si>
    <t>São Joaquim da Barra - SP</t>
  </si>
  <si>
    <t>São José da Bela Vista - SP</t>
  </si>
  <si>
    <t>São José do Barreiro - SP</t>
  </si>
  <si>
    <t>São José do Rio Pardo - SP</t>
  </si>
  <si>
    <t>São José do Rio Preto - SP</t>
  </si>
  <si>
    <t>São José Dos Campos - SP</t>
  </si>
  <si>
    <t>São Lourenço da Serra - SP</t>
  </si>
  <si>
    <t>São Luís do Paraitinga - SP</t>
  </si>
  <si>
    <t>São Manuel - SP</t>
  </si>
  <si>
    <t>São Miguel Arcanjo - SP</t>
  </si>
  <si>
    <t>São Paulo - SP</t>
  </si>
  <si>
    <t>São Pedro - SP</t>
  </si>
  <si>
    <t>São Pedro do Turvo - SP</t>
  </si>
  <si>
    <t>São Roque - SP</t>
  </si>
  <si>
    <t>São Sebastião - SP</t>
  </si>
  <si>
    <t>São Sebastião da Grama - SP</t>
  </si>
  <si>
    <t>São Simão - SP</t>
  </si>
  <si>
    <t>São Vicente - SP</t>
  </si>
  <si>
    <t>Sarapuí - SP</t>
  </si>
  <si>
    <t>Sarutaiá - SP</t>
  </si>
  <si>
    <t>Sebastianópolis do Sul - SP</t>
  </si>
  <si>
    <t>Serra Azul - SP</t>
  </si>
  <si>
    <t>Serrana - SP</t>
  </si>
  <si>
    <t>Serra Negra - SP</t>
  </si>
  <si>
    <t>Sertãozinho - SP</t>
  </si>
  <si>
    <t>Sete Barras - SP</t>
  </si>
  <si>
    <t>Severínia - SP</t>
  </si>
  <si>
    <t>Silveiras - SP</t>
  </si>
  <si>
    <t>Socorro - SP</t>
  </si>
  <si>
    <t>Sorocaba - SP</t>
  </si>
  <si>
    <t>Sud Mennucci - SP</t>
  </si>
  <si>
    <t>Sumaré - SP</t>
  </si>
  <si>
    <t>Suzano - SP</t>
  </si>
  <si>
    <t>Suzanápolis - SP</t>
  </si>
  <si>
    <t>Tabapuã - SP</t>
  </si>
  <si>
    <t>Tabatinga - SP</t>
  </si>
  <si>
    <t>Taboão da Serra - SP</t>
  </si>
  <si>
    <t>Taciba - SP</t>
  </si>
  <si>
    <t>Taguaí - SP</t>
  </si>
  <si>
    <t>Taiaçu - SP</t>
  </si>
  <si>
    <t>Taiúva - SP</t>
  </si>
  <si>
    <t>Tambaú - SP</t>
  </si>
  <si>
    <t>Tanabi - SP</t>
  </si>
  <si>
    <t>Tapiraí - SP</t>
  </si>
  <si>
    <t>Tapiratiba - SP</t>
  </si>
  <si>
    <t>Taquaral - SP</t>
  </si>
  <si>
    <t>Taquaritinga - SP</t>
  </si>
  <si>
    <t>Taquarituba - SP</t>
  </si>
  <si>
    <t>Taquarivaí - SP</t>
  </si>
  <si>
    <t>Tarabai - SP</t>
  </si>
  <si>
    <t>Tarumã - SP</t>
  </si>
  <si>
    <t>Tatuí - SP</t>
  </si>
  <si>
    <t>Taubaté - SP</t>
  </si>
  <si>
    <t>Tejupá - SP</t>
  </si>
  <si>
    <t>Teodoro Sampaio - SP</t>
  </si>
  <si>
    <t>Terra Roxa - SP</t>
  </si>
  <si>
    <t>Tietê - SP</t>
  </si>
  <si>
    <t>Timburi - SP</t>
  </si>
  <si>
    <t>Torre de Pedra - SP</t>
  </si>
  <si>
    <t>Torrinha - SP</t>
  </si>
  <si>
    <t>Trabiju - SP</t>
  </si>
  <si>
    <t>Tremembé - SP</t>
  </si>
  <si>
    <t>Três Fronteiras - SP</t>
  </si>
  <si>
    <t>Tuiuti - SP</t>
  </si>
  <si>
    <t>Tupã - SP</t>
  </si>
  <si>
    <t>Tupi Paulista - SP</t>
  </si>
  <si>
    <t>Turiúba - SP</t>
  </si>
  <si>
    <t>Turmalina - SP</t>
  </si>
  <si>
    <t>Ubarana - SP</t>
  </si>
  <si>
    <t>Ubatuba - SP</t>
  </si>
  <si>
    <t>Ubirajara - SP</t>
  </si>
  <si>
    <t>Uchoa - SP</t>
  </si>
  <si>
    <t>União Paulista - SP</t>
  </si>
  <si>
    <t>Urânia - SP</t>
  </si>
  <si>
    <t>Uru - SP</t>
  </si>
  <si>
    <t>Urupês - SP</t>
  </si>
  <si>
    <t>Valentim Gentil - SP</t>
  </si>
  <si>
    <t>Valinhos - SP</t>
  </si>
  <si>
    <t>Valparaíso - SP</t>
  </si>
  <si>
    <t>Vargem - SP</t>
  </si>
  <si>
    <t>Vargem Grande do Sul - SP</t>
  </si>
  <si>
    <t>Vargem Grande Paulista - SP</t>
  </si>
  <si>
    <t>Várzea Paulista - SP</t>
  </si>
  <si>
    <t>Vera Cruz - SP</t>
  </si>
  <si>
    <t>Vinhedo - SP</t>
  </si>
  <si>
    <t>Viradouro - SP</t>
  </si>
  <si>
    <t>Vista Alegre do Alto - SP</t>
  </si>
  <si>
    <t>Vitória Brasil - SP</t>
  </si>
  <si>
    <t>Votorantim - SP</t>
  </si>
  <si>
    <t>Votuporanga - SP</t>
  </si>
  <si>
    <t>Zacarias - SP</t>
  </si>
  <si>
    <t>Chavantes - SP</t>
  </si>
  <si>
    <t>Estiva Gerbi - SP</t>
  </si>
  <si>
    <t>Abatiá - PR</t>
  </si>
  <si>
    <t>Adrianópolis - PR</t>
  </si>
  <si>
    <t>Agudos do Sul - PR</t>
  </si>
  <si>
    <t>Almirante Tamandaré - PR</t>
  </si>
  <si>
    <t>Altamira do Paraná - PR</t>
  </si>
  <si>
    <t>Altônia - PR</t>
  </si>
  <si>
    <t>Alto Paraná - PR</t>
  </si>
  <si>
    <t>Alto Piquiri - PR</t>
  </si>
  <si>
    <t>Alvorada do Sul - PR</t>
  </si>
  <si>
    <t>Amaporã - PR</t>
  </si>
  <si>
    <t>Ampére - PR</t>
  </si>
  <si>
    <t>Anahy - PR</t>
  </si>
  <si>
    <t>Andirá - PR</t>
  </si>
  <si>
    <t>Ângulo - PR</t>
  </si>
  <si>
    <t>Antonina - PR</t>
  </si>
  <si>
    <t>Antônio Olinto - PR</t>
  </si>
  <si>
    <t>Apucarana - PR</t>
  </si>
  <si>
    <t>Arapongas - PR</t>
  </si>
  <si>
    <t>Arapoti - PR</t>
  </si>
  <si>
    <t>Arapuã - PR</t>
  </si>
  <si>
    <t>Araruna - PR</t>
  </si>
  <si>
    <t>Araucária - PR</t>
  </si>
  <si>
    <t>Ariranha do Ivaí - PR</t>
  </si>
  <si>
    <t>Assaí - PR</t>
  </si>
  <si>
    <t>Assis Chateaubriand - PR</t>
  </si>
  <si>
    <t>Astorga - PR</t>
  </si>
  <si>
    <t>Atalaia - PR</t>
  </si>
  <si>
    <t>Balsa Nova - PR</t>
  </si>
  <si>
    <t>Bandeirantes - PR</t>
  </si>
  <si>
    <t>Barbosa Ferraz - PR</t>
  </si>
  <si>
    <t>Barracão - PR</t>
  </si>
  <si>
    <t>Barra do Jacaré - PR</t>
  </si>
  <si>
    <t>Bela Vista da Caroba - PR</t>
  </si>
  <si>
    <t>Bela Vista do Paraíso - PR</t>
  </si>
  <si>
    <t>Bituruna - PR</t>
  </si>
  <si>
    <t>Boa Esperança - PR</t>
  </si>
  <si>
    <t>Boa Esperança do Iguaçu - PR</t>
  </si>
  <si>
    <t>Boa Ventura de São Roque - PR</t>
  </si>
  <si>
    <t>Boa Vista da Aparecida - PR</t>
  </si>
  <si>
    <t>Bocaiúva do Sul - PR</t>
  </si>
  <si>
    <t>Bom Jesus do Sul - PR</t>
  </si>
  <si>
    <t>Bom Sucesso - PR</t>
  </si>
  <si>
    <t>Bom Sucesso do Sul - PR</t>
  </si>
  <si>
    <t>Borrazópolis - PR</t>
  </si>
  <si>
    <t>Braganey - PR</t>
  </si>
  <si>
    <t>Brasilândia do Sul - PR</t>
  </si>
  <si>
    <t>Cafeara - PR</t>
  </si>
  <si>
    <t>Cafelândia - PR</t>
  </si>
  <si>
    <t>Cafezal do Sul - PR</t>
  </si>
  <si>
    <t>Califórnia - PR</t>
  </si>
  <si>
    <t>Cambará - PR</t>
  </si>
  <si>
    <t>Cambé - PR</t>
  </si>
  <si>
    <t>Cambira - PR</t>
  </si>
  <si>
    <t>Campina da Lagoa - PR</t>
  </si>
  <si>
    <t>Campina do Simão - PR</t>
  </si>
  <si>
    <t>Campina Grande do Sul - PR</t>
  </si>
  <si>
    <t>Campo Bonito - PR</t>
  </si>
  <si>
    <t>Campo do Tenente - PR</t>
  </si>
  <si>
    <t>Campo Largo - PR</t>
  </si>
  <si>
    <t>Campo Magro - PR</t>
  </si>
  <si>
    <t>Campo Mourão - PR</t>
  </si>
  <si>
    <t>Cândido de Abreu - PR</t>
  </si>
  <si>
    <t>Candói - PR</t>
  </si>
  <si>
    <t>Cantagalo - PR</t>
  </si>
  <si>
    <t>Capanema - PR</t>
  </si>
  <si>
    <t>Capitão Leônidas Marques - PR</t>
  </si>
  <si>
    <t>Carambeí - PR</t>
  </si>
  <si>
    <t>Carlópolis - PR</t>
  </si>
  <si>
    <t>Cascavel - PR</t>
  </si>
  <si>
    <t>Castro - PR</t>
  </si>
  <si>
    <t>Catanduvas - PR</t>
  </si>
  <si>
    <t>Centenário do Sul - PR</t>
  </si>
  <si>
    <t>Cerro Azul - PR</t>
  </si>
  <si>
    <t>Céu Azul - PR</t>
  </si>
  <si>
    <t>Chopinzinho - PR</t>
  </si>
  <si>
    <t>Cianorte - PR</t>
  </si>
  <si>
    <t>Cidade Gaúcha - PR</t>
  </si>
  <si>
    <t>Clevelândia - PR</t>
  </si>
  <si>
    <t>Colombo - PR</t>
  </si>
  <si>
    <t>Colorado - PR</t>
  </si>
  <si>
    <t>Congonhinhas - PR</t>
  </si>
  <si>
    <t>Conselheiro Mairinck - PR</t>
  </si>
  <si>
    <t>Contenda - PR</t>
  </si>
  <si>
    <t>Corbélia - PR</t>
  </si>
  <si>
    <t>Cornélio Procópio - PR</t>
  </si>
  <si>
    <t>Coronel Domingos Soares - PR</t>
  </si>
  <si>
    <t>Coronel Vivida - PR</t>
  </si>
  <si>
    <t>Corumbataí do Sul - PR</t>
  </si>
  <si>
    <t>Cruzeiro do Iguaçu - PR</t>
  </si>
  <si>
    <t>Cruzeiro do Oeste - PR</t>
  </si>
  <si>
    <t>Cruzeiro do Sul - PR</t>
  </si>
  <si>
    <t>Cruz Machado - PR</t>
  </si>
  <si>
    <t>Cruzmaltina - PR</t>
  </si>
  <si>
    <t>Curitiba - PR</t>
  </si>
  <si>
    <t>Curiúva - PR</t>
  </si>
  <si>
    <t>Diamante do Norte - PR</t>
  </si>
  <si>
    <t>Diamante do Sul - PR</t>
  </si>
  <si>
    <t>Diamante D´oeste - PR</t>
  </si>
  <si>
    <t>Dois Vizinhos - PR</t>
  </si>
  <si>
    <t>Douradina - PR</t>
  </si>
  <si>
    <t>Doutor Camargo - PR</t>
  </si>
  <si>
    <t>Enéas Marques - PR</t>
  </si>
  <si>
    <t>Engenheiro Beltrão - PR</t>
  </si>
  <si>
    <t>Esperança Nova - PR</t>
  </si>
  <si>
    <t>Entre Rios do Oeste - PR</t>
  </si>
  <si>
    <t>Espigão Alto do Iguaçu - PR</t>
  </si>
  <si>
    <t>Farol - PR</t>
  </si>
  <si>
    <t>Faxinal - PR</t>
  </si>
  <si>
    <t>Fazenda Rio Grande - PR</t>
  </si>
  <si>
    <t>Fênix - PR</t>
  </si>
  <si>
    <t>Fernandes Pinheiro - PR</t>
  </si>
  <si>
    <t>Figueira - PR</t>
  </si>
  <si>
    <t>Floraí - PR</t>
  </si>
  <si>
    <t>Flor da Serra do Sul - PR</t>
  </si>
  <si>
    <t>Floresta - PR</t>
  </si>
  <si>
    <t>Florestópolis - PR</t>
  </si>
  <si>
    <t>Flórida - PR</t>
  </si>
  <si>
    <t>Formosa do Oeste - PR</t>
  </si>
  <si>
    <t>Foz do Iguaçu - PR</t>
  </si>
  <si>
    <t>Francisco Alves - PR</t>
  </si>
  <si>
    <t>Francisco Beltrão - PR</t>
  </si>
  <si>
    <t>Foz do Jordão - PR</t>
  </si>
  <si>
    <t>General Carneiro - PR</t>
  </si>
  <si>
    <t>Godoy Moreira - PR</t>
  </si>
  <si>
    <t>Goioerê - PR</t>
  </si>
  <si>
    <t>Goioxim - PR</t>
  </si>
  <si>
    <t>Grandes Rios - PR</t>
  </si>
  <si>
    <t>Guaíra - PR</t>
  </si>
  <si>
    <t>Guairaçá - PR</t>
  </si>
  <si>
    <t>Guamiranga - PR</t>
  </si>
  <si>
    <t>Guapirama - PR</t>
  </si>
  <si>
    <t>Guaporema - PR</t>
  </si>
  <si>
    <t>Guaraci - PR</t>
  </si>
  <si>
    <t>Guaraniaçu - PR</t>
  </si>
  <si>
    <t>Guarapuava - PR</t>
  </si>
  <si>
    <t>Guaraqueçaba - PR</t>
  </si>
  <si>
    <t>Guaratuba - PR</t>
  </si>
  <si>
    <t>Honório Serpa - PR</t>
  </si>
  <si>
    <t>Ibaiti - PR</t>
  </si>
  <si>
    <t>Ibema - PR</t>
  </si>
  <si>
    <t>Ibiporã - PR</t>
  </si>
  <si>
    <t>Icaraíma - PR</t>
  </si>
  <si>
    <t>Iguaraçu - PR</t>
  </si>
  <si>
    <t>Iguatu - PR</t>
  </si>
  <si>
    <t>Imbaú - PR</t>
  </si>
  <si>
    <t>Imbituva - PR</t>
  </si>
  <si>
    <t>Inácio Martins - PR</t>
  </si>
  <si>
    <t>Inajá - PR</t>
  </si>
  <si>
    <t>Indianópolis - PR</t>
  </si>
  <si>
    <t>Ipiranga - PR</t>
  </si>
  <si>
    <t>Iporã - PR</t>
  </si>
  <si>
    <t>Iracema do Oeste - PR</t>
  </si>
  <si>
    <t>Irati - PR</t>
  </si>
  <si>
    <t>Iretama - PR</t>
  </si>
  <si>
    <t>Itaguajé - PR</t>
  </si>
  <si>
    <t>Itaipulândia - PR</t>
  </si>
  <si>
    <t>Itambaracá - PR</t>
  </si>
  <si>
    <t>Itambé - PR</t>
  </si>
  <si>
    <t>Itapejara D´oeste - PR</t>
  </si>
  <si>
    <t>Itaperuçu - PR</t>
  </si>
  <si>
    <t>Itaúna do Sul - PR</t>
  </si>
  <si>
    <t>Ivaí - PR</t>
  </si>
  <si>
    <t>Ivaiporã - PR</t>
  </si>
  <si>
    <t>Ivaté - PR</t>
  </si>
  <si>
    <t>Ivatuba - PR</t>
  </si>
  <si>
    <t>Jaboti - PR</t>
  </si>
  <si>
    <t>Jacarezinho - PR</t>
  </si>
  <si>
    <t>Jaguapitã - PR</t>
  </si>
  <si>
    <t>Jaguariaíva - PR</t>
  </si>
  <si>
    <t>Jandaia do Sul - PR</t>
  </si>
  <si>
    <t>Janiópolis - PR</t>
  </si>
  <si>
    <t>Japira - PR</t>
  </si>
  <si>
    <t>Japurá - PR</t>
  </si>
  <si>
    <t>Jardim Alegre - PR</t>
  </si>
  <si>
    <t>Jardim Olinda - PR</t>
  </si>
  <si>
    <t>Jataizinho - PR</t>
  </si>
  <si>
    <t>Jesuítas - PR</t>
  </si>
  <si>
    <t>Joaquim Távora - PR</t>
  </si>
  <si>
    <t>Jundiaí do Sul - PR</t>
  </si>
  <si>
    <t>Juranda - PR</t>
  </si>
  <si>
    <t>Jussara - PR</t>
  </si>
  <si>
    <t>Kaloré - PR</t>
  </si>
  <si>
    <t>Lapa - PR</t>
  </si>
  <si>
    <t>Laranjal - PR</t>
  </si>
  <si>
    <t>Laranjeiras do Sul - PR</t>
  </si>
  <si>
    <t>Leópolis - PR</t>
  </si>
  <si>
    <t>Lidianópolis - PR</t>
  </si>
  <si>
    <t>Lindoeste - PR</t>
  </si>
  <si>
    <t>Loanda - PR</t>
  </si>
  <si>
    <t>Lobato - PR</t>
  </si>
  <si>
    <t>Londrina - PR</t>
  </si>
  <si>
    <t>Luiziana - PR</t>
  </si>
  <si>
    <t>Lunardelli - PR</t>
  </si>
  <si>
    <t>Lupionópolis - PR</t>
  </si>
  <si>
    <t>Mallet - PR</t>
  </si>
  <si>
    <t>Mamborê - PR</t>
  </si>
  <si>
    <t>Mandaguaçu - PR</t>
  </si>
  <si>
    <t>Mandaguari - PR</t>
  </si>
  <si>
    <t>Mandirituba - PR</t>
  </si>
  <si>
    <t>Manfrinópolis - PR</t>
  </si>
  <si>
    <t>Mangueirinha - PR</t>
  </si>
  <si>
    <t>Manoel Ribas - PR</t>
  </si>
  <si>
    <t>Marechal Cândido Rondon - PR</t>
  </si>
  <si>
    <t>Maria Helena - PR</t>
  </si>
  <si>
    <t>Marialva - PR</t>
  </si>
  <si>
    <t>Marilândia do Sul - PR</t>
  </si>
  <si>
    <t>Marilena - PR</t>
  </si>
  <si>
    <t>Mariluz - PR</t>
  </si>
  <si>
    <t>Maringá - PR</t>
  </si>
  <si>
    <t>Mariópolis - PR</t>
  </si>
  <si>
    <t>Maripá - PR</t>
  </si>
  <si>
    <t>Marmeleiro - PR</t>
  </si>
  <si>
    <t>Marquinho - PR</t>
  </si>
  <si>
    <t>Marumbi - PR</t>
  </si>
  <si>
    <t>Matelândia - PR</t>
  </si>
  <si>
    <t>Matinhos - PR</t>
  </si>
  <si>
    <t>Mato Rico - PR</t>
  </si>
  <si>
    <t>Mauá da Serra - PR</t>
  </si>
  <si>
    <t>Medianeira - PR</t>
  </si>
  <si>
    <t>Mercedes - PR</t>
  </si>
  <si>
    <t>Mirador - PR</t>
  </si>
  <si>
    <t>Miraselva - PR</t>
  </si>
  <si>
    <t>Missal - PR</t>
  </si>
  <si>
    <t>Moreira Sales - PR</t>
  </si>
  <si>
    <t>Morretes - PR</t>
  </si>
  <si>
    <t>Munhoz de Melo - PR</t>
  </si>
  <si>
    <t>Nossa Senhora Das Graças - PR</t>
  </si>
  <si>
    <t>Nova Aliança do Ivaí - PR</t>
  </si>
  <si>
    <t>Nova América da Colina - PR</t>
  </si>
  <si>
    <t>Nova Aurora - PR</t>
  </si>
  <si>
    <t>Nova Cantu - PR</t>
  </si>
  <si>
    <t>Nova Esperança - PR</t>
  </si>
  <si>
    <t>Nova Esperança do Sudoeste - PR</t>
  </si>
  <si>
    <t>Nova Fátima - PR</t>
  </si>
  <si>
    <t>Nova Laranjeiras - PR</t>
  </si>
  <si>
    <t>Nova Londrina - PR</t>
  </si>
  <si>
    <t>Nova Olímpia - PR</t>
  </si>
  <si>
    <t>Nova Santa Bárbara - PR</t>
  </si>
  <si>
    <t>Nova Santa Rosa - PR</t>
  </si>
  <si>
    <t>Nova Prata do Iguaçu - PR</t>
  </si>
  <si>
    <t>Nova Tebas - PR</t>
  </si>
  <si>
    <t>Novo Itacolomi - PR</t>
  </si>
  <si>
    <t>Ortigueira - PR</t>
  </si>
  <si>
    <t>Ourizona - PR</t>
  </si>
  <si>
    <t>Ouro Verde do Oeste - PR</t>
  </si>
  <si>
    <t>Paiçandu - PR</t>
  </si>
  <si>
    <t>Palmas - PR</t>
  </si>
  <si>
    <t>Palmeira - PR</t>
  </si>
  <si>
    <t>Palmital - PR</t>
  </si>
  <si>
    <t>Palotina - PR</t>
  </si>
  <si>
    <t>Paraíso do Norte - PR</t>
  </si>
  <si>
    <t>Paranacity - PR</t>
  </si>
  <si>
    <t>Paranaguá - PR</t>
  </si>
  <si>
    <t>Paranapoema - PR</t>
  </si>
  <si>
    <t>Paranavaí - PR</t>
  </si>
  <si>
    <t>Pato Bragado - PR</t>
  </si>
  <si>
    <t>Pato Branco - PR</t>
  </si>
  <si>
    <t>Paula Freitas - PR</t>
  </si>
  <si>
    <t>Paulo Frontin - PR</t>
  </si>
  <si>
    <t>Peabiru - PR</t>
  </si>
  <si>
    <t>Perobal - PR</t>
  </si>
  <si>
    <t>Pérola - PR</t>
  </si>
  <si>
    <t>Pérola D´oeste - PR</t>
  </si>
  <si>
    <t>Piên - PR</t>
  </si>
  <si>
    <t>Pinhais - PR</t>
  </si>
  <si>
    <t>Pinhalão - PR</t>
  </si>
  <si>
    <t>Pinhal de São Bento - PR</t>
  </si>
  <si>
    <t>Pinhão - PR</t>
  </si>
  <si>
    <t>Piraí do Sul - PR</t>
  </si>
  <si>
    <t>Piraquara - PR</t>
  </si>
  <si>
    <t>Pitanga - PR</t>
  </si>
  <si>
    <t>Pitangueiras - PR</t>
  </si>
  <si>
    <t>Planaltina do Paraná - PR</t>
  </si>
  <si>
    <t>Planalto - PR</t>
  </si>
  <si>
    <t>Ponta Grossa - PR</t>
  </si>
  <si>
    <t>Pontal do Paraná - PR</t>
  </si>
  <si>
    <t>Porecatu - PR</t>
  </si>
  <si>
    <t>Porto Amazonas - PR</t>
  </si>
  <si>
    <t>Porto Barreiro - PR</t>
  </si>
  <si>
    <t>Porto Rico - PR</t>
  </si>
  <si>
    <t>Porto Vitória - PR</t>
  </si>
  <si>
    <t>Prado Ferreira - PR</t>
  </si>
  <si>
    <t>Pranchita - PR</t>
  </si>
  <si>
    <t>Presidente Castelo Branco - PR</t>
  </si>
  <si>
    <t>Primeiro de Maio - PR</t>
  </si>
  <si>
    <t>Prudentópolis - PR</t>
  </si>
  <si>
    <t>Quarto Centenário - PR</t>
  </si>
  <si>
    <t>Quatiguá - PR</t>
  </si>
  <si>
    <t>Quatro Barras - PR</t>
  </si>
  <si>
    <t>Quatro Pontes - PR</t>
  </si>
  <si>
    <t>Quedas do Iguaçu - PR</t>
  </si>
  <si>
    <t>Querência do Norte - PR</t>
  </si>
  <si>
    <t>Quinta do Sol - PR</t>
  </si>
  <si>
    <t>Quitandinha - PR</t>
  </si>
  <si>
    <t>Ramilândia - PR</t>
  </si>
  <si>
    <t>Rancho Alegre - PR</t>
  </si>
  <si>
    <t>Rancho Alegre D´oeste - PR</t>
  </si>
  <si>
    <t>Realeza - PR</t>
  </si>
  <si>
    <t>Rebouças - PR</t>
  </si>
  <si>
    <t>Renascença - PR</t>
  </si>
  <si>
    <t>Reserva - PR</t>
  </si>
  <si>
    <t>Reserva do Iguaçu - PR</t>
  </si>
  <si>
    <t>Ribeirão Claro - PR</t>
  </si>
  <si>
    <t>Ribeirão do Pinhal - PR</t>
  </si>
  <si>
    <t>Rio Azul - PR</t>
  </si>
  <si>
    <t>Rio Bom - PR</t>
  </si>
  <si>
    <t>Rio Bonito do Iguaçu - PR</t>
  </si>
  <si>
    <t>Rio Branco do Ivaí - PR</t>
  </si>
  <si>
    <t>Rio Branco do Sul - PR</t>
  </si>
  <si>
    <t>Rio Negro - PR</t>
  </si>
  <si>
    <t>Rolândia - PR</t>
  </si>
  <si>
    <t>Roncador - PR</t>
  </si>
  <si>
    <t>Rondon - PR</t>
  </si>
  <si>
    <t>Rosário do Ivaí - PR</t>
  </si>
  <si>
    <t>Sabáudia - PR</t>
  </si>
  <si>
    <t>Salgado Filho - PR</t>
  </si>
  <si>
    <t>Salto do Itararé - PR</t>
  </si>
  <si>
    <t>Salto do Lontra - PR</t>
  </si>
  <si>
    <t>Santa Amélia - PR</t>
  </si>
  <si>
    <t>Santa Cecília do Pavão - PR</t>
  </si>
  <si>
    <t>Santa Cruz de Monte Castelo - PR</t>
  </si>
  <si>
    <t>Santa fé - PR</t>
  </si>
  <si>
    <t>Santa Helena - PR</t>
  </si>
  <si>
    <t>Santa Inês - PR</t>
  </si>
  <si>
    <t>Santa Isabel do Ivaí - PR</t>
  </si>
  <si>
    <t>Santa Izabel do Oeste - PR</t>
  </si>
  <si>
    <t>Santa Lúcia - PR</t>
  </si>
  <si>
    <t>Santa Maria do Oeste - PR</t>
  </si>
  <si>
    <t>Santa Mariana - PR</t>
  </si>
  <si>
    <t>Santa Mônica - PR</t>
  </si>
  <si>
    <t>Santana do Itararé - PR</t>
  </si>
  <si>
    <t>Santa Tereza do Oeste - PR</t>
  </si>
  <si>
    <t>Santa Terezinha de Itaipu - PR</t>
  </si>
  <si>
    <t>Santo Antônio da Platina - PR</t>
  </si>
  <si>
    <t>Santo Antônio do Caiuá - PR</t>
  </si>
  <si>
    <t>Santo Antônio do Paraíso - PR</t>
  </si>
  <si>
    <t>Santo Antônio do Sudoeste - PR</t>
  </si>
  <si>
    <t>Santo Inácio - PR</t>
  </si>
  <si>
    <t>São Carlos do Ivaí - PR</t>
  </si>
  <si>
    <t>São Jerônimo da Serra - PR</t>
  </si>
  <si>
    <t>São João - PR</t>
  </si>
  <si>
    <t>São João do Caiuá - PR</t>
  </si>
  <si>
    <t>São João do Ivaí - PR</t>
  </si>
  <si>
    <t>São João do Triunfo - PR</t>
  </si>
  <si>
    <t>São Jorge D´oeste - PR</t>
  </si>
  <si>
    <t>São Jorge do Ivaí - PR</t>
  </si>
  <si>
    <t>São Jorge do Patrocínio - PR</t>
  </si>
  <si>
    <t>São José da Boa Vista - PR</t>
  </si>
  <si>
    <t>São José Das Palmeiras - PR</t>
  </si>
  <si>
    <t>São José Dos Pinhais - PR</t>
  </si>
  <si>
    <t>São Manoel do Paraná - PR</t>
  </si>
  <si>
    <t>São Mateus do Sul - PR</t>
  </si>
  <si>
    <t>São Miguel do Iguaçu - PR</t>
  </si>
  <si>
    <t>São Pedro do Iguaçu - PR</t>
  </si>
  <si>
    <t>São Pedro do Ivaí - PR</t>
  </si>
  <si>
    <t>São Pedro do Paraná - PR</t>
  </si>
  <si>
    <t>São Sebastião da Amoreira - PR</t>
  </si>
  <si>
    <t>São Tomé - PR</t>
  </si>
  <si>
    <t>Sapopema - PR</t>
  </si>
  <si>
    <t>Sarandi - PR</t>
  </si>
  <si>
    <t>Saudade do Iguaçu - PR</t>
  </si>
  <si>
    <t>Sengés - PR</t>
  </si>
  <si>
    <t>Serranópolis do Iguaçu - PR</t>
  </si>
  <si>
    <t>Sertaneja - PR</t>
  </si>
  <si>
    <t>Sertanópolis - PR</t>
  </si>
  <si>
    <t>Siqueira Campos - PR</t>
  </si>
  <si>
    <t>Sulina - PR</t>
  </si>
  <si>
    <t>Tamarana - PR</t>
  </si>
  <si>
    <t>Tamboara - PR</t>
  </si>
  <si>
    <t>Tapejara - PR</t>
  </si>
  <si>
    <t>Tapira - PR</t>
  </si>
  <si>
    <t>Teixeira Soares - PR</t>
  </si>
  <si>
    <t>Telêmaco Borba - PR</t>
  </si>
  <si>
    <t>Terra Boa - PR</t>
  </si>
  <si>
    <t>Terra Rica - PR</t>
  </si>
  <si>
    <t>Terra Roxa - PR</t>
  </si>
  <si>
    <t>Tibagi - PR</t>
  </si>
  <si>
    <t>Tijucas do Sul - PR</t>
  </si>
  <si>
    <t>Toledo - PR</t>
  </si>
  <si>
    <t>Tomazina - PR</t>
  </si>
  <si>
    <t>Três Barras do Paraná - PR</t>
  </si>
  <si>
    <t>Tunas do Paraná - PR</t>
  </si>
  <si>
    <t>Tuneiras do Oeste - PR</t>
  </si>
  <si>
    <t>Tupãssi - PR</t>
  </si>
  <si>
    <t>Turvo - PR</t>
  </si>
  <si>
    <t>Ubiratã - PR</t>
  </si>
  <si>
    <t>Umuarama - PR</t>
  </si>
  <si>
    <t>União da Vitória - PR</t>
  </si>
  <si>
    <t>Uniflor - PR</t>
  </si>
  <si>
    <t>Uraí - PR</t>
  </si>
  <si>
    <t>Wenceslau Braz - PR</t>
  </si>
  <si>
    <t>Ventania - PR</t>
  </si>
  <si>
    <t>Vera Cruz do Oeste - PR</t>
  </si>
  <si>
    <t>Verê - PR</t>
  </si>
  <si>
    <t>Vila Alta - PR</t>
  </si>
  <si>
    <t>Doutor Ulysses - PR</t>
  </si>
  <si>
    <t>Virmond - PR</t>
  </si>
  <si>
    <t>Vitorino - PR</t>
  </si>
  <si>
    <t>Xambrê - PR</t>
  </si>
  <si>
    <t>Abdon Batista - SC</t>
  </si>
  <si>
    <t>Abelardo Luz - SC</t>
  </si>
  <si>
    <t>Agrolândia - SC</t>
  </si>
  <si>
    <t>Agronômica - SC</t>
  </si>
  <si>
    <t>Água Doce - SC</t>
  </si>
  <si>
    <t>Águas de Chapecó - SC</t>
  </si>
  <si>
    <t>Águas Frias - SC</t>
  </si>
  <si>
    <t>Águas Mornas - SC</t>
  </si>
  <si>
    <t>Alfredo Wagner - SC</t>
  </si>
  <si>
    <t>Alto Bela Vista - SC</t>
  </si>
  <si>
    <t>Anchieta - SC</t>
  </si>
  <si>
    <t>Angelina - SC</t>
  </si>
  <si>
    <t>Anita Garibaldi - SC</t>
  </si>
  <si>
    <t>Anitápolis - SC</t>
  </si>
  <si>
    <t>Antônio Carlos - SC</t>
  </si>
  <si>
    <t>Apiúna - SC</t>
  </si>
  <si>
    <t>Arabutã - SC</t>
  </si>
  <si>
    <t>Araquari - SC</t>
  </si>
  <si>
    <t>Araranguá - SC</t>
  </si>
  <si>
    <t>Armazém - SC</t>
  </si>
  <si>
    <t>Arroio Trinta - SC</t>
  </si>
  <si>
    <t>Arvoredo - SC</t>
  </si>
  <si>
    <t>Ascurra - SC</t>
  </si>
  <si>
    <t>Atalanta - SC</t>
  </si>
  <si>
    <t>Aurora - SC</t>
  </si>
  <si>
    <t>Balneário Arroio do Silva - SC</t>
  </si>
  <si>
    <t>Balneário Camboriú - SC</t>
  </si>
  <si>
    <t>Balneário Barra do Sul - SC</t>
  </si>
  <si>
    <t>Balneário Gaivota - SC</t>
  </si>
  <si>
    <t>Bandeirante - SC</t>
  </si>
  <si>
    <t>Barra Bonita - SC</t>
  </si>
  <si>
    <t>Barra Velha - SC</t>
  </si>
  <si>
    <t>Bela Vista do Toldo - SC</t>
  </si>
  <si>
    <t>Belmonte - SC</t>
  </si>
  <si>
    <t>Benedito Novo - SC</t>
  </si>
  <si>
    <t>Biguaçu - SC</t>
  </si>
  <si>
    <t>Blumenau - SC</t>
  </si>
  <si>
    <t>Bocaina do Sul - SC</t>
  </si>
  <si>
    <t>Bombinhas - SC</t>
  </si>
  <si>
    <t>Bom Jardim da Serra - SC</t>
  </si>
  <si>
    <t>Bom Jesus - SC</t>
  </si>
  <si>
    <t>Bom Jesus do Oeste - SC</t>
  </si>
  <si>
    <t>Bom Retiro - SC</t>
  </si>
  <si>
    <t>Botuverá - SC</t>
  </si>
  <si>
    <t>Braço do Norte - SC</t>
  </si>
  <si>
    <t>Braço do Trombudo - SC</t>
  </si>
  <si>
    <t>Brunópolis - SC</t>
  </si>
  <si>
    <t>Brusque - SC</t>
  </si>
  <si>
    <t>Caçador - SC</t>
  </si>
  <si>
    <t>Caibi - SC</t>
  </si>
  <si>
    <t>Calmon - SC</t>
  </si>
  <si>
    <t>Camboriú - SC</t>
  </si>
  <si>
    <t>Capão Alto - SC</t>
  </si>
  <si>
    <t>Campo Alegre - SC</t>
  </si>
  <si>
    <t>Campo Belo do Sul - SC</t>
  </si>
  <si>
    <t>Campo Erê - SC</t>
  </si>
  <si>
    <t>Campos Novos - SC</t>
  </si>
  <si>
    <t>Canelinha - SC</t>
  </si>
  <si>
    <t>Canoinhas - SC</t>
  </si>
  <si>
    <t>Capinzal - SC</t>
  </si>
  <si>
    <t>Capivari de Baixo - SC</t>
  </si>
  <si>
    <t>Catanduvas - SC</t>
  </si>
  <si>
    <t>Caxambu do Sul - SC</t>
  </si>
  <si>
    <t>Celso Ramos - SC</t>
  </si>
  <si>
    <t>Cerro Negro - SC</t>
  </si>
  <si>
    <t>Chapadão do Lageado - SC</t>
  </si>
  <si>
    <t>Chapecó - SC</t>
  </si>
  <si>
    <t>Cocal do Sul - SC</t>
  </si>
  <si>
    <t>Concórdia - SC</t>
  </si>
  <si>
    <t>Cordilheira Alta - SC</t>
  </si>
  <si>
    <t>Coronel Freitas - SC</t>
  </si>
  <si>
    <t>Coronel Martins - SC</t>
  </si>
  <si>
    <t>Corupá - SC</t>
  </si>
  <si>
    <t>Correia Pinto - SC</t>
  </si>
  <si>
    <t>Criciúma - SC</t>
  </si>
  <si>
    <t>Cunha Porã - SC</t>
  </si>
  <si>
    <t>Cunhataí - SC</t>
  </si>
  <si>
    <t>Curitibanos - SC</t>
  </si>
  <si>
    <t>Descanso - SC</t>
  </si>
  <si>
    <t>Dionísio Cerqueira - SC</t>
  </si>
  <si>
    <t>Dona Emma - SC</t>
  </si>
  <si>
    <t>Doutor Pedrinho - SC</t>
  </si>
  <si>
    <t>Entre Rios - SC</t>
  </si>
  <si>
    <t>Ermo - SC</t>
  </si>
  <si>
    <t>Erval Velho - SC</t>
  </si>
  <si>
    <t>Faxinal Dos Guedes - SC</t>
  </si>
  <si>
    <t>Flor do Sertão - SC</t>
  </si>
  <si>
    <t>Florianópolis - SC</t>
  </si>
  <si>
    <t>Formosa do Sul - SC</t>
  </si>
  <si>
    <t>Forquilhinha - SC</t>
  </si>
  <si>
    <t>Fraiburgo - SC</t>
  </si>
  <si>
    <t>Frei Rogério - SC</t>
  </si>
  <si>
    <t>Galvão - SC</t>
  </si>
  <si>
    <t>Garopaba - SC</t>
  </si>
  <si>
    <t>Garuva - SC</t>
  </si>
  <si>
    <t>Gaspar - SC</t>
  </si>
  <si>
    <t>Governador Celso Ramos - SC</t>
  </si>
  <si>
    <t>Grão Pará - SC</t>
  </si>
  <si>
    <t>Gravatal - SC</t>
  </si>
  <si>
    <t>Guabiruba - SC</t>
  </si>
  <si>
    <t>Guaraciaba - SC</t>
  </si>
  <si>
    <t>Guaramirim - SC</t>
  </si>
  <si>
    <t>Guarujá do Sul - SC</t>
  </si>
  <si>
    <t>Guatambú - SC</t>
  </si>
  <si>
    <t>Herval D´oeste - SC</t>
  </si>
  <si>
    <t>Ibiam - SC</t>
  </si>
  <si>
    <t>Ibicaré - SC</t>
  </si>
  <si>
    <t>Ibirama - SC</t>
  </si>
  <si>
    <t>Içara - SC</t>
  </si>
  <si>
    <t>Ilhota - SC</t>
  </si>
  <si>
    <t>Imaruí - SC</t>
  </si>
  <si>
    <t>Imbituba - SC</t>
  </si>
  <si>
    <t>Imbuia - SC</t>
  </si>
  <si>
    <t>Indaial - SC</t>
  </si>
  <si>
    <t>Iomerê - SC</t>
  </si>
  <si>
    <t>Ipira - SC</t>
  </si>
  <si>
    <t>Iporã do Oeste - SC</t>
  </si>
  <si>
    <t>Ipuaçu - SC</t>
  </si>
  <si>
    <t>Ipumirim - SC</t>
  </si>
  <si>
    <t>Iraceminha - SC</t>
  </si>
  <si>
    <t>Irani - SC</t>
  </si>
  <si>
    <t>Irati - SC</t>
  </si>
  <si>
    <t>Irineópolis - SC</t>
  </si>
  <si>
    <t>Itá - SC</t>
  </si>
  <si>
    <t>Itaiópolis - SC</t>
  </si>
  <si>
    <t>Itajaí - SC</t>
  </si>
  <si>
    <t>Itapema - SC</t>
  </si>
  <si>
    <t>Itapiranga - SC</t>
  </si>
  <si>
    <t>Itapoá - SC</t>
  </si>
  <si>
    <t>Ituporanga - SC</t>
  </si>
  <si>
    <t>Jaborá - SC</t>
  </si>
  <si>
    <t>Jacinto Machado - SC</t>
  </si>
  <si>
    <t>Jaguaruna - SC</t>
  </si>
  <si>
    <t>Jaraguá do Sul - SC</t>
  </si>
  <si>
    <t>Jardinópolis - SC</t>
  </si>
  <si>
    <t>Joaçaba - SC</t>
  </si>
  <si>
    <t>Joinville - SC</t>
  </si>
  <si>
    <t>José Boiteux - SC</t>
  </si>
  <si>
    <t>Jupiá - SC</t>
  </si>
  <si>
    <t>Lacerdópolis - SC</t>
  </si>
  <si>
    <t>Lages - SC</t>
  </si>
  <si>
    <t>Laguna - SC</t>
  </si>
  <si>
    <t>Lajeado Grande - SC</t>
  </si>
  <si>
    <t>Laurentino - SC</t>
  </si>
  <si>
    <t>Lauro Muller - SC</t>
  </si>
  <si>
    <t>Lebon Régis - SC</t>
  </si>
  <si>
    <t>Leoberto Leal - SC</t>
  </si>
  <si>
    <t>Lindóia do Sul - SC</t>
  </si>
  <si>
    <t>Lontras - SC</t>
  </si>
  <si>
    <t>Luiz Alves - SC</t>
  </si>
  <si>
    <t>Luzerna - SC</t>
  </si>
  <si>
    <t>Macieira - SC</t>
  </si>
  <si>
    <t>Mafra - SC</t>
  </si>
  <si>
    <t>Major Gercino - SC</t>
  </si>
  <si>
    <t>Major Vieira - SC</t>
  </si>
  <si>
    <t>Maracajá - SC</t>
  </si>
  <si>
    <t>Maravilha - SC</t>
  </si>
  <si>
    <t>Marema - SC</t>
  </si>
  <si>
    <t>Massaranduba - SC</t>
  </si>
  <si>
    <t>Matos Costa - SC</t>
  </si>
  <si>
    <t>Meleiro - SC</t>
  </si>
  <si>
    <t>Mirim Doce - SC</t>
  </si>
  <si>
    <t>Modelo - SC</t>
  </si>
  <si>
    <t>Mondaí - SC</t>
  </si>
  <si>
    <t>Monte Carlo - SC</t>
  </si>
  <si>
    <t>Monte Castelo - SC</t>
  </si>
  <si>
    <t>Morro da Fumaça - SC</t>
  </si>
  <si>
    <t>Morro Grande - SC</t>
  </si>
  <si>
    <t>Navegantes - SC</t>
  </si>
  <si>
    <t>Nova Erechim - SC</t>
  </si>
  <si>
    <t>Nova Itaberaba - SC</t>
  </si>
  <si>
    <t>Nova Trento - SC</t>
  </si>
  <si>
    <t>Nova Veneza - SC</t>
  </si>
  <si>
    <t>Novo Horizonte - SC</t>
  </si>
  <si>
    <t>Orleans - SC</t>
  </si>
  <si>
    <t>Otacílio Costa - SC</t>
  </si>
  <si>
    <t>Ouro - SC</t>
  </si>
  <si>
    <t>Ouro Verde - SC</t>
  </si>
  <si>
    <t>Paial - SC</t>
  </si>
  <si>
    <t>Painel - SC</t>
  </si>
  <si>
    <t>Palhoça - SC</t>
  </si>
  <si>
    <t>Palma Sola - SC</t>
  </si>
  <si>
    <t>Palmeira - SC</t>
  </si>
  <si>
    <t>Palmitos - SC</t>
  </si>
  <si>
    <t>Papanduva - SC</t>
  </si>
  <si>
    <t>Paraíso - SC</t>
  </si>
  <si>
    <t>Passo de Torres - SC</t>
  </si>
  <si>
    <t>Passos Maia - SC</t>
  </si>
  <si>
    <t>Paulo Lopes - SC</t>
  </si>
  <si>
    <t>Pedras Grandes - SC</t>
  </si>
  <si>
    <t>Penha - SC</t>
  </si>
  <si>
    <t>Peritiba - SC</t>
  </si>
  <si>
    <t>Pescaria Brava - SC</t>
  </si>
  <si>
    <t>Petrolândia - SC</t>
  </si>
  <si>
    <t>Piçarras - SC</t>
  </si>
  <si>
    <t>Pinhalzinho - SC</t>
  </si>
  <si>
    <t>Pinheiro Preto - SC</t>
  </si>
  <si>
    <t>Piratuba - SC</t>
  </si>
  <si>
    <t>Planalto Alegre - SC</t>
  </si>
  <si>
    <t>Pomerode - SC</t>
  </si>
  <si>
    <t>Ponte Alta - SC</t>
  </si>
  <si>
    <t>Ponte Alta do Norte - SC</t>
  </si>
  <si>
    <t>Ponte Serrada - SC</t>
  </si>
  <si>
    <t>Porto Belo - SC</t>
  </si>
  <si>
    <t>Porto União - SC</t>
  </si>
  <si>
    <t>Pouso Redondo - SC</t>
  </si>
  <si>
    <t>Praia Grande - SC</t>
  </si>
  <si>
    <t>Presidente Castelo Branco - SC</t>
  </si>
  <si>
    <t>Presidente Getúlio - SC</t>
  </si>
  <si>
    <t>Presidente Nereu - SC</t>
  </si>
  <si>
    <t>Princesa - SC</t>
  </si>
  <si>
    <t>Quilombo - SC</t>
  </si>
  <si>
    <t>Rancho Queimado - SC</t>
  </si>
  <si>
    <t>Rio Das Antas - SC</t>
  </si>
  <si>
    <t>Rio do Campo - SC</t>
  </si>
  <si>
    <t>Rio do Oeste - SC</t>
  </si>
  <si>
    <t>Rio Dos Cedros - SC</t>
  </si>
  <si>
    <t>Rio do Sul - SC</t>
  </si>
  <si>
    <t>Rio Fortuna - SC</t>
  </si>
  <si>
    <t>Rio Negrinho - SC</t>
  </si>
  <si>
    <t>Rio Rufino - SC</t>
  </si>
  <si>
    <t>Riqueza - SC</t>
  </si>
  <si>
    <t>Rodeio - SC</t>
  </si>
  <si>
    <t>Romelândia - SC</t>
  </si>
  <si>
    <t>Salete - SC</t>
  </si>
  <si>
    <t>Saltinho - SC</t>
  </si>
  <si>
    <t>Salto Veloso - SC</t>
  </si>
  <si>
    <t>Sangão - SC</t>
  </si>
  <si>
    <t>Santa Cecília - SC</t>
  </si>
  <si>
    <t>Santa Helena - SC</t>
  </si>
  <si>
    <t>Santa Rosa de Lima - SC</t>
  </si>
  <si>
    <t>Santa Rosa do Sul - SC</t>
  </si>
  <si>
    <t>Santa Terezinha - SC</t>
  </si>
  <si>
    <t>Santa Terezinha do Progresso - SC</t>
  </si>
  <si>
    <t>Santiago do Sul - SC</t>
  </si>
  <si>
    <t>Santo Amaro da Imperatriz - SC</t>
  </si>
  <si>
    <t>São Bernardino - SC</t>
  </si>
  <si>
    <t>São Bento do Sul - SC</t>
  </si>
  <si>
    <t>São Bonifácio - SC</t>
  </si>
  <si>
    <t>São Carlos - SC</t>
  </si>
  <si>
    <t>São Cristovão do Sul - SC</t>
  </si>
  <si>
    <t>São Domingos - SC</t>
  </si>
  <si>
    <t>São Francisco do Sul - SC</t>
  </si>
  <si>
    <t>São João do Oeste - SC</t>
  </si>
  <si>
    <t>São João Batista - SC</t>
  </si>
  <si>
    <t>São João do Itaperiú - SC</t>
  </si>
  <si>
    <t>São João do Sul - SC</t>
  </si>
  <si>
    <t>São Joaquim - SC</t>
  </si>
  <si>
    <t>São José - SC</t>
  </si>
  <si>
    <t>São José do Cedro - SC</t>
  </si>
  <si>
    <t>São José do Cerrito - SC</t>
  </si>
  <si>
    <t>São Lourenço do Oeste - SC</t>
  </si>
  <si>
    <t>São Ludgero - SC</t>
  </si>
  <si>
    <t>São Martinho - SC</t>
  </si>
  <si>
    <t>São Miguel da Boa Vista - SC</t>
  </si>
  <si>
    <t>São Miguel do Oeste - SC</t>
  </si>
  <si>
    <t>São Pedro de Alcântara - SC</t>
  </si>
  <si>
    <t>Saudades - SC</t>
  </si>
  <si>
    <t>Schroeder - SC</t>
  </si>
  <si>
    <t>Seara - SC</t>
  </si>
  <si>
    <t>Serra Alta - SC</t>
  </si>
  <si>
    <t>Siderópolis - SC</t>
  </si>
  <si>
    <t>Sombrio - SC</t>
  </si>
  <si>
    <t>Sul Brasil - SC</t>
  </si>
  <si>
    <t>Taió - SC</t>
  </si>
  <si>
    <t>Tangará - SC</t>
  </si>
  <si>
    <t>Tigrinhos - SC</t>
  </si>
  <si>
    <t>Tijucas - SC</t>
  </si>
  <si>
    <t>Timbé do Sul - SC</t>
  </si>
  <si>
    <t>Timbó - SC</t>
  </si>
  <si>
    <t>Timbó Grande - SC</t>
  </si>
  <si>
    <t>Três Barras - SC</t>
  </si>
  <si>
    <t>Treviso - SC</t>
  </si>
  <si>
    <t>Treze de Maio - SC</t>
  </si>
  <si>
    <t>Treze Tílias - SC</t>
  </si>
  <si>
    <t>Trombudo Central - SC</t>
  </si>
  <si>
    <t>Tubarão - SC</t>
  </si>
  <si>
    <t>Tunápolis - SC</t>
  </si>
  <si>
    <t>Turvo - SC</t>
  </si>
  <si>
    <t>União do Oeste - SC</t>
  </si>
  <si>
    <t>Urubici - SC</t>
  </si>
  <si>
    <t>Urupema - SC</t>
  </si>
  <si>
    <t>Urussanga - SC</t>
  </si>
  <si>
    <t>Vargeão - SC</t>
  </si>
  <si>
    <t>Vargem - SC</t>
  </si>
  <si>
    <t>Vargem Bonita - SC</t>
  </si>
  <si>
    <t>Vidal Ramos - SC</t>
  </si>
  <si>
    <t>Videira - SC</t>
  </si>
  <si>
    <t>Vitor Meireles - SC</t>
  </si>
  <si>
    <t>Witmarsum - SC</t>
  </si>
  <si>
    <t>Xanxerê - SC</t>
  </si>
  <si>
    <t>Xavantina - SC</t>
  </si>
  <si>
    <t>Xaxim - SC</t>
  </si>
  <si>
    <t>Zortéa - SC</t>
  </si>
  <si>
    <t>Balneário Rincão - SC</t>
  </si>
  <si>
    <t>Aceguá - RS</t>
  </si>
  <si>
    <t>Água Santa - RS</t>
  </si>
  <si>
    <t>Agudo - RS</t>
  </si>
  <si>
    <t>Ajuricaba - RS</t>
  </si>
  <si>
    <t>Alecrim - RS</t>
  </si>
  <si>
    <t>Alegrete - RS</t>
  </si>
  <si>
    <t>Alegria - RS</t>
  </si>
  <si>
    <t>Almirante Tamandaré do Sul - RS</t>
  </si>
  <si>
    <t>Alpestre - RS</t>
  </si>
  <si>
    <t>Alto Alegre - RS</t>
  </si>
  <si>
    <t>Alto Feliz - RS</t>
  </si>
  <si>
    <t>Alvorada - RS</t>
  </si>
  <si>
    <t>Amaral Ferrador - RS</t>
  </si>
  <si>
    <t>Ametista do Sul - RS</t>
  </si>
  <si>
    <t>André da Rocha - RS</t>
  </si>
  <si>
    <t>Anta Gorda - RS</t>
  </si>
  <si>
    <t>Antônio Prado - RS</t>
  </si>
  <si>
    <t>Arambaré - RS</t>
  </si>
  <si>
    <t>Araricá - RS</t>
  </si>
  <si>
    <t>Aratiba - RS</t>
  </si>
  <si>
    <t>Arroio do Meio - RS</t>
  </si>
  <si>
    <t>Arroio do Sal - RS</t>
  </si>
  <si>
    <t>Arroio do Padre - RS</t>
  </si>
  <si>
    <t>Arroio Dos Ratos - RS</t>
  </si>
  <si>
    <t>Arroio do Tigre - RS</t>
  </si>
  <si>
    <t>Arroio Grande - RS</t>
  </si>
  <si>
    <t>Arvorezinha - RS</t>
  </si>
  <si>
    <t>Augusto Pestana - RS</t>
  </si>
  <si>
    <t>Áurea - RS</t>
  </si>
  <si>
    <t>Bagé - RS</t>
  </si>
  <si>
    <t>Balneário Pinhal - RS</t>
  </si>
  <si>
    <t>Barão - RS</t>
  </si>
  <si>
    <t>Barão de Cotegipe - RS</t>
  </si>
  <si>
    <t>Barão do Triunfo - RS</t>
  </si>
  <si>
    <t>Barracão - RS</t>
  </si>
  <si>
    <t>Barra do Guarita - RS</t>
  </si>
  <si>
    <t>Barra do Quaraí - RS</t>
  </si>
  <si>
    <t>Barra do Ribeiro - RS</t>
  </si>
  <si>
    <t>Barra do Rio Azul - RS</t>
  </si>
  <si>
    <t>Barra Funda - RS</t>
  </si>
  <si>
    <t>Barros Cassal - RS</t>
  </si>
  <si>
    <t>Benjamin Constant do Sul - RS</t>
  </si>
  <si>
    <t>Bento Gonçalves - RS</t>
  </si>
  <si>
    <t>Boa Vista Das Missões - RS</t>
  </si>
  <si>
    <t>Boa Vista do Buricá - RS</t>
  </si>
  <si>
    <t>Boa Vista do Cadeado - RS</t>
  </si>
  <si>
    <t>Boa Vista do Incra - RS</t>
  </si>
  <si>
    <t>Boa Vista do Sul - RS</t>
  </si>
  <si>
    <t>Bom Jesus - RS</t>
  </si>
  <si>
    <t>Bom Princípio - RS</t>
  </si>
  <si>
    <t>Bom Progresso - RS</t>
  </si>
  <si>
    <t>Bom Retiro do Sul - RS</t>
  </si>
  <si>
    <t>Boqueirão do Leão - RS</t>
  </si>
  <si>
    <t>Bossoroca - RS</t>
  </si>
  <si>
    <t>Bozano - RS</t>
  </si>
  <si>
    <t>Braga - RS</t>
  </si>
  <si>
    <t>Brochier - RS</t>
  </si>
  <si>
    <t>Butiá - RS</t>
  </si>
  <si>
    <t>Caçapava do Sul - RS</t>
  </si>
  <si>
    <t>Cacequi - RS</t>
  </si>
  <si>
    <t>Cachoeira do Sul - RS</t>
  </si>
  <si>
    <t>Cachoeirinha - RS</t>
  </si>
  <si>
    <t>Cacique Doble - RS</t>
  </si>
  <si>
    <t>Caibaté - RS</t>
  </si>
  <si>
    <t>Caiçara - RS</t>
  </si>
  <si>
    <t>Camaquã - RS</t>
  </si>
  <si>
    <t>Camargo - RS</t>
  </si>
  <si>
    <t>Cambará do Sul - RS</t>
  </si>
  <si>
    <t>Campestre da Serra - RS</t>
  </si>
  <si>
    <t>Campina Das Missões - RS</t>
  </si>
  <si>
    <t>Campinas do Sul - RS</t>
  </si>
  <si>
    <t>Campo Bom - RS</t>
  </si>
  <si>
    <t>Campo Novo - RS</t>
  </si>
  <si>
    <t>Campos Borges - RS</t>
  </si>
  <si>
    <t>Candelária - RS</t>
  </si>
  <si>
    <t>Cândido Godói - RS</t>
  </si>
  <si>
    <t>Candiota - RS</t>
  </si>
  <si>
    <t>Canela - RS</t>
  </si>
  <si>
    <t>Canguçu - RS</t>
  </si>
  <si>
    <t>Canoas - RS</t>
  </si>
  <si>
    <t>Canudos do Vale - RS</t>
  </si>
  <si>
    <t>Capão Bonito do Sul - RS</t>
  </si>
  <si>
    <t>Capão da Canoa - RS</t>
  </si>
  <si>
    <t>Capão do Cipó - RS</t>
  </si>
  <si>
    <t>Capão do Leão - RS</t>
  </si>
  <si>
    <t>Capivari do Sul - RS</t>
  </si>
  <si>
    <t>Capela de Santana - RS</t>
  </si>
  <si>
    <t>Capitão - RS</t>
  </si>
  <si>
    <t>Carazinho - RS</t>
  </si>
  <si>
    <t>Caraá - RS</t>
  </si>
  <si>
    <t>Carlos Barbosa - RS</t>
  </si>
  <si>
    <t>Carlos Gomes - RS</t>
  </si>
  <si>
    <t>Casca - RS</t>
  </si>
  <si>
    <t>Caseiros - RS</t>
  </si>
  <si>
    <t>Catuípe - RS</t>
  </si>
  <si>
    <t>Caxias do Sul - RS</t>
  </si>
  <si>
    <t>Centenário - RS</t>
  </si>
  <si>
    <t>Cerrito - RS</t>
  </si>
  <si>
    <t>Cerro Branco - RS</t>
  </si>
  <si>
    <t>Cerro Grande - RS</t>
  </si>
  <si>
    <t>Cerro Grande do Sul - RS</t>
  </si>
  <si>
    <t>Cerro Largo - RS</t>
  </si>
  <si>
    <t>Chapada - RS</t>
  </si>
  <si>
    <t>Charqueadas - RS</t>
  </si>
  <si>
    <t>Charrua - RS</t>
  </si>
  <si>
    <t>Chiapetta - RS</t>
  </si>
  <si>
    <t>Chuí - RS</t>
  </si>
  <si>
    <t>Chuvisca - RS</t>
  </si>
  <si>
    <t>Cidreira - RS</t>
  </si>
  <si>
    <t>Ciríaco - RS</t>
  </si>
  <si>
    <t>Colinas - RS</t>
  </si>
  <si>
    <t>Colorado - RS</t>
  </si>
  <si>
    <t>Condor - RS</t>
  </si>
  <si>
    <t>Constantina - RS</t>
  </si>
  <si>
    <t>Coqueiro Baixo - RS</t>
  </si>
  <si>
    <t>Coqueiros do Sul - RS</t>
  </si>
  <si>
    <t>Coronel Barros - RS</t>
  </si>
  <si>
    <t>Coronel Bicaco - RS</t>
  </si>
  <si>
    <t>Coronel Pilar - RS</t>
  </si>
  <si>
    <t>Cotiporã - RS</t>
  </si>
  <si>
    <t>Coxilha - RS</t>
  </si>
  <si>
    <t>Crissiumal - RS</t>
  </si>
  <si>
    <t>Cristal - RS</t>
  </si>
  <si>
    <t>Cristal do Sul - RS</t>
  </si>
  <si>
    <t>Cruz Alta - RS</t>
  </si>
  <si>
    <t>Cruzaltense - RS</t>
  </si>
  <si>
    <t>Cruzeiro do Sul - RS</t>
  </si>
  <si>
    <t>David Canabarro - RS</t>
  </si>
  <si>
    <t>Derrubadas - RS</t>
  </si>
  <si>
    <t>Dezesseis de Novembro - RS</t>
  </si>
  <si>
    <t>Dilermando de Aguiar - RS</t>
  </si>
  <si>
    <t>Dois Irmãos - RS</t>
  </si>
  <si>
    <t>Dois Irmãos Das Missões - RS</t>
  </si>
  <si>
    <t>Dois Lajeados - RS</t>
  </si>
  <si>
    <t>Dom Feliciano - RS</t>
  </si>
  <si>
    <t>Dom Pedro de Alcântara - RS</t>
  </si>
  <si>
    <t>Dom Pedrito - RS</t>
  </si>
  <si>
    <t>Dona Francisca - RS</t>
  </si>
  <si>
    <t>Doutor Maurício Cardoso - RS</t>
  </si>
  <si>
    <t>Doutor Ricardo - RS</t>
  </si>
  <si>
    <t>Eldorado do Sul - RS</t>
  </si>
  <si>
    <t>Encantado - RS</t>
  </si>
  <si>
    <t>Encruzilhada do Sul - RS</t>
  </si>
  <si>
    <t>Engenho Velho - RS</t>
  </si>
  <si>
    <t>Entre-ijuís - RS</t>
  </si>
  <si>
    <t>Entre Rios do Sul - RS</t>
  </si>
  <si>
    <t>Erebango - RS</t>
  </si>
  <si>
    <t>Erechim - RS</t>
  </si>
  <si>
    <t>Ernestina - RS</t>
  </si>
  <si>
    <t>Herval - RS</t>
  </si>
  <si>
    <t>Erval Grande - RS</t>
  </si>
  <si>
    <t>Erval Seco - RS</t>
  </si>
  <si>
    <t>Esmeralda - RS</t>
  </si>
  <si>
    <t>Esperança do Sul - RS</t>
  </si>
  <si>
    <t>Espumoso - RS</t>
  </si>
  <si>
    <t>Estação - RS</t>
  </si>
  <si>
    <t>Estância Velha - RS</t>
  </si>
  <si>
    <t>Esteio - RS</t>
  </si>
  <si>
    <t>Estrela - RS</t>
  </si>
  <si>
    <t>Estrela Velha - RS</t>
  </si>
  <si>
    <t>Eugênio de Castro - RS</t>
  </si>
  <si>
    <t>Fagundes Varela - RS</t>
  </si>
  <si>
    <t>Farroupilha - RS</t>
  </si>
  <si>
    <t>Faxinal do Soturno - RS</t>
  </si>
  <si>
    <t>Faxinalzinho - RS</t>
  </si>
  <si>
    <t>Fazenda Vilanova - RS</t>
  </si>
  <si>
    <t>Feliz - RS</t>
  </si>
  <si>
    <t>Flores da Cunha - RS</t>
  </si>
  <si>
    <t>Floriano Peixoto - RS</t>
  </si>
  <si>
    <t>Fontoura Xavier - RS</t>
  </si>
  <si>
    <t>Formigueiro - RS</t>
  </si>
  <si>
    <t>Forquetinha - RS</t>
  </si>
  <si>
    <t>Fortaleza Dos Valos - RS</t>
  </si>
  <si>
    <t>Frederico Westphalen - RS</t>
  </si>
  <si>
    <t>Garibaldi - RS</t>
  </si>
  <si>
    <t>Garruchos - RS</t>
  </si>
  <si>
    <t>Gaurama - RS</t>
  </si>
  <si>
    <t>General Câmara - RS</t>
  </si>
  <si>
    <t>Gentil - RS</t>
  </si>
  <si>
    <t>Getúlio Vargas - RS</t>
  </si>
  <si>
    <t>Giruá - RS</t>
  </si>
  <si>
    <t>Glorinha - RS</t>
  </si>
  <si>
    <t>Gramado - RS</t>
  </si>
  <si>
    <t>Gramado Dos Loureiros - RS</t>
  </si>
  <si>
    <t>Gramado Xavier - RS</t>
  </si>
  <si>
    <t>Gravataí - RS</t>
  </si>
  <si>
    <t>Guabiju - RS</t>
  </si>
  <si>
    <t>Guaíba - RS</t>
  </si>
  <si>
    <t>Guaporé - RS</t>
  </si>
  <si>
    <t>Guarani Das Missões - RS</t>
  </si>
  <si>
    <t>Harmonia - RS</t>
  </si>
  <si>
    <t>Herveiras - RS</t>
  </si>
  <si>
    <t>Horizontina - RS</t>
  </si>
  <si>
    <t>Hulha Negra - RS</t>
  </si>
  <si>
    <t>Humaitá - RS</t>
  </si>
  <si>
    <t>Ibarama - RS</t>
  </si>
  <si>
    <t>Ibiaçá - RS</t>
  </si>
  <si>
    <t>Ibiraiaras - RS</t>
  </si>
  <si>
    <t>Ibirapuitã - RS</t>
  </si>
  <si>
    <t>Ibirubá - RS</t>
  </si>
  <si>
    <t>Igrejinha - RS</t>
  </si>
  <si>
    <t>Ijuí - RS</t>
  </si>
  <si>
    <t>Ilópolis - RS</t>
  </si>
  <si>
    <t>Imbé - RS</t>
  </si>
  <si>
    <t>Imigrante - RS</t>
  </si>
  <si>
    <t>Independência - RS</t>
  </si>
  <si>
    <t>Inhacorá - RS</t>
  </si>
  <si>
    <t>Ipê - RS</t>
  </si>
  <si>
    <t>Ipiranga do Sul - RS</t>
  </si>
  <si>
    <t>Iraí - RS</t>
  </si>
  <si>
    <t>Itaara - RS</t>
  </si>
  <si>
    <t>Itacurubi - RS</t>
  </si>
  <si>
    <t>Itapuca - RS</t>
  </si>
  <si>
    <t>Itaqui - RS</t>
  </si>
  <si>
    <t>Itati - RS</t>
  </si>
  <si>
    <t>Itatiba do Sul - RS</t>
  </si>
  <si>
    <t>Ivorá - RS</t>
  </si>
  <si>
    <t>Ivoti - RS</t>
  </si>
  <si>
    <t>Jaboticaba - RS</t>
  </si>
  <si>
    <t>Jacuizinho - RS</t>
  </si>
  <si>
    <t>Jacutinga - RS</t>
  </si>
  <si>
    <t>Jaguarão - RS</t>
  </si>
  <si>
    <t>Jaguari - RS</t>
  </si>
  <si>
    <t>Jaquirana - RS</t>
  </si>
  <si>
    <t>Jari - RS</t>
  </si>
  <si>
    <t>Jóia - RS</t>
  </si>
  <si>
    <t>Júlio de Castilhos - RS</t>
  </si>
  <si>
    <t>Lagoa Bonita do Sul - RS</t>
  </si>
  <si>
    <t>Lagoão - RS</t>
  </si>
  <si>
    <t>Lagoa Dos Três Cantos - RS</t>
  </si>
  <si>
    <t>Lagoa Vermelha - RS</t>
  </si>
  <si>
    <t>Lajeado - RS</t>
  </si>
  <si>
    <t>Lajeado do Bugre - RS</t>
  </si>
  <si>
    <t>Lavras do Sul - RS</t>
  </si>
  <si>
    <t>Liberato Salzano - RS</t>
  </si>
  <si>
    <t>Lindolfo Collor - RS</t>
  </si>
  <si>
    <t>Linha Nova - RS</t>
  </si>
  <si>
    <t>Machadinho - RS</t>
  </si>
  <si>
    <t>Maçambara - RS</t>
  </si>
  <si>
    <t>Mampituba - RS</t>
  </si>
  <si>
    <t>Manoel Viana - RS</t>
  </si>
  <si>
    <t>Maquiné - RS</t>
  </si>
  <si>
    <t>Maratá - RS</t>
  </si>
  <si>
    <t>Marau - RS</t>
  </si>
  <si>
    <t>Marcelino Ramos - RS</t>
  </si>
  <si>
    <t>Mariana Pimentel - RS</t>
  </si>
  <si>
    <t>Mariano Moro - RS</t>
  </si>
  <si>
    <t>Marques de Souza - RS</t>
  </si>
  <si>
    <t>Mata - RS</t>
  </si>
  <si>
    <t>Mato Castelhano - RS</t>
  </si>
  <si>
    <t>Mato Leitão - RS</t>
  </si>
  <si>
    <t>Mato Queimado - RS</t>
  </si>
  <si>
    <t>Maximiliano de Almeida - RS</t>
  </si>
  <si>
    <t>Minas do Leão - RS</t>
  </si>
  <si>
    <t>Miraguaí - RS</t>
  </si>
  <si>
    <t>Montauri - RS</t>
  </si>
  <si>
    <t>Monte Alegre Dos Campos - RS</t>
  </si>
  <si>
    <t>Monte Belo do Sul - RS</t>
  </si>
  <si>
    <t>Montenegro - RS</t>
  </si>
  <si>
    <t>Mormaço - RS</t>
  </si>
  <si>
    <t>Morrinhos do Sul - RS</t>
  </si>
  <si>
    <t>Morro Redondo - RS</t>
  </si>
  <si>
    <t>Morro Reuter - RS</t>
  </si>
  <si>
    <t>Mostardas - RS</t>
  </si>
  <si>
    <t>Muçum - RS</t>
  </si>
  <si>
    <t>Muitos Capões - RS</t>
  </si>
  <si>
    <t>Muliterno - RS</t>
  </si>
  <si>
    <t>Não-me-toque - RS</t>
  </si>
  <si>
    <t>Nicolau Vergueiro - RS</t>
  </si>
  <si>
    <t>Nonoai - RS</t>
  </si>
  <si>
    <t>Nova Alvorada - RS</t>
  </si>
  <si>
    <t>Nova Araçá - RS</t>
  </si>
  <si>
    <t>Nova Bassano - RS</t>
  </si>
  <si>
    <t>Nova Boa Vista - RS</t>
  </si>
  <si>
    <t>Nova Bréscia - RS</t>
  </si>
  <si>
    <t>Nova Candelária - RS</t>
  </si>
  <si>
    <t>Nova Esperança do Sul - RS</t>
  </si>
  <si>
    <t>Nova Hartz - RS</t>
  </si>
  <si>
    <t>Nova Pádua - RS</t>
  </si>
  <si>
    <t>Nova Palma - RS</t>
  </si>
  <si>
    <t>Nova Petrópolis - RS</t>
  </si>
  <si>
    <t>Nova Prata - RS</t>
  </si>
  <si>
    <t>Nova Ramada - RS</t>
  </si>
  <si>
    <t>Nova Roma do Sul - RS</t>
  </si>
  <si>
    <t>Nova Santa Rita - RS</t>
  </si>
  <si>
    <t>Novo Cabrais - RS</t>
  </si>
  <si>
    <t>Novo Hamburgo - RS</t>
  </si>
  <si>
    <t>Novo Machado - RS</t>
  </si>
  <si>
    <t>Novo Tiradentes - RS</t>
  </si>
  <si>
    <t>Novo Xingu - RS</t>
  </si>
  <si>
    <t>Novo Barreiro - RS</t>
  </si>
  <si>
    <t>Osório - RS</t>
  </si>
  <si>
    <t>Paim Filho - RS</t>
  </si>
  <si>
    <t>Palmares do Sul - RS</t>
  </si>
  <si>
    <t>Palmeira Das Missões - RS</t>
  </si>
  <si>
    <t>Palmitinho - RS</t>
  </si>
  <si>
    <t>Panambi - RS</t>
  </si>
  <si>
    <t>Pantano Grande - RS</t>
  </si>
  <si>
    <t>Paraí - RS</t>
  </si>
  <si>
    <t>Paraíso do Sul - RS</t>
  </si>
  <si>
    <t>Pareci Novo - RS</t>
  </si>
  <si>
    <t>Parobé - RS</t>
  </si>
  <si>
    <t>Passa Sete - RS</t>
  </si>
  <si>
    <t>Passo do Sobrado - RS</t>
  </si>
  <si>
    <t>Passo Fundo - RS</t>
  </si>
  <si>
    <t>Paulo Bento - RS</t>
  </si>
  <si>
    <t>Paverama - RS</t>
  </si>
  <si>
    <t>Pedras Altas - RS</t>
  </si>
  <si>
    <t>Pedro Osório - RS</t>
  </si>
  <si>
    <t>Pejuçara - RS</t>
  </si>
  <si>
    <t>Pelotas - RS</t>
  </si>
  <si>
    <t>Picada Café - RS</t>
  </si>
  <si>
    <t>Pinhal - RS</t>
  </si>
  <si>
    <t>Pinhal da Serra - RS</t>
  </si>
  <si>
    <t>Pinhal Grande - RS</t>
  </si>
  <si>
    <t>Pinheirinho do Vale - RS</t>
  </si>
  <si>
    <t>Pinheiro Machado - RS</t>
  </si>
  <si>
    <t>Pinto Bandeira - RS</t>
  </si>
  <si>
    <t>Pirapó - RS</t>
  </si>
  <si>
    <t>Piratini - RS</t>
  </si>
  <si>
    <t>Planalto - RS</t>
  </si>
  <si>
    <t>Poço Das Antas - RS</t>
  </si>
  <si>
    <t>Pontão - RS</t>
  </si>
  <si>
    <t>Ponte Preta - RS</t>
  </si>
  <si>
    <t>Portão - RS</t>
  </si>
  <si>
    <t>Porto Alegre - RS</t>
  </si>
  <si>
    <t>Porto Lucena - RS</t>
  </si>
  <si>
    <t>Porto Mauá - RS</t>
  </si>
  <si>
    <t>Porto Vera Cruz - RS</t>
  </si>
  <si>
    <t>Porto Xavier - RS</t>
  </si>
  <si>
    <t>Pouso Novo - RS</t>
  </si>
  <si>
    <t>Presidente Lucena - RS</t>
  </si>
  <si>
    <t>Progresso - RS</t>
  </si>
  <si>
    <t>Protásio Alves - RS</t>
  </si>
  <si>
    <t>Putinga - RS</t>
  </si>
  <si>
    <t>Quaraí - RS</t>
  </si>
  <si>
    <t>Quatro Irmãos - RS</t>
  </si>
  <si>
    <t>Quevedos - RS</t>
  </si>
  <si>
    <t>Quinze de Novembro - RS</t>
  </si>
  <si>
    <t>Redentora - RS</t>
  </si>
  <si>
    <t>Relvado - RS</t>
  </si>
  <si>
    <t>Restinga Seca - RS</t>
  </si>
  <si>
    <t>Rio Dos Índios - RS</t>
  </si>
  <si>
    <t>Rio Grande - RS</t>
  </si>
  <si>
    <t>Rio Pardo - RS</t>
  </si>
  <si>
    <t>Riozinho - RS</t>
  </si>
  <si>
    <t>Roca Sales - RS</t>
  </si>
  <si>
    <t>Rodeio Bonito - RS</t>
  </si>
  <si>
    <t>Rolador - RS</t>
  </si>
  <si>
    <t>Rolante - RS</t>
  </si>
  <si>
    <t>Ronda Alta - RS</t>
  </si>
  <si>
    <t>Rondinha - RS</t>
  </si>
  <si>
    <t>Roque Gonzales - RS</t>
  </si>
  <si>
    <t>Rosário do Sul - RS</t>
  </si>
  <si>
    <t>Sagrada Família - RS</t>
  </si>
  <si>
    <t>Saldanha Marinho - RS</t>
  </si>
  <si>
    <t>Salto do Jacuí - RS</t>
  </si>
  <si>
    <t>Salvador Das Missões - RS</t>
  </si>
  <si>
    <t>Salvador do Sul - RS</t>
  </si>
  <si>
    <t>Sananduva - RS</t>
  </si>
  <si>
    <t>Santa Bárbara do Sul - RS</t>
  </si>
  <si>
    <t>Santa Cecília do Sul - RS</t>
  </si>
  <si>
    <t>Santa Clara do Sul - RS</t>
  </si>
  <si>
    <t>Santa Cruz do Sul - RS</t>
  </si>
  <si>
    <t>Santa Maria - RS</t>
  </si>
  <si>
    <t>Santa Maria do Herval - RS</t>
  </si>
  <si>
    <t>Santa Margarida do Sul - RS</t>
  </si>
  <si>
    <t>Santana da Boa Vista - RS</t>
  </si>
  <si>
    <t>Santana do Livramento - RS</t>
  </si>
  <si>
    <t>Santa Rosa - RS</t>
  </si>
  <si>
    <t>Santa Tereza - RS</t>
  </si>
  <si>
    <t>Santa Vitória do Palmar - RS</t>
  </si>
  <si>
    <t>Santiago - RS</t>
  </si>
  <si>
    <t>Santo Ângelo - RS</t>
  </si>
  <si>
    <t>Santo Antônio do Palma - RS</t>
  </si>
  <si>
    <t>Santo Antônio da Patrulha - RS</t>
  </si>
  <si>
    <t>Santo Antônio Das Missões - RS</t>
  </si>
  <si>
    <t>Santo Antônio do Planalto - RS</t>
  </si>
  <si>
    <t>Santo Augusto - RS</t>
  </si>
  <si>
    <t>Santo Cristo - RS</t>
  </si>
  <si>
    <t>Santo Expedito do Sul - RS</t>
  </si>
  <si>
    <t>São Borja - RS</t>
  </si>
  <si>
    <t>São Domingos do Sul - RS</t>
  </si>
  <si>
    <t>São Francisco de Assis - RS</t>
  </si>
  <si>
    <t>São Francisco de Paula - RS</t>
  </si>
  <si>
    <t>São Gabriel - RS</t>
  </si>
  <si>
    <t>São Jerônimo - RS</t>
  </si>
  <si>
    <t>São João da Urtiga - RS</t>
  </si>
  <si>
    <t>São João do Polêsine - RS</t>
  </si>
  <si>
    <t>São Jorge - RS</t>
  </si>
  <si>
    <t>São José Das Missões - RS</t>
  </si>
  <si>
    <t>São José do Herval - RS</t>
  </si>
  <si>
    <t>São José do Hortêncio - RS</t>
  </si>
  <si>
    <t>São José do Inhacorá - RS</t>
  </si>
  <si>
    <t>São José do Norte - RS</t>
  </si>
  <si>
    <t>São José do Ouro - RS</t>
  </si>
  <si>
    <t>São José do Sul - RS</t>
  </si>
  <si>
    <t>São José Dos Ausentes - RS</t>
  </si>
  <si>
    <t>São Leopoldo - RS</t>
  </si>
  <si>
    <t>São Lourenço do Sul - RS</t>
  </si>
  <si>
    <t>São Luiz Gonzaga - RS</t>
  </si>
  <si>
    <t>São Marcos - RS</t>
  </si>
  <si>
    <t>São Martinho - RS</t>
  </si>
  <si>
    <t>São Martinho da Serra - RS</t>
  </si>
  <si>
    <t>São Miguel Das Missões - RS</t>
  </si>
  <si>
    <t>São Nicolau - RS</t>
  </si>
  <si>
    <t>São Paulo Das Missões - RS</t>
  </si>
  <si>
    <t>São Pedro da Serra - RS</t>
  </si>
  <si>
    <t>São Pedro Das Missões - RS</t>
  </si>
  <si>
    <t>São Pedro do Butiá - RS</t>
  </si>
  <si>
    <t>São Pedro do Sul - RS</t>
  </si>
  <si>
    <t>São Sebastião do Caí - RS</t>
  </si>
  <si>
    <t>São Sepé - RS</t>
  </si>
  <si>
    <t>São Valentim - RS</t>
  </si>
  <si>
    <t>São Valentim do Sul - RS</t>
  </si>
  <si>
    <t>São Valério do Sul - RS</t>
  </si>
  <si>
    <t>São Vendelino - RS</t>
  </si>
  <si>
    <t>São Vicente do Sul - RS</t>
  </si>
  <si>
    <t>Sapiranga - RS</t>
  </si>
  <si>
    <t>Sapucaia do Sul - RS</t>
  </si>
  <si>
    <t>Sarandi - RS</t>
  </si>
  <si>
    <t>Seberi - RS</t>
  </si>
  <si>
    <t>Sede Nova - RS</t>
  </si>
  <si>
    <t>Segredo - RS</t>
  </si>
  <si>
    <t>Selbach - RS</t>
  </si>
  <si>
    <t>Senador Salgado Filho - RS</t>
  </si>
  <si>
    <t>Sentinela do Sul - RS</t>
  </si>
  <si>
    <t>Serafina Corrêa - RS</t>
  </si>
  <si>
    <t>Sério - RS</t>
  </si>
  <si>
    <t>Sertão - RS</t>
  </si>
  <si>
    <t>Sertão Santana - RS</t>
  </si>
  <si>
    <t>Sete de Setembro - RS</t>
  </si>
  <si>
    <t>Severiano de Almeida - RS</t>
  </si>
  <si>
    <t>Silveira Martins - RS</t>
  </si>
  <si>
    <t>Sinimbu - RS</t>
  </si>
  <si>
    <t>Sobradinho - RS</t>
  </si>
  <si>
    <t>Soledade - RS</t>
  </si>
  <si>
    <t>Tabaí - RS</t>
  </si>
  <si>
    <t>Tapejara - RS</t>
  </si>
  <si>
    <t>Tapera - RS</t>
  </si>
  <si>
    <t>Tapes - RS</t>
  </si>
  <si>
    <t>Taquara - RS</t>
  </si>
  <si>
    <t>Taquari - RS</t>
  </si>
  <si>
    <t>Taquaruçu do Sul - RS</t>
  </si>
  <si>
    <t>Tavares - RS</t>
  </si>
  <si>
    <t>Tenente Portela - RS</t>
  </si>
  <si>
    <t>Terra de Areia - RS</t>
  </si>
  <si>
    <t>Teutônia - RS</t>
  </si>
  <si>
    <t>Tio Hugo - RS</t>
  </si>
  <si>
    <t>Tiradentes do Sul - RS</t>
  </si>
  <si>
    <t>Toropi - RS</t>
  </si>
  <si>
    <t>Torres - RS</t>
  </si>
  <si>
    <t>Tramandaí - RS</t>
  </si>
  <si>
    <t>Travesseiro - RS</t>
  </si>
  <si>
    <t>Três Arroios - RS</t>
  </si>
  <si>
    <t>Três Cachoeiras - RS</t>
  </si>
  <si>
    <t>Três Coroas - RS</t>
  </si>
  <si>
    <t>Três de Maio - RS</t>
  </si>
  <si>
    <t>Três Forquilhas - RS</t>
  </si>
  <si>
    <t>Três Palmeiras - RS</t>
  </si>
  <si>
    <t>Três Passos - RS</t>
  </si>
  <si>
    <t>Trindade do Sul - RS</t>
  </si>
  <si>
    <t>Triunfo - RS</t>
  </si>
  <si>
    <t>Tucunduva - RS</t>
  </si>
  <si>
    <t>Tunas - RS</t>
  </si>
  <si>
    <t>Tupanci do Sul - RS</t>
  </si>
  <si>
    <t>Tupanciretã - RS</t>
  </si>
  <si>
    <t>Tupandi - RS</t>
  </si>
  <si>
    <t>Tuparendi - RS</t>
  </si>
  <si>
    <t>Turuçu - RS</t>
  </si>
  <si>
    <t>Ubiretama - RS</t>
  </si>
  <si>
    <t>União da Serra - RS</t>
  </si>
  <si>
    <t>Unistalda - RS</t>
  </si>
  <si>
    <t>Uruguaiana - RS</t>
  </si>
  <si>
    <t>Vacaria - RS</t>
  </si>
  <si>
    <t>Vale Verde - RS</t>
  </si>
  <si>
    <t>Vale do Sol - RS</t>
  </si>
  <si>
    <t>Vale Real - RS</t>
  </si>
  <si>
    <t>Vanini - RS</t>
  </si>
  <si>
    <t>Venâncio Aires - RS</t>
  </si>
  <si>
    <t>Vera Cruz - RS</t>
  </si>
  <si>
    <t>Veranópolis - RS</t>
  </si>
  <si>
    <t>Vespasiano Correa - RS</t>
  </si>
  <si>
    <t>Viadutos - RS</t>
  </si>
  <si>
    <t>Viamão - RS</t>
  </si>
  <si>
    <t>Vicente Dutra - RS</t>
  </si>
  <si>
    <t>Victor Graeff - RS</t>
  </si>
  <si>
    <t>Vila Flores - RS</t>
  </si>
  <si>
    <t>Vila Lângaro - RS</t>
  </si>
  <si>
    <t>Vila Maria - RS</t>
  </si>
  <si>
    <t>Vila Nova do Sul - RS</t>
  </si>
  <si>
    <t>Vista Alegre - RS</t>
  </si>
  <si>
    <t>Vista Alegre do Prata - RS</t>
  </si>
  <si>
    <t>Vista Gaúcha - RS</t>
  </si>
  <si>
    <t>Vitória Das Missões - RS</t>
  </si>
  <si>
    <t>Westfalia - RS</t>
  </si>
  <si>
    <t>Xangri-lá - RS</t>
  </si>
  <si>
    <t>Água Clara - MS</t>
  </si>
  <si>
    <t>Alcinópolis - MS</t>
  </si>
  <si>
    <t>Amambaí - MS</t>
  </si>
  <si>
    <t>Anastácio - MS</t>
  </si>
  <si>
    <t>Anaurilândia - MS</t>
  </si>
  <si>
    <t>Angélica - MS</t>
  </si>
  <si>
    <t>Antônio João - MS</t>
  </si>
  <si>
    <t>Aparecida do Taboado - MS</t>
  </si>
  <si>
    <t>Aquidauana - MS</t>
  </si>
  <si>
    <t>Aral Moreira - MS</t>
  </si>
  <si>
    <t>Bandeirantes - MS</t>
  </si>
  <si>
    <t>Bataguassu - MS</t>
  </si>
  <si>
    <t>Batayporã - MS</t>
  </si>
  <si>
    <t>Bela Vista - MS</t>
  </si>
  <si>
    <t>Bodoquena - MS</t>
  </si>
  <si>
    <t>Bonito - MS</t>
  </si>
  <si>
    <t>Brasilândia - MS</t>
  </si>
  <si>
    <t>Caarapó - MS</t>
  </si>
  <si>
    <t>Camapuã - MS</t>
  </si>
  <si>
    <t>Campo Grande - MS</t>
  </si>
  <si>
    <t>Caracol - MS</t>
  </si>
  <si>
    <t>Cassilândia - MS</t>
  </si>
  <si>
    <t>Chapadão do Sul - MS</t>
  </si>
  <si>
    <t>Corguinho - MS</t>
  </si>
  <si>
    <t>Coronel Sapucaia - MS</t>
  </si>
  <si>
    <t>Corumbá - MS</t>
  </si>
  <si>
    <t>Costa Rica - MS</t>
  </si>
  <si>
    <t>Coxim - MS</t>
  </si>
  <si>
    <t>Deodápolis - MS</t>
  </si>
  <si>
    <t>Dois Irmãos do Buriti - MS</t>
  </si>
  <si>
    <t>Douradina - MS</t>
  </si>
  <si>
    <t>Dourados - MS</t>
  </si>
  <si>
    <t>Eldorado - MS</t>
  </si>
  <si>
    <t>Fátima do Sul - MS</t>
  </si>
  <si>
    <t>Figueirão - MS</t>
  </si>
  <si>
    <t>Glória de Dourados - MS</t>
  </si>
  <si>
    <t>Guia Lopes da Laguna - MS</t>
  </si>
  <si>
    <t>Iguatemi - MS</t>
  </si>
  <si>
    <t>Inocência - MS</t>
  </si>
  <si>
    <t>Itaporã - MS</t>
  </si>
  <si>
    <t>Itaquiraí - MS</t>
  </si>
  <si>
    <t>Ivinhema - MS</t>
  </si>
  <si>
    <t>Japorã - MS</t>
  </si>
  <si>
    <t>Jaraguari - MS</t>
  </si>
  <si>
    <t>Jardim - MS</t>
  </si>
  <si>
    <t>Jateí - MS</t>
  </si>
  <si>
    <t>Juti - MS</t>
  </si>
  <si>
    <t>Ladário - MS</t>
  </si>
  <si>
    <t>Laguna Carapã - MS</t>
  </si>
  <si>
    <t>Maracaju - MS</t>
  </si>
  <si>
    <t>Miranda - MS</t>
  </si>
  <si>
    <t>Mundo Novo - MS</t>
  </si>
  <si>
    <t>Naviraí - MS</t>
  </si>
  <si>
    <t>Nioaque - MS</t>
  </si>
  <si>
    <t>Nova Alvorada do Sul - MS</t>
  </si>
  <si>
    <t>Nova Andradina - MS</t>
  </si>
  <si>
    <t>Novo Horizonte do Sul - MS</t>
  </si>
  <si>
    <t>Paraíso das Águas - MS</t>
  </si>
  <si>
    <t>Paranaíba - MS</t>
  </si>
  <si>
    <t>Paranhos - MS</t>
  </si>
  <si>
    <t>Pedro Gomes - MS</t>
  </si>
  <si>
    <t>Ponta Porã - MS</t>
  </si>
  <si>
    <t>Porto Murtinho - MS</t>
  </si>
  <si>
    <t>Ribas do Rio Pardo - MS</t>
  </si>
  <si>
    <t>Rio Brilhante - MS</t>
  </si>
  <si>
    <t>Rio Negro - MS</t>
  </si>
  <si>
    <t>Rio Verde de Mato Grosso - MS</t>
  </si>
  <si>
    <t>Rochedo - MS</t>
  </si>
  <si>
    <t>Santa Rita do Pardo - MS</t>
  </si>
  <si>
    <t>São Gabriel do Oeste - MS</t>
  </si>
  <si>
    <t>Sete Quedas - MS</t>
  </si>
  <si>
    <t>Selvíria - MS</t>
  </si>
  <si>
    <t>Sidrolândia - MS</t>
  </si>
  <si>
    <t>Sonora - MS</t>
  </si>
  <si>
    <t>Tacuru - MS</t>
  </si>
  <si>
    <t>Taquarussu - MS</t>
  </si>
  <si>
    <t>Terenos - MS</t>
  </si>
  <si>
    <t>Três Lagoas - MS</t>
  </si>
  <si>
    <t>Vicentina - MS</t>
  </si>
  <si>
    <t>Acorizal - MT</t>
  </si>
  <si>
    <t>Água Boa - MT</t>
  </si>
  <si>
    <t>Alta Floresta - MT</t>
  </si>
  <si>
    <t>Alto Araguaia - MT</t>
  </si>
  <si>
    <t>Alto Boa Vista - MT</t>
  </si>
  <si>
    <t>Alto Garças - MT</t>
  </si>
  <si>
    <t>Alto Paraguai - MT</t>
  </si>
  <si>
    <t>Alto Taquari - MT</t>
  </si>
  <si>
    <t>Apiacás - MT</t>
  </si>
  <si>
    <t>Araguaiana - MT</t>
  </si>
  <si>
    <t>Araguainha - MT</t>
  </si>
  <si>
    <t>Araputanga - MT</t>
  </si>
  <si>
    <t>Arenápolis - MT</t>
  </si>
  <si>
    <t>Aripuanã - MT</t>
  </si>
  <si>
    <t>Barão de Melgaço - MT</t>
  </si>
  <si>
    <t>Barra do Bugres - MT</t>
  </si>
  <si>
    <t>Barra do Garças - MT</t>
  </si>
  <si>
    <t>Bom Jesus do Araguaia - MT</t>
  </si>
  <si>
    <t>Brasnorte - MT</t>
  </si>
  <si>
    <t>Cáceres - MT</t>
  </si>
  <si>
    <t>Campinápolis - MT</t>
  </si>
  <si>
    <t>Campo Novo do Parecis - MT</t>
  </si>
  <si>
    <t>Campo Verde - MT</t>
  </si>
  <si>
    <t>Campos de Júlio - MT</t>
  </si>
  <si>
    <t>Canabrava do Norte - MT</t>
  </si>
  <si>
    <t>Canarana - MT</t>
  </si>
  <si>
    <t>Carlinda - MT</t>
  </si>
  <si>
    <t>Castanheira - MT</t>
  </si>
  <si>
    <t>Chapada Dos Guimarães - MT</t>
  </si>
  <si>
    <t>Cláudia - MT</t>
  </si>
  <si>
    <t>Cocalinho - MT</t>
  </si>
  <si>
    <t>Colíder - MT</t>
  </si>
  <si>
    <t>Colniza - MT</t>
  </si>
  <si>
    <t>Comodoro - MT</t>
  </si>
  <si>
    <t>Confresa - MT</t>
  </si>
  <si>
    <t>Conquista D´oeste - MT</t>
  </si>
  <si>
    <t>Cotriguaçu - MT</t>
  </si>
  <si>
    <t>Cuiabá - MT</t>
  </si>
  <si>
    <t>Curvelândia - MT</t>
  </si>
  <si>
    <t>Denise - MT</t>
  </si>
  <si>
    <t>Diamantino - MT</t>
  </si>
  <si>
    <t>Dom Aquino - MT</t>
  </si>
  <si>
    <t>Feliz Natal - MT</t>
  </si>
  <si>
    <t>Figueirópolis D´oeste - MT</t>
  </si>
  <si>
    <t>Gaúcha do Norte - MT</t>
  </si>
  <si>
    <t>General Carneiro - MT</t>
  </si>
  <si>
    <t>Glória D´oeste - MT</t>
  </si>
  <si>
    <t>Guarantã do Norte - MT</t>
  </si>
  <si>
    <t>Guiratinga - MT</t>
  </si>
  <si>
    <t>Indiavaí - MT</t>
  </si>
  <si>
    <t>Ipiranga do Norte - MT</t>
  </si>
  <si>
    <t>Itanhangá - MT</t>
  </si>
  <si>
    <t>Itaúba - MT</t>
  </si>
  <si>
    <t>Itiquira - MT</t>
  </si>
  <si>
    <t>Jaciara - MT</t>
  </si>
  <si>
    <t>Jangada - MT</t>
  </si>
  <si>
    <t>Jauru - MT</t>
  </si>
  <si>
    <t>Juara - MT</t>
  </si>
  <si>
    <t>Juína - MT</t>
  </si>
  <si>
    <t>Juruena - MT</t>
  </si>
  <si>
    <t>Juscimeira - MT</t>
  </si>
  <si>
    <t>Lambari D´oeste - MT</t>
  </si>
  <si>
    <t>Lucas do Rio Verde - MT</t>
  </si>
  <si>
    <t>Luciára - MT</t>
  </si>
  <si>
    <t>Vila Bela da Santíssima Trindade - MT</t>
  </si>
  <si>
    <t>Marcelândia - MT</t>
  </si>
  <si>
    <t>Matupá - MT</t>
  </si>
  <si>
    <t>Mirassol D´oeste - MT</t>
  </si>
  <si>
    <t>Nobres - MT</t>
  </si>
  <si>
    <t>Nortelândia - MT</t>
  </si>
  <si>
    <t>Nossa Senhora do Livramento - MT</t>
  </si>
  <si>
    <t>Nova Bandeirantes - MT</t>
  </si>
  <si>
    <t>Nova Nazaré - MT</t>
  </si>
  <si>
    <t>Nova Lacerda - MT</t>
  </si>
  <si>
    <t>Nova Santa Helena - MT</t>
  </si>
  <si>
    <t>Nova Brasilândia - MT</t>
  </si>
  <si>
    <t>Nova Canaã do Norte - MT</t>
  </si>
  <si>
    <t>Nova Mutum - MT</t>
  </si>
  <si>
    <t>Nova Olímpia - MT</t>
  </si>
  <si>
    <t>Nova Ubiratã - MT</t>
  </si>
  <si>
    <t>Nova Xavantina - MT</t>
  </si>
  <si>
    <t>Novo Mundo - MT</t>
  </si>
  <si>
    <t>Novo Horizonte do Norte - MT</t>
  </si>
  <si>
    <t>Novo São Joaquim - MT</t>
  </si>
  <si>
    <t>Paranaíta - MT</t>
  </si>
  <si>
    <t>Paranatinga - MT</t>
  </si>
  <si>
    <t>Novo Santo Antônio - MT</t>
  </si>
  <si>
    <t>Pedra Preta - MT</t>
  </si>
  <si>
    <t>Peixoto de Azevedo - MT</t>
  </si>
  <si>
    <t>Planalto da Serra - MT</t>
  </si>
  <si>
    <t>Poconé - MT</t>
  </si>
  <si>
    <t>Pontal do Araguaia - MT</t>
  </si>
  <si>
    <t>Ponte Branca - MT</t>
  </si>
  <si>
    <t>Pontes e Lacerda - MT</t>
  </si>
  <si>
    <t>Porto Alegre do Norte - MT</t>
  </si>
  <si>
    <t>Porto Dos Gaúchos - MT</t>
  </si>
  <si>
    <t>Porto Esperidião - MT</t>
  </si>
  <si>
    <t>Porto Estrela - MT</t>
  </si>
  <si>
    <t>Poxoréo - MT</t>
  </si>
  <si>
    <t>Primavera do Leste - MT</t>
  </si>
  <si>
    <t>Querência - MT</t>
  </si>
  <si>
    <t>São José Dos Quatro Marcos - MT</t>
  </si>
  <si>
    <t>Reserva do Cabaçal - MT</t>
  </si>
  <si>
    <t>Ribeirão Cascalheira - MT</t>
  </si>
  <si>
    <t>Ribeirãozinho - MT</t>
  </si>
  <si>
    <t>Rio Branco - MT</t>
  </si>
  <si>
    <t>Santa Carmem - MT</t>
  </si>
  <si>
    <t>Santo Afonso - MT</t>
  </si>
  <si>
    <t>São José do Povo - MT</t>
  </si>
  <si>
    <t>São José do Rio Claro - MT</t>
  </si>
  <si>
    <t>São José do Xingu - MT</t>
  </si>
  <si>
    <t>São Pedro da Cipa - MT</t>
  </si>
  <si>
    <t>Rondolândia - MT</t>
  </si>
  <si>
    <t>Rondonópolis - MT</t>
  </si>
  <si>
    <t>Rosário Oeste - MT</t>
  </si>
  <si>
    <t>Santa Cruz do Xingu - MT</t>
  </si>
  <si>
    <t>Salto do Céu - MT</t>
  </si>
  <si>
    <t>Santa Rita do Trivelato - MT</t>
  </si>
  <si>
    <t>Santa Terezinha - MT</t>
  </si>
  <si>
    <t>Santo Antônio do Leste - MT</t>
  </si>
  <si>
    <t>Santo Antônio do Leverger - MT</t>
  </si>
  <si>
    <t>São Félix do Araguaia - MT</t>
  </si>
  <si>
    <t>Sapezal - MT</t>
  </si>
  <si>
    <t>Serra Nova Dourada - MT</t>
  </si>
  <si>
    <t>Sinop - MT</t>
  </si>
  <si>
    <t>Sorriso - MT</t>
  </si>
  <si>
    <t>Tabaporã - MT</t>
  </si>
  <si>
    <t>Tangará da Serra - MT</t>
  </si>
  <si>
    <t>Tapurah - MT</t>
  </si>
  <si>
    <t>Terra Nova do Norte - MT</t>
  </si>
  <si>
    <t>Tesouro - MT</t>
  </si>
  <si>
    <t>Torixoréu - MT</t>
  </si>
  <si>
    <t>União do Sul - MT</t>
  </si>
  <si>
    <t>Vale de São Domingos - MT</t>
  </si>
  <si>
    <t>Várzea Grande - MT</t>
  </si>
  <si>
    <t>Vera - MT</t>
  </si>
  <si>
    <t>Vila Rica - MT</t>
  </si>
  <si>
    <t>Nova Guarita - MT</t>
  </si>
  <si>
    <t>Nova Marilândia - MT</t>
  </si>
  <si>
    <t>Nova Maringá - MT</t>
  </si>
  <si>
    <t>Nova Monte Verde - MT</t>
  </si>
  <si>
    <t>Abadia de Goiás - GO</t>
  </si>
  <si>
    <t>Abadiânia - GO</t>
  </si>
  <si>
    <t>Acreúna - GO</t>
  </si>
  <si>
    <t>Adelândia - GO</t>
  </si>
  <si>
    <t>Água Fria de Goiás - GO</t>
  </si>
  <si>
    <t>Água Limpa - GO</t>
  </si>
  <si>
    <t>Águas Lindas de Goiás - GO</t>
  </si>
  <si>
    <t>Alexânia - GO</t>
  </si>
  <si>
    <t>Aloândia - GO</t>
  </si>
  <si>
    <t>Alto Horizonte - GO</t>
  </si>
  <si>
    <t>Alto Paraíso de Goiás - GO</t>
  </si>
  <si>
    <t>Alvorada do Norte - GO</t>
  </si>
  <si>
    <t>Amaralina - GO</t>
  </si>
  <si>
    <t>Americano do Brasil - GO</t>
  </si>
  <si>
    <t>Amorinópolis - GO</t>
  </si>
  <si>
    <t>Anápolis - GO</t>
  </si>
  <si>
    <t>Anhanguera - GO</t>
  </si>
  <si>
    <t>Anicuns - GO</t>
  </si>
  <si>
    <t>Aparecida de Goiânia - GO</t>
  </si>
  <si>
    <t>Aparecida do Rio Doce - GO</t>
  </si>
  <si>
    <t>Aporé - GO</t>
  </si>
  <si>
    <t>Araçu - GO</t>
  </si>
  <si>
    <t>Aragarças - GO</t>
  </si>
  <si>
    <t>Aragoiânia - GO</t>
  </si>
  <si>
    <t>Araguapaz - GO</t>
  </si>
  <si>
    <t>Arenópolis - GO</t>
  </si>
  <si>
    <t>Aruanã - GO</t>
  </si>
  <si>
    <t>Aurilândia - GO</t>
  </si>
  <si>
    <t>Avelinópolis - GO</t>
  </si>
  <si>
    <t>Baliza - GO</t>
  </si>
  <si>
    <t>Barro Alto - GO</t>
  </si>
  <si>
    <t>Bela Vista de Goiás - GO</t>
  </si>
  <si>
    <t>Bom Jardim de Goiás - GO</t>
  </si>
  <si>
    <t>Bom Jesus de Goiás - GO</t>
  </si>
  <si>
    <t>Bonfinópolis - GO</t>
  </si>
  <si>
    <t>Bonópolis - GO</t>
  </si>
  <si>
    <t>Brazabrantes - GO</t>
  </si>
  <si>
    <t>Britânia - GO</t>
  </si>
  <si>
    <t>Buriti Alegre - GO</t>
  </si>
  <si>
    <t>Buriti de Goiás - GO</t>
  </si>
  <si>
    <t>Buritinópolis - GO</t>
  </si>
  <si>
    <t>Cabeceiras - GO</t>
  </si>
  <si>
    <t>Cachoeira Alta - GO</t>
  </si>
  <si>
    <t>Cachoeira de Goiás - GO</t>
  </si>
  <si>
    <t>Cachoeira Dourada - GO</t>
  </si>
  <si>
    <t>Caçu - GO</t>
  </si>
  <si>
    <t>Caiapônia - GO</t>
  </si>
  <si>
    <t>Caldas Novas - GO</t>
  </si>
  <si>
    <t>Caldazinha - GO</t>
  </si>
  <si>
    <t>Campestre de Goiás - GO</t>
  </si>
  <si>
    <t>Campinaçu - GO</t>
  </si>
  <si>
    <t>Campinorte - GO</t>
  </si>
  <si>
    <t>Campo Alegre de Goiás - GO</t>
  </si>
  <si>
    <t>Campo Limpo de Goiás - GO</t>
  </si>
  <si>
    <t>Campos Belos - GO</t>
  </si>
  <si>
    <t>Campos Verdes - GO</t>
  </si>
  <si>
    <t>Carmo do Rio Verde - GO</t>
  </si>
  <si>
    <t>Castelândia - GO</t>
  </si>
  <si>
    <t>Catalão - GO</t>
  </si>
  <si>
    <t>Caturaí - GO</t>
  </si>
  <si>
    <t>Cavalcante - GO</t>
  </si>
  <si>
    <t>Ceres - GO</t>
  </si>
  <si>
    <t>Cezarina - GO</t>
  </si>
  <si>
    <t>Chapadão do Céu - GO</t>
  </si>
  <si>
    <t>Cidade Ocidental - GO</t>
  </si>
  <si>
    <t>Cocalzinho de Goiás - GO</t>
  </si>
  <si>
    <t>Colinas do Sul - GO</t>
  </si>
  <si>
    <t>Córrego do Ouro - GO</t>
  </si>
  <si>
    <t>Corumbá de Goiás - GO</t>
  </si>
  <si>
    <t>Corumbaíba - GO</t>
  </si>
  <si>
    <t>Cristalina - GO</t>
  </si>
  <si>
    <t>Cristianópolis - GO</t>
  </si>
  <si>
    <t>Crixás - GO</t>
  </si>
  <si>
    <t>Cromínia - GO</t>
  </si>
  <si>
    <t>Cumari - GO</t>
  </si>
  <si>
    <t>Damianópolis - GO</t>
  </si>
  <si>
    <t>Damolândia - GO</t>
  </si>
  <si>
    <t>Davinópolis - GO</t>
  </si>
  <si>
    <t>Diorama - GO</t>
  </si>
  <si>
    <t>Doverlândia - GO</t>
  </si>
  <si>
    <t>Edealina - GO</t>
  </si>
  <si>
    <t>Edéia - GO</t>
  </si>
  <si>
    <t>Estrela do Norte - GO</t>
  </si>
  <si>
    <t>Faina - GO</t>
  </si>
  <si>
    <t>Fazenda Nova - GO</t>
  </si>
  <si>
    <t>Firminópolis - GO</t>
  </si>
  <si>
    <t>Flores de Goiás - GO</t>
  </si>
  <si>
    <t>Formosa - GO</t>
  </si>
  <si>
    <t>Formoso - GO</t>
  </si>
  <si>
    <t>Gameleira de Goiás - GO</t>
  </si>
  <si>
    <t>Divinópolis de Goiás - GO</t>
  </si>
  <si>
    <t>Goianápolis - GO</t>
  </si>
  <si>
    <t>Goiandira - GO</t>
  </si>
  <si>
    <t>Goianésia - GO</t>
  </si>
  <si>
    <t>Goiânia - GO</t>
  </si>
  <si>
    <t>Goianira - GO</t>
  </si>
  <si>
    <t>Goiás - GO</t>
  </si>
  <si>
    <t>Goiatuba - GO</t>
  </si>
  <si>
    <t>Gouvelândia - GO</t>
  </si>
  <si>
    <t>Guapó - GO</t>
  </si>
  <si>
    <t>Guaraíta - GO</t>
  </si>
  <si>
    <t>Guarani de Goiás - GO</t>
  </si>
  <si>
    <t>Guarinos - GO</t>
  </si>
  <si>
    <t>Heitoraí - GO</t>
  </si>
  <si>
    <t>Hidrolândia - GO</t>
  </si>
  <si>
    <t>Hidrolina - GO</t>
  </si>
  <si>
    <t>Iaciara - GO</t>
  </si>
  <si>
    <t>Inaciolândia - GO</t>
  </si>
  <si>
    <t>Indiara - GO</t>
  </si>
  <si>
    <t>Inhumas - GO</t>
  </si>
  <si>
    <t>Ipameri - GO</t>
  </si>
  <si>
    <t>Ipiranga de Goiás - GO</t>
  </si>
  <si>
    <t>Iporá - GO</t>
  </si>
  <si>
    <t>Israelândia - GO</t>
  </si>
  <si>
    <t>Itaberaí - GO</t>
  </si>
  <si>
    <t>Itaguari - GO</t>
  </si>
  <si>
    <t>Itaguaru - GO</t>
  </si>
  <si>
    <t>Itajá - GO</t>
  </si>
  <si>
    <t>Itapaci - GO</t>
  </si>
  <si>
    <t>Itapirapuã - GO</t>
  </si>
  <si>
    <t>Itapuranga - GO</t>
  </si>
  <si>
    <t>Itarumã - GO</t>
  </si>
  <si>
    <t>Itauçu - GO</t>
  </si>
  <si>
    <t>Itumbiara - GO</t>
  </si>
  <si>
    <t>Ivolândia - GO</t>
  </si>
  <si>
    <t>Jandaia - GO</t>
  </si>
  <si>
    <t>Jaraguá - GO</t>
  </si>
  <si>
    <t>Jataí - GO</t>
  </si>
  <si>
    <t>Jaupaci - GO</t>
  </si>
  <si>
    <t>Jesúpolis - GO</t>
  </si>
  <si>
    <t>Joviânia - GO</t>
  </si>
  <si>
    <t>Jussara - GO</t>
  </si>
  <si>
    <t>Lagoa Santa - GO</t>
  </si>
  <si>
    <t>Leopoldo de Bulhões - GO</t>
  </si>
  <si>
    <t>Luziânia - GO</t>
  </si>
  <si>
    <t>Mairipotaba - GO</t>
  </si>
  <si>
    <t>Mambaí - GO</t>
  </si>
  <si>
    <t>Mara Rosa - GO</t>
  </si>
  <si>
    <t>Marzagão - GO</t>
  </si>
  <si>
    <t>Matrinchã - GO</t>
  </si>
  <si>
    <t>Maurilândia - GO</t>
  </si>
  <si>
    <t>Mimoso de Goiás - GO</t>
  </si>
  <si>
    <t>Minaçu - GO</t>
  </si>
  <si>
    <t>Mineiros - GO</t>
  </si>
  <si>
    <t>Moiporá - GO</t>
  </si>
  <si>
    <t>Monte Alegre de Goiás - GO</t>
  </si>
  <si>
    <t>Montes Claros de Goiás - GO</t>
  </si>
  <si>
    <t>Montividiu - GO</t>
  </si>
  <si>
    <t>Montividiu do Norte - GO</t>
  </si>
  <si>
    <t>Morrinhos - GO</t>
  </si>
  <si>
    <t>Morro Agudo de Goiás - GO</t>
  </si>
  <si>
    <t>Mossâmedes - GO</t>
  </si>
  <si>
    <t>Mozarlândia - GO</t>
  </si>
  <si>
    <t>Mundo Novo - GO</t>
  </si>
  <si>
    <t>Mutunópolis - GO</t>
  </si>
  <si>
    <t>Nazário - GO</t>
  </si>
  <si>
    <t>Nerópolis - GO</t>
  </si>
  <si>
    <t>Niquelândia - GO</t>
  </si>
  <si>
    <t>Nova América - GO</t>
  </si>
  <si>
    <t>Nova Aurora - GO</t>
  </si>
  <si>
    <t>Nova Crixás - GO</t>
  </si>
  <si>
    <t>Nova Glória - GO</t>
  </si>
  <si>
    <t>Nova Iguaçu de Goiás - GO</t>
  </si>
  <si>
    <t>Nova Roma - GO</t>
  </si>
  <si>
    <t>Nova Veneza - GO</t>
  </si>
  <si>
    <t>Novo Brasil - GO</t>
  </si>
  <si>
    <t>Novo Gama - GO</t>
  </si>
  <si>
    <t>Novo Planalto - GO</t>
  </si>
  <si>
    <t>Orizona - GO</t>
  </si>
  <si>
    <t>Ouro Verde de Goiás - GO</t>
  </si>
  <si>
    <t>Ouvidor - GO</t>
  </si>
  <si>
    <t>Padre Bernardo - GO</t>
  </si>
  <si>
    <t>Palestina de Goiás - GO</t>
  </si>
  <si>
    <t>Palmeiras de Goiás - GO</t>
  </si>
  <si>
    <t>Palmelo - GO</t>
  </si>
  <si>
    <t>Palminópolis - GO</t>
  </si>
  <si>
    <t>Panamá - GO</t>
  </si>
  <si>
    <t>Paranaiguara - GO</t>
  </si>
  <si>
    <t>Paraúna - GO</t>
  </si>
  <si>
    <t>Perolândia - GO</t>
  </si>
  <si>
    <t>Petrolina de Goiás - GO</t>
  </si>
  <si>
    <t>Pilar de Goiás - GO</t>
  </si>
  <si>
    <t>Piracanjuba - GO</t>
  </si>
  <si>
    <t>Piranhas - GO</t>
  </si>
  <si>
    <t>Pirenópolis - GO</t>
  </si>
  <si>
    <t>Pires do Rio - GO</t>
  </si>
  <si>
    <t>Planaltina - GO</t>
  </si>
  <si>
    <t>Pontalina - GO</t>
  </si>
  <si>
    <t>Porangatu - GO</t>
  </si>
  <si>
    <t>Porteirão - GO</t>
  </si>
  <si>
    <t>Portelândia - GO</t>
  </si>
  <si>
    <t>Posse - GO</t>
  </si>
  <si>
    <t>Professor Jamil - GO</t>
  </si>
  <si>
    <t>Quirinópolis - GO</t>
  </si>
  <si>
    <t>Rialma - GO</t>
  </si>
  <si>
    <t>Rianápolis - GO</t>
  </si>
  <si>
    <t>Rio Quente - GO</t>
  </si>
  <si>
    <t>Rio Verde - GO</t>
  </si>
  <si>
    <t>Rubiataba - GO</t>
  </si>
  <si>
    <t>Sanclerlândia - GO</t>
  </si>
  <si>
    <t>Santa Bárbara de Goiás - GO</t>
  </si>
  <si>
    <t>Santa Cruz de Goiás - GO</t>
  </si>
  <si>
    <t>Santa fé de Goiás - GO</t>
  </si>
  <si>
    <t>Santa Helena de Goiás - GO</t>
  </si>
  <si>
    <t>Santa Isabel - GO</t>
  </si>
  <si>
    <t>Santa Rita do Araguaia - GO</t>
  </si>
  <si>
    <t>Santa Rita do Novo Destino - GO</t>
  </si>
  <si>
    <t>Santa Rosa de Goiás - GO</t>
  </si>
  <si>
    <t>Santa Tereza de Goiás - GO</t>
  </si>
  <si>
    <t>Santa Terezinha de Goiás - GO</t>
  </si>
  <si>
    <t>Santo Antônio da Barra - GO</t>
  </si>
  <si>
    <t>Santo Antônio de Goiás - GO</t>
  </si>
  <si>
    <t>Santo Antônio do Descoberto - GO</t>
  </si>
  <si>
    <t>São Domingos - GO</t>
  </si>
  <si>
    <t>São Francisco de Goiás - GO</t>
  </si>
  <si>
    <t>São João D´aliança - GO</t>
  </si>
  <si>
    <t>São João da Paraúna - GO</t>
  </si>
  <si>
    <t>São Luís de Montes Belos - GO</t>
  </si>
  <si>
    <t>São Luíz do Norte - GO</t>
  </si>
  <si>
    <t>São Miguel do Araguaia - GO</t>
  </si>
  <si>
    <t>São Miguel do Passa Quatro - GO</t>
  </si>
  <si>
    <t>São Patrício - GO</t>
  </si>
  <si>
    <t>São Simão - GO</t>
  </si>
  <si>
    <t>Senador Canedo - GO</t>
  </si>
  <si>
    <t>Serranópolis - GO</t>
  </si>
  <si>
    <t>Silvânia - GO</t>
  </si>
  <si>
    <t>Simolândia - GO</t>
  </si>
  <si>
    <t>Sítio D´abadia - GO</t>
  </si>
  <si>
    <t>Taquaral de Goiás - GO</t>
  </si>
  <si>
    <t>Teresina de Goiás - GO</t>
  </si>
  <si>
    <t>Terezópolis de Goiás - GO</t>
  </si>
  <si>
    <t>Três Ranchos - GO</t>
  </si>
  <si>
    <t>Trindade - GO</t>
  </si>
  <si>
    <t>Trombas - GO</t>
  </si>
  <si>
    <t>Turvânia - GO</t>
  </si>
  <si>
    <t>Turvelândia - GO</t>
  </si>
  <si>
    <t>Uirapuru - GO</t>
  </si>
  <si>
    <t>Uruaçu - GO</t>
  </si>
  <si>
    <t>Uruana - GO</t>
  </si>
  <si>
    <t>Urutaí - GO</t>
  </si>
  <si>
    <t>Valparaíso de Goiás - GO</t>
  </si>
  <si>
    <t>Varjão - GO</t>
  </si>
  <si>
    <t>Vianópolis - GO</t>
  </si>
  <si>
    <t>Vicentinópolis - GO</t>
  </si>
  <si>
    <t>Vila Boa - GO</t>
  </si>
  <si>
    <t>Vila Propício - GO</t>
  </si>
  <si>
    <t>Brasília - DF</t>
  </si>
  <si>
    <t>Triângulo - CE</t>
  </si>
  <si>
    <t>6bff6c91</t>
  </si>
  <si>
    <t>bf993125</t>
  </si>
  <si>
    <t>b66a86d0</t>
  </si>
  <si>
    <t>84402dbc</t>
  </si>
  <si>
    <t>cc26aff3</t>
  </si>
  <si>
    <t>b46e1afe</t>
  </si>
  <si>
    <t>Status_Operacao</t>
  </si>
  <si>
    <t>Lib. Execução</t>
  </si>
  <si>
    <t>Aguard. Liberação</t>
  </si>
  <si>
    <t>Pend. Cliente</t>
  </si>
  <si>
    <t>Aguard. Material</t>
  </si>
  <si>
    <t>Pend. Ativação</t>
  </si>
  <si>
    <t>Declinado sem Acesso</t>
  </si>
  <si>
    <t>Status_Medicao</t>
  </si>
  <si>
    <t>Em Medição</t>
  </si>
  <si>
    <t>Medição Aceita</t>
  </si>
  <si>
    <t>Medição Enviada</t>
  </si>
  <si>
    <t>Status de Operação</t>
  </si>
  <si>
    <t>Realização Física</t>
  </si>
  <si>
    <t>(-) Realizado</t>
  </si>
  <si>
    <t>Realização Financeira</t>
  </si>
  <si>
    <t>Total Realizado</t>
  </si>
  <si>
    <t>Real Opera</t>
  </si>
  <si>
    <t>R$ em Medição</t>
  </si>
  <si>
    <t>R$ Não Medido</t>
  </si>
  <si>
    <t>Valor Serviço 2</t>
  </si>
  <si>
    <t>Real Financeiro</t>
  </si>
  <si>
    <t>IdEquipe</t>
  </si>
  <si>
    <t>CodEquipe</t>
  </si>
  <si>
    <t>Prestadora</t>
  </si>
  <si>
    <t>Classificacao</t>
  </si>
  <si>
    <t>Unidade</t>
  </si>
  <si>
    <t>DescEquipe</t>
  </si>
  <si>
    <t>XON-CE</t>
  </si>
  <si>
    <t>ALMOXARIFADO INTERNO (CEARÁ)</t>
  </si>
  <si>
    <t>ALARES</t>
  </si>
  <si>
    <t>ALMOXARIFADO</t>
  </si>
  <si>
    <t>XON-PB</t>
  </si>
  <si>
    <t>ALMOXARIFADO INTERNO (PARAÍBA)</t>
  </si>
  <si>
    <t>X-ON</t>
  </si>
  <si>
    <t>XON-RN</t>
  </si>
  <si>
    <t>ALMOXARIFADO INTERNO (RIO GRANDE DO NORTE)</t>
  </si>
  <si>
    <t>XRN-03</t>
  </si>
  <si>
    <t>ELY/ ANDERSON (84986690564)</t>
  </si>
  <si>
    <t>IMPLANTAÇÃO</t>
  </si>
  <si>
    <t>LANÇAMENTO</t>
  </si>
  <si>
    <t>XCE-01</t>
  </si>
  <si>
    <t>BATISTA E JAIR / (85991669867)</t>
  </si>
  <si>
    <t>XRN-02</t>
  </si>
  <si>
    <t>ALDENIR (85991743369)</t>
  </si>
  <si>
    <t>XCE-02</t>
  </si>
  <si>
    <t>XCE-13</t>
  </si>
  <si>
    <t>FUSÃO</t>
  </si>
  <si>
    <t>XCE-04</t>
  </si>
  <si>
    <t>XCE-05</t>
  </si>
  <si>
    <t>XCE-12</t>
  </si>
  <si>
    <t>XPB-01</t>
  </si>
  <si>
    <t>PABLO OLIVEIRA E AGNO SERGIO</t>
  </si>
  <si>
    <t>MANUTENÇÃO</t>
  </si>
  <si>
    <t>XPB-02</t>
  </si>
  <si>
    <t>XPB-03</t>
  </si>
  <si>
    <t>ROBSON LEONARDO</t>
  </si>
  <si>
    <t>XPB-05</t>
  </si>
  <si>
    <t>RANIERE E FRANCISCO (SABIÁ)</t>
  </si>
  <si>
    <t>XPB-06</t>
  </si>
  <si>
    <t>BRENO GUEDES E ELIONAI</t>
  </si>
  <si>
    <t>XPB-04</t>
  </si>
  <si>
    <t>WELLINGTON BRONZEADO E ISAAC</t>
  </si>
  <si>
    <t>XRN-01</t>
  </si>
  <si>
    <t>XCE-08</t>
  </si>
  <si>
    <t>IMPLANTAÇÃO , FUSÃO</t>
  </si>
  <si>
    <t>XCE-10</t>
  </si>
  <si>
    <t>XCE-09</t>
  </si>
  <si>
    <t>XCE-11</t>
  </si>
  <si>
    <t>XCE-07</t>
  </si>
  <si>
    <t>a7a1ffee</t>
  </si>
  <si>
    <t>XCE-03</t>
  </si>
  <si>
    <t>XRN-04</t>
  </si>
  <si>
    <t>Implantação</t>
  </si>
  <si>
    <t>XPRN-01</t>
  </si>
  <si>
    <t>XCE-14</t>
  </si>
  <si>
    <t>XCE-15</t>
  </si>
  <si>
    <t>AMARO INSTALAÇÕES (85981396733)</t>
  </si>
  <si>
    <t>INPLANTAÇÃO</t>
  </si>
  <si>
    <t>XPB-07</t>
  </si>
  <si>
    <t>XCE-16</t>
  </si>
  <si>
    <t>F</t>
  </si>
  <si>
    <t>NUM</t>
  </si>
  <si>
    <t>Calendário</t>
  </si>
  <si>
    <t>Produção DIA</t>
  </si>
  <si>
    <t>Produção ACUMULADA</t>
  </si>
  <si>
    <t>GIRO</t>
  </si>
  <si>
    <t>IdMovimentacao</t>
  </si>
  <si>
    <t>DtEmissao</t>
  </si>
  <si>
    <t>Motivo</t>
  </si>
  <si>
    <t>DescMotivo</t>
  </si>
  <si>
    <t>Almoxarifado</t>
  </si>
  <si>
    <t>DescAlmoxarifado</t>
  </si>
  <si>
    <t>AlmoxDestino</t>
  </si>
  <si>
    <t>DescAlmoxDest</t>
  </si>
  <si>
    <t>GatilhoImpresso</t>
  </si>
  <si>
    <t>CentroDestino</t>
  </si>
  <si>
    <t>195c30d1</t>
  </si>
  <si>
    <t>595b307c</t>
  </si>
  <si>
    <t>33</t>
  </si>
  <si>
    <t>R2O-CE-R2T - VIVO OBRAS DE IMPLANTAÇÃO (CEARÁ)</t>
  </si>
  <si>
    <t>DOC. 3360-2024 - RECEBIDO EM 15/01/2024</t>
  </si>
  <si>
    <t>f0d1b48a</t>
  </si>
  <si>
    <t>DOC. 358203 - RECEBIDO EM 15/01/24</t>
  </si>
  <si>
    <t>623a1962</t>
  </si>
  <si>
    <t>24</t>
  </si>
  <si>
    <t>PCE-05-MARCELO GAGO</t>
  </si>
  <si>
    <t>INICIO OBRAS ARMARIO I13</t>
  </si>
  <si>
    <t>fe452c3e</t>
  </si>
  <si>
    <t>DOC. 3795-2024 - RECEBIDO EM 16/01/2024</t>
  </si>
  <si>
    <t>5b80511b</t>
  </si>
  <si>
    <t>DOC. 4002-2024 - RECEBIDO EM 17/01/2024</t>
  </si>
  <si>
    <t>ccce9f84</t>
  </si>
  <si>
    <t>AJUSTE INICIAL - OBRAS VIVO</t>
  </si>
  <si>
    <t>09a822b8</t>
  </si>
  <si>
    <t>25</t>
  </si>
  <si>
    <t>XCE-05-MARCELO SANTOS / NUW5526 - (859)</t>
  </si>
  <si>
    <t>ARMARIO I13 - BARRAMENTOS 266,267,268,269,267,277,279,280</t>
  </si>
  <si>
    <t>8d50b890</t>
  </si>
  <si>
    <t>5</t>
  </si>
  <si>
    <t>PCE-01-AMARO</t>
  </si>
  <si>
    <t>536df24d</t>
  </si>
  <si>
    <t>40</t>
  </si>
  <si>
    <t>PCE-07-MARCELO PANTOJA</t>
  </si>
  <si>
    <t>SP169 A SP223</t>
  </si>
  <si>
    <t>26aad57e</t>
  </si>
  <si>
    <t>23</t>
  </si>
  <si>
    <t>PCE-02-LUIS</t>
  </si>
  <si>
    <t>4cd3fe3b</t>
  </si>
  <si>
    <t>DOC. 4567-2024 - MATERIAL RECEBIDO EM 18/01/2024</t>
  </si>
  <si>
    <t>989b52f9</t>
  </si>
  <si>
    <t>DOC. 4622-2024 - RECEBIDO EM 19/01/2024</t>
  </si>
  <si>
    <t>1b9c6998</t>
  </si>
  <si>
    <t>0c5e16bf</t>
  </si>
  <si>
    <t>XCE-01-BATISTA E JAIR / PNP4152 - (85991669867)</t>
  </si>
  <si>
    <t>PRIMEIRO E SEGUNDO LANÇAMENTO</t>
  </si>
  <si>
    <t>2272be74</t>
  </si>
  <si>
    <t>SOBRA DE OBRA</t>
  </si>
  <si>
    <t>11db8f01</t>
  </si>
  <si>
    <t>0fbffe93</t>
  </si>
  <si>
    <t>XVL-CE-ALMOXARIFADO VOLANTE CEARÁ (MARCOS FERREIRA)</t>
  </si>
  <si>
    <t>MATERIAL RECOLHIDO POR DAVID.</t>
  </si>
  <si>
    <t>77768c6a</t>
  </si>
  <si>
    <t>DEVOLUÇÃO DE SOBRA DE OBRA</t>
  </si>
  <si>
    <t>fb2ef88f</t>
  </si>
  <si>
    <t>DOC. 4948-2024 - RECEBIDO EM 19/01/2024</t>
  </si>
  <si>
    <t>2d6bf234</t>
  </si>
  <si>
    <t>APONTAMENTO DE 17/01</t>
  </si>
  <si>
    <t>5f64c953</t>
  </si>
  <si>
    <t>RETIRADO POR BATISTA EM 20/01/24</t>
  </si>
  <si>
    <t>5e86f1cc</t>
  </si>
  <si>
    <t>RETIRADO EM 20/01/24</t>
  </si>
  <si>
    <t>cd092685</t>
  </si>
  <si>
    <t>RETIRADO NA SEXTA FEIRA 19/01</t>
  </si>
  <si>
    <t>f9ad1434</t>
  </si>
  <si>
    <t>29</t>
  </si>
  <si>
    <t>R2M-CE-R2T - VIVO MANUTENÇÃO (CEARÁ)</t>
  </si>
  <si>
    <t>AJUSTE INICIAL</t>
  </si>
  <si>
    <t>c883e13d</t>
  </si>
  <si>
    <t>DOC. 5276-2024</t>
  </si>
  <si>
    <t>080c3b51</t>
  </si>
  <si>
    <t>DOC. 5188-2024</t>
  </si>
  <si>
    <t>aa2e5c88</t>
  </si>
  <si>
    <t>ENTREGUE POR DANIEL EM 20/01/24</t>
  </si>
  <si>
    <t>b5a0f21b</t>
  </si>
  <si>
    <t>ENTREGUE POR DANIEL EM 20/01</t>
  </si>
  <si>
    <t>a5dde159</t>
  </si>
  <si>
    <t>1</t>
  </si>
  <si>
    <t>XON-CE-ALMOXARIFADO INTERNO (CEARÁ)</t>
  </si>
  <si>
    <t>AJUSTE INICIAL DE FERRAMENTAL/EPI</t>
  </si>
  <si>
    <t>108af592</t>
  </si>
  <si>
    <t>27</t>
  </si>
  <si>
    <t>XCE-11-OLAVO / HVW8D52 - (85987392872)</t>
  </si>
  <si>
    <t>ENTREGUE POR JAMES EM 10/01/2024 - SMARTPHONE COM CARREGADOR E PELICULA E CAPA</t>
  </si>
  <si>
    <t>fd75ba93</t>
  </si>
  <si>
    <t>APONTAMENTO EM 18/01/24</t>
  </si>
  <si>
    <t>65c73212</t>
  </si>
  <si>
    <t>REFERENTE AO DIA 19/01/24</t>
  </si>
  <si>
    <t>9926a0e4</t>
  </si>
  <si>
    <t>REFERENTE A APONTAMENTO DO DIA 19/01/24</t>
  </si>
  <si>
    <t>7fa3459b</t>
  </si>
  <si>
    <t>REFERENTE A APONTAMENTO DE 20/01/24</t>
  </si>
  <si>
    <t>01ecedef</t>
  </si>
  <si>
    <t>RETIRADO POR BATISTA</t>
  </si>
  <si>
    <t>64b3104b</t>
  </si>
  <si>
    <t>RETIRADO EM 19/01/2024</t>
  </si>
  <si>
    <t>88354109</t>
  </si>
  <si>
    <t>XCE-10-LEONARDO / PCF4G19 - (859)</t>
  </si>
  <si>
    <t>f5d8e702</t>
  </si>
  <si>
    <t>e0466798</t>
  </si>
  <si>
    <t>REFERENTE A 20/01/2024</t>
  </si>
  <si>
    <t>c91715e8</t>
  </si>
  <si>
    <t>REFERENTE A 22/01/2024</t>
  </si>
  <si>
    <t>e9934904</t>
  </si>
  <si>
    <t>REFERENTE A 18/01 E 19/01</t>
  </si>
  <si>
    <t>d3c88df8</t>
  </si>
  <si>
    <t>REFERENTE A 20/01</t>
  </si>
  <si>
    <t>1a3fb0b0</t>
  </si>
  <si>
    <t>REFERENTE A 22/01</t>
  </si>
  <si>
    <t>973a6884</t>
  </si>
  <si>
    <t>REFERENTE A 18/01</t>
  </si>
  <si>
    <t>3af5c809</t>
  </si>
  <si>
    <t>REFERENTE AO DIA 19/01/2024</t>
  </si>
  <si>
    <t>62e3525b</t>
  </si>
  <si>
    <t>REFERENTE AO DIA 22/01/2024</t>
  </si>
  <si>
    <t>bc4bdd6a</t>
  </si>
  <si>
    <t>ae430618</t>
  </si>
  <si>
    <t>e2e15208</t>
  </si>
  <si>
    <t>b7610c01</t>
  </si>
  <si>
    <t>39</t>
  </si>
  <si>
    <t>XCE-06-YURY NEWTON / RIL5E31 - (85996244978)</t>
  </si>
  <si>
    <t>bdd3ff2c</t>
  </si>
  <si>
    <t>ENTREGUE EM CAMPO</t>
  </si>
  <si>
    <t>3b35f0ab</t>
  </si>
  <si>
    <t>ce829383</t>
  </si>
  <si>
    <t>d43b45f3</t>
  </si>
  <si>
    <t>DEVOLVIDO POR DAVID</t>
  </si>
  <si>
    <t>9133397f</t>
  </si>
  <si>
    <t>e5bf88c2</t>
  </si>
  <si>
    <t>399744df</t>
  </si>
  <si>
    <t>c1cb61dc</t>
  </si>
  <si>
    <t>28</t>
  </si>
  <si>
    <t>PCE-04-PAULO PC</t>
  </si>
  <si>
    <t>f3b94af3</t>
  </si>
  <si>
    <t>3b86b671</t>
  </si>
  <si>
    <t>55d351aa</t>
  </si>
  <si>
    <t>TROCA</t>
  </si>
  <si>
    <t>c2776df4</t>
  </si>
  <si>
    <t>c3422185</t>
  </si>
  <si>
    <t>158f3575</t>
  </si>
  <si>
    <t>da840bf3</t>
  </si>
  <si>
    <t>bd9fdfb8</t>
  </si>
  <si>
    <t>RETROATIVO</t>
  </si>
  <si>
    <t>14d26fe0</t>
  </si>
  <si>
    <t>5fa9ed78</t>
  </si>
  <si>
    <t>5797fb2d</t>
  </si>
  <si>
    <t>REFERENTE A 23/01/2024</t>
  </si>
  <si>
    <t>286149f6</t>
  </si>
  <si>
    <t>32d0293f</t>
  </si>
  <si>
    <t>4830b17f</t>
  </si>
  <si>
    <t>138bd882</t>
  </si>
  <si>
    <t>57b85efd</t>
  </si>
  <si>
    <t>Referente a 23/01/2024</t>
  </si>
  <si>
    <t>c86d3093</t>
  </si>
  <si>
    <t>Referente a 24/01/2024</t>
  </si>
  <si>
    <t>8499673b</t>
  </si>
  <si>
    <t>c8b9f664</t>
  </si>
  <si>
    <t>6eed46f6</t>
  </si>
  <si>
    <t>Trâmite feito em campo por Marquinhos e Marcelo</t>
  </si>
  <si>
    <t>27cf66d2</t>
  </si>
  <si>
    <t>RETIRADO POR FRANCISCO JOSÉ</t>
  </si>
  <si>
    <t>3eea65c2</t>
  </si>
  <si>
    <t>ad303693</t>
  </si>
  <si>
    <t>DEVOLVIDO EM 24/01/2024</t>
  </si>
  <si>
    <t>3d4f8fbd</t>
  </si>
  <si>
    <t>REFERENTE A 25/01/2024</t>
  </si>
  <si>
    <t>edb98a09</t>
  </si>
  <si>
    <t>65ee00c7</t>
  </si>
  <si>
    <t>25/01/2024</t>
  </si>
  <si>
    <t>882b102b</t>
  </si>
  <si>
    <t>24/01/2024</t>
  </si>
  <si>
    <t>129acd64</t>
  </si>
  <si>
    <t>cfbd5490</t>
  </si>
  <si>
    <t>03663ca0</t>
  </si>
  <si>
    <t>ae725555</t>
  </si>
  <si>
    <t>571fac78</t>
  </si>
  <si>
    <t>83b3bdec</t>
  </si>
  <si>
    <t>b893da6a</t>
  </si>
  <si>
    <t>22</t>
  </si>
  <si>
    <t>XCE-09-LEVI E ALISSON / OSV9C43 - (85991749281)</t>
  </si>
  <si>
    <t>RETIRADO POR JEFFESON</t>
  </si>
  <si>
    <t>ddc6061e</t>
  </si>
  <si>
    <t>XCE-13-JEFESSON FREITAS / HQE0062 - (859)</t>
  </si>
  <si>
    <t>RETIRADO NO SABADO 27/01/2024</t>
  </si>
  <si>
    <t>d20bdf7b</t>
  </si>
  <si>
    <t>DOC. 6311-2024</t>
  </si>
  <si>
    <t>ad4c04b1</t>
  </si>
  <si>
    <t>REFERENTE AOS DIAS 26, 27 E 29/01/2024</t>
  </si>
  <si>
    <t>34f8e7fc</t>
  </si>
  <si>
    <t>833763f9</t>
  </si>
  <si>
    <t>2c7809b0</t>
  </si>
  <si>
    <t>5e76c557</t>
  </si>
  <si>
    <t>REFERENTE A 26/01/2024</t>
  </si>
  <si>
    <t>8763d036</t>
  </si>
  <si>
    <t>REFERENTE A 27/01/2024</t>
  </si>
  <si>
    <t>301c7e4b</t>
  </si>
  <si>
    <t>2989c7a4</t>
  </si>
  <si>
    <t>27982dbb</t>
  </si>
  <si>
    <t>4f99804d</t>
  </si>
  <si>
    <t>REFERENTE A 28/01/2024</t>
  </si>
  <si>
    <t>6041911c</t>
  </si>
  <si>
    <t>REFERENTE AOS DIAS 26 27 29 E 30/01/2024</t>
  </si>
  <si>
    <t>0474cb27</t>
  </si>
  <si>
    <t>345d1015</t>
  </si>
  <si>
    <t>36ca986d</t>
  </si>
  <si>
    <t>16</t>
  </si>
  <si>
    <t>XCE-12-JEFFERSON HENRIQUE / FGX6B01 - (859)</t>
  </si>
  <si>
    <t>2c51985f</t>
  </si>
  <si>
    <t>REFERENTE A 29/01/2024</t>
  </si>
  <si>
    <t>2fde38bc</t>
  </si>
  <si>
    <t>23c20ea3</t>
  </si>
  <si>
    <t>REFERENTE AO DIA 28/01/2024</t>
  </si>
  <si>
    <t>5a3ecf7d</t>
  </si>
  <si>
    <t>74914bf5</t>
  </si>
  <si>
    <t>1d5e0edb</t>
  </si>
  <si>
    <t>REFERENTE A 30/01/2024</t>
  </si>
  <si>
    <t>e294cf65</t>
  </si>
  <si>
    <t>REFERENTE A PRIMEIRA REMESSA DE MATERIAL TRONCO 02</t>
  </si>
  <si>
    <t>a4f4ac73</t>
  </si>
  <si>
    <t>REFERENTE A 29 E 30/01/2024</t>
  </si>
  <si>
    <t>e4cbb4b9</t>
  </si>
  <si>
    <t>903fd2f1</t>
  </si>
  <si>
    <t>ENTREGUE NO DOMINGO 28/01 POR DANIEL</t>
  </si>
  <si>
    <t>9c8025dc</t>
  </si>
  <si>
    <t>ENTREGUE EM 20/01/2024 (SISTEMA TRAVADO)</t>
  </si>
  <si>
    <t>321c9155</t>
  </si>
  <si>
    <t>760a9df9</t>
  </si>
  <si>
    <t>ENTREGUE EM CAMPO POR MARCELO E ELY</t>
  </si>
  <si>
    <t>56c0f426</t>
  </si>
  <si>
    <t>ENTREGUE POR MARCELO SANTOS</t>
  </si>
  <si>
    <t>e9014ce5</t>
  </si>
  <si>
    <t>6210a872</t>
  </si>
  <si>
    <t>REFERENTE A 31/01/2024</t>
  </si>
  <si>
    <t>592c6124</t>
  </si>
  <si>
    <t>51820bdd</t>
  </si>
  <si>
    <t>SOBRA</t>
  </si>
  <si>
    <t>013a1acd</t>
  </si>
  <si>
    <t>31/01/2024</t>
  </si>
  <si>
    <t>c7905905</t>
  </si>
  <si>
    <t>ENTREGUE EM 01/02/2024 - INFORMADO AS 17.51</t>
  </si>
  <si>
    <t>04f4e41c</t>
  </si>
  <si>
    <t>REFERENTRE A 01/02/2024</t>
  </si>
  <si>
    <t>93b31473</t>
  </si>
  <si>
    <t>REFERENTE A 01/02/2024</t>
  </si>
  <si>
    <t>91a4ad36</t>
  </si>
  <si>
    <t>e39e323c</t>
  </si>
  <si>
    <t>REFERENTE A 02/02/2024</t>
  </si>
  <si>
    <t>d776edd1</t>
  </si>
  <si>
    <t>e1de714d</t>
  </si>
  <si>
    <t>REFERENTE A 03/02/2024</t>
  </si>
  <si>
    <t>6c6f0a6a</t>
  </si>
  <si>
    <t>RETIRADO EM 04/02/2024 - ENTREGUE POR DANIEL</t>
  </si>
  <si>
    <t>8fe4c577</t>
  </si>
  <si>
    <t>REFERENTE A 04/02/2024</t>
  </si>
  <si>
    <t>f1d02007</t>
  </si>
  <si>
    <t>PREVENTIVAS</t>
  </si>
  <si>
    <t>dee613a7</t>
  </si>
  <si>
    <t>9e1dec1c</t>
  </si>
  <si>
    <t>0cb624c6</t>
  </si>
  <si>
    <t>ENTREGUE EM 31/01/2024 ENVIADO POR DAVID</t>
  </si>
  <si>
    <t>6b4d7506</t>
  </si>
  <si>
    <t>RECEBIDO EM 31/01/2024, 02/02/2024 E 05/02/2024</t>
  </si>
  <si>
    <t>8c56f656</t>
  </si>
  <si>
    <t>eb699b12</t>
  </si>
  <si>
    <t>0d33b417</t>
  </si>
  <si>
    <t>b97f9917</t>
  </si>
  <si>
    <t>MISCELANEA APLICADA ATE O DIA 31/01/2024</t>
  </si>
  <si>
    <t>d3105c12</t>
  </si>
  <si>
    <t>REFERENTE A 29, 30 E 31/01/2024</t>
  </si>
  <si>
    <t>9277acfc</t>
  </si>
  <si>
    <t>REFERENTE A 01 E 02/02/2024</t>
  </si>
  <si>
    <t>0c150d7c</t>
  </si>
  <si>
    <t>b5d7c21c</t>
  </si>
  <si>
    <t>212dd0b0</t>
  </si>
  <si>
    <t>725b1bbe</t>
  </si>
  <si>
    <t>REFERENTE A 05/02/2024</t>
  </si>
  <si>
    <t>96250b9c</t>
  </si>
  <si>
    <t>REFERENCIA ATÉ 05/02/2024</t>
  </si>
  <si>
    <t>5c5e9489</t>
  </si>
  <si>
    <t>REFERENCIA ATE 05/02/2024</t>
  </si>
  <si>
    <t>ea0e246d</t>
  </si>
  <si>
    <t>87e0ebf8</t>
  </si>
  <si>
    <t>Retirado por Eli</t>
  </si>
  <si>
    <t>bde81073</t>
  </si>
  <si>
    <t>bd8dc3c9</t>
  </si>
  <si>
    <t>SOBRA DE OBRA?!</t>
  </si>
  <si>
    <t>bafebdb5</t>
  </si>
  <si>
    <t>PREVENTIVA</t>
  </si>
  <si>
    <t>870feddb</t>
  </si>
  <si>
    <t>XCE-04-FRANCISCO JOSE / HUN5G48 - (85988636495)</t>
  </si>
  <si>
    <t>4717dc26</t>
  </si>
  <si>
    <t>REFERENTE A 07/02/2024</t>
  </si>
  <si>
    <t>012c3078</t>
  </si>
  <si>
    <t>4c1d65c7</t>
  </si>
  <si>
    <t>0dfe1f6f</t>
  </si>
  <si>
    <t>TROCA DE MATERIAL</t>
  </si>
  <si>
    <t>6a38fbc9</t>
  </si>
  <si>
    <t>80b30608</t>
  </si>
  <si>
    <t>b90cb8c6</t>
  </si>
  <si>
    <t>b295cf65</t>
  </si>
  <si>
    <t>ATE 08/02/2024</t>
  </si>
  <si>
    <t>73a2a79d</t>
  </si>
  <si>
    <t>REFERENTE A 08/02/2024</t>
  </si>
  <si>
    <t>76c78607</t>
  </si>
  <si>
    <t>REFERENTE A 10/02/2024</t>
  </si>
  <si>
    <t>4b2ba4ec</t>
  </si>
  <si>
    <t>REFERENTE A 09/02/2024</t>
  </si>
  <si>
    <t>8d99d4fd</t>
  </si>
  <si>
    <t>86ce999f</t>
  </si>
  <si>
    <t>3f668fb3</t>
  </si>
  <si>
    <t>83af41d8</t>
  </si>
  <si>
    <t>RETIRADO POR DAVID EM 10/02/2024</t>
  </si>
  <si>
    <t>12e5c1bd</t>
  </si>
  <si>
    <t>RETIRADO EM 13/02/2024</t>
  </si>
  <si>
    <t>be8bbf6c</t>
  </si>
  <si>
    <t>RETIRADO EM 14/02/2024</t>
  </si>
  <si>
    <t>684cc4c2</t>
  </si>
  <si>
    <t>8ed7d373</t>
  </si>
  <si>
    <t>f2af95dc</t>
  </si>
  <si>
    <t>RETIRADO POR MARCELO E ELI EM 14/02/2024</t>
  </si>
  <si>
    <t>852c6d90</t>
  </si>
  <si>
    <t>e5e5bfbc</t>
  </si>
  <si>
    <t>da70cae7</t>
  </si>
  <si>
    <t>REFERENTE A 13, 14 E 15/02/2024</t>
  </si>
  <si>
    <t>7042ec8d</t>
  </si>
  <si>
    <t>REFERENTE A 04/02/2024 E 06/02/2024</t>
  </si>
  <si>
    <t>4b9debb0</t>
  </si>
  <si>
    <t>0f7bac5a</t>
  </si>
  <si>
    <t>BAIXA DE MISCELANEAS REFERENTE A 06/02 A 19/02</t>
  </si>
  <si>
    <t>7c4236c7</t>
  </si>
  <si>
    <t>MATERIAL REFERENTE AO ULTIMO LANÇAMENTO INFORMADO PARCIALMENTE</t>
  </si>
  <si>
    <t>92fddcc1</t>
  </si>
  <si>
    <t>REFERENTE A DEMAIS UTILIZAÇÕES NO TRNCO 01</t>
  </si>
  <si>
    <t>d3159ec0</t>
  </si>
  <si>
    <t>AJUSTE DE SALDO</t>
  </si>
  <si>
    <t>bf942b22</t>
  </si>
  <si>
    <t>RECEBIDO EM CAMPO NO DIA 16/02/2024</t>
  </si>
  <si>
    <t>6070305d</t>
  </si>
  <si>
    <t>REFERENTE A RESTANTE DE MATERIAL A RECEBER</t>
  </si>
  <si>
    <t>bfc35d86</t>
  </si>
  <si>
    <t>RETIRADO EM 19/02/2024</t>
  </si>
  <si>
    <t>e38b949c</t>
  </si>
  <si>
    <t>d7741fb1</t>
  </si>
  <si>
    <t>DOC. 11052-2024 RETIRADO EM 15/02/2024</t>
  </si>
  <si>
    <t>8a86cbec</t>
  </si>
  <si>
    <t>ENVIADO POR MARCELO SANTOS EM 19/02/2024</t>
  </si>
  <si>
    <t>d19563b0</t>
  </si>
  <si>
    <t>DOC 13108-2024 RECEBIDO EM 23/02/2024</t>
  </si>
  <si>
    <t>1d49a923</t>
  </si>
  <si>
    <t>6a50f967</t>
  </si>
  <si>
    <t>dc533a54</t>
  </si>
  <si>
    <t>RETIRADO EM 16/02/2024 COM O FABRICIO</t>
  </si>
  <si>
    <t>c40d2645</t>
  </si>
  <si>
    <t>5723a287</t>
  </si>
  <si>
    <t>8fe173cb</t>
  </si>
  <si>
    <t>REFERENTE AOS DIAS 14, 15, 20, 21, 27/02/2024</t>
  </si>
  <si>
    <t>bf7533b5</t>
  </si>
  <si>
    <t>REFERENTE AOS DIAS 14, 19 E 20/02/2024</t>
  </si>
  <si>
    <t>97a336dd</t>
  </si>
  <si>
    <t>REFERENTE AOS DIAS 15 A 24/02/2024</t>
  </si>
  <si>
    <t>34715193</t>
  </si>
  <si>
    <t>REFERENTE AOS DIAS 08 A 13/02/2024</t>
  </si>
  <si>
    <t>2116a06a</t>
  </si>
  <si>
    <t>f886e904</t>
  </si>
  <si>
    <t>REPARO</t>
  </si>
  <si>
    <t>07c4cdaa</t>
  </si>
  <si>
    <t>DEVOLVIDO NA SEGUNDA FEIRA 01/04/2024</t>
  </si>
  <si>
    <t>fd9a4d4f</t>
  </si>
  <si>
    <t>75c68ae4</t>
  </si>
  <si>
    <t>DEVOLVIDO EM 27/03/2024 - DIRETAMENTE NA VIVO</t>
  </si>
  <si>
    <t>7743a5de</t>
  </si>
  <si>
    <t>ac484868</t>
  </si>
  <si>
    <t>XCE-05-MARCELO SANTOS / NUW5526 - (85987836044)</t>
  </si>
  <si>
    <t>a5af7f6c</t>
  </si>
  <si>
    <t>5a04f4b5</t>
  </si>
  <si>
    <t>c1c274d9</t>
  </si>
  <si>
    <t>3b6b4bb3</t>
  </si>
  <si>
    <t>9918d594</t>
  </si>
  <si>
    <t>2e0f091e</t>
  </si>
  <si>
    <t>32da8adc</t>
  </si>
  <si>
    <t>69d02fa9</t>
  </si>
  <si>
    <t>4da9b224</t>
  </si>
  <si>
    <t>87bb9af0</t>
  </si>
  <si>
    <t>cf35a810</t>
  </si>
  <si>
    <t>f8f405a1</t>
  </si>
  <si>
    <t>85759c1a</t>
  </si>
  <si>
    <t>51bb46ff</t>
  </si>
  <si>
    <t>6698a6f4</t>
  </si>
  <si>
    <t>8d99fd1c</t>
  </si>
  <si>
    <t>XCE-13-JEFESSON FREITAS / HQE0062 - (85981351805)</t>
  </si>
  <si>
    <t>23c2884b</t>
  </si>
  <si>
    <t>fdadec4f</t>
  </si>
  <si>
    <t>a77f1f7f</t>
  </si>
  <si>
    <t>b97ab45d</t>
  </si>
  <si>
    <t>6f56525a</t>
  </si>
  <si>
    <t>f23025a3</t>
  </si>
  <si>
    <t>2eccd82e</t>
  </si>
  <si>
    <t>e606ff69</t>
  </si>
  <si>
    <t>AJUSTE</t>
  </si>
  <si>
    <t>207bafd5</t>
  </si>
  <si>
    <t>065ea5ae</t>
  </si>
  <si>
    <t>a926a5b9</t>
  </si>
  <si>
    <t>DOC. 22765-2024 - RECEBIDO EM 05/04/2024</t>
  </si>
  <si>
    <t>20cce232</t>
  </si>
  <si>
    <t>37616cd6</t>
  </si>
  <si>
    <t>961baadb</t>
  </si>
  <si>
    <t>360024ca</t>
  </si>
  <si>
    <t>71bc5177</t>
  </si>
  <si>
    <t>DOC. 24151-2024 - Entregue pelo caminhão da R2</t>
  </si>
  <si>
    <t>296404b2</t>
  </si>
  <si>
    <t>a05d9a8c</t>
  </si>
  <si>
    <t>25aee005</t>
  </si>
  <si>
    <t>8611426d</t>
  </si>
  <si>
    <t>c7110890</t>
  </si>
  <si>
    <t>b842f7f1</t>
  </si>
  <si>
    <t>PEGOS EM 16/04/2024</t>
  </si>
  <si>
    <t>7224eacb</t>
  </si>
  <si>
    <t>d74c9786</t>
  </si>
  <si>
    <t>finalização do serviço i13</t>
  </si>
  <si>
    <t>bd40cbee</t>
  </si>
  <si>
    <t>7db45ba1</t>
  </si>
  <si>
    <t>952bafe8</t>
  </si>
  <si>
    <t>DOC. 27874-2024</t>
  </si>
  <si>
    <t>1d4e7ba6</t>
  </si>
  <si>
    <t>DOC. 25124-2024 - ACRESCIMO DE MATERIAL REFERENTE A ERRO DE CALCULO NO PROJETO</t>
  </si>
  <si>
    <t>16337363</t>
  </si>
  <si>
    <t>DOC. 25848-2024</t>
  </si>
  <si>
    <t>553ccbfb</t>
  </si>
  <si>
    <t>74369f3b</t>
  </si>
  <si>
    <t>7ea6edcb</t>
  </si>
  <si>
    <t>1c4520b9</t>
  </si>
  <si>
    <t>c490af7a</t>
  </si>
  <si>
    <t>VIVO-CE-VIVO OBRAS "XPP CAUCAIA" (CEARÁ)</t>
  </si>
  <si>
    <t>DOC. 25204-2024</t>
  </si>
  <si>
    <t>5b011183</t>
  </si>
  <si>
    <t>DOC. 25535-2024</t>
  </si>
  <si>
    <t>1245d980</t>
  </si>
  <si>
    <t>DOC. 25530-2024</t>
  </si>
  <si>
    <t>00b41c86</t>
  </si>
  <si>
    <t>5568136a</t>
  </si>
  <si>
    <t>VCE-01-BATISTA E JAIR - "XPP CAUCAIA"</t>
  </si>
  <si>
    <t>c4faf579</t>
  </si>
  <si>
    <t>MATERIAL RETIRADO DA OBRA I16</t>
  </si>
  <si>
    <t>0b710585</t>
  </si>
  <si>
    <t>4031a22a</t>
  </si>
  <si>
    <t>df8b27f9</t>
  </si>
  <si>
    <t>35f9a65a</t>
  </si>
  <si>
    <t>ATUAÇÃO EM CONJUNTO COM FRANCISCO E XISMEN</t>
  </si>
  <si>
    <t>e7004b2f</t>
  </si>
  <si>
    <t>ad04158c</t>
  </si>
  <si>
    <t>f3fc8976</t>
  </si>
  <si>
    <t>PRIMEIRA PARTE DOS MATERIAIS</t>
  </si>
  <si>
    <t>51a487dc</t>
  </si>
  <si>
    <t>SEGUNDA PARTE PREVENTIVAS</t>
  </si>
  <si>
    <t>c8c8887b</t>
  </si>
  <si>
    <t>a7fb6f1d</t>
  </si>
  <si>
    <t>6bb419a6</t>
  </si>
  <si>
    <t>2e07b04a</t>
  </si>
  <si>
    <t>41</t>
  </si>
  <si>
    <t>PCE-08-IVANDO</t>
  </si>
  <si>
    <t>1de582fe</t>
  </si>
  <si>
    <t>SOLICITAÇÃO DO SR. MARCOS</t>
  </si>
  <si>
    <t>b73437cd</t>
  </si>
  <si>
    <t>VPA-CE-VIVO PLANO DE AÇÃO "XCC CAUCAIA" (CEARÁ)</t>
  </si>
  <si>
    <t>VCE-01-BATISTA E JAIR - "XCC CAUCAIA"</t>
  </si>
  <si>
    <t>e1c3bdc4</t>
  </si>
  <si>
    <t>DOC.26145-2024 - ID. 2496342</t>
  </si>
  <si>
    <t>d40a6d6c</t>
  </si>
  <si>
    <t>MATERIAL ENTREGUE AO ERIVAN (IRÁ INSTALAR AS CAIXAS</t>
  </si>
  <si>
    <t>1167c316</t>
  </si>
  <si>
    <t>APLICAÇÃO ENTRE SEGUNDA E QUARTA FEIRA</t>
  </si>
  <si>
    <t>d1b25f45</t>
  </si>
  <si>
    <t>LANCAMENTO REALIZADO EM 25/04/2024</t>
  </si>
  <si>
    <t>f9f0b114</t>
  </si>
  <si>
    <t>4e1811ca</t>
  </si>
  <si>
    <t>VPCE-04-PAULO ARRUDA PC "XCC CAUCAIA"</t>
  </si>
  <si>
    <t>8bb93553</t>
  </si>
  <si>
    <t>LANCAMENTO A36</t>
  </si>
  <si>
    <t>d793cadd</t>
  </si>
  <si>
    <t>ENTREGUE PARA FUNCIONARIA VIVO (JESSIANE) - AUTORIZADO POR OBERDAN</t>
  </si>
  <si>
    <t>2ba7ab70</t>
  </si>
  <si>
    <t>DOC. 370266 - ENTREGUE PELO CAMINHAO DA R2</t>
  </si>
  <si>
    <t>c36a38b6</t>
  </si>
  <si>
    <t>DOC. 27423-2024 - RETIRADO POR DAVID E ENTREGUE A MARQUINHOS</t>
  </si>
  <si>
    <t>9da1ed79</t>
  </si>
  <si>
    <t>95a4f9fd</t>
  </si>
  <si>
    <t>8a62af5d</t>
  </si>
  <si>
    <t>b6a4c469</t>
  </si>
  <si>
    <t>c78a69eb</t>
  </si>
  <si>
    <t>0d3c802e</t>
  </si>
  <si>
    <t>42</t>
  </si>
  <si>
    <t>VPCE-09-LEANDRO</t>
  </si>
  <si>
    <t>141d8277</t>
  </si>
  <si>
    <t>ac8702a5</t>
  </si>
  <si>
    <t>XCE-21-XISMEN E ELY</t>
  </si>
  <si>
    <t>RETIRADO COM FABRICIO</t>
  </si>
  <si>
    <t>c8a20e50</t>
  </si>
  <si>
    <t>LANÇAMENTO A36</t>
  </si>
  <si>
    <t>PLANO DE AÇÃO</t>
  </si>
  <si>
    <t>e92194eb</t>
  </si>
  <si>
    <t>DEVOLUÇÃO DE MATERIAL - ESVAZIAR CARRO PARA OUTRO SERVIÇO</t>
  </si>
  <si>
    <t>267afe19</t>
  </si>
  <si>
    <t>Referente a devolução de sobra de obra</t>
  </si>
  <si>
    <t>bae8f2c3</t>
  </si>
  <si>
    <t>ENTREGUE POR FABRICIO</t>
  </si>
  <si>
    <t>c60b1f38</t>
  </si>
  <si>
    <t>fc29eda6</t>
  </si>
  <si>
    <t>REFERENTE A DEVOLUÇÃO DE SOBRA DE OBRA</t>
  </si>
  <si>
    <t>50de5d3a</t>
  </si>
  <si>
    <t>RETIRADO NA R2 POR DAVID, REPASSADO AO MARCOS QUE REPASSOU AO AMARO</t>
  </si>
  <si>
    <t>e2f6bd1c</t>
  </si>
  <si>
    <t>a45c128a</t>
  </si>
  <si>
    <t>f3eabe55</t>
  </si>
  <si>
    <t>6bff65e2</t>
  </si>
  <si>
    <t>14fd7f7d</t>
  </si>
  <si>
    <t>Retirada de lançamento errado</t>
  </si>
  <si>
    <t>e38eedaf</t>
  </si>
  <si>
    <t>659f066f</t>
  </si>
  <si>
    <t>DEVOLUÇÃO AO ALMOXARIFADO</t>
  </si>
  <si>
    <t>9dbd7f38</t>
  </si>
  <si>
    <t>c6802c27</t>
  </si>
  <si>
    <t>LANCADO EM 06/05/2024</t>
  </si>
  <si>
    <t>650fe879</t>
  </si>
  <si>
    <t>LANÇAMENTO FINALIZADO EM 04/05/2024</t>
  </si>
  <si>
    <t>5cd047c4</t>
  </si>
  <si>
    <t>0cf0fc29</t>
  </si>
  <si>
    <t>MATERIAL APLICADO ATÉ 20/04/2024</t>
  </si>
  <si>
    <t>e85e9b01</t>
  </si>
  <si>
    <t>MATERIAL APLICADO ATÉ 30/04/2024</t>
  </si>
  <si>
    <t>f57b0f35</t>
  </si>
  <si>
    <t>APLICAÇÃO DE MATERIAL ATÉ 30/04/2024</t>
  </si>
  <si>
    <t>62892b02</t>
  </si>
  <si>
    <t>b236a5c3</t>
  </si>
  <si>
    <t>b6f1c903</t>
  </si>
  <si>
    <t>3e8c5f99</t>
  </si>
  <si>
    <t>3a05b684</t>
  </si>
  <si>
    <t>96f183e8</t>
  </si>
  <si>
    <t>a959b415</t>
  </si>
  <si>
    <t>211c5497</t>
  </si>
  <si>
    <t>c2243832</t>
  </si>
  <si>
    <t>e88cb415</t>
  </si>
  <si>
    <t>32e26f02</t>
  </si>
  <si>
    <t>53</t>
  </si>
  <si>
    <t>VCE-03-GLAILSON E JOSEPH</t>
  </si>
  <si>
    <t>0368a4dc</t>
  </si>
  <si>
    <t>MATERIAIS UTILIZADOS ENTRE 09/05/2024 E 15/05/2024</t>
  </si>
  <si>
    <t>44f258d7</t>
  </si>
  <si>
    <t>52</t>
  </si>
  <si>
    <t>VPCE-08-IVANDO</t>
  </si>
  <si>
    <t>b8c5d9ec</t>
  </si>
  <si>
    <t>953cb50f</t>
  </si>
  <si>
    <t>b625115a</t>
  </si>
  <si>
    <t>MATERIAL UTILIZADO ATÉ 13/05/2024</t>
  </si>
  <si>
    <t>08487dfa</t>
  </si>
  <si>
    <t>LANÇAMENTO VERIFICADO POR JAMES</t>
  </si>
  <si>
    <t>9ffce3ff</t>
  </si>
  <si>
    <t>MATERIAL UTILIZADO ATE 03/05/2024</t>
  </si>
  <si>
    <t>423023bf</t>
  </si>
  <si>
    <t>7584a048</t>
  </si>
  <si>
    <t>7597f3cd</t>
  </si>
  <si>
    <t>174bd934</t>
  </si>
  <si>
    <t>98b628ef</t>
  </si>
  <si>
    <t>716533ee</t>
  </si>
  <si>
    <t>a33c42f5</t>
  </si>
  <si>
    <t>9dfe74de</t>
  </si>
  <si>
    <t>e2f4acf1</t>
  </si>
  <si>
    <t>MATERIAL ENTREGUE POR MARCOS ROGERIO</t>
  </si>
  <si>
    <t>b7bc0bcc</t>
  </si>
  <si>
    <t>56ce33c4</t>
  </si>
  <si>
    <t>020f511a</t>
  </si>
  <si>
    <t>eb44eaed</t>
  </si>
  <si>
    <t>4a1030b4</t>
  </si>
  <si>
    <t>0575eff6</t>
  </si>
  <si>
    <t>8ec3b416</t>
  </si>
  <si>
    <t>2ae936bf</t>
  </si>
  <si>
    <t>089c4b21</t>
  </si>
  <si>
    <t>5ccac5ce</t>
  </si>
  <si>
    <t>519daa89</t>
  </si>
  <si>
    <t>3df54504</t>
  </si>
  <si>
    <t>ce45fe1d</t>
  </si>
  <si>
    <t>fba045ca</t>
  </si>
  <si>
    <t>2d454262</t>
  </si>
  <si>
    <t>MATERIAL ENTREGUE NO GALPÃO PELA R2</t>
  </si>
  <si>
    <t>68b0f8fa</t>
  </si>
  <si>
    <t>2e68a0ad</t>
  </si>
  <si>
    <t>d59797b6</t>
  </si>
  <si>
    <t>df4d32ed</t>
  </si>
  <si>
    <t>e2aed66c</t>
  </si>
  <si>
    <t>11cfaacb</t>
  </si>
  <si>
    <t>43101ef8</t>
  </si>
  <si>
    <t>7f212eef</t>
  </si>
  <si>
    <t>b8b74338</t>
  </si>
  <si>
    <t>ef6405ef</t>
  </si>
  <si>
    <t>71</t>
  </si>
  <si>
    <t>HOWBE-HOWBE</t>
  </si>
  <si>
    <t>DOC 72845 - PROJETO LEITOR SME</t>
  </si>
  <si>
    <t>67f14b72</t>
  </si>
  <si>
    <t>70</t>
  </si>
  <si>
    <t>HCE-02-DANIEL MELO</t>
  </si>
  <si>
    <t>0d6b3719</t>
  </si>
  <si>
    <t>EMEIF ANTONIO DIOGO DE SIQUEIRA - LEITORES S.N (AK8485038)(AK8747730)(AK9079823)(AK8485122) - SWITCH S.N (AZAM0901063QG)</t>
  </si>
  <si>
    <t>fc41834e</t>
  </si>
  <si>
    <t>EMEIF ULYSSES GUIMARAES - LEITORES S.N (AK8747573)(AK8485122)(AK9079823)(AK8747730) - SWITCH S.N (AZAM09016747G)</t>
  </si>
  <si>
    <t>13138607</t>
  </si>
  <si>
    <t>0954f8f5</t>
  </si>
  <si>
    <t>EMEIF SEBASTIÃO DE ABREU - LEITORES S.N (AK9079842)(AK9079675)(AK9986180)(AK9079776) - SWITCH S.N (AZAM0901064QA)</t>
  </si>
  <si>
    <t>1c9fef73</t>
  </si>
  <si>
    <t>INFANTE ROSALINA RODRIGUES - LEITORES S.N (AK8485066)(AK9079786)(AK9986093)(AK8485057) - SWITCH S.N (AZAM0902417LM)</t>
  </si>
  <si>
    <t>96a736eb</t>
  </si>
  <si>
    <t>ESCOLA MUNICIPAL MANUEL LIMA SOARES - LEITORES S.N (AK9986134)(AK9757515)(AK9986129)(AK9986115) - SWITCH S.N (AZAM0901682MZ)</t>
  </si>
  <si>
    <t>ff324620</t>
  </si>
  <si>
    <t>REFERENTE A SOBRA DE OBRA - I14</t>
  </si>
  <si>
    <t>adbf85bb</t>
  </si>
  <si>
    <t>REFERENTE A SOBRA DE OBRA N18</t>
  </si>
  <si>
    <t>87af5fe1</t>
  </si>
  <si>
    <t>Referente a sobra de obra (cabos)</t>
  </si>
  <si>
    <t>082df9ca</t>
  </si>
  <si>
    <t>SOBRA DE OBRA LEITOR SME ETAPA 02</t>
  </si>
  <si>
    <t>d5dc7b3d</t>
  </si>
  <si>
    <t>bddff44e</t>
  </si>
  <si>
    <t>99e9c56d</t>
  </si>
  <si>
    <t>31e0c0ae</t>
  </si>
  <si>
    <t>ALARES-ALARES</t>
  </si>
  <si>
    <t>N. DOC: 377534 - 17/01/2025</t>
  </si>
  <si>
    <t>bbf64709</t>
  </si>
  <si>
    <t>XCE-30-JOAQUIM GOMES DE SOUSA</t>
  </si>
  <si>
    <t>ADEQUAÇÃO PREDIAL</t>
  </si>
  <si>
    <t>5a5e8b90</t>
  </si>
  <si>
    <t>Doc. 381.866</t>
  </si>
  <si>
    <t>2dc5104d</t>
  </si>
  <si>
    <t>AJUSTE MENSAL</t>
  </si>
  <si>
    <t>IdItensMovimentacao</t>
  </si>
  <si>
    <t>Movimentacao</t>
  </si>
  <si>
    <t>Material</t>
  </si>
  <si>
    <t>DescMaterial</t>
  </si>
  <si>
    <t>Qtd</t>
  </si>
  <si>
    <t>Registro</t>
  </si>
  <si>
    <t>6023964e</t>
  </si>
  <si>
    <t>MAT05</t>
  </si>
  <si>
    <t>R2005 - ALÇA PREF P/ CFOA SM AS 80 DE 144 FO TS (0256-0245-7)</t>
  </si>
  <si>
    <t>b7a0c16a</t>
  </si>
  <si>
    <t>MAT22</t>
  </si>
  <si>
    <t>R2022 - CONJUNTO EMENDA ÓPTICA MEC AER SUBT - 48 FO 4ENT (0456-0169-9)</t>
  </si>
  <si>
    <t>e7a529b9</t>
  </si>
  <si>
    <t>MAT34</t>
  </si>
  <si>
    <t>R2034 - DROP OPT PREC 2PTAS FIG8 UNI 150M PRET (0380-9264-4)</t>
  </si>
  <si>
    <t>6cc83a53</t>
  </si>
  <si>
    <t>MAT35</t>
  </si>
  <si>
    <t>R2035 - DROP OPT PREC 2PTAS FIG8 UNI 200M PRET (0380-9265-5)</t>
  </si>
  <si>
    <t>5eaf5e52</t>
  </si>
  <si>
    <t>MAT36</t>
  </si>
  <si>
    <t>R2036 - DROP OPT PREC 2PTAS FIG8 UNI 300M PRET (0380-9266-6)</t>
  </si>
  <si>
    <t>19fa6f08</t>
  </si>
  <si>
    <t>MAT37</t>
  </si>
  <si>
    <t>R2037 - DROP OPT PREC 2PTAS FIG8 UNI 400M PRET (0380-9267-7)</t>
  </si>
  <si>
    <t>e143a647</t>
  </si>
  <si>
    <t>MAT41</t>
  </si>
  <si>
    <t>R2041 - FIO DE ESPINAR DIELETRICO - VIVO (0380-9203-3)</t>
  </si>
  <si>
    <t>11fe7b1b</t>
  </si>
  <si>
    <t>cc64c0c4</t>
  </si>
  <si>
    <t>R2064 - LAÇO PREF P/ CFOA SM AS80 144F 0456-0162-2</t>
  </si>
  <si>
    <t>dc86b2b1</t>
  </si>
  <si>
    <t>MAT45</t>
  </si>
  <si>
    <t>R2045 - LAÇO PREF P/ CFOA SM AS 80 18 A 36 FO (0456-0160-0)</t>
  </si>
  <si>
    <t>b164a6e1</t>
  </si>
  <si>
    <t>MAT50</t>
  </si>
  <si>
    <t>R2050 - MINI-CEO TERMOC 16ENT AEREO E SUBT 144FO (0456-0170-0)</t>
  </si>
  <si>
    <t>54eb590c</t>
  </si>
  <si>
    <t>MAT51</t>
  </si>
  <si>
    <t>R2051 - SUP ANCORAGE CABO OPT AS E CORD DIELETR (SUPA - SCO) (0456-0157-7)</t>
  </si>
  <si>
    <t>f142036b</t>
  </si>
  <si>
    <t>MAT52</t>
  </si>
  <si>
    <t>R2052 - SUP PASSAGEM CABO OPT AS E CORD DIELETR (SUPA - SCO) (0456-0158-8)</t>
  </si>
  <si>
    <t>02b24f2d</t>
  </si>
  <si>
    <t>MAT55</t>
  </si>
  <si>
    <t>R2055 - SUPORTE UNIVERSAL PARA CAIXA BARRAMENTO (0460-0069-9)</t>
  </si>
  <si>
    <t>fb4ec646</t>
  </si>
  <si>
    <t>MAT32</t>
  </si>
  <si>
    <t>R2032 - CUNHA PLASTICA P/ DROP OPTICO (VERDE) (AOP034)</t>
  </si>
  <si>
    <t>0173d8a8</t>
  </si>
  <si>
    <t>MAT21</t>
  </si>
  <si>
    <t>R2021 - CONJ. SUP. CABOS OPT MEIO DE VAO (RAQUETE) (0460-0084-4)</t>
  </si>
  <si>
    <t>76147302</t>
  </si>
  <si>
    <t>MAT02</t>
  </si>
  <si>
    <t>R2002 - ALÇA ANCORAGEM P/CFOA SM AS - 80 DE 18 A 36 FO - VIVO (0256-0243-5)</t>
  </si>
  <si>
    <t>2e89023b</t>
  </si>
  <si>
    <t>MAT63</t>
  </si>
  <si>
    <t>R2063 - PLAQUETA VIVO (MIL035)</t>
  </si>
  <si>
    <t>d6fec94a</t>
  </si>
  <si>
    <t>MAT62</t>
  </si>
  <si>
    <t>R2062 - ADESIVO LETRA VIVO (EMO200)</t>
  </si>
  <si>
    <t>0e13e470</t>
  </si>
  <si>
    <t>MAT61</t>
  </si>
  <si>
    <t>R2061 - ADESIVO NUMERO VIVO (EMO019)</t>
  </si>
  <si>
    <t>c90646cc</t>
  </si>
  <si>
    <t>MAT56</t>
  </si>
  <si>
    <t>R2056 - BRACADEIRA BAP4 R2 (FRG100)</t>
  </si>
  <si>
    <t>88c72022</t>
  </si>
  <si>
    <t>MAT58</t>
  </si>
  <si>
    <t>R2058 - FITA DE ACO 25M R2 (FRG217)</t>
  </si>
  <si>
    <t>cd090bb7</t>
  </si>
  <si>
    <t>MAT57</t>
  </si>
  <si>
    <t>R2057 - FECHO DE FITA R2 (FRG015)</t>
  </si>
  <si>
    <t>d5593df1</t>
  </si>
  <si>
    <t>MAT04</t>
  </si>
  <si>
    <t>R2004 - ALÇA PLASTICA 5MM C/ GANCHO METALICO (0380-9242-2)</t>
  </si>
  <si>
    <t>3d83517e</t>
  </si>
  <si>
    <t>550bf2d2</t>
  </si>
  <si>
    <t>e7bcb016</t>
  </si>
  <si>
    <t>cceca7b8</t>
  </si>
  <si>
    <t>9af8d1e8</t>
  </si>
  <si>
    <t>b35447b4</t>
  </si>
  <si>
    <t>MAT12</t>
  </si>
  <si>
    <t>R2012 - CABO FIBRA ÓPTICA CFOA SM AS 80 24 F - SAP 0452-0135-5 (0452-0120-3)</t>
  </si>
  <si>
    <t>5bd514f2</t>
  </si>
  <si>
    <t>MAT15</t>
  </si>
  <si>
    <t>R2015 - CABO FIBRA OPTICA CFOA SM AS 80 72F TS (0452-0123-6)</t>
  </si>
  <si>
    <t>cc2fbfbc</t>
  </si>
  <si>
    <t>MAT14</t>
  </si>
  <si>
    <t>R2014 - CABO FIBRA OPTICA CFOA SM AS 80 36F NR - SAP 0452-0121-4 (0452-0180-2)</t>
  </si>
  <si>
    <t>45d564c4</t>
  </si>
  <si>
    <t>ad7c6124</t>
  </si>
  <si>
    <t>MAT13</t>
  </si>
  <si>
    <t>R2013 - CABO FIBRA ÓPTICA CFOA SM AS 80 144 F (0452-0124-7)</t>
  </si>
  <si>
    <t>8456cc43</t>
  </si>
  <si>
    <t>e427cf77</t>
  </si>
  <si>
    <t>968c13a3</t>
  </si>
  <si>
    <t>9621f2f9</t>
  </si>
  <si>
    <t>8c7a08e8</t>
  </si>
  <si>
    <t>a7773495</t>
  </si>
  <si>
    <t>e23ce3ee</t>
  </si>
  <si>
    <t>9212ff83</t>
  </si>
  <si>
    <t>MAT03</t>
  </si>
  <si>
    <t>R2003 - ALÇA ANCORAGEM P/CFOA SM AS - 80 DE 48 A 72 FO - VIVO (0256-0244-6)</t>
  </si>
  <si>
    <t>c1d6fcd9</t>
  </si>
  <si>
    <t>MAT07</t>
  </si>
  <si>
    <t>R2007 - ALÇA PREF. P/ CORDOALHA DIELETRICA 6,4MM - VIVO (0380-9200-0)</t>
  </si>
  <si>
    <t>885040aa</t>
  </si>
  <si>
    <t>MAT10</t>
  </si>
  <si>
    <t>R2010 - CABO DROP CIRCULAR 5 MM 12 FIBRAS (0452-1257-7)</t>
  </si>
  <si>
    <t>73fedd4a</t>
  </si>
  <si>
    <t>MAT24</t>
  </si>
  <si>
    <t>R2024 - CORDOALHA DIELETRICA 6,4mm - VIVO (0380-9201-1)</t>
  </si>
  <si>
    <t>1170ebda</t>
  </si>
  <si>
    <t>MAT26</t>
  </si>
  <si>
    <t>R2026 - CTOPS 1:2 1:8 PRE-C SELADA - 70/30 FC AZUL (0380-9212-2)</t>
  </si>
  <si>
    <t>5b70a623</t>
  </si>
  <si>
    <t>MAT33</t>
  </si>
  <si>
    <t>R2033 - DGO 144FO PARA REDE 1 :32 SC-APC PRECONEC (0486-0405-0)</t>
  </si>
  <si>
    <t>f84216a2</t>
  </si>
  <si>
    <t>MAT47</t>
  </si>
  <si>
    <t>R2047 - LAÇO PREF P/ CFOA SM AS 80 48 A 72 FO (0456-0161-1)</t>
  </si>
  <si>
    <t>dd97b2f1</t>
  </si>
  <si>
    <t>MAT48</t>
  </si>
  <si>
    <t>R2048 - LAÇO PREF. P/CORDOALHA DIELÉTRICA 6,4 - VIVO (0380-9204-4)</t>
  </si>
  <si>
    <t>3697ef50</t>
  </si>
  <si>
    <t>a5bfe8c3</t>
  </si>
  <si>
    <t>MAT16</t>
  </si>
  <si>
    <t>R2016 - CABO PC CFOA-SMDDR 144LSZH 120M (CABO TRANÇADO) (0452-1307-7)</t>
  </si>
  <si>
    <t>625d1f38</t>
  </si>
  <si>
    <t>MAT09</t>
  </si>
  <si>
    <t>R2009 - BASTIDOR 42U 19" 600MM (0258-0221-6)</t>
  </si>
  <si>
    <t>1edab43a</t>
  </si>
  <si>
    <t>9bc06df7</t>
  </si>
  <si>
    <t>2294a707</t>
  </si>
  <si>
    <t>R2065 - CTOPS 1:2 1:8 PRE-C SELADA - 60/40 FC VERMELHA</t>
  </si>
  <si>
    <t>6688cfb4</t>
  </si>
  <si>
    <t>MAT53</t>
  </si>
  <si>
    <t>R2053 - SUPORTE DE ANCORAGEM (TIPO DM) COM ROLDANA R2 (0456-0167-7)</t>
  </si>
  <si>
    <t>f5e70152</t>
  </si>
  <si>
    <t>0fd3bf3f</t>
  </si>
  <si>
    <t>R2066 - CTOPS 1:8 PRE-C SELADA VIOLETA</t>
  </si>
  <si>
    <t>c613264b</t>
  </si>
  <si>
    <t>2058f9c6</t>
  </si>
  <si>
    <t>3f522a0b</t>
  </si>
  <si>
    <t>R2065 - CTOPS 1:2 1:8 PRE-C SELADA - 60/40 FC VERMELHA (0380-9211-1)</t>
  </si>
  <si>
    <t>ba8bbe71</t>
  </si>
  <si>
    <t>4e1550ac</t>
  </si>
  <si>
    <t>c209ce01</t>
  </si>
  <si>
    <t>1d5d9bad</t>
  </si>
  <si>
    <t>a6ad4129</t>
  </si>
  <si>
    <t>f7a981a3</t>
  </si>
  <si>
    <t>79e972e9</t>
  </si>
  <si>
    <t>226638ae</t>
  </si>
  <si>
    <t>54e02da2</t>
  </si>
  <si>
    <t>d43891ed</t>
  </si>
  <si>
    <t>b7ad3a87</t>
  </si>
  <si>
    <t>26e6161f</t>
  </si>
  <si>
    <t>fa4c0473</t>
  </si>
  <si>
    <t>191d09e9</t>
  </si>
  <si>
    <t>2b17fc90</t>
  </si>
  <si>
    <t>4d613f20</t>
  </si>
  <si>
    <t>35daa632</t>
  </si>
  <si>
    <t>596ec88a</t>
  </si>
  <si>
    <t>f108e309</t>
  </si>
  <si>
    <t>99ad71cf</t>
  </si>
  <si>
    <t>979110a9</t>
  </si>
  <si>
    <t>ec7d31c5</t>
  </si>
  <si>
    <t>b496b62b</t>
  </si>
  <si>
    <t>16562ec0</t>
  </si>
  <si>
    <t>dde67bd1</t>
  </si>
  <si>
    <t>81f55cb9</t>
  </si>
  <si>
    <t>e747cc22</t>
  </si>
  <si>
    <t>efcfb413</t>
  </si>
  <si>
    <t>23973720</t>
  </si>
  <si>
    <t>213e38db</t>
  </si>
  <si>
    <t>2f4ea688</t>
  </si>
  <si>
    <t>cbeed3ab</t>
  </si>
  <si>
    <t>086ea3a0</t>
  </si>
  <si>
    <t>683d2ca8</t>
  </si>
  <si>
    <t>2ddf5d95</t>
  </si>
  <si>
    <t>fd6482b2</t>
  </si>
  <si>
    <t>c540ab1c</t>
  </si>
  <si>
    <t>f969272d</t>
  </si>
  <si>
    <t>47d3f7f6</t>
  </si>
  <si>
    <t>e31101e5</t>
  </si>
  <si>
    <t>3689b941</t>
  </si>
  <si>
    <t>5fb43c03</t>
  </si>
  <si>
    <t>56bfc0d5</t>
  </si>
  <si>
    <t>03c08204</t>
  </si>
  <si>
    <t>b95c2463</t>
  </si>
  <si>
    <t>33207c2d</t>
  </si>
  <si>
    <t>33447057</t>
  </si>
  <si>
    <t>0f614c18</t>
  </si>
  <si>
    <t>dde3c182</t>
  </si>
  <si>
    <t>d5749a14</t>
  </si>
  <si>
    <t>e5e7af57</t>
  </si>
  <si>
    <t>7ff4b6ff</t>
  </si>
  <si>
    <t>086ce5e2</t>
  </si>
  <si>
    <t>6a636953</t>
  </si>
  <si>
    <t>e5142d43</t>
  </si>
  <si>
    <t>9c1717a0</t>
  </si>
  <si>
    <t>74456263</t>
  </si>
  <si>
    <t>61bc963f</t>
  </si>
  <si>
    <t>a8034363</t>
  </si>
  <si>
    <t>988ed0fd</t>
  </si>
  <si>
    <t>bc8e72ff</t>
  </si>
  <si>
    <t>6c3ebc62</t>
  </si>
  <si>
    <t>af991d4c</t>
  </si>
  <si>
    <t>8f8ecb5d</t>
  </si>
  <si>
    <t>1e81aeb2</t>
  </si>
  <si>
    <t>8093981a</t>
  </si>
  <si>
    <t>a173f308</t>
  </si>
  <si>
    <t>a6f58c43</t>
  </si>
  <si>
    <t>ee0a7718</t>
  </si>
  <si>
    <t>b65e733b</t>
  </si>
  <si>
    <t>3e22afcf</t>
  </si>
  <si>
    <t>180e35dc</t>
  </si>
  <si>
    <t>7ce1e9c7</t>
  </si>
  <si>
    <t>a889b162</t>
  </si>
  <si>
    <t>125ffe9c</t>
  </si>
  <si>
    <t>d2af97ec</t>
  </si>
  <si>
    <t>5ad31f07</t>
  </si>
  <si>
    <t>bc809a68</t>
  </si>
  <si>
    <t>d146f16e</t>
  </si>
  <si>
    <t>d592e99a</t>
  </si>
  <si>
    <t>f70e7763</t>
  </si>
  <si>
    <t>2ff39b0f</t>
  </si>
  <si>
    <t>64d30ed8</t>
  </si>
  <si>
    <t>218d3674</t>
  </si>
  <si>
    <t>550c0b84</t>
  </si>
  <si>
    <t>5b117a63</t>
  </si>
  <si>
    <t>95298801</t>
  </si>
  <si>
    <t>3356b64f</t>
  </si>
  <si>
    <t>a9304e38</t>
  </si>
  <si>
    <t>7578d51b</t>
  </si>
  <si>
    <t>d17680cb</t>
  </si>
  <si>
    <t>c3426fc7</t>
  </si>
  <si>
    <t>438d8548</t>
  </si>
  <si>
    <t>c9ba75da</t>
  </si>
  <si>
    <t>a3a38a20</t>
  </si>
  <si>
    <t>aec19501</t>
  </si>
  <si>
    <t>eae1bfa2</t>
  </si>
  <si>
    <t>30252abc</t>
  </si>
  <si>
    <t>23d02fe3</t>
  </si>
  <si>
    <t>c14fd147</t>
  </si>
  <si>
    <t>7e31bec9</t>
  </si>
  <si>
    <t>284bac56</t>
  </si>
  <si>
    <t>aefb78fa</t>
  </si>
  <si>
    <t>21a894ef</t>
  </si>
  <si>
    <t>MAT20</t>
  </si>
  <si>
    <t>R2020 - CONJ EMENDA OPT MEC AER SUBT - 72F 4ENT (0456-0172-2)</t>
  </si>
  <si>
    <t>d2f4232d</t>
  </si>
  <si>
    <t>MAT42</t>
  </si>
  <si>
    <t>R2042 - FIO ESPINAR CABO ISOLADO FEI-125 (0219-0028-0)</t>
  </si>
  <si>
    <t>1b376c56</t>
  </si>
  <si>
    <t>7336519d</t>
  </si>
  <si>
    <t>R2067 - SPLITTER OPT PASSIVO 1:4-7 ODB FTTH (0192-0216-4)</t>
  </si>
  <si>
    <t>0267941c</t>
  </si>
  <si>
    <t>0779e7d0</t>
  </si>
  <si>
    <t>R2069 - KIT DERIVAÇÃO CEO FOSC100 - VIVO (0460-0048-2)</t>
  </si>
  <si>
    <t>26b4fb54</t>
  </si>
  <si>
    <t>R2066 - CTOPS 1:8 PRE-C SELADA PC VIOLETA - VIVO (0256-0343-3)</t>
  </si>
  <si>
    <t>3e68843d</t>
  </si>
  <si>
    <t>3678c86f</t>
  </si>
  <si>
    <t>R2070 - SPLITTER OPT. PASSIVO 1:8-10 4DB FTTH (0192-0219-9)</t>
  </si>
  <si>
    <t>2ccddb5c</t>
  </si>
  <si>
    <t>09fbd6ac</t>
  </si>
  <si>
    <t>0796dc17</t>
  </si>
  <si>
    <t>49463cfc</t>
  </si>
  <si>
    <t>a4dbf2b6</t>
  </si>
  <si>
    <t>e102b106</t>
  </si>
  <si>
    <t>051d9b5b</t>
  </si>
  <si>
    <t>cfc54876</t>
  </si>
  <si>
    <t>96127ee8</t>
  </si>
  <si>
    <t>f116cdba</t>
  </si>
  <si>
    <t>806308ce</t>
  </si>
  <si>
    <t>78c16aaf</t>
  </si>
  <si>
    <t>3372927c</t>
  </si>
  <si>
    <t>a2b4596f</t>
  </si>
  <si>
    <t>e72e17a1</t>
  </si>
  <si>
    <t>023d7f2a</t>
  </si>
  <si>
    <t>f150dd39</t>
  </si>
  <si>
    <t>a95ec2d3</t>
  </si>
  <si>
    <t>1c0370ce</t>
  </si>
  <si>
    <t>807d30a4</t>
  </si>
  <si>
    <t>1788a764</t>
  </si>
  <si>
    <t>53dac1dd</t>
  </si>
  <si>
    <t>97f6be39</t>
  </si>
  <si>
    <t>dbfe704a</t>
  </si>
  <si>
    <t>7ed47e8c</t>
  </si>
  <si>
    <t>6e136f08</t>
  </si>
  <si>
    <t>0ac4c4cb</t>
  </si>
  <si>
    <t>90f47acb</t>
  </si>
  <si>
    <t>42962786</t>
  </si>
  <si>
    <t>d7842c29</t>
  </si>
  <si>
    <t>22dd20d6</t>
  </si>
  <si>
    <t>e54626fe</t>
  </si>
  <si>
    <t>e7cec1ab</t>
  </si>
  <si>
    <t>71e370d5</t>
  </si>
  <si>
    <t>489bf9ea</t>
  </si>
  <si>
    <t>199b0204</t>
  </si>
  <si>
    <t>a2eb6c6a</t>
  </si>
  <si>
    <t>c4b1d259</t>
  </si>
  <si>
    <t>77020e5e</t>
  </si>
  <si>
    <t>7fa0066f</t>
  </si>
  <si>
    <t>aab85e7b</t>
  </si>
  <si>
    <t>3911936b</t>
  </si>
  <si>
    <t>MAT59</t>
  </si>
  <si>
    <t>R2059 - ANEL GUIA R2</t>
  </si>
  <si>
    <t>fadb2433</t>
  </si>
  <si>
    <t>d8897771</t>
  </si>
  <si>
    <t>4d4c2ad4</t>
  </si>
  <si>
    <t>R2071 - ESPIRAL LARANJA - VIVO</t>
  </si>
  <si>
    <t>b22046ea</t>
  </si>
  <si>
    <t>13cd1422</t>
  </si>
  <si>
    <t>c1f7e352</t>
  </si>
  <si>
    <t>aa856e85</t>
  </si>
  <si>
    <t>b5ba5b5b</t>
  </si>
  <si>
    <t>5961480c</t>
  </si>
  <si>
    <t>89fcc08a</t>
  </si>
  <si>
    <t>17544b29</t>
  </si>
  <si>
    <t>c05c048d</t>
  </si>
  <si>
    <t>b1583197</t>
  </si>
  <si>
    <t>b6240e59</t>
  </si>
  <si>
    <t>e952f45a</t>
  </si>
  <si>
    <t>c0b59efc</t>
  </si>
  <si>
    <t>0713d7e8</t>
  </si>
  <si>
    <t>a783c7da</t>
  </si>
  <si>
    <t>d9e8efe4</t>
  </si>
  <si>
    <t>a9d009be</t>
  </si>
  <si>
    <t>33623cdc</t>
  </si>
  <si>
    <t>aeb36c24</t>
  </si>
  <si>
    <t>06e2e266</t>
  </si>
  <si>
    <t>8276265d</t>
  </si>
  <si>
    <t>c1694f43</t>
  </si>
  <si>
    <t>fded64a5</t>
  </si>
  <si>
    <t>d8303440</t>
  </si>
  <si>
    <t>1a9472b9</t>
  </si>
  <si>
    <t>R2068 - FIO F.E. METALICO</t>
  </si>
  <si>
    <t>e939ee69</t>
  </si>
  <si>
    <t>23df9186</t>
  </si>
  <si>
    <t>f32a4165</t>
  </si>
  <si>
    <t>3655edd6</t>
  </si>
  <si>
    <t>7b67e5a9</t>
  </si>
  <si>
    <t>1ed53d55</t>
  </si>
  <si>
    <t>48d39b0c</t>
  </si>
  <si>
    <t>8d4adf23</t>
  </si>
  <si>
    <t>7906bbc2</t>
  </si>
  <si>
    <t>2c82902a</t>
  </si>
  <si>
    <t>d0a24f08</t>
  </si>
  <si>
    <t>63878667</t>
  </si>
  <si>
    <t>5f9af444</t>
  </si>
  <si>
    <t>124c25a7</t>
  </si>
  <si>
    <t>2f67a4ac</t>
  </si>
  <si>
    <t>00391aa0</t>
  </si>
  <si>
    <t>59177632</t>
  </si>
  <si>
    <t>bbefb926</t>
  </si>
  <si>
    <t>be7d52e2</t>
  </si>
  <si>
    <t>71539aaa</t>
  </si>
  <si>
    <t>a04faa93</t>
  </si>
  <si>
    <t>e773cc78</t>
  </si>
  <si>
    <t>df6ffd46</t>
  </si>
  <si>
    <t>a5727e87</t>
  </si>
  <si>
    <t>e513dc83</t>
  </si>
  <si>
    <t>741d72c4</t>
  </si>
  <si>
    <t>XF083 - SMARTPHONE SAMSUNG A10</t>
  </si>
  <si>
    <t>29e4be24</t>
  </si>
  <si>
    <t>1be76dfa</t>
  </si>
  <si>
    <t>24808590</t>
  </si>
  <si>
    <t>85d10a43</t>
  </si>
  <si>
    <t>6f6ae497</t>
  </si>
  <si>
    <t>2c7c6f7a</t>
  </si>
  <si>
    <t>d42e0f22</t>
  </si>
  <si>
    <t>163ad842</t>
  </si>
  <si>
    <t>6fb7c003</t>
  </si>
  <si>
    <t>1fd93193</t>
  </si>
  <si>
    <t>e0e87714</t>
  </si>
  <si>
    <t>509b0e2d</t>
  </si>
  <si>
    <t>2095b0a8</t>
  </si>
  <si>
    <t>c8a8c390</t>
  </si>
  <si>
    <t>e4237082</t>
  </si>
  <si>
    <t>356f6e92</t>
  </si>
  <si>
    <t>bc3db2f0</t>
  </si>
  <si>
    <t>28612226</t>
  </si>
  <si>
    <t>75bb2fe6</t>
  </si>
  <si>
    <t>e016f158</t>
  </si>
  <si>
    <t>382162aa</t>
  </si>
  <si>
    <t>83043f7b</t>
  </si>
  <si>
    <t>df15cbf8</t>
  </si>
  <si>
    <t>0c738763</t>
  </si>
  <si>
    <t>83a70d63</t>
  </si>
  <si>
    <t>8cecc1ce</t>
  </si>
  <si>
    <t>e5065810</t>
  </si>
  <si>
    <t>40b21e34</t>
  </si>
  <si>
    <t>cbb56b36</t>
  </si>
  <si>
    <t>ccc3dce9</t>
  </si>
  <si>
    <t>2541f6b6</t>
  </si>
  <si>
    <t>0535eb0d</t>
  </si>
  <si>
    <t>ff2cc63d</t>
  </si>
  <si>
    <t>891d8ea6</t>
  </si>
  <si>
    <t>77f6ada1</t>
  </si>
  <si>
    <t>17387d28</t>
  </si>
  <si>
    <t>64fac7cd</t>
  </si>
  <si>
    <t>d179e514</t>
  </si>
  <si>
    <t>f55d9a7d</t>
  </si>
  <si>
    <t>43f2fa8c</t>
  </si>
  <si>
    <t>6b9a3e1e</t>
  </si>
  <si>
    <t>2b1e1c89</t>
  </si>
  <si>
    <t>8e1c80ff</t>
  </si>
  <si>
    <t>f8d20162</t>
  </si>
  <si>
    <t>cb907a14</t>
  </si>
  <si>
    <t>dba308c5</t>
  </si>
  <si>
    <t>e65ba2db</t>
  </si>
  <si>
    <t>68e597b0</t>
  </si>
  <si>
    <t>36bec74b</t>
  </si>
  <si>
    <t>b5b58249</t>
  </si>
  <si>
    <t>9712766b</t>
  </si>
  <si>
    <t>3ed35f9e</t>
  </si>
  <si>
    <t>597187ef</t>
  </si>
  <si>
    <t>6fc79c16</t>
  </si>
  <si>
    <t>f741cc6f</t>
  </si>
  <si>
    <t>09d4ea7b</t>
  </si>
  <si>
    <t>c498e386</t>
  </si>
  <si>
    <t>2547a121</t>
  </si>
  <si>
    <t>05746f2d</t>
  </si>
  <si>
    <t>479b5271</t>
  </si>
  <si>
    <t>aa90a47d</t>
  </si>
  <si>
    <t>bedefafb</t>
  </si>
  <si>
    <t>f0268a10</t>
  </si>
  <si>
    <t>dabd1d51</t>
  </si>
  <si>
    <t>07fb74e9</t>
  </si>
  <si>
    <t>6c0a066e</t>
  </si>
  <si>
    <t>4a9b3257</t>
  </si>
  <si>
    <t>c9658249</t>
  </si>
  <si>
    <t>b92dce54</t>
  </si>
  <si>
    <t>52815bca</t>
  </si>
  <si>
    <t>cdf1586a</t>
  </si>
  <si>
    <t>dd37bb24</t>
  </si>
  <si>
    <t>267a2994</t>
  </si>
  <si>
    <t>5dc96f60</t>
  </si>
  <si>
    <t>772cb933</t>
  </si>
  <si>
    <t>932a2591</t>
  </si>
  <si>
    <t>e9b91cae</t>
  </si>
  <si>
    <t>b99359b4</t>
  </si>
  <si>
    <t>c532f75a</t>
  </si>
  <si>
    <t>5393ca02</t>
  </si>
  <si>
    <t>23b4cb97</t>
  </si>
  <si>
    <t>b5ee514c</t>
  </si>
  <si>
    <t>52220668</t>
  </si>
  <si>
    <t>5d717268</t>
  </si>
  <si>
    <t>854cd0b1</t>
  </si>
  <si>
    <t>10e3b9e7</t>
  </si>
  <si>
    <t>ddddd949</t>
  </si>
  <si>
    <t>d332a157</t>
  </si>
  <si>
    <t>2e78fd2a</t>
  </si>
  <si>
    <t>b235d879</t>
  </si>
  <si>
    <t>20f2857a</t>
  </si>
  <si>
    <t>d4887ec9</t>
  </si>
  <si>
    <t>e642b505</t>
  </si>
  <si>
    <t>0d2c54b8</t>
  </si>
  <si>
    <t>a192569d</t>
  </si>
  <si>
    <t>ddcdd13c</t>
  </si>
  <si>
    <t>a43484ee</t>
  </si>
  <si>
    <t>4c891fe6</t>
  </si>
  <si>
    <t>cc37f43d</t>
  </si>
  <si>
    <t>33629eb2</t>
  </si>
  <si>
    <t>a24d2e39</t>
  </si>
  <si>
    <t>9bc7d4a0</t>
  </si>
  <si>
    <t>94424498</t>
  </si>
  <si>
    <t>02e46b2f</t>
  </si>
  <si>
    <t>876bb2a9</t>
  </si>
  <si>
    <t>6fb86617</t>
  </si>
  <si>
    <t>57caa247</t>
  </si>
  <si>
    <t>2defb87a</t>
  </si>
  <si>
    <t>98ad14c2</t>
  </si>
  <si>
    <t>48614571</t>
  </si>
  <si>
    <t>3cc07d88</t>
  </si>
  <si>
    <t>a9cc683a</t>
  </si>
  <si>
    <t>8cfee020</t>
  </si>
  <si>
    <t>20e8ef8b</t>
  </si>
  <si>
    <t>21869cde</t>
  </si>
  <si>
    <t>f380712f</t>
  </si>
  <si>
    <t>2a2c7c0c</t>
  </si>
  <si>
    <t>3aaea0a9</t>
  </si>
  <si>
    <t>cf241656</t>
  </si>
  <si>
    <t>c6b41818</t>
  </si>
  <si>
    <t>9f40b27a</t>
  </si>
  <si>
    <t>564af370</t>
  </si>
  <si>
    <t>ec29febd</t>
  </si>
  <si>
    <t>0efff93e</t>
  </si>
  <si>
    <t>e4fc8414</t>
  </si>
  <si>
    <t>c147948d</t>
  </si>
  <si>
    <t>c8566b93</t>
  </si>
  <si>
    <t>b0a54d66</t>
  </si>
  <si>
    <t>dca46d10</t>
  </si>
  <si>
    <t>13953f7b</t>
  </si>
  <si>
    <t>30305016</t>
  </si>
  <si>
    <t>0692fae8</t>
  </si>
  <si>
    <t>0e00f0a2</t>
  </si>
  <si>
    <t>93a43d4c</t>
  </si>
  <si>
    <t>2797619c</t>
  </si>
  <si>
    <t>c4c531f2</t>
  </si>
  <si>
    <t>884f86e6</t>
  </si>
  <si>
    <t>3d25587f</t>
  </si>
  <si>
    <t>295225c4</t>
  </si>
  <si>
    <t>1378aec5</t>
  </si>
  <si>
    <t>624fd6f1</t>
  </si>
  <si>
    <t>7b302f81</t>
  </si>
  <si>
    <t>11949c54</t>
  </si>
  <si>
    <t>1ca18c67</t>
  </si>
  <si>
    <t>3800b39f</t>
  </si>
  <si>
    <t>3f8b9630</t>
  </si>
  <si>
    <t>42d45596</t>
  </si>
  <si>
    <t>361609cb</t>
  </si>
  <si>
    <t>738799d2</t>
  </si>
  <si>
    <t>676e059b</t>
  </si>
  <si>
    <t>f8a769da</t>
  </si>
  <si>
    <t>49fa10bc</t>
  </si>
  <si>
    <t>1221cb7a</t>
  </si>
  <si>
    <t>5dc18feb</t>
  </si>
  <si>
    <t>8e3090f1</t>
  </si>
  <si>
    <t>27e4e258</t>
  </si>
  <si>
    <t>8d8fb405</t>
  </si>
  <si>
    <t>348950df</t>
  </si>
  <si>
    <t>3c4ca2fe</t>
  </si>
  <si>
    <t>e1a14046</t>
  </si>
  <si>
    <t>7149c097</t>
  </si>
  <si>
    <t>9e53062a</t>
  </si>
  <si>
    <t>d8a1e4c7</t>
  </si>
  <si>
    <t>5d094d6b</t>
  </si>
  <si>
    <t>83cd14f6</t>
  </si>
  <si>
    <t>2b97810d</t>
  </si>
  <si>
    <t>2951054e</t>
  </si>
  <si>
    <t>9311a965</t>
  </si>
  <si>
    <t>7175d230</t>
  </si>
  <si>
    <t>11f84410</t>
  </si>
  <si>
    <t>a6b1342b</t>
  </si>
  <si>
    <t>MAT28</t>
  </si>
  <si>
    <t>R2028 - CTOPS 1:2 1:8 PRE-C SELADA - 80/20 OPT (0380-9206-6)</t>
  </si>
  <si>
    <t>a62a1c2f</t>
  </si>
  <si>
    <t>MAT30</t>
  </si>
  <si>
    <t>R2030 - CTOPS 1:2 1:8 PRE-C SELADA - 85/15 OPT AMARELA (0380-9205-5)</t>
  </si>
  <si>
    <t>bc9c19b8</t>
  </si>
  <si>
    <t>MAT27</t>
  </si>
  <si>
    <t>R2027 - CTOPS 1:2 1:8 PRE-C SELADA - 70/30 OPT AZUL (0380-9207-7)</t>
  </si>
  <si>
    <t>b1b9b8b5</t>
  </si>
  <si>
    <t>2465fa26</t>
  </si>
  <si>
    <t>R2072 - CTOPS 1:2 1:8 PRE-C SELADA 90/10 VERDE (0380-9215-5)</t>
  </si>
  <si>
    <t>ce4c4e8e</t>
  </si>
  <si>
    <t>575d9df9</t>
  </si>
  <si>
    <t>R2073 - DROP OPT PREC 2PTAS FIG8 UNIV 100M PRET (0380-9263-3)</t>
  </si>
  <si>
    <t>2a062050</t>
  </si>
  <si>
    <t>ac0084b0</t>
  </si>
  <si>
    <t>7867ec0a</t>
  </si>
  <si>
    <t>2d9c4a1b</t>
  </si>
  <si>
    <t>bd018a38</t>
  </si>
  <si>
    <t>f72594cc</t>
  </si>
  <si>
    <t>da4aa4fb</t>
  </si>
  <si>
    <t>3b8131a9</t>
  </si>
  <si>
    <t>fc6cecc8</t>
  </si>
  <si>
    <t>11038a99</t>
  </si>
  <si>
    <t>4c1a95d9</t>
  </si>
  <si>
    <t>b348791e</t>
  </si>
  <si>
    <t>f33f12c0</t>
  </si>
  <si>
    <t>d7383268</t>
  </si>
  <si>
    <t>2525c36a</t>
  </si>
  <si>
    <t>2b773491</t>
  </si>
  <si>
    <t>12c637dc</t>
  </si>
  <si>
    <t>2344514f</t>
  </si>
  <si>
    <t>c51fc042</t>
  </si>
  <si>
    <t>30278914</t>
  </si>
  <si>
    <t>31eef51a</t>
  </si>
  <si>
    <t>78e8e548</t>
  </si>
  <si>
    <t>496761ff</t>
  </si>
  <si>
    <t>242334d6</t>
  </si>
  <si>
    <t>e969bf70</t>
  </si>
  <si>
    <t>7d0e9e78</t>
  </si>
  <si>
    <t>5c81b3bb</t>
  </si>
  <si>
    <t>501b7182</t>
  </si>
  <si>
    <t>e01b36a7</t>
  </si>
  <si>
    <t>d8babd28</t>
  </si>
  <si>
    <t>839128cf</t>
  </si>
  <si>
    <t>b7dc5906</t>
  </si>
  <si>
    <t>e8c2b09b</t>
  </si>
  <si>
    <t>c6ba8ef0</t>
  </si>
  <si>
    <t>027bfc2f</t>
  </si>
  <si>
    <t>3e375dbd</t>
  </si>
  <si>
    <t>b212036d</t>
  </si>
  <si>
    <t>be56a09f</t>
  </si>
  <si>
    <t>ce273776</t>
  </si>
  <si>
    <t>e7b22652</t>
  </si>
  <si>
    <t>27550c53</t>
  </si>
  <si>
    <t>4dd36717</t>
  </si>
  <si>
    <t>14f50cbb</t>
  </si>
  <si>
    <t>487f4950</t>
  </si>
  <si>
    <t>e2248e19</t>
  </si>
  <si>
    <t>4bbf0ed0</t>
  </si>
  <si>
    <t>763364fe</t>
  </si>
  <si>
    <t>fee71bd2</t>
  </si>
  <si>
    <t>36ef85ae</t>
  </si>
  <si>
    <t>b5690760</t>
  </si>
  <si>
    <t>44e427d1</t>
  </si>
  <si>
    <t>7f72dc01</t>
  </si>
  <si>
    <t>6c167282</t>
  </si>
  <si>
    <t>5fd2ba2f</t>
  </si>
  <si>
    <t>dbebac62</t>
  </si>
  <si>
    <t>abc45521</t>
  </si>
  <si>
    <t>44bd163d</t>
  </si>
  <si>
    <t>82ffd634</t>
  </si>
  <si>
    <t>e412bb72</t>
  </si>
  <si>
    <t>0df1f224</t>
  </si>
  <si>
    <t>e9f7c916</t>
  </si>
  <si>
    <t>27fd0ec2</t>
  </si>
  <si>
    <t>2d00c75a</t>
  </si>
  <si>
    <t>422d4c53</t>
  </si>
  <si>
    <t>129347a3</t>
  </si>
  <si>
    <t>09a2e386</t>
  </si>
  <si>
    <t>74163a5f</t>
  </si>
  <si>
    <t>b21204f4</t>
  </si>
  <si>
    <t>1cb5fe3d</t>
  </si>
  <si>
    <t>f482c1ac</t>
  </si>
  <si>
    <t>8115acdb</t>
  </si>
  <si>
    <t>e3e56975</t>
  </si>
  <si>
    <t>651d0ad6</t>
  </si>
  <si>
    <t>bf0f955d</t>
  </si>
  <si>
    <t>ffede5e9</t>
  </si>
  <si>
    <t>f7ec6a52</t>
  </si>
  <si>
    <t>8ff8ac91</t>
  </si>
  <si>
    <t>b60f78d0</t>
  </si>
  <si>
    <t>8cfae31c</t>
  </si>
  <si>
    <t>fe5dceaa</t>
  </si>
  <si>
    <t>a7a7b07c</t>
  </si>
  <si>
    <t>938f39dc</t>
  </si>
  <si>
    <t>b18f9f11</t>
  </si>
  <si>
    <t>756c5abb</t>
  </si>
  <si>
    <t>79c6bb20</t>
  </si>
  <si>
    <t>c33572ca</t>
  </si>
  <si>
    <t>07e2f095</t>
  </si>
  <si>
    <t>79fd299f</t>
  </si>
  <si>
    <t>2d28116d</t>
  </si>
  <si>
    <t>62a4d52b</t>
  </si>
  <si>
    <t>2ceec97d</t>
  </si>
  <si>
    <t>bdf51534</t>
  </si>
  <si>
    <t>bd139662</t>
  </si>
  <si>
    <t>0bde2e21</t>
  </si>
  <si>
    <t>68224538</t>
  </si>
  <si>
    <t>13852aeb</t>
  </si>
  <si>
    <t>714d5861</t>
  </si>
  <si>
    <t>f3717f5f</t>
  </si>
  <si>
    <t>f20d27a8</t>
  </si>
  <si>
    <t>84df466f</t>
  </si>
  <si>
    <t>7438c0a9</t>
  </si>
  <si>
    <t>e50ca1f2</t>
  </si>
  <si>
    <t>c2911ec3</t>
  </si>
  <si>
    <t>e00a99d7</t>
  </si>
  <si>
    <t>ba0a3478</t>
  </si>
  <si>
    <t>c90c7f7b</t>
  </si>
  <si>
    <t>911396ca</t>
  </si>
  <si>
    <t>947016cb</t>
  </si>
  <si>
    <t>02244a03</t>
  </si>
  <si>
    <t>a8331891</t>
  </si>
  <si>
    <t>1672d590</t>
  </si>
  <si>
    <t>9958fdd5</t>
  </si>
  <si>
    <t>4b42684a</t>
  </si>
  <si>
    <t>f793bc6b</t>
  </si>
  <si>
    <t>1cb54c4e</t>
  </si>
  <si>
    <t>b1c92ba7</t>
  </si>
  <si>
    <t>cb2d41e5</t>
  </si>
  <si>
    <t>11fb6a0a</t>
  </si>
  <si>
    <t>230508d2</t>
  </si>
  <si>
    <t>ef4ab894</t>
  </si>
  <si>
    <t>84272873</t>
  </si>
  <si>
    <t>37d33922</t>
  </si>
  <si>
    <t>bbaa3a34</t>
  </si>
  <si>
    <t>dd27cc5e</t>
  </si>
  <si>
    <t>92cf6254</t>
  </si>
  <si>
    <t>f08d9803</t>
  </si>
  <si>
    <t>f8ee5769</t>
  </si>
  <si>
    <t>4413fdd1</t>
  </si>
  <si>
    <t>e2a7c0c0</t>
  </si>
  <si>
    <t>c1a119a1</t>
  </si>
  <si>
    <t>6f6868f7</t>
  </si>
  <si>
    <t>61bafde0</t>
  </si>
  <si>
    <t>c4feb51e</t>
  </si>
  <si>
    <t>a78094cf</t>
  </si>
  <si>
    <t>511a0387</t>
  </si>
  <si>
    <t>f584d23f</t>
  </si>
  <si>
    <t>41fce2f9</t>
  </si>
  <si>
    <t>2ba1768b</t>
  </si>
  <si>
    <t>50f51728</t>
  </si>
  <si>
    <t>710ce5bc</t>
  </si>
  <si>
    <t>0178ae44</t>
  </si>
  <si>
    <t>7f398796</t>
  </si>
  <si>
    <t>dad6411e</t>
  </si>
  <si>
    <t>2aebaafe</t>
  </si>
  <si>
    <t>2492cc4a</t>
  </si>
  <si>
    <t>2cc8da7d</t>
  </si>
  <si>
    <t>92eab3ce</t>
  </si>
  <si>
    <t>cf292ab5</t>
  </si>
  <si>
    <t>ce3d11de</t>
  </si>
  <si>
    <t>be23e370</t>
  </si>
  <si>
    <t>30ea7707</t>
  </si>
  <si>
    <t>5be5bce8</t>
  </si>
  <si>
    <t>a7a31b50</t>
  </si>
  <si>
    <t>f6ed0403</t>
  </si>
  <si>
    <t>0b6106fa</t>
  </si>
  <si>
    <t>f74c4233</t>
  </si>
  <si>
    <t>eaa085bf</t>
  </si>
  <si>
    <t>16bab581</t>
  </si>
  <si>
    <t>fec46dd3</t>
  </si>
  <si>
    <t>8ee391ef</t>
  </si>
  <si>
    <t>e8b45a76</t>
  </si>
  <si>
    <t>22cc119c</t>
  </si>
  <si>
    <t>c544a8dc</t>
  </si>
  <si>
    <t>44239b5d</t>
  </si>
  <si>
    <t>906152b6</t>
  </si>
  <si>
    <t>4d569e92</t>
  </si>
  <si>
    <t>18229c8b</t>
  </si>
  <si>
    <t>fbdb7d5d</t>
  </si>
  <si>
    <t>7f6362e8</t>
  </si>
  <si>
    <t>4be32481</t>
  </si>
  <si>
    <t>ad977d8b</t>
  </si>
  <si>
    <t>0503efff</t>
  </si>
  <si>
    <t>a094f3b7</t>
  </si>
  <si>
    <t>e35a6b60</t>
  </si>
  <si>
    <t>1db0ef35</t>
  </si>
  <si>
    <t>98d66f20</t>
  </si>
  <si>
    <t>daed2d50</t>
  </si>
  <si>
    <t>06a46e9e</t>
  </si>
  <si>
    <t>1cb7836c</t>
  </si>
  <si>
    <t>5965a9ff</t>
  </si>
  <si>
    <t>98102680</t>
  </si>
  <si>
    <t>f5f363e1</t>
  </si>
  <si>
    <t>242cc162</t>
  </si>
  <si>
    <t>90028d27</t>
  </si>
  <si>
    <t>3c387193</t>
  </si>
  <si>
    <t>20b7c2b1</t>
  </si>
  <si>
    <t>7831ee17</t>
  </si>
  <si>
    <t>c87c323d</t>
  </si>
  <si>
    <t>f56ca30e</t>
  </si>
  <si>
    <t>23cf8b70</t>
  </si>
  <si>
    <t>c3a145df</t>
  </si>
  <si>
    <t>c68227fe</t>
  </si>
  <si>
    <t>4be02139</t>
  </si>
  <si>
    <t>50ca60eb</t>
  </si>
  <si>
    <t>971acb3a</t>
  </si>
  <si>
    <t>2084ccad</t>
  </si>
  <si>
    <t>d2860219</t>
  </si>
  <si>
    <t>925d4cc4</t>
  </si>
  <si>
    <t>f010e2e4</t>
  </si>
  <si>
    <t>3cc78c95</t>
  </si>
  <si>
    <t>93440935</t>
  </si>
  <si>
    <t>9d8a5555</t>
  </si>
  <si>
    <t>fb5ff974</t>
  </si>
  <si>
    <t>e860e3e9</t>
  </si>
  <si>
    <t>2f8e9fca</t>
  </si>
  <si>
    <t>eb7a2095</t>
  </si>
  <si>
    <t>5beb1f65</t>
  </si>
  <si>
    <t>8d83957e</t>
  </si>
  <si>
    <t>cd9e39d2</t>
  </si>
  <si>
    <t>40d2b2f2</t>
  </si>
  <si>
    <t>86095a05</t>
  </si>
  <si>
    <t>2dc42103</t>
  </si>
  <si>
    <t>f1b68558</t>
  </si>
  <si>
    <t>8a72bef2</t>
  </si>
  <si>
    <t>13bfd68d</t>
  </si>
  <si>
    <t>e213eb31</t>
  </si>
  <si>
    <t>e3e97482</t>
  </si>
  <si>
    <t>6a77f06c</t>
  </si>
  <si>
    <t>3b1f553d</t>
  </si>
  <si>
    <t>b31aa04b</t>
  </si>
  <si>
    <t>13cdf3fc</t>
  </si>
  <si>
    <t>31132760</t>
  </si>
  <si>
    <t>d15ea3b7</t>
  </si>
  <si>
    <t>8840acbc</t>
  </si>
  <si>
    <t>6c0a1374</t>
  </si>
  <si>
    <t>42ce6944</t>
  </si>
  <si>
    <t>35b462b0</t>
  </si>
  <si>
    <t>a3034f13</t>
  </si>
  <si>
    <t>b1752c57</t>
  </si>
  <si>
    <t>95eaada1</t>
  </si>
  <si>
    <t>9357f63a</t>
  </si>
  <si>
    <t>1d5ce3ef</t>
  </si>
  <si>
    <t>e7e2e15d</t>
  </si>
  <si>
    <t>945a6f6f</t>
  </si>
  <si>
    <t>cbf4c3b9</t>
  </si>
  <si>
    <t>37a37487</t>
  </si>
  <si>
    <t>b86b79bf</t>
  </si>
  <si>
    <t>ac2c46c3</t>
  </si>
  <si>
    <t>5a3a6ad7</t>
  </si>
  <si>
    <t>c97d3eb2</t>
  </si>
  <si>
    <t>ea34f01a</t>
  </si>
  <si>
    <t>a53c685a</t>
  </si>
  <si>
    <t>4b913129</t>
  </si>
  <si>
    <t>c3f507ab</t>
  </si>
  <si>
    <t>fa2d1c91</t>
  </si>
  <si>
    <t>7d46bab4</t>
  </si>
  <si>
    <t>5999828f</t>
  </si>
  <si>
    <t>b2cd6b9b</t>
  </si>
  <si>
    <t>6c6ae212</t>
  </si>
  <si>
    <t>7cc441f5</t>
  </si>
  <si>
    <t>64f8267f</t>
  </si>
  <si>
    <t>13bfa0f0</t>
  </si>
  <si>
    <t>e0ee2f6e</t>
  </si>
  <si>
    <t>87203234</t>
  </si>
  <si>
    <t>510a8a77</t>
  </si>
  <si>
    <t>6eaf091d</t>
  </si>
  <si>
    <t>1fc41f5d</t>
  </si>
  <si>
    <t>0f8f8b13</t>
  </si>
  <si>
    <t>945e3d64</t>
  </si>
  <si>
    <t>6cf9d30d</t>
  </si>
  <si>
    <t>04cc8814</t>
  </si>
  <si>
    <t>cebdeea1</t>
  </si>
  <si>
    <t>fea579c7</t>
  </si>
  <si>
    <t>2b6cd6ac</t>
  </si>
  <si>
    <t>7f5bff4e</t>
  </si>
  <si>
    <t>dff64e37</t>
  </si>
  <si>
    <t>R2028 - CTOPS 1:2 1:8 PRE-C SELADA - 80/20 OPT BRANCA (0380-9206-6)</t>
  </si>
  <si>
    <t>26885fa7</t>
  </si>
  <si>
    <t>566c66b6</t>
  </si>
  <si>
    <t>9feb5d29</t>
  </si>
  <si>
    <t>0395b1ff</t>
  </si>
  <si>
    <t>7a0e8e79</t>
  </si>
  <si>
    <t>d2e11005</t>
  </si>
  <si>
    <t>39cf25ac</t>
  </si>
  <si>
    <t>92da7439</t>
  </si>
  <si>
    <t>44d68b29</t>
  </si>
  <si>
    <t>de50e321</t>
  </si>
  <si>
    <t>91e8cfec</t>
  </si>
  <si>
    <t>333efe2c</t>
  </si>
  <si>
    <t>013f16cd</t>
  </si>
  <si>
    <t>d09cf12b</t>
  </si>
  <si>
    <t>e80b6b9b</t>
  </si>
  <si>
    <t>6ee72be8</t>
  </si>
  <si>
    <t>a887722a</t>
  </si>
  <si>
    <t>d045ffb3</t>
  </si>
  <si>
    <t>99dae477</t>
  </si>
  <si>
    <t>760071f1</t>
  </si>
  <si>
    <t>c3a744d4</t>
  </si>
  <si>
    <t>ed2bc4c9</t>
  </si>
  <si>
    <t>06a2b651</t>
  </si>
  <si>
    <t>41fd4456</t>
  </si>
  <si>
    <t>8a68cdf5</t>
  </si>
  <si>
    <t>8ad7332b</t>
  </si>
  <si>
    <t>b5412d17</t>
  </si>
  <si>
    <t>8414106f</t>
  </si>
  <si>
    <t>2eef72e7</t>
  </si>
  <si>
    <t>e25a5524</t>
  </si>
  <si>
    <t>f3233e56</t>
  </si>
  <si>
    <t>8af9e270</t>
  </si>
  <si>
    <t>89c5ddbe</t>
  </si>
  <si>
    <t>918cdb0a</t>
  </si>
  <si>
    <t>fbede6b6</t>
  </si>
  <si>
    <t>42c6af6e</t>
  </si>
  <si>
    <t>84be09fd</t>
  </si>
  <si>
    <t>861d2c64</t>
  </si>
  <si>
    <t>7f675561</t>
  </si>
  <si>
    <t>d50cd046</t>
  </si>
  <si>
    <t>4d880043</t>
  </si>
  <si>
    <t>93fa1f6e</t>
  </si>
  <si>
    <t>bca6bf3a</t>
  </si>
  <si>
    <t>40816f67</t>
  </si>
  <si>
    <t>da9048dd</t>
  </si>
  <si>
    <t>12297524</t>
  </si>
  <si>
    <t>5f6dd83a</t>
  </si>
  <si>
    <t>6377b2cf</t>
  </si>
  <si>
    <t>b1937327</t>
  </si>
  <si>
    <t>c5fb3aec</t>
  </si>
  <si>
    <t>c9e65236</t>
  </si>
  <si>
    <t>c903d8a7</t>
  </si>
  <si>
    <t>69bfacad</t>
  </si>
  <si>
    <t>R2074 - DGO GA 19 144FO EROCARD SC-APC C/S (0486-0397-7)</t>
  </si>
  <si>
    <t>e024e39f</t>
  </si>
  <si>
    <t>8260fca7</t>
  </si>
  <si>
    <t>24139512</t>
  </si>
  <si>
    <t>f69cba5e</t>
  </si>
  <si>
    <t>c84f8181</t>
  </si>
  <si>
    <t>15ad8370</t>
  </si>
  <si>
    <t>64e06a35</t>
  </si>
  <si>
    <t>f1dccbd7</t>
  </si>
  <si>
    <t>d1bc2b83</t>
  </si>
  <si>
    <t>736b692f</t>
  </si>
  <si>
    <t>df743406</t>
  </si>
  <si>
    <t>50046b58</t>
  </si>
  <si>
    <t>d52124fe</t>
  </si>
  <si>
    <t>7c777255</t>
  </si>
  <si>
    <t>a1895db1</t>
  </si>
  <si>
    <t>c2bb3b3e</t>
  </si>
  <si>
    <t>f6777c3e</t>
  </si>
  <si>
    <t>a886b46c</t>
  </si>
  <si>
    <t>01ec2c6e</t>
  </si>
  <si>
    <t>6ed726b0</t>
  </si>
  <si>
    <t>0010b1b0</t>
  </si>
  <si>
    <t>d1d4aa00</t>
  </si>
  <si>
    <t>53f50e15</t>
  </si>
  <si>
    <t>9b6371bf</t>
  </si>
  <si>
    <t>40531c0d</t>
  </si>
  <si>
    <t>8a975509</t>
  </si>
  <si>
    <t>e49ea39e</t>
  </si>
  <si>
    <t>50e793b1</t>
  </si>
  <si>
    <t>cd2cf2b3</t>
  </si>
  <si>
    <t>72b03615</t>
  </si>
  <si>
    <t>32607ef8</t>
  </si>
  <si>
    <t>dcfbcfe1</t>
  </si>
  <si>
    <t>bc16d90f</t>
  </si>
  <si>
    <t>4b38baaa</t>
  </si>
  <si>
    <t>8d2789c5</t>
  </si>
  <si>
    <t>e957334e</t>
  </si>
  <si>
    <t>acbed4f3</t>
  </si>
  <si>
    <t>b879c21f</t>
  </si>
  <si>
    <t>a4d0e608</t>
  </si>
  <si>
    <t>26d7c6f6</t>
  </si>
  <si>
    <t>bf260262</t>
  </si>
  <si>
    <t>4a337d38</t>
  </si>
  <si>
    <t>bd6e6946</t>
  </si>
  <si>
    <t>9a8bfa1f</t>
  </si>
  <si>
    <t>b9d1bd1e</t>
  </si>
  <si>
    <t>d96772f5</t>
  </si>
  <si>
    <t>66274703</t>
  </si>
  <si>
    <t>5170892f</t>
  </si>
  <si>
    <t>077f6a92</t>
  </si>
  <si>
    <t>265b194e</t>
  </si>
  <si>
    <t>64ebe583</t>
  </si>
  <si>
    <t>80dafe46</t>
  </si>
  <si>
    <t>6585e58d</t>
  </si>
  <si>
    <t>b02213ea</t>
  </si>
  <si>
    <t>3ab28dea</t>
  </si>
  <si>
    <t>b4800b56</t>
  </si>
  <si>
    <t>c23a9c2e</t>
  </si>
  <si>
    <t>800fc31b</t>
  </si>
  <si>
    <t>0473ba57</t>
  </si>
  <si>
    <t>9d7b23c6</t>
  </si>
  <si>
    <t>2630d0de</t>
  </si>
  <si>
    <t>131f64b0</t>
  </si>
  <si>
    <t>4c25b618</t>
  </si>
  <si>
    <t>60454736</t>
  </si>
  <si>
    <t>9754f94e</t>
  </si>
  <si>
    <t>b5e98669</t>
  </si>
  <si>
    <t>0ce3ba5a</t>
  </si>
  <si>
    <t>d7d71f70</t>
  </si>
  <si>
    <t>254ab98a</t>
  </si>
  <si>
    <t>9c4898b7</t>
  </si>
  <si>
    <t>ca6c0691</t>
  </si>
  <si>
    <t>2dd8612f</t>
  </si>
  <si>
    <t>4624d522</t>
  </si>
  <si>
    <t>ae6f9ebd</t>
  </si>
  <si>
    <t>d765794b</t>
  </si>
  <si>
    <t>0ba5f38a</t>
  </si>
  <si>
    <t>ed88d33c</t>
  </si>
  <si>
    <t>3853b7b8</t>
  </si>
  <si>
    <t>abcd3e16</t>
  </si>
  <si>
    <t>14d19211</t>
  </si>
  <si>
    <t>a178a1c6</t>
  </si>
  <si>
    <t>a5a60fbb</t>
  </si>
  <si>
    <t>2508efe6</t>
  </si>
  <si>
    <t>9a823b73</t>
  </si>
  <si>
    <t>6b9d41f0</t>
  </si>
  <si>
    <t>97057d1e</t>
  </si>
  <si>
    <t>59e0abb3</t>
  </si>
  <si>
    <t>a6694f8b</t>
  </si>
  <si>
    <t>16b26f01</t>
  </si>
  <si>
    <t>9760f0a5</t>
  </si>
  <si>
    <t>8977a01b</t>
  </si>
  <si>
    <t>074a935b</t>
  </si>
  <si>
    <t>bb650870</t>
  </si>
  <si>
    <t>2bce4c4f</t>
  </si>
  <si>
    <t>895b14ba</t>
  </si>
  <si>
    <t>deb98682</t>
  </si>
  <si>
    <t>1eb5e82a</t>
  </si>
  <si>
    <t>f48ebaa5</t>
  </si>
  <si>
    <t>8ed35d96</t>
  </si>
  <si>
    <t>39d53a12</t>
  </si>
  <si>
    <t>4fda43f0</t>
  </si>
  <si>
    <t>76e6c84c</t>
  </si>
  <si>
    <t>c097dce7</t>
  </si>
  <si>
    <t>77dbf92e</t>
  </si>
  <si>
    <t>62696578</t>
  </si>
  <si>
    <t>fd2598a8</t>
  </si>
  <si>
    <t>7c265dbb</t>
  </si>
  <si>
    <t>80acc0b5</t>
  </si>
  <si>
    <t>f7859de5</t>
  </si>
  <si>
    <t>a6984310</t>
  </si>
  <si>
    <t>9ce1c646</t>
  </si>
  <si>
    <t>bcd5828c</t>
  </si>
  <si>
    <t>2e3f0f58</t>
  </si>
  <si>
    <t>ad5a35f9</t>
  </si>
  <si>
    <t>b3c220f2</t>
  </si>
  <si>
    <t>3d56484f</t>
  </si>
  <si>
    <t>53208a6e</t>
  </si>
  <si>
    <t>90b6872b</t>
  </si>
  <si>
    <t>c7aa2bb7</t>
  </si>
  <si>
    <t>18f7c51f</t>
  </si>
  <si>
    <t>c0300583</t>
  </si>
  <si>
    <t>e883297d</t>
  </si>
  <si>
    <t>998cd2fe</t>
  </si>
  <si>
    <t>05335ad4</t>
  </si>
  <si>
    <t>56424842</t>
  </si>
  <si>
    <t>57033180</t>
  </si>
  <si>
    <t>5ad44dd0</t>
  </si>
  <si>
    <t>94e4213a</t>
  </si>
  <si>
    <t>25d9ac68</t>
  </si>
  <si>
    <t>f04f90ff</t>
  </si>
  <si>
    <t>996a8c64</t>
  </si>
  <si>
    <t>d43ec986</t>
  </si>
  <si>
    <t>ce9133c7</t>
  </si>
  <si>
    <t>396a2b02</t>
  </si>
  <si>
    <t>f83c7e06</t>
  </si>
  <si>
    <t>e69065d0</t>
  </si>
  <si>
    <t>2aae554f</t>
  </si>
  <si>
    <t>4d8f52ac</t>
  </si>
  <si>
    <t>cb8207e0</t>
  </si>
  <si>
    <t>7a53955e</t>
  </si>
  <si>
    <t>15022977</t>
  </si>
  <si>
    <t>7a04f17e</t>
  </si>
  <si>
    <t>bc1d14c5</t>
  </si>
  <si>
    <t>c3c28bb3</t>
  </si>
  <si>
    <t>ae9db0be</t>
  </si>
  <si>
    <t>ae5cf964</t>
  </si>
  <si>
    <t>afc7ea31</t>
  </si>
  <si>
    <t>56603bc3</t>
  </si>
  <si>
    <t>7851bff6</t>
  </si>
  <si>
    <t>a2e31d6f</t>
  </si>
  <si>
    <t>74e5f522</t>
  </si>
  <si>
    <t>2334b318</t>
  </si>
  <si>
    <t>3d11559c</t>
  </si>
  <si>
    <t>04ae3a8e</t>
  </si>
  <si>
    <t>3ac721e3</t>
  </si>
  <si>
    <t>2ad4afcd</t>
  </si>
  <si>
    <t>c7271eb8</t>
  </si>
  <si>
    <t>f81d7119</t>
  </si>
  <si>
    <t>485928ec</t>
  </si>
  <si>
    <t>9a675003</t>
  </si>
  <si>
    <t>5da1c187</t>
  </si>
  <si>
    <t>93a22339</t>
  </si>
  <si>
    <t>1d892473</t>
  </si>
  <si>
    <t>3d79cdfe</t>
  </si>
  <si>
    <t>b748d743</t>
  </si>
  <si>
    <t>cd8b2f69</t>
  </si>
  <si>
    <t>ed4c9c21</t>
  </si>
  <si>
    <t>e0f72e0e</t>
  </si>
  <si>
    <t>ceb43a05</t>
  </si>
  <si>
    <t>2a23c0c0</t>
  </si>
  <si>
    <t>796e2fbc</t>
  </si>
  <si>
    <t>836b5510</t>
  </si>
  <si>
    <t>1e61d6d2</t>
  </si>
  <si>
    <t>3fbcd381</t>
  </si>
  <si>
    <t>a2a7664a</t>
  </si>
  <si>
    <t>f374d733</t>
  </si>
  <si>
    <t>2bf23257</t>
  </si>
  <si>
    <t>1ae2c37c</t>
  </si>
  <si>
    <t>81520682</t>
  </si>
  <si>
    <t>031cc14d</t>
  </si>
  <si>
    <t>4c3d18dd</t>
  </si>
  <si>
    <t>e644ae1b</t>
  </si>
  <si>
    <t>f1ecca52</t>
  </si>
  <si>
    <t>04a7c08a</t>
  </si>
  <si>
    <t>2224f965</t>
  </si>
  <si>
    <t>014fd31a</t>
  </si>
  <si>
    <t>ed9adde5</t>
  </si>
  <si>
    <t>e720b65d</t>
  </si>
  <si>
    <t>ea60e754</t>
  </si>
  <si>
    <t>74036a8f</t>
  </si>
  <si>
    <t>000c6c25</t>
  </si>
  <si>
    <t>5c329118</t>
  </si>
  <si>
    <t>43df8af8</t>
  </si>
  <si>
    <t>d2dae29d</t>
  </si>
  <si>
    <t>38dad833</t>
  </si>
  <si>
    <t>a33dd3a0</t>
  </si>
  <si>
    <t>7dfeea8b</t>
  </si>
  <si>
    <t>3c915f45</t>
  </si>
  <si>
    <t>8071d700</t>
  </si>
  <si>
    <t>2848b910</t>
  </si>
  <si>
    <t>400ed711</t>
  </si>
  <si>
    <t>ecb124b7</t>
  </si>
  <si>
    <t>2f3bbdcb</t>
  </si>
  <si>
    <t>58a4888e</t>
  </si>
  <si>
    <t>a44fe3a8</t>
  </si>
  <si>
    <t>228853ab</t>
  </si>
  <si>
    <t>efd0ccbf</t>
  </si>
  <si>
    <t>0859b279</t>
  </si>
  <si>
    <t>45a5651b</t>
  </si>
  <si>
    <t>f97941a8</t>
  </si>
  <si>
    <t>1bc8d8ac</t>
  </si>
  <si>
    <t>8db3b9be</t>
  </si>
  <si>
    <t>e7ea5b98</t>
  </si>
  <si>
    <t>46f21ebe</t>
  </si>
  <si>
    <t>743a3391</t>
  </si>
  <si>
    <t>6de5b156</t>
  </si>
  <si>
    <t>f87ff903</t>
  </si>
  <si>
    <t>84de707f</t>
  </si>
  <si>
    <t>c13b61d2</t>
  </si>
  <si>
    <t>c900ac65</t>
  </si>
  <si>
    <t>dc329d4a</t>
  </si>
  <si>
    <t>99668a38</t>
  </si>
  <si>
    <t>1ccafdd3</t>
  </si>
  <si>
    <t>adb8131c</t>
  </si>
  <si>
    <t>c5021fc6</t>
  </si>
  <si>
    <t>bbde25aa</t>
  </si>
  <si>
    <t>70d738f6</t>
  </si>
  <si>
    <t>d2920220</t>
  </si>
  <si>
    <t>80b4ec59</t>
  </si>
  <si>
    <t>8eca804b</t>
  </si>
  <si>
    <t>1d3b99f6</t>
  </si>
  <si>
    <t>f3ed4010</t>
  </si>
  <si>
    <t>73169c77</t>
  </si>
  <si>
    <t>8c0fab97</t>
  </si>
  <si>
    <t>fb43248a</t>
  </si>
  <si>
    <t>23c31dde</t>
  </si>
  <si>
    <t>31621434</t>
  </si>
  <si>
    <t>5780ff35</t>
  </si>
  <si>
    <t>8ca973a9</t>
  </si>
  <si>
    <t>f5d508d4</t>
  </si>
  <si>
    <t>668dabf5</t>
  </si>
  <si>
    <t>b05ce09c</t>
  </si>
  <si>
    <t>18669f5a</t>
  </si>
  <si>
    <t>adf2a9ff</t>
  </si>
  <si>
    <t>2b509bd3</t>
  </si>
  <si>
    <t>1ea8e2bf</t>
  </si>
  <si>
    <t>4c027da9</t>
  </si>
  <si>
    <t>b0bf2e97</t>
  </si>
  <si>
    <t>b7091510</t>
  </si>
  <si>
    <t>bfb86fd8</t>
  </si>
  <si>
    <t>1785729d</t>
  </si>
  <si>
    <t>f29b3f26</t>
  </si>
  <si>
    <t>b37008f4</t>
  </si>
  <si>
    <t>a189ee44</t>
  </si>
  <si>
    <t>9085e3bd</t>
  </si>
  <si>
    <t>f63f144d</t>
  </si>
  <si>
    <t>e22f855d</t>
  </si>
  <si>
    <t>67c8ed54</t>
  </si>
  <si>
    <t>17107d3e</t>
  </si>
  <si>
    <t>e8f69ff3</t>
  </si>
  <si>
    <t>a97f8ec2</t>
  </si>
  <si>
    <t>44f3ec8d</t>
  </si>
  <si>
    <t>39eeffa6</t>
  </si>
  <si>
    <t>ddf565ac</t>
  </si>
  <si>
    <t>7aaa7346</t>
  </si>
  <si>
    <t>ad097cac</t>
  </si>
  <si>
    <t>e1255193</t>
  </si>
  <si>
    <t>beb138c4</t>
  </si>
  <si>
    <t>27b846b4</t>
  </si>
  <si>
    <t>289369c1</t>
  </si>
  <si>
    <t>5b567060</t>
  </si>
  <si>
    <t>ac04c252</t>
  </si>
  <si>
    <t>322825c6</t>
  </si>
  <si>
    <t>37e2cf5b</t>
  </si>
  <si>
    <t>a3ca8613</t>
  </si>
  <si>
    <t>7c30573f</t>
  </si>
  <si>
    <t>5354560e</t>
  </si>
  <si>
    <t>8d31cc82</t>
  </si>
  <si>
    <t>f0cc9681</t>
  </si>
  <si>
    <t>cbbb3517</t>
  </si>
  <si>
    <t>fdcc188e</t>
  </si>
  <si>
    <t>0fb6be73</t>
  </si>
  <si>
    <t>6c67bb4e</t>
  </si>
  <si>
    <t>c92cc218</t>
  </si>
  <si>
    <t>0c9eed09</t>
  </si>
  <si>
    <t>abe94ac9</t>
  </si>
  <si>
    <t>f05f9d58</t>
  </si>
  <si>
    <t>5334e0f6</t>
  </si>
  <si>
    <t>c922612b</t>
  </si>
  <si>
    <t>c94e5f4b</t>
  </si>
  <si>
    <t>344864ea</t>
  </si>
  <si>
    <t>bd18062a</t>
  </si>
  <si>
    <t>91e0ab7d</t>
  </si>
  <si>
    <t>2adaceeb</t>
  </si>
  <si>
    <t>0794c80b</t>
  </si>
  <si>
    <t>23190b08</t>
  </si>
  <si>
    <t>d04160dc</t>
  </si>
  <si>
    <t>18feaab8</t>
  </si>
  <si>
    <t>ab9656a1</t>
  </si>
  <si>
    <t>80b7649e</t>
  </si>
  <si>
    <t>b3fdc945</t>
  </si>
  <si>
    <t>f04d6680</t>
  </si>
  <si>
    <t>c7d48b5d</t>
  </si>
  <si>
    <t>d7df4dec</t>
  </si>
  <si>
    <t>b2dc20a4</t>
  </si>
  <si>
    <t>9ab01384</t>
  </si>
  <si>
    <t>54dfab61</t>
  </si>
  <si>
    <t>ea9dad51</t>
  </si>
  <si>
    <t>b9dc16de</t>
  </si>
  <si>
    <t>55e785df</t>
  </si>
  <si>
    <t>0df69af4</t>
  </si>
  <si>
    <t>7846fde4</t>
  </si>
  <si>
    <t>4cc8595e</t>
  </si>
  <si>
    <t>ddc6d62a</t>
  </si>
  <si>
    <t>bfe881f1</t>
  </si>
  <si>
    <t>c0a05e1e</t>
  </si>
  <si>
    <t>1dbf7341</t>
  </si>
  <si>
    <t>08abee39</t>
  </si>
  <si>
    <t>a687ad9a</t>
  </si>
  <si>
    <t>aa63761b</t>
  </si>
  <si>
    <t>0313d409</t>
  </si>
  <si>
    <t>ffd376b5</t>
  </si>
  <si>
    <t>5a88b7f4</t>
  </si>
  <si>
    <t>d8c4fd98</t>
  </si>
  <si>
    <t>7797a2e9</t>
  </si>
  <si>
    <t>9d1f5cd8</t>
  </si>
  <si>
    <t>ed48dbec</t>
  </si>
  <si>
    <t>ada62487</t>
  </si>
  <si>
    <t>65587a91</t>
  </si>
  <si>
    <t>d2c059ac</t>
  </si>
  <si>
    <t>1da8f9d2</t>
  </si>
  <si>
    <t>d15eb334</t>
  </si>
  <si>
    <t>7381b75c</t>
  </si>
  <si>
    <t>affbf791</t>
  </si>
  <si>
    <t>e224e889</t>
  </si>
  <si>
    <t>a9c8e64c</t>
  </si>
  <si>
    <t>e5a03c72</t>
  </si>
  <si>
    <t>1c373a3a</t>
  </si>
  <si>
    <t>3a8510bb</t>
  </si>
  <si>
    <t>61bbffe0</t>
  </si>
  <si>
    <t>16a497df</t>
  </si>
  <si>
    <t>84010bdb</t>
  </si>
  <si>
    <t>27ba32c9</t>
  </si>
  <si>
    <t>235f3a50</t>
  </si>
  <si>
    <t>3d408d1b</t>
  </si>
  <si>
    <t>44e30b1d</t>
  </si>
  <si>
    <t>e9a1ad85</t>
  </si>
  <si>
    <t>2c82d5e8</t>
  </si>
  <si>
    <t>a603aa35</t>
  </si>
  <si>
    <t>7605ea02</t>
  </si>
  <si>
    <t>0f253be3</t>
  </si>
  <si>
    <t>3b65fce4</t>
  </si>
  <si>
    <t>3e7b852f</t>
  </si>
  <si>
    <t>4343d672</t>
  </si>
  <si>
    <t>700661b8</t>
  </si>
  <si>
    <t>87fb7b23</t>
  </si>
  <si>
    <t>9331fb60</t>
  </si>
  <si>
    <t>2f31c7c9</t>
  </si>
  <si>
    <t>7b19d279</t>
  </si>
  <si>
    <t>f752f799</t>
  </si>
  <si>
    <t>80dcc631</t>
  </si>
  <si>
    <t>661ec02c</t>
  </si>
  <si>
    <t>3a1c7471</t>
  </si>
  <si>
    <t>aedd9f35</t>
  </si>
  <si>
    <t>5ec7d284</t>
  </si>
  <si>
    <t>fd9a7df4</t>
  </si>
  <si>
    <t>88f40cb3</t>
  </si>
  <si>
    <t>aafa5d5a</t>
  </si>
  <si>
    <t>e66203ef</t>
  </si>
  <si>
    <t>5a1ad4a9</t>
  </si>
  <si>
    <t>4941a64c</t>
  </si>
  <si>
    <t>1bd5b204</t>
  </si>
  <si>
    <t>3b596228</t>
  </si>
  <si>
    <t>c0118874</t>
  </si>
  <si>
    <t>bb4966ef</t>
  </si>
  <si>
    <t>4ee834e8</t>
  </si>
  <si>
    <t>565a5504</t>
  </si>
  <si>
    <t>e30034fc</t>
  </si>
  <si>
    <t>f23ee413</t>
  </si>
  <si>
    <t>605b4c25</t>
  </si>
  <si>
    <t>c506f4b6</t>
  </si>
  <si>
    <t>a4a8e1da</t>
  </si>
  <si>
    <t>bb05d1a9</t>
  </si>
  <si>
    <t>9b644518</t>
  </si>
  <si>
    <t>cbf8e466</t>
  </si>
  <si>
    <t>89d45b81</t>
  </si>
  <si>
    <t>1c30da33</t>
  </si>
  <si>
    <t>4befebbb</t>
  </si>
  <si>
    <t>00494d61</t>
  </si>
  <si>
    <t>b2325bff</t>
  </si>
  <si>
    <t>e8d2d815</t>
  </si>
  <si>
    <t>e76735eb</t>
  </si>
  <si>
    <t>f68a262a</t>
  </si>
  <si>
    <t>6d9d9830</t>
  </si>
  <si>
    <t>985d2b19</t>
  </si>
  <si>
    <t>24fcd59c</t>
  </si>
  <si>
    <t>d599fc7c</t>
  </si>
  <si>
    <t>e5e29e82</t>
  </si>
  <si>
    <t>0ca30393</t>
  </si>
  <si>
    <t>d00792b9</t>
  </si>
  <si>
    <t>fa017192</t>
  </si>
  <si>
    <t>82b1f48b</t>
  </si>
  <si>
    <t>7ebe5023</t>
  </si>
  <si>
    <t>7fd8dd9b</t>
  </si>
  <si>
    <t>2bba45a7</t>
  </si>
  <si>
    <t>ce3669bc</t>
  </si>
  <si>
    <t>150eb181</t>
  </si>
  <si>
    <t>a0c9f938</t>
  </si>
  <si>
    <t>78872b77</t>
  </si>
  <si>
    <t>2984b92c</t>
  </si>
  <si>
    <t>661613ce</t>
  </si>
  <si>
    <t>3fe18148</t>
  </si>
  <si>
    <t>7f0cb47d</t>
  </si>
  <si>
    <t>1cff183b</t>
  </si>
  <si>
    <t>2b92f0e4</t>
  </si>
  <si>
    <t>21197ef3</t>
  </si>
  <si>
    <t>ba875199</t>
  </si>
  <si>
    <t>e91f1b41</t>
  </si>
  <si>
    <t>0071c835</t>
  </si>
  <si>
    <t>68b030a9</t>
  </si>
  <si>
    <t>23a06668</t>
  </si>
  <si>
    <t>9e0670a7</t>
  </si>
  <si>
    <t>bdf4e585</t>
  </si>
  <si>
    <t>b51f36de</t>
  </si>
  <si>
    <t>b22fdcb7</t>
  </si>
  <si>
    <t>ddb4875c</t>
  </si>
  <si>
    <t>8013aef5</t>
  </si>
  <si>
    <t>febad3ce</t>
  </si>
  <si>
    <t>c6110619</t>
  </si>
  <si>
    <t>960ad0f9</t>
  </si>
  <si>
    <t>8fa75aa1</t>
  </si>
  <si>
    <t>40309112</t>
  </si>
  <si>
    <t>336ca843</t>
  </si>
  <si>
    <t>8a58c062</t>
  </si>
  <si>
    <t>18c6b08d</t>
  </si>
  <si>
    <t>0797c80b</t>
  </si>
  <si>
    <t>d70587ad</t>
  </si>
  <si>
    <t>5279b005</t>
  </si>
  <si>
    <t>71532152</t>
  </si>
  <si>
    <t>11885935</t>
  </si>
  <si>
    <t>068662ed</t>
  </si>
  <si>
    <t>808742a6</t>
  </si>
  <si>
    <t>366ba367</t>
  </si>
  <si>
    <t>5d281654</t>
  </si>
  <si>
    <t>442d70ae</t>
  </si>
  <si>
    <t>69b4e1c0</t>
  </si>
  <si>
    <t>ad84dc62</t>
  </si>
  <si>
    <t>bfd80ed8</t>
  </si>
  <si>
    <t>4eef8001</t>
  </si>
  <si>
    <t>220d3be9</t>
  </si>
  <si>
    <t>0593348b</t>
  </si>
  <si>
    <t>fbbd351d</t>
  </si>
  <si>
    <t>2ec39b54</t>
  </si>
  <si>
    <t>41bea421</t>
  </si>
  <si>
    <t>c3e4b522</t>
  </si>
  <si>
    <t>cd5955c0</t>
  </si>
  <si>
    <t>9471ae30</t>
  </si>
  <si>
    <t>79d6d031</t>
  </si>
  <si>
    <t>dd8b1043</t>
  </si>
  <si>
    <t>32789539</t>
  </si>
  <si>
    <t>8e56a59d</t>
  </si>
  <si>
    <t>d92b7182</t>
  </si>
  <si>
    <t>afd4cf6c</t>
  </si>
  <si>
    <t>e3e99c8c</t>
  </si>
  <si>
    <t>f8f579fb</t>
  </si>
  <si>
    <t>7dba84e4</t>
  </si>
  <si>
    <t>80d59396</t>
  </si>
  <si>
    <t>ae3960fd</t>
  </si>
  <si>
    <t>6996e1ae</t>
  </si>
  <si>
    <t>f4720397</t>
  </si>
  <si>
    <t>f3dca986</t>
  </si>
  <si>
    <t>94fa1ec1</t>
  </si>
  <si>
    <t>9d8e40d2</t>
  </si>
  <si>
    <t>21a3ed4d</t>
  </si>
  <si>
    <t>1594ae36</t>
  </si>
  <si>
    <t>4bd168dc</t>
  </si>
  <si>
    <t>2dd60c3e</t>
  </si>
  <si>
    <t>c61805e7</t>
  </si>
  <si>
    <t>518f9a2d</t>
  </si>
  <si>
    <t>1659a161</t>
  </si>
  <si>
    <t>b87e7cc0</t>
  </si>
  <si>
    <t>007bfaba</t>
  </si>
  <si>
    <t>ca427e85</t>
  </si>
  <si>
    <t>971b1669</t>
  </si>
  <si>
    <t>ae348141</t>
  </si>
  <si>
    <t>91036565</t>
  </si>
  <si>
    <t>c690c6d5</t>
  </si>
  <si>
    <t>4a1bd430</t>
  </si>
  <si>
    <t>86a025f8</t>
  </si>
  <si>
    <t>73dadf83</t>
  </si>
  <si>
    <t>debd0b9a</t>
  </si>
  <si>
    <t>c0c55586</t>
  </si>
  <si>
    <t>0ca2e4e3</t>
  </si>
  <si>
    <t>4ebcb933</t>
  </si>
  <si>
    <t>0f542853</t>
  </si>
  <si>
    <t>31a0731d</t>
  </si>
  <si>
    <t>c385e445</t>
  </si>
  <si>
    <t>d51b8f1f</t>
  </si>
  <si>
    <t>9222c822</t>
  </si>
  <si>
    <t>69b6d895</t>
  </si>
  <si>
    <t>face2d07</t>
  </si>
  <si>
    <t>99977c73</t>
  </si>
  <si>
    <t>18725de1</t>
  </si>
  <si>
    <t>36e61e5b</t>
  </si>
  <si>
    <t>0358f51d</t>
  </si>
  <si>
    <t>7f0dcc4e</t>
  </si>
  <si>
    <t>79a7ee56</t>
  </si>
  <si>
    <t>503e60bd</t>
  </si>
  <si>
    <t>661a29f4</t>
  </si>
  <si>
    <t>bb3f5563</t>
  </si>
  <si>
    <t>535f2b4f</t>
  </si>
  <si>
    <t>c11f57c3</t>
  </si>
  <si>
    <t>9754b3d7</t>
  </si>
  <si>
    <t>12b1d3ed</t>
  </si>
  <si>
    <t>6325aa2e</t>
  </si>
  <si>
    <t>f7f215de</t>
  </si>
  <si>
    <t>26d5e033</t>
  </si>
  <si>
    <t>0dd9adf0</t>
  </si>
  <si>
    <t>ff6d9c5d</t>
  </si>
  <si>
    <t>2279952d</t>
  </si>
  <si>
    <t>d23fda0a</t>
  </si>
  <si>
    <t>6a770277</t>
  </si>
  <si>
    <t>2229ad33</t>
  </si>
  <si>
    <t>dfc5dc79</t>
  </si>
  <si>
    <t>280cf4a3</t>
  </si>
  <si>
    <t>b60af465</t>
  </si>
  <si>
    <t>9c1a5675</t>
  </si>
  <si>
    <t>4620ee92</t>
  </si>
  <si>
    <t>cb3bcaad</t>
  </si>
  <si>
    <t>b92bc9c2</t>
  </si>
  <si>
    <t>43d07725</t>
  </si>
  <si>
    <t>fca180af</t>
  </si>
  <si>
    <t>9df92399</t>
  </si>
  <si>
    <t>0b8f2049</t>
  </si>
  <si>
    <t>768b4d01</t>
  </si>
  <si>
    <t>0384593b</t>
  </si>
  <si>
    <t>e85ad4dd</t>
  </si>
  <si>
    <t>b010f80e</t>
  </si>
  <si>
    <t>2fa053bf</t>
  </si>
  <si>
    <t>185fd3d3</t>
  </si>
  <si>
    <t>4628f3b0</t>
  </si>
  <si>
    <t>058581af</t>
  </si>
  <si>
    <t>2897a86a</t>
  </si>
  <si>
    <t>c17bc5fb</t>
  </si>
  <si>
    <t>0a47dd04</t>
  </si>
  <si>
    <t>726d1fa7</t>
  </si>
  <si>
    <t>dc8ee7c9</t>
  </si>
  <si>
    <t>490a1eed</t>
  </si>
  <si>
    <t>0e9b6ced</t>
  </si>
  <si>
    <t>79bde432</t>
  </si>
  <si>
    <t>1c27e7f1</t>
  </si>
  <si>
    <t>2f4a0e24</t>
  </si>
  <si>
    <t>b1c18ad3</t>
  </si>
  <si>
    <t>20bc1d57</t>
  </si>
  <si>
    <t>c2f20463</t>
  </si>
  <si>
    <t>7015e7ed</t>
  </si>
  <si>
    <t>f691d2ea</t>
  </si>
  <si>
    <t>3d78c5cf</t>
  </si>
  <si>
    <t>a9c1db43</t>
  </si>
  <si>
    <t>52a67943</t>
  </si>
  <si>
    <t>441faa73</t>
  </si>
  <si>
    <t>f25054a7</t>
  </si>
  <si>
    <t>f482f25f</t>
  </si>
  <si>
    <t>dd3b0c7b</t>
  </si>
  <si>
    <t>5163f7bd</t>
  </si>
  <si>
    <t>574c47c2</t>
  </si>
  <si>
    <t>fda6ab22</t>
  </si>
  <si>
    <t>ffe01ac8</t>
  </si>
  <si>
    <t>9feaf08f</t>
  </si>
  <si>
    <t>894444f6</t>
  </si>
  <si>
    <t>84bdca83</t>
  </si>
  <si>
    <t>2772a480</t>
  </si>
  <si>
    <t>9e1fab38</t>
  </si>
  <si>
    <t>faeadfa2</t>
  </si>
  <si>
    <t>3afe60b4</t>
  </si>
  <si>
    <t>7e20ca48</t>
  </si>
  <si>
    <t>6922d61c</t>
  </si>
  <si>
    <t>20344d1f</t>
  </si>
  <si>
    <t>7d60a007</t>
  </si>
  <si>
    <t>47e0027a</t>
  </si>
  <si>
    <t>500ccfeb</t>
  </si>
  <si>
    <t>8a6b9c57</t>
  </si>
  <si>
    <t>43641082</t>
  </si>
  <si>
    <t>4863b923</t>
  </si>
  <si>
    <t>b5e23cf5</t>
  </si>
  <si>
    <t>96b32f14</t>
  </si>
  <si>
    <t>0fa30d70</t>
  </si>
  <si>
    <t>0bdb79f4</t>
  </si>
  <si>
    <t>ae40ba01</t>
  </si>
  <si>
    <t>18551312</t>
  </si>
  <si>
    <t>1d4d0667</t>
  </si>
  <si>
    <t>6a2ba358</t>
  </si>
  <si>
    <t>5c4c986c</t>
  </si>
  <si>
    <t>3c6714a9</t>
  </si>
  <si>
    <t>38fc4e27</t>
  </si>
  <si>
    <t>9e310bf7</t>
  </si>
  <si>
    <t>e0313b22</t>
  </si>
  <si>
    <t>6c0bc9fa</t>
  </si>
  <si>
    <t>f415a613</t>
  </si>
  <si>
    <t>37c1e4a3</t>
  </si>
  <si>
    <t>7dd66cb3</t>
  </si>
  <si>
    <t>f207ddc7</t>
  </si>
  <si>
    <t>eea8205f</t>
  </si>
  <si>
    <t>3d1dbfb9</t>
  </si>
  <si>
    <t>848f07a2</t>
  </si>
  <si>
    <t>fba1a3db</t>
  </si>
  <si>
    <t>2c02e8f9</t>
  </si>
  <si>
    <t>104c0b1c</t>
  </si>
  <si>
    <t>8d9d41c5</t>
  </si>
  <si>
    <t>be53fba1</t>
  </si>
  <si>
    <t>38b8efb4</t>
  </si>
  <si>
    <t>459f3be7</t>
  </si>
  <si>
    <t>7fc80960</t>
  </si>
  <si>
    <t>3c734a5f</t>
  </si>
  <si>
    <t>e2786172</t>
  </si>
  <si>
    <t>13b5d0a8</t>
  </si>
  <si>
    <t>a59df14e</t>
  </si>
  <si>
    <t>62b3006c</t>
  </si>
  <si>
    <t>5c76c57f</t>
  </si>
  <si>
    <t>b3ee7cc8</t>
  </si>
  <si>
    <t>2703e39c</t>
  </si>
  <si>
    <t>233b0a08</t>
  </si>
  <si>
    <t>8dfb68a4</t>
  </si>
  <si>
    <t>8d66cb22</t>
  </si>
  <si>
    <t>c0c346ae</t>
  </si>
  <si>
    <t>54a3ad0a</t>
  </si>
  <si>
    <t>9183f387</t>
  </si>
  <si>
    <t>099da86e</t>
  </si>
  <si>
    <t>87c91a8e</t>
  </si>
  <si>
    <t>a5fa56c3</t>
  </si>
  <si>
    <t>578c1d36</t>
  </si>
  <si>
    <t>abd9ee2a</t>
  </si>
  <si>
    <t>c739490b</t>
  </si>
  <si>
    <t>56685190</t>
  </si>
  <si>
    <t>741464b5</t>
  </si>
  <si>
    <t>87b49973</t>
  </si>
  <si>
    <t>1a93f476</t>
  </si>
  <si>
    <t>87888dcb</t>
  </si>
  <si>
    <t>4beb440c</t>
  </si>
  <si>
    <t>1a12e749</t>
  </si>
  <si>
    <t>84570e2e</t>
  </si>
  <si>
    <t>7a98466e</t>
  </si>
  <si>
    <t>8247a511</t>
  </si>
  <si>
    <t>c62dd118</t>
  </si>
  <si>
    <t>9ad06ee4</t>
  </si>
  <si>
    <t>ce86735b</t>
  </si>
  <si>
    <t>48c513bc</t>
  </si>
  <si>
    <t>0ccfe01d</t>
  </si>
  <si>
    <t>abc34b10</t>
  </si>
  <si>
    <t>bd037ed5</t>
  </si>
  <si>
    <t>ff951cf5</t>
  </si>
  <si>
    <t>d63a6a81</t>
  </si>
  <si>
    <t>2b690808</t>
  </si>
  <si>
    <t>4ca2776f</t>
  </si>
  <si>
    <t>080762c9</t>
  </si>
  <si>
    <t>f74dd77d</t>
  </si>
  <si>
    <t>10803956</t>
  </si>
  <si>
    <t>f8e75672</t>
  </si>
  <si>
    <t>cfa84c30</t>
  </si>
  <si>
    <t>37855b7d</t>
  </si>
  <si>
    <t>43db9fbf</t>
  </si>
  <si>
    <t>b6a88ca4</t>
  </si>
  <si>
    <t>f8906258</t>
  </si>
  <si>
    <t>aff85beb</t>
  </si>
  <si>
    <t>9019cb51</t>
  </si>
  <si>
    <t>edb525cb</t>
  </si>
  <si>
    <t>d8e84c92</t>
  </si>
  <si>
    <t>f99b01f2</t>
  </si>
  <si>
    <t>121b01d4</t>
  </si>
  <si>
    <t>e83b020f</t>
  </si>
  <si>
    <t>6a30a768</t>
  </si>
  <si>
    <t>b041b6c9</t>
  </si>
  <si>
    <t>36c77072</t>
  </si>
  <si>
    <t>049bbc81</t>
  </si>
  <si>
    <t>f1cddf55</t>
  </si>
  <si>
    <t>cd40e8fe</t>
  </si>
  <si>
    <t>b96697e9</t>
  </si>
  <si>
    <t>3d19606a</t>
  </si>
  <si>
    <t>d76e872c</t>
  </si>
  <si>
    <t>917bdc4a</t>
  </si>
  <si>
    <t>ea5e114a</t>
  </si>
  <si>
    <t>a937137e</t>
  </si>
  <si>
    <t>05bf7179</t>
  </si>
  <si>
    <t>33169380</t>
  </si>
  <si>
    <t>47078585</t>
  </si>
  <si>
    <t>ed2cfc57</t>
  </si>
  <si>
    <t>92f9bd41</t>
  </si>
  <si>
    <t>4beb89ab</t>
  </si>
  <si>
    <t>2ea913de</t>
  </si>
  <si>
    <t>2a32c72f</t>
  </si>
  <si>
    <t>2af3f776</t>
  </si>
  <si>
    <t>1013065a</t>
  </si>
  <si>
    <t>d97002cc</t>
  </si>
  <si>
    <t>4eea1602</t>
  </si>
  <si>
    <t>c33e2977</t>
  </si>
  <si>
    <t>54020ead</t>
  </si>
  <si>
    <t>0b9b9693</t>
  </si>
  <si>
    <t>28283129</t>
  </si>
  <si>
    <t>923fc383</t>
  </si>
  <si>
    <t>ecf51ba3</t>
  </si>
  <si>
    <t>e79d99eb</t>
  </si>
  <si>
    <t>bbd3db86</t>
  </si>
  <si>
    <t>dd436a22</t>
  </si>
  <si>
    <t>3df5ebc1</t>
  </si>
  <si>
    <t>c72e49c5</t>
  </si>
  <si>
    <t>13e5f3c3</t>
  </si>
  <si>
    <t>123bbde0</t>
  </si>
  <si>
    <t>ae1a2be2</t>
  </si>
  <si>
    <t>52f8192c</t>
  </si>
  <si>
    <t>5ccf8c2a</t>
  </si>
  <si>
    <t>844b2fd6</t>
  </si>
  <si>
    <t>2b544435</t>
  </si>
  <si>
    <t>cde36afd</t>
  </si>
  <si>
    <t>4ab29cca</t>
  </si>
  <si>
    <t>3ad08c7f</t>
  </si>
  <si>
    <t>5f1128de</t>
  </si>
  <si>
    <t>4e164e45</t>
  </si>
  <si>
    <t>24f64a3d</t>
  </si>
  <si>
    <t>e2039c86</t>
  </si>
  <si>
    <t>83302331</t>
  </si>
  <si>
    <t>93b048a9</t>
  </si>
  <si>
    <t>658b8cc6</t>
  </si>
  <si>
    <t>41b306f3</t>
  </si>
  <si>
    <t>97e9835a</t>
  </si>
  <si>
    <t>369b5c54</t>
  </si>
  <si>
    <t>7dea53d5</t>
  </si>
  <si>
    <t>ec4b19cb</t>
  </si>
  <si>
    <t>7892a6df</t>
  </si>
  <si>
    <t>084c5b58</t>
  </si>
  <si>
    <t>573c4964</t>
  </si>
  <si>
    <t>963df92d</t>
  </si>
  <si>
    <t>4f415423</t>
  </si>
  <si>
    <t>60257b92</t>
  </si>
  <si>
    <t>59d66456</t>
  </si>
  <si>
    <t>74c57a68</t>
  </si>
  <si>
    <t>5bf9d91c</t>
  </si>
  <si>
    <t>b5f7da86</t>
  </si>
  <si>
    <t>55503e3d</t>
  </si>
  <si>
    <t>1c643f6f</t>
  </si>
  <si>
    <t>908277ec</t>
  </si>
  <si>
    <t>50b7ab2d</t>
  </si>
  <si>
    <t>93151c9f</t>
  </si>
  <si>
    <t>d332f065</t>
  </si>
  <si>
    <t>cd12fd99</t>
  </si>
  <si>
    <t>13d29b79</t>
  </si>
  <si>
    <t>47a6daba</t>
  </si>
  <si>
    <t>9aa7d206</t>
  </si>
  <si>
    <t>6783165c</t>
  </si>
  <si>
    <t>0215005c</t>
  </si>
  <si>
    <t>178ac3ea</t>
  </si>
  <si>
    <t>39988f6e</t>
  </si>
  <si>
    <t>2c7c0a4b</t>
  </si>
  <si>
    <t>8ab04916</t>
  </si>
  <si>
    <t>b165a2f0</t>
  </si>
  <si>
    <t>405e0af9</t>
  </si>
  <si>
    <t>c64bf1ed</t>
  </si>
  <si>
    <t>d688fb2c</t>
  </si>
  <si>
    <t>eed6b8c7</t>
  </si>
  <si>
    <t>f7d50476</t>
  </si>
  <si>
    <t>fdc697bc</t>
  </si>
  <si>
    <t>c8fec2fd</t>
  </si>
  <si>
    <t>d05b4637</t>
  </si>
  <si>
    <t>dec2f7b4</t>
  </si>
  <si>
    <t>1af67317</t>
  </si>
  <si>
    <t>e7eed27a</t>
  </si>
  <si>
    <t>99458b29</t>
  </si>
  <si>
    <t>c1de7010</t>
  </si>
  <si>
    <t>cd210c24</t>
  </si>
  <si>
    <t>304cbdcd</t>
  </si>
  <si>
    <t>67b91018</t>
  </si>
  <si>
    <t>42b37781</t>
  </si>
  <si>
    <t>20616896</t>
  </si>
  <si>
    <t>16bfc38a</t>
  </si>
  <si>
    <t>a052e126</t>
  </si>
  <si>
    <t>2a45a7f5</t>
  </si>
  <si>
    <t>6e2f3713</t>
  </si>
  <si>
    <t>62205305</t>
  </si>
  <si>
    <t>fbaf9a82</t>
  </si>
  <si>
    <t>c7181633</t>
  </si>
  <si>
    <t>11ef84f2</t>
  </si>
  <si>
    <t>b9b5d603</t>
  </si>
  <si>
    <t>543cd3ba</t>
  </si>
  <si>
    <t>d55d5d5c</t>
  </si>
  <si>
    <t>eef422c8</t>
  </si>
  <si>
    <t>ba2a7de9</t>
  </si>
  <si>
    <t>a8e62510</t>
  </si>
  <si>
    <t>eccd3c0a</t>
  </si>
  <si>
    <t>3a24e2c0</t>
  </si>
  <si>
    <t>fd68a0bd</t>
  </si>
  <si>
    <t>bbe0e7bf</t>
  </si>
  <si>
    <t>74e3ff06</t>
  </si>
  <si>
    <t>66f096fa</t>
  </si>
  <si>
    <t>981c27da</t>
  </si>
  <si>
    <t>84510742</t>
  </si>
  <si>
    <t>84a786fb</t>
  </si>
  <si>
    <t>314b80a0</t>
  </si>
  <si>
    <t>1e6ed91a</t>
  </si>
  <si>
    <t>8308fd7c</t>
  </si>
  <si>
    <t>54226fd4</t>
  </si>
  <si>
    <t>b7ebc72c</t>
  </si>
  <si>
    <t>6b4593d8</t>
  </si>
  <si>
    <t>6c554120</t>
  </si>
  <si>
    <t>c99912c3</t>
  </si>
  <si>
    <t>24a55b8d</t>
  </si>
  <si>
    <t>6747dbd6</t>
  </si>
  <si>
    <t>80a38f4b</t>
  </si>
  <si>
    <t>ead6851d</t>
  </si>
  <si>
    <t>34508ee5</t>
  </si>
  <si>
    <t>7c5d8634</t>
  </si>
  <si>
    <t>c51a1f50</t>
  </si>
  <si>
    <t>8fed60e4</t>
  </si>
  <si>
    <t>352f728c</t>
  </si>
  <si>
    <t>abdcc1fd</t>
  </si>
  <si>
    <t>e17d09fe</t>
  </si>
  <si>
    <t>527289de</t>
  </si>
  <si>
    <t>97184c5e</t>
  </si>
  <si>
    <t>6b382821</t>
  </si>
  <si>
    <t>0974d1c7</t>
  </si>
  <si>
    <t>30a73657</t>
  </si>
  <si>
    <t>4ba802eb</t>
  </si>
  <si>
    <t>6f7dc075</t>
  </si>
  <si>
    <t>bd805e8d</t>
  </si>
  <si>
    <t>6cb5b322</t>
  </si>
  <si>
    <t>04a1d502</t>
  </si>
  <si>
    <t>3c258c1c</t>
  </si>
  <si>
    <t>d84b0014</t>
  </si>
  <si>
    <t>920f3b22</t>
  </si>
  <si>
    <t>4fd81aab</t>
  </si>
  <si>
    <t>716041c9</t>
  </si>
  <si>
    <t>9df64232</t>
  </si>
  <si>
    <t>de58fcea</t>
  </si>
  <si>
    <t>b77760fa</t>
  </si>
  <si>
    <t>c20bd423</t>
  </si>
  <si>
    <t>b20986c6</t>
  </si>
  <si>
    <t>70cbf74d</t>
  </si>
  <si>
    <t>8373121e</t>
  </si>
  <si>
    <t>44fa9a15</t>
  </si>
  <si>
    <t>af757ea5</t>
  </si>
  <si>
    <t>349e67cf</t>
  </si>
  <si>
    <t>7fdd14d6</t>
  </si>
  <si>
    <t>47389d0a</t>
  </si>
  <si>
    <t>4c59c53c</t>
  </si>
  <si>
    <t>da6ba844</t>
  </si>
  <si>
    <t>83259d70</t>
  </si>
  <si>
    <t>753af84f</t>
  </si>
  <si>
    <t>de6444e0</t>
  </si>
  <si>
    <t>ac1a6ed7</t>
  </si>
  <si>
    <t>5ec5145e</t>
  </si>
  <si>
    <t>774e7bbf</t>
  </si>
  <si>
    <t>5f6d1da8</t>
  </si>
  <si>
    <t>7d33b700</t>
  </si>
  <si>
    <t>3cc1fff8</t>
  </si>
  <si>
    <t>f81e9da2</t>
  </si>
  <si>
    <t>7805aa77</t>
  </si>
  <si>
    <t>8464c7de</t>
  </si>
  <si>
    <t>d32d6504</t>
  </si>
  <si>
    <t>e17d3bd7</t>
  </si>
  <si>
    <t>0888a391</t>
  </si>
  <si>
    <t>b08af240</t>
  </si>
  <si>
    <t>b149742f</t>
  </si>
  <si>
    <t>359cab5e</t>
  </si>
  <si>
    <t>ff77d6ad</t>
  </si>
  <si>
    <t>9ea7b029</t>
  </si>
  <si>
    <t>daa9096a</t>
  </si>
  <si>
    <t>ae96a176</t>
  </si>
  <si>
    <t>b873f7ae</t>
  </si>
  <si>
    <t>291cb10d</t>
  </si>
  <si>
    <t>40ca5792</t>
  </si>
  <si>
    <t>ca3a3737</t>
  </si>
  <si>
    <t>521caa25</t>
  </si>
  <si>
    <t>0171c5bd</t>
  </si>
  <si>
    <t>6b7d7435</t>
  </si>
  <si>
    <t>cca181f4</t>
  </si>
  <si>
    <t>3e6e7b48</t>
  </si>
  <si>
    <t>ENTRADA INICIAL</t>
  </si>
  <si>
    <t>9222f989</t>
  </si>
  <si>
    <t>58ee3d08</t>
  </si>
  <si>
    <t>d1d7e5bb</t>
  </si>
  <si>
    <t>R2083 - CABO DROP CIRCULAR 12 FIBRAS - 500M (0452-1264-4)</t>
  </si>
  <si>
    <t>5aec4a9b</t>
  </si>
  <si>
    <t>68e8c777</t>
  </si>
  <si>
    <t>679f1f45</t>
  </si>
  <si>
    <t>8c8b6829</t>
  </si>
  <si>
    <t>6daaa117</t>
  </si>
  <si>
    <t>773b7324</t>
  </si>
  <si>
    <t>R2075 - CAIXA DE EMENDA PRECON SELADA 12 FIBRAS (0456-0184-4)</t>
  </si>
  <si>
    <t>5a123463</t>
  </si>
  <si>
    <t>MAT18</t>
  </si>
  <si>
    <t>R2018 - CDPS SP1:4 CAIXA DERIV PRE-C SPLINT (0460-0080-0)</t>
  </si>
  <si>
    <t>270e53f1</t>
  </si>
  <si>
    <t>48579991</t>
  </si>
  <si>
    <t>MAT31</t>
  </si>
  <si>
    <t>R2031 - CTOPS 1:2 1:8 PRE-C SELADA 70/30 CPT - AZUL (0380-9231-1)</t>
  </si>
  <si>
    <t>357862d2</t>
  </si>
  <si>
    <t>8d08697c</t>
  </si>
  <si>
    <t>12e0d0b9</t>
  </si>
  <si>
    <t>cb56c812</t>
  </si>
  <si>
    <t>f8121918</t>
  </si>
  <si>
    <t>fe502fd1</t>
  </si>
  <si>
    <t>d8330611</t>
  </si>
  <si>
    <t>8a7f02a7</t>
  </si>
  <si>
    <t>c9fbec1c</t>
  </si>
  <si>
    <t>d4790445</t>
  </si>
  <si>
    <t>R2078 - MINI-CEO TERMOC 16ENT AEREO E SUBT 72FO (0456-0171-1)</t>
  </si>
  <si>
    <t>101c5a5c</t>
  </si>
  <si>
    <t>3164d5a5</t>
  </si>
  <si>
    <t>f6befeb9</t>
  </si>
  <si>
    <t>R2076 - SUPORTE DE CB OPT MEIO DE VAO (OPT. LOOP) (0460-0041-0)</t>
  </si>
  <si>
    <t>6a3d70d9</t>
  </si>
  <si>
    <t>3d5656ef</t>
  </si>
  <si>
    <t>0a1f7a9e</t>
  </si>
  <si>
    <t>02f775ec</t>
  </si>
  <si>
    <t>814b3ce7</t>
  </si>
  <si>
    <t>609ed1c8</t>
  </si>
  <si>
    <t>f2db2c9d</t>
  </si>
  <si>
    <t>002bb66b</t>
  </si>
  <si>
    <t>ec1db39a</t>
  </si>
  <si>
    <t>924e847b</t>
  </si>
  <si>
    <t>2e935bed</t>
  </si>
  <si>
    <t>1e6510d4</t>
  </si>
  <si>
    <t>6606cfd9</t>
  </si>
  <si>
    <t>640f6557</t>
  </si>
  <si>
    <t>3632f892</t>
  </si>
  <si>
    <t>a82235e0</t>
  </si>
  <si>
    <t>95e4c08a</t>
  </si>
  <si>
    <t>df0c0d4d</t>
  </si>
  <si>
    <t>cb3121df</t>
  </si>
  <si>
    <t>Entregue pelo caminhão da R2 - aguardando documento</t>
  </si>
  <si>
    <t>6be5af69</t>
  </si>
  <si>
    <t>f792d788</t>
  </si>
  <si>
    <t>9eabf762</t>
  </si>
  <si>
    <t>R2077 - CTOPS 1:8 PRECONECTORIZADA SELADA CPT (0380-9235-5)</t>
  </si>
  <si>
    <t>ea338fe8</t>
  </si>
  <si>
    <t>debc952d</t>
  </si>
  <si>
    <t>e4dda96c</t>
  </si>
  <si>
    <t>R2082 - CABO DROP CIRCULAR 12 FIBRAS - 300M (0452-1262-2)</t>
  </si>
  <si>
    <t>04bf6757</t>
  </si>
  <si>
    <t>8a61609b</t>
  </si>
  <si>
    <t>R2081 - CABO DROP CIRCULAR 12 FIBRAS - 200M (0452-1260-0)</t>
  </si>
  <si>
    <t>c56abf5a</t>
  </si>
  <si>
    <t>2209929f</t>
  </si>
  <si>
    <t>R2079 - CABO DROP CIRCULAR 12 FIBRAS - 100M (0452-1258-8)</t>
  </si>
  <si>
    <t>5c58c184</t>
  </si>
  <si>
    <t>be2dada8</t>
  </si>
  <si>
    <t>b213c553</t>
  </si>
  <si>
    <t>6a7a9ea9</t>
  </si>
  <si>
    <t>2db7d196</t>
  </si>
  <si>
    <t>168e8a38</t>
  </si>
  <si>
    <t>R2080 - CABO DROP CIRCULAR 12 FIBRAS - 150M (0452-1259-9)</t>
  </si>
  <si>
    <t>10eeb500</t>
  </si>
  <si>
    <t>6de54d22</t>
  </si>
  <si>
    <t>b3614b49</t>
  </si>
  <si>
    <t>1b790917</t>
  </si>
  <si>
    <t>f583eac6</t>
  </si>
  <si>
    <t>502a3ebc</t>
  </si>
  <si>
    <t>2cda172f</t>
  </si>
  <si>
    <t>86eed28f</t>
  </si>
  <si>
    <t>15a711c0</t>
  </si>
  <si>
    <t>5c7182c2</t>
  </si>
  <si>
    <t>e73057fa</t>
  </si>
  <si>
    <t>4d6e9616</t>
  </si>
  <si>
    <t>720109fd</t>
  </si>
  <si>
    <t>e4cd4d50</t>
  </si>
  <si>
    <t>94b8ad02</t>
  </si>
  <si>
    <t>7d5a85fd</t>
  </si>
  <si>
    <t>70bad716</t>
  </si>
  <si>
    <t>47a02739</t>
  </si>
  <si>
    <t>d4c08514</t>
  </si>
  <si>
    <t>13f6b350</t>
  </si>
  <si>
    <t>22a46659</t>
  </si>
  <si>
    <t>9a41a9f3</t>
  </si>
  <si>
    <t>38615184</t>
  </si>
  <si>
    <t>ccdda727</t>
  </si>
  <si>
    <t>717cf9da</t>
  </si>
  <si>
    <t>03749baa</t>
  </si>
  <si>
    <t>4edeca1f</t>
  </si>
  <si>
    <t>78f33903</t>
  </si>
  <si>
    <t>7c4629f4</t>
  </si>
  <si>
    <t>c3607056</t>
  </si>
  <si>
    <t>4dd3e61e</t>
  </si>
  <si>
    <t>78aeb9fe</t>
  </si>
  <si>
    <t>922c9f59</t>
  </si>
  <si>
    <t>fe908922</t>
  </si>
  <si>
    <t>75c4c000</t>
  </si>
  <si>
    <t>e4eef187</t>
  </si>
  <si>
    <t>cd6599c5</t>
  </si>
  <si>
    <t>9d93ea3d</t>
  </si>
  <si>
    <t>7b876480</t>
  </si>
  <si>
    <t>158425cb</t>
  </si>
  <si>
    <t>656c0ca1</t>
  </si>
  <si>
    <t>6a83f2e7</t>
  </si>
  <si>
    <t>c7bfcc21</t>
  </si>
  <si>
    <t>6f980e23</t>
  </si>
  <si>
    <t>f2e5fda3</t>
  </si>
  <si>
    <t>5c8b8865</t>
  </si>
  <si>
    <t>0610b506</t>
  </si>
  <si>
    <t>31f83d86</t>
  </si>
  <si>
    <t>7ac40c3e</t>
  </si>
  <si>
    <t>06fe6161</t>
  </si>
  <si>
    <t>12c9d0f6</t>
  </si>
  <si>
    <t>53385f94</t>
  </si>
  <si>
    <t>fe83d5e4</t>
  </si>
  <si>
    <t>e923046e</t>
  </si>
  <si>
    <t>36b53fbf</t>
  </si>
  <si>
    <t>6785c3f3</t>
  </si>
  <si>
    <t>95d10148</t>
  </si>
  <si>
    <t>54dd45f7</t>
  </si>
  <si>
    <t>f957445d</t>
  </si>
  <si>
    <t>a1d2c9f3</t>
  </si>
  <si>
    <t>659f5c82</t>
  </si>
  <si>
    <t>7e60036a</t>
  </si>
  <si>
    <t>16b47b80</t>
  </si>
  <si>
    <t>c315f6ac</t>
  </si>
  <si>
    <t>464e08ae</t>
  </si>
  <si>
    <t>5a1ef6bb</t>
  </si>
  <si>
    <t>b931fc5f</t>
  </si>
  <si>
    <t>MAT25</t>
  </si>
  <si>
    <t>R2025 - CTOPS 1:2 1:8 PRE-C SELADA - 60/40 OPT VERMELHA (0380-9208-8)</t>
  </si>
  <si>
    <t>07e8700e</t>
  </si>
  <si>
    <t>48dfc2a0</t>
  </si>
  <si>
    <t>beaff3f5</t>
  </si>
  <si>
    <t>a83238c8</t>
  </si>
  <si>
    <t>dcfbb908</t>
  </si>
  <si>
    <t>a1787eac</t>
  </si>
  <si>
    <t>fee8b8bc</t>
  </si>
  <si>
    <t>d7c6f5e1</t>
  </si>
  <si>
    <t>39ec12e8</t>
  </si>
  <si>
    <t>0a5c5fb8</t>
  </si>
  <si>
    <t>8ca37c3c</t>
  </si>
  <si>
    <t>de1ea891</t>
  </si>
  <si>
    <t>55ab93e6</t>
  </si>
  <si>
    <t>33572030</t>
  </si>
  <si>
    <t>f1c94629</t>
  </si>
  <si>
    <t>1cab22bd</t>
  </si>
  <si>
    <t>801ce9f7</t>
  </si>
  <si>
    <t>248c2000</t>
  </si>
  <si>
    <t>0c90f462</t>
  </si>
  <si>
    <t>14abe1f6</t>
  </si>
  <si>
    <t>7afcf9e4</t>
  </si>
  <si>
    <t>f2919773</t>
  </si>
  <si>
    <t>b94c3d63</t>
  </si>
  <si>
    <t>6bdc1427</t>
  </si>
  <si>
    <t>ffc20080</t>
  </si>
  <si>
    <t>bee3d34b</t>
  </si>
  <si>
    <t>30ccd1f7</t>
  </si>
  <si>
    <t>8b3d6d4e</t>
  </si>
  <si>
    <t>f60dfc51</t>
  </si>
  <si>
    <t>de28398f</t>
  </si>
  <si>
    <t>a03d2b91</t>
  </si>
  <si>
    <t>e51db8a4</t>
  </si>
  <si>
    <t>4b96d760</t>
  </si>
  <si>
    <t>ed35e18f</t>
  </si>
  <si>
    <t>93bc809b</t>
  </si>
  <si>
    <t>117f794f</t>
  </si>
  <si>
    <t>391fe8e7</t>
  </si>
  <si>
    <t>fcc98aad</t>
  </si>
  <si>
    <t>6382a853</t>
  </si>
  <si>
    <t>7530a558</t>
  </si>
  <si>
    <t>c3d9d24f</t>
  </si>
  <si>
    <t>071cdcbe</t>
  </si>
  <si>
    <t>0f08ab29</t>
  </si>
  <si>
    <t>5ea42ef9</t>
  </si>
  <si>
    <t>84bcf6fb</t>
  </si>
  <si>
    <t>3a71f21f</t>
  </si>
  <si>
    <t>ea9853a9</t>
  </si>
  <si>
    <t>d639cba9</t>
  </si>
  <si>
    <t>bd90b3a4</t>
  </si>
  <si>
    <t>b1bb218c</t>
  </si>
  <si>
    <t>19c9662e</t>
  </si>
  <si>
    <t>21f8644a</t>
  </si>
  <si>
    <t>8d9927b3</t>
  </si>
  <si>
    <t>3d064e71</t>
  </si>
  <si>
    <t>1add7cb0</t>
  </si>
  <si>
    <t>68143495</t>
  </si>
  <si>
    <t>795891d1</t>
  </si>
  <si>
    <t>1a681195</t>
  </si>
  <si>
    <t>6a21e8ad</t>
  </si>
  <si>
    <t>8d4c4ec3</t>
  </si>
  <si>
    <t>5b9077a0</t>
  </si>
  <si>
    <t>8399f459</t>
  </si>
  <si>
    <t>989d8abc</t>
  </si>
  <si>
    <t>adfc7181</t>
  </si>
  <si>
    <t>d52e532c</t>
  </si>
  <si>
    <t>125a1cba</t>
  </si>
  <si>
    <t>36e3e77b</t>
  </si>
  <si>
    <t>5833eae0</t>
  </si>
  <si>
    <t>9923c815</t>
  </si>
  <si>
    <t>2fd71eef</t>
  </si>
  <si>
    <t>e7f402bf</t>
  </si>
  <si>
    <t>16190392</t>
  </si>
  <si>
    <t>dbfec38e</t>
  </si>
  <si>
    <t>7ef2fc1f</t>
  </si>
  <si>
    <t>26a97f25</t>
  </si>
  <si>
    <t>63890ff3</t>
  </si>
  <si>
    <t>698ac7ce</t>
  </si>
  <si>
    <t>522c37ad</t>
  </si>
  <si>
    <t>6ee7749b</t>
  </si>
  <si>
    <t>5fe99820</t>
  </si>
  <si>
    <t>baf9ac8d</t>
  </si>
  <si>
    <t>6ad06249</t>
  </si>
  <si>
    <t>dd43b82a</t>
  </si>
  <si>
    <t>59c942e4</t>
  </si>
  <si>
    <t>294c1c82</t>
  </si>
  <si>
    <t>7d99d281</t>
  </si>
  <si>
    <t>351d3d8b</t>
  </si>
  <si>
    <t>13deeeaa</t>
  </si>
  <si>
    <t>4f9acb56</t>
  </si>
  <si>
    <t>42fd6920</t>
  </si>
  <si>
    <t>b6310f14</t>
  </si>
  <si>
    <t>12dc6329</t>
  </si>
  <si>
    <t>bdf17d3b</t>
  </si>
  <si>
    <t>de93897e</t>
  </si>
  <si>
    <t>2af64f4c</t>
  </si>
  <si>
    <t>8aeca26c</t>
  </si>
  <si>
    <t>d70f2151</t>
  </si>
  <si>
    <t>0b4da416</t>
  </si>
  <si>
    <t>ad10f136</t>
  </si>
  <si>
    <t>5d8141ff</t>
  </si>
  <si>
    <t>58cb98a2</t>
  </si>
  <si>
    <t>0bb5c47f</t>
  </si>
  <si>
    <t>c603a534</t>
  </si>
  <si>
    <t>37e9b659</t>
  </si>
  <si>
    <t>71130dab</t>
  </si>
  <si>
    <t>b58a0c65</t>
  </si>
  <si>
    <t>6768ef72</t>
  </si>
  <si>
    <t>91c710e2</t>
  </si>
  <si>
    <t>904ba1d5</t>
  </si>
  <si>
    <t>5d057f17</t>
  </si>
  <si>
    <t>a0a54242</t>
  </si>
  <si>
    <t>bec64e76</t>
  </si>
  <si>
    <t>54d157f6</t>
  </si>
  <si>
    <t>43607aa8</t>
  </si>
  <si>
    <t>bab8fdcb</t>
  </si>
  <si>
    <t>a9b46711</t>
  </si>
  <si>
    <t>26d78bdf</t>
  </si>
  <si>
    <t>918752cd</t>
  </si>
  <si>
    <t>c0c44684</t>
  </si>
  <si>
    <t>79191f93</t>
  </si>
  <si>
    <t>a6ce0efa</t>
  </si>
  <si>
    <t>35b01e24</t>
  </si>
  <si>
    <t>7861e9e7</t>
  </si>
  <si>
    <t>96b90c2b</t>
  </si>
  <si>
    <t>fdc0053a</t>
  </si>
  <si>
    <t>560137f5</t>
  </si>
  <si>
    <t>2a0ab674</t>
  </si>
  <si>
    <t>3b523c07</t>
  </si>
  <si>
    <t>8ed298d5</t>
  </si>
  <si>
    <t>4e1840c6</t>
  </si>
  <si>
    <t>cca8a601</t>
  </si>
  <si>
    <t>9c5c8cb5</t>
  </si>
  <si>
    <t>d8bd7ac9</t>
  </si>
  <si>
    <t>1b6615fb</t>
  </si>
  <si>
    <t>3fdee4c8</t>
  </si>
  <si>
    <t>76471d76</t>
  </si>
  <si>
    <t>4ae32d0e</t>
  </si>
  <si>
    <t>1d30c130</t>
  </si>
  <si>
    <t>da0cffa5</t>
  </si>
  <si>
    <t>f0ae6bb7</t>
  </si>
  <si>
    <t>c910db43</t>
  </si>
  <si>
    <t>MAT11</t>
  </si>
  <si>
    <t>R2011 - CABO DROP CIRCULAR DE 12 FIBRAS - 300M (0452-1262-2)</t>
  </si>
  <si>
    <t>1b8c646e</t>
  </si>
  <si>
    <t>e4079a6f</t>
  </si>
  <si>
    <t>6af8ab7f</t>
  </si>
  <si>
    <t>8fc9d317</t>
  </si>
  <si>
    <t>b1f5d56f</t>
  </si>
  <si>
    <t>850474f2</t>
  </si>
  <si>
    <t>1ad98a33</t>
  </si>
  <si>
    <t>e6fda442</t>
  </si>
  <si>
    <t>7b4cf606</t>
  </si>
  <si>
    <t>9fd9aacb</t>
  </si>
  <si>
    <t>52b31947</t>
  </si>
  <si>
    <t>f40dee2b</t>
  </si>
  <si>
    <t>828cd13c</t>
  </si>
  <si>
    <t>f1a5c906</t>
  </si>
  <si>
    <t>e41e193a</t>
  </si>
  <si>
    <t>08ffde58</t>
  </si>
  <si>
    <t>036a39e4</t>
  </si>
  <si>
    <t>c1f2d01c</t>
  </si>
  <si>
    <t>785f0c50</t>
  </si>
  <si>
    <t>8c24cf46</t>
  </si>
  <si>
    <t>a1001f88</t>
  </si>
  <si>
    <t>91887ff0</t>
  </si>
  <si>
    <t>e2925a12</t>
  </si>
  <si>
    <t>5c2548e1</t>
  </si>
  <si>
    <t>6aec3492</t>
  </si>
  <si>
    <t>9d40b272</t>
  </si>
  <si>
    <t>970d47e6</t>
  </si>
  <si>
    <t>04f671cd</t>
  </si>
  <si>
    <t>d70ba897</t>
  </si>
  <si>
    <t>2eb34855</t>
  </si>
  <si>
    <t>c83d37dd</t>
  </si>
  <si>
    <t>69943352</t>
  </si>
  <si>
    <t>e168c486</t>
  </si>
  <si>
    <t>e925aa52</t>
  </si>
  <si>
    <t>1231e85e</t>
  </si>
  <si>
    <t>fe236170</t>
  </si>
  <si>
    <t>2dc425fa</t>
  </si>
  <si>
    <t>ba304869</t>
  </si>
  <si>
    <t>6a009648</t>
  </si>
  <si>
    <t>af47186e</t>
  </si>
  <si>
    <t>8de6d03e</t>
  </si>
  <si>
    <t>5c71d2ce</t>
  </si>
  <si>
    <t>1428d271</t>
  </si>
  <si>
    <t>d29a1cc3</t>
  </si>
  <si>
    <t>f1a7f903</t>
  </si>
  <si>
    <t>b59dbae3</t>
  </si>
  <si>
    <t>29efa15f</t>
  </si>
  <si>
    <t>a606351f</t>
  </si>
  <si>
    <t>e6bcf300</t>
  </si>
  <si>
    <t>68eacd6a</t>
  </si>
  <si>
    <t>97911a8a</t>
  </si>
  <si>
    <t>f670562d</t>
  </si>
  <si>
    <t>9eaa206d</t>
  </si>
  <si>
    <t>52ee1160</t>
  </si>
  <si>
    <t>091ad2dd</t>
  </si>
  <si>
    <t>0d9a9929</t>
  </si>
  <si>
    <t>89c90afa</t>
  </si>
  <si>
    <t>d3af12a7</t>
  </si>
  <si>
    <t>81555a1f</t>
  </si>
  <si>
    <t>4a2b9c6d</t>
  </si>
  <si>
    <t>b51ff198</t>
  </si>
  <si>
    <t>811cea07</t>
  </si>
  <si>
    <t>0126da51</t>
  </si>
  <si>
    <t>8ec5d3a6</t>
  </si>
  <si>
    <t>ec21dead</t>
  </si>
  <si>
    <t>f6f9e922</t>
  </si>
  <si>
    <t>e7b0c44a</t>
  </si>
  <si>
    <t>5149db52</t>
  </si>
  <si>
    <t>040384ad</t>
  </si>
  <si>
    <t>2f25ab8c</t>
  </si>
  <si>
    <t>R2085 - SUBDUTO SINGELO RANHURADO 40MM DIAM EXT (0430-0002-9)</t>
  </si>
  <si>
    <t>e505f253</t>
  </si>
  <si>
    <t>8e02dac5</t>
  </si>
  <si>
    <t>be2ae181</t>
  </si>
  <si>
    <t>86497399</t>
  </si>
  <si>
    <t>df58506a</t>
  </si>
  <si>
    <t>28732d6e</t>
  </si>
  <si>
    <t>61a13b93</t>
  </si>
  <si>
    <t>73b7e858</t>
  </si>
  <si>
    <t>0d0b7006</t>
  </si>
  <si>
    <t>99eac06b</t>
  </si>
  <si>
    <t>55f7a20d</t>
  </si>
  <si>
    <t>ed619800</t>
  </si>
  <si>
    <t>a8134f5a</t>
  </si>
  <si>
    <t>b0572ee1</t>
  </si>
  <si>
    <t>e59b781e</t>
  </si>
  <si>
    <t>5eab8b9d</t>
  </si>
  <si>
    <t>59e602b0</t>
  </si>
  <si>
    <t>f9e57dd3</t>
  </si>
  <si>
    <t>0a89eb22</t>
  </si>
  <si>
    <t>af5483b1</t>
  </si>
  <si>
    <t>29bc7acd</t>
  </si>
  <si>
    <t>81e6ea5d</t>
  </si>
  <si>
    <t>12b516e3</t>
  </si>
  <si>
    <t>e163f1e7</t>
  </si>
  <si>
    <t>03fd2522</t>
  </si>
  <si>
    <t>0e8fd1f3</t>
  </si>
  <si>
    <t>ae8740f3</t>
  </si>
  <si>
    <t>d08a7a74</t>
  </si>
  <si>
    <t>37b8e4a9</t>
  </si>
  <si>
    <t>d816037b</t>
  </si>
  <si>
    <t>91c60658</t>
  </si>
  <si>
    <t>600d8d57</t>
  </si>
  <si>
    <t>e8f6ea91</t>
  </si>
  <si>
    <t>9905bab0</t>
  </si>
  <si>
    <t>783d5caf</t>
  </si>
  <si>
    <t>4a3fb387</t>
  </si>
  <si>
    <t>3b89dfb8</t>
  </si>
  <si>
    <t>b393e1c1</t>
  </si>
  <si>
    <t>ce18e63f</t>
  </si>
  <si>
    <t>e9028467</t>
  </si>
  <si>
    <t>b4779121</t>
  </si>
  <si>
    <t>6bdfd2d3</t>
  </si>
  <si>
    <t>a8e101de</t>
  </si>
  <si>
    <t>060a6f4a</t>
  </si>
  <si>
    <t>e8ed651d</t>
  </si>
  <si>
    <t>3d23b9db</t>
  </si>
  <si>
    <t>4958003b</t>
  </si>
  <si>
    <t>fab1e46d</t>
  </si>
  <si>
    <t>5bbd9b62</t>
  </si>
  <si>
    <t>ad934e3e</t>
  </si>
  <si>
    <t>654af5b7</t>
  </si>
  <si>
    <t>f8579959</t>
  </si>
  <si>
    <t>412aacf1</t>
  </si>
  <si>
    <t>f3362977</t>
  </si>
  <si>
    <t>7c6f0c99</t>
  </si>
  <si>
    <t>ef6c92eb</t>
  </si>
  <si>
    <t>982bb737</t>
  </si>
  <si>
    <t>ebd379eb</t>
  </si>
  <si>
    <t>ae1cfaa1</t>
  </si>
  <si>
    <t>6ce42f55</t>
  </si>
  <si>
    <t>949d09a1</t>
  </si>
  <si>
    <t>cdecf356</t>
  </si>
  <si>
    <t>7ef3b3e9</t>
  </si>
  <si>
    <t>21791d35</t>
  </si>
  <si>
    <t>3849b225</t>
  </si>
  <si>
    <t>93cb3d1d</t>
  </si>
  <si>
    <t>3713e6df</t>
  </si>
  <si>
    <t>b7d90af4</t>
  </si>
  <si>
    <t>5d6dd544</t>
  </si>
  <si>
    <t>93adb2d1</t>
  </si>
  <si>
    <t>4b1658e2</t>
  </si>
  <si>
    <t>0352a167</t>
  </si>
  <si>
    <t>42493c0a</t>
  </si>
  <si>
    <t>4bce9b54</t>
  </si>
  <si>
    <t>33f9fcfc</t>
  </si>
  <si>
    <t>7c5447b7</t>
  </si>
  <si>
    <t>2b1ae807</t>
  </si>
  <si>
    <t>0558d26d</t>
  </si>
  <si>
    <t>984bc841</t>
  </si>
  <si>
    <t>2b43be23</t>
  </si>
  <si>
    <t>0931270b</t>
  </si>
  <si>
    <t>5d40d1e7</t>
  </si>
  <si>
    <t>435cb164</t>
  </si>
  <si>
    <t>2b5fd8c1</t>
  </si>
  <si>
    <t>ff0a1b1e</t>
  </si>
  <si>
    <t>93c54ad8</t>
  </si>
  <si>
    <t>474154f2</t>
  </si>
  <si>
    <t>b587bbb5</t>
  </si>
  <si>
    <t>caf32b21</t>
  </si>
  <si>
    <t>3d55621c</t>
  </si>
  <si>
    <t>8ba092c4</t>
  </si>
  <si>
    <t>818b5c2a</t>
  </si>
  <si>
    <t>8fbc9df2</t>
  </si>
  <si>
    <t>663c01b8</t>
  </si>
  <si>
    <t>988db4d5</t>
  </si>
  <si>
    <t>a9ba9a52</t>
  </si>
  <si>
    <t>96042b68</t>
  </si>
  <si>
    <t>0f8b734e</t>
  </si>
  <si>
    <t>0e40602a</t>
  </si>
  <si>
    <t>d71728d0</t>
  </si>
  <si>
    <t>36605ad7</t>
  </si>
  <si>
    <t>8eb730c8</t>
  </si>
  <si>
    <t>08d0ceec</t>
  </si>
  <si>
    <t>8dee6a7d</t>
  </si>
  <si>
    <t>f986b033</t>
  </si>
  <si>
    <t>a84c5f0c</t>
  </si>
  <si>
    <t>6e1e001f</t>
  </si>
  <si>
    <t>7290da8e</t>
  </si>
  <si>
    <t>c322214f</t>
  </si>
  <si>
    <t>0a6c9ea0</t>
  </si>
  <si>
    <t>a31240a0</t>
  </si>
  <si>
    <t>e08d0c6a</t>
  </si>
  <si>
    <t>ef844547</t>
  </si>
  <si>
    <t>942b8470</t>
  </si>
  <si>
    <t>076b9bdf</t>
  </si>
  <si>
    <t>fd617a77</t>
  </si>
  <si>
    <t>ae73eba8</t>
  </si>
  <si>
    <t>56374565</t>
  </si>
  <si>
    <t>93e5cb38</t>
  </si>
  <si>
    <t>11c094e1</t>
  </si>
  <si>
    <t>c4489a61</t>
  </si>
  <si>
    <t>403bf209</t>
  </si>
  <si>
    <t>b9d6d01d</t>
  </si>
  <si>
    <t>fde356d4</t>
  </si>
  <si>
    <t>d9678d14</t>
  </si>
  <si>
    <t>6e6c9900</t>
  </si>
  <si>
    <t>984349cd</t>
  </si>
  <si>
    <t>10f87cf6</t>
  </si>
  <si>
    <t>030d068f</t>
  </si>
  <si>
    <t>6a0454b4</t>
  </si>
  <si>
    <t>67ffca67</t>
  </si>
  <si>
    <t>9aba3fa0</t>
  </si>
  <si>
    <t>aede6fbb</t>
  </si>
  <si>
    <t>9dd3688d</t>
  </si>
  <si>
    <t>134409a6</t>
  </si>
  <si>
    <t>b675203e</t>
  </si>
  <si>
    <t>2daa79d3</t>
  </si>
  <si>
    <t>befde095</t>
  </si>
  <si>
    <t>6f094154</t>
  </si>
  <si>
    <t>a4750410</t>
  </si>
  <si>
    <t>a3437145</t>
  </si>
  <si>
    <t>9ee2bfed</t>
  </si>
  <si>
    <t>98bd7ee7</t>
  </si>
  <si>
    <t>709d18ce</t>
  </si>
  <si>
    <t>660774ae</t>
  </si>
  <si>
    <t>6b693343</t>
  </si>
  <si>
    <t>6cec0476</t>
  </si>
  <si>
    <t>1c7846b5</t>
  </si>
  <si>
    <t>da6f7fa0</t>
  </si>
  <si>
    <t>56dd9f8c</t>
  </si>
  <si>
    <t>bff52cba</t>
  </si>
  <si>
    <t>51b59705</t>
  </si>
  <si>
    <t>0a2d11ea</t>
  </si>
  <si>
    <t>f36c0555</t>
  </si>
  <si>
    <t>ee335c0d</t>
  </si>
  <si>
    <t>577f6c08</t>
  </si>
  <si>
    <t>2e03f350</t>
  </si>
  <si>
    <t>16233d2f</t>
  </si>
  <si>
    <t>60dcad29</t>
  </si>
  <si>
    <t>6f917894</t>
  </si>
  <si>
    <t>39dae028</t>
  </si>
  <si>
    <t>ed5aaa0e</t>
  </si>
  <si>
    <t>b45472a3</t>
  </si>
  <si>
    <t>378800dd</t>
  </si>
  <si>
    <t>9e83089f</t>
  </si>
  <si>
    <t>5a3ced8f</t>
  </si>
  <si>
    <t>fe6709e8</t>
  </si>
  <si>
    <t>ffbce6fc</t>
  </si>
  <si>
    <t>d5635712</t>
  </si>
  <si>
    <t>482a8a45</t>
  </si>
  <si>
    <t>41685400</t>
  </si>
  <si>
    <t>941d4306</t>
  </si>
  <si>
    <t>8a046a33</t>
  </si>
  <si>
    <t>661a065b</t>
  </si>
  <si>
    <t>4cd8dd3e</t>
  </si>
  <si>
    <t>b05b13b1</t>
  </si>
  <si>
    <t>3f1e514c</t>
  </si>
  <si>
    <t>1d7224f3</t>
  </si>
  <si>
    <t>276faa51</t>
  </si>
  <si>
    <t>012f92a1</t>
  </si>
  <si>
    <t>ede98014</t>
  </si>
  <si>
    <t>e1a94d31</t>
  </si>
  <si>
    <t>7ffe7c37</t>
  </si>
  <si>
    <t>cdaac43e</t>
  </si>
  <si>
    <t>013bae87</t>
  </si>
  <si>
    <t>0705b748</t>
  </si>
  <si>
    <t>5633508b</t>
  </si>
  <si>
    <t>b232ce89</t>
  </si>
  <si>
    <t>e3f8f43a</t>
  </si>
  <si>
    <t>30bad402</t>
  </si>
  <si>
    <t>840f94db</t>
  </si>
  <si>
    <t>532635ba</t>
  </si>
  <si>
    <t>0a68bd83</t>
  </si>
  <si>
    <t>300947ff</t>
  </si>
  <si>
    <t>1f4b5f50</t>
  </si>
  <si>
    <t>88538421</t>
  </si>
  <si>
    <t>d0ebb4d1</t>
  </si>
  <si>
    <t>7d66be50</t>
  </si>
  <si>
    <t>086afd79</t>
  </si>
  <si>
    <t>44787deb</t>
  </si>
  <si>
    <t>b03517e5</t>
  </si>
  <si>
    <t>576e6bbf</t>
  </si>
  <si>
    <t>0d5a4922</t>
  </si>
  <si>
    <t>1742d90c</t>
  </si>
  <si>
    <t>5078b08c</t>
  </si>
  <si>
    <t>dfe59437</t>
  </si>
  <si>
    <t>da36151e</t>
  </si>
  <si>
    <t>d29360e8</t>
  </si>
  <si>
    <t>caf57b2a</t>
  </si>
  <si>
    <t>db47b6cd</t>
  </si>
  <si>
    <t>dfcdbd16</t>
  </si>
  <si>
    <t>113ffa35</t>
  </si>
  <si>
    <t>c0576390</t>
  </si>
  <si>
    <t>231cf001</t>
  </si>
  <si>
    <t>afa14dea</t>
  </si>
  <si>
    <t>abac3a5c</t>
  </si>
  <si>
    <t>6ea4cdd0</t>
  </si>
  <si>
    <t>6a7360a1</t>
  </si>
  <si>
    <t>5bcb64d9</t>
  </si>
  <si>
    <t>7c7b5c6d</t>
  </si>
  <si>
    <t>de4782fe</t>
  </si>
  <si>
    <t>65decce5</t>
  </si>
  <si>
    <t>58c2bc68</t>
  </si>
  <si>
    <t>a3e33bbb</t>
  </si>
  <si>
    <t>9ad1deab</t>
  </si>
  <si>
    <t>68d45b58</t>
  </si>
  <si>
    <t>3382164e</t>
  </si>
  <si>
    <t>0d93b5a3</t>
  </si>
  <si>
    <t>368b1129</t>
  </si>
  <si>
    <t>5a8affe5</t>
  </si>
  <si>
    <t>f8b399ad</t>
  </si>
  <si>
    <t>df6565b8</t>
  </si>
  <si>
    <t>4ca4093e</t>
  </si>
  <si>
    <t>51228699</t>
  </si>
  <si>
    <t>3c5e129c</t>
  </si>
  <si>
    <t>7b61d17c</t>
  </si>
  <si>
    <t>442957d8</t>
  </si>
  <si>
    <t>67a0cfa0</t>
  </si>
  <si>
    <t>ecd84021</t>
  </si>
  <si>
    <t>55dcb1d5</t>
  </si>
  <si>
    <t>500a6a1a</t>
  </si>
  <si>
    <t>b2620de9</t>
  </si>
  <si>
    <t>6416d2f6</t>
  </si>
  <si>
    <t>af779e0f</t>
  </si>
  <si>
    <t>20492951</t>
  </si>
  <si>
    <t>ebd49ed3</t>
  </si>
  <si>
    <t>e84cb295</t>
  </si>
  <si>
    <t>c2569590</t>
  </si>
  <si>
    <t>7b4b4ee5</t>
  </si>
  <si>
    <t>70c7726a</t>
  </si>
  <si>
    <t>d3281d72</t>
  </si>
  <si>
    <t>95a044f0</t>
  </si>
  <si>
    <t>b6caa7f2</t>
  </si>
  <si>
    <t>05e08faa</t>
  </si>
  <si>
    <t>98912cbf</t>
  </si>
  <si>
    <t>a94b8710</t>
  </si>
  <si>
    <t>829a7494</t>
  </si>
  <si>
    <t>fc547029</t>
  </si>
  <si>
    <t>7974da13</t>
  </si>
  <si>
    <t>1d8d9101</t>
  </si>
  <si>
    <t>ac1f7705</t>
  </si>
  <si>
    <t>07f6506a</t>
  </si>
  <si>
    <t>c75fa160</t>
  </si>
  <si>
    <t>52ea7294</t>
  </si>
  <si>
    <t>a1b9df88</t>
  </si>
  <si>
    <t>5975c039</t>
  </si>
  <si>
    <t>e635da87</t>
  </si>
  <si>
    <t>f1ea63fa</t>
  </si>
  <si>
    <t>b50627b3</t>
  </si>
  <si>
    <t>48ea892f</t>
  </si>
  <si>
    <t>63f85a61</t>
  </si>
  <si>
    <t>728e3dea</t>
  </si>
  <si>
    <t>129f96f2</t>
  </si>
  <si>
    <t>43966bd0</t>
  </si>
  <si>
    <t>504a75b6</t>
  </si>
  <si>
    <t>5d438d1d</t>
  </si>
  <si>
    <t>58463317</t>
  </si>
  <si>
    <t>0ce2406f</t>
  </si>
  <si>
    <t>ec776fab</t>
  </si>
  <si>
    <t>23cf4131</t>
  </si>
  <si>
    <t>f415712b</t>
  </si>
  <si>
    <t>926b6e3b</t>
  </si>
  <si>
    <t>023ae11b</t>
  </si>
  <si>
    <t>fde5a41e</t>
  </si>
  <si>
    <t>3d962d2a</t>
  </si>
  <si>
    <t>3afb2bfd</t>
  </si>
  <si>
    <t>74bbba8c</t>
  </si>
  <si>
    <t>d4828874</t>
  </si>
  <si>
    <t>eeca163f</t>
  </si>
  <si>
    <t>9902f90d</t>
  </si>
  <si>
    <t>aad76ba7</t>
  </si>
  <si>
    <t>ab4b5df6</t>
  </si>
  <si>
    <t>dff7cb4a</t>
  </si>
  <si>
    <t>3e0b9f29</t>
  </si>
  <si>
    <t>89b47035</t>
  </si>
  <si>
    <t>c54f6d87</t>
  </si>
  <si>
    <t>0a3ef0ad</t>
  </si>
  <si>
    <t>5b8d84bb</t>
  </si>
  <si>
    <t>4ed461fa</t>
  </si>
  <si>
    <t>c12f63cc</t>
  </si>
  <si>
    <t>49969e7f</t>
  </si>
  <si>
    <t>df5b1548</t>
  </si>
  <si>
    <t>48d39cb8</t>
  </si>
  <si>
    <t>3dedaba7</t>
  </si>
  <si>
    <t>a7c6fcc9</t>
  </si>
  <si>
    <t>55dafbd0</t>
  </si>
  <si>
    <t>2ad70eb4</t>
  </si>
  <si>
    <t>d939c137</t>
  </si>
  <si>
    <t>8af8effa</t>
  </si>
  <si>
    <t>561edd2c</t>
  </si>
  <si>
    <t>7ddb20ea</t>
  </si>
  <si>
    <t>3cb3fc8b</t>
  </si>
  <si>
    <t>8a9f50ed</t>
  </si>
  <si>
    <t>c01a805d</t>
  </si>
  <si>
    <t>2d913fa1</t>
  </si>
  <si>
    <t>e010a58c</t>
  </si>
  <si>
    <t>1cfdc8ca</t>
  </si>
  <si>
    <t>f46f17d6</t>
  </si>
  <si>
    <t>625031f5</t>
  </si>
  <si>
    <t>ad2239d4</t>
  </si>
  <si>
    <t>9e944f0c</t>
  </si>
  <si>
    <t>adb0dea9</t>
  </si>
  <si>
    <t>d4354ee5</t>
  </si>
  <si>
    <t>a9ad502f</t>
  </si>
  <si>
    <t>4e05eb30</t>
  </si>
  <si>
    <t>b3605c87</t>
  </si>
  <si>
    <t>cc246484</t>
  </si>
  <si>
    <t>b03a5d5f</t>
  </si>
  <si>
    <t>ee9fe91f</t>
  </si>
  <si>
    <t>ad5d395c</t>
  </si>
  <si>
    <t>2d7d855c</t>
  </si>
  <si>
    <t>9ede3e3b</t>
  </si>
  <si>
    <t>f5fb33a2</t>
  </si>
  <si>
    <t>d6d9e891</t>
  </si>
  <si>
    <t>a2972757</t>
  </si>
  <si>
    <t>ec04f32f</t>
  </si>
  <si>
    <t>a88aba88</t>
  </si>
  <si>
    <t>00ee87cb</t>
  </si>
  <si>
    <t>38037c39</t>
  </si>
  <si>
    <t>605b91f3</t>
  </si>
  <si>
    <t>e76306b9</t>
  </si>
  <si>
    <t>470a4d82</t>
  </si>
  <si>
    <t>9f1a3faa</t>
  </si>
  <si>
    <t>2373c44a</t>
  </si>
  <si>
    <t>cbe2e1d6</t>
  </si>
  <si>
    <t>827b9330</t>
  </si>
  <si>
    <t>a6c6b501</t>
  </si>
  <si>
    <t>aa31570e</t>
  </si>
  <si>
    <t>84df0373</t>
  </si>
  <si>
    <t>875e9b98</t>
  </si>
  <si>
    <t>51f396a8</t>
  </si>
  <si>
    <t>7c1cbcbe</t>
  </si>
  <si>
    <t>4281105e</t>
  </si>
  <si>
    <t>c1e4e42b</t>
  </si>
  <si>
    <t>81d487d9</t>
  </si>
  <si>
    <t>cee498af</t>
  </si>
  <si>
    <t>3e1bf309</t>
  </si>
  <si>
    <t>d7fbda28</t>
  </si>
  <si>
    <t>d43e832c</t>
  </si>
  <si>
    <t>c75a86f9</t>
  </si>
  <si>
    <t>15a95258</t>
  </si>
  <si>
    <t>d1b25979</t>
  </si>
  <si>
    <t>0e656f33</t>
  </si>
  <si>
    <t>caeb066f</t>
  </si>
  <si>
    <t>ad05b492</t>
  </si>
  <si>
    <t>90660fce</t>
  </si>
  <si>
    <t>4a372f2b</t>
  </si>
  <si>
    <t>5820116b</t>
  </si>
  <si>
    <t>3e105c06</t>
  </si>
  <si>
    <t>b531483d</t>
  </si>
  <si>
    <t>863502a3</t>
  </si>
  <si>
    <t>2f5a147e</t>
  </si>
  <si>
    <t>4952454a</t>
  </si>
  <si>
    <t>f09d54a8</t>
  </si>
  <si>
    <t>7002d251</t>
  </si>
  <si>
    <t>3103a931</t>
  </si>
  <si>
    <t>698a1602</t>
  </si>
  <si>
    <t>669310b3</t>
  </si>
  <si>
    <t>dfd2d1e9</t>
  </si>
  <si>
    <t>d177a0ae</t>
  </si>
  <si>
    <t>eef288df</t>
  </si>
  <si>
    <t>50e995ae</t>
  </si>
  <si>
    <t>c66480a2</t>
  </si>
  <si>
    <t>eecc1919</t>
  </si>
  <si>
    <t>18429914</t>
  </si>
  <si>
    <t>b16ce6d3</t>
  </si>
  <si>
    <t>b5ae3ee1</t>
  </si>
  <si>
    <t>c5256fc7</t>
  </si>
  <si>
    <t>87f891f6</t>
  </si>
  <si>
    <t>e87112a0</t>
  </si>
  <si>
    <t>609fb44b</t>
  </si>
  <si>
    <t>7b49a8b7</t>
  </si>
  <si>
    <t>42548f7c</t>
  </si>
  <si>
    <t>4bad2aa5</t>
  </si>
  <si>
    <t>f6071f8a</t>
  </si>
  <si>
    <t>be0281fe</t>
  </si>
  <si>
    <t>5b9a8ca8</t>
  </si>
  <si>
    <t>7d3b7d26</t>
  </si>
  <si>
    <t>d69ce6e6</t>
  </si>
  <si>
    <t>2b43d312</t>
  </si>
  <si>
    <t>4fdff8bb</t>
  </si>
  <si>
    <t>8e42b05f</t>
  </si>
  <si>
    <t>c24ac8a6</t>
  </si>
  <si>
    <t>1d98caa6</t>
  </si>
  <si>
    <t>672c33e1</t>
  </si>
  <si>
    <t>eb360c22</t>
  </si>
  <si>
    <t>2b7dbaaa</t>
  </si>
  <si>
    <t>5f1c5b5a</t>
  </si>
  <si>
    <t>f149c3b8</t>
  </si>
  <si>
    <t>c988cefa</t>
  </si>
  <si>
    <t>0b71d55e</t>
  </si>
  <si>
    <t>33dcbcc5</t>
  </si>
  <si>
    <t>ebc0a333</t>
  </si>
  <si>
    <t>3ab06e05</t>
  </si>
  <si>
    <t>c05b57b6</t>
  </si>
  <si>
    <t>3738c24d</t>
  </si>
  <si>
    <t>3169a420</t>
  </si>
  <si>
    <t>937a4218</t>
  </si>
  <si>
    <t>67462200</t>
  </si>
  <si>
    <t>ef6da30a</t>
  </si>
  <si>
    <t>2b5cc137</t>
  </si>
  <si>
    <t>88f38985</t>
  </si>
  <si>
    <t>4911cce6</t>
  </si>
  <si>
    <t>337ed5f3</t>
  </si>
  <si>
    <t>1071dcf7</t>
  </si>
  <si>
    <t>741b94b1</t>
  </si>
  <si>
    <t>40c69ec8</t>
  </si>
  <si>
    <t>67099fcb</t>
  </si>
  <si>
    <t>ad7f23fe</t>
  </si>
  <si>
    <t>4747d210</t>
  </si>
  <si>
    <t>059568f0</t>
  </si>
  <si>
    <t>83a1611f</t>
  </si>
  <si>
    <t>3cce1822</t>
  </si>
  <si>
    <t>20c0741f</t>
  </si>
  <si>
    <t>97ab7cfe</t>
  </si>
  <si>
    <t>46a45495</t>
  </si>
  <si>
    <t>7d04990d</t>
  </si>
  <si>
    <t>17e00d9e</t>
  </si>
  <si>
    <t>824b28a5</t>
  </si>
  <si>
    <t>fb345b84</t>
  </si>
  <si>
    <t>5c0470d8</t>
  </si>
  <si>
    <t>dfc595f3</t>
  </si>
  <si>
    <t>43faf96b</t>
  </si>
  <si>
    <t>7b00d1c0</t>
  </si>
  <si>
    <t>be376114</t>
  </si>
  <si>
    <t>7afcb9cd</t>
  </si>
  <si>
    <t>82995f98</t>
  </si>
  <si>
    <t>7852c93d</t>
  </si>
  <si>
    <t>f680c7a1</t>
  </si>
  <si>
    <t>0f9a4439</t>
  </si>
  <si>
    <t>32b6308c</t>
  </si>
  <si>
    <t>3e941f36</t>
  </si>
  <si>
    <t>0c817294</t>
  </si>
  <si>
    <t>af8d08c5</t>
  </si>
  <si>
    <t>d095000c</t>
  </si>
  <si>
    <t>d0c1931b</t>
  </si>
  <si>
    <t>827c93a6</t>
  </si>
  <si>
    <t>cbf1ee9e</t>
  </si>
  <si>
    <t>c1d4d273</t>
  </si>
  <si>
    <t>a3c2e133</t>
  </si>
  <si>
    <t>16d8438d</t>
  </si>
  <si>
    <t>8cea5bbc</t>
  </si>
  <si>
    <t>67554f0b</t>
  </si>
  <si>
    <t>b15f037c</t>
  </si>
  <si>
    <t>5b718cdb</t>
  </si>
  <si>
    <t>b1a1e104</t>
  </si>
  <si>
    <t>9a53a200</t>
  </si>
  <si>
    <t>c5a98a5a</t>
  </si>
  <si>
    <t>e9f0b1e8</t>
  </si>
  <si>
    <t>f450e4ea</t>
  </si>
  <si>
    <t>1a710d44</t>
  </si>
  <si>
    <t>f8d33004</t>
  </si>
  <si>
    <t>557ce065</t>
  </si>
  <si>
    <t>9422f98d</t>
  </si>
  <si>
    <t>00e18d4f</t>
  </si>
  <si>
    <t>4a1d417a</t>
  </si>
  <si>
    <t>d3453b14</t>
  </si>
  <si>
    <t>e07def8d</t>
  </si>
  <si>
    <t>8db2de01</t>
  </si>
  <si>
    <t>201c85c8</t>
  </si>
  <si>
    <t>8aafbd12</t>
  </si>
  <si>
    <t>1937358f</t>
  </si>
  <si>
    <t>dbed2cb5</t>
  </si>
  <si>
    <t>be456efe</t>
  </si>
  <si>
    <t>fecba0d0</t>
  </si>
  <si>
    <t>b3392fe3</t>
  </si>
  <si>
    <t>91776db0</t>
  </si>
  <si>
    <t>9260b793</t>
  </si>
  <si>
    <t>6c702be9</t>
  </si>
  <si>
    <t>cc352b2c</t>
  </si>
  <si>
    <t>2572fb0d</t>
  </si>
  <si>
    <t>2e62a58e</t>
  </si>
  <si>
    <t>6d9b9396</t>
  </si>
  <si>
    <t>f47dedce</t>
  </si>
  <si>
    <t>195dad0d</t>
  </si>
  <si>
    <t>bf1239bc</t>
  </si>
  <si>
    <t>67aa2498</t>
  </si>
  <si>
    <t>2355220f</t>
  </si>
  <si>
    <t>dd99e8e6</t>
  </si>
  <si>
    <t>67e2500e</t>
  </si>
  <si>
    <t>7339847a</t>
  </si>
  <si>
    <t>0bd042a1</t>
  </si>
  <si>
    <t>06f5631a</t>
  </si>
  <si>
    <t>633eefff</t>
  </si>
  <si>
    <t>16a2e058</t>
  </si>
  <si>
    <t>a4287226</t>
  </si>
  <si>
    <t>e36ff440</t>
  </si>
  <si>
    <t>e65f86ec</t>
  </si>
  <si>
    <t>2a28beb1</t>
  </si>
  <si>
    <t>94056c62</t>
  </si>
  <si>
    <t>73333978</t>
  </si>
  <si>
    <t>98243369</t>
  </si>
  <si>
    <t>f68a84d3</t>
  </si>
  <si>
    <t>97c3ca46</t>
  </si>
  <si>
    <t>6b88ff62</t>
  </si>
  <si>
    <t>ca27c745</t>
  </si>
  <si>
    <t>fcb35871</t>
  </si>
  <si>
    <t>57f92b21</t>
  </si>
  <si>
    <t>acc670ca</t>
  </si>
  <si>
    <t>ddd4a94e</t>
  </si>
  <si>
    <t>afd2b985</t>
  </si>
  <si>
    <t>187b036d</t>
  </si>
  <si>
    <t>75222025</t>
  </si>
  <si>
    <t>a1c1136d</t>
  </si>
  <si>
    <t>0e58cfb2</t>
  </si>
  <si>
    <t>8b861b6d</t>
  </si>
  <si>
    <t>1f2f29b1</t>
  </si>
  <si>
    <t>45ed3bf4</t>
  </si>
  <si>
    <t>371d295f</t>
  </si>
  <si>
    <t>282cf8be</t>
  </si>
  <si>
    <t>269aedc1</t>
  </si>
  <si>
    <t>68c9b3b1</t>
  </si>
  <si>
    <t>f0c11108</t>
  </si>
  <si>
    <t>6d9a34db</t>
  </si>
  <si>
    <t>b17a2af6</t>
  </si>
  <si>
    <t>1e7acb7d</t>
  </si>
  <si>
    <t>589111b5</t>
  </si>
  <si>
    <t>ce47d205</t>
  </si>
  <si>
    <t>b5ec6ea1</t>
  </si>
  <si>
    <t>28b6bccf</t>
  </si>
  <si>
    <t>ea494fd1</t>
  </si>
  <si>
    <t>01a852cb</t>
  </si>
  <si>
    <t>dc805be8</t>
  </si>
  <si>
    <t>d5c09b2b</t>
  </si>
  <si>
    <t>9f984aaf</t>
  </si>
  <si>
    <t>6030b6d1</t>
  </si>
  <si>
    <t>a3488c3e</t>
  </si>
  <si>
    <t>564fee8e</t>
  </si>
  <si>
    <t>c788b4e0</t>
  </si>
  <si>
    <t>a432703e</t>
  </si>
  <si>
    <t>721b5ec8</t>
  </si>
  <si>
    <t>16587cb0</t>
  </si>
  <si>
    <t>dd8290ef</t>
  </si>
  <si>
    <t>121da670</t>
  </si>
  <si>
    <t>b4493a5b</t>
  </si>
  <si>
    <t>9a2fc9dc</t>
  </si>
  <si>
    <t>d45a51aa</t>
  </si>
  <si>
    <t>51cdd0b6</t>
  </si>
  <si>
    <t>8abae314</t>
  </si>
  <si>
    <t>eee35a0f</t>
  </si>
  <si>
    <t>6b661d2c</t>
  </si>
  <si>
    <t>9f528975</t>
  </si>
  <si>
    <t>7f759dd2</t>
  </si>
  <si>
    <t>3ae3f9ae</t>
  </si>
  <si>
    <t>c6ef7d35</t>
  </si>
  <si>
    <t>0cb699c6</t>
  </si>
  <si>
    <t>ee42deda</t>
  </si>
  <si>
    <t>4f1e0928</t>
  </si>
  <si>
    <t>2d88f546</t>
  </si>
  <si>
    <t>57697f28</t>
  </si>
  <si>
    <t>cfbe88d3</t>
  </si>
  <si>
    <t>67cee7c6</t>
  </si>
  <si>
    <t>52f9e526</t>
  </si>
  <si>
    <t>54112275</t>
  </si>
  <si>
    <t>75f0e50d</t>
  </si>
  <si>
    <t>15e4d62a</t>
  </si>
  <si>
    <t>fad47a81</t>
  </si>
  <si>
    <t>8ad6eb41</t>
  </si>
  <si>
    <t>ddc274d0</t>
  </si>
  <si>
    <t>9699776a</t>
  </si>
  <si>
    <t>bebf6350</t>
  </si>
  <si>
    <t>27a0f84a</t>
  </si>
  <si>
    <t>6ba94185</t>
  </si>
  <si>
    <t>974dcf90</t>
  </si>
  <si>
    <t>ebd2b8ee</t>
  </si>
  <si>
    <t>cc5913bf</t>
  </si>
  <si>
    <t>28f51877</t>
  </si>
  <si>
    <t>0c8dc326</t>
  </si>
  <si>
    <t>77aeb587</t>
  </si>
  <si>
    <t>72b64f1e</t>
  </si>
  <si>
    <t>39446667</t>
  </si>
  <si>
    <t>448fdd30</t>
  </si>
  <si>
    <t>57bce151</t>
  </si>
  <si>
    <t>2d60c05c</t>
  </si>
  <si>
    <t>e1bad156</t>
  </si>
  <si>
    <t>c2d99ce0</t>
  </si>
  <si>
    <t>046a7521</t>
  </si>
  <si>
    <t>1b19b347</t>
  </si>
  <si>
    <t>c035dcfa</t>
  </si>
  <si>
    <t>219026af</t>
  </si>
  <si>
    <t>406139de</t>
  </si>
  <si>
    <t>3a7d157d</t>
  </si>
  <si>
    <t>d5df4743</t>
  </si>
  <si>
    <t>49dbcb3c</t>
  </si>
  <si>
    <t>de5bc6c2</t>
  </si>
  <si>
    <t>beb5bab8</t>
  </si>
  <si>
    <t>019d2ef6</t>
  </si>
  <si>
    <t>796a3794</t>
  </si>
  <si>
    <t>683e10ef</t>
  </si>
  <si>
    <t>65249c05</t>
  </si>
  <si>
    <t>ce2603ca</t>
  </si>
  <si>
    <t>9d2bb951</t>
  </si>
  <si>
    <t>eaeef07c</t>
  </si>
  <si>
    <t>ff019b59</t>
  </si>
  <si>
    <t>659c85e8</t>
  </si>
  <si>
    <t>7ce9b59a</t>
  </si>
  <si>
    <t>4d844d56</t>
  </si>
  <si>
    <t>57530f2e</t>
  </si>
  <si>
    <t>24b09ec8</t>
  </si>
  <si>
    <t>f8953fce</t>
  </si>
  <si>
    <t>78d4feeb</t>
  </si>
  <si>
    <t>fb5b9dc4</t>
  </si>
  <si>
    <t>61b76e18</t>
  </si>
  <si>
    <t>98de4f70</t>
  </si>
  <si>
    <t>41e8b68e</t>
  </si>
  <si>
    <t>052083de</t>
  </si>
  <si>
    <t>45009403</t>
  </si>
  <si>
    <t>239ce913</t>
  </si>
  <si>
    <t>3b61cf86</t>
  </si>
  <si>
    <t>a89e031a</t>
  </si>
  <si>
    <t>ca2be114</t>
  </si>
  <si>
    <t>f1b0febe</t>
  </si>
  <si>
    <t>355ae991</t>
  </si>
  <si>
    <t>8b0bf96c</t>
  </si>
  <si>
    <t>01c7a165</t>
  </si>
  <si>
    <t>7b2ee6cb</t>
  </si>
  <si>
    <t>84dc8f56</t>
  </si>
  <si>
    <t>6a6ba870</t>
  </si>
  <si>
    <t>c3200d29</t>
  </si>
  <si>
    <t>69d70d09</t>
  </si>
  <si>
    <t>207ac502</t>
  </si>
  <si>
    <t>445e86f4</t>
  </si>
  <si>
    <t>b80dde66</t>
  </si>
  <si>
    <t>f16e4b45</t>
  </si>
  <si>
    <t>c58bd9b1</t>
  </si>
  <si>
    <t>R2087 - CABO DROP CIRCULAR 12 FIBRAS - 400M (0452-1263-3)</t>
  </si>
  <si>
    <t>90f88ed5</t>
  </si>
  <si>
    <t>25f7f139</t>
  </si>
  <si>
    <t>c054ee01</t>
  </si>
  <si>
    <t>R2088 - CDPS 2 SP1:4 CAIXA DERIV PRE-C SPLIT (0460-0079-9)</t>
  </si>
  <si>
    <t>c98dc15c</t>
  </si>
  <si>
    <t>f04c8ebd</t>
  </si>
  <si>
    <t>R2089 - CDPS 2 SP1:8 CAIXA DERIV PRE-C SPLIT (0460-0072-2)</t>
  </si>
  <si>
    <t>ef183989</t>
  </si>
  <si>
    <t>5109a9c5</t>
  </si>
  <si>
    <t>R2091 - CDPS SP1:8 CAIXA DERIV PRE-C SPLIT (0460-0074-4)</t>
  </si>
  <si>
    <t>28605cea</t>
  </si>
  <si>
    <t>e2ad5e0c</t>
  </si>
  <si>
    <t>bdd56a55</t>
  </si>
  <si>
    <t>R2086 - CABO DROP CIRCULAR 12 FIBRAS - 250M (0452-1261-1)</t>
  </si>
  <si>
    <t>43020105</t>
  </si>
  <si>
    <t>e91c6111</t>
  </si>
  <si>
    <t>R2090 - CDPS 4 SP1:8 CAIXA DERIV PRE-C SPLIT (0460-0076-6)</t>
  </si>
  <si>
    <t>c6508ab7</t>
  </si>
  <si>
    <t>6dcfade5</t>
  </si>
  <si>
    <t>116def75</t>
  </si>
  <si>
    <t>a7274f98</t>
  </si>
  <si>
    <t>1d9331f2</t>
  </si>
  <si>
    <t>fa0bdfcc</t>
  </si>
  <si>
    <t>7163ef2a</t>
  </si>
  <si>
    <t>7c2adcbf</t>
  </si>
  <si>
    <t>569922fd</t>
  </si>
  <si>
    <t>d5f5bd9d</t>
  </si>
  <si>
    <t>535c9c7c</t>
  </si>
  <si>
    <t>640fbccd</t>
  </si>
  <si>
    <t>0a399ffb</t>
  </si>
  <si>
    <t>84ac4080</t>
  </si>
  <si>
    <t>b511c1b2</t>
  </si>
  <si>
    <t>0252da78</t>
  </si>
  <si>
    <t>2337957e</t>
  </si>
  <si>
    <t>e4780be7</t>
  </si>
  <si>
    <t>3a24b760</t>
  </si>
  <si>
    <t>2e26cb1e</t>
  </si>
  <si>
    <t>ae311083</t>
  </si>
  <si>
    <t>c744ae35</t>
  </si>
  <si>
    <t>ef308dbb</t>
  </si>
  <si>
    <t>0a98829a</t>
  </si>
  <si>
    <t>MAT38</t>
  </si>
  <si>
    <t>R2038 - DROP OPT PREC 2PTAS FIG8 UNI 500M PRET (0380-9268-8)</t>
  </si>
  <si>
    <t>8eec154c</t>
  </si>
  <si>
    <t>MAT39</t>
  </si>
  <si>
    <t>R2039 - DROP OPT PREC 2PTAS FIG8 UNI 600M PRET (0380-9269-9)</t>
  </si>
  <si>
    <t>eeb9ced1</t>
  </si>
  <si>
    <t>805d182a</t>
  </si>
  <si>
    <t>1579f9ea</t>
  </si>
  <si>
    <t>feca24b3</t>
  </si>
  <si>
    <t>13484358</t>
  </si>
  <si>
    <t>df6631f7</t>
  </si>
  <si>
    <t>e2baca0a</t>
  </si>
  <si>
    <t>5072a47e</t>
  </si>
  <si>
    <t>R2092 - CAIXA DE EMENDA PRECON SELADA 24 FIBRAS (0456-0186-6)</t>
  </si>
  <si>
    <t>f1920f6c</t>
  </si>
  <si>
    <t>7341875c</t>
  </si>
  <si>
    <t>R2093 - CHASSI E TAMPÃO RETANG. ARTICULADO R-2 (0256-0341-1)</t>
  </si>
  <si>
    <t>a1d3fa82</t>
  </si>
  <si>
    <t>d8a65f5f</t>
  </si>
  <si>
    <t>R2094 - CTOPS 1:8 PRE-C SELADA VIOLETA (0380-9209-9)</t>
  </si>
  <si>
    <t>9bf9298c</t>
  </si>
  <si>
    <t>5a317d8f</t>
  </si>
  <si>
    <t>b0a8b3b6</t>
  </si>
  <si>
    <t>62cf62d7</t>
  </si>
  <si>
    <t>01212cf3</t>
  </si>
  <si>
    <t>8860a317</t>
  </si>
  <si>
    <t>f407a2d6</t>
  </si>
  <si>
    <t>7c1af970</t>
  </si>
  <si>
    <t>c74671da</t>
  </si>
  <si>
    <t>a17510b1</t>
  </si>
  <si>
    <t>1cfc24d0</t>
  </si>
  <si>
    <t>380ea46f</t>
  </si>
  <si>
    <t>3cfead87</t>
  </si>
  <si>
    <t>5b3e6d89</t>
  </si>
  <si>
    <t>b71b850a</t>
  </si>
  <si>
    <t>872b8a2b</t>
  </si>
  <si>
    <t>6adac2d3</t>
  </si>
  <si>
    <t>4754abe8</t>
  </si>
  <si>
    <t>a74292d0</t>
  </si>
  <si>
    <t>c5418fc3</t>
  </si>
  <si>
    <t>d4835375</t>
  </si>
  <si>
    <t>d0338a65</t>
  </si>
  <si>
    <t>92c792c2</t>
  </si>
  <si>
    <t>e357c534</t>
  </si>
  <si>
    <t>03cc94b3</t>
  </si>
  <si>
    <t>538c65f7</t>
  </si>
  <si>
    <t>67488b3f</t>
  </si>
  <si>
    <t>2a6da5e7</t>
  </si>
  <si>
    <t>756eaea8</t>
  </si>
  <si>
    <t>22897a3b</t>
  </si>
  <si>
    <t>23111889</t>
  </si>
  <si>
    <t>ed171959</t>
  </si>
  <si>
    <t>24f0ba69</t>
  </si>
  <si>
    <t>3f10fc68</t>
  </si>
  <si>
    <t>a79b99c3</t>
  </si>
  <si>
    <t>90041be8</t>
  </si>
  <si>
    <t>a12e21e2</t>
  </si>
  <si>
    <t>d0d4d00a</t>
  </si>
  <si>
    <t>ca426377</t>
  </si>
  <si>
    <t>643662ab</t>
  </si>
  <si>
    <t>c47eca81</t>
  </si>
  <si>
    <t>90c8f9f0</t>
  </si>
  <si>
    <t>3f2f5bb9</t>
  </si>
  <si>
    <t>fc996424</t>
  </si>
  <si>
    <t>d6805f37</t>
  </si>
  <si>
    <t>0697611b</t>
  </si>
  <si>
    <t>1146b2e0</t>
  </si>
  <si>
    <t>db1d2a32</t>
  </si>
  <si>
    <t>0a1f2512</t>
  </si>
  <si>
    <t>945418b4</t>
  </si>
  <si>
    <t>d53ccf73</t>
  </si>
  <si>
    <t>b7c4bb3c</t>
  </si>
  <si>
    <t>HB51 - ABRACADEIRA CHAVETA 1"</t>
  </si>
  <si>
    <t>3dbc02db</t>
  </si>
  <si>
    <t>d5050945</t>
  </si>
  <si>
    <t>HB159 - BOX DE ALUMINIO CURVO DE 1"</t>
  </si>
  <si>
    <t>42f2bc39</t>
  </si>
  <si>
    <t>57eca48c</t>
  </si>
  <si>
    <t>HB197 - BUCHA D10</t>
  </si>
  <si>
    <t>31b0ba91</t>
  </si>
  <si>
    <t>50ff2ebd</t>
  </si>
  <si>
    <t>HB37 - BUCHA D8</t>
  </si>
  <si>
    <t>82f110dc</t>
  </si>
  <si>
    <t>6010c402</t>
  </si>
  <si>
    <t>HB200 - CABO DE REDE UTP CAT5E</t>
  </si>
  <si>
    <t>d2d183d0</t>
  </si>
  <si>
    <t>4c6e3112</t>
  </si>
  <si>
    <t>HB19 - CABO FLEX 2,5MM AZUL</t>
  </si>
  <si>
    <t>09c22a7a</t>
  </si>
  <si>
    <t>492eebba</t>
  </si>
  <si>
    <t>HB22 - CABO FLEX 2,5MM VERMELHO</t>
  </si>
  <si>
    <t>05049ade</t>
  </si>
  <si>
    <t>65cb464c</t>
  </si>
  <si>
    <t>HB198 - CAIXA DE PASSAGEM COM TAMPA 10X10X6</t>
  </si>
  <si>
    <t>10c9d340</t>
  </si>
  <si>
    <t>24cee65f</t>
  </si>
  <si>
    <t>HB418 - CANALETA PARA PISO 2M</t>
  </si>
  <si>
    <t>62938752</t>
  </si>
  <si>
    <t>8572f673</t>
  </si>
  <si>
    <t>HB59 - CONDULETE TIPO X DE ALUMINIO 1" SEM TAMPA</t>
  </si>
  <si>
    <t>6aeffabb</t>
  </si>
  <si>
    <t>e617db05</t>
  </si>
  <si>
    <t>HB187 - CONECTOR RJ45 CAT5</t>
  </si>
  <si>
    <t>50524a9a</t>
  </si>
  <si>
    <t>5541cb26</t>
  </si>
  <si>
    <t>HB421 - CONECTOR SINDAL</t>
  </si>
  <si>
    <t>ba585ebf</t>
  </si>
  <si>
    <t>d11e6d66</t>
  </si>
  <si>
    <t>HB50 - ELETRODUTO GALVANIZADO 1"</t>
  </si>
  <si>
    <t>50bec0f1</t>
  </si>
  <si>
    <t>fea251cf</t>
  </si>
  <si>
    <t>HB420 - FIXADOR AUTO ADESIVO</t>
  </si>
  <si>
    <t>b2b229a0</t>
  </si>
  <si>
    <t>18a0940b</t>
  </si>
  <si>
    <t>HB425 - FONTE SLIM 12V 5A</t>
  </si>
  <si>
    <t>51c01a5d</t>
  </si>
  <si>
    <t>b8ca66da</t>
  </si>
  <si>
    <t>HB332 - LEITOR RECONHECIMENTO FACIAL</t>
  </si>
  <si>
    <t>5b665c7d</t>
  </si>
  <si>
    <t>1ca6e6cf</t>
  </si>
  <si>
    <t>HB54 - LUVA ALUM SEM ROSCA 1"</t>
  </si>
  <si>
    <t>cd622e46</t>
  </si>
  <si>
    <t>c17c19b1</t>
  </si>
  <si>
    <t>HB423 - PARAFUSO D12</t>
  </si>
  <si>
    <t>c33beada</t>
  </si>
  <si>
    <t>15f1fdf8</t>
  </si>
  <si>
    <t>HB31 - PARAFUSO D8</t>
  </si>
  <si>
    <t>e9908de9</t>
  </si>
  <si>
    <t>60b031d5</t>
  </si>
  <si>
    <t>HB424 - PARAFUSO PARA AGLOMERADO</t>
  </si>
  <si>
    <t>99e82fd2</t>
  </si>
  <si>
    <t>d801a5ad</t>
  </si>
  <si>
    <t>HB419 - PATCH CORD CAT5E 1,5M</t>
  </si>
  <si>
    <t>d95d9c2f</t>
  </si>
  <si>
    <t>4b47e59b</t>
  </si>
  <si>
    <t>HB422 - PLACA MDF</t>
  </si>
  <si>
    <t>c7e4e2e7</t>
  </si>
  <si>
    <t>9a0dc765</t>
  </si>
  <si>
    <t>HB347 - PLUG FEMEA 10A</t>
  </si>
  <si>
    <t>5aa55f6a</t>
  </si>
  <si>
    <t>3b4386e7</t>
  </si>
  <si>
    <t>HB148 - SPIRAL TUBE 1/2" PARA CABO</t>
  </si>
  <si>
    <t>fa0369d0</t>
  </si>
  <si>
    <t>5b1a8483</t>
  </si>
  <si>
    <t>HB56 - TAMPA CEGA 1"</t>
  </si>
  <si>
    <t>081db272</t>
  </si>
  <si>
    <t>67878846</t>
  </si>
  <si>
    <t>HB143 - TAMPAO PVC PARA CAIXA CONDULETE 1"</t>
  </si>
  <si>
    <t>bd745267</t>
  </si>
  <si>
    <t>2d213fd0</t>
  </si>
  <si>
    <t>HB60 - BOX DE ALUMINIO RETO DE 1"</t>
  </si>
  <si>
    <t>afda4d0c</t>
  </si>
  <si>
    <t>5488fe83</t>
  </si>
  <si>
    <t>HB348 - PLUG MACHO 10A</t>
  </si>
  <si>
    <t>b513ce54</t>
  </si>
  <si>
    <t>f77a4cba</t>
  </si>
  <si>
    <t>ac43da42</t>
  </si>
  <si>
    <t>008cac90</t>
  </si>
  <si>
    <t>ba7125ad</t>
  </si>
  <si>
    <t>f695ee21</t>
  </si>
  <si>
    <t>396c393d</t>
  </si>
  <si>
    <t>1e86dd79</t>
  </si>
  <si>
    <t>f3d0b1dd</t>
  </si>
  <si>
    <t>1f8fb0ef</t>
  </si>
  <si>
    <t>8e91e626</t>
  </si>
  <si>
    <t>bd13cbc0</t>
  </si>
  <si>
    <t>25cfbf8a</t>
  </si>
  <si>
    <t>78d0c67d</t>
  </si>
  <si>
    <t>9097755e</t>
  </si>
  <si>
    <t>1e75e604</t>
  </si>
  <si>
    <t>85e709e1</t>
  </si>
  <si>
    <t>2c940476</t>
  </si>
  <si>
    <t>76992092</t>
  </si>
  <si>
    <t>6fe94ef9</t>
  </si>
  <si>
    <t>aa494d13</t>
  </si>
  <si>
    <t>e0980247</t>
  </si>
  <si>
    <t>34a3df4f</t>
  </si>
  <si>
    <t>374ee0d5</t>
  </si>
  <si>
    <t>96faff94</t>
  </si>
  <si>
    <t>b0096d1b</t>
  </si>
  <si>
    <t>eb1e168e</t>
  </si>
  <si>
    <t>4398325e</t>
  </si>
  <si>
    <t>d94ffd7d</t>
  </si>
  <si>
    <t>9b74fea0</t>
  </si>
  <si>
    <t>ecb82aad</t>
  </si>
  <si>
    <t>956ef971</t>
  </si>
  <si>
    <t>e4c1fb5b</t>
  </si>
  <si>
    <t>e811c28c</t>
  </si>
  <si>
    <t>4f04524f</t>
  </si>
  <si>
    <t>773f428d</t>
  </si>
  <si>
    <t>701df952</t>
  </si>
  <si>
    <t>3878423a</t>
  </si>
  <si>
    <t>bdd64cca</t>
  </si>
  <si>
    <t>0cb109a6</t>
  </si>
  <si>
    <t>cc7e98ae</t>
  </si>
  <si>
    <t>bc029cce</t>
  </si>
  <si>
    <t>d7b88831</t>
  </si>
  <si>
    <t>6c36b8f2</t>
  </si>
  <si>
    <t>7f1ed066</t>
  </si>
  <si>
    <t>7883cc2b</t>
  </si>
  <si>
    <t>e3e8c4f6</t>
  </si>
  <si>
    <t>1e6b1497</t>
  </si>
  <si>
    <t>a69ba7ab</t>
  </si>
  <si>
    <t>045b0834</t>
  </si>
  <si>
    <t>6ca41898</t>
  </si>
  <si>
    <t>7bbfd1f5</t>
  </si>
  <si>
    <t>ada5fa3d</t>
  </si>
  <si>
    <t>09615de3</t>
  </si>
  <si>
    <t>HB417 - SWITCH 8P FAST</t>
  </si>
  <si>
    <t>f6b3770a</t>
  </si>
  <si>
    <t>9950fba9</t>
  </si>
  <si>
    <t>de29f054</t>
  </si>
  <si>
    <t>834861fd</t>
  </si>
  <si>
    <t>cf37fb48</t>
  </si>
  <si>
    <t>116938dc</t>
  </si>
  <si>
    <t>EMEIF ANTONIO DIOGO DE SIQUEIRA</t>
  </si>
  <si>
    <t>ef0c548d</t>
  </si>
  <si>
    <t>26a80bdd</t>
  </si>
  <si>
    <t>f598d4e6</t>
  </si>
  <si>
    <t>bf673366</t>
  </si>
  <si>
    <t>f394856b</t>
  </si>
  <si>
    <t>07ab5444</t>
  </si>
  <si>
    <t>3257a4ff</t>
  </si>
  <si>
    <t>2fd89d6a</t>
  </si>
  <si>
    <t>6d5024ce</t>
  </si>
  <si>
    <t>ba214181</t>
  </si>
  <si>
    <t>34de598a</t>
  </si>
  <si>
    <t>98578d64</t>
  </si>
  <si>
    <t>302eda4e</t>
  </si>
  <si>
    <t>8aecd836</t>
  </si>
  <si>
    <t>fed5740e</t>
  </si>
  <si>
    <t>138f29fb</t>
  </si>
  <si>
    <t>b125384f</t>
  </si>
  <si>
    <t>fd780a8b</t>
  </si>
  <si>
    <t>1b9adc29</t>
  </si>
  <si>
    <t>c2706c46</t>
  </si>
  <si>
    <t>be78025c</t>
  </si>
  <si>
    <t>63594cc4</t>
  </si>
  <si>
    <t>311e008d</t>
  </si>
  <si>
    <t>76a89d14</t>
  </si>
  <si>
    <t>ee96f93c</t>
  </si>
  <si>
    <t>017fc72f</t>
  </si>
  <si>
    <t>5c10ffdd</t>
  </si>
  <si>
    <t>35c3ff93</t>
  </si>
  <si>
    <t>abb6d359</t>
  </si>
  <si>
    <t>9113b53f</t>
  </si>
  <si>
    <t>d9dd8420</t>
  </si>
  <si>
    <t>ab276c4c</t>
  </si>
  <si>
    <t>b8da7aba</t>
  </si>
  <si>
    <t>7a305101</t>
  </si>
  <si>
    <t>9125197b</t>
  </si>
  <si>
    <t>5670625c</t>
  </si>
  <si>
    <t>1af39808</t>
  </si>
  <si>
    <t>5577a454</t>
  </si>
  <si>
    <t>72009593</t>
  </si>
  <si>
    <t>727efa89</t>
  </si>
  <si>
    <t>3a2da01d</t>
  </si>
  <si>
    <t>b6bc07cc</t>
  </si>
  <si>
    <t>fb07575d</t>
  </si>
  <si>
    <t>03674adc</t>
  </si>
  <si>
    <t>d060ad85</t>
  </si>
  <si>
    <t>cf5e4ee2</t>
  </si>
  <si>
    <t>55b9f9fc</t>
  </si>
  <si>
    <t>6a37e517</t>
  </si>
  <si>
    <t>970f3793</t>
  </si>
  <si>
    <t>9cc81b09</t>
  </si>
  <si>
    <t>50d337af</t>
  </si>
  <si>
    <t>dc504ab2</t>
  </si>
  <si>
    <t>f6805688</t>
  </si>
  <si>
    <t>30483a3d</t>
  </si>
  <si>
    <t>bc8064ce</t>
  </si>
  <si>
    <t>e81e524e</t>
  </si>
  <si>
    <t>8946621c</t>
  </si>
  <si>
    <t>f017b3c8</t>
  </si>
  <si>
    <t>4471a99c</t>
  </si>
  <si>
    <t>45b8e1b2</t>
  </si>
  <si>
    <t>bf621603</t>
  </si>
  <si>
    <t>f1ba9623</t>
  </si>
  <si>
    <t>12583287</t>
  </si>
  <si>
    <t>01b11de6</t>
  </si>
  <si>
    <t>3eecace2</t>
  </si>
  <si>
    <t>0f0d54fe</t>
  </si>
  <si>
    <t>d816a3a1</t>
  </si>
  <si>
    <t>bd94d4df</t>
  </si>
  <si>
    <t>f5369b3c</t>
  </si>
  <si>
    <t>14665e4e</t>
  </si>
  <si>
    <t>930c48b3</t>
  </si>
  <si>
    <t>2511441a</t>
  </si>
  <si>
    <t>238391af</t>
  </si>
  <si>
    <t>e13d2040</t>
  </si>
  <si>
    <t>ab2d9208</t>
  </si>
  <si>
    <t>dd19b7ec</t>
  </si>
  <si>
    <t>5fae970c</t>
  </si>
  <si>
    <t>e067515f</t>
  </si>
  <si>
    <t>4bd4be3f</t>
  </si>
  <si>
    <t>43cfdbe4</t>
  </si>
  <si>
    <t>861aa7e2</t>
  </si>
  <si>
    <t>610ad4ce</t>
  </si>
  <si>
    <t>9b7df99e</t>
  </si>
  <si>
    <t>4d8f193f</t>
  </si>
  <si>
    <t>451390c1</t>
  </si>
  <si>
    <t>73a6fcb6</t>
  </si>
  <si>
    <t>85866261</t>
  </si>
  <si>
    <t>15495018</t>
  </si>
  <si>
    <t>2f0587bf</t>
  </si>
  <si>
    <t>699b5484</t>
  </si>
  <si>
    <t>ca0f691c</t>
  </si>
  <si>
    <t>6d40090d</t>
  </si>
  <si>
    <t>465af1ed</t>
  </si>
  <si>
    <t>c18b3298</t>
  </si>
  <si>
    <t>3f3d50b4</t>
  </si>
  <si>
    <t>baa1d377</t>
  </si>
  <si>
    <t>d61c3e04</t>
  </si>
  <si>
    <t>1efa6c04</t>
  </si>
  <si>
    <t>0f86a678</t>
  </si>
  <si>
    <t>d99dd9a1</t>
  </si>
  <si>
    <t>0a2c2c6b</t>
  </si>
  <si>
    <t>228c0af3</t>
  </si>
  <si>
    <t>fcf28634</t>
  </si>
  <si>
    <t>344c30d3</t>
  </si>
  <si>
    <t>bcea6ee7</t>
  </si>
  <si>
    <t>58a9dd0c</t>
  </si>
  <si>
    <t>72b7442e</t>
  </si>
  <si>
    <t>0d9945c5</t>
  </si>
  <si>
    <t>d92e5168</t>
  </si>
  <si>
    <t>31d1a655</t>
  </si>
  <si>
    <t>50aeafbc</t>
  </si>
  <si>
    <t>62ebaa29</t>
  </si>
  <si>
    <t>2c66e0c1</t>
  </si>
  <si>
    <t>39a548cf</t>
  </si>
  <si>
    <t>1e30f6f8</t>
  </si>
  <si>
    <t>97246f92</t>
  </si>
  <si>
    <t>e268e998</t>
  </si>
  <si>
    <t>13b4b5c9</t>
  </si>
  <si>
    <t>8b0d5cbf</t>
  </si>
  <si>
    <t>b3bb14bf</t>
  </si>
  <si>
    <t>43177b95</t>
  </si>
  <si>
    <t>47995304</t>
  </si>
  <si>
    <t>f3c78b8c</t>
  </si>
  <si>
    <t>db96860a</t>
  </si>
  <si>
    <t>f5bcf572</t>
  </si>
  <si>
    <t>284c3df0</t>
  </si>
  <si>
    <t>fd3331c7</t>
  </si>
  <si>
    <t>91a18c4a</t>
  </si>
  <si>
    <t>774b2b48</t>
  </si>
  <si>
    <t>bcb4878d</t>
  </si>
  <si>
    <t>50da233a</t>
  </si>
  <si>
    <t>1e88f7f6</t>
  </si>
  <si>
    <t>97bb5ef3</t>
  </si>
  <si>
    <t>070de965</t>
  </si>
  <si>
    <t>a810996a</t>
  </si>
  <si>
    <t>79c2cc4c</t>
  </si>
  <si>
    <t>1dd9490a</t>
  </si>
  <si>
    <t>a85878a7</t>
  </si>
  <si>
    <t>1bacb81d</t>
  </si>
  <si>
    <t>2f0cc810</t>
  </si>
  <si>
    <t>b2a566b8</t>
  </si>
  <si>
    <t>e463d426</t>
  </si>
  <si>
    <t>38a08338</t>
  </si>
  <si>
    <t>6c46bc8e</t>
  </si>
  <si>
    <t>f0ac7f4a</t>
  </si>
  <si>
    <t>1f416c4a</t>
  </si>
  <si>
    <t>e6ef77d3</t>
  </si>
  <si>
    <t>17706d3d</t>
  </si>
  <si>
    <t>d28e277c</t>
  </si>
  <si>
    <t>71b5ef95</t>
  </si>
  <si>
    <t>fd6d5f66</t>
  </si>
  <si>
    <t>d88495c1</t>
  </si>
  <si>
    <t>9f183f09</t>
  </si>
  <si>
    <t>8e63074b</t>
  </si>
  <si>
    <t>5a3a7839</t>
  </si>
  <si>
    <t>12504f2d</t>
  </si>
  <si>
    <t>5e4cd8c4</t>
  </si>
  <si>
    <t>d310e5a1</t>
  </si>
  <si>
    <t>9a46a341</t>
  </si>
  <si>
    <t>e72bd277</t>
  </si>
  <si>
    <t>56db6725</t>
  </si>
  <si>
    <t>b294b80f</t>
  </si>
  <si>
    <t>728a3edb</t>
  </si>
  <si>
    <t>4f3e4489</t>
  </si>
  <si>
    <t>ac636bd5</t>
  </si>
  <si>
    <t>fea0e013</t>
  </si>
  <si>
    <t>20c6a9a1</t>
  </si>
  <si>
    <t>95f752ae</t>
  </si>
  <si>
    <t>d6f0c765</t>
  </si>
  <si>
    <t>8ebb02c7</t>
  </si>
  <si>
    <t>148d6090</t>
  </si>
  <si>
    <t>8ff0c47f</t>
  </si>
  <si>
    <t>b83c3822</t>
  </si>
  <si>
    <t>d45980aa</t>
  </si>
  <si>
    <t>b0087110</t>
  </si>
  <si>
    <t>2a0842cd</t>
  </si>
  <si>
    <t>1b3ba95f</t>
  </si>
  <si>
    <t>0e8a5cfb</t>
  </si>
  <si>
    <t>a62d11cc</t>
  </si>
  <si>
    <t>b4d0ce14</t>
  </si>
  <si>
    <t>bff841ca</t>
  </si>
  <si>
    <t>a6158a3a</t>
  </si>
  <si>
    <t>44e85a2b</t>
  </si>
  <si>
    <t>0398efbc</t>
  </si>
  <si>
    <t>62df937d</t>
  </si>
  <si>
    <t>001c8783</t>
  </si>
  <si>
    <t>306bc1be</t>
  </si>
  <si>
    <t>038cc6d3</t>
  </si>
  <si>
    <t>c01eb568</t>
  </si>
  <si>
    <t>c2d8a0e1</t>
  </si>
  <si>
    <t>ae0609df</t>
  </si>
  <si>
    <t>68262f26</t>
  </si>
  <si>
    <t>c2f0d66b</t>
  </si>
  <si>
    <t>ae0699f3</t>
  </si>
  <si>
    <t>f65e0708</t>
  </si>
  <si>
    <t>18fc0296</t>
  </si>
  <si>
    <t>49b5b815</t>
  </si>
  <si>
    <t>d832f492</t>
  </si>
  <si>
    <t>4fb71919</t>
  </si>
  <si>
    <t>5b39f937</t>
  </si>
  <si>
    <t>c70e9568</t>
  </si>
  <si>
    <t>73125257</t>
  </si>
  <si>
    <t>567b1dce</t>
  </si>
  <si>
    <t>2c7c161f</t>
  </si>
  <si>
    <t>59e02fc4</t>
  </si>
  <si>
    <t>881a6f26</t>
  </si>
  <si>
    <t>8dbb3631</t>
  </si>
  <si>
    <t>589877af</t>
  </si>
  <si>
    <t>430fdfa6</t>
  </si>
  <si>
    <t>75648855</t>
  </si>
  <si>
    <t>f8441506</t>
  </si>
  <si>
    <t>662cbba0</t>
  </si>
  <si>
    <t>9d3176b4</t>
  </si>
  <si>
    <t>d426cad3</t>
  </si>
  <si>
    <t>bb652a1a</t>
  </si>
  <si>
    <t>b4a580a0</t>
  </si>
  <si>
    <t>38cdc3d9</t>
  </si>
  <si>
    <t>4747cf03</t>
  </si>
  <si>
    <t>de8573e9</t>
  </si>
  <si>
    <t>ae1f8994</t>
  </si>
  <si>
    <t>1fe54fd8</t>
  </si>
  <si>
    <t>48332072</t>
  </si>
  <si>
    <t>20c879a7</t>
  </si>
  <si>
    <t>4d1283bf</t>
  </si>
  <si>
    <t>f851202b</t>
  </si>
  <si>
    <t>91de3229</t>
  </si>
  <si>
    <t>0663bfbf</t>
  </si>
  <si>
    <t>b618ac7e</t>
  </si>
  <si>
    <t>9a3586fc</t>
  </si>
  <si>
    <t>P03581 - FITA INOX PARA AMARRAÇAO 10X1/2 (675.001)</t>
  </si>
  <si>
    <t>c9d8465e</t>
  </si>
  <si>
    <t>33e80c51</t>
  </si>
  <si>
    <t>P01224 - FITA INOX FUSIMEK (666.921)</t>
  </si>
  <si>
    <t>eb330195</t>
  </si>
  <si>
    <t>6b5a4d4d</t>
  </si>
  <si>
    <t>P02638 - ESPAÇADOR PLASTICO 3/4 (674.971)</t>
  </si>
  <si>
    <t>0fed1509</t>
  </si>
  <si>
    <t>50d05995</t>
  </si>
  <si>
    <t>P02854 - TAP BRACKET PARA CORDOALHA DE 1/4 (680.121)</t>
  </si>
  <si>
    <t>286ffb43</t>
  </si>
  <si>
    <t>80f59fe2</t>
  </si>
  <si>
    <t>P02528 - FECHO DENTADO 3/4 (666.911)</t>
  </si>
  <si>
    <t>59dc5655</t>
  </si>
  <si>
    <t>385a3253</t>
  </si>
  <si>
    <t>P00583 - ALÇA PREFORMADA 1/4 (6.3) (AMARELA - P/ CORDOALHA) (003.651)</t>
  </si>
  <si>
    <t>65d0c2da</t>
  </si>
  <si>
    <t>edbbe6c1</t>
  </si>
  <si>
    <t>P00239 - FITA ISOLANTE PRETA (675.081)</t>
  </si>
  <si>
    <t>3ee37d5c</t>
  </si>
  <si>
    <t>d3a1cc7e</t>
  </si>
  <si>
    <t>P00353 - PARAFUSO PCA M12X35 (PARA OLHAL) (705.351)</t>
  </si>
  <si>
    <t>839ee413</t>
  </si>
  <si>
    <t>54d28f86</t>
  </si>
  <si>
    <t>P00279 - PORCA GALV. M12 (PARA OLHAL) (001.971)</t>
  </si>
  <si>
    <t>15156de0</t>
  </si>
  <si>
    <t>9ad8f327</t>
  </si>
  <si>
    <t>P00190 - SUPORTE REFORÇADO PARA BAP 14MM (CHAPINHA PARA OLHAL) (697.911)</t>
  </si>
  <si>
    <t>59a6de42</t>
  </si>
  <si>
    <t>7206b09f</t>
  </si>
  <si>
    <t>P00552 - OLHAL RETO COM ROSCA M12 (675.581)</t>
  </si>
  <si>
    <t>d515d98e</t>
  </si>
  <si>
    <t>7156bd82</t>
  </si>
  <si>
    <t>P00197 - BAP3 ABRAÇADEIRA AJUSTAVEL PARA POSTE (673.971)</t>
  </si>
  <si>
    <t>e2176b08</t>
  </si>
  <si>
    <t>a5ff3823</t>
  </si>
  <si>
    <t>P03582 - FITA INOX PARA AMARRAÇÃO 16X3/4 (675.011)</t>
  </si>
  <si>
    <t>6c33ce52</t>
  </si>
  <si>
    <t>f552d2d3</t>
  </si>
  <si>
    <t>P00237 - FITA ABRAÇADEIRA T-50R (200X4.5MM) (676.851)</t>
  </si>
  <si>
    <t>5e36a57b</t>
  </si>
  <si>
    <t>25411e8c</t>
  </si>
  <si>
    <t>P01239 - CFOA DROP COMPACTO EXTERNO 01FO (655.411)</t>
  </si>
  <si>
    <t>69f913cf</t>
  </si>
  <si>
    <t>4bbe8f42</t>
  </si>
  <si>
    <t>P00226 - CFOA SM ASU 80 S 12FO (674.531)</t>
  </si>
  <si>
    <t>b25b8ff7</t>
  </si>
  <si>
    <t>e141059f</t>
  </si>
  <si>
    <t>P01635 - CAIXA TERMINAL OPTICA CONECTORIZADA 1X8 (CTO) (701.521)</t>
  </si>
  <si>
    <t>39a956a3</t>
  </si>
  <si>
    <t>21c3957d</t>
  </si>
  <si>
    <t>P02620 - CAIXA TERMINAL OPTICA CONECTORIZADA 1X16 (CTO) (004.591)</t>
  </si>
  <si>
    <t>735d81d9</t>
  </si>
  <si>
    <t>ea19376c</t>
  </si>
  <si>
    <t>P01256 - SPLITTER OPTICO 1X2 SEM CONECTOR (679.871)</t>
  </si>
  <si>
    <t>df987e60</t>
  </si>
  <si>
    <t>04d20afd</t>
  </si>
  <si>
    <t>P02689 - SPLITTER OPTICO 1X4 SEM CONECTOR (004.421)</t>
  </si>
  <si>
    <t>75888611</t>
  </si>
  <si>
    <t>56194d24</t>
  </si>
  <si>
    <t>P01835 - SPLITTER OPTICO 1X16 CONECTORIZADO SC/APC (003.571)</t>
  </si>
  <si>
    <t>6112c674</t>
  </si>
  <si>
    <t>0eb25894</t>
  </si>
  <si>
    <t>P01349 - SPLITTER OPTICO 1X8 CONECTORIZADO SC/APC (699.871)</t>
  </si>
  <si>
    <t>2dd3d634</t>
  </si>
  <si>
    <t>2f16151b</t>
  </si>
  <si>
    <t>P00953 - ADAPTADOR OPTICO SC/APC SEM ALETAS/FLANGE (PASSANTE) (677.461)</t>
  </si>
  <si>
    <t>94304b73</t>
  </si>
  <si>
    <t>d959286e</t>
  </si>
  <si>
    <t>P00908 - MODULO SPLITTER OPTICO 1X8 SC/APC (SMAP) (679.511)</t>
  </si>
  <si>
    <t>fd9158ed</t>
  </si>
  <si>
    <t>c583d63e</t>
  </si>
  <si>
    <t>P01444 - MODULO SPLITTER OPTICO TIPO "H" 1X8 SC/APC (SMAP) (675.541)</t>
  </si>
  <si>
    <t>b18bf832</t>
  </si>
  <si>
    <t>3cbc398d</t>
  </si>
  <si>
    <t>P00238 - ALCOOL ISOPROPILICO (677.511)</t>
  </si>
  <si>
    <t>1bac69e2</t>
  </si>
  <si>
    <t>4eed3b9f</t>
  </si>
  <si>
    <t>P01781 - LENÇO DE LIMPEZA PARA CONECTO OPTICO (CX. COM 280 UN) (703.531)</t>
  </si>
  <si>
    <t>381e76b3</t>
  </si>
  <si>
    <t>860ad93e</t>
  </si>
  <si>
    <t>P02636 - PLAQUETA DE IDENTIFICAÇÃO ALARES (060.911)</t>
  </si>
  <si>
    <t>1b089c06</t>
  </si>
  <si>
    <t>14df2189</t>
  </si>
  <si>
    <t>P02843 - MINI DIO OPTICO 12FO 8 ADAPT. 8 PIGTAIL SC/APC (679.491)</t>
  </si>
  <si>
    <t>eb6df882</t>
  </si>
  <si>
    <t>ff07a7b8</t>
  </si>
  <si>
    <t>P02373 - CAIXA DE EMENDA OPTICA 96FO (CEO) (670.831)</t>
  </si>
  <si>
    <t>833f4a2c</t>
  </si>
  <si>
    <t>a9518acb</t>
  </si>
  <si>
    <t>P02643 - ALÇA PREFORMADA 6,4 A 7,4MM (BRANCA - P/ CABO 12FO) (651.611)</t>
  </si>
  <si>
    <t>721c150f</t>
  </si>
  <si>
    <t>75c78823</t>
  </si>
  <si>
    <t>P02639 - CORDOALHA GALVANIZADA 1/4 (674.311)</t>
  </si>
  <si>
    <t>f6cb5679</t>
  </si>
  <si>
    <t>8da27962</t>
  </si>
  <si>
    <t>P04005 - MODEM ONU G-1425G-B (675.491)</t>
  </si>
  <si>
    <t>a46122f1</t>
  </si>
  <si>
    <t>4aa4ace0</t>
  </si>
  <si>
    <t>P02515 - ONU FIBERHOME AN5506-02B (005.621)</t>
  </si>
  <si>
    <t>9ee90987</t>
  </si>
  <si>
    <t>edc279ff</t>
  </si>
  <si>
    <t>P01447 - MODEM ONT 4XGE WIFI DUAL BAND (677.011)</t>
  </si>
  <si>
    <t>5ad01508</t>
  </si>
  <si>
    <t>bcb352c5</t>
  </si>
  <si>
    <t>3241cf03</t>
  </si>
  <si>
    <t>034df174</t>
  </si>
  <si>
    <t>418538c4</t>
  </si>
  <si>
    <t>942a2557</t>
  </si>
  <si>
    <t>b4acebe3</t>
  </si>
  <si>
    <t>9760df1a</t>
  </si>
  <si>
    <t>67b389f8</t>
  </si>
  <si>
    <t>31fc3c0b</t>
  </si>
  <si>
    <t>c4bbf27e</t>
  </si>
  <si>
    <t>d0f6f5bd</t>
  </si>
  <si>
    <t>cdc2c8f9</t>
  </si>
  <si>
    <t>11587d7e</t>
  </si>
  <si>
    <t>931d10f9</t>
  </si>
  <si>
    <t>6dc9733b</t>
  </si>
  <si>
    <t>3206873b</t>
  </si>
  <si>
    <t>6cb35bc7</t>
  </si>
  <si>
    <t>f2a74ac1</t>
  </si>
  <si>
    <t>37cac8de</t>
  </si>
  <si>
    <t>98739229</t>
  </si>
  <si>
    <t>109c29ff</t>
  </si>
  <si>
    <t>021430c8</t>
  </si>
  <si>
    <t>16b209a0</t>
  </si>
  <si>
    <t>7711d253</t>
  </si>
  <si>
    <t>8b3c5fce</t>
  </si>
  <si>
    <t>357260db</t>
  </si>
  <si>
    <t>37312f29</t>
  </si>
  <si>
    <t>fe733925</t>
  </si>
  <si>
    <t>d2ab1288</t>
  </si>
  <si>
    <t>c56794ba</t>
  </si>
  <si>
    <t>95e02c9b</t>
  </si>
  <si>
    <t>c16debea</t>
  </si>
  <si>
    <t>ae63908c</t>
  </si>
  <si>
    <t>1fc11b7b</t>
  </si>
  <si>
    <t>1562dbec</t>
  </si>
  <si>
    <t>0ff2d3d2</t>
  </si>
  <si>
    <t>P02074 - FIXA FIO PRETO PREGO AÇO 0,75MM 18X20 (682.501)</t>
  </si>
  <si>
    <t>81d5c981</t>
  </si>
  <si>
    <t>aa5a2580</t>
  </si>
  <si>
    <t>P01350 - CONECTOR DE CAMPO TIPO FAST SC/APC VERDE (666.891)</t>
  </si>
  <si>
    <t>0f5c24ae</t>
  </si>
  <si>
    <t>8ff1bff5</t>
  </si>
  <si>
    <t>P03110 - PARAFUSO AA FD CH GALV 1/4 (679.541)</t>
  </si>
  <si>
    <t>619a9de4</t>
  </si>
  <si>
    <t>fcf6233d</t>
  </si>
  <si>
    <t>P00890 - PROTETOR DE EMENDA DE FIBRA 60X1,5MM (TUBETE) (676.281)</t>
  </si>
  <si>
    <t>c4ba471d</t>
  </si>
  <si>
    <t>1c00e5fa</t>
  </si>
  <si>
    <t>P03087 - CORDÃO OPTICO SM BLI SC/APC - SC/APC (678.541)</t>
  </si>
  <si>
    <t>0e7cc061</t>
  </si>
  <si>
    <t>a8ca17bd</t>
  </si>
  <si>
    <t>P00253 - FITA AUTO FUSÃO (675.051)</t>
  </si>
  <si>
    <t>454b6365</t>
  </si>
  <si>
    <t>dd118994</t>
  </si>
  <si>
    <t>P02741 - BUCHA FIX D8 (002.931)</t>
  </si>
  <si>
    <t>bf7203d4</t>
  </si>
  <si>
    <t>96be5822</t>
  </si>
  <si>
    <t>06b257ac</t>
  </si>
  <si>
    <t>40f08389</t>
  </si>
  <si>
    <t>d2a85d57</t>
  </si>
  <si>
    <t>36f9f84a</t>
  </si>
  <si>
    <t>c08cba68</t>
  </si>
  <si>
    <t>b8a27082</t>
  </si>
  <si>
    <t>805ce764</t>
  </si>
  <si>
    <t>5abc5817</t>
  </si>
  <si>
    <t>IdMaterial</t>
  </si>
  <si>
    <t>CodMaterial</t>
  </si>
  <si>
    <t>EAN</t>
  </si>
  <si>
    <t>Interno</t>
  </si>
  <si>
    <t>Um</t>
  </si>
  <si>
    <t>VlrUnt</t>
  </si>
  <si>
    <t>Fornecedor</t>
  </si>
  <si>
    <t>MAT01</t>
  </si>
  <si>
    <t>R2001</t>
  </si>
  <si>
    <t>ALÇA 4,8MM PRÉ-FORMADA P/ CORDOALHA AÇO - VIVO (0256-0154-7)</t>
  </si>
  <si>
    <t>0256-0154-7</t>
  </si>
  <si>
    <t>UND</t>
  </si>
  <si>
    <t>R2T</t>
  </si>
  <si>
    <t>R2002</t>
  </si>
  <si>
    <t>ALÇA ANCORAGEM P/CFOA SM AS - 80 DE 18 A 36 FO - VIVO (0256-0243-5)</t>
  </si>
  <si>
    <t>0256-0243-5</t>
  </si>
  <si>
    <t>R2003</t>
  </si>
  <si>
    <t>ALÇA ANCORAGEM P/CFOA SM AS - 80 DE 48 A 72 FO - VIVO (0256-0244-6)</t>
  </si>
  <si>
    <t>0256-0244-6</t>
  </si>
  <si>
    <t>R2004</t>
  </si>
  <si>
    <t>ALÇA PLASTICA 5MM C/ GANCHO METALICO (0380-9242-2)</t>
  </si>
  <si>
    <t>0380-9242-2</t>
  </si>
  <si>
    <t>R2005</t>
  </si>
  <si>
    <t>ALÇA PREF P/ CFOA SM AS 80 DE 144 FO TS (0256-0245-7)</t>
  </si>
  <si>
    <t>0256-0245-7</t>
  </si>
  <si>
    <t>MAT06</t>
  </si>
  <si>
    <t>R2006</t>
  </si>
  <si>
    <t>ALÇA PREF PARA DROP CIRC 5MM ATÉ 24FO (0380-9295-0)</t>
  </si>
  <si>
    <t>0380-9295-0</t>
  </si>
  <si>
    <t>R2007</t>
  </si>
  <si>
    <t>ALÇA PREF. P/ CORDOALHA DIELETRICA 6,4MM - VIVO (0380-9200-0)</t>
  </si>
  <si>
    <t>0380-9200-0</t>
  </si>
  <si>
    <t>MAT08</t>
  </si>
  <si>
    <t>R2008</t>
  </si>
  <si>
    <t>ALÇA PREFORMADA PARA DROP FIG8 (0380-9296-0)</t>
  </si>
  <si>
    <t>0380-9296-0</t>
  </si>
  <si>
    <t>R2009</t>
  </si>
  <si>
    <t>BASTIDOR 42U 19" 600MM (0258-0221-6)</t>
  </si>
  <si>
    <t>0258-0221-6</t>
  </si>
  <si>
    <t>R2010</t>
  </si>
  <si>
    <t>CABO DROP CIRCULAR 5 MM 12 FIBRAS (0452-1257-7)</t>
  </si>
  <si>
    <t>0452-1257-7</t>
  </si>
  <si>
    <t>R2011</t>
  </si>
  <si>
    <t>CABO DROP CIRCULAR DE 12 FIBRAS - 300M (0452-1262-2)</t>
  </si>
  <si>
    <t>0452-1262-2</t>
  </si>
  <si>
    <t>R2012</t>
  </si>
  <si>
    <t>CABO FIBRA ÓPTICA CFOA SM AS 80 24 F - SAP 0452-0135-5 (0452-0120-3)</t>
  </si>
  <si>
    <t>0452-0120-3</t>
  </si>
  <si>
    <t>R2013</t>
  </si>
  <si>
    <t>CABO FIBRA ÓPTICA CFOA SM AS 80 144 F (0452-0124-7)</t>
  </si>
  <si>
    <t>0452-0124-7</t>
  </si>
  <si>
    <t>R2014</t>
  </si>
  <si>
    <t>CABO FIBRA OPTICA CFOA SM AS 80 36F NR - SAP 0452-0121-4 (0452-0180-2)</t>
  </si>
  <si>
    <t>0452-0180-2</t>
  </si>
  <si>
    <t>R2015</t>
  </si>
  <si>
    <t>CABO FIBRA OPTICA CFOA SM AS 80 72F TS (0452-0123-6)</t>
  </si>
  <si>
    <t>0452-0123-6</t>
  </si>
  <si>
    <t>R2016</t>
  </si>
  <si>
    <t>CABO PC CFOA-SMDDR 144LSZH 120M (CABO TRANÇADO) (0452-1307-7)</t>
  </si>
  <si>
    <t>0452-1307-7</t>
  </si>
  <si>
    <t>MAT17</t>
  </si>
  <si>
    <t>R2017</t>
  </si>
  <si>
    <t>CABO TELEFONICO CTP APL 50 X 30 (0252-0300-4)</t>
  </si>
  <si>
    <t>0252-0300-4</t>
  </si>
  <si>
    <t>R2018</t>
  </si>
  <si>
    <t>CDPS SP1:4 CAIXA DERIV PRE-C SPLINT (0460-0080-0)</t>
  </si>
  <si>
    <t>0460-0080-0</t>
  </si>
  <si>
    <t>MAT19</t>
  </si>
  <si>
    <t>R2019</t>
  </si>
  <si>
    <t>CONECTOR EMENDA DIRETA 1 PAR IMPREG. CRISTAL 101E (CNT103)</t>
  </si>
  <si>
    <t>CNT103</t>
  </si>
  <si>
    <t>R2020</t>
  </si>
  <si>
    <t>CONJ EMENDA OPT MEC AER SUBT - 72F 4ENT (0456-0172-2)</t>
  </si>
  <si>
    <t>0456-0172-2</t>
  </si>
  <si>
    <t>R2021</t>
  </si>
  <si>
    <t>CONJ. SUP. CABOS OPT MEIO DE VAO (RAQUETE) (0460-0084-4)</t>
  </si>
  <si>
    <t>0460-0084-4</t>
  </si>
  <si>
    <t>PAR</t>
  </si>
  <si>
    <t>R2022</t>
  </si>
  <si>
    <t>CONJUNTO EMENDA ÓPTICA MEC AER SUBT - 48 FO 4ENT (0456-0169-9)</t>
  </si>
  <si>
    <t>0456-0169-9</t>
  </si>
  <si>
    <t>MAT23</t>
  </si>
  <si>
    <t>R2023</t>
  </si>
  <si>
    <t>CORDOALHA DE AÇO ALUMINIZADO 4,8 MM - VIVO (0223-0010-4)</t>
  </si>
  <si>
    <t>0223-0010-4</t>
  </si>
  <si>
    <t>R2024</t>
  </si>
  <si>
    <t>CORDOALHA DIELETRICA 6,4mm - VIVO (0380-9201-1)</t>
  </si>
  <si>
    <t>0380-9201-1</t>
  </si>
  <si>
    <t>R2025</t>
  </si>
  <si>
    <t>CTOPS 1:2 1:8 PRE-C SELADA - 60/40 OPT VERMELHA (0380-9208-8)</t>
  </si>
  <si>
    <t>0380-9208-8</t>
  </si>
  <si>
    <t>R2026</t>
  </si>
  <si>
    <t>CTOPS 1:2 1:8 PRE-C SELADA - 70/30 FC AZUL (0380-9212-2)</t>
  </si>
  <si>
    <t>0380-9212-2</t>
  </si>
  <si>
    <t>R2027</t>
  </si>
  <si>
    <t>CTOPS 1:2 1:8 PRE-C SELADA - 70/30 OPT AZUL (0380-9207-7)</t>
  </si>
  <si>
    <t>0380-9207-7</t>
  </si>
  <si>
    <t>R2028</t>
  </si>
  <si>
    <t>CTOPS 1:2 1:8 PRE-C SELADA - 80/20 OPT BRANCA (0380-9206-6)</t>
  </si>
  <si>
    <t>0380-9206-6</t>
  </si>
  <si>
    <t>MAT29</t>
  </si>
  <si>
    <t>R2029</t>
  </si>
  <si>
    <t>CTOPS 1:2 1:8 PRE-C SELADA - 85/15 FC AMARELA (0380-9214-4)</t>
  </si>
  <si>
    <t>0380-9214-4</t>
  </si>
  <si>
    <t>R2030</t>
  </si>
  <si>
    <t>CTOPS 1:2 1:8 PRE-C SELADA - 85/15 OPT AMARELA (0380-9205-5)</t>
  </si>
  <si>
    <t>0380-9205-5</t>
  </si>
  <si>
    <t>R2031</t>
  </si>
  <si>
    <t>CTOPS 1:2 1:8 PRE-C SELADA 70/30 CPT - AZUL (0380-9231-1)</t>
  </si>
  <si>
    <t>0380-9231-1</t>
  </si>
  <si>
    <t>R2032</t>
  </si>
  <si>
    <t>CUNHA PLASTICA P/ DROP OPTICO (VERDE) (AOP034)</t>
  </si>
  <si>
    <t>AOP034</t>
  </si>
  <si>
    <t>R2033</t>
  </si>
  <si>
    <t>DGO 144FO PARA REDE 1 :32 SC-APC PRECONEC (0486-0405-0)</t>
  </si>
  <si>
    <t>0486-0405-0</t>
  </si>
  <si>
    <t>CJ</t>
  </si>
  <si>
    <t>R2034</t>
  </si>
  <si>
    <t>DROP OPT PREC 2PTAS FIG8 UNI 150M PRET (0380-9264-4)</t>
  </si>
  <si>
    <t>0380-9264-4</t>
  </si>
  <si>
    <t>R2035</t>
  </si>
  <si>
    <t>DROP OPT PREC 2PTAS FIG8 UNI 200M PRET (0380-9265-5)</t>
  </si>
  <si>
    <t>0380-9265-5</t>
  </si>
  <si>
    <t>R2036</t>
  </si>
  <si>
    <t>DROP OPT PREC 2PTAS FIG8 UNI 300M PRET (0380-9266-6)</t>
  </si>
  <si>
    <t>0380-9266-6</t>
  </si>
  <si>
    <t>R2037</t>
  </si>
  <si>
    <t>DROP OPT PREC 2PTAS FIG8 UNI 400M PRET (0380-9267-7)</t>
  </si>
  <si>
    <t>0380-9267-7</t>
  </si>
  <si>
    <t>R2038</t>
  </si>
  <si>
    <t>DROP OPT PREC 2PTAS FIG8 UNI 500M PRET (0380-9268-8)</t>
  </si>
  <si>
    <t>0380-9268-8</t>
  </si>
  <si>
    <t>R2039</t>
  </si>
  <si>
    <t>DROP OPT PREC 2PTAS FIG8 UNI 600M PRET (0380-9269-9)</t>
  </si>
  <si>
    <t>0380-9269-9</t>
  </si>
  <si>
    <t>MAT40</t>
  </si>
  <si>
    <t>R2040</t>
  </si>
  <si>
    <t>DROP OPTICO AS CM AR FIG8 LSZH - 4F (0380-9221-1)</t>
  </si>
  <si>
    <t>0380-9221-1</t>
  </si>
  <si>
    <t>R2041</t>
  </si>
  <si>
    <t>FIO DE ESPINAR DIELETRICO - VIVO (0380-9203-3)</t>
  </si>
  <si>
    <t>0380-9203-3</t>
  </si>
  <si>
    <t>R2042</t>
  </si>
  <si>
    <t>FIO ESPINAR CABO ISOLADO FEI-125 (0219-0028-0)</t>
  </si>
  <si>
    <t>0219-0028-0</t>
  </si>
  <si>
    <t>MAT43</t>
  </si>
  <si>
    <t>R2043</t>
  </si>
  <si>
    <t>FIO FEB-D65-ASF CIRCULAR - 1 PAR (LAS110)</t>
  </si>
  <si>
    <t>LAS110</t>
  </si>
  <si>
    <t>MTS</t>
  </si>
  <si>
    <t>MAT44</t>
  </si>
  <si>
    <t>R2044</t>
  </si>
  <si>
    <t>KIT ADAPTADOR REF UNIVERSAL P. DROP FIG.8 (0380-9259-9)</t>
  </si>
  <si>
    <t>0380-9259-9</t>
  </si>
  <si>
    <t>R2045</t>
  </si>
  <si>
    <t>LAÇO PREF P/ CFOA SM AS 80 18 A 36 FO (0456-0160-0)</t>
  </si>
  <si>
    <t>0456-0160-0</t>
  </si>
  <si>
    <t>MAT46</t>
  </si>
  <si>
    <t>R2046</t>
  </si>
  <si>
    <t>LAÇO PREF P/ DROP CIRC 5MM ATÉ 24FO (0380-9294-0)</t>
  </si>
  <si>
    <t>0380-9294-0</t>
  </si>
  <si>
    <t>R2047</t>
  </si>
  <si>
    <t>LAÇO PREF P/ CFOA SM AS 80 48 A 72 FO (0456-0161-1)</t>
  </si>
  <si>
    <t>0456-0161-1</t>
  </si>
  <si>
    <t>R2048</t>
  </si>
  <si>
    <t>LAÇO PREF. P/CORDOALHA DIELÉTRICA 6,4 - VIVO (0380-9204-4)</t>
  </si>
  <si>
    <t>0380-9204-4</t>
  </si>
  <si>
    <t>MAT49</t>
  </si>
  <si>
    <t>R2049</t>
  </si>
  <si>
    <t>LAÇO PREFORMADO PARA DROP FIG8 (0380-9297-0)</t>
  </si>
  <si>
    <t>0380-9297-0</t>
  </si>
  <si>
    <t>R2050</t>
  </si>
  <si>
    <t>MINI-CEO TERMOC 16ENT AEREO E SUBT 144FO (0456-0170-0)</t>
  </si>
  <si>
    <t>0456-0170-0</t>
  </si>
  <si>
    <t>R2051</t>
  </si>
  <si>
    <t>SUP ANCORAGE CABO OPT AS E CORD DIELETR (SUPA - SCO) (0456-0157-7)</t>
  </si>
  <si>
    <t>0456-0157-7</t>
  </si>
  <si>
    <t>R2052</t>
  </si>
  <si>
    <t>SUP PASSAGEM CABO OPT AS E CORD DIELETR (SUPA - SCO) (0456-0158-8)</t>
  </si>
  <si>
    <t>0456-0158-8</t>
  </si>
  <si>
    <t>R2053</t>
  </si>
  <si>
    <t>SUPORTE DE ANCORAGEM (TIPO DM) COM ROLDANA R2 (0456-0167-7)</t>
  </si>
  <si>
    <t>0456-0167-7</t>
  </si>
  <si>
    <t>MAT54</t>
  </si>
  <si>
    <t>R2054</t>
  </si>
  <si>
    <t>SUPORTE ENCAIXE 04 ROLDANA DM ANCORAGEM (0456-0200-0)</t>
  </si>
  <si>
    <t>0456-0200-0</t>
  </si>
  <si>
    <t>R2055</t>
  </si>
  <si>
    <t>SUPORTE UNIVERSAL PARA CAIXA BARRAMENTO (0460-0069-9)</t>
  </si>
  <si>
    <t>0460-0069-9</t>
  </si>
  <si>
    <t>R2056</t>
  </si>
  <si>
    <t>BRACADEIRA BAP4 R2 (FRG100)</t>
  </si>
  <si>
    <t>FRG100</t>
  </si>
  <si>
    <t>R2057</t>
  </si>
  <si>
    <t>FECHO DE FITA R2 (FRG015)</t>
  </si>
  <si>
    <t>FRG015</t>
  </si>
  <si>
    <t>R2058</t>
  </si>
  <si>
    <t>FITA DE ACO 25M R2 (FRG217)</t>
  </si>
  <si>
    <t>FRG217</t>
  </si>
  <si>
    <t>R2059</t>
  </si>
  <si>
    <t>ANEL GUIA R2</t>
  </si>
  <si>
    <t>MAT60</t>
  </si>
  <si>
    <t>R2060</t>
  </si>
  <si>
    <t>SUPORTE DM R2</t>
  </si>
  <si>
    <t>R2061</t>
  </si>
  <si>
    <t>ADESIVO NUMERO VIVO (EMO019)</t>
  </si>
  <si>
    <t>EMO019</t>
  </si>
  <si>
    <t>R2062</t>
  </si>
  <si>
    <t>ADESIVO LETRA VIVO (EMO200)</t>
  </si>
  <si>
    <t>EMO200</t>
  </si>
  <si>
    <t>R2063</t>
  </si>
  <si>
    <t>PLAQUETA VIVO (MIL035)</t>
  </si>
  <si>
    <t>MIL035</t>
  </si>
  <si>
    <t>MAT64</t>
  </si>
  <si>
    <t>VT001</t>
  </si>
  <si>
    <t>ABRACADEIRA ACO BAP 4 1000X1,6X30MM (300838)</t>
  </si>
  <si>
    <t>300838</t>
  </si>
  <si>
    <t>MAT65</t>
  </si>
  <si>
    <t>VT002</t>
  </si>
  <si>
    <t>ABRACADEIRA PLASTICA 151MM X 3,7MM X 37M (312642)</t>
  </si>
  <si>
    <t>312642</t>
  </si>
  <si>
    <t>MAT66</t>
  </si>
  <si>
    <t>VT003</t>
  </si>
  <si>
    <t>CABO OPTIC DP G657 EX 1F CIR SL/OPT 100M (300369)</t>
  </si>
  <si>
    <t>300369</t>
  </si>
  <si>
    <t>MAT67</t>
  </si>
  <si>
    <t>VT004</t>
  </si>
  <si>
    <t>CABO OPTIC DP G657 EX 1F CIR SL/OPT 200M (300365)</t>
  </si>
  <si>
    <t>300365</t>
  </si>
  <si>
    <t>MAT68</t>
  </si>
  <si>
    <t>VT005</t>
  </si>
  <si>
    <t>CABO OPTIC DP G657 EX 1F CIR SL/OPT 250M (300377)</t>
  </si>
  <si>
    <t>300377</t>
  </si>
  <si>
    <t>MAT69</t>
  </si>
  <si>
    <t>VT006</t>
  </si>
  <si>
    <t>CABO OPTIC DP G657 EX 1F CIR UNI TR 50M (300448)</t>
  </si>
  <si>
    <t>300448</t>
  </si>
  <si>
    <t>MAT70</t>
  </si>
  <si>
    <t>VT007</t>
  </si>
  <si>
    <t>CABO TEL OPT CFOA-SM-AS-120-TS-36 (FTTH) (322252)</t>
  </si>
  <si>
    <t>322252</t>
  </si>
  <si>
    <t>MAT71</t>
  </si>
  <si>
    <t>VT008</t>
  </si>
  <si>
    <t>CABO TEL OPT CFOA-SM-AS-120-S-36 AEREO (300113)</t>
  </si>
  <si>
    <t>300113</t>
  </si>
  <si>
    <t>MAT72</t>
  </si>
  <si>
    <t>VT009</t>
  </si>
  <si>
    <t>CABO TEL OPT CFOA-SM-AS-120-TS-24 AEREO (322251)</t>
  </si>
  <si>
    <t>322251</t>
  </si>
  <si>
    <t>MAT73</t>
  </si>
  <si>
    <t>VT010</t>
  </si>
  <si>
    <t>CABO TEL OPT CFOA-SM-AS-80-TS-36 AEREO (322244)</t>
  </si>
  <si>
    <t>322244</t>
  </si>
  <si>
    <t>MAT74</t>
  </si>
  <si>
    <t>VT011</t>
  </si>
  <si>
    <t>CABO TEL OPT CFOA-SM-AS-80-TS-72 AEREO (322245)</t>
  </si>
  <si>
    <t>322245</t>
  </si>
  <si>
    <t>MAT75</t>
  </si>
  <si>
    <t>VT012</t>
  </si>
  <si>
    <t>CABO TEL OPT CFOA-SM-ASU-120-S-12 AEREO (319013)</t>
  </si>
  <si>
    <t>319013</t>
  </si>
  <si>
    <t>MAT76</t>
  </si>
  <si>
    <t>VT013</t>
  </si>
  <si>
    <t>CAIXA DIST OPT CDOE 48F/16D SLIM SP2_1_8 (331925)</t>
  </si>
  <si>
    <t>331925</t>
  </si>
  <si>
    <t>MAT77</t>
  </si>
  <si>
    <t>VT014</t>
  </si>
  <si>
    <t>CAIXA DIST OPT E 8 TAP A HUB (332032)</t>
  </si>
  <si>
    <t>332032</t>
  </si>
  <si>
    <t>MAT78</t>
  </si>
  <si>
    <t>VT015</t>
  </si>
  <si>
    <t>CAIXA EMEN OPT AER/POST 18-36FBS 36F/A/P (300767)</t>
  </si>
  <si>
    <t>300767</t>
  </si>
  <si>
    <t>MAT79</t>
  </si>
  <si>
    <t>VT016</t>
  </si>
  <si>
    <t>CAIXA EMEN OPT AER/POST 48-72FBS 72F/A/P (305133)</t>
  </si>
  <si>
    <t>305133</t>
  </si>
  <si>
    <t>MAT80</t>
  </si>
  <si>
    <t>VT017</t>
  </si>
  <si>
    <t>CAIXA EMEN OPT AER/POST ATE 12FBS 12F/A/ (300752)</t>
  </si>
  <si>
    <t>300752</t>
  </si>
  <si>
    <t>MAT81</t>
  </si>
  <si>
    <t>VT018</t>
  </si>
  <si>
    <t>CAIXA EMEN OPT ATE 480F SUBT/AER FB-T (321408)</t>
  </si>
  <si>
    <t>321408</t>
  </si>
  <si>
    <t>MAT82</t>
  </si>
  <si>
    <t>VT019</t>
  </si>
  <si>
    <t>CAIXA EMEN OPT SUBT 18-36FBS 36F/S (300768)</t>
  </si>
  <si>
    <t>300768</t>
  </si>
  <si>
    <t>MAT83</t>
  </si>
  <si>
    <t>VT020</t>
  </si>
  <si>
    <t>CAIXA EMEN OPT SUBT 48-72FBS 72F/S (300763)</t>
  </si>
  <si>
    <t>300763</t>
  </si>
  <si>
    <t>MAT84</t>
  </si>
  <si>
    <t>VT021</t>
  </si>
  <si>
    <t>CANETA LIMP ONE-CLICK CLEANER P/C-LC/APC (321446)</t>
  </si>
  <si>
    <t>321446</t>
  </si>
  <si>
    <t>MAT85</t>
  </si>
  <si>
    <t>VT022</t>
  </si>
  <si>
    <t>CONJUNTO CAPRE AZUL 8,0/8,6MM CB-ASU (319014)</t>
  </si>
  <si>
    <t>319014</t>
  </si>
  <si>
    <t>MAT86</t>
  </si>
  <si>
    <t>VT023</t>
  </si>
  <si>
    <t>CONJUNTO CAPRE LARANJA 11,2/12,2MM CB-S (314003)</t>
  </si>
  <si>
    <t>314003</t>
  </si>
  <si>
    <t>MAT87</t>
  </si>
  <si>
    <t>VT024</t>
  </si>
  <si>
    <t>CONJUNTO CAPRE PRETO 9,6/10,4MM CB-TS (322223)</t>
  </si>
  <si>
    <t>322223</t>
  </si>
  <si>
    <t>MAT88</t>
  </si>
  <si>
    <t>VT025</t>
  </si>
  <si>
    <t>CONJUNTO RES CB OPT FIG-8 PARAF ACO GALV (312801)</t>
  </si>
  <si>
    <t>312801</t>
  </si>
  <si>
    <t>MAT89</t>
  </si>
  <si>
    <t>VT026</t>
  </si>
  <si>
    <t>CORDAO OPTICO SC/APC-SC/APC 10MT 2PLUG (300778)</t>
  </si>
  <si>
    <t>300778</t>
  </si>
  <si>
    <t>MAT90</t>
  </si>
  <si>
    <t>VT027</t>
  </si>
  <si>
    <t>DISTRIBUIDOR GERAL OPTICO 19" 12FIBRAS (326230)</t>
  </si>
  <si>
    <t>326230</t>
  </si>
  <si>
    <t>MAT91</t>
  </si>
  <si>
    <t>VT028</t>
  </si>
  <si>
    <t>DIVISOR OPT 1:2 SC-APC (321919)</t>
  </si>
  <si>
    <t>321919</t>
  </si>
  <si>
    <t>MAT92</t>
  </si>
  <si>
    <t>VT029</t>
  </si>
  <si>
    <t>DIVISOR OPT 1:8 SC-APC INDIVIDUAL (320251)</t>
  </si>
  <si>
    <t>320251</t>
  </si>
  <si>
    <t>MAT93</t>
  </si>
  <si>
    <t>VT030</t>
  </si>
  <si>
    <t>DUTO REDE CORRUGADO PEAD 124MM (300151)</t>
  </si>
  <si>
    <t>300151</t>
  </si>
  <si>
    <t>MAT94</t>
  </si>
  <si>
    <t>VT031</t>
  </si>
  <si>
    <t>ESTICADOR FIO DP OPT GANCHO MET CUNH 5MM (300940)</t>
  </si>
  <si>
    <t>300940</t>
  </si>
  <si>
    <t>MAT95</t>
  </si>
  <si>
    <t>VT032</t>
  </si>
  <si>
    <t>FIO TEL MET ESPINAR-FEI-1,25 (PT) (300674)</t>
  </si>
  <si>
    <t>300674</t>
  </si>
  <si>
    <t>MAT96</t>
  </si>
  <si>
    <t>VT033</t>
  </si>
  <si>
    <t>PLAQUETA IDENTIFICACAO CABO OPTICO OI (313763)</t>
  </si>
  <si>
    <t>313763</t>
  </si>
  <si>
    <t>MAT97</t>
  </si>
  <si>
    <t>VT034</t>
  </si>
  <si>
    <t>SUPORTE BAR P/EO CS FIX AC 900X38X6MM (CRUZETA C/ BARRA) (326051)</t>
  </si>
  <si>
    <t>326051</t>
  </si>
  <si>
    <t>MAT98</t>
  </si>
  <si>
    <t>VT035</t>
  </si>
  <si>
    <t>SUPORTE CABO OPTICO AEREO-1-CB (300092)</t>
  </si>
  <si>
    <t>300092</t>
  </si>
  <si>
    <t>MAT99</t>
  </si>
  <si>
    <t>VT036</t>
  </si>
  <si>
    <t>SUPORTE FIX COMPLET C/ISOL TIPO-2 (301577)</t>
  </si>
  <si>
    <t>301577</t>
  </si>
  <si>
    <t>MAT100</t>
  </si>
  <si>
    <t>XE001</t>
  </si>
  <si>
    <t>OCULOS DE PROTECAO LENTES ESCURAS</t>
  </si>
  <si>
    <t>MAT101</t>
  </si>
  <si>
    <t>XE002</t>
  </si>
  <si>
    <t>DETECTOR DE TENSAO</t>
  </si>
  <si>
    <t>MAT102</t>
  </si>
  <si>
    <t>XE003</t>
  </si>
  <si>
    <t>CHAVE DE TESTE</t>
  </si>
  <si>
    <t>MAT103</t>
  </si>
  <si>
    <t>XE004</t>
  </si>
  <si>
    <t>LUVA</t>
  </si>
  <si>
    <t>MAT104</t>
  </si>
  <si>
    <t>XE005</t>
  </si>
  <si>
    <t>CINTO DE SEGURANCA COM TALABARTE</t>
  </si>
  <si>
    <t>MAT105</t>
  </si>
  <si>
    <t>XE006</t>
  </si>
  <si>
    <t>CAPACETE DE SEGURANCA ABA FRONTAL COMPLETO</t>
  </si>
  <si>
    <t>MAT106</t>
  </si>
  <si>
    <t>XE007</t>
  </si>
  <si>
    <t>CONE DE SINALIZACAO</t>
  </si>
  <si>
    <t>MAT107</t>
  </si>
  <si>
    <t>XE008</t>
  </si>
  <si>
    <t>CAMISA CINZA ALGODÃO X-ON</t>
  </si>
  <si>
    <t>MAT108</t>
  </si>
  <si>
    <t>XE009</t>
  </si>
  <si>
    <t>BOTA DE SEGURANCA</t>
  </si>
  <si>
    <t>MAT109</t>
  </si>
  <si>
    <t>XE010</t>
  </si>
  <si>
    <t>TALABARTE Y DE POSICIONAMENTO</t>
  </si>
  <si>
    <t>MAT110</t>
  </si>
  <si>
    <t>XE011</t>
  </si>
  <si>
    <t>TRAVA QUEDAS</t>
  </si>
  <si>
    <t>MAT111</t>
  </si>
  <si>
    <t>XE012</t>
  </si>
  <si>
    <t>CORRENTE PVC PARA SINALIZAÇÃO</t>
  </si>
  <si>
    <t>MAT112</t>
  </si>
  <si>
    <t>XE013</t>
  </si>
  <si>
    <t>BATA BRIM PADRAO X-ON</t>
  </si>
  <si>
    <t>MAT113</t>
  </si>
  <si>
    <t>XE014</t>
  </si>
  <si>
    <t>CALÇA BRIM PADRAO X-ON</t>
  </si>
  <si>
    <t>MAT114</t>
  </si>
  <si>
    <t>XE015</t>
  </si>
  <si>
    <t>CAPACETE DE SEGURANCA ABA TOTAL COMPLETO</t>
  </si>
  <si>
    <t>MAT115</t>
  </si>
  <si>
    <t>XE016</t>
  </si>
  <si>
    <t>LUVA ISOLANTE DE BORRACHA</t>
  </si>
  <si>
    <t>MAT116</t>
  </si>
  <si>
    <t>XE017</t>
  </si>
  <si>
    <t>LUVA DE COBERTURA</t>
  </si>
  <si>
    <t>MAT117</t>
  </si>
  <si>
    <t>XF001</t>
  </si>
  <si>
    <t>LAMINA DE SERRA</t>
  </si>
  <si>
    <t>MAT118</t>
  </si>
  <si>
    <t>XF002</t>
  </si>
  <si>
    <t>BROCA SDS 8MM</t>
  </si>
  <si>
    <t>MAT119</t>
  </si>
  <si>
    <t>XF003</t>
  </si>
  <si>
    <t>ALICATE DECAPADOR DE FIBRA (ACRILATO)</t>
  </si>
  <si>
    <t>MAT120</t>
  </si>
  <si>
    <t>XF004</t>
  </si>
  <si>
    <t>JOGO DE TARRACHA</t>
  </si>
  <si>
    <t>MAT121</t>
  </si>
  <si>
    <t>XF005</t>
  </si>
  <si>
    <t>DECAPADOR DE CABO DROP</t>
  </si>
  <si>
    <t>MAT122</t>
  </si>
  <si>
    <t>XF006</t>
  </si>
  <si>
    <t>POWER METER</t>
  </si>
  <si>
    <t>MAT123</t>
  </si>
  <si>
    <t>XF007</t>
  </si>
  <si>
    <t>CLIVADOR</t>
  </si>
  <si>
    <t>MAT124</t>
  </si>
  <si>
    <t>XF008</t>
  </si>
  <si>
    <t>CANETA LOCALIZADORA DE FALHAS DE F.O</t>
  </si>
  <si>
    <t>MAT125</t>
  </si>
  <si>
    <t>XF009</t>
  </si>
  <si>
    <t>BANCADA DE TRABALHO REGULAVEL</t>
  </si>
  <si>
    <t>MAT126</t>
  </si>
  <si>
    <t>XF010</t>
  </si>
  <si>
    <t>PARAFUSADEIRA</t>
  </si>
  <si>
    <t>MAT127</t>
  </si>
  <si>
    <t>XF011</t>
  </si>
  <si>
    <t>ALICATE DE CLIMPAR RJ45</t>
  </si>
  <si>
    <t>MAT128</t>
  </si>
  <si>
    <t>XF012</t>
  </si>
  <si>
    <t>ALICATE DE CORTE</t>
  </si>
  <si>
    <t>MAT129</t>
  </si>
  <si>
    <t>XF013</t>
  </si>
  <si>
    <t>ALICATE UNIVERSAL</t>
  </si>
  <si>
    <t>MAT130</t>
  </si>
  <si>
    <t>XF014</t>
  </si>
  <si>
    <t>CHAVE FENDA 1/8"</t>
  </si>
  <si>
    <t>MAT131</t>
  </si>
  <si>
    <t>XF015</t>
  </si>
  <si>
    <t>CHAVE PHILLIPS 3/16"</t>
  </si>
  <si>
    <t>MAT132</t>
  </si>
  <si>
    <t>XF016</t>
  </si>
  <si>
    <t>CHAVE PHILLIPS 1/4"</t>
  </si>
  <si>
    <t>MAT133</t>
  </si>
  <si>
    <t>XF017</t>
  </si>
  <si>
    <t>CHAVE COMBINADA 13</t>
  </si>
  <si>
    <t>MAT134</t>
  </si>
  <si>
    <t>XF018</t>
  </si>
  <si>
    <t>CHAVE COMBINADA 14</t>
  </si>
  <si>
    <t>MAT135</t>
  </si>
  <si>
    <t>XF019</t>
  </si>
  <si>
    <t>CHAVE "L" 13</t>
  </si>
  <si>
    <t>MAT136</t>
  </si>
  <si>
    <t>XF020</t>
  </si>
  <si>
    <t>ESTILETE</t>
  </si>
  <si>
    <t>MAT137</t>
  </si>
  <si>
    <t>XF021</t>
  </si>
  <si>
    <t>BOLSA DE LONA TIRACOLO</t>
  </si>
  <si>
    <t>MAT138</t>
  </si>
  <si>
    <t>XF022</t>
  </si>
  <si>
    <t>FUSIMEK</t>
  </si>
  <si>
    <t>MAT139</t>
  </si>
  <si>
    <t>XF023</t>
  </si>
  <si>
    <t>COLHER DE PEDREIRO</t>
  </si>
  <si>
    <t>MAT140</t>
  </si>
  <si>
    <t>XF024</t>
  </si>
  <si>
    <t>ESCADA DE FIBRA EXTENSIVA 6M</t>
  </si>
  <si>
    <t>MAT141</t>
  </si>
  <si>
    <t>XF025</t>
  </si>
  <si>
    <t>ESCADA DE ALUMINIO CAVALETE</t>
  </si>
  <si>
    <t>MAT142</t>
  </si>
  <si>
    <t>XF026</t>
  </si>
  <si>
    <t>FURADEIRA DE IMPACTO</t>
  </si>
  <si>
    <t>MAT143</t>
  </si>
  <si>
    <t>XF027</t>
  </si>
  <si>
    <t>INVERSOR 12V P/ 220V 200W</t>
  </si>
  <si>
    <t>MAT144</t>
  </si>
  <si>
    <t>XF028</t>
  </si>
  <si>
    <t>BROCA PARA MADEIRA 3MM</t>
  </si>
  <si>
    <t>MAT145</t>
  </si>
  <si>
    <t>XF029</t>
  </si>
  <si>
    <t>OTDR COM BOLSA/CASE</t>
  </si>
  <si>
    <t>MAT146</t>
  </si>
  <si>
    <t>XF030</t>
  </si>
  <si>
    <t>CABO USB MACHO X USB MACHO</t>
  </si>
  <si>
    <t>MAT147</t>
  </si>
  <si>
    <t>XF031</t>
  </si>
  <si>
    <t>PONTEIRA</t>
  </si>
  <si>
    <t>MAT148</t>
  </si>
  <si>
    <t>XF032</t>
  </si>
  <si>
    <t>PE DE CABRA</t>
  </si>
  <si>
    <t>MAT149</t>
  </si>
  <si>
    <t>XF033</t>
  </si>
  <si>
    <t>ROLO DE LA 22CM</t>
  </si>
  <si>
    <t>MAT150</t>
  </si>
  <si>
    <t>XF034</t>
  </si>
  <si>
    <t>MANTA MAGNETICA X-ON</t>
  </si>
  <si>
    <t>MAT151</t>
  </si>
  <si>
    <t>XF035</t>
  </si>
  <si>
    <t>MULTIMETRO</t>
  </si>
  <si>
    <t>MAT152</t>
  </si>
  <si>
    <t>XF036</t>
  </si>
  <si>
    <t>ARCO DE SERRA</t>
  </si>
  <si>
    <t>MAT153</t>
  </si>
  <si>
    <t>XF037</t>
  </si>
  <si>
    <t>BOLSA DE LONA PARA FERRAMENTAS</t>
  </si>
  <si>
    <t>MAT154</t>
  </si>
  <si>
    <t>XF038</t>
  </si>
  <si>
    <t>CHAVE FENDA 3/16"</t>
  </si>
  <si>
    <t>MAT155</t>
  </si>
  <si>
    <t>XF039</t>
  </si>
  <si>
    <t>CHAVE FENDA 1/4"</t>
  </si>
  <si>
    <t>MAT156</t>
  </si>
  <si>
    <t>XF040</t>
  </si>
  <si>
    <t>CHAVE PHILLIPS 1/8"</t>
  </si>
  <si>
    <t>MAT157</t>
  </si>
  <si>
    <t>XF041</t>
  </si>
  <si>
    <t>CHAVE CANHAO 8MM</t>
  </si>
  <si>
    <t>MAT158</t>
  </si>
  <si>
    <t>XF042</t>
  </si>
  <si>
    <t>KIT FTTX</t>
  </si>
  <si>
    <t>MAT159</t>
  </si>
  <si>
    <t>XF043</t>
  </si>
  <si>
    <t>MAÇARICO PORTATIL</t>
  </si>
  <si>
    <t>MAT160</t>
  </si>
  <si>
    <t>XF044</t>
  </si>
  <si>
    <t>FERRO DE SOLDA</t>
  </si>
  <si>
    <t>MAT161</t>
  </si>
  <si>
    <t>XF045</t>
  </si>
  <si>
    <t>MAQUINA DE FUSAO COM BOLSA/MALETA</t>
  </si>
  <si>
    <t>MAT162</t>
  </si>
  <si>
    <t>XF046</t>
  </si>
  <si>
    <t>DISPENSER DE ALCOOL</t>
  </si>
  <si>
    <t>MAT163</t>
  </si>
  <si>
    <t>XF047</t>
  </si>
  <si>
    <t>NOTEBOOK LENOVO</t>
  </si>
  <si>
    <t>MAT164</t>
  </si>
  <si>
    <t>XF048</t>
  </si>
  <si>
    <t>ADAPTADOR DE REDE</t>
  </si>
  <si>
    <t>MAT165</t>
  </si>
  <si>
    <t>XF049</t>
  </si>
  <si>
    <t>MARRETA 1KG</t>
  </si>
  <si>
    <t>MAT166</t>
  </si>
  <si>
    <t>XF050</t>
  </si>
  <si>
    <t>TALHADEIRA</t>
  </si>
  <si>
    <t>MAT167</t>
  </si>
  <si>
    <t>XF051</t>
  </si>
  <si>
    <t>TESTADOR DE CAMERA 3000MT</t>
  </si>
  <si>
    <t>MAT168</t>
  </si>
  <si>
    <t>XF052</t>
  </si>
  <si>
    <t>ALICATE DE BICO</t>
  </si>
  <si>
    <t>MAT169</t>
  </si>
  <si>
    <t>XF053</t>
  </si>
  <si>
    <t>BANQUETA</t>
  </si>
  <si>
    <t>MAT170</t>
  </si>
  <si>
    <t>XF054</t>
  </si>
  <si>
    <t>CHAVE PARA BAP</t>
  </si>
  <si>
    <t>MAT171</t>
  </si>
  <si>
    <t>XF055</t>
  </si>
  <si>
    <t>ROLETADOR TRANVERSAL DE TUBE LOOSE 45 - 162</t>
  </si>
  <si>
    <t>MAT172</t>
  </si>
  <si>
    <t>XF056</t>
  </si>
  <si>
    <t>DECAPADOR LONGITUDINAL DE TUBE LOOSE</t>
  </si>
  <si>
    <t>MAT173</t>
  </si>
  <si>
    <t>XF057</t>
  </si>
  <si>
    <t>FITA DE LIMPEZA DE CONECTORES</t>
  </si>
  <si>
    <t>MAT174</t>
  </si>
  <si>
    <t>XF058</t>
  </si>
  <si>
    <t>ESCADA TELESCOPICA</t>
  </si>
  <si>
    <t>MAT175</t>
  </si>
  <si>
    <t>XF059</t>
  </si>
  <si>
    <t>CANETA DE LIMPEZA DE CONECTOR LC</t>
  </si>
  <si>
    <t>MAT176</t>
  </si>
  <si>
    <t>XF060</t>
  </si>
  <si>
    <t>CANETA DE LIMPEZA DE CONECTOR SC</t>
  </si>
  <si>
    <t>MAT177</t>
  </si>
  <si>
    <t>XF061</t>
  </si>
  <si>
    <t>TRANCA COM SENHA</t>
  </si>
  <si>
    <t>MAT178</t>
  </si>
  <si>
    <t>XF062</t>
  </si>
  <si>
    <t>TESTADOR DE CABOS RJ45</t>
  </si>
  <si>
    <t>MAT179</t>
  </si>
  <si>
    <t>XF063</t>
  </si>
  <si>
    <t>MAQUINA ROTULADORA BROTHER</t>
  </si>
  <si>
    <t>MAT180</t>
  </si>
  <si>
    <t>XF064</t>
  </si>
  <si>
    <t>BALDE DE LONA</t>
  </si>
  <si>
    <t>MAT181</t>
  </si>
  <si>
    <t>XF065</t>
  </si>
  <si>
    <t>CHAVE TRIANGULAR PARA ARMARIO</t>
  </si>
  <si>
    <t>MAT182</t>
  </si>
  <si>
    <t>XF066</t>
  </si>
  <si>
    <t>TESOURA PARA CABISTA</t>
  </si>
  <si>
    <t>MAT183</t>
  </si>
  <si>
    <t>XF067</t>
  </si>
  <si>
    <t>CHAVE BARGOA PARA BLOCO M10B</t>
  </si>
  <si>
    <t>MAT184</t>
  </si>
  <si>
    <t>XF068</t>
  </si>
  <si>
    <t>ENROLADOR</t>
  </si>
  <si>
    <t>MAT185</t>
  </si>
  <si>
    <t>XF069</t>
  </si>
  <si>
    <t>BADISCO</t>
  </si>
  <si>
    <t>MAT186</t>
  </si>
  <si>
    <t>XF070</t>
  </si>
  <si>
    <t>MONOFONE DE CABECA</t>
  </si>
  <si>
    <t>MAT187</t>
  </si>
  <si>
    <t>XF071</t>
  </si>
  <si>
    <t>LOCALIZADOR DE CABO (ZUMBIDOR)</t>
  </si>
  <si>
    <t>MAT188</t>
  </si>
  <si>
    <t>XF072</t>
  </si>
  <si>
    <t>PRENSA</t>
  </si>
  <si>
    <t>MAT189</t>
  </si>
  <si>
    <t>XF073</t>
  </si>
  <si>
    <t>CUTELO</t>
  </si>
  <si>
    <t>MAT190</t>
  </si>
  <si>
    <t>XF074</t>
  </si>
  <si>
    <t>IDENTIFICADOR DE FIBRA ATIVA</t>
  </si>
  <si>
    <t>MAT191</t>
  </si>
  <si>
    <t>XF075</t>
  </si>
  <si>
    <t>RACK UNIVERSAL PARA CARRO</t>
  </si>
  <si>
    <t>MAT192</t>
  </si>
  <si>
    <t>XF076</t>
  </si>
  <si>
    <t>MARTELO UNHA</t>
  </si>
  <si>
    <t>MAT193</t>
  </si>
  <si>
    <t>XF077</t>
  </si>
  <si>
    <t>RACK PORTA ESCADA</t>
  </si>
  <si>
    <t>MAT194</t>
  </si>
  <si>
    <t>XF078</t>
  </si>
  <si>
    <t>ALAVANCA DE ACO</t>
  </si>
  <si>
    <t>MAT195</t>
  </si>
  <si>
    <t>XF079</t>
  </si>
  <si>
    <t>TALHA MANUAL 750KG</t>
  </si>
  <si>
    <t>MAT196</t>
  </si>
  <si>
    <t>XF080</t>
  </si>
  <si>
    <t>CAVADEIRA ARTICULADA</t>
  </si>
  <si>
    <t>MAT197</t>
  </si>
  <si>
    <t>XF081</t>
  </si>
  <si>
    <t>TESOURAO 24"</t>
  </si>
  <si>
    <t>MAT198</t>
  </si>
  <si>
    <t>XF082</t>
  </si>
  <si>
    <t>PICARETA (PTA)</t>
  </si>
  <si>
    <t>MAT199</t>
  </si>
  <si>
    <t>XM001</t>
  </si>
  <si>
    <t>LAMPADA LED BULBO</t>
  </si>
  <si>
    <t>MAT200</t>
  </si>
  <si>
    <t>XM002</t>
  </si>
  <si>
    <t>WD40</t>
  </si>
  <si>
    <t>MAT201</t>
  </si>
  <si>
    <t>XM003</t>
  </si>
  <si>
    <t>CADEADO</t>
  </si>
  <si>
    <t>MAT202</t>
  </si>
  <si>
    <t>XM004</t>
  </si>
  <si>
    <t>PLUG MACHO</t>
  </si>
  <si>
    <t>MAT203</t>
  </si>
  <si>
    <t>XM005</t>
  </si>
  <si>
    <t>TINTA SPRAY</t>
  </si>
  <si>
    <t>MAT204</t>
  </si>
  <si>
    <t>XM006</t>
  </si>
  <si>
    <t>FITA AUTO FUSAO</t>
  </si>
  <si>
    <t>MAT205</t>
  </si>
  <si>
    <t>XM007</t>
  </si>
  <si>
    <t>ABRACADEIRA NYLON 15CM</t>
  </si>
  <si>
    <t>MAT206</t>
  </si>
  <si>
    <t>XM008</t>
  </si>
  <si>
    <t>BASTAO COLA QUENTE</t>
  </si>
  <si>
    <t>MAT207</t>
  </si>
  <si>
    <t>XM009</t>
  </si>
  <si>
    <t>ESTOPA</t>
  </si>
  <si>
    <t>MAT208</t>
  </si>
  <si>
    <t>XM010</t>
  </si>
  <si>
    <t>RAQUETE PARA ACOMODACAO DE FIBRA</t>
  </si>
  <si>
    <t>MAT209</t>
  </si>
  <si>
    <t>XM011</t>
  </si>
  <si>
    <t>OLHAL RETO 1/2 PARA ANCORAGEM</t>
  </si>
  <si>
    <t>MAT210</t>
  </si>
  <si>
    <t>XM012</t>
  </si>
  <si>
    <t>SUPORTE CHAPINHA PARA BAP</t>
  </si>
  <si>
    <t>MAT211</t>
  </si>
  <si>
    <t>XM013</t>
  </si>
  <si>
    <t>CORDOALHA DE ALUMINIO</t>
  </si>
  <si>
    <t>MAT212</t>
  </si>
  <si>
    <t>XM014</t>
  </si>
  <si>
    <t>ALCA PREFORMADA</t>
  </si>
  <si>
    <t>MAT213</t>
  </si>
  <si>
    <t>XM015</t>
  </si>
  <si>
    <t>AREIA</t>
  </si>
  <si>
    <t>KG</t>
  </si>
  <si>
    <t>MAT214</t>
  </si>
  <si>
    <t>XM016</t>
  </si>
  <si>
    <t>CIMENTO</t>
  </si>
  <si>
    <t>MAT215</t>
  </si>
  <si>
    <t>XM017</t>
  </si>
  <si>
    <t>GESSO</t>
  </si>
  <si>
    <t>MAT216</t>
  </si>
  <si>
    <t>XM018</t>
  </si>
  <si>
    <t>ADESIVO DE IDENTIFICACAO X-ON</t>
  </si>
  <si>
    <t>MAT217</t>
  </si>
  <si>
    <t>XM019</t>
  </si>
  <si>
    <t>FILTRO DE LINHA 5T</t>
  </si>
  <si>
    <t>MAT218</t>
  </si>
  <si>
    <t>XM020</t>
  </si>
  <si>
    <t>BUCHA PARA BASE OCA</t>
  </si>
  <si>
    <t>MAT219</t>
  </si>
  <si>
    <t>XM021</t>
  </si>
  <si>
    <t>CORDOALHA DIELETRICA 4,7MM</t>
  </si>
  <si>
    <t>MAT220</t>
  </si>
  <si>
    <t>XM022</t>
  </si>
  <si>
    <t>BUCHA 6</t>
  </si>
  <si>
    <t>MAT221</t>
  </si>
  <si>
    <t>XM023</t>
  </si>
  <si>
    <t>BUCHA 8</t>
  </si>
  <si>
    <t>MAT222</t>
  </si>
  <si>
    <t>XM024</t>
  </si>
  <si>
    <t>BUCHA 10</t>
  </si>
  <si>
    <t>MAT223</t>
  </si>
  <si>
    <t>XM025</t>
  </si>
  <si>
    <t>PARAFUSO PARA BUCHA 6</t>
  </si>
  <si>
    <t>MAT224</t>
  </si>
  <si>
    <t>XM026</t>
  </si>
  <si>
    <t>PARAFUSO PARA BUCHA 8</t>
  </si>
  <si>
    <t>MAT225</t>
  </si>
  <si>
    <t>XM027</t>
  </si>
  <si>
    <t>PARAFUSO PARA BUCHA 10</t>
  </si>
  <si>
    <t>MAT226</t>
  </si>
  <si>
    <t>XM028</t>
  </si>
  <si>
    <t>CABO UTP CAT 6A</t>
  </si>
  <si>
    <t>R2064</t>
  </si>
  <si>
    <t>LAÇO PREF P/ CFOA SM AS80 144F 0456-0162-2</t>
  </si>
  <si>
    <t>0456-0162-2</t>
  </si>
  <si>
    <t>R2065</t>
  </si>
  <si>
    <t>CTOPS 1:2 1:8 PRE-C SELADA - 60/40 FC VERMELHA (0380-9211-1)</t>
  </si>
  <si>
    <t>0380-9211-1</t>
  </si>
  <si>
    <t>R2066</t>
  </si>
  <si>
    <t>CTOPS 1:8 PRE-C SELADA PC VIOLETA - VIVO (0256-0343-3)</t>
  </si>
  <si>
    <t>0256-0343-3</t>
  </si>
  <si>
    <t>R2067</t>
  </si>
  <si>
    <t>SPLITTER OPT PASSIVO 1:4-7 ODB FTTH (0192-0216-4)</t>
  </si>
  <si>
    <t>0192-0216-4</t>
  </si>
  <si>
    <t>R2068</t>
  </si>
  <si>
    <t>FIO F.E. METALICO</t>
  </si>
  <si>
    <t>R2069</t>
  </si>
  <si>
    <t>KIT DERIVAÇÃO CEO FOSC100 - VIVO (0460-0048-2)</t>
  </si>
  <si>
    <t>0460-0048-2</t>
  </si>
  <si>
    <t>R2070</t>
  </si>
  <si>
    <t>SPLITTER OPT. PASSIVO 1:8-10 4DB FTTH (0192-0219-9)</t>
  </si>
  <si>
    <t>0192-0219-9</t>
  </si>
  <si>
    <t>R2071</t>
  </si>
  <si>
    <t>ESPIRAL LARANJA - VIVO</t>
  </si>
  <si>
    <t>XF083</t>
  </si>
  <si>
    <t>SMARTPHONE SAMSUNG A10</t>
  </si>
  <si>
    <t>R2072</t>
  </si>
  <si>
    <t>CTOPS 1:2 1:8 PRE-C SELADA 90/10 VERDE (0380-9215-5)</t>
  </si>
  <si>
    <t>0380-9215-5</t>
  </si>
  <si>
    <t>R2073</t>
  </si>
  <si>
    <t>DROP OPT PREC 2PTAS FIG8 UNIV 100M PRET (0380-9263-3)</t>
  </si>
  <si>
    <t>0380-9263-3</t>
  </si>
  <si>
    <t>R2074</t>
  </si>
  <si>
    <t>DGO GA 19 144FO EROCARD SC-APC C/S (0486-0397-7)</t>
  </si>
  <si>
    <t>0486-0397-7</t>
  </si>
  <si>
    <t>361f9bc2</t>
  </si>
  <si>
    <t>VT037</t>
  </si>
  <si>
    <t>PLAQUETA REDE CABO OPTICO ADVERTENCIA (300089)</t>
  </si>
  <si>
    <t>300089</t>
  </si>
  <si>
    <t>ed1db790</t>
  </si>
  <si>
    <t>VT038</t>
  </si>
  <si>
    <t>PLAQUETA IDENTIFICACAO CABO OPTICO VTAL (300303)</t>
  </si>
  <si>
    <t>300303</t>
  </si>
  <si>
    <t>4828da6c</t>
  </si>
  <si>
    <t>VT039</t>
  </si>
  <si>
    <t>CABO OPTIC DP G657 EX 1F CIR SL/OPT 150M (300358)</t>
  </si>
  <si>
    <t>300358</t>
  </si>
  <si>
    <t>a57a0b61</t>
  </si>
  <si>
    <t>VT040</t>
  </si>
  <si>
    <t>CABO OPTIC DP G657 E/I 1F F8 SL/OPT 100M (300361)</t>
  </si>
  <si>
    <t>300361</t>
  </si>
  <si>
    <t>8bb8126e</t>
  </si>
  <si>
    <t>VT041</t>
  </si>
  <si>
    <t>CABO OPTIC DP G657 EX 1F CIR SL/OPT 350M (300362)</t>
  </si>
  <si>
    <t>300362</t>
  </si>
  <si>
    <t>87212720</t>
  </si>
  <si>
    <t>VT042</t>
  </si>
  <si>
    <t>CABO OPTIC DP G657 E/I 1F F8 SL/OPT 150M (300372)</t>
  </si>
  <si>
    <t>300372</t>
  </si>
  <si>
    <t>30a2263d</t>
  </si>
  <si>
    <t>VT043</t>
  </si>
  <si>
    <t>CABO OPTIC DP G657 EX 1F CIR SL/OPT 300M (300380)</t>
  </si>
  <si>
    <t>300380</t>
  </si>
  <si>
    <t>e8e0a52b</t>
  </si>
  <si>
    <t>VT044</t>
  </si>
  <si>
    <t>CABO OPTIC DP G657 EX 1F CIR SL/OPT 50M (300381)</t>
  </si>
  <si>
    <t>300381</t>
  </si>
  <si>
    <t>9f6844f6</t>
  </si>
  <si>
    <t>VT045</t>
  </si>
  <si>
    <t>CABO TEL OPT CFOA-SM-DD-S-12 SUBTERR 12F (300538)</t>
  </si>
  <si>
    <t>300538</t>
  </si>
  <si>
    <t>1075ab64</t>
  </si>
  <si>
    <t>VT046</t>
  </si>
  <si>
    <t>FECHO P/FITA ACO INOX 43,5X28X1,2MM (300672)</t>
  </si>
  <si>
    <t>300672</t>
  </si>
  <si>
    <t>d53291c9</t>
  </si>
  <si>
    <t>VT047</t>
  </si>
  <si>
    <t>FITA ACO INOX 19,1X0,5X30000MM FAIC (300673)</t>
  </si>
  <si>
    <t>300673</t>
  </si>
  <si>
    <t>9e9bb7d1</t>
  </si>
  <si>
    <t>VT048</t>
  </si>
  <si>
    <t>CORDAO OPTICO SC/APC-SC/APC 20MT 2PLUG (300773)</t>
  </si>
  <si>
    <t>300773</t>
  </si>
  <si>
    <t>473d9169</t>
  </si>
  <si>
    <t>VT049</t>
  </si>
  <si>
    <t>CORDAO OPTICO SC/APC-SC/APC 5MT 2PLUG (300779)</t>
  </si>
  <si>
    <t>300779</t>
  </si>
  <si>
    <t>77118f67</t>
  </si>
  <si>
    <t>VT050</t>
  </si>
  <si>
    <t>DISTRIBUIDOR OPTICO GERAL 19" 36 FIBRAS (300785)</t>
  </si>
  <si>
    <t>300785</t>
  </si>
  <si>
    <t>f6353781</t>
  </si>
  <si>
    <t>VT051</t>
  </si>
  <si>
    <t>ANEL DISTRIB FIO-FE 52X44X6MM S/GUIA (300798)</t>
  </si>
  <si>
    <t>300798</t>
  </si>
  <si>
    <t>957160ba</t>
  </si>
  <si>
    <t>VT052</t>
  </si>
  <si>
    <t>DISTRIBUIDOR OPTICO GERAL 19" 24 FIBRAS (301572)</t>
  </si>
  <si>
    <t>301572</t>
  </si>
  <si>
    <t>2b7a5a4d</t>
  </si>
  <si>
    <t>VT053</t>
  </si>
  <si>
    <t>CABO TEL OPT CFOA-SM-AS-200-S-36 AEREO (302435)</t>
  </si>
  <si>
    <t>302435</t>
  </si>
  <si>
    <t>beb50399</t>
  </si>
  <si>
    <t>VT054</t>
  </si>
  <si>
    <t>CORDAO OPTICO SC/APC(BLI) 1,5MT 1PLUG (304506)</t>
  </si>
  <si>
    <t>304506</t>
  </si>
  <si>
    <t>6eaca3ec</t>
  </si>
  <si>
    <t>VT055</t>
  </si>
  <si>
    <t>ABRACADEIRA PLAST 206MM X 4,7MM X 51M (312643)</t>
  </si>
  <si>
    <t>312643</t>
  </si>
  <si>
    <t>4d4f1f9f</t>
  </si>
  <si>
    <t>VT056</t>
  </si>
  <si>
    <t>ABRACADEIRA PLAST 398MM X 7,6MM X 110M (312644)</t>
  </si>
  <si>
    <t>312644</t>
  </si>
  <si>
    <t>6b9fa9fc</t>
  </si>
  <si>
    <t>VT057</t>
  </si>
  <si>
    <t>CAIXA EMEN OPT SUBT 96-144FBS 144F/S (312724)</t>
  </si>
  <si>
    <t>312724</t>
  </si>
  <si>
    <t>4ffa9e43</t>
  </si>
  <si>
    <t>VT058</t>
  </si>
  <si>
    <t>CABO TEL OPT CFOA-SM-DD-S-288 SUBTERR (319911)</t>
  </si>
  <si>
    <t>319911</t>
  </si>
  <si>
    <t>ca17e0f2</t>
  </si>
  <si>
    <t>VT059</t>
  </si>
  <si>
    <t>CABO TEL OPT CFOI-SM-UB-144 INT 144F (319912)</t>
  </si>
  <si>
    <t>319912</t>
  </si>
  <si>
    <t>14ca7136</t>
  </si>
  <si>
    <t>VT060</t>
  </si>
  <si>
    <t>CABO TEL OPT CFOI-BLI-EO-12 INT 12F (319914)</t>
  </si>
  <si>
    <t>319914</t>
  </si>
  <si>
    <t>801e21a9</t>
  </si>
  <si>
    <t>VT061</t>
  </si>
  <si>
    <t>CABO TEL OPT CFOI-BLI-UB-24 INT 24F (319915)</t>
  </si>
  <si>
    <t>319915</t>
  </si>
  <si>
    <t>f333560e</t>
  </si>
  <si>
    <t>VT062</t>
  </si>
  <si>
    <t>DIVISOR OPT 1:32  SC-APC INDIVIDUAL (319935)</t>
  </si>
  <si>
    <t>319935</t>
  </si>
  <si>
    <t>5d9d1752</t>
  </si>
  <si>
    <t>VT063</t>
  </si>
  <si>
    <t>CABO TEL OPT DROP-AS-CIRC-EXT-1F-G657-A1 (319953)</t>
  </si>
  <si>
    <t>319953</t>
  </si>
  <si>
    <t>0672a3f9</t>
  </si>
  <si>
    <t>VT064</t>
  </si>
  <si>
    <t>BANDEJA OPT 4 FUSÕES CEO FX-T VERMELHA (319958)</t>
  </si>
  <si>
    <t>319958</t>
  </si>
  <si>
    <t>e42cdd9b</t>
  </si>
  <si>
    <t>VT065</t>
  </si>
  <si>
    <t>DIVISOR OPT 1:4  SC-APC INDIVIDUAL (320252)</t>
  </si>
  <si>
    <t>320252</t>
  </si>
  <si>
    <t>3c7e5df7</t>
  </si>
  <si>
    <t>VT066</t>
  </si>
  <si>
    <t>TERMINACAO OPTICA PTO-C/1 ADAP SC/APC (320482)</t>
  </si>
  <si>
    <t>320482</t>
  </si>
  <si>
    <t>fc9f2e2a</t>
  </si>
  <si>
    <t>VT067</t>
  </si>
  <si>
    <t>FITA PVC ADES VERM IDENT/REDE FTTH 19MM (320601)</t>
  </si>
  <si>
    <t>320601</t>
  </si>
  <si>
    <t>a849607b</t>
  </si>
  <si>
    <t>VT068</t>
  </si>
  <si>
    <t>ETIQUETA IDENTIFICACAO  CABO ÓPTICO (321204)</t>
  </si>
  <si>
    <t>321204</t>
  </si>
  <si>
    <t>feb0d524</t>
  </si>
  <si>
    <t>VT069</t>
  </si>
  <si>
    <t>BANDEJA OPT 4 FUSÕES CEO FX-T CINZA (321413)</t>
  </si>
  <si>
    <t>321413</t>
  </si>
  <si>
    <t>0a5ab4d3</t>
  </si>
  <si>
    <t>VT070</t>
  </si>
  <si>
    <t>DIVISOR OPT 1:16  SC-APC INDIVIDUAL (321427)</t>
  </si>
  <si>
    <t>321427</t>
  </si>
  <si>
    <t>d7b4a549</t>
  </si>
  <si>
    <t>VT071</t>
  </si>
  <si>
    <t>BASTIDOR OPT 49U 23POL 300MM PHB A/D (321428)</t>
  </si>
  <si>
    <t>321428</t>
  </si>
  <si>
    <t>6fa5c399</t>
  </si>
  <si>
    <t>VT072</t>
  </si>
  <si>
    <t>MUDULO OPTICO DGO 288F/288-LC/APC PHB (321429)</t>
  </si>
  <si>
    <t>321429</t>
  </si>
  <si>
    <t>1d327881</t>
  </si>
  <si>
    <t>VT073</t>
  </si>
  <si>
    <t>CARTÃO DGO C/ 24F/24 ADAP LC/APC (321933)</t>
  </si>
  <si>
    <t>321933</t>
  </si>
  <si>
    <t>c62cb45c</t>
  </si>
  <si>
    <t>VT074</t>
  </si>
  <si>
    <t>BASTIDOR LATERAL P/CABOS 300MM PHB (322111)</t>
  </si>
  <si>
    <t>322111</t>
  </si>
  <si>
    <t>9e8ae74c</t>
  </si>
  <si>
    <t>VT075</t>
  </si>
  <si>
    <t>BASTIDOR LATERAL P/JAMPERS 300MM PHB (322112)</t>
  </si>
  <si>
    <t>322112</t>
  </si>
  <si>
    <t>bd619094</t>
  </si>
  <si>
    <t>VT076</t>
  </si>
  <si>
    <t>CONJUNTO CAPRE VERM 12,8/14,2MM CB-S-72 (322226)</t>
  </si>
  <si>
    <t>322226</t>
  </si>
  <si>
    <t>5eb269e0</t>
  </si>
  <si>
    <t>VT077</t>
  </si>
  <si>
    <t>CABO TEL OPT CFOA-SM-AS-80-TS-144 AEREO (322247)</t>
  </si>
  <si>
    <t>322247</t>
  </si>
  <si>
    <t>1db6fa59</t>
  </si>
  <si>
    <t>VT078</t>
  </si>
  <si>
    <t>CORDOALHA RD EXT ACO BENZINAL 4,55MM 3F (323164)</t>
  </si>
  <si>
    <t>323164</t>
  </si>
  <si>
    <t>3c97bd76</t>
  </si>
  <si>
    <t>VT079</t>
  </si>
  <si>
    <t>CAIXA DIST OPT CDOI 12ADAP-C/SPL_CON INT (324604)</t>
  </si>
  <si>
    <t>324604</t>
  </si>
  <si>
    <t>e9bc27d3</t>
  </si>
  <si>
    <t>VT080</t>
  </si>
  <si>
    <t>CAIXA DIST OPT CDOI 12ADAP-SC/APC INT (324605)</t>
  </si>
  <si>
    <t>324605</t>
  </si>
  <si>
    <t>6d2660c1</t>
  </si>
  <si>
    <t>VT081</t>
  </si>
  <si>
    <t>DIVISOR OPT BDJ PRETA P/CEOS 2X1:8 FX T (324624)</t>
  </si>
  <si>
    <t>324624</t>
  </si>
  <si>
    <t>70345b27</t>
  </si>
  <si>
    <t>VT082</t>
  </si>
  <si>
    <t>SUPORTE BAR P/EO POR FIX AC 1200X38X6MM (326049)</t>
  </si>
  <si>
    <t>326049</t>
  </si>
  <si>
    <t>dc4598ff</t>
  </si>
  <si>
    <t>VT083</t>
  </si>
  <si>
    <t>CAIXA DIST OPT CDOI-64-SC/APC-MOD INT (326053)</t>
  </si>
  <si>
    <t>326053</t>
  </si>
  <si>
    <t>9f21ded8</t>
  </si>
  <si>
    <t>VT084</t>
  </si>
  <si>
    <t>TAMPA RETANGULAR 110X55CM R2 (327787)</t>
  </si>
  <si>
    <t>327787</t>
  </si>
  <si>
    <t>337c585c</t>
  </si>
  <si>
    <t>VT085</t>
  </si>
  <si>
    <t>CAIXA DIST OPT SEL 10 SC EXT SLIM 30/70 (331870)</t>
  </si>
  <si>
    <t>331870</t>
  </si>
  <si>
    <t>bf47aec2</t>
  </si>
  <si>
    <t>VT086</t>
  </si>
  <si>
    <t>CAIXA DIST OPT SEL 9 SC EXT TAP 1:8 (331995)</t>
  </si>
  <si>
    <t>331995</t>
  </si>
  <si>
    <t>d29075ae</t>
  </si>
  <si>
    <t>VT087</t>
  </si>
  <si>
    <t>CABO OPTIC DP G657 EX 1F CIR TAP 100M (332006)</t>
  </si>
  <si>
    <t>332006</t>
  </si>
  <si>
    <t>524f4ae0</t>
  </si>
  <si>
    <t>VT088</t>
  </si>
  <si>
    <t>CAIXA DIST OPT SEL 17 SC EXT TAP 1:16 (332013)</t>
  </si>
  <si>
    <t>332013</t>
  </si>
  <si>
    <t>a44b9cc5</t>
  </si>
  <si>
    <t>VT089</t>
  </si>
  <si>
    <t>CAIXA DIST OPT SEL 18 SC EXT TAP 30/70 (332014)</t>
  </si>
  <si>
    <t>332014</t>
  </si>
  <si>
    <t>fca140d7</t>
  </si>
  <si>
    <t>VT090</t>
  </si>
  <si>
    <t>KIT DERIV P/ CX EMEND OPT CABO CIRC (300392)</t>
  </si>
  <si>
    <t>300392</t>
  </si>
  <si>
    <t>89a713ad</t>
  </si>
  <si>
    <t>VT091</t>
  </si>
  <si>
    <t>CABO OPTIC DP G657 EX 1F CIR UNI TR 100M (300444)</t>
  </si>
  <si>
    <t>300444</t>
  </si>
  <si>
    <t>586aacb0</t>
  </si>
  <si>
    <t>VT092</t>
  </si>
  <si>
    <t>CABO OPTIC DP G657 EX 1F CIR UNI TR 200M (300446)</t>
  </si>
  <si>
    <t>300446</t>
  </si>
  <si>
    <t>c860eb7d</t>
  </si>
  <si>
    <t>VT093</t>
  </si>
  <si>
    <t>CABO OPTIC DP G657 EX 1F CIR UNI TR 250M (300458)</t>
  </si>
  <si>
    <t>300458</t>
  </si>
  <si>
    <t>7a417738</t>
  </si>
  <si>
    <t>VT094</t>
  </si>
  <si>
    <t>CABO OPTIC DP G657 EX 1F CIR UNI TR 150M (300459)</t>
  </si>
  <si>
    <t>300459</t>
  </si>
  <si>
    <t>026f3a73</t>
  </si>
  <si>
    <t>VT095</t>
  </si>
  <si>
    <t>CABO TEL OPT CFOA-SM-AS-80-S-24 AEREO (300555)</t>
  </si>
  <si>
    <t>300555</t>
  </si>
  <si>
    <t>f8088eee</t>
  </si>
  <si>
    <t>VT096</t>
  </si>
  <si>
    <t>DIVISOR OPT 1:8  LC-APC INDIVIDUAL (319936)</t>
  </si>
  <si>
    <t>319936</t>
  </si>
  <si>
    <t>f97b5ab1</t>
  </si>
  <si>
    <t>VT097</t>
  </si>
  <si>
    <t>KIT CX EMENDA OPTICA CEOS FIST-GCO2 (320426)</t>
  </si>
  <si>
    <t>320426</t>
  </si>
  <si>
    <t>ed9d1f11</t>
  </si>
  <si>
    <t>VT098</t>
  </si>
  <si>
    <t>CAIXA EMEN OPT ATE 1344F SUBT/AER FC-T (321410)</t>
  </si>
  <si>
    <t>321410</t>
  </si>
  <si>
    <t>2044f770</t>
  </si>
  <si>
    <t>VT099</t>
  </si>
  <si>
    <t>BANDEJA OPT 12 FUSÕES CEO FX-T CINZA (321415)</t>
  </si>
  <si>
    <t>321415</t>
  </si>
  <si>
    <t>1dff3fc5</t>
  </si>
  <si>
    <t>VT100</t>
  </si>
  <si>
    <t>DIVISOR OPT 2X1:2 CEOS FX-T BAND PRETA (321425)</t>
  </si>
  <si>
    <t>321425</t>
  </si>
  <si>
    <t>9f7a3dbe</t>
  </si>
  <si>
    <t>VT101</t>
  </si>
  <si>
    <t>CANETA LIMP ONE-CLICK CLEANER P/C-SC/APC (321445)</t>
  </si>
  <si>
    <t>321445</t>
  </si>
  <si>
    <t>b73a5adf</t>
  </si>
  <si>
    <t>VT102</t>
  </si>
  <si>
    <t>CAIXA DIST OPT CDOIA 8ADAP C/SPL_CON (324610)</t>
  </si>
  <si>
    <t>324610</t>
  </si>
  <si>
    <t>cc3c4825</t>
  </si>
  <si>
    <t>VT103</t>
  </si>
  <si>
    <t>CONJUNTO RES CB OPT CSR CORD/P/SUBT (328444)</t>
  </si>
  <si>
    <t>328444</t>
  </si>
  <si>
    <t>25475d2c</t>
  </si>
  <si>
    <t>VT104</t>
  </si>
  <si>
    <t>CAIXA DISTR OPT SEL 10 SC EXT TAP 30/70 (331688)</t>
  </si>
  <si>
    <t>331688</t>
  </si>
  <si>
    <t>27ff3a1f</t>
  </si>
  <si>
    <t>VT105</t>
  </si>
  <si>
    <t>CAIXA DIST OPT SEL 9 SC EXT SLIM 1:8 (331869)</t>
  </si>
  <si>
    <t>331869</t>
  </si>
  <si>
    <t>280aafaf</t>
  </si>
  <si>
    <t>VT106</t>
  </si>
  <si>
    <t>CABO OPTIC DP G657 EX 1F CIR TAP 200M (332003)</t>
  </si>
  <si>
    <t>332003</t>
  </si>
  <si>
    <t>4d8893e7</t>
  </si>
  <si>
    <t>VT107</t>
  </si>
  <si>
    <t>CABO OPTIC DP G657 EX 1F CIR UNIV 100M (332053)</t>
  </si>
  <si>
    <t>332053</t>
  </si>
  <si>
    <t>21d6704f</t>
  </si>
  <si>
    <t>VT108</t>
  </si>
  <si>
    <t>CABO OPTIC DP G657 EX 1F CIR UNIV 180M (332057)</t>
  </si>
  <si>
    <t>332057</t>
  </si>
  <si>
    <t>7d42bb19</t>
  </si>
  <si>
    <t>VT109</t>
  </si>
  <si>
    <t>CABO OPTIC DP G657 EX 1F CIR UNIV 250M (332058)</t>
  </si>
  <si>
    <t>332058</t>
  </si>
  <si>
    <t>caf3aa97</t>
  </si>
  <si>
    <t>VT110</t>
  </si>
  <si>
    <t>CABO OPTIC DP G657 EX 1F CIR UNIV 200M (332059)</t>
  </si>
  <si>
    <t>332059</t>
  </si>
  <si>
    <t>90c17745</t>
  </si>
  <si>
    <t>VT111</t>
  </si>
  <si>
    <t>CABO OPTIC DP G657 EX 1F CIR UNIV 350M (332060)</t>
  </si>
  <si>
    <t>332060</t>
  </si>
  <si>
    <t>d000f058</t>
  </si>
  <si>
    <t>VT112</t>
  </si>
  <si>
    <t>CABO OPTIC DP G657 EX 1F CIR UNIV 50M (332061)</t>
  </si>
  <si>
    <t>332061</t>
  </si>
  <si>
    <t>7033d872</t>
  </si>
  <si>
    <t>XE018</t>
  </si>
  <si>
    <t>FITA ZEBRADA</t>
  </si>
  <si>
    <t>RL</t>
  </si>
  <si>
    <t>5c3842a3</t>
  </si>
  <si>
    <t>XE019</t>
  </si>
  <si>
    <t>CAPA PLASTICA P/ CHUVA</t>
  </si>
  <si>
    <t>600837fa</t>
  </si>
  <si>
    <t>XE020</t>
  </si>
  <si>
    <t>OCULOS DE PROTEÇAO LENTES INCOLOR</t>
  </si>
  <si>
    <t>9a10ebba</t>
  </si>
  <si>
    <t>XE021</t>
  </si>
  <si>
    <t>CAMISA POLO CINZA C/ REFLETIVA - VTAL</t>
  </si>
  <si>
    <t>6af9ef96</t>
  </si>
  <si>
    <t>XE022</t>
  </si>
  <si>
    <t>CALÇA BRIM CINZA C/ ELAST. C/ REFLETIVA - VTAL</t>
  </si>
  <si>
    <t>66194ec3</t>
  </si>
  <si>
    <t>XE023</t>
  </si>
  <si>
    <t>CAMISA CINZA MICROFIBRA X-ON</t>
  </si>
  <si>
    <t>0add1f15</t>
  </si>
  <si>
    <t>XF084</t>
  </si>
  <si>
    <t>CHAVE CANHAO 10MM</t>
  </si>
  <si>
    <t>fc3fff36</t>
  </si>
  <si>
    <t>XE024</t>
  </si>
  <si>
    <t>BANDEIROLA P/ ESCADA</t>
  </si>
  <si>
    <t>7429f2be</t>
  </si>
  <si>
    <t>XF085</t>
  </si>
  <si>
    <t>CHAVE FENDA 5/16"</t>
  </si>
  <si>
    <t>21de4268</t>
  </si>
  <si>
    <t>XF086</t>
  </si>
  <si>
    <t>CHAVE PHILLIPS 5/16"</t>
  </si>
  <si>
    <t>60254381</t>
  </si>
  <si>
    <t>XF087</t>
  </si>
  <si>
    <t>CORRENTE GALVANIZADA 1M</t>
  </si>
  <si>
    <t>f8586f19</t>
  </si>
  <si>
    <t>XF088</t>
  </si>
  <si>
    <t>GARRAFA TERMICA 5L</t>
  </si>
  <si>
    <t>4450762e</t>
  </si>
  <si>
    <t>XF089</t>
  </si>
  <si>
    <t>TRENA 50M</t>
  </si>
  <si>
    <t>adf5ba59</t>
  </si>
  <si>
    <t>XF090</t>
  </si>
  <si>
    <t>CANIVETE INOX 3"</t>
  </si>
  <si>
    <t>3689a2f8</t>
  </si>
  <si>
    <t>XF091</t>
  </si>
  <si>
    <t>EXTENSAO ELETRICA 20M</t>
  </si>
  <si>
    <t>443e17e9</t>
  </si>
  <si>
    <t>XF092</t>
  </si>
  <si>
    <t>PA DE BICO C/ CABO</t>
  </si>
  <si>
    <t>df90c482</t>
  </si>
  <si>
    <t>XF093</t>
  </si>
  <si>
    <t>ENXADA C/ CABO</t>
  </si>
  <si>
    <t>c685b0dc</t>
  </si>
  <si>
    <t>XF094</t>
  </si>
  <si>
    <t>ESCADA DE FIBRA EXTENSIVA 7,20M</t>
  </si>
  <si>
    <t>ebd93d42</t>
  </si>
  <si>
    <t>XF095</t>
  </si>
  <si>
    <t>CHAVE PARA CAMARETA</t>
  </si>
  <si>
    <t>d81994ad</t>
  </si>
  <si>
    <t>XF096</t>
  </si>
  <si>
    <t>GUARDA SOL OMBRELONE</t>
  </si>
  <si>
    <t>R2075</t>
  </si>
  <si>
    <t>CAIXA DE EMENDA PRECON SELADA 12 FIBRAS (0456-0184-4)</t>
  </si>
  <si>
    <t>0456-0184-4</t>
  </si>
  <si>
    <t>R2076</t>
  </si>
  <si>
    <t>SUPORTE DE CB OPT MEIO DE VAO (OPT. LOOP) (0460-0041-0)</t>
  </si>
  <si>
    <t>0460-0041-0</t>
  </si>
  <si>
    <t>R2077</t>
  </si>
  <si>
    <t>CTOPS 1:8 PRECONECTORIZADA SELADA CPT (0380-9235-5)</t>
  </si>
  <si>
    <t>0380-9235-5</t>
  </si>
  <si>
    <t>R2078</t>
  </si>
  <si>
    <t>MINI-CEO TERMOC 16ENT AEREO E SUBT 72FO (0456-0171-1)</t>
  </si>
  <si>
    <t>0456-0171-1</t>
  </si>
  <si>
    <t>R2079</t>
  </si>
  <si>
    <t>CABO DROP CIRCULAR 12 FIBRAS - 100M (0452-1258-8)</t>
  </si>
  <si>
    <t>0452-1258-8</t>
  </si>
  <si>
    <t>R2080</t>
  </si>
  <si>
    <t>CABO DROP CIRCULAR 12 FIBRAS - 150M (0452-1259-9)</t>
  </si>
  <si>
    <t>0452-1259-9</t>
  </si>
  <si>
    <t>R2081</t>
  </si>
  <si>
    <t>CABO DROP CIRCULAR 12 FIBRAS - 200M (0452-1260-0)</t>
  </si>
  <si>
    <t>0452-1260-0</t>
  </si>
  <si>
    <t>R2082</t>
  </si>
  <si>
    <t>CABO DROP CIRCULAR 12 FIBRAS - 300M (0452-1262-2)</t>
  </si>
  <si>
    <t>R2083</t>
  </si>
  <si>
    <t>CABO DROP CIRCULAR 12 FIBRAS - 500M (0452-1264-4)</t>
  </si>
  <si>
    <t>0452-1264-4</t>
  </si>
  <si>
    <t>3ceb8e3a</t>
  </si>
  <si>
    <t>R2084</t>
  </si>
  <si>
    <t>ABRAÇADEIRA DE ACO 304 12.0X0.5MM (FRG202)(0219-0374-4)</t>
  </si>
  <si>
    <t>0219-0374-4</t>
  </si>
  <si>
    <t>R2085</t>
  </si>
  <si>
    <t>SUBDUTO SINGELO RANHURADO 40MM DIAM EXT (0430-0002-9)</t>
  </si>
  <si>
    <t>0430-0002-9</t>
  </si>
  <si>
    <t>R2086</t>
  </si>
  <si>
    <t>CABO DROP CIRCULAR 12 FIBRAS - 250M (0452-1261-1)</t>
  </si>
  <si>
    <t>0452-1261-1</t>
  </si>
  <si>
    <t>R2087</t>
  </si>
  <si>
    <t>CABO DROP CIRCULAR 12 FIBRAS - 400M (0452-1263-3)</t>
  </si>
  <si>
    <t>0452-1263-3</t>
  </si>
  <si>
    <t>R2088</t>
  </si>
  <si>
    <t>CDPS 2 SP1:4 CAIXA DERIV PRE-C SPLIT (0460-0079-9)</t>
  </si>
  <si>
    <t>0460-0079-9</t>
  </si>
  <si>
    <t>R2089</t>
  </si>
  <si>
    <t>CDPS 2 SP1:8 CAIXA DERIV PRE-C SPLIT (0460-0072-2)</t>
  </si>
  <si>
    <t>0460-0072-2</t>
  </si>
  <si>
    <t>R2090</t>
  </si>
  <si>
    <t>CDPS 4 SP1:8 CAIXA DERIV PRE-C SPLIT (0460-0076-6)</t>
  </si>
  <si>
    <t>0460-0076-6</t>
  </si>
  <si>
    <t>R2091</t>
  </si>
  <si>
    <t>CDPS SP1:8 CAIXA DERIV PRE-C SPLIT (0460-0074-4)</t>
  </si>
  <si>
    <t>0460-0074-4</t>
  </si>
  <si>
    <t>R2092</t>
  </si>
  <si>
    <t>CAIXA DE EMENDA PRECON SELADA 24 FIBRAS (0456-0186-6)</t>
  </si>
  <si>
    <t>0456-0186-6</t>
  </si>
  <si>
    <t>R2093</t>
  </si>
  <si>
    <t>CHASSI E TAMPÃO RETANG. ARTICULADO R-2 (0256-0341-1)</t>
  </si>
  <si>
    <t>0256-0341-1</t>
  </si>
  <si>
    <t>R2094</t>
  </si>
  <si>
    <t>CTOPS 1:8 PRE-C SELADA VIOLETA (0380-9209-9)</t>
  </si>
  <si>
    <t>0380-9209-9</t>
  </si>
  <si>
    <t>12440f17</t>
  </si>
  <si>
    <t>R2095</t>
  </si>
  <si>
    <t>PONTO TERMINAL DE REDE OPTICO EXT (0258-0397-0)</t>
  </si>
  <si>
    <t>0258-0397-0</t>
  </si>
  <si>
    <t>099bdc28</t>
  </si>
  <si>
    <t>R2096</t>
  </si>
  <si>
    <t>ALCOOL ISOPROPILICO R2 (EMO006)</t>
  </si>
  <si>
    <t>EMO006</t>
  </si>
  <si>
    <t>b0bd9a2e</t>
  </si>
  <si>
    <t>R2097</t>
  </si>
  <si>
    <t>ESTOPA BRANCA R2 (EMD021)</t>
  </si>
  <si>
    <t>EMD021</t>
  </si>
  <si>
    <t>252c3da7</t>
  </si>
  <si>
    <t>R2098</t>
  </si>
  <si>
    <t>FITA ISOLANTE R2 (EMD022)</t>
  </si>
  <si>
    <t>EMD022</t>
  </si>
  <si>
    <t>HB51</t>
  </si>
  <si>
    <t>ABRACADEIRA CHAVETA 1"</t>
  </si>
  <si>
    <t>51</t>
  </si>
  <si>
    <t>HOWBE</t>
  </si>
  <si>
    <t>69e05faf</t>
  </si>
  <si>
    <t>HB311</t>
  </si>
  <si>
    <t>ABRACADEIRA NYLON MEDIA 200X3,5</t>
  </si>
  <si>
    <t>311</t>
  </si>
  <si>
    <t>HB159</t>
  </si>
  <si>
    <t>BOX DE ALUMINIO CURVO DE 1"</t>
  </si>
  <si>
    <t>159</t>
  </si>
  <si>
    <t>HB60</t>
  </si>
  <si>
    <t>BOX DE ALUMINIO RETO DE 1"</t>
  </si>
  <si>
    <t>60</t>
  </si>
  <si>
    <t>HB197</t>
  </si>
  <si>
    <t>BUCHA D10</t>
  </si>
  <si>
    <t>197</t>
  </si>
  <si>
    <t>HB37</t>
  </si>
  <si>
    <t>BUCHA D8</t>
  </si>
  <si>
    <t>37</t>
  </si>
  <si>
    <t>HB200</t>
  </si>
  <si>
    <t>CABO DE REDE UTP CAT5E</t>
  </si>
  <si>
    <t>200</t>
  </si>
  <si>
    <t>HB19</t>
  </si>
  <si>
    <t>CABO FLEX 2,5MM AZUL</t>
  </si>
  <si>
    <t>19</t>
  </si>
  <si>
    <t>HB22</t>
  </si>
  <si>
    <t>CABO FLEX 2,5MM VERMELHO</t>
  </si>
  <si>
    <t>HB198</t>
  </si>
  <si>
    <t>CAIXA DE PASSAGEM COM TAMPA 10X10X6</t>
  </si>
  <si>
    <t>198</t>
  </si>
  <si>
    <t>HB418</t>
  </si>
  <si>
    <t>CANALETA PARA PISO 2M</t>
  </si>
  <si>
    <t>418</t>
  </si>
  <si>
    <t>HB59</t>
  </si>
  <si>
    <t>CONDULETE TIPO X DE ALUMINIO 1" SEM TAMPA</t>
  </si>
  <si>
    <t>59</t>
  </si>
  <si>
    <t>HB187</t>
  </si>
  <si>
    <t>CONECTOR RJ45 CAT5</t>
  </si>
  <si>
    <t>187</t>
  </si>
  <si>
    <t>HB421</t>
  </si>
  <si>
    <t>CONECTOR SINDAL</t>
  </si>
  <si>
    <t>421</t>
  </si>
  <si>
    <t>HB50</t>
  </si>
  <si>
    <t>ELETRODUTO GALVANIZADO 1"</t>
  </si>
  <si>
    <t>50</t>
  </si>
  <si>
    <t>49a78ee3</t>
  </si>
  <si>
    <t>HB327</t>
  </si>
  <si>
    <t>FITA ISOLANTE</t>
  </si>
  <si>
    <t>327</t>
  </si>
  <si>
    <t>HB420</t>
  </si>
  <si>
    <t>FIXADOR AUTO ADESIVO</t>
  </si>
  <si>
    <t>420</t>
  </si>
  <si>
    <t>HB425</t>
  </si>
  <si>
    <t>FONTE SLIM 12V 5A</t>
  </si>
  <si>
    <t>425</t>
  </si>
  <si>
    <t>HB332</t>
  </si>
  <si>
    <t>LEITOR RECONHECIMENTO FACIAL</t>
  </si>
  <si>
    <t>332</t>
  </si>
  <si>
    <t>HB54</t>
  </si>
  <si>
    <t>LUVA ALUM SEM ROSCA 1"</t>
  </si>
  <si>
    <t>54</t>
  </si>
  <si>
    <t>HB423</t>
  </si>
  <si>
    <t>PARAFUSO D12</t>
  </si>
  <si>
    <t>423</t>
  </si>
  <si>
    <t>HB31</t>
  </si>
  <si>
    <t>PARAFUSO D8</t>
  </si>
  <si>
    <t>31</t>
  </si>
  <si>
    <t>HB424</t>
  </si>
  <si>
    <t>PARAFUSO PARA AGLOMERADO</t>
  </si>
  <si>
    <t>424</t>
  </si>
  <si>
    <t>HB419</t>
  </si>
  <si>
    <t>PATCH CORD CAT5E 1,5M</t>
  </si>
  <si>
    <t>419</t>
  </si>
  <si>
    <t>HB422</t>
  </si>
  <si>
    <t>PLACA MDF</t>
  </si>
  <si>
    <t>422</t>
  </si>
  <si>
    <t>HB347</t>
  </si>
  <si>
    <t>PLUG FEMEA 10A</t>
  </si>
  <si>
    <t>347</t>
  </si>
  <si>
    <t>HB348</t>
  </si>
  <si>
    <t>PLUG MACHO 10A</t>
  </si>
  <si>
    <t>348</t>
  </si>
  <si>
    <t>HB148</t>
  </si>
  <si>
    <t>SPIRAL TUBE 1/2" PARA CABO</t>
  </si>
  <si>
    <t>148</t>
  </si>
  <si>
    <t>HB417</t>
  </si>
  <si>
    <t>SWITCH 8P FAST</t>
  </si>
  <si>
    <t>417</t>
  </si>
  <si>
    <t>HB56</t>
  </si>
  <si>
    <t>TAMPA CEGA 1"</t>
  </si>
  <si>
    <t>HB143</t>
  </si>
  <si>
    <t>TAMPAO PVC PARA CAIXA CONDULETE 1"</t>
  </si>
  <si>
    <t>143</t>
  </si>
  <si>
    <t>5bd897b5</t>
  </si>
  <si>
    <t>R2099</t>
  </si>
  <si>
    <t>DUTO P/ PROTEÇÃO PARA CABOS (PEMD) (0430-0017-7)</t>
  </si>
  <si>
    <t>0430-0017-7</t>
  </si>
  <si>
    <t>e8f28a40</t>
  </si>
  <si>
    <t>R2100</t>
  </si>
  <si>
    <t>CABO DROP ALTA CAPAC. 144F S/ MPO (0452-1373-0)</t>
  </si>
  <si>
    <t>0452-1373-0</t>
  </si>
  <si>
    <t>862ea16f</t>
  </si>
  <si>
    <t>R2101</t>
  </si>
  <si>
    <t>CABO DROP ALTA CAPAC. 24F S/ MPO (0452-1331-0)</t>
  </si>
  <si>
    <t>0452-1331-0</t>
  </si>
  <si>
    <t>0d1b30cb</t>
  </si>
  <si>
    <t>R2102</t>
  </si>
  <si>
    <t>SEGMENTO DUTO PEAD 110 ANELADO P/ CURVA (0230-0141-0)</t>
  </si>
  <si>
    <t>0230-0141-0</t>
  </si>
  <si>
    <t>ae653ec7</t>
  </si>
  <si>
    <t>R2103</t>
  </si>
  <si>
    <t>CONJ. EMENDA OPTICA SUBT. FIST GC02 16B 72F (0460-0056-9)</t>
  </si>
  <si>
    <t>0460-0056-9</t>
  </si>
  <si>
    <t>c6b5bdc1</t>
  </si>
  <si>
    <t>R2104</t>
  </si>
  <si>
    <t>CONJ. EMENDA OPTICA SUBT. AC FTTH 144F (0192-0218-0)</t>
  </si>
  <si>
    <t>0192-0218-0</t>
  </si>
  <si>
    <t>dcdb2a71</t>
  </si>
  <si>
    <t>R2105</t>
  </si>
  <si>
    <t>KIT DERIVAÇÃO FIST GCO DERIVAÇÃO (0219-0022-1)</t>
  </si>
  <si>
    <t>0219-0022-1</t>
  </si>
  <si>
    <t>d6e7ba37</t>
  </si>
  <si>
    <t>R2106</t>
  </si>
  <si>
    <t>CTOPS 1:2 1:8 PRE-C SELADA - 80/20 FC BRANCA (0380-9213-3)</t>
  </si>
  <si>
    <t>0380-9213-3</t>
  </si>
  <si>
    <t>5957ea8b</t>
  </si>
  <si>
    <t>R2107</t>
  </si>
  <si>
    <t>CTOPS 1:2 1:8 PRE-C SELADA - 90/10 FC VERDE (0380-9215-5)</t>
  </si>
  <si>
    <t>6fd8dfe2</t>
  </si>
  <si>
    <t>R2108</t>
  </si>
  <si>
    <t>VASELINA LIQUIDA R2 (EMO053)</t>
  </si>
  <si>
    <t>EMO053</t>
  </si>
  <si>
    <t>29644ad5</t>
  </si>
  <si>
    <t>R2109</t>
  </si>
  <si>
    <t>PROTETOR TERMOCONTRATIL (TUBETE) R2 (EMO044)</t>
  </si>
  <si>
    <t>EMO044</t>
  </si>
  <si>
    <t>1dc88109</t>
  </si>
  <si>
    <t>XE025</t>
  </si>
  <si>
    <t>ABAFADOR DE RUIDO TIPO CONCHA</t>
  </si>
  <si>
    <t>963a8a0f</t>
  </si>
  <si>
    <t>XF097</t>
  </si>
  <si>
    <t>ESCADA ALUMINIO MULTIFUNCIONAL 4X4</t>
  </si>
  <si>
    <t>ee10f913</t>
  </si>
  <si>
    <t>XF098</t>
  </si>
  <si>
    <t>TRENA DE BOLSO 5M</t>
  </si>
  <si>
    <t>35d6c6a0</t>
  </si>
  <si>
    <t>XF099</t>
  </si>
  <si>
    <t>APLICADOR DE SILICONE</t>
  </si>
  <si>
    <t>ae1c14e3</t>
  </si>
  <si>
    <t>XF100</t>
  </si>
  <si>
    <t>FURADEIRA (BESOURINHO)</t>
  </si>
  <si>
    <t>126a7ef1</t>
  </si>
  <si>
    <t>XF101</t>
  </si>
  <si>
    <t>SERRA MARMORE (MAKITA)</t>
  </si>
  <si>
    <t>62652f49</t>
  </si>
  <si>
    <t>XF102</t>
  </si>
  <si>
    <t>ALICATE DESCASCADOR DE FIOS</t>
  </si>
  <si>
    <t>f7aad554</t>
  </si>
  <si>
    <t>XM029</t>
  </si>
  <si>
    <t>MANGUEIRA PARA IRRIGAÇÃO (TUBO TIM)</t>
  </si>
  <si>
    <t>989275c2</t>
  </si>
  <si>
    <t>XM030</t>
  </si>
  <si>
    <t>CARTUCHO PARA ROTULADORA BROTHER</t>
  </si>
  <si>
    <t>56972f96</t>
  </si>
  <si>
    <t>XM031</t>
  </si>
  <si>
    <t>CARTUCHO PARA ROTULADORA DYMO</t>
  </si>
  <si>
    <t>ce05090a</t>
  </si>
  <si>
    <t>XM032</t>
  </si>
  <si>
    <t>XM032 - CAIXA DE EMENDA OPTICA 36F</t>
  </si>
  <si>
    <t>f5494ccf</t>
  </si>
  <si>
    <t>XM033</t>
  </si>
  <si>
    <t>CABO UTP CAT6 BLINDADO</t>
  </si>
  <si>
    <t>5a571b43</t>
  </si>
  <si>
    <t>XM034</t>
  </si>
  <si>
    <t>SUPORTE DIELETRICO</t>
  </si>
  <si>
    <t>0aae5d68</t>
  </si>
  <si>
    <t>XM035</t>
  </si>
  <si>
    <t>ESPUMA EXPANSIVA DE POLIURETANO</t>
  </si>
  <si>
    <t>e9bf0235</t>
  </si>
  <si>
    <t>XM036</t>
  </si>
  <si>
    <t>REFIL DE GAS BUTANO</t>
  </si>
  <si>
    <t>XM037</t>
  </si>
  <si>
    <t>aff731fc</t>
  </si>
  <si>
    <t>6988505b</t>
  </si>
  <si>
    <t>XM038</t>
  </si>
  <si>
    <t>CORDÃO OPTICO SIMPLEX SC/APC - SC/APC 2M</t>
  </si>
  <si>
    <t>P03581</t>
  </si>
  <si>
    <t>FITA INOX PARA AMARRAÇAO 10X1/2 (675.001)</t>
  </si>
  <si>
    <t>675.001</t>
  </si>
  <si>
    <t>P01224</t>
  </si>
  <si>
    <t>FITA INOX FUSIMEK (666.921)</t>
  </si>
  <si>
    <t>666.921</t>
  </si>
  <si>
    <t>P02638</t>
  </si>
  <si>
    <t>ESPAÇADOR PLASTICO 3/4 (674.971)</t>
  </si>
  <si>
    <t>674.971</t>
  </si>
  <si>
    <t>P02854</t>
  </si>
  <si>
    <t>TAP BRACKET PARA CORDOALHA DE 1/4 (680.121)</t>
  </si>
  <si>
    <t>680.121</t>
  </si>
  <si>
    <t>P02528</t>
  </si>
  <si>
    <t>FECHO DENTADO 3/4 (666.911)</t>
  </si>
  <si>
    <t>666.911</t>
  </si>
  <si>
    <t>P00583</t>
  </si>
  <si>
    <t>ALÇA PREFORMADA 1/4 (6.3) (AMARELA - P/ CORDOALHA) (003.651)</t>
  </si>
  <si>
    <t>003.651</t>
  </si>
  <si>
    <t>P02639</t>
  </si>
  <si>
    <t>CORDOALHA GALVANIZADA 1/4 (674.311)</t>
  </si>
  <si>
    <t>674.311</t>
  </si>
  <si>
    <t>P00239</t>
  </si>
  <si>
    <t>FITA ISOLANTE PRETA (675.081)</t>
  </si>
  <si>
    <t>675.081</t>
  </si>
  <si>
    <t>P00353</t>
  </si>
  <si>
    <t>PARAFUSO PCA M12X35 (PARA OLHAL) (705.351)</t>
  </si>
  <si>
    <t>705.351</t>
  </si>
  <si>
    <t>P00279</t>
  </si>
  <si>
    <t>PORCA GALV. M12 (PARA OLHAL) (001.971)</t>
  </si>
  <si>
    <t>001.971</t>
  </si>
  <si>
    <t>P00190</t>
  </si>
  <si>
    <t>SUPORTE REFORÇADO PARA BAP 14MM (CHAPINHA PARA OLHAL) (697.911)</t>
  </si>
  <si>
    <t>697.911</t>
  </si>
  <si>
    <t>P00552</t>
  </si>
  <si>
    <t>OLHAL RETO COM ROSCA M12 (675.581)</t>
  </si>
  <si>
    <t>675.581</t>
  </si>
  <si>
    <t>P00197</t>
  </si>
  <si>
    <t>BAP3 ABRAÇADEIRA AJUSTAVEL PARA POSTE (673.971)</t>
  </si>
  <si>
    <t>673.971</t>
  </si>
  <si>
    <t>P03582</t>
  </si>
  <si>
    <t>FITA INOX PARA AMARRAÇÃO 16X3/4 (675.011)</t>
  </si>
  <si>
    <t>675.011</t>
  </si>
  <si>
    <t>P00237</t>
  </si>
  <si>
    <t>FITA ABRAÇADEIRA T-50R (200X4.5MM) (676.851)</t>
  </si>
  <si>
    <t>676.851</t>
  </si>
  <si>
    <t>P01239</t>
  </si>
  <si>
    <t>CFOA DROP COMPACTO EXTERNO 01FO (655.411)</t>
  </si>
  <si>
    <t>655.411</t>
  </si>
  <si>
    <t>P00226</t>
  </si>
  <si>
    <t>CFOA SM ASU 80 S 12FO (674.531)</t>
  </si>
  <si>
    <t>674.531</t>
  </si>
  <si>
    <t>P01635</t>
  </si>
  <si>
    <t>CAIXA TERMINAL OPTICA CONECTORIZADA 1X8 (CTO) (701.521)</t>
  </si>
  <si>
    <t>701.521</t>
  </si>
  <si>
    <t>P02620</t>
  </si>
  <si>
    <t>CAIXA TERMINAL OPTICA CONECTORIZADA 1X16 (CTO) (004.591)</t>
  </si>
  <si>
    <t>004.591</t>
  </si>
  <si>
    <t>P01256</t>
  </si>
  <si>
    <t>SPLITTER OPTICO 1X2 SEM CONECTOR (679.871)</t>
  </si>
  <si>
    <t>679.871</t>
  </si>
  <si>
    <t>P02689</t>
  </si>
  <si>
    <t>SPLITTER OPTICO 1X4 SEM CONECTOR (004.421)</t>
  </si>
  <si>
    <t>004.421</t>
  </si>
  <si>
    <t>P01835</t>
  </si>
  <si>
    <t>SPLITTER OPTICO 1X16 CONECTORIZADO SC/APC (003.571)</t>
  </si>
  <si>
    <t>003.571</t>
  </si>
  <si>
    <t>P01349</t>
  </si>
  <si>
    <t>SPLITTER OPTICO 1X8 CONECTORIZADO SC/APC (699.871)</t>
  </si>
  <si>
    <t>699.871</t>
  </si>
  <si>
    <t>P00953</t>
  </si>
  <si>
    <t>ADAPTADOR OPTICO SC/APC SEM ALETAS/FLANGE (PASSANTE) (677.461)</t>
  </si>
  <si>
    <t>677.461</t>
  </si>
  <si>
    <t>P00908</t>
  </si>
  <si>
    <t>MODULO SPLITTER OPTICO 1X8 SC/APC (SMAP) (679.511)</t>
  </si>
  <si>
    <t>679.511</t>
  </si>
  <si>
    <t>P01444</t>
  </si>
  <si>
    <t>MODULO SPLITTER OPTICO TIPO "H" 1X8 SC/APC (SMAP) (675.541)</t>
  </si>
  <si>
    <t>675.541</t>
  </si>
  <si>
    <t>P00238</t>
  </si>
  <si>
    <t>ALCOOL ISOPROPILICO (677.511)</t>
  </si>
  <si>
    <t>677.511</t>
  </si>
  <si>
    <t>P01781</t>
  </si>
  <si>
    <t>LENÇO DE LIMPEZA PARA CONECTO OPTICO (CX. COM 280 UN) (703.531)</t>
  </si>
  <si>
    <t>703.531</t>
  </si>
  <si>
    <t>P02636</t>
  </si>
  <si>
    <t>PLAQUETA DE IDENTIFICAÇÃO ALARES (060.911)</t>
  </si>
  <si>
    <t>060.911</t>
  </si>
  <si>
    <t>P02643</t>
  </si>
  <si>
    <t>ALÇA PREFORMADA 6,4 A 7,4MM (BRANCA - P/ CABO 12FO) (651.611)</t>
  </si>
  <si>
    <t>651.611</t>
  </si>
  <si>
    <t>P02843</t>
  </si>
  <si>
    <t>MINI DIO OPTICO 12FO 8 ADAPT. 8 PIGTAIL SC/APC (679.491)</t>
  </si>
  <si>
    <t>679.491</t>
  </si>
  <si>
    <t>P02373</t>
  </si>
  <si>
    <t>CAIXA DE EMENDA OPTICA 96FO (CEO) (670.831)</t>
  </si>
  <si>
    <t>670.831</t>
  </si>
  <si>
    <t>P04005</t>
  </si>
  <si>
    <t>MODEM ONU G-1425G-B (675.491)</t>
  </si>
  <si>
    <t>675.491</t>
  </si>
  <si>
    <t>P02515</t>
  </si>
  <si>
    <t>ONU FIBERHOME AN5506-02B (005.621)</t>
  </si>
  <si>
    <t>005.621</t>
  </si>
  <si>
    <t>P01447</t>
  </si>
  <si>
    <t>MODEM ONT 4XGE WIFI DUAL BAND (677.011)</t>
  </si>
  <si>
    <t>677.011</t>
  </si>
  <si>
    <t>P01350</t>
  </si>
  <si>
    <t>CONECTOR DE CAMPO TIPO FAST SC/APC VERDE (666.891)</t>
  </si>
  <si>
    <t>666.891</t>
  </si>
  <si>
    <t>P03087</t>
  </si>
  <si>
    <t>CORDÃO OPTICO SM BLI SC/APC - SC/APC (678.541)</t>
  </si>
  <si>
    <t>678.541</t>
  </si>
  <si>
    <t>P02074</t>
  </si>
  <si>
    <t>FIXA FIO PRETO PREGO AÇO 0,75MM 18X20 (682.501)</t>
  </si>
  <si>
    <t>682.501</t>
  </si>
  <si>
    <t>P02741</t>
  </si>
  <si>
    <t>BUCHA FIX D8 (002.931)</t>
  </si>
  <si>
    <t>002.931</t>
  </si>
  <si>
    <t>P03110</t>
  </si>
  <si>
    <t>PARAFUSO AA FD CH GALV 1/4 (679.541)</t>
  </si>
  <si>
    <t>679.541</t>
  </si>
  <si>
    <t>P00890</t>
  </si>
  <si>
    <t>PROTETOR DE EMENDA DE FIBRA 60X1,5MM (TUBETE) (676.281)</t>
  </si>
  <si>
    <t>676.281</t>
  </si>
  <si>
    <t>P00253</t>
  </si>
  <si>
    <t>FITA AUTO FUSÃO (675.051)</t>
  </si>
  <si>
    <t>675.051</t>
  </si>
  <si>
    <t>db290f7b</t>
  </si>
  <si>
    <t>VT113</t>
  </si>
  <si>
    <t>CONJUNTO CAPRE BR 16,1/17,1MM CB-TS (326149)</t>
  </si>
  <si>
    <t>326149</t>
  </si>
  <si>
    <t>3718560c</t>
  </si>
  <si>
    <t>VT114</t>
  </si>
  <si>
    <t>ANEL DISTRIBUICAO EXTERNO AGFE DUPLO (300231)</t>
  </si>
  <si>
    <t>300231</t>
  </si>
  <si>
    <t>5bd9a4c6</t>
  </si>
  <si>
    <t>VT115</t>
  </si>
  <si>
    <t>CABO OPTIC DP G657 EX 4 FIBR CIR (301217)</t>
  </si>
  <si>
    <t>301217</t>
  </si>
  <si>
    <t>dd152dca</t>
  </si>
  <si>
    <t>VT116</t>
  </si>
  <si>
    <t>CABO TEL OPT CFOA-SM-AS-200-S-24 AEREO (300531)</t>
  </si>
  <si>
    <t>300531</t>
  </si>
  <si>
    <t>b1aa7e2d</t>
  </si>
  <si>
    <t>VT117</t>
  </si>
  <si>
    <t>CABO TEL OPT CFOA-SM-AS-200-S-72 AEREO (306170)</t>
  </si>
  <si>
    <t>306170</t>
  </si>
  <si>
    <t>bc84eb24</t>
  </si>
  <si>
    <t>VT118</t>
  </si>
  <si>
    <t>CABO TEL OPT CFOI-BLI-EO-08 INT 8F (319913)</t>
  </si>
  <si>
    <t>319913</t>
  </si>
  <si>
    <t>eb8c2cb6</t>
  </si>
  <si>
    <t>VT119</t>
  </si>
  <si>
    <t>CAIXA DIST OPT CDOE-48F/8DROP C/SPL SLIM (331875)</t>
  </si>
  <si>
    <t>331875</t>
  </si>
  <si>
    <t>08d34001</t>
  </si>
  <si>
    <t>VT120</t>
  </si>
  <si>
    <t>CAIXA DIST OPT E 8 SLIM A HUB (331876)</t>
  </si>
  <si>
    <t>331876</t>
  </si>
  <si>
    <t>b341d064</t>
  </si>
  <si>
    <t>VT121</t>
  </si>
  <si>
    <t>CAIXA DISTR OPT I/A 16 SC/APC I (328028)</t>
  </si>
  <si>
    <t>328028</t>
  </si>
  <si>
    <t>f3e6b4ab</t>
  </si>
  <si>
    <t>VT122</t>
  </si>
  <si>
    <t>CAIXA EMEN OPT AER/CORD 48-72 FBS 72F/A/C (312723)</t>
  </si>
  <si>
    <t>312723</t>
  </si>
  <si>
    <t>82e7c495</t>
  </si>
  <si>
    <t>VT123</t>
  </si>
  <si>
    <t>CAIXA EMEN OPT AER/CORD ATE 12FBS 12F/A/ (312481)</t>
  </si>
  <si>
    <t>312481</t>
  </si>
  <si>
    <t>f30a87b7</t>
  </si>
  <si>
    <t>VT124</t>
  </si>
  <si>
    <t>CAIXA EMEN OPT ATE 336F SUBT/AER FA-T (321406)</t>
  </si>
  <si>
    <t>321406</t>
  </si>
  <si>
    <t>cf5c0ed3</t>
  </si>
  <si>
    <t>VT125</t>
  </si>
  <si>
    <t>CAIXA EMEN OPT SUBT ATE 12FBS 12F/S (300756)</t>
  </si>
  <si>
    <t>300756</t>
  </si>
  <si>
    <t>fc541049</t>
  </si>
  <si>
    <t>VT126</t>
  </si>
  <si>
    <t>CORDOALHA RD EXT ACO ALUMINO 4,8MM 3F (318809)</t>
  </si>
  <si>
    <t>318809</t>
  </si>
  <si>
    <t>c47b989d</t>
  </si>
  <si>
    <t>VT127</t>
  </si>
  <si>
    <t>DIVISOR OPT INDIVIDUAL 1:2 SEM CONECTOR (324623)</t>
  </si>
  <si>
    <t>324623</t>
  </si>
  <si>
    <t>169dcfdc</t>
  </si>
  <si>
    <t>VT128</t>
  </si>
  <si>
    <t>PLAQUETA IDENTIFIC CABO OPT (300494)</t>
  </si>
  <si>
    <t>300494</t>
  </si>
  <si>
    <t>b4e0adc0</t>
  </si>
  <si>
    <t>VT129</t>
  </si>
  <si>
    <t>TAMPA CIRCULAR 703M (327896)</t>
  </si>
  <si>
    <t>327896</t>
  </si>
  <si>
    <t>e9098cfb</t>
  </si>
  <si>
    <t>VT130</t>
  </si>
  <si>
    <t>TAMPA CIRCULAR 703MM R3 (327789)</t>
  </si>
  <si>
    <t>327789</t>
  </si>
  <si>
    <t>40833620</t>
  </si>
  <si>
    <t>VT131</t>
  </si>
  <si>
    <t>TAMPA CIRCULAR 74 CM R1 (327786)</t>
  </si>
  <si>
    <t>327786</t>
  </si>
  <si>
    <t>6d206cb5</t>
  </si>
  <si>
    <t>VT132</t>
  </si>
  <si>
    <t>TAMPA RETANGULAR 63CMX39CM R1 (327788)</t>
  </si>
  <si>
    <t>327788</t>
  </si>
  <si>
    <t>IdUsuario</t>
  </si>
  <si>
    <t>Email</t>
  </si>
  <si>
    <t>Nome</t>
  </si>
  <si>
    <t>Perfil</t>
  </si>
  <si>
    <t>andrewsdigital86@gmail.com</t>
  </si>
  <si>
    <t>Lee Andrew</t>
  </si>
  <si>
    <t>adm</t>
  </si>
  <si>
    <t>leeandrewls@gmail.com</t>
  </si>
  <si>
    <t>Andrew Tec</t>
  </si>
  <si>
    <t>helio.sobreira@gmail.com</t>
  </si>
  <si>
    <t>Helio Germano</t>
  </si>
  <si>
    <t>xonmedicao@gmail.com</t>
  </si>
  <si>
    <t>Fabricio</t>
  </si>
  <si>
    <t>IdMenu</t>
  </si>
  <si>
    <t>Visao</t>
  </si>
  <si>
    <t>Imagem</t>
  </si>
  <si>
    <t>Ordem de Serviço</t>
  </si>
  <si>
    <t>Menu_Images/1.Imagem.160059.png</t>
  </si>
  <si>
    <t>780cf468</t>
  </si>
  <si>
    <t>Usuários</t>
  </si>
  <si>
    <t>Usuarios</t>
  </si>
  <si>
    <t>Menu_Images/780cf468.Imagem.160445.png</t>
  </si>
  <si>
    <t>deb469a5</t>
  </si>
  <si>
    <t>Equipes</t>
  </si>
  <si>
    <t>Menu_Images/deb469a5.Imagem.160607.png</t>
  </si>
  <si>
    <t>a96189b8</t>
  </si>
  <si>
    <t>Movimentação de Material</t>
  </si>
  <si>
    <t>Movimentacao_visualizar</t>
  </si>
  <si>
    <t>Menu_Images/a96189b8.Imagem.161131.png</t>
  </si>
  <si>
    <t>8eaecddd</t>
  </si>
  <si>
    <t>Consultas</t>
  </si>
  <si>
    <t>MenuConsultas</t>
  </si>
  <si>
    <t>Menu_Images/8eaecddd.Imagem.195432.png</t>
  </si>
  <si>
    <t>38709cb4</t>
  </si>
  <si>
    <t>Cadastros</t>
  </si>
  <si>
    <t>MenuCadastros</t>
  </si>
  <si>
    <t>Menu_Images/38709cb4.Imagem.195709.png</t>
  </si>
  <si>
    <t>Tipo de Movimento</t>
  </si>
  <si>
    <t>Obras</t>
  </si>
  <si>
    <t>Produtos</t>
  </si>
  <si>
    <t>Status Operacao</t>
  </si>
  <si>
    <t>Status Medição</t>
  </si>
  <si>
    <t>Consulta Por Centro/Equipe</t>
  </si>
  <si>
    <t>RelCentroEquipe</t>
  </si>
  <si>
    <t>Consulta Por Material v2</t>
  </si>
  <si>
    <t>Consulta Material</t>
  </si>
  <si>
    <t>Consulta Por Material v1</t>
  </si>
  <si>
    <t>VerEstoque</t>
  </si>
  <si>
    <t>IdParametro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</si>
</sst>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dd&quot;/&quot;mm&quot;/&quot;yy"/>
    <numFmt numFmtId="165" formatCode="dd/mm/yyyy\ hh:mm:ss"/>
    <numFmt numFmtId="166" formatCode="yy/mm/dd"/>
    <numFmt numFmtId="167" formatCode="mmmdd"/>
    <numFmt numFmtId="168" formatCode="[$R$ -416]#,##0"/>
    <numFmt numFmtId="169" formatCode="dd&quot;-&quot;mmm"/>
    <numFmt numFmtId="170" formatCode="ddd"/>
    <numFmt numFmtId="171" formatCode="0.0%"/>
    <numFmt numFmtId="172" formatCode="[$R$]#,##0.00"/>
    <numFmt numFmtId="173" formatCode="#,##0.00;\(#,##0.00\)"/>
    <numFmt numFmtId="174" formatCode="#,##0.0"/>
    <numFmt numFmtId="175" formatCode="dd&quot;/&quot;mm&quot;/&quot;yyyy"/>
  </numFmts>
  <fonts count="27">
    <font>
      <sz val="10"/>
      <color rgb="FF000000"/>
      <name val="Arial"/>
      <scheme val="minor"/>
    </font>
    <font>
      <b/>
      <sz val="9"/>
      <color rgb="FFFFFFFF"/>
      <name val="Arial"/>
      <family val="2"/>
    </font>
    <font>
      <b/>
      <sz val="9"/>
      <color rgb="FFFFFFFF"/>
      <name val="&quot;Calibri Light&quot;"/>
    </font>
    <font>
      <b/>
      <sz val="9"/>
      <color rgb="FFFFFFFF"/>
      <name val="Nunito"/>
    </font>
    <font>
      <b/>
      <sz val="10"/>
      <color rgb="FFFFFFFF"/>
      <name val="Arial"/>
      <family val="2"/>
      <scheme val="minor"/>
    </font>
    <font>
      <sz val="9"/>
      <color theme="1"/>
      <name val="Arial"/>
      <family val="2"/>
      <scheme val="minor"/>
    </font>
    <font>
      <sz val="10"/>
      <color rgb="FF000000"/>
      <name val="Arial"/>
      <family val="2"/>
    </font>
    <font>
      <sz val="9"/>
      <color rgb="FF000000"/>
      <name val="Arial"/>
      <family val="2"/>
    </font>
    <font>
      <sz val="11"/>
      <color rgb="FF000000"/>
      <name val="Calibri"/>
      <family val="2"/>
    </font>
    <font>
      <sz val="9"/>
      <color theme="1"/>
      <name val="Nunito"/>
    </font>
    <font>
      <sz val="9"/>
      <color rgb="FF000000"/>
      <name val="Nunito"/>
    </font>
    <font>
      <b/>
      <sz val="10"/>
      <color theme="0"/>
      <name val="Arial"/>
      <family val="2"/>
      <scheme val="minor"/>
    </font>
    <font>
      <sz val="10"/>
      <color theme="1"/>
      <name val="Arial"/>
      <family val="2"/>
      <scheme val="minor"/>
    </font>
    <font>
      <sz val="10"/>
      <color theme="1"/>
      <name val="Nunito"/>
    </font>
    <font>
      <sz val="10"/>
      <color rgb="FFFFFFFF"/>
      <name val="Nunito"/>
    </font>
    <font>
      <sz val="10"/>
      <color rgb="FF666666"/>
      <name val="Nunito"/>
    </font>
    <font>
      <sz val="10"/>
      <color rgb="FFB7B7B7"/>
      <name val="Nunito"/>
    </font>
    <font>
      <sz val="11"/>
      <color rgb="FFFFFFFF"/>
      <name val="Calibri"/>
      <family val="2"/>
    </font>
    <font>
      <sz val="11"/>
      <color theme="1"/>
      <name val="Calibri"/>
      <family val="2"/>
    </font>
    <font>
      <sz val="10"/>
      <color theme="1"/>
      <name val="Arial"/>
      <family val="2"/>
    </font>
    <font>
      <b/>
      <sz val="11"/>
      <color rgb="FFFFFFFF"/>
      <name val="Calibri"/>
      <family val="2"/>
    </font>
    <font>
      <sz val="9"/>
      <color rgb="FF000000"/>
      <name val="&quot;Calibri Light&quot;"/>
    </font>
    <font>
      <b/>
      <sz val="9"/>
      <color rgb="FFF3F3F3"/>
      <name val="Arial"/>
      <family val="2"/>
    </font>
    <font>
      <b/>
      <sz val="10"/>
      <color theme="1"/>
      <name val="Nunito"/>
    </font>
    <font>
      <b/>
      <sz val="10"/>
      <color rgb="FFFFFFFF"/>
      <name val="Calibri"/>
      <family val="2"/>
    </font>
    <font>
      <b/>
      <sz val="10"/>
      <color rgb="FFFFFFFF"/>
      <name val="Arial"/>
      <family val="2"/>
    </font>
    <font>
      <u/>
      <sz val="10"/>
      <color rgb="FF1155CC"/>
      <name val="Arial"/>
      <family val="2"/>
    </font>
  </fonts>
  <fills count="13">
    <fill>
      <patternFill patternType="none"/>
    </fill>
    <fill>
      <patternFill patternType="gray125"/>
    </fill>
    <fill>
      <patternFill patternType="solid">
        <fgColor rgb="FF000000"/>
        <bgColor rgb="FF000000"/>
      </patternFill>
    </fill>
    <fill>
      <patternFill patternType="solid">
        <fgColor rgb="FF76A5AF"/>
        <bgColor rgb="FF76A5AF"/>
      </patternFill>
    </fill>
    <fill>
      <patternFill patternType="solid">
        <fgColor theme="1"/>
        <bgColor theme="1"/>
      </patternFill>
    </fill>
    <fill>
      <patternFill patternType="solid">
        <fgColor rgb="FFCAB3AD"/>
        <bgColor rgb="FFCAB3AD"/>
      </patternFill>
    </fill>
    <fill>
      <patternFill patternType="solid">
        <fgColor rgb="FFD9EAD3"/>
        <bgColor rgb="FFD9EAD3"/>
      </patternFill>
    </fill>
    <fill>
      <patternFill patternType="solid">
        <fgColor rgb="FFF3F3F3"/>
        <bgColor rgb="FFF3F3F3"/>
      </patternFill>
    </fill>
    <fill>
      <patternFill patternType="solid">
        <fgColor rgb="FFFCE5CD"/>
        <bgColor rgb="FFFCE5CD"/>
      </patternFill>
    </fill>
    <fill>
      <patternFill patternType="solid">
        <fgColor rgb="FFEFEFEF"/>
        <bgColor rgb="FFEFEFEF"/>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4">
    <border>
      <left/>
      <right/>
      <top/>
      <bottom/>
      <diagonal/>
    </border>
    <border>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116">
    <xf numFmtId="0" fontId="0" fillId="0" borderId="0" xfId="0"/>
    <xf numFmtId="49" fontId="3" fillId="4" borderId="0" xfId="0" applyNumberFormat="1" applyFont="1" applyFill="1" applyAlignment="1">
      <alignment horizontal="left" vertical="center"/>
    </xf>
    <xf numFmtId="0" fontId="4" fillId="2" borderId="0" xfId="0" applyFont="1" applyFill="1" applyAlignment="1">
      <alignment horizontal="center"/>
    </xf>
    <xf numFmtId="0" fontId="6" fillId="0" borderId="0" xfId="0" applyFont="1"/>
    <xf numFmtId="0" fontId="7" fillId="0" borderId="0" xfId="0" applyFont="1" applyAlignment="1">
      <alignment horizontal="left"/>
    </xf>
    <xf numFmtId="49" fontId="10" fillId="0" borderId="0" xfId="0" applyNumberFormat="1" applyFont="1" applyAlignment="1">
      <alignment horizontal="left"/>
    </xf>
    <xf numFmtId="0" fontId="6" fillId="0" borderId="0" xfId="0" applyFont="1" applyAlignment="1">
      <alignment horizontal="right"/>
    </xf>
    <xf numFmtId="0" fontId="6" fillId="0" borderId="0" xfId="0" quotePrefix="1" applyFont="1" applyAlignment="1">
      <alignment horizontal="right"/>
    </xf>
    <xf numFmtId="0" fontId="4" fillId="2" borderId="0" xfId="0" applyFont="1" applyFill="1" applyAlignment="1">
      <alignment horizontal="left"/>
    </xf>
    <xf numFmtId="0" fontId="11" fillId="2" borderId="0" xfId="0" applyFont="1" applyFill="1" applyAlignment="1">
      <alignment horizontal="left"/>
    </xf>
    <xf numFmtId="0" fontId="6" fillId="0" borderId="0" xfId="0" applyFont="1" applyAlignment="1">
      <alignment horizontal="left"/>
    </xf>
    <xf numFmtId="0" fontId="12" fillId="0" borderId="0" xfId="0" applyFont="1" applyAlignment="1">
      <alignment horizontal="left"/>
    </xf>
    <xf numFmtId="166" fontId="6" fillId="0" borderId="0" xfId="0" applyNumberFormat="1" applyFont="1" applyAlignment="1">
      <alignment horizontal="left"/>
    </xf>
    <xf numFmtId="166" fontId="12" fillId="0" borderId="0" xfId="0" applyNumberFormat="1" applyFont="1" applyAlignment="1">
      <alignment horizontal="left"/>
    </xf>
    <xf numFmtId="14" fontId="6" fillId="0" borderId="0" xfId="0" applyNumberFormat="1" applyFont="1" applyAlignment="1">
      <alignment horizontal="left"/>
    </xf>
    <xf numFmtId="0" fontId="6" fillId="0" borderId="0" xfId="0" quotePrefix="1" applyFont="1" applyAlignment="1">
      <alignment horizontal="left"/>
    </xf>
    <xf numFmtId="11" fontId="6" fillId="0" borderId="0" xfId="0" applyNumberFormat="1" applyFont="1" applyAlignment="1">
      <alignment horizontal="left"/>
    </xf>
    <xf numFmtId="14" fontId="6" fillId="0" borderId="0" xfId="0" applyNumberFormat="1" applyFont="1" applyAlignment="1">
      <alignment horizontal="right"/>
    </xf>
    <xf numFmtId="0" fontId="6" fillId="0" borderId="0" xfId="0" quotePrefix="1" applyFont="1"/>
    <xf numFmtId="0" fontId="12" fillId="0" borderId="0" xfId="0" applyFont="1"/>
    <xf numFmtId="0" fontId="7" fillId="0" borderId="0" xfId="0" applyFont="1"/>
    <xf numFmtId="0" fontId="7" fillId="0" borderId="0" xfId="0" quotePrefix="1" applyFont="1"/>
    <xf numFmtId="167" fontId="6" fillId="0" borderId="0" xfId="0" applyNumberFormat="1" applyFont="1"/>
    <xf numFmtId="11" fontId="6" fillId="0" borderId="0" xfId="0" applyNumberFormat="1" applyFont="1" applyAlignment="1">
      <alignment horizontal="right"/>
    </xf>
    <xf numFmtId="165" fontId="12" fillId="0" borderId="0" xfId="0" applyNumberFormat="1" applyFont="1"/>
    <xf numFmtId="0" fontId="11" fillId="2" borderId="0" xfId="0" applyFont="1" applyFill="1" applyAlignment="1">
      <alignment horizontal="center"/>
    </xf>
    <xf numFmtId="14" fontId="6" fillId="0" borderId="0" xfId="0" applyNumberFormat="1" applyFont="1"/>
    <xf numFmtId="0" fontId="12" fillId="0" borderId="0" xfId="0" quotePrefix="1" applyFont="1"/>
    <xf numFmtId="0" fontId="13" fillId="0" borderId="0" xfId="0" applyFont="1" applyAlignment="1">
      <alignment horizontal="center"/>
    </xf>
    <xf numFmtId="0" fontId="13" fillId="0" borderId="0" xfId="0" applyFont="1"/>
    <xf numFmtId="0" fontId="13" fillId="0" borderId="0" xfId="0" applyFont="1" applyAlignment="1">
      <alignment horizontal="left"/>
    </xf>
    <xf numFmtId="49" fontId="14" fillId="5" borderId="0" xfId="0" applyNumberFormat="1" applyFont="1" applyFill="1" applyAlignment="1">
      <alignment horizontal="center"/>
    </xf>
    <xf numFmtId="0" fontId="14" fillId="5" borderId="0" xfId="0" applyFont="1" applyFill="1" applyAlignment="1">
      <alignment horizontal="center"/>
    </xf>
    <xf numFmtId="3" fontId="14" fillId="5" borderId="0" xfId="0" applyNumberFormat="1" applyFont="1" applyFill="1" applyAlignment="1">
      <alignment horizontal="center"/>
    </xf>
    <xf numFmtId="168" fontId="14" fillId="5" borderId="0" xfId="0" applyNumberFormat="1" applyFont="1" applyFill="1" applyAlignment="1">
      <alignment horizontal="center"/>
    </xf>
    <xf numFmtId="3" fontId="14" fillId="5" borderId="0" xfId="0" applyNumberFormat="1" applyFont="1" applyFill="1" applyAlignment="1">
      <alignment horizontal="left"/>
    </xf>
    <xf numFmtId="3" fontId="15" fillId="6" borderId="0" xfId="0" applyNumberFormat="1" applyFont="1" applyFill="1" applyAlignment="1">
      <alignment horizontal="center"/>
    </xf>
    <xf numFmtId="169" fontId="16" fillId="0" borderId="0" xfId="0" applyNumberFormat="1" applyFont="1" applyAlignment="1">
      <alignment horizontal="center"/>
    </xf>
    <xf numFmtId="49" fontId="13" fillId="7" borderId="0" xfId="0" applyNumberFormat="1" applyFont="1" applyFill="1" applyAlignment="1">
      <alignment horizontal="center"/>
    </xf>
    <xf numFmtId="170" fontId="13" fillId="7" borderId="0" xfId="0" applyNumberFormat="1" applyFont="1" applyFill="1" applyAlignment="1">
      <alignment horizontal="center"/>
    </xf>
    <xf numFmtId="3" fontId="13" fillId="7" borderId="0" xfId="0" applyNumberFormat="1" applyFont="1" applyFill="1" applyAlignment="1">
      <alignment horizontal="center"/>
    </xf>
    <xf numFmtId="3" fontId="13" fillId="0" borderId="0" xfId="0" applyNumberFormat="1" applyFont="1" applyAlignment="1">
      <alignment horizontal="center"/>
    </xf>
    <xf numFmtId="171" fontId="13" fillId="0" borderId="0" xfId="0" applyNumberFormat="1" applyFont="1" applyAlignment="1">
      <alignment horizontal="center"/>
    </xf>
    <xf numFmtId="0" fontId="13" fillId="0" borderId="0" xfId="0" applyFont="1" applyAlignment="1">
      <alignment horizontal="right"/>
    </xf>
    <xf numFmtId="4" fontId="13" fillId="8" borderId="0" xfId="0" applyNumberFormat="1" applyFont="1" applyFill="1" applyAlignment="1">
      <alignment horizontal="center"/>
    </xf>
    <xf numFmtId="3" fontId="13" fillId="8" borderId="0" xfId="0" applyNumberFormat="1" applyFont="1" applyFill="1" applyAlignment="1">
      <alignment horizontal="center"/>
    </xf>
    <xf numFmtId="49" fontId="13" fillId="0" borderId="0" xfId="0" applyNumberFormat="1" applyFont="1" applyAlignment="1">
      <alignment horizontal="center"/>
    </xf>
    <xf numFmtId="170" fontId="13" fillId="0" borderId="0" xfId="0" applyNumberFormat="1" applyFont="1" applyAlignment="1">
      <alignment horizontal="center"/>
    </xf>
    <xf numFmtId="10" fontId="13" fillId="0" borderId="0" xfId="0" applyNumberFormat="1" applyFont="1" applyAlignment="1">
      <alignment horizontal="center"/>
    </xf>
    <xf numFmtId="10" fontId="13" fillId="9" borderId="0" xfId="0" applyNumberFormat="1" applyFont="1" applyFill="1" applyAlignment="1">
      <alignment horizontal="center"/>
    </xf>
    <xf numFmtId="49" fontId="13" fillId="0" borderId="0" xfId="0" applyNumberFormat="1" applyFont="1"/>
    <xf numFmtId="168" fontId="13" fillId="0" borderId="0" xfId="0" applyNumberFormat="1" applyFont="1"/>
    <xf numFmtId="0" fontId="17" fillId="2" borderId="0" xfId="0" applyFont="1" applyFill="1"/>
    <xf numFmtId="0" fontId="18" fillId="0" borderId="0" xfId="0" applyFont="1"/>
    <xf numFmtId="0" fontId="18" fillId="0" borderId="0" xfId="0" applyFont="1" applyAlignment="1">
      <alignment horizontal="right"/>
    </xf>
    <xf numFmtId="0" fontId="19" fillId="0" borderId="0" xfId="0" applyFont="1"/>
    <xf numFmtId="0" fontId="13" fillId="10" borderId="0" xfId="0" applyFont="1" applyFill="1" applyAlignment="1">
      <alignment horizontal="center"/>
    </xf>
    <xf numFmtId="1" fontId="13" fillId="0" borderId="0" xfId="0" applyNumberFormat="1" applyFont="1" applyAlignment="1">
      <alignment horizontal="center"/>
    </xf>
    <xf numFmtId="0" fontId="1" fillId="2" borderId="0" xfId="0" applyFont="1" applyFill="1" applyAlignment="1">
      <alignment horizontal="center"/>
    </xf>
    <xf numFmtId="0" fontId="20" fillId="2" borderId="0" xfId="0" applyFont="1" applyFill="1" applyAlignment="1">
      <alignment horizontal="center"/>
    </xf>
    <xf numFmtId="0" fontId="8" fillId="0" borderId="0" xfId="0" applyFont="1"/>
    <xf numFmtId="0" fontId="7" fillId="0" borderId="0" xfId="0" applyFont="1" applyAlignment="1">
      <alignment horizontal="center"/>
    </xf>
    <xf numFmtId="0" fontId="21" fillId="0" borderId="0" xfId="0" applyFont="1" applyAlignment="1">
      <alignment horizontal="center"/>
    </xf>
    <xf numFmtId="172" fontId="21" fillId="0" borderId="0" xfId="0" applyNumberFormat="1" applyFont="1" applyAlignment="1">
      <alignment horizontal="center"/>
    </xf>
    <xf numFmtId="10" fontId="21" fillId="8" borderId="0" xfId="0" applyNumberFormat="1" applyFont="1" applyFill="1" applyAlignment="1">
      <alignment horizontal="center"/>
    </xf>
    <xf numFmtId="10" fontId="21" fillId="11" borderId="0" xfId="0" applyNumberFormat="1" applyFont="1" applyFill="1" applyAlignment="1">
      <alignment horizontal="center"/>
    </xf>
    <xf numFmtId="0" fontId="22" fillId="2" borderId="0" xfId="0" applyFont="1" applyFill="1" applyAlignment="1">
      <alignment horizontal="center"/>
    </xf>
    <xf numFmtId="173" fontId="22" fillId="2" borderId="0" xfId="0" applyNumberFormat="1" applyFont="1" applyFill="1" applyAlignment="1">
      <alignment horizontal="center"/>
    </xf>
    <xf numFmtId="0" fontId="5" fillId="7" borderId="0" xfId="0" applyFont="1" applyFill="1" applyAlignment="1">
      <alignment horizontal="center"/>
    </xf>
    <xf numFmtId="173" fontId="5" fillId="10" borderId="0" xfId="0" applyNumberFormat="1" applyFont="1" applyFill="1" applyAlignment="1">
      <alignment horizontal="center"/>
    </xf>
    <xf numFmtId="0" fontId="5" fillId="10" borderId="0" xfId="0" applyFont="1" applyFill="1" applyAlignment="1">
      <alignment horizontal="center"/>
    </xf>
    <xf numFmtId="0" fontId="8" fillId="0" borderId="0" xfId="0" applyFont="1" applyAlignment="1">
      <alignment horizontal="center"/>
    </xf>
    <xf numFmtId="0" fontId="23" fillId="6" borderId="0" xfId="0" applyFont="1" applyFill="1" applyAlignment="1">
      <alignment horizontal="center"/>
    </xf>
    <xf numFmtId="164" fontId="23" fillId="6" borderId="0" xfId="0" applyNumberFormat="1" applyFont="1" applyFill="1" applyAlignment="1">
      <alignment horizontal="center"/>
    </xf>
    <xf numFmtId="174" fontId="23" fillId="6" borderId="0" xfId="0" applyNumberFormat="1" applyFont="1" applyFill="1" applyAlignment="1">
      <alignment horizontal="center"/>
    </xf>
    <xf numFmtId="175" fontId="13" fillId="0" borderId="0" xfId="0" applyNumberFormat="1" applyFont="1" applyAlignment="1">
      <alignment horizontal="center"/>
    </xf>
    <xf numFmtId="14" fontId="10" fillId="0" borderId="0" xfId="0" applyNumberFormat="1" applyFont="1" applyAlignment="1">
      <alignment horizontal="center"/>
    </xf>
    <xf numFmtId="174" fontId="12" fillId="0" borderId="0" xfId="0" applyNumberFormat="1" applyFont="1"/>
    <xf numFmtId="14" fontId="10" fillId="10" borderId="0" xfId="0" applyNumberFormat="1" applyFont="1" applyFill="1" applyAlignment="1">
      <alignment horizontal="center"/>
    </xf>
    <xf numFmtId="0" fontId="13" fillId="10" borderId="0" xfId="0" applyFont="1" applyFill="1"/>
    <xf numFmtId="174" fontId="12" fillId="10" borderId="0" xfId="0" applyNumberFormat="1" applyFont="1" applyFill="1"/>
    <xf numFmtId="0" fontId="23" fillId="0" borderId="0" xfId="0" applyFont="1"/>
    <xf numFmtId="164" fontId="13" fillId="0" borderId="0" xfId="0" applyNumberFormat="1" applyFont="1" applyAlignment="1">
      <alignment horizontal="center"/>
    </xf>
    <xf numFmtId="174" fontId="13" fillId="0" borderId="0" xfId="0" applyNumberFormat="1" applyFont="1"/>
    <xf numFmtId="0" fontId="17" fillId="2" borderId="0" xfId="0" applyFont="1" applyFill="1" applyAlignment="1">
      <alignment horizontal="left"/>
    </xf>
    <xf numFmtId="14" fontId="12" fillId="0" borderId="0" xfId="0" applyNumberFormat="1" applyFont="1"/>
    <xf numFmtId="0" fontId="17" fillId="2" borderId="1" xfId="0" applyFont="1" applyFill="1" applyBorder="1"/>
    <xf numFmtId="0" fontId="24" fillId="2" borderId="2" xfId="0" applyFont="1" applyFill="1" applyBorder="1" applyAlignment="1">
      <alignment horizontal="center"/>
    </xf>
    <xf numFmtId="0" fontId="24" fillId="2" borderId="3" xfId="0" applyFont="1" applyFill="1" applyBorder="1" applyAlignment="1">
      <alignment horizontal="center"/>
    </xf>
    <xf numFmtId="0" fontId="18" fillId="0" borderId="0" xfId="0" quotePrefix="1" applyFont="1"/>
    <xf numFmtId="2" fontId="12" fillId="0" borderId="0" xfId="0" applyNumberFormat="1" applyFont="1"/>
    <xf numFmtId="0" fontId="25" fillId="2" borderId="0" xfId="0" applyFont="1" applyFill="1" applyAlignment="1">
      <alignment horizontal="center"/>
    </xf>
    <xf numFmtId="0" fontId="26" fillId="0" borderId="0" xfId="0" applyFont="1"/>
    <xf numFmtId="0" fontId="6" fillId="0" borderId="0" xfId="0" applyFont="1" applyAlignment="1">
      <alignment horizontal="center"/>
    </xf>
    <xf numFmtId="0" fontId="19" fillId="0" borderId="0" xfId="0" applyFont="1" applyAlignment="1">
      <alignment horizontal="right"/>
    </xf>
    <xf numFmtId="0" fontId="19" fillId="12" borderId="0" xfId="0" applyFont="1" applyFill="1"/>
    <xf numFmtId="0" fontId="19" fillId="0" borderId="0" xfId="0" quotePrefix="1" applyFont="1"/>
    <xf numFmtId="0" fontId="6" fillId="0" borderId="0" xfId="0" applyFont="1" applyAlignment="1">
      <alignment horizontal="left"/>
    </xf>
    <xf numFmtId="0" fontId="0" fillId="0" borderId="0" xfId="0"/>
    <xf numFmtId="49" fontId="1" fillId="2" borderId="0" xfId="0" applyNumberFormat="1" applyFont="1" applyFill="1" applyAlignment="1">
      <alignment horizontal="left" vertical="center"/>
    </xf>
    <xf numFmtId="49" fontId="2" fillId="2" borderId="0" xfId="0" applyNumberFormat="1" applyFont="1" applyFill="1" applyAlignment="1">
      <alignment horizontal="left" vertical="center"/>
    </xf>
    <xf numFmtId="49" fontId="1" fillId="3" borderId="0" xfId="0" applyNumberFormat="1" applyFont="1" applyFill="1" applyAlignment="1">
      <alignment horizontal="left" vertical="center"/>
    </xf>
    <xf numFmtId="49" fontId="2" fillId="3" borderId="0" xfId="0" applyNumberFormat="1" applyFont="1" applyFill="1" applyAlignment="1">
      <alignment horizontal="left" vertical="center"/>
    </xf>
    <xf numFmtId="49" fontId="1" fillId="4" borderId="0" xfId="0" applyNumberFormat="1" applyFont="1" applyFill="1" applyAlignment="1">
      <alignment horizontal="left" vertical="center"/>
    </xf>
    <xf numFmtId="49" fontId="3" fillId="4" borderId="0" xfId="0" applyNumberFormat="1" applyFont="1" applyFill="1" applyAlignment="1">
      <alignment horizontal="center" vertical="center"/>
    </xf>
    <xf numFmtId="49" fontId="4" fillId="2" borderId="0" xfId="0" applyNumberFormat="1" applyFont="1" applyFill="1" applyAlignment="1">
      <alignment horizontal="center"/>
    </xf>
    <xf numFmtId="49" fontId="0" fillId="0" borderId="0" xfId="0" applyNumberFormat="1"/>
    <xf numFmtId="49" fontId="5" fillId="0" borderId="0" xfId="0" applyNumberFormat="1" applyFont="1" applyAlignment="1">
      <alignment horizontal="left"/>
    </xf>
    <xf numFmtId="49" fontId="6" fillId="0" borderId="0" xfId="0" applyNumberFormat="1" applyFont="1"/>
    <xf numFmtId="49" fontId="7" fillId="0" borderId="0" xfId="0" applyNumberFormat="1" applyFont="1" applyAlignment="1">
      <alignment horizontal="left"/>
    </xf>
    <xf numFmtId="49" fontId="8" fillId="0" borderId="0" xfId="0" applyNumberFormat="1" applyFont="1" applyAlignment="1">
      <alignment horizontal="left"/>
    </xf>
    <xf numFmtId="49" fontId="9" fillId="0" borderId="0" xfId="0" applyNumberFormat="1" applyFont="1" applyAlignment="1">
      <alignment horizontal="center"/>
    </xf>
    <xf numFmtId="49" fontId="9" fillId="0" borderId="0" xfId="0" applyNumberFormat="1" applyFont="1" applyAlignment="1">
      <alignment horizontal="left"/>
    </xf>
    <xf numFmtId="49" fontId="6" fillId="0" borderId="0" xfId="0" applyNumberFormat="1" applyFont="1" applyAlignment="1">
      <alignment horizontal="right"/>
    </xf>
    <xf numFmtId="49" fontId="6" fillId="0" borderId="0" xfId="0" quotePrefix="1" applyNumberFormat="1" applyFont="1" applyAlignment="1">
      <alignment horizontal="right"/>
    </xf>
    <xf numFmtId="49" fontId="5" fillId="0" borderId="0" xfId="0" quotePrefix="1"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calcChain" Target="calcChain.xml"/><Relationship Id="rId8" Type="http://schemas.openxmlformats.org/officeDocument/2006/relationships/worksheet" Target="worksheets/sheet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OnLoad="1" refreshedDate="0" recordCount="0" xr:uid="{00000000-000A-0000-FFFF-FFFF00000000}">
  <cacheSource type="worksheet">
    <worksheetSource ref="A1:AL1" sheet="Os"/>
  </cacheSource>
  <cacheFields count="38">
    <cacheField name="IdOs">
      <sharedItems containsSemiMixedTypes="0" containsString="0"/>
    </cacheField>
    <cacheField name="Contrato">
      <sharedItems containsSemiMixedTypes="0" containsString="0"/>
    </cacheField>
    <cacheField name="Obra">
      <sharedItems containsSemiMixedTypes="0" containsString="0"/>
    </cacheField>
    <cacheField name="Protocolo">
      <sharedItems containsSemiMixedTypes="0" containsString="0"/>
    </cacheField>
    <cacheField name="Produto">
      <sharedItems containsSemiMixedTypes="0" containsString="0"/>
    </cacheField>
    <cacheField name="Entrante">
      <sharedItems containsSemiMixedTypes="0" containsString="0"/>
    </cacheField>
    <cacheField name="Prev. Exec.">
      <sharedItems containsSemiMixedTypes="0" containsString="0"/>
    </cacheField>
    <cacheField name="Observacoes">
      <sharedItems containsSemiMixedTypes="0" containsString="0"/>
    </cacheField>
    <cacheField name="Conclusao">
      <sharedItems containsSemiMixedTypes="0" containsString="0"/>
    </cacheField>
    <cacheField name="Descricao">
      <sharedItems containsSemiMixedTypes="0" containsString="0"/>
    </cacheField>
    <cacheField name="Cidade">
      <sharedItems containsSemiMixedTypes="0" containsString="0"/>
    </cacheField>
    <cacheField name="ValorServico">
      <sharedItems containsSemiMixedTypes="0" containsString="0"/>
    </cacheField>
    <cacheField name="StatusOperacao">
      <sharedItems containsSemiMixedTypes="0" containsString="0"/>
    </cacheField>
    <cacheField name="RespCliente">
      <sharedItems containsSemiMixedTypes="0" containsString="0"/>
    </cacheField>
    <cacheField name="MedicaoConsolidada">
      <sharedItems containsSemiMixedTypes="0" containsString="0"/>
    </cacheField>
    <cacheField name="ValorPago">
      <sharedItems containsSemiMixedTypes="0" containsString="0"/>
    </cacheField>
    <cacheField name="StatusMedicao">
      <sharedItems containsSemiMixedTypes="0" containsString="0"/>
    </cacheField>
    <cacheField name="StatusFinal">
      <sharedItems containsSemiMixedTypes="0" containsString="0"/>
    </cacheField>
    <cacheField name="ValorTercerizacao">
      <sharedItems containsSemiMixedTypes="0" containsString="0"/>
    </cacheField>
    <cacheField name="NPedidodeCompra">
      <sharedItems containsSemiMixedTypes="0" containsString="0"/>
    </cacheField>
    <cacheField name="Equipe">
      <sharedItems containsSemiMixedTypes="0" containsString="0"/>
    </cacheField>
    <cacheField name="NomeEquipe">
      <sharedItems containsSemiMixedTypes="0" containsString="0"/>
    </cacheField>
    <cacheField name="Lançamento">
      <sharedItems containsSemiMixedTypes="0" containsString="0"/>
    </cacheField>
    <cacheField name="CaboLancado?">
      <sharedItems containsSemiMixedTypes="0" containsString="0"/>
    </cacheField>
    <cacheField name="InfraRealizada?">
      <sharedItems containsSemiMixedTypes="0" containsString="0"/>
    </cacheField>
    <cacheField name="ProblemaEncontradoReparo">
      <sharedItems containsSemiMixedTypes="0" containsString="0"/>
    </cacheField>
    <cacheField name="CausaRaiz(Reparo)">
      <sharedItems containsSemiMixedTypes="0" containsString="0"/>
    </cacheField>
    <cacheField name="AcaoCorretiva(Reparo)">
      <sharedItems containsSemiMixedTypes="0" containsString="0"/>
    </cacheField>
    <cacheField name="MaterialAplicado">
      <sharedItems containsSemiMixedTypes="0" containsString="0"/>
    </cacheField>
    <cacheField name="Projeto">
      <sharedItems containsSemiMixedTypes="0" containsString="0"/>
    </cacheField>
    <cacheField name="SituacaoAtual">
      <sharedItems containsSemiMixedTypes="0" containsString="0"/>
    </cacheField>
    <cacheField name="Tempo">
      <sharedItems containsSemiMixedTypes="0" containsString="0"/>
    </cacheField>
    <cacheField name="NumNF">
      <sharedItems containsSemiMixedTypes="0" containsString="0"/>
    </cacheField>
    <cacheField name="MaterialAplicado?">
      <sharedItems containsSemiMixedTypes="0" containsString="0"/>
    </cacheField>
    <cacheField name="Data AGRUP_Entrante">
      <sharedItems containsSemiMixedTypes="0" containsString="0"/>
    </cacheField>
    <cacheField name="Data AGRUP_Conclusão">
      <sharedItems containsSemiMixedTypes="0" containsString="0"/>
    </cacheField>
    <cacheField name="Status Prazo">
      <sharedItems containsSemiMixedTypes="0" containsString="0"/>
    </cacheField>
    <cacheField name="Ard">
      <sharedItems containsSemiMixedTypes="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OnLoad="1" refreshedDate="0" recordCount="0" xr:uid="{00000000-000A-0000-FFFF-FFFF02000000}">
  <cacheSource type="worksheet">
    <worksheetSource ref="B1:AB1" sheet="Os"/>
  </cacheSource>
  <cacheFields count="27">
    <cacheField name="Contrato">
      <sharedItems containsSemiMixedTypes="0" containsString="0"/>
    </cacheField>
    <cacheField name="Obra">
      <sharedItems containsSemiMixedTypes="0" containsString="0"/>
    </cacheField>
    <cacheField name="Protocolo">
      <sharedItems containsSemiMixedTypes="0" containsString="0"/>
    </cacheField>
    <cacheField name="Produto">
      <sharedItems containsSemiMixedTypes="0" containsString="0"/>
    </cacheField>
    <cacheField name="Entrante">
      <sharedItems containsSemiMixedTypes="0" containsString="0"/>
    </cacheField>
    <cacheField name="Prev. Exec.">
      <sharedItems containsSemiMixedTypes="0" containsString="0"/>
    </cacheField>
    <cacheField name="Observacoes">
      <sharedItems containsSemiMixedTypes="0" containsString="0"/>
    </cacheField>
    <cacheField name="Conclusao">
      <sharedItems containsSemiMixedTypes="0" containsString="0"/>
    </cacheField>
    <cacheField name="Descricao">
      <sharedItems containsSemiMixedTypes="0" containsString="0"/>
    </cacheField>
    <cacheField name="Cidade">
      <sharedItems containsSemiMixedTypes="0" containsString="0"/>
    </cacheField>
    <cacheField name="ValorServico">
      <sharedItems containsSemiMixedTypes="0" containsString="0"/>
    </cacheField>
    <cacheField name="StatusOperacao">
      <sharedItems containsSemiMixedTypes="0" containsString="0"/>
    </cacheField>
    <cacheField name="RespCliente">
      <sharedItems containsSemiMixedTypes="0" containsString="0"/>
    </cacheField>
    <cacheField name="MedicaoConsolidada">
      <sharedItems containsSemiMixedTypes="0" containsString="0"/>
    </cacheField>
    <cacheField name="ValorPago">
      <sharedItems containsSemiMixedTypes="0" containsString="0"/>
    </cacheField>
    <cacheField name="StatusMedicao">
      <sharedItems containsSemiMixedTypes="0" containsString="0"/>
    </cacheField>
    <cacheField name="StatusFinal">
      <sharedItems containsSemiMixedTypes="0" containsString="0"/>
    </cacheField>
    <cacheField name="ValorTercerizacao">
      <sharedItems containsSemiMixedTypes="0" containsString="0"/>
    </cacheField>
    <cacheField name="NPedidodeCompra">
      <sharedItems containsSemiMixedTypes="0" containsString="0"/>
    </cacheField>
    <cacheField name="Equipe">
      <sharedItems containsSemiMixedTypes="0" containsString="0"/>
    </cacheField>
    <cacheField name="NomeEquipe">
      <sharedItems containsSemiMixedTypes="0" containsString="0"/>
    </cacheField>
    <cacheField name="Lançamento">
      <sharedItems containsSemiMixedTypes="0" containsString="0"/>
    </cacheField>
    <cacheField name="CaboLancado?">
      <sharedItems containsSemiMixedTypes="0" containsString="0"/>
    </cacheField>
    <cacheField name="InfraRealizada?">
      <sharedItems containsSemiMixedTypes="0" containsString="0"/>
    </cacheField>
    <cacheField name="ProblemaEncontradoReparo">
      <sharedItems containsSemiMixedTypes="0" containsString="0"/>
    </cacheField>
    <cacheField name="CausaRaiz(Reparo)">
      <sharedItems containsSemiMixedTypes="0" containsString="0"/>
    </cacheField>
    <cacheField name="AcaoCorretiva(Reparo)">
      <sharedItems containsSemiMixedTypes="0" containsString="0"/>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Din_OS" cacheId="0" applyNumberFormats="0" applyBorderFormats="0" applyFontFormats="0" applyPatternFormats="0" applyAlignmentFormats="0" applyWidthHeightFormats="0" dataCaption="" compact="0" compactData="0">
  <location ref="A1:C2" firstHeaderRow="0" firstDataRow="1" firstDataCol="0"/>
  <pivotFields count="38">
    <pivotField name="IdOs" compact="0" outline="0" multipleItemSelectionAllowed="1" showAll="0">
      <items count="1">
        <item t="default"/>
      </items>
    </pivotField>
    <pivotField name="Contrato" compact="0" outline="0" multipleItemSelectionAllowed="1" showAll="0">
      <items count="1">
        <item t="default"/>
      </items>
    </pivotField>
    <pivotField name="Obra" compact="0" outline="0" multipleItemSelectionAllowed="1" showAll="0">
      <items count="1">
        <item t="default"/>
      </items>
    </pivotField>
    <pivotField name="Protocolo" compact="0" outline="0" multipleItemSelectionAllowed="1" showAll="0">
      <items count="1">
        <item t="default"/>
      </items>
    </pivotField>
    <pivotField name="Produto" compact="0" outline="0" multipleItemSelectionAllowed="1" showAll="0">
      <items count="1">
        <item t="default"/>
      </items>
    </pivotField>
    <pivotField name="Entrante" dataField="1" compact="0" outline="0" multipleItemSelectionAllowed="1" showAll="0">
      <items count="1">
        <item t="default"/>
      </items>
    </pivotField>
    <pivotField name="Prev. Exec." compact="0" outline="0" multipleItemSelectionAllowed="1" showAll="0">
      <items count="1">
        <item t="default"/>
      </items>
    </pivotField>
    <pivotField name="Observacoes" compact="0" outline="0" multipleItemSelectionAllowed="1" showAll="0">
      <items count="1">
        <item t="default"/>
      </items>
    </pivotField>
    <pivotField name="Conclusao" dataField="1" compact="0" outline="0" multipleItemSelectionAllowed="1" showAll="0">
      <items count="1">
        <item t="default"/>
      </items>
    </pivotField>
    <pivotField name="Descricao" compact="0" outline="0" multipleItemSelectionAllowed="1" showAll="0">
      <items count="1">
        <item t="default"/>
      </items>
    </pivotField>
    <pivotField name="Cidade" compact="0" outline="0" multipleItemSelectionAllowed="1" showAll="0">
      <items count="1">
        <item t="default"/>
      </items>
    </pivotField>
    <pivotField name="ValorServico" compact="0" outline="0" multipleItemSelectionAllowed="1" showAll="0">
      <items count="1">
        <item t="default"/>
      </items>
    </pivotField>
    <pivotField name="StatusOperacao" compact="0" outline="0" multipleItemSelectionAllowed="1" showAll="0">
      <items count="1">
        <item t="default"/>
      </items>
    </pivotField>
    <pivotField name="RespCliente" compact="0" outline="0" multipleItemSelectionAllowed="1" showAll="0">
      <items count="1">
        <item t="default"/>
      </items>
    </pivotField>
    <pivotField name="MedicaoConsolidada" compact="0" outline="0" multipleItemSelectionAllowed="1" showAll="0">
      <items count="1">
        <item t="default"/>
      </items>
    </pivotField>
    <pivotField name="ValorPago" compact="0" outline="0" multipleItemSelectionAllowed="1" showAll="0">
      <items count="1">
        <item t="default"/>
      </items>
    </pivotField>
    <pivotField name="StatusMedicao" compact="0" outline="0" multipleItemSelectionAllowed="1" showAll="0">
      <items count="1">
        <item t="default"/>
      </items>
    </pivotField>
    <pivotField name="StatusFinal" compact="0" outline="0" multipleItemSelectionAllowed="1" showAll="0">
      <items count="1">
        <item t="default"/>
      </items>
    </pivotField>
    <pivotField name="ValorTercerizacao" compact="0" outline="0" multipleItemSelectionAllowed="1" showAll="0">
      <items count="1">
        <item t="default"/>
      </items>
    </pivotField>
    <pivotField name="NPedidodeCompra" compact="0" outline="0" multipleItemSelectionAllowed="1" showAll="0">
      <items count="1">
        <item t="default"/>
      </items>
    </pivotField>
    <pivotField name="Equipe" compact="0" outline="0" multipleItemSelectionAllowed="1" showAll="0">
      <items count="1">
        <item t="default"/>
      </items>
    </pivotField>
    <pivotField name="NomeEquipe" compact="0" outline="0" multipleItemSelectionAllowed="1" showAll="0">
      <items count="1">
        <item t="default"/>
      </items>
    </pivotField>
    <pivotField name="Lançamento" compact="0" outline="0" multipleItemSelectionAllowed="1" showAll="0">
      <items count="1">
        <item t="default"/>
      </items>
    </pivotField>
    <pivotField name="CaboLancado?" compact="0" outline="0" multipleItemSelectionAllowed="1" showAll="0">
      <items count="1">
        <item t="default"/>
      </items>
    </pivotField>
    <pivotField name="InfraRealizada?" compact="0" outline="0" multipleItemSelectionAllowed="1" showAll="0">
      <items count="1">
        <item t="default"/>
      </items>
    </pivotField>
    <pivotField name="ProblemaEncontradoReparo" compact="0" outline="0" multipleItemSelectionAllowed="1" showAll="0">
      <items count="1">
        <item t="default"/>
      </items>
    </pivotField>
    <pivotField name="CausaRaiz(Reparo)" compact="0" outline="0" multipleItemSelectionAllowed="1" showAll="0">
      <items count="1">
        <item t="default"/>
      </items>
    </pivotField>
    <pivotField name="AcaoCorretiva(Reparo)" compact="0" outline="0" multipleItemSelectionAllowed="1" showAll="0">
      <items count="1">
        <item t="default"/>
      </items>
    </pivotField>
    <pivotField name="MaterialAplicado" compact="0" outline="0" multipleItemSelectionAllowed="1" showAll="0">
      <items count="1">
        <item t="default"/>
      </items>
    </pivotField>
    <pivotField name="Projeto" compact="0" outline="0" multipleItemSelectionAllowed="1" showAll="0">
      <items count="1">
        <item t="default"/>
      </items>
    </pivotField>
    <pivotField name="SituacaoAtual" compact="0" outline="0" multipleItemSelectionAllowed="1" showAll="0">
      <items count="1">
        <item t="default"/>
      </items>
    </pivotField>
    <pivotField name="Tempo" compact="0" outline="0" multipleItemSelectionAllowed="1" showAll="0">
      <items count="1">
        <item t="default"/>
      </items>
    </pivotField>
    <pivotField name="NumNF" compact="0" outline="0" multipleItemSelectionAllowed="1" showAll="0">
      <items count="1">
        <item t="default"/>
      </items>
    </pivotField>
    <pivotField name="MaterialAplicado?" compact="0" outline="0" multipleItemSelectionAllowed="1" showAll="0">
      <items count="1">
        <item t="default"/>
      </items>
    </pivotField>
    <pivotField name="Data AGRUP_Entrante" axis="axisRow" compact="0" outline="0" multipleItemSelectionAllowed="1" showAll="0" sortType="ascending">
      <items count="1">
        <item t="default"/>
      </items>
    </pivotField>
    <pivotField name="Data AGRUP_Conclusão" compact="0" outline="0" multipleItemSelectionAllowed="1" showAll="0">
      <items count="1">
        <item t="default"/>
      </items>
    </pivotField>
    <pivotField name="Status Prazo" compact="0" outline="0" multipleItemSelectionAllowed="1" showAll="0">
      <items count="1">
        <item t="default"/>
      </items>
    </pivotField>
    <pivotField name="Ard" compact="0" outline="0" multipleItemSelectionAllowed="1" showAll="0">
      <items count="1">
        <item t="default"/>
      </items>
    </pivotField>
  </pivotFields>
  <rowFields count="1">
    <field x="34"/>
  </rowFields>
  <colFields count="1">
    <field x="-2"/>
  </colFields>
  <dataFields count="2">
    <dataField name="COUNTA of Entrante" fld="5" subtotal="count" baseField="0"/>
    <dataField name="COUNTA of Conclusao"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Tabela dinâmica 1" cacheId="2" applyNumberFormats="0" applyBorderFormats="0" applyFontFormats="0" applyPatternFormats="0" applyAlignmentFormats="0" applyWidthHeightFormats="0" dataCaption="" compact="0" compactData="0">
  <location ref="A3:B4" firstHeaderRow="0" firstDataRow="0" firstDataCol="0" rowPageCount="1" colPageCount="1"/>
  <pivotFields count="27">
    <pivotField name="Contrato" compact="0" outline="0" multipleItemSelectionAllowed="1" showAll="0">
      <items count="1">
        <item t="default"/>
      </items>
    </pivotField>
    <pivotField name="Obra" axis="axisPage" compact="0" outline="0" multipleItemSelectionAllowed="1" showAll="0">
      <items count="1">
        <item t="default"/>
      </items>
    </pivotField>
    <pivotField name="Protocolo" dataField="1" compact="0" outline="0" multipleItemSelectionAllowed="1" showAll="0">
      <items count="1">
        <item t="default"/>
      </items>
    </pivotField>
    <pivotField name="Produto" compact="0" outline="0" multipleItemSelectionAllowed="1" showAll="0">
      <items count="1">
        <item t="default"/>
      </items>
    </pivotField>
    <pivotField name="Entrante" compact="0" outline="0" multipleItemSelectionAllowed="1" showAll="0">
      <items count="1">
        <item t="default"/>
      </items>
    </pivotField>
    <pivotField name="Prev. Exec." compact="0" outline="0" multipleItemSelectionAllowed="1" showAll="0">
      <items count="1">
        <item t="default"/>
      </items>
    </pivotField>
    <pivotField name="Observacoes" compact="0" outline="0" multipleItemSelectionAllowed="1" showAll="0">
      <items count="1">
        <item t="default"/>
      </items>
    </pivotField>
    <pivotField name="Conclusao" axis="axisRow" compact="0" outline="0" multipleItemSelectionAllowed="1" showAll="0" sortType="ascending">
      <items count="1">
        <item t="default"/>
      </items>
    </pivotField>
    <pivotField name="Descricao" compact="0" outline="0" multipleItemSelectionAllowed="1" showAll="0">
      <items count="1">
        <item t="default"/>
      </items>
    </pivotField>
    <pivotField name="Cidade" compact="0" outline="0" multipleItemSelectionAllowed="1" showAll="0">
      <items count="1">
        <item t="default"/>
      </items>
    </pivotField>
    <pivotField name="ValorServico" compact="0" outline="0" multipleItemSelectionAllowed="1" showAll="0">
      <items count="1">
        <item t="default"/>
      </items>
    </pivotField>
    <pivotField name="StatusOperacao" compact="0" outline="0" multipleItemSelectionAllowed="1" showAll="0">
      <items count="1">
        <item t="default"/>
      </items>
    </pivotField>
    <pivotField name="RespCliente" compact="0" outline="0" multipleItemSelectionAllowed="1" showAll="0">
      <items count="1">
        <item t="default"/>
      </items>
    </pivotField>
    <pivotField name="MedicaoConsolidada" compact="0" outline="0" multipleItemSelectionAllowed="1" showAll="0">
      <items count="1">
        <item t="default"/>
      </items>
    </pivotField>
    <pivotField name="ValorPago" compact="0" outline="0" multipleItemSelectionAllowed="1" showAll="0">
      <items count="1">
        <item t="default"/>
      </items>
    </pivotField>
    <pivotField name="StatusMedicao" compact="0" outline="0" multipleItemSelectionAllowed="1" showAll="0">
      <items count="1">
        <item t="default"/>
      </items>
    </pivotField>
    <pivotField name="StatusFinal" compact="0" outline="0" multipleItemSelectionAllowed="1" showAll="0">
      <items count="1">
        <item t="default"/>
      </items>
    </pivotField>
    <pivotField name="ValorTercerizacao" compact="0" outline="0" multipleItemSelectionAllowed="1" showAll="0">
      <items count="1">
        <item t="default"/>
      </items>
    </pivotField>
    <pivotField name="NPedidodeCompra" compact="0" outline="0" multipleItemSelectionAllowed="1" showAll="0">
      <items count="1">
        <item t="default"/>
      </items>
    </pivotField>
    <pivotField name="Equipe" compact="0" outline="0" multipleItemSelectionAllowed="1" showAll="0">
      <items count="1">
        <item t="default"/>
      </items>
    </pivotField>
    <pivotField name="NomeEquipe" compact="0" outline="0" multipleItemSelectionAllowed="1" showAll="0">
      <items count="1">
        <item t="default"/>
      </items>
    </pivotField>
    <pivotField name="Lançamento" compact="0" outline="0" multipleItemSelectionAllowed="1" showAll="0">
      <items count="1">
        <item t="default"/>
      </items>
    </pivotField>
    <pivotField name="CaboLancado?" compact="0" outline="0" multipleItemSelectionAllowed="1" showAll="0">
      <items count="1">
        <item t="default"/>
      </items>
    </pivotField>
    <pivotField name="InfraRealizada?" compact="0" outline="0" multipleItemSelectionAllowed="1" showAll="0">
      <items count="1">
        <item t="default"/>
      </items>
    </pivotField>
    <pivotField name="ProblemaEncontradoReparo" compact="0" outline="0" multipleItemSelectionAllowed="1" showAll="0">
      <items count="1">
        <item t="default"/>
      </items>
    </pivotField>
    <pivotField name="CausaRaiz(Reparo)" compact="0" outline="0" multipleItemSelectionAllowed="1" showAll="0">
      <items count="1">
        <item t="default"/>
      </items>
    </pivotField>
    <pivotField name="AcaoCorretiva(Reparo)" compact="0" outline="0" multipleItemSelectionAllowed="1" showAll="0">
      <items count="1">
        <item t="default"/>
      </items>
    </pivotField>
  </pivotFields>
  <rowFields count="1">
    <field x="7"/>
  </rowFields>
  <pageFields count="1">
    <pageField fld="1" hier="0"/>
  </pageFields>
  <dataFields count="1">
    <dataField name="COUNTA of Protocolo"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5.xml.rels><?xml version="1.0" encoding="UTF-8" standalone="yes"?>
<Relationships xmlns="http://schemas.openxmlformats.org/package/2006/relationships"><Relationship Id="rId2" Type="http://schemas.openxmlformats.org/officeDocument/2006/relationships/hyperlink" Target="mailto:leeandrewls@gmail.com" TargetMode="External"/><Relationship Id="rId1" Type="http://schemas.openxmlformats.org/officeDocument/2006/relationships/hyperlink" Target="mailto:andrewsdigital8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V1150"/>
  <sheetViews>
    <sheetView topLeftCell="AJ1" workbookViewId="0">
      <pane ySplit="1" topLeftCell="A447" activePane="bottomLeft" state="frozen"/>
      <selection pane="bottomLeft" activeCell="G5" sqref="G5"/>
    </sheetView>
  </sheetViews>
  <sheetFormatPr defaultColWidth="12.5703125" defaultRowHeight="15.75" customHeight="1"/>
  <cols>
    <col min="1" max="1" width="9.5703125" style="106" customWidth="1"/>
    <col min="2" max="2" width="7.28515625" style="106" customWidth="1"/>
    <col min="3" max="3" width="12.7109375" style="106" customWidth="1"/>
    <col min="4" max="5" width="12.42578125" style="106" customWidth="1"/>
    <col min="6" max="7" width="14.7109375" style="106" customWidth="1"/>
    <col min="8" max="8" width="11.42578125" style="106" customWidth="1"/>
    <col min="9" max="9" width="14.7109375" style="106" customWidth="1"/>
    <col min="10" max="10" width="57.5703125" style="106" customWidth="1"/>
    <col min="11" max="11" width="10.5703125" style="106" customWidth="1"/>
    <col min="12" max="12" width="10.140625" style="106" customWidth="1"/>
    <col min="13" max="13" width="12.42578125" style="106" customWidth="1"/>
    <col min="14" max="14" width="9.5703125" style="106" customWidth="1"/>
    <col min="15" max="15" width="16" style="106" customWidth="1"/>
    <col min="16" max="16" width="8.42578125" style="106" customWidth="1"/>
    <col min="17" max="17" width="13.85546875" style="106" customWidth="1"/>
    <col min="18" max="18" width="9.140625" style="106" customWidth="1"/>
    <col min="19" max="19" width="13.7109375" style="106" customWidth="1"/>
    <col min="20" max="20" width="14.42578125" style="106" customWidth="1"/>
    <col min="21" max="21" width="8.42578125" style="106" customWidth="1"/>
    <col min="22" max="22" width="10.140625" style="106" customWidth="1"/>
    <col min="23" max="23" width="9.85546875" style="106" customWidth="1"/>
    <col min="24" max="24" width="11.85546875" style="106" customWidth="1"/>
    <col min="25" max="25" width="12.140625" style="106" customWidth="1"/>
    <col min="26" max="26" width="61.5703125" style="106" customWidth="1"/>
    <col min="27" max="27" width="18.7109375" style="106" customWidth="1"/>
    <col min="28" max="28" width="80.85546875" style="106" customWidth="1"/>
    <col min="29" max="29" width="66.7109375" style="106" customWidth="1"/>
    <col min="30" max="30" width="6.140625" style="106" customWidth="1"/>
    <col min="31" max="31" width="11" style="106" customWidth="1"/>
    <col min="32" max="32" width="9.7109375" style="106" customWidth="1"/>
    <col min="33" max="33" width="6.42578125" style="106" customWidth="1"/>
    <col min="34" max="34" width="13.85546875" style="106" customWidth="1"/>
    <col min="35" max="35" width="16.7109375" style="106" customWidth="1"/>
    <col min="36" max="36" width="17.85546875" style="106" customWidth="1"/>
    <col min="37" max="37" width="9.85546875" style="106" customWidth="1"/>
    <col min="38" max="38" width="3.5703125" style="106" customWidth="1"/>
    <col min="39" max="39" width="9.85546875" style="106" customWidth="1"/>
    <col min="40" max="44" width="13.85546875" style="106" customWidth="1"/>
    <col min="45" max="46" width="16.42578125" style="106" customWidth="1"/>
    <col min="47" max="48" width="18.5703125" style="106" customWidth="1"/>
    <col min="49" max="16384" width="12.5703125" style="106"/>
  </cols>
  <sheetData>
    <row r="1" spans="1:48">
      <c r="A1" s="99" t="s">
        <v>0</v>
      </c>
      <c r="B1" s="100" t="s">
        <v>1</v>
      </c>
      <c r="C1" s="100" t="s">
        <v>2</v>
      </c>
      <c r="D1" s="99" t="s">
        <v>3</v>
      </c>
      <c r="E1" s="101" t="s">
        <v>4</v>
      </c>
      <c r="F1" s="101" t="s">
        <v>5</v>
      </c>
      <c r="G1" s="102" t="s">
        <v>6</v>
      </c>
      <c r="H1" s="99" t="s">
        <v>7</v>
      </c>
      <c r="I1" s="102" t="s">
        <v>8</v>
      </c>
      <c r="J1" s="99" t="s">
        <v>9</v>
      </c>
      <c r="K1" s="100" t="s">
        <v>10</v>
      </c>
      <c r="L1" s="99" t="s">
        <v>11</v>
      </c>
      <c r="M1" s="99" t="s">
        <v>12</v>
      </c>
      <c r="N1" s="99" t="s">
        <v>13</v>
      </c>
      <c r="O1" s="99" t="s">
        <v>14</v>
      </c>
      <c r="P1" s="99" t="s">
        <v>15</v>
      </c>
      <c r="Q1" s="99" t="s">
        <v>16</v>
      </c>
      <c r="R1" s="99" t="s">
        <v>17</v>
      </c>
      <c r="S1" s="99" t="s">
        <v>18</v>
      </c>
      <c r="T1" s="99" t="s">
        <v>19</v>
      </c>
      <c r="U1" s="99" t="s">
        <v>20</v>
      </c>
      <c r="V1" s="99" t="s">
        <v>21</v>
      </c>
      <c r="W1" s="99" t="s">
        <v>22</v>
      </c>
      <c r="X1" s="99" t="s">
        <v>23</v>
      </c>
      <c r="Y1" s="99" t="s">
        <v>24</v>
      </c>
      <c r="Z1" s="99" t="s">
        <v>25</v>
      </c>
      <c r="AA1" s="99" t="s">
        <v>26</v>
      </c>
      <c r="AB1" s="99" t="s">
        <v>27</v>
      </c>
      <c r="AC1" s="99" t="s">
        <v>28</v>
      </c>
      <c r="AD1" s="99" t="s">
        <v>29</v>
      </c>
      <c r="AE1" s="99" t="s">
        <v>30</v>
      </c>
      <c r="AF1" s="99" t="s">
        <v>31</v>
      </c>
      <c r="AG1" s="99" t="s">
        <v>32</v>
      </c>
      <c r="AH1" s="103" t="s">
        <v>33</v>
      </c>
      <c r="AI1" s="104" t="s">
        <v>34</v>
      </c>
      <c r="AJ1" s="104" t="s">
        <v>35</v>
      </c>
      <c r="AK1" s="104" t="s">
        <v>36</v>
      </c>
      <c r="AL1" s="104" t="s">
        <v>37</v>
      </c>
      <c r="AM1" s="1" t="s">
        <v>38</v>
      </c>
      <c r="AN1" s="1" t="s">
        <v>39</v>
      </c>
      <c r="AO1" s="1" t="s">
        <v>40</v>
      </c>
      <c r="AP1" s="1" t="s">
        <v>41</v>
      </c>
      <c r="AQ1" s="1" t="s">
        <v>42</v>
      </c>
      <c r="AR1" s="1" t="s">
        <v>43</v>
      </c>
      <c r="AS1" s="1" t="s">
        <v>44</v>
      </c>
      <c r="AT1" s="1" t="s">
        <v>45</v>
      </c>
      <c r="AU1" s="105" t="s">
        <v>46</v>
      </c>
      <c r="AV1" s="105" t="s">
        <v>47</v>
      </c>
    </row>
    <row r="2" spans="1:48" ht="15.75" customHeight="1">
      <c r="A2" s="107" t="s">
        <v>48</v>
      </c>
      <c r="B2" s="107"/>
      <c r="C2" s="107"/>
      <c r="D2" s="108">
        <v>34907680</v>
      </c>
      <c r="E2" s="107"/>
      <c r="F2" s="109">
        <v>45805</v>
      </c>
      <c r="G2" s="109">
        <v>45838</v>
      </c>
      <c r="H2" s="107"/>
      <c r="I2" s="109">
        <v>45814</v>
      </c>
      <c r="J2" s="107"/>
      <c r="K2" s="107"/>
      <c r="L2" s="107">
        <v>10558.35</v>
      </c>
      <c r="M2" s="109" t="s">
        <v>49</v>
      </c>
      <c r="N2" s="108"/>
      <c r="O2" s="107"/>
      <c r="P2" s="107"/>
      <c r="Q2" s="107" t="s">
        <v>50</v>
      </c>
      <c r="R2" s="109" t="s">
        <v>51</v>
      </c>
      <c r="S2" s="107"/>
      <c r="T2" s="107"/>
      <c r="U2" s="110"/>
      <c r="V2" s="110"/>
      <c r="W2" s="107"/>
      <c r="X2" s="107"/>
      <c r="Y2" s="107"/>
      <c r="Z2" s="107"/>
      <c r="AA2" s="107"/>
      <c r="AB2" s="107"/>
      <c r="AC2" s="107"/>
      <c r="AD2" s="107"/>
      <c r="AE2" s="107"/>
      <c r="AF2" s="107">
        <f t="shared" ref="AF2:AF49" ca="1" si="0">IF(M2="Concluido",I2-F2,IF(M2="Cancelado",0,TODAY()-F2))</f>
        <v>197</v>
      </c>
      <c r="AG2" s="107"/>
      <c r="AH2" s="107"/>
      <c r="AI2" s="111"/>
      <c r="AJ2" s="111"/>
      <c r="AK2" s="111"/>
      <c r="AL2" s="111"/>
      <c r="AM2" s="112"/>
      <c r="AN2" s="112"/>
      <c r="AO2" s="5" t="s">
        <v>52</v>
      </c>
      <c r="AP2" s="5" t="s">
        <v>53</v>
      </c>
      <c r="AQ2" s="5" t="s">
        <v>54</v>
      </c>
      <c r="AR2" s="5" t="s">
        <v>55</v>
      </c>
      <c r="AS2" s="5">
        <v>648</v>
      </c>
      <c r="AT2" s="5">
        <v>81</v>
      </c>
      <c r="AU2" s="112"/>
      <c r="AV2" s="112" t="s">
        <v>56</v>
      </c>
    </row>
    <row r="3" spans="1:48" ht="15.75" customHeight="1">
      <c r="A3" s="107" t="s">
        <v>57</v>
      </c>
      <c r="B3" s="107"/>
      <c r="C3" s="107"/>
      <c r="D3" s="113">
        <v>35160533</v>
      </c>
      <c r="E3" s="107"/>
      <c r="F3" s="109">
        <v>45818</v>
      </c>
      <c r="G3" s="109">
        <v>45838</v>
      </c>
      <c r="H3" s="107"/>
      <c r="I3" s="109">
        <v>45828</v>
      </c>
      <c r="J3" s="107"/>
      <c r="K3" s="107"/>
      <c r="L3" s="107">
        <v>7885.35</v>
      </c>
      <c r="M3" s="109" t="s">
        <v>49</v>
      </c>
      <c r="N3" s="108"/>
      <c r="O3" s="107"/>
      <c r="P3" s="107"/>
      <c r="Q3" s="107" t="s">
        <v>50</v>
      </c>
      <c r="R3" s="109" t="s">
        <v>51</v>
      </c>
      <c r="S3" s="107"/>
      <c r="T3" s="107"/>
      <c r="U3" s="110"/>
      <c r="V3" s="110"/>
      <c r="W3" s="107"/>
      <c r="X3" s="107"/>
      <c r="Y3" s="107"/>
      <c r="Z3" s="107"/>
      <c r="AA3" s="107"/>
      <c r="AB3" s="107"/>
      <c r="AC3" s="107"/>
      <c r="AD3" s="107"/>
      <c r="AE3" s="107"/>
      <c r="AF3" s="107">
        <f t="shared" ca="1" si="0"/>
        <v>184</v>
      </c>
      <c r="AG3" s="107"/>
      <c r="AH3" s="107"/>
      <c r="AI3" s="111"/>
      <c r="AJ3" s="111"/>
      <c r="AK3" s="111"/>
      <c r="AL3" s="111"/>
      <c r="AM3" s="112"/>
      <c r="AN3" s="112"/>
      <c r="AO3" s="5" t="s">
        <v>52</v>
      </c>
      <c r="AP3" s="5" t="s">
        <v>58</v>
      </c>
      <c r="AQ3" s="5" t="s">
        <v>54</v>
      </c>
      <c r="AR3" s="5" t="s">
        <v>55</v>
      </c>
      <c r="AS3" s="5">
        <v>504</v>
      </c>
      <c r="AT3" s="5">
        <v>63</v>
      </c>
      <c r="AU3" s="112"/>
      <c r="AV3" s="112" t="s">
        <v>56</v>
      </c>
    </row>
    <row r="4" spans="1:48" ht="15.75" customHeight="1">
      <c r="A4" s="107" t="s">
        <v>59</v>
      </c>
      <c r="B4" s="107"/>
      <c r="C4" s="107"/>
      <c r="D4" s="113">
        <v>35213284</v>
      </c>
      <c r="E4" s="107"/>
      <c r="F4" s="109">
        <v>45824</v>
      </c>
      <c r="G4" s="109">
        <v>45868</v>
      </c>
      <c r="H4" s="107"/>
      <c r="I4" s="109">
        <v>45833.635150462964</v>
      </c>
      <c r="J4" s="107"/>
      <c r="K4" s="107"/>
      <c r="L4" s="107">
        <v>8152.65</v>
      </c>
      <c r="M4" s="109" t="s">
        <v>49</v>
      </c>
      <c r="N4" s="108"/>
      <c r="O4" s="107"/>
      <c r="P4" s="107"/>
      <c r="Q4" s="107" t="s">
        <v>50</v>
      </c>
      <c r="R4" s="109" t="s">
        <v>51</v>
      </c>
      <c r="S4" s="107"/>
      <c r="T4" s="107"/>
      <c r="U4" s="110"/>
      <c r="V4" s="110"/>
      <c r="W4" s="107"/>
      <c r="X4" s="107"/>
      <c r="Y4" s="107"/>
      <c r="Z4" s="107"/>
      <c r="AA4" s="107"/>
      <c r="AB4" s="107"/>
      <c r="AC4" s="107"/>
      <c r="AD4" s="107"/>
      <c r="AE4" s="107"/>
      <c r="AF4" s="107">
        <f t="shared" ca="1" si="0"/>
        <v>178</v>
      </c>
      <c r="AG4" s="107"/>
      <c r="AH4" s="107"/>
      <c r="AI4" s="111"/>
      <c r="AJ4" s="111"/>
      <c r="AK4" s="111"/>
      <c r="AL4" s="111"/>
      <c r="AM4" s="112"/>
      <c r="AN4" s="112"/>
      <c r="AO4" s="5" t="s">
        <v>52</v>
      </c>
      <c r="AP4" s="5" t="s">
        <v>60</v>
      </c>
      <c r="AQ4" s="5" t="s">
        <v>54</v>
      </c>
      <c r="AR4" s="5" t="s">
        <v>55</v>
      </c>
      <c r="AS4" s="5">
        <v>584</v>
      </c>
      <c r="AT4" s="5">
        <v>73</v>
      </c>
      <c r="AU4" s="112"/>
      <c r="AV4" s="112" t="s">
        <v>56</v>
      </c>
    </row>
    <row r="5" spans="1:48" ht="15.75" customHeight="1">
      <c r="A5" s="107" t="s">
        <v>61</v>
      </c>
      <c r="B5" s="107"/>
      <c r="C5" s="107"/>
      <c r="D5" s="113">
        <v>35217090</v>
      </c>
      <c r="E5" s="107"/>
      <c r="F5" s="109">
        <v>45824</v>
      </c>
      <c r="G5" s="109">
        <v>45868</v>
      </c>
      <c r="H5" s="107"/>
      <c r="I5" s="109">
        <v>45829</v>
      </c>
      <c r="J5" s="107"/>
      <c r="K5" s="107"/>
      <c r="L5" s="107">
        <v>4276.8</v>
      </c>
      <c r="M5" s="109" t="s">
        <v>49</v>
      </c>
      <c r="N5" s="108"/>
      <c r="O5" s="107"/>
      <c r="P5" s="107"/>
      <c r="Q5" s="107" t="s">
        <v>50</v>
      </c>
      <c r="R5" s="109" t="s">
        <v>51</v>
      </c>
      <c r="S5" s="107"/>
      <c r="T5" s="107"/>
      <c r="U5" s="110"/>
      <c r="V5" s="110"/>
      <c r="W5" s="107"/>
      <c r="X5" s="107"/>
      <c r="Y5" s="107"/>
      <c r="Z5" s="107"/>
      <c r="AA5" s="107"/>
      <c r="AB5" s="107"/>
      <c r="AC5" s="107"/>
      <c r="AD5" s="107"/>
      <c r="AE5" s="107"/>
      <c r="AF5" s="107">
        <f t="shared" ca="1" si="0"/>
        <v>178</v>
      </c>
      <c r="AG5" s="107"/>
      <c r="AH5" s="107"/>
      <c r="AI5" s="111"/>
      <c r="AJ5" s="111"/>
      <c r="AK5" s="111"/>
      <c r="AL5" s="111"/>
      <c r="AM5" s="112"/>
      <c r="AN5" s="112"/>
      <c r="AO5" s="5" t="s">
        <v>52</v>
      </c>
      <c r="AP5" s="5" t="s">
        <v>62</v>
      </c>
      <c r="AQ5" s="5" t="s">
        <v>54</v>
      </c>
      <c r="AR5" s="5" t="s">
        <v>55</v>
      </c>
      <c r="AS5" s="5">
        <v>264</v>
      </c>
      <c r="AT5" s="5">
        <v>33</v>
      </c>
      <c r="AU5" s="112"/>
      <c r="AV5" s="112" t="s">
        <v>56</v>
      </c>
    </row>
    <row r="6" spans="1:48" ht="15.75" customHeight="1">
      <c r="A6" s="107" t="s">
        <v>63</v>
      </c>
      <c r="B6" s="107"/>
      <c r="C6" s="107"/>
      <c r="D6" s="113">
        <v>35126349</v>
      </c>
      <c r="E6" s="107"/>
      <c r="F6" s="109">
        <v>45818</v>
      </c>
      <c r="G6" s="109">
        <v>45838</v>
      </c>
      <c r="H6" s="107"/>
      <c r="I6" s="109">
        <v>45821</v>
      </c>
      <c r="J6" s="107"/>
      <c r="K6" s="107"/>
      <c r="L6" s="107">
        <v>12563.1</v>
      </c>
      <c r="M6" s="109" t="s">
        <v>49</v>
      </c>
      <c r="N6" s="108"/>
      <c r="O6" s="107"/>
      <c r="P6" s="107"/>
      <c r="Q6" s="107" t="s">
        <v>50</v>
      </c>
      <c r="R6" s="109" t="s">
        <v>51</v>
      </c>
      <c r="S6" s="107"/>
      <c r="T6" s="107"/>
      <c r="U6" s="110"/>
      <c r="V6" s="110"/>
      <c r="W6" s="107"/>
      <c r="X6" s="107"/>
      <c r="Y6" s="107"/>
      <c r="Z6" s="107"/>
      <c r="AA6" s="107"/>
      <c r="AB6" s="107"/>
      <c r="AC6" s="107"/>
      <c r="AD6" s="107"/>
      <c r="AE6" s="107"/>
      <c r="AF6" s="107">
        <f t="shared" ca="1" si="0"/>
        <v>184</v>
      </c>
      <c r="AG6" s="107"/>
      <c r="AH6" s="107"/>
      <c r="AI6" s="111"/>
      <c r="AJ6" s="111"/>
      <c r="AK6" s="111"/>
      <c r="AL6" s="111"/>
      <c r="AM6" s="112"/>
      <c r="AN6" s="112"/>
      <c r="AO6" s="5" t="s">
        <v>52</v>
      </c>
      <c r="AP6" s="5" t="s">
        <v>64</v>
      </c>
      <c r="AQ6" s="5" t="s">
        <v>54</v>
      </c>
      <c r="AR6" s="5" t="s">
        <v>55</v>
      </c>
      <c r="AS6" s="5">
        <v>800</v>
      </c>
      <c r="AT6" s="5">
        <v>100</v>
      </c>
      <c r="AU6" s="112"/>
      <c r="AV6" s="112" t="s">
        <v>56</v>
      </c>
    </row>
    <row r="7" spans="1:48" ht="15.75" customHeight="1">
      <c r="A7" s="107" t="s">
        <v>65</v>
      </c>
      <c r="B7" s="107"/>
      <c r="C7" s="107"/>
      <c r="D7" s="113">
        <v>35232967</v>
      </c>
      <c r="E7" s="107"/>
      <c r="F7" s="109">
        <v>45825</v>
      </c>
      <c r="G7" s="109">
        <v>45831</v>
      </c>
      <c r="H7" s="107"/>
      <c r="I7" s="109">
        <v>45826</v>
      </c>
      <c r="J7" s="107"/>
      <c r="K7" s="107"/>
      <c r="L7" s="107">
        <v>514.79999999999995</v>
      </c>
      <c r="M7" s="109" t="s">
        <v>49</v>
      </c>
      <c r="N7" s="108"/>
      <c r="O7" s="107"/>
      <c r="P7" s="107"/>
      <c r="Q7" s="107" t="s">
        <v>50</v>
      </c>
      <c r="R7" s="109" t="s">
        <v>51</v>
      </c>
      <c r="S7" s="107"/>
      <c r="T7" s="107"/>
      <c r="U7" s="110"/>
      <c r="V7" s="110"/>
      <c r="W7" s="107"/>
      <c r="X7" s="107"/>
      <c r="Y7" s="107"/>
      <c r="Z7" s="107"/>
      <c r="AA7" s="107"/>
      <c r="AB7" s="107"/>
      <c r="AC7" s="107"/>
      <c r="AD7" s="107"/>
      <c r="AE7" s="107"/>
      <c r="AF7" s="107">
        <f t="shared" ca="1" si="0"/>
        <v>177</v>
      </c>
      <c r="AG7" s="107"/>
      <c r="AH7" s="107"/>
      <c r="AI7" s="111"/>
      <c r="AJ7" s="111"/>
      <c r="AK7" s="111"/>
      <c r="AL7" s="111"/>
      <c r="AM7" s="112"/>
      <c r="AN7" s="112"/>
      <c r="AO7" s="5" t="s">
        <v>66</v>
      </c>
      <c r="AP7" s="5" t="s">
        <v>67</v>
      </c>
      <c r="AQ7" s="5" t="s">
        <v>54</v>
      </c>
      <c r="AR7" s="5" t="s">
        <v>68</v>
      </c>
      <c r="AS7" s="5">
        <v>8</v>
      </c>
      <c r="AT7" s="5">
        <v>1</v>
      </c>
      <c r="AU7" s="112"/>
      <c r="AV7" s="112" t="s">
        <v>56</v>
      </c>
    </row>
    <row r="8" spans="1:48" ht="15.75" customHeight="1">
      <c r="A8" s="107" t="s">
        <v>69</v>
      </c>
      <c r="B8" s="107"/>
      <c r="C8" s="107"/>
      <c r="D8" s="113">
        <v>35240227</v>
      </c>
      <c r="E8" s="107"/>
      <c r="F8" s="109">
        <v>45826</v>
      </c>
      <c r="G8" s="109">
        <v>45838</v>
      </c>
      <c r="H8" s="107"/>
      <c r="I8" s="109">
        <v>45826</v>
      </c>
      <c r="J8" s="107"/>
      <c r="K8" s="107"/>
      <c r="L8" s="107">
        <v>514.79999999999995</v>
      </c>
      <c r="M8" s="109" t="s">
        <v>49</v>
      </c>
      <c r="N8" s="108"/>
      <c r="O8" s="107"/>
      <c r="P8" s="107"/>
      <c r="Q8" s="107" t="s">
        <v>50</v>
      </c>
      <c r="R8" s="109" t="s">
        <v>51</v>
      </c>
      <c r="S8" s="107"/>
      <c r="T8" s="107"/>
      <c r="U8" s="110"/>
      <c r="V8" s="110"/>
      <c r="W8" s="107"/>
      <c r="X8" s="107"/>
      <c r="Y8" s="107"/>
      <c r="Z8" s="107"/>
      <c r="AA8" s="107"/>
      <c r="AB8" s="107"/>
      <c r="AC8" s="107"/>
      <c r="AD8" s="107"/>
      <c r="AE8" s="107"/>
      <c r="AF8" s="107">
        <f t="shared" ca="1" si="0"/>
        <v>176</v>
      </c>
      <c r="AG8" s="107"/>
      <c r="AH8" s="107"/>
      <c r="AI8" s="111"/>
      <c r="AJ8" s="111"/>
      <c r="AK8" s="111"/>
      <c r="AL8" s="111"/>
      <c r="AM8" s="112"/>
      <c r="AN8" s="112"/>
      <c r="AO8" s="5" t="s">
        <v>52</v>
      </c>
      <c r="AP8" s="5" t="s">
        <v>70</v>
      </c>
      <c r="AQ8" s="5" t="s">
        <v>54</v>
      </c>
      <c r="AR8" s="5" t="s">
        <v>71</v>
      </c>
      <c r="AS8" s="5">
        <v>8</v>
      </c>
      <c r="AT8" s="5">
        <v>1</v>
      </c>
      <c r="AU8" s="112"/>
      <c r="AV8" s="112" t="s">
        <v>72</v>
      </c>
    </row>
    <row r="9" spans="1:48" ht="15.75" customHeight="1">
      <c r="A9" s="107" t="s">
        <v>73</v>
      </c>
      <c r="B9" s="107"/>
      <c r="C9" s="107"/>
      <c r="D9" s="113">
        <v>35237804</v>
      </c>
      <c r="E9" s="107"/>
      <c r="F9" s="109">
        <v>45825</v>
      </c>
      <c r="G9" s="109">
        <v>45839</v>
      </c>
      <c r="H9" s="107" t="s">
        <v>74</v>
      </c>
      <c r="I9" s="108"/>
      <c r="J9" s="107"/>
      <c r="K9" s="107"/>
      <c r="L9" s="107"/>
      <c r="M9" s="109" t="s">
        <v>75</v>
      </c>
      <c r="N9" s="108"/>
      <c r="O9" s="107"/>
      <c r="P9" s="107"/>
      <c r="Q9" s="107"/>
      <c r="R9" s="109" t="s">
        <v>76</v>
      </c>
      <c r="S9" s="107"/>
      <c r="T9" s="107"/>
      <c r="U9" s="110"/>
      <c r="V9" s="110"/>
      <c r="W9" s="107"/>
      <c r="X9" s="107"/>
      <c r="Y9" s="107"/>
      <c r="Z9" s="107"/>
      <c r="AA9" s="107"/>
      <c r="AB9" s="107"/>
      <c r="AC9" s="107"/>
      <c r="AD9" s="107"/>
      <c r="AE9" s="107"/>
      <c r="AF9" s="107">
        <f t="shared" ca="1" si="0"/>
        <v>0</v>
      </c>
      <c r="AG9" s="107"/>
      <c r="AH9" s="107"/>
      <c r="AI9" s="111"/>
      <c r="AJ9" s="111"/>
      <c r="AK9" s="111"/>
      <c r="AL9" s="111"/>
      <c r="AM9" s="112"/>
      <c r="AN9" s="112"/>
      <c r="AO9" s="5" t="s">
        <v>77</v>
      </c>
      <c r="AP9" s="5" t="s">
        <v>78</v>
      </c>
      <c r="AQ9" s="5" t="s">
        <v>54</v>
      </c>
      <c r="AR9" s="5" t="s">
        <v>79</v>
      </c>
      <c r="AS9" s="5">
        <v>8</v>
      </c>
      <c r="AT9" s="5">
        <v>1</v>
      </c>
      <c r="AU9" s="112"/>
      <c r="AV9" s="112" t="s">
        <v>79</v>
      </c>
    </row>
    <row r="10" spans="1:48" ht="15.75" customHeight="1">
      <c r="A10" s="107" t="s">
        <v>80</v>
      </c>
      <c r="B10" s="107"/>
      <c r="C10" s="107"/>
      <c r="D10" s="113">
        <v>35236516</v>
      </c>
      <c r="E10" s="107"/>
      <c r="F10" s="109">
        <v>45825</v>
      </c>
      <c r="G10" s="109">
        <v>45838</v>
      </c>
      <c r="H10" s="107"/>
      <c r="I10" s="108">
        <v>45833.595972222225</v>
      </c>
      <c r="J10" s="107"/>
      <c r="K10" s="107"/>
      <c r="L10" s="107">
        <v>1564.2</v>
      </c>
      <c r="M10" s="109" t="s">
        <v>49</v>
      </c>
      <c r="N10" s="108"/>
      <c r="O10" s="107"/>
      <c r="P10" s="107"/>
      <c r="Q10" s="107" t="s">
        <v>50</v>
      </c>
      <c r="R10" s="109" t="s">
        <v>51</v>
      </c>
      <c r="S10" s="107"/>
      <c r="T10" s="107"/>
      <c r="U10" s="110"/>
      <c r="V10" s="110"/>
      <c r="W10" s="107"/>
      <c r="X10" s="107"/>
      <c r="Y10" s="107"/>
      <c r="Z10" s="107"/>
      <c r="AA10" s="107"/>
      <c r="AB10" s="107"/>
      <c r="AC10" s="107"/>
      <c r="AD10" s="107"/>
      <c r="AE10" s="107"/>
      <c r="AF10" s="107">
        <f t="shared" ca="1" si="0"/>
        <v>177</v>
      </c>
      <c r="AG10" s="107"/>
      <c r="AH10" s="107"/>
      <c r="AI10" s="111"/>
      <c r="AJ10" s="111"/>
      <c r="AK10" s="111"/>
      <c r="AL10" s="111"/>
      <c r="AM10" s="112"/>
      <c r="AN10" s="112"/>
      <c r="AO10" s="5" t="s">
        <v>77</v>
      </c>
      <c r="AP10" s="5" t="s">
        <v>78</v>
      </c>
      <c r="AQ10" s="5" t="s">
        <v>54</v>
      </c>
      <c r="AR10" s="5" t="s">
        <v>79</v>
      </c>
      <c r="AS10" s="5">
        <v>8</v>
      </c>
      <c r="AT10" s="5">
        <v>1</v>
      </c>
      <c r="AU10" s="112"/>
      <c r="AV10" s="112" t="s">
        <v>79</v>
      </c>
    </row>
    <row r="11" spans="1:48" ht="15.75" customHeight="1">
      <c r="A11" s="107" t="s">
        <v>81</v>
      </c>
      <c r="B11" s="107"/>
      <c r="C11" s="107"/>
      <c r="D11" s="113">
        <v>35239625</v>
      </c>
      <c r="E11" s="107"/>
      <c r="F11" s="109">
        <v>45826</v>
      </c>
      <c r="G11" s="109">
        <v>45839</v>
      </c>
      <c r="H11" s="107"/>
      <c r="I11" s="108">
        <v>45835.453287037039</v>
      </c>
      <c r="J11" s="107"/>
      <c r="K11" s="107"/>
      <c r="L11" s="107">
        <v>1940.4</v>
      </c>
      <c r="M11" s="109" t="s">
        <v>49</v>
      </c>
      <c r="N11" s="108"/>
      <c r="O11" s="107"/>
      <c r="P11" s="107"/>
      <c r="Q11" s="107" t="s">
        <v>50</v>
      </c>
      <c r="R11" s="109" t="s">
        <v>51</v>
      </c>
      <c r="S11" s="107"/>
      <c r="T11" s="107"/>
      <c r="U11" s="110"/>
      <c r="V11" s="110"/>
      <c r="W11" s="107"/>
      <c r="X11" s="107"/>
      <c r="Y11" s="107"/>
      <c r="Z11" s="107"/>
      <c r="AA11" s="107"/>
      <c r="AB11" s="107"/>
      <c r="AC11" s="107"/>
      <c r="AD11" s="107"/>
      <c r="AE11" s="107"/>
      <c r="AF11" s="107">
        <f t="shared" ca="1" si="0"/>
        <v>176</v>
      </c>
      <c r="AG11" s="107"/>
      <c r="AH11" s="107"/>
      <c r="AI11" s="111"/>
      <c r="AJ11" s="111"/>
      <c r="AK11" s="111"/>
      <c r="AL11" s="111"/>
      <c r="AM11" s="112"/>
      <c r="AN11" s="112"/>
      <c r="AO11" s="5" t="s">
        <v>77</v>
      </c>
      <c r="AP11" s="5" t="s">
        <v>78</v>
      </c>
      <c r="AQ11" s="5" t="s">
        <v>54</v>
      </c>
      <c r="AR11" s="5" t="s">
        <v>79</v>
      </c>
      <c r="AS11" s="5">
        <v>16</v>
      </c>
      <c r="AT11" s="5">
        <v>2</v>
      </c>
      <c r="AU11" s="112"/>
      <c r="AV11" s="112" t="s">
        <v>79</v>
      </c>
    </row>
    <row r="12" spans="1:48" ht="15.75" customHeight="1">
      <c r="A12" s="107" t="s">
        <v>82</v>
      </c>
      <c r="B12" s="107"/>
      <c r="C12" s="107"/>
      <c r="D12" s="113">
        <v>35240907</v>
      </c>
      <c r="E12" s="107"/>
      <c r="F12" s="109">
        <v>45826</v>
      </c>
      <c r="G12" s="109">
        <v>45832</v>
      </c>
      <c r="H12" s="107"/>
      <c r="I12" s="108"/>
      <c r="J12" s="107"/>
      <c r="K12" s="107"/>
      <c r="L12" s="107"/>
      <c r="M12" s="109" t="s">
        <v>75</v>
      </c>
      <c r="N12" s="108"/>
      <c r="O12" s="107"/>
      <c r="P12" s="107"/>
      <c r="Q12" s="107"/>
      <c r="R12" s="109" t="s">
        <v>76</v>
      </c>
      <c r="S12" s="107"/>
      <c r="T12" s="107"/>
      <c r="U12" s="110"/>
      <c r="V12" s="110"/>
      <c r="W12" s="107"/>
      <c r="X12" s="107"/>
      <c r="Y12" s="107"/>
      <c r="Z12" s="107"/>
      <c r="AA12" s="107"/>
      <c r="AB12" s="107"/>
      <c r="AC12" s="107"/>
      <c r="AD12" s="107"/>
      <c r="AE12" s="107"/>
      <c r="AF12" s="107">
        <f t="shared" ca="1" si="0"/>
        <v>0</v>
      </c>
      <c r="AG12" s="107"/>
      <c r="AH12" s="107"/>
      <c r="AI12" s="111"/>
      <c r="AJ12" s="111"/>
      <c r="AK12" s="111"/>
      <c r="AL12" s="111"/>
      <c r="AM12" s="112"/>
      <c r="AN12" s="112"/>
      <c r="AO12" s="5" t="s">
        <v>66</v>
      </c>
      <c r="AP12" s="5" t="s">
        <v>83</v>
      </c>
      <c r="AQ12" s="5" t="s">
        <v>54</v>
      </c>
      <c r="AR12" s="5" t="s">
        <v>71</v>
      </c>
      <c r="AS12" s="5">
        <v>8</v>
      </c>
      <c r="AT12" s="5">
        <v>1</v>
      </c>
      <c r="AU12" s="112"/>
      <c r="AV12" s="112" t="s">
        <v>72</v>
      </c>
    </row>
    <row r="13" spans="1:48" ht="15.75" customHeight="1">
      <c r="A13" s="107" t="s">
        <v>84</v>
      </c>
      <c r="B13" s="107"/>
      <c r="C13" s="107"/>
      <c r="D13" s="113">
        <v>35240874</v>
      </c>
      <c r="E13" s="107"/>
      <c r="F13" s="109">
        <v>45826</v>
      </c>
      <c r="G13" s="109">
        <v>45838</v>
      </c>
      <c r="H13" s="107"/>
      <c r="I13" s="108">
        <v>45833.377488425926</v>
      </c>
      <c r="J13" s="107"/>
      <c r="K13" s="107"/>
      <c r="L13" s="107">
        <v>1544.4</v>
      </c>
      <c r="M13" s="109" t="s">
        <v>49</v>
      </c>
      <c r="N13" s="108"/>
      <c r="O13" s="107"/>
      <c r="P13" s="107"/>
      <c r="Q13" s="107" t="s">
        <v>50</v>
      </c>
      <c r="R13" s="109" t="s">
        <v>51</v>
      </c>
      <c r="S13" s="107"/>
      <c r="T13" s="107"/>
      <c r="U13" s="110"/>
      <c r="V13" s="110"/>
      <c r="W13" s="107"/>
      <c r="X13" s="107"/>
      <c r="Y13" s="107"/>
      <c r="Z13" s="107"/>
      <c r="AA13" s="107"/>
      <c r="AB13" s="107"/>
      <c r="AC13" s="107"/>
      <c r="AD13" s="107"/>
      <c r="AE13" s="107"/>
      <c r="AF13" s="107">
        <f t="shared" ca="1" si="0"/>
        <v>176</v>
      </c>
      <c r="AG13" s="107"/>
      <c r="AH13" s="107"/>
      <c r="AI13" s="111"/>
      <c r="AJ13" s="111"/>
      <c r="AK13" s="111"/>
      <c r="AL13" s="111"/>
      <c r="AM13" s="112"/>
      <c r="AN13" s="112"/>
      <c r="AO13" s="5" t="s">
        <v>66</v>
      </c>
      <c r="AP13" s="5" t="s">
        <v>85</v>
      </c>
      <c r="AQ13" s="5" t="s">
        <v>54</v>
      </c>
      <c r="AR13" s="5" t="s">
        <v>71</v>
      </c>
      <c r="AS13" s="5">
        <v>24</v>
      </c>
      <c r="AT13" s="5">
        <v>3</v>
      </c>
      <c r="AU13" s="112"/>
      <c r="AV13" s="112" t="s">
        <v>72</v>
      </c>
    </row>
    <row r="14" spans="1:48" ht="15.75" customHeight="1">
      <c r="A14" s="107" t="s">
        <v>86</v>
      </c>
      <c r="B14" s="107"/>
      <c r="C14" s="107"/>
      <c r="D14" s="113">
        <v>35232463</v>
      </c>
      <c r="E14" s="107"/>
      <c r="F14" s="109">
        <v>45825</v>
      </c>
      <c r="G14" s="109">
        <v>45838</v>
      </c>
      <c r="H14" s="107"/>
      <c r="I14" s="108"/>
      <c r="J14" s="107"/>
      <c r="K14" s="107"/>
      <c r="L14" s="107"/>
      <c r="M14" s="109" t="s">
        <v>75</v>
      </c>
      <c r="N14" s="108"/>
      <c r="O14" s="107"/>
      <c r="P14" s="107"/>
      <c r="Q14" s="107"/>
      <c r="R14" s="109" t="s">
        <v>87</v>
      </c>
      <c r="S14" s="107"/>
      <c r="T14" s="107"/>
      <c r="U14" s="110"/>
      <c r="V14" s="110"/>
      <c r="W14" s="107"/>
      <c r="X14" s="107"/>
      <c r="Y14" s="107"/>
      <c r="Z14" s="107"/>
      <c r="AA14" s="107"/>
      <c r="AB14" s="107"/>
      <c r="AC14" s="107"/>
      <c r="AD14" s="107"/>
      <c r="AE14" s="107"/>
      <c r="AF14" s="107">
        <f t="shared" ca="1" si="0"/>
        <v>0</v>
      </c>
      <c r="AG14" s="107"/>
      <c r="AH14" s="107"/>
      <c r="AI14" s="111"/>
      <c r="AJ14" s="111"/>
      <c r="AK14" s="111"/>
      <c r="AL14" s="111"/>
      <c r="AM14" s="112"/>
      <c r="AN14" s="112"/>
      <c r="AO14" s="5" t="s">
        <v>66</v>
      </c>
      <c r="AP14" s="5" t="s">
        <v>88</v>
      </c>
      <c r="AQ14" s="5" t="s">
        <v>54</v>
      </c>
      <c r="AR14" s="5" t="s">
        <v>79</v>
      </c>
      <c r="AS14" s="5">
        <v>64</v>
      </c>
      <c r="AT14" s="5">
        <v>8</v>
      </c>
      <c r="AU14" s="112"/>
      <c r="AV14" s="112" t="s">
        <v>79</v>
      </c>
    </row>
    <row r="15" spans="1:48" ht="15.75" customHeight="1">
      <c r="A15" s="107" t="s">
        <v>89</v>
      </c>
      <c r="B15" s="107"/>
      <c r="C15" s="107"/>
      <c r="D15" s="113">
        <v>35242081</v>
      </c>
      <c r="E15" s="107"/>
      <c r="F15" s="109">
        <v>45826</v>
      </c>
      <c r="G15" s="109">
        <v>45838</v>
      </c>
      <c r="H15" s="107"/>
      <c r="I15" s="109">
        <v>45826</v>
      </c>
      <c r="J15" s="107"/>
      <c r="K15" s="107"/>
      <c r="L15" s="107">
        <v>3496.4</v>
      </c>
      <c r="M15" s="109" t="s">
        <v>49</v>
      </c>
      <c r="N15" s="108"/>
      <c r="O15" s="107"/>
      <c r="P15" s="107"/>
      <c r="Q15" s="107" t="s">
        <v>50</v>
      </c>
      <c r="R15" s="109" t="s">
        <v>51</v>
      </c>
      <c r="S15" s="107"/>
      <c r="T15" s="107"/>
      <c r="U15" s="110"/>
      <c r="V15" s="110"/>
      <c r="W15" s="107"/>
      <c r="X15" s="107"/>
      <c r="Y15" s="107"/>
      <c r="Z15" s="107"/>
      <c r="AA15" s="107"/>
      <c r="AB15" s="107"/>
      <c r="AC15" s="107"/>
      <c r="AD15" s="107"/>
      <c r="AE15" s="107"/>
      <c r="AF15" s="107">
        <f t="shared" ca="1" si="0"/>
        <v>176</v>
      </c>
      <c r="AG15" s="107"/>
      <c r="AH15" s="107"/>
      <c r="AI15" s="111"/>
      <c r="AJ15" s="111"/>
      <c r="AK15" s="111"/>
      <c r="AL15" s="111"/>
      <c r="AM15" s="112"/>
      <c r="AN15" s="112"/>
      <c r="AO15" s="5" t="s">
        <v>66</v>
      </c>
      <c r="AP15" s="5" t="s">
        <v>90</v>
      </c>
      <c r="AQ15" s="5" t="s">
        <v>54</v>
      </c>
      <c r="AR15" s="5" t="s">
        <v>91</v>
      </c>
      <c r="AS15" s="5">
        <v>8</v>
      </c>
      <c r="AT15" s="5">
        <v>1</v>
      </c>
      <c r="AU15" s="112"/>
      <c r="AV15" s="112" t="s">
        <v>91</v>
      </c>
    </row>
    <row r="16" spans="1:48" ht="15.75" customHeight="1">
      <c r="A16" s="107" t="s">
        <v>92</v>
      </c>
      <c r="B16" s="107"/>
      <c r="C16" s="107"/>
      <c r="D16" s="113">
        <v>35201709</v>
      </c>
      <c r="E16" s="107"/>
      <c r="F16" s="109">
        <v>45824</v>
      </c>
      <c r="G16" s="109">
        <v>45841</v>
      </c>
      <c r="H16" s="107"/>
      <c r="I16" s="109">
        <v>45831</v>
      </c>
      <c r="J16" s="107"/>
      <c r="K16" s="107"/>
      <c r="L16" s="107">
        <v>5712.09</v>
      </c>
      <c r="M16" s="109" t="s">
        <v>49</v>
      </c>
      <c r="N16" s="108"/>
      <c r="O16" s="107"/>
      <c r="P16" s="107"/>
      <c r="Q16" s="107" t="s">
        <v>50</v>
      </c>
      <c r="R16" s="109" t="s">
        <v>51</v>
      </c>
      <c r="S16" s="107"/>
      <c r="T16" s="107"/>
      <c r="U16" s="110"/>
      <c r="V16" s="110"/>
      <c r="W16" s="107"/>
      <c r="X16" s="107"/>
      <c r="Y16" s="107"/>
      <c r="Z16" s="107"/>
      <c r="AA16" s="107"/>
      <c r="AB16" s="107"/>
      <c r="AC16" s="107"/>
      <c r="AD16" s="107"/>
      <c r="AE16" s="107"/>
      <c r="AF16" s="107">
        <f t="shared" ca="1" si="0"/>
        <v>178</v>
      </c>
      <c r="AG16" s="107"/>
      <c r="AH16" s="107"/>
      <c r="AI16" s="111"/>
      <c r="AJ16" s="111"/>
      <c r="AK16" s="111"/>
      <c r="AL16" s="111"/>
      <c r="AM16" s="112"/>
      <c r="AN16" s="112"/>
      <c r="AO16" s="5" t="s">
        <v>66</v>
      </c>
      <c r="AP16" s="5" t="s">
        <v>93</v>
      </c>
      <c r="AQ16" s="5" t="s">
        <v>54</v>
      </c>
      <c r="AR16" s="5" t="s">
        <v>94</v>
      </c>
      <c r="AS16" s="5">
        <v>0</v>
      </c>
      <c r="AT16" s="5">
        <v>0</v>
      </c>
      <c r="AU16" s="112"/>
      <c r="AV16" s="112" t="s">
        <v>95</v>
      </c>
    </row>
    <row r="17" spans="1:48" ht="15.75" customHeight="1">
      <c r="A17" s="107" t="s">
        <v>96</v>
      </c>
      <c r="B17" s="107"/>
      <c r="C17" s="107"/>
      <c r="D17" s="113">
        <v>35280769</v>
      </c>
      <c r="E17" s="107"/>
      <c r="F17" s="109">
        <v>45831</v>
      </c>
      <c r="G17" s="109">
        <v>45868</v>
      </c>
      <c r="H17" s="107"/>
      <c r="I17" s="108">
        <v>45839.348530092589</v>
      </c>
      <c r="J17" s="107"/>
      <c r="K17" s="107"/>
      <c r="L17" s="107">
        <v>16038</v>
      </c>
      <c r="M17" s="109" t="s">
        <v>49</v>
      </c>
      <c r="N17" s="108"/>
      <c r="O17" s="107"/>
      <c r="P17" s="107"/>
      <c r="Q17" s="107" t="s">
        <v>50</v>
      </c>
      <c r="R17" s="109" t="s">
        <v>51</v>
      </c>
      <c r="S17" s="107"/>
      <c r="T17" s="107"/>
      <c r="U17" s="110"/>
      <c r="V17" s="110"/>
      <c r="W17" s="107"/>
      <c r="X17" s="107"/>
      <c r="Y17" s="107"/>
      <c r="Z17" s="107"/>
      <c r="AA17" s="107"/>
      <c r="AB17" s="107"/>
      <c r="AC17" s="107"/>
      <c r="AD17" s="107"/>
      <c r="AE17" s="107"/>
      <c r="AF17" s="107">
        <f t="shared" ca="1" si="0"/>
        <v>171</v>
      </c>
      <c r="AG17" s="107"/>
      <c r="AH17" s="107"/>
      <c r="AI17" s="111"/>
      <c r="AJ17" s="111"/>
      <c r="AK17" s="111"/>
      <c r="AL17" s="111"/>
      <c r="AM17" s="112"/>
      <c r="AN17" s="112"/>
      <c r="AO17" s="5" t="s">
        <v>66</v>
      </c>
      <c r="AP17" s="5" t="s">
        <v>97</v>
      </c>
      <c r="AQ17" s="5" t="s">
        <v>54</v>
      </c>
      <c r="AR17" s="5" t="s">
        <v>55</v>
      </c>
      <c r="AS17" s="5">
        <v>1000</v>
      </c>
      <c r="AT17" s="5">
        <v>125</v>
      </c>
      <c r="AU17" s="112"/>
      <c r="AV17" s="112" t="s">
        <v>56</v>
      </c>
    </row>
    <row r="18" spans="1:48" ht="15.75" customHeight="1">
      <c r="A18" s="107" t="s">
        <v>98</v>
      </c>
      <c r="B18" s="107"/>
      <c r="C18" s="107"/>
      <c r="D18" s="113">
        <v>35254508</v>
      </c>
      <c r="E18" s="107"/>
      <c r="F18" s="109">
        <v>45828</v>
      </c>
      <c r="G18" s="109">
        <v>45840</v>
      </c>
      <c r="H18" s="107"/>
      <c r="I18" s="108"/>
      <c r="J18" s="107"/>
      <c r="K18" s="107"/>
      <c r="L18" s="107"/>
      <c r="M18" s="109" t="s">
        <v>75</v>
      </c>
      <c r="N18" s="108"/>
      <c r="O18" s="107"/>
      <c r="P18" s="107"/>
      <c r="Q18" s="107"/>
      <c r="R18" s="109" t="s">
        <v>87</v>
      </c>
      <c r="S18" s="107"/>
      <c r="T18" s="107"/>
      <c r="U18" s="110"/>
      <c r="V18" s="110"/>
      <c r="W18" s="107"/>
      <c r="X18" s="107"/>
      <c r="Y18" s="107"/>
      <c r="Z18" s="107"/>
      <c r="AA18" s="107"/>
      <c r="AB18" s="107"/>
      <c r="AC18" s="107"/>
      <c r="AD18" s="107"/>
      <c r="AE18" s="107"/>
      <c r="AF18" s="107">
        <f t="shared" ca="1" si="0"/>
        <v>0</v>
      </c>
      <c r="AG18" s="107"/>
      <c r="AH18" s="107"/>
      <c r="AI18" s="111"/>
      <c r="AJ18" s="111"/>
      <c r="AK18" s="111"/>
      <c r="AL18" s="111"/>
      <c r="AM18" s="112"/>
      <c r="AN18" s="112"/>
      <c r="AO18" s="5" t="s">
        <v>66</v>
      </c>
      <c r="AP18" s="5" t="s">
        <v>99</v>
      </c>
      <c r="AQ18" s="5" t="s">
        <v>54</v>
      </c>
      <c r="AR18" s="5" t="s">
        <v>79</v>
      </c>
      <c r="AS18" s="5">
        <v>64</v>
      </c>
      <c r="AT18" s="5">
        <v>8</v>
      </c>
      <c r="AU18" s="112"/>
      <c r="AV18" s="112" t="s">
        <v>79</v>
      </c>
    </row>
    <row r="19" spans="1:48" ht="15.75" customHeight="1">
      <c r="A19" s="107" t="s">
        <v>100</v>
      </c>
      <c r="B19" s="107"/>
      <c r="C19" s="107"/>
      <c r="D19" s="113">
        <v>35256292</v>
      </c>
      <c r="E19" s="107"/>
      <c r="F19" s="109">
        <v>45828</v>
      </c>
      <c r="G19" s="109">
        <v>45840</v>
      </c>
      <c r="H19" s="107"/>
      <c r="I19" s="108"/>
      <c r="J19" s="107"/>
      <c r="K19" s="107"/>
      <c r="L19" s="107"/>
      <c r="M19" s="109" t="s">
        <v>75</v>
      </c>
      <c r="N19" s="108"/>
      <c r="O19" s="107"/>
      <c r="P19" s="107"/>
      <c r="Q19" s="107"/>
      <c r="R19" s="109" t="s">
        <v>87</v>
      </c>
      <c r="S19" s="107"/>
      <c r="T19" s="107"/>
      <c r="U19" s="110"/>
      <c r="V19" s="110"/>
      <c r="W19" s="107"/>
      <c r="X19" s="107"/>
      <c r="Y19" s="107"/>
      <c r="Z19" s="107"/>
      <c r="AA19" s="107"/>
      <c r="AB19" s="107"/>
      <c r="AC19" s="107"/>
      <c r="AD19" s="107"/>
      <c r="AE19" s="107"/>
      <c r="AF19" s="107">
        <f t="shared" ca="1" si="0"/>
        <v>0</v>
      </c>
      <c r="AG19" s="107"/>
      <c r="AH19" s="107"/>
      <c r="AI19" s="111"/>
      <c r="AJ19" s="111"/>
      <c r="AK19" s="111"/>
      <c r="AL19" s="111"/>
      <c r="AM19" s="112"/>
      <c r="AN19" s="112"/>
      <c r="AO19" s="5" t="s">
        <v>66</v>
      </c>
      <c r="AP19" s="5" t="s">
        <v>101</v>
      </c>
      <c r="AQ19" s="5" t="s">
        <v>54</v>
      </c>
      <c r="AR19" s="5" t="s">
        <v>79</v>
      </c>
      <c r="AS19" s="5">
        <v>40</v>
      </c>
      <c r="AT19" s="5">
        <v>5</v>
      </c>
      <c r="AU19" s="112"/>
      <c r="AV19" s="112" t="s">
        <v>79</v>
      </c>
    </row>
    <row r="20" spans="1:48" ht="15.75" customHeight="1">
      <c r="A20" s="107" t="s">
        <v>102</v>
      </c>
      <c r="B20" s="107"/>
      <c r="C20" s="107"/>
      <c r="D20" s="113">
        <v>35277733</v>
      </c>
      <c r="E20" s="107"/>
      <c r="F20" s="109">
        <v>45828</v>
      </c>
      <c r="G20" s="109">
        <v>45835</v>
      </c>
      <c r="H20" s="107"/>
      <c r="I20" s="108">
        <v>45833.370925925927</v>
      </c>
      <c r="J20" s="107"/>
      <c r="K20" s="107"/>
      <c r="L20" s="107">
        <v>4849.9799999999996</v>
      </c>
      <c r="M20" s="109" t="s">
        <v>49</v>
      </c>
      <c r="N20" s="108"/>
      <c r="O20" s="107"/>
      <c r="P20" s="107"/>
      <c r="Q20" s="107" t="s">
        <v>50</v>
      </c>
      <c r="R20" s="109" t="s">
        <v>51</v>
      </c>
      <c r="S20" s="107"/>
      <c r="T20" s="107"/>
      <c r="U20" s="110"/>
      <c r="V20" s="110"/>
      <c r="W20" s="107"/>
      <c r="X20" s="107"/>
      <c r="Y20" s="107"/>
      <c r="Z20" s="107"/>
      <c r="AA20" s="107"/>
      <c r="AB20" s="107"/>
      <c r="AC20" s="107"/>
      <c r="AD20" s="107"/>
      <c r="AE20" s="107"/>
      <c r="AF20" s="107">
        <f t="shared" ca="1" si="0"/>
        <v>174</v>
      </c>
      <c r="AG20" s="107"/>
      <c r="AH20" s="107"/>
      <c r="AI20" s="111"/>
      <c r="AJ20" s="111"/>
      <c r="AK20" s="111"/>
      <c r="AL20" s="111"/>
      <c r="AM20" s="112"/>
      <c r="AN20" s="112"/>
      <c r="AO20" s="5" t="s">
        <v>77</v>
      </c>
      <c r="AP20" s="5" t="s">
        <v>78</v>
      </c>
      <c r="AQ20" s="5" t="s">
        <v>54</v>
      </c>
      <c r="AR20" s="5" t="s">
        <v>94</v>
      </c>
      <c r="AS20" s="5">
        <v>0</v>
      </c>
      <c r="AT20" s="5">
        <v>0</v>
      </c>
      <c r="AU20" s="112"/>
      <c r="AV20" s="112" t="s">
        <v>56</v>
      </c>
    </row>
    <row r="21" spans="1:48" ht="15.75" customHeight="1">
      <c r="A21" s="107" t="s">
        <v>103</v>
      </c>
      <c r="B21" s="107"/>
      <c r="C21" s="107"/>
      <c r="D21" s="113">
        <v>35278156</v>
      </c>
      <c r="E21" s="107"/>
      <c r="F21" s="109">
        <v>45828</v>
      </c>
      <c r="G21" s="109">
        <v>45835</v>
      </c>
      <c r="H21" s="107" t="s">
        <v>104</v>
      </c>
      <c r="I21" s="108">
        <v>45835.709201388891</v>
      </c>
      <c r="J21" s="107"/>
      <c r="K21" s="107"/>
      <c r="L21" s="107">
        <v>8275</v>
      </c>
      <c r="M21" s="109" t="s">
        <v>49</v>
      </c>
      <c r="N21" s="108"/>
      <c r="O21" s="107"/>
      <c r="P21" s="107"/>
      <c r="Q21" s="107" t="s">
        <v>50</v>
      </c>
      <c r="R21" s="109" t="s">
        <v>51</v>
      </c>
      <c r="S21" s="107"/>
      <c r="T21" s="107"/>
      <c r="U21" s="110"/>
      <c r="V21" s="110"/>
      <c r="W21" s="107"/>
      <c r="X21" s="107"/>
      <c r="Y21" s="107"/>
      <c r="Z21" s="107"/>
      <c r="AA21" s="107"/>
      <c r="AB21" s="107"/>
      <c r="AC21" s="107"/>
      <c r="AD21" s="107"/>
      <c r="AE21" s="107"/>
      <c r="AF21" s="107">
        <f t="shared" ca="1" si="0"/>
        <v>174</v>
      </c>
      <c r="AG21" s="107"/>
      <c r="AH21" s="107"/>
      <c r="AI21" s="111"/>
      <c r="AJ21" s="111"/>
      <c r="AK21" s="111"/>
      <c r="AL21" s="111"/>
      <c r="AM21" s="112"/>
      <c r="AN21" s="112"/>
      <c r="AO21" s="5" t="s">
        <v>52</v>
      </c>
      <c r="AP21" s="5" t="s">
        <v>105</v>
      </c>
      <c r="AQ21" s="5" t="s">
        <v>54</v>
      </c>
      <c r="AR21" s="5" t="s">
        <v>94</v>
      </c>
      <c r="AS21" s="5">
        <v>0</v>
      </c>
      <c r="AT21" s="5">
        <v>0</v>
      </c>
      <c r="AU21" s="112"/>
      <c r="AV21" s="112" t="s">
        <v>56</v>
      </c>
    </row>
    <row r="22" spans="1:48" ht="15.75" customHeight="1">
      <c r="A22" s="107" t="s">
        <v>106</v>
      </c>
      <c r="B22" s="107"/>
      <c r="C22" s="107"/>
      <c r="D22" s="113">
        <v>35281452</v>
      </c>
      <c r="E22" s="107"/>
      <c r="F22" s="109">
        <v>45831</v>
      </c>
      <c r="G22" s="109">
        <v>45842</v>
      </c>
      <c r="H22" s="107"/>
      <c r="I22" s="108"/>
      <c r="J22" s="107"/>
      <c r="K22" s="107"/>
      <c r="L22" s="107"/>
      <c r="M22" s="109" t="s">
        <v>75</v>
      </c>
      <c r="N22" s="108"/>
      <c r="O22" s="107"/>
      <c r="P22" s="107"/>
      <c r="Q22" s="107"/>
      <c r="R22" s="109" t="s">
        <v>87</v>
      </c>
      <c r="S22" s="107"/>
      <c r="T22" s="107"/>
      <c r="U22" s="110"/>
      <c r="V22" s="110"/>
      <c r="W22" s="107"/>
      <c r="X22" s="107"/>
      <c r="Y22" s="107"/>
      <c r="Z22" s="107"/>
      <c r="AA22" s="107"/>
      <c r="AB22" s="107"/>
      <c r="AC22" s="107"/>
      <c r="AD22" s="107"/>
      <c r="AE22" s="107"/>
      <c r="AF22" s="107">
        <f t="shared" ca="1" si="0"/>
        <v>0</v>
      </c>
      <c r="AG22" s="107"/>
      <c r="AH22" s="107"/>
      <c r="AI22" s="111"/>
      <c r="AJ22" s="111"/>
      <c r="AK22" s="111"/>
      <c r="AL22" s="111"/>
      <c r="AM22" s="112"/>
      <c r="AN22" s="112"/>
      <c r="AO22" s="5" t="s">
        <v>52</v>
      </c>
      <c r="AP22" s="5" t="s">
        <v>58</v>
      </c>
      <c r="AQ22" s="5" t="s">
        <v>54</v>
      </c>
      <c r="AR22" s="5" t="s">
        <v>79</v>
      </c>
      <c r="AS22" s="5">
        <v>16</v>
      </c>
      <c r="AT22" s="5">
        <v>2</v>
      </c>
      <c r="AU22" s="112"/>
      <c r="AV22" s="112" t="s">
        <v>79</v>
      </c>
    </row>
    <row r="23" spans="1:48" ht="15.75" customHeight="1">
      <c r="A23" s="107" t="s">
        <v>107</v>
      </c>
      <c r="B23" s="107"/>
      <c r="C23" s="107"/>
      <c r="D23" s="113">
        <v>35255930</v>
      </c>
      <c r="E23" s="107"/>
      <c r="F23" s="109">
        <v>45828</v>
      </c>
      <c r="G23" s="109">
        <v>45840</v>
      </c>
      <c r="H23" s="107"/>
      <c r="I23" s="108"/>
      <c r="J23" s="107"/>
      <c r="K23" s="107"/>
      <c r="L23" s="107"/>
      <c r="M23" s="109" t="s">
        <v>75</v>
      </c>
      <c r="N23" s="108"/>
      <c r="O23" s="107"/>
      <c r="P23" s="107"/>
      <c r="Q23" s="107"/>
      <c r="R23" s="109" t="s">
        <v>87</v>
      </c>
      <c r="S23" s="107"/>
      <c r="T23" s="107"/>
      <c r="U23" s="110"/>
      <c r="V23" s="110"/>
      <c r="W23" s="107"/>
      <c r="X23" s="107"/>
      <c r="Y23" s="107"/>
      <c r="Z23" s="107"/>
      <c r="AA23" s="107"/>
      <c r="AB23" s="107"/>
      <c r="AC23" s="107"/>
      <c r="AD23" s="107"/>
      <c r="AE23" s="107"/>
      <c r="AF23" s="107">
        <f t="shared" ca="1" si="0"/>
        <v>0</v>
      </c>
      <c r="AG23" s="107"/>
      <c r="AH23" s="107"/>
      <c r="AI23" s="111"/>
      <c r="AJ23" s="111"/>
      <c r="AK23" s="111"/>
      <c r="AL23" s="111"/>
      <c r="AM23" s="112"/>
      <c r="AN23" s="112"/>
      <c r="AO23" s="5" t="s">
        <v>52</v>
      </c>
      <c r="AP23" s="5" t="s">
        <v>58</v>
      </c>
      <c r="AQ23" s="5" t="s">
        <v>54</v>
      </c>
      <c r="AR23" s="5" t="s">
        <v>79</v>
      </c>
      <c r="AS23" s="5">
        <v>32</v>
      </c>
      <c r="AT23" s="5">
        <v>4</v>
      </c>
      <c r="AU23" s="112"/>
      <c r="AV23" s="112" t="s">
        <v>79</v>
      </c>
    </row>
    <row r="24" spans="1:48">
      <c r="A24" s="107" t="s">
        <v>108</v>
      </c>
      <c r="B24" s="107"/>
      <c r="C24" s="107"/>
      <c r="D24" s="113">
        <v>35255165</v>
      </c>
      <c r="E24" s="107"/>
      <c r="F24" s="109">
        <v>45828</v>
      </c>
      <c r="G24" s="109">
        <v>45838</v>
      </c>
      <c r="H24" s="107"/>
      <c r="I24" s="108">
        <v>45840.488391203704</v>
      </c>
      <c r="J24" s="107"/>
      <c r="K24" s="107"/>
      <c r="L24" s="107">
        <v>7167.6</v>
      </c>
      <c r="M24" s="109" t="s">
        <v>49</v>
      </c>
      <c r="N24" s="108"/>
      <c r="O24" s="107"/>
      <c r="P24" s="107"/>
      <c r="Q24" s="107" t="s">
        <v>50</v>
      </c>
      <c r="R24" s="109" t="s">
        <v>51</v>
      </c>
      <c r="S24" s="107"/>
      <c r="T24" s="107"/>
      <c r="U24" s="110"/>
      <c r="V24" s="110"/>
      <c r="W24" s="107"/>
      <c r="X24" s="107"/>
      <c r="Y24" s="107"/>
      <c r="Z24" s="107"/>
      <c r="AA24" s="107"/>
      <c r="AB24" s="107"/>
      <c r="AC24" s="107"/>
      <c r="AD24" s="107"/>
      <c r="AE24" s="107"/>
      <c r="AF24" s="107">
        <f t="shared" ca="1" si="0"/>
        <v>174</v>
      </c>
      <c r="AG24" s="107"/>
      <c r="AH24" s="107"/>
      <c r="AI24" s="111"/>
      <c r="AJ24" s="111"/>
      <c r="AK24" s="111"/>
      <c r="AL24" s="111"/>
      <c r="AM24" s="112"/>
      <c r="AN24" s="112"/>
      <c r="AO24" s="5" t="s">
        <v>52</v>
      </c>
      <c r="AP24" s="5" t="s">
        <v>109</v>
      </c>
      <c r="AQ24" s="5" t="s">
        <v>54</v>
      </c>
      <c r="AR24" s="5" t="s">
        <v>110</v>
      </c>
      <c r="AS24" s="5">
        <v>64</v>
      </c>
      <c r="AT24" s="5">
        <v>8</v>
      </c>
      <c r="AU24" s="112"/>
      <c r="AV24" s="112" t="s">
        <v>56</v>
      </c>
    </row>
    <row r="25" spans="1:48">
      <c r="A25" s="107" t="s">
        <v>111</v>
      </c>
      <c r="B25" s="107"/>
      <c r="C25" s="107"/>
      <c r="D25" s="113">
        <v>35308809</v>
      </c>
      <c r="E25" s="107"/>
      <c r="F25" s="109">
        <v>45832</v>
      </c>
      <c r="G25" s="109">
        <v>45845</v>
      </c>
      <c r="H25" s="107"/>
      <c r="I25" s="108">
        <v>45834.632118055553</v>
      </c>
      <c r="J25" s="107"/>
      <c r="K25" s="107"/>
      <c r="L25" s="107">
        <v>1029.5999999999999</v>
      </c>
      <c r="M25" s="109" t="s">
        <v>49</v>
      </c>
      <c r="N25" s="108"/>
      <c r="O25" s="107"/>
      <c r="P25" s="107"/>
      <c r="Q25" s="107" t="s">
        <v>50</v>
      </c>
      <c r="R25" s="109" t="s">
        <v>51</v>
      </c>
      <c r="S25" s="107"/>
      <c r="T25" s="107"/>
      <c r="U25" s="110"/>
      <c r="V25" s="110"/>
      <c r="W25" s="107"/>
      <c r="X25" s="107"/>
      <c r="Y25" s="107"/>
      <c r="Z25" s="107"/>
      <c r="AA25" s="107"/>
      <c r="AB25" s="107"/>
      <c r="AC25" s="107"/>
      <c r="AD25" s="107"/>
      <c r="AE25" s="107"/>
      <c r="AF25" s="107">
        <f t="shared" ca="1" si="0"/>
        <v>170</v>
      </c>
      <c r="AG25" s="107"/>
      <c r="AH25" s="107"/>
      <c r="AI25" s="111"/>
      <c r="AJ25" s="111"/>
      <c r="AK25" s="111"/>
      <c r="AL25" s="111"/>
      <c r="AM25" s="112"/>
      <c r="AN25" s="112"/>
      <c r="AO25" s="5" t="s">
        <v>52</v>
      </c>
      <c r="AP25" s="5" t="s">
        <v>112</v>
      </c>
      <c r="AQ25" s="5" t="s">
        <v>54</v>
      </c>
      <c r="AR25" s="5" t="s">
        <v>71</v>
      </c>
      <c r="AS25" s="5">
        <v>16</v>
      </c>
      <c r="AT25" s="5">
        <v>2</v>
      </c>
      <c r="AU25" s="112"/>
      <c r="AV25" s="112" t="s">
        <v>72</v>
      </c>
    </row>
    <row r="26" spans="1:48">
      <c r="A26" s="107" t="s">
        <v>113</v>
      </c>
      <c r="B26" s="107"/>
      <c r="C26" s="107"/>
      <c r="D26" s="113">
        <v>35079904</v>
      </c>
      <c r="E26" s="107"/>
      <c r="F26" s="109">
        <v>45817</v>
      </c>
      <c r="G26" s="109">
        <v>45838</v>
      </c>
      <c r="H26" s="107"/>
      <c r="I26" s="109">
        <v>45821</v>
      </c>
      <c r="J26" s="107"/>
      <c r="K26" s="107"/>
      <c r="L26" s="107">
        <v>14835.15</v>
      </c>
      <c r="M26" s="109" t="s">
        <v>49</v>
      </c>
      <c r="N26" s="108"/>
      <c r="O26" s="107"/>
      <c r="P26" s="107"/>
      <c r="Q26" s="107" t="s">
        <v>50</v>
      </c>
      <c r="R26" s="109" t="s">
        <v>51</v>
      </c>
      <c r="S26" s="107"/>
      <c r="T26" s="107"/>
      <c r="U26" s="110"/>
      <c r="V26" s="110"/>
      <c r="W26" s="107"/>
      <c r="X26" s="107"/>
      <c r="Y26" s="107"/>
      <c r="Z26" s="107"/>
      <c r="AA26" s="107"/>
      <c r="AB26" s="107"/>
      <c r="AC26" s="107"/>
      <c r="AD26" s="107"/>
      <c r="AE26" s="107"/>
      <c r="AF26" s="107">
        <f t="shared" ca="1" si="0"/>
        <v>185</v>
      </c>
      <c r="AG26" s="107"/>
      <c r="AH26" s="107"/>
      <c r="AI26" s="111"/>
      <c r="AJ26" s="111"/>
      <c r="AK26" s="111"/>
      <c r="AL26" s="111"/>
      <c r="AM26" s="112"/>
      <c r="AN26" s="112"/>
      <c r="AO26" s="5" t="s">
        <v>52</v>
      </c>
      <c r="AP26" s="5" t="s">
        <v>114</v>
      </c>
      <c r="AQ26" s="5" t="s">
        <v>54</v>
      </c>
      <c r="AR26" s="5" t="s">
        <v>55</v>
      </c>
      <c r="AS26" s="5">
        <v>1000</v>
      </c>
      <c r="AT26" s="5">
        <v>125</v>
      </c>
      <c r="AU26" s="112"/>
      <c r="AV26" s="112" t="s">
        <v>56</v>
      </c>
    </row>
    <row r="27" spans="1:48">
      <c r="A27" s="107" t="s">
        <v>115</v>
      </c>
      <c r="B27" s="107"/>
      <c r="C27" s="107"/>
      <c r="D27" s="113">
        <v>34911211</v>
      </c>
      <c r="E27" s="107"/>
      <c r="F27" s="109">
        <v>45805</v>
      </c>
      <c r="G27" s="109">
        <v>45838</v>
      </c>
      <c r="H27" s="107"/>
      <c r="I27" s="109">
        <v>45814</v>
      </c>
      <c r="J27" s="107"/>
      <c r="K27" s="107"/>
      <c r="L27" s="107">
        <v>10424.700000000001</v>
      </c>
      <c r="M27" s="109" t="s">
        <v>49</v>
      </c>
      <c r="N27" s="108"/>
      <c r="O27" s="107"/>
      <c r="P27" s="107"/>
      <c r="Q27" s="107" t="s">
        <v>50</v>
      </c>
      <c r="R27" s="109" t="s">
        <v>51</v>
      </c>
      <c r="S27" s="107"/>
      <c r="T27" s="107"/>
      <c r="U27" s="110"/>
      <c r="V27" s="110"/>
      <c r="W27" s="107"/>
      <c r="X27" s="107"/>
      <c r="Y27" s="107"/>
      <c r="Z27" s="107"/>
      <c r="AA27" s="107"/>
      <c r="AB27" s="107"/>
      <c r="AC27" s="107"/>
      <c r="AD27" s="107"/>
      <c r="AE27" s="107"/>
      <c r="AF27" s="107">
        <f t="shared" ca="1" si="0"/>
        <v>197</v>
      </c>
      <c r="AG27" s="107"/>
      <c r="AH27" s="107"/>
      <c r="AI27" s="111"/>
      <c r="AJ27" s="111"/>
      <c r="AK27" s="111"/>
      <c r="AL27" s="111"/>
      <c r="AM27" s="112"/>
      <c r="AN27" s="112"/>
      <c r="AO27" s="5" t="s">
        <v>52</v>
      </c>
      <c r="AP27" s="5" t="s">
        <v>116</v>
      </c>
      <c r="AQ27" s="5" t="s">
        <v>54</v>
      </c>
      <c r="AR27" s="5" t="s">
        <v>55</v>
      </c>
      <c r="AS27" s="5">
        <v>624</v>
      </c>
      <c r="AT27" s="5">
        <v>78</v>
      </c>
      <c r="AU27" s="112"/>
      <c r="AV27" s="112" t="s">
        <v>56</v>
      </c>
    </row>
    <row r="28" spans="1:48">
      <c r="A28" s="107" t="s">
        <v>117</v>
      </c>
      <c r="B28" s="107"/>
      <c r="C28" s="107"/>
      <c r="D28" s="113">
        <v>34747591</v>
      </c>
      <c r="E28" s="107"/>
      <c r="F28" s="109">
        <v>45796</v>
      </c>
      <c r="G28" s="109">
        <v>45807</v>
      </c>
      <c r="H28" s="107"/>
      <c r="I28" s="109">
        <v>45814</v>
      </c>
      <c r="J28" s="107"/>
      <c r="K28" s="107"/>
      <c r="L28" s="107">
        <v>9444.6</v>
      </c>
      <c r="M28" s="109" t="s">
        <v>49</v>
      </c>
      <c r="N28" s="108"/>
      <c r="O28" s="107"/>
      <c r="P28" s="107"/>
      <c r="Q28" s="107" t="s">
        <v>50</v>
      </c>
      <c r="R28" s="109" t="s">
        <v>51</v>
      </c>
      <c r="S28" s="107"/>
      <c r="T28" s="107"/>
      <c r="U28" s="110"/>
      <c r="V28" s="110"/>
      <c r="W28" s="107"/>
      <c r="X28" s="107"/>
      <c r="Y28" s="107"/>
      <c r="Z28" s="107"/>
      <c r="AA28" s="107"/>
      <c r="AB28" s="107"/>
      <c r="AC28" s="107"/>
      <c r="AD28" s="107"/>
      <c r="AE28" s="107"/>
      <c r="AF28" s="107">
        <f t="shared" ca="1" si="0"/>
        <v>206</v>
      </c>
      <c r="AG28" s="107"/>
      <c r="AH28" s="107"/>
      <c r="AI28" s="111"/>
      <c r="AJ28" s="111"/>
      <c r="AK28" s="111"/>
      <c r="AL28" s="111"/>
      <c r="AM28" s="112"/>
      <c r="AN28" s="112"/>
      <c r="AO28" s="5" t="s">
        <v>66</v>
      </c>
      <c r="AP28" s="5" t="s">
        <v>118</v>
      </c>
      <c r="AQ28" s="5" t="s">
        <v>54</v>
      </c>
      <c r="AR28" s="5" t="s">
        <v>79</v>
      </c>
      <c r="AS28" s="5">
        <v>120</v>
      </c>
      <c r="AT28" s="5">
        <v>15</v>
      </c>
      <c r="AU28" s="112"/>
      <c r="AV28" s="112" t="s">
        <v>79</v>
      </c>
    </row>
    <row r="29" spans="1:48">
      <c r="A29" s="107" t="s">
        <v>119</v>
      </c>
      <c r="B29" s="107"/>
      <c r="C29" s="107"/>
      <c r="D29" s="113">
        <v>34710933</v>
      </c>
      <c r="E29" s="107"/>
      <c r="F29" s="109">
        <v>45792</v>
      </c>
      <c r="G29" s="109">
        <v>45805</v>
      </c>
      <c r="H29" s="107"/>
      <c r="I29" s="109">
        <v>45812</v>
      </c>
      <c r="J29" s="107"/>
      <c r="K29" s="107"/>
      <c r="L29" s="107">
        <v>10216.799999999999</v>
      </c>
      <c r="M29" s="109" t="s">
        <v>49</v>
      </c>
      <c r="N29" s="108"/>
      <c r="O29" s="107"/>
      <c r="P29" s="107"/>
      <c r="Q29" s="107" t="s">
        <v>50</v>
      </c>
      <c r="R29" s="109" t="s">
        <v>51</v>
      </c>
      <c r="S29" s="107"/>
      <c r="T29" s="107"/>
      <c r="U29" s="110"/>
      <c r="V29" s="110"/>
      <c r="W29" s="107"/>
      <c r="X29" s="107"/>
      <c r="Y29" s="107"/>
      <c r="Z29" s="107"/>
      <c r="AA29" s="107"/>
      <c r="AB29" s="107"/>
      <c r="AC29" s="107"/>
      <c r="AD29" s="107"/>
      <c r="AE29" s="107"/>
      <c r="AF29" s="107">
        <f t="shared" ca="1" si="0"/>
        <v>210</v>
      </c>
      <c r="AG29" s="107"/>
      <c r="AH29" s="107"/>
      <c r="AI29" s="111"/>
      <c r="AJ29" s="111"/>
      <c r="AK29" s="111"/>
      <c r="AL29" s="111"/>
      <c r="AM29" s="112"/>
      <c r="AN29" s="112"/>
      <c r="AO29" s="5" t="s">
        <v>66</v>
      </c>
      <c r="AP29" s="5" t="s">
        <v>83</v>
      </c>
      <c r="AQ29" s="5" t="s">
        <v>54</v>
      </c>
      <c r="AR29" s="5" t="s">
        <v>79</v>
      </c>
      <c r="AS29" s="5">
        <v>192</v>
      </c>
      <c r="AT29" s="5">
        <v>24</v>
      </c>
      <c r="AU29" s="112"/>
      <c r="AV29" s="112" t="s">
        <v>79</v>
      </c>
    </row>
    <row r="30" spans="1:48">
      <c r="A30" s="107" t="s">
        <v>120</v>
      </c>
      <c r="B30" s="107"/>
      <c r="C30" s="107"/>
      <c r="D30" s="113">
        <v>35183696</v>
      </c>
      <c r="E30" s="107"/>
      <c r="F30" s="109">
        <v>45819</v>
      </c>
      <c r="G30" s="109">
        <v>45832</v>
      </c>
      <c r="H30" s="107"/>
      <c r="I30" s="109">
        <v>45821</v>
      </c>
      <c r="J30" s="107"/>
      <c r="K30" s="107"/>
      <c r="L30" s="107">
        <v>1940.4</v>
      </c>
      <c r="M30" s="109" t="s">
        <v>49</v>
      </c>
      <c r="N30" s="108"/>
      <c r="O30" s="107"/>
      <c r="P30" s="107"/>
      <c r="Q30" s="107" t="s">
        <v>50</v>
      </c>
      <c r="R30" s="109" t="s">
        <v>51</v>
      </c>
      <c r="S30" s="107"/>
      <c r="T30" s="107"/>
      <c r="U30" s="110"/>
      <c r="V30" s="110"/>
      <c r="W30" s="107"/>
      <c r="X30" s="107"/>
      <c r="Y30" s="107"/>
      <c r="Z30" s="107"/>
      <c r="AA30" s="107"/>
      <c r="AB30" s="107"/>
      <c r="AC30" s="107"/>
      <c r="AD30" s="107"/>
      <c r="AE30" s="107"/>
      <c r="AF30" s="107">
        <f t="shared" ca="1" si="0"/>
        <v>183</v>
      </c>
      <c r="AG30" s="107"/>
      <c r="AH30" s="107"/>
      <c r="AI30" s="111"/>
      <c r="AJ30" s="111"/>
      <c r="AK30" s="111"/>
      <c r="AL30" s="111"/>
      <c r="AM30" s="112"/>
      <c r="AN30" s="112"/>
      <c r="AO30" s="5" t="s">
        <v>66</v>
      </c>
      <c r="AP30" s="5" t="s">
        <v>121</v>
      </c>
      <c r="AQ30" s="5" t="s">
        <v>54</v>
      </c>
      <c r="AR30" s="5" t="s">
        <v>79</v>
      </c>
      <c r="AS30" s="5">
        <v>16</v>
      </c>
      <c r="AT30" s="5">
        <v>2</v>
      </c>
      <c r="AU30" s="112"/>
      <c r="AV30" s="112" t="s">
        <v>79</v>
      </c>
    </row>
    <row r="31" spans="1:48">
      <c r="A31" s="107" t="s">
        <v>122</v>
      </c>
      <c r="B31" s="107"/>
      <c r="C31" s="107"/>
      <c r="D31" s="113">
        <v>34881184</v>
      </c>
      <c r="E31" s="107"/>
      <c r="F31" s="109">
        <v>45805</v>
      </c>
      <c r="G31" s="109">
        <v>45817</v>
      </c>
      <c r="H31" s="107"/>
      <c r="I31" s="109">
        <v>45819</v>
      </c>
      <c r="J31" s="107"/>
      <c r="K31" s="107"/>
      <c r="L31" s="107">
        <v>9365.4</v>
      </c>
      <c r="M31" s="109" t="s">
        <v>49</v>
      </c>
      <c r="N31" s="108"/>
      <c r="O31" s="107"/>
      <c r="P31" s="107"/>
      <c r="Q31" s="107" t="s">
        <v>50</v>
      </c>
      <c r="R31" s="109" t="s">
        <v>51</v>
      </c>
      <c r="S31" s="107"/>
      <c r="T31" s="107"/>
      <c r="U31" s="110"/>
      <c r="V31" s="110"/>
      <c r="W31" s="107"/>
      <c r="X31" s="107"/>
      <c r="Y31" s="107"/>
      <c r="Z31" s="107"/>
      <c r="AA31" s="107"/>
      <c r="AB31" s="107"/>
      <c r="AC31" s="107"/>
      <c r="AD31" s="107"/>
      <c r="AE31" s="107"/>
      <c r="AF31" s="107">
        <f t="shared" ca="1" si="0"/>
        <v>197</v>
      </c>
      <c r="AG31" s="107"/>
      <c r="AH31" s="107"/>
      <c r="AI31" s="111"/>
      <c r="AJ31" s="111"/>
      <c r="AK31" s="111"/>
      <c r="AL31" s="111"/>
      <c r="AM31" s="112"/>
      <c r="AN31" s="112"/>
      <c r="AO31" s="5" t="s">
        <v>66</v>
      </c>
      <c r="AP31" s="5" t="s">
        <v>85</v>
      </c>
      <c r="AQ31" s="5" t="s">
        <v>54</v>
      </c>
      <c r="AR31" s="5" t="s">
        <v>79</v>
      </c>
      <c r="AS31" s="5">
        <v>160</v>
      </c>
      <c r="AT31" s="5">
        <v>20</v>
      </c>
      <c r="AU31" s="112"/>
      <c r="AV31" s="112" t="s">
        <v>79</v>
      </c>
    </row>
    <row r="32" spans="1:48">
      <c r="A32" s="107" t="s">
        <v>123</v>
      </c>
      <c r="B32" s="107"/>
      <c r="C32" s="107"/>
      <c r="D32" s="113">
        <v>35009048</v>
      </c>
      <c r="E32" s="107"/>
      <c r="F32" s="109">
        <v>45810</v>
      </c>
      <c r="G32" s="109">
        <v>45821</v>
      </c>
      <c r="H32" s="107"/>
      <c r="I32" s="109">
        <v>45814</v>
      </c>
      <c r="J32" s="107"/>
      <c r="K32" s="107"/>
      <c r="L32" s="107">
        <v>1940.4</v>
      </c>
      <c r="M32" s="109" t="s">
        <v>49</v>
      </c>
      <c r="N32" s="108"/>
      <c r="O32" s="107"/>
      <c r="P32" s="107"/>
      <c r="Q32" s="107" t="s">
        <v>50</v>
      </c>
      <c r="R32" s="109" t="s">
        <v>51</v>
      </c>
      <c r="S32" s="107"/>
      <c r="T32" s="107"/>
      <c r="U32" s="110"/>
      <c r="V32" s="110"/>
      <c r="W32" s="107"/>
      <c r="X32" s="107"/>
      <c r="Y32" s="107"/>
      <c r="Z32" s="107"/>
      <c r="AA32" s="107"/>
      <c r="AB32" s="107"/>
      <c r="AC32" s="107"/>
      <c r="AD32" s="107"/>
      <c r="AE32" s="107"/>
      <c r="AF32" s="107">
        <f t="shared" ca="1" si="0"/>
        <v>192</v>
      </c>
      <c r="AG32" s="107"/>
      <c r="AH32" s="107"/>
      <c r="AI32" s="111"/>
      <c r="AJ32" s="111"/>
      <c r="AK32" s="111"/>
      <c r="AL32" s="111"/>
      <c r="AM32" s="112"/>
      <c r="AN32" s="112"/>
      <c r="AO32" s="5" t="s">
        <v>66</v>
      </c>
      <c r="AP32" s="5" t="s">
        <v>124</v>
      </c>
      <c r="AQ32" s="5" t="s">
        <v>54</v>
      </c>
      <c r="AR32" s="5" t="s">
        <v>79</v>
      </c>
      <c r="AS32" s="5">
        <v>16</v>
      </c>
      <c r="AT32" s="5">
        <v>2</v>
      </c>
      <c r="AU32" s="112"/>
      <c r="AV32" s="112" t="s">
        <v>79</v>
      </c>
    </row>
    <row r="33" spans="1:48">
      <c r="A33" s="107" t="s">
        <v>125</v>
      </c>
      <c r="B33" s="107"/>
      <c r="C33" s="107"/>
      <c r="D33" s="113">
        <v>34871192</v>
      </c>
      <c r="E33" s="107"/>
      <c r="F33" s="109">
        <v>45805</v>
      </c>
      <c r="G33" s="109">
        <v>45817</v>
      </c>
      <c r="H33" s="107"/>
      <c r="I33" s="109">
        <v>45819</v>
      </c>
      <c r="J33" s="107"/>
      <c r="K33" s="107"/>
      <c r="L33" s="107">
        <v>3069</v>
      </c>
      <c r="M33" s="109" t="s">
        <v>49</v>
      </c>
      <c r="N33" s="108"/>
      <c r="O33" s="107"/>
      <c r="P33" s="107"/>
      <c r="Q33" s="107" t="s">
        <v>50</v>
      </c>
      <c r="R33" s="109" t="s">
        <v>51</v>
      </c>
      <c r="S33" s="107"/>
      <c r="T33" s="107"/>
      <c r="U33" s="110"/>
      <c r="V33" s="110"/>
      <c r="W33" s="107"/>
      <c r="X33" s="107"/>
      <c r="Y33" s="107"/>
      <c r="Z33" s="107"/>
      <c r="AA33" s="107"/>
      <c r="AB33" s="107"/>
      <c r="AC33" s="107"/>
      <c r="AD33" s="107"/>
      <c r="AE33" s="107"/>
      <c r="AF33" s="107">
        <f t="shared" ca="1" si="0"/>
        <v>197</v>
      </c>
      <c r="AG33" s="107"/>
      <c r="AH33" s="107"/>
      <c r="AI33" s="111"/>
      <c r="AJ33" s="111"/>
      <c r="AK33" s="111"/>
      <c r="AL33" s="111"/>
      <c r="AM33" s="112"/>
      <c r="AN33" s="112"/>
      <c r="AO33" s="5" t="s">
        <v>66</v>
      </c>
      <c r="AP33" s="5" t="s">
        <v>83</v>
      </c>
      <c r="AQ33" s="5" t="s">
        <v>54</v>
      </c>
      <c r="AR33" s="5" t="s">
        <v>79</v>
      </c>
      <c r="AS33" s="5">
        <v>40</v>
      </c>
      <c r="AT33" s="5">
        <v>5</v>
      </c>
      <c r="AU33" s="112"/>
      <c r="AV33" s="112" t="s">
        <v>79</v>
      </c>
    </row>
    <row r="34" spans="1:48">
      <c r="A34" s="107" t="s">
        <v>126</v>
      </c>
      <c r="B34" s="107"/>
      <c r="C34" s="107"/>
      <c r="D34" s="113">
        <v>34997884</v>
      </c>
      <c r="E34" s="107"/>
      <c r="F34" s="109">
        <v>45810</v>
      </c>
      <c r="G34" s="109">
        <v>45814</v>
      </c>
      <c r="H34" s="107"/>
      <c r="I34" s="109">
        <v>45811</v>
      </c>
      <c r="J34" s="107"/>
      <c r="K34" s="107"/>
      <c r="L34" s="107">
        <v>514.79999999999995</v>
      </c>
      <c r="M34" s="109" t="s">
        <v>49</v>
      </c>
      <c r="N34" s="108"/>
      <c r="O34" s="107"/>
      <c r="P34" s="107"/>
      <c r="Q34" s="107" t="s">
        <v>50</v>
      </c>
      <c r="R34" s="109" t="s">
        <v>51</v>
      </c>
      <c r="S34" s="107"/>
      <c r="T34" s="107"/>
      <c r="U34" s="110"/>
      <c r="V34" s="110"/>
      <c r="W34" s="107"/>
      <c r="X34" s="107"/>
      <c r="Y34" s="107"/>
      <c r="Z34" s="107"/>
      <c r="AA34" s="107"/>
      <c r="AB34" s="107"/>
      <c r="AC34" s="107"/>
      <c r="AD34" s="107"/>
      <c r="AE34" s="107"/>
      <c r="AF34" s="107">
        <f t="shared" ca="1" si="0"/>
        <v>192</v>
      </c>
      <c r="AG34" s="107"/>
      <c r="AH34" s="107"/>
      <c r="AI34" s="111"/>
      <c r="AJ34" s="111"/>
      <c r="AK34" s="111"/>
      <c r="AL34" s="111"/>
      <c r="AM34" s="112"/>
      <c r="AN34" s="112"/>
      <c r="AO34" s="5" t="s">
        <v>66</v>
      </c>
      <c r="AP34" s="5" t="s">
        <v>127</v>
      </c>
      <c r="AQ34" s="5" t="s">
        <v>54</v>
      </c>
      <c r="AR34" s="5" t="s">
        <v>71</v>
      </c>
      <c r="AS34" s="5">
        <v>8</v>
      </c>
      <c r="AT34" s="5">
        <v>1</v>
      </c>
      <c r="AU34" s="112"/>
      <c r="AV34" s="112" t="s">
        <v>72</v>
      </c>
    </row>
    <row r="35" spans="1:48">
      <c r="A35" s="107" t="s">
        <v>128</v>
      </c>
      <c r="B35" s="107"/>
      <c r="C35" s="107"/>
      <c r="D35" s="113">
        <v>35216936</v>
      </c>
      <c r="E35" s="107"/>
      <c r="F35" s="109">
        <v>45824</v>
      </c>
      <c r="G35" s="109">
        <v>45868</v>
      </c>
      <c r="H35" s="107"/>
      <c r="I35" s="109">
        <v>45825</v>
      </c>
      <c r="J35" s="107"/>
      <c r="K35" s="107"/>
      <c r="L35" s="107">
        <v>1069.2</v>
      </c>
      <c r="M35" s="109" t="s">
        <v>49</v>
      </c>
      <c r="N35" s="108"/>
      <c r="O35" s="107"/>
      <c r="P35" s="107"/>
      <c r="Q35" s="107" t="s">
        <v>50</v>
      </c>
      <c r="R35" s="109" t="s">
        <v>51</v>
      </c>
      <c r="S35" s="107"/>
      <c r="T35" s="107"/>
      <c r="U35" s="110"/>
      <c r="V35" s="110"/>
      <c r="W35" s="107"/>
      <c r="X35" s="107"/>
      <c r="Y35" s="107"/>
      <c r="Z35" s="107"/>
      <c r="AA35" s="107"/>
      <c r="AB35" s="107"/>
      <c r="AC35" s="107"/>
      <c r="AD35" s="107"/>
      <c r="AE35" s="107"/>
      <c r="AF35" s="107">
        <f t="shared" ca="1" si="0"/>
        <v>178</v>
      </c>
      <c r="AG35" s="107"/>
      <c r="AH35" s="107"/>
      <c r="AI35" s="111"/>
      <c r="AJ35" s="111"/>
      <c r="AK35" s="111"/>
      <c r="AL35" s="111"/>
      <c r="AM35" s="112"/>
      <c r="AN35" s="112"/>
      <c r="AO35" s="5" t="s">
        <v>66</v>
      </c>
      <c r="AP35" s="5" t="s">
        <v>129</v>
      </c>
      <c r="AQ35" s="5" t="s">
        <v>54</v>
      </c>
      <c r="AR35" s="5" t="s">
        <v>55</v>
      </c>
      <c r="AS35" s="5">
        <v>88</v>
      </c>
      <c r="AT35" s="5">
        <v>11</v>
      </c>
      <c r="AU35" s="112"/>
      <c r="AV35" s="112" t="s">
        <v>56</v>
      </c>
    </row>
    <row r="36" spans="1:48">
      <c r="A36" s="107" t="s">
        <v>130</v>
      </c>
      <c r="B36" s="107"/>
      <c r="C36" s="107"/>
      <c r="D36" s="113">
        <v>35202098</v>
      </c>
      <c r="E36" s="107"/>
      <c r="F36" s="109">
        <v>45821</v>
      </c>
      <c r="G36" s="109">
        <v>45827</v>
      </c>
      <c r="H36" s="107"/>
      <c r="I36" s="109">
        <v>45824</v>
      </c>
      <c r="J36" s="107"/>
      <c r="K36" s="107"/>
      <c r="L36" s="107">
        <v>346.5</v>
      </c>
      <c r="M36" s="109" t="s">
        <v>49</v>
      </c>
      <c r="N36" s="108"/>
      <c r="O36" s="107"/>
      <c r="P36" s="107"/>
      <c r="Q36" s="107" t="s">
        <v>50</v>
      </c>
      <c r="R36" s="109" t="s">
        <v>51</v>
      </c>
      <c r="S36" s="107"/>
      <c r="T36" s="107"/>
      <c r="U36" s="110"/>
      <c r="V36" s="110"/>
      <c r="W36" s="107"/>
      <c r="X36" s="107"/>
      <c r="Y36" s="107"/>
      <c r="Z36" s="107"/>
      <c r="AA36" s="107"/>
      <c r="AB36" s="107"/>
      <c r="AC36" s="107"/>
      <c r="AD36" s="107"/>
      <c r="AE36" s="107"/>
      <c r="AF36" s="107">
        <f t="shared" ca="1" si="0"/>
        <v>181</v>
      </c>
      <c r="AG36" s="107"/>
      <c r="AH36" s="107"/>
      <c r="AI36" s="111"/>
      <c r="AJ36" s="111"/>
      <c r="AK36" s="111"/>
      <c r="AL36" s="111"/>
      <c r="AM36" s="112"/>
      <c r="AN36" s="112"/>
      <c r="AO36" s="5" t="s">
        <v>66</v>
      </c>
      <c r="AP36" s="5" t="s">
        <v>131</v>
      </c>
      <c r="AQ36" s="5" t="s">
        <v>54</v>
      </c>
      <c r="AR36" s="5" t="s">
        <v>132</v>
      </c>
      <c r="AS36" s="5">
        <v>8</v>
      </c>
      <c r="AT36" s="5">
        <v>1</v>
      </c>
      <c r="AU36" s="112"/>
      <c r="AV36" s="112" t="s">
        <v>56</v>
      </c>
    </row>
    <row r="37" spans="1:48">
      <c r="A37" s="107" t="s">
        <v>133</v>
      </c>
      <c r="B37" s="107"/>
      <c r="C37" s="107"/>
      <c r="D37" s="113">
        <v>35111744</v>
      </c>
      <c r="E37" s="107"/>
      <c r="F37" s="109">
        <v>45814</v>
      </c>
      <c r="G37" s="109">
        <v>45820</v>
      </c>
      <c r="H37" s="107"/>
      <c r="I37" s="109">
        <v>45820</v>
      </c>
      <c r="J37" s="107"/>
      <c r="K37" s="107"/>
      <c r="L37" s="107">
        <v>514.79999999999995</v>
      </c>
      <c r="M37" s="109" t="s">
        <v>49</v>
      </c>
      <c r="N37" s="108"/>
      <c r="O37" s="107"/>
      <c r="P37" s="107"/>
      <c r="Q37" s="107" t="s">
        <v>50</v>
      </c>
      <c r="R37" s="109" t="s">
        <v>51</v>
      </c>
      <c r="S37" s="107"/>
      <c r="T37" s="107"/>
      <c r="U37" s="110"/>
      <c r="V37" s="110"/>
      <c r="W37" s="107"/>
      <c r="X37" s="107"/>
      <c r="Y37" s="107"/>
      <c r="Z37" s="107"/>
      <c r="AA37" s="107"/>
      <c r="AB37" s="107"/>
      <c r="AC37" s="107"/>
      <c r="AD37" s="107"/>
      <c r="AE37" s="107"/>
      <c r="AF37" s="107">
        <f t="shared" ca="1" si="0"/>
        <v>188</v>
      </c>
      <c r="AG37" s="107"/>
      <c r="AH37" s="107"/>
      <c r="AI37" s="111"/>
      <c r="AJ37" s="111"/>
      <c r="AK37" s="111"/>
      <c r="AL37" s="111"/>
      <c r="AM37" s="112"/>
      <c r="AN37" s="112"/>
      <c r="AO37" s="5" t="s">
        <v>66</v>
      </c>
      <c r="AP37" s="5" t="s">
        <v>85</v>
      </c>
      <c r="AQ37" s="5" t="s">
        <v>54</v>
      </c>
      <c r="AR37" s="5" t="s">
        <v>68</v>
      </c>
      <c r="AS37" s="5">
        <v>8</v>
      </c>
      <c r="AT37" s="5">
        <v>1</v>
      </c>
      <c r="AU37" s="112"/>
      <c r="AV37" s="112" t="s">
        <v>56</v>
      </c>
    </row>
    <row r="38" spans="1:48">
      <c r="A38" s="107" t="s">
        <v>134</v>
      </c>
      <c r="B38" s="107"/>
      <c r="C38" s="107"/>
      <c r="D38" s="113">
        <v>35115950</v>
      </c>
      <c r="E38" s="107"/>
      <c r="F38" s="109">
        <v>45814</v>
      </c>
      <c r="G38" s="109">
        <v>45820</v>
      </c>
      <c r="H38" s="107"/>
      <c r="I38" s="109">
        <v>45817</v>
      </c>
      <c r="J38" s="107"/>
      <c r="K38" s="107"/>
      <c r="L38" s="107">
        <v>900.9</v>
      </c>
      <c r="M38" s="109" t="s">
        <v>49</v>
      </c>
      <c r="N38" s="108"/>
      <c r="O38" s="107"/>
      <c r="P38" s="107"/>
      <c r="Q38" s="107" t="s">
        <v>50</v>
      </c>
      <c r="R38" s="109" t="s">
        <v>51</v>
      </c>
      <c r="S38" s="107"/>
      <c r="T38" s="107"/>
      <c r="U38" s="110"/>
      <c r="V38" s="110"/>
      <c r="W38" s="107"/>
      <c r="X38" s="107"/>
      <c r="Y38" s="107"/>
      <c r="Z38" s="107"/>
      <c r="AA38" s="107"/>
      <c r="AB38" s="107"/>
      <c r="AC38" s="107"/>
      <c r="AD38" s="107"/>
      <c r="AE38" s="107"/>
      <c r="AF38" s="107">
        <f t="shared" ca="1" si="0"/>
        <v>188</v>
      </c>
      <c r="AG38" s="107"/>
      <c r="AH38" s="107"/>
      <c r="AI38" s="111"/>
      <c r="AJ38" s="111"/>
      <c r="AK38" s="111"/>
      <c r="AL38" s="111"/>
      <c r="AM38" s="112"/>
      <c r="AN38" s="112"/>
      <c r="AO38" s="5" t="s">
        <v>66</v>
      </c>
      <c r="AP38" s="5" t="s">
        <v>67</v>
      </c>
      <c r="AQ38" s="5" t="s">
        <v>54</v>
      </c>
      <c r="AR38" s="5" t="s">
        <v>110</v>
      </c>
      <c r="AS38" s="5">
        <v>8</v>
      </c>
      <c r="AT38" s="5">
        <v>1</v>
      </c>
      <c r="AU38" s="112"/>
      <c r="AV38" s="112" t="s">
        <v>56</v>
      </c>
    </row>
    <row r="39" spans="1:48">
      <c r="A39" s="107" t="s">
        <v>135</v>
      </c>
      <c r="B39" s="107"/>
      <c r="C39" s="107"/>
      <c r="D39" s="113">
        <v>35111691</v>
      </c>
      <c r="E39" s="107"/>
      <c r="F39" s="109">
        <v>45814</v>
      </c>
      <c r="G39" s="109">
        <v>45820</v>
      </c>
      <c r="H39" s="107"/>
      <c r="I39" s="109">
        <v>45818</v>
      </c>
      <c r="J39" s="107"/>
      <c r="K39" s="107"/>
      <c r="L39" s="107">
        <v>133.65</v>
      </c>
      <c r="M39" s="109" t="s">
        <v>49</v>
      </c>
      <c r="N39" s="108"/>
      <c r="O39" s="107"/>
      <c r="P39" s="107"/>
      <c r="Q39" s="107" t="s">
        <v>50</v>
      </c>
      <c r="R39" s="109" t="s">
        <v>51</v>
      </c>
      <c r="S39" s="107"/>
      <c r="T39" s="107"/>
      <c r="U39" s="110"/>
      <c r="V39" s="110"/>
      <c r="W39" s="107"/>
      <c r="X39" s="107"/>
      <c r="Y39" s="107"/>
      <c r="Z39" s="107"/>
      <c r="AA39" s="107"/>
      <c r="AB39" s="107"/>
      <c r="AC39" s="107"/>
      <c r="AD39" s="107"/>
      <c r="AE39" s="107"/>
      <c r="AF39" s="107">
        <f t="shared" ca="1" si="0"/>
        <v>188</v>
      </c>
      <c r="AG39" s="107"/>
      <c r="AH39" s="107"/>
      <c r="AI39" s="111"/>
      <c r="AJ39" s="111"/>
      <c r="AK39" s="111"/>
      <c r="AL39" s="111"/>
      <c r="AM39" s="112"/>
      <c r="AN39" s="112"/>
      <c r="AO39" s="5" t="s">
        <v>66</v>
      </c>
      <c r="AP39" s="5" t="s">
        <v>136</v>
      </c>
      <c r="AQ39" s="5" t="s">
        <v>54</v>
      </c>
      <c r="AR39" s="5" t="s">
        <v>55</v>
      </c>
      <c r="AS39" s="5">
        <v>8</v>
      </c>
      <c r="AT39" s="5">
        <v>1</v>
      </c>
      <c r="AU39" s="112"/>
      <c r="AV39" s="112" t="s">
        <v>56</v>
      </c>
    </row>
    <row r="40" spans="1:48">
      <c r="A40" s="107" t="s">
        <v>137</v>
      </c>
      <c r="B40" s="107"/>
      <c r="C40" s="107"/>
      <c r="D40" s="113">
        <v>35011710</v>
      </c>
      <c r="E40" s="107"/>
      <c r="F40" s="109">
        <v>45810</v>
      </c>
      <c r="G40" s="109">
        <v>45810</v>
      </c>
      <c r="H40" s="107"/>
      <c r="I40" s="109">
        <v>45810</v>
      </c>
      <c r="J40" s="107"/>
      <c r="K40" s="107"/>
      <c r="L40" s="107">
        <v>133.65</v>
      </c>
      <c r="M40" s="109" t="s">
        <v>49</v>
      </c>
      <c r="N40" s="108"/>
      <c r="O40" s="107"/>
      <c r="P40" s="107"/>
      <c r="Q40" s="107" t="s">
        <v>50</v>
      </c>
      <c r="R40" s="109" t="s">
        <v>51</v>
      </c>
      <c r="S40" s="107"/>
      <c r="T40" s="107"/>
      <c r="U40" s="110"/>
      <c r="V40" s="110"/>
      <c r="W40" s="107"/>
      <c r="X40" s="107"/>
      <c r="Y40" s="107"/>
      <c r="Z40" s="107"/>
      <c r="AA40" s="107"/>
      <c r="AB40" s="107"/>
      <c r="AC40" s="107"/>
      <c r="AD40" s="107"/>
      <c r="AE40" s="107"/>
      <c r="AF40" s="107">
        <f t="shared" ca="1" si="0"/>
        <v>192</v>
      </c>
      <c r="AG40" s="107"/>
      <c r="AH40" s="107"/>
      <c r="AI40" s="111"/>
      <c r="AJ40" s="111"/>
      <c r="AK40" s="111"/>
      <c r="AL40" s="111"/>
      <c r="AM40" s="112"/>
      <c r="AN40" s="112"/>
      <c r="AO40" s="5" t="s">
        <v>66</v>
      </c>
      <c r="AP40" s="5" t="s">
        <v>129</v>
      </c>
      <c r="AQ40" s="5" t="s">
        <v>54</v>
      </c>
      <c r="AR40" s="5" t="s">
        <v>55</v>
      </c>
      <c r="AS40" s="5">
        <v>8</v>
      </c>
      <c r="AT40" s="5">
        <v>1</v>
      </c>
      <c r="AU40" s="112"/>
      <c r="AV40" s="112" t="s">
        <v>56</v>
      </c>
    </row>
    <row r="41" spans="1:48">
      <c r="A41" s="107" t="s">
        <v>138</v>
      </c>
      <c r="B41" s="107"/>
      <c r="C41" s="107"/>
      <c r="D41" s="113">
        <v>35234152</v>
      </c>
      <c r="E41" s="107"/>
      <c r="F41" s="109">
        <v>45825</v>
      </c>
      <c r="G41" s="109">
        <v>45831</v>
      </c>
      <c r="H41" s="107"/>
      <c r="I41" s="109">
        <v>45826</v>
      </c>
      <c r="J41" s="107"/>
      <c r="K41" s="107"/>
      <c r="L41" s="107">
        <v>514.79999999999995</v>
      </c>
      <c r="M41" s="109" t="s">
        <v>49</v>
      </c>
      <c r="N41" s="108"/>
      <c r="O41" s="107"/>
      <c r="P41" s="107"/>
      <c r="Q41" s="107" t="s">
        <v>50</v>
      </c>
      <c r="R41" s="109" t="s">
        <v>51</v>
      </c>
      <c r="S41" s="107"/>
      <c r="T41" s="107"/>
      <c r="U41" s="110"/>
      <c r="V41" s="110"/>
      <c r="W41" s="107"/>
      <c r="X41" s="107"/>
      <c r="Y41" s="107"/>
      <c r="Z41" s="107"/>
      <c r="AA41" s="107"/>
      <c r="AB41" s="107"/>
      <c r="AC41" s="107"/>
      <c r="AD41" s="107"/>
      <c r="AE41" s="107"/>
      <c r="AF41" s="107">
        <f t="shared" ca="1" si="0"/>
        <v>177</v>
      </c>
      <c r="AG41" s="107"/>
      <c r="AH41" s="107"/>
      <c r="AI41" s="111"/>
      <c r="AJ41" s="111"/>
      <c r="AK41" s="111"/>
      <c r="AL41" s="111"/>
      <c r="AM41" s="112"/>
      <c r="AN41" s="112"/>
      <c r="AO41" s="5" t="s">
        <v>77</v>
      </c>
      <c r="AP41" s="5" t="s">
        <v>78</v>
      </c>
      <c r="AQ41" s="5" t="s">
        <v>54</v>
      </c>
      <c r="AR41" s="5" t="s">
        <v>55</v>
      </c>
      <c r="AS41" s="5">
        <v>8</v>
      </c>
      <c r="AT41" s="5">
        <v>1</v>
      </c>
      <c r="AU41" s="112"/>
      <c r="AV41" s="112" t="s">
        <v>56</v>
      </c>
    </row>
    <row r="42" spans="1:48">
      <c r="A42" s="107" t="s">
        <v>139</v>
      </c>
      <c r="B42" s="107"/>
      <c r="C42" s="107"/>
      <c r="D42" s="113">
        <v>35233453</v>
      </c>
      <c r="E42" s="107"/>
      <c r="F42" s="109">
        <v>45825</v>
      </c>
      <c r="G42" s="109">
        <v>45831</v>
      </c>
      <c r="H42" s="107"/>
      <c r="I42" s="109">
        <v>45826</v>
      </c>
      <c r="J42" s="107"/>
      <c r="K42" s="107"/>
      <c r="L42" s="107">
        <v>346.5</v>
      </c>
      <c r="M42" s="109" t="s">
        <v>49</v>
      </c>
      <c r="N42" s="108"/>
      <c r="O42" s="107"/>
      <c r="P42" s="107"/>
      <c r="Q42" s="107" t="s">
        <v>50</v>
      </c>
      <c r="R42" s="109" t="s">
        <v>51</v>
      </c>
      <c r="S42" s="107"/>
      <c r="T42" s="107"/>
      <c r="U42" s="110"/>
      <c r="V42" s="110"/>
      <c r="W42" s="107"/>
      <c r="X42" s="107"/>
      <c r="Y42" s="107"/>
      <c r="Z42" s="107"/>
      <c r="AA42" s="107"/>
      <c r="AB42" s="107"/>
      <c r="AC42" s="107"/>
      <c r="AD42" s="107"/>
      <c r="AE42" s="107"/>
      <c r="AF42" s="107">
        <f t="shared" ca="1" si="0"/>
        <v>177</v>
      </c>
      <c r="AG42" s="107"/>
      <c r="AH42" s="107"/>
      <c r="AI42" s="111"/>
      <c r="AJ42" s="111"/>
      <c r="AK42" s="111"/>
      <c r="AL42" s="111"/>
      <c r="AM42" s="112"/>
      <c r="AN42" s="112"/>
      <c r="AO42" s="5" t="s">
        <v>66</v>
      </c>
      <c r="AP42" s="5" t="s">
        <v>83</v>
      </c>
      <c r="AQ42" s="5" t="s">
        <v>54</v>
      </c>
      <c r="AR42" s="5" t="s">
        <v>55</v>
      </c>
      <c r="AS42" s="5">
        <v>8</v>
      </c>
      <c r="AT42" s="5">
        <v>1</v>
      </c>
      <c r="AU42" s="112"/>
      <c r="AV42" s="112" t="s">
        <v>72</v>
      </c>
    </row>
    <row r="43" spans="1:48">
      <c r="A43" s="107" t="s">
        <v>140</v>
      </c>
      <c r="B43" s="107"/>
      <c r="C43" s="107"/>
      <c r="D43" s="113">
        <v>35234503</v>
      </c>
      <c r="E43" s="107"/>
      <c r="F43" s="109">
        <v>45825</v>
      </c>
      <c r="G43" s="109">
        <v>45831</v>
      </c>
      <c r="H43" s="107"/>
      <c r="I43" s="109">
        <v>45826</v>
      </c>
      <c r="J43" s="107"/>
      <c r="K43" s="107"/>
      <c r="L43" s="107">
        <v>900.9</v>
      </c>
      <c r="M43" s="109" t="s">
        <v>49</v>
      </c>
      <c r="N43" s="108"/>
      <c r="O43" s="107"/>
      <c r="P43" s="107"/>
      <c r="Q43" s="107" t="s">
        <v>50</v>
      </c>
      <c r="R43" s="109" t="s">
        <v>51</v>
      </c>
      <c r="S43" s="107"/>
      <c r="T43" s="107"/>
      <c r="U43" s="110"/>
      <c r="V43" s="110"/>
      <c r="W43" s="107"/>
      <c r="X43" s="107"/>
      <c r="Y43" s="107"/>
      <c r="Z43" s="107"/>
      <c r="AA43" s="107"/>
      <c r="AB43" s="107"/>
      <c r="AC43" s="107"/>
      <c r="AD43" s="107"/>
      <c r="AE43" s="107"/>
      <c r="AF43" s="107">
        <f t="shared" ca="1" si="0"/>
        <v>177</v>
      </c>
      <c r="AG43" s="107"/>
      <c r="AH43" s="107"/>
      <c r="AI43" s="111"/>
      <c r="AJ43" s="111"/>
      <c r="AK43" s="111"/>
      <c r="AL43" s="111"/>
      <c r="AM43" s="112"/>
      <c r="AN43" s="112"/>
      <c r="AO43" s="5" t="s">
        <v>66</v>
      </c>
      <c r="AP43" s="5" t="s">
        <v>141</v>
      </c>
      <c r="AQ43" s="5" t="s">
        <v>54</v>
      </c>
      <c r="AR43" s="5" t="s">
        <v>55</v>
      </c>
      <c r="AS43" s="5">
        <v>16</v>
      </c>
      <c r="AT43" s="5">
        <v>1</v>
      </c>
      <c r="AU43" s="112"/>
      <c r="AV43" s="112" t="s">
        <v>56</v>
      </c>
    </row>
    <row r="44" spans="1:48">
      <c r="A44" s="107" t="s">
        <v>142</v>
      </c>
      <c r="B44" s="107"/>
      <c r="C44" s="107"/>
      <c r="D44" s="113">
        <v>35126884</v>
      </c>
      <c r="E44" s="107"/>
      <c r="F44" s="109">
        <v>45818</v>
      </c>
      <c r="G44" s="109">
        <v>45824</v>
      </c>
      <c r="H44" s="107"/>
      <c r="I44" s="109">
        <v>45824</v>
      </c>
      <c r="J44" s="107"/>
      <c r="K44" s="107"/>
      <c r="L44" s="107">
        <v>15976.51</v>
      </c>
      <c r="M44" s="109" t="s">
        <v>49</v>
      </c>
      <c r="N44" s="108"/>
      <c r="O44" s="107"/>
      <c r="P44" s="107"/>
      <c r="Q44" s="107" t="s">
        <v>50</v>
      </c>
      <c r="R44" s="109" t="s">
        <v>51</v>
      </c>
      <c r="S44" s="107"/>
      <c r="T44" s="107"/>
      <c r="U44" s="110"/>
      <c r="V44" s="110"/>
      <c r="W44" s="107"/>
      <c r="X44" s="107"/>
      <c r="Y44" s="107"/>
      <c r="Z44" s="107"/>
      <c r="AA44" s="107"/>
      <c r="AB44" s="107"/>
      <c r="AC44" s="107"/>
      <c r="AD44" s="107"/>
      <c r="AE44" s="107"/>
      <c r="AF44" s="107">
        <f t="shared" ca="1" si="0"/>
        <v>184</v>
      </c>
      <c r="AG44" s="107"/>
      <c r="AH44" s="107"/>
      <c r="AI44" s="111"/>
      <c r="AJ44" s="111"/>
      <c r="AK44" s="111"/>
      <c r="AL44" s="111"/>
      <c r="AM44" s="112"/>
      <c r="AN44" s="112"/>
      <c r="AO44" s="5" t="s">
        <v>66</v>
      </c>
      <c r="AP44" s="112"/>
      <c r="AQ44" s="5" t="s">
        <v>54</v>
      </c>
      <c r="AR44" s="5" t="s">
        <v>94</v>
      </c>
      <c r="AS44" s="5">
        <v>1</v>
      </c>
      <c r="AT44" s="5">
        <v>1</v>
      </c>
      <c r="AU44" s="112"/>
      <c r="AV44" s="112" t="s">
        <v>91</v>
      </c>
    </row>
    <row r="45" spans="1:48">
      <c r="A45" s="107" t="s">
        <v>143</v>
      </c>
      <c r="B45" s="107"/>
      <c r="C45" s="107"/>
      <c r="D45" s="114" t="s">
        <v>144</v>
      </c>
      <c r="E45" s="107"/>
      <c r="F45" s="109">
        <v>45833</v>
      </c>
      <c r="G45" s="109">
        <v>45840</v>
      </c>
      <c r="H45" s="107"/>
      <c r="I45" s="109">
        <v>45835.658078703702</v>
      </c>
      <c r="J45" s="107"/>
      <c r="K45" s="107"/>
      <c r="L45" s="107">
        <v>346.5</v>
      </c>
      <c r="M45" s="109" t="s">
        <v>49</v>
      </c>
      <c r="N45" s="108"/>
      <c r="O45" s="107"/>
      <c r="P45" s="107"/>
      <c r="Q45" s="107" t="s">
        <v>50</v>
      </c>
      <c r="R45" s="109" t="s">
        <v>51</v>
      </c>
      <c r="S45" s="107"/>
      <c r="T45" s="107"/>
      <c r="U45" s="110"/>
      <c r="V45" s="110"/>
      <c r="W45" s="107"/>
      <c r="X45" s="107"/>
      <c r="Y45" s="107"/>
      <c r="Z45" s="107"/>
      <c r="AA45" s="107"/>
      <c r="AB45" s="107"/>
      <c r="AC45" s="107"/>
      <c r="AD45" s="107"/>
      <c r="AE45" s="107"/>
      <c r="AF45" s="107">
        <f t="shared" ca="1" si="0"/>
        <v>169</v>
      </c>
      <c r="AG45" s="107"/>
      <c r="AH45" s="107"/>
      <c r="AI45" s="111"/>
      <c r="AJ45" s="111"/>
      <c r="AK45" s="111"/>
      <c r="AL45" s="111"/>
      <c r="AM45" s="112"/>
      <c r="AN45" s="112"/>
      <c r="AO45" s="5" t="s">
        <v>66</v>
      </c>
      <c r="AP45" s="112" t="s">
        <v>67</v>
      </c>
      <c r="AQ45" s="5" t="s">
        <v>54</v>
      </c>
      <c r="AR45" s="5" t="s">
        <v>132</v>
      </c>
      <c r="AS45" s="5">
        <v>8</v>
      </c>
      <c r="AT45" s="5">
        <v>1</v>
      </c>
      <c r="AU45" s="112"/>
      <c r="AV45" s="112" t="s">
        <v>72</v>
      </c>
    </row>
    <row r="46" spans="1:48">
      <c r="A46" s="107" t="s">
        <v>145</v>
      </c>
      <c r="B46" s="107"/>
      <c r="C46" s="107"/>
      <c r="D46" s="113">
        <v>35336923</v>
      </c>
      <c r="E46" s="109"/>
      <c r="F46" s="109">
        <v>45833</v>
      </c>
      <c r="G46" s="109">
        <v>45844</v>
      </c>
      <c r="H46" s="109" t="s">
        <v>146</v>
      </c>
      <c r="I46" s="109">
        <v>45849.699340277781</v>
      </c>
      <c r="J46" s="109"/>
      <c r="K46" s="109"/>
      <c r="L46" s="109">
        <v>16572.599999999999</v>
      </c>
      <c r="M46" s="109" t="s">
        <v>49</v>
      </c>
      <c r="N46" s="108"/>
      <c r="O46" s="109"/>
      <c r="P46" s="109"/>
      <c r="Q46" s="109" t="s">
        <v>50</v>
      </c>
      <c r="R46" s="109" t="s">
        <v>51</v>
      </c>
      <c r="S46" s="107"/>
      <c r="T46" s="107"/>
      <c r="U46" s="110"/>
      <c r="V46" s="110"/>
      <c r="W46" s="107"/>
      <c r="X46" s="107"/>
      <c r="Y46" s="107"/>
      <c r="Z46" s="107"/>
      <c r="AA46" s="107"/>
      <c r="AB46" s="107"/>
      <c r="AC46" s="107"/>
      <c r="AD46" s="107"/>
      <c r="AE46" s="107"/>
      <c r="AF46" s="107">
        <f t="shared" ca="1" si="0"/>
        <v>169</v>
      </c>
      <c r="AG46" s="107"/>
      <c r="AH46" s="107"/>
      <c r="AI46" s="111"/>
      <c r="AJ46" s="111"/>
      <c r="AK46" s="111"/>
      <c r="AL46" s="111"/>
      <c r="AM46" s="112"/>
      <c r="AN46" s="112"/>
      <c r="AO46" s="5" t="s">
        <v>52</v>
      </c>
      <c r="AP46" s="5" t="s">
        <v>147</v>
      </c>
      <c r="AQ46" s="5" t="s">
        <v>148</v>
      </c>
      <c r="AR46" s="5" t="s">
        <v>55</v>
      </c>
      <c r="AS46" s="5">
        <v>1000</v>
      </c>
      <c r="AT46" s="5">
        <v>125</v>
      </c>
      <c r="AU46" s="112"/>
      <c r="AV46" s="112" t="s">
        <v>56</v>
      </c>
    </row>
    <row r="47" spans="1:48">
      <c r="A47" s="107" t="s">
        <v>149</v>
      </c>
      <c r="B47" s="107"/>
      <c r="C47" s="107"/>
      <c r="D47" s="113">
        <v>35338033</v>
      </c>
      <c r="E47" s="109"/>
      <c r="F47" s="109">
        <v>45833</v>
      </c>
      <c r="G47" s="109">
        <v>45844</v>
      </c>
      <c r="H47" s="109" t="s">
        <v>146</v>
      </c>
      <c r="I47" s="109">
        <v>45846.493379629632</v>
      </c>
      <c r="J47" s="109"/>
      <c r="K47" s="109"/>
      <c r="L47" s="109">
        <v>9890.1</v>
      </c>
      <c r="M47" s="109" t="s">
        <v>49</v>
      </c>
      <c r="N47" s="108"/>
      <c r="O47" s="109"/>
      <c r="P47" s="109"/>
      <c r="Q47" s="109" t="s">
        <v>50</v>
      </c>
      <c r="R47" s="109" t="s">
        <v>51</v>
      </c>
      <c r="S47" s="107"/>
      <c r="T47" s="107"/>
      <c r="U47" s="110"/>
      <c r="V47" s="110"/>
      <c r="W47" s="107"/>
      <c r="X47" s="107"/>
      <c r="Y47" s="107"/>
      <c r="Z47" s="107"/>
      <c r="AA47" s="107"/>
      <c r="AB47" s="107"/>
      <c r="AC47" s="107"/>
      <c r="AD47" s="107"/>
      <c r="AE47" s="107"/>
      <c r="AF47" s="107">
        <f t="shared" ca="1" si="0"/>
        <v>169</v>
      </c>
      <c r="AG47" s="107"/>
      <c r="AH47" s="107"/>
      <c r="AI47" s="111"/>
      <c r="AJ47" s="111"/>
      <c r="AK47" s="111"/>
      <c r="AL47" s="111"/>
      <c r="AM47" s="112"/>
      <c r="AN47" s="112"/>
      <c r="AO47" s="5" t="s">
        <v>52</v>
      </c>
      <c r="AP47" s="5" t="s">
        <v>150</v>
      </c>
      <c r="AQ47" s="5" t="s">
        <v>148</v>
      </c>
      <c r="AR47" s="5" t="s">
        <v>55</v>
      </c>
      <c r="AS47" s="5">
        <v>600</v>
      </c>
      <c r="AT47" s="5">
        <v>75</v>
      </c>
      <c r="AU47" s="112"/>
      <c r="AV47" s="112" t="s">
        <v>56</v>
      </c>
    </row>
    <row r="48" spans="1:48">
      <c r="A48" s="107" t="s">
        <v>151</v>
      </c>
      <c r="B48" s="107"/>
      <c r="C48" s="107"/>
      <c r="D48" s="114" t="s">
        <v>152</v>
      </c>
      <c r="E48" s="107"/>
      <c r="F48" s="109">
        <v>45832</v>
      </c>
      <c r="G48" s="109">
        <v>45846</v>
      </c>
      <c r="H48" s="107" t="s">
        <v>153</v>
      </c>
      <c r="I48" s="109">
        <v>45834.700416666667</v>
      </c>
      <c r="J48" s="107"/>
      <c r="K48" s="107"/>
      <c r="L48" s="107">
        <v>943</v>
      </c>
      <c r="M48" s="109" t="s">
        <v>49</v>
      </c>
      <c r="N48" s="108"/>
      <c r="O48" s="107"/>
      <c r="P48" s="107"/>
      <c r="Q48" s="107" t="s">
        <v>50</v>
      </c>
      <c r="R48" s="109" t="s">
        <v>51</v>
      </c>
      <c r="S48" s="107"/>
      <c r="T48" s="107"/>
      <c r="U48" s="110"/>
      <c r="V48" s="110"/>
      <c r="W48" s="107"/>
      <c r="X48" s="107"/>
      <c r="Y48" s="107"/>
      <c r="Z48" s="107"/>
      <c r="AA48" s="107"/>
      <c r="AB48" s="107"/>
      <c r="AC48" s="107"/>
      <c r="AD48" s="107"/>
      <c r="AE48" s="107"/>
      <c r="AF48" s="107">
        <f t="shared" ca="1" si="0"/>
        <v>170</v>
      </c>
      <c r="AG48" s="107"/>
      <c r="AH48" s="107"/>
      <c r="AI48" s="111"/>
      <c r="AJ48" s="111"/>
      <c r="AK48" s="111"/>
      <c r="AL48" s="111"/>
      <c r="AM48" s="112"/>
      <c r="AN48" s="112"/>
      <c r="AO48" s="5" t="s">
        <v>66</v>
      </c>
      <c r="AP48" s="112" t="s">
        <v>101</v>
      </c>
      <c r="AQ48" s="5" t="s">
        <v>54</v>
      </c>
      <c r="AR48" s="5" t="s">
        <v>132</v>
      </c>
      <c r="AS48" s="5">
        <v>16</v>
      </c>
      <c r="AT48" s="5">
        <v>2</v>
      </c>
      <c r="AU48" s="112"/>
      <c r="AV48" s="112" t="s">
        <v>72</v>
      </c>
    </row>
    <row r="49" spans="1:48">
      <c r="A49" s="107" t="s">
        <v>154</v>
      </c>
      <c r="B49" s="107"/>
      <c r="C49" s="107"/>
      <c r="D49" s="114" t="s">
        <v>155</v>
      </c>
      <c r="E49" s="107"/>
      <c r="F49" s="109">
        <v>45834</v>
      </c>
      <c r="G49" s="109">
        <v>45844</v>
      </c>
      <c r="H49" s="107" t="s">
        <v>146</v>
      </c>
      <c r="I49" s="109">
        <v>45851.699525462966</v>
      </c>
      <c r="J49" s="107"/>
      <c r="K49" s="107"/>
      <c r="L49" s="107">
        <v>2004.75</v>
      </c>
      <c r="M49" s="109" t="s">
        <v>49</v>
      </c>
      <c r="N49" s="108"/>
      <c r="O49" s="107"/>
      <c r="P49" s="107"/>
      <c r="Q49" s="107" t="s">
        <v>50</v>
      </c>
      <c r="R49" s="109" t="s">
        <v>51</v>
      </c>
      <c r="S49" s="107"/>
      <c r="T49" s="107"/>
      <c r="U49" s="110"/>
      <c r="V49" s="110"/>
      <c r="W49" s="107"/>
      <c r="X49" s="107"/>
      <c r="Y49" s="107"/>
      <c r="Z49" s="107"/>
      <c r="AA49" s="107"/>
      <c r="AB49" s="107"/>
      <c r="AC49" s="107"/>
      <c r="AD49" s="107"/>
      <c r="AE49" s="107"/>
      <c r="AF49" s="107">
        <f t="shared" ca="1" si="0"/>
        <v>168</v>
      </c>
      <c r="AG49" s="107"/>
      <c r="AH49" s="107"/>
      <c r="AI49" s="111"/>
      <c r="AJ49" s="111"/>
      <c r="AK49" s="111"/>
      <c r="AL49" s="111"/>
      <c r="AM49" s="112"/>
      <c r="AN49" s="112"/>
      <c r="AO49" s="5" t="s">
        <v>52</v>
      </c>
      <c r="AP49" s="112" t="s">
        <v>156</v>
      </c>
      <c r="AQ49" s="5" t="s">
        <v>148</v>
      </c>
      <c r="AR49" s="5" t="s">
        <v>55</v>
      </c>
      <c r="AS49" s="5">
        <v>224</v>
      </c>
      <c r="AT49" s="5">
        <v>28</v>
      </c>
      <c r="AU49" s="112"/>
      <c r="AV49" s="112" t="s">
        <v>56</v>
      </c>
    </row>
    <row r="50" spans="1:48">
      <c r="A50" s="107" t="s">
        <v>157</v>
      </c>
      <c r="B50" s="107"/>
      <c r="C50" s="107"/>
      <c r="D50" s="114" t="s">
        <v>158</v>
      </c>
      <c r="E50" s="107"/>
      <c r="F50" s="109">
        <v>45835</v>
      </c>
      <c r="G50" s="109">
        <v>45845</v>
      </c>
      <c r="H50" s="107" t="s">
        <v>159</v>
      </c>
      <c r="I50" s="109"/>
      <c r="J50" s="107"/>
      <c r="K50" s="107"/>
      <c r="L50" s="107"/>
      <c r="M50" s="109" t="s">
        <v>75</v>
      </c>
      <c r="N50" s="108"/>
      <c r="O50" s="107"/>
      <c r="P50" s="107"/>
      <c r="Q50" s="107"/>
      <c r="R50" s="109" t="s">
        <v>87</v>
      </c>
      <c r="S50" s="107"/>
      <c r="T50" s="107"/>
      <c r="U50" s="110"/>
      <c r="V50" s="110"/>
      <c r="W50" s="107"/>
      <c r="X50" s="107"/>
      <c r="Y50" s="107"/>
      <c r="Z50" s="107"/>
      <c r="AA50" s="107"/>
      <c r="AB50" s="107"/>
      <c r="AC50" s="107"/>
      <c r="AD50" s="107"/>
      <c r="AE50" s="107"/>
      <c r="AF50" s="107">
        <f t="shared" ref="AF50:AF304" ca="1" si="1">TODAY()-F50</f>
        <v>167</v>
      </c>
      <c r="AG50" s="107"/>
      <c r="AH50" s="107"/>
      <c r="AI50" s="111"/>
      <c r="AJ50" s="111"/>
      <c r="AK50" s="111"/>
      <c r="AL50" s="111"/>
      <c r="AM50" s="112"/>
      <c r="AN50" s="112"/>
      <c r="AO50" s="5" t="s">
        <v>66</v>
      </c>
      <c r="AP50" s="112" t="s">
        <v>160</v>
      </c>
      <c r="AQ50" s="5" t="s">
        <v>54</v>
      </c>
      <c r="AR50" s="5" t="s">
        <v>91</v>
      </c>
      <c r="AS50" s="5">
        <v>1</v>
      </c>
      <c r="AT50" s="5">
        <v>1</v>
      </c>
      <c r="AU50" s="112"/>
      <c r="AV50" s="112" t="s">
        <v>56</v>
      </c>
    </row>
    <row r="51" spans="1:48">
      <c r="A51" s="107" t="s">
        <v>161</v>
      </c>
      <c r="B51" s="107"/>
      <c r="C51" s="107"/>
      <c r="D51" s="114" t="s">
        <v>162</v>
      </c>
      <c r="E51" s="107"/>
      <c r="F51" s="109">
        <v>45835</v>
      </c>
      <c r="G51" s="109">
        <v>45840</v>
      </c>
      <c r="H51" s="107"/>
      <c r="I51" s="109"/>
      <c r="J51" s="107"/>
      <c r="K51" s="107"/>
      <c r="L51" s="107"/>
      <c r="M51" s="109" t="s">
        <v>75</v>
      </c>
      <c r="N51" s="108"/>
      <c r="O51" s="107"/>
      <c r="P51" s="107"/>
      <c r="Q51" s="107"/>
      <c r="R51" s="109" t="s">
        <v>87</v>
      </c>
      <c r="S51" s="107"/>
      <c r="T51" s="107"/>
      <c r="U51" s="110"/>
      <c r="V51" s="110"/>
      <c r="W51" s="107"/>
      <c r="X51" s="107"/>
      <c r="Y51" s="107"/>
      <c r="Z51" s="107"/>
      <c r="AA51" s="107"/>
      <c r="AB51" s="107"/>
      <c r="AC51" s="107"/>
      <c r="AD51" s="107"/>
      <c r="AE51" s="107"/>
      <c r="AF51" s="107">
        <f t="shared" ca="1" si="1"/>
        <v>167</v>
      </c>
      <c r="AG51" s="107"/>
      <c r="AH51" s="107"/>
      <c r="AI51" s="111"/>
      <c r="AJ51" s="111"/>
      <c r="AK51" s="111"/>
      <c r="AL51" s="111"/>
      <c r="AM51" s="112"/>
      <c r="AN51" s="112"/>
      <c r="AO51" s="5" t="s">
        <v>66</v>
      </c>
      <c r="AP51" s="112" t="s">
        <v>163</v>
      </c>
      <c r="AQ51" s="5" t="s">
        <v>54</v>
      </c>
      <c r="AR51" s="5" t="s">
        <v>79</v>
      </c>
      <c r="AS51" s="5">
        <v>16</v>
      </c>
      <c r="AT51" s="5">
        <v>2</v>
      </c>
      <c r="AU51" s="112"/>
      <c r="AV51" s="112" t="s">
        <v>79</v>
      </c>
    </row>
    <row r="52" spans="1:48">
      <c r="A52" s="107" t="s">
        <v>164</v>
      </c>
      <c r="B52" s="107"/>
      <c r="C52" s="107"/>
      <c r="D52" s="114" t="s">
        <v>165</v>
      </c>
      <c r="E52" s="107"/>
      <c r="F52" s="109">
        <v>45835</v>
      </c>
      <c r="G52" s="109">
        <v>45840</v>
      </c>
      <c r="H52" s="107"/>
      <c r="I52" s="109"/>
      <c r="J52" s="107"/>
      <c r="K52" s="107"/>
      <c r="L52" s="107"/>
      <c r="M52" s="109" t="s">
        <v>75</v>
      </c>
      <c r="N52" s="108"/>
      <c r="O52" s="107"/>
      <c r="P52" s="107"/>
      <c r="Q52" s="107"/>
      <c r="R52" s="109" t="s">
        <v>76</v>
      </c>
      <c r="S52" s="107"/>
      <c r="T52" s="107"/>
      <c r="U52" s="110"/>
      <c r="V52" s="110"/>
      <c r="W52" s="107"/>
      <c r="X52" s="107"/>
      <c r="Y52" s="107"/>
      <c r="Z52" s="107"/>
      <c r="AA52" s="107"/>
      <c r="AB52" s="107"/>
      <c r="AC52" s="107"/>
      <c r="AD52" s="107"/>
      <c r="AE52" s="107"/>
      <c r="AF52" s="107">
        <f t="shared" ca="1" si="1"/>
        <v>167</v>
      </c>
      <c r="AG52" s="107"/>
      <c r="AH52" s="107"/>
      <c r="AI52" s="111"/>
      <c r="AJ52" s="111"/>
      <c r="AK52" s="111"/>
      <c r="AL52" s="111"/>
      <c r="AM52" s="112"/>
      <c r="AN52" s="112"/>
      <c r="AO52" s="5" t="s">
        <v>77</v>
      </c>
      <c r="AP52" s="112" t="s">
        <v>78</v>
      </c>
      <c r="AQ52" s="5" t="s">
        <v>54</v>
      </c>
      <c r="AR52" s="5" t="s">
        <v>79</v>
      </c>
      <c r="AS52" s="5">
        <v>40</v>
      </c>
      <c r="AT52" s="5">
        <v>5</v>
      </c>
      <c r="AU52" s="112"/>
      <c r="AV52" s="112" t="s">
        <v>79</v>
      </c>
    </row>
    <row r="53" spans="1:48">
      <c r="A53" s="107" t="s">
        <v>166</v>
      </c>
      <c r="B53" s="107"/>
      <c r="C53" s="107"/>
      <c r="D53" s="114" t="s">
        <v>167</v>
      </c>
      <c r="E53" s="107"/>
      <c r="F53" s="109">
        <v>45835</v>
      </c>
      <c r="G53" s="109">
        <v>45841</v>
      </c>
      <c r="H53" s="107"/>
      <c r="I53" s="109">
        <v>45842.802534722221</v>
      </c>
      <c r="J53" s="107"/>
      <c r="K53" s="107"/>
      <c r="L53" s="107">
        <v>346.5</v>
      </c>
      <c r="M53" s="109" t="s">
        <v>49</v>
      </c>
      <c r="N53" s="108"/>
      <c r="O53" s="107"/>
      <c r="P53" s="107"/>
      <c r="Q53" s="107" t="s">
        <v>50</v>
      </c>
      <c r="R53" s="109" t="s">
        <v>51</v>
      </c>
      <c r="S53" s="107"/>
      <c r="T53" s="107"/>
      <c r="U53" s="110"/>
      <c r="V53" s="110"/>
      <c r="W53" s="107"/>
      <c r="X53" s="107"/>
      <c r="Y53" s="107"/>
      <c r="Z53" s="107"/>
      <c r="AA53" s="107"/>
      <c r="AB53" s="107"/>
      <c r="AC53" s="107"/>
      <c r="AD53" s="107"/>
      <c r="AE53" s="107"/>
      <c r="AF53" s="107">
        <f t="shared" ca="1" si="1"/>
        <v>167</v>
      </c>
      <c r="AG53" s="107"/>
      <c r="AH53" s="107"/>
      <c r="AI53" s="111"/>
      <c r="AJ53" s="111"/>
      <c r="AK53" s="111"/>
      <c r="AL53" s="111"/>
      <c r="AM53" s="112"/>
      <c r="AN53" s="112"/>
      <c r="AO53" s="5" t="s">
        <v>52</v>
      </c>
      <c r="AP53" s="112" t="s">
        <v>112</v>
      </c>
      <c r="AQ53" s="5" t="s">
        <v>148</v>
      </c>
      <c r="AR53" s="5" t="s">
        <v>132</v>
      </c>
      <c r="AS53" s="5">
        <v>8</v>
      </c>
      <c r="AT53" s="5">
        <v>1</v>
      </c>
      <c r="AU53" s="112"/>
      <c r="AV53" s="112" t="s">
        <v>72</v>
      </c>
    </row>
    <row r="54" spans="1:48">
      <c r="A54" s="107" t="s">
        <v>168</v>
      </c>
      <c r="B54" s="107"/>
      <c r="C54" s="107"/>
      <c r="D54" s="114" t="s">
        <v>169</v>
      </c>
      <c r="E54" s="107"/>
      <c r="F54" s="109">
        <v>45835</v>
      </c>
      <c r="G54" s="109">
        <v>45848</v>
      </c>
      <c r="H54" s="107" t="s">
        <v>170</v>
      </c>
      <c r="I54" s="109"/>
      <c r="J54" s="107"/>
      <c r="K54" s="107"/>
      <c r="L54" s="107"/>
      <c r="M54" s="109" t="s">
        <v>75</v>
      </c>
      <c r="N54" s="108"/>
      <c r="O54" s="107"/>
      <c r="P54" s="107"/>
      <c r="Q54" s="107"/>
      <c r="R54" s="109" t="s">
        <v>87</v>
      </c>
      <c r="S54" s="107"/>
      <c r="T54" s="107"/>
      <c r="U54" s="110"/>
      <c r="V54" s="110"/>
      <c r="W54" s="107"/>
      <c r="X54" s="107"/>
      <c r="Y54" s="107"/>
      <c r="Z54" s="107"/>
      <c r="AA54" s="107"/>
      <c r="AB54" s="107"/>
      <c r="AC54" s="107"/>
      <c r="AD54" s="107"/>
      <c r="AE54" s="107"/>
      <c r="AF54" s="107">
        <f t="shared" ca="1" si="1"/>
        <v>167</v>
      </c>
      <c r="AG54" s="107"/>
      <c r="AH54" s="107"/>
      <c r="AI54" s="111"/>
      <c r="AJ54" s="111"/>
      <c r="AK54" s="111"/>
      <c r="AL54" s="111"/>
      <c r="AM54" s="112"/>
      <c r="AN54" s="112"/>
      <c r="AO54" s="5" t="s">
        <v>52</v>
      </c>
      <c r="AP54" s="112" t="s">
        <v>70</v>
      </c>
      <c r="AQ54" s="5" t="s">
        <v>54</v>
      </c>
      <c r="AR54" s="5" t="s">
        <v>79</v>
      </c>
      <c r="AS54" s="5">
        <v>208</v>
      </c>
      <c r="AT54" s="5">
        <v>13</v>
      </c>
      <c r="AU54" s="112"/>
      <c r="AV54" s="112" t="s">
        <v>79</v>
      </c>
    </row>
    <row r="55" spans="1:48">
      <c r="A55" s="107" t="s">
        <v>171</v>
      </c>
      <c r="B55" s="107"/>
      <c r="C55" s="107"/>
      <c r="D55" s="114" t="s">
        <v>172</v>
      </c>
      <c r="E55" s="107"/>
      <c r="F55" s="109">
        <v>45835</v>
      </c>
      <c r="G55" s="109">
        <v>45851</v>
      </c>
      <c r="H55" s="107" t="s">
        <v>173</v>
      </c>
      <c r="I55" s="109">
        <v>45854.786863425928</v>
      </c>
      <c r="J55" s="107"/>
      <c r="K55" s="107"/>
      <c r="L55" s="107">
        <v>8419.9500000000007</v>
      </c>
      <c r="M55" s="109" t="s">
        <v>49</v>
      </c>
      <c r="N55" s="108"/>
      <c r="O55" s="107"/>
      <c r="P55" s="107"/>
      <c r="Q55" s="107" t="s">
        <v>50</v>
      </c>
      <c r="R55" s="109" t="s">
        <v>51</v>
      </c>
      <c r="S55" s="107"/>
      <c r="T55" s="107"/>
      <c r="U55" s="110"/>
      <c r="V55" s="110"/>
      <c r="W55" s="107"/>
      <c r="X55" s="107"/>
      <c r="Y55" s="107"/>
      <c r="Z55" s="107"/>
      <c r="AA55" s="107"/>
      <c r="AB55" s="107"/>
      <c r="AC55" s="107"/>
      <c r="AD55" s="107"/>
      <c r="AE55" s="107"/>
      <c r="AF55" s="107">
        <f t="shared" ca="1" si="1"/>
        <v>167</v>
      </c>
      <c r="AG55" s="107"/>
      <c r="AH55" s="107"/>
      <c r="AI55" s="111"/>
      <c r="AJ55" s="111"/>
      <c r="AK55" s="111"/>
      <c r="AL55" s="111"/>
      <c r="AM55" s="112"/>
      <c r="AN55" s="112"/>
      <c r="AO55" s="5" t="s">
        <v>52</v>
      </c>
      <c r="AP55" s="112" t="s">
        <v>174</v>
      </c>
      <c r="AQ55" s="5" t="s">
        <v>148</v>
      </c>
      <c r="AR55" s="5" t="s">
        <v>55</v>
      </c>
      <c r="AS55" s="5">
        <v>504</v>
      </c>
      <c r="AT55" s="5">
        <v>63</v>
      </c>
      <c r="AU55" s="112"/>
      <c r="AV55" s="112" t="s">
        <v>56</v>
      </c>
    </row>
    <row r="56" spans="1:48">
      <c r="A56" s="107" t="s">
        <v>175</v>
      </c>
      <c r="B56" s="107"/>
      <c r="C56" s="107"/>
      <c r="D56" s="114" t="s">
        <v>176</v>
      </c>
      <c r="E56" s="107"/>
      <c r="F56" s="109">
        <v>45838</v>
      </c>
      <c r="G56" s="109">
        <v>45842</v>
      </c>
      <c r="H56" s="107"/>
      <c r="I56" s="109">
        <v>45842.673194444447</v>
      </c>
      <c r="J56" s="107"/>
      <c r="K56" s="107"/>
      <c r="L56" s="107">
        <v>346.5</v>
      </c>
      <c r="M56" s="109" t="s">
        <v>49</v>
      </c>
      <c r="N56" s="108"/>
      <c r="O56" s="107"/>
      <c r="P56" s="107"/>
      <c r="Q56" s="107" t="s">
        <v>50</v>
      </c>
      <c r="R56" s="109" t="s">
        <v>51</v>
      </c>
      <c r="S56" s="107"/>
      <c r="T56" s="107"/>
      <c r="U56" s="110"/>
      <c r="V56" s="110"/>
      <c r="W56" s="107"/>
      <c r="X56" s="107"/>
      <c r="Y56" s="107"/>
      <c r="Z56" s="107"/>
      <c r="AA56" s="107"/>
      <c r="AB56" s="107"/>
      <c r="AC56" s="107"/>
      <c r="AD56" s="107"/>
      <c r="AE56" s="107"/>
      <c r="AF56" s="107">
        <f t="shared" ca="1" si="1"/>
        <v>164</v>
      </c>
      <c r="AG56" s="107"/>
      <c r="AH56" s="107"/>
      <c r="AI56" s="111"/>
      <c r="AJ56" s="111"/>
      <c r="AK56" s="111"/>
      <c r="AL56" s="111"/>
      <c r="AM56" s="112"/>
      <c r="AN56" s="112"/>
      <c r="AO56" s="5" t="s">
        <v>66</v>
      </c>
      <c r="AP56" s="112" t="s">
        <v>177</v>
      </c>
      <c r="AQ56" s="5" t="s">
        <v>148</v>
      </c>
      <c r="AR56" s="5" t="s">
        <v>132</v>
      </c>
      <c r="AS56" s="5">
        <v>8</v>
      </c>
      <c r="AT56" s="5">
        <v>1</v>
      </c>
      <c r="AU56" s="112"/>
      <c r="AV56" s="112" t="s">
        <v>72</v>
      </c>
    </row>
    <row r="57" spans="1:48">
      <c r="A57" s="107" t="s">
        <v>178</v>
      </c>
      <c r="B57" s="107"/>
      <c r="C57" s="107"/>
      <c r="D57" s="114" t="s">
        <v>179</v>
      </c>
      <c r="E57" s="107"/>
      <c r="F57" s="109">
        <v>45838</v>
      </c>
      <c r="G57" s="109">
        <v>45842</v>
      </c>
      <c r="H57" s="107"/>
      <c r="I57" s="109">
        <v>45840.579583333332</v>
      </c>
      <c r="J57" s="107"/>
      <c r="K57" s="107"/>
      <c r="L57" s="107">
        <v>346.5</v>
      </c>
      <c r="M57" s="109" t="s">
        <v>49</v>
      </c>
      <c r="N57" s="108"/>
      <c r="O57" s="107"/>
      <c r="P57" s="107"/>
      <c r="Q57" s="107" t="s">
        <v>50</v>
      </c>
      <c r="R57" s="109" t="s">
        <v>51</v>
      </c>
      <c r="S57" s="107"/>
      <c r="T57" s="107"/>
      <c r="U57" s="110"/>
      <c r="V57" s="110"/>
      <c r="W57" s="107"/>
      <c r="X57" s="107"/>
      <c r="Y57" s="107"/>
      <c r="Z57" s="107"/>
      <c r="AA57" s="107"/>
      <c r="AB57" s="107"/>
      <c r="AC57" s="107"/>
      <c r="AD57" s="107"/>
      <c r="AE57" s="107"/>
      <c r="AF57" s="107">
        <f t="shared" ca="1" si="1"/>
        <v>164</v>
      </c>
      <c r="AG57" s="107"/>
      <c r="AH57" s="107"/>
      <c r="AI57" s="111"/>
      <c r="AJ57" s="111"/>
      <c r="AK57" s="111"/>
      <c r="AL57" s="111"/>
      <c r="AM57" s="112"/>
      <c r="AN57" s="112"/>
      <c r="AO57" s="5" t="s">
        <v>66</v>
      </c>
      <c r="AP57" s="112" t="s">
        <v>67</v>
      </c>
      <c r="AQ57" s="5" t="s">
        <v>148</v>
      </c>
      <c r="AR57" s="5" t="s">
        <v>132</v>
      </c>
      <c r="AS57" s="5">
        <v>8</v>
      </c>
      <c r="AT57" s="5">
        <v>1</v>
      </c>
      <c r="AU57" s="112"/>
      <c r="AV57" s="112" t="s">
        <v>72</v>
      </c>
    </row>
    <row r="58" spans="1:48">
      <c r="A58" s="107" t="s">
        <v>180</v>
      </c>
      <c r="B58" s="107"/>
      <c r="C58" s="107"/>
      <c r="D58" s="114" t="s">
        <v>181</v>
      </c>
      <c r="E58" s="107"/>
      <c r="F58" s="109">
        <v>45838</v>
      </c>
      <c r="G58" s="109">
        <v>45842</v>
      </c>
      <c r="H58" s="107" t="s">
        <v>182</v>
      </c>
      <c r="I58" s="109"/>
      <c r="J58" s="107"/>
      <c r="K58" s="107"/>
      <c r="L58" s="107"/>
      <c r="M58" s="109" t="s">
        <v>75</v>
      </c>
      <c r="N58" s="108"/>
      <c r="O58" s="107"/>
      <c r="P58" s="107"/>
      <c r="Q58" s="107"/>
      <c r="R58" s="109" t="s">
        <v>87</v>
      </c>
      <c r="S58" s="107"/>
      <c r="T58" s="107"/>
      <c r="U58" s="110"/>
      <c r="V58" s="110"/>
      <c r="W58" s="107"/>
      <c r="X58" s="107"/>
      <c r="Y58" s="107"/>
      <c r="Z58" s="107"/>
      <c r="AA58" s="107"/>
      <c r="AB58" s="107"/>
      <c r="AC58" s="107"/>
      <c r="AD58" s="107"/>
      <c r="AE58" s="107"/>
      <c r="AF58" s="107">
        <f t="shared" ca="1" si="1"/>
        <v>164</v>
      </c>
      <c r="AG58" s="107"/>
      <c r="AH58" s="107"/>
      <c r="AI58" s="111"/>
      <c r="AJ58" s="111"/>
      <c r="AK58" s="111"/>
      <c r="AL58" s="111"/>
      <c r="AM58" s="112"/>
      <c r="AN58" s="112"/>
      <c r="AO58" s="5" t="s">
        <v>66</v>
      </c>
      <c r="AP58" s="112" t="s">
        <v>97</v>
      </c>
      <c r="AQ58" s="5" t="s">
        <v>54</v>
      </c>
      <c r="AR58" s="5" t="s">
        <v>132</v>
      </c>
      <c r="AS58" s="5">
        <v>8</v>
      </c>
      <c r="AT58" s="5">
        <v>1</v>
      </c>
      <c r="AU58" s="112"/>
      <c r="AV58" s="112" t="s">
        <v>72</v>
      </c>
    </row>
    <row r="59" spans="1:48">
      <c r="A59" s="107" t="s">
        <v>183</v>
      </c>
      <c r="B59" s="107"/>
      <c r="C59" s="107"/>
      <c r="D59" s="114" t="s">
        <v>184</v>
      </c>
      <c r="E59" s="107"/>
      <c r="F59" s="109">
        <v>45834</v>
      </c>
      <c r="G59" s="109">
        <v>45846</v>
      </c>
      <c r="H59" s="107" t="s">
        <v>185</v>
      </c>
      <c r="I59" s="109"/>
      <c r="J59" s="107"/>
      <c r="K59" s="107"/>
      <c r="L59" s="107"/>
      <c r="M59" s="109" t="s">
        <v>75</v>
      </c>
      <c r="N59" s="108"/>
      <c r="O59" s="107"/>
      <c r="P59" s="107"/>
      <c r="Q59" s="107"/>
      <c r="R59" s="109" t="s">
        <v>76</v>
      </c>
      <c r="S59" s="107"/>
      <c r="T59" s="107"/>
      <c r="U59" s="110"/>
      <c r="V59" s="110"/>
      <c r="W59" s="107"/>
      <c r="X59" s="107"/>
      <c r="Y59" s="107"/>
      <c r="Z59" s="107"/>
      <c r="AA59" s="107"/>
      <c r="AB59" s="107"/>
      <c r="AC59" s="107"/>
      <c r="AD59" s="107"/>
      <c r="AE59" s="107"/>
      <c r="AF59" s="107">
        <f t="shared" ca="1" si="1"/>
        <v>168</v>
      </c>
      <c r="AG59" s="107"/>
      <c r="AH59" s="107"/>
      <c r="AI59" s="111"/>
      <c r="AJ59" s="111"/>
      <c r="AK59" s="111"/>
      <c r="AL59" s="111"/>
      <c r="AM59" s="112"/>
      <c r="AN59" s="112"/>
      <c r="AO59" s="5" t="s">
        <v>66</v>
      </c>
      <c r="AP59" s="112" t="s">
        <v>186</v>
      </c>
      <c r="AQ59" s="5" t="s">
        <v>54</v>
      </c>
      <c r="AR59" s="5" t="s">
        <v>71</v>
      </c>
      <c r="AS59" s="5">
        <v>16</v>
      </c>
      <c r="AT59" s="5">
        <v>2</v>
      </c>
      <c r="AU59" s="112"/>
      <c r="AV59" s="112" t="s">
        <v>72</v>
      </c>
    </row>
    <row r="60" spans="1:48">
      <c r="A60" s="107" t="s">
        <v>187</v>
      </c>
      <c r="B60" s="107"/>
      <c r="C60" s="107"/>
      <c r="D60" s="114" t="s">
        <v>188</v>
      </c>
      <c r="E60" s="107"/>
      <c r="F60" s="109">
        <v>45838</v>
      </c>
      <c r="G60" s="109">
        <v>45845</v>
      </c>
      <c r="H60" s="107" t="s">
        <v>189</v>
      </c>
      <c r="I60" s="109"/>
      <c r="J60" s="107"/>
      <c r="K60" s="107"/>
      <c r="L60" s="107"/>
      <c r="M60" s="109" t="s">
        <v>75</v>
      </c>
      <c r="N60" s="108"/>
      <c r="O60" s="107"/>
      <c r="P60" s="107"/>
      <c r="Q60" s="107"/>
      <c r="R60" s="109" t="s">
        <v>87</v>
      </c>
      <c r="S60" s="107"/>
      <c r="T60" s="107"/>
      <c r="U60" s="110"/>
      <c r="V60" s="110"/>
      <c r="W60" s="107"/>
      <c r="X60" s="107"/>
      <c r="Y60" s="107"/>
      <c r="Z60" s="107"/>
      <c r="AA60" s="107"/>
      <c r="AB60" s="107"/>
      <c r="AC60" s="107"/>
      <c r="AD60" s="107"/>
      <c r="AE60" s="107"/>
      <c r="AF60" s="107">
        <f t="shared" ca="1" si="1"/>
        <v>164</v>
      </c>
      <c r="AG60" s="107"/>
      <c r="AH60" s="107"/>
      <c r="AI60" s="111"/>
      <c r="AJ60" s="111"/>
      <c r="AK60" s="111"/>
      <c r="AL60" s="111"/>
      <c r="AM60" s="112"/>
      <c r="AN60" s="112"/>
      <c r="AO60" s="5" t="s">
        <v>66</v>
      </c>
      <c r="AP60" s="112" t="s">
        <v>163</v>
      </c>
      <c r="AQ60" s="5" t="s">
        <v>54</v>
      </c>
      <c r="AR60" s="5" t="s">
        <v>79</v>
      </c>
      <c r="AS60" s="5">
        <v>16</v>
      </c>
      <c r="AT60" s="5">
        <v>2</v>
      </c>
      <c r="AU60" s="112"/>
      <c r="AV60" s="112" t="s">
        <v>79</v>
      </c>
    </row>
    <row r="61" spans="1:48">
      <c r="A61" s="107" t="s">
        <v>190</v>
      </c>
      <c r="B61" s="107"/>
      <c r="C61" s="107"/>
      <c r="D61" s="114" t="s">
        <v>191</v>
      </c>
      <c r="E61" s="107"/>
      <c r="F61" s="109">
        <v>45847</v>
      </c>
      <c r="G61" s="109">
        <v>45858</v>
      </c>
      <c r="H61" s="107" t="s">
        <v>192</v>
      </c>
      <c r="I61" s="109">
        <v>45869.40016203704</v>
      </c>
      <c r="J61" s="107"/>
      <c r="K61" s="107"/>
      <c r="L61" s="107">
        <v>12516.1</v>
      </c>
      <c r="M61" s="109" t="s">
        <v>49</v>
      </c>
      <c r="N61" s="108"/>
      <c r="O61" s="107"/>
      <c r="P61" s="107"/>
      <c r="Q61" s="107" t="s">
        <v>50</v>
      </c>
      <c r="R61" s="109" t="s">
        <v>51</v>
      </c>
      <c r="S61" s="107"/>
      <c r="T61" s="107"/>
      <c r="U61" s="110"/>
      <c r="V61" s="110"/>
      <c r="W61" s="107"/>
      <c r="X61" s="107"/>
      <c r="Y61" s="107"/>
      <c r="Z61" s="107"/>
      <c r="AA61" s="107"/>
      <c r="AB61" s="107"/>
      <c r="AC61" s="107"/>
      <c r="AD61" s="107"/>
      <c r="AE61" s="107"/>
      <c r="AF61" s="107">
        <f t="shared" ca="1" si="1"/>
        <v>155</v>
      </c>
      <c r="AG61" s="107"/>
      <c r="AH61" s="107"/>
      <c r="AI61" s="111"/>
      <c r="AJ61" s="111"/>
      <c r="AK61" s="111"/>
      <c r="AL61" s="111"/>
      <c r="AM61" s="112"/>
      <c r="AN61" s="112"/>
      <c r="AO61" s="5" t="s">
        <v>66</v>
      </c>
      <c r="AP61" s="5" t="s">
        <v>193</v>
      </c>
      <c r="AQ61" s="5" t="s">
        <v>148</v>
      </c>
      <c r="AR61" s="5" t="s">
        <v>110</v>
      </c>
      <c r="AS61" s="5">
        <v>192</v>
      </c>
      <c r="AT61" s="5">
        <v>12</v>
      </c>
      <c r="AU61" s="112"/>
      <c r="AV61" s="112" t="s">
        <v>56</v>
      </c>
    </row>
    <row r="62" spans="1:48">
      <c r="A62" s="107" t="s">
        <v>194</v>
      </c>
      <c r="B62" s="107"/>
      <c r="C62" s="107"/>
      <c r="D62" s="113">
        <v>35422645</v>
      </c>
      <c r="E62" s="107"/>
      <c r="F62" s="109">
        <v>45838</v>
      </c>
      <c r="G62" s="109">
        <v>45858</v>
      </c>
      <c r="H62" s="107" t="s">
        <v>195</v>
      </c>
      <c r="I62" s="109"/>
      <c r="J62" s="107"/>
      <c r="K62" s="107"/>
      <c r="L62" s="107">
        <v>8177.4</v>
      </c>
      <c r="M62" s="109" t="s">
        <v>75</v>
      </c>
      <c r="N62" s="108"/>
      <c r="O62" s="107"/>
      <c r="P62" s="107"/>
      <c r="Q62" s="107"/>
      <c r="R62" s="109" t="s">
        <v>87</v>
      </c>
      <c r="S62" s="107"/>
      <c r="T62" s="107"/>
      <c r="U62" s="110"/>
      <c r="V62" s="110"/>
      <c r="W62" s="107"/>
      <c r="X62" s="107"/>
      <c r="Y62" s="107"/>
      <c r="Z62" s="107"/>
      <c r="AA62" s="107"/>
      <c r="AB62" s="107"/>
      <c r="AC62" s="107"/>
      <c r="AD62" s="107"/>
      <c r="AE62" s="107"/>
      <c r="AF62" s="107">
        <f t="shared" ca="1" si="1"/>
        <v>164</v>
      </c>
      <c r="AG62" s="107"/>
      <c r="AH62" s="107"/>
      <c r="AI62" s="111"/>
      <c r="AJ62" s="111"/>
      <c r="AK62" s="111"/>
      <c r="AL62" s="111"/>
      <c r="AM62" s="112"/>
      <c r="AN62" s="112"/>
      <c r="AO62" s="5" t="s">
        <v>66</v>
      </c>
      <c r="AP62" s="5" t="s">
        <v>193</v>
      </c>
      <c r="AQ62" s="5" t="s">
        <v>54</v>
      </c>
      <c r="AR62" s="5" t="s">
        <v>196</v>
      </c>
      <c r="AS62" s="5">
        <v>128</v>
      </c>
      <c r="AT62" s="5">
        <v>8</v>
      </c>
      <c r="AU62" s="112"/>
      <c r="AV62" s="112" t="s">
        <v>56</v>
      </c>
    </row>
    <row r="63" spans="1:48">
      <c r="A63" s="107" t="s">
        <v>197</v>
      </c>
      <c r="B63" s="107"/>
      <c r="C63" s="107"/>
      <c r="D63" s="113">
        <v>35421914</v>
      </c>
      <c r="E63" s="107"/>
      <c r="F63" s="109">
        <v>45838</v>
      </c>
      <c r="G63" s="109">
        <v>45851</v>
      </c>
      <c r="H63" s="107" t="s">
        <v>173</v>
      </c>
      <c r="I63" s="109">
        <v>45853.413576388892</v>
      </c>
      <c r="J63" s="107"/>
      <c r="K63" s="107"/>
      <c r="L63" s="107">
        <v>4410.45</v>
      </c>
      <c r="M63" s="109" t="s">
        <v>49</v>
      </c>
      <c r="N63" s="108"/>
      <c r="O63" s="107"/>
      <c r="P63" s="107"/>
      <c r="Q63" s="107" t="s">
        <v>50</v>
      </c>
      <c r="R63" s="109" t="s">
        <v>51</v>
      </c>
      <c r="S63" s="107"/>
      <c r="T63" s="107"/>
      <c r="U63" s="110"/>
      <c r="V63" s="110"/>
      <c r="W63" s="107"/>
      <c r="X63" s="107"/>
      <c r="Y63" s="107"/>
      <c r="Z63" s="107"/>
      <c r="AA63" s="107"/>
      <c r="AB63" s="107"/>
      <c r="AC63" s="107"/>
      <c r="AD63" s="107"/>
      <c r="AE63" s="107"/>
      <c r="AF63" s="107">
        <f t="shared" ca="1" si="1"/>
        <v>164</v>
      </c>
      <c r="AG63" s="107"/>
      <c r="AH63" s="107"/>
      <c r="AI63" s="111"/>
      <c r="AJ63" s="111"/>
      <c r="AK63" s="111"/>
      <c r="AL63" s="111"/>
      <c r="AM63" s="112"/>
      <c r="AN63" s="112"/>
      <c r="AO63" s="5" t="s">
        <v>52</v>
      </c>
      <c r="AP63" s="5" t="s">
        <v>198</v>
      </c>
      <c r="AQ63" s="5" t="s">
        <v>148</v>
      </c>
      <c r="AR63" s="5" t="s">
        <v>55</v>
      </c>
      <c r="AS63" s="5">
        <v>304</v>
      </c>
      <c r="AT63" s="5">
        <v>38</v>
      </c>
      <c r="AU63" s="112"/>
      <c r="AV63" s="112" t="s">
        <v>56</v>
      </c>
    </row>
    <row r="64" spans="1:48">
      <c r="A64" s="107" t="s">
        <v>199</v>
      </c>
      <c r="B64" s="107"/>
      <c r="C64" s="107"/>
      <c r="D64" s="114" t="s">
        <v>200</v>
      </c>
      <c r="E64" s="107"/>
      <c r="F64" s="109">
        <v>45839</v>
      </c>
      <c r="G64" s="109">
        <v>45845</v>
      </c>
      <c r="H64" s="107"/>
      <c r="I64" s="109">
        <v>45839.355254629627</v>
      </c>
      <c r="J64" s="107"/>
      <c r="K64" s="107"/>
      <c r="L64" s="107">
        <v>133.65</v>
      </c>
      <c r="M64" s="109" t="s">
        <v>49</v>
      </c>
      <c r="N64" s="108"/>
      <c r="O64" s="107"/>
      <c r="P64" s="107"/>
      <c r="Q64" s="107" t="s">
        <v>50</v>
      </c>
      <c r="R64" s="109" t="s">
        <v>51</v>
      </c>
      <c r="S64" s="107"/>
      <c r="T64" s="107"/>
      <c r="U64" s="110"/>
      <c r="V64" s="110"/>
      <c r="W64" s="107"/>
      <c r="X64" s="107"/>
      <c r="Y64" s="107"/>
      <c r="Z64" s="107"/>
      <c r="AA64" s="107"/>
      <c r="AB64" s="107"/>
      <c r="AC64" s="107"/>
      <c r="AD64" s="107"/>
      <c r="AE64" s="107"/>
      <c r="AF64" s="107">
        <f t="shared" ca="1" si="1"/>
        <v>163</v>
      </c>
      <c r="AG64" s="107"/>
      <c r="AH64" s="107"/>
      <c r="AI64" s="111"/>
      <c r="AJ64" s="111"/>
      <c r="AK64" s="111"/>
      <c r="AL64" s="111"/>
      <c r="AM64" s="112"/>
      <c r="AN64" s="112"/>
      <c r="AO64" s="5" t="s">
        <v>66</v>
      </c>
      <c r="AP64" s="112" t="s">
        <v>97</v>
      </c>
      <c r="AQ64" s="5" t="s">
        <v>148</v>
      </c>
      <c r="AR64" s="5" t="s">
        <v>55</v>
      </c>
      <c r="AS64" s="5">
        <v>8</v>
      </c>
      <c r="AT64" s="5">
        <v>1</v>
      </c>
      <c r="AU64" s="112"/>
      <c r="AV64" s="112" t="s">
        <v>72</v>
      </c>
    </row>
    <row r="65" spans="1:48">
      <c r="A65" s="115" t="s">
        <v>201</v>
      </c>
      <c r="B65" s="107"/>
      <c r="C65" s="107"/>
      <c r="D65" s="114" t="s">
        <v>202</v>
      </c>
      <c r="E65" s="107"/>
      <c r="F65" s="109">
        <v>45839</v>
      </c>
      <c r="G65" s="109">
        <v>45852</v>
      </c>
      <c r="H65" s="107"/>
      <c r="I65" s="109">
        <v>45852.765347222223</v>
      </c>
      <c r="J65" s="107"/>
      <c r="K65" s="107"/>
      <c r="L65" s="107">
        <v>3346.2</v>
      </c>
      <c r="M65" s="109" t="s">
        <v>49</v>
      </c>
      <c r="N65" s="108"/>
      <c r="O65" s="107"/>
      <c r="P65" s="107"/>
      <c r="Q65" s="107" t="s">
        <v>50</v>
      </c>
      <c r="R65" s="109" t="s">
        <v>51</v>
      </c>
      <c r="S65" s="107"/>
      <c r="T65" s="107"/>
      <c r="U65" s="110"/>
      <c r="V65" s="110"/>
      <c r="W65" s="107"/>
      <c r="X65" s="107"/>
      <c r="Y65" s="107"/>
      <c r="Z65" s="107"/>
      <c r="AA65" s="107"/>
      <c r="AB65" s="107"/>
      <c r="AC65" s="107"/>
      <c r="AD65" s="107"/>
      <c r="AE65" s="107"/>
      <c r="AF65" s="107">
        <f t="shared" ca="1" si="1"/>
        <v>163</v>
      </c>
      <c r="AG65" s="107"/>
      <c r="AH65" s="107"/>
      <c r="AI65" s="111"/>
      <c r="AJ65" s="111"/>
      <c r="AK65" s="111"/>
      <c r="AL65" s="111"/>
      <c r="AM65" s="112"/>
      <c r="AN65" s="112"/>
      <c r="AO65" s="5" t="s">
        <v>77</v>
      </c>
      <c r="AP65" s="112" t="s">
        <v>78</v>
      </c>
      <c r="AQ65" s="5" t="s">
        <v>148</v>
      </c>
      <c r="AR65" s="5" t="s">
        <v>79</v>
      </c>
      <c r="AS65" s="5">
        <v>48</v>
      </c>
      <c r="AT65" s="5">
        <v>6</v>
      </c>
      <c r="AU65" s="112"/>
      <c r="AV65" s="112" t="s">
        <v>79</v>
      </c>
    </row>
    <row r="66" spans="1:48">
      <c r="A66" s="107" t="s">
        <v>203</v>
      </c>
      <c r="B66" s="107"/>
      <c r="C66" s="107"/>
      <c r="D66" s="114" t="s">
        <v>204</v>
      </c>
      <c r="E66" s="107"/>
      <c r="F66" s="109">
        <v>45839</v>
      </c>
      <c r="G66" s="109">
        <v>45849</v>
      </c>
      <c r="H66" s="107"/>
      <c r="I66" s="109"/>
      <c r="J66" s="107"/>
      <c r="K66" s="107"/>
      <c r="L66" s="107"/>
      <c r="M66" s="109" t="s">
        <v>75</v>
      </c>
      <c r="N66" s="108"/>
      <c r="O66" s="107"/>
      <c r="P66" s="107"/>
      <c r="Q66" s="107"/>
      <c r="R66" s="109" t="s">
        <v>76</v>
      </c>
      <c r="S66" s="107"/>
      <c r="T66" s="107"/>
      <c r="U66" s="110"/>
      <c r="V66" s="110"/>
      <c r="W66" s="107"/>
      <c r="X66" s="107"/>
      <c r="Y66" s="107"/>
      <c r="Z66" s="107"/>
      <c r="AA66" s="107"/>
      <c r="AB66" s="107"/>
      <c r="AC66" s="107"/>
      <c r="AD66" s="107"/>
      <c r="AE66" s="107"/>
      <c r="AF66" s="107">
        <f t="shared" ca="1" si="1"/>
        <v>163</v>
      </c>
      <c r="AG66" s="107"/>
      <c r="AH66" s="107"/>
      <c r="AI66" s="111"/>
      <c r="AJ66" s="111"/>
      <c r="AK66" s="111"/>
      <c r="AL66" s="111"/>
      <c r="AM66" s="112"/>
      <c r="AN66" s="112"/>
      <c r="AO66" s="5" t="s">
        <v>77</v>
      </c>
      <c r="AP66" s="112" t="s">
        <v>78</v>
      </c>
      <c r="AQ66" s="5" t="s">
        <v>148</v>
      </c>
      <c r="AR66" s="5" t="s">
        <v>79</v>
      </c>
      <c r="AS66" s="5">
        <v>64</v>
      </c>
      <c r="AT66" s="5">
        <v>8</v>
      </c>
      <c r="AU66" s="112"/>
      <c r="AV66" s="112" t="s">
        <v>79</v>
      </c>
    </row>
    <row r="67" spans="1:48">
      <c r="A67" s="107" t="s">
        <v>205</v>
      </c>
      <c r="B67" s="107"/>
      <c r="C67" s="107"/>
      <c r="D67" s="114" t="s">
        <v>206</v>
      </c>
      <c r="E67" s="107"/>
      <c r="F67" s="109">
        <v>45839</v>
      </c>
      <c r="G67" s="109">
        <v>45849</v>
      </c>
      <c r="H67" s="107"/>
      <c r="I67" s="109"/>
      <c r="J67" s="107"/>
      <c r="K67" s="107"/>
      <c r="L67" s="107"/>
      <c r="M67" s="109" t="s">
        <v>75</v>
      </c>
      <c r="N67" s="108"/>
      <c r="O67" s="107"/>
      <c r="P67" s="107"/>
      <c r="Q67" s="107"/>
      <c r="R67" s="109" t="s">
        <v>87</v>
      </c>
      <c r="S67" s="107"/>
      <c r="T67" s="107"/>
      <c r="U67" s="110"/>
      <c r="V67" s="110"/>
      <c r="W67" s="107"/>
      <c r="X67" s="107"/>
      <c r="Y67" s="107"/>
      <c r="Z67" s="107"/>
      <c r="AA67" s="107"/>
      <c r="AB67" s="107"/>
      <c r="AC67" s="107"/>
      <c r="AD67" s="107"/>
      <c r="AE67" s="107"/>
      <c r="AF67" s="107">
        <f t="shared" ca="1" si="1"/>
        <v>163</v>
      </c>
      <c r="AG67" s="107"/>
      <c r="AH67" s="107"/>
      <c r="AI67" s="111"/>
      <c r="AJ67" s="111"/>
      <c r="AK67" s="111"/>
      <c r="AL67" s="111"/>
      <c r="AM67" s="112"/>
      <c r="AN67" s="112"/>
      <c r="AO67" s="5" t="s">
        <v>66</v>
      </c>
      <c r="AP67" s="112" t="s">
        <v>131</v>
      </c>
      <c r="AQ67" s="5" t="s">
        <v>148</v>
      </c>
      <c r="AR67" s="5" t="s">
        <v>71</v>
      </c>
      <c r="AS67" s="5">
        <v>8</v>
      </c>
      <c r="AT67" s="5">
        <v>1</v>
      </c>
      <c r="AU67" s="112"/>
      <c r="AV67" s="112" t="s">
        <v>72</v>
      </c>
    </row>
    <row r="68" spans="1:48">
      <c r="A68" s="107" t="s">
        <v>207</v>
      </c>
      <c r="B68" s="107"/>
      <c r="C68" s="107"/>
      <c r="D68" s="114" t="s">
        <v>208</v>
      </c>
      <c r="E68" s="107"/>
      <c r="F68" s="109">
        <v>45839</v>
      </c>
      <c r="G68" s="109">
        <v>45819</v>
      </c>
      <c r="H68" s="107"/>
      <c r="I68" s="109">
        <v>45840.735555555555</v>
      </c>
      <c r="J68" s="107"/>
      <c r="K68" s="107"/>
      <c r="L68" s="107">
        <v>514.79999999999995</v>
      </c>
      <c r="M68" s="109" t="s">
        <v>49</v>
      </c>
      <c r="N68" s="108"/>
      <c r="O68" s="107"/>
      <c r="P68" s="107"/>
      <c r="Q68" s="107" t="s">
        <v>50</v>
      </c>
      <c r="R68" s="109" t="s">
        <v>51</v>
      </c>
      <c r="S68" s="107"/>
      <c r="T68" s="107"/>
      <c r="U68" s="110"/>
      <c r="V68" s="110"/>
      <c r="W68" s="107"/>
      <c r="X68" s="107"/>
      <c r="Y68" s="107"/>
      <c r="Z68" s="107"/>
      <c r="AA68" s="107"/>
      <c r="AB68" s="107"/>
      <c r="AC68" s="107"/>
      <c r="AD68" s="107"/>
      <c r="AE68" s="107"/>
      <c r="AF68" s="107">
        <f t="shared" ca="1" si="1"/>
        <v>163</v>
      </c>
      <c r="AG68" s="107"/>
      <c r="AH68" s="107"/>
      <c r="AI68" s="111"/>
      <c r="AJ68" s="111"/>
      <c r="AK68" s="111"/>
      <c r="AL68" s="111"/>
      <c r="AM68" s="112"/>
      <c r="AN68" s="112"/>
      <c r="AO68" s="5" t="s">
        <v>77</v>
      </c>
      <c r="AP68" s="112" t="s">
        <v>78</v>
      </c>
      <c r="AQ68" s="5" t="s">
        <v>148</v>
      </c>
      <c r="AR68" s="5" t="s">
        <v>68</v>
      </c>
      <c r="AS68" s="5">
        <v>8</v>
      </c>
      <c r="AT68" s="5">
        <v>1</v>
      </c>
      <c r="AU68" s="112"/>
      <c r="AV68" s="112" t="s">
        <v>72</v>
      </c>
    </row>
    <row r="69" spans="1:48">
      <c r="A69" s="107" t="s">
        <v>209</v>
      </c>
      <c r="B69" s="107"/>
      <c r="C69" s="107"/>
      <c r="D69" s="114" t="s">
        <v>210</v>
      </c>
      <c r="E69" s="107"/>
      <c r="F69" s="109">
        <v>45840</v>
      </c>
      <c r="G69" s="109">
        <v>45846</v>
      </c>
      <c r="H69" s="107"/>
      <c r="I69" s="109">
        <v>45845.552766203706</v>
      </c>
      <c r="J69" s="107"/>
      <c r="K69" s="107"/>
      <c r="L69" s="107">
        <v>346.5</v>
      </c>
      <c r="M69" s="109" t="s">
        <v>49</v>
      </c>
      <c r="N69" s="108"/>
      <c r="O69" s="107"/>
      <c r="P69" s="107"/>
      <c r="Q69" s="107" t="s">
        <v>50</v>
      </c>
      <c r="R69" s="109" t="s">
        <v>51</v>
      </c>
      <c r="S69" s="107"/>
      <c r="T69" s="107"/>
      <c r="U69" s="110"/>
      <c r="V69" s="110"/>
      <c r="W69" s="107"/>
      <c r="X69" s="107"/>
      <c r="Y69" s="107"/>
      <c r="Z69" s="107"/>
      <c r="AA69" s="107"/>
      <c r="AB69" s="107"/>
      <c r="AC69" s="107"/>
      <c r="AD69" s="107"/>
      <c r="AE69" s="107"/>
      <c r="AF69" s="107">
        <f t="shared" ca="1" si="1"/>
        <v>162</v>
      </c>
      <c r="AG69" s="107"/>
      <c r="AH69" s="107"/>
      <c r="AI69" s="111"/>
      <c r="AJ69" s="111"/>
      <c r="AK69" s="111"/>
      <c r="AL69" s="111"/>
      <c r="AM69" s="112"/>
      <c r="AN69" s="112"/>
      <c r="AO69" s="5" t="s">
        <v>66</v>
      </c>
      <c r="AP69" s="112" t="s">
        <v>67</v>
      </c>
      <c r="AQ69" s="5" t="s">
        <v>148</v>
      </c>
      <c r="AR69" s="5" t="s">
        <v>132</v>
      </c>
      <c r="AS69" s="5">
        <v>8</v>
      </c>
      <c r="AT69" s="5">
        <v>1</v>
      </c>
      <c r="AU69" s="112"/>
      <c r="AV69" s="112" t="s">
        <v>72</v>
      </c>
    </row>
    <row r="70" spans="1:48">
      <c r="A70" s="107" t="s">
        <v>211</v>
      </c>
      <c r="B70" s="107"/>
      <c r="C70" s="107"/>
      <c r="D70" s="114" t="s">
        <v>212</v>
      </c>
      <c r="E70" s="107"/>
      <c r="F70" s="109">
        <v>45839</v>
      </c>
      <c r="G70" s="109">
        <v>45858</v>
      </c>
      <c r="H70" s="107" t="s">
        <v>213</v>
      </c>
      <c r="I70" s="109">
        <v>45860.725752314815</v>
      </c>
      <c r="J70" s="107"/>
      <c r="K70" s="107"/>
      <c r="L70" s="107">
        <v>22651.200000000001</v>
      </c>
      <c r="M70" s="109" t="s">
        <v>49</v>
      </c>
      <c r="N70" s="108"/>
      <c r="O70" s="107"/>
      <c r="P70" s="107"/>
      <c r="Q70" s="107" t="s">
        <v>50</v>
      </c>
      <c r="R70" s="109" t="s">
        <v>51</v>
      </c>
      <c r="S70" s="107"/>
      <c r="T70" s="107"/>
      <c r="U70" s="110"/>
      <c r="V70" s="110"/>
      <c r="W70" s="107"/>
      <c r="X70" s="107"/>
      <c r="Y70" s="107"/>
      <c r="Z70" s="107"/>
      <c r="AA70" s="107"/>
      <c r="AB70" s="107"/>
      <c r="AC70" s="107"/>
      <c r="AD70" s="107"/>
      <c r="AE70" s="107"/>
      <c r="AF70" s="107">
        <f t="shared" ca="1" si="1"/>
        <v>163</v>
      </c>
      <c r="AG70" s="107"/>
      <c r="AH70" s="107"/>
      <c r="AI70" s="111"/>
      <c r="AJ70" s="111"/>
      <c r="AK70" s="111"/>
      <c r="AL70" s="111"/>
      <c r="AM70" s="112"/>
      <c r="AN70" s="112"/>
      <c r="AO70" s="5" t="s">
        <v>52</v>
      </c>
      <c r="AP70" s="112" t="s">
        <v>105</v>
      </c>
      <c r="AQ70" s="5" t="s">
        <v>148</v>
      </c>
      <c r="AR70" s="5" t="s">
        <v>214</v>
      </c>
      <c r="AS70" s="5">
        <v>536</v>
      </c>
      <c r="AT70" s="5">
        <v>49</v>
      </c>
      <c r="AU70" s="112"/>
      <c r="AV70" s="112" t="s">
        <v>56</v>
      </c>
    </row>
    <row r="71" spans="1:48">
      <c r="A71" s="107" t="s">
        <v>215</v>
      </c>
      <c r="B71" s="107"/>
      <c r="C71" s="107"/>
      <c r="D71" s="114" t="s">
        <v>216</v>
      </c>
      <c r="E71" s="107"/>
      <c r="F71" s="109">
        <v>45840</v>
      </c>
      <c r="G71" s="109">
        <v>45846</v>
      </c>
      <c r="H71" s="107"/>
      <c r="I71" s="109">
        <v>45842.567256944443</v>
      </c>
      <c r="J71" s="107"/>
      <c r="K71" s="107"/>
      <c r="L71" s="107">
        <v>346.5</v>
      </c>
      <c r="M71" s="109" t="s">
        <v>49</v>
      </c>
      <c r="N71" s="108"/>
      <c r="O71" s="107"/>
      <c r="P71" s="107"/>
      <c r="Q71" s="107" t="s">
        <v>50</v>
      </c>
      <c r="R71" s="109" t="s">
        <v>51</v>
      </c>
      <c r="S71" s="107"/>
      <c r="T71" s="107"/>
      <c r="U71" s="110"/>
      <c r="V71" s="110"/>
      <c r="W71" s="107"/>
      <c r="X71" s="107"/>
      <c r="Y71" s="107"/>
      <c r="Z71" s="107"/>
      <c r="AA71" s="107"/>
      <c r="AB71" s="107"/>
      <c r="AC71" s="107"/>
      <c r="AD71" s="107"/>
      <c r="AE71" s="107"/>
      <c r="AF71" s="107">
        <f t="shared" ca="1" si="1"/>
        <v>162</v>
      </c>
      <c r="AG71" s="107"/>
      <c r="AH71" s="107"/>
      <c r="AI71" s="111"/>
      <c r="AJ71" s="111"/>
      <c r="AK71" s="111"/>
      <c r="AL71" s="111"/>
      <c r="AM71" s="112"/>
      <c r="AN71" s="112"/>
      <c r="AO71" s="5" t="s">
        <v>52</v>
      </c>
      <c r="AP71" s="112" t="s">
        <v>217</v>
      </c>
      <c r="AQ71" s="5" t="s">
        <v>148</v>
      </c>
      <c r="AR71" s="5" t="s">
        <v>132</v>
      </c>
      <c r="AS71" s="5">
        <v>8</v>
      </c>
      <c r="AT71" s="5">
        <v>1</v>
      </c>
      <c r="AU71" s="112"/>
      <c r="AV71" s="112" t="s">
        <v>72</v>
      </c>
    </row>
    <row r="72" spans="1:48">
      <c r="A72" s="107" t="s">
        <v>218</v>
      </c>
      <c r="B72" s="107"/>
      <c r="C72" s="107"/>
      <c r="D72" s="114" t="s">
        <v>219</v>
      </c>
      <c r="E72" s="107"/>
      <c r="F72" s="109">
        <v>45840</v>
      </c>
      <c r="G72" s="109">
        <v>45846</v>
      </c>
      <c r="H72" s="107"/>
      <c r="I72" s="109"/>
      <c r="J72" s="107"/>
      <c r="K72" s="107"/>
      <c r="L72" s="107"/>
      <c r="M72" s="109" t="s">
        <v>75</v>
      </c>
      <c r="N72" s="108"/>
      <c r="O72" s="107"/>
      <c r="P72" s="107"/>
      <c r="Q72" s="107"/>
      <c r="R72" s="109" t="s">
        <v>76</v>
      </c>
      <c r="S72" s="107"/>
      <c r="T72" s="107"/>
      <c r="U72" s="110"/>
      <c r="V72" s="110"/>
      <c r="W72" s="107"/>
      <c r="X72" s="107"/>
      <c r="Y72" s="107"/>
      <c r="Z72" s="107"/>
      <c r="AA72" s="107"/>
      <c r="AB72" s="107"/>
      <c r="AC72" s="107"/>
      <c r="AD72" s="107"/>
      <c r="AE72" s="107"/>
      <c r="AF72" s="107">
        <f t="shared" ca="1" si="1"/>
        <v>162</v>
      </c>
      <c r="AG72" s="107"/>
      <c r="AH72" s="107"/>
      <c r="AI72" s="111"/>
      <c r="AJ72" s="111"/>
      <c r="AK72" s="111"/>
      <c r="AL72" s="111"/>
      <c r="AM72" s="112"/>
      <c r="AN72" s="112"/>
      <c r="AO72" s="5" t="s">
        <v>52</v>
      </c>
      <c r="AP72" s="112" t="s">
        <v>220</v>
      </c>
      <c r="AQ72" s="5" t="s">
        <v>148</v>
      </c>
      <c r="AR72" s="5" t="s">
        <v>79</v>
      </c>
      <c r="AS72" s="5">
        <v>8</v>
      </c>
      <c r="AT72" s="5">
        <v>1</v>
      </c>
      <c r="AU72" s="112"/>
      <c r="AV72" s="112" t="s">
        <v>72</v>
      </c>
    </row>
    <row r="73" spans="1:48">
      <c r="A73" s="107" t="s">
        <v>221</v>
      </c>
      <c r="B73" s="107"/>
      <c r="C73" s="107"/>
      <c r="D73" s="114" t="s">
        <v>222</v>
      </c>
      <c r="E73" s="107"/>
      <c r="F73" s="109">
        <v>45840</v>
      </c>
      <c r="G73" s="109">
        <v>45850.666273148148</v>
      </c>
      <c r="H73" s="107"/>
      <c r="I73" s="109">
        <v>45842.770937499998</v>
      </c>
      <c r="J73" s="107"/>
      <c r="K73" s="107"/>
      <c r="L73" s="107">
        <v>1839.75</v>
      </c>
      <c r="M73" s="109" t="s">
        <v>49</v>
      </c>
      <c r="N73" s="108"/>
      <c r="O73" s="107"/>
      <c r="P73" s="107"/>
      <c r="Q73" s="107" t="s">
        <v>50</v>
      </c>
      <c r="R73" s="109" t="s">
        <v>51</v>
      </c>
      <c r="S73" s="107"/>
      <c r="T73" s="107"/>
      <c r="U73" s="110"/>
      <c r="V73" s="110"/>
      <c r="W73" s="107"/>
      <c r="X73" s="107"/>
      <c r="Y73" s="107"/>
      <c r="Z73" s="107"/>
      <c r="AA73" s="107"/>
      <c r="AB73" s="107"/>
      <c r="AC73" s="107"/>
      <c r="AD73" s="107"/>
      <c r="AE73" s="107"/>
      <c r="AF73" s="107">
        <f t="shared" ca="1" si="1"/>
        <v>162</v>
      </c>
      <c r="AG73" s="107"/>
      <c r="AH73" s="107"/>
      <c r="AI73" s="111"/>
      <c r="AJ73" s="111"/>
      <c r="AK73" s="111"/>
      <c r="AL73" s="111"/>
      <c r="AM73" s="112"/>
      <c r="AN73" s="112"/>
      <c r="AO73" s="5" t="s">
        <v>66</v>
      </c>
      <c r="AP73" s="112" t="s">
        <v>223</v>
      </c>
      <c r="AQ73" s="5" t="s">
        <v>148</v>
      </c>
      <c r="AR73" s="5" t="s">
        <v>91</v>
      </c>
      <c r="AS73" s="5">
        <v>1</v>
      </c>
      <c r="AT73" s="5">
        <v>1</v>
      </c>
      <c r="AU73" s="112"/>
      <c r="AV73" s="112" t="s">
        <v>95</v>
      </c>
    </row>
    <row r="74" spans="1:48">
      <c r="A74" s="107" t="s">
        <v>224</v>
      </c>
      <c r="B74" s="107"/>
      <c r="C74" s="107"/>
      <c r="D74" s="114" t="s">
        <v>225</v>
      </c>
      <c r="E74" s="107"/>
      <c r="F74" s="109">
        <v>45841</v>
      </c>
      <c r="G74" s="109">
        <v>45854</v>
      </c>
      <c r="H74" s="107"/>
      <c r="I74" s="109">
        <v>45848.71638888889</v>
      </c>
      <c r="J74" s="107"/>
      <c r="K74" s="107"/>
      <c r="L74" s="107">
        <v>1564.2</v>
      </c>
      <c r="M74" s="109" t="s">
        <v>49</v>
      </c>
      <c r="N74" s="108"/>
      <c r="O74" s="107"/>
      <c r="P74" s="107"/>
      <c r="Q74" s="107" t="s">
        <v>50</v>
      </c>
      <c r="R74" s="109" t="s">
        <v>51</v>
      </c>
      <c r="S74" s="107"/>
      <c r="T74" s="107"/>
      <c r="U74" s="110"/>
      <c r="V74" s="110"/>
      <c r="W74" s="107"/>
      <c r="X74" s="107"/>
      <c r="Y74" s="107"/>
      <c r="Z74" s="107"/>
      <c r="AA74" s="107"/>
      <c r="AB74" s="107"/>
      <c r="AC74" s="107"/>
      <c r="AD74" s="107"/>
      <c r="AE74" s="107"/>
      <c r="AF74" s="107">
        <f t="shared" ca="1" si="1"/>
        <v>161</v>
      </c>
      <c r="AG74" s="107"/>
      <c r="AH74" s="107"/>
      <c r="AI74" s="111"/>
      <c r="AJ74" s="111"/>
      <c r="AK74" s="111"/>
      <c r="AL74" s="111"/>
      <c r="AM74" s="112"/>
      <c r="AN74" s="112"/>
      <c r="AO74" s="5" t="s">
        <v>66</v>
      </c>
      <c r="AP74" s="112" t="s">
        <v>129</v>
      </c>
      <c r="AQ74" s="5" t="s">
        <v>148</v>
      </c>
      <c r="AR74" s="5" t="s">
        <v>79</v>
      </c>
      <c r="AS74" s="5">
        <v>8</v>
      </c>
      <c r="AT74" s="5">
        <v>1</v>
      </c>
      <c r="AU74" s="112"/>
      <c r="AV74" s="112" t="s">
        <v>79</v>
      </c>
    </row>
    <row r="75" spans="1:48">
      <c r="A75" s="107" t="s">
        <v>226</v>
      </c>
      <c r="B75" s="107"/>
      <c r="C75" s="107"/>
      <c r="D75" s="114" t="s">
        <v>227</v>
      </c>
      <c r="E75" s="107"/>
      <c r="F75" s="109">
        <v>45842</v>
      </c>
      <c r="G75" s="109">
        <v>45852</v>
      </c>
      <c r="H75" s="107" t="s">
        <v>228</v>
      </c>
      <c r="I75" s="109">
        <v>45848.731203703705</v>
      </c>
      <c r="J75" s="107"/>
      <c r="K75" s="107"/>
      <c r="L75" s="107">
        <v>768.75</v>
      </c>
      <c r="M75" s="109" t="s">
        <v>49</v>
      </c>
      <c r="N75" s="108"/>
      <c r="O75" s="107"/>
      <c r="P75" s="107"/>
      <c r="Q75" s="107" t="s">
        <v>50</v>
      </c>
      <c r="R75" s="109" t="s">
        <v>51</v>
      </c>
      <c r="S75" s="107"/>
      <c r="T75" s="107"/>
      <c r="U75" s="110"/>
      <c r="V75" s="110"/>
      <c r="W75" s="107"/>
      <c r="X75" s="107"/>
      <c r="Y75" s="107"/>
      <c r="Z75" s="107"/>
      <c r="AA75" s="107"/>
      <c r="AB75" s="107"/>
      <c r="AC75" s="107"/>
      <c r="AD75" s="107"/>
      <c r="AE75" s="107"/>
      <c r="AF75" s="107">
        <f t="shared" ca="1" si="1"/>
        <v>160</v>
      </c>
      <c r="AG75" s="107"/>
      <c r="AH75" s="107"/>
      <c r="AI75" s="111"/>
      <c r="AJ75" s="111"/>
      <c r="AK75" s="111"/>
      <c r="AL75" s="111"/>
      <c r="AM75" s="112"/>
      <c r="AN75" s="112"/>
      <c r="AO75" s="5" t="s">
        <v>52</v>
      </c>
      <c r="AP75" s="112" t="s">
        <v>105</v>
      </c>
      <c r="AQ75" s="5" t="s">
        <v>148</v>
      </c>
      <c r="AR75" s="5" t="s">
        <v>94</v>
      </c>
      <c r="AS75" s="5">
        <v>0</v>
      </c>
      <c r="AT75" s="5">
        <v>0</v>
      </c>
      <c r="AU75" s="112"/>
      <c r="AV75" s="112" t="s">
        <v>56</v>
      </c>
    </row>
    <row r="76" spans="1:48">
      <c r="A76" s="107" t="s">
        <v>229</v>
      </c>
      <c r="B76" s="107"/>
      <c r="C76" s="107"/>
      <c r="D76" s="114" t="s">
        <v>230</v>
      </c>
      <c r="E76" s="107"/>
      <c r="F76" s="109">
        <v>45845</v>
      </c>
      <c r="G76" s="109">
        <v>45855.397499999999</v>
      </c>
      <c r="H76" s="107"/>
      <c r="I76" s="109">
        <v>45855.577916666669</v>
      </c>
      <c r="J76" s="107"/>
      <c r="K76" s="107"/>
      <c r="L76" s="107">
        <v>1675.45</v>
      </c>
      <c r="M76" s="109" t="s">
        <v>49</v>
      </c>
      <c r="N76" s="108"/>
      <c r="O76" s="107"/>
      <c r="P76" s="107"/>
      <c r="Q76" s="107" t="s">
        <v>50</v>
      </c>
      <c r="R76" s="109" t="s">
        <v>51</v>
      </c>
      <c r="S76" s="107"/>
      <c r="T76" s="107"/>
      <c r="U76" s="110"/>
      <c r="V76" s="110"/>
      <c r="W76" s="107"/>
      <c r="X76" s="107"/>
      <c r="Y76" s="107"/>
      <c r="Z76" s="107"/>
      <c r="AA76" s="107"/>
      <c r="AB76" s="107"/>
      <c r="AC76" s="107"/>
      <c r="AD76" s="107"/>
      <c r="AE76" s="107"/>
      <c r="AF76" s="107">
        <f t="shared" ca="1" si="1"/>
        <v>157</v>
      </c>
      <c r="AG76" s="107"/>
      <c r="AH76" s="107"/>
      <c r="AI76" s="111"/>
      <c r="AJ76" s="111"/>
      <c r="AK76" s="111"/>
      <c r="AL76" s="111"/>
      <c r="AM76" s="112"/>
      <c r="AN76" s="112"/>
      <c r="AO76" s="5" t="s">
        <v>66</v>
      </c>
      <c r="AP76" s="112" t="s">
        <v>121</v>
      </c>
      <c r="AQ76" s="5" t="s">
        <v>148</v>
      </c>
      <c r="AR76" s="5" t="s">
        <v>91</v>
      </c>
      <c r="AS76" s="5">
        <v>1</v>
      </c>
      <c r="AT76" s="5">
        <v>1</v>
      </c>
      <c r="AU76" s="112"/>
      <c r="AV76" s="112" t="s">
        <v>91</v>
      </c>
    </row>
    <row r="77" spans="1:48">
      <c r="A77" s="107" t="s">
        <v>231</v>
      </c>
      <c r="B77" s="107"/>
      <c r="C77" s="107"/>
      <c r="D77" s="114" t="s">
        <v>232</v>
      </c>
      <c r="E77" s="107"/>
      <c r="F77" s="109">
        <v>45845</v>
      </c>
      <c r="G77" s="109"/>
      <c r="H77" s="107" t="s">
        <v>233</v>
      </c>
      <c r="I77" s="109"/>
      <c r="J77" s="107"/>
      <c r="K77" s="107"/>
      <c r="L77" s="107"/>
      <c r="M77" s="109" t="s">
        <v>75</v>
      </c>
      <c r="N77" s="108"/>
      <c r="O77" s="107"/>
      <c r="P77" s="107"/>
      <c r="Q77" s="107"/>
      <c r="R77" s="109" t="s">
        <v>87</v>
      </c>
      <c r="S77" s="107"/>
      <c r="T77" s="107"/>
      <c r="U77" s="110"/>
      <c r="V77" s="110"/>
      <c r="W77" s="107"/>
      <c r="X77" s="107"/>
      <c r="Y77" s="107"/>
      <c r="Z77" s="107"/>
      <c r="AA77" s="107"/>
      <c r="AB77" s="107"/>
      <c r="AC77" s="107"/>
      <c r="AD77" s="107"/>
      <c r="AE77" s="107"/>
      <c r="AF77" s="107">
        <f t="shared" ca="1" si="1"/>
        <v>157</v>
      </c>
      <c r="AG77" s="107"/>
      <c r="AH77" s="107"/>
      <c r="AI77" s="111"/>
      <c r="AJ77" s="111"/>
      <c r="AK77" s="111"/>
      <c r="AL77" s="111"/>
      <c r="AM77" s="112"/>
      <c r="AN77" s="112"/>
      <c r="AO77" s="5" t="s">
        <v>52</v>
      </c>
      <c r="AP77" s="112" t="s">
        <v>198</v>
      </c>
      <c r="AQ77" s="5" t="s">
        <v>148</v>
      </c>
      <c r="AR77" s="5" t="s">
        <v>91</v>
      </c>
      <c r="AS77" s="5">
        <v>8</v>
      </c>
      <c r="AT77" s="5">
        <v>1</v>
      </c>
      <c r="AU77" s="112"/>
      <c r="AV77" s="112" t="s">
        <v>56</v>
      </c>
    </row>
    <row r="78" spans="1:48">
      <c r="A78" s="107" t="s">
        <v>234</v>
      </c>
      <c r="B78" s="107"/>
      <c r="C78" s="107"/>
      <c r="D78" s="114" t="s">
        <v>235</v>
      </c>
      <c r="E78" s="107"/>
      <c r="F78" s="109">
        <v>45845</v>
      </c>
      <c r="G78" s="109">
        <v>45869.397673611114</v>
      </c>
      <c r="H78" s="107" t="s">
        <v>236</v>
      </c>
      <c r="I78" s="109"/>
      <c r="J78" s="107"/>
      <c r="K78" s="107"/>
      <c r="L78" s="107">
        <v>1324</v>
      </c>
      <c r="M78" s="109" t="s">
        <v>75</v>
      </c>
      <c r="N78" s="108"/>
      <c r="O78" s="107"/>
      <c r="P78" s="107"/>
      <c r="Q78" s="107"/>
      <c r="R78" s="109" t="s">
        <v>76</v>
      </c>
      <c r="S78" s="107"/>
      <c r="T78" s="107"/>
      <c r="U78" s="110"/>
      <c r="V78" s="110"/>
      <c r="W78" s="107"/>
      <c r="X78" s="107"/>
      <c r="Y78" s="107"/>
      <c r="Z78" s="107"/>
      <c r="AA78" s="107"/>
      <c r="AB78" s="107"/>
      <c r="AC78" s="107"/>
      <c r="AD78" s="107"/>
      <c r="AE78" s="107"/>
      <c r="AF78" s="107">
        <f t="shared" ca="1" si="1"/>
        <v>157</v>
      </c>
      <c r="AG78" s="107"/>
      <c r="AH78" s="107"/>
      <c r="AI78" s="111"/>
      <c r="AJ78" s="111"/>
      <c r="AK78" s="111"/>
      <c r="AL78" s="111"/>
      <c r="AM78" s="112"/>
      <c r="AN78" s="112"/>
      <c r="AO78" s="5" t="s">
        <v>66</v>
      </c>
      <c r="AP78" s="112" t="s">
        <v>127</v>
      </c>
      <c r="AQ78" s="5" t="s">
        <v>148</v>
      </c>
      <c r="AR78" s="5" t="s">
        <v>91</v>
      </c>
      <c r="AS78" s="5">
        <v>1</v>
      </c>
      <c r="AT78" s="5">
        <v>1</v>
      </c>
      <c r="AU78" s="112"/>
      <c r="AV78" s="112" t="s">
        <v>91</v>
      </c>
    </row>
    <row r="79" spans="1:48">
      <c r="A79" s="107" t="s">
        <v>237</v>
      </c>
      <c r="B79" s="107"/>
      <c r="C79" s="107"/>
      <c r="D79" s="114" t="s">
        <v>238</v>
      </c>
      <c r="E79" s="107"/>
      <c r="F79" s="109">
        <v>45846</v>
      </c>
      <c r="G79" s="109">
        <v>45868</v>
      </c>
      <c r="H79" s="107"/>
      <c r="I79" s="109">
        <v>45856.757916666669</v>
      </c>
      <c r="J79" s="107"/>
      <c r="K79" s="107"/>
      <c r="L79" s="107">
        <v>1737.45</v>
      </c>
      <c r="M79" s="109" t="s">
        <v>49</v>
      </c>
      <c r="N79" s="108"/>
      <c r="O79" s="107"/>
      <c r="P79" s="107"/>
      <c r="Q79" s="107" t="s">
        <v>50</v>
      </c>
      <c r="R79" s="109" t="s">
        <v>51</v>
      </c>
      <c r="S79" s="107"/>
      <c r="T79" s="107"/>
      <c r="U79" s="110"/>
      <c r="V79" s="110"/>
      <c r="W79" s="107"/>
      <c r="X79" s="107"/>
      <c r="Y79" s="107"/>
      <c r="Z79" s="107"/>
      <c r="AA79" s="107"/>
      <c r="AB79" s="107"/>
      <c r="AC79" s="107"/>
      <c r="AD79" s="107"/>
      <c r="AE79" s="107"/>
      <c r="AF79" s="107">
        <f t="shared" ca="1" si="1"/>
        <v>156</v>
      </c>
      <c r="AG79" s="107"/>
      <c r="AH79" s="107"/>
      <c r="AI79" s="111"/>
      <c r="AJ79" s="111"/>
      <c r="AK79" s="111"/>
      <c r="AL79" s="111"/>
      <c r="AM79" s="112"/>
      <c r="AN79" s="112"/>
      <c r="AO79" s="5" t="s">
        <v>52</v>
      </c>
      <c r="AP79" s="112" t="s">
        <v>116</v>
      </c>
      <c r="AQ79" s="5" t="s">
        <v>148</v>
      </c>
      <c r="AR79" s="5" t="s">
        <v>55</v>
      </c>
      <c r="AS79" s="5">
        <v>104</v>
      </c>
      <c r="AT79" s="5">
        <v>13</v>
      </c>
      <c r="AU79" s="112"/>
      <c r="AV79" s="112" t="s">
        <v>56</v>
      </c>
    </row>
    <row r="80" spans="1:48">
      <c r="A80" s="107" t="s">
        <v>239</v>
      </c>
      <c r="B80" s="107"/>
      <c r="C80" s="107"/>
      <c r="D80" s="114" t="s">
        <v>240</v>
      </c>
      <c r="E80" s="107"/>
      <c r="F80" s="109">
        <v>45846</v>
      </c>
      <c r="G80" s="109">
        <v>45868</v>
      </c>
      <c r="H80" s="107"/>
      <c r="I80" s="109">
        <v>45861.720023148147</v>
      </c>
      <c r="J80" s="107"/>
      <c r="K80" s="107"/>
      <c r="L80" s="107">
        <v>1202.8499999999999</v>
      </c>
      <c r="M80" s="109" t="s">
        <v>49</v>
      </c>
      <c r="N80" s="108"/>
      <c r="O80" s="107"/>
      <c r="P80" s="107"/>
      <c r="Q80" s="107" t="s">
        <v>50</v>
      </c>
      <c r="R80" s="109" t="s">
        <v>51</v>
      </c>
      <c r="S80" s="107"/>
      <c r="T80" s="107"/>
      <c r="U80" s="110"/>
      <c r="V80" s="110"/>
      <c r="W80" s="107"/>
      <c r="X80" s="107"/>
      <c r="Y80" s="107"/>
      <c r="Z80" s="107"/>
      <c r="AA80" s="107"/>
      <c r="AB80" s="107"/>
      <c r="AC80" s="107"/>
      <c r="AD80" s="107"/>
      <c r="AE80" s="107"/>
      <c r="AF80" s="107">
        <f t="shared" ca="1" si="1"/>
        <v>156</v>
      </c>
      <c r="AG80" s="107"/>
      <c r="AH80" s="107"/>
      <c r="AI80" s="111"/>
      <c r="AJ80" s="111"/>
      <c r="AK80" s="111"/>
      <c r="AL80" s="111"/>
      <c r="AM80" s="112"/>
      <c r="AN80" s="112"/>
      <c r="AO80" s="5" t="s">
        <v>52</v>
      </c>
      <c r="AP80" s="112" t="s">
        <v>241</v>
      </c>
      <c r="AQ80" s="5" t="s">
        <v>148</v>
      </c>
      <c r="AR80" s="5" t="s">
        <v>55</v>
      </c>
      <c r="AS80" s="5">
        <v>72</v>
      </c>
      <c r="AT80" s="5">
        <v>9</v>
      </c>
      <c r="AU80" s="112"/>
      <c r="AV80" s="112" t="s">
        <v>56</v>
      </c>
    </row>
    <row r="81" spans="1:48">
      <c r="A81" s="107" t="s">
        <v>242</v>
      </c>
      <c r="B81" s="107"/>
      <c r="C81" s="107"/>
      <c r="D81" s="114" t="s">
        <v>243</v>
      </c>
      <c r="E81" s="107"/>
      <c r="F81" s="109">
        <v>45846</v>
      </c>
      <c r="G81" s="109">
        <v>45868.400023148148</v>
      </c>
      <c r="H81" s="107" t="s">
        <v>244</v>
      </c>
      <c r="I81" s="109">
        <v>45848.587789351855</v>
      </c>
      <c r="J81" s="107"/>
      <c r="K81" s="107"/>
      <c r="L81" s="107">
        <v>9688.6200000000008</v>
      </c>
      <c r="M81" s="109" t="s">
        <v>49</v>
      </c>
      <c r="N81" s="108"/>
      <c r="O81" s="107"/>
      <c r="P81" s="107"/>
      <c r="Q81" s="107" t="s">
        <v>50</v>
      </c>
      <c r="R81" s="109" t="s">
        <v>51</v>
      </c>
      <c r="S81" s="107"/>
      <c r="T81" s="107"/>
      <c r="U81" s="110"/>
      <c r="V81" s="110"/>
      <c r="W81" s="107"/>
      <c r="X81" s="107"/>
      <c r="Y81" s="107"/>
      <c r="Z81" s="107"/>
      <c r="AA81" s="107"/>
      <c r="AB81" s="107"/>
      <c r="AC81" s="107"/>
      <c r="AD81" s="107"/>
      <c r="AE81" s="107"/>
      <c r="AF81" s="107">
        <f t="shared" ca="1" si="1"/>
        <v>156</v>
      </c>
      <c r="AG81" s="107"/>
      <c r="AH81" s="107"/>
      <c r="AI81" s="111"/>
      <c r="AJ81" s="111"/>
      <c r="AK81" s="111"/>
      <c r="AL81" s="111"/>
      <c r="AM81" s="112"/>
      <c r="AN81" s="112"/>
      <c r="AO81" s="5" t="s">
        <v>66</v>
      </c>
      <c r="AP81" s="112" t="s">
        <v>160</v>
      </c>
      <c r="AQ81" s="5" t="s">
        <v>148</v>
      </c>
      <c r="AR81" s="5" t="s">
        <v>91</v>
      </c>
      <c r="AS81" s="5">
        <v>1</v>
      </c>
      <c r="AT81" s="5">
        <v>1</v>
      </c>
      <c r="AU81" s="112"/>
      <c r="AV81" s="112" t="s">
        <v>56</v>
      </c>
    </row>
    <row r="82" spans="1:48">
      <c r="A82" s="107" t="s">
        <v>245</v>
      </c>
      <c r="B82" s="107"/>
      <c r="C82" s="107"/>
      <c r="D82" s="114" t="s">
        <v>246</v>
      </c>
      <c r="E82" s="107"/>
      <c r="F82" s="109">
        <v>45846</v>
      </c>
      <c r="G82" s="109">
        <v>45868</v>
      </c>
      <c r="H82" s="107"/>
      <c r="I82" s="109">
        <v>45860.556631944448</v>
      </c>
      <c r="J82" s="107"/>
      <c r="K82" s="107"/>
      <c r="L82" s="107">
        <v>1603.8</v>
      </c>
      <c r="M82" s="109" t="s">
        <v>49</v>
      </c>
      <c r="N82" s="108"/>
      <c r="O82" s="107"/>
      <c r="P82" s="107"/>
      <c r="Q82" s="107" t="s">
        <v>50</v>
      </c>
      <c r="R82" s="109" t="s">
        <v>51</v>
      </c>
      <c r="S82" s="107"/>
      <c r="T82" s="107"/>
      <c r="U82" s="110"/>
      <c r="V82" s="110"/>
      <c r="W82" s="107"/>
      <c r="X82" s="107"/>
      <c r="Y82" s="107"/>
      <c r="Z82" s="107"/>
      <c r="AA82" s="107"/>
      <c r="AB82" s="107"/>
      <c r="AC82" s="107"/>
      <c r="AD82" s="107"/>
      <c r="AE82" s="107"/>
      <c r="AF82" s="107">
        <f t="shared" ca="1" si="1"/>
        <v>156</v>
      </c>
      <c r="AG82" s="107"/>
      <c r="AH82" s="107"/>
      <c r="AI82" s="111"/>
      <c r="AJ82" s="111"/>
      <c r="AK82" s="111"/>
      <c r="AL82" s="111"/>
      <c r="AM82" s="112"/>
      <c r="AN82" s="112"/>
      <c r="AO82" s="5" t="s">
        <v>52</v>
      </c>
      <c r="AP82" s="112" t="s">
        <v>147</v>
      </c>
      <c r="AQ82" s="5" t="s">
        <v>148</v>
      </c>
      <c r="AR82" s="5" t="s">
        <v>55</v>
      </c>
      <c r="AS82" s="5">
        <v>104</v>
      </c>
      <c r="AT82" s="5">
        <v>13</v>
      </c>
      <c r="AU82" s="112"/>
      <c r="AV82" s="112" t="s">
        <v>56</v>
      </c>
    </row>
    <row r="83" spans="1:48">
      <c r="A83" s="107" t="s">
        <v>247</v>
      </c>
      <c r="B83" s="107"/>
      <c r="C83" s="107"/>
      <c r="D83" s="114" t="s">
        <v>248</v>
      </c>
      <c r="E83" s="107"/>
      <c r="F83" s="109">
        <v>45847</v>
      </c>
      <c r="G83" s="109">
        <v>45859</v>
      </c>
      <c r="H83" s="107" t="s">
        <v>249</v>
      </c>
      <c r="I83" s="109">
        <v>45861.784687500003</v>
      </c>
      <c r="J83" s="107"/>
      <c r="K83" s="107"/>
      <c r="L83" s="107">
        <v>3316.5</v>
      </c>
      <c r="M83" s="109" t="s">
        <v>49</v>
      </c>
      <c r="N83" s="108"/>
      <c r="O83" s="107"/>
      <c r="P83" s="107"/>
      <c r="Q83" s="107" t="s">
        <v>50</v>
      </c>
      <c r="R83" s="109" t="s">
        <v>51</v>
      </c>
      <c r="S83" s="107"/>
      <c r="T83" s="107"/>
      <c r="U83" s="110"/>
      <c r="V83" s="110"/>
      <c r="W83" s="107"/>
      <c r="X83" s="107"/>
      <c r="Y83" s="107"/>
      <c r="Z83" s="107"/>
      <c r="AA83" s="107"/>
      <c r="AB83" s="107"/>
      <c r="AC83" s="107"/>
      <c r="AD83" s="107"/>
      <c r="AE83" s="107"/>
      <c r="AF83" s="107">
        <f t="shared" ca="1" si="1"/>
        <v>155</v>
      </c>
      <c r="AG83" s="107"/>
      <c r="AH83" s="107"/>
      <c r="AI83" s="111"/>
      <c r="AJ83" s="111"/>
      <c r="AK83" s="111"/>
      <c r="AL83" s="111"/>
      <c r="AM83" s="112"/>
      <c r="AN83" s="112"/>
      <c r="AO83" s="5" t="s">
        <v>66</v>
      </c>
      <c r="AP83" s="112" t="s">
        <v>118</v>
      </c>
      <c r="AQ83" s="5" t="s">
        <v>148</v>
      </c>
      <c r="AR83" s="5" t="s">
        <v>71</v>
      </c>
      <c r="AS83" s="5">
        <v>32</v>
      </c>
      <c r="AT83" s="5">
        <v>4</v>
      </c>
      <c r="AU83" s="112"/>
      <c r="AV83" s="112" t="s">
        <v>72</v>
      </c>
    </row>
    <row r="84" spans="1:48">
      <c r="A84" s="107" t="s">
        <v>250</v>
      </c>
      <c r="B84" s="107"/>
      <c r="C84" s="107"/>
      <c r="D84" s="114" t="s">
        <v>251</v>
      </c>
      <c r="E84" s="107"/>
      <c r="F84" s="109">
        <v>45847</v>
      </c>
      <c r="G84" s="109">
        <v>45868</v>
      </c>
      <c r="H84" s="107"/>
      <c r="I84" s="109">
        <v>45852.772650462961</v>
      </c>
      <c r="J84" s="107"/>
      <c r="K84" s="107"/>
      <c r="L84" s="107">
        <v>1069.2</v>
      </c>
      <c r="M84" s="109" t="s">
        <v>49</v>
      </c>
      <c r="N84" s="108"/>
      <c r="O84" s="107"/>
      <c r="P84" s="107"/>
      <c r="Q84" s="107" t="s">
        <v>50</v>
      </c>
      <c r="R84" s="109" t="s">
        <v>51</v>
      </c>
      <c r="S84" s="107"/>
      <c r="T84" s="107"/>
      <c r="U84" s="110"/>
      <c r="V84" s="110"/>
      <c r="W84" s="107"/>
      <c r="X84" s="107"/>
      <c r="Y84" s="107"/>
      <c r="Z84" s="107"/>
      <c r="AA84" s="107"/>
      <c r="AB84" s="107"/>
      <c r="AC84" s="107"/>
      <c r="AD84" s="107"/>
      <c r="AE84" s="107"/>
      <c r="AF84" s="107">
        <f t="shared" ca="1" si="1"/>
        <v>155</v>
      </c>
      <c r="AG84" s="107"/>
      <c r="AH84" s="107"/>
      <c r="AI84" s="111"/>
      <c r="AJ84" s="111"/>
      <c r="AK84" s="111"/>
      <c r="AL84" s="111"/>
      <c r="AM84" s="112"/>
      <c r="AN84" s="112"/>
      <c r="AO84" s="5" t="s">
        <v>66</v>
      </c>
      <c r="AP84" s="112" t="s">
        <v>97</v>
      </c>
      <c r="AQ84" s="5" t="s">
        <v>148</v>
      </c>
      <c r="AR84" s="5" t="s">
        <v>55</v>
      </c>
      <c r="AS84" s="5">
        <v>72</v>
      </c>
      <c r="AT84" s="5">
        <v>9</v>
      </c>
      <c r="AU84" s="112"/>
      <c r="AV84" s="112" t="s">
        <v>56</v>
      </c>
    </row>
    <row r="85" spans="1:48">
      <c r="A85" s="107" t="s">
        <v>252</v>
      </c>
      <c r="B85" s="107"/>
      <c r="C85" s="107"/>
      <c r="D85" s="114" t="s">
        <v>253</v>
      </c>
      <c r="E85" s="107"/>
      <c r="F85" s="109">
        <v>45847</v>
      </c>
      <c r="G85" s="109">
        <v>45849</v>
      </c>
      <c r="H85" s="107"/>
      <c r="I85" s="109">
        <v>45848.717615740738</v>
      </c>
      <c r="J85" s="107"/>
      <c r="K85" s="107"/>
      <c r="L85" s="107">
        <v>346.5</v>
      </c>
      <c r="M85" s="109" t="s">
        <v>49</v>
      </c>
      <c r="N85" s="108"/>
      <c r="O85" s="107"/>
      <c r="P85" s="107"/>
      <c r="Q85" s="107" t="s">
        <v>50</v>
      </c>
      <c r="R85" s="109" t="s">
        <v>51</v>
      </c>
      <c r="S85" s="107"/>
      <c r="T85" s="107"/>
      <c r="U85" s="110"/>
      <c r="V85" s="110"/>
      <c r="W85" s="107"/>
      <c r="X85" s="107"/>
      <c r="Y85" s="107"/>
      <c r="Z85" s="107"/>
      <c r="AA85" s="107"/>
      <c r="AB85" s="107"/>
      <c r="AC85" s="107"/>
      <c r="AD85" s="107"/>
      <c r="AE85" s="107"/>
      <c r="AF85" s="107">
        <f t="shared" ca="1" si="1"/>
        <v>155</v>
      </c>
      <c r="AG85" s="107"/>
      <c r="AH85" s="107"/>
      <c r="AI85" s="111"/>
      <c r="AJ85" s="111"/>
      <c r="AK85" s="111"/>
      <c r="AL85" s="111"/>
      <c r="AM85" s="112"/>
      <c r="AN85" s="112"/>
      <c r="AO85" s="5" t="s">
        <v>66</v>
      </c>
      <c r="AP85" s="112" t="s">
        <v>85</v>
      </c>
      <c r="AQ85" s="5" t="s">
        <v>148</v>
      </c>
      <c r="AR85" s="5" t="s">
        <v>132</v>
      </c>
      <c r="AS85" s="5">
        <v>8</v>
      </c>
      <c r="AT85" s="5">
        <v>1</v>
      </c>
      <c r="AU85" s="112"/>
      <c r="AV85" s="112" t="s">
        <v>72</v>
      </c>
    </row>
    <row r="86" spans="1:48">
      <c r="A86" s="107" t="s">
        <v>254</v>
      </c>
      <c r="B86" s="107"/>
      <c r="C86" s="107"/>
      <c r="D86" s="114" t="s">
        <v>255</v>
      </c>
      <c r="E86" s="107"/>
      <c r="F86" s="109">
        <v>45847</v>
      </c>
      <c r="G86" s="109">
        <v>45868</v>
      </c>
      <c r="H86" s="107"/>
      <c r="I86" s="109">
        <v>45861.577384259261</v>
      </c>
      <c r="J86" s="107"/>
      <c r="K86" s="107"/>
      <c r="L86" s="107">
        <v>133.65</v>
      </c>
      <c r="M86" s="109" t="s">
        <v>49</v>
      </c>
      <c r="N86" s="108"/>
      <c r="O86" s="107"/>
      <c r="P86" s="107"/>
      <c r="Q86" s="107" t="s">
        <v>50</v>
      </c>
      <c r="R86" s="109" t="s">
        <v>51</v>
      </c>
      <c r="S86" s="107"/>
      <c r="T86" s="107"/>
      <c r="U86" s="110"/>
      <c r="V86" s="110"/>
      <c r="W86" s="107"/>
      <c r="X86" s="107"/>
      <c r="Y86" s="107"/>
      <c r="Z86" s="107"/>
      <c r="AA86" s="107"/>
      <c r="AB86" s="107"/>
      <c r="AC86" s="107"/>
      <c r="AD86" s="107"/>
      <c r="AE86" s="107"/>
      <c r="AF86" s="107">
        <f t="shared" ca="1" si="1"/>
        <v>155</v>
      </c>
      <c r="AG86" s="107"/>
      <c r="AH86" s="107"/>
      <c r="AI86" s="111"/>
      <c r="AJ86" s="111"/>
      <c r="AK86" s="111"/>
      <c r="AL86" s="111"/>
      <c r="AM86" s="112"/>
      <c r="AN86" s="112"/>
      <c r="AO86" s="5" t="s">
        <v>52</v>
      </c>
      <c r="AP86" s="112" t="s">
        <v>70</v>
      </c>
      <c r="AQ86" s="5" t="s">
        <v>148</v>
      </c>
      <c r="AR86" s="5" t="s">
        <v>55</v>
      </c>
      <c r="AS86" s="5">
        <v>8</v>
      </c>
      <c r="AT86" s="5">
        <v>1</v>
      </c>
      <c r="AU86" s="112"/>
      <c r="AV86" s="112" t="s">
        <v>56</v>
      </c>
    </row>
    <row r="87" spans="1:48">
      <c r="A87" s="107" t="s">
        <v>256</v>
      </c>
      <c r="B87" s="107"/>
      <c r="C87" s="107"/>
      <c r="D87" s="114" t="s">
        <v>257</v>
      </c>
      <c r="E87" s="107"/>
      <c r="F87" s="109">
        <v>45847</v>
      </c>
      <c r="G87" s="109">
        <v>45853</v>
      </c>
      <c r="H87" s="107"/>
      <c r="I87" s="109">
        <v>45849.543483796297</v>
      </c>
      <c r="J87" s="107"/>
      <c r="K87" s="107"/>
      <c r="L87" s="107">
        <v>346.5</v>
      </c>
      <c r="M87" s="109" t="s">
        <v>49</v>
      </c>
      <c r="N87" s="108"/>
      <c r="O87" s="107"/>
      <c r="P87" s="107"/>
      <c r="Q87" s="107" t="s">
        <v>50</v>
      </c>
      <c r="R87" s="109" t="s">
        <v>51</v>
      </c>
      <c r="S87" s="107"/>
      <c r="T87" s="107"/>
      <c r="U87" s="110"/>
      <c r="V87" s="110"/>
      <c r="W87" s="107"/>
      <c r="X87" s="107"/>
      <c r="Y87" s="107"/>
      <c r="Z87" s="107"/>
      <c r="AA87" s="107"/>
      <c r="AB87" s="107"/>
      <c r="AC87" s="107"/>
      <c r="AD87" s="107"/>
      <c r="AE87" s="107"/>
      <c r="AF87" s="107">
        <f t="shared" ca="1" si="1"/>
        <v>155</v>
      </c>
      <c r="AG87" s="107"/>
      <c r="AH87" s="107"/>
      <c r="AI87" s="111"/>
      <c r="AJ87" s="111"/>
      <c r="AK87" s="111"/>
      <c r="AL87" s="111"/>
      <c r="AM87" s="112"/>
      <c r="AN87" s="112"/>
      <c r="AO87" s="5" t="s">
        <v>66</v>
      </c>
      <c r="AP87" s="112" t="s">
        <v>85</v>
      </c>
      <c r="AQ87" s="5" t="s">
        <v>148</v>
      </c>
      <c r="AR87" s="5" t="s">
        <v>132</v>
      </c>
      <c r="AS87" s="5">
        <v>8</v>
      </c>
      <c r="AT87" s="5">
        <v>1</v>
      </c>
      <c r="AU87" s="112"/>
      <c r="AV87" s="112" t="s">
        <v>72</v>
      </c>
    </row>
    <row r="88" spans="1:48">
      <c r="A88" s="107" t="s">
        <v>258</v>
      </c>
      <c r="B88" s="107"/>
      <c r="C88" s="107"/>
      <c r="D88" s="114" t="s">
        <v>259</v>
      </c>
      <c r="E88" s="107"/>
      <c r="F88" s="109">
        <v>45847</v>
      </c>
      <c r="G88" s="109">
        <v>45868</v>
      </c>
      <c r="H88" s="107"/>
      <c r="I88" s="109">
        <v>45860.722557870373</v>
      </c>
      <c r="J88" s="107"/>
      <c r="K88" s="107"/>
      <c r="L88" s="107">
        <v>267.3</v>
      </c>
      <c r="M88" s="109" t="s">
        <v>49</v>
      </c>
      <c r="N88" s="108"/>
      <c r="O88" s="107"/>
      <c r="P88" s="107"/>
      <c r="Q88" s="107" t="s">
        <v>50</v>
      </c>
      <c r="R88" s="109" t="s">
        <v>51</v>
      </c>
      <c r="S88" s="107"/>
      <c r="T88" s="107"/>
      <c r="U88" s="110"/>
      <c r="V88" s="110"/>
      <c r="W88" s="107"/>
      <c r="X88" s="107"/>
      <c r="Y88" s="107"/>
      <c r="Z88" s="107"/>
      <c r="AA88" s="107"/>
      <c r="AB88" s="107"/>
      <c r="AC88" s="107"/>
      <c r="AD88" s="107"/>
      <c r="AE88" s="107"/>
      <c r="AF88" s="107">
        <f t="shared" ca="1" si="1"/>
        <v>155</v>
      </c>
      <c r="AG88" s="107"/>
      <c r="AH88" s="107"/>
      <c r="AI88" s="111"/>
      <c r="AJ88" s="111"/>
      <c r="AK88" s="111"/>
      <c r="AL88" s="111"/>
      <c r="AM88" s="112"/>
      <c r="AN88" s="112"/>
      <c r="AO88" s="5" t="s">
        <v>52</v>
      </c>
      <c r="AP88" s="112" t="s">
        <v>260</v>
      </c>
      <c r="AQ88" s="5" t="s">
        <v>148</v>
      </c>
      <c r="AR88" s="5" t="s">
        <v>55</v>
      </c>
      <c r="AS88" s="5">
        <v>16</v>
      </c>
      <c r="AT88" s="5">
        <v>2</v>
      </c>
      <c r="AU88" s="112"/>
      <c r="AV88" s="112" t="s">
        <v>56</v>
      </c>
    </row>
    <row r="89" spans="1:48">
      <c r="A89" s="107" t="s">
        <v>261</v>
      </c>
      <c r="B89" s="107"/>
      <c r="C89" s="107"/>
      <c r="D89" s="114" t="s">
        <v>262</v>
      </c>
      <c r="E89" s="107"/>
      <c r="F89" s="109">
        <v>45847</v>
      </c>
      <c r="G89" s="109">
        <v>45868</v>
      </c>
      <c r="H89" s="107"/>
      <c r="I89" s="109">
        <v>45855.574780092589</v>
      </c>
      <c r="J89" s="107"/>
      <c r="K89" s="107"/>
      <c r="L89" s="107">
        <v>935.55</v>
      </c>
      <c r="M89" s="109" t="s">
        <v>49</v>
      </c>
      <c r="N89" s="108"/>
      <c r="O89" s="107"/>
      <c r="P89" s="107"/>
      <c r="Q89" s="107" t="s">
        <v>50</v>
      </c>
      <c r="R89" s="109" t="s">
        <v>51</v>
      </c>
      <c r="S89" s="107"/>
      <c r="T89" s="107"/>
      <c r="U89" s="110"/>
      <c r="V89" s="110"/>
      <c r="W89" s="107"/>
      <c r="X89" s="107"/>
      <c r="Y89" s="107"/>
      <c r="Z89" s="107"/>
      <c r="AA89" s="107"/>
      <c r="AB89" s="107"/>
      <c r="AC89" s="107"/>
      <c r="AD89" s="107"/>
      <c r="AE89" s="107"/>
      <c r="AF89" s="107">
        <f t="shared" ca="1" si="1"/>
        <v>155</v>
      </c>
      <c r="AG89" s="107"/>
      <c r="AH89" s="107"/>
      <c r="AI89" s="111"/>
      <c r="AJ89" s="111"/>
      <c r="AK89" s="111"/>
      <c r="AL89" s="111"/>
      <c r="AM89" s="112"/>
      <c r="AN89" s="112"/>
      <c r="AO89" s="5" t="s">
        <v>52</v>
      </c>
      <c r="AP89" s="112" t="s">
        <v>174</v>
      </c>
      <c r="AQ89" s="5" t="s">
        <v>148</v>
      </c>
      <c r="AR89" s="5" t="s">
        <v>55</v>
      </c>
      <c r="AS89" s="5">
        <v>56</v>
      </c>
      <c r="AT89" s="5">
        <v>7</v>
      </c>
      <c r="AU89" s="112"/>
      <c r="AV89" s="112" t="s">
        <v>56</v>
      </c>
    </row>
    <row r="90" spans="1:48">
      <c r="A90" s="107" t="s">
        <v>263</v>
      </c>
      <c r="B90" s="107"/>
      <c r="C90" s="107"/>
      <c r="D90" s="114" t="s">
        <v>264</v>
      </c>
      <c r="E90" s="107"/>
      <c r="F90" s="109">
        <v>45847</v>
      </c>
      <c r="G90" s="109">
        <v>45853</v>
      </c>
      <c r="H90" s="107"/>
      <c r="I90" s="109">
        <v>45849.673263888886</v>
      </c>
      <c r="J90" s="107"/>
      <c r="K90" s="107"/>
      <c r="L90" s="107">
        <v>514.79999999999995</v>
      </c>
      <c r="M90" s="109" t="s">
        <v>49</v>
      </c>
      <c r="N90" s="108"/>
      <c r="O90" s="107"/>
      <c r="P90" s="107"/>
      <c r="Q90" s="107" t="s">
        <v>50</v>
      </c>
      <c r="R90" s="109" t="s">
        <v>51</v>
      </c>
      <c r="S90" s="107"/>
      <c r="T90" s="107"/>
      <c r="U90" s="110"/>
      <c r="V90" s="110"/>
      <c r="W90" s="107"/>
      <c r="X90" s="107"/>
      <c r="Y90" s="107"/>
      <c r="Z90" s="107"/>
      <c r="AA90" s="107"/>
      <c r="AB90" s="107"/>
      <c r="AC90" s="107"/>
      <c r="AD90" s="107"/>
      <c r="AE90" s="107"/>
      <c r="AF90" s="107">
        <f t="shared" ca="1" si="1"/>
        <v>155</v>
      </c>
      <c r="AG90" s="107"/>
      <c r="AH90" s="107"/>
      <c r="AI90" s="111"/>
      <c r="AJ90" s="111"/>
      <c r="AK90" s="111"/>
      <c r="AL90" s="111"/>
      <c r="AM90" s="112"/>
      <c r="AN90" s="112"/>
      <c r="AO90" s="5" t="s">
        <v>66</v>
      </c>
      <c r="AP90" s="112" t="s">
        <v>129</v>
      </c>
      <c r="AQ90" s="5" t="s">
        <v>148</v>
      </c>
      <c r="AR90" s="5" t="s">
        <v>71</v>
      </c>
      <c r="AS90" s="5">
        <v>8</v>
      </c>
      <c r="AT90" s="5">
        <v>1</v>
      </c>
      <c r="AU90" s="112"/>
      <c r="AV90" s="112" t="s">
        <v>72</v>
      </c>
    </row>
    <row r="91" spans="1:48">
      <c r="A91" s="107" t="s">
        <v>265</v>
      </c>
      <c r="B91" s="107"/>
      <c r="C91" s="107"/>
      <c r="D91" s="114" t="s">
        <v>266</v>
      </c>
      <c r="E91" s="107"/>
      <c r="F91" s="109">
        <v>45847</v>
      </c>
      <c r="G91" s="109">
        <v>45860</v>
      </c>
      <c r="H91" s="107"/>
      <c r="I91" s="109">
        <v>45853.728090277778</v>
      </c>
      <c r="J91" s="107"/>
      <c r="K91" s="107"/>
      <c r="L91" s="107">
        <v>514.79999999999995</v>
      </c>
      <c r="M91" s="109" t="s">
        <v>49</v>
      </c>
      <c r="N91" s="108"/>
      <c r="O91" s="107"/>
      <c r="P91" s="107"/>
      <c r="Q91" s="107" t="s">
        <v>50</v>
      </c>
      <c r="R91" s="109" t="s">
        <v>51</v>
      </c>
      <c r="S91" s="107"/>
      <c r="T91" s="107"/>
      <c r="U91" s="110"/>
      <c r="V91" s="110"/>
      <c r="W91" s="107"/>
      <c r="X91" s="107"/>
      <c r="Y91" s="107"/>
      <c r="Z91" s="107"/>
      <c r="AA91" s="107"/>
      <c r="AB91" s="107"/>
      <c r="AC91" s="107"/>
      <c r="AD91" s="107"/>
      <c r="AE91" s="107"/>
      <c r="AF91" s="107">
        <f t="shared" ca="1" si="1"/>
        <v>155</v>
      </c>
      <c r="AG91" s="107"/>
      <c r="AH91" s="107"/>
      <c r="AI91" s="111"/>
      <c r="AJ91" s="111"/>
      <c r="AK91" s="111"/>
      <c r="AL91" s="111"/>
      <c r="AM91" s="112"/>
      <c r="AN91" s="112"/>
      <c r="AO91" s="5" t="s">
        <v>66</v>
      </c>
      <c r="AP91" s="112" t="s">
        <v>267</v>
      </c>
      <c r="AQ91" s="5" t="s">
        <v>148</v>
      </c>
      <c r="AR91" s="5" t="s">
        <v>71</v>
      </c>
      <c r="AS91" s="5">
        <v>8</v>
      </c>
      <c r="AT91" s="5">
        <v>1</v>
      </c>
      <c r="AU91" s="112"/>
      <c r="AV91" s="112" t="s">
        <v>72</v>
      </c>
    </row>
    <row r="92" spans="1:48">
      <c r="A92" s="107" t="s">
        <v>268</v>
      </c>
      <c r="B92" s="107"/>
      <c r="C92" s="107"/>
      <c r="D92" s="114" t="s">
        <v>269</v>
      </c>
      <c r="E92" s="107"/>
      <c r="F92" s="109">
        <v>45849</v>
      </c>
      <c r="G92" s="109">
        <v>45868</v>
      </c>
      <c r="H92" s="107" t="s">
        <v>270</v>
      </c>
      <c r="I92" s="109">
        <v>45849.694363425922</v>
      </c>
      <c r="J92" s="107"/>
      <c r="K92" s="107"/>
      <c r="L92" s="107">
        <v>827.5</v>
      </c>
      <c r="M92" s="109" t="s">
        <v>49</v>
      </c>
      <c r="N92" s="108"/>
      <c r="O92" s="107"/>
      <c r="P92" s="107"/>
      <c r="Q92" s="107" t="s">
        <v>50</v>
      </c>
      <c r="R92" s="109" t="s">
        <v>51</v>
      </c>
      <c r="S92" s="107"/>
      <c r="T92" s="107"/>
      <c r="U92" s="110"/>
      <c r="V92" s="110"/>
      <c r="W92" s="107"/>
      <c r="X92" s="107"/>
      <c r="Y92" s="107"/>
      <c r="Z92" s="107"/>
      <c r="AA92" s="107"/>
      <c r="AB92" s="107"/>
      <c r="AC92" s="107"/>
      <c r="AD92" s="107"/>
      <c r="AE92" s="107"/>
      <c r="AF92" s="107">
        <f t="shared" ca="1" si="1"/>
        <v>153</v>
      </c>
      <c r="AG92" s="107"/>
      <c r="AH92" s="107"/>
      <c r="AI92" s="111"/>
      <c r="AJ92" s="111"/>
      <c r="AK92" s="111"/>
      <c r="AL92" s="111"/>
      <c r="AM92" s="112"/>
      <c r="AN92" s="112"/>
      <c r="AO92" s="5" t="s">
        <v>66</v>
      </c>
      <c r="AP92" s="112" t="s">
        <v>271</v>
      </c>
      <c r="AQ92" s="5" t="s">
        <v>148</v>
      </c>
      <c r="AR92" s="5" t="s">
        <v>94</v>
      </c>
      <c r="AS92" s="5"/>
      <c r="AT92" s="5"/>
      <c r="AU92" s="112"/>
      <c r="AV92" s="112" t="s">
        <v>56</v>
      </c>
    </row>
    <row r="93" spans="1:48">
      <c r="A93" s="107" t="s">
        <v>272</v>
      </c>
      <c r="B93" s="107"/>
      <c r="C93" s="107"/>
      <c r="D93" s="114" t="s">
        <v>273</v>
      </c>
      <c r="E93" s="107"/>
      <c r="F93" s="109">
        <v>45849</v>
      </c>
      <c r="G93" s="109">
        <v>45855</v>
      </c>
      <c r="H93" s="107"/>
      <c r="I93" s="109">
        <v>45853.719861111109</v>
      </c>
      <c r="J93" s="107"/>
      <c r="K93" s="107"/>
      <c r="L93" s="107">
        <v>514.79999999999995</v>
      </c>
      <c r="M93" s="109" t="s">
        <v>49</v>
      </c>
      <c r="N93" s="108"/>
      <c r="O93" s="107"/>
      <c r="P93" s="107"/>
      <c r="Q93" s="107" t="s">
        <v>50</v>
      </c>
      <c r="R93" s="109" t="s">
        <v>51</v>
      </c>
      <c r="S93" s="107"/>
      <c r="T93" s="107"/>
      <c r="U93" s="110"/>
      <c r="V93" s="110"/>
      <c r="W93" s="107"/>
      <c r="X93" s="107"/>
      <c r="Y93" s="107"/>
      <c r="Z93" s="107"/>
      <c r="AA93" s="107"/>
      <c r="AB93" s="107"/>
      <c r="AC93" s="107"/>
      <c r="AD93" s="107"/>
      <c r="AE93" s="107"/>
      <c r="AF93" s="107">
        <f t="shared" ca="1" si="1"/>
        <v>153</v>
      </c>
      <c r="AG93" s="107"/>
      <c r="AH93" s="107"/>
      <c r="AI93" s="111"/>
      <c r="AJ93" s="111"/>
      <c r="AK93" s="111"/>
      <c r="AL93" s="111"/>
      <c r="AM93" s="112"/>
      <c r="AN93" s="112"/>
      <c r="AO93" s="5" t="s">
        <v>66</v>
      </c>
      <c r="AP93" s="112" t="s">
        <v>163</v>
      </c>
      <c r="AQ93" s="5" t="s">
        <v>148</v>
      </c>
      <c r="AR93" s="5" t="s">
        <v>68</v>
      </c>
      <c r="AS93" s="5">
        <v>16</v>
      </c>
      <c r="AT93" s="5">
        <v>1</v>
      </c>
      <c r="AU93" s="112"/>
      <c r="AV93" s="112" t="s">
        <v>72</v>
      </c>
    </row>
    <row r="94" spans="1:48">
      <c r="A94" s="107" t="s">
        <v>274</v>
      </c>
      <c r="B94" s="107"/>
      <c r="C94" s="107"/>
      <c r="D94" s="114" t="s">
        <v>275</v>
      </c>
      <c r="E94" s="107"/>
      <c r="F94" s="109">
        <v>45849</v>
      </c>
      <c r="G94" s="109">
        <v>45852</v>
      </c>
      <c r="H94" s="107"/>
      <c r="I94" s="109">
        <v>45849.681481481479</v>
      </c>
      <c r="J94" s="107"/>
      <c r="K94" s="107"/>
      <c r="L94" s="107">
        <v>514.79999999999995</v>
      </c>
      <c r="M94" s="109" t="s">
        <v>49</v>
      </c>
      <c r="N94" s="108"/>
      <c r="O94" s="107"/>
      <c r="P94" s="107"/>
      <c r="Q94" s="107" t="s">
        <v>50</v>
      </c>
      <c r="R94" s="109" t="s">
        <v>51</v>
      </c>
      <c r="S94" s="107"/>
      <c r="T94" s="107"/>
      <c r="U94" s="110"/>
      <c r="V94" s="110"/>
      <c r="W94" s="107"/>
      <c r="X94" s="107"/>
      <c r="Y94" s="107"/>
      <c r="Z94" s="107"/>
      <c r="AA94" s="107"/>
      <c r="AB94" s="107"/>
      <c r="AC94" s="107"/>
      <c r="AD94" s="107"/>
      <c r="AE94" s="107"/>
      <c r="AF94" s="107">
        <f t="shared" ca="1" si="1"/>
        <v>153</v>
      </c>
      <c r="AG94" s="107"/>
      <c r="AH94" s="107"/>
      <c r="AI94" s="111"/>
      <c r="AJ94" s="111"/>
      <c r="AK94" s="111"/>
      <c r="AL94" s="111"/>
      <c r="AM94" s="112"/>
      <c r="AN94" s="112"/>
      <c r="AO94" s="5" t="s">
        <v>66</v>
      </c>
      <c r="AP94" s="112" t="s">
        <v>129</v>
      </c>
      <c r="AQ94" s="5" t="s">
        <v>148</v>
      </c>
      <c r="AR94" s="5" t="s">
        <v>71</v>
      </c>
      <c r="AS94" s="5">
        <v>8</v>
      </c>
      <c r="AT94" s="5">
        <v>1</v>
      </c>
      <c r="AU94" s="112"/>
      <c r="AV94" s="112" t="s">
        <v>72</v>
      </c>
    </row>
    <row r="95" spans="1:48">
      <c r="A95" s="107" t="s">
        <v>276</v>
      </c>
      <c r="B95" s="107"/>
      <c r="C95" s="107"/>
      <c r="D95" s="114" t="s">
        <v>277</v>
      </c>
      <c r="E95" s="107"/>
      <c r="F95" s="109">
        <v>45849</v>
      </c>
      <c r="G95" s="109">
        <v>45868</v>
      </c>
      <c r="H95" s="107"/>
      <c r="I95" s="109">
        <v>45854.416377314818</v>
      </c>
      <c r="J95" s="107"/>
      <c r="K95" s="107"/>
      <c r="L95" s="107">
        <v>900.9</v>
      </c>
      <c r="M95" s="109" t="s">
        <v>49</v>
      </c>
      <c r="N95" s="108"/>
      <c r="O95" s="107"/>
      <c r="P95" s="107"/>
      <c r="Q95" s="107" t="s">
        <v>50</v>
      </c>
      <c r="R95" s="109" t="s">
        <v>51</v>
      </c>
      <c r="S95" s="107"/>
      <c r="T95" s="107"/>
      <c r="U95" s="110"/>
      <c r="V95" s="110"/>
      <c r="W95" s="107"/>
      <c r="X95" s="107"/>
      <c r="Y95" s="107"/>
      <c r="Z95" s="107"/>
      <c r="AA95" s="107"/>
      <c r="AB95" s="107"/>
      <c r="AC95" s="107"/>
      <c r="AD95" s="107"/>
      <c r="AE95" s="107"/>
      <c r="AF95" s="107">
        <f t="shared" ca="1" si="1"/>
        <v>153</v>
      </c>
      <c r="AG95" s="107"/>
      <c r="AH95" s="107"/>
      <c r="AI95" s="111"/>
      <c r="AJ95" s="111"/>
      <c r="AK95" s="111"/>
      <c r="AL95" s="111"/>
      <c r="AM95" s="112"/>
      <c r="AN95" s="112"/>
      <c r="AO95" s="5" t="s">
        <v>66</v>
      </c>
      <c r="AP95" s="112" t="s">
        <v>278</v>
      </c>
      <c r="AQ95" s="5" t="s">
        <v>148</v>
      </c>
      <c r="AR95" s="5" t="s">
        <v>110</v>
      </c>
      <c r="AS95" s="5">
        <v>8</v>
      </c>
      <c r="AT95" s="5">
        <v>1</v>
      </c>
      <c r="AU95" s="112"/>
      <c r="AV95" s="112" t="s">
        <v>72</v>
      </c>
    </row>
    <row r="96" spans="1:48">
      <c r="A96" s="107" t="s">
        <v>279</v>
      </c>
      <c r="B96" s="107"/>
      <c r="C96" s="107"/>
      <c r="D96" s="114" t="s">
        <v>280</v>
      </c>
      <c r="E96" s="107"/>
      <c r="F96" s="109">
        <v>45852</v>
      </c>
      <c r="G96" s="109">
        <v>45863</v>
      </c>
      <c r="H96" s="107" t="s">
        <v>281</v>
      </c>
      <c r="I96" s="109">
        <v>45859.75571759259</v>
      </c>
      <c r="J96" s="107"/>
      <c r="K96" s="107"/>
      <c r="L96" s="107">
        <v>514.79999999999995</v>
      </c>
      <c r="M96" s="109" t="s">
        <v>49</v>
      </c>
      <c r="N96" s="108"/>
      <c r="O96" s="107"/>
      <c r="P96" s="107"/>
      <c r="Q96" s="107" t="s">
        <v>50</v>
      </c>
      <c r="R96" s="109" t="s">
        <v>51</v>
      </c>
      <c r="S96" s="107"/>
      <c r="T96" s="107"/>
      <c r="U96" s="110"/>
      <c r="V96" s="110"/>
      <c r="W96" s="107"/>
      <c r="X96" s="107"/>
      <c r="Y96" s="107"/>
      <c r="Z96" s="107"/>
      <c r="AA96" s="107"/>
      <c r="AB96" s="107"/>
      <c r="AC96" s="107"/>
      <c r="AD96" s="107"/>
      <c r="AE96" s="107"/>
      <c r="AF96" s="107">
        <f t="shared" ca="1" si="1"/>
        <v>150</v>
      </c>
      <c r="AG96" s="107"/>
      <c r="AH96" s="107"/>
      <c r="AI96" s="111"/>
      <c r="AJ96" s="111"/>
      <c r="AK96" s="111"/>
      <c r="AL96" s="111"/>
      <c r="AM96" s="112"/>
      <c r="AN96" s="112"/>
      <c r="AO96" s="5" t="s">
        <v>66</v>
      </c>
      <c r="AP96" s="112" t="s">
        <v>83</v>
      </c>
      <c r="AQ96" s="5" t="s">
        <v>148</v>
      </c>
      <c r="AR96" s="5" t="s">
        <v>71</v>
      </c>
      <c r="AS96" s="5">
        <v>8</v>
      </c>
      <c r="AT96" s="5">
        <v>1</v>
      </c>
      <c r="AU96" s="112"/>
      <c r="AV96" s="112" t="s">
        <v>72</v>
      </c>
    </row>
    <row r="97" spans="1:48">
      <c r="A97" s="107" t="s">
        <v>282</v>
      </c>
      <c r="B97" s="107"/>
      <c r="C97" s="107"/>
      <c r="D97" s="114" t="s">
        <v>283</v>
      </c>
      <c r="E97" s="107"/>
      <c r="F97" s="109">
        <v>45853</v>
      </c>
      <c r="G97" s="109">
        <v>45868</v>
      </c>
      <c r="H97" s="107"/>
      <c r="I97" s="109">
        <v>45856.663657407407</v>
      </c>
      <c r="J97" s="107"/>
      <c r="K97" s="107"/>
      <c r="L97" s="107">
        <v>1491.16</v>
      </c>
      <c r="M97" s="109" t="s">
        <v>49</v>
      </c>
      <c r="N97" s="108"/>
      <c r="O97" s="107"/>
      <c r="P97" s="107"/>
      <c r="Q97" s="107" t="s">
        <v>50</v>
      </c>
      <c r="R97" s="109" t="s">
        <v>51</v>
      </c>
      <c r="S97" s="107"/>
      <c r="T97" s="107"/>
      <c r="U97" s="110"/>
      <c r="V97" s="110"/>
      <c r="W97" s="107"/>
      <c r="X97" s="107"/>
      <c r="Y97" s="107"/>
      <c r="Z97" s="107"/>
      <c r="AA97" s="107"/>
      <c r="AB97" s="107"/>
      <c r="AC97" s="107"/>
      <c r="AD97" s="107"/>
      <c r="AE97" s="107"/>
      <c r="AF97" s="107">
        <f t="shared" ca="1" si="1"/>
        <v>149</v>
      </c>
      <c r="AG97" s="107"/>
      <c r="AH97" s="107"/>
      <c r="AI97" s="111"/>
      <c r="AJ97" s="111"/>
      <c r="AK97" s="111"/>
      <c r="AL97" s="111"/>
      <c r="AM97" s="112"/>
      <c r="AN97" s="112"/>
      <c r="AO97" s="5" t="s">
        <v>66</v>
      </c>
      <c r="AP97" s="112" t="s">
        <v>284</v>
      </c>
      <c r="AQ97" s="5" t="s">
        <v>148</v>
      </c>
      <c r="AR97" s="5" t="s">
        <v>91</v>
      </c>
      <c r="AS97" s="5">
        <v>1</v>
      </c>
      <c r="AT97" s="5">
        <v>1</v>
      </c>
      <c r="AU97" s="112"/>
      <c r="AV97" s="112" t="s">
        <v>91</v>
      </c>
    </row>
    <row r="98" spans="1:48">
      <c r="A98" s="107" t="s">
        <v>285</v>
      </c>
      <c r="B98" s="107"/>
      <c r="C98" s="107"/>
      <c r="D98" s="114" t="s">
        <v>286</v>
      </c>
      <c r="E98" s="107"/>
      <c r="F98" s="109">
        <v>45854</v>
      </c>
      <c r="G98" s="109">
        <v>45865</v>
      </c>
      <c r="H98" s="107" t="s">
        <v>287</v>
      </c>
      <c r="I98" s="109">
        <v>45871.742893518516</v>
      </c>
      <c r="J98" s="107"/>
      <c r="K98" s="107"/>
      <c r="L98" s="107">
        <v>6209.8</v>
      </c>
      <c r="M98" s="109" t="s">
        <v>49</v>
      </c>
      <c r="N98" s="108"/>
      <c r="O98" s="107"/>
      <c r="P98" s="107"/>
      <c r="Q98" s="107" t="s">
        <v>50</v>
      </c>
      <c r="R98" s="109" t="s">
        <v>51</v>
      </c>
      <c r="S98" s="107"/>
      <c r="T98" s="107"/>
      <c r="U98" s="110"/>
      <c r="V98" s="110"/>
      <c r="W98" s="107"/>
      <c r="X98" s="107"/>
      <c r="Y98" s="107"/>
      <c r="Z98" s="107"/>
      <c r="AA98" s="107"/>
      <c r="AB98" s="107"/>
      <c r="AC98" s="107"/>
      <c r="AD98" s="107"/>
      <c r="AE98" s="107"/>
      <c r="AF98" s="107">
        <f t="shared" ca="1" si="1"/>
        <v>148</v>
      </c>
      <c r="AG98" s="107"/>
      <c r="AH98" s="107"/>
      <c r="AI98" s="111"/>
      <c r="AJ98" s="111"/>
      <c r="AK98" s="111"/>
      <c r="AL98" s="111"/>
      <c r="AM98" s="112"/>
      <c r="AN98" s="112"/>
      <c r="AO98" s="5" t="s">
        <v>66</v>
      </c>
      <c r="AP98" s="112" t="s">
        <v>131</v>
      </c>
      <c r="AQ98" s="5" t="s">
        <v>148</v>
      </c>
      <c r="AR98" s="5" t="s">
        <v>288</v>
      </c>
      <c r="AS98" s="5">
        <v>136</v>
      </c>
      <c r="AT98" s="5">
        <v>17</v>
      </c>
      <c r="AU98" s="112"/>
      <c r="AV98" s="112" t="s">
        <v>56</v>
      </c>
    </row>
    <row r="99" spans="1:48">
      <c r="A99" s="107" t="s">
        <v>289</v>
      </c>
      <c r="B99" s="107"/>
      <c r="C99" s="107"/>
      <c r="D99" s="114" t="s">
        <v>290</v>
      </c>
      <c r="E99" s="107"/>
      <c r="F99" s="109">
        <v>45854</v>
      </c>
      <c r="G99" s="109">
        <v>45861</v>
      </c>
      <c r="H99" s="107"/>
      <c r="I99" s="109">
        <v>45862.722118055557</v>
      </c>
      <c r="J99" s="107"/>
      <c r="K99" s="107"/>
      <c r="L99" s="107">
        <v>900.9</v>
      </c>
      <c r="M99" s="109" t="s">
        <v>49</v>
      </c>
      <c r="N99" s="108"/>
      <c r="O99" s="107"/>
      <c r="P99" s="107"/>
      <c r="Q99" s="107" t="s">
        <v>50</v>
      </c>
      <c r="R99" s="109" t="s">
        <v>51</v>
      </c>
      <c r="S99" s="107"/>
      <c r="T99" s="107"/>
      <c r="U99" s="110"/>
      <c r="V99" s="110"/>
      <c r="W99" s="107"/>
      <c r="X99" s="107"/>
      <c r="Y99" s="107"/>
      <c r="Z99" s="107"/>
      <c r="AA99" s="107"/>
      <c r="AB99" s="107"/>
      <c r="AC99" s="107"/>
      <c r="AD99" s="107"/>
      <c r="AE99" s="107"/>
      <c r="AF99" s="107">
        <f t="shared" ca="1" si="1"/>
        <v>148</v>
      </c>
      <c r="AG99" s="107"/>
      <c r="AH99" s="107"/>
      <c r="AI99" s="111"/>
      <c r="AJ99" s="111"/>
      <c r="AK99" s="111"/>
      <c r="AL99" s="111"/>
      <c r="AM99" s="112"/>
      <c r="AN99" s="112"/>
      <c r="AO99" s="5" t="s">
        <v>66</v>
      </c>
      <c r="AP99" s="112" t="s">
        <v>124</v>
      </c>
      <c r="AQ99" s="5" t="s">
        <v>148</v>
      </c>
      <c r="AR99" s="5" t="s">
        <v>110</v>
      </c>
      <c r="AS99" s="5">
        <v>16</v>
      </c>
      <c r="AT99" s="5">
        <v>1</v>
      </c>
      <c r="AU99" s="112"/>
      <c r="AV99" s="112" t="s">
        <v>72</v>
      </c>
    </row>
    <row r="100" spans="1:48">
      <c r="A100" s="107" t="s">
        <v>291</v>
      </c>
      <c r="B100" s="107"/>
      <c r="C100" s="107"/>
      <c r="D100" s="114" t="s">
        <v>292</v>
      </c>
      <c r="E100" s="107"/>
      <c r="F100" s="109">
        <v>45856</v>
      </c>
      <c r="G100" s="109">
        <v>45868</v>
      </c>
      <c r="H100" s="107" t="s">
        <v>293</v>
      </c>
      <c r="I100" s="109"/>
      <c r="J100" s="107"/>
      <c r="K100" s="107"/>
      <c r="L100" s="107"/>
      <c r="M100" s="109" t="s">
        <v>75</v>
      </c>
      <c r="N100" s="108"/>
      <c r="O100" s="107"/>
      <c r="P100" s="107"/>
      <c r="Q100" s="107" t="s">
        <v>294</v>
      </c>
      <c r="R100" s="109" t="s">
        <v>87</v>
      </c>
      <c r="S100" s="107"/>
      <c r="T100" s="107"/>
      <c r="U100" s="110"/>
      <c r="V100" s="110"/>
      <c r="W100" s="107"/>
      <c r="X100" s="107"/>
      <c r="Y100" s="107"/>
      <c r="Z100" s="107"/>
      <c r="AA100" s="107"/>
      <c r="AB100" s="107"/>
      <c r="AC100" s="107"/>
      <c r="AD100" s="107"/>
      <c r="AE100" s="107"/>
      <c r="AF100" s="107">
        <f t="shared" ca="1" si="1"/>
        <v>146</v>
      </c>
      <c r="AG100" s="107"/>
      <c r="AH100" s="107"/>
      <c r="AI100" s="111"/>
      <c r="AJ100" s="111"/>
      <c r="AK100" s="111"/>
      <c r="AL100" s="111"/>
      <c r="AM100" s="112"/>
      <c r="AN100" s="112"/>
      <c r="AO100" s="5" t="s">
        <v>66</v>
      </c>
      <c r="AP100" s="112" t="s">
        <v>177</v>
      </c>
      <c r="AQ100" s="5" t="s">
        <v>148</v>
      </c>
      <c r="AR100" s="5" t="s">
        <v>79</v>
      </c>
      <c r="AS100" s="5">
        <v>64</v>
      </c>
      <c r="AT100" s="5">
        <v>8</v>
      </c>
      <c r="AU100" s="112"/>
      <c r="AV100" s="112" t="s">
        <v>79</v>
      </c>
    </row>
    <row r="101" spans="1:48">
      <c r="A101" s="107" t="s">
        <v>295</v>
      </c>
      <c r="B101" s="107"/>
      <c r="C101" s="107"/>
      <c r="D101" s="114" t="s">
        <v>296</v>
      </c>
      <c r="E101" s="107"/>
      <c r="F101" s="109">
        <v>45856</v>
      </c>
      <c r="G101" s="109">
        <v>45868</v>
      </c>
      <c r="H101" s="107" t="s">
        <v>297</v>
      </c>
      <c r="I101" s="109">
        <v>45857.346944444442</v>
      </c>
      <c r="J101" s="107"/>
      <c r="K101" s="107"/>
      <c r="L101" s="107">
        <v>1029.5999999999999</v>
      </c>
      <c r="M101" s="109" t="s">
        <v>49</v>
      </c>
      <c r="N101" s="108"/>
      <c r="O101" s="107"/>
      <c r="P101" s="107"/>
      <c r="Q101" s="107" t="s">
        <v>50</v>
      </c>
      <c r="R101" s="109" t="s">
        <v>51</v>
      </c>
      <c r="S101" s="107"/>
      <c r="T101" s="107"/>
      <c r="U101" s="110"/>
      <c r="V101" s="110"/>
      <c r="W101" s="107"/>
      <c r="X101" s="107"/>
      <c r="Y101" s="107"/>
      <c r="Z101" s="107"/>
      <c r="AA101" s="107"/>
      <c r="AB101" s="107"/>
      <c r="AC101" s="107"/>
      <c r="AD101" s="107"/>
      <c r="AE101" s="107"/>
      <c r="AF101" s="107">
        <f t="shared" ca="1" si="1"/>
        <v>146</v>
      </c>
      <c r="AG101" s="107"/>
      <c r="AH101" s="107"/>
      <c r="AI101" s="111"/>
      <c r="AJ101" s="111"/>
      <c r="AK101" s="111"/>
      <c r="AL101" s="111"/>
      <c r="AM101" s="112"/>
      <c r="AN101" s="112"/>
      <c r="AO101" s="5" t="s">
        <v>66</v>
      </c>
      <c r="AP101" s="112" t="s">
        <v>118</v>
      </c>
      <c r="AQ101" s="5" t="s">
        <v>148</v>
      </c>
      <c r="AR101" s="5" t="s">
        <v>71</v>
      </c>
      <c r="AS101" s="5">
        <v>8</v>
      </c>
      <c r="AT101" s="5">
        <v>1</v>
      </c>
      <c r="AU101" s="112"/>
      <c r="AV101" s="112" t="s">
        <v>72</v>
      </c>
    </row>
    <row r="102" spans="1:48">
      <c r="A102" s="107" t="s">
        <v>298</v>
      </c>
      <c r="B102" s="107"/>
      <c r="C102" s="107"/>
      <c r="D102" s="114" t="s">
        <v>299</v>
      </c>
      <c r="E102" s="107"/>
      <c r="F102" s="109">
        <v>45855</v>
      </c>
      <c r="G102" s="109">
        <v>45856</v>
      </c>
      <c r="H102" s="107" t="s">
        <v>300</v>
      </c>
      <c r="I102" s="109">
        <v>45856.647731481484</v>
      </c>
      <c r="J102" s="107"/>
      <c r="K102" s="107"/>
      <c r="L102" s="107">
        <v>600.52</v>
      </c>
      <c r="M102" s="109" t="s">
        <v>49</v>
      </c>
      <c r="N102" s="108"/>
      <c r="O102" s="107"/>
      <c r="P102" s="107"/>
      <c r="Q102" s="107" t="s">
        <v>50</v>
      </c>
      <c r="R102" s="109" t="s">
        <v>51</v>
      </c>
      <c r="S102" s="107"/>
      <c r="T102" s="107"/>
      <c r="U102" s="110"/>
      <c r="V102" s="110"/>
      <c r="W102" s="107"/>
      <c r="X102" s="107"/>
      <c r="Y102" s="107"/>
      <c r="Z102" s="107"/>
      <c r="AA102" s="107"/>
      <c r="AB102" s="107"/>
      <c r="AC102" s="107"/>
      <c r="AD102" s="107"/>
      <c r="AE102" s="107"/>
      <c r="AF102" s="107">
        <f t="shared" ca="1" si="1"/>
        <v>147</v>
      </c>
      <c r="AG102" s="107"/>
      <c r="AH102" s="107"/>
      <c r="AI102" s="111"/>
      <c r="AJ102" s="111"/>
      <c r="AK102" s="111"/>
      <c r="AL102" s="111"/>
      <c r="AM102" s="112"/>
      <c r="AN102" s="112"/>
      <c r="AO102" s="5" t="s">
        <v>66</v>
      </c>
      <c r="AP102" s="112" t="s">
        <v>301</v>
      </c>
      <c r="AQ102" s="5" t="s">
        <v>148</v>
      </c>
      <c r="AR102" s="5" t="s">
        <v>94</v>
      </c>
      <c r="AS102" s="5"/>
      <c r="AT102" s="5"/>
      <c r="AU102" s="112"/>
      <c r="AV102" s="112" t="s">
        <v>95</v>
      </c>
    </row>
    <row r="103" spans="1:48">
      <c r="A103" s="107" t="s">
        <v>302</v>
      </c>
      <c r="B103" s="107"/>
      <c r="C103" s="107"/>
      <c r="D103" s="114" t="s">
        <v>303</v>
      </c>
      <c r="E103" s="107"/>
      <c r="F103" s="109">
        <v>45859</v>
      </c>
      <c r="G103" s="109">
        <v>45869</v>
      </c>
      <c r="H103" s="107"/>
      <c r="I103" s="109">
        <v>45880.741006944445</v>
      </c>
      <c r="J103" s="107"/>
      <c r="K103" s="107"/>
      <c r="L103" s="107">
        <v>2489.17</v>
      </c>
      <c r="M103" s="109" t="s">
        <v>49</v>
      </c>
      <c r="N103" s="108"/>
      <c r="O103" s="107"/>
      <c r="P103" s="107"/>
      <c r="Q103" s="107" t="s">
        <v>50</v>
      </c>
      <c r="R103" s="109" t="s">
        <v>51</v>
      </c>
      <c r="S103" s="107"/>
      <c r="T103" s="107"/>
      <c r="U103" s="110"/>
      <c r="V103" s="110"/>
      <c r="W103" s="107"/>
      <c r="X103" s="107"/>
      <c r="Y103" s="107"/>
      <c r="Z103" s="107"/>
      <c r="AA103" s="107"/>
      <c r="AB103" s="107"/>
      <c r="AC103" s="107"/>
      <c r="AD103" s="107"/>
      <c r="AE103" s="107"/>
      <c r="AF103" s="107">
        <f t="shared" ca="1" si="1"/>
        <v>143</v>
      </c>
      <c r="AG103" s="107"/>
      <c r="AH103" s="107"/>
      <c r="AI103" s="111"/>
      <c r="AJ103" s="111"/>
      <c r="AK103" s="111"/>
      <c r="AL103" s="111"/>
      <c r="AM103" s="112"/>
      <c r="AN103" s="112"/>
      <c r="AO103" s="5" t="s">
        <v>66</v>
      </c>
      <c r="AP103" s="112" t="s">
        <v>163</v>
      </c>
      <c r="AQ103" s="5" t="s">
        <v>304</v>
      </c>
      <c r="AR103" s="5" t="s">
        <v>94</v>
      </c>
      <c r="AS103" s="5"/>
      <c r="AT103" s="5"/>
      <c r="AU103" s="112"/>
      <c r="AV103" s="112" t="s">
        <v>95</v>
      </c>
    </row>
    <row r="104" spans="1:48">
      <c r="A104" s="107" t="s">
        <v>305</v>
      </c>
      <c r="B104" s="107"/>
      <c r="C104" s="107"/>
      <c r="D104" s="114" t="s">
        <v>306</v>
      </c>
      <c r="E104" s="107"/>
      <c r="F104" s="109">
        <v>45859</v>
      </c>
      <c r="G104" s="109">
        <v>45869</v>
      </c>
      <c r="H104" s="107" t="s">
        <v>307</v>
      </c>
      <c r="I104" s="109"/>
      <c r="J104" s="107"/>
      <c r="K104" s="107"/>
      <c r="L104" s="107"/>
      <c r="M104" s="109" t="s">
        <v>75</v>
      </c>
      <c r="N104" s="108"/>
      <c r="O104" s="107"/>
      <c r="P104" s="107"/>
      <c r="Q104" s="107" t="s">
        <v>294</v>
      </c>
      <c r="R104" s="109" t="s">
        <v>76</v>
      </c>
      <c r="S104" s="107"/>
      <c r="T104" s="107"/>
      <c r="U104" s="110"/>
      <c r="V104" s="110"/>
      <c r="W104" s="107"/>
      <c r="X104" s="107"/>
      <c r="Y104" s="107"/>
      <c r="Z104" s="107"/>
      <c r="AA104" s="107"/>
      <c r="AB104" s="107"/>
      <c r="AC104" s="107"/>
      <c r="AD104" s="107"/>
      <c r="AE104" s="107"/>
      <c r="AF104" s="107">
        <f t="shared" ca="1" si="1"/>
        <v>143</v>
      </c>
      <c r="AG104" s="107"/>
      <c r="AH104" s="107"/>
      <c r="AI104" s="111"/>
      <c r="AJ104" s="111"/>
      <c r="AK104" s="111"/>
      <c r="AL104" s="111"/>
      <c r="AM104" s="112"/>
      <c r="AN104" s="112"/>
      <c r="AO104" s="5" t="s">
        <v>77</v>
      </c>
      <c r="AP104" s="112" t="s">
        <v>78</v>
      </c>
      <c r="AQ104" s="5" t="s">
        <v>148</v>
      </c>
      <c r="AR104" s="5" t="s">
        <v>79</v>
      </c>
      <c r="AS104" s="5">
        <v>16</v>
      </c>
      <c r="AT104" s="5">
        <v>2</v>
      </c>
      <c r="AU104" s="112"/>
      <c r="AV104" s="112" t="s">
        <v>79</v>
      </c>
    </row>
    <row r="105" spans="1:48">
      <c r="A105" s="107" t="s">
        <v>308</v>
      </c>
      <c r="B105" s="107"/>
      <c r="C105" s="107"/>
      <c r="D105" s="114" t="s">
        <v>309</v>
      </c>
      <c r="E105" s="107"/>
      <c r="F105" s="109">
        <v>45859</v>
      </c>
      <c r="G105" s="109">
        <v>45869</v>
      </c>
      <c r="H105" s="107" t="s">
        <v>310</v>
      </c>
      <c r="I105" s="109">
        <v>45869.593252314815</v>
      </c>
      <c r="J105" s="107"/>
      <c r="K105" s="107"/>
      <c r="L105" s="107">
        <v>3069</v>
      </c>
      <c r="M105" s="109" t="s">
        <v>49</v>
      </c>
      <c r="N105" s="108"/>
      <c r="O105" s="107"/>
      <c r="P105" s="107"/>
      <c r="Q105" s="107" t="s">
        <v>50</v>
      </c>
      <c r="R105" s="109" t="s">
        <v>51</v>
      </c>
      <c r="S105" s="107"/>
      <c r="T105" s="107"/>
      <c r="U105" s="110"/>
      <c r="V105" s="110"/>
      <c r="W105" s="107"/>
      <c r="X105" s="107"/>
      <c r="Y105" s="107"/>
      <c r="Z105" s="107"/>
      <c r="AA105" s="107"/>
      <c r="AB105" s="107"/>
      <c r="AC105" s="107"/>
      <c r="AD105" s="107"/>
      <c r="AE105" s="107"/>
      <c r="AF105" s="107">
        <f t="shared" ca="1" si="1"/>
        <v>143</v>
      </c>
      <c r="AG105" s="107"/>
      <c r="AH105" s="107"/>
      <c r="AI105" s="111"/>
      <c r="AJ105" s="111"/>
      <c r="AK105" s="111"/>
      <c r="AL105" s="111"/>
      <c r="AM105" s="112"/>
      <c r="AN105" s="112"/>
      <c r="AO105" s="5" t="s">
        <v>77</v>
      </c>
      <c r="AP105" s="112" t="s">
        <v>78</v>
      </c>
      <c r="AQ105" s="5" t="s">
        <v>148</v>
      </c>
      <c r="AR105" s="5" t="s">
        <v>79</v>
      </c>
      <c r="AS105" s="5">
        <v>80</v>
      </c>
      <c r="AT105" s="5">
        <v>10</v>
      </c>
      <c r="AU105" s="112"/>
      <c r="AV105" s="112" t="s">
        <v>79</v>
      </c>
    </row>
    <row r="106" spans="1:48">
      <c r="A106" s="107" t="s">
        <v>311</v>
      </c>
      <c r="B106" s="107"/>
      <c r="C106" s="107"/>
      <c r="D106" s="114" t="s">
        <v>312</v>
      </c>
      <c r="E106" s="107"/>
      <c r="F106" s="109">
        <v>45859</v>
      </c>
      <c r="G106" s="109">
        <v>45870</v>
      </c>
      <c r="H106" s="107" t="s">
        <v>313</v>
      </c>
      <c r="I106" s="109">
        <v>45884.383460648147</v>
      </c>
      <c r="J106" s="107"/>
      <c r="K106" s="107"/>
      <c r="L106" s="107">
        <v>34832.699999999997</v>
      </c>
      <c r="M106" s="109" t="s">
        <v>49</v>
      </c>
      <c r="N106" s="108"/>
      <c r="O106" s="107"/>
      <c r="P106" s="107"/>
      <c r="Q106" s="107" t="s">
        <v>50</v>
      </c>
      <c r="R106" s="109" t="s">
        <v>51</v>
      </c>
      <c r="S106" s="107"/>
      <c r="T106" s="107"/>
      <c r="U106" s="110"/>
      <c r="V106" s="110"/>
      <c r="W106" s="107"/>
      <c r="X106" s="107"/>
      <c r="Y106" s="107"/>
      <c r="Z106" s="107"/>
      <c r="AA106" s="107"/>
      <c r="AB106" s="107"/>
      <c r="AC106" s="107"/>
      <c r="AD106" s="107"/>
      <c r="AE106" s="107"/>
      <c r="AF106" s="107">
        <f t="shared" ca="1" si="1"/>
        <v>143</v>
      </c>
      <c r="AG106" s="107"/>
      <c r="AH106" s="107"/>
      <c r="AI106" s="111"/>
      <c r="AJ106" s="111"/>
      <c r="AK106" s="111"/>
      <c r="AL106" s="111"/>
      <c r="AM106" s="112"/>
      <c r="AN106" s="112"/>
      <c r="AO106" s="5" t="s">
        <v>77</v>
      </c>
      <c r="AP106" s="112" t="s">
        <v>78</v>
      </c>
      <c r="AQ106" s="5" t="s">
        <v>304</v>
      </c>
      <c r="AR106" s="5" t="s">
        <v>79</v>
      </c>
      <c r="AS106" s="5">
        <v>80</v>
      </c>
      <c r="AT106" s="5">
        <v>10</v>
      </c>
      <c r="AU106" s="112"/>
      <c r="AV106" s="112" t="s">
        <v>79</v>
      </c>
    </row>
    <row r="107" spans="1:48">
      <c r="A107" s="107" t="s">
        <v>314</v>
      </c>
      <c r="B107" s="107"/>
      <c r="C107" s="107"/>
      <c r="D107" s="114" t="s">
        <v>315</v>
      </c>
      <c r="E107" s="107"/>
      <c r="F107" s="109">
        <v>45859</v>
      </c>
      <c r="G107" s="109">
        <v>45866</v>
      </c>
      <c r="H107" s="107" t="s">
        <v>316</v>
      </c>
      <c r="I107" s="109">
        <v>45866.358587962961</v>
      </c>
      <c r="J107" s="107"/>
      <c r="K107" s="107"/>
      <c r="L107" s="107">
        <v>846.5</v>
      </c>
      <c r="M107" s="109" t="s">
        <v>49</v>
      </c>
      <c r="N107" s="108"/>
      <c r="O107" s="107"/>
      <c r="P107" s="107"/>
      <c r="Q107" s="107" t="s">
        <v>50</v>
      </c>
      <c r="R107" s="109" t="s">
        <v>51</v>
      </c>
      <c r="S107" s="107"/>
      <c r="T107" s="107"/>
      <c r="U107" s="110"/>
      <c r="V107" s="110"/>
      <c r="W107" s="107"/>
      <c r="X107" s="107"/>
      <c r="Y107" s="107"/>
      <c r="Z107" s="107"/>
      <c r="AA107" s="107"/>
      <c r="AB107" s="107"/>
      <c r="AC107" s="107"/>
      <c r="AD107" s="107"/>
      <c r="AE107" s="107"/>
      <c r="AF107" s="107">
        <f t="shared" ca="1" si="1"/>
        <v>143</v>
      </c>
      <c r="AG107" s="107"/>
      <c r="AH107" s="107"/>
      <c r="AI107" s="111"/>
      <c r="AJ107" s="111"/>
      <c r="AK107" s="111"/>
      <c r="AL107" s="111"/>
      <c r="AM107" s="112"/>
      <c r="AN107" s="112"/>
      <c r="AO107" s="5" t="s">
        <v>66</v>
      </c>
      <c r="AP107" s="112" t="s">
        <v>301</v>
      </c>
      <c r="AQ107" s="5" t="s">
        <v>148</v>
      </c>
      <c r="AR107" s="5" t="s">
        <v>68</v>
      </c>
      <c r="AS107" s="5">
        <v>8</v>
      </c>
      <c r="AT107" s="5">
        <v>1</v>
      </c>
      <c r="AU107" s="112"/>
      <c r="AV107" s="112" t="s">
        <v>72</v>
      </c>
    </row>
    <row r="108" spans="1:48">
      <c r="A108" s="107" t="s">
        <v>317</v>
      </c>
      <c r="B108" s="107"/>
      <c r="C108" s="107"/>
      <c r="D108" s="114" t="s">
        <v>318</v>
      </c>
      <c r="E108" s="107"/>
      <c r="F108" s="109">
        <v>45861</v>
      </c>
      <c r="G108" s="109">
        <v>45874</v>
      </c>
      <c r="H108" s="107"/>
      <c r="I108" s="109">
        <v>45863.779131944444</v>
      </c>
      <c r="J108" s="107"/>
      <c r="K108" s="107"/>
      <c r="L108" s="107">
        <v>1029.5999999999999</v>
      </c>
      <c r="M108" s="109" t="s">
        <v>49</v>
      </c>
      <c r="N108" s="108"/>
      <c r="O108" s="107"/>
      <c r="P108" s="107"/>
      <c r="Q108" s="107" t="s">
        <v>50</v>
      </c>
      <c r="R108" s="109" t="s">
        <v>51</v>
      </c>
      <c r="S108" s="107"/>
      <c r="T108" s="107"/>
      <c r="U108" s="110"/>
      <c r="V108" s="110"/>
      <c r="W108" s="107"/>
      <c r="X108" s="107"/>
      <c r="Y108" s="107"/>
      <c r="Z108" s="107"/>
      <c r="AA108" s="107"/>
      <c r="AB108" s="107"/>
      <c r="AC108" s="107"/>
      <c r="AD108" s="107"/>
      <c r="AE108" s="107"/>
      <c r="AF108" s="107">
        <f t="shared" ca="1" si="1"/>
        <v>141</v>
      </c>
      <c r="AG108" s="107"/>
      <c r="AH108" s="107"/>
      <c r="AI108" s="111"/>
      <c r="AJ108" s="111"/>
      <c r="AK108" s="111"/>
      <c r="AL108" s="111"/>
      <c r="AM108" s="112"/>
      <c r="AN108" s="112"/>
      <c r="AO108" s="5" t="s">
        <v>66</v>
      </c>
      <c r="AP108" s="112" t="s">
        <v>118</v>
      </c>
      <c r="AQ108" s="5" t="s">
        <v>148</v>
      </c>
      <c r="AR108" s="5" t="s">
        <v>71</v>
      </c>
      <c r="AS108" s="5">
        <v>16</v>
      </c>
      <c r="AT108" s="5">
        <v>2</v>
      </c>
      <c r="AU108" s="112"/>
      <c r="AV108" s="112" t="s">
        <v>72</v>
      </c>
    </row>
    <row r="109" spans="1:48">
      <c r="A109" s="107" t="s">
        <v>319</v>
      </c>
      <c r="B109" s="107"/>
      <c r="C109" s="107"/>
      <c r="D109" s="114" t="s">
        <v>320</v>
      </c>
      <c r="E109" s="107"/>
      <c r="F109" s="109">
        <v>45861</v>
      </c>
      <c r="G109" s="109">
        <v>45875.999988425923</v>
      </c>
      <c r="H109" s="107"/>
      <c r="I109" s="109">
        <v>45875.697847222225</v>
      </c>
      <c r="J109" s="107"/>
      <c r="K109" s="107"/>
      <c r="L109" s="107">
        <v>7957.2</v>
      </c>
      <c r="M109" s="109" t="s">
        <v>49</v>
      </c>
      <c r="N109" s="108"/>
      <c r="O109" s="107"/>
      <c r="P109" s="107"/>
      <c r="Q109" s="107" t="s">
        <v>50</v>
      </c>
      <c r="R109" s="109" t="s">
        <v>51</v>
      </c>
      <c r="S109" s="107"/>
      <c r="T109" s="107"/>
      <c r="U109" s="110"/>
      <c r="V109" s="110"/>
      <c r="W109" s="107"/>
      <c r="X109" s="107"/>
      <c r="Y109" s="107"/>
      <c r="Z109" s="107"/>
      <c r="AA109" s="107"/>
      <c r="AB109" s="107"/>
      <c r="AC109" s="107"/>
      <c r="AD109" s="107"/>
      <c r="AE109" s="107"/>
      <c r="AF109" s="107">
        <f t="shared" ca="1" si="1"/>
        <v>141</v>
      </c>
      <c r="AG109" s="107"/>
      <c r="AH109" s="107"/>
      <c r="AI109" s="111"/>
      <c r="AJ109" s="111"/>
      <c r="AK109" s="111"/>
      <c r="AL109" s="111"/>
      <c r="AM109" s="112"/>
      <c r="AN109" s="112"/>
      <c r="AO109" s="5" t="s">
        <v>66</v>
      </c>
      <c r="AP109" s="112" t="s">
        <v>321</v>
      </c>
      <c r="AQ109" s="5" t="s">
        <v>304</v>
      </c>
      <c r="AR109" s="5" t="s">
        <v>79</v>
      </c>
      <c r="AS109" s="5">
        <v>128</v>
      </c>
      <c r="AT109" s="5">
        <v>16</v>
      </c>
      <c r="AU109" s="112"/>
      <c r="AV109" s="112" t="s">
        <v>79</v>
      </c>
    </row>
    <row r="110" spans="1:48">
      <c r="A110" s="107" t="s">
        <v>322</v>
      </c>
      <c r="B110" s="107"/>
      <c r="C110" s="107"/>
      <c r="D110" s="114" t="s">
        <v>323</v>
      </c>
      <c r="E110" s="107"/>
      <c r="F110" s="109">
        <v>45861</v>
      </c>
      <c r="G110" s="109">
        <v>45869</v>
      </c>
      <c r="H110" s="107" t="s">
        <v>324</v>
      </c>
      <c r="I110" s="109">
        <v>45869.602361111109</v>
      </c>
      <c r="J110" s="107"/>
      <c r="K110" s="107"/>
      <c r="L110" s="107">
        <v>1832.88</v>
      </c>
      <c r="M110" s="109" t="s">
        <v>49</v>
      </c>
      <c r="N110" s="108"/>
      <c r="O110" s="107"/>
      <c r="P110" s="107"/>
      <c r="Q110" s="107" t="s">
        <v>50</v>
      </c>
      <c r="R110" s="109" t="s">
        <v>51</v>
      </c>
      <c r="S110" s="107"/>
      <c r="T110" s="107"/>
      <c r="U110" s="110"/>
      <c r="V110" s="110"/>
      <c r="W110" s="107"/>
      <c r="X110" s="107"/>
      <c r="Y110" s="107"/>
      <c r="Z110" s="107"/>
      <c r="AA110" s="107"/>
      <c r="AB110" s="107"/>
      <c r="AC110" s="107"/>
      <c r="AD110" s="107"/>
      <c r="AE110" s="107"/>
      <c r="AF110" s="107">
        <f t="shared" ca="1" si="1"/>
        <v>141</v>
      </c>
      <c r="AG110" s="107"/>
      <c r="AH110" s="107"/>
      <c r="AI110" s="111"/>
      <c r="AJ110" s="111"/>
      <c r="AK110" s="111"/>
      <c r="AL110" s="111"/>
      <c r="AM110" s="112"/>
      <c r="AN110" s="112"/>
      <c r="AO110" s="5" t="s">
        <v>66</v>
      </c>
      <c r="AP110" s="112" t="s">
        <v>85</v>
      </c>
      <c r="AQ110" s="5" t="s">
        <v>148</v>
      </c>
      <c r="AR110" s="5" t="s">
        <v>94</v>
      </c>
      <c r="AS110" s="5"/>
      <c r="AT110" s="5"/>
      <c r="AU110" s="112"/>
      <c r="AV110" s="112" t="s">
        <v>95</v>
      </c>
    </row>
    <row r="111" spans="1:48">
      <c r="A111" s="107" t="s">
        <v>325</v>
      </c>
      <c r="B111" s="107"/>
      <c r="C111" s="107"/>
      <c r="D111" s="114" t="s">
        <v>326</v>
      </c>
      <c r="E111" s="107"/>
      <c r="F111" s="109">
        <v>45861</v>
      </c>
      <c r="G111" s="109">
        <v>45868</v>
      </c>
      <c r="H111" s="107" t="s">
        <v>327</v>
      </c>
      <c r="I111" s="109">
        <v>45864.68074074074</v>
      </c>
      <c r="J111" s="107"/>
      <c r="K111" s="107"/>
      <c r="L111" s="107">
        <v>3883.3</v>
      </c>
      <c r="M111" s="109" t="s">
        <v>49</v>
      </c>
      <c r="N111" s="108"/>
      <c r="O111" s="107"/>
      <c r="P111" s="107"/>
      <c r="Q111" s="107" t="s">
        <v>50</v>
      </c>
      <c r="R111" s="109" t="s">
        <v>51</v>
      </c>
      <c r="S111" s="107"/>
      <c r="T111" s="107"/>
      <c r="U111" s="110"/>
      <c r="V111" s="110"/>
      <c r="W111" s="107"/>
      <c r="X111" s="107"/>
      <c r="Y111" s="107"/>
      <c r="Z111" s="107"/>
      <c r="AA111" s="107"/>
      <c r="AB111" s="107"/>
      <c r="AC111" s="107"/>
      <c r="AD111" s="107"/>
      <c r="AE111" s="107"/>
      <c r="AF111" s="107">
        <f t="shared" ca="1" si="1"/>
        <v>141</v>
      </c>
      <c r="AG111" s="107"/>
      <c r="AH111" s="107"/>
      <c r="AI111" s="111"/>
      <c r="AJ111" s="111"/>
      <c r="AK111" s="111"/>
      <c r="AL111" s="111"/>
      <c r="AM111" s="112"/>
      <c r="AN111" s="112"/>
      <c r="AO111" s="5" t="s">
        <v>77</v>
      </c>
      <c r="AP111" s="112" t="s">
        <v>78</v>
      </c>
      <c r="AQ111" s="5" t="s">
        <v>148</v>
      </c>
      <c r="AR111" s="5" t="s">
        <v>328</v>
      </c>
      <c r="AS111" s="5">
        <v>80</v>
      </c>
      <c r="AT111" s="5">
        <v>10</v>
      </c>
      <c r="AU111" s="112"/>
      <c r="AV111" s="112" t="s">
        <v>56</v>
      </c>
    </row>
    <row r="112" spans="1:48">
      <c r="A112" s="107" t="s">
        <v>329</v>
      </c>
      <c r="B112" s="107"/>
      <c r="C112" s="107"/>
      <c r="D112" s="114" t="s">
        <v>330</v>
      </c>
      <c r="E112" s="107"/>
      <c r="F112" s="109">
        <v>45862</v>
      </c>
      <c r="G112" s="109">
        <v>45875</v>
      </c>
      <c r="H112" s="107"/>
      <c r="I112" s="109">
        <v>45869.602858796294</v>
      </c>
      <c r="J112" s="107"/>
      <c r="K112" s="107"/>
      <c r="L112" s="107">
        <v>3821.4</v>
      </c>
      <c r="M112" s="109" t="s">
        <v>49</v>
      </c>
      <c r="N112" s="108"/>
      <c r="O112" s="107"/>
      <c r="P112" s="107"/>
      <c r="Q112" s="107" t="s">
        <v>50</v>
      </c>
      <c r="R112" s="109" t="s">
        <v>51</v>
      </c>
      <c r="S112" s="107"/>
      <c r="T112" s="107"/>
      <c r="U112" s="110"/>
      <c r="V112" s="110"/>
      <c r="W112" s="107"/>
      <c r="X112" s="107"/>
      <c r="Y112" s="107"/>
      <c r="Z112" s="107"/>
      <c r="AA112" s="107"/>
      <c r="AB112" s="107"/>
      <c r="AC112" s="107"/>
      <c r="AD112" s="107"/>
      <c r="AE112" s="107"/>
      <c r="AF112" s="107">
        <f t="shared" ca="1" si="1"/>
        <v>140</v>
      </c>
      <c r="AG112" s="107"/>
      <c r="AH112" s="107"/>
      <c r="AI112" s="111"/>
      <c r="AJ112" s="111"/>
      <c r="AK112" s="111"/>
      <c r="AL112" s="111"/>
      <c r="AM112" s="112"/>
      <c r="AN112" s="112"/>
      <c r="AO112" s="5" t="s">
        <v>52</v>
      </c>
      <c r="AP112" s="112" t="s">
        <v>112</v>
      </c>
      <c r="AQ112" s="5" t="s">
        <v>148</v>
      </c>
      <c r="AR112" s="5" t="s">
        <v>79</v>
      </c>
      <c r="AS112" s="5">
        <v>56</v>
      </c>
      <c r="AT112" s="5">
        <v>7</v>
      </c>
      <c r="AU112" s="112"/>
      <c r="AV112" s="112" t="s">
        <v>79</v>
      </c>
    </row>
    <row r="113" spans="1:48">
      <c r="A113" s="115" t="s">
        <v>331</v>
      </c>
      <c r="B113" s="107"/>
      <c r="C113" s="107"/>
      <c r="D113" s="114" t="s">
        <v>332</v>
      </c>
      <c r="E113" s="107"/>
      <c r="F113" s="109">
        <v>45862</v>
      </c>
      <c r="G113" s="109">
        <v>45869</v>
      </c>
      <c r="H113" s="107" t="s">
        <v>333</v>
      </c>
      <c r="I113" s="109">
        <v>45869.603842592594</v>
      </c>
      <c r="J113" s="107"/>
      <c r="K113" s="107"/>
      <c r="L113" s="107">
        <v>0</v>
      </c>
      <c r="M113" s="109" t="s">
        <v>49</v>
      </c>
      <c r="N113" s="108"/>
      <c r="O113" s="107"/>
      <c r="P113" s="107"/>
      <c r="Q113" s="107" t="s">
        <v>50</v>
      </c>
      <c r="R113" s="109" t="s">
        <v>51</v>
      </c>
      <c r="S113" s="107"/>
      <c r="T113" s="107"/>
      <c r="U113" s="110"/>
      <c r="V113" s="110"/>
      <c r="W113" s="107"/>
      <c r="X113" s="107"/>
      <c r="Y113" s="107"/>
      <c r="Z113" s="107"/>
      <c r="AA113" s="107"/>
      <c r="AB113" s="107"/>
      <c r="AC113" s="107"/>
      <c r="AD113" s="107"/>
      <c r="AE113" s="107"/>
      <c r="AF113" s="107">
        <f t="shared" ca="1" si="1"/>
        <v>140</v>
      </c>
      <c r="AG113" s="107"/>
      <c r="AH113" s="107"/>
      <c r="AI113" s="111"/>
      <c r="AJ113" s="111"/>
      <c r="AK113" s="111"/>
      <c r="AL113" s="111"/>
      <c r="AM113" s="112"/>
      <c r="AN113" s="112"/>
      <c r="AO113" s="5" t="s">
        <v>66</v>
      </c>
      <c r="AP113" s="112" t="s">
        <v>85</v>
      </c>
      <c r="AQ113" s="5" t="s">
        <v>148</v>
      </c>
      <c r="AR113" s="5" t="s">
        <v>94</v>
      </c>
      <c r="AS113" s="5"/>
      <c r="AT113" s="5"/>
      <c r="AU113" s="112"/>
      <c r="AV113" s="112" t="s">
        <v>95</v>
      </c>
    </row>
    <row r="114" spans="1:48">
      <c r="A114" s="107" t="s">
        <v>334</v>
      </c>
      <c r="B114" s="107"/>
      <c r="C114" s="107"/>
      <c r="D114" s="114" t="s">
        <v>335</v>
      </c>
      <c r="E114" s="107"/>
      <c r="F114" s="109">
        <v>45863</v>
      </c>
      <c r="G114" s="109">
        <v>45876</v>
      </c>
      <c r="H114" s="107" t="s">
        <v>336</v>
      </c>
      <c r="I114" s="109">
        <v>45873.709374999999</v>
      </c>
      <c r="J114" s="107"/>
      <c r="K114" s="107"/>
      <c r="L114" s="107">
        <v>1940.4</v>
      </c>
      <c r="M114" s="109" t="s">
        <v>49</v>
      </c>
      <c r="N114" s="108"/>
      <c r="O114" s="107"/>
      <c r="P114" s="107"/>
      <c r="Q114" s="107" t="s">
        <v>50</v>
      </c>
      <c r="R114" s="109" t="s">
        <v>51</v>
      </c>
      <c r="S114" s="107"/>
      <c r="T114" s="107"/>
      <c r="U114" s="110"/>
      <c r="V114" s="110"/>
      <c r="W114" s="107"/>
      <c r="X114" s="107"/>
      <c r="Y114" s="107"/>
      <c r="Z114" s="107"/>
      <c r="AA114" s="107"/>
      <c r="AB114" s="107"/>
      <c r="AC114" s="107"/>
      <c r="AD114" s="107"/>
      <c r="AE114" s="107"/>
      <c r="AF114" s="107">
        <f t="shared" ca="1" si="1"/>
        <v>139</v>
      </c>
      <c r="AG114" s="107"/>
      <c r="AH114" s="107"/>
      <c r="AI114" s="111"/>
      <c r="AJ114" s="111"/>
      <c r="AK114" s="111"/>
      <c r="AL114" s="111"/>
      <c r="AM114" s="112"/>
      <c r="AN114" s="112"/>
      <c r="AO114" s="5" t="s">
        <v>66</v>
      </c>
      <c r="AP114" s="112" t="s">
        <v>301</v>
      </c>
      <c r="AQ114" s="5" t="s">
        <v>304</v>
      </c>
      <c r="AR114" s="5" t="s">
        <v>79</v>
      </c>
      <c r="AS114" s="5">
        <v>16</v>
      </c>
      <c r="AT114" s="5">
        <v>2</v>
      </c>
      <c r="AU114" s="112"/>
      <c r="AV114" s="112" t="s">
        <v>79</v>
      </c>
    </row>
    <row r="115" spans="1:48">
      <c r="A115" s="107" t="s">
        <v>337</v>
      </c>
      <c r="B115" s="107"/>
      <c r="C115" s="107"/>
      <c r="D115" s="114" t="s">
        <v>338</v>
      </c>
      <c r="E115" s="107"/>
      <c r="F115" s="109">
        <v>45863</v>
      </c>
      <c r="G115" s="109">
        <v>45870</v>
      </c>
      <c r="H115" s="107"/>
      <c r="I115" s="109">
        <v>45863.647129629629</v>
      </c>
      <c r="J115" s="107"/>
      <c r="K115" s="107"/>
      <c r="L115" s="107">
        <v>133.65</v>
      </c>
      <c r="M115" s="109" t="s">
        <v>49</v>
      </c>
      <c r="N115" s="108"/>
      <c r="O115" s="107"/>
      <c r="P115" s="107"/>
      <c r="Q115" s="107" t="s">
        <v>50</v>
      </c>
      <c r="R115" s="109" t="s">
        <v>51</v>
      </c>
      <c r="S115" s="107"/>
      <c r="T115" s="107"/>
      <c r="U115" s="110"/>
      <c r="V115" s="110"/>
      <c r="W115" s="107"/>
      <c r="X115" s="107"/>
      <c r="Y115" s="107"/>
      <c r="Z115" s="107"/>
      <c r="AA115" s="107"/>
      <c r="AB115" s="107"/>
      <c r="AC115" s="107"/>
      <c r="AD115" s="107"/>
      <c r="AE115" s="107"/>
      <c r="AF115" s="107">
        <f t="shared" ca="1" si="1"/>
        <v>139</v>
      </c>
      <c r="AG115" s="107"/>
      <c r="AH115" s="107"/>
      <c r="AI115" s="111"/>
      <c r="AJ115" s="111"/>
      <c r="AK115" s="111"/>
      <c r="AL115" s="111"/>
      <c r="AM115" s="112"/>
      <c r="AN115" s="112"/>
      <c r="AO115" s="5" t="s">
        <v>52</v>
      </c>
      <c r="AP115" s="112" t="s">
        <v>53</v>
      </c>
      <c r="AQ115" s="5" t="s">
        <v>148</v>
      </c>
      <c r="AR115" s="5" t="s">
        <v>55</v>
      </c>
      <c r="AS115" s="5">
        <v>8</v>
      </c>
      <c r="AT115" s="5">
        <v>1</v>
      </c>
      <c r="AU115" s="112"/>
      <c r="AV115" s="112" t="s">
        <v>56</v>
      </c>
    </row>
    <row r="116" spans="1:48">
      <c r="A116" s="107" t="s">
        <v>339</v>
      </c>
      <c r="B116" s="107"/>
      <c r="C116" s="107"/>
      <c r="D116" s="114" t="s">
        <v>340</v>
      </c>
      <c r="E116" s="107"/>
      <c r="F116" s="109">
        <v>45863</v>
      </c>
      <c r="G116" s="109">
        <v>45900</v>
      </c>
      <c r="H116" s="107" t="s">
        <v>341</v>
      </c>
      <c r="I116" s="109"/>
      <c r="J116" s="107"/>
      <c r="K116" s="107"/>
      <c r="L116" s="107"/>
      <c r="M116" s="109" t="s">
        <v>75</v>
      </c>
      <c r="N116" s="108"/>
      <c r="O116" s="107"/>
      <c r="P116" s="107"/>
      <c r="Q116" s="107" t="s">
        <v>294</v>
      </c>
      <c r="R116" s="109" t="s">
        <v>87</v>
      </c>
      <c r="S116" s="107"/>
      <c r="T116" s="107"/>
      <c r="U116" s="110"/>
      <c r="V116" s="110"/>
      <c r="W116" s="107"/>
      <c r="X116" s="107"/>
      <c r="Y116" s="107"/>
      <c r="Z116" s="107"/>
      <c r="AA116" s="107"/>
      <c r="AB116" s="107"/>
      <c r="AC116" s="107"/>
      <c r="AD116" s="107"/>
      <c r="AE116" s="107"/>
      <c r="AF116" s="107">
        <f t="shared" ca="1" si="1"/>
        <v>139</v>
      </c>
      <c r="AG116" s="107"/>
      <c r="AH116" s="107"/>
      <c r="AI116" s="111"/>
      <c r="AJ116" s="111"/>
      <c r="AK116" s="111"/>
      <c r="AL116" s="111"/>
      <c r="AM116" s="112"/>
      <c r="AN116" s="112"/>
      <c r="AO116" s="5" t="s">
        <v>52</v>
      </c>
      <c r="AP116" s="112" t="s">
        <v>112</v>
      </c>
      <c r="AQ116" s="5" t="s">
        <v>148</v>
      </c>
      <c r="AR116" s="5" t="s">
        <v>71</v>
      </c>
      <c r="AS116" s="5">
        <v>8</v>
      </c>
      <c r="AT116" s="5">
        <v>1</v>
      </c>
      <c r="AU116" s="112"/>
      <c r="AV116" s="112" t="s">
        <v>72</v>
      </c>
    </row>
    <row r="117" spans="1:48">
      <c r="A117" s="107" t="s">
        <v>342</v>
      </c>
      <c r="B117" s="107"/>
      <c r="C117" s="107"/>
      <c r="D117" s="114" t="s">
        <v>343</v>
      </c>
      <c r="E117" s="107"/>
      <c r="F117" s="109">
        <v>45863</v>
      </c>
      <c r="G117" s="109">
        <v>45877</v>
      </c>
      <c r="H117" s="107"/>
      <c r="I117" s="109">
        <v>45876.625034722223</v>
      </c>
      <c r="J117" s="107"/>
      <c r="K117" s="107"/>
      <c r="L117" s="107">
        <v>1544.4</v>
      </c>
      <c r="M117" s="109" t="s">
        <v>49</v>
      </c>
      <c r="N117" s="108"/>
      <c r="O117" s="107"/>
      <c r="P117" s="107"/>
      <c r="Q117" s="107" t="s">
        <v>50</v>
      </c>
      <c r="R117" s="109" t="s">
        <v>51</v>
      </c>
      <c r="S117" s="107"/>
      <c r="T117" s="107"/>
      <c r="U117" s="110"/>
      <c r="V117" s="110"/>
      <c r="W117" s="107"/>
      <c r="X117" s="107"/>
      <c r="Y117" s="107"/>
      <c r="Z117" s="107"/>
      <c r="AA117" s="107"/>
      <c r="AB117" s="107"/>
      <c r="AC117" s="107"/>
      <c r="AD117" s="107"/>
      <c r="AE117" s="107"/>
      <c r="AF117" s="107">
        <f t="shared" ca="1" si="1"/>
        <v>139</v>
      </c>
      <c r="AG117" s="107"/>
      <c r="AH117" s="107"/>
      <c r="AI117" s="111"/>
      <c r="AJ117" s="111"/>
      <c r="AK117" s="111"/>
      <c r="AL117" s="111"/>
      <c r="AM117" s="112"/>
      <c r="AN117" s="112"/>
      <c r="AO117" s="5" t="s">
        <v>66</v>
      </c>
      <c r="AP117" s="112" t="s">
        <v>88</v>
      </c>
      <c r="AQ117" s="5" t="s">
        <v>304</v>
      </c>
      <c r="AR117" s="5" t="s">
        <v>68</v>
      </c>
      <c r="AS117" s="5">
        <v>24</v>
      </c>
      <c r="AT117" s="5">
        <v>3</v>
      </c>
      <c r="AU117" s="112"/>
      <c r="AV117" s="112" t="s">
        <v>56</v>
      </c>
    </row>
    <row r="118" spans="1:48">
      <c r="A118" s="107" t="s">
        <v>344</v>
      </c>
      <c r="B118" s="107"/>
      <c r="C118" s="107"/>
      <c r="D118" s="114" t="s">
        <v>345</v>
      </c>
      <c r="E118" s="107"/>
      <c r="F118" s="109">
        <v>45863</v>
      </c>
      <c r="G118" s="109">
        <v>45869</v>
      </c>
      <c r="H118" s="107" t="s">
        <v>346</v>
      </c>
      <c r="I118" s="109">
        <v>45868.579861111109</v>
      </c>
      <c r="J118" s="107"/>
      <c r="K118" s="107"/>
      <c r="L118" s="107">
        <v>514.79999999999995</v>
      </c>
      <c r="M118" s="109" t="s">
        <v>49</v>
      </c>
      <c r="N118" s="108"/>
      <c r="O118" s="107"/>
      <c r="P118" s="107"/>
      <c r="Q118" s="107" t="s">
        <v>50</v>
      </c>
      <c r="R118" s="109" t="s">
        <v>51</v>
      </c>
      <c r="S118" s="107"/>
      <c r="T118" s="107"/>
      <c r="U118" s="110"/>
      <c r="V118" s="110"/>
      <c r="W118" s="107"/>
      <c r="X118" s="107"/>
      <c r="Y118" s="107"/>
      <c r="Z118" s="107"/>
      <c r="AA118" s="107"/>
      <c r="AB118" s="107"/>
      <c r="AC118" s="107"/>
      <c r="AD118" s="107"/>
      <c r="AE118" s="107"/>
      <c r="AF118" s="107">
        <f t="shared" ca="1" si="1"/>
        <v>139</v>
      </c>
      <c r="AG118" s="107"/>
      <c r="AH118" s="107"/>
      <c r="AI118" s="111"/>
      <c r="AJ118" s="111"/>
      <c r="AK118" s="111"/>
      <c r="AL118" s="111"/>
      <c r="AM118" s="112"/>
      <c r="AN118" s="112"/>
      <c r="AO118" s="5" t="s">
        <v>52</v>
      </c>
      <c r="AP118" s="112" t="s">
        <v>114</v>
      </c>
      <c r="AQ118" s="5" t="s">
        <v>148</v>
      </c>
      <c r="AR118" s="5" t="s">
        <v>71</v>
      </c>
      <c r="AS118" s="5">
        <v>8</v>
      </c>
      <c r="AT118" s="5">
        <v>1</v>
      </c>
      <c r="AU118" s="112"/>
      <c r="AV118" s="112" t="s">
        <v>72</v>
      </c>
    </row>
    <row r="119" spans="1:48">
      <c r="A119" s="107" t="s">
        <v>347</v>
      </c>
      <c r="B119" s="107"/>
      <c r="C119" s="107"/>
      <c r="D119" s="114" t="s">
        <v>348</v>
      </c>
      <c r="E119" s="107"/>
      <c r="F119" s="109">
        <v>45863</v>
      </c>
      <c r="G119" s="109">
        <v>45870</v>
      </c>
      <c r="H119" s="107"/>
      <c r="I119" s="109">
        <v>45867.351238425923</v>
      </c>
      <c r="J119" s="107"/>
      <c r="K119" s="107"/>
      <c r="L119" s="107">
        <v>346.5</v>
      </c>
      <c r="M119" s="109" t="s">
        <v>49</v>
      </c>
      <c r="N119" s="108"/>
      <c r="O119" s="107"/>
      <c r="P119" s="107"/>
      <c r="Q119" s="107" t="s">
        <v>50</v>
      </c>
      <c r="R119" s="109" t="s">
        <v>51</v>
      </c>
      <c r="S119" s="107"/>
      <c r="T119" s="107"/>
      <c r="U119" s="110"/>
      <c r="V119" s="110"/>
      <c r="W119" s="107"/>
      <c r="X119" s="107"/>
      <c r="Y119" s="107"/>
      <c r="Z119" s="107"/>
      <c r="AA119" s="107"/>
      <c r="AB119" s="107"/>
      <c r="AC119" s="107"/>
      <c r="AD119" s="107"/>
      <c r="AE119" s="107"/>
      <c r="AF119" s="107">
        <f t="shared" ca="1" si="1"/>
        <v>139</v>
      </c>
      <c r="AG119" s="107"/>
      <c r="AH119" s="107"/>
      <c r="AI119" s="111"/>
      <c r="AJ119" s="111"/>
      <c r="AK119" s="111"/>
      <c r="AL119" s="111"/>
      <c r="AM119" s="112"/>
      <c r="AN119" s="112"/>
      <c r="AO119" s="5" t="s">
        <v>66</v>
      </c>
      <c r="AP119" s="112" t="s">
        <v>267</v>
      </c>
      <c r="AQ119" s="5" t="s">
        <v>148</v>
      </c>
      <c r="AR119" s="5" t="s">
        <v>132</v>
      </c>
      <c r="AS119" s="5">
        <v>8</v>
      </c>
      <c r="AT119" s="5">
        <v>1</v>
      </c>
      <c r="AU119" s="112"/>
      <c r="AV119" s="112" t="s">
        <v>72</v>
      </c>
    </row>
    <row r="120" spans="1:48">
      <c r="A120" s="107" t="s">
        <v>349</v>
      </c>
      <c r="B120" s="107"/>
      <c r="C120" s="107"/>
      <c r="D120" s="114" t="s">
        <v>350</v>
      </c>
      <c r="E120" s="107"/>
      <c r="F120" s="109">
        <v>45863</v>
      </c>
      <c r="G120" s="109">
        <v>45870</v>
      </c>
      <c r="H120" s="107"/>
      <c r="I120" s="109">
        <v>45863.791168981479</v>
      </c>
      <c r="J120" s="107"/>
      <c r="K120" s="107"/>
      <c r="L120" s="107">
        <v>133.65</v>
      </c>
      <c r="M120" s="109" t="s">
        <v>49</v>
      </c>
      <c r="N120" s="108"/>
      <c r="O120" s="107"/>
      <c r="P120" s="107"/>
      <c r="Q120" s="107" t="s">
        <v>50</v>
      </c>
      <c r="R120" s="109" t="s">
        <v>51</v>
      </c>
      <c r="S120" s="107"/>
      <c r="T120" s="107"/>
      <c r="U120" s="110"/>
      <c r="V120" s="110"/>
      <c r="W120" s="107"/>
      <c r="X120" s="107"/>
      <c r="Y120" s="107"/>
      <c r="Z120" s="107"/>
      <c r="AA120" s="107"/>
      <c r="AB120" s="107"/>
      <c r="AC120" s="107"/>
      <c r="AD120" s="107"/>
      <c r="AE120" s="107"/>
      <c r="AF120" s="107">
        <f t="shared" ca="1" si="1"/>
        <v>139</v>
      </c>
      <c r="AG120" s="107"/>
      <c r="AH120" s="107"/>
      <c r="AI120" s="111"/>
      <c r="AJ120" s="111"/>
      <c r="AK120" s="111"/>
      <c r="AL120" s="111"/>
      <c r="AM120" s="112"/>
      <c r="AN120" s="112"/>
      <c r="AO120" s="5" t="s">
        <v>52</v>
      </c>
      <c r="AP120" s="112" t="s">
        <v>351</v>
      </c>
      <c r="AQ120" s="5" t="s">
        <v>148</v>
      </c>
      <c r="AR120" s="5" t="s">
        <v>55</v>
      </c>
      <c r="AS120" s="5">
        <v>8</v>
      </c>
      <c r="AT120" s="5">
        <v>1</v>
      </c>
      <c r="AU120" s="112"/>
      <c r="AV120" s="112" t="s">
        <v>56</v>
      </c>
    </row>
    <row r="121" spans="1:48">
      <c r="A121" s="107" t="s">
        <v>352</v>
      </c>
      <c r="B121" s="107"/>
      <c r="C121" s="107"/>
      <c r="D121" s="114" t="s">
        <v>353</v>
      </c>
      <c r="E121" s="107"/>
      <c r="F121" s="109">
        <v>45866</v>
      </c>
      <c r="G121" s="109">
        <v>45877</v>
      </c>
      <c r="H121" s="107" t="s">
        <v>354</v>
      </c>
      <c r="I121" s="109">
        <v>45874.463391203702</v>
      </c>
      <c r="J121" s="107"/>
      <c r="K121" s="107"/>
      <c r="L121" s="107">
        <v>2690.4</v>
      </c>
      <c r="M121" s="109" t="s">
        <v>49</v>
      </c>
      <c r="N121" s="108"/>
      <c r="O121" s="107"/>
      <c r="P121" s="107"/>
      <c r="Q121" s="107" t="s">
        <v>50</v>
      </c>
      <c r="R121" s="109" t="s">
        <v>51</v>
      </c>
      <c r="S121" s="107"/>
      <c r="T121" s="107"/>
      <c r="U121" s="110"/>
      <c r="V121" s="110"/>
      <c r="W121" s="107"/>
      <c r="X121" s="107"/>
      <c r="Y121" s="107"/>
      <c r="Z121" s="107"/>
      <c r="AA121" s="107"/>
      <c r="AB121" s="107"/>
      <c r="AC121" s="107"/>
      <c r="AD121" s="107"/>
      <c r="AE121" s="107"/>
      <c r="AF121" s="107">
        <f t="shared" ca="1" si="1"/>
        <v>136</v>
      </c>
      <c r="AG121" s="107"/>
      <c r="AH121" s="107"/>
      <c r="AI121" s="111"/>
      <c r="AJ121" s="111"/>
      <c r="AK121" s="111"/>
      <c r="AL121" s="111"/>
      <c r="AM121" s="112"/>
      <c r="AN121" s="112"/>
      <c r="AO121" s="5" t="s">
        <v>66</v>
      </c>
      <c r="AP121" s="112" t="s">
        <v>301</v>
      </c>
      <c r="AQ121" s="5" t="s">
        <v>304</v>
      </c>
      <c r="AR121" s="5" t="s">
        <v>79</v>
      </c>
      <c r="AS121" s="5">
        <v>16</v>
      </c>
      <c r="AT121" s="5">
        <v>2</v>
      </c>
      <c r="AU121" s="112"/>
      <c r="AV121" s="112" t="s">
        <v>79</v>
      </c>
    </row>
    <row r="122" spans="1:48">
      <c r="A122" s="107" t="s">
        <v>355</v>
      </c>
      <c r="B122" s="107"/>
      <c r="C122" s="107"/>
      <c r="D122" s="114" t="s">
        <v>356</v>
      </c>
      <c r="E122" s="107"/>
      <c r="F122" s="109">
        <v>45866</v>
      </c>
      <c r="G122" s="109">
        <v>45877</v>
      </c>
      <c r="H122" s="107" t="s">
        <v>357</v>
      </c>
      <c r="I122" s="109">
        <v>45880.692326388889</v>
      </c>
      <c r="J122" s="107"/>
      <c r="K122" s="107"/>
      <c r="L122" s="107">
        <v>1544.4</v>
      </c>
      <c r="M122" s="109" t="s">
        <v>49</v>
      </c>
      <c r="N122" s="108"/>
      <c r="O122" s="107"/>
      <c r="P122" s="107"/>
      <c r="Q122" s="107" t="s">
        <v>50</v>
      </c>
      <c r="R122" s="109" t="s">
        <v>51</v>
      </c>
      <c r="S122" s="107"/>
      <c r="T122" s="107"/>
      <c r="U122" s="110"/>
      <c r="V122" s="110"/>
      <c r="W122" s="107"/>
      <c r="X122" s="107"/>
      <c r="Y122" s="107"/>
      <c r="Z122" s="107"/>
      <c r="AA122" s="107"/>
      <c r="AB122" s="107"/>
      <c r="AC122" s="107"/>
      <c r="AD122" s="107"/>
      <c r="AE122" s="107"/>
      <c r="AF122" s="107">
        <f t="shared" ca="1" si="1"/>
        <v>136</v>
      </c>
      <c r="AG122" s="107"/>
      <c r="AH122" s="107"/>
      <c r="AI122" s="111"/>
      <c r="AJ122" s="111"/>
      <c r="AK122" s="111"/>
      <c r="AL122" s="111"/>
      <c r="AM122" s="112"/>
      <c r="AN122" s="112"/>
      <c r="AO122" s="5" t="s">
        <v>52</v>
      </c>
      <c r="AP122" s="112" t="s">
        <v>109</v>
      </c>
      <c r="AQ122" s="5" t="s">
        <v>304</v>
      </c>
      <c r="AR122" s="5" t="s">
        <v>71</v>
      </c>
      <c r="AS122" s="5">
        <v>72</v>
      </c>
      <c r="AT122" s="5">
        <v>9</v>
      </c>
      <c r="AU122" s="112"/>
      <c r="AV122" s="112" t="s">
        <v>72</v>
      </c>
    </row>
    <row r="123" spans="1:48">
      <c r="A123" s="107" t="s">
        <v>358</v>
      </c>
      <c r="B123" s="107"/>
      <c r="C123" s="107"/>
      <c r="D123" s="114" t="s">
        <v>359</v>
      </c>
      <c r="E123" s="107"/>
      <c r="F123" s="109">
        <v>45867</v>
      </c>
      <c r="G123" s="109">
        <v>45881</v>
      </c>
      <c r="H123" s="107" t="s">
        <v>360</v>
      </c>
      <c r="I123" s="109">
        <v>45882.57675925926</v>
      </c>
      <c r="J123" s="107"/>
      <c r="K123" s="107"/>
      <c r="L123" s="107">
        <v>2816.6</v>
      </c>
      <c r="M123" s="109" t="s">
        <v>49</v>
      </c>
      <c r="N123" s="108"/>
      <c r="O123" s="107"/>
      <c r="P123" s="107"/>
      <c r="Q123" s="107" t="s">
        <v>50</v>
      </c>
      <c r="R123" s="109" t="s">
        <v>51</v>
      </c>
      <c r="S123" s="107"/>
      <c r="T123" s="107"/>
      <c r="U123" s="110"/>
      <c r="V123" s="110"/>
      <c r="W123" s="107"/>
      <c r="X123" s="107"/>
      <c r="Y123" s="107"/>
      <c r="Z123" s="107"/>
      <c r="AA123" s="107"/>
      <c r="AB123" s="107"/>
      <c r="AC123" s="107"/>
      <c r="AD123" s="107"/>
      <c r="AE123" s="107"/>
      <c r="AF123" s="107">
        <f t="shared" ca="1" si="1"/>
        <v>135</v>
      </c>
      <c r="AG123" s="107"/>
      <c r="AH123" s="107"/>
      <c r="AI123" s="111"/>
      <c r="AJ123" s="111"/>
      <c r="AK123" s="111"/>
      <c r="AL123" s="111"/>
      <c r="AM123" s="112"/>
      <c r="AN123" s="112"/>
      <c r="AO123" s="5" t="s">
        <v>66</v>
      </c>
      <c r="AP123" s="112" t="s">
        <v>361</v>
      </c>
      <c r="AQ123" s="5" t="s">
        <v>304</v>
      </c>
      <c r="AR123" s="5" t="s">
        <v>79</v>
      </c>
      <c r="AS123" s="5">
        <v>24</v>
      </c>
      <c r="AT123" s="5">
        <v>3</v>
      </c>
      <c r="AU123" s="112"/>
      <c r="AV123" s="112" t="s">
        <v>79</v>
      </c>
    </row>
    <row r="124" spans="1:48">
      <c r="A124" s="107" t="s">
        <v>362</v>
      </c>
      <c r="B124" s="107"/>
      <c r="C124" s="107"/>
      <c r="D124" s="114" t="s">
        <v>363</v>
      </c>
      <c r="E124" s="107"/>
      <c r="F124" s="109">
        <v>45868</v>
      </c>
      <c r="G124" s="109">
        <v>45874</v>
      </c>
      <c r="H124" s="107"/>
      <c r="I124" s="109">
        <v>45869.397349537037</v>
      </c>
      <c r="J124" s="107"/>
      <c r="K124" s="107"/>
      <c r="L124" s="107">
        <v>900.9</v>
      </c>
      <c r="M124" s="109" t="s">
        <v>49</v>
      </c>
      <c r="N124" s="108"/>
      <c r="O124" s="107"/>
      <c r="P124" s="107"/>
      <c r="Q124" s="107" t="s">
        <v>50</v>
      </c>
      <c r="R124" s="109" t="s">
        <v>51</v>
      </c>
      <c r="S124" s="107"/>
      <c r="T124" s="107"/>
      <c r="U124" s="110"/>
      <c r="V124" s="110"/>
      <c r="W124" s="107"/>
      <c r="X124" s="107"/>
      <c r="Y124" s="107"/>
      <c r="Z124" s="107"/>
      <c r="AA124" s="107"/>
      <c r="AB124" s="107"/>
      <c r="AC124" s="107"/>
      <c r="AD124" s="107"/>
      <c r="AE124" s="107"/>
      <c r="AF124" s="107">
        <f t="shared" ca="1" si="1"/>
        <v>134</v>
      </c>
      <c r="AG124" s="107"/>
      <c r="AH124" s="107"/>
      <c r="AI124" s="111"/>
      <c r="AJ124" s="111"/>
      <c r="AK124" s="111"/>
      <c r="AL124" s="111"/>
      <c r="AM124" s="112"/>
      <c r="AN124" s="112"/>
      <c r="AO124" s="5" t="s">
        <v>52</v>
      </c>
      <c r="AP124" s="112" t="s">
        <v>217</v>
      </c>
      <c r="AQ124" s="5" t="s">
        <v>148</v>
      </c>
      <c r="AR124" s="5" t="s">
        <v>110</v>
      </c>
      <c r="AS124" s="5">
        <v>8</v>
      </c>
      <c r="AT124" s="5">
        <v>1</v>
      </c>
      <c r="AU124" s="112"/>
      <c r="AV124" s="112" t="s">
        <v>56</v>
      </c>
    </row>
    <row r="125" spans="1:48">
      <c r="A125" s="107" t="s">
        <v>364</v>
      </c>
      <c r="B125" s="107"/>
      <c r="C125" s="107"/>
      <c r="D125" s="114" t="s">
        <v>365</v>
      </c>
      <c r="E125" s="107"/>
      <c r="F125" s="109">
        <v>45869</v>
      </c>
      <c r="G125" s="109">
        <v>45899</v>
      </c>
      <c r="H125" s="107"/>
      <c r="I125" s="109">
        <v>45872.713090277779</v>
      </c>
      <c r="J125" s="107"/>
      <c r="K125" s="107"/>
      <c r="L125" s="107">
        <v>4544.1000000000004</v>
      </c>
      <c r="M125" s="109" t="s">
        <v>49</v>
      </c>
      <c r="N125" s="108"/>
      <c r="O125" s="107"/>
      <c r="P125" s="107"/>
      <c r="Q125" s="107" t="s">
        <v>50</v>
      </c>
      <c r="R125" s="109" t="s">
        <v>51</v>
      </c>
      <c r="S125" s="107"/>
      <c r="T125" s="107"/>
      <c r="U125" s="110"/>
      <c r="V125" s="110"/>
      <c r="W125" s="107"/>
      <c r="X125" s="107"/>
      <c r="Y125" s="107"/>
      <c r="Z125" s="107"/>
      <c r="AA125" s="107"/>
      <c r="AB125" s="107"/>
      <c r="AC125" s="107"/>
      <c r="AD125" s="107"/>
      <c r="AE125" s="107"/>
      <c r="AF125" s="107">
        <f t="shared" ca="1" si="1"/>
        <v>133</v>
      </c>
      <c r="AG125" s="107"/>
      <c r="AH125" s="107"/>
      <c r="AI125" s="111"/>
      <c r="AJ125" s="111"/>
      <c r="AK125" s="111"/>
      <c r="AL125" s="111"/>
      <c r="AM125" s="112"/>
      <c r="AN125" s="112"/>
      <c r="AO125" s="5" t="s">
        <v>52</v>
      </c>
      <c r="AP125" s="112" t="s">
        <v>366</v>
      </c>
      <c r="AQ125" s="5" t="s">
        <v>148</v>
      </c>
      <c r="AR125" s="5" t="s">
        <v>55</v>
      </c>
      <c r="AS125" s="5">
        <v>280</v>
      </c>
      <c r="AT125" s="5">
        <v>35</v>
      </c>
      <c r="AU125" s="112"/>
      <c r="AV125" s="112" t="s">
        <v>56</v>
      </c>
    </row>
    <row r="126" spans="1:48">
      <c r="A126" s="107" t="s">
        <v>367</v>
      </c>
      <c r="B126" s="107"/>
      <c r="C126" s="107"/>
      <c r="D126" s="114" t="s">
        <v>368</v>
      </c>
      <c r="E126" s="107"/>
      <c r="F126" s="109">
        <v>45869</v>
      </c>
      <c r="G126" s="109">
        <v>45879</v>
      </c>
      <c r="H126" s="107"/>
      <c r="I126" s="109">
        <v>45869.659988425927</v>
      </c>
      <c r="J126" s="107"/>
      <c r="K126" s="107"/>
      <c r="L126" s="107">
        <v>5743.44</v>
      </c>
      <c r="M126" s="109" t="s">
        <v>49</v>
      </c>
      <c r="N126" s="108"/>
      <c r="O126" s="107"/>
      <c r="P126" s="107"/>
      <c r="Q126" s="107" t="s">
        <v>50</v>
      </c>
      <c r="R126" s="109" t="s">
        <v>51</v>
      </c>
      <c r="S126" s="107"/>
      <c r="T126" s="107"/>
      <c r="U126" s="110"/>
      <c r="V126" s="110"/>
      <c r="W126" s="107"/>
      <c r="X126" s="107"/>
      <c r="Y126" s="107"/>
      <c r="Z126" s="107"/>
      <c r="AA126" s="107"/>
      <c r="AB126" s="107"/>
      <c r="AC126" s="107"/>
      <c r="AD126" s="107"/>
      <c r="AE126" s="107"/>
      <c r="AF126" s="107">
        <f t="shared" ca="1" si="1"/>
        <v>133</v>
      </c>
      <c r="AG126" s="107"/>
      <c r="AH126" s="107"/>
      <c r="AI126" s="111"/>
      <c r="AJ126" s="111"/>
      <c r="AK126" s="111"/>
      <c r="AL126" s="111"/>
      <c r="AM126" s="112"/>
      <c r="AN126" s="112"/>
      <c r="AO126" s="5" t="s">
        <v>369</v>
      </c>
      <c r="AP126" s="112" t="s">
        <v>361</v>
      </c>
      <c r="AQ126" s="5" t="s">
        <v>370</v>
      </c>
      <c r="AR126" s="5" t="s">
        <v>91</v>
      </c>
      <c r="AS126" s="5">
        <v>1</v>
      </c>
      <c r="AT126" s="5">
        <v>1</v>
      </c>
      <c r="AU126" s="112"/>
      <c r="AV126" s="112" t="s">
        <v>91</v>
      </c>
    </row>
    <row r="127" spans="1:48">
      <c r="A127" s="107" t="s">
        <v>371</v>
      </c>
      <c r="B127" s="107"/>
      <c r="C127" s="107"/>
      <c r="D127" s="114" t="s">
        <v>372</v>
      </c>
      <c r="E127" s="107"/>
      <c r="F127" s="109">
        <v>45870</v>
      </c>
      <c r="G127" s="109">
        <v>45879</v>
      </c>
      <c r="H127" s="107" t="s">
        <v>373</v>
      </c>
      <c r="I127" s="109"/>
      <c r="J127" s="107"/>
      <c r="K127" s="107"/>
      <c r="L127" s="107">
        <v>9268</v>
      </c>
      <c r="M127" s="109" t="s">
        <v>75</v>
      </c>
      <c r="N127" s="108"/>
      <c r="O127" s="107"/>
      <c r="P127" s="107"/>
      <c r="Q127" s="107"/>
      <c r="R127" s="109" t="s">
        <v>87</v>
      </c>
      <c r="S127" s="107"/>
      <c r="T127" s="107"/>
      <c r="U127" s="110"/>
      <c r="V127" s="110"/>
      <c r="W127" s="107"/>
      <c r="X127" s="107"/>
      <c r="Y127" s="107"/>
      <c r="Z127" s="107"/>
      <c r="AA127" s="107"/>
      <c r="AB127" s="107"/>
      <c r="AC127" s="107"/>
      <c r="AD127" s="107"/>
      <c r="AE127" s="107"/>
      <c r="AF127" s="107">
        <f t="shared" ca="1" si="1"/>
        <v>132</v>
      </c>
      <c r="AG127" s="107"/>
      <c r="AH127" s="107"/>
      <c r="AI127" s="111"/>
      <c r="AJ127" s="111"/>
      <c r="AK127" s="111"/>
      <c r="AL127" s="111"/>
      <c r="AM127" s="112"/>
      <c r="AN127" s="112"/>
      <c r="AO127" s="5" t="s">
        <v>52</v>
      </c>
      <c r="AP127" s="112" t="s">
        <v>374</v>
      </c>
      <c r="AQ127" s="5" t="s">
        <v>304</v>
      </c>
      <c r="AR127" s="5" t="s">
        <v>91</v>
      </c>
      <c r="AS127" s="5">
        <v>1</v>
      </c>
      <c r="AT127" s="5">
        <v>1</v>
      </c>
      <c r="AU127" s="112"/>
      <c r="AV127" s="112" t="s">
        <v>91</v>
      </c>
    </row>
    <row r="128" spans="1:48">
      <c r="A128" s="107" t="s">
        <v>375</v>
      </c>
      <c r="B128" s="107"/>
      <c r="C128" s="107"/>
      <c r="D128" s="114" t="s">
        <v>376</v>
      </c>
      <c r="E128" s="107"/>
      <c r="F128" s="109">
        <v>45870</v>
      </c>
      <c r="G128" s="109">
        <v>45882</v>
      </c>
      <c r="H128" s="107"/>
      <c r="I128" s="109">
        <v>45875.620486111111</v>
      </c>
      <c r="J128" s="107"/>
      <c r="K128" s="107"/>
      <c r="L128" s="107">
        <v>346.5</v>
      </c>
      <c r="M128" s="109" t="s">
        <v>49</v>
      </c>
      <c r="N128" s="108"/>
      <c r="O128" s="107"/>
      <c r="P128" s="107"/>
      <c r="Q128" s="107" t="s">
        <v>50</v>
      </c>
      <c r="R128" s="109" t="s">
        <v>51</v>
      </c>
      <c r="S128" s="107"/>
      <c r="T128" s="107"/>
      <c r="U128" s="110"/>
      <c r="V128" s="110"/>
      <c r="W128" s="107"/>
      <c r="X128" s="107"/>
      <c r="Y128" s="107"/>
      <c r="Z128" s="107"/>
      <c r="AA128" s="107"/>
      <c r="AB128" s="107"/>
      <c r="AC128" s="107"/>
      <c r="AD128" s="107"/>
      <c r="AE128" s="107"/>
      <c r="AF128" s="107">
        <f t="shared" ca="1" si="1"/>
        <v>132</v>
      </c>
      <c r="AG128" s="107"/>
      <c r="AH128" s="107"/>
      <c r="AI128" s="111"/>
      <c r="AJ128" s="111"/>
      <c r="AK128" s="111"/>
      <c r="AL128" s="111"/>
      <c r="AM128" s="112"/>
      <c r="AN128" s="112"/>
      <c r="AO128" s="5" t="s">
        <v>52</v>
      </c>
      <c r="AP128" s="112" t="s">
        <v>377</v>
      </c>
      <c r="AQ128" s="5" t="s">
        <v>304</v>
      </c>
      <c r="AR128" s="5" t="s">
        <v>132</v>
      </c>
      <c r="AS128" s="5">
        <v>8</v>
      </c>
      <c r="AT128" s="5">
        <v>1</v>
      </c>
      <c r="AU128" s="112"/>
      <c r="AV128" s="112" t="s">
        <v>56</v>
      </c>
    </row>
    <row r="129" spans="1:48">
      <c r="A129" s="107" t="s">
        <v>378</v>
      </c>
      <c r="B129" s="107"/>
      <c r="C129" s="107"/>
      <c r="D129" s="114" t="s">
        <v>379</v>
      </c>
      <c r="E129" s="107"/>
      <c r="F129" s="109">
        <v>45870</v>
      </c>
      <c r="G129" s="109">
        <v>45875</v>
      </c>
      <c r="H129" s="107"/>
      <c r="I129" s="109">
        <v>45874.68414351852</v>
      </c>
      <c r="J129" s="107"/>
      <c r="K129" s="107"/>
      <c r="L129" s="107">
        <v>400.95</v>
      </c>
      <c r="M129" s="109" t="s">
        <v>49</v>
      </c>
      <c r="N129" s="108"/>
      <c r="O129" s="107"/>
      <c r="P129" s="107"/>
      <c r="Q129" s="107" t="s">
        <v>50</v>
      </c>
      <c r="R129" s="109" t="s">
        <v>51</v>
      </c>
      <c r="S129" s="107"/>
      <c r="T129" s="107"/>
      <c r="U129" s="110"/>
      <c r="V129" s="110"/>
      <c r="W129" s="107"/>
      <c r="X129" s="107"/>
      <c r="Y129" s="107"/>
      <c r="Z129" s="107"/>
      <c r="AA129" s="107"/>
      <c r="AB129" s="107"/>
      <c r="AC129" s="107"/>
      <c r="AD129" s="107"/>
      <c r="AE129" s="107"/>
      <c r="AF129" s="107">
        <f t="shared" ca="1" si="1"/>
        <v>132</v>
      </c>
      <c r="AG129" s="107"/>
      <c r="AH129" s="107"/>
      <c r="AI129" s="111"/>
      <c r="AJ129" s="111"/>
      <c r="AK129" s="111"/>
      <c r="AL129" s="111"/>
      <c r="AM129" s="112"/>
      <c r="AN129" s="112"/>
      <c r="AO129" s="5" t="s">
        <v>52</v>
      </c>
      <c r="AP129" s="112" t="s">
        <v>114</v>
      </c>
      <c r="AQ129" s="5" t="s">
        <v>304</v>
      </c>
      <c r="AR129" s="5" t="s">
        <v>71</v>
      </c>
      <c r="AS129" s="5">
        <v>24</v>
      </c>
      <c r="AT129" s="5">
        <v>3</v>
      </c>
      <c r="AU129" s="112"/>
      <c r="AV129" s="112" t="s">
        <v>56</v>
      </c>
    </row>
    <row r="130" spans="1:48">
      <c r="A130" s="107" t="s">
        <v>380</v>
      </c>
      <c r="B130" s="107"/>
      <c r="C130" s="107"/>
      <c r="D130" s="114" t="s">
        <v>381</v>
      </c>
      <c r="E130" s="107"/>
      <c r="F130" s="109">
        <v>45870</v>
      </c>
      <c r="G130" s="109">
        <v>45882</v>
      </c>
      <c r="H130" s="107"/>
      <c r="I130" s="109">
        <v>45876.493333333332</v>
      </c>
      <c r="J130" s="107"/>
      <c r="K130" s="107"/>
      <c r="L130" s="107">
        <v>1940.4</v>
      </c>
      <c r="M130" s="109" t="s">
        <v>49</v>
      </c>
      <c r="N130" s="108"/>
      <c r="O130" s="107"/>
      <c r="P130" s="107"/>
      <c r="Q130" s="107" t="s">
        <v>50</v>
      </c>
      <c r="R130" s="109" t="s">
        <v>51</v>
      </c>
      <c r="S130" s="107"/>
      <c r="T130" s="107"/>
      <c r="U130" s="110"/>
      <c r="V130" s="110"/>
      <c r="W130" s="107"/>
      <c r="X130" s="107"/>
      <c r="Y130" s="107"/>
      <c r="Z130" s="107"/>
      <c r="AA130" s="107"/>
      <c r="AB130" s="107"/>
      <c r="AC130" s="107"/>
      <c r="AD130" s="107"/>
      <c r="AE130" s="107"/>
      <c r="AF130" s="107">
        <f t="shared" ca="1" si="1"/>
        <v>132</v>
      </c>
      <c r="AG130" s="107"/>
      <c r="AH130" s="107"/>
      <c r="AI130" s="111"/>
      <c r="AJ130" s="111"/>
      <c r="AK130" s="111"/>
      <c r="AL130" s="111"/>
      <c r="AM130" s="112"/>
      <c r="AN130" s="112"/>
      <c r="AO130" s="5" t="s">
        <v>77</v>
      </c>
      <c r="AP130" s="112" t="s">
        <v>78</v>
      </c>
      <c r="AQ130" s="5" t="s">
        <v>304</v>
      </c>
      <c r="AR130" s="5" t="s">
        <v>79</v>
      </c>
      <c r="AS130" s="5">
        <v>16</v>
      </c>
      <c r="AT130" s="5">
        <v>2</v>
      </c>
      <c r="AU130" s="112"/>
      <c r="AV130" s="112" t="s">
        <v>79</v>
      </c>
    </row>
    <row r="131" spans="1:48">
      <c r="A131" s="107" t="s">
        <v>382</v>
      </c>
      <c r="B131" s="107"/>
      <c r="C131" s="107"/>
      <c r="D131" s="114" t="s">
        <v>383</v>
      </c>
      <c r="E131" s="107"/>
      <c r="F131" s="109">
        <v>45889</v>
      </c>
      <c r="G131" s="109">
        <v>45891</v>
      </c>
      <c r="H131" s="107" t="s">
        <v>384</v>
      </c>
      <c r="I131" s="109">
        <v>45891.659826388888</v>
      </c>
      <c r="J131" s="107"/>
      <c r="K131" s="107"/>
      <c r="L131" s="107">
        <v>148.5</v>
      </c>
      <c r="M131" s="109" t="s">
        <v>49</v>
      </c>
      <c r="N131" s="108"/>
      <c r="O131" s="107"/>
      <c r="P131" s="107"/>
      <c r="Q131" s="107" t="s">
        <v>50</v>
      </c>
      <c r="R131" s="109" t="s">
        <v>51</v>
      </c>
      <c r="S131" s="107"/>
      <c r="T131" s="107"/>
      <c r="U131" s="110"/>
      <c r="V131" s="110"/>
      <c r="W131" s="107"/>
      <c r="X131" s="107"/>
      <c r="Y131" s="107"/>
      <c r="Z131" s="107"/>
      <c r="AA131" s="107"/>
      <c r="AB131" s="107"/>
      <c r="AC131" s="107"/>
      <c r="AD131" s="107"/>
      <c r="AE131" s="107"/>
      <c r="AF131" s="107">
        <f t="shared" ca="1" si="1"/>
        <v>113</v>
      </c>
      <c r="AG131" s="107"/>
      <c r="AH131" s="107"/>
      <c r="AI131" s="111"/>
      <c r="AJ131" s="111"/>
      <c r="AK131" s="111"/>
      <c r="AL131" s="111"/>
      <c r="AM131" s="112"/>
      <c r="AN131" s="112"/>
      <c r="AO131" s="5" t="s">
        <v>66</v>
      </c>
      <c r="AP131" s="112" t="s">
        <v>186</v>
      </c>
      <c r="AQ131" s="5" t="s">
        <v>304</v>
      </c>
      <c r="AR131" s="5" t="s">
        <v>94</v>
      </c>
      <c r="AS131" s="5">
        <v>0</v>
      </c>
      <c r="AT131" s="5">
        <v>0</v>
      </c>
      <c r="AU131" s="112"/>
      <c r="AV131" s="112" t="s">
        <v>95</v>
      </c>
    </row>
    <row r="132" spans="1:48">
      <c r="A132" s="115" t="s">
        <v>385</v>
      </c>
      <c r="B132" s="107"/>
      <c r="C132" s="107"/>
      <c r="D132" s="114" t="s">
        <v>386</v>
      </c>
      <c r="E132" s="107"/>
      <c r="F132" s="109">
        <v>45870</v>
      </c>
      <c r="G132" s="109">
        <v>45884</v>
      </c>
      <c r="H132" s="107" t="s">
        <v>387</v>
      </c>
      <c r="I132" s="109"/>
      <c r="J132" s="107"/>
      <c r="K132" s="107"/>
      <c r="L132" s="107">
        <v>514.79999999999995</v>
      </c>
      <c r="M132" s="109" t="s">
        <v>75</v>
      </c>
      <c r="N132" s="108"/>
      <c r="O132" s="107"/>
      <c r="P132" s="107"/>
      <c r="Q132" s="107" t="s">
        <v>294</v>
      </c>
      <c r="R132" s="109" t="s">
        <v>87</v>
      </c>
      <c r="S132" s="107"/>
      <c r="T132" s="107"/>
      <c r="U132" s="110"/>
      <c r="V132" s="110"/>
      <c r="W132" s="107"/>
      <c r="X132" s="107"/>
      <c r="Y132" s="107"/>
      <c r="Z132" s="107"/>
      <c r="AA132" s="107"/>
      <c r="AB132" s="107"/>
      <c r="AC132" s="107"/>
      <c r="AD132" s="107"/>
      <c r="AE132" s="107"/>
      <c r="AF132" s="107">
        <f t="shared" ca="1" si="1"/>
        <v>132</v>
      </c>
      <c r="AG132" s="107"/>
      <c r="AH132" s="107"/>
      <c r="AI132" s="111"/>
      <c r="AJ132" s="111"/>
      <c r="AK132" s="111"/>
      <c r="AL132" s="111"/>
      <c r="AM132" s="112"/>
      <c r="AN132" s="112"/>
      <c r="AO132" s="5" t="s">
        <v>66</v>
      </c>
      <c r="AP132" s="112" t="s">
        <v>301</v>
      </c>
      <c r="AQ132" s="5" t="s">
        <v>304</v>
      </c>
      <c r="AR132" s="5" t="s">
        <v>71</v>
      </c>
      <c r="AS132" s="5">
        <v>8</v>
      </c>
      <c r="AT132" s="5">
        <v>1</v>
      </c>
      <c r="AU132" s="112"/>
      <c r="AV132" s="112" t="s">
        <v>72</v>
      </c>
    </row>
    <row r="133" spans="1:48">
      <c r="A133" s="107" t="s">
        <v>388</v>
      </c>
      <c r="B133" s="107"/>
      <c r="C133" s="107"/>
      <c r="D133" s="114" t="s">
        <v>389</v>
      </c>
      <c r="E133" s="107"/>
      <c r="F133" s="109">
        <v>45873</v>
      </c>
      <c r="G133" s="109">
        <v>45884</v>
      </c>
      <c r="H133" s="107"/>
      <c r="I133" s="109">
        <v>45882.741064814814</v>
      </c>
      <c r="J133" s="107"/>
      <c r="K133" s="107"/>
      <c r="L133" s="107">
        <v>4950</v>
      </c>
      <c r="M133" s="109" t="s">
        <v>49</v>
      </c>
      <c r="N133" s="108"/>
      <c r="O133" s="107"/>
      <c r="P133" s="107"/>
      <c r="Q133" s="107" t="s">
        <v>50</v>
      </c>
      <c r="R133" s="109" t="s">
        <v>51</v>
      </c>
      <c r="S133" s="107"/>
      <c r="T133" s="107"/>
      <c r="U133" s="110"/>
      <c r="V133" s="110"/>
      <c r="W133" s="107"/>
      <c r="X133" s="107"/>
      <c r="Y133" s="107"/>
      <c r="Z133" s="107"/>
      <c r="AA133" s="107"/>
      <c r="AB133" s="107"/>
      <c r="AC133" s="107"/>
      <c r="AD133" s="107"/>
      <c r="AE133" s="107"/>
      <c r="AF133" s="107">
        <f t="shared" ca="1" si="1"/>
        <v>129</v>
      </c>
      <c r="AG133" s="107"/>
      <c r="AH133" s="107"/>
      <c r="AI133" s="111"/>
      <c r="AJ133" s="111"/>
      <c r="AK133" s="111"/>
      <c r="AL133" s="111"/>
      <c r="AM133" s="112"/>
      <c r="AN133" s="112"/>
      <c r="AO133" s="5" t="s">
        <v>66</v>
      </c>
      <c r="AP133" s="112" t="s">
        <v>88</v>
      </c>
      <c r="AQ133" s="5" t="s">
        <v>304</v>
      </c>
      <c r="AR133" s="5" t="s">
        <v>79</v>
      </c>
      <c r="AS133" s="5">
        <v>80</v>
      </c>
      <c r="AT133" s="5">
        <v>10</v>
      </c>
      <c r="AU133" s="112"/>
      <c r="AV133" s="112" t="s">
        <v>79</v>
      </c>
    </row>
    <row r="134" spans="1:48">
      <c r="A134" s="107" t="s">
        <v>390</v>
      </c>
      <c r="B134" s="107"/>
      <c r="C134" s="107"/>
      <c r="D134" s="114" t="s">
        <v>391</v>
      </c>
      <c r="E134" s="107"/>
      <c r="F134" s="109">
        <v>45873</v>
      </c>
      <c r="G134" s="109">
        <v>45884</v>
      </c>
      <c r="H134" s="107" t="s">
        <v>392</v>
      </c>
      <c r="I134" s="109">
        <v>45889.413842592592</v>
      </c>
      <c r="J134" s="107"/>
      <c r="K134" s="107"/>
      <c r="L134" s="107">
        <v>9979.2000000000007</v>
      </c>
      <c r="M134" s="109" t="s">
        <v>49</v>
      </c>
      <c r="N134" s="108"/>
      <c r="O134" s="107"/>
      <c r="P134" s="107"/>
      <c r="Q134" s="107" t="s">
        <v>50</v>
      </c>
      <c r="R134" s="109" t="s">
        <v>51</v>
      </c>
      <c r="S134" s="107"/>
      <c r="T134" s="107"/>
      <c r="U134" s="110"/>
      <c r="V134" s="110"/>
      <c r="W134" s="107"/>
      <c r="X134" s="107"/>
      <c r="Y134" s="107"/>
      <c r="Z134" s="107"/>
      <c r="AA134" s="107"/>
      <c r="AB134" s="107"/>
      <c r="AC134" s="107"/>
      <c r="AD134" s="107"/>
      <c r="AE134" s="107"/>
      <c r="AF134" s="107">
        <f t="shared" ca="1" si="1"/>
        <v>129</v>
      </c>
      <c r="AG134" s="107"/>
      <c r="AH134" s="107"/>
      <c r="AI134" s="111"/>
      <c r="AJ134" s="111"/>
      <c r="AK134" s="111"/>
      <c r="AL134" s="111"/>
      <c r="AM134" s="112"/>
      <c r="AN134" s="112"/>
      <c r="AO134" s="5" t="s">
        <v>52</v>
      </c>
      <c r="AP134" s="112" t="s">
        <v>116</v>
      </c>
      <c r="AQ134" s="5" t="s">
        <v>304</v>
      </c>
      <c r="AR134" s="5" t="s">
        <v>79</v>
      </c>
      <c r="AS134" s="5">
        <v>128</v>
      </c>
      <c r="AT134" s="5">
        <v>8</v>
      </c>
      <c r="AU134" s="112"/>
      <c r="AV134" s="112" t="s">
        <v>79</v>
      </c>
    </row>
    <row r="135" spans="1:48">
      <c r="A135" s="107" t="s">
        <v>393</v>
      </c>
      <c r="B135" s="107"/>
      <c r="C135" s="107"/>
      <c r="D135" s="114" t="s">
        <v>394</v>
      </c>
      <c r="E135" s="107"/>
      <c r="F135" s="109">
        <v>45874</v>
      </c>
      <c r="G135" s="109">
        <v>45876</v>
      </c>
      <c r="H135" s="107" t="s">
        <v>395</v>
      </c>
      <c r="I135" s="109"/>
      <c r="J135" s="107"/>
      <c r="K135" s="107"/>
      <c r="L135" s="107"/>
      <c r="M135" s="109" t="s">
        <v>75</v>
      </c>
      <c r="N135" s="108"/>
      <c r="O135" s="107"/>
      <c r="P135" s="107"/>
      <c r="Q135" s="107"/>
      <c r="R135" s="109" t="s">
        <v>76</v>
      </c>
      <c r="S135" s="107"/>
      <c r="T135" s="107"/>
      <c r="U135" s="110"/>
      <c r="V135" s="110"/>
      <c r="W135" s="107"/>
      <c r="X135" s="107"/>
      <c r="Y135" s="107"/>
      <c r="Z135" s="107"/>
      <c r="AA135" s="107"/>
      <c r="AB135" s="107"/>
      <c r="AC135" s="107"/>
      <c r="AD135" s="107"/>
      <c r="AE135" s="107"/>
      <c r="AF135" s="107">
        <f t="shared" ca="1" si="1"/>
        <v>128</v>
      </c>
      <c r="AG135" s="107"/>
      <c r="AH135" s="107"/>
      <c r="AI135" s="111"/>
      <c r="AJ135" s="111"/>
      <c r="AK135" s="111"/>
      <c r="AL135" s="111"/>
      <c r="AM135" s="112"/>
      <c r="AN135" s="112"/>
      <c r="AO135" s="5" t="s">
        <v>66</v>
      </c>
      <c r="AP135" s="112" t="s">
        <v>396</v>
      </c>
      <c r="AQ135" s="5" t="s">
        <v>304</v>
      </c>
      <c r="AR135" s="5" t="s">
        <v>94</v>
      </c>
      <c r="AS135" s="5"/>
      <c r="AT135" s="5"/>
      <c r="AU135" s="112"/>
      <c r="AV135" s="112" t="s">
        <v>95</v>
      </c>
    </row>
    <row r="136" spans="1:48">
      <c r="A136" s="107" t="s">
        <v>397</v>
      </c>
      <c r="B136" s="107"/>
      <c r="C136" s="107"/>
      <c r="D136" s="114" t="s">
        <v>398</v>
      </c>
      <c r="E136" s="107"/>
      <c r="F136" s="109">
        <v>45875</v>
      </c>
      <c r="G136" s="109">
        <v>45899</v>
      </c>
      <c r="H136" s="107"/>
      <c r="I136" s="109">
        <v>45882.358101851853</v>
      </c>
      <c r="J136" s="107"/>
      <c r="K136" s="107"/>
      <c r="L136" s="107">
        <v>935.55</v>
      </c>
      <c r="M136" s="109" t="s">
        <v>49</v>
      </c>
      <c r="N136" s="108"/>
      <c r="O136" s="107"/>
      <c r="P136" s="107"/>
      <c r="Q136" s="107" t="s">
        <v>50</v>
      </c>
      <c r="R136" s="109" t="s">
        <v>51</v>
      </c>
      <c r="S136" s="107"/>
      <c r="T136" s="107"/>
      <c r="U136" s="110"/>
      <c r="V136" s="110"/>
      <c r="W136" s="107"/>
      <c r="X136" s="107"/>
      <c r="Y136" s="107"/>
      <c r="Z136" s="107"/>
      <c r="AA136" s="107"/>
      <c r="AB136" s="107"/>
      <c r="AC136" s="107"/>
      <c r="AD136" s="107"/>
      <c r="AE136" s="107"/>
      <c r="AF136" s="107">
        <f t="shared" ca="1" si="1"/>
        <v>127</v>
      </c>
      <c r="AG136" s="107"/>
      <c r="AH136" s="107"/>
      <c r="AI136" s="111"/>
      <c r="AJ136" s="111"/>
      <c r="AK136" s="111"/>
      <c r="AL136" s="111"/>
      <c r="AM136" s="112"/>
      <c r="AN136" s="112"/>
      <c r="AO136" s="5" t="s">
        <v>52</v>
      </c>
      <c r="AP136" s="112" t="s">
        <v>399</v>
      </c>
      <c r="AQ136" s="5" t="s">
        <v>304</v>
      </c>
      <c r="AR136" s="5" t="s">
        <v>55</v>
      </c>
      <c r="AS136" s="5">
        <v>64</v>
      </c>
      <c r="AT136" s="5">
        <v>8</v>
      </c>
      <c r="AU136" s="112"/>
      <c r="AV136" s="112" t="s">
        <v>56</v>
      </c>
    </row>
    <row r="137" spans="1:48">
      <c r="A137" s="107" t="s">
        <v>400</v>
      </c>
      <c r="B137" s="107"/>
      <c r="C137" s="107"/>
      <c r="D137" s="114" t="s">
        <v>401</v>
      </c>
      <c r="E137" s="107"/>
      <c r="F137" s="109">
        <v>45875</v>
      </c>
      <c r="G137" s="109">
        <v>45885</v>
      </c>
      <c r="H137" s="107"/>
      <c r="I137" s="109">
        <v>45876.650879629633</v>
      </c>
      <c r="J137" s="107"/>
      <c r="K137" s="107"/>
      <c r="L137" s="107">
        <v>823.12</v>
      </c>
      <c r="M137" s="109" t="s">
        <v>49</v>
      </c>
      <c r="N137" s="108"/>
      <c r="O137" s="107"/>
      <c r="P137" s="107"/>
      <c r="Q137" s="107" t="s">
        <v>50</v>
      </c>
      <c r="R137" s="109" t="s">
        <v>51</v>
      </c>
      <c r="S137" s="107"/>
      <c r="T137" s="107"/>
      <c r="U137" s="110"/>
      <c r="V137" s="110"/>
      <c r="W137" s="107"/>
      <c r="X137" s="107"/>
      <c r="Y137" s="107"/>
      <c r="Z137" s="107"/>
      <c r="AA137" s="107"/>
      <c r="AB137" s="107"/>
      <c r="AC137" s="107"/>
      <c r="AD137" s="107"/>
      <c r="AE137" s="107"/>
      <c r="AF137" s="107">
        <f t="shared" ca="1" si="1"/>
        <v>127</v>
      </c>
      <c r="AG137" s="107"/>
      <c r="AH137" s="107"/>
      <c r="AI137" s="111"/>
      <c r="AJ137" s="111"/>
      <c r="AK137" s="111"/>
      <c r="AL137" s="111"/>
      <c r="AM137" s="112"/>
      <c r="AN137" s="112"/>
      <c r="AO137" s="5" t="s">
        <v>66</v>
      </c>
      <c r="AP137" s="112" t="s">
        <v>83</v>
      </c>
      <c r="AQ137" s="5" t="s">
        <v>304</v>
      </c>
      <c r="AR137" s="5" t="s">
        <v>94</v>
      </c>
      <c r="AS137" s="5">
        <v>1</v>
      </c>
      <c r="AT137" s="5">
        <v>1</v>
      </c>
      <c r="AU137" s="112"/>
      <c r="AV137" s="112" t="s">
        <v>91</v>
      </c>
    </row>
    <row r="138" spans="1:48">
      <c r="A138" s="107" t="s">
        <v>402</v>
      </c>
      <c r="B138" s="107"/>
      <c r="C138" s="107"/>
      <c r="D138" s="114" t="s">
        <v>403</v>
      </c>
      <c r="E138" s="107"/>
      <c r="F138" s="109">
        <v>45875</v>
      </c>
      <c r="G138" s="109">
        <v>45888</v>
      </c>
      <c r="H138" s="107" t="s">
        <v>404</v>
      </c>
      <c r="I138" s="109">
        <v>45890.393611111111</v>
      </c>
      <c r="J138" s="107"/>
      <c r="K138" s="107"/>
      <c r="L138" s="107">
        <v>7228.98</v>
      </c>
      <c r="M138" s="109" t="s">
        <v>49</v>
      </c>
      <c r="N138" s="108"/>
      <c r="O138" s="107"/>
      <c r="P138" s="107"/>
      <c r="Q138" s="107" t="s">
        <v>50</v>
      </c>
      <c r="R138" s="109" t="s">
        <v>51</v>
      </c>
      <c r="S138" s="107"/>
      <c r="T138" s="107"/>
      <c r="U138" s="110"/>
      <c r="V138" s="110"/>
      <c r="W138" s="107"/>
      <c r="X138" s="107"/>
      <c r="Y138" s="107"/>
      <c r="Z138" s="107"/>
      <c r="AA138" s="107"/>
      <c r="AB138" s="107"/>
      <c r="AC138" s="107"/>
      <c r="AD138" s="107"/>
      <c r="AE138" s="107"/>
      <c r="AF138" s="107">
        <f t="shared" ca="1" si="1"/>
        <v>127</v>
      </c>
      <c r="AG138" s="107"/>
      <c r="AH138" s="107"/>
      <c r="AI138" s="111"/>
      <c r="AJ138" s="111"/>
      <c r="AK138" s="111"/>
      <c r="AL138" s="111"/>
      <c r="AM138" s="112"/>
      <c r="AN138" s="112"/>
      <c r="AO138" s="5" t="s">
        <v>66</v>
      </c>
      <c r="AP138" s="112" t="s">
        <v>118</v>
      </c>
      <c r="AQ138" s="5" t="s">
        <v>304</v>
      </c>
      <c r="AR138" s="5" t="s">
        <v>79</v>
      </c>
      <c r="AS138" s="5">
        <v>128</v>
      </c>
      <c r="AT138" s="5">
        <v>16</v>
      </c>
      <c r="AU138" s="112"/>
      <c r="AV138" s="112" t="s">
        <v>79</v>
      </c>
    </row>
    <row r="139" spans="1:48">
      <c r="A139" s="107" t="s">
        <v>405</v>
      </c>
      <c r="B139" s="107"/>
      <c r="C139" s="107"/>
      <c r="D139" s="114" t="s">
        <v>406</v>
      </c>
      <c r="E139" s="107"/>
      <c r="F139" s="109">
        <v>45875</v>
      </c>
      <c r="G139" s="109">
        <v>45899</v>
      </c>
      <c r="H139" s="107"/>
      <c r="I139" s="109">
        <v>45880.644270833334</v>
      </c>
      <c r="J139" s="107"/>
      <c r="K139" s="107"/>
      <c r="L139" s="107">
        <v>267.3</v>
      </c>
      <c r="M139" s="109" t="s">
        <v>49</v>
      </c>
      <c r="N139" s="108"/>
      <c r="O139" s="107"/>
      <c r="P139" s="107"/>
      <c r="Q139" s="107" t="s">
        <v>50</v>
      </c>
      <c r="R139" s="109" t="s">
        <v>51</v>
      </c>
      <c r="S139" s="107"/>
      <c r="T139" s="107"/>
      <c r="U139" s="110"/>
      <c r="V139" s="110"/>
      <c r="W139" s="107"/>
      <c r="X139" s="107"/>
      <c r="Y139" s="107"/>
      <c r="Z139" s="107"/>
      <c r="AA139" s="107"/>
      <c r="AB139" s="107"/>
      <c r="AC139" s="107"/>
      <c r="AD139" s="107"/>
      <c r="AE139" s="107"/>
      <c r="AF139" s="107">
        <f t="shared" ca="1" si="1"/>
        <v>127</v>
      </c>
      <c r="AG139" s="107"/>
      <c r="AH139" s="107"/>
      <c r="AI139" s="111"/>
      <c r="AJ139" s="111"/>
      <c r="AK139" s="111"/>
      <c r="AL139" s="111"/>
      <c r="AM139" s="112"/>
      <c r="AN139" s="112"/>
      <c r="AO139" s="5" t="s">
        <v>52</v>
      </c>
      <c r="AP139" s="112" t="s">
        <v>156</v>
      </c>
      <c r="AQ139" s="5" t="s">
        <v>304</v>
      </c>
      <c r="AR139" s="5" t="s">
        <v>55</v>
      </c>
      <c r="AS139" s="5">
        <v>16</v>
      </c>
      <c r="AT139" s="5">
        <v>2</v>
      </c>
      <c r="AU139" s="112"/>
      <c r="AV139" s="112" t="s">
        <v>56</v>
      </c>
    </row>
    <row r="140" spans="1:48">
      <c r="A140" s="107" t="s">
        <v>407</v>
      </c>
      <c r="B140" s="107"/>
      <c r="C140" s="107"/>
      <c r="D140" s="114" t="s">
        <v>408</v>
      </c>
      <c r="E140" s="107"/>
      <c r="F140" s="109">
        <v>45875</v>
      </c>
      <c r="G140" s="109">
        <v>45885</v>
      </c>
      <c r="H140" s="107" t="s">
        <v>409</v>
      </c>
      <c r="I140" s="109"/>
      <c r="J140" s="107"/>
      <c r="K140" s="107"/>
      <c r="L140" s="107">
        <v>3972</v>
      </c>
      <c r="M140" s="109" t="s">
        <v>75</v>
      </c>
      <c r="N140" s="108"/>
      <c r="O140" s="107"/>
      <c r="P140" s="107"/>
      <c r="Q140" s="107" t="s">
        <v>294</v>
      </c>
      <c r="R140" s="109" t="s">
        <v>76</v>
      </c>
      <c r="S140" s="107"/>
      <c r="T140" s="107"/>
      <c r="U140" s="110"/>
      <c r="V140" s="110"/>
      <c r="W140" s="107"/>
      <c r="X140" s="107"/>
      <c r="Y140" s="107"/>
      <c r="Z140" s="107"/>
      <c r="AA140" s="107"/>
      <c r="AB140" s="107"/>
      <c r="AC140" s="107"/>
      <c r="AD140" s="107"/>
      <c r="AE140" s="107"/>
      <c r="AF140" s="107">
        <f t="shared" ca="1" si="1"/>
        <v>127</v>
      </c>
      <c r="AG140" s="107"/>
      <c r="AH140" s="107"/>
      <c r="AI140" s="111"/>
      <c r="AJ140" s="111"/>
      <c r="AK140" s="111"/>
      <c r="AL140" s="111"/>
      <c r="AM140" s="112"/>
      <c r="AN140" s="112"/>
      <c r="AO140" s="5" t="s">
        <v>52</v>
      </c>
      <c r="AP140" s="112" t="s">
        <v>410</v>
      </c>
      <c r="AQ140" s="5" t="s">
        <v>304</v>
      </c>
      <c r="AR140" s="5" t="s">
        <v>94</v>
      </c>
      <c r="AS140" s="5">
        <v>1</v>
      </c>
      <c r="AT140" s="5">
        <v>1</v>
      </c>
      <c r="AU140" s="112"/>
      <c r="AV140" s="112" t="s">
        <v>91</v>
      </c>
    </row>
    <row r="141" spans="1:48">
      <c r="A141" s="107" t="s">
        <v>411</v>
      </c>
      <c r="B141" s="107"/>
      <c r="C141" s="107"/>
      <c r="D141" s="114" t="s">
        <v>412</v>
      </c>
      <c r="E141" s="107"/>
      <c r="F141" s="109">
        <v>45876</v>
      </c>
      <c r="G141" s="109">
        <v>45900</v>
      </c>
      <c r="H141" s="107" t="s">
        <v>413</v>
      </c>
      <c r="I141" s="109">
        <v>45889.446215277778</v>
      </c>
      <c r="J141" s="107"/>
      <c r="K141" s="107"/>
      <c r="L141" s="107">
        <v>2738.24</v>
      </c>
      <c r="M141" s="109" t="s">
        <v>49</v>
      </c>
      <c r="N141" s="108"/>
      <c r="O141" s="107"/>
      <c r="P141" s="107"/>
      <c r="Q141" s="107" t="s">
        <v>50</v>
      </c>
      <c r="R141" s="109" t="s">
        <v>51</v>
      </c>
      <c r="S141" s="107"/>
      <c r="T141" s="107"/>
      <c r="U141" s="110"/>
      <c r="V141" s="110"/>
      <c r="W141" s="107"/>
      <c r="X141" s="107"/>
      <c r="Y141" s="107"/>
      <c r="Z141" s="107"/>
      <c r="AA141" s="107"/>
      <c r="AB141" s="107"/>
      <c r="AC141" s="107"/>
      <c r="AD141" s="107"/>
      <c r="AE141" s="107"/>
      <c r="AF141" s="107">
        <f t="shared" ca="1" si="1"/>
        <v>126</v>
      </c>
      <c r="AG141" s="107"/>
      <c r="AH141" s="107"/>
      <c r="AI141" s="111"/>
      <c r="AJ141" s="111"/>
      <c r="AK141" s="111"/>
      <c r="AL141" s="111"/>
      <c r="AM141" s="112"/>
      <c r="AN141" s="112"/>
      <c r="AO141" s="5" t="s">
        <v>66</v>
      </c>
      <c r="AP141" s="112" t="s">
        <v>414</v>
      </c>
      <c r="AQ141" s="5" t="s">
        <v>304</v>
      </c>
      <c r="AR141" s="5" t="s">
        <v>94</v>
      </c>
      <c r="AS141" s="5"/>
      <c r="AT141" s="5"/>
      <c r="AU141" s="112"/>
      <c r="AV141" s="112" t="s">
        <v>95</v>
      </c>
    </row>
    <row r="142" spans="1:48">
      <c r="A142" s="107" t="s">
        <v>415</v>
      </c>
      <c r="B142" s="107"/>
      <c r="C142" s="107"/>
      <c r="D142" s="114" t="s">
        <v>416</v>
      </c>
      <c r="E142" s="107"/>
      <c r="F142" s="109">
        <v>45876</v>
      </c>
      <c r="G142" s="109">
        <v>45900</v>
      </c>
      <c r="H142" s="107" t="s">
        <v>417</v>
      </c>
      <c r="I142" s="109">
        <v>45889.447245370371</v>
      </c>
      <c r="J142" s="107"/>
      <c r="K142" s="107"/>
      <c r="L142" s="107">
        <v>0</v>
      </c>
      <c r="M142" s="109" t="s">
        <v>49</v>
      </c>
      <c r="N142" s="108"/>
      <c r="O142" s="107"/>
      <c r="P142" s="107"/>
      <c r="Q142" s="107" t="s">
        <v>50</v>
      </c>
      <c r="R142" s="109" t="s">
        <v>51</v>
      </c>
      <c r="S142" s="107"/>
      <c r="T142" s="107"/>
      <c r="U142" s="110"/>
      <c r="V142" s="110"/>
      <c r="W142" s="107"/>
      <c r="X142" s="107"/>
      <c r="Y142" s="107"/>
      <c r="Z142" s="107"/>
      <c r="AA142" s="107"/>
      <c r="AB142" s="107"/>
      <c r="AC142" s="107"/>
      <c r="AD142" s="107"/>
      <c r="AE142" s="107"/>
      <c r="AF142" s="107">
        <f t="shared" ca="1" si="1"/>
        <v>126</v>
      </c>
      <c r="AG142" s="107"/>
      <c r="AH142" s="107"/>
      <c r="AI142" s="111"/>
      <c r="AJ142" s="111"/>
      <c r="AK142" s="111"/>
      <c r="AL142" s="111"/>
      <c r="AM142" s="112"/>
      <c r="AN142" s="112"/>
      <c r="AO142" s="5" t="s">
        <v>66</v>
      </c>
      <c r="AP142" s="112" t="s">
        <v>85</v>
      </c>
      <c r="AQ142" s="5" t="s">
        <v>304</v>
      </c>
      <c r="AR142" s="5" t="s">
        <v>94</v>
      </c>
      <c r="AS142" s="5"/>
      <c r="AT142" s="5"/>
      <c r="AU142" s="112"/>
      <c r="AV142" s="112" t="s">
        <v>95</v>
      </c>
    </row>
    <row r="143" spans="1:48">
      <c r="A143" s="107" t="s">
        <v>418</v>
      </c>
      <c r="B143" s="107"/>
      <c r="C143" s="107"/>
      <c r="D143" s="114" t="s">
        <v>419</v>
      </c>
      <c r="E143" s="107"/>
      <c r="F143" s="109">
        <v>45876</v>
      </c>
      <c r="G143" s="109">
        <v>45899</v>
      </c>
      <c r="H143" s="107"/>
      <c r="I143" s="109">
        <v>45885.343136574076</v>
      </c>
      <c r="J143" s="107"/>
      <c r="K143" s="107"/>
      <c r="L143" s="107">
        <v>3811.5</v>
      </c>
      <c r="M143" s="109" t="s">
        <v>49</v>
      </c>
      <c r="N143" s="108"/>
      <c r="O143" s="107"/>
      <c r="P143" s="107"/>
      <c r="Q143" s="107" t="s">
        <v>50</v>
      </c>
      <c r="R143" s="109" t="s">
        <v>51</v>
      </c>
      <c r="S143" s="107"/>
      <c r="T143" s="107"/>
      <c r="U143" s="110"/>
      <c r="V143" s="110"/>
      <c r="W143" s="107"/>
      <c r="X143" s="107"/>
      <c r="Y143" s="107"/>
      <c r="Z143" s="107"/>
      <c r="AA143" s="107"/>
      <c r="AB143" s="107"/>
      <c r="AC143" s="107"/>
      <c r="AD143" s="107"/>
      <c r="AE143" s="107"/>
      <c r="AF143" s="107">
        <f t="shared" ca="1" si="1"/>
        <v>126</v>
      </c>
      <c r="AG143" s="107"/>
      <c r="AH143" s="107"/>
      <c r="AI143" s="111"/>
      <c r="AJ143" s="111"/>
      <c r="AK143" s="111"/>
      <c r="AL143" s="111"/>
      <c r="AM143" s="112"/>
      <c r="AN143" s="112"/>
      <c r="AO143" s="5" t="s">
        <v>77</v>
      </c>
      <c r="AP143" s="112" t="s">
        <v>78</v>
      </c>
      <c r="AQ143" s="5" t="s">
        <v>304</v>
      </c>
      <c r="AR143" s="5" t="s">
        <v>132</v>
      </c>
      <c r="AS143" s="5">
        <v>88</v>
      </c>
      <c r="AT143" s="5">
        <v>11</v>
      </c>
      <c r="AU143" s="112"/>
      <c r="AV143" s="112" t="s">
        <v>56</v>
      </c>
    </row>
    <row r="144" spans="1:48">
      <c r="A144" s="107" t="s">
        <v>420</v>
      </c>
      <c r="B144" s="107"/>
      <c r="C144" s="107"/>
      <c r="D144" s="114" t="s">
        <v>421</v>
      </c>
      <c r="E144" s="107"/>
      <c r="F144" s="109">
        <v>45876</v>
      </c>
      <c r="G144" s="109">
        <v>45899</v>
      </c>
      <c r="H144" s="107" t="s">
        <v>422</v>
      </c>
      <c r="I144" s="109">
        <v>45898.780798611115</v>
      </c>
      <c r="J144" s="107"/>
      <c r="K144" s="107"/>
      <c r="L144" s="107">
        <v>3465</v>
      </c>
      <c r="M144" s="109" t="s">
        <v>49</v>
      </c>
      <c r="N144" s="108"/>
      <c r="O144" s="107"/>
      <c r="P144" s="107"/>
      <c r="Q144" s="107" t="s">
        <v>50</v>
      </c>
      <c r="R144" s="109" t="s">
        <v>51</v>
      </c>
      <c r="S144" s="107"/>
      <c r="T144" s="107"/>
      <c r="U144" s="110"/>
      <c r="V144" s="110"/>
      <c r="W144" s="107"/>
      <c r="X144" s="107"/>
      <c r="Y144" s="107"/>
      <c r="Z144" s="107"/>
      <c r="AA144" s="107"/>
      <c r="AB144" s="107"/>
      <c r="AC144" s="107"/>
      <c r="AD144" s="107"/>
      <c r="AE144" s="107"/>
      <c r="AF144" s="107">
        <f t="shared" ca="1" si="1"/>
        <v>126</v>
      </c>
      <c r="AG144" s="107"/>
      <c r="AH144" s="107"/>
      <c r="AI144" s="111"/>
      <c r="AJ144" s="111"/>
      <c r="AK144" s="111"/>
      <c r="AL144" s="111"/>
      <c r="AM144" s="112"/>
      <c r="AN144" s="112"/>
      <c r="AO144" s="5" t="s">
        <v>52</v>
      </c>
      <c r="AP144" s="112" t="s">
        <v>112</v>
      </c>
      <c r="AQ144" s="5" t="s">
        <v>304</v>
      </c>
      <c r="AR144" s="5" t="s">
        <v>132</v>
      </c>
      <c r="AS144" s="5">
        <v>80</v>
      </c>
      <c r="AT144" s="5">
        <v>10</v>
      </c>
      <c r="AU144" s="112"/>
      <c r="AV144" s="112" t="s">
        <v>56</v>
      </c>
    </row>
    <row r="145" spans="1:48">
      <c r="A145" s="107" t="s">
        <v>423</v>
      </c>
      <c r="B145" s="107"/>
      <c r="C145" s="107"/>
      <c r="D145" s="114" t="s">
        <v>424</v>
      </c>
      <c r="E145" s="107"/>
      <c r="F145" s="109">
        <v>45876</v>
      </c>
      <c r="G145" s="109">
        <v>45882</v>
      </c>
      <c r="H145" s="107" t="s">
        <v>425</v>
      </c>
      <c r="I145" s="109"/>
      <c r="J145" s="107"/>
      <c r="K145" s="107"/>
      <c r="L145" s="107">
        <v>514.79999999999995</v>
      </c>
      <c r="M145" s="109" t="s">
        <v>75</v>
      </c>
      <c r="N145" s="108"/>
      <c r="O145" s="107"/>
      <c r="P145" s="107"/>
      <c r="Q145" s="107" t="s">
        <v>294</v>
      </c>
      <c r="R145" s="109" t="s">
        <v>76</v>
      </c>
      <c r="S145" s="107"/>
      <c r="T145" s="107"/>
      <c r="U145" s="110"/>
      <c r="V145" s="110"/>
      <c r="W145" s="107"/>
      <c r="X145" s="107"/>
      <c r="Y145" s="107"/>
      <c r="Z145" s="107"/>
      <c r="AA145" s="107"/>
      <c r="AB145" s="107"/>
      <c r="AC145" s="107"/>
      <c r="AD145" s="107"/>
      <c r="AE145" s="107"/>
      <c r="AF145" s="107">
        <f t="shared" ca="1" si="1"/>
        <v>126</v>
      </c>
      <c r="AG145" s="107"/>
      <c r="AH145" s="107"/>
      <c r="AI145" s="111"/>
      <c r="AJ145" s="111"/>
      <c r="AK145" s="111"/>
      <c r="AL145" s="111"/>
      <c r="AM145" s="112"/>
      <c r="AN145" s="112"/>
      <c r="AO145" s="5" t="s">
        <v>52</v>
      </c>
      <c r="AP145" s="112" t="s">
        <v>112</v>
      </c>
      <c r="AQ145" s="5" t="s">
        <v>304</v>
      </c>
      <c r="AR145" s="5" t="s">
        <v>71</v>
      </c>
      <c r="AS145" s="5">
        <v>8</v>
      </c>
      <c r="AT145" s="5">
        <v>1</v>
      </c>
      <c r="AU145" s="112"/>
      <c r="AV145" s="112" t="s">
        <v>72</v>
      </c>
    </row>
    <row r="146" spans="1:48">
      <c r="A146" s="107" t="s">
        <v>426</v>
      </c>
      <c r="B146" s="107"/>
      <c r="C146" s="107"/>
      <c r="D146" s="114" t="s">
        <v>427</v>
      </c>
      <c r="E146" s="107"/>
      <c r="F146" s="109">
        <v>45877</v>
      </c>
      <c r="G146" s="109">
        <v>45890</v>
      </c>
      <c r="H146" s="107" t="s">
        <v>428</v>
      </c>
      <c r="I146" s="109"/>
      <c r="J146" s="107"/>
      <c r="K146" s="107"/>
      <c r="L146" s="107">
        <v>1940.4</v>
      </c>
      <c r="M146" s="109" t="s">
        <v>75</v>
      </c>
      <c r="N146" s="108"/>
      <c r="O146" s="107"/>
      <c r="P146" s="107"/>
      <c r="Q146" s="107" t="s">
        <v>294</v>
      </c>
      <c r="R146" s="109" t="s">
        <v>76</v>
      </c>
      <c r="S146" s="107"/>
      <c r="T146" s="107"/>
      <c r="U146" s="110"/>
      <c r="V146" s="110"/>
      <c r="W146" s="107"/>
      <c r="X146" s="107"/>
      <c r="Y146" s="107"/>
      <c r="Z146" s="107"/>
      <c r="AA146" s="107"/>
      <c r="AB146" s="107"/>
      <c r="AC146" s="107"/>
      <c r="AD146" s="107"/>
      <c r="AE146" s="107"/>
      <c r="AF146" s="107">
        <f t="shared" ca="1" si="1"/>
        <v>125</v>
      </c>
      <c r="AG146" s="107"/>
      <c r="AH146" s="107"/>
      <c r="AI146" s="111"/>
      <c r="AJ146" s="111"/>
      <c r="AK146" s="111"/>
      <c r="AL146" s="111"/>
      <c r="AM146" s="112"/>
      <c r="AN146" s="112"/>
      <c r="AO146" s="5" t="s">
        <v>52</v>
      </c>
      <c r="AP146" s="112" t="s">
        <v>53</v>
      </c>
      <c r="AQ146" s="5" t="s">
        <v>304</v>
      </c>
      <c r="AR146" s="5" t="s">
        <v>79</v>
      </c>
      <c r="AS146" s="5">
        <v>16</v>
      </c>
      <c r="AT146" s="5">
        <v>2</v>
      </c>
      <c r="AU146" s="112"/>
      <c r="AV146" s="112" t="s">
        <v>79</v>
      </c>
    </row>
    <row r="147" spans="1:48">
      <c r="A147" s="107" t="s">
        <v>429</v>
      </c>
      <c r="B147" s="107"/>
      <c r="C147" s="107"/>
      <c r="D147" s="114" t="s">
        <v>430</v>
      </c>
      <c r="E147" s="107"/>
      <c r="F147" s="109">
        <v>45877</v>
      </c>
      <c r="G147" s="109">
        <v>45899</v>
      </c>
      <c r="H147" s="107"/>
      <c r="I147" s="109">
        <v>45881.744085648148</v>
      </c>
      <c r="J147" s="107"/>
      <c r="K147" s="107"/>
      <c r="L147" s="107">
        <v>1202.8499999999999</v>
      </c>
      <c r="M147" s="109" t="s">
        <v>49</v>
      </c>
      <c r="N147" s="108"/>
      <c r="O147" s="107"/>
      <c r="P147" s="107"/>
      <c r="Q147" s="107" t="s">
        <v>50</v>
      </c>
      <c r="R147" s="109" t="s">
        <v>51</v>
      </c>
      <c r="S147" s="107"/>
      <c r="T147" s="107"/>
      <c r="U147" s="110"/>
      <c r="V147" s="110"/>
      <c r="W147" s="107"/>
      <c r="X147" s="107"/>
      <c r="Y147" s="107"/>
      <c r="Z147" s="107"/>
      <c r="AA147" s="107"/>
      <c r="AB147" s="107"/>
      <c r="AC147" s="107"/>
      <c r="AD147" s="107"/>
      <c r="AE147" s="107"/>
      <c r="AF147" s="107">
        <f t="shared" ca="1" si="1"/>
        <v>125</v>
      </c>
      <c r="AG147" s="107"/>
      <c r="AH147" s="107"/>
      <c r="AI147" s="111"/>
      <c r="AJ147" s="111"/>
      <c r="AK147" s="111"/>
      <c r="AL147" s="111"/>
      <c r="AM147" s="112"/>
      <c r="AN147" s="112"/>
      <c r="AO147" s="5" t="s">
        <v>52</v>
      </c>
      <c r="AP147" s="112" t="s">
        <v>105</v>
      </c>
      <c r="AQ147" s="5" t="s">
        <v>304</v>
      </c>
      <c r="AR147" s="5" t="s">
        <v>55</v>
      </c>
      <c r="AS147" s="5">
        <v>72</v>
      </c>
      <c r="AT147" s="5">
        <v>9</v>
      </c>
      <c r="AU147" s="112"/>
      <c r="AV147" s="112" t="s">
        <v>56</v>
      </c>
    </row>
    <row r="148" spans="1:48">
      <c r="A148" s="107" t="s">
        <v>431</v>
      </c>
      <c r="B148" s="107"/>
      <c r="C148" s="107"/>
      <c r="D148" s="114" t="s">
        <v>432</v>
      </c>
      <c r="E148" s="107"/>
      <c r="F148" s="109">
        <v>45880</v>
      </c>
      <c r="G148" s="109">
        <v>45884</v>
      </c>
      <c r="H148" s="107" t="s">
        <v>433</v>
      </c>
      <c r="I148" s="109">
        <v>45891.341736111113</v>
      </c>
      <c r="J148" s="107"/>
      <c r="K148" s="107"/>
      <c r="L148" s="107">
        <v>596.5</v>
      </c>
      <c r="M148" s="109" t="s">
        <v>49</v>
      </c>
      <c r="N148" s="108"/>
      <c r="O148" s="107"/>
      <c r="P148" s="107"/>
      <c r="Q148" s="107" t="s">
        <v>50</v>
      </c>
      <c r="R148" s="109" t="s">
        <v>51</v>
      </c>
      <c r="S148" s="107"/>
      <c r="T148" s="107"/>
      <c r="U148" s="110"/>
      <c r="V148" s="110"/>
      <c r="W148" s="107"/>
      <c r="X148" s="107"/>
      <c r="Y148" s="107"/>
      <c r="Z148" s="107"/>
      <c r="AA148" s="107"/>
      <c r="AB148" s="107"/>
      <c r="AC148" s="107"/>
      <c r="AD148" s="107"/>
      <c r="AE148" s="107"/>
      <c r="AF148" s="107">
        <f t="shared" ca="1" si="1"/>
        <v>122</v>
      </c>
      <c r="AG148" s="107"/>
      <c r="AH148" s="107"/>
      <c r="AI148" s="111"/>
      <c r="AJ148" s="111"/>
      <c r="AK148" s="111"/>
      <c r="AL148" s="111"/>
      <c r="AM148" s="112"/>
      <c r="AN148" s="112"/>
      <c r="AO148" s="5" t="s">
        <v>66</v>
      </c>
      <c r="AP148" s="112" t="s">
        <v>301</v>
      </c>
      <c r="AQ148" s="5" t="s">
        <v>304</v>
      </c>
      <c r="AR148" s="5" t="s">
        <v>132</v>
      </c>
      <c r="AS148" s="5">
        <v>8</v>
      </c>
      <c r="AT148" s="5">
        <v>1</v>
      </c>
      <c r="AU148" s="112"/>
      <c r="AV148" s="112" t="s">
        <v>72</v>
      </c>
    </row>
    <row r="149" spans="1:48">
      <c r="A149" s="107" t="s">
        <v>434</v>
      </c>
      <c r="B149" s="107"/>
      <c r="C149" s="107"/>
      <c r="D149" s="114" t="s">
        <v>435</v>
      </c>
      <c r="E149" s="107"/>
      <c r="F149" s="109">
        <v>45880</v>
      </c>
      <c r="G149" s="109">
        <v>45891</v>
      </c>
      <c r="H149" s="107"/>
      <c r="I149" s="109">
        <v>45896.339097222219</v>
      </c>
      <c r="J149" s="107"/>
      <c r="K149" s="107"/>
      <c r="L149" s="107">
        <v>5603.4</v>
      </c>
      <c r="M149" s="109" t="s">
        <v>49</v>
      </c>
      <c r="N149" s="108"/>
      <c r="O149" s="107"/>
      <c r="P149" s="107"/>
      <c r="Q149" s="107" t="s">
        <v>50</v>
      </c>
      <c r="R149" s="109" t="s">
        <v>51</v>
      </c>
      <c r="S149" s="107"/>
      <c r="T149" s="107"/>
      <c r="U149" s="110"/>
      <c r="V149" s="110"/>
      <c r="W149" s="107"/>
      <c r="X149" s="107"/>
      <c r="Y149" s="107"/>
      <c r="Z149" s="107"/>
      <c r="AA149" s="107"/>
      <c r="AB149" s="107"/>
      <c r="AC149" s="107"/>
      <c r="AD149" s="107"/>
      <c r="AE149" s="107"/>
      <c r="AF149" s="107">
        <f t="shared" ca="1" si="1"/>
        <v>122</v>
      </c>
      <c r="AG149" s="107"/>
      <c r="AH149" s="107"/>
      <c r="AI149" s="111"/>
      <c r="AJ149" s="111"/>
      <c r="AK149" s="111"/>
      <c r="AL149" s="111"/>
      <c r="AM149" s="112"/>
      <c r="AN149" s="112"/>
      <c r="AO149" s="5" t="s">
        <v>66</v>
      </c>
      <c r="AP149" s="112" t="s">
        <v>177</v>
      </c>
      <c r="AQ149" s="5" t="s">
        <v>304</v>
      </c>
      <c r="AR149" s="5" t="s">
        <v>79</v>
      </c>
      <c r="AS149" s="5">
        <v>80</v>
      </c>
      <c r="AT149" s="5">
        <v>10</v>
      </c>
      <c r="AU149" s="112"/>
      <c r="AV149" s="112" t="s">
        <v>79</v>
      </c>
    </row>
    <row r="150" spans="1:48">
      <c r="A150" s="107" t="s">
        <v>436</v>
      </c>
      <c r="B150" s="107"/>
      <c r="C150" s="107"/>
      <c r="D150" s="114" t="s">
        <v>437</v>
      </c>
      <c r="E150" s="107"/>
      <c r="F150" s="109">
        <v>45880</v>
      </c>
      <c r="G150" s="109">
        <v>45891</v>
      </c>
      <c r="H150" s="107" t="s">
        <v>438</v>
      </c>
      <c r="I150" s="109">
        <v>45897.560798611114</v>
      </c>
      <c r="J150" s="107"/>
      <c r="K150" s="107"/>
      <c r="L150" s="107">
        <v>20088.39</v>
      </c>
      <c r="M150" s="109" t="s">
        <v>49</v>
      </c>
      <c r="N150" s="108"/>
      <c r="O150" s="107"/>
      <c r="P150" s="107"/>
      <c r="Q150" s="107" t="s">
        <v>50</v>
      </c>
      <c r="R150" s="109" t="s">
        <v>51</v>
      </c>
      <c r="S150" s="107"/>
      <c r="T150" s="107"/>
      <c r="U150" s="110"/>
      <c r="V150" s="110"/>
      <c r="W150" s="107"/>
      <c r="X150" s="107"/>
      <c r="Y150" s="107"/>
      <c r="Z150" s="107"/>
      <c r="AA150" s="107"/>
      <c r="AB150" s="107"/>
      <c r="AC150" s="107"/>
      <c r="AD150" s="107"/>
      <c r="AE150" s="107"/>
      <c r="AF150" s="107">
        <f t="shared" ca="1" si="1"/>
        <v>122</v>
      </c>
      <c r="AG150" s="107"/>
      <c r="AH150" s="107"/>
      <c r="AI150" s="111"/>
      <c r="AJ150" s="111"/>
      <c r="AK150" s="111"/>
      <c r="AL150" s="111"/>
      <c r="AM150" s="112"/>
      <c r="AN150" s="112"/>
      <c r="AO150" s="5" t="s">
        <v>52</v>
      </c>
      <c r="AP150" s="112" t="s">
        <v>439</v>
      </c>
      <c r="AQ150" s="5" t="s">
        <v>304</v>
      </c>
      <c r="AR150" s="5" t="s">
        <v>91</v>
      </c>
      <c r="AS150" s="5">
        <v>1</v>
      </c>
      <c r="AT150" s="5">
        <v>2</v>
      </c>
      <c r="AU150" s="112"/>
      <c r="AV150" s="112" t="s">
        <v>91</v>
      </c>
    </row>
    <row r="151" spans="1:48">
      <c r="A151" s="107" t="s">
        <v>440</v>
      </c>
      <c r="B151" s="107"/>
      <c r="C151" s="107"/>
      <c r="D151" s="114" t="s">
        <v>441</v>
      </c>
      <c r="E151" s="107"/>
      <c r="F151" s="109">
        <v>45881</v>
      </c>
      <c r="G151" s="109">
        <v>45887</v>
      </c>
      <c r="H151" s="107" t="s">
        <v>442</v>
      </c>
      <c r="I151" s="109"/>
      <c r="J151" s="107"/>
      <c r="K151" s="107"/>
      <c r="L151" s="107">
        <v>514.79999999999995</v>
      </c>
      <c r="M151" s="109" t="s">
        <v>75</v>
      </c>
      <c r="N151" s="108"/>
      <c r="O151" s="107"/>
      <c r="P151" s="107"/>
      <c r="Q151" s="107" t="s">
        <v>294</v>
      </c>
      <c r="R151" s="109" t="s">
        <v>76</v>
      </c>
      <c r="S151" s="107"/>
      <c r="T151" s="107"/>
      <c r="U151" s="110"/>
      <c r="V151" s="110"/>
      <c r="W151" s="107"/>
      <c r="X151" s="107"/>
      <c r="Y151" s="107"/>
      <c r="Z151" s="107"/>
      <c r="AA151" s="107"/>
      <c r="AB151" s="107"/>
      <c r="AC151" s="107"/>
      <c r="AD151" s="107"/>
      <c r="AE151" s="107"/>
      <c r="AF151" s="107">
        <f t="shared" ca="1" si="1"/>
        <v>121</v>
      </c>
      <c r="AG151" s="107"/>
      <c r="AH151" s="107"/>
      <c r="AI151" s="111"/>
      <c r="AJ151" s="111"/>
      <c r="AK151" s="111"/>
      <c r="AL151" s="111"/>
      <c r="AM151" s="112"/>
      <c r="AN151" s="112"/>
      <c r="AO151" s="5" t="s">
        <v>66</v>
      </c>
      <c r="AP151" s="112" t="s">
        <v>267</v>
      </c>
      <c r="AQ151" s="5" t="s">
        <v>304</v>
      </c>
      <c r="AR151" s="5" t="s">
        <v>71</v>
      </c>
      <c r="AS151" s="5">
        <v>8</v>
      </c>
      <c r="AT151" s="5">
        <v>1</v>
      </c>
      <c r="AU151" s="112"/>
      <c r="AV151" s="112" t="s">
        <v>72</v>
      </c>
    </row>
    <row r="152" spans="1:48">
      <c r="A152" s="107" t="s">
        <v>443</v>
      </c>
      <c r="B152" s="107"/>
      <c r="C152" s="107"/>
      <c r="D152" s="114" t="s">
        <v>444</v>
      </c>
      <c r="E152" s="107"/>
      <c r="F152" s="109">
        <v>45881</v>
      </c>
      <c r="G152" s="109">
        <v>45887</v>
      </c>
      <c r="H152" s="107"/>
      <c r="I152" s="109">
        <v>45885.546087962961</v>
      </c>
      <c r="J152" s="107"/>
      <c r="K152" s="107"/>
      <c r="L152" s="107">
        <v>133.65</v>
      </c>
      <c r="M152" s="109" t="s">
        <v>49</v>
      </c>
      <c r="N152" s="108"/>
      <c r="O152" s="107"/>
      <c r="P152" s="107"/>
      <c r="Q152" s="107" t="s">
        <v>50</v>
      </c>
      <c r="R152" s="109" t="s">
        <v>51</v>
      </c>
      <c r="S152" s="107"/>
      <c r="T152" s="107"/>
      <c r="U152" s="110"/>
      <c r="V152" s="110"/>
      <c r="W152" s="107"/>
      <c r="X152" s="107"/>
      <c r="Y152" s="107"/>
      <c r="Z152" s="107"/>
      <c r="AA152" s="107"/>
      <c r="AB152" s="107"/>
      <c r="AC152" s="107"/>
      <c r="AD152" s="107"/>
      <c r="AE152" s="107"/>
      <c r="AF152" s="107">
        <f t="shared" ca="1" si="1"/>
        <v>121</v>
      </c>
      <c r="AG152" s="107"/>
      <c r="AH152" s="107"/>
      <c r="AI152" s="111"/>
      <c r="AJ152" s="111"/>
      <c r="AK152" s="111"/>
      <c r="AL152" s="111"/>
      <c r="AM152" s="112"/>
      <c r="AN152" s="112"/>
      <c r="AO152" s="5" t="s">
        <v>66</v>
      </c>
      <c r="AP152" s="112" t="s">
        <v>445</v>
      </c>
      <c r="AQ152" s="5" t="s">
        <v>304</v>
      </c>
      <c r="AR152" s="5" t="s">
        <v>55</v>
      </c>
      <c r="AS152" s="5">
        <v>8</v>
      </c>
      <c r="AT152" s="5">
        <v>1</v>
      </c>
      <c r="AU152" s="112"/>
      <c r="AV152" s="112" t="s">
        <v>72</v>
      </c>
    </row>
    <row r="153" spans="1:48">
      <c r="A153" s="107" t="s">
        <v>446</v>
      </c>
      <c r="B153" s="107"/>
      <c r="C153" s="107"/>
      <c r="D153" s="114" t="s">
        <v>447</v>
      </c>
      <c r="E153" s="107"/>
      <c r="F153" s="109">
        <v>45881</v>
      </c>
      <c r="G153" s="109">
        <v>45891</v>
      </c>
      <c r="H153" s="107"/>
      <c r="I153" s="109">
        <v>45892.358923611115</v>
      </c>
      <c r="J153" s="107"/>
      <c r="K153" s="107"/>
      <c r="L153" s="107">
        <v>1940.4</v>
      </c>
      <c r="M153" s="109" t="s">
        <v>49</v>
      </c>
      <c r="N153" s="108"/>
      <c r="O153" s="107"/>
      <c r="P153" s="107"/>
      <c r="Q153" s="107" t="s">
        <v>50</v>
      </c>
      <c r="R153" s="109" t="s">
        <v>51</v>
      </c>
      <c r="S153" s="107"/>
      <c r="T153" s="107"/>
      <c r="U153" s="110"/>
      <c r="V153" s="110"/>
      <c r="W153" s="107"/>
      <c r="X153" s="107"/>
      <c r="Y153" s="107"/>
      <c r="Z153" s="107"/>
      <c r="AA153" s="107"/>
      <c r="AB153" s="107"/>
      <c r="AC153" s="107"/>
      <c r="AD153" s="107"/>
      <c r="AE153" s="107"/>
      <c r="AF153" s="107">
        <f t="shared" ca="1" si="1"/>
        <v>121</v>
      </c>
      <c r="AG153" s="107"/>
      <c r="AH153" s="107"/>
      <c r="AI153" s="111"/>
      <c r="AJ153" s="111"/>
      <c r="AK153" s="111"/>
      <c r="AL153" s="111"/>
      <c r="AM153" s="112"/>
      <c r="AN153" s="112"/>
      <c r="AO153" s="5" t="s">
        <v>77</v>
      </c>
      <c r="AP153" s="112" t="s">
        <v>78</v>
      </c>
      <c r="AQ153" s="5" t="s">
        <v>304</v>
      </c>
      <c r="AR153" s="5" t="s">
        <v>79</v>
      </c>
      <c r="AS153" s="5">
        <v>16</v>
      </c>
      <c r="AT153" s="5">
        <v>2</v>
      </c>
      <c r="AU153" s="112"/>
      <c r="AV153" s="112" t="s">
        <v>79</v>
      </c>
    </row>
    <row r="154" spans="1:48">
      <c r="A154" s="107" t="s">
        <v>448</v>
      </c>
      <c r="B154" s="107"/>
      <c r="C154" s="107"/>
      <c r="D154" s="114" t="s">
        <v>449</v>
      </c>
      <c r="E154" s="107"/>
      <c r="F154" s="109">
        <v>45896</v>
      </c>
      <c r="G154" s="109">
        <v>45899</v>
      </c>
      <c r="H154" s="107" t="s">
        <v>450</v>
      </c>
      <c r="I154" s="109">
        <v>45913.446469907409</v>
      </c>
      <c r="J154" s="107"/>
      <c r="K154" s="107"/>
      <c r="L154" s="107">
        <v>1564.2</v>
      </c>
      <c r="M154" s="109" t="s">
        <v>49</v>
      </c>
      <c r="N154" s="108"/>
      <c r="O154" s="107"/>
      <c r="P154" s="107"/>
      <c r="Q154" s="107" t="s">
        <v>50</v>
      </c>
      <c r="R154" s="109" t="s">
        <v>51</v>
      </c>
      <c r="S154" s="107"/>
      <c r="T154" s="107"/>
      <c r="U154" s="110"/>
      <c r="V154" s="110"/>
      <c r="W154" s="107"/>
      <c r="X154" s="107"/>
      <c r="Y154" s="107"/>
      <c r="Z154" s="107"/>
      <c r="AA154" s="107"/>
      <c r="AB154" s="107"/>
      <c r="AC154" s="107"/>
      <c r="AD154" s="107"/>
      <c r="AE154" s="107"/>
      <c r="AF154" s="107">
        <f t="shared" ca="1" si="1"/>
        <v>106</v>
      </c>
      <c r="AG154" s="107"/>
      <c r="AH154" s="107"/>
      <c r="AI154" s="111"/>
      <c r="AJ154" s="111"/>
      <c r="AK154" s="111"/>
      <c r="AL154" s="111"/>
      <c r="AM154" s="112"/>
      <c r="AN154" s="112"/>
      <c r="AO154" s="5" t="s">
        <v>77</v>
      </c>
      <c r="AP154" s="112" t="s">
        <v>78</v>
      </c>
      <c r="AQ154" s="5" t="s">
        <v>451</v>
      </c>
      <c r="AR154" s="5" t="s">
        <v>79</v>
      </c>
      <c r="AS154" s="5">
        <v>8</v>
      </c>
      <c r="AT154" s="5">
        <v>1</v>
      </c>
      <c r="AU154" s="112"/>
      <c r="AV154" s="112" t="s">
        <v>79</v>
      </c>
    </row>
    <row r="155" spans="1:48">
      <c r="A155" s="107" t="s">
        <v>452</v>
      </c>
      <c r="B155" s="107"/>
      <c r="C155" s="107"/>
      <c r="D155" s="114" t="s">
        <v>453</v>
      </c>
      <c r="E155" s="107"/>
      <c r="F155" s="109">
        <v>45783</v>
      </c>
      <c r="G155" s="109">
        <v>45793</v>
      </c>
      <c r="H155" s="107"/>
      <c r="I155" s="109">
        <v>45789.34447916667</v>
      </c>
      <c r="J155" s="107"/>
      <c r="K155" s="107"/>
      <c r="L155" s="107">
        <v>2392.8000000000002</v>
      </c>
      <c r="M155" s="109" t="s">
        <v>49</v>
      </c>
      <c r="N155" s="108"/>
      <c r="O155" s="107"/>
      <c r="P155" s="107"/>
      <c r="Q155" s="107" t="s">
        <v>50</v>
      </c>
      <c r="R155" s="109" t="s">
        <v>51</v>
      </c>
      <c r="S155" s="107"/>
      <c r="T155" s="107"/>
      <c r="U155" s="110"/>
      <c r="V155" s="110"/>
      <c r="W155" s="107"/>
      <c r="X155" s="107"/>
      <c r="Y155" s="107"/>
      <c r="Z155" s="107"/>
      <c r="AA155" s="107"/>
      <c r="AB155" s="107"/>
      <c r="AC155" s="107"/>
      <c r="AD155" s="107"/>
      <c r="AE155" s="107"/>
      <c r="AF155" s="107">
        <f t="shared" ca="1" si="1"/>
        <v>219</v>
      </c>
      <c r="AG155" s="107"/>
      <c r="AH155" s="107"/>
      <c r="AI155" s="111"/>
      <c r="AJ155" s="111"/>
      <c r="AK155" s="111"/>
      <c r="AL155" s="111"/>
      <c r="AM155" s="112"/>
      <c r="AN155" s="112"/>
      <c r="AO155" s="5" t="s">
        <v>66</v>
      </c>
      <c r="AP155" s="112" t="s">
        <v>129</v>
      </c>
      <c r="AQ155" s="5" t="s">
        <v>454</v>
      </c>
      <c r="AR155" s="5" t="s">
        <v>79</v>
      </c>
      <c r="AS155" s="5">
        <v>32</v>
      </c>
      <c r="AT155" s="5">
        <v>4</v>
      </c>
      <c r="AU155" s="112"/>
      <c r="AV155" s="112" t="s">
        <v>79</v>
      </c>
    </row>
    <row r="156" spans="1:48">
      <c r="A156" s="107" t="s">
        <v>455</v>
      </c>
      <c r="B156" s="107"/>
      <c r="C156" s="107"/>
      <c r="D156" s="114" t="s">
        <v>456</v>
      </c>
      <c r="E156" s="107"/>
      <c r="F156" s="109">
        <v>45782</v>
      </c>
      <c r="G156" s="109">
        <v>45796.958333333336</v>
      </c>
      <c r="H156" s="107"/>
      <c r="I156" s="109">
        <v>45796.355543981481</v>
      </c>
      <c r="J156" s="107"/>
      <c r="K156" s="107"/>
      <c r="L156" s="107">
        <v>3104.68</v>
      </c>
      <c r="M156" s="109" t="s">
        <v>49</v>
      </c>
      <c r="N156" s="108"/>
      <c r="O156" s="107"/>
      <c r="P156" s="107"/>
      <c r="Q156" s="107" t="s">
        <v>50</v>
      </c>
      <c r="R156" s="109" t="s">
        <v>51</v>
      </c>
      <c r="S156" s="107"/>
      <c r="T156" s="107"/>
      <c r="U156" s="110"/>
      <c r="V156" s="110"/>
      <c r="W156" s="107"/>
      <c r="X156" s="107"/>
      <c r="Y156" s="107"/>
      <c r="Z156" s="107"/>
      <c r="AA156" s="107"/>
      <c r="AB156" s="107"/>
      <c r="AC156" s="107"/>
      <c r="AD156" s="107"/>
      <c r="AE156" s="107"/>
      <c r="AF156" s="107">
        <f t="shared" ca="1" si="1"/>
        <v>220</v>
      </c>
      <c r="AG156" s="107"/>
      <c r="AH156" s="107"/>
      <c r="AI156" s="111"/>
      <c r="AJ156" s="111"/>
      <c r="AK156" s="111"/>
      <c r="AL156" s="111"/>
      <c r="AM156" s="112"/>
      <c r="AN156" s="112"/>
      <c r="AO156" s="5" t="s">
        <v>66</v>
      </c>
      <c r="AP156" s="112" t="s">
        <v>101</v>
      </c>
      <c r="AQ156" s="5" t="s">
        <v>454</v>
      </c>
      <c r="AR156" s="5" t="s">
        <v>79</v>
      </c>
      <c r="AS156" s="5">
        <v>48</v>
      </c>
      <c r="AT156" s="5">
        <v>6</v>
      </c>
      <c r="AU156" s="112"/>
      <c r="AV156" s="112" t="s">
        <v>79</v>
      </c>
    </row>
    <row r="157" spans="1:48">
      <c r="A157" s="107" t="s">
        <v>457</v>
      </c>
      <c r="B157" s="107"/>
      <c r="C157" s="107"/>
      <c r="D157" s="114" t="s">
        <v>458</v>
      </c>
      <c r="E157" s="107"/>
      <c r="F157" s="109">
        <v>45783</v>
      </c>
      <c r="G157" s="109">
        <v>45797.958333333336</v>
      </c>
      <c r="H157" s="107" t="s">
        <v>459</v>
      </c>
      <c r="I157" s="109">
        <v>45797.363900462966</v>
      </c>
      <c r="J157" s="107"/>
      <c r="K157" s="107"/>
      <c r="L157" s="107">
        <v>2254.92</v>
      </c>
      <c r="M157" s="109" t="s">
        <v>49</v>
      </c>
      <c r="N157" s="108"/>
      <c r="O157" s="107"/>
      <c r="P157" s="107"/>
      <c r="Q157" s="107" t="s">
        <v>50</v>
      </c>
      <c r="R157" s="109" t="s">
        <v>51</v>
      </c>
      <c r="S157" s="107"/>
      <c r="T157" s="107"/>
      <c r="U157" s="110"/>
      <c r="V157" s="110"/>
      <c r="W157" s="107"/>
      <c r="X157" s="107"/>
      <c r="Y157" s="107"/>
      <c r="Z157" s="107"/>
      <c r="AA157" s="107"/>
      <c r="AB157" s="107"/>
      <c r="AC157" s="107"/>
      <c r="AD157" s="107"/>
      <c r="AE157" s="107"/>
      <c r="AF157" s="107">
        <f t="shared" ca="1" si="1"/>
        <v>219</v>
      </c>
      <c r="AG157" s="107"/>
      <c r="AH157" s="107"/>
      <c r="AI157" s="111"/>
      <c r="AJ157" s="111"/>
      <c r="AK157" s="111"/>
      <c r="AL157" s="111"/>
      <c r="AM157" s="112"/>
      <c r="AN157" s="112"/>
      <c r="AO157" s="5" t="s">
        <v>66</v>
      </c>
      <c r="AP157" s="112" t="s">
        <v>361</v>
      </c>
      <c r="AQ157" s="5" t="s">
        <v>454</v>
      </c>
      <c r="AR157" s="5" t="s">
        <v>79</v>
      </c>
      <c r="AS157" s="5">
        <v>8</v>
      </c>
      <c r="AT157" s="5">
        <v>1</v>
      </c>
      <c r="AU157" s="112"/>
      <c r="AV157" s="112" t="s">
        <v>79</v>
      </c>
    </row>
    <row r="158" spans="1:48">
      <c r="A158" s="107" t="s">
        <v>460</v>
      </c>
      <c r="B158" s="107"/>
      <c r="C158" s="107"/>
      <c r="D158" s="114" t="s">
        <v>461</v>
      </c>
      <c r="E158" s="107"/>
      <c r="F158" s="109">
        <v>45786</v>
      </c>
      <c r="G158" s="109">
        <v>45800.958333333336</v>
      </c>
      <c r="H158" s="107"/>
      <c r="I158" s="109">
        <v>45800.369444444441</v>
      </c>
      <c r="J158" s="107"/>
      <c r="K158" s="107"/>
      <c r="L158" s="107">
        <v>2392.8000000000002</v>
      </c>
      <c r="M158" s="109" t="s">
        <v>49</v>
      </c>
      <c r="N158" s="108"/>
      <c r="O158" s="107"/>
      <c r="P158" s="107"/>
      <c r="Q158" s="107" t="s">
        <v>50</v>
      </c>
      <c r="R158" s="109" t="s">
        <v>51</v>
      </c>
      <c r="S158" s="107"/>
      <c r="T158" s="107"/>
      <c r="U158" s="110"/>
      <c r="V158" s="110"/>
      <c r="W158" s="107"/>
      <c r="X158" s="107"/>
      <c r="Y158" s="107"/>
      <c r="Z158" s="107"/>
      <c r="AA158" s="107"/>
      <c r="AB158" s="107"/>
      <c r="AC158" s="107"/>
      <c r="AD158" s="107"/>
      <c r="AE158" s="107"/>
      <c r="AF158" s="107">
        <f t="shared" ca="1" si="1"/>
        <v>216</v>
      </c>
      <c r="AG158" s="107"/>
      <c r="AH158" s="107"/>
      <c r="AI158" s="111"/>
      <c r="AJ158" s="111"/>
      <c r="AK158" s="111"/>
      <c r="AL158" s="111"/>
      <c r="AM158" s="112"/>
      <c r="AN158" s="112"/>
      <c r="AO158" s="5" t="s">
        <v>66</v>
      </c>
      <c r="AP158" s="112" t="s">
        <v>177</v>
      </c>
      <c r="AQ158" s="5" t="s">
        <v>454</v>
      </c>
      <c r="AR158" s="5" t="s">
        <v>79</v>
      </c>
      <c r="AS158" s="5">
        <v>24</v>
      </c>
      <c r="AT158" s="5">
        <v>3</v>
      </c>
      <c r="AU158" s="112"/>
      <c r="AV158" s="112" t="s">
        <v>79</v>
      </c>
    </row>
    <row r="159" spans="1:48">
      <c r="A159" s="107" t="s">
        <v>462</v>
      </c>
      <c r="B159" s="107"/>
      <c r="C159" s="107"/>
      <c r="D159" s="114" t="s">
        <v>463</v>
      </c>
      <c r="E159" s="107"/>
      <c r="F159" s="109">
        <v>45882</v>
      </c>
      <c r="G159" s="109">
        <v>45895</v>
      </c>
      <c r="H159" s="107"/>
      <c r="I159" s="109">
        <v>45882.564351851855</v>
      </c>
      <c r="J159" s="107"/>
      <c r="K159" s="107"/>
      <c r="L159" s="107">
        <v>3088.8</v>
      </c>
      <c r="M159" s="109" t="s">
        <v>49</v>
      </c>
      <c r="N159" s="108"/>
      <c r="O159" s="107"/>
      <c r="P159" s="107"/>
      <c r="Q159" s="107" t="s">
        <v>50</v>
      </c>
      <c r="R159" s="109" t="s">
        <v>51</v>
      </c>
      <c r="S159" s="107"/>
      <c r="T159" s="107"/>
      <c r="U159" s="110"/>
      <c r="V159" s="110"/>
      <c r="W159" s="107"/>
      <c r="X159" s="107"/>
      <c r="Y159" s="107"/>
      <c r="Z159" s="107"/>
      <c r="AA159" s="107"/>
      <c r="AB159" s="107"/>
      <c r="AC159" s="107"/>
      <c r="AD159" s="107"/>
      <c r="AE159" s="107"/>
      <c r="AF159" s="107">
        <f t="shared" ca="1" si="1"/>
        <v>120</v>
      </c>
      <c r="AG159" s="107"/>
      <c r="AH159" s="107"/>
      <c r="AI159" s="111"/>
      <c r="AJ159" s="111"/>
      <c r="AK159" s="111"/>
      <c r="AL159" s="111"/>
      <c r="AM159" s="112"/>
      <c r="AN159" s="112"/>
      <c r="AO159" s="5" t="s">
        <v>52</v>
      </c>
      <c r="AP159" s="112" t="s">
        <v>109</v>
      </c>
      <c r="AQ159" s="5" t="s">
        <v>304</v>
      </c>
      <c r="AR159" s="5" t="s">
        <v>71</v>
      </c>
      <c r="AS159" s="5">
        <v>48</v>
      </c>
      <c r="AT159" s="5">
        <v>6</v>
      </c>
      <c r="AU159" s="112"/>
      <c r="AV159" s="112" t="s">
        <v>72</v>
      </c>
    </row>
    <row r="160" spans="1:48">
      <c r="A160" s="107" t="s">
        <v>464</v>
      </c>
      <c r="B160" s="107"/>
      <c r="C160" s="107"/>
      <c r="D160" s="114" t="s">
        <v>465</v>
      </c>
      <c r="E160" s="107"/>
      <c r="F160" s="109">
        <v>45786</v>
      </c>
      <c r="G160" s="109">
        <v>45800</v>
      </c>
      <c r="H160" s="107"/>
      <c r="I160" s="109">
        <v>45803.397962962961</v>
      </c>
      <c r="J160" s="107"/>
      <c r="K160" s="107"/>
      <c r="L160" s="107">
        <v>4390.5600000000004</v>
      </c>
      <c r="M160" s="109" t="s">
        <v>49</v>
      </c>
      <c r="N160" s="108"/>
      <c r="O160" s="107"/>
      <c r="P160" s="107"/>
      <c r="Q160" s="107" t="s">
        <v>50</v>
      </c>
      <c r="R160" s="109" t="s">
        <v>51</v>
      </c>
      <c r="S160" s="107"/>
      <c r="T160" s="107"/>
      <c r="U160" s="110"/>
      <c r="V160" s="110"/>
      <c r="W160" s="107"/>
      <c r="X160" s="107"/>
      <c r="Y160" s="107"/>
      <c r="Z160" s="107"/>
      <c r="AA160" s="107"/>
      <c r="AB160" s="107"/>
      <c r="AC160" s="107"/>
      <c r="AD160" s="107"/>
      <c r="AE160" s="107"/>
      <c r="AF160" s="107">
        <f t="shared" ca="1" si="1"/>
        <v>216</v>
      </c>
      <c r="AG160" s="107"/>
      <c r="AH160" s="107"/>
      <c r="AI160" s="111"/>
      <c r="AJ160" s="111"/>
      <c r="AK160" s="111"/>
      <c r="AL160" s="111"/>
      <c r="AM160" s="112"/>
      <c r="AN160" s="112"/>
      <c r="AO160" s="5" t="s">
        <v>66</v>
      </c>
      <c r="AP160" s="112" t="s">
        <v>177</v>
      </c>
      <c r="AQ160" s="5" t="s">
        <v>454</v>
      </c>
      <c r="AR160" s="5" t="s">
        <v>79</v>
      </c>
      <c r="AS160" s="5">
        <v>64</v>
      </c>
      <c r="AT160" s="5">
        <v>8</v>
      </c>
      <c r="AU160" s="112"/>
      <c r="AV160" s="112" t="s">
        <v>79</v>
      </c>
    </row>
    <row r="161" spans="1:48">
      <c r="A161" s="107" t="s">
        <v>466</v>
      </c>
      <c r="B161" s="107"/>
      <c r="C161" s="107"/>
      <c r="D161" s="114" t="s">
        <v>467</v>
      </c>
      <c r="E161" s="107"/>
      <c r="F161" s="109">
        <v>45882</v>
      </c>
      <c r="G161" s="109">
        <v>45887</v>
      </c>
      <c r="H161" s="107" t="s">
        <v>468</v>
      </c>
      <c r="I161" s="109">
        <v>45888.582106481481</v>
      </c>
      <c r="J161" s="107"/>
      <c r="K161" s="107"/>
      <c r="L161" s="107">
        <v>514.79999999999995</v>
      </c>
      <c r="M161" s="109" t="s">
        <v>49</v>
      </c>
      <c r="N161" s="108"/>
      <c r="O161" s="107"/>
      <c r="P161" s="107"/>
      <c r="Q161" s="107" t="s">
        <v>50</v>
      </c>
      <c r="R161" s="109" t="s">
        <v>51</v>
      </c>
      <c r="S161" s="107"/>
      <c r="T161" s="107"/>
      <c r="U161" s="110"/>
      <c r="V161" s="110"/>
      <c r="W161" s="107"/>
      <c r="X161" s="107"/>
      <c r="Y161" s="107"/>
      <c r="Z161" s="107"/>
      <c r="AA161" s="107"/>
      <c r="AB161" s="107"/>
      <c r="AC161" s="107"/>
      <c r="AD161" s="107"/>
      <c r="AE161" s="107"/>
      <c r="AF161" s="107">
        <f t="shared" ca="1" si="1"/>
        <v>120</v>
      </c>
      <c r="AG161" s="107"/>
      <c r="AH161" s="107"/>
      <c r="AI161" s="111"/>
      <c r="AJ161" s="111"/>
      <c r="AK161" s="111"/>
      <c r="AL161" s="111"/>
      <c r="AM161" s="112"/>
      <c r="AN161" s="112"/>
      <c r="AO161" s="5" t="s">
        <v>52</v>
      </c>
      <c r="AP161" s="112" t="s">
        <v>70</v>
      </c>
      <c r="AQ161" s="5" t="s">
        <v>304</v>
      </c>
      <c r="AR161" s="5" t="s">
        <v>71</v>
      </c>
      <c r="AS161" s="5">
        <v>8</v>
      </c>
      <c r="AT161" s="5">
        <v>1</v>
      </c>
      <c r="AU161" s="112"/>
      <c r="AV161" s="112" t="s">
        <v>72</v>
      </c>
    </row>
    <row r="162" spans="1:48">
      <c r="A162" s="107" t="s">
        <v>469</v>
      </c>
      <c r="B162" s="107"/>
      <c r="C162" s="107"/>
      <c r="D162" s="114" t="s">
        <v>470</v>
      </c>
      <c r="E162" s="107"/>
      <c r="F162" s="109">
        <v>45792</v>
      </c>
      <c r="G162" s="109">
        <v>45793</v>
      </c>
      <c r="H162" s="107"/>
      <c r="I162" s="109">
        <v>45794.407650462963</v>
      </c>
      <c r="J162" s="107"/>
      <c r="K162" s="107"/>
      <c r="L162" s="107">
        <v>1324.98</v>
      </c>
      <c r="M162" s="109" t="s">
        <v>49</v>
      </c>
      <c r="N162" s="108"/>
      <c r="O162" s="107"/>
      <c r="P162" s="107"/>
      <c r="Q162" s="107" t="s">
        <v>50</v>
      </c>
      <c r="R162" s="109" t="s">
        <v>51</v>
      </c>
      <c r="S162" s="107"/>
      <c r="T162" s="107"/>
      <c r="U162" s="110"/>
      <c r="V162" s="110"/>
      <c r="W162" s="107"/>
      <c r="X162" s="107"/>
      <c r="Y162" s="107"/>
      <c r="Z162" s="107"/>
      <c r="AA162" s="107"/>
      <c r="AB162" s="107"/>
      <c r="AC162" s="107"/>
      <c r="AD162" s="107"/>
      <c r="AE162" s="107"/>
      <c r="AF162" s="107">
        <f t="shared" ca="1" si="1"/>
        <v>210</v>
      </c>
      <c r="AG162" s="107"/>
      <c r="AH162" s="107"/>
      <c r="AI162" s="111"/>
      <c r="AJ162" s="111"/>
      <c r="AK162" s="111"/>
      <c r="AL162" s="111"/>
      <c r="AM162" s="112"/>
      <c r="AN162" s="112"/>
      <c r="AO162" s="5" t="s">
        <v>66</v>
      </c>
      <c r="AP162" s="112" t="s">
        <v>83</v>
      </c>
      <c r="AQ162" s="5" t="s">
        <v>454</v>
      </c>
      <c r="AR162" s="5" t="s">
        <v>79</v>
      </c>
      <c r="AS162" s="5">
        <v>16</v>
      </c>
      <c r="AT162" s="5">
        <v>2</v>
      </c>
      <c r="AU162" s="112"/>
      <c r="AV162" s="112" t="s">
        <v>79</v>
      </c>
    </row>
    <row r="163" spans="1:48">
      <c r="A163" s="107" t="s">
        <v>471</v>
      </c>
      <c r="B163" s="107"/>
      <c r="C163" s="107"/>
      <c r="D163" s="114" t="s">
        <v>472</v>
      </c>
      <c r="E163" s="107"/>
      <c r="F163" s="109">
        <v>45762</v>
      </c>
      <c r="G163" s="109">
        <v>45779</v>
      </c>
      <c r="H163" s="107"/>
      <c r="I163" s="109">
        <v>45783.413645833331</v>
      </c>
      <c r="J163" s="107"/>
      <c r="K163" s="107"/>
      <c r="L163" s="107">
        <v>3816.56</v>
      </c>
      <c r="M163" s="109" t="s">
        <v>49</v>
      </c>
      <c r="N163" s="108"/>
      <c r="O163" s="107"/>
      <c r="P163" s="107"/>
      <c r="Q163" s="107" t="s">
        <v>50</v>
      </c>
      <c r="R163" s="109" t="s">
        <v>51</v>
      </c>
      <c r="S163" s="107"/>
      <c r="T163" s="107"/>
      <c r="U163" s="110"/>
      <c r="V163" s="110"/>
      <c r="W163" s="107"/>
      <c r="X163" s="107"/>
      <c r="Y163" s="107"/>
      <c r="Z163" s="107"/>
      <c r="AA163" s="107"/>
      <c r="AB163" s="107"/>
      <c r="AC163" s="107"/>
      <c r="AD163" s="107"/>
      <c r="AE163" s="107"/>
      <c r="AF163" s="107">
        <f t="shared" ca="1" si="1"/>
        <v>240</v>
      </c>
      <c r="AG163" s="107"/>
      <c r="AH163" s="107"/>
      <c r="AI163" s="111"/>
      <c r="AJ163" s="111"/>
      <c r="AK163" s="111"/>
      <c r="AL163" s="111"/>
      <c r="AM163" s="112"/>
      <c r="AN163" s="112"/>
      <c r="AO163" s="5" t="s">
        <v>66</v>
      </c>
      <c r="AP163" s="112" t="s">
        <v>177</v>
      </c>
      <c r="AQ163" s="5" t="s">
        <v>454</v>
      </c>
      <c r="AR163" s="5" t="s">
        <v>79</v>
      </c>
      <c r="AS163" s="5">
        <v>64</v>
      </c>
      <c r="AT163" s="5">
        <v>8</v>
      </c>
      <c r="AU163" s="112"/>
      <c r="AV163" s="112" t="s">
        <v>79</v>
      </c>
    </row>
    <row r="164" spans="1:48">
      <c r="A164" s="107" t="s">
        <v>473</v>
      </c>
      <c r="B164" s="107"/>
      <c r="C164" s="107"/>
      <c r="D164" s="114" t="s">
        <v>474</v>
      </c>
      <c r="E164" s="107"/>
      <c r="F164" s="109">
        <v>45786</v>
      </c>
      <c r="G164" s="109">
        <v>45807</v>
      </c>
      <c r="H164" s="107" t="s">
        <v>475</v>
      </c>
      <c r="I164" s="109">
        <v>45797.420532407406</v>
      </c>
      <c r="J164" s="107"/>
      <c r="K164" s="107"/>
      <c r="L164" s="107">
        <v>4090</v>
      </c>
      <c r="M164" s="109" t="s">
        <v>49</v>
      </c>
      <c r="N164" s="108"/>
      <c r="O164" s="107"/>
      <c r="P164" s="107"/>
      <c r="Q164" s="107" t="s">
        <v>50</v>
      </c>
      <c r="R164" s="109" t="s">
        <v>51</v>
      </c>
      <c r="S164" s="107"/>
      <c r="T164" s="107"/>
      <c r="U164" s="110"/>
      <c r="V164" s="110"/>
      <c r="W164" s="107"/>
      <c r="X164" s="107"/>
      <c r="Y164" s="107"/>
      <c r="Z164" s="107"/>
      <c r="AA164" s="107"/>
      <c r="AB164" s="107"/>
      <c r="AC164" s="107"/>
      <c r="AD164" s="107"/>
      <c r="AE164" s="107"/>
      <c r="AF164" s="107">
        <f t="shared" ca="1" si="1"/>
        <v>216</v>
      </c>
      <c r="AG164" s="107"/>
      <c r="AH164" s="107"/>
      <c r="AI164" s="111"/>
      <c r="AJ164" s="111"/>
      <c r="AK164" s="111"/>
      <c r="AL164" s="111"/>
      <c r="AM164" s="112"/>
      <c r="AN164" s="112"/>
      <c r="AO164" s="5" t="s">
        <v>66</v>
      </c>
      <c r="AP164" s="112" t="s">
        <v>118</v>
      </c>
      <c r="AQ164" s="5" t="s">
        <v>454</v>
      </c>
      <c r="AR164" s="5" t="s">
        <v>132</v>
      </c>
      <c r="AS164" s="5">
        <v>96</v>
      </c>
      <c r="AT164" s="5">
        <v>12</v>
      </c>
      <c r="AU164" s="112"/>
      <c r="AV164" s="112" t="s">
        <v>56</v>
      </c>
    </row>
    <row r="165" spans="1:48">
      <c r="A165" s="107" t="s">
        <v>476</v>
      </c>
      <c r="B165" s="107"/>
      <c r="C165" s="107"/>
      <c r="D165" s="114" t="s">
        <v>477</v>
      </c>
      <c r="E165" s="107"/>
      <c r="F165" s="109">
        <v>45793</v>
      </c>
      <c r="G165" s="109">
        <v>45807.958333333336</v>
      </c>
      <c r="H165" s="107"/>
      <c r="I165" s="109">
        <v>45807.427199074074</v>
      </c>
      <c r="J165" s="107"/>
      <c r="K165" s="107"/>
      <c r="L165" s="107">
        <v>43153.04</v>
      </c>
      <c r="M165" s="109" t="s">
        <v>49</v>
      </c>
      <c r="N165" s="108"/>
      <c r="O165" s="107"/>
      <c r="P165" s="107"/>
      <c r="Q165" s="107" t="s">
        <v>50</v>
      </c>
      <c r="R165" s="109" t="s">
        <v>51</v>
      </c>
      <c r="S165" s="107"/>
      <c r="T165" s="107"/>
      <c r="U165" s="110"/>
      <c r="V165" s="110"/>
      <c r="W165" s="107"/>
      <c r="X165" s="107"/>
      <c r="Y165" s="107"/>
      <c r="Z165" s="107"/>
      <c r="AA165" s="107"/>
      <c r="AB165" s="107"/>
      <c r="AC165" s="107"/>
      <c r="AD165" s="107"/>
      <c r="AE165" s="107"/>
      <c r="AF165" s="107">
        <f t="shared" ca="1" si="1"/>
        <v>209</v>
      </c>
      <c r="AG165" s="107"/>
      <c r="AH165" s="107"/>
      <c r="AI165" s="111"/>
      <c r="AJ165" s="111"/>
      <c r="AK165" s="111"/>
      <c r="AL165" s="111"/>
      <c r="AM165" s="112"/>
      <c r="AN165" s="112"/>
      <c r="AO165" s="5" t="s">
        <v>66</v>
      </c>
      <c r="AP165" s="112" t="s">
        <v>118</v>
      </c>
      <c r="AQ165" s="5" t="s">
        <v>454</v>
      </c>
      <c r="AR165" s="5" t="s">
        <v>478</v>
      </c>
      <c r="AS165" s="5">
        <v>896</v>
      </c>
      <c r="AT165" s="5">
        <v>56</v>
      </c>
      <c r="AU165" s="112"/>
      <c r="AV165" s="112" t="s">
        <v>56</v>
      </c>
    </row>
    <row r="166" spans="1:48">
      <c r="A166" s="107" t="s">
        <v>479</v>
      </c>
      <c r="B166" s="107"/>
      <c r="C166" s="107"/>
      <c r="D166" s="114" t="s">
        <v>480</v>
      </c>
      <c r="E166" s="107"/>
      <c r="F166" s="109">
        <v>45799</v>
      </c>
      <c r="G166" s="109">
        <v>45806</v>
      </c>
      <c r="H166" s="107"/>
      <c r="I166" s="109">
        <v>45803.432800925926</v>
      </c>
      <c r="J166" s="107"/>
      <c r="K166" s="107"/>
      <c r="L166" s="107">
        <v>125.8</v>
      </c>
      <c r="M166" s="109" t="s">
        <v>49</v>
      </c>
      <c r="N166" s="108"/>
      <c r="O166" s="107"/>
      <c r="P166" s="107"/>
      <c r="Q166" s="107" t="s">
        <v>50</v>
      </c>
      <c r="R166" s="109" t="s">
        <v>51</v>
      </c>
      <c r="S166" s="107"/>
      <c r="T166" s="107"/>
      <c r="U166" s="110"/>
      <c r="V166" s="110"/>
      <c r="W166" s="107"/>
      <c r="X166" s="107"/>
      <c r="Y166" s="107"/>
      <c r="Z166" s="107"/>
      <c r="AA166" s="107"/>
      <c r="AB166" s="107"/>
      <c r="AC166" s="107"/>
      <c r="AD166" s="107"/>
      <c r="AE166" s="107"/>
      <c r="AF166" s="107">
        <f t="shared" ca="1" si="1"/>
        <v>203</v>
      </c>
      <c r="AG166" s="107"/>
      <c r="AH166" s="107"/>
      <c r="AI166" s="111"/>
      <c r="AJ166" s="111"/>
      <c r="AK166" s="111"/>
      <c r="AL166" s="111"/>
      <c r="AM166" s="112"/>
      <c r="AN166" s="112"/>
      <c r="AO166" s="5" t="s">
        <v>66</v>
      </c>
      <c r="AP166" s="112" t="s">
        <v>481</v>
      </c>
      <c r="AQ166" s="5" t="s">
        <v>454</v>
      </c>
      <c r="AR166" s="5" t="s">
        <v>55</v>
      </c>
      <c r="AS166" s="5">
        <v>8</v>
      </c>
      <c r="AT166" s="5">
        <v>1</v>
      </c>
      <c r="AU166" s="112"/>
      <c r="AV166" s="112" t="s">
        <v>56</v>
      </c>
    </row>
    <row r="167" spans="1:48">
      <c r="A167" s="107" t="s">
        <v>482</v>
      </c>
      <c r="B167" s="107"/>
      <c r="C167" s="107"/>
      <c r="D167" s="114" t="s">
        <v>483</v>
      </c>
      <c r="E167" s="107"/>
      <c r="F167" s="109">
        <v>45798</v>
      </c>
      <c r="G167" s="109">
        <v>45805</v>
      </c>
      <c r="H167" s="107"/>
      <c r="I167" s="109">
        <v>45804.436481481483</v>
      </c>
      <c r="J167" s="107"/>
      <c r="K167" s="107"/>
      <c r="L167" s="107">
        <v>320</v>
      </c>
      <c r="M167" s="109" t="s">
        <v>49</v>
      </c>
      <c r="N167" s="108"/>
      <c r="O167" s="107"/>
      <c r="P167" s="107"/>
      <c r="Q167" s="107" t="s">
        <v>50</v>
      </c>
      <c r="R167" s="109" t="s">
        <v>51</v>
      </c>
      <c r="S167" s="107"/>
      <c r="T167" s="107"/>
      <c r="U167" s="110"/>
      <c r="V167" s="110"/>
      <c r="W167" s="107"/>
      <c r="X167" s="107"/>
      <c r="Y167" s="107"/>
      <c r="Z167" s="107"/>
      <c r="AA167" s="107"/>
      <c r="AB167" s="107"/>
      <c r="AC167" s="107"/>
      <c r="AD167" s="107"/>
      <c r="AE167" s="107"/>
      <c r="AF167" s="107">
        <f t="shared" ca="1" si="1"/>
        <v>204</v>
      </c>
      <c r="AG167" s="107"/>
      <c r="AH167" s="107"/>
      <c r="AI167" s="111"/>
      <c r="AJ167" s="111"/>
      <c r="AK167" s="111"/>
      <c r="AL167" s="111"/>
      <c r="AM167" s="112"/>
      <c r="AN167" s="112"/>
      <c r="AO167" s="5" t="s">
        <v>66</v>
      </c>
      <c r="AP167" s="112" t="s">
        <v>301</v>
      </c>
      <c r="AQ167" s="5" t="s">
        <v>454</v>
      </c>
      <c r="AR167" s="5" t="s">
        <v>132</v>
      </c>
      <c r="AS167" s="5">
        <v>8</v>
      </c>
      <c r="AT167" s="5">
        <v>1</v>
      </c>
      <c r="AU167" s="112"/>
      <c r="AV167" s="112" t="s">
        <v>72</v>
      </c>
    </row>
    <row r="168" spans="1:48">
      <c r="A168" s="107" t="s">
        <v>484</v>
      </c>
      <c r="B168" s="107"/>
      <c r="C168" s="107"/>
      <c r="D168" s="114" t="s">
        <v>485</v>
      </c>
      <c r="E168" s="107"/>
      <c r="F168" s="109">
        <v>45793</v>
      </c>
      <c r="G168" s="109">
        <v>45807.958333333336</v>
      </c>
      <c r="H168" s="107" t="s">
        <v>486</v>
      </c>
      <c r="I168" s="109">
        <v>45807.441365740742</v>
      </c>
      <c r="J168" s="107"/>
      <c r="K168" s="107"/>
      <c r="L168" s="107">
        <v>37081.22</v>
      </c>
      <c r="M168" s="109" t="s">
        <v>49</v>
      </c>
      <c r="N168" s="108"/>
      <c r="O168" s="107"/>
      <c r="P168" s="107"/>
      <c r="Q168" s="107" t="s">
        <v>50</v>
      </c>
      <c r="R168" s="109" t="s">
        <v>51</v>
      </c>
      <c r="S168" s="107"/>
      <c r="T168" s="107"/>
      <c r="U168" s="110"/>
      <c r="V168" s="110"/>
      <c r="W168" s="107"/>
      <c r="X168" s="107"/>
      <c r="Y168" s="107"/>
      <c r="Z168" s="107"/>
      <c r="AA168" s="107"/>
      <c r="AB168" s="107"/>
      <c r="AC168" s="107"/>
      <c r="AD168" s="107"/>
      <c r="AE168" s="107"/>
      <c r="AF168" s="107">
        <f t="shared" ca="1" si="1"/>
        <v>209</v>
      </c>
      <c r="AG168" s="107"/>
      <c r="AH168" s="107"/>
      <c r="AI168" s="111"/>
      <c r="AJ168" s="111"/>
      <c r="AK168" s="111"/>
      <c r="AL168" s="111"/>
      <c r="AM168" s="112"/>
      <c r="AN168" s="112"/>
      <c r="AO168" s="5" t="s">
        <v>66</v>
      </c>
      <c r="AP168" s="112" t="s">
        <v>267</v>
      </c>
      <c r="AQ168" s="5" t="s">
        <v>454</v>
      </c>
      <c r="AR168" s="5" t="s">
        <v>478</v>
      </c>
      <c r="AS168" s="5">
        <v>688</v>
      </c>
      <c r="AT168" s="5">
        <v>46</v>
      </c>
      <c r="AU168" s="112"/>
      <c r="AV168" s="112" t="s">
        <v>56</v>
      </c>
    </row>
    <row r="169" spans="1:48">
      <c r="A169" s="107" t="s">
        <v>487</v>
      </c>
      <c r="B169" s="107"/>
      <c r="C169" s="107"/>
      <c r="D169" s="114" t="s">
        <v>488</v>
      </c>
      <c r="E169" s="107"/>
      <c r="F169" s="109">
        <v>45779</v>
      </c>
      <c r="G169" s="109">
        <v>45786</v>
      </c>
      <c r="H169" s="107" t="s">
        <v>489</v>
      </c>
      <c r="I169" s="109">
        <v>45779.459050925929</v>
      </c>
      <c r="J169" s="107"/>
      <c r="K169" s="107"/>
      <c r="L169" s="107">
        <v>5320.32</v>
      </c>
      <c r="M169" s="109" t="s">
        <v>49</v>
      </c>
      <c r="N169" s="108"/>
      <c r="O169" s="107"/>
      <c r="P169" s="107"/>
      <c r="Q169" s="107" t="s">
        <v>50</v>
      </c>
      <c r="R169" s="109" t="s">
        <v>51</v>
      </c>
      <c r="S169" s="107"/>
      <c r="T169" s="107"/>
      <c r="U169" s="110"/>
      <c r="V169" s="110"/>
      <c r="W169" s="107"/>
      <c r="X169" s="107"/>
      <c r="Y169" s="107"/>
      <c r="Z169" s="107"/>
      <c r="AA169" s="107"/>
      <c r="AB169" s="107"/>
      <c r="AC169" s="107"/>
      <c r="AD169" s="107"/>
      <c r="AE169" s="107"/>
      <c r="AF169" s="107">
        <f t="shared" ca="1" si="1"/>
        <v>223</v>
      </c>
      <c r="AG169" s="107"/>
      <c r="AH169" s="107"/>
      <c r="AI169" s="111"/>
      <c r="AJ169" s="111"/>
      <c r="AK169" s="111"/>
      <c r="AL169" s="111"/>
      <c r="AM169" s="112"/>
      <c r="AN169" s="112"/>
      <c r="AO169" s="5" t="s">
        <v>66</v>
      </c>
      <c r="AP169" s="112" t="s">
        <v>267</v>
      </c>
      <c r="AQ169" s="5" t="s">
        <v>454</v>
      </c>
      <c r="AR169" s="5" t="s">
        <v>94</v>
      </c>
      <c r="AS169" s="5">
        <v>304</v>
      </c>
      <c r="AT169" s="5">
        <v>19</v>
      </c>
      <c r="AU169" s="112"/>
      <c r="AV169" s="112" t="s">
        <v>56</v>
      </c>
    </row>
    <row r="170" spans="1:48">
      <c r="A170" s="107" t="s">
        <v>490</v>
      </c>
      <c r="B170" s="107"/>
      <c r="C170" s="107"/>
      <c r="D170" s="114" t="s">
        <v>491</v>
      </c>
      <c r="E170" s="107"/>
      <c r="F170" s="109">
        <v>45782</v>
      </c>
      <c r="G170" s="109">
        <v>45807</v>
      </c>
      <c r="H170" s="107" t="s">
        <v>492</v>
      </c>
      <c r="I170" s="109">
        <v>45784.464375000003</v>
      </c>
      <c r="J170" s="107"/>
      <c r="K170" s="107"/>
      <c r="L170" s="107">
        <v>6107.99</v>
      </c>
      <c r="M170" s="109" t="s">
        <v>49</v>
      </c>
      <c r="N170" s="108"/>
      <c r="O170" s="107"/>
      <c r="P170" s="107"/>
      <c r="Q170" s="107" t="s">
        <v>50</v>
      </c>
      <c r="R170" s="109" t="s">
        <v>51</v>
      </c>
      <c r="S170" s="107"/>
      <c r="T170" s="107"/>
      <c r="U170" s="110"/>
      <c r="V170" s="110"/>
      <c r="W170" s="107"/>
      <c r="X170" s="107"/>
      <c r="Y170" s="107"/>
      <c r="Z170" s="107"/>
      <c r="AA170" s="107"/>
      <c r="AB170" s="107"/>
      <c r="AC170" s="107"/>
      <c r="AD170" s="107"/>
      <c r="AE170" s="107"/>
      <c r="AF170" s="107">
        <f t="shared" ca="1" si="1"/>
        <v>220</v>
      </c>
      <c r="AG170" s="107"/>
      <c r="AH170" s="107"/>
      <c r="AI170" s="111"/>
      <c r="AJ170" s="111"/>
      <c r="AK170" s="111"/>
      <c r="AL170" s="111"/>
      <c r="AM170" s="112"/>
      <c r="AN170" s="112"/>
      <c r="AO170" s="5" t="s">
        <v>66</v>
      </c>
      <c r="AP170" s="112" t="s">
        <v>493</v>
      </c>
      <c r="AQ170" s="5" t="s">
        <v>454</v>
      </c>
      <c r="AR170" s="5" t="s">
        <v>94</v>
      </c>
      <c r="AS170" s="5">
        <v>0</v>
      </c>
      <c r="AT170" s="5">
        <v>0</v>
      </c>
      <c r="AU170" s="112"/>
      <c r="AV170" s="112" t="s">
        <v>95</v>
      </c>
    </row>
    <row r="171" spans="1:48">
      <c r="A171" s="107" t="s">
        <v>494</v>
      </c>
      <c r="B171" s="107"/>
      <c r="C171" s="107"/>
      <c r="D171" s="114" t="s">
        <v>495</v>
      </c>
      <c r="E171" s="107"/>
      <c r="F171" s="109">
        <v>45884</v>
      </c>
      <c r="G171" s="109">
        <v>45900</v>
      </c>
      <c r="H171" s="107" t="s">
        <v>496</v>
      </c>
      <c r="I171" s="109">
        <v>45888.702719907407</v>
      </c>
      <c r="J171" s="107"/>
      <c r="K171" s="107"/>
      <c r="L171" s="107">
        <v>959.86</v>
      </c>
      <c r="M171" s="109" t="s">
        <v>49</v>
      </c>
      <c r="N171" s="108"/>
      <c r="O171" s="107"/>
      <c r="P171" s="107"/>
      <c r="Q171" s="107" t="s">
        <v>50</v>
      </c>
      <c r="R171" s="109" t="s">
        <v>51</v>
      </c>
      <c r="S171" s="107"/>
      <c r="T171" s="107"/>
      <c r="U171" s="110"/>
      <c r="V171" s="110"/>
      <c r="W171" s="107"/>
      <c r="X171" s="107"/>
      <c r="Y171" s="107"/>
      <c r="Z171" s="107"/>
      <c r="AA171" s="107"/>
      <c r="AB171" s="107"/>
      <c r="AC171" s="107"/>
      <c r="AD171" s="107"/>
      <c r="AE171" s="107"/>
      <c r="AF171" s="107">
        <f t="shared" ca="1" si="1"/>
        <v>118</v>
      </c>
      <c r="AG171" s="107"/>
      <c r="AH171" s="107"/>
      <c r="AI171" s="111"/>
      <c r="AJ171" s="111"/>
      <c r="AK171" s="111"/>
      <c r="AL171" s="111"/>
      <c r="AM171" s="112"/>
      <c r="AN171" s="112"/>
      <c r="AO171" s="5" t="s">
        <v>52</v>
      </c>
      <c r="AP171" s="112" t="s">
        <v>497</v>
      </c>
      <c r="AQ171" s="5" t="s">
        <v>304</v>
      </c>
      <c r="AR171" s="5" t="s">
        <v>55</v>
      </c>
      <c r="AS171" s="5">
        <v>48</v>
      </c>
      <c r="AT171" s="5">
        <v>6</v>
      </c>
      <c r="AU171" s="112"/>
      <c r="AV171" s="112" t="s">
        <v>56</v>
      </c>
    </row>
    <row r="172" spans="1:48">
      <c r="A172" s="107" t="s">
        <v>498</v>
      </c>
      <c r="B172" s="107"/>
      <c r="C172" s="107"/>
      <c r="D172" s="114" t="s">
        <v>499</v>
      </c>
      <c r="E172" s="107"/>
      <c r="F172" s="109">
        <v>45884</v>
      </c>
      <c r="G172" s="109">
        <v>45900</v>
      </c>
      <c r="H172" s="107"/>
      <c r="I172" s="109">
        <v>45887.747152777774</v>
      </c>
      <c r="J172" s="107"/>
      <c r="K172" s="107"/>
      <c r="L172" s="107">
        <v>2806.65</v>
      </c>
      <c r="M172" s="109" t="s">
        <v>49</v>
      </c>
      <c r="N172" s="108"/>
      <c r="O172" s="107"/>
      <c r="P172" s="107"/>
      <c r="Q172" s="107" t="s">
        <v>50</v>
      </c>
      <c r="R172" s="109" t="s">
        <v>51</v>
      </c>
      <c r="S172" s="107"/>
      <c r="T172" s="107"/>
      <c r="U172" s="110"/>
      <c r="V172" s="110"/>
      <c r="W172" s="107"/>
      <c r="X172" s="107"/>
      <c r="Y172" s="107"/>
      <c r="Z172" s="107"/>
      <c r="AA172" s="107"/>
      <c r="AB172" s="107"/>
      <c r="AC172" s="107"/>
      <c r="AD172" s="107"/>
      <c r="AE172" s="107"/>
      <c r="AF172" s="107">
        <f t="shared" ca="1" si="1"/>
        <v>118</v>
      </c>
      <c r="AG172" s="107"/>
      <c r="AH172" s="107"/>
      <c r="AI172" s="111"/>
      <c r="AJ172" s="111"/>
      <c r="AK172" s="111"/>
      <c r="AL172" s="111"/>
      <c r="AM172" s="112"/>
      <c r="AN172" s="112"/>
      <c r="AO172" s="5" t="s">
        <v>52</v>
      </c>
      <c r="AP172" s="112" t="s">
        <v>500</v>
      </c>
      <c r="AQ172" s="5" t="s">
        <v>304</v>
      </c>
      <c r="AR172" s="5" t="s">
        <v>55</v>
      </c>
      <c r="AS172" s="5">
        <v>176</v>
      </c>
      <c r="AT172" s="5">
        <v>22</v>
      </c>
      <c r="AU172" s="112"/>
      <c r="AV172" s="112" t="s">
        <v>56</v>
      </c>
    </row>
    <row r="173" spans="1:48">
      <c r="A173" s="107" t="s">
        <v>501</v>
      </c>
      <c r="B173" s="107"/>
      <c r="C173" s="107"/>
      <c r="D173" s="114" t="s">
        <v>502</v>
      </c>
      <c r="E173" s="107"/>
      <c r="F173" s="109">
        <v>45885</v>
      </c>
      <c r="G173" s="109">
        <v>45889</v>
      </c>
      <c r="H173" s="107"/>
      <c r="I173" s="109">
        <v>45889.738993055558</v>
      </c>
      <c r="J173" s="107"/>
      <c r="K173" s="107"/>
      <c r="L173" s="107">
        <v>346.5</v>
      </c>
      <c r="M173" s="109" t="s">
        <v>49</v>
      </c>
      <c r="N173" s="108"/>
      <c r="O173" s="107"/>
      <c r="P173" s="107"/>
      <c r="Q173" s="107" t="s">
        <v>50</v>
      </c>
      <c r="R173" s="109" t="s">
        <v>51</v>
      </c>
      <c r="S173" s="107"/>
      <c r="T173" s="107"/>
      <c r="U173" s="110"/>
      <c r="V173" s="110"/>
      <c r="W173" s="107"/>
      <c r="X173" s="107"/>
      <c r="Y173" s="107"/>
      <c r="Z173" s="107"/>
      <c r="AA173" s="107"/>
      <c r="AB173" s="107"/>
      <c r="AC173" s="107"/>
      <c r="AD173" s="107"/>
      <c r="AE173" s="107"/>
      <c r="AF173" s="107">
        <f t="shared" ca="1" si="1"/>
        <v>117</v>
      </c>
      <c r="AG173" s="107"/>
      <c r="AH173" s="107"/>
      <c r="AI173" s="111"/>
      <c r="AJ173" s="111"/>
      <c r="AK173" s="111"/>
      <c r="AL173" s="111"/>
      <c r="AM173" s="112"/>
      <c r="AN173" s="112"/>
      <c r="AO173" s="5" t="s">
        <v>52</v>
      </c>
      <c r="AP173" s="112" t="s">
        <v>217</v>
      </c>
      <c r="AQ173" s="5" t="s">
        <v>304</v>
      </c>
      <c r="AR173" s="5" t="s">
        <v>71</v>
      </c>
      <c r="AS173" s="5">
        <v>8</v>
      </c>
      <c r="AT173" s="5">
        <v>1</v>
      </c>
      <c r="AU173" s="112"/>
      <c r="AV173" s="112" t="s">
        <v>72</v>
      </c>
    </row>
    <row r="174" spans="1:48">
      <c r="A174" s="107" t="s">
        <v>503</v>
      </c>
      <c r="B174" s="107"/>
      <c r="C174" s="107"/>
      <c r="D174" s="114" t="s">
        <v>504</v>
      </c>
      <c r="E174" s="107"/>
      <c r="F174" s="109">
        <v>45885</v>
      </c>
      <c r="G174" s="109">
        <v>45889</v>
      </c>
      <c r="H174" s="107"/>
      <c r="I174" s="109">
        <v>45888.399421296293</v>
      </c>
      <c r="J174" s="107"/>
      <c r="K174" s="107"/>
      <c r="L174" s="107">
        <v>346.5</v>
      </c>
      <c r="M174" s="109" t="s">
        <v>49</v>
      </c>
      <c r="N174" s="108"/>
      <c r="O174" s="107"/>
      <c r="P174" s="107"/>
      <c r="Q174" s="107" t="s">
        <v>50</v>
      </c>
      <c r="R174" s="109" t="s">
        <v>51</v>
      </c>
      <c r="S174" s="107"/>
      <c r="T174" s="107"/>
      <c r="U174" s="110"/>
      <c r="V174" s="110"/>
      <c r="W174" s="107"/>
      <c r="X174" s="107"/>
      <c r="Y174" s="107"/>
      <c r="Z174" s="107"/>
      <c r="AA174" s="107"/>
      <c r="AB174" s="107"/>
      <c r="AC174" s="107"/>
      <c r="AD174" s="107"/>
      <c r="AE174" s="107"/>
      <c r="AF174" s="107">
        <f t="shared" ca="1" si="1"/>
        <v>117</v>
      </c>
      <c r="AG174" s="107"/>
      <c r="AH174" s="107"/>
      <c r="AI174" s="111"/>
      <c r="AJ174" s="111"/>
      <c r="AK174" s="111"/>
      <c r="AL174" s="111"/>
      <c r="AM174" s="112"/>
      <c r="AN174" s="112"/>
      <c r="AO174" s="5" t="s">
        <v>52</v>
      </c>
      <c r="AP174" s="112" t="s">
        <v>112</v>
      </c>
      <c r="AQ174" s="5" t="s">
        <v>304</v>
      </c>
      <c r="AR174" s="5" t="s">
        <v>132</v>
      </c>
      <c r="AS174" s="5">
        <v>8</v>
      </c>
      <c r="AT174" s="5">
        <v>1</v>
      </c>
      <c r="AU174" s="112"/>
      <c r="AV174" s="112" t="s">
        <v>72</v>
      </c>
    </row>
    <row r="175" spans="1:48">
      <c r="A175" s="107" t="s">
        <v>505</v>
      </c>
      <c r="B175" s="107"/>
      <c r="C175" s="107"/>
      <c r="D175" s="114" t="s">
        <v>506</v>
      </c>
      <c r="E175" s="107"/>
      <c r="F175" s="109">
        <v>45887</v>
      </c>
      <c r="G175" s="109">
        <v>45889</v>
      </c>
      <c r="H175" s="107"/>
      <c r="I175" s="109">
        <v>45889.574456018519</v>
      </c>
      <c r="J175" s="107"/>
      <c r="K175" s="107"/>
      <c r="L175" s="107">
        <v>133.65</v>
      </c>
      <c r="M175" s="109" t="s">
        <v>49</v>
      </c>
      <c r="N175" s="108"/>
      <c r="O175" s="107"/>
      <c r="P175" s="107"/>
      <c r="Q175" s="107" t="s">
        <v>50</v>
      </c>
      <c r="R175" s="109" t="s">
        <v>51</v>
      </c>
      <c r="S175" s="107"/>
      <c r="T175" s="107"/>
      <c r="U175" s="110"/>
      <c r="V175" s="110"/>
      <c r="W175" s="107"/>
      <c r="X175" s="107"/>
      <c r="Y175" s="107"/>
      <c r="Z175" s="107"/>
      <c r="AA175" s="107"/>
      <c r="AB175" s="107"/>
      <c r="AC175" s="107"/>
      <c r="AD175" s="107"/>
      <c r="AE175" s="107"/>
      <c r="AF175" s="107">
        <f t="shared" ca="1" si="1"/>
        <v>115</v>
      </c>
      <c r="AG175" s="107"/>
      <c r="AH175" s="107"/>
      <c r="AI175" s="111"/>
      <c r="AJ175" s="111"/>
      <c r="AK175" s="111"/>
      <c r="AL175" s="111"/>
      <c r="AM175" s="112"/>
      <c r="AN175" s="112"/>
      <c r="AO175" s="5" t="s">
        <v>66</v>
      </c>
      <c r="AP175" s="112" t="s">
        <v>507</v>
      </c>
      <c r="AQ175" s="5" t="s">
        <v>304</v>
      </c>
      <c r="AR175" s="5" t="s">
        <v>55</v>
      </c>
      <c r="AS175" s="5">
        <v>8</v>
      </c>
      <c r="AT175" s="5">
        <v>1</v>
      </c>
      <c r="AU175" s="112"/>
      <c r="AV175" s="112" t="s">
        <v>72</v>
      </c>
    </row>
    <row r="176" spans="1:48">
      <c r="A176" s="107" t="s">
        <v>508</v>
      </c>
      <c r="B176" s="107"/>
      <c r="C176" s="107"/>
      <c r="D176" s="114" t="s">
        <v>509</v>
      </c>
      <c r="E176" s="107"/>
      <c r="F176" s="109">
        <v>45887</v>
      </c>
      <c r="G176" s="109">
        <v>45891</v>
      </c>
      <c r="H176" s="107" t="s">
        <v>510</v>
      </c>
      <c r="I176" s="109">
        <v>45895.685011574074</v>
      </c>
      <c r="J176" s="107"/>
      <c r="K176" s="107"/>
      <c r="L176" s="107">
        <v>596.5</v>
      </c>
      <c r="M176" s="109" t="s">
        <v>49</v>
      </c>
      <c r="N176" s="108"/>
      <c r="O176" s="107"/>
      <c r="P176" s="107"/>
      <c r="Q176" s="107" t="s">
        <v>50</v>
      </c>
      <c r="R176" s="109" t="s">
        <v>51</v>
      </c>
      <c r="S176" s="107"/>
      <c r="T176" s="107"/>
      <c r="U176" s="110"/>
      <c r="V176" s="110"/>
      <c r="W176" s="107"/>
      <c r="X176" s="107"/>
      <c r="Y176" s="107"/>
      <c r="Z176" s="107"/>
      <c r="AA176" s="107"/>
      <c r="AB176" s="107"/>
      <c r="AC176" s="107"/>
      <c r="AD176" s="107"/>
      <c r="AE176" s="107"/>
      <c r="AF176" s="107">
        <f t="shared" ca="1" si="1"/>
        <v>115</v>
      </c>
      <c r="AG176" s="107"/>
      <c r="AH176" s="107"/>
      <c r="AI176" s="111"/>
      <c r="AJ176" s="111"/>
      <c r="AK176" s="111"/>
      <c r="AL176" s="111"/>
      <c r="AM176" s="112"/>
      <c r="AN176" s="112"/>
      <c r="AO176" s="5" t="s">
        <v>66</v>
      </c>
      <c r="AP176" s="112" t="s">
        <v>85</v>
      </c>
      <c r="AQ176" s="5" t="s">
        <v>304</v>
      </c>
      <c r="AR176" s="5" t="s">
        <v>132</v>
      </c>
      <c r="AS176" s="5">
        <v>8</v>
      </c>
      <c r="AT176" s="5">
        <v>1</v>
      </c>
      <c r="AU176" s="112"/>
      <c r="AV176" s="112" t="s">
        <v>72</v>
      </c>
    </row>
    <row r="177" spans="1:48">
      <c r="A177" s="107" t="s">
        <v>511</v>
      </c>
      <c r="B177" s="107"/>
      <c r="C177" s="107"/>
      <c r="D177" s="114" t="s">
        <v>512</v>
      </c>
      <c r="E177" s="107"/>
      <c r="F177" s="109">
        <v>45887</v>
      </c>
      <c r="G177" s="109">
        <v>45899</v>
      </c>
      <c r="H177" s="107"/>
      <c r="I177" s="109">
        <v>45891.342094907406</v>
      </c>
      <c r="J177" s="107"/>
      <c r="K177" s="107"/>
      <c r="L177" s="107">
        <v>1202.8499999999999</v>
      </c>
      <c r="M177" s="109" t="s">
        <v>49</v>
      </c>
      <c r="N177" s="108"/>
      <c r="O177" s="107"/>
      <c r="P177" s="107"/>
      <c r="Q177" s="107" t="s">
        <v>50</v>
      </c>
      <c r="R177" s="109" t="s">
        <v>51</v>
      </c>
      <c r="S177" s="107"/>
      <c r="T177" s="107"/>
      <c r="U177" s="110"/>
      <c r="V177" s="110"/>
      <c r="W177" s="107"/>
      <c r="X177" s="107"/>
      <c r="Y177" s="107"/>
      <c r="Z177" s="107"/>
      <c r="AA177" s="107"/>
      <c r="AB177" s="107"/>
      <c r="AC177" s="107"/>
      <c r="AD177" s="107"/>
      <c r="AE177" s="107"/>
      <c r="AF177" s="107">
        <f t="shared" ca="1" si="1"/>
        <v>115</v>
      </c>
      <c r="AG177" s="107"/>
      <c r="AH177" s="107"/>
      <c r="AI177" s="111"/>
      <c r="AJ177" s="111"/>
      <c r="AK177" s="111"/>
      <c r="AL177" s="111"/>
      <c r="AM177" s="112"/>
      <c r="AN177" s="112"/>
      <c r="AO177" s="5" t="s">
        <v>52</v>
      </c>
      <c r="AP177" s="112" t="s">
        <v>513</v>
      </c>
      <c r="AQ177" s="5" t="s">
        <v>304</v>
      </c>
      <c r="AR177" s="5" t="s">
        <v>55</v>
      </c>
      <c r="AS177" s="5">
        <v>72</v>
      </c>
      <c r="AT177" s="5">
        <v>9</v>
      </c>
      <c r="AU177" s="112"/>
      <c r="AV177" s="112" t="s">
        <v>56</v>
      </c>
    </row>
    <row r="178" spans="1:48">
      <c r="A178" s="107" t="s">
        <v>514</v>
      </c>
      <c r="B178" s="107"/>
      <c r="C178" s="107"/>
      <c r="D178" s="114" t="s">
        <v>515</v>
      </c>
      <c r="E178" s="107"/>
      <c r="F178" s="109">
        <v>45782</v>
      </c>
      <c r="G178" s="109">
        <v>45786.958333333336</v>
      </c>
      <c r="H178" s="107"/>
      <c r="I178" s="109">
        <v>45786.493391203701</v>
      </c>
      <c r="J178" s="107"/>
      <c r="K178" s="107"/>
      <c r="L178" s="107">
        <v>4403</v>
      </c>
      <c r="M178" s="109" t="s">
        <v>49</v>
      </c>
      <c r="N178" s="108"/>
      <c r="O178" s="107"/>
      <c r="P178" s="107"/>
      <c r="Q178" s="107" t="s">
        <v>50</v>
      </c>
      <c r="R178" s="109" t="s">
        <v>51</v>
      </c>
      <c r="S178" s="107"/>
      <c r="T178" s="107"/>
      <c r="U178" s="110"/>
      <c r="V178" s="110"/>
      <c r="W178" s="107"/>
      <c r="X178" s="107"/>
      <c r="Y178" s="107"/>
      <c r="Z178" s="107"/>
      <c r="AA178" s="107"/>
      <c r="AB178" s="107"/>
      <c r="AC178" s="107"/>
      <c r="AD178" s="107"/>
      <c r="AE178" s="107"/>
      <c r="AF178" s="107">
        <f t="shared" ca="1" si="1"/>
        <v>220</v>
      </c>
      <c r="AG178" s="107"/>
      <c r="AH178" s="107"/>
      <c r="AI178" s="111"/>
      <c r="AJ178" s="111"/>
      <c r="AK178" s="111"/>
      <c r="AL178" s="111"/>
      <c r="AM178" s="112"/>
      <c r="AN178" s="112"/>
      <c r="AO178" s="5" t="s">
        <v>52</v>
      </c>
      <c r="AP178" s="112" t="s">
        <v>70</v>
      </c>
      <c r="AQ178" s="5" t="s">
        <v>454</v>
      </c>
      <c r="AR178" s="5" t="s">
        <v>55</v>
      </c>
      <c r="AS178" s="5">
        <v>288</v>
      </c>
      <c r="AT178" s="5">
        <v>36</v>
      </c>
      <c r="AU178" s="112"/>
      <c r="AV178" s="112" t="s">
        <v>56</v>
      </c>
    </row>
    <row r="179" spans="1:48">
      <c r="A179" s="107" t="s">
        <v>516</v>
      </c>
      <c r="B179" s="107"/>
      <c r="C179" s="107"/>
      <c r="D179" s="114" t="s">
        <v>517</v>
      </c>
      <c r="E179" s="107"/>
      <c r="F179" s="109">
        <v>45887</v>
      </c>
      <c r="G179" s="109">
        <v>45900</v>
      </c>
      <c r="H179" s="107"/>
      <c r="I179" s="109">
        <v>45890.464375000003</v>
      </c>
      <c r="J179" s="107"/>
      <c r="K179" s="107"/>
      <c r="L179" s="107">
        <v>600.92999999999995</v>
      </c>
      <c r="M179" s="109" t="s">
        <v>49</v>
      </c>
      <c r="N179" s="108"/>
      <c r="O179" s="107"/>
      <c r="P179" s="107"/>
      <c r="Q179" s="107" t="s">
        <v>50</v>
      </c>
      <c r="R179" s="109" t="s">
        <v>51</v>
      </c>
      <c r="S179" s="107"/>
      <c r="T179" s="107"/>
      <c r="U179" s="110"/>
      <c r="V179" s="110"/>
      <c r="W179" s="107"/>
      <c r="X179" s="107"/>
      <c r="Y179" s="107"/>
      <c r="Z179" s="107"/>
      <c r="AA179" s="107"/>
      <c r="AB179" s="107"/>
      <c r="AC179" s="107"/>
      <c r="AD179" s="107"/>
      <c r="AE179" s="107"/>
      <c r="AF179" s="107">
        <f t="shared" ca="1" si="1"/>
        <v>115</v>
      </c>
      <c r="AG179" s="107"/>
      <c r="AH179" s="107"/>
      <c r="AI179" s="111"/>
      <c r="AJ179" s="111"/>
      <c r="AK179" s="111"/>
      <c r="AL179" s="111"/>
      <c r="AM179" s="112"/>
      <c r="AN179" s="112"/>
      <c r="AO179" s="5" t="s">
        <v>52</v>
      </c>
      <c r="AP179" s="112" t="s">
        <v>518</v>
      </c>
      <c r="AQ179" s="5" t="s">
        <v>304</v>
      </c>
      <c r="AR179" s="5" t="s">
        <v>519</v>
      </c>
      <c r="AS179" s="5">
        <v>24</v>
      </c>
      <c r="AT179" s="5">
        <v>3</v>
      </c>
      <c r="AU179" s="112"/>
      <c r="AV179" s="112" t="s">
        <v>56</v>
      </c>
    </row>
    <row r="180" spans="1:48">
      <c r="A180" s="107" t="s">
        <v>520</v>
      </c>
      <c r="B180" s="107"/>
      <c r="C180" s="107"/>
      <c r="D180" s="114" t="s">
        <v>521</v>
      </c>
      <c r="E180" s="107"/>
      <c r="F180" s="109">
        <v>45887</v>
      </c>
      <c r="G180" s="109">
        <v>45900</v>
      </c>
      <c r="H180" s="107"/>
      <c r="I180" s="109">
        <v>45889.666435185187</v>
      </c>
      <c r="J180" s="107"/>
      <c r="K180" s="107"/>
      <c r="L180" s="107">
        <v>1737.45</v>
      </c>
      <c r="M180" s="109" t="s">
        <v>49</v>
      </c>
      <c r="N180" s="108"/>
      <c r="O180" s="107"/>
      <c r="P180" s="107"/>
      <c r="Q180" s="107" t="s">
        <v>50</v>
      </c>
      <c r="R180" s="109" t="s">
        <v>51</v>
      </c>
      <c r="S180" s="107"/>
      <c r="T180" s="107"/>
      <c r="U180" s="110"/>
      <c r="V180" s="110"/>
      <c r="W180" s="107"/>
      <c r="X180" s="107"/>
      <c r="Y180" s="107"/>
      <c r="Z180" s="107"/>
      <c r="AA180" s="107"/>
      <c r="AB180" s="107"/>
      <c r="AC180" s="107"/>
      <c r="AD180" s="107"/>
      <c r="AE180" s="107"/>
      <c r="AF180" s="107">
        <f t="shared" ca="1" si="1"/>
        <v>115</v>
      </c>
      <c r="AG180" s="107"/>
      <c r="AH180" s="107"/>
      <c r="AI180" s="111"/>
      <c r="AJ180" s="111"/>
      <c r="AK180" s="111"/>
      <c r="AL180" s="111"/>
      <c r="AM180" s="112"/>
      <c r="AN180" s="112"/>
      <c r="AO180" s="5" t="s">
        <v>52</v>
      </c>
      <c r="AP180" s="112" t="s">
        <v>522</v>
      </c>
      <c r="AQ180" s="5" t="s">
        <v>304</v>
      </c>
      <c r="AR180" s="5" t="s">
        <v>55</v>
      </c>
      <c r="AS180" s="5">
        <v>104</v>
      </c>
      <c r="AT180" s="5">
        <v>13</v>
      </c>
      <c r="AU180" s="112"/>
      <c r="AV180" s="112" t="s">
        <v>56</v>
      </c>
    </row>
    <row r="181" spans="1:48">
      <c r="A181" s="107" t="s">
        <v>523</v>
      </c>
      <c r="B181" s="107"/>
      <c r="C181" s="107"/>
      <c r="D181" s="114" t="s">
        <v>524</v>
      </c>
      <c r="E181" s="107"/>
      <c r="F181" s="109">
        <v>45763</v>
      </c>
      <c r="G181" s="109">
        <v>45793</v>
      </c>
      <c r="H181" s="107"/>
      <c r="I181" s="109">
        <v>45795.496840277781</v>
      </c>
      <c r="J181" s="107"/>
      <c r="K181" s="107"/>
      <c r="L181" s="107">
        <v>7183.32</v>
      </c>
      <c r="M181" s="109" t="s">
        <v>49</v>
      </c>
      <c r="N181" s="108"/>
      <c r="O181" s="107"/>
      <c r="P181" s="107"/>
      <c r="Q181" s="107" t="s">
        <v>50</v>
      </c>
      <c r="R181" s="109" t="s">
        <v>51</v>
      </c>
      <c r="S181" s="107"/>
      <c r="T181" s="107"/>
      <c r="U181" s="110"/>
      <c r="V181" s="110"/>
      <c r="W181" s="107"/>
      <c r="X181" s="107"/>
      <c r="Y181" s="107"/>
      <c r="Z181" s="107"/>
      <c r="AA181" s="107"/>
      <c r="AB181" s="107"/>
      <c r="AC181" s="107"/>
      <c r="AD181" s="107"/>
      <c r="AE181" s="107"/>
      <c r="AF181" s="107">
        <f t="shared" ca="1" si="1"/>
        <v>239</v>
      </c>
      <c r="AG181" s="107"/>
      <c r="AH181" s="107"/>
      <c r="AI181" s="111"/>
      <c r="AJ181" s="111"/>
      <c r="AK181" s="111"/>
      <c r="AL181" s="111"/>
      <c r="AM181" s="112"/>
      <c r="AN181" s="112"/>
      <c r="AO181" s="5" t="s">
        <v>52</v>
      </c>
      <c r="AP181" s="112" t="s">
        <v>105</v>
      </c>
      <c r="AQ181" s="5" t="s">
        <v>454</v>
      </c>
      <c r="AR181" s="5" t="s">
        <v>525</v>
      </c>
      <c r="AS181" s="5">
        <v>328</v>
      </c>
      <c r="AT181" s="5">
        <v>37</v>
      </c>
      <c r="AU181" s="112"/>
      <c r="AV181" s="112" t="s">
        <v>56</v>
      </c>
    </row>
    <row r="182" spans="1:48">
      <c r="A182" s="107" t="s">
        <v>526</v>
      </c>
      <c r="B182" s="107"/>
      <c r="C182" s="107"/>
      <c r="D182" s="114" t="s">
        <v>527</v>
      </c>
      <c r="E182" s="107"/>
      <c r="F182" s="109">
        <v>45772</v>
      </c>
      <c r="G182" s="109">
        <v>45786</v>
      </c>
      <c r="H182" s="107"/>
      <c r="I182" s="109">
        <v>45789.51017361111</v>
      </c>
      <c r="J182" s="107"/>
      <c r="K182" s="107"/>
      <c r="L182" s="107">
        <v>757.98</v>
      </c>
      <c r="M182" s="109" t="s">
        <v>49</v>
      </c>
      <c r="N182" s="108"/>
      <c r="O182" s="107"/>
      <c r="P182" s="107"/>
      <c r="Q182" s="107" t="s">
        <v>50</v>
      </c>
      <c r="R182" s="109" t="s">
        <v>51</v>
      </c>
      <c r="S182" s="107"/>
      <c r="T182" s="107"/>
      <c r="U182" s="110"/>
      <c r="V182" s="110"/>
      <c r="W182" s="107"/>
      <c r="X182" s="107"/>
      <c r="Y182" s="107"/>
      <c r="Z182" s="107"/>
      <c r="AA182" s="107"/>
      <c r="AB182" s="107"/>
      <c r="AC182" s="107"/>
      <c r="AD182" s="107"/>
      <c r="AE182" s="107"/>
      <c r="AF182" s="107">
        <f t="shared" ca="1" si="1"/>
        <v>230</v>
      </c>
      <c r="AG182" s="107"/>
      <c r="AH182" s="107"/>
      <c r="AI182" s="111"/>
      <c r="AJ182" s="111"/>
      <c r="AK182" s="111"/>
      <c r="AL182" s="111"/>
      <c r="AM182" s="112"/>
      <c r="AN182" s="112"/>
      <c r="AO182" s="5" t="s">
        <v>52</v>
      </c>
      <c r="AP182" s="112" t="s">
        <v>105</v>
      </c>
      <c r="AQ182" s="5" t="s">
        <v>454</v>
      </c>
      <c r="AR182" s="5" t="s">
        <v>68</v>
      </c>
      <c r="AS182" s="5">
        <v>8</v>
      </c>
      <c r="AT182" s="5">
        <v>1</v>
      </c>
      <c r="AU182" s="112"/>
      <c r="AV182" s="112" t="s">
        <v>56</v>
      </c>
    </row>
    <row r="183" spans="1:48">
      <c r="A183" s="107" t="s">
        <v>528</v>
      </c>
      <c r="B183" s="107"/>
      <c r="C183" s="107"/>
      <c r="D183" s="114" t="s">
        <v>529</v>
      </c>
      <c r="E183" s="107"/>
      <c r="F183" s="109">
        <v>45779</v>
      </c>
      <c r="G183" s="109">
        <v>45793</v>
      </c>
      <c r="H183" s="107"/>
      <c r="I183" s="109">
        <v>45792.513761574075</v>
      </c>
      <c r="J183" s="107"/>
      <c r="K183" s="107"/>
      <c r="L183" s="107">
        <v>3840</v>
      </c>
      <c r="M183" s="109" t="s">
        <v>49</v>
      </c>
      <c r="N183" s="108"/>
      <c r="O183" s="107"/>
      <c r="P183" s="107"/>
      <c r="Q183" s="107" t="s">
        <v>50</v>
      </c>
      <c r="R183" s="109" t="s">
        <v>51</v>
      </c>
      <c r="S183" s="107"/>
      <c r="T183" s="107"/>
      <c r="U183" s="110"/>
      <c r="V183" s="110"/>
      <c r="W183" s="107"/>
      <c r="X183" s="107"/>
      <c r="Y183" s="107"/>
      <c r="Z183" s="107"/>
      <c r="AA183" s="107"/>
      <c r="AB183" s="107"/>
      <c r="AC183" s="107"/>
      <c r="AD183" s="107"/>
      <c r="AE183" s="107"/>
      <c r="AF183" s="107">
        <f t="shared" ca="1" si="1"/>
        <v>223</v>
      </c>
      <c r="AG183" s="107"/>
      <c r="AH183" s="107"/>
      <c r="AI183" s="111"/>
      <c r="AJ183" s="111"/>
      <c r="AK183" s="111"/>
      <c r="AL183" s="111"/>
      <c r="AM183" s="112"/>
      <c r="AN183" s="112"/>
      <c r="AO183" s="5" t="s">
        <v>52</v>
      </c>
      <c r="AP183" s="112" t="s">
        <v>109</v>
      </c>
      <c r="AQ183" s="5" t="s">
        <v>454</v>
      </c>
      <c r="AR183" s="5" t="s">
        <v>132</v>
      </c>
      <c r="AS183" s="5">
        <v>96</v>
      </c>
      <c r="AT183" s="5">
        <v>12</v>
      </c>
      <c r="AU183" s="112"/>
      <c r="AV183" s="112" t="s">
        <v>56</v>
      </c>
    </row>
    <row r="184" spans="1:48">
      <c r="A184" s="107" t="s">
        <v>530</v>
      </c>
      <c r="B184" s="107"/>
      <c r="C184" s="107"/>
      <c r="D184" s="114" t="s">
        <v>531</v>
      </c>
      <c r="E184" s="107"/>
      <c r="F184" s="109">
        <v>45733</v>
      </c>
      <c r="G184" s="109">
        <v>45793</v>
      </c>
      <c r="H184" s="107"/>
      <c r="I184" s="109">
        <v>45785.520613425928</v>
      </c>
      <c r="J184" s="107"/>
      <c r="K184" s="107"/>
      <c r="L184" s="107">
        <v>105285.88</v>
      </c>
      <c r="M184" s="109" t="s">
        <v>49</v>
      </c>
      <c r="N184" s="108"/>
      <c r="O184" s="107"/>
      <c r="P184" s="107"/>
      <c r="Q184" s="107" t="s">
        <v>50</v>
      </c>
      <c r="R184" s="109" t="s">
        <v>51</v>
      </c>
      <c r="S184" s="107"/>
      <c r="T184" s="107"/>
      <c r="U184" s="110"/>
      <c r="V184" s="110"/>
      <c r="W184" s="107"/>
      <c r="X184" s="107"/>
      <c r="Y184" s="107"/>
      <c r="Z184" s="107"/>
      <c r="AA184" s="107"/>
      <c r="AB184" s="107"/>
      <c r="AC184" s="107"/>
      <c r="AD184" s="107"/>
      <c r="AE184" s="107"/>
      <c r="AF184" s="107">
        <f t="shared" ca="1" si="1"/>
        <v>269</v>
      </c>
      <c r="AG184" s="107"/>
      <c r="AH184" s="107"/>
      <c r="AI184" s="111"/>
      <c r="AJ184" s="111"/>
      <c r="AK184" s="111"/>
      <c r="AL184" s="111"/>
      <c r="AM184" s="112"/>
      <c r="AN184" s="112"/>
      <c r="AO184" s="5" t="s">
        <v>52</v>
      </c>
      <c r="AP184" s="112" t="s">
        <v>112</v>
      </c>
      <c r="AQ184" s="5" t="s">
        <v>454</v>
      </c>
      <c r="AR184" s="5" t="s">
        <v>68</v>
      </c>
      <c r="AS184" s="5">
        <v>1024</v>
      </c>
      <c r="AT184" s="5">
        <v>128</v>
      </c>
      <c r="AU184" s="112"/>
      <c r="AV184" s="112" t="s">
        <v>56</v>
      </c>
    </row>
    <row r="185" spans="1:48">
      <c r="A185" s="107" t="s">
        <v>532</v>
      </c>
      <c r="B185" s="107"/>
      <c r="C185" s="107"/>
      <c r="D185" s="114" t="s">
        <v>533</v>
      </c>
      <c r="E185" s="107"/>
      <c r="F185" s="109">
        <v>45769</v>
      </c>
      <c r="G185" s="109">
        <v>45807</v>
      </c>
      <c r="H185" s="107"/>
      <c r="I185" s="109">
        <v>45797.580601851849</v>
      </c>
      <c r="J185" s="107"/>
      <c r="K185" s="107"/>
      <c r="L185" s="107">
        <v>15159.8</v>
      </c>
      <c r="M185" s="109" t="s">
        <v>49</v>
      </c>
      <c r="N185" s="108"/>
      <c r="O185" s="107"/>
      <c r="P185" s="107"/>
      <c r="Q185" s="107" t="s">
        <v>50</v>
      </c>
      <c r="R185" s="109" t="s">
        <v>51</v>
      </c>
      <c r="S185" s="107"/>
      <c r="T185" s="107"/>
      <c r="U185" s="110"/>
      <c r="V185" s="110"/>
      <c r="W185" s="107"/>
      <c r="X185" s="107"/>
      <c r="Y185" s="107"/>
      <c r="Z185" s="107"/>
      <c r="AA185" s="107"/>
      <c r="AB185" s="107"/>
      <c r="AC185" s="107"/>
      <c r="AD185" s="107"/>
      <c r="AE185" s="107"/>
      <c r="AF185" s="107">
        <f t="shared" ca="1" si="1"/>
        <v>233</v>
      </c>
      <c r="AG185" s="107"/>
      <c r="AH185" s="107"/>
      <c r="AI185" s="111"/>
      <c r="AJ185" s="111"/>
      <c r="AK185" s="111"/>
      <c r="AL185" s="111"/>
      <c r="AM185" s="112"/>
      <c r="AN185" s="112"/>
      <c r="AO185" s="5" t="s">
        <v>77</v>
      </c>
      <c r="AP185" s="112" t="s">
        <v>78</v>
      </c>
      <c r="AQ185" s="5" t="s">
        <v>454</v>
      </c>
      <c r="AR185" s="5" t="s">
        <v>68</v>
      </c>
      <c r="AS185" s="5">
        <v>240</v>
      </c>
      <c r="AT185" s="5">
        <v>30</v>
      </c>
      <c r="AU185" s="112"/>
      <c r="AV185" s="112" t="s">
        <v>56</v>
      </c>
    </row>
    <row r="186" spans="1:48">
      <c r="A186" s="107" t="s">
        <v>534</v>
      </c>
      <c r="B186" s="107"/>
      <c r="C186" s="107"/>
      <c r="D186" s="114" t="s">
        <v>535</v>
      </c>
      <c r="E186" s="107"/>
      <c r="F186" s="109">
        <v>45797</v>
      </c>
      <c r="G186" s="109">
        <v>45811</v>
      </c>
      <c r="H186" s="107"/>
      <c r="I186" s="109">
        <v>45807.588402777779</v>
      </c>
      <c r="J186" s="107"/>
      <c r="K186" s="107"/>
      <c r="L186" s="107">
        <v>1680.92</v>
      </c>
      <c r="M186" s="109" t="s">
        <v>49</v>
      </c>
      <c r="N186" s="108"/>
      <c r="O186" s="107"/>
      <c r="P186" s="107"/>
      <c r="Q186" s="107" t="s">
        <v>50</v>
      </c>
      <c r="R186" s="109" t="s">
        <v>51</v>
      </c>
      <c r="S186" s="107"/>
      <c r="T186" s="107"/>
      <c r="U186" s="110"/>
      <c r="V186" s="110"/>
      <c r="W186" s="107"/>
      <c r="X186" s="107"/>
      <c r="Y186" s="107"/>
      <c r="Z186" s="107"/>
      <c r="AA186" s="107"/>
      <c r="AB186" s="107"/>
      <c r="AC186" s="107"/>
      <c r="AD186" s="107"/>
      <c r="AE186" s="107"/>
      <c r="AF186" s="107">
        <f t="shared" ca="1" si="1"/>
        <v>205</v>
      </c>
      <c r="AG186" s="107"/>
      <c r="AH186" s="107"/>
      <c r="AI186" s="111"/>
      <c r="AJ186" s="111"/>
      <c r="AK186" s="111"/>
      <c r="AL186" s="111"/>
      <c r="AM186" s="112"/>
      <c r="AN186" s="112"/>
      <c r="AO186" s="5" t="s">
        <v>77</v>
      </c>
      <c r="AP186" s="112" t="s">
        <v>78</v>
      </c>
      <c r="AQ186" s="5" t="s">
        <v>454</v>
      </c>
      <c r="AR186" s="5" t="s">
        <v>79</v>
      </c>
      <c r="AS186" s="5">
        <v>16</v>
      </c>
      <c r="AT186" s="5">
        <v>2</v>
      </c>
      <c r="AU186" s="112"/>
      <c r="AV186" s="112" t="s">
        <v>79</v>
      </c>
    </row>
    <row r="187" spans="1:48">
      <c r="A187" s="107" t="s">
        <v>536</v>
      </c>
      <c r="B187" s="107"/>
      <c r="C187" s="107"/>
      <c r="D187" s="113" t="s">
        <v>537</v>
      </c>
      <c r="E187" s="107"/>
      <c r="F187" s="109">
        <v>45799</v>
      </c>
      <c r="G187" s="109">
        <v>45800.958333333336</v>
      </c>
      <c r="H187" s="107" t="s">
        <v>538</v>
      </c>
      <c r="I187" s="109">
        <v>45800.604224537034</v>
      </c>
      <c r="J187" s="107"/>
      <c r="K187" s="107"/>
      <c r="L187" s="107">
        <v>320</v>
      </c>
      <c r="M187" s="109" t="s">
        <v>49</v>
      </c>
      <c r="N187" s="108"/>
      <c r="O187" s="107"/>
      <c r="P187" s="107"/>
      <c r="Q187" s="107" t="s">
        <v>50</v>
      </c>
      <c r="R187" s="109" t="s">
        <v>51</v>
      </c>
      <c r="S187" s="107"/>
      <c r="T187" s="107"/>
      <c r="U187" s="110"/>
      <c r="V187" s="110"/>
      <c r="W187" s="107"/>
      <c r="X187" s="107"/>
      <c r="Y187" s="107"/>
      <c r="Z187" s="107"/>
      <c r="AA187" s="107"/>
      <c r="AB187" s="107"/>
      <c r="AC187" s="107"/>
      <c r="AD187" s="107"/>
      <c r="AE187" s="107"/>
      <c r="AF187" s="107">
        <f t="shared" ca="1" si="1"/>
        <v>203</v>
      </c>
      <c r="AG187" s="107"/>
      <c r="AH187" s="107"/>
      <c r="AI187" s="111"/>
      <c r="AJ187" s="111"/>
      <c r="AK187" s="111"/>
      <c r="AL187" s="111"/>
      <c r="AM187" s="112"/>
      <c r="AN187" s="112"/>
      <c r="AO187" s="5" t="s">
        <v>52</v>
      </c>
      <c r="AP187" s="112" t="s">
        <v>198</v>
      </c>
      <c r="AQ187" s="5" t="s">
        <v>454</v>
      </c>
      <c r="AR187" s="5" t="s">
        <v>132</v>
      </c>
      <c r="AS187" s="5">
        <v>8</v>
      </c>
      <c r="AT187" s="5">
        <v>1</v>
      </c>
      <c r="AU187" s="112"/>
      <c r="AV187" s="112" t="s">
        <v>72</v>
      </c>
    </row>
    <row r="188" spans="1:48">
      <c r="A188" s="107" t="s">
        <v>539</v>
      </c>
      <c r="B188" s="107"/>
      <c r="C188" s="107"/>
      <c r="D188" s="114" t="s">
        <v>540</v>
      </c>
      <c r="E188" s="107"/>
      <c r="F188" s="109">
        <v>45748</v>
      </c>
      <c r="G188" s="109">
        <v>45777</v>
      </c>
      <c r="H188" s="107"/>
      <c r="I188" s="109">
        <v>45765.623148148145</v>
      </c>
      <c r="J188" s="107"/>
      <c r="K188" s="107"/>
      <c r="L188" s="107">
        <v>4277.2</v>
      </c>
      <c r="M188" s="109" t="s">
        <v>49</v>
      </c>
      <c r="N188" s="108"/>
      <c r="O188" s="107"/>
      <c r="P188" s="107"/>
      <c r="Q188" s="107" t="s">
        <v>50</v>
      </c>
      <c r="R188" s="109" t="s">
        <v>51</v>
      </c>
      <c r="S188" s="107"/>
      <c r="T188" s="107"/>
      <c r="U188" s="110"/>
      <c r="V188" s="110"/>
      <c r="W188" s="107"/>
      <c r="X188" s="107"/>
      <c r="Y188" s="107"/>
      <c r="Z188" s="107"/>
      <c r="AA188" s="107"/>
      <c r="AB188" s="107"/>
      <c r="AC188" s="107"/>
      <c r="AD188" s="107"/>
      <c r="AE188" s="107"/>
      <c r="AF188" s="107">
        <f t="shared" ca="1" si="1"/>
        <v>254</v>
      </c>
      <c r="AG188" s="107"/>
      <c r="AH188" s="107"/>
      <c r="AI188" s="111"/>
      <c r="AJ188" s="111"/>
      <c r="AK188" s="111"/>
      <c r="AL188" s="111"/>
      <c r="AM188" s="112"/>
      <c r="AN188" s="112"/>
      <c r="AO188" s="5" t="s">
        <v>52</v>
      </c>
      <c r="AP188" s="112" t="s">
        <v>198</v>
      </c>
      <c r="AQ188" s="5" t="s">
        <v>541</v>
      </c>
      <c r="AR188" s="5" t="s">
        <v>55</v>
      </c>
      <c r="AS188" s="5">
        <v>288</v>
      </c>
      <c r="AT188" s="5">
        <v>36</v>
      </c>
      <c r="AU188" s="112"/>
      <c r="AV188" s="112" t="s">
        <v>56</v>
      </c>
    </row>
    <row r="189" spans="1:48">
      <c r="A189" s="107" t="s">
        <v>542</v>
      </c>
      <c r="B189" s="107"/>
      <c r="C189" s="107"/>
      <c r="D189" s="114" t="s">
        <v>543</v>
      </c>
      <c r="E189" s="107"/>
      <c r="F189" s="109">
        <v>45748</v>
      </c>
      <c r="G189" s="109">
        <v>45777</v>
      </c>
      <c r="H189" s="107"/>
      <c r="I189" s="109">
        <v>45765.629675925928</v>
      </c>
      <c r="J189" s="107"/>
      <c r="K189" s="107"/>
      <c r="L189" s="107">
        <v>1635.4</v>
      </c>
      <c r="M189" s="109" t="s">
        <v>49</v>
      </c>
      <c r="N189" s="108"/>
      <c r="O189" s="107"/>
      <c r="P189" s="107"/>
      <c r="Q189" s="107" t="s">
        <v>50</v>
      </c>
      <c r="R189" s="109" t="s">
        <v>51</v>
      </c>
      <c r="S189" s="107"/>
      <c r="T189" s="107"/>
      <c r="U189" s="110"/>
      <c r="V189" s="110"/>
      <c r="W189" s="107"/>
      <c r="X189" s="107"/>
      <c r="Y189" s="107"/>
      <c r="Z189" s="107"/>
      <c r="AA189" s="107"/>
      <c r="AB189" s="107"/>
      <c r="AC189" s="107"/>
      <c r="AD189" s="107"/>
      <c r="AE189" s="107"/>
      <c r="AF189" s="107">
        <f t="shared" ca="1" si="1"/>
        <v>254</v>
      </c>
      <c r="AG189" s="107"/>
      <c r="AH189" s="107"/>
      <c r="AI189" s="111"/>
      <c r="AJ189" s="111"/>
      <c r="AK189" s="111"/>
      <c r="AL189" s="111"/>
      <c r="AM189" s="112"/>
      <c r="AN189" s="112"/>
      <c r="AO189" s="5" t="s">
        <v>52</v>
      </c>
      <c r="AP189" s="112" t="s">
        <v>156</v>
      </c>
      <c r="AQ189" s="5" t="s">
        <v>541</v>
      </c>
      <c r="AR189" s="5" t="s">
        <v>55</v>
      </c>
      <c r="AS189" s="5">
        <v>104</v>
      </c>
      <c r="AT189" s="5">
        <v>13</v>
      </c>
      <c r="AU189" s="112"/>
      <c r="AV189" s="112" t="s">
        <v>56</v>
      </c>
    </row>
    <row r="190" spans="1:48">
      <c r="A190" s="107" t="s">
        <v>544</v>
      </c>
      <c r="B190" s="107"/>
      <c r="C190" s="107"/>
      <c r="D190" s="114" t="s">
        <v>545</v>
      </c>
      <c r="E190" s="107"/>
      <c r="F190" s="109">
        <v>45748</v>
      </c>
      <c r="G190" s="109">
        <v>45777</v>
      </c>
      <c r="H190" s="107"/>
      <c r="I190" s="109">
        <v>45765.635462962964</v>
      </c>
      <c r="J190" s="107"/>
      <c r="K190" s="107"/>
      <c r="L190" s="107">
        <v>125.8</v>
      </c>
      <c r="M190" s="109" t="s">
        <v>49</v>
      </c>
      <c r="N190" s="108"/>
      <c r="O190" s="107"/>
      <c r="P190" s="107"/>
      <c r="Q190" s="107" t="s">
        <v>50</v>
      </c>
      <c r="R190" s="109" t="s">
        <v>51</v>
      </c>
      <c r="S190" s="107"/>
      <c r="T190" s="107"/>
      <c r="U190" s="110"/>
      <c r="V190" s="110"/>
      <c r="W190" s="107"/>
      <c r="X190" s="107"/>
      <c r="Y190" s="107"/>
      <c r="Z190" s="107"/>
      <c r="AA190" s="107"/>
      <c r="AB190" s="107"/>
      <c r="AC190" s="107"/>
      <c r="AD190" s="107"/>
      <c r="AE190" s="107"/>
      <c r="AF190" s="107">
        <f t="shared" ca="1" si="1"/>
        <v>254</v>
      </c>
      <c r="AG190" s="107"/>
      <c r="AH190" s="107"/>
      <c r="AI190" s="111"/>
      <c r="AJ190" s="111"/>
      <c r="AK190" s="111"/>
      <c r="AL190" s="111"/>
      <c r="AM190" s="112"/>
      <c r="AN190" s="112"/>
      <c r="AO190" s="5" t="s">
        <v>52</v>
      </c>
      <c r="AP190" s="112" t="s">
        <v>546</v>
      </c>
      <c r="AQ190" s="5" t="s">
        <v>541</v>
      </c>
      <c r="AR190" s="5" t="s">
        <v>55</v>
      </c>
      <c r="AS190" s="5">
        <v>8</v>
      </c>
      <c r="AT190" s="5">
        <v>1</v>
      </c>
      <c r="AU190" s="112"/>
      <c r="AV190" s="112" t="s">
        <v>56</v>
      </c>
    </row>
    <row r="191" spans="1:48">
      <c r="A191" s="107" t="s">
        <v>547</v>
      </c>
      <c r="B191" s="107"/>
      <c r="C191" s="107"/>
      <c r="D191" s="114" t="s">
        <v>548</v>
      </c>
      <c r="E191" s="107"/>
      <c r="F191" s="109">
        <v>45764</v>
      </c>
      <c r="G191" s="109">
        <v>45777</v>
      </c>
      <c r="H191" s="107"/>
      <c r="I191" s="109">
        <v>45766.639409722222</v>
      </c>
      <c r="J191" s="107"/>
      <c r="K191" s="107"/>
      <c r="L191" s="107">
        <v>1383.8</v>
      </c>
      <c r="M191" s="109" t="s">
        <v>49</v>
      </c>
      <c r="N191" s="108"/>
      <c r="O191" s="107"/>
      <c r="P191" s="107"/>
      <c r="Q191" s="107" t="s">
        <v>50</v>
      </c>
      <c r="R191" s="109" t="s">
        <v>51</v>
      </c>
      <c r="S191" s="107"/>
      <c r="T191" s="107"/>
      <c r="U191" s="110"/>
      <c r="V191" s="110"/>
      <c r="W191" s="107"/>
      <c r="X191" s="107"/>
      <c r="Y191" s="107"/>
      <c r="Z191" s="107"/>
      <c r="AA191" s="107"/>
      <c r="AB191" s="107"/>
      <c r="AC191" s="107"/>
      <c r="AD191" s="107"/>
      <c r="AE191" s="107"/>
      <c r="AF191" s="107">
        <f t="shared" ca="1" si="1"/>
        <v>238</v>
      </c>
      <c r="AG191" s="107"/>
      <c r="AH191" s="107"/>
      <c r="AI191" s="111"/>
      <c r="AJ191" s="111"/>
      <c r="AK191" s="111"/>
      <c r="AL191" s="111"/>
      <c r="AM191" s="112"/>
      <c r="AN191" s="112"/>
      <c r="AO191" s="5" t="s">
        <v>52</v>
      </c>
      <c r="AP191" s="112" t="s">
        <v>70</v>
      </c>
      <c r="AQ191" s="5" t="s">
        <v>541</v>
      </c>
      <c r="AR191" s="5" t="s">
        <v>55</v>
      </c>
      <c r="AS191" s="5">
        <v>88</v>
      </c>
      <c r="AT191" s="5">
        <v>11</v>
      </c>
      <c r="AU191" s="112"/>
      <c r="AV191" s="112" t="s">
        <v>56</v>
      </c>
    </row>
    <row r="192" spans="1:48">
      <c r="A192" s="107" t="s">
        <v>549</v>
      </c>
      <c r="B192" s="107"/>
      <c r="C192" s="107"/>
      <c r="D192" s="114" t="s">
        <v>550</v>
      </c>
      <c r="E192" s="107"/>
      <c r="F192" s="109">
        <v>45748</v>
      </c>
      <c r="G192" s="109">
        <v>45777</v>
      </c>
      <c r="H192" s="107"/>
      <c r="I192" s="109">
        <v>45765.643750000003</v>
      </c>
      <c r="J192" s="107"/>
      <c r="K192" s="107"/>
      <c r="L192" s="107">
        <v>1006.4</v>
      </c>
      <c r="M192" s="109" t="s">
        <v>49</v>
      </c>
      <c r="N192" s="108"/>
      <c r="O192" s="107"/>
      <c r="P192" s="107"/>
      <c r="Q192" s="107" t="s">
        <v>50</v>
      </c>
      <c r="R192" s="109" t="s">
        <v>51</v>
      </c>
      <c r="S192" s="107"/>
      <c r="T192" s="107"/>
      <c r="U192" s="110"/>
      <c r="V192" s="110"/>
      <c r="W192" s="107"/>
      <c r="X192" s="107"/>
      <c r="Y192" s="107"/>
      <c r="Z192" s="107"/>
      <c r="AA192" s="107"/>
      <c r="AB192" s="107"/>
      <c r="AC192" s="107"/>
      <c r="AD192" s="107"/>
      <c r="AE192" s="107"/>
      <c r="AF192" s="107">
        <f t="shared" ca="1" si="1"/>
        <v>254</v>
      </c>
      <c r="AG192" s="107"/>
      <c r="AH192" s="107"/>
      <c r="AI192" s="111"/>
      <c r="AJ192" s="111"/>
      <c r="AK192" s="111"/>
      <c r="AL192" s="111"/>
      <c r="AM192" s="112"/>
      <c r="AN192" s="112"/>
      <c r="AO192" s="5" t="s">
        <v>52</v>
      </c>
      <c r="AP192" s="112" t="s">
        <v>62</v>
      </c>
      <c r="AQ192" s="5" t="s">
        <v>541</v>
      </c>
      <c r="AR192" s="5" t="s">
        <v>55</v>
      </c>
      <c r="AS192" s="5">
        <v>64</v>
      </c>
      <c r="AT192" s="5">
        <v>8</v>
      </c>
      <c r="AU192" s="112"/>
      <c r="AV192" s="112" t="s">
        <v>56</v>
      </c>
    </row>
    <row r="193" spans="1:48">
      <c r="A193" s="107" t="s">
        <v>551</v>
      </c>
      <c r="B193" s="107"/>
      <c r="C193" s="107"/>
      <c r="D193" s="114" t="s">
        <v>552</v>
      </c>
      <c r="E193" s="107"/>
      <c r="F193" s="109">
        <v>45748</v>
      </c>
      <c r="G193" s="109">
        <v>45777</v>
      </c>
      <c r="H193" s="107"/>
      <c r="I193" s="109">
        <v>45765.649861111109</v>
      </c>
      <c r="J193" s="107"/>
      <c r="K193" s="107"/>
      <c r="L193" s="107">
        <v>2893.4</v>
      </c>
      <c r="M193" s="109" t="s">
        <v>49</v>
      </c>
      <c r="N193" s="108"/>
      <c r="O193" s="107"/>
      <c r="P193" s="107"/>
      <c r="Q193" s="107" t="s">
        <v>50</v>
      </c>
      <c r="R193" s="109" t="s">
        <v>51</v>
      </c>
      <c r="S193" s="107"/>
      <c r="T193" s="107"/>
      <c r="U193" s="110"/>
      <c r="V193" s="110"/>
      <c r="W193" s="107"/>
      <c r="X193" s="107"/>
      <c r="Y193" s="107"/>
      <c r="Z193" s="107"/>
      <c r="AA193" s="107"/>
      <c r="AB193" s="107"/>
      <c r="AC193" s="107"/>
      <c r="AD193" s="107"/>
      <c r="AE193" s="107"/>
      <c r="AF193" s="107">
        <f t="shared" ca="1" si="1"/>
        <v>254</v>
      </c>
      <c r="AG193" s="107"/>
      <c r="AH193" s="107"/>
      <c r="AI193" s="111"/>
      <c r="AJ193" s="111"/>
      <c r="AK193" s="111"/>
      <c r="AL193" s="111"/>
      <c r="AM193" s="112"/>
      <c r="AN193" s="112"/>
      <c r="AO193" s="5" t="s">
        <v>52</v>
      </c>
      <c r="AP193" s="112" t="s">
        <v>399</v>
      </c>
      <c r="AQ193" s="5" t="s">
        <v>541</v>
      </c>
      <c r="AR193" s="5" t="s">
        <v>55</v>
      </c>
      <c r="AS193" s="5">
        <v>184</v>
      </c>
      <c r="AT193" s="5">
        <v>23</v>
      </c>
      <c r="AU193" s="112"/>
      <c r="AV193" s="112" t="s">
        <v>56</v>
      </c>
    </row>
    <row r="194" spans="1:48">
      <c r="A194" s="107" t="s">
        <v>553</v>
      </c>
      <c r="B194" s="107"/>
      <c r="C194" s="107"/>
      <c r="D194" s="114" t="s">
        <v>554</v>
      </c>
      <c r="E194" s="107"/>
      <c r="F194" s="109">
        <v>45748</v>
      </c>
      <c r="G194" s="109">
        <v>45777</v>
      </c>
      <c r="H194" s="107"/>
      <c r="I194" s="109">
        <v>45765.662951388891</v>
      </c>
      <c r="J194" s="107"/>
      <c r="K194" s="107"/>
      <c r="L194" s="107">
        <v>6038.4</v>
      </c>
      <c r="M194" s="109" t="s">
        <v>49</v>
      </c>
      <c r="N194" s="108"/>
      <c r="O194" s="107"/>
      <c r="P194" s="107"/>
      <c r="Q194" s="107" t="s">
        <v>50</v>
      </c>
      <c r="R194" s="109" t="s">
        <v>51</v>
      </c>
      <c r="S194" s="107"/>
      <c r="T194" s="107"/>
      <c r="U194" s="110"/>
      <c r="V194" s="110"/>
      <c r="W194" s="107"/>
      <c r="X194" s="107"/>
      <c r="Y194" s="107"/>
      <c r="Z194" s="107"/>
      <c r="AA194" s="107"/>
      <c r="AB194" s="107"/>
      <c r="AC194" s="107"/>
      <c r="AD194" s="107"/>
      <c r="AE194" s="107"/>
      <c r="AF194" s="107">
        <f t="shared" ca="1" si="1"/>
        <v>254</v>
      </c>
      <c r="AG194" s="107"/>
      <c r="AH194" s="107"/>
      <c r="AI194" s="111"/>
      <c r="AJ194" s="111"/>
      <c r="AK194" s="111"/>
      <c r="AL194" s="111"/>
      <c r="AM194" s="112"/>
      <c r="AN194" s="112"/>
      <c r="AO194" s="5" t="s">
        <v>52</v>
      </c>
      <c r="AP194" s="112" t="s">
        <v>60</v>
      </c>
      <c r="AQ194" s="5" t="s">
        <v>541</v>
      </c>
      <c r="AR194" s="5" t="s">
        <v>55</v>
      </c>
      <c r="AS194" s="5">
        <v>440</v>
      </c>
      <c r="AT194" s="5">
        <v>55</v>
      </c>
      <c r="AU194" s="112"/>
      <c r="AV194" s="112" t="s">
        <v>56</v>
      </c>
    </row>
    <row r="195" spans="1:48">
      <c r="A195" s="107" t="s">
        <v>555</v>
      </c>
      <c r="B195" s="107"/>
      <c r="C195" s="107"/>
      <c r="D195" s="114" t="s">
        <v>556</v>
      </c>
      <c r="E195" s="107"/>
      <c r="F195" s="109">
        <v>45748</v>
      </c>
      <c r="G195" s="109">
        <v>45777</v>
      </c>
      <c r="H195" s="107"/>
      <c r="I195" s="109">
        <v>45765.672164351854</v>
      </c>
      <c r="J195" s="107"/>
      <c r="K195" s="107"/>
      <c r="L195" s="107">
        <v>1280</v>
      </c>
      <c r="M195" s="109" t="s">
        <v>49</v>
      </c>
      <c r="N195" s="108"/>
      <c r="O195" s="107"/>
      <c r="P195" s="107"/>
      <c r="Q195" s="107" t="s">
        <v>50</v>
      </c>
      <c r="R195" s="109" t="s">
        <v>51</v>
      </c>
      <c r="S195" s="107"/>
      <c r="T195" s="107"/>
      <c r="U195" s="110"/>
      <c r="V195" s="110"/>
      <c r="W195" s="107"/>
      <c r="X195" s="107"/>
      <c r="Y195" s="107"/>
      <c r="Z195" s="107"/>
      <c r="AA195" s="107"/>
      <c r="AB195" s="107"/>
      <c r="AC195" s="107"/>
      <c r="AD195" s="107"/>
      <c r="AE195" s="107"/>
      <c r="AF195" s="107">
        <f t="shared" ca="1" si="1"/>
        <v>254</v>
      </c>
      <c r="AG195" s="107"/>
      <c r="AH195" s="107"/>
      <c r="AI195" s="111"/>
      <c r="AJ195" s="111"/>
      <c r="AK195" s="111"/>
      <c r="AL195" s="111"/>
      <c r="AM195" s="112"/>
      <c r="AN195" s="112"/>
      <c r="AO195" s="5" t="s">
        <v>52</v>
      </c>
      <c r="AP195" s="112" t="s">
        <v>557</v>
      </c>
      <c r="AQ195" s="5" t="s">
        <v>541</v>
      </c>
      <c r="AR195" s="5" t="s">
        <v>55</v>
      </c>
      <c r="AS195" s="5">
        <v>40</v>
      </c>
      <c r="AT195" s="5">
        <v>5</v>
      </c>
      <c r="AU195" s="112"/>
      <c r="AV195" s="112" t="s">
        <v>56</v>
      </c>
    </row>
    <row r="196" spans="1:48">
      <c r="A196" s="107" t="s">
        <v>558</v>
      </c>
      <c r="B196" s="107"/>
      <c r="C196" s="107"/>
      <c r="D196" s="114" t="s">
        <v>559</v>
      </c>
      <c r="E196" s="107"/>
      <c r="F196" s="109">
        <v>45736</v>
      </c>
      <c r="G196" s="109">
        <v>45777</v>
      </c>
      <c r="H196" s="107"/>
      <c r="I196" s="109">
        <v>45771.693287037036</v>
      </c>
      <c r="J196" s="107"/>
      <c r="K196" s="107"/>
      <c r="L196" s="107">
        <v>320</v>
      </c>
      <c r="M196" s="109" t="s">
        <v>49</v>
      </c>
      <c r="N196" s="108"/>
      <c r="O196" s="107"/>
      <c r="P196" s="107"/>
      <c r="Q196" s="107" t="s">
        <v>50</v>
      </c>
      <c r="R196" s="109" t="s">
        <v>51</v>
      </c>
      <c r="S196" s="107"/>
      <c r="T196" s="107"/>
      <c r="U196" s="110"/>
      <c r="V196" s="110"/>
      <c r="W196" s="107"/>
      <c r="X196" s="107"/>
      <c r="Y196" s="107"/>
      <c r="Z196" s="107"/>
      <c r="AA196" s="107"/>
      <c r="AB196" s="107"/>
      <c r="AC196" s="107"/>
      <c r="AD196" s="107"/>
      <c r="AE196" s="107"/>
      <c r="AF196" s="107">
        <f t="shared" ca="1" si="1"/>
        <v>266</v>
      </c>
      <c r="AG196" s="107"/>
      <c r="AH196" s="107"/>
      <c r="AI196" s="111"/>
      <c r="AJ196" s="111"/>
      <c r="AK196" s="111"/>
      <c r="AL196" s="111"/>
      <c r="AM196" s="112"/>
      <c r="AN196" s="112"/>
      <c r="AO196" s="5" t="s">
        <v>52</v>
      </c>
      <c r="AP196" s="112" t="s">
        <v>560</v>
      </c>
      <c r="AQ196" s="5" t="s">
        <v>541</v>
      </c>
      <c r="AR196" s="5" t="s">
        <v>55</v>
      </c>
      <c r="AS196" s="5">
        <v>8</v>
      </c>
      <c r="AT196" s="5">
        <v>1</v>
      </c>
      <c r="AU196" s="112"/>
      <c r="AV196" s="112" t="s">
        <v>56</v>
      </c>
    </row>
    <row r="197" spans="1:48">
      <c r="A197" s="107" t="s">
        <v>561</v>
      </c>
      <c r="B197" s="107"/>
      <c r="C197" s="107"/>
      <c r="D197" s="114" t="s">
        <v>562</v>
      </c>
      <c r="E197" s="107"/>
      <c r="F197" s="109">
        <v>45715</v>
      </c>
      <c r="G197" s="109">
        <v>45747</v>
      </c>
      <c r="H197" s="107"/>
      <c r="I197" s="109">
        <v>45772.698680555557</v>
      </c>
      <c r="J197" s="107"/>
      <c r="K197" s="107"/>
      <c r="L197" s="107">
        <v>148937.70000000001</v>
      </c>
      <c r="M197" s="109" t="s">
        <v>49</v>
      </c>
      <c r="N197" s="108"/>
      <c r="O197" s="107"/>
      <c r="P197" s="107"/>
      <c r="Q197" s="107" t="s">
        <v>50</v>
      </c>
      <c r="R197" s="109" t="s">
        <v>51</v>
      </c>
      <c r="S197" s="107"/>
      <c r="T197" s="107"/>
      <c r="U197" s="110"/>
      <c r="V197" s="110"/>
      <c r="W197" s="107"/>
      <c r="X197" s="107"/>
      <c r="Y197" s="107"/>
      <c r="Z197" s="107"/>
      <c r="AA197" s="107"/>
      <c r="AB197" s="107"/>
      <c r="AC197" s="107"/>
      <c r="AD197" s="107"/>
      <c r="AE197" s="107"/>
      <c r="AF197" s="107">
        <f t="shared" ca="1" si="1"/>
        <v>287</v>
      </c>
      <c r="AG197" s="107"/>
      <c r="AH197" s="107"/>
      <c r="AI197" s="111"/>
      <c r="AJ197" s="111"/>
      <c r="AK197" s="111"/>
      <c r="AL197" s="111"/>
      <c r="AM197" s="112"/>
      <c r="AN197" s="112"/>
      <c r="AO197" s="5" t="s">
        <v>52</v>
      </c>
      <c r="AP197" s="112" t="s">
        <v>410</v>
      </c>
      <c r="AQ197" s="5" t="s">
        <v>541</v>
      </c>
      <c r="AR197" s="5" t="s">
        <v>68</v>
      </c>
      <c r="AS197" s="5">
        <v>1512</v>
      </c>
      <c r="AT197" s="5">
        <v>189</v>
      </c>
      <c r="AU197" s="112"/>
      <c r="AV197" s="112" t="s">
        <v>56</v>
      </c>
    </row>
    <row r="198" spans="1:48">
      <c r="A198" s="107" t="s">
        <v>563</v>
      </c>
      <c r="B198" s="107"/>
      <c r="C198" s="107"/>
      <c r="D198" s="114" t="s">
        <v>564</v>
      </c>
      <c r="E198" s="107"/>
      <c r="F198" s="109">
        <v>45888</v>
      </c>
      <c r="G198" s="109">
        <v>45900</v>
      </c>
      <c r="H198" s="107"/>
      <c r="I198" s="109">
        <v>45894.668541666666</v>
      </c>
      <c r="J198" s="107"/>
      <c r="K198" s="107"/>
      <c r="L198" s="107">
        <v>534.6</v>
      </c>
      <c r="M198" s="109" t="s">
        <v>49</v>
      </c>
      <c r="N198" s="108"/>
      <c r="O198" s="107"/>
      <c r="P198" s="107"/>
      <c r="Q198" s="107" t="s">
        <v>50</v>
      </c>
      <c r="R198" s="109" t="s">
        <v>51</v>
      </c>
      <c r="S198" s="107"/>
      <c r="T198" s="107"/>
      <c r="U198" s="110"/>
      <c r="V198" s="110"/>
      <c r="W198" s="107"/>
      <c r="X198" s="107"/>
      <c r="Y198" s="107"/>
      <c r="Z198" s="107"/>
      <c r="AA198" s="107"/>
      <c r="AB198" s="107"/>
      <c r="AC198" s="107"/>
      <c r="AD198" s="107"/>
      <c r="AE198" s="107"/>
      <c r="AF198" s="107">
        <f t="shared" ca="1" si="1"/>
        <v>114</v>
      </c>
      <c r="AG198" s="107"/>
      <c r="AH198" s="107"/>
      <c r="AI198" s="111"/>
      <c r="AJ198" s="111"/>
      <c r="AK198" s="111"/>
      <c r="AL198" s="111"/>
      <c r="AM198" s="112"/>
      <c r="AN198" s="112"/>
      <c r="AO198" s="5" t="s">
        <v>52</v>
      </c>
      <c r="AP198" s="112" t="s">
        <v>105</v>
      </c>
      <c r="AQ198" s="5" t="s">
        <v>304</v>
      </c>
      <c r="AR198" s="5" t="s">
        <v>55</v>
      </c>
      <c r="AS198" s="5">
        <v>32</v>
      </c>
      <c r="AT198" s="5">
        <v>4</v>
      </c>
      <c r="AU198" s="112"/>
      <c r="AV198" s="112" t="s">
        <v>56</v>
      </c>
    </row>
    <row r="199" spans="1:48">
      <c r="A199" s="107" t="s">
        <v>565</v>
      </c>
      <c r="B199" s="107"/>
      <c r="C199" s="107"/>
      <c r="D199" s="114" t="s">
        <v>566</v>
      </c>
      <c r="E199" s="107"/>
      <c r="F199" s="109">
        <v>45888</v>
      </c>
      <c r="G199" s="109">
        <v>45900</v>
      </c>
      <c r="H199" s="107"/>
      <c r="I199" s="109">
        <v>45895.629675925928</v>
      </c>
      <c r="J199" s="107"/>
      <c r="K199" s="107"/>
      <c r="L199" s="107">
        <v>534.6</v>
      </c>
      <c r="M199" s="109" t="s">
        <v>49</v>
      </c>
      <c r="N199" s="108"/>
      <c r="O199" s="107"/>
      <c r="P199" s="107"/>
      <c r="Q199" s="107" t="s">
        <v>50</v>
      </c>
      <c r="R199" s="109" t="s">
        <v>51</v>
      </c>
      <c r="S199" s="107"/>
      <c r="T199" s="107"/>
      <c r="U199" s="110"/>
      <c r="V199" s="110"/>
      <c r="W199" s="107"/>
      <c r="X199" s="107"/>
      <c r="Y199" s="107"/>
      <c r="Z199" s="107"/>
      <c r="AA199" s="107"/>
      <c r="AB199" s="107"/>
      <c r="AC199" s="107"/>
      <c r="AD199" s="107"/>
      <c r="AE199" s="107"/>
      <c r="AF199" s="107">
        <f t="shared" ca="1" si="1"/>
        <v>114</v>
      </c>
      <c r="AG199" s="107"/>
      <c r="AH199" s="107"/>
      <c r="AI199" s="111"/>
      <c r="AJ199" s="111"/>
      <c r="AK199" s="111"/>
      <c r="AL199" s="111"/>
      <c r="AM199" s="112"/>
      <c r="AN199" s="112"/>
      <c r="AO199" s="5" t="s">
        <v>52</v>
      </c>
      <c r="AP199" s="112" t="s">
        <v>546</v>
      </c>
      <c r="AQ199" s="5" t="s">
        <v>304</v>
      </c>
      <c r="AR199" s="5" t="s">
        <v>55</v>
      </c>
      <c r="AS199" s="5">
        <v>32</v>
      </c>
      <c r="AT199" s="5">
        <v>4</v>
      </c>
      <c r="AU199" s="112"/>
      <c r="AV199" s="112" t="s">
        <v>56</v>
      </c>
    </row>
    <row r="200" spans="1:48">
      <c r="A200" s="107" t="s">
        <v>567</v>
      </c>
      <c r="B200" s="107"/>
      <c r="C200" s="107"/>
      <c r="D200" s="114" t="s">
        <v>568</v>
      </c>
      <c r="E200" s="107"/>
      <c r="F200" s="109">
        <v>45744</v>
      </c>
      <c r="G200" s="109">
        <v>45777.388414351852</v>
      </c>
      <c r="H200" s="107"/>
      <c r="I200" s="109">
        <v>45763.388298611113</v>
      </c>
      <c r="J200" s="107"/>
      <c r="K200" s="107"/>
      <c r="L200" s="107">
        <v>13838</v>
      </c>
      <c r="M200" s="109" t="s">
        <v>49</v>
      </c>
      <c r="N200" s="108"/>
      <c r="O200" s="107"/>
      <c r="P200" s="107"/>
      <c r="Q200" s="107" t="s">
        <v>50</v>
      </c>
      <c r="R200" s="109" t="s">
        <v>51</v>
      </c>
      <c r="S200" s="107"/>
      <c r="T200" s="107"/>
      <c r="U200" s="110"/>
      <c r="V200" s="110"/>
      <c r="W200" s="107"/>
      <c r="X200" s="107"/>
      <c r="Y200" s="107"/>
      <c r="Z200" s="107"/>
      <c r="AA200" s="107"/>
      <c r="AB200" s="107"/>
      <c r="AC200" s="107"/>
      <c r="AD200" s="107"/>
      <c r="AE200" s="107"/>
      <c r="AF200" s="107">
        <f t="shared" ca="1" si="1"/>
        <v>258</v>
      </c>
      <c r="AG200" s="107"/>
      <c r="AH200" s="107"/>
      <c r="AI200" s="111"/>
      <c r="AJ200" s="111"/>
      <c r="AK200" s="111"/>
      <c r="AL200" s="111"/>
      <c r="AM200" s="112"/>
      <c r="AN200" s="112"/>
      <c r="AO200" s="5" t="s">
        <v>66</v>
      </c>
      <c r="AP200" s="112" t="s">
        <v>129</v>
      </c>
      <c r="AQ200" s="5" t="s">
        <v>541</v>
      </c>
      <c r="AR200" s="5" t="s">
        <v>55</v>
      </c>
      <c r="AS200" s="5">
        <v>920</v>
      </c>
      <c r="AT200" s="5">
        <v>115</v>
      </c>
      <c r="AU200" s="112"/>
      <c r="AV200" s="112" t="s">
        <v>56</v>
      </c>
    </row>
    <row r="201" spans="1:48">
      <c r="A201" s="107" t="s">
        <v>569</v>
      </c>
      <c r="B201" s="107"/>
      <c r="C201" s="107"/>
      <c r="D201" s="114" t="s">
        <v>570</v>
      </c>
      <c r="E201" s="107"/>
      <c r="F201" s="109">
        <v>45754</v>
      </c>
      <c r="G201" s="109">
        <v>45777</v>
      </c>
      <c r="H201" s="107"/>
      <c r="I201" s="109">
        <v>45778.404895833337</v>
      </c>
      <c r="J201" s="107"/>
      <c r="K201" s="107"/>
      <c r="L201" s="107">
        <v>6290</v>
      </c>
      <c r="M201" s="109" t="s">
        <v>49</v>
      </c>
      <c r="N201" s="108"/>
      <c r="O201" s="107"/>
      <c r="P201" s="107"/>
      <c r="Q201" s="107" t="s">
        <v>50</v>
      </c>
      <c r="R201" s="109" t="s">
        <v>51</v>
      </c>
      <c r="S201" s="107"/>
      <c r="T201" s="107"/>
      <c r="U201" s="110"/>
      <c r="V201" s="110"/>
      <c r="W201" s="107"/>
      <c r="X201" s="107"/>
      <c r="Y201" s="107"/>
      <c r="Z201" s="107"/>
      <c r="AA201" s="107"/>
      <c r="AB201" s="107"/>
      <c r="AC201" s="107"/>
      <c r="AD201" s="107"/>
      <c r="AE201" s="107"/>
      <c r="AF201" s="107">
        <f t="shared" ca="1" si="1"/>
        <v>248</v>
      </c>
      <c r="AG201" s="107"/>
      <c r="AH201" s="107"/>
      <c r="AI201" s="111"/>
      <c r="AJ201" s="111"/>
      <c r="AK201" s="111"/>
      <c r="AL201" s="111"/>
      <c r="AM201" s="112"/>
      <c r="AN201" s="112"/>
      <c r="AO201" s="5" t="s">
        <v>66</v>
      </c>
      <c r="AP201" s="112" t="s">
        <v>85</v>
      </c>
      <c r="AQ201" s="5" t="s">
        <v>541</v>
      </c>
      <c r="AR201" s="5" t="s">
        <v>55</v>
      </c>
      <c r="AS201" s="5">
        <v>400</v>
      </c>
      <c r="AT201" s="5">
        <v>50</v>
      </c>
      <c r="AU201" s="112"/>
      <c r="AV201" s="112" t="s">
        <v>56</v>
      </c>
    </row>
    <row r="202" spans="1:48">
      <c r="A202" s="107" t="s">
        <v>571</v>
      </c>
      <c r="B202" s="107"/>
      <c r="C202" s="107"/>
      <c r="D202" s="114" t="s">
        <v>572</v>
      </c>
      <c r="E202" s="107"/>
      <c r="F202" s="109">
        <v>45756</v>
      </c>
      <c r="G202" s="109">
        <v>45777</v>
      </c>
      <c r="H202" s="107"/>
      <c r="I202" s="109">
        <v>45774.410138888888</v>
      </c>
      <c r="J202" s="107"/>
      <c r="K202" s="107"/>
      <c r="L202" s="107">
        <v>6667.4</v>
      </c>
      <c r="M202" s="109" t="s">
        <v>49</v>
      </c>
      <c r="N202" s="108"/>
      <c r="O202" s="107"/>
      <c r="P202" s="107"/>
      <c r="Q202" s="107" t="s">
        <v>50</v>
      </c>
      <c r="R202" s="109" t="s">
        <v>51</v>
      </c>
      <c r="S202" s="107"/>
      <c r="T202" s="107"/>
      <c r="U202" s="110"/>
      <c r="V202" s="110"/>
      <c r="W202" s="107"/>
      <c r="X202" s="107"/>
      <c r="Y202" s="107"/>
      <c r="Z202" s="107"/>
      <c r="AA202" s="107"/>
      <c r="AB202" s="107"/>
      <c r="AC202" s="107"/>
      <c r="AD202" s="107"/>
      <c r="AE202" s="107"/>
      <c r="AF202" s="107">
        <f t="shared" ca="1" si="1"/>
        <v>246</v>
      </c>
      <c r="AG202" s="107"/>
      <c r="AH202" s="107"/>
      <c r="AI202" s="111"/>
      <c r="AJ202" s="111"/>
      <c r="AK202" s="111"/>
      <c r="AL202" s="111"/>
      <c r="AM202" s="112"/>
      <c r="AN202" s="112"/>
      <c r="AO202" s="5" t="s">
        <v>66</v>
      </c>
      <c r="AP202" s="112" t="s">
        <v>129</v>
      </c>
      <c r="AQ202" s="5" t="s">
        <v>541</v>
      </c>
      <c r="AR202" s="5" t="s">
        <v>55</v>
      </c>
      <c r="AS202" s="5">
        <v>440</v>
      </c>
      <c r="AT202" s="5">
        <v>55</v>
      </c>
      <c r="AU202" s="112"/>
      <c r="AV202" s="112" t="s">
        <v>56</v>
      </c>
    </row>
    <row r="203" spans="1:48">
      <c r="A203" s="107" t="s">
        <v>573</v>
      </c>
      <c r="B203" s="107"/>
      <c r="C203" s="107"/>
      <c r="D203" s="114" t="s">
        <v>574</v>
      </c>
      <c r="E203" s="107"/>
      <c r="F203" s="109">
        <v>45770</v>
      </c>
      <c r="G203" s="109">
        <v>45777</v>
      </c>
      <c r="H203" s="107"/>
      <c r="I203" s="109">
        <v>45776.419120370374</v>
      </c>
      <c r="J203" s="107"/>
      <c r="K203" s="107"/>
      <c r="L203" s="107">
        <v>3145</v>
      </c>
      <c r="M203" s="109" t="s">
        <v>49</v>
      </c>
      <c r="N203" s="108"/>
      <c r="O203" s="107"/>
      <c r="P203" s="107"/>
      <c r="Q203" s="107" t="s">
        <v>50</v>
      </c>
      <c r="R203" s="109" t="s">
        <v>51</v>
      </c>
      <c r="S203" s="107"/>
      <c r="T203" s="107"/>
      <c r="U203" s="110"/>
      <c r="V203" s="110"/>
      <c r="W203" s="107"/>
      <c r="X203" s="107"/>
      <c r="Y203" s="107"/>
      <c r="Z203" s="107"/>
      <c r="AA203" s="107"/>
      <c r="AB203" s="107"/>
      <c r="AC203" s="107"/>
      <c r="AD203" s="107"/>
      <c r="AE203" s="107"/>
      <c r="AF203" s="107">
        <f t="shared" ca="1" si="1"/>
        <v>232</v>
      </c>
      <c r="AG203" s="107"/>
      <c r="AH203" s="107"/>
      <c r="AI203" s="111"/>
      <c r="AJ203" s="111"/>
      <c r="AK203" s="111"/>
      <c r="AL203" s="111"/>
      <c r="AM203" s="112"/>
      <c r="AN203" s="112"/>
      <c r="AO203" s="5" t="s">
        <v>66</v>
      </c>
      <c r="AP203" s="112" t="s">
        <v>321</v>
      </c>
      <c r="AQ203" s="5" t="s">
        <v>541</v>
      </c>
      <c r="AR203" s="5" t="s">
        <v>55</v>
      </c>
      <c r="AS203" s="5">
        <v>256</v>
      </c>
      <c r="AT203" s="5">
        <v>32</v>
      </c>
      <c r="AU203" s="112"/>
      <c r="AV203" s="112" t="s">
        <v>56</v>
      </c>
    </row>
    <row r="204" spans="1:48">
      <c r="A204" s="107" t="s">
        <v>575</v>
      </c>
      <c r="B204" s="107"/>
      <c r="C204" s="107"/>
      <c r="D204" s="114" t="s">
        <v>576</v>
      </c>
      <c r="E204" s="107"/>
      <c r="F204" s="109">
        <v>45770</v>
      </c>
      <c r="G204" s="109">
        <v>45777</v>
      </c>
      <c r="H204" s="107"/>
      <c r="I204" s="109">
        <v>45780.427951388891</v>
      </c>
      <c r="J204" s="107"/>
      <c r="K204" s="107"/>
      <c r="L204" s="107">
        <v>3270.8</v>
      </c>
      <c r="M204" s="109" t="s">
        <v>49</v>
      </c>
      <c r="N204" s="108"/>
      <c r="O204" s="107"/>
      <c r="P204" s="107"/>
      <c r="Q204" s="107" t="s">
        <v>50</v>
      </c>
      <c r="R204" s="109" t="s">
        <v>51</v>
      </c>
      <c r="S204" s="107"/>
      <c r="T204" s="107"/>
      <c r="U204" s="110"/>
      <c r="V204" s="110"/>
      <c r="W204" s="107"/>
      <c r="X204" s="107"/>
      <c r="Y204" s="107"/>
      <c r="Z204" s="107"/>
      <c r="AA204" s="107"/>
      <c r="AB204" s="107"/>
      <c r="AC204" s="107"/>
      <c r="AD204" s="107"/>
      <c r="AE204" s="107"/>
      <c r="AF204" s="107">
        <f t="shared" ca="1" si="1"/>
        <v>232</v>
      </c>
      <c r="AG204" s="107"/>
      <c r="AH204" s="107"/>
      <c r="AI204" s="111"/>
      <c r="AJ204" s="111"/>
      <c r="AK204" s="111"/>
      <c r="AL204" s="111"/>
      <c r="AM204" s="112"/>
      <c r="AN204" s="112"/>
      <c r="AO204" s="5" t="s">
        <v>66</v>
      </c>
      <c r="AP204" s="112" t="s">
        <v>177</v>
      </c>
      <c r="AQ204" s="5" t="s">
        <v>541</v>
      </c>
      <c r="AR204" s="5" t="s">
        <v>55</v>
      </c>
      <c r="AS204" s="5">
        <v>272</v>
      </c>
      <c r="AT204" s="5">
        <v>34</v>
      </c>
      <c r="AU204" s="112"/>
      <c r="AV204" s="112" t="s">
        <v>56</v>
      </c>
    </row>
    <row r="205" spans="1:48">
      <c r="A205" s="107" t="s">
        <v>577</v>
      </c>
      <c r="B205" s="107"/>
      <c r="C205" s="107"/>
      <c r="D205" s="114" t="s">
        <v>578</v>
      </c>
      <c r="E205" s="107"/>
      <c r="F205" s="109">
        <v>45772</v>
      </c>
      <c r="G205" s="109">
        <v>45777</v>
      </c>
      <c r="H205" s="107"/>
      <c r="I205" s="109">
        <v>45778.434629629628</v>
      </c>
      <c r="J205" s="107"/>
      <c r="K205" s="107"/>
      <c r="L205" s="107">
        <v>1509.6</v>
      </c>
      <c r="M205" s="109" t="s">
        <v>49</v>
      </c>
      <c r="N205" s="108"/>
      <c r="O205" s="107"/>
      <c r="P205" s="107"/>
      <c r="Q205" s="107" t="s">
        <v>50</v>
      </c>
      <c r="R205" s="109" t="s">
        <v>51</v>
      </c>
      <c r="S205" s="107"/>
      <c r="T205" s="107"/>
      <c r="U205" s="110"/>
      <c r="V205" s="110"/>
      <c r="W205" s="107"/>
      <c r="X205" s="107"/>
      <c r="Y205" s="107"/>
      <c r="Z205" s="107"/>
      <c r="AA205" s="107"/>
      <c r="AB205" s="107"/>
      <c r="AC205" s="107"/>
      <c r="AD205" s="107"/>
      <c r="AE205" s="107"/>
      <c r="AF205" s="107">
        <f t="shared" ca="1" si="1"/>
        <v>230</v>
      </c>
      <c r="AG205" s="107"/>
      <c r="AH205" s="107"/>
      <c r="AI205" s="111"/>
      <c r="AJ205" s="111"/>
      <c r="AK205" s="111"/>
      <c r="AL205" s="111"/>
      <c r="AM205" s="112"/>
      <c r="AN205" s="112"/>
      <c r="AO205" s="5" t="s">
        <v>66</v>
      </c>
      <c r="AP205" s="112" t="s">
        <v>85</v>
      </c>
      <c r="AQ205" s="5" t="s">
        <v>541</v>
      </c>
      <c r="AR205" s="5" t="s">
        <v>55</v>
      </c>
      <c r="AS205" s="5">
        <v>96</v>
      </c>
      <c r="AT205" s="5">
        <v>12</v>
      </c>
      <c r="AU205" s="112"/>
      <c r="AV205" s="112" t="s">
        <v>56</v>
      </c>
    </row>
    <row r="206" spans="1:48">
      <c r="A206" s="107" t="s">
        <v>579</v>
      </c>
      <c r="B206" s="107"/>
      <c r="C206" s="107"/>
      <c r="D206" s="114" t="s">
        <v>580</v>
      </c>
      <c r="E206" s="107"/>
      <c r="F206" s="109">
        <v>45772</v>
      </c>
      <c r="G206" s="109">
        <v>45777</v>
      </c>
      <c r="H206" s="107"/>
      <c r="I206" s="109">
        <v>45781.437835648147</v>
      </c>
      <c r="J206" s="107"/>
      <c r="K206" s="107"/>
      <c r="L206" s="107">
        <v>2012.8</v>
      </c>
      <c r="M206" s="109" t="s">
        <v>49</v>
      </c>
      <c r="N206" s="108"/>
      <c r="O206" s="107"/>
      <c r="P206" s="107"/>
      <c r="Q206" s="107" t="s">
        <v>50</v>
      </c>
      <c r="R206" s="109" t="s">
        <v>51</v>
      </c>
      <c r="S206" s="107"/>
      <c r="T206" s="107"/>
      <c r="U206" s="110"/>
      <c r="V206" s="110"/>
      <c r="W206" s="107"/>
      <c r="X206" s="107"/>
      <c r="Y206" s="107"/>
      <c r="Z206" s="107"/>
      <c r="AA206" s="107"/>
      <c r="AB206" s="107"/>
      <c r="AC206" s="107"/>
      <c r="AD206" s="107"/>
      <c r="AE206" s="107"/>
      <c r="AF206" s="107">
        <f t="shared" ca="1" si="1"/>
        <v>230</v>
      </c>
      <c r="AG206" s="107"/>
      <c r="AH206" s="107"/>
      <c r="AI206" s="111"/>
      <c r="AJ206" s="111"/>
      <c r="AK206" s="111"/>
      <c r="AL206" s="111"/>
      <c r="AM206" s="112"/>
      <c r="AN206" s="112"/>
      <c r="AO206" s="5" t="s">
        <v>66</v>
      </c>
      <c r="AP206" s="112" t="s">
        <v>83</v>
      </c>
      <c r="AQ206" s="5" t="s">
        <v>541</v>
      </c>
      <c r="AR206" s="5" t="s">
        <v>55</v>
      </c>
      <c r="AS206" s="5">
        <v>128</v>
      </c>
      <c r="AT206" s="5">
        <v>17</v>
      </c>
      <c r="AU206" s="112"/>
      <c r="AV206" s="112" t="s">
        <v>56</v>
      </c>
    </row>
    <row r="207" spans="1:48">
      <c r="A207" s="107" t="s">
        <v>581</v>
      </c>
      <c r="B207" s="107"/>
      <c r="C207" s="107"/>
      <c r="D207" s="114" t="s">
        <v>582</v>
      </c>
      <c r="E207" s="107"/>
      <c r="F207" s="109">
        <v>45888</v>
      </c>
      <c r="G207" s="109">
        <v>45902</v>
      </c>
      <c r="H207" s="107" t="s">
        <v>583</v>
      </c>
      <c r="I207" s="109">
        <v>45908.439525462964</v>
      </c>
      <c r="J207" s="107"/>
      <c r="K207" s="107"/>
      <c r="L207" s="107">
        <v>1396.82</v>
      </c>
      <c r="M207" s="109" t="s">
        <v>49</v>
      </c>
      <c r="N207" s="108"/>
      <c r="O207" s="107"/>
      <c r="P207" s="107"/>
      <c r="Q207" s="107" t="s">
        <v>50</v>
      </c>
      <c r="R207" s="109" t="s">
        <v>76</v>
      </c>
      <c r="S207" s="107"/>
      <c r="T207" s="107"/>
      <c r="U207" s="110"/>
      <c r="V207" s="110"/>
      <c r="W207" s="107"/>
      <c r="X207" s="107"/>
      <c r="Y207" s="107"/>
      <c r="Z207" s="107"/>
      <c r="AA207" s="107"/>
      <c r="AB207" s="107"/>
      <c r="AC207" s="107"/>
      <c r="AD207" s="107"/>
      <c r="AE207" s="107"/>
      <c r="AF207" s="107">
        <f t="shared" ca="1" si="1"/>
        <v>114</v>
      </c>
      <c r="AG207" s="107"/>
      <c r="AH207" s="107"/>
      <c r="AI207" s="111"/>
      <c r="AJ207" s="111"/>
      <c r="AK207" s="111"/>
      <c r="AL207" s="111"/>
      <c r="AM207" s="112"/>
      <c r="AN207" s="112"/>
      <c r="AO207" s="5" t="s">
        <v>66</v>
      </c>
      <c r="AP207" s="112" t="s">
        <v>83</v>
      </c>
      <c r="AQ207" s="5" t="s">
        <v>451</v>
      </c>
      <c r="AR207" s="5" t="s">
        <v>79</v>
      </c>
      <c r="AS207" s="5">
        <v>8</v>
      </c>
      <c r="AT207" s="5">
        <v>1</v>
      </c>
      <c r="AU207" s="112"/>
      <c r="AV207" s="112" t="s">
        <v>79</v>
      </c>
    </row>
    <row r="208" spans="1:48">
      <c r="A208" s="107" t="s">
        <v>584</v>
      </c>
      <c r="B208" s="107"/>
      <c r="C208" s="107"/>
      <c r="D208" s="114" t="s">
        <v>585</v>
      </c>
      <c r="E208" s="107"/>
      <c r="F208" s="109">
        <v>45729</v>
      </c>
      <c r="G208" s="109">
        <v>45746</v>
      </c>
      <c r="H208" s="107"/>
      <c r="I208" s="109">
        <v>45751.470509259256</v>
      </c>
      <c r="J208" s="107"/>
      <c r="K208" s="107"/>
      <c r="L208" s="107">
        <v>2036.86</v>
      </c>
      <c r="M208" s="109" t="s">
        <v>49</v>
      </c>
      <c r="N208" s="108"/>
      <c r="O208" s="107"/>
      <c r="P208" s="107"/>
      <c r="Q208" s="107" t="s">
        <v>50</v>
      </c>
      <c r="R208" s="109" t="s">
        <v>51</v>
      </c>
      <c r="S208" s="107"/>
      <c r="T208" s="107"/>
      <c r="U208" s="110"/>
      <c r="V208" s="110"/>
      <c r="W208" s="107"/>
      <c r="X208" s="107"/>
      <c r="Y208" s="107"/>
      <c r="Z208" s="107"/>
      <c r="AA208" s="107"/>
      <c r="AB208" s="107"/>
      <c r="AC208" s="107"/>
      <c r="AD208" s="107"/>
      <c r="AE208" s="107"/>
      <c r="AF208" s="107">
        <f t="shared" ca="1" si="1"/>
        <v>273</v>
      </c>
      <c r="AG208" s="107"/>
      <c r="AH208" s="107"/>
      <c r="AI208" s="111"/>
      <c r="AJ208" s="111"/>
      <c r="AK208" s="111"/>
      <c r="AL208" s="111"/>
      <c r="AM208" s="112"/>
      <c r="AN208" s="112"/>
      <c r="AO208" s="5" t="s">
        <v>66</v>
      </c>
      <c r="AP208" s="112" t="s">
        <v>586</v>
      </c>
      <c r="AQ208" s="5" t="s">
        <v>541</v>
      </c>
      <c r="AR208" s="5" t="s">
        <v>79</v>
      </c>
      <c r="AS208" s="5">
        <v>32</v>
      </c>
      <c r="AT208" s="5">
        <v>4</v>
      </c>
      <c r="AU208" s="112"/>
      <c r="AV208" s="112" t="s">
        <v>79</v>
      </c>
    </row>
    <row r="209" spans="1:48">
      <c r="A209" s="107" t="s">
        <v>587</v>
      </c>
      <c r="B209" s="107"/>
      <c r="C209" s="107"/>
      <c r="D209" s="114" t="s">
        <v>588</v>
      </c>
      <c r="E209" s="107"/>
      <c r="F209" s="109">
        <v>45735</v>
      </c>
      <c r="G209" s="109">
        <v>45751</v>
      </c>
      <c r="H209" s="107"/>
      <c r="I209" s="109">
        <v>45752.482222222221</v>
      </c>
      <c r="J209" s="107"/>
      <c r="K209" s="107"/>
      <c r="L209" s="107">
        <v>1680.92</v>
      </c>
      <c r="M209" s="109" t="s">
        <v>49</v>
      </c>
      <c r="N209" s="108"/>
      <c r="O209" s="107"/>
      <c r="P209" s="107"/>
      <c r="Q209" s="107" t="s">
        <v>50</v>
      </c>
      <c r="R209" s="109" t="s">
        <v>51</v>
      </c>
      <c r="S209" s="107"/>
      <c r="T209" s="107"/>
      <c r="U209" s="110"/>
      <c r="V209" s="110"/>
      <c r="W209" s="107"/>
      <c r="X209" s="107"/>
      <c r="Y209" s="107"/>
      <c r="Z209" s="107"/>
      <c r="AA209" s="107"/>
      <c r="AB209" s="107"/>
      <c r="AC209" s="107"/>
      <c r="AD209" s="107"/>
      <c r="AE209" s="107"/>
      <c r="AF209" s="107">
        <f t="shared" ca="1" si="1"/>
        <v>267</v>
      </c>
      <c r="AG209" s="107"/>
      <c r="AH209" s="107"/>
      <c r="AI209" s="111"/>
      <c r="AJ209" s="111"/>
      <c r="AK209" s="111"/>
      <c r="AL209" s="111"/>
      <c r="AM209" s="112"/>
      <c r="AN209" s="112"/>
      <c r="AO209" s="5" t="s">
        <v>66</v>
      </c>
      <c r="AP209" s="112" t="s">
        <v>85</v>
      </c>
      <c r="AQ209" s="5" t="s">
        <v>541</v>
      </c>
      <c r="AR209" s="5" t="s">
        <v>79</v>
      </c>
      <c r="AS209" s="5">
        <v>16</v>
      </c>
      <c r="AT209" s="5">
        <v>2</v>
      </c>
      <c r="AU209" s="112"/>
      <c r="AV209" s="112" t="s">
        <v>79</v>
      </c>
    </row>
    <row r="210" spans="1:48">
      <c r="A210" s="107" t="s">
        <v>589</v>
      </c>
      <c r="B210" s="107"/>
      <c r="C210" s="107"/>
      <c r="D210" s="114" t="s">
        <v>590</v>
      </c>
      <c r="E210" s="107"/>
      <c r="F210" s="109">
        <v>45743</v>
      </c>
      <c r="G210" s="109">
        <v>45758</v>
      </c>
      <c r="H210" s="107"/>
      <c r="I210" s="109">
        <v>45771.489120370374</v>
      </c>
      <c r="J210" s="107"/>
      <c r="K210" s="107"/>
      <c r="L210" s="107">
        <v>2392.8000000000002</v>
      </c>
      <c r="M210" s="109" t="s">
        <v>49</v>
      </c>
      <c r="N210" s="108"/>
      <c r="O210" s="107"/>
      <c r="P210" s="107"/>
      <c r="Q210" s="107" t="s">
        <v>50</v>
      </c>
      <c r="R210" s="109" t="s">
        <v>51</v>
      </c>
      <c r="S210" s="107"/>
      <c r="T210" s="107"/>
      <c r="U210" s="110"/>
      <c r="V210" s="110"/>
      <c r="W210" s="107"/>
      <c r="X210" s="107"/>
      <c r="Y210" s="107"/>
      <c r="Z210" s="107"/>
      <c r="AA210" s="107"/>
      <c r="AB210" s="107"/>
      <c r="AC210" s="107"/>
      <c r="AD210" s="107"/>
      <c r="AE210" s="107"/>
      <c r="AF210" s="107">
        <f t="shared" ca="1" si="1"/>
        <v>259</v>
      </c>
      <c r="AG210" s="107"/>
      <c r="AH210" s="107"/>
      <c r="AI210" s="111"/>
      <c r="AJ210" s="111"/>
      <c r="AK210" s="111"/>
      <c r="AL210" s="111"/>
      <c r="AM210" s="112"/>
      <c r="AN210" s="112"/>
      <c r="AO210" s="5" t="s">
        <v>66</v>
      </c>
      <c r="AP210" s="112" t="s">
        <v>267</v>
      </c>
      <c r="AQ210" s="5" t="s">
        <v>541</v>
      </c>
      <c r="AR210" s="5" t="s">
        <v>79</v>
      </c>
      <c r="AS210" s="5">
        <v>32</v>
      </c>
      <c r="AT210" s="5">
        <v>4</v>
      </c>
      <c r="AU210" s="112"/>
      <c r="AV210" s="112" t="s">
        <v>79</v>
      </c>
    </row>
    <row r="211" spans="1:48">
      <c r="A211" s="107" t="s">
        <v>591</v>
      </c>
      <c r="B211" s="107"/>
      <c r="C211" s="107"/>
      <c r="D211" s="114" t="s">
        <v>592</v>
      </c>
      <c r="E211" s="107"/>
      <c r="F211" s="109">
        <v>45748</v>
      </c>
      <c r="G211" s="109">
        <v>45762</v>
      </c>
      <c r="H211" s="107"/>
      <c r="I211" s="109">
        <v>45772.494756944441</v>
      </c>
      <c r="J211" s="107"/>
      <c r="K211" s="107"/>
      <c r="L211" s="107">
        <v>1680.92</v>
      </c>
      <c r="M211" s="109" t="s">
        <v>49</v>
      </c>
      <c r="N211" s="108"/>
      <c r="O211" s="107"/>
      <c r="P211" s="107"/>
      <c r="Q211" s="107" t="s">
        <v>50</v>
      </c>
      <c r="R211" s="109" t="s">
        <v>51</v>
      </c>
      <c r="S211" s="107"/>
      <c r="T211" s="107"/>
      <c r="U211" s="110"/>
      <c r="V211" s="110"/>
      <c r="W211" s="107"/>
      <c r="X211" s="107"/>
      <c r="Y211" s="107"/>
      <c r="Z211" s="107"/>
      <c r="AA211" s="107"/>
      <c r="AB211" s="107"/>
      <c r="AC211" s="107"/>
      <c r="AD211" s="107"/>
      <c r="AE211" s="107"/>
      <c r="AF211" s="107">
        <f t="shared" ca="1" si="1"/>
        <v>254</v>
      </c>
      <c r="AG211" s="107"/>
      <c r="AH211" s="107"/>
      <c r="AI211" s="111"/>
      <c r="AJ211" s="111"/>
      <c r="AK211" s="111"/>
      <c r="AL211" s="111"/>
      <c r="AM211" s="112"/>
      <c r="AN211" s="112"/>
      <c r="AO211" s="5" t="s">
        <v>66</v>
      </c>
      <c r="AP211" s="112" t="s">
        <v>121</v>
      </c>
      <c r="AQ211" s="5" t="s">
        <v>541</v>
      </c>
      <c r="AR211" s="5" t="s">
        <v>79</v>
      </c>
      <c r="AS211" s="5">
        <v>16</v>
      </c>
      <c r="AT211" s="5">
        <v>2</v>
      </c>
      <c r="AU211" s="112"/>
      <c r="AV211" s="112" t="s">
        <v>79</v>
      </c>
    </row>
    <row r="212" spans="1:48">
      <c r="A212" s="107" t="s">
        <v>593</v>
      </c>
      <c r="B212" s="107"/>
      <c r="C212" s="107"/>
      <c r="D212" s="114" t="s">
        <v>594</v>
      </c>
      <c r="E212" s="107"/>
      <c r="F212" s="109">
        <v>45750</v>
      </c>
      <c r="G212" s="109">
        <v>45764</v>
      </c>
      <c r="H212" s="107" t="s">
        <v>595</v>
      </c>
      <c r="I212" s="109">
        <v>45772.499537037038</v>
      </c>
      <c r="J212" s="107"/>
      <c r="K212" s="107"/>
      <c r="L212" s="107">
        <v>2748.74</v>
      </c>
      <c r="M212" s="109" t="s">
        <v>49</v>
      </c>
      <c r="N212" s="108"/>
      <c r="O212" s="107"/>
      <c r="P212" s="107"/>
      <c r="Q212" s="107" t="s">
        <v>50</v>
      </c>
      <c r="R212" s="109" t="s">
        <v>51</v>
      </c>
      <c r="S212" s="107"/>
      <c r="T212" s="107"/>
      <c r="U212" s="110"/>
      <c r="V212" s="110"/>
      <c r="W212" s="107"/>
      <c r="X212" s="107"/>
      <c r="Y212" s="107"/>
      <c r="Z212" s="107"/>
      <c r="AA212" s="107"/>
      <c r="AB212" s="107"/>
      <c r="AC212" s="107"/>
      <c r="AD212" s="107"/>
      <c r="AE212" s="107"/>
      <c r="AF212" s="107">
        <f t="shared" ca="1" si="1"/>
        <v>252</v>
      </c>
      <c r="AG212" s="107"/>
      <c r="AH212" s="107"/>
      <c r="AI212" s="111"/>
      <c r="AJ212" s="111"/>
      <c r="AK212" s="111"/>
      <c r="AL212" s="111"/>
      <c r="AM212" s="112"/>
      <c r="AN212" s="112"/>
      <c r="AO212" s="5" t="s">
        <v>66</v>
      </c>
      <c r="AP212" s="112" t="s">
        <v>88</v>
      </c>
      <c r="AQ212" s="5" t="s">
        <v>541</v>
      </c>
      <c r="AR212" s="5" t="s">
        <v>79</v>
      </c>
      <c r="AS212" s="5">
        <v>128</v>
      </c>
      <c r="AT212" s="5">
        <v>16</v>
      </c>
      <c r="AU212" s="112"/>
      <c r="AV212" s="112" t="s">
        <v>79</v>
      </c>
    </row>
    <row r="213" spans="1:48">
      <c r="A213" s="107" t="s">
        <v>596</v>
      </c>
      <c r="B213" s="107"/>
      <c r="C213" s="107"/>
      <c r="D213" s="114" t="s">
        <v>597</v>
      </c>
      <c r="E213" s="107"/>
      <c r="F213" s="109">
        <v>45915</v>
      </c>
      <c r="G213" s="109">
        <v>45901</v>
      </c>
      <c r="H213" s="107"/>
      <c r="I213" s="109">
        <v>45919.374826388892</v>
      </c>
      <c r="J213" s="107"/>
      <c r="K213" s="107"/>
      <c r="L213" s="107">
        <v>900.9</v>
      </c>
      <c r="M213" s="109" t="s">
        <v>49</v>
      </c>
      <c r="N213" s="108"/>
      <c r="O213" s="107"/>
      <c r="P213" s="107"/>
      <c r="Q213" s="107" t="s">
        <v>50</v>
      </c>
      <c r="R213" s="109" t="s">
        <v>51</v>
      </c>
      <c r="S213" s="107"/>
      <c r="T213" s="107"/>
      <c r="U213" s="110"/>
      <c r="V213" s="110"/>
      <c r="W213" s="107"/>
      <c r="X213" s="107"/>
      <c r="Y213" s="107"/>
      <c r="Z213" s="107"/>
      <c r="AA213" s="107"/>
      <c r="AB213" s="107"/>
      <c r="AC213" s="107"/>
      <c r="AD213" s="107"/>
      <c r="AE213" s="107"/>
      <c r="AF213" s="107">
        <f t="shared" ca="1" si="1"/>
        <v>87</v>
      </c>
      <c r="AG213" s="107"/>
      <c r="AH213" s="107"/>
      <c r="AI213" s="111"/>
      <c r="AJ213" s="111"/>
      <c r="AK213" s="111"/>
      <c r="AL213" s="111"/>
      <c r="AM213" s="112"/>
      <c r="AN213" s="112"/>
      <c r="AO213" s="5" t="s">
        <v>52</v>
      </c>
      <c r="AP213" s="112" t="s">
        <v>58</v>
      </c>
      <c r="AQ213" s="5" t="s">
        <v>451</v>
      </c>
      <c r="AR213" s="5" t="s">
        <v>71</v>
      </c>
      <c r="AS213" s="5">
        <v>8</v>
      </c>
      <c r="AT213" s="5">
        <v>1</v>
      </c>
      <c r="AU213" s="112"/>
      <c r="AV213" s="112" t="s">
        <v>72</v>
      </c>
    </row>
    <row r="214" spans="1:48">
      <c r="A214" s="107" t="s">
        <v>598</v>
      </c>
      <c r="B214" s="107"/>
      <c r="C214" s="107"/>
      <c r="D214" s="114" t="s">
        <v>599</v>
      </c>
      <c r="E214" s="107"/>
      <c r="F214" s="109">
        <v>45888</v>
      </c>
      <c r="G214" s="109">
        <v>45895</v>
      </c>
      <c r="H214" s="107"/>
      <c r="I214" s="109">
        <v>45894.572060185186</v>
      </c>
      <c r="J214" s="107"/>
      <c r="K214" s="107"/>
      <c r="L214" s="107">
        <v>514.79999999999995</v>
      </c>
      <c r="M214" s="109" t="s">
        <v>49</v>
      </c>
      <c r="N214" s="108"/>
      <c r="O214" s="107"/>
      <c r="P214" s="107"/>
      <c r="Q214" s="107" t="s">
        <v>50</v>
      </c>
      <c r="R214" s="109" t="s">
        <v>51</v>
      </c>
      <c r="S214" s="107"/>
      <c r="T214" s="107"/>
      <c r="U214" s="110"/>
      <c r="V214" s="110"/>
      <c r="W214" s="107"/>
      <c r="X214" s="107"/>
      <c r="Y214" s="107"/>
      <c r="Z214" s="107"/>
      <c r="AA214" s="107"/>
      <c r="AB214" s="107"/>
      <c r="AC214" s="107"/>
      <c r="AD214" s="107"/>
      <c r="AE214" s="107"/>
      <c r="AF214" s="107">
        <f t="shared" ca="1" si="1"/>
        <v>114</v>
      </c>
      <c r="AG214" s="107"/>
      <c r="AH214" s="107"/>
      <c r="AI214" s="111"/>
      <c r="AJ214" s="111"/>
      <c r="AK214" s="111"/>
      <c r="AL214" s="111"/>
      <c r="AM214" s="112"/>
      <c r="AN214" s="112"/>
      <c r="AO214" s="5" t="s">
        <v>52</v>
      </c>
      <c r="AP214" s="112" t="s">
        <v>109</v>
      </c>
      <c r="AQ214" s="5" t="s">
        <v>304</v>
      </c>
      <c r="AR214" s="5" t="s">
        <v>71</v>
      </c>
      <c r="AS214" s="5">
        <v>8</v>
      </c>
      <c r="AT214" s="5">
        <v>1</v>
      </c>
      <c r="AU214" s="112"/>
      <c r="AV214" s="112" t="s">
        <v>72</v>
      </c>
    </row>
    <row r="215" spans="1:48">
      <c r="A215" s="107" t="s">
        <v>600</v>
      </c>
      <c r="B215" s="107"/>
      <c r="C215" s="107"/>
      <c r="D215" s="114" t="s">
        <v>601</v>
      </c>
      <c r="E215" s="107"/>
      <c r="F215" s="109">
        <v>45889</v>
      </c>
      <c r="G215" s="109">
        <v>45896.958333333336</v>
      </c>
      <c r="H215" s="107"/>
      <c r="I215" s="109">
        <v>45896.743715277778</v>
      </c>
      <c r="J215" s="107"/>
      <c r="K215" s="107"/>
      <c r="L215" s="107">
        <v>346.5</v>
      </c>
      <c r="M215" s="109" t="s">
        <v>49</v>
      </c>
      <c r="N215" s="108"/>
      <c r="O215" s="107"/>
      <c r="P215" s="107"/>
      <c r="Q215" s="107" t="s">
        <v>50</v>
      </c>
      <c r="R215" s="109" t="s">
        <v>51</v>
      </c>
      <c r="S215" s="107"/>
      <c r="T215" s="107"/>
      <c r="U215" s="110"/>
      <c r="V215" s="110"/>
      <c r="W215" s="107"/>
      <c r="X215" s="107"/>
      <c r="Y215" s="107"/>
      <c r="Z215" s="107"/>
      <c r="AA215" s="107"/>
      <c r="AB215" s="107"/>
      <c r="AC215" s="107"/>
      <c r="AD215" s="107"/>
      <c r="AE215" s="107"/>
      <c r="AF215" s="107">
        <f t="shared" ca="1" si="1"/>
        <v>113</v>
      </c>
      <c r="AG215" s="107"/>
      <c r="AH215" s="107"/>
      <c r="AI215" s="111"/>
      <c r="AJ215" s="111"/>
      <c r="AK215" s="111"/>
      <c r="AL215" s="111"/>
      <c r="AM215" s="112"/>
      <c r="AN215" s="112"/>
      <c r="AO215" s="5" t="s">
        <v>66</v>
      </c>
      <c r="AP215" s="112" t="s">
        <v>85</v>
      </c>
      <c r="AQ215" s="5" t="s">
        <v>304</v>
      </c>
      <c r="AR215" s="5" t="s">
        <v>132</v>
      </c>
      <c r="AS215" s="5">
        <v>8</v>
      </c>
      <c r="AT215" s="5">
        <v>1</v>
      </c>
      <c r="AU215" s="112"/>
      <c r="AV215" s="112" t="s">
        <v>72</v>
      </c>
    </row>
    <row r="216" spans="1:48">
      <c r="A216" s="107" t="s">
        <v>602</v>
      </c>
      <c r="B216" s="107"/>
      <c r="C216" s="107"/>
      <c r="D216" s="114" t="s">
        <v>603</v>
      </c>
      <c r="E216" s="107"/>
      <c r="F216" s="109">
        <v>45870</v>
      </c>
      <c r="G216" s="109">
        <v>45884</v>
      </c>
      <c r="H216" s="107"/>
      <c r="I216" s="109">
        <v>45891.663541666669</v>
      </c>
      <c r="J216" s="107"/>
      <c r="K216" s="107"/>
      <c r="L216" s="107">
        <v>4195.2</v>
      </c>
      <c r="M216" s="109" t="s">
        <v>49</v>
      </c>
      <c r="N216" s="108"/>
      <c r="O216" s="107"/>
      <c r="P216" s="107"/>
      <c r="Q216" s="107" t="s">
        <v>50</v>
      </c>
      <c r="R216" s="109" t="s">
        <v>51</v>
      </c>
      <c r="S216" s="107"/>
      <c r="T216" s="107"/>
      <c r="U216" s="110"/>
      <c r="V216" s="110"/>
      <c r="W216" s="107"/>
      <c r="X216" s="107"/>
      <c r="Y216" s="107"/>
      <c r="Z216" s="107"/>
      <c r="AA216" s="107"/>
      <c r="AB216" s="107"/>
      <c r="AC216" s="107"/>
      <c r="AD216" s="107"/>
      <c r="AE216" s="107"/>
      <c r="AF216" s="107">
        <f t="shared" ca="1" si="1"/>
        <v>132</v>
      </c>
      <c r="AG216" s="107"/>
      <c r="AH216" s="107"/>
      <c r="AI216" s="111"/>
      <c r="AJ216" s="111"/>
      <c r="AK216" s="111"/>
      <c r="AL216" s="111"/>
      <c r="AM216" s="112"/>
      <c r="AN216" s="112"/>
      <c r="AO216" s="5" t="s">
        <v>66</v>
      </c>
      <c r="AP216" s="112" t="s">
        <v>186</v>
      </c>
      <c r="AQ216" s="5" t="s">
        <v>304</v>
      </c>
      <c r="AR216" s="5" t="s">
        <v>79</v>
      </c>
      <c r="AS216" s="5">
        <v>48</v>
      </c>
      <c r="AT216" s="5">
        <v>6</v>
      </c>
      <c r="AU216" s="112"/>
      <c r="AV216" s="112" t="s">
        <v>79</v>
      </c>
    </row>
    <row r="217" spans="1:48">
      <c r="A217" s="107" t="s">
        <v>604</v>
      </c>
      <c r="B217" s="107"/>
      <c r="C217" s="107"/>
      <c r="D217" s="114" t="s">
        <v>605</v>
      </c>
      <c r="E217" s="107"/>
      <c r="F217" s="109">
        <v>45890</v>
      </c>
      <c r="G217" s="109">
        <v>45903</v>
      </c>
      <c r="H217" s="107"/>
      <c r="I217" s="109">
        <v>45896.570555555554</v>
      </c>
      <c r="J217" s="107"/>
      <c r="K217" s="107"/>
      <c r="L217" s="107">
        <v>1940.4</v>
      </c>
      <c r="M217" s="109" t="s">
        <v>49</v>
      </c>
      <c r="N217" s="108"/>
      <c r="O217" s="107"/>
      <c r="P217" s="107"/>
      <c r="Q217" s="107" t="s">
        <v>50</v>
      </c>
      <c r="R217" s="109" t="s">
        <v>51</v>
      </c>
      <c r="S217" s="107"/>
      <c r="T217" s="107"/>
      <c r="U217" s="110"/>
      <c r="V217" s="110"/>
      <c r="W217" s="107"/>
      <c r="X217" s="107"/>
      <c r="Y217" s="107"/>
      <c r="Z217" s="107"/>
      <c r="AA217" s="107"/>
      <c r="AB217" s="107"/>
      <c r="AC217" s="107"/>
      <c r="AD217" s="107"/>
      <c r="AE217" s="107"/>
      <c r="AF217" s="107">
        <f t="shared" ca="1" si="1"/>
        <v>112</v>
      </c>
      <c r="AG217" s="107"/>
      <c r="AH217" s="107"/>
      <c r="AI217" s="111"/>
      <c r="AJ217" s="111"/>
      <c r="AK217" s="111"/>
      <c r="AL217" s="111"/>
      <c r="AM217" s="112"/>
      <c r="AN217" s="112"/>
      <c r="AO217" s="5" t="s">
        <v>77</v>
      </c>
      <c r="AP217" s="112" t="s">
        <v>78</v>
      </c>
      <c r="AQ217" s="5" t="s">
        <v>304</v>
      </c>
      <c r="AR217" s="5" t="s">
        <v>79</v>
      </c>
      <c r="AS217" s="5">
        <v>16</v>
      </c>
      <c r="AT217" s="5">
        <v>2</v>
      </c>
      <c r="AU217" s="112"/>
      <c r="AV217" s="112" t="s">
        <v>79</v>
      </c>
    </row>
    <row r="218" spans="1:48">
      <c r="A218" s="107" t="s">
        <v>606</v>
      </c>
      <c r="B218" s="107"/>
      <c r="C218" s="107"/>
      <c r="D218" s="114" t="s">
        <v>607</v>
      </c>
      <c r="E218" s="107"/>
      <c r="F218" s="109">
        <v>45890</v>
      </c>
      <c r="G218" s="109">
        <v>45902</v>
      </c>
      <c r="H218" s="107"/>
      <c r="I218" s="109">
        <v>45903.577650462961</v>
      </c>
      <c r="J218" s="107"/>
      <c r="K218" s="107"/>
      <c r="L218" s="107">
        <v>1940.4</v>
      </c>
      <c r="M218" s="109" t="s">
        <v>49</v>
      </c>
      <c r="N218" s="108"/>
      <c r="O218" s="107"/>
      <c r="P218" s="107"/>
      <c r="Q218" s="107" t="s">
        <v>50</v>
      </c>
      <c r="R218" s="109" t="s">
        <v>51</v>
      </c>
      <c r="S218" s="107"/>
      <c r="T218" s="107"/>
      <c r="U218" s="110"/>
      <c r="V218" s="110"/>
      <c r="W218" s="107"/>
      <c r="X218" s="107"/>
      <c r="Y218" s="107"/>
      <c r="Z218" s="107"/>
      <c r="AA218" s="107"/>
      <c r="AB218" s="107"/>
      <c r="AC218" s="107"/>
      <c r="AD218" s="107"/>
      <c r="AE218" s="107"/>
      <c r="AF218" s="107">
        <f t="shared" ca="1" si="1"/>
        <v>112</v>
      </c>
      <c r="AG218" s="107"/>
      <c r="AH218" s="107"/>
      <c r="AI218" s="111"/>
      <c r="AJ218" s="111"/>
      <c r="AK218" s="111"/>
      <c r="AL218" s="111"/>
      <c r="AM218" s="112"/>
      <c r="AN218" s="112"/>
      <c r="AO218" s="5" t="s">
        <v>52</v>
      </c>
      <c r="AP218" s="112" t="s">
        <v>608</v>
      </c>
      <c r="AQ218" s="5" t="s">
        <v>451</v>
      </c>
      <c r="AR218" s="5" t="s">
        <v>79</v>
      </c>
      <c r="AS218" s="5">
        <v>16</v>
      </c>
      <c r="AT218" s="5">
        <v>2</v>
      </c>
      <c r="AU218" s="112"/>
      <c r="AV218" s="112" t="s">
        <v>79</v>
      </c>
    </row>
    <row r="219" spans="1:48">
      <c r="A219" s="107" t="s">
        <v>609</v>
      </c>
      <c r="B219" s="107"/>
      <c r="C219" s="107"/>
      <c r="D219" s="114" t="s">
        <v>610</v>
      </c>
      <c r="E219" s="107"/>
      <c r="F219" s="109">
        <v>45890</v>
      </c>
      <c r="G219" s="109">
        <v>45902</v>
      </c>
      <c r="H219" s="107" t="s">
        <v>611</v>
      </c>
      <c r="I219" s="109"/>
      <c r="J219" s="107"/>
      <c r="K219" s="107"/>
      <c r="L219" s="107">
        <v>2190.4</v>
      </c>
      <c r="M219" s="109" t="s">
        <v>75</v>
      </c>
      <c r="N219" s="108"/>
      <c r="O219" s="107"/>
      <c r="P219" s="107"/>
      <c r="Q219" s="107" t="s">
        <v>294</v>
      </c>
      <c r="R219" s="109" t="s">
        <v>87</v>
      </c>
      <c r="S219" s="107"/>
      <c r="T219" s="107"/>
      <c r="U219" s="110"/>
      <c r="V219" s="110"/>
      <c r="W219" s="107"/>
      <c r="X219" s="107"/>
      <c r="Y219" s="107"/>
      <c r="Z219" s="107"/>
      <c r="AA219" s="107"/>
      <c r="AB219" s="107"/>
      <c r="AC219" s="107"/>
      <c r="AD219" s="107"/>
      <c r="AE219" s="107"/>
      <c r="AF219" s="107">
        <f t="shared" ca="1" si="1"/>
        <v>112</v>
      </c>
      <c r="AG219" s="107"/>
      <c r="AH219" s="107"/>
      <c r="AI219" s="111"/>
      <c r="AJ219" s="111"/>
      <c r="AK219" s="111"/>
      <c r="AL219" s="111"/>
      <c r="AM219" s="112"/>
      <c r="AN219" s="112"/>
      <c r="AO219" s="5" t="s">
        <v>52</v>
      </c>
      <c r="AP219" s="112" t="s">
        <v>608</v>
      </c>
      <c r="AQ219" s="5" t="s">
        <v>304</v>
      </c>
      <c r="AR219" s="5" t="s">
        <v>79</v>
      </c>
      <c r="AS219" s="5">
        <v>16</v>
      </c>
      <c r="AT219" s="5">
        <v>2</v>
      </c>
      <c r="AU219" s="112"/>
      <c r="AV219" s="112" t="s">
        <v>79</v>
      </c>
    </row>
    <row r="220" spans="1:48">
      <c r="A220" s="107" t="s">
        <v>612</v>
      </c>
      <c r="B220" s="107"/>
      <c r="C220" s="107"/>
      <c r="D220" s="114" t="s">
        <v>613</v>
      </c>
      <c r="E220" s="107"/>
      <c r="F220" s="109">
        <v>45890</v>
      </c>
      <c r="G220" s="109">
        <v>45898</v>
      </c>
      <c r="H220" s="107" t="s">
        <v>614</v>
      </c>
      <c r="I220" s="109">
        <v>45892.351793981485</v>
      </c>
      <c r="J220" s="107"/>
      <c r="K220" s="107"/>
      <c r="L220" s="107">
        <v>6177.6</v>
      </c>
      <c r="M220" s="109" t="s">
        <v>49</v>
      </c>
      <c r="N220" s="108"/>
      <c r="O220" s="107"/>
      <c r="P220" s="107"/>
      <c r="Q220" s="107" t="s">
        <v>50</v>
      </c>
      <c r="R220" s="109" t="s">
        <v>51</v>
      </c>
      <c r="S220" s="107"/>
      <c r="T220" s="107"/>
      <c r="U220" s="110"/>
      <c r="V220" s="110"/>
      <c r="W220" s="107"/>
      <c r="X220" s="107"/>
      <c r="Y220" s="107"/>
      <c r="Z220" s="107"/>
      <c r="AA220" s="107"/>
      <c r="AB220" s="107"/>
      <c r="AC220" s="107"/>
      <c r="AD220" s="107"/>
      <c r="AE220" s="107"/>
      <c r="AF220" s="107">
        <f t="shared" ca="1" si="1"/>
        <v>112</v>
      </c>
      <c r="AG220" s="107"/>
      <c r="AH220" s="107"/>
      <c r="AI220" s="111"/>
      <c r="AJ220" s="111"/>
      <c r="AK220" s="111"/>
      <c r="AL220" s="111"/>
      <c r="AM220" s="112"/>
      <c r="AN220" s="112"/>
      <c r="AO220" s="5" t="s">
        <v>52</v>
      </c>
      <c r="AP220" s="112" t="s">
        <v>70</v>
      </c>
      <c r="AQ220" s="5" t="s">
        <v>304</v>
      </c>
      <c r="AR220" s="5" t="s">
        <v>71</v>
      </c>
      <c r="AS220" s="5">
        <v>112</v>
      </c>
      <c r="AT220" s="5">
        <v>14</v>
      </c>
      <c r="AU220" s="112"/>
      <c r="AV220" s="112" t="s">
        <v>72</v>
      </c>
    </row>
    <row r="221" spans="1:48">
      <c r="A221" s="107" t="s">
        <v>615</v>
      </c>
      <c r="B221" s="107"/>
      <c r="C221" s="107"/>
      <c r="D221" s="114" t="s">
        <v>616</v>
      </c>
      <c r="E221" s="107"/>
      <c r="F221" s="109">
        <v>45890</v>
      </c>
      <c r="G221" s="109">
        <v>45900</v>
      </c>
      <c r="H221" s="107"/>
      <c r="I221" s="109">
        <v>45895.696863425925</v>
      </c>
      <c r="J221" s="107"/>
      <c r="K221" s="107"/>
      <c r="L221" s="107">
        <v>133.65</v>
      </c>
      <c r="M221" s="109" t="s">
        <v>49</v>
      </c>
      <c r="N221" s="108"/>
      <c r="O221" s="107"/>
      <c r="P221" s="107"/>
      <c r="Q221" s="107" t="s">
        <v>50</v>
      </c>
      <c r="R221" s="109" t="s">
        <v>51</v>
      </c>
      <c r="S221" s="107"/>
      <c r="T221" s="107"/>
      <c r="U221" s="110"/>
      <c r="V221" s="110"/>
      <c r="W221" s="107"/>
      <c r="X221" s="107"/>
      <c r="Y221" s="107"/>
      <c r="Z221" s="107"/>
      <c r="AA221" s="107"/>
      <c r="AB221" s="107"/>
      <c r="AC221" s="107"/>
      <c r="AD221" s="107"/>
      <c r="AE221" s="107"/>
      <c r="AF221" s="107">
        <f t="shared" ca="1" si="1"/>
        <v>112</v>
      </c>
      <c r="AG221" s="107"/>
      <c r="AH221" s="107"/>
      <c r="AI221" s="111"/>
      <c r="AJ221" s="111"/>
      <c r="AK221" s="111"/>
      <c r="AL221" s="111"/>
      <c r="AM221" s="112"/>
      <c r="AN221" s="112"/>
      <c r="AO221" s="5" t="s">
        <v>52</v>
      </c>
      <c r="AP221" s="112" t="s">
        <v>399</v>
      </c>
      <c r="AQ221" s="5" t="s">
        <v>304</v>
      </c>
      <c r="AR221" s="5" t="s">
        <v>55</v>
      </c>
      <c r="AS221" s="5">
        <v>8</v>
      </c>
      <c r="AT221" s="5">
        <v>1</v>
      </c>
      <c r="AU221" s="112"/>
      <c r="AV221" s="112" t="s">
        <v>56</v>
      </c>
    </row>
    <row r="222" spans="1:48">
      <c r="A222" s="107" t="s">
        <v>617</v>
      </c>
      <c r="B222" s="107"/>
      <c r="C222" s="107"/>
      <c r="D222" s="114" t="s">
        <v>618</v>
      </c>
      <c r="E222" s="107"/>
      <c r="F222" s="109">
        <v>45890</v>
      </c>
      <c r="G222" s="109">
        <v>45904</v>
      </c>
      <c r="H222" s="107"/>
      <c r="I222" s="109">
        <v>45897.41578703704</v>
      </c>
      <c r="J222" s="107"/>
      <c r="K222" s="107"/>
      <c r="L222" s="107">
        <v>1564.2</v>
      </c>
      <c r="M222" s="109" t="s">
        <v>49</v>
      </c>
      <c r="N222" s="108"/>
      <c r="O222" s="107"/>
      <c r="P222" s="107"/>
      <c r="Q222" s="107" t="s">
        <v>50</v>
      </c>
      <c r="R222" s="109" t="s">
        <v>51</v>
      </c>
      <c r="S222" s="107"/>
      <c r="T222" s="107"/>
      <c r="U222" s="110"/>
      <c r="V222" s="110"/>
      <c r="W222" s="107"/>
      <c r="X222" s="107"/>
      <c r="Y222" s="107"/>
      <c r="Z222" s="107"/>
      <c r="AA222" s="107"/>
      <c r="AB222" s="107"/>
      <c r="AC222" s="107"/>
      <c r="AD222" s="107"/>
      <c r="AE222" s="107"/>
      <c r="AF222" s="107">
        <f t="shared" ca="1" si="1"/>
        <v>112</v>
      </c>
      <c r="AG222" s="107"/>
      <c r="AH222" s="107"/>
      <c r="AI222" s="111"/>
      <c r="AJ222" s="111"/>
      <c r="AK222" s="111"/>
      <c r="AL222" s="111"/>
      <c r="AM222" s="112"/>
      <c r="AN222" s="112"/>
      <c r="AO222" s="5" t="s">
        <v>77</v>
      </c>
      <c r="AP222" s="112" t="s">
        <v>78</v>
      </c>
      <c r="AQ222" s="5" t="s">
        <v>304</v>
      </c>
      <c r="AR222" s="5" t="s">
        <v>79</v>
      </c>
      <c r="AS222" s="5">
        <v>8</v>
      </c>
      <c r="AT222" s="5">
        <v>1</v>
      </c>
      <c r="AU222" s="112"/>
      <c r="AV222" s="112" t="s">
        <v>79</v>
      </c>
    </row>
    <row r="223" spans="1:48">
      <c r="A223" s="107" t="s">
        <v>619</v>
      </c>
      <c r="B223" s="107"/>
      <c r="C223" s="107"/>
      <c r="D223" s="114" t="s">
        <v>620</v>
      </c>
      <c r="E223" s="107"/>
      <c r="F223" s="109">
        <v>45890</v>
      </c>
      <c r="G223" s="109">
        <v>45904</v>
      </c>
      <c r="H223" s="107" t="s">
        <v>621</v>
      </c>
      <c r="I223" s="109">
        <v>45905.452835648146</v>
      </c>
      <c r="J223" s="107"/>
      <c r="K223" s="107"/>
      <c r="L223" s="107">
        <v>4096.2</v>
      </c>
      <c r="M223" s="109" t="s">
        <v>49</v>
      </c>
      <c r="N223" s="108"/>
      <c r="O223" s="107"/>
      <c r="P223" s="107"/>
      <c r="Q223" s="107" t="s">
        <v>50</v>
      </c>
      <c r="R223" s="109" t="s">
        <v>51</v>
      </c>
      <c r="S223" s="107"/>
      <c r="T223" s="107"/>
      <c r="U223" s="110"/>
      <c r="V223" s="110"/>
      <c r="W223" s="107"/>
      <c r="X223" s="107"/>
      <c r="Y223" s="107"/>
      <c r="Z223" s="107"/>
      <c r="AA223" s="107"/>
      <c r="AB223" s="107"/>
      <c r="AC223" s="107"/>
      <c r="AD223" s="107"/>
      <c r="AE223" s="107"/>
      <c r="AF223" s="107">
        <f t="shared" ca="1" si="1"/>
        <v>112</v>
      </c>
      <c r="AG223" s="107"/>
      <c r="AH223" s="107"/>
      <c r="AI223" s="111"/>
      <c r="AJ223" s="111"/>
      <c r="AK223" s="111"/>
      <c r="AL223" s="111"/>
      <c r="AM223" s="112"/>
      <c r="AN223" s="112"/>
      <c r="AO223" s="5" t="s">
        <v>77</v>
      </c>
      <c r="AP223" s="112" t="s">
        <v>78</v>
      </c>
      <c r="AQ223" s="5" t="s">
        <v>451</v>
      </c>
      <c r="AR223" s="5" t="s">
        <v>79</v>
      </c>
      <c r="AS223" s="5">
        <v>32</v>
      </c>
      <c r="AT223" s="5">
        <v>4</v>
      </c>
      <c r="AU223" s="112"/>
      <c r="AV223" s="112" t="s">
        <v>79</v>
      </c>
    </row>
    <row r="224" spans="1:48">
      <c r="A224" s="107" t="s">
        <v>622</v>
      </c>
      <c r="B224" s="107"/>
      <c r="C224" s="107"/>
      <c r="D224" s="114" t="s">
        <v>623</v>
      </c>
      <c r="E224" s="107"/>
      <c r="F224" s="109">
        <v>45891</v>
      </c>
      <c r="G224" s="109">
        <v>45891</v>
      </c>
      <c r="H224" s="107"/>
      <c r="I224" s="109">
        <v>45912.376168981478</v>
      </c>
      <c r="J224" s="107"/>
      <c r="K224" s="107"/>
      <c r="L224" s="107">
        <v>500</v>
      </c>
      <c r="M224" s="109" t="s">
        <v>49</v>
      </c>
      <c r="N224" s="108"/>
      <c r="O224" s="107"/>
      <c r="P224" s="107"/>
      <c r="Q224" s="107" t="s">
        <v>50</v>
      </c>
      <c r="R224" s="109" t="s">
        <v>51</v>
      </c>
      <c r="S224" s="107"/>
      <c r="T224" s="107"/>
      <c r="U224" s="110"/>
      <c r="V224" s="110"/>
      <c r="W224" s="107"/>
      <c r="X224" s="107"/>
      <c r="Y224" s="107"/>
      <c r="Z224" s="107"/>
      <c r="AA224" s="107"/>
      <c r="AB224" s="107"/>
      <c r="AC224" s="107"/>
      <c r="AD224" s="107"/>
      <c r="AE224" s="107"/>
      <c r="AF224" s="107">
        <f t="shared" ca="1" si="1"/>
        <v>111</v>
      </c>
      <c r="AG224" s="107"/>
      <c r="AH224" s="107"/>
      <c r="AI224" s="111"/>
      <c r="AJ224" s="111"/>
      <c r="AK224" s="111"/>
      <c r="AL224" s="111"/>
      <c r="AM224" s="112"/>
      <c r="AN224" s="112"/>
      <c r="AO224" s="5" t="s">
        <v>66</v>
      </c>
      <c r="AP224" s="112" t="s">
        <v>624</v>
      </c>
      <c r="AQ224" s="5" t="s">
        <v>451</v>
      </c>
      <c r="AR224" s="5" t="s">
        <v>94</v>
      </c>
      <c r="AS224" s="5"/>
      <c r="AT224" s="5"/>
      <c r="AU224" s="112"/>
      <c r="AV224" s="112" t="s">
        <v>95</v>
      </c>
    </row>
    <row r="225" spans="1:48">
      <c r="A225" s="107" t="s">
        <v>625</v>
      </c>
      <c r="B225" s="107"/>
      <c r="C225" s="107"/>
      <c r="D225" s="114" t="s">
        <v>626</v>
      </c>
      <c r="E225" s="107"/>
      <c r="F225" s="109">
        <v>45891</v>
      </c>
      <c r="G225" s="109">
        <v>45930</v>
      </c>
      <c r="H225" s="107"/>
      <c r="I225" s="109">
        <v>45903.65519675926</v>
      </c>
      <c r="J225" s="107"/>
      <c r="K225" s="107"/>
      <c r="L225" s="107">
        <v>1039.5</v>
      </c>
      <c r="M225" s="109" t="s">
        <v>49</v>
      </c>
      <c r="N225" s="108"/>
      <c r="O225" s="107"/>
      <c r="P225" s="107"/>
      <c r="Q225" s="107" t="s">
        <v>50</v>
      </c>
      <c r="R225" s="109" t="s">
        <v>51</v>
      </c>
      <c r="S225" s="107"/>
      <c r="T225" s="107"/>
      <c r="U225" s="110"/>
      <c r="V225" s="110"/>
      <c r="W225" s="107"/>
      <c r="X225" s="107"/>
      <c r="Y225" s="107"/>
      <c r="Z225" s="107"/>
      <c r="AA225" s="107"/>
      <c r="AB225" s="107"/>
      <c r="AC225" s="107"/>
      <c r="AD225" s="107"/>
      <c r="AE225" s="107"/>
      <c r="AF225" s="107">
        <f t="shared" ca="1" si="1"/>
        <v>111</v>
      </c>
      <c r="AG225" s="107"/>
      <c r="AH225" s="107"/>
      <c r="AI225" s="111"/>
      <c r="AJ225" s="111"/>
      <c r="AK225" s="111"/>
      <c r="AL225" s="111"/>
      <c r="AM225" s="112"/>
      <c r="AN225" s="112"/>
      <c r="AO225" s="5" t="s">
        <v>66</v>
      </c>
      <c r="AP225" s="112" t="s">
        <v>627</v>
      </c>
      <c r="AQ225" s="5" t="s">
        <v>451</v>
      </c>
      <c r="AR225" s="5" t="s">
        <v>132</v>
      </c>
      <c r="AS225" s="5">
        <v>24</v>
      </c>
      <c r="AT225" s="5">
        <v>3</v>
      </c>
      <c r="AU225" s="112"/>
      <c r="AV225" s="112" t="s">
        <v>56</v>
      </c>
    </row>
    <row r="226" spans="1:48">
      <c r="A226" s="107" t="s">
        <v>628</v>
      </c>
      <c r="B226" s="107"/>
      <c r="C226" s="107"/>
      <c r="D226" s="114" t="s">
        <v>629</v>
      </c>
      <c r="E226" s="107"/>
      <c r="F226" s="109">
        <v>45894</v>
      </c>
      <c r="G226" s="109">
        <v>45897</v>
      </c>
      <c r="H226" s="107"/>
      <c r="I226" s="109">
        <v>45898.477511574078</v>
      </c>
      <c r="J226" s="107"/>
      <c r="K226" s="107"/>
      <c r="L226" s="107">
        <v>900.9</v>
      </c>
      <c r="M226" s="109" t="s">
        <v>49</v>
      </c>
      <c r="N226" s="108"/>
      <c r="O226" s="107"/>
      <c r="P226" s="107"/>
      <c r="Q226" s="107" t="s">
        <v>50</v>
      </c>
      <c r="R226" s="109" t="s">
        <v>51</v>
      </c>
      <c r="S226" s="107"/>
      <c r="T226" s="107"/>
      <c r="U226" s="110"/>
      <c r="V226" s="110"/>
      <c r="W226" s="107"/>
      <c r="X226" s="107"/>
      <c r="Y226" s="107"/>
      <c r="Z226" s="107"/>
      <c r="AA226" s="107"/>
      <c r="AB226" s="107"/>
      <c r="AC226" s="107"/>
      <c r="AD226" s="107"/>
      <c r="AE226" s="107"/>
      <c r="AF226" s="107">
        <f t="shared" ca="1" si="1"/>
        <v>108</v>
      </c>
      <c r="AG226" s="107"/>
      <c r="AH226" s="107"/>
      <c r="AI226" s="111"/>
      <c r="AJ226" s="111"/>
      <c r="AK226" s="111"/>
      <c r="AL226" s="111"/>
      <c r="AM226" s="112"/>
      <c r="AN226" s="112"/>
      <c r="AO226" s="5" t="s">
        <v>66</v>
      </c>
      <c r="AP226" s="112" t="s">
        <v>141</v>
      </c>
      <c r="AQ226" s="5" t="s">
        <v>304</v>
      </c>
      <c r="AR226" s="5" t="s">
        <v>110</v>
      </c>
      <c r="AS226" s="5">
        <v>16</v>
      </c>
      <c r="AT226" s="5">
        <v>1</v>
      </c>
      <c r="AU226" s="112"/>
      <c r="AV226" s="112" t="s">
        <v>72</v>
      </c>
    </row>
    <row r="227" spans="1:48">
      <c r="A227" s="107" t="s">
        <v>630</v>
      </c>
      <c r="B227" s="107"/>
      <c r="C227" s="107"/>
      <c r="D227" s="114" t="s">
        <v>631</v>
      </c>
      <c r="E227" s="107"/>
      <c r="F227" s="109">
        <v>45894</v>
      </c>
      <c r="G227" s="109">
        <v>45905</v>
      </c>
      <c r="H227" s="107"/>
      <c r="I227" s="109">
        <v>45925.558159722219</v>
      </c>
      <c r="J227" s="107"/>
      <c r="K227" s="107"/>
      <c r="L227" s="107">
        <v>3821.4</v>
      </c>
      <c r="M227" s="109" t="s">
        <v>49</v>
      </c>
      <c r="N227" s="108"/>
      <c r="O227" s="107"/>
      <c r="P227" s="107"/>
      <c r="Q227" s="107" t="s">
        <v>50</v>
      </c>
      <c r="R227" s="109" t="s">
        <v>51</v>
      </c>
      <c r="S227" s="107"/>
      <c r="T227" s="107"/>
      <c r="U227" s="110"/>
      <c r="V227" s="110"/>
      <c r="W227" s="107"/>
      <c r="X227" s="107"/>
      <c r="Y227" s="107"/>
      <c r="Z227" s="107"/>
      <c r="AA227" s="107"/>
      <c r="AB227" s="107"/>
      <c r="AC227" s="107"/>
      <c r="AD227" s="107"/>
      <c r="AE227" s="107"/>
      <c r="AF227" s="107">
        <f t="shared" ca="1" si="1"/>
        <v>108</v>
      </c>
      <c r="AG227" s="107"/>
      <c r="AH227" s="107"/>
      <c r="AI227" s="111"/>
      <c r="AJ227" s="111"/>
      <c r="AK227" s="111"/>
      <c r="AL227" s="111"/>
      <c r="AM227" s="112"/>
      <c r="AN227" s="112"/>
      <c r="AO227" s="5" t="s">
        <v>66</v>
      </c>
      <c r="AP227" s="112" t="s">
        <v>83</v>
      </c>
      <c r="AQ227" s="5" t="s">
        <v>451</v>
      </c>
      <c r="AR227" s="5" t="s">
        <v>79</v>
      </c>
      <c r="AS227" s="5">
        <v>56</v>
      </c>
      <c r="AT227" s="5">
        <v>7</v>
      </c>
      <c r="AU227" s="112"/>
      <c r="AV227" s="112" t="s">
        <v>79</v>
      </c>
    </row>
    <row r="228" spans="1:48">
      <c r="A228" s="107" t="s">
        <v>632</v>
      </c>
      <c r="B228" s="107"/>
      <c r="C228" s="107"/>
      <c r="D228" s="114" t="s">
        <v>633</v>
      </c>
      <c r="E228" s="107"/>
      <c r="F228" s="109">
        <v>45894</v>
      </c>
      <c r="G228" s="109">
        <v>45904</v>
      </c>
      <c r="H228" s="107" t="s">
        <v>634</v>
      </c>
      <c r="I228" s="109">
        <v>45908.496458333335</v>
      </c>
      <c r="J228" s="107"/>
      <c r="K228" s="107"/>
      <c r="L228" s="107">
        <v>2942.8</v>
      </c>
      <c r="M228" s="109" t="s">
        <v>49</v>
      </c>
      <c r="N228" s="108"/>
      <c r="O228" s="107"/>
      <c r="P228" s="107"/>
      <c r="Q228" s="107" t="s">
        <v>50</v>
      </c>
      <c r="R228" s="109" t="s">
        <v>51</v>
      </c>
      <c r="S228" s="107"/>
      <c r="T228" s="107"/>
      <c r="U228" s="110"/>
      <c r="V228" s="110"/>
      <c r="W228" s="107"/>
      <c r="X228" s="107"/>
      <c r="Y228" s="107"/>
      <c r="Z228" s="107"/>
      <c r="AA228" s="107"/>
      <c r="AB228" s="107"/>
      <c r="AC228" s="107"/>
      <c r="AD228" s="107"/>
      <c r="AE228" s="107"/>
      <c r="AF228" s="107">
        <f t="shared" ca="1" si="1"/>
        <v>108</v>
      </c>
      <c r="AG228" s="107"/>
      <c r="AH228" s="107"/>
      <c r="AI228" s="111"/>
      <c r="AJ228" s="111"/>
      <c r="AK228" s="111"/>
      <c r="AL228" s="111"/>
      <c r="AM228" s="112"/>
      <c r="AN228" s="112"/>
      <c r="AO228" s="5" t="s">
        <v>66</v>
      </c>
      <c r="AP228" s="112" t="s">
        <v>97</v>
      </c>
      <c r="AQ228" s="5" t="s">
        <v>451</v>
      </c>
      <c r="AR228" s="5" t="s">
        <v>79</v>
      </c>
      <c r="AS228" s="5">
        <v>32</v>
      </c>
      <c r="AT228" s="5">
        <v>4</v>
      </c>
      <c r="AU228" s="112"/>
      <c r="AV228" s="112" t="s">
        <v>79</v>
      </c>
    </row>
    <row r="229" spans="1:48">
      <c r="A229" s="107" t="s">
        <v>635</v>
      </c>
      <c r="B229" s="107"/>
      <c r="C229" s="107"/>
      <c r="D229" s="114" t="s">
        <v>636</v>
      </c>
      <c r="E229" s="107"/>
      <c r="F229" s="109">
        <v>45894</v>
      </c>
      <c r="G229" s="109">
        <v>45898</v>
      </c>
      <c r="H229" s="107"/>
      <c r="I229" s="109">
        <v>45897.465046296296</v>
      </c>
      <c r="J229" s="107"/>
      <c r="K229" s="107"/>
      <c r="L229" s="107">
        <v>346.5</v>
      </c>
      <c r="M229" s="109" t="s">
        <v>49</v>
      </c>
      <c r="N229" s="108"/>
      <c r="O229" s="107"/>
      <c r="P229" s="107"/>
      <c r="Q229" s="107" t="s">
        <v>50</v>
      </c>
      <c r="R229" s="109" t="s">
        <v>51</v>
      </c>
      <c r="S229" s="107"/>
      <c r="T229" s="107"/>
      <c r="U229" s="110"/>
      <c r="V229" s="110"/>
      <c r="W229" s="107"/>
      <c r="X229" s="107"/>
      <c r="Y229" s="107"/>
      <c r="Z229" s="107"/>
      <c r="AA229" s="107"/>
      <c r="AB229" s="107"/>
      <c r="AC229" s="107"/>
      <c r="AD229" s="107"/>
      <c r="AE229" s="107"/>
      <c r="AF229" s="107">
        <f t="shared" ca="1" si="1"/>
        <v>108</v>
      </c>
      <c r="AG229" s="107"/>
      <c r="AH229" s="107"/>
      <c r="AI229" s="111"/>
      <c r="AJ229" s="111"/>
      <c r="AK229" s="111"/>
      <c r="AL229" s="111"/>
      <c r="AM229" s="112"/>
      <c r="AN229" s="112"/>
      <c r="AO229" s="5" t="s">
        <v>52</v>
      </c>
      <c r="AP229" s="112" t="s">
        <v>608</v>
      </c>
      <c r="AQ229" s="5" t="s">
        <v>304</v>
      </c>
      <c r="AR229" s="5" t="s">
        <v>132</v>
      </c>
      <c r="AS229" s="5">
        <v>8</v>
      </c>
      <c r="AT229" s="5">
        <v>1</v>
      </c>
      <c r="AU229" s="112"/>
      <c r="AV229" s="112" t="s">
        <v>72</v>
      </c>
    </row>
    <row r="230" spans="1:48">
      <c r="A230" s="107" t="s">
        <v>637</v>
      </c>
      <c r="B230" s="107"/>
      <c r="C230" s="107"/>
      <c r="D230" s="114" t="s">
        <v>638</v>
      </c>
      <c r="E230" s="107"/>
      <c r="F230" s="109">
        <v>45894</v>
      </c>
      <c r="G230" s="109">
        <v>45899</v>
      </c>
      <c r="H230" s="107" t="s">
        <v>639</v>
      </c>
      <c r="I230" s="109">
        <v>45898.62939814815</v>
      </c>
      <c r="J230" s="107"/>
      <c r="K230" s="107"/>
      <c r="L230" s="107">
        <v>5544</v>
      </c>
      <c r="M230" s="109" t="s">
        <v>49</v>
      </c>
      <c r="N230" s="108"/>
      <c r="O230" s="107"/>
      <c r="P230" s="107"/>
      <c r="Q230" s="107" t="s">
        <v>50</v>
      </c>
      <c r="R230" s="109" t="s">
        <v>51</v>
      </c>
      <c r="S230" s="107"/>
      <c r="T230" s="107"/>
      <c r="U230" s="110"/>
      <c r="V230" s="110"/>
      <c r="W230" s="107"/>
      <c r="X230" s="107"/>
      <c r="Y230" s="107"/>
      <c r="Z230" s="107"/>
      <c r="AA230" s="107"/>
      <c r="AB230" s="107"/>
      <c r="AC230" s="107"/>
      <c r="AD230" s="107"/>
      <c r="AE230" s="107"/>
      <c r="AF230" s="107">
        <f t="shared" ca="1" si="1"/>
        <v>108</v>
      </c>
      <c r="AG230" s="107"/>
      <c r="AH230" s="107"/>
      <c r="AI230" s="111"/>
      <c r="AJ230" s="111"/>
      <c r="AK230" s="111"/>
      <c r="AL230" s="111"/>
      <c r="AM230" s="112"/>
      <c r="AN230" s="112"/>
      <c r="AO230" s="5" t="s">
        <v>52</v>
      </c>
      <c r="AP230" s="112" t="s">
        <v>640</v>
      </c>
      <c r="AQ230" s="5" t="s">
        <v>304</v>
      </c>
      <c r="AR230" s="5" t="s">
        <v>196</v>
      </c>
      <c r="AS230" s="5">
        <v>32</v>
      </c>
      <c r="AT230" s="5">
        <v>4</v>
      </c>
      <c r="AU230" s="112"/>
      <c r="AV230" s="112" t="s">
        <v>56</v>
      </c>
    </row>
    <row r="231" spans="1:48">
      <c r="A231" s="107" t="s">
        <v>641</v>
      </c>
      <c r="B231" s="107"/>
      <c r="C231" s="107"/>
      <c r="D231" s="114" t="s">
        <v>642</v>
      </c>
      <c r="E231" s="107"/>
      <c r="F231" s="109">
        <v>45895</v>
      </c>
      <c r="G231" s="109">
        <v>45895</v>
      </c>
      <c r="H231" s="107" t="s">
        <v>643</v>
      </c>
      <c r="I231" s="109">
        <v>45897.704895833333</v>
      </c>
      <c r="J231" s="107"/>
      <c r="K231" s="107"/>
      <c r="L231" s="107">
        <v>1197.83</v>
      </c>
      <c r="M231" s="109" t="s">
        <v>49</v>
      </c>
      <c r="N231" s="108"/>
      <c r="O231" s="107"/>
      <c r="P231" s="107"/>
      <c r="Q231" s="107" t="s">
        <v>50</v>
      </c>
      <c r="R231" s="109" t="s">
        <v>51</v>
      </c>
      <c r="S231" s="107"/>
      <c r="T231" s="107"/>
      <c r="U231" s="110"/>
      <c r="V231" s="110"/>
      <c r="W231" s="107"/>
      <c r="X231" s="107"/>
      <c r="Y231" s="107"/>
      <c r="Z231" s="107"/>
      <c r="AA231" s="107"/>
      <c r="AB231" s="107"/>
      <c r="AC231" s="107"/>
      <c r="AD231" s="107"/>
      <c r="AE231" s="107"/>
      <c r="AF231" s="107">
        <f t="shared" ca="1" si="1"/>
        <v>107</v>
      </c>
      <c r="AG231" s="107"/>
      <c r="AH231" s="107"/>
      <c r="AI231" s="111"/>
      <c r="AJ231" s="111"/>
      <c r="AK231" s="111"/>
      <c r="AL231" s="111"/>
      <c r="AM231" s="112"/>
      <c r="AN231" s="112"/>
      <c r="AO231" s="5" t="s">
        <v>52</v>
      </c>
      <c r="AP231" s="112" t="s">
        <v>217</v>
      </c>
      <c r="AQ231" s="5" t="s">
        <v>304</v>
      </c>
      <c r="AR231" s="5" t="s">
        <v>91</v>
      </c>
      <c r="AS231" s="5">
        <v>1</v>
      </c>
      <c r="AT231" s="5">
        <v>1</v>
      </c>
      <c r="AU231" s="112"/>
      <c r="AV231" s="112" t="s">
        <v>91</v>
      </c>
    </row>
    <row r="232" spans="1:48">
      <c r="A232" s="107" t="s">
        <v>644</v>
      </c>
      <c r="B232" s="107"/>
      <c r="C232" s="107"/>
      <c r="D232" s="114" t="s">
        <v>645</v>
      </c>
      <c r="E232" s="107"/>
      <c r="F232" s="109">
        <v>45895</v>
      </c>
      <c r="G232" s="109">
        <v>45902</v>
      </c>
      <c r="H232" s="107" t="s">
        <v>646</v>
      </c>
      <c r="I232" s="109">
        <v>45901.664398148147</v>
      </c>
      <c r="J232" s="107"/>
      <c r="K232" s="107"/>
      <c r="L232" s="107">
        <v>3603.6</v>
      </c>
      <c r="M232" s="109" t="s">
        <v>49</v>
      </c>
      <c r="N232" s="108"/>
      <c r="O232" s="107"/>
      <c r="P232" s="107"/>
      <c r="Q232" s="107" t="s">
        <v>50</v>
      </c>
      <c r="R232" s="109" t="s">
        <v>51</v>
      </c>
      <c r="S232" s="107"/>
      <c r="T232" s="107"/>
      <c r="U232" s="110"/>
      <c r="V232" s="110"/>
      <c r="W232" s="107"/>
      <c r="X232" s="107"/>
      <c r="Y232" s="107"/>
      <c r="Z232" s="107"/>
      <c r="AA232" s="107"/>
      <c r="AB232" s="107"/>
      <c r="AC232" s="107"/>
      <c r="AD232" s="107"/>
      <c r="AE232" s="107"/>
      <c r="AF232" s="107">
        <f t="shared" ca="1" si="1"/>
        <v>107</v>
      </c>
      <c r="AG232" s="107"/>
      <c r="AH232" s="107"/>
      <c r="AI232" s="111"/>
      <c r="AJ232" s="111"/>
      <c r="AK232" s="111"/>
      <c r="AL232" s="111"/>
      <c r="AM232" s="112"/>
      <c r="AN232" s="112"/>
      <c r="AO232" s="5" t="s">
        <v>77</v>
      </c>
      <c r="AP232" s="112" t="s">
        <v>78</v>
      </c>
      <c r="AQ232" s="5" t="s">
        <v>304</v>
      </c>
      <c r="AR232" s="5" t="s">
        <v>110</v>
      </c>
      <c r="AS232" s="5">
        <v>32</v>
      </c>
      <c r="AT232" s="5">
        <v>4</v>
      </c>
      <c r="AU232" s="112"/>
      <c r="AV232" s="112" t="s">
        <v>56</v>
      </c>
    </row>
    <row r="233" spans="1:48">
      <c r="A233" s="107" t="s">
        <v>647</v>
      </c>
      <c r="B233" s="107"/>
      <c r="C233" s="107"/>
      <c r="D233" s="114" t="s">
        <v>648</v>
      </c>
      <c r="E233" s="107"/>
      <c r="F233" s="109">
        <v>45895</v>
      </c>
      <c r="G233" s="109">
        <v>45896</v>
      </c>
      <c r="H233" s="107" t="s">
        <v>649</v>
      </c>
      <c r="I233" s="109"/>
      <c r="J233" s="107"/>
      <c r="K233" s="107"/>
      <c r="L233" s="107">
        <v>1029.5999999999999</v>
      </c>
      <c r="M233" s="109" t="s">
        <v>75</v>
      </c>
      <c r="N233" s="108"/>
      <c r="O233" s="107"/>
      <c r="P233" s="107"/>
      <c r="Q233" s="107" t="s">
        <v>294</v>
      </c>
      <c r="R233" s="109" t="s">
        <v>76</v>
      </c>
      <c r="S233" s="107"/>
      <c r="T233" s="107"/>
      <c r="U233" s="110"/>
      <c r="V233" s="110"/>
      <c r="W233" s="107"/>
      <c r="X233" s="107"/>
      <c r="Y233" s="107"/>
      <c r="Z233" s="107"/>
      <c r="AA233" s="107"/>
      <c r="AB233" s="107"/>
      <c r="AC233" s="107"/>
      <c r="AD233" s="107"/>
      <c r="AE233" s="107"/>
      <c r="AF233" s="107">
        <f t="shared" ca="1" si="1"/>
        <v>107</v>
      </c>
      <c r="AG233" s="107"/>
      <c r="AH233" s="107"/>
      <c r="AI233" s="111"/>
      <c r="AJ233" s="111"/>
      <c r="AK233" s="111"/>
      <c r="AL233" s="111"/>
      <c r="AM233" s="112"/>
      <c r="AN233" s="112"/>
      <c r="AO233" s="5" t="s">
        <v>66</v>
      </c>
      <c r="AP233" s="112" t="s">
        <v>83</v>
      </c>
      <c r="AQ233" s="5" t="s">
        <v>304</v>
      </c>
      <c r="AR233" s="5" t="s">
        <v>71</v>
      </c>
      <c r="AS233" s="5">
        <v>16</v>
      </c>
      <c r="AT233" s="5">
        <v>2</v>
      </c>
      <c r="AU233" s="112"/>
      <c r="AV233" s="112" t="s">
        <v>72</v>
      </c>
    </row>
    <row r="234" spans="1:48">
      <c r="A234" s="107" t="s">
        <v>650</v>
      </c>
      <c r="B234" s="107"/>
      <c r="C234" s="107"/>
      <c r="D234" s="114" t="s">
        <v>651</v>
      </c>
      <c r="E234" s="107"/>
      <c r="F234" s="109">
        <v>45896</v>
      </c>
      <c r="G234" s="109">
        <v>45930</v>
      </c>
      <c r="H234" s="107"/>
      <c r="I234" s="109">
        <v>45904.363819444443</v>
      </c>
      <c r="J234" s="107"/>
      <c r="K234" s="107"/>
      <c r="L234" s="107">
        <v>648.45000000000005</v>
      </c>
      <c r="M234" s="109" t="s">
        <v>49</v>
      </c>
      <c r="N234" s="108"/>
      <c r="O234" s="107"/>
      <c r="P234" s="107"/>
      <c r="Q234" s="107" t="s">
        <v>50</v>
      </c>
      <c r="R234" s="109" t="s">
        <v>51</v>
      </c>
      <c r="S234" s="107"/>
      <c r="T234" s="107"/>
      <c r="U234" s="110"/>
      <c r="V234" s="110"/>
      <c r="W234" s="107"/>
      <c r="X234" s="107"/>
      <c r="Y234" s="107"/>
      <c r="Z234" s="107"/>
      <c r="AA234" s="107"/>
      <c r="AB234" s="107"/>
      <c r="AC234" s="107"/>
      <c r="AD234" s="107"/>
      <c r="AE234" s="107"/>
      <c r="AF234" s="107">
        <f t="shared" ca="1" si="1"/>
        <v>106</v>
      </c>
      <c r="AG234" s="107"/>
      <c r="AH234" s="107"/>
      <c r="AI234" s="111"/>
      <c r="AJ234" s="111"/>
      <c r="AK234" s="111"/>
      <c r="AL234" s="111"/>
      <c r="AM234" s="112"/>
      <c r="AN234" s="112"/>
      <c r="AO234" s="5" t="s">
        <v>66</v>
      </c>
      <c r="AP234" s="112" t="s">
        <v>652</v>
      </c>
      <c r="AQ234" s="5" t="s">
        <v>451</v>
      </c>
      <c r="AR234" s="5" t="s">
        <v>653</v>
      </c>
      <c r="AS234" s="5">
        <v>32</v>
      </c>
      <c r="AT234" s="5">
        <v>3</v>
      </c>
      <c r="AU234" s="112"/>
      <c r="AV234" s="112" t="s">
        <v>56</v>
      </c>
    </row>
    <row r="235" spans="1:48">
      <c r="A235" s="107" t="s">
        <v>654</v>
      </c>
      <c r="B235" s="107"/>
      <c r="C235" s="107"/>
      <c r="D235" s="114" t="s">
        <v>655</v>
      </c>
      <c r="E235" s="107"/>
      <c r="F235" s="109">
        <v>45896</v>
      </c>
      <c r="G235" s="109">
        <v>45909</v>
      </c>
      <c r="H235" s="107"/>
      <c r="I235" s="109">
        <v>45897.335520833331</v>
      </c>
      <c r="J235" s="107"/>
      <c r="K235" s="107"/>
      <c r="L235" s="107">
        <v>2190.4</v>
      </c>
      <c r="M235" s="109" t="s">
        <v>49</v>
      </c>
      <c r="N235" s="108"/>
      <c r="O235" s="107"/>
      <c r="P235" s="107"/>
      <c r="Q235" s="107" t="s">
        <v>50</v>
      </c>
      <c r="R235" s="109" t="s">
        <v>51</v>
      </c>
      <c r="S235" s="107"/>
      <c r="T235" s="107"/>
      <c r="U235" s="110"/>
      <c r="V235" s="110"/>
      <c r="W235" s="107"/>
      <c r="X235" s="107"/>
      <c r="Y235" s="107"/>
      <c r="Z235" s="107"/>
      <c r="AA235" s="107"/>
      <c r="AB235" s="107"/>
      <c r="AC235" s="107"/>
      <c r="AD235" s="107"/>
      <c r="AE235" s="107"/>
      <c r="AF235" s="107">
        <f t="shared" ca="1" si="1"/>
        <v>106</v>
      </c>
      <c r="AG235" s="107"/>
      <c r="AH235" s="107"/>
      <c r="AI235" s="111"/>
      <c r="AJ235" s="111"/>
      <c r="AK235" s="111"/>
      <c r="AL235" s="111"/>
      <c r="AM235" s="112"/>
      <c r="AN235" s="112"/>
      <c r="AO235" s="5" t="s">
        <v>66</v>
      </c>
      <c r="AP235" s="112" t="s">
        <v>267</v>
      </c>
      <c r="AQ235" s="5" t="s">
        <v>304</v>
      </c>
      <c r="AR235" s="5" t="s">
        <v>79</v>
      </c>
      <c r="AS235" s="5">
        <v>16</v>
      </c>
      <c r="AT235" s="5">
        <v>2</v>
      </c>
      <c r="AU235" s="112"/>
      <c r="AV235" s="112" t="s">
        <v>79</v>
      </c>
    </row>
    <row r="236" spans="1:48">
      <c r="A236" s="107" t="s">
        <v>656</v>
      </c>
      <c r="B236" s="107"/>
      <c r="C236" s="107"/>
      <c r="D236" s="114" t="s">
        <v>657</v>
      </c>
      <c r="E236" s="107"/>
      <c r="F236" s="109">
        <v>45896</v>
      </c>
      <c r="G236" s="109">
        <v>45902</v>
      </c>
      <c r="H236" s="107"/>
      <c r="I236" s="109">
        <v>45904.49962962963</v>
      </c>
      <c r="J236" s="107"/>
      <c r="K236" s="107"/>
      <c r="L236" s="107">
        <v>346.5</v>
      </c>
      <c r="M236" s="109" t="s">
        <v>49</v>
      </c>
      <c r="N236" s="108"/>
      <c r="O236" s="107"/>
      <c r="P236" s="107"/>
      <c r="Q236" s="107" t="s">
        <v>50</v>
      </c>
      <c r="R236" s="109" t="s">
        <v>51</v>
      </c>
      <c r="S236" s="107"/>
      <c r="T236" s="107"/>
      <c r="U236" s="110"/>
      <c r="V236" s="110"/>
      <c r="W236" s="107"/>
      <c r="X236" s="107"/>
      <c r="Y236" s="107"/>
      <c r="Z236" s="107"/>
      <c r="AA236" s="107"/>
      <c r="AB236" s="107"/>
      <c r="AC236" s="107"/>
      <c r="AD236" s="107"/>
      <c r="AE236" s="107"/>
      <c r="AF236" s="107">
        <f t="shared" ca="1" si="1"/>
        <v>106</v>
      </c>
      <c r="AG236" s="107"/>
      <c r="AH236" s="107"/>
      <c r="AI236" s="111"/>
      <c r="AJ236" s="111"/>
      <c r="AK236" s="111"/>
      <c r="AL236" s="111"/>
      <c r="AM236" s="112"/>
      <c r="AN236" s="112"/>
      <c r="AO236" s="5" t="s">
        <v>66</v>
      </c>
      <c r="AP236" s="112" t="s">
        <v>129</v>
      </c>
      <c r="AQ236" s="5" t="s">
        <v>451</v>
      </c>
      <c r="AR236" s="5" t="s">
        <v>132</v>
      </c>
      <c r="AS236" s="5">
        <v>8</v>
      </c>
      <c r="AT236" s="5">
        <v>1</v>
      </c>
      <c r="AU236" s="112"/>
      <c r="AV236" s="112" t="s">
        <v>72</v>
      </c>
    </row>
    <row r="237" spans="1:48">
      <c r="A237" s="107" t="s">
        <v>658</v>
      </c>
      <c r="B237" s="107"/>
      <c r="C237" s="107"/>
      <c r="D237" s="114" t="s">
        <v>659</v>
      </c>
      <c r="E237" s="107"/>
      <c r="F237" s="109">
        <v>45896</v>
      </c>
      <c r="G237" s="109">
        <v>45902</v>
      </c>
      <c r="H237" s="107"/>
      <c r="I237" s="109">
        <v>45902.559016203704</v>
      </c>
      <c r="J237" s="107"/>
      <c r="K237" s="107"/>
      <c r="L237" s="107">
        <v>346.5</v>
      </c>
      <c r="M237" s="109" t="s">
        <v>49</v>
      </c>
      <c r="N237" s="108"/>
      <c r="O237" s="107"/>
      <c r="P237" s="107"/>
      <c r="Q237" s="107" t="s">
        <v>50</v>
      </c>
      <c r="R237" s="109" t="s">
        <v>51</v>
      </c>
      <c r="S237" s="107"/>
      <c r="T237" s="107"/>
      <c r="U237" s="110"/>
      <c r="V237" s="110"/>
      <c r="W237" s="107"/>
      <c r="X237" s="107"/>
      <c r="Y237" s="107"/>
      <c r="Z237" s="107"/>
      <c r="AA237" s="107"/>
      <c r="AB237" s="107"/>
      <c r="AC237" s="107"/>
      <c r="AD237" s="107"/>
      <c r="AE237" s="107"/>
      <c r="AF237" s="107">
        <f t="shared" ca="1" si="1"/>
        <v>106</v>
      </c>
      <c r="AG237" s="107"/>
      <c r="AH237" s="107"/>
      <c r="AI237" s="111"/>
      <c r="AJ237" s="111"/>
      <c r="AK237" s="111"/>
      <c r="AL237" s="111"/>
      <c r="AM237" s="112"/>
      <c r="AN237" s="112"/>
      <c r="AO237" s="5" t="s">
        <v>66</v>
      </c>
      <c r="AP237" s="112" t="s">
        <v>186</v>
      </c>
      <c r="AQ237" s="5" t="s">
        <v>304</v>
      </c>
      <c r="AR237" s="5" t="s">
        <v>132</v>
      </c>
      <c r="AS237" s="5">
        <v>8</v>
      </c>
      <c r="AT237" s="5">
        <v>1</v>
      </c>
      <c r="AU237" s="112"/>
      <c r="AV237" s="112" t="s">
        <v>72</v>
      </c>
    </row>
    <row r="238" spans="1:48">
      <c r="A238" s="107" t="s">
        <v>660</v>
      </c>
      <c r="B238" s="107"/>
      <c r="C238" s="107"/>
      <c r="D238" s="114" t="s">
        <v>661</v>
      </c>
      <c r="E238" s="107"/>
      <c r="F238" s="109">
        <v>45896</v>
      </c>
      <c r="G238" s="109">
        <v>45909</v>
      </c>
      <c r="H238" s="107" t="s">
        <v>662</v>
      </c>
      <c r="I238" s="109"/>
      <c r="J238" s="107"/>
      <c r="K238" s="107"/>
      <c r="L238" s="107">
        <v>1564.2</v>
      </c>
      <c r="M238" s="109" t="s">
        <v>75</v>
      </c>
      <c r="N238" s="108"/>
      <c r="O238" s="107"/>
      <c r="P238" s="107"/>
      <c r="Q238" s="107" t="s">
        <v>294</v>
      </c>
      <c r="R238" s="109" t="s">
        <v>87</v>
      </c>
      <c r="S238" s="107"/>
      <c r="T238" s="107"/>
      <c r="U238" s="110"/>
      <c r="V238" s="110"/>
      <c r="W238" s="107"/>
      <c r="X238" s="107"/>
      <c r="Y238" s="107"/>
      <c r="Z238" s="107"/>
      <c r="AA238" s="107"/>
      <c r="AB238" s="107"/>
      <c r="AC238" s="107"/>
      <c r="AD238" s="107"/>
      <c r="AE238" s="107"/>
      <c r="AF238" s="107">
        <f t="shared" ca="1" si="1"/>
        <v>106</v>
      </c>
      <c r="AG238" s="107"/>
      <c r="AH238" s="107"/>
      <c r="AI238" s="111"/>
      <c r="AJ238" s="111"/>
      <c r="AK238" s="111"/>
      <c r="AL238" s="111"/>
      <c r="AM238" s="112"/>
      <c r="AN238" s="112"/>
      <c r="AO238" s="5" t="s">
        <v>52</v>
      </c>
      <c r="AP238" s="112" t="s">
        <v>198</v>
      </c>
      <c r="AQ238" s="5" t="s">
        <v>304</v>
      </c>
      <c r="AR238" s="5" t="s">
        <v>79</v>
      </c>
      <c r="AS238" s="5">
        <v>8</v>
      </c>
      <c r="AT238" s="5">
        <v>1</v>
      </c>
      <c r="AU238" s="112"/>
      <c r="AV238" s="112" t="s">
        <v>79</v>
      </c>
    </row>
    <row r="239" spans="1:48">
      <c r="A239" s="107" t="s">
        <v>663</v>
      </c>
      <c r="B239" s="107"/>
      <c r="C239" s="107"/>
      <c r="D239" s="114" t="s">
        <v>664</v>
      </c>
      <c r="E239" s="107"/>
      <c r="F239" s="109">
        <v>45896</v>
      </c>
      <c r="G239" s="109">
        <v>45909</v>
      </c>
      <c r="H239" s="107"/>
      <c r="I239" s="109">
        <v>45903.710787037038</v>
      </c>
      <c r="J239" s="107"/>
      <c r="K239" s="107"/>
      <c r="L239" s="107">
        <v>1940.4</v>
      </c>
      <c r="M239" s="109" t="s">
        <v>49</v>
      </c>
      <c r="N239" s="108"/>
      <c r="O239" s="107"/>
      <c r="P239" s="107"/>
      <c r="Q239" s="107" t="s">
        <v>50</v>
      </c>
      <c r="R239" s="109" t="s">
        <v>51</v>
      </c>
      <c r="S239" s="107"/>
      <c r="T239" s="107"/>
      <c r="U239" s="110"/>
      <c r="V239" s="110"/>
      <c r="W239" s="107"/>
      <c r="X239" s="107"/>
      <c r="Y239" s="107"/>
      <c r="Z239" s="107"/>
      <c r="AA239" s="107"/>
      <c r="AB239" s="107"/>
      <c r="AC239" s="107"/>
      <c r="AD239" s="107"/>
      <c r="AE239" s="107"/>
      <c r="AF239" s="107">
        <f t="shared" ca="1" si="1"/>
        <v>106</v>
      </c>
      <c r="AG239" s="107"/>
      <c r="AH239" s="107"/>
      <c r="AI239" s="111"/>
      <c r="AJ239" s="111"/>
      <c r="AK239" s="111"/>
      <c r="AL239" s="111"/>
      <c r="AM239" s="112"/>
      <c r="AN239" s="112"/>
      <c r="AO239" s="5" t="s">
        <v>52</v>
      </c>
      <c r="AP239" s="112" t="s">
        <v>112</v>
      </c>
      <c r="AQ239" s="5" t="s">
        <v>451</v>
      </c>
      <c r="AR239" s="5" t="s">
        <v>79</v>
      </c>
      <c r="AS239" s="5">
        <v>32</v>
      </c>
      <c r="AT239" s="5">
        <v>4</v>
      </c>
      <c r="AU239" s="112"/>
      <c r="AV239" s="112" t="s">
        <v>79</v>
      </c>
    </row>
    <row r="240" spans="1:48">
      <c r="A240" s="107" t="s">
        <v>665</v>
      </c>
      <c r="B240" s="107"/>
      <c r="C240" s="107"/>
      <c r="D240" s="114" t="s">
        <v>666</v>
      </c>
      <c r="E240" s="107"/>
      <c r="F240" s="109">
        <v>45896</v>
      </c>
      <c r="G240" s="109">
        <v>45909</v>
      </c>
      <c r="H240" s="107" t="s">
        <v>667</v>
      </c>
      <c r="I240" s="109">
        <v>45923.616412037038</v>
      </c>
      <c r="J240" s="107"/>
      <c r="K240" s="107"/>
      <c r="L240" s="107">
        <v>24064.3</v>
      </c>
      <c r="M240" s="109" t="s">
        <v>49</v>
      </c>
      <c r="N240" s="108"/>
      <c r="O240" s="107"/>
      <c r="P240" s="107"/>
      <c r="Q240" s="107" t="s">
        <v>50</v>
      </c>
      <c r="R240" s="109" t="s">
        <v>51</v>
      </c>
      <c r="S240" s="107"/>
      <c r="T240" s="107"/>
      <c r="U240" s="110"/>
      <c r="V240" s="110"/>
      <c r="W240" s="107"/>
      <c r="X240" s="107"/>
      <c r="Y240" s="107"/>
      <c r="Z240" s="107"/>
      <c r="AA240" s="107"/>
      <c r="AB240" s="107"/>
      <c r="AC240" s="107"/>
      <c r="AD240" s="107"/>
      <c r="AE240" s="107"/>
      <c r="AF240" s="107">
        <f t="shared" ca="1" si="1"/>
        <v>106</v>
      </c>
      <c r="AG240" s="107"/>
      <c r="AH240" s="107"/>
      <c r="AI240" s="111"/>
      <c r="AJ240" s="111"/>
      <c r="AK240" s="111"/>
      <c r="AL240" s="111"/>
      <c r="AM240" s="112"/>
      <c r="AN240" s="112"/>
      <c r="AO240" s="5" t="s">
        <v>66</v>
      </c>
      <c r="AP240" s="112" t="s">
        <v>267</v>
      </c>
      <c r="AQ240" s="5" t="s">
        <v>451</v>
      </c>
      <c r="AR240" s="5" t="s">
        <v>79</v>
      </c>
      <c r="AS240" s="5">
        <v>224</v>
      </c>
      <c r="AT240" s="5">
        <v>28</v>
      </c>
      <c r="AU240" s="112"/>
      <c r="AV240" s="112" t="s">
        <v>79</v>
      </c>
    </row>
    <row r="241" spans="1:48">
      <c r="A241" s="107" t="s">
        <v>668</v>
      </c>
      <c r="B241" s="107"/>
      <c r="C241" s="107"/>
      <c r="D241" s="114" t="s">
        <v>669</v>
      </c>
      <c r="E241" s="107"/>
      <c r="F241" s="109">
        <v>45898</v>
      </c>
      <c r="G241" s="109">
        <v>45930</v>
      </c>
      <c r="H241" s="107"/>
      <c r="I241" s="109">
        <v>45912.575671296298</v>
      </c>
      <c r="J241" s="107"/>
      <c r="K241" s="107"/>
      <c r="L241" s="107">
        <v>2861.1</v>
      </c>
      <c r="M241" s="109" t="s">
        <v>49</v>
      </c>
      <c r="N241" s="108"/>
      <c r="O241" s="107"/>
      <c r="P241" s="107"/>
      <c r="Q241" s="107" t="s">
        <v>50</v>
      </c>
      <c r="R241" s="109" t="s">
        <v>51</v>
      </c>
      <c r="S241" s="107"/>
      <c r="T241" s="107"/>
      <c r="U241" s="110"/>
      <c r="V241" s="110"/>
      <c r="W241" s="107"/>
      <c r="X241" s="107"/>
      <c r="Y241" s="107"/>
      <c r="Z241" s="107"/>
      <c r="AA241" s="107"/>
      <c r="AB241" s="107"/>
      <c r="AC241" s="107"/>
      <c r="AD241" s="107"/>
      <c r="AE241" s="107"/>
      <c r="AF241" s="107">
        <f t="shared" ca="1" si="1"/>
        <v>104</v>
      </c>
      <c r="AG241" s="107"/>
      <c r="AH241" s="107"/>
      <c r="AI241" s="111"/>
      <c r="AJ241" s="111"/>
      <c r="AK241" s="111"/>
      <c r="AL241" s="111"/>
      <c r="AM241" s="112"/>
      <c r="AN241" s="112"/>
      <c r="AO241" s="5" t="s">
        <v>66</v>
      </c>
      <c r="AP241" s="112" t="s">
        <v>670</v>
      </c>
      <c r="AQ241" s="5" t="s">
        <v>451</v>
      </c>
      <c r="AR241" s="5" t="s">
        <v>671</v>
      </c>
      <c r="AS241" s="5">
        <v>88</v>
      </c>
      <c r="AT241" s="5">
        <v>11</v>
      </c>
      <c r="AU241" s="112"/>
      <c r="AV241" s="112" t="s">
        <v>56</v>
      </c>
    </row>
    <row r="242" spans="1:48">
      <c r="A242" s="107" t="s">
        <v>672</v>
      </c>
      <c r="B242" s="107"/>
      <c r="C242" s="107"/>
      <c r="D242" s="114" t="s">
        <v>673</v>
      </c>
      <c r="E242" s="107"/>
      <c r="F242" s="109">
        <v>45898</v>
      </c>
      <c r="G242" s="109">
        <v>45930</v>
      </c>
      <c r="H242" s="107"/>
      <c r="I242" s="109">
        <v>45916.795474537037</v>
      </c>
      <c r="J242" s="107"/>
      <c r="K242" s="107"/>
      <c r="L242" s="107">
        <v>2420.5500000000002</v>
      </c>
      <c r="M242" s="109" t="s">
        <v>49</v>
      </c>
      <c r="N242" s="108"/>
      <c r="O242" s="107"/>
      <c r="P242" s="107"/>
      <c r="Q242" s="107" t="s">
        <v>50</v>
      </c>
      <c r="R242" s="109" t="s">
        <v>51</v>
      </c>
      <c r="S242" s="107"/>
      <c r="T242" s="107"/>
      <c r="U242" s="110"/>
      <c r="V242" s="110"/>
      <c r="W242" s="107"/>
      <c r="X242" s="107"/>
      <c r="Y242" s="107"/>
      <c r="Z242" s="107"/>
      <c r="AA242" s="107"/>
      <c r="AB242" s="107"/>
      <c r="AC242" s="107"/>
      <c r="AD242" s="107"/>
      <c r="AE242" s="107"/>
      <c r="AF242" s="107">
        <f t="shared" ca="1" si="1"/>
        <v>104</v>
      </c>
      <c r="AG242" s="107"/>
      <c r="AH242" s="107"/>
      <c r="AI242" s="111"/>
      <c r="AJ242" s="111"/>
      <c r="AK242" s="111"/>
      <c r="AL242" s="111"/>
      <c r="AM242" s="112"/>
      <c r="AN242" s="112"/>
      <c r="AO242" s="5" t="s">
        <v>66</v>
      </c>
      <c r="AP242" s="112" t="s">
        <v>674</v>
      </c>
      <c r="AQ242" s="5" t="s">
        <v>451</v>
      </c>
      <c r="AR242" s="5" t="s">
        <v>675</v>
      </c>
      <c r="AS242" s="5">
        <v>40</v>
      </c>
      <c r="AT242" s="5">
        <v>3</v>
      </c>
      <c r="AU242" s="112"/>
      <c r="AV242" s="112" t="s">
        <v>56</v>
      </c>
    </row>
    <row r="243" spans="1:48">
      <c r="A243" s="107" t="s">
        <v>676</v>
      </c>
      <c r="B243" s="107"/>
      <c r="C243" s="107"/>
      <c r="D243" s="114" t="s">
        <v>677</v>
      </c>
      <c r="E243" s="107"/>
      <c r="F243" s="109">
        <v>45898</v>
      </c>
      <c r="G243" s="109">
        <v>45911</v>
      </c>
      <c r="H243" s="107" t="s">
        <v>678</v>
      </c>
      <c r="I243" s="109">
        <v>45898.814293981479</v>
      </c>
      <c r="J243" s="107"/>
      <c r="K243" s="107"/>
      <c r="L243" s="107">
        <v>11389.28</v>
      </c>
      <c r="M243" s="109" t="s">
        <v>49</v>
      </c>
      <c r="N243" s="108"/>
      <c r="O243" s="107"/>
      <c r="P243" s="107"/>
      <c r="Q243" s="107" t="s">
        <v>50</v>
      </c>
      <c r="R243" s="109" t="s">
        <v>51</v>
      </c>
      <c r="S243" s="107"/>
      <c r="T243" s="107"/>
      <c r="U243" s="110"/>
      <c r="V243" s="110"/>
      <c r="W243" s="107"/>
      <c r="X243" s="107"/>
      <c r="Y243" s="107"/>
      <c r="Z243" s="107"/>
      <c r="AA243" s="107"/>
      <c r="AB243" s="107"/>
      <c r="AC243" s="107"/>
      <c r="AD243" s="107"/>
      <c r="AE243" s="107"/>
      <c r="AF243" s="107">
        <f t="shared" ca="1" si="1"/>
        <v>104</v>
      </c>
      <c r="AG243" s="107"/>
      <c r="AH243" s="107"/>
      <c r="AI243" s="111"/>
      <c r="AJ243" s="111"/>
      <c r="AK243" s="111"/>
      <c r="AL243" s="111"/>
      <c r="AM243" s="112"/>
      <c r="AN243" s="112"/>
      <c r="AO243" s="5" t="s">
        <v>52</v>
      </c>
      <c r="AP243" s="112" t="s">
        <v>679</v>
      </c>
      <c r="AQ243" s="5" t="s">
        <v>304</v>
      </c>
      <c r="AR243" s="5" t="s">
        <v>91</v>
      </c>
      <c r="AS243" s="5">
        <v>1</v>
      </c>
      <c r="AT243" s="5">
        <v>1</v>
      </c>
      <c r="AU243" s="112"/>
      <c r="AV243" s="112" t="s">
        <v>91</v>
      </c>
    </row>
    <row r="244" spans="1:48">
      <c r="A244" s="107" t="s">
        <v>680</v>
      </c>
      <c r="B244" s="107"/>
      <c r="C244" s="107"/>
      <c r="D244" s="114" t="s">
        <v>681</v>
      </c>
      <c r="E244" s="107"/>
      <c r="F244" s="109">
        <v>45898</v>
      </c>
      <c r="G244" s="109">
        <v>45911</v>
      </c>
      <c r="H244" s="107"/>
      <c r="I244" s="109">
        <v>45899.594131944446</v>
      </c>
      <c r="J244" s="107"/>
      <c r="K244" s="107"/>
      <c r="L244" s="107">
        <v>1683.72</v>
      </c>
      <c r="M244" s="109" t="s">
        <v>49</v>
      </c>
      <c r="N244" s="108"/>
      <c r="O244" s="107"/>
      <c r="P244" s="107"/>
      <c r="Q244" s="107" t="s">
        <v>50</v>
      </c>
      <c r="R244" s="109" t="s">
        <v>51</v>
      </c>
      <c r="S244" s="107"/>
      <c r="T244" s="107"/>
      <c r="U244" s="110"/>
      <c r="V244" s="110"/>
      <c r="W244" s="107"/>
      <c r="X244" s="107"/>
      <c r="Y244" s="107"/>
      <c r="Z244" s="107"/>
      <c r="AA244" s="107"/>
      <c r="AB244" s="107"/>
      <c r="AC244" s="107"/>
      <c r="AD244" s="107"/>
      <c r="AE244" s="107"/>
      <c r="AF244" s="107">
        <f t="shared" ca="1" si="1"/>
        <v>104</v>
      </c>
      <c r="AG244" s="107"/>
      <c r="AH244" s="107"/>
      <c r="AI244" s="111"/>
      <c r="AJ244" s="111"/>
      <c r="AK244" s="111"/>
      <c r="AL244" s="111"/>
      <c r="AM244" s="112"/>
      <c r="AN244" s="112"/>
      <c r="AO244" s="5" t="s">
        <v>66</v>
      </c>
      <c r="AP244" s="112" t="s">
        <v>682</v>
      </c>
      <c r="AQ244" s="5" t="s">
        <v>304</v>
      </c>
      <c r="AR244" s="5" t="s">
        <v>91</v>
      </c>
      <c r="AS244" s="5">
        <v>1</v>
      </c>
      <c r="AT244" s="5">
        <v>1</v>
      </c>
      <c r="AU244" s="112"/>
      <c r="AV244" s="112" t="s">
        <v>91</v>
      </c>
    </row>
    <row r="245" spans="1:48">
      <c r="A245" s="107" t="s">
        <v>683</v>
      </c>
      <c r="B245" s="107"/>
      <c r="C245" s="107"/>
      <c r="D245" s="114" t="s">
        <v>684</v>
      </c>
      <c r="E245" s="107"/>
      <c r="F245" s="109">
        <v>45898</v>
      </c>
      <c r="G245" s="109">
        <v>45961</v>
      </c>
      <c r="H245" s="107" t="s">
        <v>685</v>
      </c>
      <c r="I245" s="109">
        <v>45933.351944444446</v>
      </c>
      <c r="J245" s="107"/>
      <c r="K245" s="107"/>
      <c r="L245" s="107">
        <v>1730.98</v>
      </c>
      <c r="M245" s="109" t="s">
        <v>49</v>
      </c>
      <c r="N245" s="108"/>
      <c r="O245" s="107"/>
      <c r="P245" s="107"/>
      <c r="Q245" s="107" t="s">
        <v>50</v>
      </c>
      <c r="R245" s="109" t="s">
        <v>51</v>
      </c>
      <c r="S245" s="107"/>
      <c r="T245" s="107"/>
      <c r="U245" s="110"/>
      <c r="V245" s="110"/>
      <c r="W245" s="107"/>
      <c r="X245" s="107"/>
      <c r="Y245" s="107"/>
      <c r="Z245" s="107"/>
      <c r="AA245" s="107"/>
      <c r="AB245" s="107"/>
      <c r="AC245" s="107"/>
      <c r="AD245" s="107"/>
      <c r="AE245" s="107"/>
      <c r="AF245" s="107">
        <f t="shared" ca="1" si="1"/>
        <v>104</v>
      </c>
      <c r="AG245" s="107"/>
      <c r="AH245" s="107"/>
      <c r="AI245" s="111"/>
      <c r="AJ245" s="111"/>
      <c r="AK245" s="111"/>
      <c r="AL245" s="111"/>
      <c r="AM245" s="112"/>
      <c r="AN245" s="112"/>
      <c r="AO245" s="5" t="s">
        <v>66</v>
      </c>
      <c r="AP245" s="112" t="s">
        <v>682</v>
      </c>
      <c r="AQ245" s="5" t="s">
        <v>686</v>
      </c>
      <c r="AR245" s="5" t="s">
        <v>94</v>
      </c>
      <c r="AS245" s="5">
        <v>8</v>
      </c>
      <c r="AT245" s="5">
        <v>1</v>
      </c>
      <c r="AU245" s="112"/>
      <c r="AV245" s="112" t="s">
        <v>95</v>
      </c>
    </row>
    <row r="246" spans="1:48">
      <c r="A246" s="107" t="s">
        <v>687</v>
      </c>
      <c r="B246" s="107"/>
      <c r="C246" s="107"/>
      <c r="D246" s="114" t="s">
        <v>688</v>
      </c>
      <c r="E246" s="107"/>
      <c r="F246" s="109">
        <v>45898</v>
      </c>
      <c r="G246" s="109">
        <v>45930</v>
      </c>
      <c r="H246" s="107"/>
      <c r="I246" s="109">
        <v>45947.434629629628</v>
      </c>
      <c r="J246" s="107"/>
      <c r="K246" s="107"/>
      <c r="L246" s="107">
        <v>5971.29</v>
      </c>
      <c r="M246" s="109" t="s">
        <v>49</v>
      </c>
      <c r="N246" s="108"/>
      <c r="O246" s="107"/>
      <c r="P246" s="107"/>
      <c r="Q246" s="107" t="s">
        <v>50</v>
      </c>
      <c r="R246" s="109" t="s">
        <v>51</v>
      </c>
      <c r="S246" s="107"/>
      <c r="T246" s="107"/>
      <c r="U246" s="110"/>
      <c r="V246" s="110"/>
      <c r="W246" s="107"/>
      <c r="X246" s="107"/>
      <c r="Y246" s="107"/>
      <c r="Z246" s="107"/>
      <c r="AA246" s="107"/>
      <c r="AB246" s="107"/>
      <c r="AC246" s="107"/>
      <c r="AD246" s="107"/>
      <c r="AE246" s="107"/>
      <c r="AF246" s="107">
        <f t="shared" ca="1" si="1"/>
        <v>104</v>
      </c>
      <c r="AG246" s="107"/>
      <c r="AH246" s="107"/>
      <c r="AI246" s="111"/>
      <c r="AJ246" s="111"/>
      <c r="AK246" s="111"/>
      <c r="AL246" s="111"/>
      <c r="AM246" s="112"/>
      <c r="AN246" s="112"/>
      <c r="AO246" s="5" t="s">
        <v>66</v>
      </c>
      <c r="AP246" s="112" t="s">
        <v>682</v>
      </c>
      <c r="AQ246" s="5" t="s">
        <v>686</v>
      </c>
      <c r="AR246" s="5" t="s">
        <v>94</v>
      </c>
      <c r="AS246" s="5">
        <v>8</v>
      </c>
      <c r="AT246" s="5">
        <v>1</v>
      </c>
      <c r="AU246" s="112"/>
      <c r="AV246" s="112" t="s">
        <v>689</v>
      </c>
    </row>
    <row r="247" spans="1:48">
      <c r="A247" s="107" t="s">
        <v>690</v>
      </c>
      <c r="B247" s="107"/>
      <c r="C247" s="107"/>
      <c r="D247" s="114" t="s">
        <v>691</v>
      </c>
      <c r="E247" s="107"/>
      <c r="F247" s="109">
        <v>45898</v>
      </c>
      <c r="G247" s="109">
        <v>45930</v>
      </c>
      <c r="H247" s="107"/>
      <c r="I247" s="109">
        <v>45945.579699074071</v>
      </c>
      <c r="J247" s="107"/>
      <c r="K247" s="107"/>
      <c r="L247" s="107">
        <v>5899.25</v>
      </c>
      <c r="M247" s="109" t="s">
        <v>49</v>
      </c>
      <c r="N247" s="108"/>
      <c r="O247" s="107"/>
      <c r="P247" s="107"/>
      <c r="Q247" s="107" t="s">
        <v>50</v>
      </c>
      <c r="R247" s="109" t="s">
        <v>51</v>
      </c>
      <c r="S247" s="107"/>
      <c r="T247" s="107"/>
      <c r="U247" s="110"/>
      <c r="V247" s="110"/>
      <c r="W247" s="107"/>
      <c r="X247" s="107"/>
      <c r="Y247" s="107"/>
      <c r="Z247" s="107"/>
      <c r="AA247" s="107"/>
      <c r="AB247" s="107"/>
      <c r="AC247" s="107"/>
      <c r="AD247" s="107"/>
      <c r="AE247" s="107"/>
      <c r="AF247" s="107">
        <f t="shared" ca="1" si="1"/>
        <v>104</v>
      </c>
      <c r="AG247" s="107"/>
      <c r="AH247" s="107"/>
      <c r="AI247" s="111"/>
      <c r="AJ247" s="111"/>
      <c r="AK247" s="111"/>
      <c r="AL247" s="111"/>
      <c r="AM247" s="112"/>
      <c r="AN247" s="112"/>
      <c r="AO247" s="5" t="s">
        <v>66</v>
      </c>
      <c r="AP247" s="112" t="s">
        <v>682</v>
      </c>
      <c r="AQ247" s="5" t="s">
        <v>686</v>
      </c>
      <c r="AR247" s="5" t="s">
        <v>94</v>
      </c>
      <c r="AS247" s="5">
        <v>8</v>
      </c>
      <c r="AT247" s="5">
        <v>1</v>
      </c>
      <c r="AU247" s="112"/>
      <c r="AV247" s="112" t="s">
        <v>689</v>
      </c>
    </row>
    <row r="248" spans="1:48">
      <c r="A248" s="107" t="s">
        <v>692</v>
      </c>
      <c r="B248" s="107"/>
      <c r="C248" s="107"/>
      <c r="D248" s="114" t="s">
        <v>693</v>
      </c>
      <c r="E248" s="107"/>
      <c r="F248" s="109">
        <v>45901</v>
      </c>
      <c r="G248" s="109">
        <v>45905</v>
      </c>
      <c r="H248" s="107" t="s">
        <v>694</v>
      </c>
      <c r="I248" s="109"/>
      <c r="J248" s="107"/>
      <c r="K248" s="107"/>
      <c r="L248" s="107">
        <v>346.5</v>
      </c>
      <c r="M248" s="109" t="s">
        <v>75</v>
      </c>
      <c r="N248" s="108"/>
      <c r="O248" s="107"/>
      <c r="P248" s="107"/>
      <c r="Q248" s="107" t="s">
        <v>294</v>
      </c>
      <c r="R248" s="109" t="s">
        <v>87</v>
      </c>
      <c r="S248" s="107"/>
      <c r="T248" s="107"/>
      <c r="U248" s="110"/>
      <c r="V248" s="110"/>
      <c r="W248" s="107"/>
      <c r="X248" s="107"/>
      <c r="Y248" s="107"/>
      <c r="Z248" s="107"/>
      <c r="AA248" s="107"/>
      <c r="AB248" s="107"/>
      <c r="AC248" s="107"/>
      <c r="AD248" s="107"/>
      <c r="AE248" s="107"/>
      <c r="AF248" s="107">
        <f t="shared" ca="1" si="1"/>
        <v>101</v>
      </c>
      <c r="AG248" s="107"/>
      <c r="AH248" s="107"/>
      <c r="AI248" s="111"/>
      <c r="AJ248" s="111"/>
      <c r="AK248" s="111"/>
      <c r="AL248" s="111"/>
      <c r="AM248" s="112"/>
      <c r="AN248" s="112"/>
      <c r="AO248" s="5" t="s">
        <v>66</v>
      </c>
      <c r="AP248" s="112" t="s">
        <v>129</v>
      </c>
      <c r="AQ248" s="5" t="s">
        <v>451</v>
      </c>
      <c r="AR248" s="5" t="s">
        <v>132</v>
      </c>
      <c r="AS248" s="5">
        <v>8</v>
      </c>
      <c r="AT248" s="5">
        <v>1</v>
      </c>
      <c r="AU248" s="112"/>
      <c r="AV248" s="112" t="s">
        <v>72</v>
      </c>
    </row>
    <row r="249" spans="1:48">
      <c r="A249" s="107" t="s">
        <v>695</v>
      </c>
      <c r="B249" s="107"/>
      <c r="C249" s="107"/>
      <c r="D249" s="114" t="s">
        <v>696</v>
      </c>
      <c r="E249" s="107"/>
      <c r="F249" s="109">
        <v>45946</v>
      </c>
      <c r="G249" s="109">
        <v>45959</v>
      </c>
      <c r="H249" s="107" t="s">
        <v>697</v>
      </c>
      <c r="I249" s="109">
        <v>45957.703564814816</v>
      </c>
      <c r="J249" s="107"/>
      <c r="K249" s="107"/>
      <c r="L249" s="107">
        <v>2403.16</v>
      </c>
      <c r="M249" s="109" t="s">
        <v>49</v>
      </c>
      <c r="N249" s="108"/>
      <c r="O249" s="107"/>
      <c r="P249" s="107"/>
      <c r="Q249" s="107" t="s">
        <v>50</v>
      </c>
      <c r="R249" s="109" t="s">
        <v>51</v>
      </c>
      <c r="S249" s="107"/>
      <c r="T249" s="107"/>
      <c r="U249" s="110"/>
      <c r="V249" s="110"/>
      <c r="W249" s="107"/>
      <c r="X249" s="107"/>
      <c r="Y249" s="107"/>
      <c r="Z249" s="107"/>
      <c r="AA249" s="107"/>
      <c r="AB249" s="107"/>
      <c r="AC249" s="107"/>
      <c r="AD249" s="107"/>
      <c r="AE249" s="107"/>
      <c r="AF249" s="107">
        <f t="shared" ca="1" si="1"/>
        <v>56</v>
      </c>
      <c r="AG249" s="107"/>
      <c r="AH249" s="107"/>
      <c r="AI249" s="111"/>
      <c r="AJ249" s="111"/>
      <c r="AK249" s="111"/>
      <c r="AL249" s="111"/>
      <c r="AM249" s="112"/>
      <c r="AN249" s="112"/>
      <c r="AO249" s="5" t="s">
        <v>66</v>
      </c>
      <c r="AP249" s="112" t="s">
        <v>698</v>
      </c>
      <c r="AQ249" s="5" t="s">
        <v>686</v>
      </c>
      <c r="AR249" s="5" t="s">
        <v>94</v>
      </c>
      <c r="AS249" s="5"/>
      <c r="AT249" s="5"/>
      <c r="AU249" s="112"/>
      <c r="AV249" s="112" t="s">
        <v>95</v>
      </c>
    </row>
    <row r="250" spans="1:48">
      <c r="A250" s="107" t="s">
        <v>699</v>
      </c>
      <c r="B250" s="107"/>
      <c r="C250" s="107"/>
      <c r="D250" s="114" t="s">
        <v>700</v>
      </c>
      <c r="E250" s="107"/>
      <c r="F250" s="109">
        <v>45931</v>
      </c>
      <c r="G250" s="109">
        <v>45945</v>
      </c>
      <c r="H250" s="107" t="s">
        <v>701</v>
      </c>
      <c r="I250" s="109">
        <v>45943.710428240738</v>
      </c>
      <c r="J250" s="107"/>
      <c r="K250" s="107"/>
      <c r="L250" s="107">
        <v>2816.6</v>
      </c>
      <c r="M250" s="109" t="s">
        <v>49</v>
      </c>
      <c r="N250" s="108"/>
      <c r="O250" s="107"/>
      <c r="P250" s="107"/>
      <c r="Q250" s="107" t="s">
        <v>50</v>
      </c>
      <c r="R250" s="109" t="s">
        <v>51</v>
      </c>
      <c r="S250" s="107"/>
      <c r="T250" s="107"/>
      <c r="U250" s="110"/>
      <c r="V250" s="110"/>
      <c r="W250" s="107"/>
      <c r="X250" s="107"/>
      <c r="Y250" s="107"/>
      <c r="Z250" s="107"/>
      <c r="AA250" s="107"/>
      <c r="AB250" s="107"/>
      <c r="AC250" s="107"/>
      <c r="AD250" s="107"/>
      <c r="AE250" s="107"/>
      <c r="AF250" s="107">
        <f t="shared" ca="1" si="1"/>
        <v>71</v>
      </c>
      <c r="AG250" s="107"/>
      <c r="AH250" s="107"/>
      <c r="AI250" s="111"/>
      <c r="AJ250" s="111"/>
      <c r="AK250" s="111"/>
      <c r="AL250" s="111"/>
      <c r="AM250" s="112"/>
      <c r="AN250" s="112"/>
      <c r="AO250" s="5" t="s">
        <v>66</v>
      </c>
      <c r="AP250" s="112" t="s">
        <v>163</v>
      </c>
      <c r="AQ250" s="5" t="s">
        <v>686</v>
      </c>
      <c r="AR250" s="5" t="s">
        <v>79</v>
      </c>
      <c r="AS250" s="5">
        <v>24</v>
      </c>
      <c r="AT250" s="5">
        <v>3</v>
      </c>
      <c r="AU250" s="112"/>
      <c r="AV250" s="112" t="s">
        <v>79</v>
      </c>
    </row>
    <row r="251" spans="1:48">
      <c r="A251" s="107" t="s">
        <v>702</v>
      </c>
      <c r="B251" s="107"/>
      <c r="C251" s="107"/>
      <c r="D251" s="114" t="s">
        <v>703</v>
      </c>
      <c r="E251" s="107"/>
      <c r="F251" s="109">
        <v>45904</v>
      </c>
      <c r="G251" s="109">
        <v>45961</v>
      </c>
      <c r="H251" s="107"/>
      <c r="I251" s="109">
        <v>45930.807905092595</v>
      </c>
      <c r="J251" s="107"/>
      <c r="K251" s="107"/>
      <c r="L251" s="107">
        <v>28343.7</v>
      </c>
      <c r="M251" s="109" t="s">
        <v>49</v>
      </c>
      <c r="N251" s="108"/>
      <c r="O251" s="107"/>
      <c r="P251" s="107"/>
      <c r="Q251" s="107" t="s">
        <v>50</v>
      </c>
      <c r="R251" s="109" t="s">
        <v>51</v>
      </c>
      <c r="S251" s="107"/>
      <c r="T251" s="107"/>
      <c r="U251" s="110"/>
      <c r="V251" s="110"/>
      <c r="W251" s="107"/>
      <c r="X251" s="107"/>
      <c r="Y251" s="107"/>
      <c r="Z251" s="107"/>
      <c r="AA251" s="107"/>
      <c r="AB251" s="107"/>
      <c r="AC251" s="107"/>
      <c r="AD251" s="107"/>
      <c r="AE251" s="107"/>
      <c r="AF251" s="107">
        <f t="shared" ca="1" si="1"/>
        <v>98</v>
      </c>
      <c r="AG251" s="107"/>
      <c r="AH251" s="107"/>
      <c r="AI251" s="111"/>
      <c r="AJ251" s="111"/>
      <c r="AK251" s="111"/>
      <c r="AL251" s="111"/>
      <c r="AM251" s="112"/>
      <c r="AN251" s="112"/>
      <c r="AO251" s="5" t="s">
        <v>66</v>
      </c>
      <c r="AP251" s="112" t="s">
        <v>129</v>
      </c>
      <c r="AQ251" s="5" t="s">
        <v>451</v>
      </c>
      <c r="AR251" s="5" t="s">
        <v>704</v>
      </c>
      <c r="AS251" s="5">
        <v>384</v>
      </c>
      <c r="AT251" s="5">
        <v>24</v>
      </c>
      <c r="AU251" s="112"/>
      <c r="AV251" s="112" t="s">
        <v>56</v>
      </c>
    </row>
    <row r="252" spans="1:48">
      <c r="A252" s="107" t="s">
        <v>705</v>
      </c>
      <c r="B252" s="107"/>
      <c r="C252" s="107"/>
      <c r="D252" s="114" t="s">
        <v>706</v>
      </c>
      <c r="E252" s="107"/>
      <c r="F252" s="109">
        <v>45904</v>
      </c>
      <c r="G252" s="109">
        <v>45961</v>
      </c>
      <c r="H252" s="107"/>
      <c r="I252" s="109">
        <v>45930.761203703703</v>
      </c>
      <c r="J252" s="107"/>
      <c r="K252" s="107"/>
      <c r="L252" s="107">
        <v>19572.3</v>
      </c>
      <c r="M252" s="109" t="s">
        <v>49</v>
      </c>
      <c r="N252" s="108"/>
      <c r="O252" s="107"/>
      <c r="P252" s="107"/>
      <c r="Q252" s="107" t="s">
        <v>50</v>
      </c>
      <c r="R252" s="109" t="s">
        <v>51</v>
      </c>
      <c r="S252" s="107"/>
      <c r="T252" s="107"/>
      <c r="U252" s="110"/>
      <c r="V252" s="110"/>
      <c r="W252" s="107"/>
      <c r="X252" s="107"/>
      <c r="Y252" s="107"/>
      <c r="Z252" s="107"/>
      <c r="AA252" s="107"/>
      <c r="AB252" s="107"/>
      <c r="AC252" s="107"/>
      <c r="AD252" s="107"/>
      <c r="AE252" s="107"/>
      <c r="AF252" s="107">
        <f t="shared" ca="1" si="1"/>
        <v>98</v>
      </c>
      <c r="AG252" s="107"/>
      <c r="AH252" s="107"/>
      <c r="AI252" s="111"/>
      <c r="AJ252" s="111"/>
      <c r="AK252" s="111"/>
      <c r="AL252" s="111"/>
      <c r="AM252" s="112"/>
      <c r="AN252" s="112"/>
      <c r="AO252" s="5" t="s">
        <v>66</v>
      </c>
      <c r="AP252" s="112" t="s">
        <v>85</v>
      </c>
      <c r="AQ252" s="5" t="s">
        <v>451</v>
      </c>
      <c r="AR252" s="5" t="s">
        <v>704</v>
      </c>
      <c r="AS252" s="5">
        <v>256</v>
      </c>
      <c r="AT252" s="5">
        <v>16</v>
      </c>
      <c r="AU252" s="112"/>
      <c r="AV252" s="112" t="s">
        <v>56</v>
      </c>
    </row>
    <row r="253" spans="1:48">
      <c r="A253" s="107" t="s">
        <v>707</v>
      </c>
      <c r="B253" s="107"/>
      <c r="C253" s="107"/>
      <c r="D253" s="114" t="s">
        <v>708</v>
      </c>
      <c r="E253" s="107"/>
      <c r="F253" s="109">
        <v>45905</v>
      </c>
      <c r="G253" s="109">
        <v>45910</v>
      </c>
      <c r="H253" s="107"/>
      <c r="I253" s="109">
        <v>45912.374421296299</v>
      </c>
      <c r="J253" s="107"/>
      <c r="K253" s="107"/>
      <c r="L253" s="107">
        <v>346.5</v>
      </c>
      <c r="M253" s="109" t="s">
        <v>49</v>
      </c>
      <c r="N253" s="108"/>
      <c r="O253" s="107"/>
      <c r="P253" s="107"/>
      <c r="Q253" s="107" t="s">
        <v>50</v>
      </c>
      <c r="R253" s="109" t="s">
        <v>51</v>
      </c>
      <c r="S253" s="107"/>
      <c r="T253" s="107"/>
      <c r="U253" s="110"/>
      <c r="V253" s="110"/>
      <c r="W253" s="107"/>
      <c r="X253" s="107"/>
      <c r="Y253" s="107"/>
      <c r="Z253" s="107"/>
      <c r="AA253" s="107"/>
      <c r="AB253" s="107"/>
      <c r="AC253" s="107"/>
      <c r="AD253" s="107"/>
      <c r="AE253" s="107"/>
      <c r="AF253" s="107">
        <f t="shared" ca="1" si="1"/>
        <v>97</v>
      </c>
      <c r="AG253" s="107"/>
      <c r="AH253" s="107"/>
      <c r="AI253" s="111"/>
      <c r="AJ253" s="111"/>
      <c r="AK253" s="111"/>
      <c r="AL253" s="111"/>
      <c r="AM253" s="112"/>
      <c r="AN253" s="112"/>
      <c r="AO253" s="5" t="s">
        <v>66</v>
      </c>
      <c r="AP253" s="112" t="s">
        <v>186</v>
      </c>
      <c r="AQ253" s="5" t="s">
        <v>451</v>
      </c>
      <c r="AR253" s="5" t="s">
        <v>132</v>
      </c>
      <c r="AS253" s="5">
        <v>8</v>
      </c>
      <c r="AT253" s="5">
        <v>1</v>
      </c>
      <c r="AU253" s="112"/>
      <c r="AV253" s="112" t="s">
        <v>72</v>
      </c>
    </row>
    <row r="254" spans="1:48">
      <c r="A254" s="107" t="s">
        <v>709</v>
      </c>
      <c r="B254" s="107"/>
      <c r="C254" s="107"/>
      <c r="D254" s="114" t="s">
        <v>710</v>
      </c>
      <c r="E254" s="107"/>
      <c r="F254" s="109">
        <v>45905</v>
      </c>
      <c r="G254" s="109">
        <v>45915</v>
      </c>
      <c r="H254" s="107"/>
      <c r="I254" s="109">
        <v>45908.583587962959</v>
      </c>
      <c r="J254" s="107"/>
      <c r="K254" s="107"/>
      <c r="L254" s="107">
        <v>78.22</v>
      </c>
      <c r="M254" s="109" t="s">
        <v>49</v>
      </c>
      <c r="N254" s="108"/>
      <c r="O254" s="107"/>
      <c r="P254" s="107"/>
      <c r="Q254" s="107" t="s">
        <v>50</v>
      </c>
      <c r="R254" s="109" t="s">
        <v>51</v>
      </c>
      <c r="S254" s="107"/>
      <c r="T254" s="107"/>
      <c r="U254" s="110"/>
      <c r="V254" s="110"/>
      <c r="W254" s="107"/>
      <c r="X254" s="107"/>
      <c r="Y254" s="107"/>
      <c r="Z254" s="107"/>
      <c r="AA254" s="107"/>
      <c r="AB254" s="107"/>
      <c r="AC254" s="107"/>
      <c r="AD254" s="107"/>
      <c r="AE254" s="107"/>
      <c r="AF254" s="107">
        <f t="shared" ca="1" si="1"/>
        <v>97</v>
      </c>
      <c r="AG254" s="107"/>
      <c r="AH254" s="107"/>
      <c r="AI254" s="111"/>
      <c r="AJ254" s="111"/>
      <c r="AK254" s="111"/>
      <c r="AL254" s="111"/>
      <c r="AM254" s="112"/>
      <c r="AN254" s="112"/>
      <c r="AO254" s="5" t="s">
        <v>66</v>
      </c>
      <c r="AP254" s="112" t="s">
        <v>682</v>
      </c>
      <c r="AQ254" s="5" t="s">
        <v>451</v>
      </c>
      <c r="AR254" s="5" t="s">
        <v>94</v>
      </c>
      <c r="AS254" s="5"/>
      <c r="AT254" s="5"/>
      <c r="AU254" s="112"/>
      <c r="AV254" s="112" t="s">
        <v>95</v>
      </c>
    </row>
    <row r="255" spans="1:48">
      <c r="A255" s="107" t="s">
        <v>711</v>
      </c>
      <c r="B255" s="107"/>
      <c r="C255" s="107"/>
      <c r="D255" s="114" t="s">
        <v>712</v>
      </c>
      <c r="E255" s="107"/>
      <c r="F255" s="109">
        <v>45905</v>
      </c>
      <c r="G255" s="109">
        <v>45915</v>
      </c>
      <c r="H255" s="107"/>
      <c r="I255" s="109">
        <v>45908.584861111114</v>
      </c>
      <c r="J255" s="107"/>
      <c r="K255" s="107"/>
      <c r="L255" s="107">
        <v>63.86</v>
      </c>
      <c r="M255" s="109" t="s">
        <v>49</v>
      </c>
      <c r="N255" s="108"/>
      <c r="O255" s="107"/>
      <c r="P255" s="107"/>
      <c r="Q255" s="107" t="s">
        <v>50</v>
      </c>
      <c r="R255" s="109" t="s">
        <v>51</v>
      </c>
      <c r="S255" s="107"/>
      <c r="T255" s="107"/>
      <c r="U255" s="110"/>
      <c r="V255" s="110"/>
      <c r="W255" s="107"/>
      <c r="X255" s="107"/>
      <c r="Y255" s="107"/>
      <c r="Z255" s="107"/>
      <c r="AA255" s="107"/>
      <c r="AB255" s="107"/>
      <c r="AC255" s="107"/>
      <c r="AD255" s="107"/>
      <c r="AE255" s="107"/>
      <c r="AF255" s="107">
        <f t="shared" ca="1" si="1"/>
        <v>97</v>
      </c>
      <c r="AG255" s="107"/>
      <c r="AH255" s="107"/>
      <c r="AI255" s="111"/>
      <c r="AJ255" s="111"/>
      <c r="AK255" s="111"/>
      <c r="AL255" s="111"/>
      <c r="AM255" s="112"/>
      <c r="AN255" s="112"/>
      <c r="AO255" s="5" t="s">
        <v>66</v>
      </c>
      <c r="AP255" s="112" t="s">
        <v>682</v>
      </c>
      <c r="AQ255" s="5" t="s">
        <v>451</v>
      </c>
      <c r="AR255" s="5" t="s">
        <v>94</v>
      </c>
      <c r="AS255" s="5"/>
      <c r="AT255" s="5"/>
      <c r="AU255" s="112"/>
      <c r="AV255" s="112" t="s">
        <v>95</v>
      </c>
    </row>
    <row r="256" spans="1:48">
      <c r="A256" s="107" t="s">
        <v>713</v>
      </c>
      <c r="B256" s="107"/>
      <c r="C256" s="107"/>
      <c r="D256" s="114" t="s">
        <v>714</v>
      </c>
      <c r="E256" s="107"/>
      <c r="F256" s="109">
        <v>45905</v>
      </c>
      <c r="G256" s="109">
        <v>45915</v>
      </c>
      <c r="H256" s="107"/>
      <c r="I256" s="109">
        <v>45908.585810185185</v>
      </c>
      <c r="J256" s="107"/>
      <c r="K256" s="107"/>
      <c r="L256" s="107">
        <v>63.86</v>
      </c>
      <c r="M256" s="109" t="s">
        <v>49</v>
      </c>
      <c r="N256" s="108"/>
      <c r="O256" s="107"/>
      <c r="P256" s="107"/>
      <c r="Q256" s="107" t="s">
        <v>50</v>
      </c>
      <c r="R256" s="109" t="s">
        <v>51</v>
      </c>
      <c r="S256" s="107"/>
      <c r="T256" s="107"/>
      <c r="U256" s="110"/>
      <c r="V256" s="110"/>
      <c r="W256" s="107"/>
      <c r="X256" s="107"/>
      <c r="Y256" s="107"/>
      <c r="Z256" s="107"/>
      <c r="AA256" s="107"/>
      <c r="AB256" s="107"/>
      <c r="AC256" s="107"/>
      <c r="AD256" s="107"/>
      <c r="AE256" s="107"/>
      <c r="AF256" s="107">
        <f t="shared" ca="1" si="1"/>
        <v>97</v>
      </c>
      <c r="AG256" s="107"/>
      <c r="AH256" s="107"/>
      <c r="AI256" s="111"/>
      <c r="AJ256" s="111"/>
      <c r="AK256" s="111"/>
      <c r="AL256" s="111"/>
      <c r="AM256" s="112"/>
      <c r="AN256" s="112"/>
      <c r="AO256" s="5" t="s">
        <v>66</v>
      </c>
      <c r="AP256" s="112" t="s">
        <v>682</v>
      </c>
      <c r="AQ256" s="5" t="s">
        <v>451</v>
      </c>
      <c r="AR256" s="5" t="s">
        <v>94</v>
      </c>
      <c r="AS256" s="5"/>
      <c r="AT256" s="5"/>
      <c r="AU256" s="112"/>
      <c r="AV256" s="112" t="s">
        <v>95</v>
      </c>
    </row>
    <row r="257" spans="1:48">
      <c r="A257" s="107" t="s">
        <v>715</v>
      </c>
      <c r="B257" s="107"/>
      <c r="C257" s="107"/>
      <c r="D257" s="114" t="s">
        <v>716</v>
      </c>
      <c r="E257" s="107"/>
      <c r="F257" s="109">
        <v>45908</v>
      </c>
      <c r="G257" s="109">
        <v>45915</v>
      </c>
      <c r="H257" s="107"/>
      <c r="I257" s="109">
        <v>45908.379189814812</v>
      </c>
      <c r="J257" s="107"/>
      <c r="K257" s="107"/>
      <c r="L257" s="107">
        <v>63.86</v>
      </c>
      <c r="M257" s="109" t="s">
        <v>49</v>
      </c>
      <c r="N257" s="108"/>
      <c r="O257" s="107"/>
      <c r="P257" s="107"/>
      <c r="Q257" s="107" t="s">
        <v>50</v>
      </c>
      <c r="R257" s="109" t="s">
        <v>51</v>
      </c>
      <c r="S257" s="107"/>
      <c r="T257" s="107"/>
      <c r="U257" s="110"/>
      <c r="V257" s="110"/>
      <c r="W257" s="107"/>
      <c r="X257" s="107"/>
      <c r="Y257" s="107"/>
      <c r="Z257" s="107"/>
      <c r="AA257" s="107"/>
      <c r="AB257" s="107"/>
      <c r="AC257" s="107"/>
      <c r="AD257" s="107"/>
      <c r="AE257" s="107"/>
      <c r="AF257" s="107">
        <f t="shared" ca="1" si="1"/>
        <v>94</v>
      </c>
      <c r="AG257" s="107"/>
      <c r="AH257" s="107"/>
      <c r="AI257" s="111"/>
      <c r="AJ257" s="111"/>
      <c r="AK257" s="111"/>
      <c r="AL257" s="111"/>
      <c r="AM257" s="112"/>
      <c r="AN257" s="112"/>
      <c r="AO257" s="5" t="s">
        <v>66</v>
      </c>
      <c r="AP257" s="112" t="s">
        <v>682</v>
      </c>
      <c r="AQ257" s="5" t="s">
        <v>451</v>
      </c>
      <c r="AR257" s="5" t="s">
        <v>94</v>
      </c>
      <c r="AS257" s="5"/>
      <c r="AT257" s="5"/>
      <c r="AU257" s="112"/>
      <c r="AV257" s="112" t="s">
        <v>95</v>
      </c>
    </row>
    <row r="258" spans="1:48">
      <c r="A258" s="107" t="s">
        <v>717</v>
      </c>
      <c r="B258" s="107"/>
      <c r="C258" s="107"/>
      <c r="D258" s="114" t="s">
        <v>718</v>
      </c>
      <c r="E258" s="107"/>
      <c r="F258" s="109">
        <v>45908</v>
      </c>
      <c r="G258" s="109">
        <v>45915</v>
      </c>
      <c r="H258" s="107"/>
      <c r="I258" s="109">
        <v>45908.484375</v>
      </c>
      <c r="J258" s="107"/>
      <c r="K258" s="107"/>
      <c r="L258" s="107">
        <v>63.86</v>
      </c>
      <c r="M258" s="109" t="s">
        <v>49</v>
      </c>
      <c r="N258" s="108"/>
      <c r="O258" s="107"/>
      <c r="P258" s="107"/>
      <c r="Q258" s="107" t="s">
        <v>50</v>
      </c>
      <c r="R258" s="109" t="s">
        <v>51</v>
      </c>
      <c r="S258" s="107"/>
      <c r="T258" s="107"/>
      <c r="U258" s="110"/>
      <c r="V258" s="110"/>
      <c r="W258" s="107"/>
      <c r="X258" s="107"/>
      <c r="Y258" s="107"/>
      <c r="Z258" s="107"/>
      <c r="AA258" s="107"/>
      <c r="AB258" s="107"/>
      <c r="AC258" s="107"/>
      <c r="AD258" s="107"/>
      <c r="AE258" s="107"/>
      <c r="AF258" s="107">
        <f t="shared" ca="1" si="1"/>
        <v>94</v>
      </c>
      <c r="AG258" s="107"/>
      <c r="AH258" s="107"/>
      <c r="AI258" s="111"/>
      <c r="AJ258" s="111"/>
      <c r="AK258" s="111"/>
      <c r="AL258" s="111"/>
      <c r="AM258" s="112"/>
      <c r="AN258" s="112"/>
      <c r="AO258" s="5" t="s">
        <v>66</v>
      </c>
      <c r="AP258" s="112" t="s">
        <v>682</v>
      </c>
      <c r="AQ258" s="5" t="s">
        <v>451</v>
      </c>
      <c r="AR258" s="5" t="s">
        <v>94</v>
      </c>
      <c r="AS258" s="5"/>
      <c r="AT258" s="5"/>
      <c r="AU258" s="112"/>
      <c r="AV258" s="112" t="s">
        <v>95</v>
      </c>
    </row>
    <row r="259" spans="1:48">
      <c r="A259" s="107" t="s">
        <v>719</v>
      </c>
      <c r="B259" s="107"/>
      <c r="C259" s="107"/>
      <c r="D259" s="114" t="s">
        <v>720</v>
      </c>
      <c r="E259" s="107"/>
      <c r="F259" s="109">
        <v>45908</v>
      </c>
      <c r="G259" s="109">
        <v>45915</v>
      </c>
      <c r="H259" s="107"/>
      <c r="I259" s="109">
        <v>45908.721631944441</v>
      </c>
      <c r="J259" s="107"/>
      <c r="K259" s="107"/>
      <c r="L259" s="107">
        <v>63.86</v>
      </c>
      <c r="M259" s="109" t="s">
        <v>49</v>
      </c>
      <c r="N259" s="108"/>
      <c r="O259" s="107"/>
      <c r="P259" s="107"/>
      <c r="Q259" s="107" t="s">
        <v>50</v>
      </c>
      <c r="R259" s="109" t="s">
        <v>51</v>
      </c>
      <c r="S259" s="107"/>
      <c r="T259" s="107"/>
      <c r="U259" s="110"/>
      <c r="V259" s="110"/>
      <c r="W259" s="107"/>
      <c r="X259" s="107"/>
      <c r="Y259" s="107"/>
      <c r="Z259" s="107"/>
      <c r="AA259" s="107"/>
      <c r="AB259" s="107"/>
      <c r="AC259" s="107"/>
      <c r="AD259" s="107"/>
      <c r="AE259" s="107"/>
      <c r="AF259" s="107">
        <f t="shared" ca="1" si="1"/>
        <v>94</v>
      </c>
      <c r="AG259" s="107"/>
      <c r="AH259" s="107"/>
      <c r="AI259" s="111"/>
      <c r="AJ259" s="111"/>
      <c r="AK259" s="111"/>
      <c r="AL259" s="111"/>
      <c r="AM259" s="112"/>
      <c r="AN259" s="112"/>
      <c r="AO259" s="5" t="s">
        <v>66</v>
      </c>
      <c r="AP259" s="112" t="s">
        <v>682</v>
      </c>
      <c r="AQ259" s="5" t="s">
        <v>451</v>
      </c>
      <c r="AR259" s="5" t="s">
        <v>94</v>
      </c>
      <c r="AS259" s="5"/>
      <c r="AT259" s="5"/>
      <c r="AU259" s="112"/>
      <c r="AV259" s="112" t="s">
        <v>95</v>
      </c>
    </row>
    <row r="260" spans="1:48">
      <c r="A260" s="107" t="s">
        <v>721</v>
      </c>
      <c r="B260" s="107"/>
      <c r="C260" s="107"/>
      <c r="D260" s="114" t="s">
        <v>722</v>
      </c>
      <c r="E260" s="107"/>
      <c r="F260" s="109">
        <v>45908</v>
      </c>
      <c r="G260" s="109">
        <v>45915</v>
      </c>
      <c r="H260" s="107"/>
      <c r="I260" s="109">
        <v>45908.722442129627</v>
      </c>
      <c r="J260" s="107"/>
      <c r="K260" s="107"/>
      <c r="L260" s="107">
        <v>63.86</v>
      </c>
      <c r="M260" s="109" t="s">
        <v>49</v>
      </c>
      <c r="N260" s="108"/>
      <c r="O260" s="107"/>
      <c r="P260" s="107"/>
      <c r="Q260" s="107" t="s">
        <v>50</v>
      </c>
      <c r="R260" s="109" t="s">
        <v>51</v>
      </c>
      <c r="S260" s="107"/>
      <c r="T260" s="107"/>
      <c r="U260" s="110"/>
      <c r="V260" s="110"/>
      <c r="W260" s="107"/>
      <c r="X260" s="107"/>
      <c r="Y260" s="107"/>
      <c r="Z260" s="107"/>
      <c r="AA260" s="107"/>
      <c r="AB260" s="107"/>
      <c r="AC260" s="107"/>
      <c r="AD260" s="107"/>
      <c r="AE260" s="107"/>
      <c r="AF260" s="107">
        <f t="shared" ca="1" si="1"/>
        <v>94</v>
      </c>
      <c r="AG260" s="107"/>
      <c r="AH260" s="107"/>
      <c r="AI260" s="111"/>
      <c r="AJ260" s="111"/>
      <c r="AK260" s="111"/>
      <c r="AL260" s="111"/>
      <c r="AM260" s="112"/>
      <c r="AN260" s="112"/>
      <c r="AO260" s="5" t="s">
        <v>66</v>
      </c>
      <c r="AP260" s="112" t="s">
        <v>682</v>
      </c>
      <c r="AQ260" s="5" t="s">
        <v>451</v>
      </c>
      <c r="AR260" s="5" t="s">
        <v>94</v>
      </c>
      <c r="AS260" s="5"/>
      <c r="AT260" s="5"/>
      <c r="AU260" s="112"/>
      <c r="AV260" s="112" t="s">
        <v>95</v>
      </c>
    </row>
    <row r="261" spans="1:48">
      <c r="A261" s="107" t="s">
        <v>723</v>
      </c>
      <c r="B261" s="107"/>
      <c r="C261" s="107"/>
      <c r="D261" s="114" t="s">
        <v>724</v>
      </c>
      <c r="E261" s="107"/>
      <c r="F261" s="109">
        <v>45908</v>
      </c>
      <c r="G261" s="109">
        <v>45919</v>
      </c>
      <c r="H261" s="107" t="s">
        <v>725</v>
      </c>
      <c r="I261" s="109">
        <v>45927.696053240739</v>
      </c>
      <c r="J261" s="107"/>
      <c r="K261" s="107"/>
      <c r="L261" s="107">
        <v>2176.4</v>
      </c>
      <c r="M261" s="109" t="s">
        <v>49</v>
      </c>
      <c r="N261" s="108"/>
      <c r="O261" s="107"/>
      <c r="P261" s="107"/>
      <c r="Q261" s="107" t="s">
        <v>50</v>
      </c>
      <c r="R261" s="109" t="s">
        <v>51</v>
      </c>
      <c r="S261" s="107"/>
      <c r="T261" s="107"/>
      <c r="U261" s="110"/>
      <c r="V261" s="110"/>
      <c r="W261" s="107"/>
      <c r="X261" s="107"/>
      <c r="Y261" s="107"/>
      <c r="Z261" s="107"/>
      <c r="AA261" s="107"/>
      <c r="AB261" s="107"/>
      <c r="AC261" s="107"/>
      <c r="AD261" s="107"/>
      <c r="AE261" s="107"/>
      <c r="AF261" s="107">
        <f t="shared" ca="1" si="1"/>
        <v>94</v>
      </c>
      <c r="AG261" s="107"/>
      <c r="AH261" s="107"/>
      <c r="AI261" s="111"/>
      <c r="AJ261" s="111"/>
      <c r="AK261" s="111"/>
      <c r="AL261" s="111"/>
      <c r="AM261" s="112"/>
      <c r="AN261" s="112"/>
      <c r="AO261" s="5" t="s">
        <v>66</v>
      </c>
      <c r="AP261" s="112" t="s">
        <v>83</v>
      </c>
      <c r="AQ261" s="5" t="s">
        <v>451</v>
      </c>
      <c r="AR261" s="5" t="s">
        <v>79</v>
      </c>
      <c r="AS261" s="5">
        <v>16</v>
      </c>
      <c r="AT261" s="5">
        <v>2</v>
      </c>
      <c r="AU261" s="112"/>
      <c r="AV261" s="112" t="s">
        <v>79</v>
      </c>
    </row>
    <row r="262" spans="1:48">
      <c r="A262" s="107" t="s">
        <v>726</v>
      </c>
      <c r="B262" s="107"/>
      <c r="C262" s="107"/>
      <c r="D262" s="114" t="s">
        <v>727</v>
      </c>
      <c r="E262" s="107"/>
      <c r="F262" s="109">
        <v>45905</v>
      </c>
      <c r="G262" s="109">
        <v>45906</v>
      </c>
      <c r="H262" s="107" t="s">
        <v>728</v>
      </c>
      <c r="I262" s="109">
        <v>45905.414942129632</v>
      </c>
      <c r="J262" s="107"/>
      <c r="K262" s="107"/>
      <c r="L262" s="107">
        <v>323.76</v>
      </c>
      <c r="M262" s="109" t="s">
        <v>49</v>
      </c>
      <c r="N262" s="108"/>
      <c r="O262" s="107"/>
      <c r="P262" s="107"/>
      <c r="Q262" s="107" t="s">
        <v>50</v>
      </c>
      <c r="R262" s="109" t="s">
        <v>51</v>
      </c>
      <c r="S262" s="107"/>
      <c r="T262" s="107"/>
      <c r="U262" s="110"/>
      <c r="V262" s="110"/>
      <c r="W262" s="107"/>
      <c r="X262" s="107"/>
      <c r="Y262" s="107"/>
      <c r="Z262" s="107"/>
      <c r="AA262" s="107"/>
      <c r="AB262" s="107"/>
      <c r="AC262" s="107"/>
      <c r="AD262" s="107"/>
      <c r="AE262" s="107"/>
      <c r="AF262" s="107">
        <f t="shared" ca="1" si="1"/>
        <v>97</v>
      </c>
      <c r="AG262" s="107"/>
      <c r="AH262" s="107"/>
      <c r="AI262" s="111"/>
      <c r="AJ262" s="111"/>
      <c r="AK262" s="111"/>
      <c r="AL262" s="111"/>
      <c r="AM262" s="112"/>
      <c r="AN262" s="112"/>
      <c r="AO262" s="5" t="s">
        <v>66</v>
      </c>
      <c r="AP262" s="112" t="s">
        <v>729</v>
      </c>
      <c r="AQ262" s="5" t="s">
        <v>451</v>
      </c>
      <c r="AR262" s="5" t="s">
        <v>94</v>
      </c>
      <c r="AS262" s="5"/>
      <c r="AT262" s="5"/>
      <c r="AU262" s="112"/>
      <c r="AV262" s="112" t="s">
        <v>95</v>
      </c>
    </row>
    <row r="263" spans="1:48">
      <c r="A263" s="107" t="s">
        <v>730</v>
      </c>
      <c r="B263" s="107"/>
      <c r="C263" s="107"/>
      <c r="D263" s="114" t="s">
        <v>731</v>
      </c>
      <c r="E263" s="107"/>
      <c r="F263" s="109">
        <v>45908</v>
      </c>
      <c r="G263" s="109">
        <v>45914</v>
      </c>
      <c r="H263" s="107" t="s">
        <v>732</v>
      </c>
      <c r="I263" s="109"/>
      <c r="J263" s="107"/>
      <c r="K263" s="107"/>
      <c r="L263" s="107"/>
      <c r="M263" s="109" t="s">
        <v>75</v>
      </c>
      <c r="N263" s="108"/>
      <c r="O263" s="107"/>
      <c r="P263" s="107"/>
      <c r="Q263" s="107" t="s">
        <v>294</v>
      </c>
      <c r="R263" s="109" t="s">
        <v>76</v>
      </c>
      <c r="S263" s="107"/>
      <c r="T263" s="107"/>
      <c r="U263" s="110"/>
      <c r="V263" s="110"/>
      <c r="W263" s="107"/>
      <c r="X263" s="107"/>
      <c r="Y263" s="107"/>
      <c r="Z263" s="107"/>
      <c r="AA263" s="107"/>
      <c r="AB263" s="107"/>
      <c r="AC263" s="107"/>
      <c r="AD263" s="107"/>
      <c r="AE263" s="107"/>
      <c r="AF263" s="107">
        <f t="shared" ca="1" si="1"/>
        <v>94</v>
      </c>
      <c r="AG263" s="107"/>
      <c r="AH263" s="107"/>
      <c r="AI263" s="111"/>
      <c r="AJ263" s="111"/>
      <c r="AK263" s="111"/>
      <c r="AL263" s="111"/>
      <c r="AM263" s="112"/>
      <c r="AN263" s="112"/>
      <c r="AO263" s="5" t="s">
        <v>66</v>
      </c>
      <c r="AP263" s="112" t="s">
        <v>733</v>
      </c>
      <c r="AQ263" s="5" t="s">
        <v>451</v>
      </c>
      <c r="AR263" s="5" t="s">
        <v>94</v>
      </c>
      <c r="AS263" s="5"/>
      <c r="AT263" s="5"/>
      <c r="AU263" s="112"/>
      <c r="AV263" s="112" t="s">
        <v>95</v>
      </c>
    </row>
    <row r="264" spans="1:48">
      <c r="A264" s="107" t="s">
        <v>734</v>
      </c>
      <c r="B264" s="107"/>
      <c r="C264" s="107"/>
      <c r="D264" s="114" t="s">
        <v>735</v>
      </c>
      <c r="E264" s="107"/>
      <c r="F264" s="109">
        <v>45908</v>
      </c>
      <c r="G264" s="109">
        <v>45918</v>
      </c>
      <c r="H264" s="107"/>
      <c r="I264" s="109">
        <v>45922.698437500003</v>
      </c>
      <c r="J264" s="107"/>
      <c r="K264" s="107"/>
      <c r="L264" s="107">
        <v>1564.2</v>
      </c>
      <c r="M264" s="109" t="s">
        <v>49</v>
      </c>
      <c r="N264" s="108"/>
      <c r="O264" s="107"/>
      <c r="P264" s="107"/>
      <c r="Q264" s="107" t="s">
        <v>50</v>
      </c>
      <c r="R264" s="109" t="s">
        <v>51</v>
      </c>
      <c r="S264" s="107"/>
      <c r="T264" s="107"/>
      <c r="U264" s="110"/>
      <c r="V264" s="110"/>
      <c r="W264" s="107"/>
      <c r="X264" s="107"/>
      <c r="Y264" s="107"/>
      <c r="Z264" s="107"/>
      <c r="AA264" s="107"/>
      <c r="AB264" s="107"/>
      <c r="AC264" s="107"/>
      <c r="AD264" s="107"/>
      <c r="AE264" s="107"/>
      <c r="AF264" s="107">
        <f t="shared" ca="1" si="1"/>
        <v>94</v>
      </c>
      <c r="AG264" s="107"/>
      <c r="AH264" s="107"/>
      <c r="AI264" s="111"/>
      <c r="AJ264" s="111"/>
      <c r="AK264" s="111"/>
      <c r="AL264" s="111"/>
      <c r="AM264" s="112"/>
      <c r="AN264" s="112"/>
      <c r="AO264" s="5" t="s">
        <v>52</v>
      </c>
      <c r="AP264" s="112" t="s">
        <v>112</v>
      </c>
      <c r="AQ264" s="5" t="s">
        <v>451</v>
      </c>
      <c r="AR264" s="5" t="s">
        <v>79</v>
      </c>
      <c r="AS264" s="5">
        <v>8</v>
      </c>
      <c r="AT264" s="5">
        <v>1</v>
      </c>
      <c r="AU264" s="112"/>
      <c r="AV264" s="112" t="s">
        <v>79</v>
      </c>
    </row>
    <row r="265" spans="1:48">
      <c r="A265" s="107" t="s">
        <v>736</v>
      </c>
      <c r="B265" s="107"/>
      <c r="C265" s="107"/>
      <c r="D265" s="114" t="s">
        <v>737</v>
      </c>
      <c r="E265" s="107"/>
      <c r="F265" s="109">
        <v>45908</v>
      </c>
      <c r="G265" s="109">
        <v>45961</v>
      </c>
      <c r="H265" s="107"/>
      <c r="I265" s="109">
        <v>45916.594884259262</v>
      </c>
      <c r="J265" s="107"/>
      <c r="K265" s="107"/>
      <c r="L265" s="107">
        <v>10548.5</v>
      </c>
      <c r="M265" s="109" t="s">
        <v>49</v>
      </c>
      <c r="N265" s="108"/>
      <c r="O265" s="107"/>
      <c r="P265" s="107"/>
      <c r="Q265" s="107" t="s">
        <v>50</v>
      </c>
      <c r="R265" s="109" t="s">
        <v>51</v>
      </c>
      <c r="S265" s="107"/>
      <c r="T265" s="107"/>
      <c r="U265" s="110"/>
      <c r="V265" s="110"/>
      <c r="W265" s="107"/>
      <c r="X265" s="107"/>
      <c r="Y265" s="107"/>
      <c r="Z265" s="107"/>
      <c r="AA265" s="107"/>
      <c r="AB265" s="107"/>
      <c r="AC265" s="107"/>
      <c r="AD265" s="107"/>
      <c r="AE265" s="107"/>
      <c r="AF265" s="107">
        <f t="shared" ca="1" si="1"/>
        <v>94</v>
      </c>
      <c r="AG265" s="107"/>
      <c r="AH265" s="107"/>
      <c r="AI265" s="111"/>
      <c r="AJ265" s="111"/>
      <c r="AK265" s="111"/>
      <c r="AL265" s="111"/>
      <c r="AM265" s="112"/>
      <c r="AN265" s="112"/>
      <c r="AO265" s="5" t="s">
        <v>52</v>
      </c>
      <c r="AP265" s="112" t="s">
        <v>53</v>
      </c>
      <c r="AQ265" s="5" t="s">
        <v>451</v>
      </c>
      <c r="AR265" s="5" t="s">
        <v>704</v>
      </c>
      <c r="AS265" s="5">
        <v>128</v>
      </c>
      <c r="AT265" s="5">
        <v>8</v>
      </c>
      <c r="AU265" s="112"/>
      <c r="AV265" s="112" t="s">
        <v>56</v>
      </c>
    </row>
    <row r="266" spans="1:48">
      <c r="A266" s="107" t="s">
        <v>738</v>
      </c>
      <c r="B266" s="107"/>
      <c r="C266" s="107"/>
      <c r="D266" s="114" t="s">
        <v>739</v>
      </c>
      <c r="E266" s="107"/>
      <c r="F266" s="109">
        <v>45908</v>
      </c>
      <c r="G266" s="109">
        <v>45922</v>
      </c>
      <c r="H266" s="107"/>
      <c r="I266" s="109">
        <v>45925.710092592592</v>
      </c>
      <c r="J266" s="107"/>
      <c r="K266" s="107"/>
      <c r="L266" s="107">
        <v>4098.6000000000004</v>
      </c>
      <c r="M266" s="109" t="s">
        <v>49</v>
      </c>
      <c r="N266" s="108"/>
      <c r="O266" s="107"/>
      <c r="P266" s="107"/>
      <c r="Q266" s="107" t="s">
        <v>50</v>
      </c>
      <c r="R266" s="109" t="s">
        <v>51</v>
      </c>
      <c r="S266" s="107"/>
      <c r="T266" s="107"/>
      <c r="U266" s="110"/>
      <c r="V266" s="110"/>
      <c r="W266" s="107"/>
      <c r="X266" s="107"/>
      <c r="Y266" s="107"/>
      <c r="Z266" s="107"/>
      <c r="AA266" s="107"/>
      <c r="AB266" s="107"/>
      <c r="AC266" s="107"/>
      <c r="AD266" s="107"/>
      <c r="AE266" s="107"/>
      <c r="AF266" s="107">
        <f t="shared" ca="1" si="1"/>
        <v>94</v>
      </c>
      <c r="AG266" s="107"/>
      <c r="AH266" s="107"/>
      <c r="AI266" s="111"/>
      <c r="AJ266" s="111"/>
      <c r="AK266" s="111"/>
      <c r="AL266" s="111"/>
      <c r="AM266" s="112"/>
      <c r="AN266" s="112"/>
      <c r="AO266" s="5" t="s">
        <v>66</v>
      </c>
      <c r="AP266" s="112" t="s">
        <v>129</v>
      </c>
      <c r="AQ266" s="5" t="s">
        <v>451</v>
      </c>
      <c r="AR266" s="5" t="s">
        <v>79</v>
      </c>
      <c r="AS266" s="5">
        <v>48</v>
      </c>
      <c r="AT266" s="5">
        <v>6</v>
      </c>
      <c r="AU266" s="112"/>
      <c r="AV266" s="112" t="s">
        <v>79</v>
      </c>
    </row>
    <row r="267" spans="1:48">
      <c r="A267" s="107" t="s">
        <v>740</v>
      </c>
      <c r="B267" s="107"/>
      <c r="C267" s="107"/>
      <c r="D267" s="114" t="s">
        <v>741</v>
      </c>
      <c r="E267" s="107"/>
      <c r="F267" s="109">
        <v>45909</v>
      </c>
      <c r="G267" s="109">
        <v>45912</v>
      </c>
      <c r="H267" s="107"/>
      <c r="I267" s="109">
        <v>45911.456643518519</v>
      </c>
      <c r="J267" s="107"/>
      <c r="K267" s="107"/>
      <c r="L267" s="107">
        <v>133.65</v>
      </c>
      <c r="M267" s="109" t="s">
        <v>49</v>
      </c>
      <c r="N267" s="108"/>
      <c r="O267" s="107"/>
      <c r="P267" s="107"/>
      <c r="Q267" s="107" t="s">
        <v>50</v>
      </c>
      <c r="R267" s="109" t="s">
        <v>51</v>
      </c>
      <c r="S267" s="107"/>
      <c r="T267" s="107"/>
      <c r="U267" s="110"/>
      <c r="V267" s="110"/>
      <c r="W267" s="107"/>
      <c r="X267" s="107"/>
      <c r="Y267" s="107"/>
      <c r="Z267" s="107"/>
      <c r="AA267" s="107"/>
      <c r="AB267" s="107"/>
      <c r="AC267" s="107"/>
      <c r="AD267" s="107"/>
      <c r="AE267" s="107"/>
      <c r="AF267" s="107">
        <f t="shared" ca="1" si="1"/>
        <v>93</v>
      </c>
      <c r="AG267" s="107"/>
      <c r="AH267" s="107"/>
      <c r="AI267" s="111"/>
      <c r="AJ267" s="111"/>
      <c r="AK267" s="111"/>
      <c r="AL267" s="111"/>
      <c r="AM267" s="112"/>
      <c r="AN267" s="112"/>
      <c r="AO267" s="5" t="s">
        <v>66</v>
      </c>
      <c r="AP267" s="112" t="s">
        <v>129</v>
      </c>
      <c r="AQ267" s="5" t="s">
        <v>451</v>
      </c>
      <c r="AR267" s="5" t="s">
        <v>55</v>
      </c>
      <c r="AS267" s="5">
        <v>8</v>
      </c>
      <c r="AT267" s="5">
        <v>1</v>
      </c>
      <c r="AU267" s="112"/>
      <c r="AV267" s="112" t="s">
        <v>72</v>
      </c>
    </row>
    <row r="268" spans="1:48">
      <c r="A268" s="107" t="s">
        <v>742</v>
      </c>
      <c r="B268" s="107"/>
      <c r="C268" s="107"/>
      <c r="D268" s="114" t="s">
        <v>743</v>
      </c>
      <c r="E268" s="107"/>
      <c r="F268" s="109">
        <v>45909</v>
      </c>
      <c r="G268" s="109">
        <v>45919</v>
      </c>
      <c r="H268" s="107" t="s">
        <v>744</v>
      </c>
      <c r="I268" s="109">
        <v>45920.664953703701</v>
      </c>
      <c r="J268" s="107"/>
      <c r="K268" s="107"/>
      <c r="L268" s="107">
        <v>33159</v>
      </c>
      <c r="M268" s="109" t="s">
        <v>49</v>
      </c>
      <c r="N268" s="108"/>
      <c r="O268" s="107"/>
      <c r="P268" s="107"/>
      <c r="Q268" s="107" t="s">
        <v>50</v>
      </c>
      <c r="R268" s="109" t="s">
        <v>51</v>
      </c>
      <c r="S268" s="107"/>
      <c r="T268" s="107"/>
      <c r="U268" s="110"/>
      <c r="V268" s="110"/>
      <c r="W268" s="107"/>
      <c r="X268" s="107"/>
      <c r="Y268" s="107"/>
      <c r="Z268" s="107"/>
      <c r="AA268" s="107"/>
      <c r="AB268" s="107"/>
      <c r="AC268" s="107"/>
      <c r="AD268" s="107"/>
      <c r="AE268" s="107"/>
      <c r="AF268" s="107">
        <f t="shared" ca="1" si="1"/>
        <v>93</v>
      </c>
      <c r="AG268" s="107"/>
      <c r="AH268" s="107"/>
      <c r="AI268" s="111"/>
      <c r="AJ268" s="111"/>
      <c r="AK268" s="111"/>
      <c r="AL268" s="111"/>
      <c r="AM268" s="112"/>
      <c r="AN268" s="112"/>
      <c r="AO268" s="5" t="s">
        <v>66</v>
      </c>
      <c r="AP268" s="112" t="s">
        <v>745</v>
      </c>
      <c r="AQ268" s="5" t="s">
        <v>451</v>
      </c>
      <c r="AR268" s="5" t="s">
        <v>94</v>
      </c>
      <c r="AS268" s="5">
        <v>1</v>
      </c>
      <c r="AT268" s="5">
        <v>1</v>
      </c>
      <c r="AU268" s="112"/>
      <c r="AV268" s="112" t="s">
        <v>95</v>
      </c>
    </row>
    <row r="269" spans="1:48">
      <c r="A269" s="115" t="s">
        <v>746</v>
      </c>
      <c r="B269" s="107"/>
      <c r="C269" s="107"/>
      <c r="D269" s="114" t="s">
        <v>747</v>
      </c>
      <c r="E269" s="107"/>
      <c r="F269" s="109">
        <v>45909</v>
      </c>
      <c r="G269" s="109">
        <v>45919</v>
      </c>
      <c r="H269" s="107" t="s">
        <v>748</v>
      </c>
      <c r="I269" s="109">
        <v>45912.368321759262</v>
      </c>
      <c r="J269" s="107"/>
      <c r="K269" s="107"/>
      <c r="L269" s="107">
        <v>672.32</v>
      </c>
      <c r="M269" s="109" t="s">
        <v>49</v>
      </c>
      <c r="N269" s="108"/>
      <c r="O269" s="107"/>
      <c r="P269" s="107"/>
      <c r="Q269" s="107" t="s">
        <v>50</v>
      </c>
      <c r="R269" s="109" t="s">
        <v>51</v>
      </c>
      <c r="S269" s="107"/>
      <c r="T269" s="107"/>
      <c r="U269" s="110"/>
      <c r="V269" s="110"/>
      <c r="W269" s="107"/>
      <c r="X269" s="107"/>
      <c r="Y269" s="107"/>
      <c r="Z269" s="107"/>
      <c r="AA269" s="107"/>
      <c r="AB269" s="107"/>
      <c r="AC269" s="107"/>
      <c r="AD269" s="107"/>
      <c r="AE269" s="107"/>
      <c r="AF269" s="107">
        <f t="shared" ca="1" si="1"/>
        <v>93</v>
      </c>
      <c r="AG269" s="107"/>
      <c r="AH269" s="107"/>
      <c r="AI269" s="111"/>
      <c r="AJ269" s="111"/>
      <c r="AK269" s="111"/>
      <c r="AL269" s="111"/>
      <c r="AM269" s="112"/>
      <c r="AN269" s="112"/>
      <c r="AO269" s="5" t="s">
        <v>66</v>
      </c>
      <c r="AP269" s="112" t="s">
        <v>85</v>
      </c>
      <c r="AQ269" s="5" t="s">
        <v>451</v>
      </c>
      <c r="AR269" s="5" t="s">
        <v>94</v>
      </c>
      <c r="AS269" s="5"/>
      <c r="AT269" s="5"/>
      <c r="AU269" s="112"/>
      <c r="AV269" s="112" t="s">
        <v>95</v>
      </c>
    </row>
    <row r="270" spans="1:48">
      <c r="A270" s="107" t="s">
        <v>749</v>
      </c>
      <c r="B270" s="107"/>
      <c r="C270" s="107"/>
      <c r="D270" s="114" t="s">
        <v>750</v>
      </c>
      <c r="E270" s="107"/>
      <c r="F270" s="109">
        <v>45909</v>
      </c>
      <c r="G270" s="109">
        <v>45910</v>
      </c>
      <c r="H270" s="107" t="s">
        <v>751</v>
      </c>
      <c r="I270" s="109">
        <v>45929.340104166666</v>
      </c>
      <c r="J270" s="107"/>
      <c r="K270" s="107"/>
      <c r="L270" s="107">
        <v>2359</v>
      </c>
      <c r="M270" s="109" t="s">
        <v>49</v>
      </c>
      <c r="N270" s="108"/>
      <c r="O270" s="107"/>
      <c r="P270" s="107"/>
      <c r="Q270" s="107" t="s">
        <v>50</v>
      </c>
      <c r="R270" s="109" t="s">
        <v>51</v>
      </c>
      <c r="S270" s="107"/>
      <c r="T270" s="107"/>
      <c r="U270" s="110"/>
      <c r="V270" s="110"/>
      <c r="W270" s="107"/>
      <c r="X270" s="107"/>
      <c r="Y270" s="107"/>
      <c r="Z270" s="107"/>
      <c r="AA270" s="107"/>
      <c r="AB270" s="107"/>
      <c r="AC270" s="107"/>
      <c r="AD270" s="107"/>
      <c r="AE270" s="107"/>
      <c r="AF270" s="107">
        <f t="shared" ca="1" si="1"/>
        <v>93</v>
      </c>
      <c r="AG270" s="107"/>
      <c r="AH270" s="107"/>
      <c r="AI270" s="111"/>
      <c r="AJ270" s="111"/>
      <c r="AK270" s="111"/>
      <c r="AL270" s="111"/>
      <c r="AM270" s="112"/>
      <c r="AN270" s="112"/>
      <c r="AO270" s="5" t="s">
        <v>66</v>
      </c>
      <c r="AP270" s="112" t="s">
        <v>752</v>
      </c>
      <c r="AQ270" s="5" t="s">
        <v>451</v>
      </c>
      <c r="AR270" s="5" t="s">
        <v>94</v>
      </c>
      <c r="AS270" s="5"/>
      <c r="AT270" s="5"/>
      <c r="AU270" s="112"/>
      <c r="AV270" s="112" t="s">
        <v>95</v>
      </c>
    </row>
    <row r="271" spans="1:48">
      <c r="A271" s="107" t="s">
        <v>753</v>
      </c>
      <c r="B271" s="107"/>
      <c r="C271" s="107"/>
      <c r="D271" s="114" t="s">
        <v>754</v>
      </c>
      <c r="E271" s="107"/>
      <c r="F271" s="109">
        <v>45909</v>
      </c>
      <c r="G271" s="109">
        <v>45915</v>
      </c>
      <c r="H271" s="107"/>
      <c r="I271" s="109">
        <v>45911.572534722225</v>
      </c>
      <c r="J271" s="107"/>
      <c r="K271" s="107"/>
      <c r="L271" s="107">
        <v>346.5</v>
      </c>
      <c r="M271" s="109" t="s">
        <v>49</v>
      </c>
      <c r="N271" s="108"/>
      <c r="O271" s="107"/>
      <c r="P271" s="107"/>
      <c r="Q271" s="107" t="s">
        <v>50</v>
      </c>
      <c r="R271" s="109" t="s">
        <v>51</v>
      </c>
      <c r="S271" s="107"/>
      <c r="T271" s="107"/>
      <c r="U271" s="110"/>
      <c r="V271" s="110"/>
      <c r="W271" s="107"/>
      <c r="X271" s="107"/>
      <c r="Y271" s="107"/>
      <c r="Z271" s="107"/>
      <c r="AA271" s="107"/>
      <c r="AB271" s="107"/>
      <c r="AC271" s="107"/>
      <c r="AD271" s="107"/>
      <c r="AE271" s="107"/>
      <c r="AF271" s="107">
        <f t="shared" ca="1" si="1"/>
        <v>93</v>
      </c>
      <c r="AG271" s="107"/>
      <c r="AH271" s="107"/>
      <c r="AI271" s="111"/>
      <c r="AJ271" s="111"/>
      <c r="AK271" s="111"/>
      <c r="AL271" s="111"/>
      <c r="AM271" s="112"/>
      <c r="AN271" s="112"/>
      <c r="AO271" s="5" t="s">
        <v>66</v>
      </c>
      <c r="AP271" s="112" t="s">
        <v>85</v>
      </c>
      <c r="AQ271" s="5" t="s">
        <v>451</v>
      </c>
      <c r="AR271" s="5" t="s">
        <v>132</v>
      </c>
      <c r="AS271" s="5">
        <v>8</v>
      </c>
      <c r="AT271" s="5">
        <v>1</v>
      </c>
      <c r="AU271" s="112"/>
      <c r="AV271" s="112" t="s">
        <v>72</v>
      </c>
    </row>
    <row r="272" spans="1:48">
      <c r="A272" s="107" t="s">
        <v>755</v>
      </c>
      <c r="B272" s="107"/>
      <c r="C272" s="107"/>
      <c r="D272" s="114" t="s">
        <v>756</v>
      </c>
      <c r="E272" s="107"/>
      <c r="F272" s="109">
        <v>45910</v>
      </c>
      <c r="G272" s="109">
        <v>45923</v>
      </c>
      <c r="H272" s="107"/>
      <c r="I272" s="109">
        <v>45931.789085648146</v>
      </c>
      <c r="J272" s="107"/>
      <c r="K272" s="107"/>
      <c r="L272" s="107">
        <v>4620.8500000000004</v>
      </c>
      <c r="M272" s="109" t="s">
        <v>49</v>
      </c>
      <c r="N272" s="108"/>
      <c r="O272" s="107"/>
      <c r="P272" s="107"/>
      <c r="Q272" s="107" t="s">
        <v>50</v>
      </c>
      <c r="R272" s="109" t="s">
        <v>51</v>
      </c>
      <c r="S272" s="107"/>
      <c r="T272" s="107"/>
      <c r="U272" s="110"/>
      <c r="V272" s="110"/>
      <c r="W272" s="107"/>
      <c r="X272" s="107"/>
      <c r="Y272" s="107"/>
      <c r="Z272" s="107"/>
      <c r="AA272" s="107"/>
      <c r="AB272" s="107"/>
      <c r="AC272" s="107"/>
      <c r="AD272" s="107"/>
      <c r="AE272" s="107"/>
      <c r="AF272" s="107">
        <f t="shared" ca="1" si="1"/>
        <v>92</v>
      </c>
      <c r="AG272" s="107"/>
      <c r="AH272" s="107"/>
      <c r="AI272" s="111"/>
      <c r="AJ272" s="111"/>
      <c r="AK272" s="111"/>
      <c r="AL272" s="111"/>
      <c r="AM272" s="112"/>
      <c r="AN272" s="112"/>
      <c r="AO272" s="5" t="s">
        <v>66</v>
      </c>
      <c r="AP272" s="112" t="s">
        <v>682</v>
      </c>
      <c r="AQ272" s="5" t="s">
        <v>451</v>
      </c>
      <c r="AR272" s="5" t="s">
        <v>79</v>
      </c>
      <c r="AS272" s="5">
        <v>48</v>
      </c>
      <c r="AT272" s="5">
        <v>6</v>
      </c>
      <c r="AU272" s="112"/>
      <c r="AV272" s="112" t="s">
        <v>79</v>
      </c>
    </row>
    <row r="273" spans="1:48">
      <c r="A273" s="107" t="s">
        <v>757</v>
      </c>
      <c r="B273" s="107"/>
      <c r="C273" s="107"/>
      <c r="D273" s="114" t="s">
        <v>758</v>
      </c>
      <c r="E273" s="107"/>
      <c r="F273" s="109">
        <v>45911</v>
      </c>
      <c r="G273" s="109">
        <v>45924</v>
      </c>
      <c r="H273" s="107" t="s">
        <v>759</v>
      </c>
      <c r="I273" s="109"/>
      <c r="J273" s="107"/>
      <c r="K273" s="107"/>
      <c r="L273" s="107">
        <v>14949</v>
      </c>
      <c r="M273" s="109" t="s">
        <v>75</v>
      </c>
      <c r="N273" s="108"/>
      <c r="O273" s="107"/>
      <c r="P273" s="107"/>
      <c r="Q273" s="107" t="s">
        <v>294</v>
      </c>
      <c r="R273" s="109" t="s">
        <v>87</v>
      </c>
      <c r="S273" s="107"/>
      <c r="T273" s="107"/>
      <c r="U273" s="110"/>
      <c r="V273" s="110"/>
      <c r="W273" s="107"/>
      <c r="X273" s="107"/>
      <c r="Y273" s="107"/>
      <c r="Z273" s="107"/>
      <c r="AA273" s="107"/>
      <c r="AB273" s="107"/>
      <c r="AC273" s="107"/>
      <c r="AD273" s="107"/>
      <c r="AE273" s="107"/>
      <c r="AF273" s="107">
        <f t="shared" ca="1" si="1"/>
        <v>91</v>
      </c>
      <c r="AG273" s="107"/>
      <c r="AH273" s="107"/>
      <c r="AI273" s="111"/>
      <c r="AJ273" s="111"/>
      <c r="AK273" s="111"/>
      <c r="AL273" s="111"/>
      <c r="AM273" s="112"/>
      <c r="AN273" s="112"/>
      <c r="AO273" s="5" t="s">
        <v>66</v>
      </c>
      <c r="AP273" s="112" t="s">
        <v>267</v>
      </c>
      <c r="AQ273" s="5" t="s">
        <v>451</v>
      </c>
      <c r="AR273" s="5" t="s">
        <v>79</v>
      </c>
      <c r="AS273" s="5">
        <v>112</v>
      </c>
      <c r="AT273" s="5">
        <v>14</v>
      </c>
      <c r="AU273" s="112"/>
      <c r="AV273" s="112" t="s">
        <v>79</v>
      </c>
    </row>
    <row r="274" spans="1:48">
      <c r="A274" s="107" t="s">
        <v>760</v>
      </c>
      <c r="B274" s="107"/>
      <c r="C274" s="107"/>
      <c r="D274" s="114" t="s">
        <v>761</v>
      </c>
      <c r="E274" s="107"/>
      <c r="F274" s="109">
        <v>45911</v>
      </c>
      <c r="G274" s="109">
        <v>45930</v>
      </c>
      <c r="H274" s="107"/>
      <c r="I274" s="109">
        <v>45922.690636574072</v>
      </c>
      <c r="J274" s="107"/>
      <c r="K274" s="107"/>
      <c r="L274" s="107">
        <v>10296</v>
      </c>
      <c r="M274" s="109" t="s">
        <v>49</v>
      </c>
      <c r="N274" s="108"/>
      <c r="O274" s="107"/>
      <c r="P274" s="107"/>
      <c r="Q274" s="107" t="s">
        <v>50</v>
      </c>
      <c r="R274" s="109" t="s">
        <v>51</v>
      </c>
      <c r="S274" s="107"/>
      <c r="T274" s="107"/>
      <c r="U274" s="110"/>
      <c r="V274" s="110"/>
      <c r="W274" s="107"/>
      <c r="X274" s="107"/>
      <c r="Y274" s="107"/>
      <c r="Z274" s="107"/>
      <c r="AA274" s="107"/>
      <c r="AB274" s="107"/>
      <c r="AC274" s="107"/>
      <c r="AD274" s="107"/>
      <c r="AE274" s="107"/>
      <c r="AF274" s="107">
        <f t="shared" ca="1" si="1"/>
        <v>91</v>
      </c>
      <c r="AG274" s="107"/>
      <c r="AH274" s="107"/>
      <c r="AI274" s="111"/>
      <c r="AJ274" s="111"/>
      <c r="AK274" s="111"/>
      <c r="AL274" s="111"/>
      <c r="AM274" s="112"/>
      <c r="AN274" s="112"/>
      <c r="AO274" s="5" t="s">
        <v>52</v>
      </c>
      <c r="AP274" s="112" t="s">
        <v>198</v>
      </c>
      <c r="AQ274" s="5" t="s">
        <v>451</v>
      </c>
      <c r="AR274" s="5" t="s">
        <v>71</v>
      </c>
      <c r="AS274" s="5">
        <v>160</v>
      </c>
      <c r="AT274" s="5">
        <v>20</v>
      </c>
      <c r="AU274" s="112"/>
      <c r="AV274" s="112" t="s">
        <v>72</v>
      </c>
    </row>
    <row r="275" spans="1:48">
      <c r="A275" s="107" t="s">
        <v>762</v>
      </c>
      <c r="B275" s="107"/>
      <c r="C275" s="107"/>
      <c r="D275" s="114" t="s">
        <v>763</v>
      </c>
      <c r="E275" s="107"/>
      <c r="F275" s="109">
        <v>45912</v>
      </c>
      <c r="G275" s="109">
        <v>45918</v>
      </c>
      <c r="H275" s="107"/>
      <c r="I275" s="109">
        <v>45917.372696759259</v>
      </c>
      <c r="J275" s="107"/>
      <c r="K275" s="107"/>
      <c r="L275" s="107">
        <v>1544.4</v>
      </c>
      <c r="M275" s="109" t="s">
        <v>49</v>
      </c>
      <c r="N275" s="108"/>
      <c r="O275" s="107"/>
      <c r="P275" s="107"/>
      <c r="Q275" s="107" t="s">
        <v>50</v>
      </c>
      <c r="R275" s="109" t="s">
        <v>51</v>
      </c>
      <c r="S275" s="107"/>
      <c r="T275" s="107"/>
      <c r="U275" s="110"/>
      <c r="V275" s="110"/>
      <c r="W275" s="107"/>
      <c r="X275" s="107"/>
      <c r="Y275" s="107"/>
      <c r="Z275" s="107"/>
      <c r="AA275" s="107"/>
      <c r="AB275" s="107"/>
      <c r="AC275" s="107"/>
      <c r="AD275" s="107"/>
      <c r="AE275" s="107"/>
      <c r="AF275" s="107">
        <f t="shared" ca="1" si="1"/>
        <v>90</v>
      </c>
      <c r="AG275" s="107"/>
      <c r="AH275" s="107"/>
      <c r="AI275" s="111"/>
      <c r="AJ275" s="111"/>
      <c r="AK275" s="111"/>
      <c r="AL275" s="111"/>
      <c r="AM275" s="112"/>
      <c r="AN275" s="112"/>
      <c r="AO275" s="5" t="s">
        <v>52</v>
      </c>
      <c r="AP275" s="112" t="s">
        <v>198</v>
      </c>
      <c r="AQ275" s="5" t="s">
        <v>451</v>
      </c>
      <c r="AR275" s="5" t="s">
        <v>71</v>
      </c>
      <c r="AS275" s="5">
        <v>24</v>
      </c>
      <c r="AT275" s="5">
        <v>3</v>
      </c>
      <c r="AU275" s="112"/>
      <c r="AV275" s="112" t="s">
        <v>72</v>
      </c>
    </row>
    <row r="276" spans="1:48">
      <c r="A276" s="107" t="s">
        <v>764</v>
      </c>
      <c r="B276" s="107"/>
      <c r="C276" s="107"/>
      <c r="D276" s="114" t="s">
        <v>765</v>
      </c>
      <c r="E276" s="107"/>
      <c r="F276" s="109">
        <v>45912</v>
      </c>
      <c r="G276" s="109">
        <v>45915</v>
      </c>
      <c r="H276" s="107" t="s">
        <v>766</v>
      </c>
      <c r="I276" s="109">
        <v>45953.334502314814</v>
      </c>
      <c r="J276" s="107"/>
      <c r="K276" s="107"/>
      <c r="L276" s="107">
        <v>1436.68</v>
      </c>
      <c r="M276" s="109" t="s">
        <v>49</v>
      </c>
      <c r="N276" s="108"/>
      <c r="O276" s="107"/>
      <c r="P276" s="107"/>
      <c r="Q276" s="107" t="s">
        <v>50</v>
      </c>
      <c r="R276" s="109" t="s">
        <v>51</v>
      </c>
      <c r="S276" s="107"/>
      <c r="T276" s="107"/>
      <c r="U276" s="110"/>
      <c r="V276" s="110"/>
      <c r="W276" s="107"/>
      <c r="X276" s="107"/>
      <c r="Y276" s="107"/>
      <c r="Z276" s="107"/>
      <c r="AA276" s="107"/>
      <c r="AB276" s="107"/>
      <c r="AC276" s="107"/>
      <c r="AD276" s="107"/>
      <c r="AE276" s="107"/>
      <c r="AF276" s="107">
        <f t="shared" ca="1" si="1"/>
        <v>90</v>
      </c>
      <c r="AG276" s="107"/>
      <c r="AH276" s="107"/>
      <c r="AI276" s="111"/>
      <c r="AJ276" s="111"/>
      <c r="AK276" s="111"/>
      <c r="AL276" s="111"/>
      <c r="AM276" s="112"/>
      <c r="AN276" s="112"/>
      <c r="AO276" s="5" t="s">
        <v>66</v>
      </c>
      <c r="AP276" s="112" t="s">
        <v>507</v>
      </c>
      <c r="AQ276" s="5" t="s">
        <v>686</v>
      </c>
      <c r="AR276" s="5" t="s">
        <v>94</v>
      </c>
      <c r="AS276" s="5">
        <v>8</v>
      </c>
      <c r="AT276" s="5">
        <v>1</v>
      </c>
      <c r="AU276" s="112"/>
      <c r="AV276" s="112" t="s">
        <v>689</v>
      </c>
    </row>
    <row r="277" spans="1:48">
      <c r="A277" s="107" t="s">
        <v>767</v>
      </c>
      <c r="B277" s="107"/>
      <c r="C277" s="107"/>
      <c r="D277" s="114" t="s">
        <v>768</v>
      </c>
      <c r="E277" s="107"/>
      <c r="F277" s="109">
        <v>45912</v>
      </c>
      <c r="G277" s="109">
        <v>45915</v>
      </c>
      <c r="H277" s="107"/>
      <c r="I277" s="109">
        <v>45954.467141203706</v>
      </c>
      <c r="J277" s="107"/>
      <c r="K277" s="107"/>
      <c r="L277" s="107">
        <v>49.01</v>
      </c>
      <c r="M277" s="109" t="s">
        <v>49</v>
      </c>
      <c r="N277" s="108"/>
      <c r="O277" s="107"/>
      <c r="P277" s="107"/>
      <c r="Q277" s="107" t="s">
        <v>50</v>
      </c>
      <c r="R277" s="109" t="s">
        <v>51</v>
      </c>
      <c r="S277" s="107"/>
      <c r="T277" s="107"/>
      <c r="U277" s="110"/>
      <c r="V277" s="110"/>
      <c r="W277" s="107"/>
      <c r="X277" s="107"/>
      <c r="Y277" s="107"/>
      <c r="Z277" s="107"/>
      <c r="AA277" s="107"/>
      <c r="AB277" s="107"/>
      <c r="AC277" s="107"/>
      <c r="AD277" s="107"/>
      <c r="AE277" s="107"/>
      <c r="AF277" s="107">
        <f t="shared" ca="1" si="1"/>
        <v>90</v>
      </c>
      <c r="AG277" s="107"/>
      <c r="AH277" s="107"/>
      <c r="AI277" s="111"/>
      <c r="AJ277" s="111"/>
      <c r="AK277" s="111"/>
      <c r="AL277" s="111"/>
      <c r="AM277" s="112"/>
      <c r="AN277" s="112"/>
      <c r="AO277" s="5" t="s">
        <v>66</v>
      </c>
      <c r="AP277" s="112" t="s">
        <v>507</v>
      </c>
      <c r="AQ277" s="5" t="s">
        <v>686</v>
      </c>
      <c r="AR277" s="5" t="s">
        <v>94</v>
      </c>
      <c r="AS277" s="5"/>
      <c r="AT277" s="5">
        <v>1</v>
      </c>
      <c r="AU277" s="112"/>
      <c r="AV277" s="112" t="s">
        <v>689</v>
      </c>
    </row>
    <row r="278" spans="1:48">
      <c r="A278" s="107" t="s">
        <v>769</v>
      </c>
      <c r="B278" s="107"/>
      <c r="C278" s="107"/>
      <c r="D278" s="114" t="s">
        <v>770</v>
      </c>
      <c r="E278" s="107"/>
      <c r="F278" s="109">
        <v>45912</v>
      </c>
      <c r="G278" s="109">
        <v>45915</v>
      </c>
      <c r="H278" s="107"/>
      <c r="I278" s="109">
        <v>45954.689432870371</v>
      </c>
      <c r="J278" s="107"/>
      <c r="K278" s="107"/>
      <c r="L278" s="107">
        <v>691.58</v>
      </c>
      <c r="M278" s="109" t="s">
        <v>49</v>
      </c>
      <c r="N278" s="108"/>
      <c r="O278" s="107"/>
      <c r="P278" s="107"/>
      <c r="Q278" s="107" t="s">
        <v>50</v>
      </c>
      <c r="R278" s="109" t="s">
        <v>51</v>
      </c>
      <c r="S278" s="107"/>
      <c r="T278" s="107"/>
      <c r="U278" s="110"/>
      <c r="V278" s="110"/>
      <c r="W278" s="107"/>
      <c r="X278" s="107"/>
      <c r="Y278" s="107"/>
      <c r="Z278" s="107"/>
      <c r="AA278" s="107"/>
      <c r="AB278" s="107"/>
      <c r="AC278" s="107"/>
      <c r="AD278" s="107"/>
      <c r="AE278" s="107"/>
      <c r="AF278" s="107">
        <f t="shared" ca="1" si="1"/>
        <v>90</v>
      </c>
      <c r="AG278" s="107"/>
      <c r="AH278" s="107"/>
      <c r="AI278" s="111"/>
      <c r="AJ278" s="111"/>
      <c r="AK278" s="111"/>
      <c r="AL278" s="111"/>
      <c r="AM278" s="112"/>
      <c r="AN278" s="112"/>
      <c r="AO278" s="5" t="s">
        <v>66</v>
      </c>
      <c r="AP278" s="112" t="s">
        <v>507</v>
      </c>
      <c r="AQ278" s="5" t="s">
        <v>686</v>
      </c>
      <c r="AR278" s="5" t="s">
        <v>94</v>
      </c>
      <c r="AS278" s="5"/>
      <c r="AT278" s="5"/>
      <c r="AU278" s="112"/>
      <c r="AV278" s="112" t="s">
        <v>689</v>
      </c>
    </row>
    <row r="279" spans="1:48">
      <c r="A279" s="107" t="s">
        <v>771</v>
      </c>
      <c r="B279" s="107"/>
      <c r="C279" s="107"/>
      <c r="D279" s="114" t="s">
        <v>772</v>
      </c>
      <c r="E279" s="107"/>
      <c r="F279" s="109">
        <v>45912</v>
      </c>
      <c r="G279" s="109">
        <v>45915</v>
      </c>
      <c r="H279" s="107" t="s">
        <v>773</v>
      </c>
      <c r="I279" s="109">
        <v>45947.716111111113</v>
      </c>
      <c r="J279" s="107"/>
      <c r="K279" s="107"/>
      <c r="L279" s="107">
        <v>49.01</v>
      </c>
      <c r="M279" s="109" t="s">
        <v>49</v>
      </c>
      <c r="N279" s="108"/>
      <c r="O279" s="107"/>
      <c r="P279" s="107"/>
      <c r="Q279" s="107" t="s">
        <v>50</v>
      </c>
      <c r="R279" s="109" t="s">
        <v>51</v>
      </c>
      <c r="S279" s="107"/>
      <c r="T279" s="107"/>
      <c r="U279" s="110"/>
      <c r="V279" s="110"/>
      <c r="W279" s="107"/>
      <c r="X279" s="107"/>
      <c r="Y279" s="107"/>
      <c r="Z279" s="107"/>
      <c r="AA279" s="107"/>
      <c r="AB279" s="107"/>
      <c r="AC279" s="107"/>
      <c r="AD279" s="107"/>
      <c r="AE279" s="107"/>
      <c r="AF279" s="107">
        <f t="shared" ca="1" si="1"/>
        <v>90</v>
      </c>
      <c r="AG279" s="107"/>
      <c r="AH279" s="107"/>
      <c r="AI279" s="111"/>
      <c r="AJ279" s="111"/>
      <c r="AK279" s="111"/>
      <c r="AL279" s="111"/>
      <c r="AM279" s="112"/>
      <c r="AN279" s="112"/>
      <c r="AO279" s="5" t="s">
        <v>66</v>
      </c>
      <c r="AP279" s="112" t="s">
        <v>507</v>
      </c>
      <c r="AQ279" s="5" t="s">
        <v>686</v>
      </c>
      <c r="AR279" s="5" t="s">
        <v>94</v>
      </c>
      <c r="AS279" s="5"/>
      <c r="AT279" s="5"/>
      <c r="AU279" s="112"/>
      <c r="AV279" s="112" t="s">
        <v>689</v>
      </c>
    </row>
    <row r="280" spans="1:48">
      <c r="A280" s="107" t="s">
        <v>774</v>
      </c>
      <c r="B280" s="107"/>
      <c r="C280" s="107"/>
      <c r="D280" s="114" t="s">
        <v>775</v>
      </c>
      <c r="E280" s="107"/>
      <c r="F280" s="109">
        <v>45915</v>
      </c>
      <c r="G280" s="109">
        <v>45926</v>
      </c>
      <c r="H280" s="107"/>
      <c r="I280" s="109">
        <v>45922.699918981481</v>
      </c>
      <c r="J280" s="107"/>
      <c r="K280" s="107"/>
      <c r="L280" s="107">
        <v>3603.6</v>
      </c>
      <c r="M280" s="109" t="s">
        <v>49</v>
      </c>
      <c r="N280" s="108"/>
      <c r="O280" s="107"/>
      <c r="P280" s="107"/>
      <c r="Q280" s="107" t="s">
        <v>50</v>
      </c>
      <c r="R280" s="109" t="s">
        <v>51</v>
      </c>
      <c r="S280" s="107"/>
      <c r="T280" s="107"/>
      <c r="U280" s="110"/>
      <c r="V280" s="110"/>
      <c r="W280" s="107"/>
      <c r="X280" s="107"/>
      <c r="Y280" s="107"/>
      <c r="Z280" s="107"/>
      <c r="AA280" s="107"/>
      <c r="AB280" s="107"/>
      <c r="AC280" s="107"/>
      <c r="AD280" s="107"/>
      <c r="AE280" s="107"/>
      <c r="AF280" s="107">
        <f t="shared" ca="1" si="1"/>
        <v>87</v>
      </c>
      <c r="AG280" s="107"/>
      <c r="AH280" s="107"/>
      <c r="AI280" s="111"/>
      <c r="AJ280" s="111"/>
      <c r="AK280" s="111"/>
      <c r="AL280" s="111"/>
      <c r="AM280" s="112"/>
      <c r="AN280" s="112"/>
      <c r="AO280" s="5" t="s">
        <v>66</v>
      </c>
      <c r="AP280" s="112" t="s">
        <v>186</v>
      </c>
      <c r="AQ280" s="5" t="s">
        <v>451</v>
      </c>
      <c r="AR280" s="5" t="s">
        <v>68</v>
      </c>
      <c r="AS280" s="5">
        <v>56</v>
      </c>
      <c r="AT280" s="5">
        <v>7</v>
      </c>
      <c r="AU280" s="112"/>
      <c r="AV280" s="112" t="s">
        <v>56</v>
      </c>
    </row>
    <row r="281" spans="1:48">
      <c r="A281" s="107" t="s">
        <v>776</v>
      </c>
      <c r="B281" s="107"/>
      <c r="C281" s="107"/>
      <c r="D281" s="114" t="s">
        <v>777</v>
      </c>
      <c r="E281" s="107"/>
      <c r="F281" s="109">
        <v>45915</v>
      </c>
      <c r="G281" s="109">
        <v>45919</v>
      </c>
      <c r="H281" s="107"/>
      <c r="I281" s="109">
        <v>45926.297881944447</v>
      </c>
      <c r="J281" s="107"/>
      <c r="K281" s="107"/>
      <c r="L281" s="107">
        <v>1021.72</v>
      </c>
      <c r="M281" s="109" t="s">
        <v>49</v>
      </c>
      <c r="N281" s="108"/>
      <c r="O281" s="107"/>
      <c r="P281" s="107"/>
      <c r="Q281" s="107" t="s">
        <v>50</v>
      </c>
      <c r="R281" s="109" t="s">
        <v>51</v>
      </c>
      <c r="S281" s="107"/>
      <c r="T281" s="107"/>
      <c r="U281" s="110"/>
      <c r="V281" s="110"/>
      <c r="W281" s="107"/>
      <c r="X281" s="107"/>
      <c r="Y281" s="107"/>
      <c r="Z281" s="107"/>
      <c r="AA281" s="107"/>
      <c r="AB281" s="107"/>
      <c r="AC281" s="107"/>
      <c r="AD281" s="107"/>
      <c r="AE281" s="107"/>
      <c r="AF281" s="107">
        <f t="shared" ca="1" si="1"/>
        <v>87</v>
      </c>
      <c r="AG281" s="107"/>
      <c r="AH281" s="107"/>
      <c r="AI281" s="111"/>
      <c r="AJ281" s="111"/>
      <c r="AK281" s="111"/>
      <c r="AL281" s="111"/>
      <c r="AM281" s="112"/>
      <c r="AN281" s="112"/>
      <c r="AO281" s="5" t="s">
        <v>66</v>
      </c>
      <c r="AP281" s="112" t="s">
        <v>127</v>
      </c>
      <c r="AQ281" s="5" t="s">
        <v>451</v>
      </c>
      <c r="AR281" s="5" t="s">
        <v>91</v>
      </c>
      <c r="AS281" s="5">
        <v>1</v>
      </c>
      <c r="AT281" s="5">
        <v>1</v>
      </c>
      <c r="AU281" s="112"/>
      <c r="AV281" s="112" t="s">
        <v>91</v>
      </c>
    </row>
    <row r="282" spans="1:48">
      <c r="A282" s="107" t="s">
        <v>778</v>
      </c>
      <c r="B282" s="107"/>
      <c r="C282" s="107"/>
      <c r="D282" s="114" t="s">
        <v>779</v>
      </c>
      <c r="E282" s="107"/>
      <c r="F282" s="109">
        <v>45915</v>
      </c>
      <c r="G282" s="109">
        <v>45926</v>
      </c>
      <c r="H282" s="107"/>
      <c r="I282" s="109">
        <v>45932.739502314813</v>
      </c>
      <c r="J282" s="107"/>
      <c r="K282" s="107"/>
      <c r="L282" s="107">
        <v>1940.4</v>
      </c>
      <c r="M282" s="109" t="s">
        <v>49</v>
      </c>
      <c r="N282" s="108"/>
      <c r="O282" s="107"/>
      <c r="P282" s="107"/>
      <c r="Q282" s="107" t="s">
        <v>50</v>
      </c>
      <c r="R282" s="109" t="s">
        <v>51</v>
      </c>
      <c r="S282" s="107"/>
      <c r="T282" s="107"/>
      <c r="U282" s="110"/>
      <c r="V282" s="110"/>
      <c r="W282" s="107"/>
      <c r="X282" s="107"/>
      <c r="Y282" s="107"/>
      <c r="Z282" s="107"/>
      <c r="AA282" s="107"/>
      <c r="AB282" s="107"/>
      <c r="AC282" s="107"/>
      <c r="AD282" s="107"/>
      <c r="AE282" s="107"/>
      <c r="AF282" s="107">
        <f t="shared" ca="1" si="1"/>
        <v>87</v>
      </c>
      <c r="AG282" s="107"/>
      <c r="AH282" s="107"/>
      <c r="AI282" s="111"/>
      <c r="AJ282" s="111"/>
      <c r="AK282" s="111"/>
      <c r="AL282" s="111"/>
      <c r="AM282" s="112"/>
      <c r="AN282" s="112"/>
      <c r="AO282" s="5" t="s">
        <v>66</v>
      </c>
      <c r="AP282" s="112" t="s">
        <v>88</v>
      </c>
      <c r="AQ282" s="5" t="s">
        <v>451</v>
      </c>
      <c r="AR282" s="5" t="s">
        <v>79</v>
      </c>
      <c r="AS282" s="5">
        <v>16</v>
      </c>
      <c r="AT282" s="5">
        <v>2</v>
      </c>
      <c r="AU282" s="112"/>
      <c r="AV282" s="112" t="s">
        <v>79</v>
      </c>
    </row>
    <row r="283" spans="1:48">
      <c r="A283" s="107" t="s">
        <v>780</v>
      </c>
      <c r="B283" s="107"/>
      <c r="C283" s="107"/>
      <c r="D283" s="114" t="s">
        <v>781</v>
      </c>
      <c r="E283" s="107"/>
      <c r="F283" s="109">
        <v>45915</v>
      </c>
      <c r="G283" s="109">
        <v>45926</v>
      </c>
      <c r="H283" s="107"/>
      <c r="I283" s="109">
        <v>45930.685752314814</v>
      </c>
      <c r="J283" s="107"/>
      <c r="K283" s="107"/>
      <c r="L283" s="107">
        <v>1940.4</v>
      </c>
      <c r="M283" s="109" t="s">
        <v>49</v>
      </c>
      <c r="N283" s="108"/>
      <c r="O283" s="107"/>
      <c r="P283" s="107"/>
      <c r="Q283" s="107" t="s">
        <v>50</v>
      </c>
      <c r="R283" s="109" t="s">
        <v>51</v>
      </c>
      <c r="S283" s="107"/>
      <c r="T283" s="107"/>
      <c r="U283" s="110"/>
      <c r="V283" s="110"/>
      <c r="W283" s="107"/>
      <c r="X283" s="107"/>
      <c r="Y283" s="107"/>
      <c r="Z283" s="107"/>
      <c r="AA283" s="107"/>
      <c r="AB283" s="107"/>
      <c r="AC283" s="107"/>
      <c r="AD283" s="107"/>
      <c r="AE283" s="107"/>
      <c r="AF283" s="107">
        <f t="shared" ca="1" si="1"/>
        <v>87</v>
      </c>
      <c r="AG283" s="107"/>
      <c r="AH283" s="107"/>
      <c r="AI283" s="111"/>
      <c r="AJ283" s="111"/>
      <c r="AK283" s="111"/>
      <c r="AL283" s="111"/>
      <c r="AM283" s="112"/>
      <c r="AN283" s="112"/>
      <c r="AO283" s="5" t="s">
        <v>77</v>
      </c>
      <c r="AP283" s="112" t="s">
        <v>78</v>
      </c>
      <c r="AQ283" s="5" t="s">
        <v>451</v>
      </c>
      <c r="AR283" s="5" t="s">
        <v>79</v>
      </c>
      <c r="AS283" s="5">
        <v>16</v>
      </c>
      <c r="AT283" s="5">
        <v>2</v>
      </c>
      <c r="AU283" s="112"/>
      <c r="AV283" s="112" t="s">
        <v>79</v>
      </c>
    </row>
    <row r="284" spans="1:48">
      <c r="A284" s="107" t="s">
        <v>782</v>
      </c>
      <c r="B284" s="107"/>
      <c r="C284" s="107"/>
      <c r="D284" s="114" t="s">
        <v>783</v>
      </c>
      <c r="E284" s="107"/>
      <c r="F284" s="109">
        <v>45915</v>
      </c>
      <c r="G284" s="109">
        <v>45925</v>
      </c>
      <c r="H284" s="107" t="s">
        <v>784</v>
      </c>
      <c r="I284" s="109">
        <v>45932.573206018518</v>
      </c>
      <c r="J284" s="107"/>
      <c r="K284" s="107"/>
      <c r="L284" s="107">
        <v>1473.5</v>
      </c>
      <c r="M284" s="109" t="s">
        <v>49</v>
      </c>
      <c r="N284" s="108"/>
      <c r="O284" s="107"/>
      <c r="P284" s="107"/>
      <c r="Q284" s="107" t="s">
        <v>50</v>
      </c>
      <c r="R284" s="109" t="s">
        <v>51</v>
      </c>
      <c r="S284" s="107"/>
      <c r="T284" s="107"/>
      <c r="U284" s="110"/>
      <c r="V284" s="110"/>
      <c r="W284" s="107"/>
      <c r="X284" s="107"/>
      <c r="Y284" s="107"/>
      <c r="Z284" s="107"/>
      <c r="AA284" s="107"/>
      <c r="AB284" s="107"/>
      <c r="AC284" s="107"/>
      <c r="AD284" s="107"/>
      <c r="AE284" s="107"/>
      <c r="AF284" s="107">
        <f t="shared" ca="1" si="1"/>
        <v>87</v>
      </c>
      <c r="AG284" s="107"/>
      <c r="AH284" s="107"/>
      <c r="AI284" s="111"/>
      <c r="AJ284" s="111"/>
      <c r="AK284" s="111"/>
      <c r="AL284" s="111"/>
      <c r="AM284" s="112"/>
      <c r="AN284" s="112"/>
      <c r="AO284" s="5" t="s">
        <v>52</v>
      </c>
      <c r="AP284" s="112" t="s">
        <v>112</v>
      </c>
      <c r="AQ284" s="5" t="s">
        <v>451</v>
      </c>
      <c r="AR284" s="5" t="s">
        <v>91</v>
      </c>
      <c r="AS284" s="5">
        <v>8</v>
      </c>
      <c r="AT284" s="5">
        <v>1</v>
      </c>
      <c r="AU284" s="112"/>
      <c r="AV284" s="112" t="s">
        <v>91</v>
      </c>
    </row>
    <row r="285" spans="1:48">
      <c r="A285" s="107" t="s">
        <v>785</v>
      </c>
      <c r="B285" s="107"/>
      <c r="C285" s="107"/>
      <c r="D285" s="114" t="s">
        <v>786</v>
      </c>
      <c r="E285" s="107"/>
      <c r="F285" s="109">
        <v>45916</v>
      </c>
      <c r="G285" s="109">
        <v>45922</v>
      </c>
      <c r="H285" s="107"/>
      <c r="I285" s="109">
        <v>45919.584004629629</v>
      </c>
      <c r="J285" s="107"/>
      <c r="K285" s="107"/>
      <c r="L285" s="107">
        <v>133.65</v>
      </c>
      <c r="M285" s="109" t="s">
        <v>49</v>
      </c>
      <c r="N285" s="108"/>
      <c r="O285" s="107"/>
      <c r="P285" s="107"/>
      <c r="Q285" s="107" t="s">
        <v>50</v>
      </c>
      <c r="R285" s="109" t="s">
        <v>51</v>
      </c>
      <c r="S285" s="107"/>
      <c r="T285" s="107"/>
      <c r="U285" s="110"/>
      <c r="V285" s="110"/>
      <c r="W285" s="107"/>
      <c r="X285" s="107"/>
      <c r="Y285" s="107"/>
      <c r="Z285" s="107"/>
      <c r="AA285" s="107"/>
      <c r="AB285" s="107"/>
      <c r="AC285" s="107"/>
      <c r="AD285" s="107"/>
      <c r="AE285" s="107"/>
      <c r="AF285" s="107">
        <f t="shared" ca="1" si="1"/>
        <v>86</v>
      </c>
      <c r="AG285" s="107"/>
      <c r="AH285" s="107"/>
      <c r="AI285" s="111"/>
      <c r="AJ285" s="111"/>
      <c r="AK285" s="111"/>
      <c r="AL285" s="111"/>
      <c r="AM285" s="112"/>
      <c r="AN285" s="112"/>
      <c r="AO285" s="5" t="s">
        <v>52</v>
      </c>
      <c r="AP285" s="112" t="s">
        <v>70</v>
      </c>
      <c r="AQ285" s="5" t="s">
        <v>451</v>
      </c>
      <c r="AR285" s="5" t="s">
        <v>55</v>
      </c>
      <c r="AS285" s="5">
        <v>8</v>
      </c>
      <c r="AT285" s="5">
        <v>1</v>
      </c>
      <c r="AU285" s="112"/>
      <c r="AV285" s="112" t="s">
        <v>72</v>
      </c>
    </row>
    <row r="286" spans="1:48">
      <c r="A286" s="107" t="s">
        <v>787</v>
      </c>
      <c r="B286" s="107"/>
      <c r="C286" s="107"/>
      <c r="D286" s="114" t="s">
        <v>788</v>
      </c>
      <c r="E286" s="107"/>
      <c r="F286" s="109">
        <v>45916</v>
      </c>
      <c r="G286" s="109">
        <v>45922</v>
      </c>
      <c r="H286" s="107"/>
      <c r="I286" s="109">
        <v>45923.663321759261</v>
      </c>
      <c r="J286" s="107"/>
      <c r="K286" s="107"/>
      <c r="L286" s="107">
        <v>1940.4</v>
      </c>
      <c r="M286" s="109" t="s">
        <v>49</v>
      </c>
      <c r="N286" s="108"/>
      <c r="O286" s="107"/>
      <c r="P286" s="107"/>
      <c r="Q286" s="107" t="s">
        <v>50</v>
      </c>
      <c r="R286" s="109" t="s">
        <v>51</v>
      </c>
      <c r="S286" s="107"/>
      <c r="T286" s="107"/>
      <c r="U286" s="110"/>
      <c r="V286" s="110"/>
      <c r="W286" s="107"/>
      <c r="X286" s="107"/>
      <c r="Y286" s="107"/>
      <c r="Z286" s="107"/>
      <c r="AA286" s="107"/>
      <c r="AB286" s="107"/>
      <c r="AC286" s="107"/>
      <c r="AD286" s="107"/>
      <c r="AE286" s="107"/>
      <c r="AF286" s="107">
        <f t="shared" ca="1" si="1"/>
        <v>86</v>
      </c>
      <c r="AG286" s="107"/>
      <c r="AH286" s="107"/>
      <c r="AI286" s="111"/>
      <c r="AJ286" s="111"/>
      <c r="AK286" s="111"/>
      <c r="AL286" s="111"/>
      <c r="AM286" s="112"/>
      <c r="AN286" s="112"/>
      <c r="AO286" s="5" t="s">
        <v>52</v>
      </c>
      <c r="AP286" s="112" t="s">
        <v>217</v>
      </c>
      <c r="AQ286" s="5" t="s">
        <v>451</v>
      </c>
      <c r="AR286" s="5" t="s">
        <v>79</v>
      </c>
      <c r="AS286" s="5">
        <v>16</v>
      </c>
      <c r="AT286" s="5">
        <v>2</v>
      </c>
      <c r="AU286" s="112"/>
      <c r="AV286" s="112" t="s">
        <v>79</v>
      </c>
    </row>
    <row r="287" spans="1:48">
      <c r="A287" s="107" t="s">
        <v>789</v>
      </c>
      <c r="B287" s="107"/>
      <c r="C287" s="107"/>
      <c r="D287" s="114" t="s">
        <v>790</v>
      </c>
      <c r="E287" s="107"/>
      <c r="F287" s="109">
        <v>45916</v>
      </c>
      <c r="G287" s="109">
        <v>45923</v>
      </c>
      <c r="H287" s="107"/>
      <c r="I287" s="109">
        <v>45917.655798611115</v>
      </c>
      <c r="J287" s="107"/>
      <c r="K287" s="107"/>
      <c r="L287" s="107">
        <v>346.5</v>
      </c>
      <c r="M287" s="109" t="s">
        <v>49</v>
      </c>
      <c r="N287" s="108"/>
      <c r="O287" s="107"/>
      <c r="P287" s="107"/>
      <c r="Q287" s="107" t="s">
        <v>50</v>
      </c>
      <c r="R287" s="109" t="s">
        <v>51</v>
      </c>
      <c r="S287" s="107"/>
      <c r="T287" s="107"/>
      <c r="U287" s="110"/>
      <c r="V287" s="110"/>
      <c r="W287" s="107"/>
      <c r="X287" s="107"/>
      <c r="Y287" s="107"/>
      <c r="Z287" s="107"/>
      <c r="AA287" s="107"/>
      <c r="AB287" s="107"/>
      <c r="AC287" s="107"/>
      <c r="AD287" s="107"/>
      <c r="AE287" s="107"/>
      <c r="AF287" s="107">
        <f t="shared" ca="1" si="1"/>
        <v>86</v>
      </c>
      <c r="AG287" s="107"/>
      <c r="AH287" s="107"/>
      <c r="AI287" s="111"/>
      <c r="AJ287" s="111"/>
      <c r="AK287" s="111"/>
      <c r="AL287" s="111"/>
      <c r="AM287" s="112"/>
      <c r="AN287" s="112"/>
      <c r="AO287" s="5" t="s">
        <v>66</v>
      </c>
      <c r="AP287" s="112" t="s">
        <v>301</v>
      </c>
      <c r="AQ287" s="5" t="s">
        <v>451</v>
      </c>
      <c r="AR287" s="5" t="s">
        <v>132</v>
      </c>
      <c r="AS287" s="5">
        <v>8</v>
      </c>
      <c r="AT287" s="5">
        <v>1</v>
      </c>
      <c r="AU287" s="112"/>
      <c r="AV287" s="112" t="s">
        <v>72</v>
      </c>
    </row>
    <row r="288" spans="1:48">
      <c r="A288" s="107" t="s">
        <v>791</v>
      </c>
      <c r="B288" s="107"/>
      <c r="C288" s="107"/>
      <c r="D288" s="114" t="s">
        <v>792</v>
      </c>
      <c r="E288" s="107"/>
      <c r="F288" s="109">
        <v>45917</v>
      </c>
      <c r="G288" s="109">
        <v>45923</v>
      </c>
      <c r="H288" s="107"/>
      <c r="I288" s="109">
        <v>45918.557199074072</v>
      </c>
      <c r="J288" s="107"/>
      <c r="K288" s="107"/>
      <c r="L288" s="107">
        <v>514.79999999999995</v>
      </c>
      <c r="M288" s="109" t="s">
        <v>49</v>
      </c>
      <c r="N288" s="108"/>
      <c r="O288" s="107"/>
      <c r="P288" s="107"/>
      <c r="Q288" s="107" t="s">
        <v>50</v>
      </c>
      <c r="R288" s="109" t="s">
        <v>51</v>
      </c>
      <c r="S288" s="107"/>
      <c r="T288" s="107"/>
      <c r="U288" s="110"/>
      <c r="V288" s="110"/>
      <c r="W288" s="107"/>
      <c r="X288" s="107"/>
      <c r="Y288" s="107"/>
      <c r="Z288" s="107"/>
      <c r="AA288" s="107"/>
      <c r="AB288" s="107"/>
      <c r="AC288" s="107"/>
      <c r="AD288" s="107"/>
      <c r="AE288" s="107"/>
      <c r="AF288" s="107">
        <f t="shared" ca="1" si="1"/>
        <v>85</v>
      </c>
      <c r="AG288" s="107"/>
      <c r="AH288" s="107"/>
      <c r="AI288" s="111"/>
      <c r="AJ288" s="111"/>
      <c r="AK288" s="111"/>
      <c r="AL288" s="111"/>
      <c r="AM288" s="112"/>
      <c r="AN288" s="112"/>
      <c r="AO288" s="5" t="s">
        <v>66</v>
      </c>
      <c r="AP288" s="112" t="s">
        <v>141</v>
      </c>
      <c r="AQ288" s="5" t="s">
        <v>451</v>
      </c>
      <c r="AR288" s="5" t="s">
        <v>68</v>
      </c>
      <c r="AS288" s="5">
        <v>16</v>
      </c>
      <c r="AT288" s="5">
        <v>1</v>
      </c>
      <c r="AU288" s="112"/>
      <c r="AV288" s="112" t="s">
        <v>72</v>
      </c>
    </row>
    <row r="289" spans="1:48">
      <c r="A289" s="107" t="s">
        <v>793</v>
      </c>
      <c r="B289" s="107"/>
      <c r="C289" s="107"/>
      <c r="D289" s="114" t="s">
        <v>794</v>
      </c>
      <c r="E289" s="107"/>
      <c r="F289" s="109">
        <v>45917</v>
      </c>
      <c r="G289" s="109">
        <v>45931</v>
      </c>
      <c r="H289" s="107" t="s">
        <v>795</v>
      </c>
      <c r="I289" s="109">
        <v>45939.585451388892</v>
      </c>
      <c r="J289" s="107"/>
      <c r="K289" s="107"/>
      <c r="L289" s="107">
        <v>2064.1999999999998</v>
      </c>
      <c r="M289" s="109" t="s">
        <v>49</v>
      </c>
      <c r="N289" s="108"/>
      <c r="O289" s="107"/>
      <c r="P289" s="107"/>
      <c r="Q289" s="107" t="s">
        <v>50</v>
      </c>
      <c r="R289" s="109" t="s">
        <v>51</v>
      </c>
      <c r="S289" s="107"/>
      <c r="T289" s="107"/>
      <c r="U289" s="110"/>
      <c r="V289" s="110"/>
      <c r="W289" s="107"/>
      <c r="X289" s="107"/>
      <c r="Y289" s="107"/>
      <c r="Z289" s="107"/>
      <c r="AA289" s="107"/>
      <c r="AB289" s="107"/>
      <c r="AC289" s="107"/>
      <c r="AD289" s="107"/>
      <c r="AE289" s="107"/>
      <c r="AF289" s="107">
        <f t="shared" ca="1" si="1"/>
        <v>85</v>
      </c>
      <c r="AG289" s="107"/>
      <c r="AH289" s="107"/>
      <c r="AI289" s="111"/>
      <c r="AJ289" s="111"/>
      <c r="AK289" s="111"/>
      <c r="AL289" s="111"/>
      <c r="AM289" s="112"/>
      <c r="AN289" s="112"/>
      <c r="AO289" s="5" t="s">
        <v>77</v>
      </c>
      <c r="AP289" s="112" t="s">
        <v>78</v>
      </c>
      <c r="AQ289" s="5" t="s">
        <v>686</v>
      </c>
      <c r="AR289" s="5" t="s">
        <v>79</v>
      </c>
      <c r="AS289" s="5">
        <v>8</v>
      </c>
      <c r="AT289" s="5">
        <v>1</v>
      </c>
      <c r="AU289" s="112"/>
      <c r="AV289" s="112" t="s">
        <v>79</v>
      </c>
    </row>
    <row r="290" spans="1:48">
      <c r="A290" s="107" t="s">
        <v>796</v>
      </c>
      <c r="B290" s="107"/>
      <c r="C290" s="107"/>
      <c r="D290" s="114" t="s">
        <v>797</v>
      </c>
      <c r="E290" s="107"/>
      <c r="F290" s="109">
        <v>45917</v>
      </c>
      <c r="G290" s="109">
        <v>45923</v>
      </c>
      <c r="H290" s="107"/>
      <c r="I290" s="109">
        <v>45919.603379629632</v>
      </c>
      <c r="J290" s="107"/>
      <c r="K290" s="107"/>
      <c r="L290" s="107">
        <v>133.65</v>
      </c>
      <c r="M290" s="109" t="s">
        <v>49</v>
      </c>
      <c r="N290" s="108"/>
      <c r="O290" s="107"/>
      <c r="P290" s="107"/>
      <c r="Q290" s="107" t="s">
        <v>50</v>
      </c>
      <c r="R290" s="109" t="s">
        <v>51</v>
      </c>
      <c r="S290" s="107"/>
      <c r="T290" s="107"/>
      <c r="U290" s="110"/>
      <c r="V290" s="110"/>
      <c r="W290" s="107"/>
      <c r="X290" s="107"/>
      <c r="Y290" s="107"/>
      <c r="Z290" s="107"/>
      <c r="AA290" s="107"/>
      <c r="AB290" s="107"/>
      <c r="AC290" s="107"/>
      <c r="AD290" s="107"/>
      <c r="AE290" s="107"/>
      <c r="AF290" s="107">
        <f t="shared" ca="1" si="1"/>
        <v>85</v>
      </c>
      <c r="AG290" s="107"/>
      <c r="AH290" s="107"/>
      <c r="AI290" s="111"/>
      <c r="AJ290" s="111"/>
      <c r="AK290" s="111"/>
      <c r="AL290" s="111"/>
      <c r="AM290" s="112"/>
      <c r="AN290" s="112"/>
      <c r="AO290" s="5" t="s">
        <v>52</v>
      </c>
      <c r="AP290" s="112" t="s">
        <v>58</v>
      </c>
      <c r="AQ290" s="5" t="s">
        <v>451</v>
      </c>
      <c r="AR290" s="5" t="s">
        <v>55</v>
      </c>
      <c r="AS290" s="5">
        <v>8</v>
      </c>
      <c r="AT290" s="5">
        <v>1</v>
      </c>
      <c r="AU290" s="112"/>
      <c r="AV290" s="112" t="s">
        <v>72</v>
      </c>
    </row>
    <row r="291" spans="1:48">
      <c r="A291" s="107" t="s">
        <v>798</v>
      </c>
      <c r="B291" s="107"/>
      <c r="C291" s="107"/>
      <c r="D291" s="114" t="s">
        <v>799</v>
      </c>
      <c r="E291" s="107"/>
      <c r="F291" s="109">
        <v>45917</v>
      </c>
      <c r="G291" s="109">
        <v>45923</v>
      </c>
      <c r="H291" s="107"/>
      <c r="I291" s="109">
        <v>45919.409872685188</v>
      </c>
      <c r="J291" s="107"/>
      <c r="K291" s="107"/>
      <c r="L291" s="107">
        <v>133.65</v>
      </c>
      <c r="M291" s="109" t="s">
        <v>49</v>
      </c>
      <c r="N291" s="108"/>
      <c r="O291" s="107"/>
      <c r="P291" s="107"/>
      <c r="Q291" s="107" t="s">
        <v>50</v>
      </c>
      <c r="R291" s="109" t="s">
        <v>51</v>
      </c>
      <c r="S291" s="107"/>
      <c r="T291" s="107"/>
      <c r="U291" s="110"/>
      <c r="V291" s="110"/>
      <c r="W291" s="107"/>
      <c r="X291" s="107"/>
      <c r="Y291" s="107"/>
      <c r="Z291" s="107"/>
      <c r="AA291" s="107"/>
      <c r="AB291" s="107"/>
      <c r="AC291" s="107"/>
      <c r="AD291" s="107"/>
      <c r="AE291" s="107"/>
      <c r="AF291" s="107">
        <f t="shared" ca="1" si="1"/>
        <v>85</v>
      </c>
      <c r="AG291" s="107"/>
      <c r="AH291" s="107"/>
      <c r="AI291" s="111"/>
      <c r="AJ291" s="111"/>
      <c r="AK291" s="111"/>
      <c r="AL291" s="111"/>
      <c r="AM291" s="112"/>
      <c r="AN291" s="112"/>
      <c r="AO291" s="5" t="s">
        <v>52</v>
      </c>
      <c r="AP291" s="112" t="s">
        <v>58</v>
      </c>
      <c r="AQ291" s="5" t="s">
        <v>451</v>
      </c>
      <c r="AR291" s="5" t="s">
        <v>71</v>
      </c>
      <c r="AS291" s="5">
        <v>8</v>
      </c>
      <c r="AT291" s="5">
        <v>1</v>
      </c>
      <c r="AU291" s="112"/>
      <c r="AV291" s="112" t="s">
        <v>72</v>
      </c>
    </row>
    <row r="292" spans="1:48">
      <c r="A292" s="107" t="s">
        <v>800</v>
      </c>
      <c r="B292" s="107"/>
      <c r="C292" s="107"/>
      <c r="D292" s="114" t="s">
        <v>801</v>
      </c>
      <c r="E292" s="107"/>
      <c r="F292" s="109">
        <v>45917</v>
      </c>
      <c r="G292" s="109">
        <v>45923</v>
      </c>
      <c r="H292" s="107"/>
      <c r="I292" s="109">
        <v>45923.70721064815</v>
      </c>
      <c r="J292" s="107"/>
      <c r="K292" s="107"/>
      <c r="L292" s="107">
        <v>514.79999999999995</v>
      </c>
      <c r="M292" s="109" t="s">
        <v>49</v>
      </c>
      <c r="N292" s="108"/>
      <c r="O292" s="107"/>
      <c r="P292" s="107"/>
      <c r="Q292" s="107" t="s">
        <v>50</v>
      </c>
      <c r="R292" s="109" t="s">
        <v>51</v>
      </c>
      <c r="S292" s="107"/>
      <c r="T292" s="107"/>
      <c r="U292" s="110"/>
      <c r="V292" s="110"/>
      <c r="W292" s="107"/>
      <c r="X292" s="107"/>
      <c r="Y292" s="107"/>
      <c r="Z292" s="107"/>
      <c r="AA292" s="107"/>
      <c r="AB292" s="107"/>
      <c r="AC292" s="107"/>
      <c r="AD292" s="107"/>
      <c r="AE292" s="107"/>
      <c r="AF292" s="107">
        <f t="shared" ca="1" si="1"/>
        <v>85</v>
      </c>
      <c r="AG292" s="107"/>
      <c r="AH292" s="107"/>
      <c r="AI292" s="111"/>
      <c r="AJ292" s="111"/>
      <c r="AK292" s="111"/>
      <c r="AL292" s="111"/>
      <c r="AM292" s="112"/>
      <c r="AN292" s="112"/>
      <c r="AO292" s="5" t="s">
        <v>52</v>
      </c>
      <c r="AP292" s="112" t="s">
        <v>112</v>
      </c>
      <c r="AQ292" s="5" t="s">
        <v>451</v>
      </c>
      <c r="AR292" s="5" t="s">
        <v>71</v>
      </c>
      <c r="AS292" s="5">
        <v>8</v>
      </c>
      <c r="AT292" s="5">
        <v>1</v>
      </c>
      <c r="AU292" s="112"/>
      <c r="AV292" s="112" t="s">
        <v>72</v>
      </c>
    </row>
    <row r="293" spans="1:48">
      <c r="A293" s="115" t="s">
        <v>802</v>
      </c>
      <c r="B293" s="107"/>
      <c r="C293" s="107"/>
      <c r="D293" s="114" t="s">
        <v>803</v>
      </c>
      <c r="E293" s="107"/>
      <c r="F293" s="109">
        <v>45917</v>
      </c>
      <c r="G293" s="109">
        <v>45924</v>
      </c>
      <c r="H293" s="107" t="s">
        <v>804</v>
      </c>
      <c r="I293" s="109"/>
      <c r="J293" s="107"/>
      <c r="K293" s="107"/>
      <c r="L293" s="107">
        <v>133.65</v>
      </c>
      <c r="M293" s="109" t="s">
        <v>75</v>
      </c>
      <c r="N293" s="108"/>
      <c r="O293" s="107"/>
      <c r="P293" s="107"/>
      <c r="Q293" s="107" t="s">
        <v>294</v>
      </c>
      <c r="R293" s="109" t="s">
        <v>87</v>
      </c>
      <c r="S293" s="107"/>
      <c r="T293" s="107"/>
      <c r="U293" s="110"/>
      <c r="V293" s="110"/>
      <c r="W293" s="107"/>
      <c r="X293" s="107"/>
      <c r="Y293" s="107"/>
      <c r="Z293" s="107"/>
      <c r="AA293" s="107"/>
      <c r="AB293" s="107"/>
      <c r="AC293" s="107"/>
      <c r="AD293" s="107"/>
      <c r="AE293" s="107"/>
      <c r="AF293" s="107">
        <f t="shared" ca="1" si="1"/>
        <v>85</v>
      </c>
      <c r="AG293" s="107"/>
      <c r="AH293" s="107"/>
      <c r="AI293" s="111"/>
      <c r="AJ293" s="111"/>
      <c r="AK293" s="111"/>
      <c r="AL293" s="111"/>
      <c r="AM293" s="112"/>
      <c r="AN293" s="112"/>
      <c r="AO293" s="5" t="s">
        <v>66</v>
      </c>
      <c r="AP293" s="112" t="s">
        <v>507</v>
      </c>
      <c r="AQ293" s="5" t="s">
        <v>451</v>
      </c>
      <c r="AR293" s="5" t="s">
        <v>55</v>
      </c>
      <c r="AS293" s="5">
        <v>8</v>
      </c>
      <c r="AT293" s="5">
        <v>1</v>
      </c>
      <c r="AU293" s="112"/>
      <c r="AV293" s="112" t="s">
        <v>72</v>
      </c>
    </row>
    <row r="294" spans="1:48">
      <c r="A294" s="107" t="s">
        <v>805</v>
      </c>
      <c r="B294" s="107"/>
      <c r="C294" s="107"/>
      <c r="D294" s="114" t="s">
        <v>806</v>
      </c>
      <c r="E294" s="107"/>
      <c r="F294" s="109">
        <v>45917</v>
      </c>
      <c r="G294" s="109">
        <v>45924</v>
      </c>
      <c r="H294" s="107"/>
      <c r="I294" s="109">
        <v>45923.721828703703</v>
      </c>
      <c r="J294" s="107"/>
      <c r="K294" s="107"/>
      <c r="L294" s="107">
        <v>133.65</v>
      </c>
      <c r="M294" s="109" t="s">
        <v>49</v>
      </c>
      <c r="N294" s="108"/>
      <c r="O294" s="107"/>
      <c r="P294" s="107"/>
      <c r="Q294" s="107" t="s">
        <v>50</v>
      </c>
      <c r="R294" s="109" t="s">
        <v>51</v>
      </c>
      <c r="S294" s="107"/>
      <c r="T294" s="107"/>
      <c r="U294" s="110"/>
      <c r="V294" s="110"/>
      <c r="W294" s="107"/>
      <c r="X294" s="107"/>
      <c r="Y294" s="107"/>
      <c r="Z294" s="107"/>
      <c r="AA294" s="107"/>
      <c r="AB294" s="107"/>
      <c r="AC294" s="107"/>
      <c r="AD294" s="107"/>
      <c r="AE294" s="107"/>
      <c r="AF294" s="107">
        <f t="shared" ca="1" si="1"/>
        <v>85</v>
      </c>
      <c r="AG294" s="107"/>
      <c r="AH294" s="107"/>
      <c r="AI294" s="111"/>
      <c r="AJ294" s="111"/>
      <c r="AK294" s="111"/>
      <c r="AL294" s="111"/>
      <c r="AM294" s="112"/>
      <c r="AN294" s="112"/>
      <c r="AO294" s="5" t="s">
        <v>52</v>
      </c>
      <c r="AP294" s="112" t="s">
        <v>147</v>
      </c>
      <c r="AQ294" s="5" t="s">
        <v>451</v>
      </c>
      <c r="AR294" s="5" t="s">
        <v>55</v>
      </c>
      <c r="AS294" s="5">
        <v>8</v>
      </c>
      <c r="AT294" s="5">
        <v>1</v>
      </c>
      <c r="AU294" s="112"/>
      <c r="AV294" s="112" t="s">
        <v>72</v>
      </c>
    </row>
    <row r="295" spans="1:48">
      <c r="A295" s="107" t="s">
        <v>807</v>
      </c>
      <c r="B295" s="107"/>
      <c r="C295" s="107"/>
      <c r="D295" s="114" t="s">
        <v>808</v>
      </c>
      <c r="E295" s="107"/>
      <c r="F295" s="109">
        <v>45917</v>
      </c>
      <c r="G295" s="109">
        <v>45961</v>
      </c>
      <c r="H295" s="107"/>
      <c r="I295" s="109">
        <v>45933.773530092592</v>
      </c>
      <c r="J295" s="107"/>
      <c r="K295" s="107"/>
      <c r="L295" s="107">
        <v>28373.5</v>
      </c>
      <c r="M295" s="109" t="s">
        <v>49</v>
      </c>
      <c r="N295" s="108"/>
      <c r="O295" s="107"/>
      <c r="P295" s="107"/>
      <c r="Q295" s="107" t="s">
        <v>50</v>
      </c>
      <c r="R295" s="109" t="s">
        <v>51</v>
      </c>
      <c r="S295" s="107"/>
      <c r="T295" s="107"/>
      <c r="U295" s="110"/>
      <c r="V295" s="110"/>
      <c r="W295" s="107"/>
      <c r="X295" s="107"/>
      <c r="Y295" s="107"/>
      <c r="Z295" s="107"/>
      <c r="AA295" s="107"/>
      <c r="AB295" s="107"/>
      <c r="AC295" s="107"/>
      <c r="AD295" s="107"/>
      <c r="AE295" s="107"/>
      <c r="AF295" s="107">
        <f t="shared" ca="1" si="1"/>
        <v>85</v>
      </c>
      <c r="AG295" s="107"/>
      <c r="AH295" s="107"/>
      <c r="AI295" s="111"/>
      <c r="AJ295" s="111"/>
      <c r="AK295" s="111"/>
      <c r="AL295" s="111"/>
      <c r="AM295" s="112"/>
      <c r="AN295" s="112"/>
      <c r="AO295" s="5" t="s">
        <v>52</v>
      </c>
      <c r="AP295" s="112" t="s">
        <v>147</v>
      </c>
      <c r="AQ295" s="5" t="s">
        <v>451</v>
      </c>
      <c r="AR295" s="5" t="s">
        <v>809</v>
      </c>
      <c r="AS295" s="5">
        <v>384</v>
      </c>
      <c r="AT295" s="5">
        <v>24</v>
      </c>
      <c r="AU295" s="112"/>
      <c r="AV295" s="112" t="s">
        <v>56</v>
      </c>
    </row>
    <row r="296" spans="1:48">
      <c r="A296" s="107" t="s">
        <v>810</v>
      </c>
      <c r="B296" s="107"/>
      <c r="C296" s="107"/>
      <c r="D296" s="114" t="s">
        <v>811</v>
      </c>
      <c r="E296" s="107"/>
      <c r="F296" s="109">
        <v>45918</v>
      </c>
      <c r="G296" s="109">
        <v>45961</v>
      </c>
      <c r="H296" s="107"/>
      <c r="I296" s="109">
        <v>45926.666400462964</v>
      </c>
      <c r="J296" s="107"/>
      <c r="K296" s="107"/>
      <c r="L296" s="107">
        <v>9343.2000000000007</v>
      </c>
      <c r="M296" s="109" t="s">
        <v>49</v>
      </c>
      <c r="N296" s="108"/>
      <c r="O296" s="107"/>
      <c r="P296" s="107"/>
      <c r="Q296" s="107" t="s">
        <v>50</v>
      </c>
      <c r="R296" s="109" t="s">
        <v>51</v>
      </c>
      <c r="S296" s="107"/>
      <c r="T296" s="107"/>
      <c r="U296" s="110"/>
      <c r="V296" s="110"/>
      <c r="W296" s="107"/>
      <c r="X296" s="107"/>
      <c r="Y296" s="107"/>
      <c r="Z296" s="107"/>
      <c r="AA296" s="107"/>
      <c r="AB296" s="107"/>
      <c r="AC296" s="107"/>
      <c r="AD296" s="107"/>
      <c r="AE296" s="107"/>
      <c r="AF296" s="107">
        <f t="shared" ca="1" si="1"/>
        <v>84</v>
      </c>
      <c r="AG296" s="107"/>
      <c r="AH296" s="107"/>
      <c r="AI296" s="111"/>
      <c r="AJ296" s="111"/>
      <c r="AK296" s="111"/>
      <c r="AL296" s="111"/>
      <c r="AM296" s="112"/>
      <c r="AN296" s="112"/>
      <c r="AO296" s="5" t="s">
        <v>52</v>
      </c>
      <c r="AP296" s="112" t="s">
        <v>608</v>
      </c>
      <c r="AQ296" s="5" t="s">
        <v>451</v>
      </c>
      <c r="AR296" s="5" t="s">
        <v>809</v>
      </c>
      <c r="AS296" s="5">
        <v>128</v>
      </c>
      <c r="AT296" s="5">
        <v>8</v>
      </c>
      <c r="AU296" s="112"/>
      <c r="AV296" s="112" t="s">
        <v>56</v>
      </c>
    </row>
    <row r="297" spans="1:48">
      <c r="A297" s="107" t="s">
        <v>812</v>
      </c>
      <c r="B297" s="107"/>
      <c r="C297" s="107"/>
      <c r="D297" s="114" t="s">
        <v>813</v>
      </c>
      <c r="E297" s="107"/>
      <c r="F297" s="109">
        <v>45918</v>
      </c>
      <c r="G297" s="109">
        <v>45919</v>
      </c>
      <c r="H297" s="107" t="s">
        <v>814</v>
      </c>
      <c r="I297" s="109">
        <v>45918.660682870373</v>
      </c>
      <c r="J297" s="107"/>
      <c r="K297" s="107"/>
      <c r="L297" s="107">
        <v>278.72000000000003</v>
      </c>
      <c r="M297" s="109" t="s">
        <v>49</v>
      </c>
      <c r="N297" s="108"/>
      <c r="O297" s="107"/>
      <c r="P297" s="107"/>
      <c r="Q297" s="107" t="s">
        <v>50</v>
      </c>
      <c r="R297" s="109" t="s">
        <v>51</v>
      </c>
      <c r="S297" s="107"/>
      <c r="T297" s="107"/>
      <c r="U297" s="110"/>
      <c r="V297" s="110"/>
      <c r="W297" s="107"/>
      <c r="X297" s="107"/>
      <c r="Y297" s="107"/>
      <c r="Z297" s="107"/>
      <c r="AA297" s="107"/>
      <c r="AB297" s="107"/>
      <c r="AC297" s="107"/>
      <c r="AD297" s="107"/>
      <c r="AE297" s="107"/>
      <c r="AF297" s="107">
        <f t="shared" ca="1" si="1"/>
        <v>84</v>
      </c>
      <c r="AG297" s="107"/>
      <c r="AH297" s="107"/>
      <c r="AI297" s="111"/>
      <c r="AJ297" s="111"/>
      <c r="AK297" s="111"/>
      <c r="AL297" s="111"/>
      <c r="AM297" s="112"/>
      <c r="AN297" s="112"/>
      <c r="AO297" s="5" t="s">
        <v>52</v>
      </c>
      <c r="AP297" s="112" t="s">
        <v>198</v>
      </c>
      <c r="AQ297" s="5" t="s">
        <v>451</v>
      </c>
      <c r="AR297" s="5" t="s">
        <v>91</v>
      </c>
      <c r="AS297" s="5">
        <v>1</v>
      </c>
      <c r="AT297" s="5">
        <v>1</v>
      </c>
      <c r="AU297" s="112"/>
      <c r="AV297" s="112" t="s">
        <v>91</v>
      </c>
    </row>
    <row r="298" spans="1:48">
      <c r="A298" s="107" t="s">
        <v>815</v>
      </c>
      <c r="B298" s="107"/>
      <c r="C298" s="107"/>
      <c r="D298" s="114" t="s">
        <v>816</v>
      </c>
      <c r="E298" s="107"/>
      <c r="F298" s="109">
        <v>45919</v>
      </c>
      <c r="G298" s="109">
        <v>45925</v>
      </c>
      <c r="H298" s="107" t="s">
        <v>817</v>
      </c>
      <c r="I298" s="109"/>
      <c r="J298" s="107"/>
      <c r="K298" s="107"/>
      <c r="L298" s="107">
        <v>514.79999999999995</v>
      </c>
      <c r="M298" s="109" t="s">
        <v>75</v>
      </c>
      <c r="N298" s="108"/>
      <c r="O298" s="107"/>
      <c r="P298" s="107"/>
      <c r="Q298" s="107" t="s">
        <v>294</v>
      </c>
      <c r="R298" s="109" t="s">
        <v>76</v>
      </c>
      <c r="S298" s="107"/>
      <c r="T298" s="107"/>
      <c r="U298" s="110"/>
      <c r="V298" s="110"/>
      <c r="W298" s="107"/>
      <c r="X298" s="107"/>
      <c r="Y298" s="107"/>
      <c r="Z298" s="107"/>
      <c r="AA298" s="107"/>
      <c r="AB298" s="107"/>
      <c r="AC298" s="107"/>
      <c r="AD298" s="107"/>
      <c r="AE298" s="107"/>
      <c r="AF298" s="107">
        <f t="shared" ca="1" si="1"/>
        <v>83</v>
      </c>
      <c r="AG298" s="107"/>
      <c r="AH298" s="107"/>
      <c r="AI298" s="111"/>
      <c r="AJ298" s="111"/>
      <c r="AK298" s="111"/>
      <c r="AL298" s="111"/>
      <c r="AM298" s="112"/>
      <c r="AN298" s="112"/>
      <c r="AO298" s="5" t="s">
        <v>66</v>
      </c>
      <c r="AP298" s="112" t="s">
        <v>129</v>
      </c>
      <c r="AQ298" s="5" t="s">
        <v>451</v>
      </c>
      <c r="AR298" s="5" t="s">
        <v>71</v>
      </c>
      <c r="AS298" s="5">
        <v>8</v>
      </c>
      <c r="AT298" s="5">
        <v>1</v>
      </c>
      <c r="AU298" s="112"/>
      <c r="AV298" s="112" t="s">
        <v>72</v>
      </c>
    </row>
    <row r="299" spans="1:48">
      <c r="A299" s="107" t="s">
        <v>818</v>
      </c>
      <c r="B299" s="107"/>
      <c r="C299" s="107"/>
      <c r="D299" s="114" t="s">
        <v>819</v>
      </c>
      <c r="E299" s="107"/>
      <c r="F299" s="109">
        <v>45919</v>
      </c>
      <c r="G299" s="109">
        <v>45933</v>
      </c>
      <c r="H299" s="107" t="s">
        <v>820</v>
      </c>
      <c r="I299" s="109">
        <v>45940.727025462962</v>
      </c>
      <c r="J299" s="107"/>
      <c r="K299" s="107"/>
      <c r="L299" s="107">
        <v>3582</v>
      </c>
      <c r="M299" s="109" t="s">
        <v>49</v>
      </c>
      <c r="N299" s="108"/>
      <c r="O299" s="107"/>
      <c r="P299" s="107"/>
      <c r="Q299" s="107" t="s">
        <v>50</v>
      </c>
      <c r="R299" s="109" t="s">
        <v>51</v>
      </c>
      <c r="S299" s="107"/>
      <c r="T299" s="107"/>
      <c r="U299" s="110"/>
      <c r="V299" s="110"/>
      <c r="W299" s="107"/>
      <c r="X299" s="107"/>
      <c r="Y299" s="107"/>
      <c r="Z299" s="107"/>
      <c r="AA299" s="107"/>
      <c r="AB299" s="107"/>
      <c r="AC299" s="107"/>
      <c r="AD299" s="107"/>
      <c r="AE299" s="107"/>
      <c r="AF299" s="107">
        <f t="shared" ca="1" si="1"/>
        <v>83</v>
      </c>
      <c r="AG299" s="107"/>
      <c r="AH299" s="107"/>
      <c r="AI299" s="111"/>
      <c r="AJ299" s="111"/>
      <c r="AK299" s="111"/>
      <c r="AL299" s="111"/>
      <c r="AM299" s="112"/>
      <c r="AN299" s="112"/>
      <c r="AO299" s="5" t="s">
        <v>66</v>
      </c>
      <c r="AP299" s="112" t="s">
        <v>351</v>
      </c>
      <c r="AQ299" s="5" t="s">
        <v>686</v>
      </c>
      <c r="AR299" s="5" t="s">
        <v>79</v>
      </c>
      <c r="AS299" s="5">
        <v>32</v>
      </c>
      <c r="AT299" s="5">
        <v>4</v>
      </c>
      <c r="AU299" s="112"/>
      <c r="AV299" s="112" t="s">
        <v>79</v>
      </c>
    </row>
    <row r="300" spans="1:48">
      <c r="A300" s="107" t="s">
        <v>821</v>
      </c>
      <c r="B300" s="107"/>
      <c r="C300" s="107"/>
      <c r="D300" s="114" t="s">
        <v>822</v>
      </c>
      <c r="E300" s="107"/>
      <c r="F300" s="109">
        <v>45938</v>
      </c>
      <c r="G300" s="109">
        <v>45951</v>
      </c>
      <c r="H300" s="107" t="s">
        <v>823</v>
      </c>
      <c r="I300" s="109"/>
      <c r="J300" s="107"/>
      <c r="K300" s="107"/>
      <c r="L300" s="107">
        <v>11325.6</v>
      </c>
      <c r="M300" s="109" t="s">
        <v>75</v>
      </c>
      <c r="N300" s="108"/>
      <c r="O300" s="107"/>
      <c r="P300" s="107"/>
      <c r="Q300" s="107" t="s">
        <v>294</v>
      </c>
      <c r="R300" s="109" t="s">
        <v>76</v>
      </c>
      <c r="S300" s="107"/>
      <c r="T300" s="107"/>
      <c r="U300" s="110"/>
      <c r="V300" s="110"/>
      <c r="W300" s="107"/>
      <c r="X300" s="107"/>
      <c r="Y300" s="107"/>
      <c r="Z300" s="107"/>
      <c r="AA300" s="107"/>
      <c r="AB300" s="107"/>
      <c r="AC300" s="107"/>
      <c r="AD300" s="107"/>
      <c r="AE300" s="107"/>
      <c r="AF300" s="107">
        <f t="shared" ca="1" si="1"/>
        <v>64</v>
      </c>
      <c r="AG300" s="107"/>
      <c r="AH300" s="107"/>
      <c r="AI300" s="111"/>
      <c r="AJ300" s="111"/>
      <c r="AK300" s="111"/>
      <c r="AL300" s="111"/>
      <c r="AM300" s="112"/>
      <c r="AN300" s="112"/>
      <c r="AO300" s="5" t="s">
        <v>66</v>
      </c>
      <c r="AP300" s="112" t="s">
        <v>118</v>
      </c>
      <c r="AQ300" s="5" t="s">
        <v>451</v>
      </c>
      <c r="AR300" s="5" t="s">
        <v>79</v>
      </c>
      <c r="AS300" s="5">
        <v>128</v>
      </c>
      <c r="AT300" s="5">
        <v>16</v>
      </c>
      <c r="AU300" s="112"/>
      <c r="AV300" s="112" t="s">
        <v>79</v>
      </c>
    </row>
    <row r="301" spans="1:48">
      <c r="A301" s="107" t="s">
        <v>824</v>
      </c>
      <c r="B301" s="107"/>
      <c r="C301" s="107"/>
      <c r="D301" s="114" t="s">
        <v>825</v>
      </c>
      <c r="E301" s="107"/>
      <c r="F301" s="109">
        <v>45922</v>
      </c>
      <c r="G301" s="109">
        <v>45929</v>
      </c>
      <c r="H301" s="107"/>
      <c r="I301" s="109">
        <v>45958.827650462961</v>
      </c>
      <c r="J301" s="107"/>
      <c r="K301" s="107"/>
      <c r="L301" s="107">
        <v>543.08000000000004</v>
      </c>
      <c r="M301" s="109" t="s">
        <v>49</v>
      </c>
      <c r="N301" s="108"/>
      <c r="O301" s="107"/>
      <c r="P301" s="107"/>
      <c r="Q301" s="107" t="s">
        <v>50</v>
      </c>
      <c r="R301" s="109" t="s">
        <v>51</v>
      </c>
      <c r="S301" s="107"/>
      <c r="T301" s="107"/>
      <c r="U301" s="110"/>
      <c r="V301" s="110"/>
      <c r="W301" s="107"/>
      <c r="X301" s="107"/>
      <c r="Y301" s="107"/>
      <c r="Z301" s="107"/>
      <c r="AA301" s="107"/>
      <c r="AB301" s="107"/>
      <c r="AC301" s="107"/>
      <c r="AD301" s="107"/>
      <c r="AE301" s="107"/>
      <c r="AF301" s="107">
        <f t="shared" ca="1" si="1"/>
        <v>80</v>
      </c>
      <c r="AG301" s="107"/>
      <c r="AH301" s="107"/>
      <c r="AI301" s="111"/>
      <c r="AJ301" s="111"/>
      <c r="AK301" s="111"/>
      <c r="AL301" s="111"/>
      <c r="AM301" s="112"/>
      <c r="AN301" s="112"/>
      <c r="AO301" s="5" t="s">
        <v>66</v>
      </c>
      <c r="AP301" s="112" t="s">
        <v>682</v>
      </c>
      <c r="AQ301" s="5" t="s">
        <v>686</v>
      </c>
      <c r="AR301" s="5" t="s">
        <v>94</v>
      </c>
      <c r="AS301" s="5"/>
      <c r="AT301" s="5"/>
      <c r="AU301" s="112"/>
      <c r="AV301" s="112" t="s">
        <v>689</v>
      </c>
    </row>
    <row r="302" spans="1:48">
      <c r="A302" s="107" t="s">
        <v>826</v>
      </c>
      <c r="B302" s="107"/>
      <c r="C302" s="107"/>
      <c r="D302" s="114" t="s">
        <v>827</v>
      </c>
      <c r="E302" s="107"/>
      <c r="F302" s="109">
        <v>45922</v>
      </c>
      <c r="G302" s="109">
        <v>45929</v>
      </c>
      <c r="H302" s="107"/>
      <c r="I302" s="109">
        <v>45958.833460648151</v>
      </c>
      <c r="J302" s="107"/>
      <c r="K302" s="107"/>
      <c r="L302" s="107">
        <v>49.01</v>
      </c>
      <c r="M302" s="109" t="s">
        <v>49</v>
      </c>
      <c r="N302" s="108"/>
      <c r="O302" s="107"/>
      <c r="P302" s="107"/>
      <c r="Q302" s="107" t="s">
        <v>50</v>
      </c>
      <c r="R302" s="109" t="s">
        <v>51</v>
      </c>
      <c r="S302" s="107"/>
      <c r="T302" s="107"/>
      <c r="U302" s="110"/>
      <c r="V302" s="110"/>
      <c r="W302" s="107"/>
      <c r="X302" s="107"/>
      <c r="Y302" s="107"/>
      <c r="Z302" s="107"/>
      <c r="AA302" s="107"/>
      <c r="AB302" s="107"/>
      <c r="AC302" s="107"/>
      <c r="AD302" s="107"/>
      <c r="AE302" s="107"/>
      <c r="AF302" s="107">
        <f t="shared" ca="1" si="1"/>
        <v>80</v>
      </c>
      <c r="AG302" s="107"/>
      <c r="AH302" s="107"/>
      <c r="AI302" s="111"/>
      <c r="AJ302" s="111"/>
      <c r="AK302" s="111"/>
      <c r="AL302" s="111"/>
      <c r="AM302" s="112"/>
      <c r="AN302" s="112"/>
      <c r="AO302" s="5" t="s">
        <v>66</v>
      </c>
      <c r="AP302" s="112" t="s">
        <v>682</v>
      </c>
      <c r="AQ302" s="5" t="s">
        <v>686</v>
      </c>
      <c r="AR302" s="5" t="s">
        <v>94</v>
      </c>
      <c r="AS302" s="5"/>
      <c r="AT302" s="5"/>
      <c r="AU302" s="112"/>
      <c r="AV302" s="112" t="s">
        <v>689</v>
      </c>
    </row>
    <row r="303" spans="1:48">
      <c r="A303" s="107" t="s">
        <v>828</v>
      </c>
      <c r="B303" s="107"/>
      <c r="C303" s="107"/>
      <c r="D303" s="114" t="s">
        <v>829</v>
      </c>
      <c r="E303" s="107"/>
      <c r="F303" s="109">
        <v>45922</v>
      </c>
      <c r="G303" s="109">
        <v>45929</v>
      </c>
      <c r="H303" s="107"/>
      <c r="I303" s="109">
        <v>45954.578634259262</v>
      </c>
      <c r="J303" s="107"/>
      <c r="K303" s="107"/>
      <c r="L303" s="107">
        <v>557.44000000000005</v>
      </c>
      <c r="M303" s="109" t="s">
        <v>49</v>
      </c>
      <c r="N303" s="108"/>
      <c r="O303" s="107"/>
      <c r="P303" s="107"/>
      <c r="Q303" s="107" t="s">
        <v>50</v>
      </c>
      <c r="R303" s="109" t="s">
        <v>51</v>
      </c>
      <c r="S303" s="107"/>
      <c r="T303" s="107"/>
      <c r="U303" s="110"/>
      <c r="V303" s="110"/>
      <c r="W303" s="107"/>
      <c r="X303" s="107"/>
      <c r="Y303" s="107"/>
      <c r="Z303" s="107"/>
      <c r="AA303" s="107"/>
      <c r="AB303" s="107"/>
      <c r="AC303" s="107"/>
      <c r="AD303" s="107"/>
      <c r="AE303" s="107"/>
      <c r="AF303" s="107">
        <f t="shared" ca="1" si="1"/>
        <v>80</v>
      </c>
      <c r="AG303" s="107"/>
      <c r="AH303" s="107"/>
      <c r="AI303" s="111"/>
      <c r="AJ303" s="111"/>
      <c r="AK303" s="111"/>
      <c r="AL303" s="111"/>
      <c r="AM303" s="112"/>
      <c r="AN303" s="112"/>
      <c r="AO303" s="5" t="s">
        <v>66</v>
      </c>
      <c r="AP303" s="112" t="s">
        <v>682</v>
      </c>
      <c r="AQ303" s="5" t="s">
        <v>686</v>
      </c>
      <c r="AR303" s="5" t="s">
        <v>94</v>
      </c>
      <c r="AS303" s="5"/>
      <c r="AT303" s="5"/>
      <c r="AU303" s="112"/>
      <c r="AV303" s="112" t="s">
        <v>689</v>
      </c>
    </row>
    <row r="304" spans="1:48">
      <c r="A304" s="107" t="s">
        <v>830</v>
      </c>
      <c r="B304" s="107"/>
      <c r="C304" s="107"/>
      <c r="D304" s="114" t="s">
        <v>831</v>
      </c>
      <c r="E304" s="107"/>
      <c r="F304" s="109">
        <v>45922</v>
      </c>
      <c r="G304" s="109">
        <v>45929</v>
      </c>
      <c r="H304" s="107"/>
      <c r="I304" s="109">
        <v>45954.585659722223</v>
      </c>
      <c r="J304" s="107"/>
      <c r="K304" s="107"/>
      <c r="L304" s="107">
        <v>49.01</v>
      </c>
      <c r="M304" s="109" t="s">
        <v>49</v>
      </c>
      <c r="N304" s="108"/>
      <c r="O304" s="107"/>
      <c r="P304" s="107"/>
      <c r="Q304" s="107" t="s">
        <v>50</v>
      </c>
      <c r="R304" s="109" t="s">
        <v>51</v>
      </c>
      <c r="S304" s="107"/>
      <c r="T304" s="107"/>
      <c r="U304" s="110"/>
      <c r="V304" s="110"/>
      <c r="W304" s="107"/>
      <c r="X304" s="107"/>
      <c r="Y304" s="107"/>
      <c r="Z304" s="107"/>
      <c r="AA304" s="107"/>
      <c r="AB304" s="107"/>
      <c r="AC304" s="107"/>
      <c r="AD304" s="107"/>
      <c r="AE304" s="107"/>
      <c r="AF304" s="107">
        <f t="shared" ca="1" si="1"/>
        <v>80</v>
      </c>
      <c r="AG304" s="107"/>
      <c r="AH304" s="107"/>
      <c r="AI304" s="111"/>
      <c r="AJ304" s="111"/>
      <c r="AK304" s="111"/>
      <c r="AL304" s="111"/>
      <c r="AM304" s="112"/>
      <c r="AN304" s="112"/>
      <c r="AO304" s="5" t="s">
        <v>66</v>
      </c>
      <c r="AP304" s="112" t="s">
        <v>682</v>
      </c>
      <c r="AQ304" s="5" t="s">
        <v>686</v>
      </c>
      <c r="AR304" s="5" t="s">
        <v>94</v>
      </c>
      <c r="AS304" s="5"/>
      <c r="AT304" s="5"/>
      <c r="AU304" s="112"/>
      <c r="AV304" s="112" t="s">
        <v>689</v>
      </c>
    </row>
    <row r="305" spans="1:48">
      <c r="A305" s="107" t="s">
        <v>832</v>
      </c>
      <c r="B305" s="107"/>
      <c r="C305" s="107"/>
      <c r="D305" s="114" t="s">
        <v>833</v>
      </c>
      <c r="E305" s="107"/>
      <c r="F305" s="109">
        <v>45922</v>
      </c>
      <c r="G305" s="109">
        <v>45929</v>
      </c>
      <c r="H305" s="107"/>
      <c r="I305" s="109">
        <v>45958.44263888889</v>
      </c>
      <c r="J305" s="107"/>
      <c r="K305" s="107"/>
      <c r="L305" s="107">
        <v>557.92999999999995</v>
      </c>
      <c r="M305" s="109" t="s">
        <v>49</v>
      </c>
      <c r="N305" s="108"/>
      <c r="O305" s="107"/>
      <c r="P305" s="107"/>
      <c r="Q305" s="107" t="s">
        <v>50</v>
      </c>
      <c r="R305" s="109" t="s">
        <v>51</v>
      </c>
      <c r="S305" s="107"/>
      <c r="T305" s="107"/>
      <c r="U305" s="110"/>
      <c r="V305" s="110"/>
      <c r="W305" s="107"/>
      <c r="X305" s="107"/>
      <c r="Y305" s="107"/>
      <c r="Z305" s="107"/>
      <c r="AA305" s="107"/>
      <c r="AB305" s="107"/>
      <c r="AC305" s="107"/>
      <c r="AD305" s="107"/>
      <c r="AE305" s="107"/>
      <c r="AF305" s="107">
        <f t="shared" ref="AF305:AF461" ca="1" si="2">TODAY()-F305</f>
        <v>80</v>
      </c>
      <c r="AG305" s="107"/>
      <c r="AH305" s="107"/>
      <c r="AI305" s="111"/>
      <c r="AJ305" s="111"/>
      <c r="AK305" s="111"/>
      <c r="AL305" s="111"/>
      <c r="AM305" s="112"/>
      <c r="AN305" s="112"/>
      <c r="AO305" s="5" t="s">
        <v>66</v>
      </c>
      <c r="AP305" s="112" t="s">
        <v>682</v>
      </c>
      <c r="AQ305" s="5" t="s">
        <v>686</v>
      </c>
      <c r="AR305" s="5" t="s">
        <v>94</v>
      </c>
      <c r="AS305" s="5"/>
      <c r="AT305" s="5"/>
      <c r="AU305" s="112"/>
      <c r="AV305" s="112" t="s">
        <v>689</v>
      </c>
    </row>
    <row r="306" spans="1:48">
      <c r="A306" s="107" t="s">
        <v>834</v>
      </c>
      <c r="B306" s="107"/>
      <c r="C306" s="107"/>
      <c r="D306" s="114" t="s">
        <v>835</v>
      </c>
      <c r="E306" s="107"/>
      <c r="F306" s="109">
        <v>45922</v>
      </c>
      <c r="G306" s="109">
        <v>45929</v>
      </c>
      <c r="H306" s="107"/>
      <c r="I306" s="109">
        <v>45958.669328703705</v>
      </c>
      <c r="J306" s="107"/>
      <c r="K306" s="107"/>
      <c r="L306" s="107">
        <v>49.01</v>
      </c>
      <c r="M306" s="109" t="s">
        <v>49</v>
      </c>
      <c r="N306" s="108"/>
      <c r="O306" s="107"/>
      <c r="P306" s="107"/>
      <c r="Q306" s="107" t="s">
        <v>50</v>
      </c>
      <c r="R306" s="109" t="s">
        <v>51</v>
      </c>
      <c r="S306" s="107"/>
      <c r="T306" s="107"/>
      <c r="U306" s="110"/>
      <c r="V306" s="110"/>
      <c r="W306" s="107"/>
      <c r="X306" s="107"/>
      <c r="Y306" s="107"/>
      <c r="Z306" s="107"/>
      <c r="AA306" s="107"/>
      <c r="AB306" s="107"/>
      <c r="AC306" s="107"/>
      <c r="AD306" s="107"/>
      <c r="AE306" s="107"/>
      <c r="AF306" s="107">
        <f t="shared" ca="1" si="2"/>
        <v>80</v>
      </c>
      <c r="AG306" s="107"/>
      <c r="AH306" s="107"/>
      <c r="AI306" s="111"/>
      <c r="AJ306" s="111"/>
      <c r="AK306" s="111"/>
      <c r="AL306" s="111"/>
      <c r="AM306" s="112"/>
      <c r="AN306" s="112"/>
      <c r="AO306" s="5" t="s">
        <v>66</v>
      </c>
      <c r="AP306" s="112" t="s">
        <v>682</v>
      </c>
      <c r="AQ306" s="5" t="s">
        <v>686</v>
      </c>
      <c r="AR306" s="5" t="s">
        <v>94</v>
      </c>
      <c r="AS306" s="5"/>
      <c r="AT306" s="5"/>
      <c r="AU306" s="112"/>
      <c r="AV306" s="112" t="s">
        <v>689</v>
      </c>
    </row>
    <row r="307" spans="1:48">
      <c r="A307" s="107" t="s">
        <v>836</v>
      </c>
      <c r="B307" s="107"/>
      <c r="C307" s="107"/>
      <c r="D307" s="114" t="s">
        <v>837</v>
      </c>
      <c r="E307" s="107"/>
      <c r="F307" s="109">
        <v>45922</v>
      </c>
      <c r="G307" s="109">
        <v>45929</v>
      </c>
      <c r="H307" s="107"/>
      <c r="I307" s="109">
        <v>45958.817430555559</v>
      </c>
      <c r="J307" s="107"/>
      <c r="K307" s="107"/>
      <c r="L307" s="107">
        <v>586.16</v>
      </c>
      <c r="M307" s="109" t="s">
        <v>49</v>
      </c>
      <c r="N307" s="108"/>
      <c r="O307" s="107"/>
      <c r="P307" s="107"/>
      <c r="Q307" s="107" t="s">
        <v>50</v>
      </c>
      <c r="R307" s="109" t="s">
        <v>51</v>
      </c>
      <c r="S307" s="107"/>
      <c r="T307" s="107"/>
      <c r="U307" s="110"/>
      <c r="V307" s="110"/>
      <c r="W307" s="107"/>
      <c r="X307" s="107"/>
      <c r="Y307" s="107"/>
      <c r="Z307" s="107"/>
      <c r="AA307" s="107"/>
      <c r="AB307" s="107"/>
      <c r="AC307" s="107"/>
      <c r="AD307" s="107"/>
      <c r="AE307" s="107"/>
      <c r="AF307" s="107">
        <f t="shared" ca="1" si="2"/>
        <v>80</v>
      </c>
      <c r="AG307" s="107"/>
      <c r="AH307" s="107"/>
      <c r="AI307" s="111"/>
      <c r="AJ307" s="111"/>
      <c r="AK307" s="111"/>
      <c r="AL307" s="111"/>
      <c r="AM307" s="112"/>
      <c r="AN307" s="112"/>
      <c r="AO307" s="5" t="s">
        <v>66</v>
      </c>
      <c r="AP307" s="112" t="s">
        <v>682</v>
      </c>
      <c r="AQ307" s="5" t="s">
        <v>686</v>
      </c>
      <c r="AR307" s="5" t="s">
        <v>94</v>
      </c>
      <c r="AS307" s="5"/>
      <c r="AT307" s="5"/>
      <c r="AU307" s="112"/>
      <c r="AV307" s="112" t="s">
        <v>689</v>
      </c>
    </row>
    <row r="308" spans="1:48">
      <c r="A308" s="107" t="s">
        <v>838</v>
      </c>
      <c r="B308" s="107"/>
      <c r="C308" s="107"/>
      <c r="D308" s="114" t="s">
        <v>839</v>
      </c>
      <c r="E308" s="107"/>
      <c r="F308" s="109">
        <v>45922</v>
      </c>
      <c r="G308" s="109">
        <v>45929</v>
      </c>
      <c r="H308" s="107"/>
      <c r="I308" s="109">
        <v>45958.824965277781</v>
      </c>
      <c r="J308" s="107"/>
      <c r="K308" s="107"/>
      <c r="L308" s="107">
        <v>49.01</v>
      </c>
      <c r="M308" s="109" t="s">
        <v>49</v>
      </c>
      <c r="N308" s="108"/>
      <c r="O308" s="107"/>
      <c r="P308" s="107"/>
      <c r="Q308" s="107" t="s">
        <v>50</v>
      </c>
      <c r="R308" s="109" t="s">
        <v>51</v>
      </c>
      <c r="S308" s="107"/>
      <c r="T308" s="107"/>
      <c r="U308" s="110"/>
      <c r="V308" s="110"/>
      <c r="W308" s="107"/>
      <c r="X308" s="107"/>
      <c r="Y308" s="107"/>
      <c r="Z308" s="107"/>
      <c r="AA308" s="107"/>
      <c r="AB308" s="107"/>
      <c r="AC308" s="107"/>
      <c r="AD308" s="107"/>
      <c r="AE308" s="107"/>
      <c r="AF308" s="107">
        <f t="shared" ca="1" si="2"/>
        <v>80</v>
      </c>
      <c r="AG308" s="107"/>
      <c r="AH308" s="107"/>
      <c r="AI308" s="111"/>
      <c r="AJ308" s="111"/>
      <c r="AK308" s="111"/>
      <c r="AL308" s="111"/>
      <c r="AM308" s="112"/>
      <c r="AN308" s="112"/>
      <c r="AO308" s="5" t="s">
        <v>66</v>
      </c>
      <c r="AP308" s="112" t="s">
        <v>682</v>
      </c>
      <c r="AQ308" s="5" t="s">
        <v>686</v>
      </c>
      <c r="AR308" s="5" t="s">
        <v>94</v>
      </c>
      <c r="AS308" s="5"/>
      <c r="AT308" s="5"/>
      <c r="AU308" s="112"/>
      <c r="AV308" s="112" t="s">
        <v>689</v>
      </c>
    </row>
    <row r="309" spans="1:48">
      <c r="A309" s="107" t="s">
        <v>840</v>
      </c>
      <c r="B309" s="107"/>
      <c r="C309" s="107"/>
      <c r="D309" s="114" t="s">
        <v>841</v>
      </c>
      <c r="E309" s="107"/>
      <c r="F309" s="109">
        <v>45922</v>
      </c>
      <c r="G309" s="109">
        <v>45923</v>
      </c>
      <c r="H309" s="107" t="s">
        <v>842</v>
      </c>
      <c r="I309" s="109">
        <v>45933.605046296296</v>
      </c>
      <c r="J309" s="107"/>
      <c r="K309" s="107"/>
      <c r="L309" s="107">
        <v>900.9</v>
      </c>
      <c r="M309" s="109" t="s">
        <v>49</v>
      </c>
      <c r="N309" s="108"/>
      <c r="O309" s="107"/>
      <c r="P309" s="107"/>
      <c r="Q309" s="107" t="s">
        <v>50</v>
      </c>
      <c r="R309" s="109" t="s">
        <v>51</v>
      </c>
      <c r="S309" s="107"/>
      <c r="T309" s="107"/>
      <c r="U309" s="110"/>
      <c r="V309" s="110"/>
      <c r="W309" s="107"/>
      <c r="X309" s="107"/>
      <c r="Y309" s="107"/>
      <c r="Z309" s="107"/>
      <c r="AA309" s="107"/>
      <c r="AB309" s="107"/>
      <c r="AC309" s="107"/>
      <c r="AD309" s="107"/>
      <c r="AE309" s="107"/>
      <c r="AF309" s="107">
        <f t="shared" ca="1" si="2"/>
        <v>80</v>
      </c>
      <c r="AG309" s="107"/>
      <c r="AH309" s="107"/>
      <c r="AI309" s="111"/>
      <c r="AJ309" s="111"/>
      <c r="AK309" s="111"/>
      <c r="AL309" s="111"/>
      <c r="AM309" s="112"/>
      <c r="AN309" s="112"/>
      <c r="AO309" s="5" t="s">
        <v>66</v>
      </c>
      <c r="AP309" s="112" t="s">
        <v>843</v>
      </c>
      <c r="AQ309" s="5" t="s">
        <v>686</v>
      </c>
      <c r="AR309" s="5" t="s">
        <v>110</v>
      </c>
      <c r="AS309" s="5">
        <v>16</v>
      </c>
      <c r="AT309" s="5">
        <v>1</v>
      </c>
      <c r="AU309" s="112"/>
      <c r="AV309" s="112" t="s">
        <v>72</v>
      </c>
    </row>
    <row r="310" spans="1:48">
      <c r="A310" s="107" t="s">
        <v>844</v>
      </c>
      <c r="B310" s="107"/>
      <c r="C310" s="107"/>
      <c r="D310" s="114" t="s">
        <v>845</v>
      </c>
      <c r="E310" s="107"/>
      <c r="F310" s="109">
        <v>45922</v>
      </c>
      <c r="G310" s="109">
        <v>45961</v>
      </c>
      <c r="H310" s="107"/>
      <c r="I310" s="109">
        <v>45960.794814814813</v>
      </c>
      <c r="J310" s="107"/>
      <c r="K310" s="107"/>
      <c r="L310" s="107">
        <v>30145.5</v>
      </c>
      <c r="M310" s="109" t="s">
        <v>49</v>
      </c>
      <c r="N310" s="108"/>
      <c r="O310" s="107"/>
      <c r="P310" s="107"/>
      <c r="Q310" s="107" t="s">
        <v>50</v>
      </c>
      <c r="R310" s="109" t="s">
        <v>51</v>
      </c>
      <c r="S310" s="107"/>
      <c r="T310" s="107"/>
      <c r="U310" s="110"/>
      <c r="V310" s="110"/>
      <c r="W310" s="107"/>
      <c r="X310" s="107"/>
      <c r="Y310" s="107"/>
      <c r="Z310" s="107"/>
      <c r="AA310" s="107"/>
      <c r="AB310" s="107"/>
      <c r="AC310" s="107"/>
      <c r="AD310" s="107"/>
      <c r="AE310" s="107"/>
      <c r="AF310" s="107">
        <f t="shared" ca="1" si="2"/>
        <v>80</v>
      </c>
      <c r="AG310" s="107"/>
      <c r="AH310" s="107"/>
      <c r="AI310" s="111"/>
      <c r="AJ310" s="111"/>
      <c r="AK310" s="111"/>
      <c r="AL310" s="111"/>
      <c r="AM310" s="112"/>
      <c r="AN310" s="112"/>
      <c r="AO310" s="5" t="s">
        <v>66</v>
      </c>
      <c r="AP310" s="112" t="s">
        <v>131</v>
      </c>
      <c r="AQ310" s="5" t="s">
        <v>686</v>
      </c>
      <c r="AR310" s="5" t="s">
        <v>809</v>
      </c>
      <c r="AS310" s="5">
        <v>384</v>
      </c>
      <c r="AT310" s="5">
        <v>24</v>
      </c>
      <c r="AU310" s="112"/>
      <c r="AV310" s="112" t="s">
        <v>56</v>
      </c>
    </row>
    <row r="311" spans="1:48">
      <c r="A311" s="107" t="s">
        <v>846</v>
      </c>
      <c r="B311" s="107"/>
      <c r="C311" s="107"/>
      <c r="D311" s="114" t="s">
        <v>847</v>
      </c>
      <c r="E311" s="107"/>
      <c r="F311" s="109">
        <v>45922</v>
      </c>
      <c r="G311" s="109">
        <v>45961</v>
      </c>
      <c r="H311" s="107"/>
      <c r="I311" s="109">
        <v>45932.751099537039</v>
      </c>
      <c r="J311" s="107"/>
      <c r="K311" s="107"/>
      <c r="L311" s="107">
        <v>15800.4</v>
      </c>
      <c r="M311" s="109" t="s">
        <v>49</v>
      </c>
      <c r="N311" s="108"/>
      <c r="O311" s="107"/>
      <c r="P311" s="107"/>
      <c r="Q311" s="107" t="s">
        <v>50</v>
      </c>
      <c r="R311" s="109" t="s">
        <v>51</v>
      </c>
      <c r="S311" s="107"/>
      <c r="T311" s="107"/>
      <c r="U311" s="110"/>
      <c r="V311" s="110"/>
      <c r="W311" s="107"/>
      <c r="X311" s="107"/>
      <c r="Y311" s="107"/>
      <c r="Z311" s="107"/>
      <c r="AA311" s="107"/>
      <c r="AB311" s="107"/>
      <c r="AC311" s="107"/>
      <c r="AD311" s="107"/>
      <c r="AE311" s="107"/>
      <c r="AF311" s="107">
        <f t="shared" ca="1" si="2"/>
        <v>80</v>
      </c>
      <c r="AG311" s="107"/>
      <c r="AH311" s="107"/>
      <c r="AI311" s="111"/>
      <c r="AJ311" s="111"/>
      <c r="AK311" s="111"/>
      <c r="AL311" s="111"/>
      <c r="AM311" s="112"/>
      <c r="AN311" s="112"/>
      <c r="AO311" s="5" t="s">
        <v>66</v>
      </c>
      <c r="AP311" s="112" t="s">
        <v>85</v>
      </c>
      <c r="AQ311" s="5" t="s">
        <v>451</v>
      </c>
      <c r="AR311" s="5" t="s">
        <v>809</v>
      </c>
      <c r="AS311" s="5">
        <v>256</v>
      </c>
      <c r="AT311" s="5">
        <v>16</v>
      </c>
      <c r="AU311" s="112"/>
      <c r="AV311" s="112" t="s">
        <v>56</v>
      </c>
    </row>
    <row r="312" spans="1:48">
      <c r="A312" s="107" t="s">
        <v>848</v>
      </c>
      <c r="B312" s="107"/>
      <c r="C312" s="107"/>
      <c r="D312" s="114" t="s">
        <v>849</v>
      </c>
      <c r="E312" s="107"/>
      <c r="F312" s="109">
        <v>45922</v>
      </c>
      <c r="G312" s="109">
        <v>45961</v>
      </c>
      <c r="H312" s="107" t="s">
        <v>850</v>
      </c>
      <c r="I312" s="109">
        <v>45937.759479166663</v>
      </c>
      <c r="J312" s="107"/>
      <c r="K312" s="107"/>
      <c r="L312" s="107">
        <v>19196.099999999999</v>
      </c>
      <c r="M312" s="109" t="s">
        <v>49</v>
      </c>
      <c r="N312" s="108"/>
      <c r="O312" s="107"/>
      <c r="P312" s="107"/>
      <c r="Q312" s="107" t="s">
        <v>50</v>
      </c>
      <c r="R312" s="109" t="s">
        <v>51</v>
      </c>
      <c r="S312" s="107"/>
      <c r="T312" s="107"/>
      <c r="U312" s="110"/>
      <c r="V312" s="110"/>
      <c r="W312" s="107"/>
      <c r="X312" s="107"/>
      <c r="Y312" s="107"/>
      <c r="Z312" s="107"/>
      <c r="AA312" s="107"/>
      <c r="AB312" s="107"/>
      <c r="AC312" s="107"/>
      <c r="AD312" s="107"/>
      <c r="AE312" s="107"/>
      <c r="AF312" s="107">
        <f t="shared" ca="1" si="2"/>
        <v>80</v>
      </c>
      <c r="AG312" s="107"/>
      <c r="AH312" s="107"/>
      <c r="AI312" s="111"/>
      <c r="AJ312" s="111"/>
      <c r="AK312" s="111"/>
      <c r="AL312" s="111"/>
      <c r="AM312" s="112"/>
      <c r="AN312" s="112"/>
      <c r="AO312" s="5" t="s">
        <v>66</v>
      </c>
      <c r="AP312" s="112" t="s">
        <v>129</v>
      </c>
      <c r="AQ312" s="5" t="s">
        <v>686</v>
      </c>
      <c r="AR312" s="5" t="s">
        <v>809</v>
      </c>
      <c r="AS312" s="5">
        <v>256</v>
      </c>
      <c r="AT312" s="5">
        <v>16</v>
      </c>
      <c r="AU312" s="112"/>
      <c r="AV312" s="112" t="s">
        <v>56</v>
      </c>
    </row>
    <row r="313" spans="1:48">
      <c r="A313" s="107" t="s">
        <v>851</v>
      </c>
      <c r="B313" s="107"/>
      <c r="C313" s="107"/>
      <c r="D313" s="114" t="s">
        <v>852</v>
      </c>
      <c r="E313" s="107"/>
      <c r="F313" s="109">
        <v>45923</v>
      </c>
      <c r="G313" s="109">
        <v>45926</v>
      </c>
      <c r="H313" s="107"/>
      <c r="I313" s="109">
        <v>45929.481030092589</v>
      </c>
      <c r="J313" s="107"/>
      <c r="K313" s="107"/>
      <c r="L313" s="107">
        <v>900.9</v>
      </c>
      <c r="M313" s="109" t="s">
        <v>49</v>
      </c>
      <c r="N313" s="108"/>
      <c r="O313" s="107"/>
      <c r="P313" s="107"/>
      <c r="Q313" s="107" t="s">
        <v>50</v>
      </c>
      <c r="R313" s="109" t="s">
        <v>51</v>
      </c>
      <c r="S313" s="107"/>
      <c r="T313" s="107"/>
      <c r="U313" s="110"/>
      <c r="V313" s="110"/>
      <c r="W313" s="107"/>
      <c r="X313" s="107"/>
      <c r="Y313" s="107"/>
      <c r="Z313" s="107"/>
      <c r="AA313" s="107"/>
      <c r="AB313" s="107"/>
      <c r="AC313" s="107"/>
      <c r="AD313" s="107"/>
      <c r="AE313" s="107"/>
      <c r="AF313" s="107">
        <f t="shared" ca="1" si="2"/>
        <v>79</v>
      </c>
      <c r="AG313" s="107"/>
      <c r="AH313" s="107"/>
      <c r="AI313" s="111"/>
      <c r="AJ313" s="111"/>
      <c r="AK313" s="111"/>
      <c r="AL313" s="111"/>
      <c r="AM313" s="112"/>
      <c r="AN313" s="112"/>
      <c r="AO313" s="5" t="s">
        <v>52</v>
      </c>
      <c r="AP313" s="112" t="s">
        <v>217</v>
      </c>
      <c r="AQ313" s="5" t="s">
        <v>451</v>
      </c>
      <c r="AR313" s="5" t="s">
        <v>110</v>
      </c>
      <c r="AS313" s="5">
        <v>8</v>
      </c>
      <c r="AT313" s="5">
        <v>1</v>
      </c>
      <c r="AU313" s="112"/>
      <c r="AV313" s="112" t="s">
        <v>72</v>
      </c>
    </row>
    <row r="314" spans="1:48">
      <c r="A314" s="107" t="s">
        <v>853</v>
      </c>
      <c r="B314" s="107"/>
      <c r="C314" s="107"/>
      <c r="D314" s="114" t="s">
        <v>854</v>
      </c>
      <c r="E314" s="107"/>
      <c r="F314" s="109">
        <v>45922</v>
      </c>
      <c r="G314" s="109">
        <v>45932</v>
      </c>
      <c r="H314" s="107" t="s">
        <v>855</v>
      </c>
      <c r="I314" s="109">
        <v>45938.658842592595</v>
      </c>
      <c r="J314" s="107"/>
      <c r="K314" s="107"/>
      <c r="L314" s="107">
        <v>2940.4</v>
      </c>
      <c r="M314" s="109" t="s">
        <v>49</v>
      </c>
      <c r="N314" s="108"/>
      <c r="O314" s="107"/>
      <c r="P314" s="107"/>
      <c r="Q314" s="107" t="s">
        <v>50</v>
      </c>
      <c r="R314" s="109" t="s">
        <v>51</v>
      </c>
      <c r="S314" s="107"/>
      <c r="T314" s="107"/>
      <c r="U314" s="110"/>
      <c r="V314" s="110"/>
      <c r="W314" s="107"/>
      <c r="X314" s="107"/>
      <c r="Y314" s="107"/>
      <c r="Z314" s="107"/>
      <c r="AA314" s="107"/>
      <c r="AB314" s="107"/>
      <c r="AC314" s="107"/>
      <c r="AD314" s="107"/>
      <c r="AE314" s="107"/>
      <c r="AF314" s="107">
        <f t="shared" ca="1" si="2"/>
        <v>80</v>
      </c>
      <c r="AG314" s="107"/>
      <c r="AH314" s="107"/>
      <c r="AI314" s="111"/>
      <c r="AJ314" s="111"/>
      <c r="AK314" s="111"/>
      <c r="AL314" s="111"/>
      <c r="AM314" s="112"/>
      <c r="AN314" s="112"/>
      <c r="AO314" s="5" t="s">
        <v>52</v>
      </c>
      <c r="AP314" s="112" t="s">
        <v>217</v>
      </c>
      <c r="AQ314" s="5" t="s">
        <v>686</v>
      </c>
      <c r="AR314" s="5" t="s">
        <v>79</v>
      </c>
      <c r="AS314" s="5">
        <v>16</v>
      </c>
      <c r="AT314" s="5">
        <v>2</v>
      </c>
      <c r="AU314" s="112"/>
      <c r="AV314" s="112" t="s">
        <v>79</v>
      </c>
    </row>
    <row r="315" spans="1:48">
      <c r="A315" s="107" t="s">
        <v>856</v>
      </c>
      <c r="B315" s="107"/>
      <c r="C315" s="107"/>
      <c r="D315" s="114" t="s">
        <v>857</v>
      </c>
      <c r="E315" s="107"/>
      <c r="F315" s="109">
        <v>45922</v>
      </c>
      <c r="G315" s="109">
        <v>45932</v>
      </c>
      <c r="H315" s="107"/>
      <c r="I315" s="109">
        <v>45927.683888888889</v>
      </c>
      <c r="J315" s="107"/>
      <c r="K315" s="107"/>
      <c r="L315" s="107">
        <v>2316.6</v>
      </c>
      <c r="M315" s="109" t="s">
        <v>49</v>
      </c>
      <c r="N315" s="108"/>
      <c r="O315" s="107"/>
      <c r="P315" s="107"/>
      <c r="Q315" s="107" t="s">
        <v>50</v>
      </c>
      <c r="R315" s="109" t="s">
        <v>51</v>
      </c>
      <c r="S315" s="107"/>
      <c r="T315" s="107"/>
      <c r="U315" s="110"/>
      <c r="V315" s="110"/>
      <c r="W315" s="107"/>
      <c r="X315" s="107"/>
      <c r="Y315" s="107"/>
      <c r="Z315" s="107"/>
      <c r="AA315" s="107"/>
      <c r="AB315" s="107"/>
      <c r="AC315" s="107"/>
      <c r="AD315" s="107"/>
      <c r="AE315" s="107"/>
      <c r="AF315" s="107">
        <f t="shared" ca="1" si="2"/>
        <v>80</v>
      </c>
      <c r="AG315" s="107"/>
      <c r="AH315" s="107"/>
      <c r="AI315" s="111"/>
      <c r="AJ315" s="111"/>
      <c r="AK315" s="111"/>
      <c r="AL315" s="111"/>
      <c r="AM315" s="112"/>
      <c r="AN315" s="112"/>
      <c r="AO315" s="5" t="s">
        <v>52</v>
      </c>
      <c r="AP315" s="112" t="s">
        <v>70</v>
      </c>
      <c r="AQ315" s="5" t="s">
        <v>451</v>
      </c>
      <c r="AR315" s="5" t="s">
        <v>79</v>
      </c>
      <c r="AS315" s="5">
        <v>24</v>
      </c>
      <c r="AT315" s="5">
        <v>3</v>
      </c>
      <c r="AU315" s="112"/>
      <c r="AV315" s="112" t="s">
        <v>79</v>
      </c>
    </row>
    <row r="316" spans="1:48">
      <c r="A316" s="107" t="s">
        <v>858</v>
      </c>
      <c r="B316" s="107"/>
      <c r="C316" s="107"/>
      <c r="D316" s="114" t="s">
        <v>859</v>
      </c>
      <c r="E316" s="107"/>
      <c r="F316" s="109">
        <v>45924</v>
      </c>
      <c r="G316" s="109">
        <v>45961</v>
      </c>
      <c r="H316" s="107" t="s">
        <v>860</v>
      </c>
      <c r="I316" s="109">
        <v>45941.351770833331</v>
      </c>
      <c r="J316" s="107"/>
      <c r="K316" s="107"/>
      <c r="L316" s="107">
        <v>21332.1</v>
      </c>
      <c r="M316" s="109" t="s">
        <v>49</v>
      </c>
      <c r="N316" s="108"/>
      <c r="O316" s="107"/>
      <c r="P316" s="107"/>
      <c r="Q316" s="107" t="s">
        <v>50</v>
      </c>
      <c r="R316" s="109" t="s">
        <v>51</v>
      </c>
      <c r="S316" s="107"/>
      <c r="T316" s="107"/>
      <c r="U316" s="110"/>
      <c r="V316" s="110"/>
      <c r="W316" s="107"/>
      <c r="X316" s="107"/>
      <c r="Y316" s="107"/>
      <c r="Z316" s="107"/>
      <c r="AA316" s="107"/>
      <c r="AB316" s="107"/>
      <c r="AC316" s="107"/>
      <c r="AD316" s="107"/>
      <c r="AE316" s="107"/>
      <c r="AF316" s="107">
        <f t="shared" ca="1" si="2"/>
        <v>78</v>
      </c>
      <c r="AG316" s="107"/>
      <c r="AH316" s="107"/>
      <c r="AI316" s="111"/>
      <c r="AJ316" s="111"/>
      <c r="AK316" s="111"/>
      <c r="AL316" s="111"/>
      <c r="AM316" s="112"/>
      <c r="AN316" s="112"/>
      <c r="AO316" s="5" t="s">
        <v>66</v>
      </c>
      <c r="AP316" s="112" t="s">
        <v>163</v>
      </c>
      <c r="AQ316" s="5" t="s">
        <v>686</v>
      </c>
      <c r="AR316" s="5" t="s">
        <v>809</v>
      </c>
      <c r="AS316" s="5">
        <v>256</v>
      </c>
      <c r="AT316" s="5">
        <v>16</v>
      </c>
      <c r="AU316" s="112"/>
      <c r="AV316" s="112" t="s">
        <v>56</v>
      </c>
    </row>
    <row r="317" spans="1:48">
      <c r="A317" s="107" t="s">
        <v>861</v>
      </c>
      <c r="B317" s="107"/>
      <c r="C317" s="107"/>
      <c r="D317" s="114" t="s">
        <v>862</v>
      </c>
      <c r="E317" s="107"/>
      <c r="F317" s="109">
        <v>45924</v>
      </c>
      <c r="G317" s="109">
        <v>45937</v>
      </c>
      <c r="H317" s="107" t="s">
        <v>863</v>
      </c>
      <c r="I317" s="109">
        <v>45943.74046296296</v>
      </c>
      <c r="J317" s="107"/>
      <c r="K317" s="107"/>
      <c r="L317" s="107">
        <v>11830.6</v>
      </c>
      <c r="M317" s="109" t="s">
        <v>49</v>
      </c>
      <c r="N317" s="108"/>
      <c r="O317" s="107"/>
      <c r="P317" s="107"/>
      <c r="Q317" s="107" t="s">
        <v>50</v>
      </c>
      <c r="R317" s="109" t="s">
        <v>51</v>
      </c>
      <c r="S317" s="107"/>
      <c r="T317" s="107"/>
      <c r="U317" s="110"/>
      <c r="V317" s="110"/>
      <c r="W317" s="107"/>
      <c r="X317" s="107"/>
      <c r="Y317" s="107"/>
      <c r="Z317" s="107"/>
      <c r="AA317" s="107"/>
      <c r="AB317" s="107"/>
      <c r="AC317" s="107"/>
      <c r="AD317" s="107"/>
      <c r="AE317" s="107"/>
      <c r="AF317" s="107">
        <f t="shared" ca="1" si="2"/>
        <v>78</v>
      </c>
      <c r="AG317" s="107"/>
      <c r="AH317" s="107"/>
      <c r="AI317" s="111"/>
      <c r="AJ317" s="111"/>
      <c r="AK317" s="111"/>
      <c r="AL317" s="111"/>
      <c r="AM317" s="112"/>
      <c r="AN317" s="112"/>
      <c r="AO317" s="5" t="s">
        <v>66</v>
      </c>
      <c r="AP317" s="112" t="s">
        <v>131</v>
      </c>
      <c r="AQ317" s="5" t="s">
        <v>686</v>
      </c>
      <c r="AR317" s="5" t="s">
        <v>79</v>
      </c>
      <c r="AS317" s="5">
        <v>80</v>
      </c>
      <c r="AT317" s="5">
        <v>10</v>
      </c>
      <c r="AU317" s="112"/>
      <c r="AV317" s="112" t="s">
        <v>79</v>
      </c>
    </row>
    <row r="318" spans="1:48">
      <c r="A318" s="107" t="s">
        <v>864</v>
      </c>
      <c r="B318" s="107"/>
      <c r="C318" s="107"/>
      <c r="D318" s="114" t="s">
        <v>865</v>
      </c>
      <c r="E318" s="107"/>
      <c r="F318" s="109">
        <v>45924</v>
      </c>
      <c r="G318" s="109">
        <v>45924</v>
      </c>
      <c r="H318" s="107"/>
      <c r="I318" s="109">
        <v>45923.600671296299</v>
      </c>
      <c r="J318" s="107"/>
      <c r="K318" s="107"/>
      <c r="L318" s="107">
        <v>148.5</v>
      </c>
      <c r="M318" s="109" t="s">
        <v>49</v>
      </c>
      <c r="N318" s="108"/>
      <c r="O318" s="107"/>
      <c r="P318" s="107"/>
      <c r="Q318" s="107" t="s">
        <v>50</v>
      </c>
      <c r="R318" s="109" t="s">
        <v>51</v>
      </c>
      <c r="S318" s="107"/>
      <c r="T318" s="107"/>
      <c r="U318" s="110"/>
      <c r="V318" s="110"/>
      <c r="W318" s="107"/>
      <c r="X318" s="107"/>
      <c r="Y318" s="107"/>
      <c r="Z318" s="107"/>
      <c r="AA318" s="107"/>
      <c r="AB318" s="107"/>
      <c r="AC318" s="107"/>
      <c r="AD318" s="107"/>
      <c r="AE318" s="107"/>
      <c r="AF318" s="107">
        <f t="shared" ca="1" si="2"/>
        <v>78</v>
      </c>
      <c r="AG318" s="107"/>
      <c r="AH318" s="107"/>
      <c r="AI318" s="111"/>
      <c r="AJ318" s="111"/>
      <c r="AK318" s="111"/>
      <c r="AL318" s="111"/>
      <c r="AM318" s="112"/>
      <c r="AN318" s="112"/>
      <c r="AO318" s="5" t="s">
        <v>66</v>
      </c>
      <c r="AP318" s="112" t="s">
        <v>866</v>
      </c>
      <c r="AQ318" s="5" t="s">
        <v>451</v>
      </c>
      <c r="AR318" s="5" t="s">
        <v>94</v>
      </c>
      <c r="AS318" s="5"/>
      <c r="AT318" s="5"/>
      <c r="AU318" s="112"/>
      <c r="AV318" s="112" t="s">
        <v>95</v>
      </c>
    </row>
    <row r="319" spans="1:48">
      <c r="A319" s="107" t="s">
        <v>867</v>
      </c>
      <c r="B319" s="107"/>
      <c r="C319" s="107"/>
      <c r="D319" s="114" t="s">
        <v>868</v>
      </c>
      <c r="E319" s="107"/>
      <c r="F319" s="109">
        <v>45924</v>
      </c>
      <c r="G319" s="109">
        <v>45961</v>
      </c>
      <c r="H319" s="107" t="s">
        <v>869</v>
      </c>
      <c r="I319" s="109">
        <v>45953.721979166665</v>
      </c>
      <c r="J319" s="107"/>
      <c r="K319" s="107"/>
      <c r="L319" s="107">
        <v>10313.4</v>
      </c>
      <c r="M319" s="109" t="s">
        <v>49</v>
      </c>
      <c r="N319" s="108"/>
      <c r="O319" s="107"/>
      <c r="P319" s="107"/>
      <c r="Q319" s="107" t="s">
        <v>50</v>
      </c>
      <c r="R319" s="109" t="s">
        <v>51</v>
      </c>
      <c r="S319" s="107"/>
      <c r="T319" s="107"/>
      <c r="U319" s="110"/>
      <c r="V319" s="110"/>
      <c r="W319" s="107"/>
      <c r="X319" s="107"/>
      <c r="Y319" s="107"/>
      <c r="Z319" s="107"/>
      <c r="AA319" s="107"/>
      <c r="AB319" s="107"/>
      <c r="AC319" s="107"/>
      <c r="AD319" s="107"/>
      <c r="AE319" s="107"/>
      <c r="AF319" s="107">
        <f t="shared" ca="1" si="2"/>
        <v>78</v>
      </c>
      <c r="AG319" s="107"/>
      <c r="AH319" s="107"/>
      <c r="AI319" s="111"/>
      <c r="AJ319" s="111"/>
      <c r="AK319" s="111"/>
      <c r="AL319" s="111"/>
      <c r="AM319" s="112"/>
      <c r="AN319" s="112"/>
      <c r="AO319" s="5" t="s">
        <v>66</v>
      </c>
      <c r="AP319" s="112" t="s">
        <v>267</v>
      </c>
      <c r="AQ319" s="5" t="s">
        <v>686</v>
      </c>
      <c r="AR319" s="5" t="s">
        <v>809</v>
      </c>
      <c r="AS319" s="5">
        <v>128</v>
      </c>
      <c r="AT319" s="5">
        <v>8</v>
      </c>
      <c r="AU319" s="112"/>
      <c r="AV319" s="112" t="s">
        <v>56</v>
      </c>
    </row>
    <row r="320" spans="1:48">
      <c r="A320" s="107" t="s">
        <v>870</v>
      </c>
      <c r="B320" s="107"/>
      <c r="C320" s="107"/>
      <c r="D320" s="114" t="s">
        <v>871</v>
      </c>
      <c r="E320" s="107"/>
      <c r="F320" s="109">
        <v>45924</v>
      </c>
      <c r="G320" s="109">
        <v>45938</v>
      </c>
      <c r="H320" s="107" t="s">
        <v>872</v>
      </c>
      <c r="I320" s="109">
        <v>45938.746331018519</v>
      </c>
      <c r="J320" s="107"/>
      <c r="K320" s="107"/>
      <c r="L320" s="107">
        <v>1564.2</v>
      </c>
      <c r="M320" s="109" t="s">
        <v>49</v>
      </c>
      <c r="N320" s="108"/>
      <c r="O320" s="107"/>
      <c r="P320" s="107"/>
      <c r="Q320" s="107" t="s">
        <v>50</v>
      </c>
      <c r="R320" s="109" t="s">
        <v>51</v>
      </c>
      <c r="S320" s="107"/>
      <c r="T320" s="107"/>
      <c r="U320" s="110"/>
      <c r="V320" s="110"/>
      <c r="W320" s="107"/>
      <c r="X320" s="107"/>
      <c r="Y320" s="107"/>
      <c r="Z320" s="107"/>
      <c r="AA320" s="107"/>
      <c r="AB320" s="107"/>
      <c r="AC320" s="107"/>
      <c r="AD320" s="107"/>
      <c r="AE320" s="107"/>
      <c r="AF320" s="107">
        <f t="shared" ca="1" si="2"/>
        <v>78</v>
      </c>
      <c r="AG320" s="107"/>
      <c r="AH320" s="107"/>
      <c r="AI320" s="111"/>
      <c r="AJ320" s="111"/>
      <c r="AK320" s="111"/>
      <c r="AL320" s="111"/>
      <c r="AM320" s="112"/>
      <c r="AN320" s="112"/>
      <c r="AO320" s="5" t="s">
        <v>66</v>
      </c>
      <c r="AP320" s="112" t="s">
        <v>163</v>
      </c>
      <c r="AQ320" s="5" t="s">
        <v>686</v>
      </c>
      <c r="AR320" s="5" t="s">
        <v>79</v>
      </c>
      <c r="AS320" s="5">
        <v>16</v>
      </c>
      <c r="AT320" s="5">
        <v>2</v>
      </c>
      <c r="AU320" s="112"/>
      <c r="AV320" s="112" t="s">
        <v>79</v>
      </c>
    </row>
    <row r="321" spans="1:48">
      <c r="A321" s="107" t="s">
        <v>873</v>
      </c>
      <c r="B321" s="107"/>
      <c r="C321" s="107"/>
      <c r="D321" s="114" t="s">
        <v>874</v>
      </c>
      <c r="E321" s="107"/>
      <c r="F321" s="109">
        <v>45939</v>
      </c>
      <c r="G321" s="109">
        <v>45952.958333333336</v>
      </c>
      <c r="H321" s="107"/>
      <c r="I321" s="109">
        <v>45952.632060185184</v>
      </c>
      <c r="J321" s="107"/>
      <c r="K321" s="107"/>
      <c r="L321" s="107">
        <v>1940.4</v>
      </c>
      <c r="M321" s="109" t="s">
        <v>49</v>
      </c>
      <c r="N321" s="108"/>
      <c r="O321" s="107"/>
      <c r="P321" s="107"/>
      <c r="Q321" s="107" t="s">
        <v>50</v>
      </c>
      <c r="R321" s="109" t="s">
        <v>51</v>
      </c>
      <c r="S321" s="107"/>
      <c r="T321" s="107"/>
      <c r="U321" s="110"/>
      <c r="V321" s="110"/>
      <c r="W321" s="107"/>
      <c r="X321" s="107"/>
      <c r="Y321" s="107"/>
      <c r="Z321" s="107"/>
      <c r="AA321" s="107"/>
      <c r="AB321" s="107"/>
      <c r="AC321" s="107"/>
      <c r="AD321" s="107"/>
      <c r="AE321" s="107"/>
      <c r="AF321" s="107">
        <f t="shared" ca="1" si="2"/>
        <v>63</v>
      </c>
      <c r="AG321" s="107"/>
      <c r="AH321" s="107"/>
      <c r="AI321" s="111"/>
      <c r="AJ321" s="111"/>
      <c r="AK321" s="111"/>
      <c r="AL321" s="111"/>
      <c r="AM321" s="112"/>
      <c r="AN321" s="112"/>
      <c r="AO321" s="5" t="s">
        <v>66</v>
      </c>
      <c r="AP321" s="112" t="s">
        <v>193</v>
      </c>
      <c r="AQ321" s="5" t="s">
        <v>686</v>
      </c>
      <c r="AR321" s="5" t="s">
        <v>79</v>
      </c>
      <c r="AS321" s="5">
        <v>16</v>
      </c>
      <c r="AT321" s="5">
        <v>2</v>
      </c>
      <c r="AU321" s="112"/>
      <c r="AV321" s="112" t="s">
        <v>79</v>
      </c>
    </row>
    <row r="322" spans="1:48">
      <c r="A322" s="107" t="s">
        <v>875</v>
      </c>
      <c r="B322" s="107"/>
      <c r="C322" s="107"/>
      <c r="D322" s="114" t="s">
        <v>876</v>
      </c>
      <c r="E322" s="107"/>
      <c r="F322" s="109">
        <v>45924</v>
      </c>
      <c r="G322" s="109">
        <v>45931</v>
      </c>
      <c r="H322" s="107"/>
      <c r="I322" s="109">
        <v>45927.742118055554</v>
      </c>
      <c r="J322" s="107"/>
      <c r="K322" s="107"/>
      <c r="L322" s="107">
        <v>346.5</v>
      </c>
      <c r="M322" s="109" t="s">
        <v>49</v>
      </c>
      <c r="N322" s="108"/>
      <c r="O322" s="107"/>
      <c r="P322" s="107"/>
      <c r="Q322" s="107" t="s">
        <v>50</v>
      </c>
      <c r="R322" s="109" t="s">
        <v>51</v>
      </c>
      <c r="S322" s="107"/>
      <c r="T322" s="107"/>
      <c r="U322" s="110"/>
      <c r="V322" s="110"/>
      <c r="W322" s="107"/>
      <c r="X322" s="107"/>
      <c r="Y322" s="107"/>
      <c r="Z322" s="107"/>
      <c r="AA322" s="107"/>
      <c r="AB322" s="107"/>
      <c r="AC322" s="107"/>
      <c r="AD322" s="107"/>
      <c r="AE322" s="107"/>
      <c r="AF322" s="107">
        <f t="shared" ca="1" si="2"/>
        <v>78</v>
      </c>
      <c r="AG322" s="107"/>
      <c r="AH322" s="107"/>
      <c r="AI322" s="111"/>
      <c r="AJ322" s="111"/>
      <c r="AK322" s="111"/>
      <c r="AL322" s="111"/>
      <c r="AM322" s="112"/>
      <c r="AN322" s="112"/>
      <c r="AO322" s="5" t="s">
        <v>52</v>
      </c>
      <c r="AP322" s="112" t="s">
        <v>877</v>
      </c>
      <c r="AQ322" s="5" t="s">
        <v>451</v>
      </c>
      <c r="AR322" s="5" t="s">
        <v>132</v>
      </c>
      <c r="AS322" s="5">
        <v>8</v>
      </c>
      <c r="AT322" s="5">
        <v>1</v>
      </c>
      <c r="AU322" s="112"/>
      <c r="AV322" s="112" t="s">
        <v>72</v>
      </c>
    </row>
    <row r="323" spans="1:48">
      <c r="A323" s="107" t="s">
        <v>878</v>
      </c>
      <c r="B323" s="107"/>
      <c r="C323" s="107"/>
      <c r="D323" s="114" t="s">
        <v>879</v>
      </c>
      <c r="E323" s="107"/>
      <c r="F323" s="109">
        <v>45925</v>
      </c>
      <c r="G323" s="109">
        <v>45931</v>
      </c>
      <c r="H323" s="107"/>
      <c r="I323" s="109">
        <v>45927.686874999999</v>
      </c>
      <c r="J323" s="107"/>
      <c r="K323" s="107"/>
      <c r="L323" s="107">
        <v>346.5</v>
      </c>
      <c r="M323" s="109" t="s">
        <v>49</v>
      </c>
      <c r="N323" s="108"/>
      <c r="O323" s="107"/>
      <c r="P323" s="107"/>
      <c r="Q323" s="107" t="s">
        <v>50</v>
      </c>
      <c r="R323" s="109" t="s">
        <v>51</v>
      </c>
      <c r="S323" s="107"/>
      <c r="T323" s="107"/>
      <c r="U323" s="110"/>
      <c r="V323" s="110"/>
      <c r="W323" s="107"/>
      <c r="X323" s="107"/>
      <c r="Y323" s="107"/>
      <c r="Z323" s="107"/>
      <c r="AA323" s="107"/>
      <c r="AB323" s="107"/>
      <c r="AC323" s="107"/>
      <c r="AD323" s="107"/>
      <c r="AE323" s="107"/>
      <c r="AF323" s="107">
        <f t="shared" ca="1" si="2"/>
        <v>77</v>
      </c>
      <c r="AG323" s="107"/>
      <c r="AH323" s="107"/>
      <c r="AI323" s="111"/>
      <c r="AJ323" s="111"/>
      <c r="AK323" s="111"/>
      <c r="AL323" s="111"/>
      <c r="AM323" s="112"/>
      <c r="AN323" s="112"/>
      <c r="AO323" s="5" t="s">
        <v>52</v>
      </c>
      <c r="AP323" s="112" t="s">
        <v>241</v>
      </c>
      <c r="AQ323" s="5" t="s">
        <v>451</v>
      </c>
      <c r="AR323" s="5" t="s">
        <v>132</v>
      </c>
      <c r="AS323" s="5">
        <v>8</v>
      </c>
      <c r="AT323" s="5">
        <v>1</v>
      </c>
      <c r="AU323" s="112"/>
      <c r="AV323" s="112" t="s">
        <v>72</v>
      </c>
    </row>
    <row r="324" spans="1:48">
      <c r="A324" s="107" t="s">
        <v>880</v>
      </c>
      <c r="B324" s="107"/>
      <c r="C324" s="107"/>
      <c r="D324" s="114" t="s">
        <v>881</v>
      </c>
      <c r="E324" s="107"/>
      <c r="F324" s="109">
        <v>45925</v>
      </c>
      <c r="G324" s="109">
        <v>45925</v>
      </c>
      <c r="H324" s="107"/>
      <c r="I324" s="109">
        <v>45925.560439814813</v>
      </c>
      <c r="J324" s="107"/>
      <c r="K324" s="107"/>
      <c r="L324" s="107">
        <v>162.86000000000001</v>
      </c>
      <c r="M324" s="109" t="s">
        <v>49</v>
      </c>
      <c r="N324" s="108"/>
      <c r="O324" s="107"/>
      <c r="P324" s="107"/>
      <c r="Q324" s="107" t="s">
        <v>50</v>
      </c>
      <c r="R324" s="109" t="s">
        <v>51</v>
      </c>
      <c r="S324" s="107"/>
      <c r="T324" s="107"/>
      <c r="U324" s="110"/>
      <c r="V324" s="110"/>
      <c r="W324" s="107"/>
      <c r="X324" s="107"/>
      <c r="Y324" s="107"/>
      <c r="Z324" s="107"/>
      <c r="AA324" s="107"/>
      <c r="AB324" s="107"/>
      <c r="AC324" s="107"/>
      <c r="AD324" s="107"/>
      <c r="AE324" s="107"/>
      <c r="AF324" s="107">
        <f t="shared" ca="1" si="2"/>
        <v>77</v>
      </c>
      <c r="AG324" s="107"/>
      <c r="AH324" s="107"/>
      <c r="AI324" s="111"/>
      <c r="AJ324" s="111"/>
      <c r="AK324" s="111"/>
      <c r="AL324" s="111"/>
      <c r="AM324" s="112"/>
      <c r="AN324" s="112"/>
      <c r="AO324" s="5" t="s">
        <v>66</v>
      </c>
      <c r="AP324" s="112" t="s">
        <v>882</v>
      </c>
      <c r="AQ324" s="5" t="s">
        <v>451</v>
      </c>
      <c r="AR324" s="5" t="s">
        <v>94</v>
      </c>
      <c r="AS324" s="5"/>
      <c r="AT324" s="5"/>
      <c r="AU324" s="112"/>
      <c r="AV324" s="112" t="s">
        <v>95</v>
      </c>
    </row>
    <row r="325" spans="1:48">
      <c r="A325" s="107" t="s">
        <v>883</v>
      </c>
      <c r="B325" s="107"/>
      <c r="C325" s="107"/>
      <c r="D325" s="114" t="s">
        <v>884</v>
      </c>
      <c r="E325" s="107"/>
      <c r="F325" s="109">
        <v>45926</v>
      </c>
      <c r="G325" s="109">
        <v>45961</v>
      </c>
      <c r="H325" s="107" t="s">
        <v>885</v>
      </c>
      <c r="I325" s="109">
        <v>45957.468101851853</v>
      </c>
      <c r="J325" s="107"/>
      <c r="K325" s="107"/>
      <c r="L325" s="107">
        <v>10063.4</v>
      </c>
      <c r="M325" s="109" t="s">
        <v>49</v>
      </c>
      <c r="N325" s="108"/>
      <c r="O325" s="107"/>
      <c r="P325" s="107"/>
      <c r="Q325" s="107" t="s">
        <v>50</v>
      </c>
      <c r="R325" s="109" t="s">
        <v>51</v>
      </c>
      <c r="S325" s="107"/>
      <c r="T325" s="107"/>
      <c r="U325" s="110"/>
      <c r="V325" s="110"/>
      <c r="W325" s="107"/>
      <c r="X325" s="107"/>
      <c r="Y325" s="107"/>
      <c r="Z325" s="107"/>
      <c r="AA325" s="107"/>
      <c r="AB325" s="107"/>
      <c r="AC325" s="107"/>
      <c r="AD325" s="107"/>
      <c r="AE325" s="107"/>
      <c r="AF325" s="107">
        <f t="shared" ca="1" si="2"/>
        <v>76</v>
      </c>
      <c r="AG325" s="107"/>
      <c r="AH325" s="107"/>
      <c r="AI325" s="111"/>
      <c r="AJ325" s="111"/>
      <c r="AK325" s="111"/>
      <c r="AL325" s="111"/>
      <c r="AM325" s="112"/>
      <c r="AN325" s="112"/>
      <c r="AO325" s="5" t="s">
        <v>66</v>
      </c>
      <c r="AP325" s="112" t="s">
        <v>131</v>
      </c>
      <c r="AQ325" s="5" t="s">
        <v>686</v>
      </c>
      <c r="AR325" s="5" t="s">
        <v>809</v>
      </c>
      <c r="AS325" s="5">
        <v>128</v>
      </c>
      <c r="AT325" s="5">
        <v>8</v>
      </c>
      <c r="AU325" s="112"/>
      <c r="AV325" s="112" t="s">
        <v>56</v>
      </c>
    </row>
    <row r="326" spans="1:48">
      <c r="A326" s="107" t="s">
        <v>886</v>
      </c>
      <c r="B326" s="107"/>
      <c r="C326" s="107"/>
      <c r="D326" s="114" t="s">
        <v>887</v>
      </c>
      <c r="E326" s="107"/>
      <c r="F326" s="109">
        <v>45929</v>
      </c>
      <c r="G326" s="109">
        <v>45933</v>
      </c>
      <c r="H326" s="107"/>
      <c r="I326" s="109">
        <v>45929.74900462963</v>
      </c>
      <c r="J326" s="107"/>
      <c r="K326" s="107"/>
      <c r="L326" s="107">
        <v>514.79999999999995</v>
      </c>
      <c r="M326" s="109" t="s">
        <v>49</v>
      </c>
      <c r="N326" s="108"/>
      <c r="O326" s="107"/>
      <c r="P326" s="107"/>
      <c r="Q326" s="107" t="s">
        <v>50</v>
      </c>
      <c r="R326" s="109" t="s">
        <v>51</v>
      </c>
      <c r="S326" s="107"/>
      <c r="T326" s="107"/>
      <c r="U326" s="110"/>
      <c r="V326" s="110"/>
      <c r="W326" s="107"/>
      <c r="X326" s="107"/>
      <c r="Y326" s="107"/>
      <c r="Z326" s="107"/>
      <c r="AA326" s="107"/>
      <c r="AB326" s="107"/>
      <c r="AC326" s="107"/>
      <c r="AD326" s="107"/>
      <c r="AE326" s="107"/>
      <c r="AF326" s="107">
        <f t="shared" ca="1" si="2"/>
        <v>73</v>
      </c>
      <c r="AG326" s="107"/>
      <c r="AH326" s="107"/>
      <c r="AI326" s="111"/>
      <c r="AJ326" s="111"/>
      <c r="AK326" s="111"/>
      <c r="AL326" s="111"/>
      <c r="AM326" s="112"/>
      <c r="AN326" s="112"/>
      <c r="AO326" s="5" t="s">
        <v>52</v>
      </c>
      <c r="AP326" s="112" t="s">
        <v>112</v>
      </c>
      <c r="AQ326" s="5" t="s">
        <v>451</v>
      </c>
      <c r="AR326" s="5" t="s">
        <v>71</v>
      </c>
      <c r="AS326" s="5">
        <v>8</v>
      </c>
      <c r="AT326" s="5">
        <v>1</v>
      </c>
      <c r="AU326" s="112"/>
      <c r="AV326" s="112" t="s">
        <v>72</v>
      </c>
    </row>
    <row r="327" spans="1:48">
      <c r="A327" s="107" t="s">
        <v>888</v>
      </c>
      <c r="B327" s="107"/>
      <c r="C327" s="107"/>
      <c r="D327" s="114" t="s">
        <v>889</v>
      </c>
      <c r="E327" s="107"/>
      <c r="F327" s="109">
        <v>45929</v>
      </c>
      <c r="G327" s="109">
        <v>45940</v>
      </c>
      <c r="H327" s="107"/>
      <c r="I327" s="109">
        <v>45936.391134259262</v>
      </c>
      <c r="J327" s="107"/>
      <c r="K327" s="107"/>
      <c r="L327" s="107">
        <v>3529.29</v>
      </c>
      <c r="M327" s="109" t="s">
        <v>49</v>
      </c>
      <c r="N327" s="108"/>
      <c r="O327" s="107"/>
      <c r="P327" s="107"/>
      <c r="Q327" s="107" t="s">
        <v>50</v>
      </c>
      <c r="R327" s="109" t="s">
        <v>51</v>
      </c>
      <c r="S327" s="107"/>
      <c r="T327" s="107"/>
      <c r="U327" s="110"/>
      <c r="V327" s="110"/>
      <c r="W327" s="107"/>
      <c r="X327" s="107"/>
      <c r="Y327" s="107"/>
      <c r="Z327" s="107"/>
      <c r="AA327" s="107"/>
      <c r="AB327" s="107"/>
      <c r="AC327" s="107"/>
      <c r="AD327" s="107"/>
      <c r="AE327" s="107"/>
      <c r="AF327" s="107">
        <f t="shared" ca="1" si="2"/>
        <v>73</v>
      </c>
      <c r="AG327" s="107"/>
      <c r="AH327" s="107"/>
      <c r="AI327" s="111"/>
      <c r="AJ327" s="111"/>
      <c r="AK327" s="111"/>
      <c r="AL327" s="111"/>
      <c r="AM327" s="112"/>
      <c r="AN327" s="112"/>
      <c r="AO327" s="5" t="s">
        <v>52</v>
      </c>
      <c r="AP327" s="112" t="s">
        <v>147</v>
      </c>
      <c r="AQ327" s="5" t="s">
        <v>686</v>
      </c>
      <c r="AR327" s="5" t="s">
        <v>91</v>
      </c>
      <c r="AS327" s="5">
        <v>1</v>
      </c>
      <c r="AT327" s="5">
        <v>1</v>
      </c>
      <c r="AU327" s="112"/>
      <c r="AV327" s="112" t="s">
        <v>91</v>
      </c>
    </row>
    <row r="328" spans="1:48">
      <c r="A328" s="107" t="s">
        <v>890</v>
      </c>
      <c r="B328" s="107"/>
      <c r="C328" s="107"/>
      <c r="D328" s="114" t="s">
        <v>891</v>
      </c>
      <c r="E328" s="107"/>
      <c r="F328" s="109">
        <v>45930</v>
      </c>
      <c r="G328" s="109">
        <v>45936</v>
      </c>
      <c r="H328" s="107" t="s">
        <v>892</v>
      </c>
      <c r="I328" s="109"/>
      <c r="J328" s="107"/>
      <c r="K328" s="107"/>
      <c r="L328" s="107">
        <v>346.5</v>
      </c>
      <c r="M328" s="109" t="s">
        <v>75</v>
      </c>
      <c r="N328" s="108"/>
      <c r="O328" s="107"/>
      <c r="P328" s="107"/>
      <c r="Q328" s="107" t="s">
        <v>294</v>
      </c>
      <c r="R328" s="109" t="s">
        <v>87</v>
      </c>
      <c r="S328" s="107"/>
      <c r="T328" s="107"/>
      <c r="U328" s="110"/>
      <c r="V328" s="110"/>
      <c r="W328" s="107"/>
      <c r="X328" s="107"/>
      <c r="Y328" s="107"/>
      <c r="Z328" s="107"/>
      <c r="AA328" s="107"/>
      <c r="AB328" s="107"/>
      <c r="AC328" s="107"/>
      <c r="AD328" s="107"/>
      <c r="AE328" s="107"/>
      <c r="AF328" s="107">
        <f t="shared" ca="1" si="2"/>
        <v>72</v>
      </c>
      <c r="AG328" s="107"/>
      <c r="AH328" s="107"/>
      <c r="AI328" s="111"/>
      <c r="AJ328" s="111"/>
      <c r="AK328" s="111"/>
      <c r="AL328" s="111"/>
      <c r="AM328" s="112"/>
      <c r="AN328" s="112"/>
      <c r="AO328" s="5" t="s">
        <v>66</v>
      </c>
      <c r="AP328" s="112" t="s">
        <v>301</v>
      </c>
      <c r="AQ328" s="5" t="s">
        <v>686</v>
      </c>
      <c r="AR328" s="5" t="s">
        <v>132</v>
      </c>
      <c r="AS328" s="5">
        <v>8</v>
      </c>
      <c r="AT328" s="5">
        <v>1</v>
      </c>
      <c r="AU328" s="112"/>
      <c r="AV328" s="112" t="s">
        <v>72</v>
      </c>
    </row>
    <row r="329" spans="1:48">
      <c r="A329" s="107" t="s">
        <v>893</v>
      </c>
      <c r="B329" s="107"/>
      <c r="C329" s="107"/>
      <c r="D329" s="114" t="s">
        <v>894</v>
      </c>
      <c r="E329" s="107"/>
      <c r="F329" s="109">
        <v>45931</v>
      </c>
      <c r="G329" s="109">
        <v>45945</v>
      </c>
      <c r="H329" s="107" t="s">
        <v>895</v>
      </c>
      <c r="I329" s="109">
        <v>45952.716053240743</v>
      </c>
      <c r="J329" s="107"/>
      <c r="K329" s="107"/>
      <c r="L329" s="107">
        <v>13375</v>
      </c>
      <c r="M329" s="109" t="s">
        <v>49</v>
      </c>
      <c r="N329" s="108"/>
      <c r="O329" s="107"/>
      <c r="P329" s="107"/>
      <c r="Q329" s="107" t="s">
        <v>50</v>
      </c>
      <c r="R329" s="109" t="s">
        <v>51</v>
      </c>
      <c r="S329" s="107"/>
      <c r="T329" s="107"/>
      <c r="U329" s="110"/>
      <c r="V329" s="110"/>
      <c r="W329" s="107"/>
      <c r="X329" s="107"/>
      <c r="Y329" s="107"/>
      <c r="Z329" s="107"/>
      <c r="AA329" s="107"/>
      <c r="AB329" s="107"/>
      <c r="AC329" s="107"/>
      <c r="AD329" s="107"/>
      <c r="AE329" s="107"/>
      <c r="AF329" s="107">
        <f t="shared" ca="1" si="2"/>
        <v>71</v>
      </c>
      <c r="AG329" s="107"/>
      <c r="AH329" s="107"/>
      <c r="AI329" s="111"/>
      <c r="AJ329" s="111"/>
      <c r="AK329" s="111"/>
      <c r="AL329" s="111"/>
      <c r="AM329" s="112"/>
      <c r="AN329" s="112"/>
      <c r="AO329" s="5" t="s">
        <v>66</v>
      </c>
      <c r="AP329" s="112" t="s">
        <v>301</v>
      </c>
      <c r="AQ329" s="5" t="s">
        <v>686</v>
      </c>
      <c r="AR329" s="5" t="s">
        <v>79</v>
      </c>
      <c r="AS329" s="5">
        <v>384</v>
      </c>
      <c r="AT329" s="5">
        <v>48</v>
      </c>
      <c r="AU329" s="112"/>
      <c r="AV329" s="112" t="s">
        <v>79</v>
      </c>
    </row>
    <row r="330" spans="1:48">
      <c r="A330" s="107" t="s">
        <v>896</v>
      </c>
      <c r="B330" s="107"/>
      <c r="C330" s="107"/>
      <c r="D330" s="114" t="s">
        <v>897</v>
      </c>
      <c r="E330" s="107"/>
      <c r="F330" s="109">
        <v>45931</v>
      </c>
      <c r="G330" s="109">
        <v>45938</v>
      </c>
      <c r="H330" s="107"/>
      <c r="I330" s="109">
        <v>45938.639479166668</v>
      </c>
      <c r="J330" s="107"/>
      <c r="K330" s="107"/>
      <c r="L330" s="107">
        <v>346.5</v>
      </c>
      <c r="M330" s="109" t="s">
        <v>49</v>
      </c>
      <c r="N330" s="108"/>
      <c r="O330" s="107"/>
      <c r="P330" s="107"/>
      <c r="Q330" s="107" t="s">
        <v>50</v>
      </c>
      <c r="R330" s="109" t="s">
        <v>51</v>
      </c>
      <c r="S330" s="107"/>
      <c r="T330" s="107"/>
      <c r="U330" s="110"/>
      <c r="V330" s="110"/>
      <c r="W330" s="107"/>
      <c r="X330" s="107"/>
      <c r="Y330" s="107"/>
      <c r="Z330" s="107"/>
      <c r="AA330" s="107"/>
      <c r="AB330" s="107"/>
      <c r="AC330" s="107"/>
      <c r="AD330" s="107"/>
      <c r="AE330" s="107"/>
      <c r="AF330" s="107">
        <f t="shared" ca="1" si="2"/>
        <v>71</v>
      </c>
      <c r="AG330" s="107"/>
      <c r="AH330" s="107"/>
      <c r="AI330" s="111"/>
      <c r="AJ330" s="111"/>
      <c r="AK330" s="111"/>
      <c r="AL330" s="111"/>
      <c r="AM330" s="112"/>
      <c r="AN330" s="112"/>
      <c r="AO330" s="5" t="s">
        <v>66</v>
      </c>
      <c r="AP330" s="112" t="s">
        <v>67</v>
      </c>
      <c r="AQ330" s="5" t="s">
        <v>686</v>
      </c>
      <c r="AR330" s="5" t="s">
        <v>132</v>
      </c>
      <c r="AS330" s="5">
        <v>8</v>
      </c>
      <c r="AT330" s="5">
        <v>1</v>
      </c>
      <c r="AU330" s="112"/>
      <c r="AV330" s="112" t="s">
        <v>72</v>
      </c>
    </row>
    <row r="331" spans="1:48">
      <c r="A331" s="107" t="s">
        <v>898</v>
      </c>
      <c r="B331" s="107"/>
      <c r="C331" s="107"/>
      <c r="D331" s="114" t="s">
        <v>899</v>
      </c>
      <c r="E331" s="107"/>
      <c r="F331" s="109">
        <v>45931</v>
      </c>
      <c r="G331" s="109">
        <v>45961</v>
      </c>
      <c r="H331" s="107" t="s">
        <v>900</v>
      </c>
      <c r="I331" s="109">
        <v>45943.35</v>
      </c>
      <c r="J331" s="107"/>
      <c r="K331" s="107"/>
      <c r="L331" s="107">
        <v>267.3</v>
      </c>
      <c r="M331" s="109" t="s">
        <v>49</v>
      </c>
      <c r="N331" s="108"/>
      <c r="O331" s="107"/>
      <c r="P331" s="107"/>
      <c r="Q331" s="107" t="s">
        <v>50</v>
      </c>
      <c r="R331" s="109" t="s">
        <v>51</v>
      </c>
      <c r="S331" s="107"/>
      <c r="T331" s="107"/>
      <c r="U331" s="110"/>
      <c r="V331" s="110"/>
      <c r="W331" s="107"/>
      <c r="X331" s="107"/>
      <c r="Y331" s="107"/>
      <c r="Z331" s="107"/>
      <c r="AA331" s="107"/>
      <c r="AB331" s="107"/>
      <c r="AC331" s="107"/>
      <c r="AD331" s="107"/>
      <c r="AE331" s="107"/>
      <c r="AF331" s="107">
        <f t="shared" ca="1" si="2"/>
        <v>71</v>
      </c>
      <c r="AG331" s="107"/>
      <c r="AH331" s="107"/>
      <c r="AI331" s="111"/>
      <c r="AJ331" s="111"/>
      <c r="AK331" s="111"/>
      <c r="AL331" s="111"/>
      <c r="AM331" s="112"/>
      <c r="AN331" s="112"/>
      <c r="AO331" s="5" t="s">
        <v>66</v>
      </c>
      <c r="AP331" s="112" t="s">
        <v>901</v>
      </c>
      <c r="AQ331" s="5" t="s">
        <v>686</v>
      </c>
      <c r="AR331" s="5" t="s">
        <v>55</v>
      </c>
      <c r="AS331" s="5">
        <v>40</v>
      </c>
      <c r="AT331" s="5">
        <v>5</v>
      </c>
      <c r="AU331" s="112"/>
      <c r="AV331" s="112" t="s">
        <v>56</v>
      </c>
    </row>
    <row r="332" spans="1:48">
      <c r="A332" s="107" t="s">
        <v>902</v>
      </c>
      <c r="B332" s="107"/>
      <c r="C332" s="107"/>
      <c r="D332" s="114" t="s">
        <v>903</v>
      </c>
      <c r="E332" s="107"/>
      <c r="F332" s="109">
        <v>45931</v>
      </c>
      <c r="G332" s="109">
        <v>45945</v>
      </c>
      <c r="H332" s="107"/>
      <c r="I332" s="109"/>
      <c r="J332" s="107"/>
      <c r="K332" s="107"/>
      <c r="L332" s="107"/>
      <c r="M332" s="109" t="s">
        <v>75</v>
      </c>
      <c r="N332" s="108"/>
      <c r="O332" s="107"/>
      <c r="P332" s="107"/>
      <c r="Q332" s="107" t="s">
        <v>294</v>
      </c>
      <c r="R332" s="109" t="s">
        <v>87</v>
      </c>
      <c r="S332" s="107"/>
      <c r="T332" s="107"/>
      <c r="U332" s="110"/>
      <c r="V332" s="110"/>
      <c r="W332" s="107"/>
      <c r="X332" s="107"/>
      <c r="Y332" s="107"/>
      <c r="Z332" s="107"/>
      <c r="AA332" s="107"/>
      <c r="AB332" s="107"/>
      <c r="AC332" s="107"/>
      <c r="AD332" s="107"/>
      <c r="AE332" s="107"/>
      <c r="AF332" s="107">
        <f t="shared" ca="1" si="2"/>
        <v>71</v>
      </c>
      <c r="AG332" s="107"/>
      <c r="AH332" s="107"/>
      <c r="AI332" s="111"/>
      <c r="AJ332" s="111"/>
      <c r="AK332" s="111"/>
      <c r="AL332" s="111"/>
      <c r="AM332" s="112"/>
      <c r="AN332" s="112"/>
      <c r="AO332" s="5" t="s">
        <v>52</v>
      </c>
      <c r="AP332" s="112"/>
      <c r="AQ332" s="5" t="s">
        <v>686</v>
      </c>
      <c r="AR332" s="5" t="s">
        <v>94</v>
      </c>
      <c r="AS332" s="5"/>
      <c r="AT332" s="5"/>
      <c r="AU332" s="112"/>
      <c r="AV332" s="112"/>
    </row>
    <row r="333" spans="1:48">
      <c r="A333" s="107" t="s">
        <v>904</v>
      </c>
      <c r="B333" s="107"/>
      <c r="C333" s="107"/>
      <c r="D333" s="114" t="s">
        <v>905</v>
      </c>
      <c r="E333" s="107"/>
      <c r="F333" s="109">
        <v>45932</v>
      </c>
      <c r="G333" s="109">
        <v>45938</v>
      </c>
      <c r="H333" s="107"/>
      <c r="I333" s="109">
        <v>45936.720324074071</v>
      </c>
      <c r="J333" s="107"/>
      <c r="K333" s="107"/>
      <c r="L333" s="107">
        <v>514.79999999999995</v>
      </c>
      <c r="M333" s="109" t="s">
        <v>49</v>
      </c>
      <c r="N333" s="108"/>
      <c r="O333" s="107"/>
      <c r="P333" s="107"/>
      <c r="Q333" s="107" t="s">
        <v>50</v>
      </c>
      <c r="R333" s="109" t="s">
        <v>51</v>
      </c>
      <c r="S333" s="107"/>
      <c r="T333" s="107"/>
      <c r="U333" s="110"/>
      <c r="V333" s="110"/>
      <c r="W333" s="107"/>
      <c r="X333" s="107"/>
      <c r="Y333" s="107"/>
      <c r="Z333" s="107"/>
      <c r="AA333" s="107"/>
      <c r="AB333" s="107"/>
      <c r="AC333" s="107"/>
      <c r="AD333" s="107"/>
      <c r="AE333" s="107"/>
      <c r="AF333" s="107">
        <f t="shared" ca="1" si="2"/>
        <v>70</v>
      </c>
      <c r="AG333" s="107"/>
      <c r="AH333" s="107"/>
      <c r="AI333" s="111"/>
      <c r="AJ333" s="111"/>
      <c r="AK333" s="111"/>
      <c r="AL333" s="111"/>
      <c r="AM333" s="112"/>
      <c r="AN333" s="112"/>
      <c r="AO333" s="5" t="s">
        <v>52</v>
      </c>
      <c r="AP333" s="112" t="s">
        <v>217</v>
      </c>
      <c r="AQ333" s="5" t="s">
        <v>686</v>
      </c>
      <c r="AR333" s="5" t="s">
        <v>68</v>
      </c>
      <c r="AS333" s="5">
        <v>8</v>
      </c>
      <c r="AT333" s="5">
        <v>1</v>
      </c>
      <c r="AU333" s="112"/>
      <c r="AV333" s="112" t="s">
        <v>72</v>
      </c>
    </row>
    <row r="334" spans="1:48">
      <c r="A334" s="107" t="s">
        <v>906</v>
      </c>
      <c r="B334" s="107"/>
      <c r="C334" s="107"/>
      <c r="D334" s="114" t="s">
        <v>907</v>
      </c>
      <c r="E334" s="107"/>
      <c r="F334" s="109">
        <v>45932</v>
      </c>
      <c r="G334" s="109">
        <v>45939</v>
      </c>
      <c r="H334" s="107"/>
      <c r="I334" s="109">
        <v>45936.470231481479</v>
      </c>
      <c r="J334" s="107"/>
      <c r="K334" s="107"/>
      <c r="L334" s="107">
        <v>133.65</v>
      </c>
      <c r="M334" s="109" t="s">
        <v>49</v>
      </c>
      <c r="N334" s="108"/>
      <c r="O334" s="107"/>
      <c r="P334" s="107"/>
      <c r="Q334" s="107" t="s">
        <v>50</v>
      </c>
      <c r="R334" s="109" t="s">
        <v>51</v>
      </c>
      <c r="S334" s="107"/>
      <c r="T334" s="107"/>
      <c r="U334" s="110"/>
      <c r="V334" s="110"/>
      <c r="W334" s="107"/>
      <c r="X334" s="107"/>
      <c r="Y334" s="107"/>
      <c r="Z334" s="107"/>
      <c r="AA334" s="107"/>
      <c r="AB334" s="107"/>
      <c r="AC334" s="107"/>
      <c r="AD334" s="107"/>
      <c r="AE334" s="107"/>
      <c r="AF334" s="107">
        <f t="shared" ca="1" si="2"/>
        <v>70</v>
      </c>
      <c r="AG334" s="107"/>
      <c r="AH334" s="107"/>
      <c r="AI334" s="111"/>
      <c r="AJ334" s="111"/>
      <c r="AK334" s="111"/>
      <c r="AL334" s="111"/>
      <c r="AM334" s="112"/>
      <c r="AN334" s="112"/>
      <c r="AO334" s="5" t="s">
        <v>52</v>
      </c>
      <c r="AP334" s="112" t="s">
        <v>70</v>
      </c>
      <c r="AQ334" s="5" t="s">
        <v>686</v>
      </c>
      <c r="AR334" s="5" t="s">
        <v>71</v>
      </c>
      <c r="AS334" s="5">
        <v>8</v>
      </c>
      <c r="AT334" s="5">
        <v>1</v>
      </c>
      <c r="AU334" s="112"/>
      <c r="AV334" s="112" t="s">
        <v>72</v>
      </c>
    </row>
    <row r="335" spans="1:48">
      <c r="A335" s="107" t="s">
        <v>908</v>
      </c>
      <c r="B335" s="107"/>
      <c r="C335" s="107"/>
      <c r="D335" s="114" t="s">
        <v>909</v>
      </c>
      <c r="E335" s="107"/>
      <c r="F335" s="109">
        <v>45932</v>
      </c>
      <c r="G335" s="109">
        <v>45961</v>
      </c>
      <c r="H335" s="107" t="s">
        <v>850</v>
      </c>
      <c r="I335" s="109">
        <v>45938.491319444445</v>
      </c>
      <c r="J335" s="107"/>
      <c r="K335" s="107"/>
      <c r="L335" s="107">
        <v>900.9</v>
      </c>
      <c r="M335" s="109" t="s">
        <v>49</v>
      </c>
      <c r="N335" s="108"/>
      <c r="O335" s="107"/>
      <c r="P335" s="107"/>
      <c r="Q335" s="107" t="s">
        <v>50</v>
      </c>
      <c r="R335" s="109" t="s">
        <v>51</v>
      </c>
      <c r="S335" s="107"/>
      <c r="T335" s="107"/>
      <c r="U335" s="110"/>
      <c r="V335" s="110"/>
      <c r="W335" s="107"/>
      <c r="X335" s="107"/>
      <c r="Y335" s="107"/>
      <c r="Z335" s="107"/>
      <c r="AA335" s="107"/>
      <c r="AB335" s="107"/>
      <c r="AC335" s="107"/>
      <c r="AD335" s="107"/>
      <c r="AE335" s="107"/>
      <c r="AF335" s="107">
        <f t="shared" ca="1" si="2"/>
        <v>70</v>
      </c>
      <c r="AG335" s="107"/>
      <c r="AH335" s="107"/>
      <c r="AI335" s="111"/>
      <c r="AJ335" s="111"/>
      <c r="AK335" s="111"/>
      <c r="AL335" s="111"/>
      <c r="AM335" s="112"/>
      <c r="AN335" s="112"/>
      <c r="AO335" s="5" t="s">
        <v>52</v>
      </c>
      <c r="AP335" s="112" t="s">
        <v>410</v>
      </c>
      <c r="AQ335" s="5" t="s">
        <v>686</v>
      </c>
      <c r="AR335" s="5" t="s">
        <v>110</v>
      </c>
      <c r="AS335" s="5">
        <v>8</v>
      </c>
      <c r="AT335" s="5">
        <v>1</v>
      </c>
      <c r="AU335" s="112"/>
      <c r="AV335" s="112" t="s">
        <v>56</v>
      </c>
    </row>
    <row r="336" spans="1:48">
      <c r="A336" s="107" t="s">
        <v>910</v>
      </c>
      <c r="B336" s="107"/>
      <c r="C336" s="107"/>
      <c r="D336" s="114" t="s">
        <v>911</v>
      </c>
      <c r="E336" s="107"/>
      <c r="F336" s="109">
        <v>45932</v>
      </c>
      <c r="G336" s="109">
        <v>45961</v>
      </c>
      <c r="H336" s="107" t="s">
        <v>885</v>
      </c>
      <c r="I336" s="109">
        <v>45947.534548611111</v>
      </c>
      <c r="J336" s="107"/>
      <c r="K336" s="107"/>
      <c r="L336" s="107">
        <v>18656.599999999999</v>
      </c>
      <c r="M336" s="109" t="s">
        <v>49</v>
      </c>
      <c r="N336" s="108"/>
      <c r="O336" s="107"/>
      <c r="P336" s="107"/>
      <c r="Q336" s="107" t="s">
        <v>50</v>
      </c>
      <c r="R336" s="109" t="s">
        <v>51</v>
      </c>
      <c r="S336" s="107"/>
      <c r="T336" s="107"/>
      <c r="U336" s="110"/>
      <c r="V336" s="110"/>
      <c r="W336" s="107"/>
      <c r="X336" s="107"/>
      <c r="Y336" s="107"/>
      <c r="Z336" s="107"/>
      <c r="AA336" s="107"/>
      <c r="AB336" s="107"/>
      <c r="AC336" s="107"/>
      <c r="AD336" s="107"/>
      <c r="AE336" s="107"/>
      <c r="AF336" s="107">
        <f t="shared" ca="1" si="2"/>
        <v>70</v>
      </c>
      <c r="AG336" s="107"/>
      <c r="AH336" s="107"/>
      <c r="AI336" s="111"/>
      <c r="AJ336" s="111"/>
      <c r="AK336" s="111"/>
      <c r="AL336" s="111"/>
      <c r="AM336" s="112"/>
      <c r="AN336" s="112"/>
      <c r="AO336" s="5" t="s">
        <v>66</v>
      </c>
      <c r="AP336" s="112" t="s">
        <v>85</v>
      </c>
      <c r="AQ336" s="5" t="s">
        <v>686</v>
      </c>
      <c r="AR336" s="5" t="s">
        <v>809</v>
      </c>
      <c r="AS336" s="5">
        <v>256</v>
      </c>
      <c r="AT336" s="5">
        <v>16</v>
      </c>
      <c r="AU336" s="112"/>
      <c r="AV336" s="112" t="s">
        <v>56</v>
      </c>
    </row>
    <row r="337" spans="1:48">
      <c r="A337" s="107" t="s">
        <v>912</v>
      </c>
      <c r="B337" s="107"/>
      <c r="C337" s="107"/>
      <c r="D337" s="114" t="s">
        <v>913</v>
      </c>
      <c r="E337" s="107"/>
      <c r="F337" s="109">
        <v>45933</v>
      </c>
      <c r="G337" s="109">
        <v>45940</v>
      </c>
      <c r="H337" s="107" t="s">
        <v>914</v>
      </c>
      <c r="I337" s="109">
        <v>45940.56046296296</v>
      </c>
      <c r="J337" s="107"/>
      <c r="K337" s="107"/>
      <c r="L337" s="107">
        <v>900.9</v>
      </c>
      <c r="M337" s="109" t="s">
        <v>49</v>
      </c>
      <c r="N337" s="108"/>
      <c r="O337" s="107"/>
      <c r="P337" s="107"/>
      <c r="Q337" s="107" t="s">
        <v>50</v>
      </c>
      <c r="R337" s="109" t="s">
        <v>51</v>
      </c>
      <c r="S337" s="107"/>
      <c r="T337" s="107"/>
      <c r="U337" s="110"/>
      <c r="V337" s="110"/>
      <c r="W337" s="107"/>
      <c r="X337" s="107"/>
      <c r="Y337" s="107"/>
      <c r="Z337" s="107"/>
      <c r="AA337" s="107"/>
      <c r="AB337" s="107"/>
      <c r="AC337" s="107"/>
      <c r="AD337" s="107"/>
      <c r="AE337" s="107"/>
      <c r="AF337" s="107">
        <f t="shared" ca="1" si="2"/>
        <v>69</v>
      </c>
      <c r="AG337" s="107"/>
      <c r="AH337" s="107"/>
      <c r="AI337" s="111"/>
      <c r="AJ337" s="111"/>
      <c r="AK337" s="111"/>
      <c r="AL337" s="111"/>
      <c r="AM337" s="112"/>
      <c r="AN337" s="112"/>
      <c r="AO337" s="5" t="s">
        <v>66</v>
      </c>
      <c r="AP337" s="112" t="s">
        <v>85</v>
      </c>
      <c r="AQ337" s="5" t="s">
        <v>686</v>
      </c>
      <c r="AR337" s="5" t="s">
        <v>68</v>
      </c>
      <c r="AS337" s="5">
        <v>8</v>
      </c>
      <c r="AT337" s="5">
        <v>1</v>
      </c>
      <c r="AU337" s="112"/>
      <c r="AV337" s="112" t="s">
        <v>72</v>
      </c>
    </row>
    <row r="338" spans="1:48">
      <c r="A338" s="107" t="s">
        <v>915</v>
      </c>
      <c r="B338" s="107"/>
      <c r="C338" s="107"/>
      <c r="D338" s="114" t="s">
        <v>916</v>
      </c>
      <c r="E338" s="107"/>
      <c r="F338" s="109">
        <v>45933</v>
      </c>
      <c r="G338" s="109">
        <v>45947</v>
      </c>
      <c r="H338" s="107" t="s">
        <v>917</v>
      </c>
      <c r="I338" s="109">
        <v>45948.883368055554</v>
      </c>
      <c r="J338" s="107"/>
      <c r="K338" s="107"/>
      <c r="L338" s="107">
        <v>2692.8</v>
      </c>
      <c r="M338" s="109" t="s">
        <v>49</v>
      </c>
      <c r="N338" s="108"/>
      <c r="O338" s="107"/>
      <c r="P338" s="107"/>
      <c r="Q338" s="107" t="s">
        <v>50</v>
      </c>
      <c r="R338" s="109" t="s">
        <v>51</v>
      </c>
      <c r="S338" s="107"/>
      <c r="T338" s="107"/>
      <c r="U338" s="110"/>
      <c r="V338" s="110"/>
      <c r="W338" s="107"/>
      <c r="X338" s="107"/>
      <c r="Y338" s="107"/>
      <c r="Z338" s="107"/>
      <c r="AA338" s="107"/>
      <c r="AB338" s="107"/>
      <c r="AC338" s="107"/>
      <c r="AD338" s="107"/>
      <c r="AE338" s="107"/>
      <c r="AF338" s="107">
        <f t="shared" ca="1" si="2"/>
        <v>69</v>
      </c>
      <c r="AG338" s="107"/>
      <c r="AH338" s="107"/>
      <c r="AI338" s="111"/>
      <c r="AJ338" s="111"/>
      <c r="AK338" s="111"/>
      <c r="AL338" s="111"/>
      <c r="AM338" s="112"/>
      <c r="AN338" s="112"/>
      <c r="AO338" s="5" t="s">
        <v>66</v>
      </c>
      <c r="AP338" s="112" t="s">
        <v>918</v>
      </c>
      <c r="AQ338" s="5" t="s">
        <v>686</v>
      </c>
      <c r="AR338" s="5" t="s">
        <v>79</v>
      </c>
      <c r="AS338" s="5">
        <v>32</v>
      </c>
      <c r="AT338" s="5">
        <v>4</v>
      </c>
      <c r="AU338" s="112"/>
      <c r="AV338" s="112" t="s">
        <v>79</v>
      </c>
    </row>
    <row r="339" spans="1:48">
      <c r="A339" s="107" t="s">
        <v>919</v>
      </c>
      <c r="B339" s="107"/>
      <c r="C339" s="107"/>
      <c r="D339" s="114" t="s">
        <v>920</v>
      </c>
      <c r="E339" s="107"/>
      <c r="F339" s="109">
        <v>45936</v>
      </c>
      <c r="G339" s="109">
        <v>45961</v>
      </c>
      <c r="H339" s="107" t="s">
        <v>860</v>
      </c>
      <c r="I339" s="109">
        <v>45941.359560185185</v>
      </c>
      <c r="J339" s="107"/>
      <c r="K339" s="107"/>
      <c r="L339" s="107">
        <v>8442.2999999999993</v>
      </c>
      <c r="M339" s="109" t="s">
        <v>49</v>
      </c>
      <c r="N339" s="108"/>
      <c r="O339" s="107"/>
      <c r="P339" s="107"/>
      <c r="Q339" s="107" t="s">
        <v>50</v>
      </c>
      <c r="R339" s="109" t="s">
        <v>51</v>
      </c>
      <c r="S339" s="107"/>
      <c r="T339" s="107"/>
      <c r="U339" s="110"/>
      <c r="V339" s="110"/>
      <c r="W339" s="107"/>
      <c r="X339" s="107"/>
      <c r="Y339" s="107"/>
      <c r="Z339" s="107"/>
      <c r="AA339" s="107"/>
      <c r="AB339" s="107"/>
      <c r="AC339" s="107"/>
      <c r="AD339" s="107"/>
      <c r="AE339" s="107"/>
      <c r="AF339" s="107">
        <f t="shared" ca="1" si="2"/>
        <v>66</v>
      </c>
      <c r="AG339" s="107"/>
      <c r="AH339" s="107"/>
      <c r="AI339" s="111"/>
      <c r="AJ339" s="111"/>
      <c r="AK339" s="111"/>
      <c r="AL339" s="111"/>
      <c r="AM339" s="112"/>
      <c r="AN339" s="112"/>
      <c r="AO339" s="5" t="s">
        <v>66</v>
      </c>
      <c r="AP339" s="112" t="s">
        <v>163</v>
      </c>
      <c r="AQ339" s="5" t="s">
        <v>686</v>
      </c>
      <c r="AR339" s="5" t="s">
        <v>809</v>
      </c>
      <c r="AS339" s="5">
        <v>128</v>
      </c>
      <c r="AT339" s="5">
        <v>8</v>
      </c>
      <c r="AU339" s="112"/>
      <c r="AV339" s="112" t="s">
        <v>56</v>
      </c>
    </row>
    <row r="340" spans="1:48">
      <c r="A340" s="107" t="s">
        <v>921</v>
      </c>
      <c r="B340" s="107"/>
      <c r="C340" s="107"/>
      <c r="D340" s="114" t="s">
        <v>922</v>
      </c>
      <c r="E340" s="107"/>
      <c r="F340" s="109">
        <v>45937</v>
      </c>
      <c r="G340" s="109">
        <v>45943</v>
      </c>
      <c r="H340" s="107" t="s">
        <v>923</v>
      </c>
      <c r="I340" s="109">
        <v>45938.739606481482</v>
      </c>
      <c r="J340" s="107"/>
      <c r="K340" s="107"/>
      <c r="L340" s="107">
        <v>346.5</v>
      </c>
      <c r="M340" s="109" t="s">
        <v>75</v>
      </c>
      <c r="N340" s="108"/>
      <c r="O340" s="107"/>
      <c r="P340" s="107"/>
      <c r="Q340" s="107" t="s">
        <v>294</v>
      </c>
      <c r="R340" s="109" t="s">
        <v>87</v>
      </c>
      <c r="S340" s="107"/>
      <c r="T340" s="107"/>
      <c r="U340" s="110"/>
      <c r="V340" s="110"/>
      <c r="W340" s="107"/>
      <c r="X340" s="107"/>
      <c r="Y340" s="107"/>
      <c r="Z340" s="107"/>
      <c r="AA340" s="107"/>
      <c r="AB340" s="107"/>
      <c r="AC340" s="107"/>
      <c r="AD340" s="107"/>
      <c r="AE340" s="107"/>
      <c r="AF340" s="107">
        <f t="shared" ca="1" si="2"/>
        <v>65</v>
      </c>
      <c r="AG340" s="107"/>
      <c r="AH340" s="107"/>
      <c r="AI340" s="111"/>
      <c r="AJ340" s="111"/>
      <c r="AK340" s="111"/>
      <c r="AL340" s="111"/>
      <c r="AM340" s="112"/>
      <c r="AN340" s="112"/>
      <c r="AO340" s="5" t="s">
        <v>66</v>
      </c>
      <c r="AP340" s="112" t="s">
        <v>97</v>
      </c>
      <c r="AQ340" s="5" t="s">
        <v>686</v>
      </c>
      <c r="AR340" s="5" t="s">
        <v>132</v>
      </c>
      <c r="AS340" s="5">
        <v>8</v>
      </c>
      <c r="AT340" s="5">
        <v>1</v>
      </c>
      <c r="AU340" s="112"/>
      <c r="AV340" s="112" t="s">
        <v>72</v>
      </c>
    </row>
    <row r="341" spans="1:48">
      <c r="A341" s="107" t="s">
        <v>924</v>
      </c>
      <c r="B341" s="107"/>
      <c r="C341" s="107"/>
      <c r="D341" s="114" t="s">
        <v>925</v>
      </c>
      <c r="E341" s="107"/>
      <c r="F341" s="109">
        <v>45937</v>
      </c>
      <c r="G341" s="109">
        <v>45961</v>
      </c>
      <c r="H341" s="107" t="s">
        <v>926</v>
      </c>
      <c r="I341" s="109">
        <v>45965.734780092593</v>
      </c>
      <c r="J341" s="107"/>
      <c r="K341" s="107"/>
      <c r="L341" s="107">
        <v>6177.6</v>
      </c>
      <c r="M341" s="109" t="s">
        <v>49</v>
      </c>
      <c r="N341" s="108"/>
      <c r="O341" s="107"/>
      <c r="P341" s="107"/>
      <c r="Q341" s="107" t="s">
        <v>50</v>
      </c>
      <c r="R341" s="109" t="s">
        <v>51</v>
      </c>
      <c r="S341" s="107"/>
      <c r="T341" s="107"/>
      <c r="U341" s="110"/>
      <c r="V341" s="110"/>
      <c r="W341" s="107"/>
      <c r="X341" s="107"/>
      <c r="Y341" s="107"/>
      <c r="Z341" s="107"/>
      <c r="AA341" s="107"/>
      <c r="AB341" s="107"/>
      <c r="AC341" s="107"/>
      <c r="AD341" s="107"/>
      <c r="AE341" s="107"/>
      <c r="AF341" s="107">
        <f t="shared" ca="1" si="2"/>
        <v>65</v>
      </c>
      <c r="AG341" s="107"/>
      <c r="AH341" s="107"/>
      <c r="AI341" s="111"/>
      <c r="AJ341" s="111"/>
      <c r="AK341" s="111"/>
      <c r="AL341" s="111"/>
      <c r="AM341" s="112"/>
      <c r="AN341" s="112"/>
      <c r="AO341" s="5" t="s">
        <v>66</v>
      </c>
      <c r="AP341" s="112" t="s">
        <v>83</v>
      </c>
      <c r="AQ341" s="5" t="s">
        <v>686</v>
      </c>
      <c r="AR341" s="5" t="s">
        <v>71</v>
      </c>
      <c r="AS341" s="5">
        <v>128</v>
      </c>
      <c r="AT341" s="5">
        <v>16</v>
      </c>
      <c r="AU341" s="112"/>
      <c r="AV341" s="112" t="s">
        <v>72</v>
      </c>
    </row>
    <row r="342" spans="1:48">
      <c r="A342" s="107" t="s">
        <v>927</v>
      </c>
      <c r="B342" s="107"/>
      <c r="C342" s="107"/>
      <c r="D342" s="114" t="s">
        <v>928</v>
      </c>
      <c r="E342" s="107"/>
      <c r="F342" s="109">
        <v>45937</v>
      </c>
      <c r="G342" s="109">
        <v>45961.958333333336</v>
      </c>
      <c r="H342" s="107"/>
      <c r="I342" s="109">
        <v>45961.793136574073</v>
      </c>
      <c r="J342" s="107"/>
      <c r="K342" s="107"/>
      <c r="L342" s="107">
        <v>10296</v>
      </c>
      <c r="M342" s="109" t="s">
        <v>49</v>
      </c>
      <c r="N342" s="108"/>
      <c r="O342" s="107"/>
      <c r="P342" s="107"/>
      <c r="Q342" s="107" t="s">
        <v>50</v>
      </c>
      <c r="R342" s="109" t="s">
        <v>51</v>
      </c>
      <c r="S342" s="107"/>
      <c r="T342" s="107"/>
      <c r="U342" s="110"/>
      <c r="V342" s="110"/>
      <c r="W342" s="107"/>
      <c r="X342" s="107"/>
      <c r="Y342" s="107"/>
      <c r="Z342" s="107"/>
      <c r="AA342" s="107"/>
      <c r="AB342" s="107"/>
      <c r="AC342" s="107"/>
      <c r="AD342" s="107"/>
      <c r="AE342" s="107"/>
      <c r="AF342" s="107">
        <f t="shared" ca="1" si="2"/>
        <v>65</v>
      </c>
      <c r="AG342" s="107"/>
      <c r="AH342" s="107"/>
      <c r="AI342" s="111"/>
      <c r="AJ342" s="111"/>
      <c r="AK342" s="111"/>
      <c r="AL342" s="111"/>
      <c r="AM342" s="112"/>
      <c r="AN342" s="112"/>
      <c r="AO342" s="5" t="s">
        <v>66</v>
      </c>
      <c r="AP342" s="112" t="s">
        <v>267</v>
      </c>
      <c r="AQ342" s="5" t="s">
        <v>686</v>
      </c>
      <c r="AR342" s="5" t="s">
        <v>68</v>
      </c>
      <c r="AS342" s="5">
        <v>160</v>
      </c>
      <c r="AT342" s="5">
        <v>20</v>
      </c>
      <c r="AU342" s="112"/>
      <c r="AV342" s="112" t="s">
        <v>56</v>
      </c>
    </row>
    <row r="343" spans="1:48">
      <c r="A343" s="107" t="s">
        <v>929</v>
      </c>
      <c r="B343" s="107"/>
      <c r="C343" s="107"/>
      <c r="D343" s="114" t="s">
        <v>930</v>
      </c>
      <c r="E343" s="107"/>
      <c r="F343" s="109">
        <v>45937</v>
      </c>
      <c r="G343" s="109">
        <v>45950.958333333336</v>
      </c>
      <c r="H343" s="107"/>
      <c r="I343" s="109">
        <v>45950.706469907411</v>
      </c>
      <c r="J343" s="107"/>
      <c r="K343" s="107"/>
      <c r="L343" s="107">
        <v>1564.2</v>
      </c>
      <c r="M343" s="109" t="s">
        <v>49</v>
      </c>
      <c r="N343" s="108"/>
      <c r="O343" s="107"/>
      <c r="P343" s="107"/>
      <c r="Q343" s="107" t="s">
        <v>50</v>
      </c>
      <c r="R343" s="109" t="s">
        <v>51</v>
      </c>
      <c r="S343" s="107"/>
      <c r="T343" s="107"/>
      <c r="U343" s="110"/>
      <c r="V343" s="110"/>
      <c r="W343" s="107"/>
      <c r="X343" s="107"/>
      <c r="Y343" s="107"/>
      <c r="Z343" s="107"/>
      <c r="AA343" s="107"/>
      <c r="AB343" s="107"/>
      <c r="AC343" s="107"/>
      <c r="AD343" s="107"/>
      <c r="AE343" s="107"/>
      <c r="AF343" s="107">
        <f t="shared" ca="1" si="2"/>
        <v>65</v>
      </c>
      <c r="AG343" s="107"/>
      <c r="AH343" s="107"/>
      <c r="AI343" s="111"/>
      <c r="AJ343" s="111"/>
      <c r="AK343" s="111"/>
      <c r="AL343" s="111"/>
      <c r="AM343" s="112"/>
      <c r="AN343" s="112"/>
      <c r="AO343" s="5" t="s">
        <v>66</v>
      </c>
      <c r="AP343" s="112" t="s">
        <v>361</v>
      </c>
      <c r="AQ343" s="5" t="s">
        <v>686</v>
      </c>
      <c r="AR343" s="5" t="s">
        <v>79</v>
      </c>
      <c r="AS343" s="5">
        <v>8</v>
      </c>
      <c r="AT343" s="5">
        <v>1</v>
      </c>
      <c r="AU343" s="112"/>
      <c r="AV343" s="112" t="s">
        <v>79</v>
      </c>
    </row>
    <row r="344" spans="1:48">
      <c r="A344" s="107" t="s">
        <v>931</v>
      </c>
      <c r="B344" s="107"/>
      <c r="C344" s="107"/>
      <c r="D344" s="114" t="s">
        <v>932</v>
      </c>
      <c r="E344" s="107"/>
      <c r="F344" s="109">
        <v>45940</v>
      </c>
      <c r="G344" s="109">
        <v>45954</v>
      </c>
      <c r="H344" s="107" t="s">
        <v>933</v>
      </c>
      <c r="I344" s="109">
        <v>45952.638310185182</v>
      </c>
      <c r="J344" s="107"/>
      <c r="K344" s="107"/>
      <c r="L344" s="107">
        <v>1940.4</v>
      </c>
      <c r="M344" s="109" t="s">
        <v>75</v>
      </c>
      <c r="N344" s="108"/>
      <c r="O344" s="107"/>
      <c r="P344" s="107"/>
      <c r="Q344" s="107" t="s">
        <v>294</v>
      </c>
      <c r="R344" s="109" t="s">
        <v>87</v>
      </c>
      <c r="S344" s="107"/>
      <c r="T344" s="107"/>
      <c r="U344" s="110"/>
      <c r="V344" s="110"/>
      <c r="W344" s="107"/>
      <c r="X344" s="107"/>
      <c r="Y344" s="107"/>
      <c r="Z344" s="107"/>
      <c r="AA344" s="107"/>
      <c r="AB344" s="107"/>
      <c r="AC344" s="107"/>
      <c r="AD344" s="107"/>
      <c r="AE344" s="107"/>
      <c r="AF344" s="107">
        <f t="shared" ca="1" si="2"/>
        <v>62</v>
      </c>
      <c r="AG344" s="107"/>
      <c r="AH344" s="107"/>
      <c r="AI344" s="111"/>
      <c r="AJ344" s="111"/>
      <c r="AK344" s="111"/>
      <c r="AL344" s="111"/>
      <c r="AM344" s="112"/>
      <c r="AN344" s="112"/>
      <c r="AO344" s="5" t="s">
        <v>77</v>
      </c>
      <c r="AP344" s="112" t="s">
        <v>78</v>
      </c>
      <c r="AQ344" s="5" t="s">
        <v>686</v>
      </c>
      <c r="AR344" s="5" t="s">
        <v>79</v>
      </c>
      <c r="AS344" s="5">
        <v>16</v>
      </c>
      <c r="AT344" s="5">
        <v>2</v>
      </c>
      <c r="AU344" s="112"/>
      <c r="AV344" s="112" t="s">
        <v>79</v>
      </c>
    </row>
    <row r="345" spans="1:48">
      <c r="A345" s="107" t="s">
        <v>934</v>
      </c>
      <c r="B345" s="107"/>
      <c r="C345" s="107"/>
      <c r="D345" s="114" t="s">
        <v>935</v>
      </c>
      <c r="E345" s="107"/>
      <c r="F345" s="109">
        <v>45938</v>
      </c>
      <c r="G345" s="109">
        <v>45944</v>
      </c>
      <c r="H345" s="107"/>
      <c r="I345" s="109">
        <v>45938.692233796297</v>
      </c>
      <c r="J345" s="107"/>
      <c r="K345" s="107"/>
      <c r="L345" s="107">
        <v>133.65</v>
      </c>
      <c r="M345" s="109" t="s">
        <v>49</v>
      </c>
      <c r="N345" s="108"/>
      <c r="O345" s="107"/>
      <c r="P345" s="107"/>
      <c r="Q345" s="107" t="s">
        <v>50</v>
      </c>
      <c r="R345" s="109" t="s">
        <v>51</v>
      </c>
      <c r="S345" s="107"/>
      <c r="T345" s="107"/>
      <c r="U345" s="110"/>
      <c r="V345" s="110"/>
      <c r="W345" s="107"/>
      <c r="X345" s="107"/>
      <c r="Y345" s="107"/>
      <c r="Z345" s="107"/>
      <c r="AA345" s="107"/>
      <c r="AB345" s="107"/>
      <c r="AC345" s="107"/>
      <c r="AD345" s="107"/>
      <c r="AE345" s="107"/>
      <c r="AF345" s="107">
        <f t="shared" ca="1" si="2"/>
        <v>64</v>
      </c>
      <c r="AG345" s="107"/>
      <c r="AH345" s="107"/>
      <c r="AI345" s="111"/>
      <c r="AJ345" s="111"/>
      <c r="AK345" s="111"/>
      <c r="AL345" s="111"/>
      <c r="AM345" s="112"/>
      <c r="AN345" s="112"/>
      <c r="AO345" s="5" t="s">
        <v>52</v>
      </c>
      <c r="AP345" s="112" t="s">
        <v>64</v>
      </c>
      <c r="AQ345" s="5" t="s">
        <v>686</v>
      </c>
      <c r="AR345" s="5" t="s">
        <v>55</v>
      </c>
      <c r="AS345" s="5">
        <v>8</v>
      </c>
      <c r="AT345" s="5">
        <v>1</v>
      </c>
      <c r="AU345" s="112"/>
      <c r="AV345" s="112" t="s">
        <v>72</v>
      </c>
    </row>
    <row r="346" spans="1:48">
      <c r="A346" s="107" t="s">
        <v>936</v>
      </c>
      <c r="B346" s="107"/>
      <c r="C346" s="107"/>
      <c r="D346" s="114" t="s">
        <v>937</v>
      </c>
      <c r="E346" s="107"/>
      <c r="F346" s="109">
        <v>45938</v>
      </c>
      <c r="G346" s="109">
        <v>45944</v>
      </c>
      <c r="H346" s="107"/>
      <c r="I346" s="109">
        <v>45939.4999537037</v>
      </c>
      <c r="J346" s="107"/>
      <c r="K346" s="107"/>
      <c r="L346" s="107">
        <v>346.5</v>
      </c>
      <c r="M346" s="109" t="s">
        <v>49</v>
      </c>
      <c r="N346" s="108"/>
      <c r="O346" s="107"/>
      <c r="P346" s="107"/>
      <c r="Q346" s="107" t="s">
        <v>50</v>
      </c>
      <c r="R346" s="109" t="s">
        <v>51</v>
      </c>
      <c r="S346" s="107"/>
      <c r="T346" s="107"/>
      <c r="U346" s="110"/>
      <c r="V346" s="110"/>
      <c r="W346" s="107"/>
      <c r="X346" s="107"/>
      <c r="Y346" s="107"/>
      <c r="Z346" s="107"/>
      <c r="AA346" s="107"/>
      <c r="AB346" s="107"/>
      <c r="AC346" s="107"/>
      <c r="AD346" s="107"/>
      <c r="AE346" s="107"/>
      <c r="AF346" s="107">
        <f t="shared" ca="1" si="2"/>
        <v>64</v>
      </c>
      <c r="AG346" s="107"/>
      <c r="AH346" s="107"/>
      <c r="AI346" s="111"/>
      <c r="AJ346" s="111"/>
      <c r="AK346" s="111"/>
      <c r="AL346" s="111"/>
      <c r="AM346" s="112"/>
      <c r="AN346" s="112"/>
      <c r="AO346" s="5" t="s">
        <v>52</v>
      </c>
      <c r="AP346" s="112" t="s">
        <v>53</v>
      </c>
      <c r="AQ346" s="5" t="s">
        <v>686</v>
      </c>
      <c r="AR346" s="5" t="s">
        <v>132</v>
      </c>
      <c r="AS346" s="5">
        <v>8</v>
      </c>
      <c r="AT346" s="5">
        <v>1</v>
      </c>
      <c r="AU346" s="112"/>
      <c r="AV346" s="112" t="s">
        <v>72</v>
      </c>
    </row>
    <row r="347" spans="1:48">
      <c r="A347" s="107" t="s">
        <v>938</v>
      </c>
      <c r="B347" s="107"/>
      <c r="C347" s="107"/>
      <c r="D347" s="114" t="s">
        <v>939</v>
      </c>
      <c r="E347" s="107"/>
      <c r="F347" s="109">
        <v>45939</v>
      </c>
      <c r="G347" s="109">
        <v>45952</v>
      </c>
      <c r="H347" s="107"/>
      <c r="I347" s="109">
        <v>45951.653217592589</v>
      </c>
      <c r="J347" s="107"/>
      <c r="K347" s="107"/>
      <c r="L347" s="107">
        <v>1940.4</v>
      </c>
      <c r="M347" s="109" t="s">
        <v>49</v>
      </c>
      <c r="N347" s="108"/>
      <c r="O347" s="107"/>
      <c r="P347" s="107"/>
      <c r="Q347" s="107" t="s">
        <v>50</v>
      </c>
      <c r="R347" s="109" t="s">
        <v>51</v>
      </c>
      <c r="S347" s="107"/>
      <c r="T347" s="107"/>
      <c r="U347" s="110"/>
      <c r="V347" s="110"/>
      <c r="W347" s="107"/>
      <c r="X347" s="107"/>
      <c r="Y347" s="107"/>
      <c r="Z347" s="107"/>
      <c r="AA347" s="107"/>
      <c r="AB347" s="107"/>
      <c r="AC347" s="107"/>
      <c r="AD347" s="107"/>
      <c r="AE347" s="107"/>
      <c r="AF347" s="107">
        <f t="shared" ca="1" si="2"/>
        <v>63</v>
      </c>
      <c r="AG347" s="107"/>
      <c r="AH347" s="107"/>
      <c r="AI347" s="111"/>
      <c r="AJ347" s="111"/>
      <c r="AK347" s="111"/>
      <c r="AL347" s="111"/>
      <c r="AM347" s="112"/>
      <c r="AN347" s="112"/>
      <c r="AO347" s="5" t="s">
        <v>66</v>
      </c>
      <c r="AP347" s="112" t="s">
        <v>67</v>
      </c>
      <c r="AQ347" s="5" t="s">
        <v>686</v>
      </c>
      <c r="AR347" s="5" t="s">
        <v>79</v>
      </c>
      <c r="AS347" s="5">
        <v>16</v>
      </c>
      <c r="AT347" s="5">
        <v>2</v>
      </c>
      <c r="AU347" s="112"/>
      <c r="AV347" s="112" t="s">
        <v>79</v>
      </c>
    </row>
    <row r="348" spans="1:48">
      <c r="A348" s="107" t="s">
        <v>940</v>
      </c>
      <c r="B348" s="107"/>
      <c r="C348" s="107"/>
      <c r="D348" s="114" t="s">
        <v>941</v>
      </c>
      <c r="E348" s="107"/>
      <c r="F348" s="109">
        <v>45939</v>
      </c>
      <c r="G348" s="109">
        <v>45961</v>
      </c>
      <c r="H348" s="107" t="s">
        <v>942</v>
      </c>
      <c r="I348" s="109">
        <v>45964.673275462963</v>
      </c>
      <c r="J348" s="107"/>
      <c r="K348" s="107"/>
      <c r="L348" s="107">
        <v>7207.2</v>
      </c>
      <c r="M348" s="109" t="s">
        <v>49</v>
      </c>
      <c r="N348" s="108"/>
      <c r="O348" s="107"/>
      <c r="P348" s="107"/>
      <c r="Q348" s="107" t="s">
        <v>50</v>
      </c>
      <c r="R348" s="109" t="s">
        <v>51</v>
      </c>
      <c r="S348" s="107"/>
      <c r="T348" s="107"/>
      <c r="U348" s="110"/>
      <c r="V348" s="110"/>
      <c r="W348" s="107"/>
      <c r="X348" s="107"/>
      <c r="Y348" s="107"/>
      <c r="Z348" s="107"/>
      <c r="AA348" s="107"/>
      <c r="AB348" s="107"/>
      <c r="AC348" s="107"/>
      <c r="AD348" s="107"/>
      <c r="AE348" s="107"/>
      <c r="AF348" s="107">
        <f t="shared" ca="1" si="2"/>
        <v>63</v>
      </c>
      <c r="AG348" s="107"/>
      <c r="AH348" s="107"/>
      <c r="AI348" s="111"/>
      <c r="AJ348" s="111"/>
      <c r="AK348" s="111"/>
      <c r="AL348" s="111"/>
      <c r="AM348" s="112"/>
      <c r="AN348" s="112"/>
      <c r="AO348" s="5" t="s">
        <v>66</v>
      </c>
      <c r="AP348" s="112" t="s">
        <v>267</v>
      </c>
      <c r="AQ348" s="5" t="s">
        <v>686</v>
      </c>
      <c r="AR348" s="5" t="s">
        <v>809</v>
      </c>
      <c r="AS348" s="5">
        <v>128</v>
      </c>
      <c r="AT348" s="5">
        <v>8</v>
      </c>
      <c r="AU348" s="112"/>
      <c r="AV348" s="112" t="s">
        <v>56</v>
      </c>
    </row>
    <row r="349" spans="1:48">
      <c r="A349" s="107" t="s">
        <v>943</v>
      </c>
      <c r="B349" s="107"/>
      <c r="C349" s="107"/>
      <c r="D349" s="114" t="s">
        <v>944</v>
      </c>
      <c r="E349" s="107"/>
      <c r="F349" s="109">
        <v>45940</v>
      </c>
      <c r="G349" s="109">
        <v>45953</v>
      </c>
      <c r="H349" s="107" t="s">
        <v>945</v>
      </c>
      <c r="I349" s="109">
        <v>45945.650868055556</v>
      </c>
      <c r="J349" s="107"/>
      <c r="K349" s="107"/>
      <c r="L349" s="107">
        <v>1964.2</v>
      </c>
      <c r="M349" s="109" t="s">
        <v>49</v>
      </c>
      <c r="N349" s="108"/>
      <c r="O349" s="107"/>
      <c r="P349" s="107"/>
      <c r="Q349" s="107" t="s">
        <v>50</v>
      </c>
      <c r="R349" s="109" t="s">
        <v>51</v>
      </c>
      <c r="S349" s="107"/>
      <c r="T349" s="107"/>
      <c r="U349" s="110"/>
      <c r="V349" s="110"/>
      <c r="W349" s="107"/>
      <c r="X349" s="107"/>
      <c r="Y349" s="107"/>
      <c r="Z349" s="107"/>
      <c r="AA349" s="107"/>
      <c r="AB349" s="107"/>
      <c r="AC349" s="107"/>
      <c r="AD349" s="107"/>
      <c r="AE349" s="107"/>
      <c r="AF349" s="107">
        <f t="shared" ca="1" si="2"/>
        <v>62</v>
      </c>
      <c r="AG349" s="107"/>
      <c r="AH349" s="107"/>
      <c r="AI349" s="111"/>
      <c r="AJ349" s="111"/>
      <c r="AK349" s="111"/>
      <c r="AL349" s="111"/>
      <c r="AM349" s="112"/>
      <c r="AN349" s="112"/>
      <c r="AO349" s="5" t="s">
        <v>52</v>
      </c>
      <c r="AP349" s="112" t="s">
        <v>53</v>
      </c>
      <c r="AQ349" s="5" t="s">
        <v>686</v>
      </c>
      <c r="AR349" s="5" t="s">
        <v>79</v>
      </c>
      <c r="AS349" s="5">
        <v>8</v>
      </c>
      <c r="AT349" s="5">
        <v>1</v>
      </c>
      <c r="AU349" s="112"/>
      <c r="AV349" s="112" t="s">
        <v>79</v>
      </c>
    </row>
    <row r="350" spans="1:48">
      <c r="A350" s="107" t="s">
        <v>946</v>
      </c>
      <c r="B350" s="107"/>
      <c r="C350" s="107"/>
      <c r="D350" s="114" t="s">
        <v>947</v>
      </c>
      <c r="E350" s="107"/>
      <c r="F350" s="109">
        <v>45940</v>
      </c>
      <c r="G350" s="109">
        <v>45953.958333333336</v>
      </c>
      <c r="H350" s="107"/>
      <c r="I350" s="109">
        <v>45953.738657407404</v>
      </c>
      <c r="J350" s="107"/>
      <c r="K350" s="107"/>
      <c r="L350" s="107">
        <v>2716.6</v>
      </c>
      <c r="M350" s="109" t="s">
        <v>49</v>
      </c>
      <c r="N350" s="108"/>
      <c r="O350" s="107"/>
      <c r="P350" s="107"/>
      <c r="Q350" s="107" t="s">
        <v>50</v>
      </c>
      <c r="R350" s="109" t="s">
        <v>51</v>
      </c>
      <c r="S350" s="107"/>
      <c r="T350" s="107"/>
      <c r="U350" s="110"/>
      <c r="V350" s="110"/>
      <c r="W350" s="107"/>
      <c r="X350" s="107"/>
      <c r="Y350" s="107"/>
      <c r="Z350" s="107"/>
      <c r="AA350" s="107"/>
      <c r="AB350" s="107"/>
      <c r="AC350" s="107"/>
      <c r="AD350" s="107"/>
      <c r="AE350" s="107"/>
      <c r="AF350" s="107">
        <f t="shared" ca="1" si="2"/>
        <v>62</v>
      </c>
      <c r="AG350" s="107"/>
      <c r="AH350" s="107"/>
      <c r="AI350" s="111"/>
      <c r="AJ350" s="111"/>
      <c r="AK350" s="111"/>
      <c r="AL350" s="111"/>
      <c r="AM350" s="112"/>
      <c r="AN350" s="112"/>
      <c r="AO350" s="5" t="s">
        <v>66</v>
      </c>
      <c r="AP350" s="112" t="s">
        <v>361</v>
      </c>
      <c r="AQ350" s="5" t="s">
        <v>686</v>
      </c>
      <c r="AR350" s="5" t="s">
        <v>79</v>
      </c>
      <c r="AS350" s="5">
        <v>24</v>
      </c>
      <c r="AT350" s="5">
        <v>3</v>
      </c>
      <c r="AU350" s="112"/>
      <c r="AV350" s="112" t="s">
        <v>79</v>
      </c>
    </row>
    <row r="351" spans="1:48">
      <c r="A351" s="107" t="s">
        <v>948</v>
      </c>
      <c r="B351" s="107"/>
      <c r="C351" s="107"/>
      <c r="D351" s="114" t="s">
        <v>949</v>
      </c>
      <c r="E351" s="107"/>
      <c r="F351" s="109">
        <v>45943</v>
      </c>
      <c r="G351" s="109">
        <v>45947</v>
      </c>
      <c r="H351" s="107"/>
      <c r="I351" s="109">
        <v>45947.451979166668</v>
      </c>
      <c r="J351" s="107"/>
      <c r="K351" s="107"/>
      <c r="L351" s="107">
        <v>177.22</v>
      </c>
      <c r="M351" s="109" t="s">
        <v>49</v>
      </c>
      <c r="N351" s="108"/>
      <c r="O351" s="107"/>
      <c r="P351" s="107"/>
      <c r="Q351" s="107" t="s">
        <v>50</v>
      </c>
      <c r="R351" s="109" t="s">
        <v>51</v>
      </c>
      <c r="S351" s="107"/>
      <c r="T351" s="107"/>
      <c r="U351" s="110"/>
      <c r="V351" s="110"/>
      <c r="W351" s="107"/>
      <c r="X351" s="107"/>
      <c r="Y351" s="107"/>
      <c r="Z351" s="107"/>
      <c r="AA351" s="107"/>
      <c r="AB351" s="107"/>
      <c r="AC351" s="107"/>
      <c r="AD351" s="107"/>
      <c r="AE351" s="107"/>
      <c r="AF351" s="107">
        <f t="shared" ca="1" si="2"/>
        <v>59</v>
      </c>
      <c r="AG351" s="107"/>
      <c r="AH351" s="107"/>
      <c r="AI351" s="111"/>
      <c r="AJ351" s="111"/>
      <c r="AK351" s="111"/>
      <c r="AL351" s="111"/>
      <c r="AM351" s="112"/>
      <c r="AN351" s="112"/>
      <c r="AO351" s="5" t="s">
        <v>66</v>
      </c>
      <c r="AP351" s="112" t="s">
        <v>843</v>
      </c>
      <c r="AQ351" s="5" t="s">
        <v>686</v>
      </c>
      <c r="AR351" s="5" t="s">
        <v>94</v>
      </c>
      <c r="AS351" s="5">
        <v>16</v>
      </c>
      <c r="AT351" s="5">
        <v>1</v>
      </c>
      <c r="AU351" s="112"/>
      <c r="AV351" s="112" t="s">
        <v>72</v>
      </c>
    </row>
    <row r="352" spans="1:48">
      <c r="A352" s="107" t="s">
        <v>950</v>
      </c>
      <c r="B352" s="107"/>
      <c r="C352" s="107"/>
      <c r="D352" s="114" t="s">
        <v>951</v>
      </c>
      <c r="E352" s="107"/>
      <c r="F352" s="109">
        <v>45943</v>
      </c>
      <c r="G352" s="109">
        <v>45947</v>
      </c>
      <c r="H352" s="107"/>
      <c r="I352" s="109">
        <v>45944.516006944446</v>
      </c>
      <c r="J352" s="107"/>
      <c r="K352" s="107"/>
      <c r="L352" s="107">
        <v>514.79999999999995</v>
      </c>
      <c r="M352" s="109" t="s">
        <v>49</v>
      </c>
      <c r="N352" s="108"/>
      <c r="O352" s="107"/>
      <c r="P352" s="107"/>
      <c r="Q352" s="107" t="s">
        <v>50</v>
      </c>
      <c r="R352" s="109" t="s">
        <v>51</v>
      </c>
      <c r="S352" s="107"/>
      <c r="T352" s="107"/>
      <c r="U352" s="110"/>
      <c r="V352" s="110"/>
      <c r="W352" s="107"/>
      <c r="X352" s="107"/>
      <c r="Y352" s="107"/>
      <c r="Z352" s="107"/>
      <c r="AA352" s="107"/>
      <c r="AB352" s="107"/>
      <c r="AC352" s="107"/>
      <c r="AD352" s="107"/>
      <c r="AE352" s="107"/>
      <c r="AF352" s="107">
        <f t="shared" ca="1" si="2"/>
        <v>59</v>
      </c>
      <c r="AG352" s="107"/>
      <c r="AH352" s="107"/>
      <c r="AI352" s="111"/>
      <c r="AJ352" s="111"/>
      <c r="AK352" s="111"/>
      <c r="AL352" s="111"/>
      <c r="AM352" s="112"/>
      <c r="AN352" s="112"/>
      <c r="AO352" s="5" t="s">
        <v>52</v>
      </c>
      <c r="AP352" s="112" t="s">
        <v>70</v>
      </c>
      <c r="AQ352" s="5" t="s">
        <v>686</v>
      </c>
      <c r="AR352" s="5" t="s">
        <v>71</v>
      </c>
      <c r="AS352" s="5">
        <v>8</v>
      </c>
      <c r="AT352" s="5">
        <v>1</v>
      </c>
      <c r="AU352" s="112"/>
      <c r="AV352" s="112" t="s">
        <v>72</v>
      </c>
    </row>
    <row r="353" spans="1:48">
      <c r="A353" s="107" t="s">
        <v>952</v>
      </c>
      <c r="B353" s="107"/>
      <c r="C353" s="107"/>
      <c r="D353" s="114" t="s">
        <v>953</v>
      </c>
      <c r="E353" s="107"/>
      <c r="F353" s="109">
        <v>45952</v>
      </c>
      <c r="G353" s="109">
        <v>45963</v>
      </c>
      <c r="H353" s="107" t="s">
        <v>954</v>
      </c>
      <c r="I353" s="109">
        <v>45953.804699074077</v>
      </c>
      <c r="J353" s="107"/>
      <c r="K353" s="107"/>
      <c r="L353" s="107">
        <v>5317.86</v>
      </c>
      <c r="M353" s="109" t="s">
        <v>49</v>
      </c>
      <c r="N353" s="108"/>
      <c r="O353" s="107"/>
      <c r="P353" s="107"/>
      <c r="Q353" s="107" t="s">
        <v>50</v>
      </c>
      <c r="R353" s="109" t="s">
        <v>51</v>
      </c>
      <c r="S353" s="107"/>
      <c r="T353" s="107"/>
      <c r="U353" s="110"/>
      <c r="V353" s="110"/>
      <c r="W353" s="107"/>
      <c r="X353" s="107"/>
      <c r="Y353" s="107"/>
      <c r="Z353" s="107"/>
      <c r="AA353" s="107"/>
      <c r="AB353" s="107"/>
      <c r="AC353" s="107"/>
      <c r="AD353" s="107"/>
      <c r="AE353" s="107"/>
      <c r="AF353" s="107">
        <f t="shared" ca="1" si="2"/>
        <v>50</v>
      </c>
      <c r="AG353" s="107"/>
      <c r="AH353" s="107"/>
      <c r="AI353" s="111"/>
      <c r="AJ353" s="111"/>
      <c r="AK353" s="111"/>
      <c r="AL353" s="111"/>
      <c r="AM353" s="112"/>
      <c r="AN353" s="112"/>
      <c r="AO353" s="5" t="s">
        <v>52</v>
      </c>
      <c r="AP353" s="112" t="s">
        <v>608</v>
      </c>
      <c r="AQ353" s="5" t="s">
        <v>686</v>
      </c>
      <c r="AR353" s="5" t="s">
        <v>94</v>
      </c>
      <c r="AS353" s="5">
        <v>1</v>
      </c>
      <c r="AT353" s="5">
        <v>1</v>
      </c>
      <c r="AU353" s="112"/>
      <c r="AV353" s="112" t="s">
        <v>95</v>
      </c>
    </row>
    <row r="354" spans="1:48">
      <c r="A354" s="107" t="s">
        <v>955</v>
      </c>
      <c r="B354" s="107"/>
      <c r="C354" s="107"/>
      <c r="D354" s="114" t="s">
        <v>956</v>
      </c>
      <c r="E354" s="107"/>
      <c r="F354" s="109">
        <v>45943</v>
      </c>
      <c r="G354" s="109">
        <v>45957</v>
      </c>
      <c r="H354" s="107" t="s">
        <v>957</v>
      </c>
      <c r="I354" s="109"/>
      <c r="J354" s="107"/>
      <c r="K354" s="107"/>
      <c r="L354" s="107">
        <v>1940.4</v>
      </c>
      <c r="M354" s="109" t="s">
        <v>75</v>
      </c>
      <c r="N354" s="108"/>
      <c r="O354" s="107"/>
      <c r="P354" s="107"/>
      <c r="Q354" s="107" t="s">
        <v>294</v>
      </c>
      <c r="R354" s="109" t="s">
        <v>76</v>
      </c>
      <c r="S354" s="107"/>
      <c r="T354" s="107"/>
      <c r="U354" s="110"/>
      <c r="V354" s="110"/>
      <c r="W354" s="107"/>
      <c r="X354" s="107"/>
      <c r="Y354" s="107"/>
      <c r="Z354" s="107"/>
      <c r="AA354" s="107"/>
      <c r="AB354" s="107"/>
      <c r="AC354" s="107"/>
      <c r="AD354" s="107"/>
      <c r="AE354" s="107"/>
      <c r="AF354" s="107">
        <f t="shared" ca="1" si="2"/>
        <v>59</v>
      </c>
      <c r="AG354" s="107"/>
      <c r="AH354" s="107"/>
      <c r="AI354" s="111"/>
      <c r="AJ354" s="111"/>
      <c r="AK354" s="111"/>
      <c r="AL354" s="111"/>
      <c r="AM354" s="112"/>
      <c r="AN354" s="112"/>
      <c r="AO354" s="5" t="s">
        <v>66</v>
      </c>
      <c r="AP354" s="112" t="s">
        <v>121</v>
      </c>
      <c r="AQ354" s="5" t="s">
        <v>686</v>
      </c>
      <c r="AR354" s="5" t="s">
        <v>79</v>
      </c>
      <c r="AS354" s="5">
        <v>16</v>
      </c>
      <c r="AT354" s="5">
        <v>2</v>
      </c>
      <c r="AU354" s="112"/>
      <c r="AV354" s="112" t="s">
        <v>79</v>
      </c>
    </row>
    <row r="355" spans="1:48">
      <c r="A355" s="107" t="s">
        <v>958</v>
      </c>
      <c r="B355" s="107"/>
      <c r="C355" s="107"/>
      <c r="D355" s="114" t="s">
        <v>959</v>
      </c>
      <c r="E355" s="107"/>
      <c r="F355" s="109">
        <v>45944</v>
      </c>
      <c r="G355" s="109">
        <v>45957.958333333336</v>
      </c>
      <c r="H355" s="107" t="s">
        <v>960</v>
      </c>
      <c r="I355" s="109">
        <v>45958.573553240742</v>
      </c>
      <c r="J355" s="107"/>
      <c r="K355" s="107"/>
      <c r="L355" s="107">
        <v>2184.6</v>
      </c>
      <c r="M355" s="109" t="s">
        <v>49</v>
      </c>
      <c r="N355" s="108"/>
      <c r="O355" s="107"/>
      <c r="P355" s="107"/>
      <c r="Q355" s="107" t="s">
        <v>50</v>
      </c>
      <c r="R355" s="109" t="s">
        <v>51</v>
      </c>
      <c r="S355" s="107"/>
      <c r="T355" s="107"/>
      <c r="U355" s="110"/>
      <c r="V355" s="110"/>
      <c r="W355" s="107"/>
      <c r="X355" s="107"/>
      <c r="Y355" s="107"/>
      <c r="Z355" s="107"/>
      <c r="AA355" s="107"/>
      <c r="AB355" s="107"/>
      <c r="AC355" s="107"/>
      <c r="AD355" s="107"/>
      <c r="AE355" s="107"/>
      <c r="AF355" s="107">
        <f t="shared" ca="1" si="2"/>
        <v>58</v>
      </c>
      <c r="AG355" s="107"/>
      <c r="AH355" s="107"/>
      <c r="AI355" s="111"/>
      <c r="AJ355" s="111"/>
      <c r="AK355" s="111"/>
      <c r="AL355" s="111"/>
      <c r="AM355" s="112"/>
      <c r="AN355" s="112"/>
      <c r="AO355" s="5" t="s">
        <v>66</v>
      </c>
      <c r="AP355" s="112" t="s">
        <v>101</v>
      </c>
      <c r="AQ355" s="5" t="s">
        <v>686</v>
      </c>
      <c r="AR355" s="5" t="s">
        <v>79</v>
      </c>
      <c r="AS355" s="5">
        <v>32</v>
      </c>
      <c r="AT355" s="5">
        <v>4</v>
      </c>
      <c r="AU355" s="112"/>
      <c r="AV355" s="112" t="s">
        <v>79</v>
      </c>
    </row>
    <row r="356" spans="1:48">
      <c r="A356" s="107" t="s">
        <v>961</v>
      </c>
      <c r="B356" s="107"/>
      <c r="C356" s="107"/>
      <c r="D356" s="114" t="s">
        <v>962</v>
      </c>
      <c r="E356" s="107"/>
      <c r="F356" s="109">
        <v>45944</v>
      </c>
      <c r="G356" s="109">
        <v>45958</v>
      </c>
      <c r="H356" s="107"/>
      <c r="I356" s="109">
        <v>45953.655405092592</v>
      </c>
      <c r="J356" s="107"/>
      <c r="K356" s="107"/>
      <c r="L356" s="107">
        <v>6712.2</v>
      </c>
      <c r="M356" s="109" t="s">
        <v>49</v>
      </c>
      <c r="N356" s="108"/>
      <c r="O356" s="107"/>
      <c r="P356" s="107"/>
      <c r="Q356" s="107" t="s">
        <v>50</v>
      </c>
      <c r="R356" s="109" t="s">
        <v>51</v>
      </c>
      <c r="S356" s="107"/>
      <c r="T356" s="107"/>
      <c r="U356" s="110"/>
      <c r="V356" s="110"/>
      <c r="W356" s="107"/>
      <c r="X356" s="107"/>
      <c r="Y356" s="107"/>
      <c r="Z356" s="107"/>
      <c r="AA356" s="107"/>
      <c r="AB356" s="107"/>
      <c r="AC356" s="107"/>
      <c r="AD356" s="107"/>
      <c r="AE356" s="107"/>
      <c r="AF356" s="107">
        <f t="shared" ca="1" si="2"/>
        <v>58</v>
      </c>
      <c r="AG356" s="107"/>
      <c r="AH356" s="107"/>
      <c r="AI356" s="111"/>
      <c r="AJ356" s="111"/>
      <c r="AK356" s="111"/>
      <c r="AL356" s="111"/>
      <c r="AM356" s="112"/>
      <c r="AN356" s="112"/>
      <c r="AO356" s="5" t="s">
        <v>52</v>
      </c>
      <c r="AP356" s="112" t="s">
        <v>109</v>
      </c>
      <c r="AQ356" s="5" t="s">
        <v>686</v>
      </c>
      <c r="AR356" s="5" t="s">
        <v>79</v>
      </c>
      <c r="AS356" s="5">
        <v>48</v>
      </c>
      <c r="AT356" s="5">
        <v>6</v>
      </c>
      <c r="AU356" s="112"/>
      <c r="AV356" s="112" t="s">
        <v>79</v>
      </c>
    </row>
    <row r="357" spans="1:48">
      <c r="A357" s="107" t="s">
        <v>963</v>
      </c>
      <c r="B357" s="107"/>
      <c r="C357" s="107"/>
      <c r="D357" s="114" t="s">
        <v>964</v>
      </c>
      <c r="E357" s="107"/>
      <c r="F357" s="109">
        <v>45944</v>
      </c>
      <c r="G357" s="109">
        <v>45951</v>
      </c>
      <c r="H357" s="107"/>
      <c r="I357" s="109">
        <v>45945.3750462963</v>
      </c>
      <c r="J357" s="107"/>
      <c r="K357" s="107"/>
      <c r="L357" s="107">
        <v>514.79999999999995</v>
      </c>
      <c r="M357" s="109" t="s">
        <v>49</v>
      </c>
      <c r="N357" s="108"/>
      <c r="O357" s="107"/>
      <c r="P357" s="107"/>
      <c r="Q357" s="107" t="s">
        <v>50</v>
      </c>
      <c r="R357" s="109" t="s">
        <v>51</v>
      </c>
      <c r="S357" s="107"/>
      <c r="T357" s="107"/>
      <c r="U357" s="110"/>
      <c r="V357" s="110"/>
      <c r="W357" s="107"/>
      <c r="X357" s="107"/>
      <c r="Y357" s="107"/>
      <c r="Z357" s="107"/>
      <c r="AA357" s="107"/>
      <c r="AB357" s="107"/>
      <c r="AC357" s="107"/>
      <c r="AD357" s="107"/>
      <c r="AE357" s="107"/>
      <c r="AF357" s="107">
        <f t="shared" ca="1" si="2"/>
        <v>58</v>
      </c>
      <c r="AG357" s="107"/>
      <c r="AH357" s="107"/>
      <c r="AI357" s="111"/>
      <c r="AJ357" s="111"/>
      <c r="AK357" s="111"/>
      <c r="AL357" s="111"/>
      <c r="AM357" s="112"/>
      <c r="AN357" s="112"/>
      <c r="AO357" s="5" t="s">
        <v>52</v>
      </c>
      <c r="AP357" s="112" t="s">
        <v>217</v>
      </c>
      <c r="AQ357" s="5" t="s">
        <v>686</v>
      </c>
      <c r="AR357" s="5" t="s">
        <v>68</v>
      </c>
      <c r="AS357" s="5">
        <v>8</v>
      </c>
      <c r="AT357" s="5">
        <v>1</v>
      </c>
      <c r="AU357" s="112"/>
      <c r="AV357" s="112" t="s">
        <v>72</v>
      </c>
    </row>
    <row r="358" spans="1:48">
      <c r="A358" s="107" t="s">
        <v>965</v>
      </c>
      <c r="B358" s="107"/>
      <c r="C358" s="107"/>
      <c r="D358" s="114" t="s">
        <v>966</v>
      </c>
      <c r="E358" s="107"/>
      <c r="F358" s="109">
        <v>45945</v>
      </c>
      <c r="G358" s="109">
        <v>45958.958333333336</v>
      </c>
      <c r="H358" s="107"/>
      <c r="I358" s="109">
        <v>45958.771307870367</v>
      </c>
      <c r="J358" s="107"/>
      <c r="K358" s="107"/>
      <c r="L358" s="107">
        <v>3819</v>
      </c>
      <c r="M358" s="109" t="s">
        <v>49</v>
      </c>
      <c r="N358" s="108"/>
      <c r="O358" s="107"/>
      <c r="P358" s="107"/>
      <c r="Q358" s="107" t="s">
        <v>50</v>
      </c>
      <c r="R358" s="109" t="s">
        <v>51</v>
      </c>
      <c r="S358" s="107"/>
      <c r="T358" s="107"/>
      <c r="U358" s="110"/>
      <c r="V358" s="110"/>
      <c r="W358" s="107"/>
      <c r="X358" s="107"/>
      <c r="Y358" s="107"/>
      <c r="Z358" s="107"/>
      <c r="AA358" s="107"/>
      <c r="AB358" s="107"/>
      <c r="AC358" s="107"/>
      <c r="AD358" s="107"/>
      <c r="AE358" s="107"/>
      <c r="AF358" s="107">
        <f t="shared" ca="1" si="2"/>
        <v>57</v>
      </c>
      <c r="AG358" s="107"/>
      <c r="AH358" s="107"/>
      <c r="AI358" s="111"/>
      <c r="AJ358" s="111"/>
      <c r="AK358" s="111"/>
      <c r="AL358" s="111"/>
      <c r="AM358" s="112"/>
      <c r="AN358" s="112"/>
      <c r="AO358" s="5" t="s">
        <v>52</v>
      </c>
      <c r="AP358" s="112" t="s">
        <v>217</v>
      </c>
      <c r="AQ358" s="5" t="s">
        <v>686</v>
      </c>
      <c r="AR358" s="5" t="s">
        <v>79</v>
      </c>
      <c r="AS358" s="5">
        <v>40</v>
      </c>
      <c r="AT358" s="5">
        <v>5</v>
      </c>
      <c r="AU358" s="112"/>
      <c r="AV358" s="112" t="s">
        <v>79</v>
      </c>
    </row>
    <row r="359" spans="1:48">
      <c r="A359" s="107" t="s">
        <v>967</v>
      </c>
      <c r="B359" s="107"/>
      <c r="C359" s="107"/>
      <c r="D359" s="114" t="s">
        <v>968</v>
      </c>
      <c r="E359" s="107"/>
      <c r="F359" s="109">
        <v>45945</v>
      </c>
      <c r="G359" s="109">
        <v>45951</v>
      </c>
      <c r="H359" s="107" t="s">
        <v>969</v>
      </c>
      <c r="I359" s="109"/>
      <c r="J359" s="107"/>
      <c r="K359" s="107"/>
      <c r="L359" s="107">
        <v>514.79999999999995</v>
      </c>
      <c r="M359" s="109" t="s">
        <v>75</v>
      </c>
      <c r="N359" s="108"/>
      <c r="O359" s="107"/>
      <c r="P359" s="107"/>
      <c r="Q359" s="107" t="s">
        <v>294</v>
      </c>
      <c r="R359" s="109" t="s">
        <v>76</v>
      </c>
      <c r="S359" s="107"/>
      <c r="T359" s="107"/>
      <c r="U359" s="110"/>
      <c r="V359" s="110"/>
      <c r="W359" s="107"/>
      <c r="X359" s="107"/>
      <c r="Y359" s="107"/>
      <c r="Z359" s="107"/>
      <c r="AA359" s="107"/>
      <c r="AB359" s="107"/>
      <c r="AC359" s="107"/>
      <c r="AD359" s="107"/>
      <c r="AE359" s="107"/>
      <c r="AF359" s="107">
        <f t="shared" ca="1" si="2"/>
        <v>57</v>
      </c>
      <c r="AG359" s="107"/>
      <c r="AH359" s="107"/>
      <c r="AI359" s="111"/>
      <c r="AJ359" s="111"/>
      <c r="AK359" s="111"/>
      <c r="AL359" s="111"/>
      <c r="AM359" s="112"/>
      <c r="AN359" s="112"/>
      <c r="AO359" s="5" t="s">
        <v>66</v>
      </c>
      <c r="AP359" s="112" t="s">
        <v>85</v>
      </c>
      <c r="AQ359" s="5" t="s">
        <v>686</v>
      </c>
      <c r="AR359" s="5" t="s">
        <v>68</v>
      </c>
      <c r="AS359" s="5">
        <v>8</v>
      </c>
      <c r="AT359" s="5">
        <v>1</v>
      </c>
      <c r="AU359" s="112"/>
      <c r="AV359" s="112" t="s">
        <v>72</v>
      </c>
    </row>
    <row r="360" spans="1:48">
      <c r="A360" s="107" t="s">
        <v>970</v>
      </c>
      <c r="B360" s="107"/>
      <c r="C360" s="107"/>
      <c r="D360" s="114" t="s">
        <v>971</v>
      </c>
      <c r="E360" s="107"/>
      <c r="F360" s="109">
        <v>45945</v>
      </c>
      <c r="G360" s="109">
        <v>45951</v>
      </c>
      <c r="H360" s="107"/>
      <c r="I360" s="109">
        <v>45946.559710648151</v>
      </c>
      <c r="J360" s="107"/>
      <c r="K360" s="107"/>
      <c r="L360" s="107">
        <v>900.9</v>
      </c>
      <c r="M360" s="109" t="s">
        <v>49</v>
      </c>
      <c r="N360" s="108"/>
      <c r="O360" s="107"/>
      <c r="P360" s="107"/>
      <c r="Q360" s="107" t="s">
        <v>50</v>
      </c>
      <c r="R360" s="109" t="s">
        <v>51</v>
      </c>
      <c r="S360" s="107"/>
      <c r="T360" s="107"/>
      <c r="U360" s="110"/>
      <c r="V360" s="110"/>
      <c r="W360" s="107"/>
      <c r="X360" s="107"/>
      <c r="Y360" s="107"/>
      <c r="Z360" s="107"/>
      <c r="AA360" s="107"/>
      <c r="AB360" s="107"/>
      <c r="AC360" s="107"/>
      <c r="AD360" s="107"/>
      <c r="AE360" s="107"/>
      <c r="AF360" s="107">
        <f t="shared" ca="1" si="2"/>
        <v>57</v>
      </c>
      <c r="AG360" s="107"/>
      <c r="AH360" s="107"/>
      <c r="AI360" s="111"/>
      <c r="AJ360" s="111"/>
      <c r="AK360" s="111"/>
      <c r="AL360" s="111"/>
      <c r="AM360" s="112"/>
      <c r="AN360" s="112"/>
      <c r="AO360" s="5" t="s">
        <v>52</v>
      </c>
      <c r="AP360" s="112" t="s">
        <v>217</v>
      </c>
      <c r="AQ360" s="5" t="s">
        <v>686</v>
      </c>
      <c r="AR360" s="5" t="s">
        <v>110</v>
      </c>
      <c r="AS360" s="5">
        <v>8</v>
      </c>
      <c r="AT360" s="5">
        <v>1</v>
      </c>
      <c r="AU360" s="112"/>
      <c r="AV360" s="112" t="s">
        <v>72</v>
      </c>
    </row>
    <row r="361" spans="1:48">
      <c r="A361" s="107" t="s">
        <v>972</v>
      </c>
      <c r="B361" s="107"/>
      <c r="C361" s="107"/>
      <c r="D361" s="114" t="s">
        <v>973</v>
      </c>
      <c r="E361" s="107"/>
      <c r="F361" s="109">
        <v>45945</v>
      </c>
      <c r="G361" s="109">
        <v>45959.958333333336</v>
      </c>
      <c r="H361" s="107"/>
      <c r="I361" s="109">
        <v>45959.790925925925</v>
      </c>
      <c r="J361" s="107"/>
      <c r="K361" s="107"/>
      <c r="L361" s="107">
        <v>3945.2</v>
      </c>
      <c r="M361" s="109" t="s">
        <v>49</v>
      </c>
      <c r="N361" s="108"/>
      <c r="O361" s="107"/>
      <c r="P361" s="107"/>
      <c r="Q361" s="107" t="s">
        <v>50</v>
      </c>
      <c r="R361" s="109" t="s">
        <v>51</v>
      </c>
      <c r="S361" s="107"/>
      <c r="T361" s="107"/>
      <c r="U361" s="110"/>
      <c r="V361" s="110"/>
      <c r="W361" s="107"/>
      <c r="X361" s="107"/>
      <c r="Y361" s="107"/>
      <c r="Z361" s="107"/>
      <c r="AA361" s="107"/>
      <c r="AB361" s="107"/>
      <c r="AC361" s="107"/>
      <c r="AD361" s="107"/>
      <c r="AE361" s="107"/>
      <c r="AF361" s="107">
        <f t="shared" ca="1" si="2"/>
        <v>57</v>
      </c>
      <c r="AG361" s="107"/>
      <c r="AH361" s="107"/>
      <c r="AI361" s="111"/>
      <c r="AJ361" s="111"/>
      <c r="AK361" s="111"/>
      <c r="AL361" s="111"/>
      <c r="AM361" s="112"/>
      <c r="AN361" s="112"/>
      <c r="AO361" s="5" t="s">
        <v>66</v>
      </c>
      <c r="AP361" s="112" t="s">
        <v>85</v>
      </c>
      <c r="AQ361" s="5" t="s">
        <v>686</v>
      </c>
      <c r="AR361" s="5" t="s">
        <v>79</v>
      </c>
      <c r="AS361" s="5">
        <v>48</v>
      </c>
      <c r="AT361" s="5">
        <v>6</v>
      </c>
      <c r="AU361" s="112"/>
      <c r="AV361" s="112" t="s">
        <v>79</v>
      </c>
    </row>
    <row r="362" spans="1:48">
      <c r="A362" s="107" t="s">
        <v>974</v>
      </c>
      <c r="B362" s="107"/>
      <c r="C362" s="107"/>
      <c r="D362" s="114" t="s">
        <v>975</v>
      </c>
      <c r="E362" s="107"/>
      <c r="F362" s="109">
        <v>45945</v>
      </c>
      <c r="G362" s="109">
        <v>45958</v>
      </c>
      <c r="H362" s="107"/>
      <c r="I362" s="109">
        <v>45953.393831018519</v>
      </c>
      <c r="J362" s="107"/>
      <c r="K362" s="107"/>
      <c r="L362" s="107">
        <v>6855.8</v>
      </c>
      <c r="M362" s="109" t="s">
        <v>49</v>
      </c>
      <c r="N362" s="108"/>
      <c r="O362" s="107"/>
      <c r="P362" s="107"/>
      <c r="Q362" s="107" t="s">
        <v>50</v>
      </c>
      <c r="R362" s="109" t="s">
        <v>51</v>
      </c>
      <c r="S362" s="107"/>
      <c r="T362" s="107"/>
      <c r="U362" s="110"/>
      <c r="V362" s="110"/>
      <c r="W362" s="107"/>
      <c r="X362" s="107"/>
      <c r="Y362" s="107"/>
      <c r="Z362" s="107"/>
      <c r="AA362" s="107"/>
      <c r="AB362" s="107"/>
      <c r="AC362" s="107"/>
      <c r="AD362" s="107"/>
      <c r="AE362" s="107"/>
      <c r="AF362" s="107">
        <f t="shared" ca="1" si="2"/>
        <v>57</v>
      </c>
      <c r="AG362" s="107"/>
      <c r="AH362" s="107"/>
      <c r="AI362" s="111"/>
      <c r="AJ362" s="111"/>
      <c r="AK362" s="111"/>
      <c r="AL362" s="111"/>
      <c r="AM362" s="112"/>
      <c r="AN362" s="112"/>
      <c r="AO362" s="5" t="s">
        <v>52</v>
      </c>
      <c r="AP362" s="112" t="s">
        <v>147</v>
      </c>
      <c r="AQ362" s="5" t="s">
        <v>686</v>
      </c>
      <c r="AR362" s="5" t="s">
        <v>79</v>
      </c>
      <c r="AS362" s="5">
        <v>96</v>
      </c>
      <c r="AT362" s="5">
        <v>12</v>
      </c>
      <c r="AU362" s="112"/>
      <c r="AV362" s="112" t="s">
        <v>79</v>
      </c>
    </row>
    <row r="363" spans="1:48">
      <c r="A363" s="107" t="s">
        <v>976</v>
      </c>
      <c r="B363" s="107"/>
      <c r="C363" s="107"/>
      <c r="D363" s="114" t="s">
        <v>977</v>
      </c>
      <c r="E363" s="107"/>
      <c r="F363" s="109">
        <v>45945</v>
      </c>
      <c r="G363" s="109">
        <v>45959</v>
      </c>
      <c r="H363" s="107" t="s">
        <v>978</v>
      </c>
      <c r="I363" s="109">
        <v>45953.350995370369</v>
      </c>
      <c r="J363" s="107"/>
      <c r="K363" s="107"/>
      <c r="L363" s="107">
        <v>1959.52</v>
      </c>
      <c r="M363" s="109" t="s">
        <v>49</v>
      </c>
      <c r="N363" s="108"/>
      <c r="O363" s="107"/>
      <c r="P363" s="107"/>
      <c r="Q363" s="107" t="s">
        <v>50</v>
      </c>
      <c r="R363" s="109" t="s">
        <v>51</v>
      </c>
      <c r="S363" s="107"/>
      <c r="T363" s="107"/>
      <c r="U363" s="110"/>
      <c r="V363" s="110"/>
      <c r="W363" s="107"/>
      <c r="X363" s="107"/>
      <c r="Y363" s="107"/>
      <c r="Z363" s="107"/>
      <c r="AA363" s="107"/>
      <c r="AB363" s="107"/>
      <c r="AC363" s="107"/>
      <c r="AD363" s="107"/>
      <c r="AE363" s="107"/>
      <c r="AF363" s="107">
        <f t="shared" ca="1" si="2"/>
        <v>57</v>
      </c>
      <c r="AG363" s="107"/>
      <c r="AH363" s="107"/>
      <c r="AI363" s="111"/>
      <c r="AJ363" s="111"/>
      <c r="AK363" s="111"/>
      <c r="AL363" s="111"/>
      <c r="AM363" s="112"/>
      <c r="AN363" s="112"/>
      <c r="AO363" s="5" t="s">
        <v>52</v>
      </c>
      <c r="AP363" s="112" t="s">
        <v>58</v>
      </c>
      <c r="AQ363" s="5" t="s">
        <v>686</v>
      </c>
      <c r="AR363" s="5" t="s">
        <v>79</v>
      </c>
      <c r="AS363" s="5">
        <v>32</v>
      </c>
      <c r="AT363" s="5">
        <v>4</v>
      </c>
      <c r="AU363" s="112"/>
      <c r="AV363" s="112" t="s">
        <v>79</v>
      </c>
    </row>
    <row r="364" spans="1:48">
      <c r="A364" s="107" t="s">
        <v>979</v>
      </c>
      <c r="B364" s="107"/>
      <c r="C364" s="107"/>
      <c r="D364" s="114" t="s">
        <v>980</v>
      </c>
      <c r="E364" s="107"/>
      <c r="F364" s="109">
        <v>45946</v>
      </c>
      <c r="G364" s="109">
        <v>45957</v>
      </c>
      <c r="H364" s="107"/>
      <c r="I364" s="109">
        <v>45964.736817129633</v>
      </c>
      <c r="J364" s="107"/>
      <c r="K364" s="107"/>
      <c r="L364" s="107">
        <v>1282.05</v>
      </c>
      <c r="M364" s="109" t="s">
        <v>49</v>
      </c>
      <c r="N364" s="108"/>
      <c r="O364" s="107"/>
      <c r="P364" s="107"/>
      <c r="Q364" s="107" t="s">
        <v>50</v>
      </c>
      <c r="R364" s="109" t="s">
        <v>51</v>
      </c>
      <c r="S364" s="107"/>
      <c r="T364" s="107"/>
      <c r="U364" s="110"/>
      <c r="V364" s="110"/>
      <c r="W364" s="107"/>
      <c r="X364" s="107"/>
      <c r="Y364" s="107"/>
      <c r="Z364" s="107"/>
      <c r="AA364" s="107"/>
      <c r="AB364" s="107"/>
      <c r="AC364" s="107"/>
      <c r="AD364" s="107"/>
      <c r="AE364" s="107"/>
      <c r="AF364" s="107">
        <f t="shared" ca="1" si="2"/>
        <v>56</v>
      </c>
      <c r="AG364" s="107"/>
      <c r="AH364" s="107"/>
      <c r="AI364" s="111"/>
      <c r="AJ364" s="111"/>
      <c r="AK364" s="111"/>
      <c r="AL364" s="111"/>
      <c r="AM364" s="112"/>
      <c r="AN364" s="112"/>
      <c r="AO364" s="5" t="s">
        <v>66</v>
      </c>
      <c r="AP364" s="112" t="s">
        <v>163</v>
      </c>
      <c r="AQ364" s="5" t="s">
        <v>686</v>
      </c>
      <c r="AR364" s="5" t="s">
        <v>94</v>
      </c>
      <c r="AS364" s="5"/>
      <c r="AT364" s="5">
        <v>39</v>
      </c>
      <c r="AU364" s="112"/>
      <c r="AV364" s="112" t="s">
        <v>95</v>
      </c>
    </row>
    <row r="365" spans="1:48">
      <c r="A365" s="107" t="s">
        <v>981</v>
      </c>
      <c r="B365" s="107"/>
      <c r="C365" s="107"/>
      <c r="D365" s="114" t="s">
        <v>982</v>
      </c>
      <c r="E365" s="107"/>
      <c r="F365" s="109">
        <v>45946</v>
      </c>
      <c r="G365" s="109">
        <v>45959</v>
      </c>
      <c r="H365" s="107"/>
      <c r="I365" s="109">
        <v>45950.347604166665</v>
      </c>
      <c r="J365" s="107"/>
      <c r="K365" s="107"/>
      <c r="L365" s="107">
        <v>1564.2</v>
      </c>
      <c r="M365" s="109" t="s">
        <v>49</v>
      </c>
      <c r="N365" s="108"/>
      <c r="O365" s="107"/>
      <c r="P365" s="107"/>
      <c r="Q365" s="107" t="s">
        <v>50</v>
      </c>
      <c r="R365" s="109" t="s">
        <v>51</v>
      </c>
      <c r="S365" s="107"/>
      <c r="T365" s="107"/>
      <c r="U365" s="110"/>
      <c r="V365" s="110"/>
      <c r="W365" s="107"/>
      <c r="X365" s="107"/>
      <c r="Y365" s="107"/>
      <c r="Z365" s="107"/>
      <c r="AA365" s="107"/>
      <c r="AB365" s="107"/>
      <c r="AC365" s="107"/>
      <c r="AD365" s="107"/>
      <c r="AE365" s="107"/>
      <c r="AF365" s="107">
        <f t="shared" ca="1" si="2"/>
        <v>56</v>
      </c>
      <c r="AG365" s="107"/>
      <c r="AH365" s="107"/>
      <c r="AI365" s="111"/>
      <c r="AJ365" s="111"/>
      <c r="AK365" s="111"/>
      <c r="AL365" s="111"/>
      <c r="AM365" s="112"/>
      <c r="AN365" s="112"/>
      <c r="AO365" s="5" t="s">
        <v>77</v>
      </c>
      <c r="AP365" s="112" t="s">
        <v>78</v>
      </c>
      <c r="AQ365" s="5" t="s">
        <v>686</v>
      </c>
      <c r="AR365" s="5" t="s">
        <v>79</v>
      </c>
      <c r="AS365" s="5">
        <v>8</v>
      </c>
      <c r="AT365" s="5">
        <v>1</v>
      </c>
      <c r="AU365" s="112"/>
      <c r="AV365" s="112" t="s">
        <v>79</v>
      </c>
    </row>
    <row r="366" spans="1:48">
      <c r="A366" s="107" t="s">
        <v>983</v>
      </c>
      <c r="B366" s="107"/>
      <c r="C366" s="107"/>
      <c r="D366" s="114" t="s">
        <v>984</v>
      </c>
      <c r="E366" s="107"/>
      <c r="F366" s="109">
        <v>45946</v>
      </c>
      <c r="G366" s="109">
        <v>45959</v>
      </c>
      <c r="H366" s="107"/>
      <c r="I366" s="109"/>
      <c r="J366" s="107"/>
      <c r="K366" s="107"/>
      <c r="L366" s="107">
        <v>2064.1999999999998</v>
      </c>
      <c r="M366" s="109" t="s">
        <v>75</v>
      </c>
      <c r="N366" s="108"/>
      <c r="O366" s="107"/>
      <c r="P366" s="107"/>
      <c r="Q366" s="107" t="s">
        <v>294</v>
      </c>
      <c r="R366" s="109" t="s">
        <v>87</v>
      </c>
      <c r="S366" s="107"/>
      <c r="T366" s="107"/>
      <c r="U366" s="110"/>
      <c r="V366" s="110"/>
      <c r="W366" s="107"/>
      <c r="X366" s="107"/>
      <c r="Y366" s="107"/>
      <c r="Z366" s="107"/>
      <c r="AA366" s="107"/>
      <c r="AB366" s="107"/>
      <c r="AC366" s="107"/>
      <c r="AD366" s="107"/>
      <c r="AE366" s="107"/>
      <c r="AF366" s="107">
        <f t="shared" ca="1" si="2"/>
        <v>56</v>
      </c>
      <c r="AG366" s="107"/>
      <c r="AH366" s="107"/>
      <c r="AI366" s="111"/>
      <c r="AJ366" s="111"/>
      <c r="AK366" s="111"/>
      <c r="AL366" s="111"/>
      <c r="AM366" s="112"/>
      <c r="AN366" s="112"/>
      <c r="AO366" s="5" t="s">
        <v>52</v>
      </c>
      <c r="AP366" s="112" t="s">
        <v>217</v>
      </c>
      <c r="AQ366" s="5" t="s">
        <v>686</v>
      </c>
      <c r="AR366" s="5" t="s">
        <v>79</v>
      </c>
      <c r="AS366" s="5">
        <v>8</v>
      </c>
      <c r="AT366" s="5">
        <v>1</v>
      </c>
      <c r="AU366" s="112"/>
      <c r="AV366" s="112" t="s">
        <v>79</v>
      </c>
    </row>
    <row r="367" spans="1:48">
      <c r="A367" s="107" t="s">
        <v>985</v>
      </c>
      <c r="B367" s="107"/>
      <c r="C367" s="107"/>
      <c r="D367" s="114" t="s">
        <v>986</v>
      </c>
      <c r="E367" s="107"/>
      <c r="F367" s="109">
        <v>45946</v>
      </c>
      <c r="G367" s="109">
        <v>45961</v>
      </c>
      <c r="H367" s="107"/>
      <c r="I367" s="109">
        <v>45952.56821759259</v>
      </c>
      <c r="J367" s="107"/>
      <c r="K367" s="107"/>
      <c r="L367" s="107">
        <v>6177.6</v>
      </c>
      <c r="M367" s="109" t="s">
        <v>49</v>
      </c>
      <c r="N367" s="108"/>
      <c r="O367" s="107"/>
      <c r="P367" s="107"/>
      <c r="Q367" s="107" t="s">
        <v>50</v>
      </c>
      <c r="R367" s="109" t="s">
        <v>51</v>
      </c>
      <c r="S367" s="107"/>
      <c r="T367" s="107"/>
      <c r="U367" s="110"/>
      <c r="V367" s="110"/>
      <c r="W367" s="107"/>
      <c r="X367" s="107"/>
      <c r="Y367" s="107"/>
      <c r="Z367" s="107"/>
      <c r="AA367" s="107"/>
      <c r="AB367" s="107"/>
      <c r="AC367" s="107"/>
      <c r="AD367" s="107"/>
      <c r="AE367" s="107"/>
      <c r="AF367" s="107">
        <f t="shared" ca="1" si="2"/>
        <v>56</v>
      </c>
      <c r="AG367" s="107"/>
      <c r="AH367" s="107"/>
      <c r="AI367" s="111"/>
      <c r="AJ367" s="111"/>
      <c r="AK367" s="111"/>
      <c r="AL367" s="111"/>
      <c r="AM367" s="112"/>
      <c r="AN367" s="112"/>
      <c r="AO367" s="5" t="s">
        <v>52</v>
      </c>
      <c r="AP367" s="112" t="s">
        <v>112</v>
      </c>
      <c r="AQ367" s="5" t="s">
        <v>686</v>
      </c>
      <c r="AR367" s="5" t="s">
        <v>68</v>
      </c>
      <c r="AS367" s="5">
        <v>96</v>
      </c>
      <c r="AT367" s="5">
        <v>12</v>
      </c>
      <c r="AU367" s="112"/>
      <c r="AV367" s="112" t="s">
        <v>72</v>
      </c>
    </row>
    <row r="368" spans="1:48">
      <c r="A368" s="107" t="s">
        <v>987</v>
      </c>
      <c r="B368" s="107"/>
      <c r="C368" s="107"/>
      <c r="D368" s="114" t="s">
        <v>988</v>
      </c>
      <c r="E368" s="107"/>
      <c r="F368" s="109">
        <v>45946</v>
      </c>
      <c r="G368" s="109">
        <v>45953</v>
      </c>
      <c r="H368" s="107" t="s">
        <v>989</v>
      </c>
      <c r="I368" s="109"/>
      <c r="J368" s="107"/>
      <c r="K368" s="107"/>
      <c r="L368" s="107">
        <v>514.79999999999995</v>
      </c>
      <c r="M368" s="109" t="s">
        <v>75</v>
      </c>
      <c r="N368" s="108"/>
      <c r="O368" s="107"/>
      <c r="P368" s="107"/>
      <c r="Q368" s="107" t="s">
        <v>294</v>
      </c>
      <c r="R368" s="109" t="s">
        <v>76</v>
      </c>
      <c r="S368" s="107"/>
      <c r="T368" s="107"/>
      <c r="U368" s="110"/>
      <c r="V368" s="110"/>
      <c r="W368" s="107"/>
      <c r="X368" s="107"/>
      <c r="Y368" s="107"/>
      <c r="Z368" s="107"/>
      <c r="AA368" s="107"/>
      <c r="AB368" s="107"/>
      <c r="AC368" s="107"/>
      <c r="AD368" s="107"/>
      <c r="AE368" s="107"/>
      <c r="AF368" s="107">
        <f t="shared" ca="1" si="2"/>
        <v>56</v>
      </c>
      <c r="AG368" s="107"/>
      <c r="AH368" s="107"/>
      <c r="AI368" s="111"/>
      <c r="AJ368" s="111"/>
      <c r="AK368" s="111"/>
      <c r="AL368" s="111"/>
      <c r="AM368" s="112"/>
      <c r="AN368" s="112"/>
      <c r="AO368" s="5" t="s">
        <v>52</v>
      </c>
      <c r="AP368" s="112" t="s">
        <v>112</v>
      </c>
      <c r="AQ368" s="5" t="s">
        <v>686</v>
      </c>
      <c r="AR368" s="5" t="s">
        <v>71</v>
      </c>
      <c r="AS368" s="5">
        <v>8</v>
      </c>
      <c r="AT368" s="5">
        <v>1</v>
      </c>
      <c r="AU368" s="112"/>
      <c r="AV368" s="112" t="s">
        <v>72</v>
      </c>
    </row>
    <row r="369" spans="1:48">
      <c r="A369" s="107" t="s">
        <v>990</v>
      </c>
      <c r="B369" s="107"/>
      <c r="C369" s="107"/>
      <c r="D369" s="114" t="s">
        <v>991</v>
      </c>
      <c r="E369" s="107"/>
      <c r="F369" s="109">
        <v>45946</v>
      </c>
      <c r="G369" s="109">
        <v>45960</v>
      </c>
      <c r="H369" s="107" t="s">
        <v>992</v>
      </c>
      <c r="I369" s="109"/>
      <c r="J369" s="107"/>
      <c r="K369" s="107"/>
      <c r="L369" s="107">
        <v>31056.400000000001</v>
      </c>
      <c r="M369" s="109" t="s">
        <v>75</v>
      </c>
      <c r="N369" s="108"/>
      <c r="O369" s="107"/>
      <c r="P369" s="107"/>
      <c r="Q369" s="107" t="s">
        <v>294</v>
      </c>
      <c r="R369" s="109" t="s">
        <v>87</v>
      </c>
      <c r="S369" s="107"/>
      <c r="T369" s="107"/>
      <c r="U369" s="110"/>
      <c r="V369" s="110"/>
      <c r="W369" s="107"/>
      <c r="X369" s="107"/>
      <c r="Y369" s="107"/>
      <c r="Z369" s="107"/>
      <c r="AA369" s="107"/>
      <c r="AB369" s="107"/>
      <c r="AC369" s="107"/>
      <c r="AD369" s="107"/>
      <c r="AE369" s="107"/>
      <c r="AF369" s="107">
        <f t="shared" ca="1" si="2"/>
        <v>56</v>
      </c>
      <c r="AG369" s="107"/>
      <c r="AH369" s="107"/>
      <c r="AI369" s="111"/>
      <c r="AJ369" s="111"/>
      <c r="AK369" s="111"/>
      <c r="AL369" s="111"/>
      <c r="AM369" s="112"/>
      <c r="AN369" s="112"/>
      <c r="AO369" s="5" t="s">
        <v>66</v>
      </c>
      <c r="AP369" s="112" t="s">
        <v>118</v>
      </c>
      <c r="AQ369" s="5" t="s">
        <v>686</v>
      </c>
      <c r="AR369" s="5" t="s">
        <v>79</v>
      </c>
      <c r="AS369" s="5">
        <v>336</v>
      </c>
      <c r="AT369" s="5">
        <v>42</v>
      </c>
      <c r="AU369" s="112"/>
      <c r="AV369" s="112" t="s">
        <v>79</v>
      </c>
    </row>
    <row r="370" spans="1:48">
      <c r="A370" s="107" t="s">
        <v>993</v>
      </c>
      <c r="B370" s="107"/>
      <c r="C370" s="107"/>
      <c r="D370" s="114" t="s">
        <v>994</v>
      </c>
      <c r="E370" s="107"/>
      <c r="F370" s="109">
        <v>45947</v>
      </c>
      <c r="G370" s="109">
        <v>45960</v>
      </c>
      <c r="H370" s="107" t="s">
        <v>995</v>
      </c>
      <c r="I370" s="109">
        <v>45952.814212962963</v>
      </c>
      <c r="J370" s="107"/>
      <c r="K370" s="107"/>
      <c r="L370" s="107">
        <v>1813.2</v>
      </c>
      <c r="M370" s="109" t="s">
        <v>49</v>
      </c>
      <c r="N370" s="108"/>
      <c r="O370" s="107"/>
      <c r="P370" s="107"/>
      <c r="Q370" s="107" t="s">
        <v>50</v>
      </c>
      <c r="R370" s="109" t="s">
        <v>51</v>
      </c>
      <c r="S370" s="107"/>
      <c r="T370" s="107"/>
      <c r="U370" s="110"/>
      <c r="V370" s="110"/>
      <c r="W370" s="107"/>
      <c r="X370" s="107"/>
      <c r="Y370" s="107"/>
      <c r="Z370" s="107"/>
      <c r="AA370" s="107"/>
      <c r="AB370" s="107"/>
      <c r="AC370" s="107"/>
      <c r="AD370" s="107"/>
      <c r="AE370" s="107"/>
      <c r="AF370" s="107">
        <f t="shared" ca="1" si="2"/>
        <v>55</v>
      </c>
      <c r="AG370" s="107"/>
      <c r="AH370" s="107"/>
      <c r="AI370" s="111"/>
      <c r="AJ370" s="111"/>
      <c r="AK370" s="111"/>
      <c r="AL370" s="111"/>
      <c r="AM370" s="112"/>
      <c r="AN370" s="112"/>
      <c r="AO370" s="5" t="s">
        <v>66</v>
      </c>
      <c r="AP370" s="112" t="s">
        <v>507</v>
      </c>
      <c r="AQ370" s="5" t="s">
        <v>686</v>
      </c>
      <c r="AR370" s="5" t="s">
        <v>91</v>
      </c>
      <c r="AS370" s="5">
        <v>1</v>
      </c>
      <c r="AT370" s="5">
        <v>1</v>
      </c>
      <c r="AU370" s="112"/>
      <c r="AV370" s="112" t="s">
        <v>91</v>
      </c>
    </row>
    <row r="371" spans="1:48">
      <c r="A371" s="107" t="s">
        <v>996</v>
      </c>
      <c r="B371" s="107"/>
      <c r="C371" s="107"/>
      <c r="D371" s="114" t="s">
        <v>997</v>
      </c>
      <c r="E371" s="107"/>
      <c r="F371" s="109">
        <v>45947</v>
      </c>
      <c r="G371" s="109">
        <v>45960.958333333336</v>
      </c>
      <c r="H371" s="107"/>
      <c r="I371" s="109">
        <v>45960.890347222223</v>
      </c>
      <c r="J371" s="107"/>
      <c r="K371" s="107"/>
      <c r="L371" s="107">
        <v>3816.6</v>
      </c>
      <c r="M371" s="109" t="s">
        <v>49</v>
      </c>
      <c r="N371" s="108"/>
      <c r="O371" s="107"/>
      <c r="P371" s="107"/>
      <c r="Q371" s="107" t="s">
        <v>50</v>
      </c>
      <c r="R371" s="109" t="s">
        <v>51</v>
      </c>
      <c r="S371" s="107"/>
      <c r="T371" s="107"/>
      <c r="U371" s="110"/>
      <c r="V371" s="110"/>
      <c r="W371" s="107"/>
      <c r="X371" s="107"/>
      <c r="Y371" s="107"/>
      <c r="Z371" s="107"/>
      <c r="AA371" s="107"/>
      <c r="AB371" s="107"/>
      <c r="AC371" s="107"/>
      <c r="AD371" s="107"/>
      <c r="AE371" s="107"/>
      <c r="AF371" s="107">
        <f t="shared" ca="1" si="2"/>
        <v>55</v>
      </c>
      <c r="AG371" s="107"/>
      <c r="AH371" s="107"/>
      <c r="AI371" s="111"/>
      <c r="AJ371" s="111"/>
      <c r="AK371" s="111"/>
      <c r="AL371" s="111"/>
      <c r="AM371" s="112"/>
      <c r="AN371" s="112"/>
      <c r="AO371" s="5" t="s">
        <v>66</v>
      </c>
      <c r="AP371" s="112" t="s">
        <v>67</v>
      </c>
      <c r="AQ371" s="5" t="s">
        <v>686</v>
      </c>
      <c r="AR371" s="5" t="s">
        <v>79</v>
      </c>
      <c r="AS371" s="5">
        <v>24</v>
      </c>
      <c r="AT371" s="5">
        <v>3</v>
      </c>
      <c r="AU371" s="112"/>
      <c r="AV371" s="112" t="s">
        <v>79</v>
      </c>
    </row>
    <row r="372" spans="1:48">
      <c r="A372" s="107" t="s">
        <v>998</v>
      </c>
      <c r="B372" s="107"/>
      <c r="C372" s="107"/>
      <c r="D372" s="114" t="s">
        <v>999</v>
      </c>
      <c r="E372" s="107"/>
      <c r="F372" s="109">
        <v>45947</v>
      </c>
      <c r="G372" s="109">
        <v>45953.958333333336</v>
      </c>
      <c r="H372" s="107"/>
      <c r="I372" s="109">
        <v>45953.72991898148</v>
      </c>
      <c r="J372" s="107"/>
      <c r="K372" s="107"/>
      <c r="L372" s="107">
        <v>514.79999999999995</v>
      </c>
      <c r="M372" s="109" t="s">
        <v>49</v>
      </c>
      <c r="N372" s="108"/>
      <c r="O372" s="107"/>
      <c r="P372" s="107"/>
      <c r="Q372" s="107" t="s">
        <v>50</v>
      </c>
      <c r="R372" s="109" t="s">
        <v>51</v>
      </c>
      <c r="S372" s="107"/>
      <c r="T372" s="107"/>
      <c r="U372" s="110"/>
      <c r="V372" s="110"/>
      <c r="W372" s="107"/>
      <c r="X372" s="107"/>
      <c r="Y372" s="107"/>
      <c r="Z372" s="107"/>
      <c r="AA372" s="107"/>
      <c r="AB372" s="107"/>
      <c r="AC372" s="107"/>
      <c r="AD372" s="107"/>
      <c r="AE372" s="107"/>
      <c r="AF372" s="107">
        <f t="shared" ca="1" si="2"/>
        <v>55</v>
      </c>
      <c r="AG372" s="107"/>
      <c r="AH372" s="107"/>
      <c r="AI372" s="111"/>
      <c r="AJ372" s="111"/>
      <c r="AK372" s="111"/>
      <c r="AL372" s="111"/>
      <c r="AM372" s="112"/>
      <c r="AN372" s="112"/>
      <c r="AO372" s="5" t="s">
        <v>52</v>
      </c>
      <c r="AP372" s="112" t="s">
        <v>217</v>
      </c>
      <c r="AQ372" s="5" t="s">
        <v>686</v>
      </c>
      <c r="AR372" s="5" t="s">
        <v>71</v>
      </c>
      <c r="AS372" s="5">
        <v>8</v>
      </c>
      <c r="AT372" s="5">
        <v>1</v>
      </c>
      <c r="AU372" s="112"/>
      <c r="AV372" s="112" t="s">
        <v>72</v>
      </c>
    </row>
    <row r="373" spans="1:48">
      <c r="A373" s="107" t="s">
        <v>1000</v>
      </c>
      <c r="B373" s="107"/>
      <c r="C373" s="107"/>
      <c r="D373" s="114" t="s">
        <v>1001</v>
      </c>
      <c r="E373" s="107"/>
      <c r="F373" s="109">
        <v>45947</v>
      </c>
      <c r="G373" s="109">
        <v>45952.958333333336</v>
      </c>
      <c r="H373" s="107" t="s">
        <v>1002</v>
      </c>
      <c r="I373" s="109">
        <v>45952.821539351855</v>
      </c>
      <c r="J373" s="107"/>
      <c r="K373" s="107"/>
      <c r="L373" s="107">
        <v>145.56</v>
      </c>
      <c r="M373" s="109" t="s">
        <v>49</v>
      </c>
      <c r="N373" s="108"/>
      <c r="O373" s="107"/>
      <c r="P373" s="107"/>
      <c r="Q373" s="107" t="s">
        <v>50</v>
      </c>
      <c r="R373" s="109" t="s">
        <v>51</v>
      </c>
      <c r="S373" s="107"/>
      <c r="T373" s="107"/>
      <c r="U373" s="110"/>
      <c r="V373" s="110"/>
      <c r="W373" s="107"/>
      <c r="X373" s="107"/>
      <c r="Y373" s="107"/>
      <c r="Z373" s="107"/>
      <c r="AA373" s="107"/>
      <c r="AB373" s="107"/>
      <c r="AC373" s="107"/>
      <c r="AD373" s="107"/>
      <c r="AE373" s="107"/>
      <c r="AF373" s="107">
        <f t="shared" ca="1" si="2"/>
        <v>55</v>
      </c>
      <c r="AG373" s="107"/>
      <c r="AH373" s="107"/>
      <c r="AI373" s="111"/>
      <c r="AJ373" s="111"/>
      <c r="AK373" s="111"/>
      <c r="AL373" s="111"/>
      <c r="AM373" s="112"/>
      <c r="AN373" s="112"/>
      <c r="AO373" s="5" t="s">
        <v>52</v>
      </c>
      <c r="AP373" s="112" t="s">
        <v>198</v>
      </c>
      <c r="AQ373" s="5" t="s">
        <v>686</v>
      </c>
      <c r="AR373" s="5" t="s">
        <v>1003</v>
      </c>
      <c r="AS373" s="5">
        <v>0</v>
      </c>
      <c r="AT373" s="5">
        <v>1</v>
      </c>
      <c r="AU373" s="112"/>
      <c r="AV373" s="112" t="s">
        <v>689</v>
      </c>
    </row>
    <row r="374" spans="1:48">
      <c r="A374" s="107" t="s">
        <v>1004</v>
      </c>
      <c r="B374" s="107"/>
      <c r="C374" s="107"/>
      <c r="D374" s="114" t="s">
        <v>1005</v>
      </c>
      <c r="E374" s="107"/>
      <c r="F374" s="109">
        <v>45947</v>
      </c>
      <c r="G374" s="109">
        <v>45961.958333333336</v>
      </c>
      <c r="H374" s="107"/>
      <c r="I374" s="109">
        <v>45961.776817129627</v>
      </c>
      <c r="J374" s="107"/>
      <c r="K374" s="107"/>
      <c r="L374" s="107">
        <v>7860.6</v>
      </c>
      <c r="M374" s="109" t="s">
        <v>49</v>
      </c>
      <c r="N374" s="108"/>
      <c r="O374" s="107"/>
      <c r="P374" s="107"/>
      <c r="Q374" s="107" t="s">
        <v>50</v>
      </c>
      <c r="R374" s="109" t="s">
        <v>51</v>
      </c>
      <c r="S374" s="107"/>
      <c r="T374" s="107"/>
      <c r="U374" s="110"/>
      <c r="V374" s="110"/>
      <c r="W374" s="107"/>
      <c r="X374" s="107"/>
      <c r="Y374" s="107"/>
      <c r="Z374" s="107"/>
      <c r="AA374" s="107"/>
      <c r="AB374" s="107"/>
      <c r="AC374" s="107"/>
      <c r="AD374" s="107"/>
      <c r="AE374" s="107"/>
      <c r="AF374" s="107">
        <f t="shared" ca="1" si="2"/>
        <v>55</v>
      </c>
      <c r="AG374" s="107"/>
      <c r="AH374" s="107"/>
      <c r="AI374" s="111"/>
      <c r="AJ374" s="111"/>
      <c r="AK374" s="111"/>
      <c r="AL374" s="111"/>
      <c r="AM374" s="112"/>
      <c r="AN374" s="112"/>
      <c r="AO374" s="5" t="s">
        <v>77</v>
      </c>
      <c r="AP374" s="112" t="s">
        <v>78</v>
      </c>
      <c r="AQ374" s="5" t="s">
        <v>686</v>
      </c>
      <c r="AR374" s="5" t="s">
        <v>79</v>
      </c>
      <c r="AS374" s="5">
        <v>128</v>
      </c>
      <c r="AT374" s="5">
        <v>16</v>
      </c>
      <c r="AU374" s="112"/>
      <c r="AV374" s="112" t="s">
        <v>79</v>
      </c>
    </row>
    <row r="375" spans="1:48">
      <c r="A375" s="107" t="s">
        <v>1006</v>
      </c>
      <c r="B375" s="107"/>
      <c r="C375" s="107"/>
      <c r="D375" s="114" t="s">
        <v>1007</v>
      </c>
      <c r="E375" s="107"/>
      <c r="F375" s="109">
        <v>45950</v>
      </c>
      <c r="G375" s="109">
        <v>45961</v>
      </c>
      <c r="H375" s="107"/>
      <c r="I375" s="109">
        <v>45960.705810185187</v>
      </c>
      <c r="J375" s="107"/>
      <c r="K375" s="107"/>
      <c r="L375" s="107">
        <v>2190.4</v>
      </c>
      <c r="M375" s="109" t="s">
        <v>49</v>
      </c>
      <c r="N375" s="108"/>
      <c r="O375" s="107"/>
      <c r="P375" s="107"/>
      <c r="Q375" s="107" t="s">
        <v>50</v>
      </c>
      <c r="R375" s="109" t="s">
        <v>51</v>
      </c>
      <c r="S375" s="107"/>
      <c r="T375" s="107"/>
      <c r="U375" s="110"/>
      <c r="V375" s="110"/>
      <c r="W375" s="107"/>
      <c r="X375" s="107"/>
      <c r="Y375" s="107"/>
      <c r="Z375" s="107"/>
      <c r="AA375" s="107"/>
      <c r="AB375" s="107"/>
      <c r="AC375" s="107"/>
      <c r="AD375" s="107"/>
      <c r="AE375" s="107"/>
      <c r="AF375" s="107">
        <f t="shared" ca="1" si="2"/>
        <v>52</v>
      </c>
      <c r="AG375" s="107"/>
      <c r="AH375" s="107"/>
      <c r="AI375" s="111"/>
      <c r="AJ375" s="111"/>
      <c r="AK375" s="111"/>
      <c r="AL375" s="111"/>
      <c r="AM375" s="112"/>
      <c r="AN375" s="112"/>
      <c r="AO375" s="5" t="s">
        <v>66</v>
      </c>
      <c r="AP375" s="112" t="s">
        <v>843</v>
      </c>
      <c r="AQ375" s="5" t="s">
        <v>686</v>
      </c>
      <c r="AR375" s="5" t="s">
        <v>79</v>
      </c>
      <c r="AS375" s="5">
        <v>16</v>
      </c>
      <c r="AT375" s="5">
        <v>2</v>
      </c>
      <c r="AU375" s="112"/>
      <c r="AV375" s="112" t="s">
        <v>79</v>
      </c>
    </row>
    <row r="376" spans="1:48">
      <c r="A376" s="107" t="s">
        <v>1008</v>
      </c>
      <c r="B376" s="107"/>
      <c r="C376" s="107"/>
      <c r="D376" s="114" t="s">
        <v>1009</v>
      </c>
      <c r="E376" s="107"/>
      <c r="F376" s="109">
        <v>45950</v>
      </c>
      <c r="G376" s="109">
        <v>45964</v>
      </c>
      <c r="H376" s="107" t="s">
        <v>1010</v>
      </c>
      <c r="I376" s="109">
        <v>45975.702141203707</v>
      </c>
      <c r="J376" s="107"/>
      <c r="K376" s="107"/>
      <c r="L376" s="107">
        <v>2816.6</v>
      </c>
      <c r="M376" s="109" t="s">
        <v>49</v>
      </c>
      <c r="N376" s="108"/>
      <c r="O376" s="107"/>
      <c r="P376" s="107"/>
      <c r="Q376" s="107" t="s">
        <v>1011</v>
      </c>
      <c r="R376" s="109" t="s">
        <v>51</v>
      </c>
      <c r="S376" s="107"/>
      <c r="T376" s="107"/>
      <c r="U376" s="110"/>
      <c r="V376" s="110"/>
      <c r="W376" s="107"/>
      <c r="X376" s="107"/>
      <c r="Y376" s="107"/>
      <c r="Z376" s="107"/>
      <c r="AA376" s="107"/>
      <c r="AB376" s="107"/>
      <c r="AC376" s="107"/>
      <c r="AD376" s="107"/>
      <c r="AE376" s="107"/>
      <c r="AF376" s="107">
        <f t="shared" ca="1" si="2"/>
        <v>52</v>
      </c>
      <c r="AG376" s="107"/>
      <c r="AH376" s="107"/>
      <c r="AI376" s="111"/>
      <c r="AJ376" s="111"/>
      <c r="AK376" s="111"/>
      <c r="AL376" s="111"/>
      <c r="AM376" s="112"/>
      <c r="AN376" s="112"/>
      <c r="AO376" s="5" t="s">
        <v>66</v>
      </c>
      <c r="AP376" s="112" t="s">
        <v>129</v>
      </c>
      <c r="AQ376" s="5" t="s">
        <v>1012</v>
      </c>
      <c r="AR376" s="5" t="s">
        <v>79</v>
      </c>
      <c r="AS376" s="5">
        <v>24</v>
      </c>
      <c r="AT376" s="5">
        <v>3</v>
      </c>
      <c r="AU376" s="112"/>
      <c r="AV376" s="112" t="s">
        <v>79</v>
      </c>
    </row>
    <row r="377" spans="1:48">
      <c r="A377" s="107" t="s">
        <v>1013</v>
      </c>
      <c r="B377" s="107"/>
      <c r="C377" s="107"/>
      <c r="D377" s="114" t="s">
        <v>1014</v>
      </c>
      <c r="E377" s="107"/>
      <c r="F377" s="109">
        <v>45950</v>
      </c>
      <c r="G377" s="109">
        <v>45964</v>
      </c>
      <c r="H377" s="107"/>
      <c r="I377" s="109">
        <v>45966.720543981479</v>
      </c>
      <c r="J377" s="107"/>
      <c r="K377" s="107"/>
      <c r="L377" s="107">
        <v>2440.4</v>
      </c>
      <c r="M377" s="109" t="s">
        <v>49</v>
      </c>
      <c r="N377" s="108"/>
      <c r="O377" s="107"/>
      <c r="P377" s="107"/>
      <c r="Q377" s="107" t="s">
        <v>1011</v>
      </c>
      <c r="R377" s="109" t="s">
        <v>51</v>
      </c>
      <c r="S377" s="107"/>
      <c r="T377" s="107"/>
      <c r="U377" s="110"/>
      <c r="V377" s="110"/>
      <c r="W377" s="107"/>
      <c r="X377" s="107"/>
      <c r="Y377" s="107"/>
      <c r="Z377" s="107"/>
      <c r="AA377" s="107"/>
      <c r="AB377" s="107"/>
      <c r="AC377" s="107"/>
      <c r="AD377" s="107"/>
      <c r="AE377" s="107"/>
      <c r="AF377" s="107">
        <f t="shared" ca="1" si="2"/>
        <v>52</v>
      </c>
      <c r="AG377" s="107"/>
      <c r="AH377" s="107"/>
      <c r="AI377" s="111"/>
      <c r="AJ377" s="111"/>
      <c r="AK377" s="111"/>
      <c r="AL377" s="111"/>
      <c r="AM377" s="112"/>
      <c r="AN377" s="112"/>
      <c r="AO377" s="5" t="s">
        <v>66</v>
      </c>
      <c r="AP377" s="112" t="s">
        <v>129</v>
      </c>
      <c r="AQ377" s="5" t="s">
        <v>1012</v>
      </c>
      <c r="AR377" s="5" t="s">
        <v>79</v>
      </c>
      <c r="AS377" s="5">
        <v>16</v>
      </c>
      <c r="AT377" s="5">
        <v>2</v>
      </c>
      <c r="AU377" s="112"/>
      <c r="AV377" s="112" t="s">
        <v>79</v>
      </c>
    </row>
    <row r="378" spans="1:48">
      <c r="A378" s="107" t="s">
        <v>1015</v>
      </c>
      <c r="B378" s="107"/>
      <c r="C378" s="107"/>
      <c r="D378" s="114" t="s">
        <v>1016</v>
      </c>
      <c r="E378" s="107"/>
      <c r="F378" s="109">
        <v>45950</v>
      </c>
      <c r="G378" s="109">
        <v>45964</v>
      </c>
      <c r="H378" s="107"/>
      <c r="I378" s="109">
        <v>45960.684594907405</v>
      </c>
      <c r="J378" s="107"/>
      <c r="K378" s="107"/>
      <c r="L378" s="107">
        <v>3190.4</v>
      </c>
      <c r="M378" s="109" t="s">
        <v>49</v>
      </c>
      <c r="N378" s="108"/>
      <c r="O378" s="107"/>
      <c r="P378" s="107"/>
      <c r="Q378" s="107" t="s">
        <v>50</v>
      </c>
      <c r="R378" s="109" t="s">
        <v>51</v>
      </c>
      <c r="S378" s="107"/>
      <c r="T378" s="107"/>
      <c r="U378" s="110"/>
      <c r="V378" s="110"/>
      <c r="W378" s="107"/>
      <c r="X378" s="107"/>
      <c r="Y378" s="107"/>
      <c r="Z378" s="107"/>
      <c r="AA378" s="107"/>
      <c r="AB378" s="107"/>
      <c r="AC378" s="107"/>
      <c r="AD378" s="107"/>
      <c r="AE378" s="107"/>
      <c r="AF378" s="107">
        <f t="shared" ca="1" si="2"/>
        <v>52</v>
      </c>
      <c r="AG378" s="107"/>
      <c r="AH378" s="107"/>
      <c r="AI378" s="111"/>
      <c r="AJ378" s="111"/>
      <c r="AK378" s="111"/>
      <c r="AL378" s="111"/>
      <c r="AM378" s="112"/>
      <c r="AN378" s="112"/>
      <c r="AO378" s="5" t="s">
        <v>52</v>
      </c>
      <c r="AP378" s="112" t="s">
        <v>410</v>
      </c>
      <c r="AQ378" s="5" t="s">
        <v>686</v>
      </c>
      <c r="AR378" s="5" t="s">
        <v>79</v>
      </c>
      <c r="AS378" s="5">
        <v>16</v>
      </c>
      <c r="AT378" s="5">
        <v>2</v>
      </c>
      <c r="AU378" s="112"/>
      <c r="AV378" s="112" t="s">
        <v>79</v>
      </c>
    </row>
    <row r="379" spans="1:48">
      <c r="A379" s="107" t="s">
        <v>1017</v>
      </c>
      <c r="B379" s="107"/>
      <c r="C379" s="107"/>
      <c r="D379" s="114" t="s">
        <v>1018</v>
      </c>
      <c r="E379" s="107"/>
      <c r="F379" s="109">
        <v>45964</v>
      </c>
      <c r="G379" s="109">
        <v>45975</v>
      </c>
      <c r="H379" s="107"/>
      <c r="I379" s="109">
        <v>45969.335358796299</v>
      </c>
      <c r="J379" s="107"/>
      <c r="K379" s="107"/>
      <c r="L379" s="107">
        <v>1940.4</v>
      </c>
      <c r="M379" s="109" t="s">
        <v>49</v>
      </c>
      <c r="N379" s="108"/>
      <c r="O379" s="107"/>
      <c r="P379" s="107"/>
      <c r="Q379" s="107" t="s">
        <v>1011</v>
      </c>
      <c r="R379" s="109" t="s">
        <v>51</v>
      </c>
      <c r="S379" s="107"/>
      <c r="T379" s="107"/>
      <c r="U379" s="110"/>
      <c r="V379" s="110"/>
      <c r="W379" s="107"/>
      <c r="X379" s="107"/>
      <c r="Y379" s="107"/>
      <c r="Z379" s="107"/>
      <c r="AA379" s="107"/>
      <c r="AB379" s="107"/>
      <c r="AC379" s="107"/>
      <c r="AD379" s="107"/>
      <c r="AE379" s="107"/>
      <c r="AF379" s="107">
        <f t="shared" ca="1" si="2"/>
        <v>38</v>
      </c>
      <c r="AG379" s="107"/>
      <c r="AH379" s="107"/>
      <c r="AI379" s="111"/>
      <c r="AJ379" s="111"/>
      <c r="AK379" s="111"/>
      <c r="AL379" s="111"/>
      <c r="AM379" s="112"/>
      <c r="AN379" s="112"/>
      <c r="AO379" s="5" t="s">
        <v>52</v>
      </c>
      <c r="AP379" s="112" t="s">
        <v>147</v>
      </c>
      <c r="AQ379" s="5" t="s">
        <v>1012</v>
      </c>
      <c r="AR379" s="5" t="s">
        <v>79</v>
      </c>
      <c r="AS379" s="5">
        <v>16</v>
      </c>
      <c r="AT379" s="5">
        <v>2</v>
      </c>
      <c r="AU379" s="112"/>
      <c r="AV379" s="112" t="s">
        <v>79</v>
      </c>
    </row>
    <row r="380" spans="1:48">
      <c r="A380" s="107" t="s">
        <v>1019</v>
      </c>
      <c r="B380" s="107"/>
      <c r="C380" s="107"/>
      <c r="D380" s="114" t="s">
        <v>1020</v>
      </c>
      <c r="E380" s="107"/>
      <c r="F380" s="109">
        <v>45951</v>
      </c>
      <c r="G380" s="109">
        <v>45964</v>
      </c>
      <c r="H380" s="107"/>
      <c r="I380" s="109">
        <v>45965.40252314815</v>
      </c>
      <c r="J380" s="107"/>
      <c r="K380" s="107"/>
      <c r="L380" s="107">
        <v>2564.1999999999998</v>
      </c>
      <c r="M380" s="109" t="s">
        <v>49</v>
      </c>
      <c r="N380" s="108"/>
      <c r="O380" s="107"/>
      <c r="P380" s="107"/>
      <c r="Q380" s="107" t="s">
        <v>50</v>
      </c>
      <c r="R380" s="109" t="s">
        <v>51</v>
      </c>
      <c r="S380" s="107"/>
      <c r="T380" s="107"/>
      <c r="U380" s="110"/>
      <c r="V380" s="110"/>
      <c r="W380" s="107"/>
      <c r="X380" s="107"/>
      <c r="Y380" s="107"/>
      <c r="Z380" s="107"/>
      <c r="AA380" s="107"/>
      <c r="AB380" s="107"/>
      <c r="AC380" s="107"/>
      <c r="AD380" s="107"/>
      <c r="AE380" s="107"/>
      <c r="AF380" s="107">
        <f t="shared" ca="1" si="2"/>
        <v>51</v>
      </c>
      <c r="AG380" s="107"/>
      <c r="AH380" s="107"/>
      <c r="AI380" s="111"/>
      <c r="AJ380" s="111"/>
      <c r="AK380" s="111"/>
      <c r="AL380" s="111"/>
      <c r="AM380" s="112"/>
      <c r="AN380" s="112"/>
      <c r="AO380" s="5" t="s">
        <v>66</v>
      </c>
      <c r="AP380" s="112" t="s">
        <v>131</v>
      </c>
      <c r="AQ380" s="5" t="s">
        <v>686</v>
      </c>
      <c r="AR380" s="5" t="s">
        <v>79</v>
      </c>
      <c r="AS380" s="5">
        <v>8</v>
      </c>
      <c r="AT380" s="5">
        <v>1</v>
      </c>
      <c r="AU380" s="112"/>
      <c r="AV380" s="112" t="s">
        <v>79</v>
      </c>
    </row>
    <row r="381" spans="1:48">
      <c r="A381" s="107" t="s">
        <v>1021</v>
      </c>
      <c r="B381" s="107"/>
      <c r="C381" s="107"/>
      <c r="D381" s="114" t="s">
        <v>1022</v>
      </c>
      <c r="E381" s="107"/>
      <c r="F381" s="109">
        <v>45951</v>
      </c>
      <c r="G381" s="109">
        <v>45964</v>
      </c>
      <c r="H381" s="107" t="s">
        <v>1023</v>
      </c>
      <c r="I381" s="109"/>
      <c r="J381" s="107"/>
      <c r="K381" s="107"/>
      <c r="L381" s="107">
        <v>1564.2</v>
      </c>
      <c r="M381" s="109" t="s">
        <v>75</v>
      </c>
      <c r="N381" s="108"/>
      <c r="O381" s="107"/>
      <c r="P381" s="107"/>
      <c r="Q381" s="107" t="s">
        <v>294</v>
      </c>
      <c r="R381" s="109" t="s">
        <v>76</v>
      </c>
      <c r="S381" s="107"/>
      <c r="T381" s="107"/>
      <c r="U381" s="110"/>
      <c r="V381" s="110"/>
      <c r="W381" s="107"/>
      <c r="X381" s="107"/>
      <c r="Y381" s="107"/>
      <c r="Z381" s="107"/>
      <c r="AA381" s="107"/>
      <c r="AB381" s="107"/>
      <c r="AC381" s="107"/>
      <c r="AD381" s="107"/>
      <c r="AE381" s="107"/>
      <c r="AF381" s="107">
        <f t="shared" ca="1" si="2"/>
        <v>51</v>
      </c>
      <c r="AG381" s="107"/>
      <c r="AH381" s="107"/>
      <c r="AI381" s="111"/>
      <c r="AJ381" s="111"/>
      <c r="AK381" s="111"/>
      <c r="AL381" s="111"/>
      <c r="AM381" s="112"/>
      <c r="AN381" s="112"/>
      <c r="AO381" s="5" t="s">
        <v>52</v>
      </c>
      <c r="AP381" s="112" t="s">
        <v>410</v>
      </c>
      <c r="AQ381" s="5" t="s">
        <v>686</v>
      </c>
      <c r="AR381" s="5" t="s">
        <v>79</v>
      </c>
      <c r="AS381" s="5">
        <v>8</v>
      </c>
      <c r="AT381" s="5">
        <v>1</v>
      </c>
      <c r="AU381" s="112"/>
      <c r="AV381" s="112" t="s">
        <v>79</v>
      </c>
    </row>
    <row r="382" spans="1:48">
      <c r="A382" s="107" t="s">
        <v>1024</v>
      </c>
      <c r="B382" s="107"/>
      <c r="C382" s="107"/>
      <c r="D382" s="114" t="s">
        <v>1025</v>
      </c>
      <c r="E382" s="107"/>
      <c r="F382" s="109">
        <v>45951</v>
      </c>
      <c r="G382" s="109">
        <v>45954</v>
      </c>
      <c r="H382" s="107"/>
      <c r="I382" s="109">
        <v>45952.646493055552</v>
      </c>
      <c r="J382" s="107"/>
      <c r="K382" s="107"/>
      <c r="L382" s="107">
        <v>1386</v>
      </c>
      <c r="M382" s="109" t="s">
        <v>49</v>
      </c>
      <c r="N382" s="108"/>
      <c r="O382" s="107"/>
      <c r="P382" s="107"/>
      <c r="Q382" s="107" t="s">
        <v>50</v>
      </c>
      <c r="R382" s="109" t="s">
        <v>51</v>
      </c>
      <c r="S382" s="107"/>
      <c r="T382" s="107"/>
      <c r="U382" s="110"/>
      <c r="V382" s="110"/>
      <c r="W382" s="107"/>
      <c r="X382" s="107"/>
      <c r="Y382" s="107"/>
      <c r="Z382" s="107"/>
      <c r="AA382" s="107"/>
      <c r="AB382" s="107"/>
      <c r="AC382" s="107"/>
      <c r="AD382" s="107"/>
      <c r="AE382" s="107"/>
      <c r="AF382" s="107">
        <f t="shared" ca="1" si="2"/>
        <v>51</v>
      </c>
      <c r="AG382" s="107"/>
      <c r="AH382" s="107"/>
      <c r="AI382" s="111"/>
      <c r="AJ382" s="111"/>
      <c r="AK382" s="111"/>
      <c r="AL382" s="111"/>
      <c r="AM382" s="112"/>
      <c r="AN382" s="112"/>
      <c r="AO382" s="5" t="s">
        <v>66</v>
      </c>
      <c r="AP382" s="112" t="s">
        <v>843</v>
      </c>
      <c r="AQ382" s="5" t="s">
        <v>686</v>
      </c>
      <c r="AR382" s="5" t="s">
        <v>196</v>
      </c>
      <c r="AS382" s="5">
        <v>8</v>
      </c>
      <c r="AT382" s="5">
        <v>1</v>
      </c>
      <c r="AU382" s="112"/>
      <c r="AV382" s="112" t="s">
        <v>72</v>
      </c>
    </row>
    <row r="383" spans="1:48">
      <c r="A383" s="107" t="s">
        <v>1026</v>
      </c>
      <c r="B383" s="107"/>
      <c r="C383" s="107"/>
      <c r="D383" s="114" t="s">
        <v>1027</v>
      </c>
      <c r="E383" s="107"/>
      <c r="F383" s="109">
        <v>45952</v>
      </c>
      <c r="G383" s="109">
        <v>45958.958333333336</v>
      </c>
      <c r="H383" s="107"/>
      <c r="I383" s="109">
        <v>45958.848807870374</v>
      </c>
      <c r="J383" s="107"/>
      <c r="K383" s="107"/>
      <c r="L383" s="107">
        <v>133.65</v>
      </c>
      <c r="M383" s="109" t="s">
        <v>49</v>
      </c>
      <c r="N383" s="108"/>
      <c r="O383" s="107"/>
      <c r="P383" s="107"/>
      <c r="Q383" s="107" t="s">
        <v>50</v>
      </c>
      <c r="R383" s="109" t="s">
        <v>51</v>
      </c>
      <c r="S383" s="107"/>
      <c r="T383" s="107"/>
      <c r="U383" s="110"/>
      <c r="V383" s="110"/>
      <c r="W383" s="107"/>
      <c r="X383" s="107"/>
      <c r="Y383" s="107"/>
      <c r="Z383" s="107"/>
      <c r="AA383" s="107"/>
      <c r="AB383" s="107"/>
      <c r="AC383" s="107"/>
      <c r="AD383" s="107"/>
      <c r="AE383" s="107"/>
      <c r="AF383" s="107">
        <f t="shared" ca="1" si="2"/>
        <v>50</v>
      </c>
      <c r="AG383" s="107"/>
      <c r="AH383" s="107"/>
      <c r="AI383" s="111"/>
      <c r="AJ383" s="111"/>
      <c r="AK383" s="111"/>
      <c r="AL383" s="111"/>
      <c r="AM383" s="112"/>
      <c r="AN383" s="112"/>
      <c r="AO383" s="5" t="s">
        <v>66</v>
      </c>
      <c r="AP383" s="112" t="s">
        <v>97</v>
      </c>
      <c r="AQ383" s="5" t="s">
        <v>686</v>
      </c>
      <c r="AR383" s="5" t="s">
        <v>55</v>
      </c>
      <c r="AS383" s="5">
        <v>8</v>
      </c>
      <c r="AT383" s="5">
        <v>1</v>
      </c>
      <c r="AU383" s="112"/>
      <c r="AV383" s="112" t="s">
        <v>72</v>
      </c>
    </row>
    <row r="384" spans="1:48">
      <c r="A384" s="107" t="s">
        <v>1028</v>
      </c>
      <c r="B384" s="107"/>
      <c r="C384" s="107"/>
      <c r="D384" s="114" t="s">
        <v>1029</v>
      </c>
      <c r="E384" s="107"/>
      <c r="F384" s="109">
        <v>45952</v>
      </c>
      <c r="G384" s="109">
        <v>45958.958333333336</v>
      </c>
      <c r="H384" s="107"/>
      <c r="I384" s="109">
        <v>45958.684490740743</v>
      </c>
      <c r="J384" s="107"/>
      <c r="K384" s="107"/>
      <c r="L384" s="107">
        <v>514.79999999999995</v>
      </c>
      <c r="M384" s="109" t="s">
        <v>49</v>
      </c>
      <c r="N384" s="108"/>
      <c r="O384" s="107"/>
      <c r="P384" s="107"/>
      <c r="Q384" s="107" t="s">
        <v>50</v>
      </c>
      <c r="R384" s="109" t="s">
        <v>51</v>
      </c>
      <c r="S384" s="107"/>
      <c r="T384" s="107"/>
      <c r="U384" s="110"/>
      <c r="V384" s="110"/>
      <c r="W384" s="107"/>
      <c r="X384" s="107"/>
      <c r="Y384" s="107"/>
      <c r="Z384" s="107"/>
      <c r="AA384" s="107"/>
      <c r="AB384" s="107"/>
      <c r="AC384" s="107"/>
      <c r="AD384" s="107"/>
      <c r="AE384" s="107"/>
      <c r="AF384" s="107">
        <f t="shared" ca="1" si="2"/>
        <v>50</v>
      </c>
      <c r="AG384" s="107"/>
      <c r="AH384" s="107"/>
      <c r="AI384" s="111"/>
      <c r="AJ384" s="111"/>
      <c r="AK384" s="111"/>
      <c r="AL384" s="111"/>
      <c r="AM384" s="112"/>
      <c r="AN384" s="112"/>
      <c r="AO384" s="5" t="s">
        <v>66</v>
      </c>
      <c r="AP384" s="112" t="s">
        <v>186</v>
      </c>
      <c r="AQ384" s="5" t="s">
        <v>686</v>
      </c>
      <c r="AR384" s="5" t="s">
        <v>71</v>
      </c>
      <c r="AS384" s="5">
        <v>8</v>
      </c>
      <c r="AT384" s="5">
        <v>1</v>
      </c>
      <c r="AU384" s="112"/>
      <c r="AV384" s="112" t="s">
        <v>72</v>
      </c>
    </row>
    <row r="385" spans="1:48">
      <c r="A385" s="107" t="s">
        <v>1030</v>
      </c>
      <c r="B385" s="107"/>
      <c r="C385" s="107"/>
      <c r="D385" s="114" t="s">
        <v>1031</v>
      </c>
      <c r="E385" s="107"/>
      <c r="F385" s="109">
        <v>45952</v>
      </c>
      <c r="G385" s="109">
        <v>45966</v>
      </c>
      <c r="H385" s="107"/>
      <c r="I385" s="109">
        <v>45955.574189814812</v>
      </c>
      <c r="J385" s="107"/>
      <c r="K385" s="107"/>
      <c r="L385" s="107">
        <v>1814.2</v>
      </c>
      <c r="M385" s="109" t="s">
        <v>49</v>
      </c>
      <c r="N385" s="108"/>
      <c r="O385" s="107"/>
      <c r="P385" s="107"/>
      <c r="Q385" s="107" t="s">
        <v>50</v>
      </c>
      <c r="R385" s="109" t="s">
        <v>51</v>
      </c>
      <c r="S385" s="107"/>
      <c r="T385" s="107"/>
      <c r="U385" s="110"/>
      <c r="V385" s="110"/>
      <c r="W385" s="107"/>
      <c r="X385" s="107"/>
      <c r="Y385" s="107"/>
      <c r="Z385" s="107"/>
      <c r="AA385" s="107"/>
      <c r="AB385" s="107"/>
      <c r="AC385" s="107"/>
      <c r="AD385" s="107"/>
      <c r="AE385" s="107"/>
      <c r="AF385" s="107">
        <f t="shared" ca="1" si="2"/>
        <v>50</v>
      </c>
      <c r="AG385" s="107"/>
      <c r="AH385" s="107"/>
      <c r="AI385" s="111"/>
      <c r="AJ385" s="111"/>
      <c r="AK385" s="111"/>
      <c r="AL385" s="111"/>
      <c r="AM385" s="112"/>
      <c r="AN385" s="112"/>
      <c r="AO385" s="5" t="s">
        <v>52</v>
      </c>
      <c r="AP385" s="112" t="s">
        <v>147</v>
      </c>
      <c r="AQ385" s="5" t="s">
        <v>686</v>
      </c>
      <c r="AR385" s="5" t="s">
        <v>79</v>
      </c>
      <c r="AS385" s="5">
        <v>8</v>
      </c>
      <c r="AT385" s="5">
        <v>1</v>
      </c>
      <c r="AU385" s="112"/>
      <c r="AV385" s="112" t="s">
        <v>79</v>
      </c>
    </row>
    <row r="386" spans="1:48">
      <c r="A386" s="107" t="s">
        <v>1032</v>
      </c>
      <c r="B386" s="107"/>
      <c r="C386" s="107"/>
      <c r="D386" s="114" t="s">
        <v>1033</v>
      </c>
      <c r="E386" s="107"/>
      <c r="F386" s="109">
        <v>45952</v>
      </c>
      <c r="G386" s="109">
        <v>45966</v>
      </c>
      <c r="H386" s="107"/>
      <c r="I386" s="109">
        <v>45955.328182870369</v>
      </c>
      <c r="J386" s="107"/>
      <c r="K386" s="107"/>
      <c r="L386" s="107">
        <v>1564.2</v>
      </c>
      <c r="M386" s="109" t="s">
        <v>49</v>
      </c>
      <c r="N386" s="108"/>
      <c r="O386" s="107"/>
      <c r="P386" s="107"/>
      <c r="Q386" s="107" t="s">
        <v>50</v>
      </c>
      <c r="R386" s="109" t="s">
        <v>51</v>
      </c>
      <c r="S386" s="107"/>
      <c r="T386" s="107"/>
      <c r="U386" s="110"/>
      <c r="V386" s="110"/>
      <c r="W386" s="107"/>
      <c r="X386" s="107"/>
      <c r="Y386" s="107"/>
      <c r="Z386" s="107"/>
      <c r="AA386" s="107"/>
      <c r="AB386" s="107"/>
      <c r="AC386" s="107"/>
      <c r="AD386" s="107"/>
      <c r="AE386" s="107"/>
      <c r="AF386" s="107">
        <f t="shared" ca="1" si="2"/>
        <v>50</v>
      </c>
      <c r="AG386" s="107"/>
      <c r="AH386" s="107"/>
      <c r="AI386" s="111"/>
      <c r="AJ386" s="111"/>
      <c r="AK386" s="111"/>
      <c r="AL386" s="111"/>
      <c r="AM386" s="112"/>
      <c r="AN386" s="112"/>
      <c r="AO386" s="5" t="s">
        <v>52</v>
      </c>
      <c r="AP386" s="112" t="s">
        <v>116</v>
      </c>
      <c r="AQ386" s="5" t="s">
        <v>686</v>
      </c>
      <c r="AR386" s="5" t="s">
        <v>79</v>
      </c>
      <c r="AS386" s="5">
        <v>8</v>
      </c>
      <c r="AT386" s="5">
        <v>1</v>
      </c>
      <c r="AU386" s="112"/>
      <c r="AV386" s="112" t="s">
        <v>79</v>
      </c>
    </row>
    <row r="387" spans="1:48">
      <c r="A387" s="107" t="s">
        <v>1034</v>
      </c>
      <c r="B387" s="107"/>
      <c r="C387" s="107"/>
      <c r="D387" s="114" t="s">
        <v>1035</v>
      </c>
      <c r="E387" s="107"/>
      <c r="F387" s="109">
        <v>45952</v>
      </c>
      <c r="G387" s="109">
        <v>45966</v>
      </c>
      <c r="H387" s="107" t="s">
        <v>1036</v>
      </c>
      <c r="I387" s="109">
        <v>45954.576967592591</v>
      </c>
      <c r="J387" s="107"/>
      <c r="K387" s="107"/>
      <c r="L387" s="107">
        <v>874.96</v>
      </c>
      <c r="M387" s="109" t="s">
        <v>49</v>
      </c>
      <c r="N387" s="108"/>
      <c r="O387" s="107"/>
      <c r="P387" s="107"/>
      <c r="Q387" s="107" t="s">
        <v>50</v>
      </c>
      <c r="R387" s="109" t="s">
        <v>51</v>
      </c>
      <c r="S387" s="107"/>
      <c r="T387" s="107"/>
      <c r="U387" s="110"/>
      <c r="V387" s="110"/>
      <c r="W387" s="107"/>
      <c r="X387" s="107"/>
      <c r="Y387" s="107"/>
      <c r="Z387" s="107"/>
      <c r="AA387" s="107"/>
      <c r="AB387" s="107"/>
      <c r="AC387" s="107"/>
      <c r="AD387" s="107"/>
      <c r="AE387" s="107"/>
      <c r="AF387" s="107">
        <f t="shared" ca="1" si="2"/>
        <v>50</v>
      </c>
      <c r="AG387" s="107"/>
      <c r="AH387" s="107"/>
      <c r="AI387" s="111"/>
      <c r="AJ387" s="111"/>
      <c r="AK387" s="111"/>
      <c r="AL387" s="111"/>
      <c r="AM387" s="112"/>
      <c r="AN387" s="112"/>
      <c r="AO387" s="5" t="s">
        <v>52</v>
      </c>
      <c r="AP387" s="112" t="s">
        <v>147</v>
      </c>
      <c r="AQ387" s="5" t="s">
        <v>686</v>
      </c>
      <c r="AR387" s="5" t="s">
        <v>91</v>
      </c>
      <c r="AS387" s="5">
        <v>1</v>
      </c>
      <c r="AT387" s="5">
        <v>1</v>
      </c>
      <c r="AU387" s="112"/>
      <c r="AV387" s="112" t="s">
        <v>91</v>
      </c>
    </row>
    <row r="388" spans="1:48">
      <c r="A388" s="107" t="s">
        <v>1037</v>
      </c>
      <c r="B388" s="107"/>
      <c r="C388" s="107"/>
      <c r="D388" s="114" t="s">
        <v>1038</v>
      </c>
      <c r="E388" s="107"/>
      <c r="F388" s="109">
        <v>45957</v>
      </c>
      <c r="G388" s="109">
        <v>45989</v>
      </c>
      <c r="H388" s="107" t="s">
        <v>1039</v>
      </c>
      <c r="I388" s="109"/>
      <c r="J388" s="107"/>
      <c r="K388" s="107"/>
      <c r="L388" s="107">
        <v>40689</v>
      </c>
      <c r="M388" s="109" t="s">
        <v>75</v>
      </c>
      <c r="N388" s="108"/>
      <c r="O388" s="107"/>
      <c r="P388" s="107"/>
      <c r="Q388" s="107" t="s">
        <v>294</v>
      </c>
      <c r="R388" s="109" t="s">
        <v>76</v>
      </c>
      <c r="S388" s="107"/>
      <c r="T388" s="107"/>
      <c r="U388" s="110"/>
      <c r="V388" s="110"/>
      <c r="W388" s="107"/>
      <c r="X388" s="107"/>
      <c r="Y388" s="107"/>
      <c r="Z388" s="107"/>
      <c r="AA388" s="107"/>
      <c r="AB388" s="107"/>
      <c r="AC388" s="107"/>
      <c r="AD388" s="107"/>
      <c r="AE388" s="107"/>
      <c r="AF388" s="107">
        <f t="shared" ca="1" si="2"/>
        <v>45</v>
      </c>
      <c r="AG388" s="107"/>
      <c r="AH388" s="107"/>
      <c r="AI388" s="111"/>
      <c r="AJ388" s="111"/>
      <c r="AK388" s="111"/>
      <c r="AL388" s="111"/>
      <c r="AM388" s="112"/>
      <c r="AN388" s="112"/>
      <c r="AO388" s="5" t="s">
        <v>66</v>
      </c>
      <c r="AP388" s="112" t="s">
        <v>160</v>
      </c>
      <c r="AQ388" s="5" t="s">
        <v>1012</v>
      </c>
      <c r="AR388" s="5" t="s">
        <v>79</v>
      </c>
      <c r="AS388" s="5">
        <v>312</v>
      </c>
      <c r="AT388" s="5">
        <v>39</v>
      </c>
      <c r="AU388" s="112"/>
      <c r="AV388" s="112" t="s">
        <v>79</v>
      </c>
    </row>
    <row r="389" spans="1:48">
      <c r="A389" s="107" t="s">
        <v>1040</v>
      </c>
      <c r="B389" s="107"/>
      <c r="C389" s="107"/>
      <c r="D389" s="114" t="s">
        <v>1041</v>
      </c>
      <c r="E389" s="107"/>
      <c r="F389" s="109">
        <v>45957</v>
      </c>
      <c r="G389" s="109">
        <v>45989</v>
      </c>
      <c r="H389" s="107" t="s">
        <v>1039</v>
      </c>
      <c r="I389" s="109"/>
      <c r="J389" s="107"/>
      <c r="K389" s="107"/>
      <c r="L389" s="107">
        <v>36570.6</v>
      </c>
      <c r="M389" s="109" t="s">
        <v>75</v>
      </c>
      <c r="N389" s="108"/>
      <c r="O389" s="107"/>
      <c r="P389" s="107"/>
      <c r="Q389" s="107" t="s">
        <v>294</v>
      </c>
      <c r="R389" s="109" t="s">
        <v>76</v>
      </c>
      <c r="S389" s="107"/>
      <c r="T389" s="107"/>
      <c r="U389" s="110"/>
      <c r="V389" s="110"/>
      <c r="W389" s="107"/>
      <c r="X389" s="107"/>
      <c r="Y389" s="107"/>
      <c r="Z389" s="107"/>
      <c r="AA389" s="107"/>
      <c r="AB389" s="107"/>
      <c r="AC389" s="107"/>
      <c r="AD389" s="107"/>
      <c r="AE389" s="107"/>
      <c r="AF389" s="107">
        <f t="shared" ca="1" si="2"/>
        <v>45</v>
      </c>
      <c r="AG389" s="107"/>
      <c r="AH389" s="107"/>
      <c r="AI389" s="111"/>
      <c r="AJ389" s="111"/>
      <c r="AK389" s="111"/>
      <c r="AL389" s="111"/>
      <c r="AM389" s="112"/>
      <c r="AN389" s="112"/>
      <c r="AO389" s="5" t="s">
        <v>66</v>
      </c>
      <c r="AP389" s="112" t="s">
        <v>160</v>
      </c>
      <c r="AQ389" s="5" t="s">
        <v>1012</v>
      </c>
      <c r="AR389" s="5" t="s">
        <v>79</v>
      </c>
      <c r="AS389" s="5">
        <v>280</v>
      </c>
      <c r="AT389" s="5">
        <v>35</v>
      </c>
      <c r="AU389" s="112"/>
      <c r="AV389" s="112" t="s">
        <v>79</v>
      </c>
    </row>
    <row r="390" spans="1:48">
      <c r="A390" s="107" t="s">
        <v>1042</v>
      </c>
      <c r="B390" s="107"/>
      <c r="C390" s="107"/>
      <c r="D390" s="114" t="s">
        <v>1043</v>
      </c>
      <c r="E390" s="107"/>
      <c r="F390" s="109">
        <v>45957</v>
      </c>
      <c r="G390" s="109">
        <v>45989</v>
      </c>
      <c r="H390" s="107"/>
      <c r="I390" s="109"/>
      <c r="J390" s="107"/>
      <c r="K390" s="107"/>
      <c r="L390" s="107">
        <v>30393</v>
      </c>
      <c r="M390" s="109" t="s">
        <v>75</v>
      </c>
      <c r="N390" s="108"/>
      <c r="O390" s="107"/>
      <c r="P390" s="107"/>
      <c r="Q390" s="107" t="s">
        <v>294</v>
      </c>
      <c r="R390" s="109" t="s">
        <v>76</v>
      </c>
      <c r="S390" s="107"/>
      <c r="T390" s="107"/>
      <c r="U390" s="110"/>
      <c r="V390" s="110"/>
      <c r="W390" s="107"/>
      <c r="X390" s="107"/>
      <c r="Y390" s="107"/>
      <c r="Z390" s="107"/>
      <c r="AA390" s="107"/>
      <c r="AB390" s="107"/>
      <c r="AC390" s="107"/>
      <c r="AD390" s="107"/>
      <c r="AE390" s="107"/>
      <c r="AF390" s="107">
        <f t="shared" ca="1" si="2"/>
        <v>45</v>
      </c>
      <c r="AG390" s="107"/>
      <c r="AH390" s="107"/>
      <c r="AI390" s="111"/>
      <c r="AJ390" s="111"/>
      <c r="AK390" s="111"/>
      <c r="AL390" s="111"/>
      <c r="AM390" s="112"/>
      <c r="AN390" s="112"/>
      <c r="AO390" s="5" t="s">
        <v>66</v>
      </c>
      <c r="AP390" s="112" t="s">
        <v>160</v>
      </c>
      <c r="AQ390" s="5" t="s">
        <v>1012</v>
      </c>
      <c r="AR390" s="5" t="s">
        <v>79</v>
      </c>
      <c r="AS390" s="5">
        <v>232</v>
      </c>
      <c r="AT390" s="5">
        <v>29</v>
      </c>
      <c r="AU390" s="112"/>
      <c r="AV390" s="112" t="s">
        <v>79</v>
      </c>
    </row>
    <row r="391" spans="1:48">
      <c r="A391" s="107" t="s">
        <v>1044</v>
      </c>
      <c r="B391" s="107"/>
      <c r="C391" s="107"/>
      <c r="D391" s="114" t="s">
        <v>1045</v>
      </c>
      <c r="E391" s="107"/>
      <c r="F391" s="109">
        <v>45957</v>
      </c>
      <c r="G391" s="109">
        <v>45967</v>
      </c>
      <c r="H391" s="107" t="s">
        <v>1046</v>
      </c>
      <c r="I391" s="109">
        <v>45966.661238425928</v>
      </c>
      <c r="J391" s="107"/>
      <c r="K391" s="107"/>
      <c r="L391" s="107">
        <v>417.65</v>
      </c>
      <c r="M391" s="109" t="s">
        <v>49</v>
      </c>
      <c r="N391" s="108"/>
      <c r="O391" s="107"/>
      <c r="P391" s="107"/>
      <c r="Q391" s="107" t="s">
        <v>1011</v>
      </c>
      <c r="R391" s="109" t="s">
        <v>51</v>
      </c>
      <c r="S391" s="107"/>
      <c r="T391" s="107"/>
      <c r="U391" s="110"/>
      <c r="V391" s="110"/>
      <c r="W391" s="107"/>
      <c r="X391" s="107"/>
      <c r="Y391" s="107"/>
      <c r="Z391" s="107"/>
      <c r="AA391" s="107"/>
      <c r="AB391" s="107"/>
      <c r="AC391" s="107"/>
      <c r="AD391" s="107"/>
      <c r="AE391" s="107"/>
      <c r="AF391" s="107">
        <f t="shared" ca="1" si="2"/>
        <v>45</v>
      </c>
      <c r="AG391" s="107"/>
      <c r="AH391" s="107"/>
      <c r="AI391" s="111"/>
      <c r="AJ391" s="111"/>
      <c r="AK391" s="111"/>
      <c r="AL391" s="111"/>
      <c r="AM391" s="112"/>
      <c r="AN391" s="112"/>
      <c r="AO391" s="5" t="s">
        <v>66</v>
      </c>
      <c r="AP391" s="112" t="s">
        <v>83</v>
      </c>
      <c r="AQ391" s="5" t="s">
        <v>1012</v>
      </c>
      <c r="AR391" s="5" t="s">
        <v>94</v>
      </c>
      <c r="AS391" s="5">
        <v>16</v>
      </c>
      <c r="AT391" s="5">
        <v>2</v>
      </c>
      <c r="AU391" s="112"/>
      <c r="AV391" s="112" t="s">
        <v>95</v>
      </c>
    </row>
    <row r="392" spans="1:48">
      <c r="A392" s="107" t="s">
        <v>1047</v>
      </c>
      <c r="B392" s="107"/>
      <c r="C392" s="107"/>
      <c r="D392" s="114" t="s">
        <v>1048</v>
      </c>
      <c r="E392" s="107"/>
      <c r="F392" s="109">
        <v>45957</v>
      </c>
      <c r="G392" s="109">
        <v>45961</v>
      </c>
      <c r="H392" s="107"/>
      <c r="I392" s="109">
        <v>45960.377326388887</v>
      </c>
      <c r="J392" s="107"/>
      <c r="K392" s="107"/>
      <c r="L392" s="107">
        <v>519.75</v>
      </c>
      <c r="M392" s="109" t="s">
        <v>49</v>
      </c>
      <c r="N392" s="108"/>
      <c r="O392" s="107"/>
      <c r="P392" s="107"/>
      <c r="Q392" s="107" t="s">
        <v>50</v>
      </c>
      <c r="R392" s="109" t="s">
        <v>51</v>
      </c>
      <c r="S392" s="107"/>
      <c r="T392" s="107"/>
      <c r="U392" s="110"/>
      <c r="V392" s="110"/>
      <c r="W392" s="107"/>
      <c r="X392" s="107"/>
      <c r="Y392" s="107"/>
      <c r="Z392" s="107"/>
      <c r="AA392" s="107"/>
      <c r="AB392" s="107"/>
      <c r="AC392" s="107"/>
      <c r="AD392" s="107"/>
      <c r="AE392" s="107"/>
      <c r="AF392" s="107">
        <f t="shared" ca="1" si="2"/>
        <v>45</v>
      </c>
      <c r="AG392" s="107"/>
      <c r="AH392" s="107"/>
      <c r="AI392" s="111"/>
      <c r="AJ392" s="111"/>
      <c r="AK392" s="111"/>
      <c r="AL392" s="111"/>
      <c r="AM392" s="112"/>
      <c r="AN392" s="112"/>
      <c r="AO392" s="5" t="s">
        <v>66</v>
      </c>
      <c r="AP392" s="112" t="s">
        <v>321</v>
      </c>
      <c r="AQ392" s="5" t="s">
        <v>686</v>
      </c>
      <c r="AR392" s="5" t="s">
        <v>94</v>
      </c>
      <c r="AS392" s="5"/>
      <c r="AT392" s="5">
        <v>20</v>
      </c>
      <c r="AU392" s="112"/>
      <c r="AV392" s="112" t="s">
        <v>95</v>
      </c>
    </row>
    <row r="393" spans="1:48">
      <c r="A393" s="107" t="s">
        <v>1049</v>
      </c>
      <c r="B393" s="107"/>
      <c r="C393" s="107"/>
      <c r="D393" s="114" t="s">
        <v>1050</v>
      </c>
      <c r="E393" s="107"/>
      <c r="F393" s="109">
        <v>45958</v>
      </c>
      <c r="G393" s="109">
        <v>45971.958333333336</v>
      </c>
      <c r="H393" s="107"/>
      <c r="I393" s="109">
        <v>45971.562245370369</v>
      </c>
      <c r="J393" s="107"/>
      <c r="K393" s="107"/>
      <c r="L393" s="107">
        <v>2940.4</v>
      </c>
      <c r="M393" s="109" t="s">
        <v>49</v>
      </c>
      <c r="N393" s="108"/>
      <c r="O393" s="107"/>
      <c r="P393" s="107"/>
      <c r="Q393" s="107" t="s">
        <v>1011</v>
      </c>
      <c r="R393" s="109" t="s">
        <v>51</v>
      </c>
      <c r="S393" s="107"/>
      <c r="T393" s="107"/>
      <c r="U393" s="110"/>
      <c r="V393" s="110"/>
      <c r="W393" s="107"/>
      <c r="X393" s="107"/>
      <c r="Y393" s="107"/>
      <c r="Z393" s="107"/>
      <c r="AA393" s="107"/>
      <c r="AB393" s="107"/>
      <c r="AC393" s="107"/>
      <c r="AD393" s="107"/>
      <c r="AE393" s="107"/>
      <c r="AF393" s="107">
        <f t="shared" ca="1" si="2"/>
        <v>44</v>
      </c>
      <c r="AG393" s="107"/>
      <c r="AH393" s="107"/>
      <c r="AI393" s="111"/>
      <c r="AJ393" s="111"/>
      <c r="AK393" s="111"/>
      <c r="AL393" s="111"/>
      <c r="AM393" s="112"/>
      <c r="AN393" s="112"/>
      <c r="AO393" s="5" t="s">
        <v>66</v>
      </c>
      <c r="AP393" s="112" t="s">
        <v>901</v>
      </c>
      <c r="AQ393" s="5" t="s">
        <v>1012</v>
      </c>
      <c r="AR393" s="5" t="s">
        <v>79</v>
      </c>
      <c r="AS393" s="5">
        <v>24</v>
      </c>
      <c r="AT393" s="5">
        <v>2</v>
      </c>
      <c r="AU393" s="112"/>
      <c r="AV393" s="112" t="s">
        <v>79</v>
      </c>
    </row>
    <row r="394" spans="1:48">
      <c r="A394" s="107" t="s">
        <v>1051</v>
      </c>
      <c r="B394" s="107"/>
      <c r="C394" s="107"/>
      <c r="D394" s="114" t="s">
        <v>1052</v>
      </c>
      <c r="E394" s="107"/>
      <c r="F394" s="109">
        <v>45958</v>
      </c>
      <c r="G394" s="109">
        <v>45965</v>
      </c>
      <c r="H394" s="107" t="s">
        <v>1053</v>
      </c>
      <c r="I394" s="109"/>
      <c r="J394" s="107"/>
      <c r="K394" s="107"/>
      <c r="L394" s="107">
        <v>514.79999999999995</v>
      </c>
      <c r="M394" s="109" t="s">
        <v>75</v>
      </c>
      <c r="N394" s="108"/>
      <c r="O394" s="107"/>
      <c r="P394" s="107"/>
      <c r="Q394" s="107" t="s">
        <v>294</v>
      </c>
      <c r="R394" s="109" t="s">
        <v>76</v>
      </c>
      <c r="S394" s="107"/>
      <c r="T394" s="107"/>
      <c r="U394" s="110"/>
      <c r="V394" s="110"/>
      <c r="W394" s="107"/>
      <c r="X394" s="107"/>
      <c r="Y394" s="107"/>
      <c r="Z394" s="107"/>
      <c r="AA394" s="107"/>
      <c r="AB394" s="107"/>
      <c r="AC394" s="107"/>
      <c r="AD394" s="107"/>
      <c r="AE394" s="107"/>
      <c r="AF394" s="107">
        <f t="shared" ca="1" si="2"/>
        <v>44</v>
      </c>
      <c r="AG394" s="107"/>
      <c r="AH394" s="107"/>
      <c r="AI394" s="111"/>
      <c r="AJ394" s="111"/>
      <c r="AK394" s="111"/>
      <c r="AL394" s="111"/>
      <c r="AM394" s="112"/>
      <c r="AN394" s="112"/>
      <c r="AO394" s="5" t="s">
        <v>66</v>
      </c>
      <c r="AP394" s="112" t="s">
        <v>267</v>
      </c>
      <c r="AQ394" s="5" t="s">
        <v>686</v>
      </c>
      <c r="AR394" s="5" t="s">
        <v>71</v>
      </c>
      <c r="AS394" s="5">
        <v>8</v>
      </c>
      <c r="AT394" s="5">
        <v>1</v>
      </c>
      <c r="AU394" s="112"/>
      <c r="AV394" s="112" t="s">
        <v>72</v>
      </c>
    </row>
    <row r="395" spans="1:48">
      <c r="A395" s="107" t="s">
        <v>1054</v>
      </c>
      <c r="B395" s="107"/>
      <c r="C395" s="107"/>
      <c r="D395" s="114" t="s">
        <v>1055</v>
      </c>
      <c r="E395" s="107"/>
      <c r="F395" s="109">
        <v>45958</v>
      </c>
      <c r="G395" s="109">
        <v>45965</v>
      </c>
      <c r="H395" s="107" t="s">
        <v>1056</v>
      </c>
      <c r="I395" s="109"/>
      <c r="J395" s="107"/>
      <c r="K395" s="107"/>
      <c r="L395" s="107">
        <v>514.79999999999995</v>
      </c>
      <c r="M395" s="109" t="s">
        <v>75</v>
      </c>
      <c r="N395" s="108"/>
      <c r="O395" s="107"/>
      <c r="P395" s="107"/>
      <c r="Q395" s="107" t="s">
        <v>294</v>
      </c>
      <c r="R395" s="109" t="s">
        <v>76</v>
      </c>
      <c r="S395" s="107"/>
      <c r="T395" s="107"/>
      <c r="U395" s="110"/>
      <c r="V395" s="110"/>
      <c r="W395" s="107"/>
      <c r="X395" s="107"/>
      <c r="Y395" s="107"/>
      <c r="Z395" s="107"/>
      <c r="AA395" s="107"/>
      <c r="AB395" s="107"/>
      <c r="AC395" s="107"/>
      <c r="AD395" s="107"/>
      <c r="AE395" s="107"/>
      <c r="AF395" s="107">
        <f t="shared" ca="1" si="2"/>
        <v>44</v>
      </c>
      <c r="AG395" s="107"/>
      <c r="AH395" s="107"/>
      <c r="AI395" s="111"/>
      <c r="AJ395" s="111"/>
      <c r="AK395" s="111"/>
      <c r="AL395" s="111"/>
      <c r="AM395" s="112"/>
      <c r="AN395" s="112"/>
      <c r="AO395" s="5" t="s">
        <v>66</v>
      </c>
      <c r="AP395" s="112" t="s">
        <v>83</v>
      </c>
      <c r="AQ395" s="5" t="s">
        <v>686</v>
      </c>
      <c r="AR395" s="5" t="s">
        <v>71</v>
      </c>
      <c r="AS395" s="5">
        <v>8</v>
      </c>
      <c r="AT395" s="5">
        <v>1</v>
      </c>
      <c r="AU395" s="112"/>
      <c r="AV395" s="112" t="s">
        <v>72</v>
      </c>
    </row>
    <row r="396" spans="1:48">
      <c r="A396" s="107" t="s">
        <v>1057</v>
      </c>
      <c r="B396" s="107"/>
      <c r="C396" s="107"/>
      <c r="D396" s="114" t="s">
        <v>1058</v>
      </c>
      <c r="E396" s="107"/>
      <c r="F396" s="109">
        <v>45958</v>
      </c>
      <c r="G396" s="109">
        <v>45972.958333333336</v>
      </c>
      <c r="H396" s="107" t="s">
        <v>1059</v>
      </c>
      <c r="I396" s="109">
        <v>45972.731099537035</v>
      </c>
      <c r="J396" s="107"/>
      <c r="K396" s="107"/>
      <c r="L396" s="107">
        <v>3212.65</v>
      </c>
      <c r="M396" s="109" t="s">
        <v>49</v>
      </c>
      <c r="N396" s="108"/>
      <c r="O396" s="107"/>
      <c r="P396" s="107"/>
      <c r="Q396" s="107" t="s">
        <v>1011</v>
      </c>
      <c r="R396" s="109" t="s">
        <v>51</v>
      </c>
      <c r="S396" s="107"/>
      <c r="T396" s="107"/>
      <c r="U396" s="110"/>
      <c r="V396" s="110"/>
      <c r="W396" s="107"/>
      <c r="X396" s="107"/>
      <c r="Y396" s="107"/>
      <c r="Z396" s="107"/>
      <c r="AA396" s="107"/>
      <c r="AB396" s="107"/>
      <c r="AC396" s="107"/>
      <c r="AD396" s="107"/>
      <c r="AE396" s="107"/>
      <c r="AF396" s="107">
        <f t="shared" ca="1" si="2"/>
        <v>44</v>
      </c>
      <c r="AG396" s="107"/>
      <c r="AH396" s="107"/>
      <c r="AI396" s="111"/>
      <c r="AJ396" s="111"/>
      <c r="AK396" s="111"/>
      <c r="AL396" s="111"/>
      <c r="AM396" s="112"/>
      <c r="AN396" s="112"/>
      <c r="AO396" s="5" t="s">
        <v>66</v>
      </c>
      <c r="AP396" s="112" t="s">
        <v>918</v>
      </c>
      <c r="AQ396" s="5" t="s">
        <v>1012</v>
      </c>
      <c r="AR396" s="5" t="s">
        <v>79</v>
      </c>
      <c r="AS396" s="5">
        <v>32</v>
      </c>
      <c r="AT396" s="5">
        <v>4</v>
      </c>
      <c r="AU396" s="112"/>
      <c r="AV396" s="112" t="s">
        <v>79</v>
      </c>
    </row>
    <row r="397" spans="1:48">
      <c r="A397" s="107" t="s">
        <v>1060</v>
      </c>
      <c r="B397" s="107"/>
      <c r="C397" s="107"/>
      <c r="D397" s="114" t="s">
        <v>1061</v>
      </c>
      <c r="E397" s="107"/>
      <c r="F397" s="109">
        <v>45959</v>
      </c>
      <c r="G397" s="109">
        <v>45972</v>
      </c>
      <c r="H397" s="107" t="s">
        <v>1062</v>
      </c>
      <c r="I397" s="109">
        <v>45971.717303240737</v>
      </c>
      <c r="J397" s="107"/>
      <c r="K397" s="107"/>
      <c r="L397" s="107">
        <v>7425.99</v>
      </c>
      <c r="M397" s="109" t="s">
        <v>49</v>
      </c>
      <c r="N397" s="108"/>
      <c r="O397" s="107"/>
      <c r="P397" s="107"/>
      <c r="Q397" s="107" t="s">
        <v>1011</v>
      </c>
      <c r="R397" s="109" t="s">
        <v>51</v>
      </c>
      <c r="S397" s="107"/>
      <c r="T397" s="107"/>
      <c r="U397" s="110"/>
      <c r="V397" s="110"/>
      <c r="W397" s="107"/>
      <c r="X397" s="107"/>
      <c r="Y397" s="107"/>
      <c r="Z397" s="107"/>
      <c r="AA397" s="107"/>
      <c r="AB397" s="107"/>
      <c r="AC397" s="107"/>
      <c r="AD397" s="107"/>
      <c r="AE397" s="107"/>
      <c r="AF397" s="107">
        <f t="shared" ca="1" si="2"/>
        <v>43</v>
      </c>
      <c r="AG397" s="107"/>
      <c r="AH397" s="107"/>
      <c r="AI397" s="111"/>
      <c r="AJ397" s="111"/>
      <c r="AK397" s="111"/>
      <c r="AL397" s="111"/>
      <c r="AM397" s="112"/>
      <c r="AN397" s="112"/>
      <c r="AO397" s="5" t="s">
        <v>66</v>
      </c>
      <c r="AP397" s="112" t="s">
        <v>193</v>
      </c>
      <c r="AQ397" s="5" t="s">
        <v>1012</v>
      </c>
      <c r="AR397" s="5" t="s">
        <v>79</v>
      </c>
      <c r="AS397" s="5">
        <v>96</v>
      </c>
      <c r="AT397" s="5">
        <v>12</v>
      </c>
      <c r="AU397" s="112"/>
      <c r="AV397" s="112" t="s">
        <v>79</v>
      </c>
    </row>
    <row r="398" spans="1:48">
      <c r="A398" s="107" t="s">
        <v>1063</v>
      </c>
      <c r="B398" s="107"/>
      <c r="C398" s="107"/>
      <c r="D398" s="114" t="s">
        <v>1064</v>
      </c>
      <c r="E398" s="107"/>
      <c r="F398" s="109">
        <v>45959</v>
      </c>
      <c r="G398" s="109">
        <v>45973</v>
      </c>
      <c r="H398" s="107"/>
      <c r="I398" s="109">
        <v>45967.678865740738</v>
      </c>
      <c r="J398" s="107"/>
      <c r="K398" s="107"/>
      <c r="L398" s="107">
        <v>1940.4</v>
      </c>
      <c r="M398" s="109" t="s">
        <v>49</v>
      </c>
      <c r="N398" s="108"/>
      <c r="O398" s="107"/>
      <c r="P398" s="107"/>
      <c r="Q398" s="107" t="s">
        <v>1011</v>
      </c>
      <c r="R398" s="109" t="s">
        <v>51</v>
      </c>
      <c r="S398" s="107"/>
      <c r="T398" s="107"/>
      <c r="U398" s="110"/>
      <c r="V398" s="110"/>
      <c r="W398" s="107"/>
      <c r="X398" s="107"/>
      <c r="Y398" s="107"/>
      <c r="Z398" s="107"/>
      <c r="AA398" s="107"/>
      <c r="AB398" s="107"/>
      <c r="AC398" s="107"/>
      <c r="AD398" s="107"/>
      <c r="AE398" s="107"/>
      <c r="AF398" s="107">
        <f t="shared" ca="1" si="2"/>
        <v>43</v>
      </c>
      <c r="AG398" s="107"/>
      <c r="AH398" s="107"/>
      <c r="AI398" s="111"/>
      <c r="AJ398" s="111"/>
      <c r="AK398" s="111"/>
      <c r="AL398" s="111"/>
      <c r="AM398" s="112"/>
      <c r="AN398" s="112"/>
      <c r="AO398" s="5" t="s">
        <v>66</v>
      </c>
      <c r="AP398" s="112" t="s">
        <v>186</v>
      </c>
      <c r="AQ398" s="5" t="s">
        <v>1012</v>
      </c>
      <c r="AR398" s="5" t="s">
        <v>79</v>
      </c>
      <c r="AS398" s="5">
        <v>16</v>
      </c>
      <c r="AT398" s="5">
        <v>2</v>
      </c>
      <c r="AU398" s="112"/>
      <c r="AV398" s="112" t="s">
        <v>79</v>
      </c>
    </row>
    <row r="399" spans="1:48">
      <c r="A399" s="107" t="s">
        <v>1065</v>
      </c>
      <c r="B399" s="107"/>
      <c r="C399" s="107"/>
      <c r="D399" s="114" t="s">
        <v>1066</v>
      </c>
      <c r="E399" s="107"/>
      <c r="F399" s="109">
        <v>45960</v>
      </c>
      <c r="G399" s="109">
        <v>45991</v>
      </c>
      <c r="H399" s="107" t="s">
        <v>1067</v>
      </c>
      <c r="I399" s="109">
        <v>45967.686701388891</v>
      </c>
      <c r="J399" s="107"/>
      <c r="K399" s="107"/>
      <c r="L399" s="107">
        <v>1264.8</v>
      </c>
      <c r="M399" s="109" t="s">
        <v>49</v>
      </c>
      <c r="N399" s="108"/>
      <c r="O399" s="107"/>
      <c r="P399" s="107"/>
      <c r="Q399" s="107" t="s">
        <v>1011</v>
      </c>
      <c r="R399" s="109" t="s">
        <v>51</v>
      </c>
      <c r="S399" s="107"/>
      <c r="T399" s="107"/>
      <c r="U399" s="110"/>
      <c r="V399" s="110"/>
      <c r="W399" s="107"/>
      <c r="X399" s="107"/>
      <c r="Y399" s="107"/>
      <c r="Z399" s="107"/>
      <c r="AA399" s="107"/>
      <c r="AB399" s="107"/>
      <c r="AC399" s="107"/>
      <c r="AD399" s="107"/>
      <c r="AE399" s="107"/>
      <c r="AF399" s="107">
        <f t="shared" ca="1" si="2"/>
        <v>42</v>
      </c>
      <c r="AG399" s="107"/>
      <c r="AH399" s="107"/>
      <c r="AI399" s="111"/>
      <c r="AJ399" s="111"/>
      <c r="AK399" s="111"/>
      <c r="AL399" s="111"/>
      <c r="AM399" s="112"/>
      <c r="AN399" s="112"/>
      <c r="AO399" s="5" t="s">
        <v>66</v>
      </c>
      <c r="AP399" s="112" t="s">
        <v>918</v>
      </c>
      <c r="AQ399" s="5" t="s">
        <v>1012</v>
      </c>
      <c r="AR399" s="5" t="s">
        <v>71</v>
      </c>
      <c r="AS399" s="5">
        <v>8</v>
      </c>
      <c r="AT399" s="5">
        <v>1</v>
      </c>
      <c r="AU399" s="112"/>
      <c r="AV399" s="112" t="s">
        <v>72</v>
      </c>
    </row>
    <row r="400" spans="1:48">
      <c r="A400" s="107" t="s">
        <v>1068</v>
      </c>
      <c r="B400" s="107"/>
      <c r="C400" s="107"/>
      <c r="D400" s="114" t="s">
        <v>1069</v>
      </c>
      <c r="E400" s="107"/>
      <c r="F400" s="109">
        <v>45960</v>
      </c>
      <c r="G400" s="109">
        <v>45965.999305555553</v>
      </c>
      <c r="H400" s="107"/>
      <c r="I400" s="109">
        <v>45965.445775462962</v>
      </c>
      <c r="J400" s="107"/>
      <c r="K400" s="107"/>
      <c r="L400" s="107">
        <v>514.79999999999995</v>
      </c>
      <c r="M400" s="109" t="s">
        <v>49</v>
      </c>
      <c r="N400" s="108"/>
      <c r="O400" s="107"/>
      <c r="P400" s="107"/>
      <c r="Q400" s="107" t="s">
        <v>50</v>
      </c>
      <c r="R400" s="109" t="s">
        <v>51</v>
      </c>
      <c r="S400" s="107"/>
      <c r="T400" s="107"/>
      <c r="U400" s="110"/>
      <c r="V400" s="110"/>
      <c r="W400" s="107"/>
      <c r="X400" s="107"/>
      <c r="Y400" s="107"/>
      <c r="Z400" s="107"/>
      <c r="AA400" s="107"/>
      <c r="AB400" s="107"/>
      <c r="AC400" s="107"/>
      <c r="AD400" s="107"/>
      <c r="AE400" s="107"/>
      <c r="AF400" s="107">
        <f t="shared" ca="1" si="2"/>
        <v>42</v>
      </c>
      <c r="AG400" s="107"/>
      <c r="AH400" s="107"/>
      <c r="AI400" s="111"/>
      <c r="AJ400" s="111"/>
      <c r="AK400" s="111"/>
      <c r="AL400" s="111"/>
      <c r="AM400" s="112"/>
      <c r="AN400" s="112"/>
      <c r="AO400" s="5" t="s">
        <v>66</v>
      </c>
      <c r="AP400" s="112" t="s">
        <v>129</v>
      </c>
      <c r="AQ400" s="5" t="s">
        <v>686</v>
      </c>
      <c r="AR400" s="5" t="s">
        <v>71</v>
      </c>
      <c r="AS400" s="5">
        <v>8</v>
      </c>
      <c r="AT400" s="5">
        <v>1</v>
      </c>
      <c r="AU400" s="112"/>
      <c r="AV400" s="112" t="s">
        <v>72</v>
      </c>
    </row>
    <row r="401" spans="1:48">
      <c r="A401" s="107" t="s">
        <v>1070</v>
      </c>
      <c r="B401" s="107"/>
      <c r="C401" s="107"/>
      <c r="D401" s="114" t="s">
        <v>1071</v>
      </c>
      <c r="E401" s="107"/>
      <c r="F401" s="109">
        <v>45960</v>
      </c>
      <c r="G401" s="109">
        <v>45965.958333333336</v>
      </c>
      <c r="H401" s="107"/>
      <c r="I401" s="109">
        <v>45965.549618055556</v>
      </c>
      <c r="J401" s="107"/>
      <c r="K401" s="107"/>
      <c r="L401" s="107">
        <v>514.79999999999995</v>
      </c>
      <c r="M401" s="109" t="s">
        <v>49</v>
      </c>
      <c r="N401" s="108"/>
      <c r="O401" s="107"/>
      <c r="P401" s="107"/>
      <c r="Q401" s="107" t="s">
        <v>50</v>
      </c>
      <c r="R401" s="109" t="s">
        <v>51</v>
      </c>
      <c r="S401" s="107"/>
      <c r="T401" s="107"/>
      <c r="U401" s="110"/>
      <c r="V401" s="110"/>
      <c r="W401" s="107"/>
      <c r="X401" s="107"/>
      <c r="Y401" s="107"/>
      <c r="Z401" s="107"/>
      <c r="AA401" s="107"/>
      <c r="AB401" s="107"/>
      <c r="AC401" s="107"/>
      <c r="AD401" s="107"/>
      <c r="AE401" s="107"/>
      <c r="AF401" s="107">
        <f t="shared" ca="1" si="2"/>
        <v>42</v>
      </c>
      <c r="AG401" s="107"/>
      <c r="AH401" s="107"/>
      <c r="AI401" s="111"/>
      <c r="AJ401" s="111"/>
      <c r="AK401" s="111"/>
      <c r="AL401" s="111"/>
      <c r="AM401" s="112"/>
      <c r="AN401" s="112"/>
      <c r="AO401" s="5" t="s">
        <v>66</v>
      </c>
      <c r="AP401" s="112" t="s">
        <v>124</v>
      </c>
      <c r="AQ401" s="5" t="s">
        <v>686</v>
      </c>
      <c r="AR401" s="5" t="s">
        <v>68</v>
      </c>
      <c r="AS401" s="5">
        <v>16</v>
      </c>
      <c r="AT401" s="5">
        <v>1</v>
      </c>
      <c r="AU401" s="112"/>
      <c r="AV401" s="112" t="s">
        <v>72</v>
      </c>
    </row>
    <row r="402" spans="1:48">
      <c r="A402" s="107" t="s">
        <v>1072</v>
      </c>
      <c r="B402" s="107"/>
      <c r="C402" s="107"/>
      <c r="D402" s="114" t="s">
        <v>1073</v>
      </c>
      <c r="E402" s="107"/>
      <c r="F402" s="109">
        <v>45960</v>
      </c>
      <c r="G402" s="109">
        <v>45973</v>
      </c>
      <c r="H402" s="107"/>
      <c r="I402" s="109">
        <v>45974.748032407406</v>
      </c>
      <c r="J402" s="107"/>
      <c r="K402" s="107"/>
      <c r="L402" s="107">
        <v>11830.6</v>
      </c>
      <c r="M402" s="109" t="s">
        <v>49</v>
      </c>
      <c r="N402" s="108"/>
      <c r="O402" s="107"/>
      <c r="P402" s="107"/>
      <c r="Q402" s="107" t="s">
        <v>1011</v>
      </c>
      <c r="R402" s="109" t="s">
        <v>51</v>
      </c>
      <c r="S402" s="107"/>
      <c r="T402" s="107"/>
      <c r="U402" s="110"/>
      <c r="V402" s="110"/>
      <c r="W402" s="107"/>
      <c r="X402" s="107"/>
      <c r="Y402" s="107"/>
      <c r="Z402" s="107"/>
      <c r="AA402" s="107"/>
      <c r="AB402" s="107"/>
      <c r="AC402" s="107"/>
      <c r="AD402" s="107"/>
      <c r="AE402" s="107"/>
      <c r="AF402" s="107">
        <f t="shared" ca="1" si="2"/>
        <v>42</v>
      </c>
      <c r="AG402" s="107"/>
      <c r="AH402" s="107"/>
      <c r="AI402" s="111"/>
      <c r="AJ402" s="111"/>
      <c r="AK402" s="111"/>
      <c r="AL402" s="111"/>
      <c r="AM402" s="112"/>
      <c r="AN402" s="112"/>
      <c r="AO402" s="5" t="s">
        <v>66</v>
      </c>
      <c r="AP402" s="112" t="s">
        <v>85</v>
      </c>
      <c r="AQ402" s="5" t="s">
        <v>1012</v>
      </c>
      <c r="AR402" s="5" t="s">
        <v>79</v>
      </c>
      <c r="AS402" s="5">
        <v>80</v>
      </c>
      <c r="AT402" s="5">
        <v>10</v>
      </c>
      <c r="AU402" s="112"/>
      <c r="AV402" s="112" t="s">
        <v>79</v>
      </c>
    </row>
    <row r="403" spans="1:48">
      <c r="A403" s="107" t="s">
        <v>1074</v>
      </c>
      <c r="B403" s="107"/>
      <c r="C403" s="107"/>
      <c r="D403" s="114" t="s">
        <v>1075</v>
      </c>
      <c r="E403" s="107"/>
      <c r="F403" s="109">
        <v>45960</v>
      </c>
      <c r="G403" s="109">
        <v>45973</v>
      </c>
      <c r="H403" s="107"/>
      <c r="I403" s="109">
        <v>45960.71366898148</v>
      </c>
      <c r="J403" s="107"/>
      <c r="K403" s="107"/>
      <c r="L403" s="107">
        <v>1021.72</v>
      </c>
      <c r="M403" s="109" t="s">
        <v>49</v>
      </c>
      <c r="N403" s="108"/>
      <c r="O403" s="107"/>
      <c r="P403" s="107"/>
      <c r="Q403" s="107" t="s">
        <v>50</v>
      </c>
      <c r="R403" s="109" t="s">
        <v>51</v>
      </c>
      <c r="S403" s="107"/>
      <c r="T403" s="107"/>
      <c r="U403" s="110"/>
      <c r="V403" s="110"/>
      <c r="W403" s="107"/>
      <c r="X403" s="107"/>
      <c r="Y403" s="107"/>
      <c r="Z403" s="107"/>
      <c r="AA403" s="107"/>
      <c r="AB403" s="107"/>
      <c r="AC403" s="107"/>
      <c r="AD403" s="107"/>
      <c r="AE403" s="107"/>
      <c r="AF403" s="107">
        <f t="shared" ca="1" si="2"/>
        <v>42</v>
      </c>
      <c r="AG403" s="107"/>
      <c r="AH403" s="107"/>
      <c r="AI403" s="111"/>
      <c r="AJ403" s="111"/>
      <c r="AK403" s="111"/>
      <c r="AL403" s="111"/>
      <c r="AM403" s="112"/>
      <c r="AN403" s="112"/>
      <c r="AO403" s="5" t="s">
        <v>66</v>
      </c>
      <c r="AP403" s="112" t="s">
        <v>160</v>
      </c>
      <c r="AQ403" s="5" t="s">
        <v>686</v>
      </c>
      <c r="AR403" s="5" t="s">
        <v>91</v>
      </c>
      <c r="AS403" s="5">
        <v>1</v>
      </c>
      <c r="AT403" s="5">
        <v>1</v>
      </c>
      <c r="AU403" s="112"/>
      <c r="AV403" s="112" t="s">
        <v>91</v>
      </c>
    </row>
    <row r="404" spans="1:48">
      <c r="A404" s="107" t="s">
        <v>1076</v>
      </c>
      <c r="B404" s="107"/>
      <c r="C404" s="107"/>
      <c r="D404" s="114" t="s">
        <v>1077</v>
      </c>
      <c r="E404" s="107"/>
      <c r="F404" s="109">
        <v>45960</v>
      </c>
      <c r="G404" s="109">
        <v>45973</v>
      </c>
      <c r="H404" s="107"/>
      <c r="I404" s="109">
        <v>45964.345567129632</v>
      </c>
      <c r="J404" s="107"/>
      <c r="K404" s="107"/>
      <c r="L404" s="107">
        <v>6281.86</v>
      </c>
      <c r="M404" s="109" t="s">
        <v>49</v>
      </c>
      <c r="N404" s="108"/>
      <c r="O404" s="107"/>
      <c r="P404" s="107"/>
      <c r="Q404" s="107" t="s">
        <v>50</v>
      </c>
      <c r="R404" s="109" t="s">
        <v>51</v>
      </c>
      <c r="S404" s="107"/>
      <c r="T404" s="107"/>
      <c r="U404" s="110"/>
      <c r="V404" s="110"/>
      <c r="W404" s="107"/>
      <c r="X404" s="107"/>
      <c r="Y404" s="107"/>
      <c r="Z404" s="107"/>
      <c r="AA404" s="107"/>
      <c r="AB404" s="107"/>
      <c r="AC404" s="107"/>
      <c r="AD404" s="107"/>
      <c r="AE404" s="107"/>
      <c r="AF404" s="107">
        <f t="shared" ca="1" si="2"/>
        <v>42</v>
      </c>
      <c r="AG404" s="107"/>
      <c r="AH404" s="107"/>
      <c r="AI404" s="111"/>
      <c r="AJ404" s="111"/>
      <c r="AK404" s="111"/>
      <c r="AL404" s="111"/>
      <c r="AM404" s="112"/>
      <c r="AN404" s="112"/>
      <c r="AO404" s="5" t="s">
        <v>52</v>
      </c>
      <c r="AP404" s="112" t="s">
        <v>608</v>
      </c>
      <c r="AQ404" s="5" t="s">
        <v>686</v>
      </c>
      <c r="AR404" s="5" t="s">
        <v>91</v>
      </c>
      <c r="AS404" s="5">
        <v>8</v>
      </c>
      <c r="AT404" s="5">
        <v>1</v>
      </c>
      <c r="AU404" s="112"/>
      <c r="AV404" s="112" t="s">
        <v>91</v>
      </c>
    </row>
    <row r="405" spans="1:48">
      <c r="A405" s="107" t="s">
        <v>1078</v>
      </c>
      <c r="B405" s="107"/>
      <c r="C405" s="107"/>
      <c r="D405" s="114" t="s">
        <v>1079</v>
      </c>
      <c r="E405" s="107"/>
      <c r="F405" s="109">
        <v>45961</v>
      </c>
      <c r="G405" s="109">
        <v>45975.958333333336</v>
      </c>
      <c r="H405" s="107" t="s">
        <v>1080</v>
      </c>
      <c r="I405" s="109">
        <v>45975.751296296294</v>
      </c>
      <c r="J405" s="107"/>
      <c r="K405" s="107"/>
      <c r="L405" s="107">
        <v>8312.7999999999993</v>
      </c>
      <c r="M405" s="109" t="s">
        <v>49</v>
      </c>
      <c r="N405" s="108"/>
      <c r="O405" s="107"/>
      <c r="P405" s="107"/>
      <c r="Q405" s="107" t="s">
        <v>1011</v>
      </c>
      <c r="R405" s="109" t="s">
        <v>51</v>
      </c>
      <c r="S405" s="107"/>
      <c r="T405" s="107"/>
      <c r="U405" s="110"/>
      <c r="V405" s="110"/>
      <c r="W405" s="107"/>
      <c r="X405" s="107"/>
      <c r="Y405" s="107"/>
      <c r="Z405" s="107"/>
      <c r="AA405" s="107"/>
      <c r="AB405" s="107"/>
      <c r="AC405" s="107"/>
      <c r="AD405" s="107"/>
      <c r="AE405" s="107"/>
      <c r="AF405" s="107">
        <f t="shared" ca="1" si="2"/>
        <v>41</v>
      </c>
      <c r="AG405" s="107"/>
      <c r="AH405" s="107"/>
      <c r="AI405" s="111"/>
      <c r="AJ405" s="111"/>
      <c r="AK405" s="111"/>
      <c r="AL405" s="111"/>
      <c r="AM405" s="112"/>
      <c r="AN405" s="112"/>
      <c r="AO405" s="5" t="s">
        <v>66</v>
      </c>
      <c r="AP405" s="112" t="s">
        <v>85</v>
      </c>
      <c r="AQ405" s="5" t="s">
        <v>1012</v>
      </c>
      <c r="AR405" s="5" t="s">
        <v>79</v>
      </c>
      <c r="AS405" s="5">
        <v>64</v>
      </c>
      <c r="AT405" s="5">
        <v>8</v>
      </c>
      <c r="AU405" s="112"/>
      <c r="AV405" s="112" t="s">
        <v>79</v>
      </c>
    </row>
    <row r="406" spans="1:48">
      <c r="A406" s="107" t="s">
        <v>1081</v>
      </c>
      <c r="B406" s="107"/>
      <c r="C406" s="107"/>
      <c r="D406" s="114" t="s">
        <v>1082</v>
      </c>
      <c r="E406" s="107"/>
      <c r="F406" s="109">
        <v>45964</v>
      </c>
      <c r="G406" s="109">
        <v>45975</v>
      </c>
      <c r="H406" s="107" t="s">
        <v>1083</v>
      </c>
      <c r="I406" s="109"/>
      <c r="J406" s="107"/>
      <c r="K406" s="107"/>
      <c r="L406" s="107">
        <v>12177</v>
      </c>
      <c r="M406" s="109" t="s">
        <v>75</v>
      </c>
      <c r="N406" s="108"/>
      <c r="O406" s="107"/>
      <c r="P406" s="107"/>
      <c r="Q406" s="107" t="s">
        <v>294</v>
      </c>
      <c r="R406" s="109" t="s">
        <v>87</v>
      </c>
      <c r="S406" s="107"/>
      <c r="T406" s="107"/>
      <c r="U406" s="110"/>
      <c r="V406" s="110"/>
      <c r="W406" s="107"/>
      <c r="X406" s="107"/>
      <c r="Y406" s="107"/>
      <c r="Z406" s="107"/>
      <c r="AA406" s="107"/>
      <c r="AB406" s="107"/>
      <c r="AC406" s="107"/>
      <c r="AD406" s="107"/>
      <c r="AE406" s="107"/>
      <c r="AF406" s="107">
        <f t="shared" ca="1" si="2"/>
        <v>38</v>
      </c>
      <c r="AG406" s="107"/>
      <c r="AH406" s="107"/>
      <c r="AI406" s="111"/>
      <c r="AJ406" s="111"/>
      <c r="AK406" s="111"/>
      <c r="AL406" s="111"/>
      <c r="AM406" s="112"/>
      <c r="AN406" s="112"/>
      <c r="AO406" s="5" t="s">
        <v>66</v>
      </c>
      <c r="AP406" s="112" t="s">
        <v>85</v>
      </c>
      <c r="AQ406" s="5" t="s">
        <v>1012</v>
      </c>
      <c r="AR406" s="5" t="s">
        <v>79</v>
      </c>
      <c r="AS406" s="5">
        <v>192</v>
      </c>
      <c r="AT406" s="5">
        <v>24</v>
      </c>
      <c r="AU406" s="112"/>
      <c r="AV406" s="112" t="s">
        <v>79</v>
      </c>
    </row>
    <row r="407" spans="1:48">
      <c r="A407" s="107" t="s">
        <v>1084</v>
      </c>
      <c r="B407" s="107"/>
      <c r="C407" s="107"/>
      <c r="D407" s="114" t="s">
        <v>1085</v>
      </c>
      <c r="E407" s="107"/>
      <c r="F407" s="109">
        <v>45964</v>
      </c>
      <c r="G407" s="109">
        <v>45975</v>
      </c>
      <c r="H407" s="107"/>
      <c r="I407" s="109">
        <v>45966.662662037037</v>
      </c>
      <c r="J407" s="107"/>
      <c r="K407" s="107"/>
      <c r="L407" s="107">
        <v>514.79999999999995</v>
      </c>
      <c r="M407" s="109" t="s">
        <v>49</v>
      </c>
      <c r="N407" s="108"/>
      <c r="O407" s="107"/>
      <c r="P407" s="107"/>
      <c r="Q407" s="107" t="s">
        <v>1011</v>
      </c>
      <c r="R407" s="109" t="s">
        <v>51</v>
      </c>
      <c r="S407" s="107"/>
      <c r="T407" s="107"/>
      <c r="U407" s="110"/>
      <c r="V407" s="110"/>
      <c r="W407" s="107"/>
      <c r="X407" s="107"/>
      <c r="Y407" s="107"/>
      <c r="Z407" s="107"/>
      <c r="AA407" s="107"/>
      <c r="AB407" s="107"/>
      <c r="AC407" s="107"/>
      <c r="AD407" s="107"/>
      <c r="AE407" s="107"/>
      <c r="AF407" s="107">
        <f t="shared" ca="1" si="2"/>
        <v>38</v>
      </c>
      <c r="AG407" s="107"/>
      <c r="AH407" s="107"/>
      <c r="AI407" s="111"/>
      <c r="AJ407" s="111"/>
      <c r="AK407" s="111"/>
      <c r="AL407" s="111"/>
      <c r="AM407" s="112"/>
      <c r="AN407" s="112"/>
      <c r="AO407" s="5" t="s">
        <v>66</v>
      </c>
      <c r="AP407" s="112" t="s">
        <v>186</v>
      </c>
      <c r="AQ407" s="5" t="s">
        <v>1012</v>
      </c>
      <c r="AR407" s="5" t="s">
        <v>71</v>
      </c>
      <c r="AS407" s="5">
        <v>8</v>
      </c>
      <c r="AT407" s="5">
        <v>1</v>
      </c>
      <c r="AU407" s="112"/>
      <c r="AV407" s="112" t="s">
        <v>72</v>
      </c>
    </row>
    <row r="408" spans="1:48">
      <c r="A408" s="107" t="s">
        <v>1086</v>
      </c>
      <c r="B408" s="107"/>
      <c r="C408" s="107"/>
      <c r="D408" s="114" t="s">
        <v>1087</v>
      </c>
      <c r="E408" s="107"/>
      <c r="F408" s="109">
        <v>45964</v>
      </c>
      <c r="G408" s="109">
        <v>45968</v>
      </c>
      <c r="H408" s="107" t="s">
        <v>1088</v>
      </c>
      <c r="I408" s="109"/>
      <c r="J408" s="107"/>
      <c r="K408" s="107"/>
      <c r="L408" s="107">
        <v>514.79999999999995</v>
      </c>
      <c r="M408" s="109" t="s">
        <v>75</v>
      </c>
      <c r="N408" s="108"/>
      <c r="O408" s="107"/>
      <c r="P408" s="107"/>
      <c r="Q408" s="107" t="s">
        <v>294</v>
      </c>
      <c r="R408" s="109" t="s">
        <v>76</v>
      </c>
      <c r="S408" s="107"/>
      <c r="T408" s="107"/>
      <c r="U408" s="110"/>
      <c r="V408" s="110"/>
      <c r="W408" s="107"/>
      <c r="X408" s="107"/>
      <c r="Y408" s="107"/>
      <c r="Z408" s="107"/>
      <c r="AA408" s="107"/>
      <c r="AB408" s="107"/>
      <c r="AC408" s="107"/>
      <c r="AD408" s="107"/>
      <c r="AE408" s="107"/>
      <c r="AF408" s="107">
        <f t="shared" ca="1" si="2"/>
        <v>38</v>
      </c>
      <c r="AG408" s="107"/>
      <c r="AH408" s="107"/>
      <c r="AI408" s="111"/>
      <c r="AJ408" s="111"/>
      <c r="AK408" s="111"/>
      <c r="AL408" s="111"/>
      <c r="AM408" s="112"/>
      <c r="AN408" s="112"/>
      <c r="AO408" s="5" t="s">
        <v>66</v>
      </c>
      <c r="AP408" s="112" t="s">
        <v>129</v>
      </c>
      <c r="AQ408" s="5" t="s">
        <v>1012</v>
      </c>
      <c r="AR408" s="5" t="s">
        <v>71</v>
      </c>
      <c r="AS408" s="5">
        <v>8</v>
      </c>
      <c r="AT408" s="5">
        <v>1</v>
      </c>
      <c r="AU408" s="112"/>
      <c r="AV408" s="112" t="s">
        <v>72</v>
      </c>
    </row>
    <row r="409" spans="1:48">
      <c r="A409" s="107" t="s">
        <v>1089</v>
      </c>
      <c r="B409" s="107"/>
      <c r="C409" s="107"/>
      <c r="D409" s="114" t="s">
        <v>1090</v>
      </c>
      <c r="E409" s="107"/>
      <c r="F409" s="109">
        <v>46001</v>
      </c>
      <c r="G409" s="109">
        <v>46014</v>
      </c>
      <c r="H409" s="107"/>
      <c r="I409" s="109"/>
      <c r="J409" s="107"/>
      <c r="K409" s="107"/>
      <c r="L409" s="107">
        <v>19037.8</v>
      </c>
      <c r="M409" s="109" t="s">
        <v>1091</v>
      </c>
      <c r="N409" s="108"/>
      <c r="O409" s="107"/>
      <c r="P409" s="107"/>
      <c r="Q409" s="107" t="s">
        <v>294</v>
      </c>
      <c r="R409" s="109" t="s">
        <v>1091</v>
      </c>
      <c r="S409" s="107"/>
      <c r="T409" s="107"/>
      <c r="U409" s="110"/>
      <c r="V409" s="110"/>
      <c r="W409" s="107"/>
      <c r="X409" s="107"/>
      <c r="Y409" s="107"/>
      <c r="Z409" s="107"/>
      <c r="AA409" s="107"/>
      <c r="AB409" s="107"/>
      <c r="AC409" s="107"/>
      <c r="AD409" s="107"/>
      <c r="AE409" s="107"/>
      <c r="AF409" s="107">
        <f t="shared" ca="1" si="2"/>
        <v>1</v>
      </c>
      <c r="AG409" s="107"/>
      <c r="AH409" s="107"/>
      <c r="AI409" s="111"/>
      <c r="AJ409" s="111"/>
      <c r="AK409" s="111"/>
      <c r="AL409" s="111"/>
      <c r="AM409" s="112"/>
      <c r="AN409" s="112"/>
      <c r="AO409" s="5" t="s">
        <v>66</v>
      </c>
      <c r="AP409" s="112" t="s">
        <v>141</v>
      </c>
      <c r="AQ409" s="5" t="s">
        <v>1092</v>
      </c>
      <c r="AR409" s="5" t="s">
        <v>79</v>
      </c>
      <c r="AS409" s="5">
        <v>136</v>
      </c>
      <c r="AT409" s="5">
        <v>17</v>
      </c>
      <c r="AU409" s="112"/>
      <c r="AV409" s="112" t="s">
        <v>79</v>
      </c>
    </row>
    <row r="410" spans="1:48">
      <c r="A410" s="107" t="s">
        <v>1093</v>
      </c>
      <c r="B410" s="107"/>
      <c r="C410" s="107"/>
      <c r="D410" s="114" t="s">
        <v>1094</v>
      </c>
      <c r="E410" s="107"/>
      <c r="F410" s="109">
        <v>45964</v>
      </c>
      <c r="G410" s="109">
        <v>45975</v>
      </c>
      <c r="H410" s="107"/>
      <c r="I410" s="109">
        <v>45971.587430555555</v>
      </c>
      <c r="J410" s="107"/>
      <c r="K410" s="107"/>
      <c r="L410" s="107">
        <v>5536.8</v>
      </c>
      <c r="M410" s="109" t="s">
        <v>49</v>
      </c>
      <c r="N410" s="108"/>
      <c r="O410" s="107"/>
      <c r="P410" s="107"/>
      <c r="Q410" s="107" t="s">
        <v>1011</v>
      </c>
      <c r="R410" s="109" t="s">
        <v>51</v>
      </c>
      <c r="S410" s="107"/>
      <c r="T410" s="107"/>
      <c r="U410" s="110"/>
      <c r="V410" s="110"/>
      <c r="W410" s="107"/>
      <c r="X410" s="107"/>
      <c r="Y410" s="107"/>
      <c r="Z410" s="107"/>
      <c r="AA410" s="107"/>
      <c r="AB410" s="107"/>
      <c r="AC410" s="107"/>
      <c r="AD410" s="107"/>
      <c r="AE410" s="107"/>
      <c r="AF410" s="107">
        <f t="shared" ca="1" si="2"/>
        <v>38</v>
      </c>
      <c r="AG410" s="107"/>
      <c r="AH410" s="107"/>
      <c r="AI410" s="111"/>
      <c r="AJ410" s="111"/>
      <c r="AK410" s="111"/>
      <c r="AL410" s="111"/>
      <c r="AM410" s="112"/>
      <c r="AN410" s="112"/>
      <c r="AO410" s="5" t="s">
        <v>52</v>
      </c>
      <c r="AP410" s="112" t="s">
        <v>220</v>
      </c>
      <c r="AQ410" s="5" t="s">
        <v>1012</v>
      </c>
      <c r="AR410" s="5" t="s">
        <v>91</v>
      </c>
      <c r="AS410" s="5">
        <v>1</v>
      </c>
      <c r="AT410" s="5">
        <v>1</v>
      </c>
      <c r="AU410" s="112"/>
      <c r="AV410" s="112" t="s">
        <v>91</v>
      </c>
    </row>
    <row r="411" spans="1:48">
      <c r="A411" s="107" t="s">
        <v>1095</v>
      </c>
      <c r="B411" s="107"/>
      <c r="C411" s="107"/>
      <c r="D411" s="114" t="s">
        <v>1096</v>
      </c>
      <c r="E411" s="107"/>
      <c r="F411" s="109">
        <v>45965</v>
      </c>
      <c r="G411" s="109">
        <v>45966.958333333336</v>
      </c>
      <c r="H411" s="107"/>
      <c r="I411" s="109">
        <v>45966.830069444448</v>
      </c>
      <c r="J411" s="107"/>
      <c r="K411" s="107"/>
      <c r="L411" s="107">
        <v>235.64</v>
      </c>
      <c r="M411" s="109" t="s">
        <v>49</v>
      </c>
      <c r="N411" s="108"/>
      <c r="O411" s="107"/>
      <c r="P411" s="107"/>
      <c r="Q411" s="107" t="s">
        <v>1011</v>
      </c>
      <c r="R411" s="109" t="s">
        <v>51</v>
      </c>
      <c r="S411" s="107"/>
      <c r="T411" s="107"/>
      <c r="U411" s="110"/>
      <c r="V411" s="110"/>
      <c r="W411" s="107"/>
      <c r="X411" s="107"/>
      <c r="Y411" s="107"/>
      <c r="Z411" s="107"/>
      <c r="AA411" s="107"/>
      <c r="AB411" s="107"/>
      <c r="AC411" s="107"/>
      <c r="AD411" s="107"/>
      <c r="AE411" s="107"/>
      <c r="AF411" s="107">
        <f t="shared" ca="1" si="2"/>
        <v>37</v>
      </c>
      <c r="AG411" s="107"/>
      <c r="AH411" s="107"/>
      <c r="AI411" s="111"/>
      <c r="AJ411" s="111"/>
      <c r="AK411" s="111"/>
      <c r="AL411" s="111"/>
      <c r="AM411" s="112"/>
      <c r="AN411" s="112"/>
      <c r="AO411" s="5" t="s">
        <v>52</v>
      </c>
      <c r="AP411" s="112" t="s">
        <v>198</v>
      </c>
      <c r="AQ411" s="5" t="s">
        <v>1012</v>
      </c>
      <c r="AR411" s="5" t="s">
        <v>1003</v>
      </c>
      <c r="AS411" s="5"/>
      <c r="AT411" s="5"/>
      <c r="AU411" s="112"/>
      <c r="AV411" s="112" t="s">
        <v>689</v>
      </c>
    </row>
    <row r="412" spans="1:48">
      <c r="A412" s="107" t="s">
        <v>1097</v>
      </c>
      <c r="B412" s="107"/>
      <c r="C412" s="107"/>
      <c r="D412" s="114" t="s">
        <v>1098</v>
      </c>
      <c r="E412" s="107"/>
      <c r="F412" s="109">
        <v>45966</v>
      </c>
      <c r="G412" s="109">
        <v>45978</v>
      </c>
      <c r="H412" s="107" t="s">
        <v>1099</v>
      </c>
      <c r="I412" s="109">
        <v>45979.422731481478</v>
      </c>
      <c r="J412" s="107"/>
      <c r="K412" s="107"/>
      <c r="L412" s="107">
        <v>4222.3999999999996</v>
      </c>
      <c r="M412" s="109" t="s">
        <v>49</v>
      </c>
      <c r="N412" s="108"/>
      <c r="O412" s="107"/>
      <c r="P412" s="107"/>
      <c r="Q412" s="107" t="s">
        <v>1011</v>
      </c>
      <c r="R412" s="109" t="s">
        <v>51</v>
      </c>
      <c r="S412" s="107"/>
      <c r="T412" s="107"/>
      <c r="U412" s="110"/>
      <c r="V412" s="110"/>
      <c r="W412" s="107"/>
      <c r="X412" s="107"/>
      <c r="Y412" s="107"/>
      <c r="Z412" s="107"/>
      <c r="AA412" s="107"/>
      <c r="AB412" s="107"/>
      <c r="AC412" s="107"/>
      <c r="AD412" s="107"/>
      <c r="AE412" s="107"/>
      <c r="AF412" s="107">
        <f t="shared" ca="1" si="2"/>
        <v>36</v>
      </c>
      <c r="AG412" s="107"/>
      <c r="AH412" s="107"/>
      <c r="AI412" s="111"/>
      <c r="AJ412" s="111"/>
      <c r="AK412" s="111"/>
      <c r="AL412" s="111"/>
      <c r="AM412" s="112"/>
      <c r="AN412" s="112"/>
      <c r="AO412" s="5" t="s">
        <v>66</v>
      </c>
      <c r="AP412" s="112" t="s">
        <v>129</v>
      </c>
      <c r="AQ412" s="5" t="s">
        <v>1012</v>
      </c>
      <c r="AR412" s="5" t="s">
        <v>79</v>
      </c>
      <c r="AS412" s="5">
        <v>40</v>
      </c>
      <c r="AT412" s="5">
        <v>5</v>
      </c>
      <c r="AU412" s="112"/>
      <c r="AV412" s="112" t="s">
        <v>79</v>
      </c>
    </row>
    <row r="413" spans="1:48">
      <c r="A413" s="107" t="s">
        <v>1100</v>
      </c>
      <c r="B413" s="107"/>
      <c r="C413" s="107"/>
      <c r="D413" s="114" t="s">
        <v>1101</v>
      </c>
      <c r="E413" s="107"/>
      <c r="F413" s="109">
        <v>45966</v>
      </c>
      <c r="G413" s="109">
        <v>45968</v>
      </c>
      <c r="H413" s="107"/>
      <c r="I413" s="109">
        <v>45966.595891203702</v>
      </c>
      <c r="J413" s="107"/>
      <c r="K413" s="107"/>
      <c r="L413" s="107">
        <v>674.83</v>
      </c>
      <c r="M413" s="109" t="s">
        <v>49</v>
      </c>
      <c r="N413" s="108"/>
      <c r="O413" s="107"/>
      <c r="P413" s="107"/>
      <c r="Q413" s="107" t="s">
        <v>1011</v>
      </c>
      <c r="R413" s="109" t="s">
        <v>51</v>
      </c>
      <c r="S413" s="107"/>
      <c r="T413" s="107"/>
      <c r="U413" s="110"/>
      <c r="V413" s="110"/>
      <c r="W413" s="107"/>
      <c r="X413" s="107"/>
      <c r="Y413" s="107"/>
      <c r="Z413" s="107"/>
      <c r="AA413" s="107"/>
      <c r="AB413" s="107"/>
      <c r="AC413" s="107"/>
      <c r="AD413" s="107"/>
      <c r="AE413" s="107"/>
      <c r="AF413" s="107">
        <f t="shared" ca="1" si="2"/>
        <v>36</v>
      </c>
      <c r="AG413" s="107"/>
      <c r="AH413" s="107"/>
      <c r="AI413" s="111"/>
      <c r="AJ413" s="111"/>
      <c r="AK413" s="111"/>
      <c r="AL413" s="111"/>
      <c r="AM413" s="112"/>
      <c r="AN413" s="112"/>
      <c r="AO413" s="5" t="s">
        <v>52</v>
      </c>
      <c r="AP413" s="112" t="s">
        <v>608</v>
      </c>
      <c r="AQ413" s="5" t="s">
        <v>1012</v>
      </c>
      <c r="AR413" s="5" t="s">
        <v>1003</v>
      </c>
      <c r="AS413" s="5"/>
      <c r="AT413" s="5"/>
      <c r="AU413" s="112"/>
      <c r="AV413" s="112" t="s">
        <v>689</v>
      </c>
    </row>
    <row r="414" spans="1:48">
      <c r="A414" s="107" t="s">
        <v>1102</v>
      </c>
      <c r="B414" s="107"/>
      <c r="C414" s="107"/>
      <c r="D414" s="114" t="s">
        <v>1103</v>
      </c>
      <c r="E414" s="107"/>
      <c r="F414" s="109">
        <v>45966</v>
      </c>
      <c r="G414" s="109">
        <v>45972.958333333336</v>
      </c>
      <c r="H414" s="107" t="s">
        <v>1104</v>
      </c>
      <c r="I414" s="109">
        <v>45972.735879629632</v>
      </c>
      <c r="J414" s="107"/>
      <c r="K414" s="107"/>
      <c r="L414" s="107">
        <v>1125.21</v>
      </c>
      <c r="M414" s="109" t="s">
        <v>49</v>
      </c>
      <c r="N414" s="108"/>
      <c r="O414" s="107"/>
      <c r="P414" s="107"/>
      <c r="Q414" s="107" t="s">
        <v>1011</v>
      </c>
      <c r="R414" s="109" t="s">
        <v>51</v>
      </c>
      <c r="S414" s="107"/>
      <c r="T414" s="107"/>
      <c r="U414" s="110"/>
      <c r="V414" s="110"/>
      <c r="W414" s="107"/>
      <c r="X414" s="107"/>
      <c r="Y414" s="107"/>
      <c r="Z414" s="107"/>
      <c r="AA414" s="107"/>
      <c r="AB414" s="107"/>
      <c r="AC414" s="107"/>
      <c r="AD414" s="107"/>
      <c r="AE414" s="107"/>
      <c r="AF414" s="107">
        <f t="shared" ca="1" si="2"/>
        <v>36</v>
      </c>
      <c r="AG414" s="107"/>
      <c r="AH414" s="107"/>
      <c r="AI414" s="111"/>
      <c r="AJ414" s="111"/>
      <c r="AK414" s="111"/>
      <c r="AL414" s="111"/>
      <c r="AM414" s="112"/>
      <c r="AN414" s="112"/>
      <c r="AO414" s="5" t="s">
        <v>52</v>
      </c>
      <c r="AP414" s="112" t="s">
        <v>198</v>
      </c>
      <c r="AQ414" s="5" t="s">
        <v>1012</v>
      </c>
      <c r="AR414" s="5" t="s">
        <v>94</v>
      </c>
      <c r="AS414" s="5"/>
      <c r="AT414" s="5"/>
      <c r="AU414" s="112"/>
      <c r="AV414" s="112" t="s">
        <v>95</v>
      </c>
    </row>
    <row r="415" spans="1:48">
      <c r="A415" s="107" t="s">
        <v>1105</v>
      </c>
      <c r="B415" s="107"/>
      <c r="C415" s="107"/>
      <c r="D415" s="114" t="s">
        <v>1106</v>
      </c>
      <c r="E415" s="107"/>
      <c r="F415" s="109">
        <v>45967</v>
      </c>
      <c r="G415" s="109">
        <v>45980</v>
      </c>
      <c r="H415" s="107"/>
      <c r="I415" s="109">
        <v>45972.33902777778</v>
      </c>
      <c r="J415" s="107"/>
      <c r="K415" s="107"/>
      <c r="L415" s="107">
        <v>2316.6</v>
      </c>
      <c r="M415" s="109" t="s">
        <v>49</v>
      </c>
      <c r="N415" s="108"/>
      <c r="O415" s="107"/>
      <c r="P415" s="107"/>
      <c r="Q415" s="107" t="s">
        <v>1011</v>
      </c>
      <c r="R415" s="109" t="s">
        <v>51</v>
      </c>
      <c r="S415" s="107"/>
      <c r="T415" s="107"/>
      <c r="U415" s="110"/>
      <c r="V415" s="110"/>
      <c r="W415" s="107"/>
      <c r="X415" s="107"/>
      <c r="Y415" s="107"/>
      <c r="Z415" s="107"/>
      <c r="AA415" s="107"/>
      <c r="AB415" s="107"/>
      <c r="AC415" s="107"/>
      <c r="AD415" s="107"/>
      <c r="AE415" s="107"/>
      <c r="AF415" s="107">
        <f t="shared" ca="1" si="2"/>
        <v>35</v>
      </c>
      <c r="AG415" s="107"/>
      <c r="AH415" s="107"/>
      <c r="AI415" s="111"/>
      <c r="AJ415" s="111"/>
      <c r="AK415" s="111"/>
      <c r="AL415" s="111"/>
      <c r="AM415" s="112"/>
      <c r="AN415" s="112"/>
      <c r="AO415" s="5" t="s">
        <v>52</v>
      </c>
      <c r="AP415" s="112" t="s">
        <v>410</v>
      </c>
      <c r="AQ415" s="5" t="s">
        <v>1012</v>
      </c>
      <c r="AR415" s="5" t="s">
        <v>79</v>
      </c>
      <c r="AS415" s="5">
        <v>24</v>
      </c>
      <c r="AT415" s="5">
        <v>3</v>
      </c>
      <c r="AU415" s="112"/>
      <c r="AV415" s="112" t="s">
        <v>79</v>
      </c>
    </row>
    <row r="416" spans="1:48">
      <c r="A416" s="107" t="s">
        <v>1107</v>
      </c>
      <c r="B416" s="107"/>
      <c r="C416" s="107"/>
      <c r="D416" s="114" t="s">
        <v>1108</v>
      </c>
      <c r="E416" s="107"/>
      <c r="F416" s="109">
        <v>45968</v>
      </c>
      <c r="G416" s="109">
        <v>45973</v>
      </c>
      <c r="H416" s="107"/>
      <c r="I416" s="109">
        <v>45974.651388888888</v>
      </c>
      <c r="J416" s="107"/>
      <c r="K416" s="107"/>
      <c r="L416" s="107">
        <v>2059.1999999999998</v>
      </c>
      <c r="M416" s="109" t="s">
        <v>49</v>
      </c>
      <c r="N416" s="108"/>
      <c r="O416" s="107"/>
      <c r="P416" s="107"/>
      <c r="Q416" s="107" t="s">
        <v>1011</v>
      </c>
      <c r="R416" s="109" t="s">
        <v>51</v>
      </c>
      <c r="S416" s="107"/>
      <c r="T416" s="107"/>
      <c r="U416" s="110"/>
      <c r="V416" s="110"/>
      <c r="W416" s="107"/>
      <c r="X416" s="107"/>
      <c r="Y416" s="107"/>
      <c r="Z416" s="107"/>
      <c r="AA416" s="107"/>
      <c r="AB416" s="107"/>
      <c r="AC416" s="107"/>
      <c r="AD416" s="107"/>
      <c r="AE416" s="107"/>
      <c r="AF416" s="107">
        <f t="shared" ca="1" si="2"/>
        <v>34</v>
      </c>
      <c r="AG416" s="107"/>
      <c r="AH416" s="107"/>
      <c r="AI416" s="111"/>
      <c r="AJ416" s="111"/>
      <c r="AK416" s="111"/>
      <c r="AL416" s="111"/>
      <c r="AM416" s="112"/>
      <c r="AN416" s="112"/>
      <c r="AO416" s="5" t="s">
        <v>66</v>
      </c>
      <c r="AP416" s="112" t="s">
        <v>83</v>
      </c>
      <c r="AQ416" s="5" t="s">
        <v>1012</v>
      </c>
      <c r="AR416" s="5" t="s">
        <v>71</v>
      </c>
      <c r="AS416" s="5">
        <v>32</v>
      </c>
      <c r="AT416" s="5">
        <v>4</v>
      </c>
      <c r="AU416" s="112"/>
      <c r="AV416" s="112" t="s">
        <v>72</v>
      </c>
    </row>
    <row r="417" spans="1:48">
      <c r="A417" s="107" t="s">
        <v>1109</v>
      </c>
      <c r="B417" s="107"/>
      <c r="C417" s="107"/>
      <c r="D417" s="114" t="s">
        <v>1110</v>
      </c>
      <c r="E417" s="107"/>
      <c r="F417" s="109">
        <v>45971</v>
      </c>
      <c r="G417" s="109">
        <v>45982.958333333336</v>
      </c>
      <c r="H417" s="107" t="s">
        <v>1111</v>
      </c>
      <c r="I417" s="109">
        <v>45982.470833333333</v>
      </c>
      <c r="J417" s="107"/>
      <c r="K417" s="107"/>
      <c r="L417" s="107">
        <v>728.2</v>
      </c>
      <c r="M417" s="109" t="s">
        <v>49</v>
      </c>
      <c r="N417" s="108"/>
      <c r="O417" s="107"/>
      <c r="P417" s="107"/>
      <c r="Q417" s="107" t="s">
        <v>1011</v>
      </c>
      <c r="R417" s="109" t="s">
        <v>51</v>
      </c>
      <c r="S417" s="107"/>
      <c r="T417" s="107"/>
      <c r="U417" s="110"/>
      <c r="V417" s="110"/>
      <c r="W417" s="107"/>
      <c r="X417" s="107"/>
      <c r="Y417" s="107"/>
      <c r="Z417" s="107"/>
      <c r="AA417" s="107"/>
      <c r="AB417" s="107"/>
      <c r="AC417" s="107"/>
      <c r="AD417" s="107"/>
      <c r="AE417" s="107"/>
      <c r="AF417" s="107">
        <f t="shared" ca="1" si="2"/>
        <v>31</v>
      </c>
      <c r="AG417" s="107"/>
      <c r="AH417" s="107"/>
      <c r="AI417" s="111"/>
      <c r="AJ417" s="111"/>
      <c r="AK417" s="111"/>
      <c r="AL417" s="111"/>
      <c r="AM417" s="112"/>
      <c r="AN417" s="112"/>
      <c r="AO417" s="5" t="s">
        <v>66</v>
      </c>
      <c r="AP417" s="112" t="s">
        <v>127</v>
      </c>
      <c r="AQ417" s="5" t="s">
        <v>1012</v>
      </c>
      <c r="AR417" s="5" t="s">
        <v>79</v>
      </c>
      <c r="AS417" s="5">
        <v>16</v>
      </c>
      <c r="AT417" s="5">
        <v>2</v>
      </c>
      <c r="AU417" s="112"/>
      <c r="AV417" s="112" t="s">
        <v>79</v>
      </c>
    </row>
    <row r="418" spans="1:48">
      <c r="A418" s="107" t="s">
        <v>1112</v>
      </c>
      <c r="B418" s="107"/>
      <c r="C418" s="107"/>
      <c r="D418" s="114" t="s">
        <v>1113</v>
      </c>
      <c r="E418" s="107"/>
      <c r="F418" s="109">
        <v>45971</v>
      </c>
      <c r="G418" s="109">
        <v>45982.958333333336</v>
      </c>
      <c r="H418" s="107"/>
      <c r="I418" s="109">
        <v>45982.603472222225</v>
      </c>
      <c r="J418" s="107"/>
      <c r="K418" s="107"/>
      <c r="L418" s="107">
        <v>3445.2</v>
      </c>
      <c r="M418" s="109" t="s">
        <v>49</v>
      </c>
      <c r="N418" s="108"/>
      <c r="O418" s="107"/>
      <c r="P418" s="107"/>
      <c r="Q418" s="107" t="s">
        <v>1011</v>
      </c>
      <c r="R418" s="109" t="s">
        <v>51</v>
      </c>
      <c r="S418" s="107"/>
      <c r="T418" s="107"/>
      <c r="U418" s="110"/>
      <c r="V418" s="110"/>
      <c r="W418" s="107"/>
      <c r="X418" s="107"/>
      <c r="Y418" s="107"/>
      <c r="Z418" s="107"/>
      <c r="AA418" s="107"/>
      <c r="AB418" s="107"/>
      <c r="AC418" s="107"/>
      <c r="AD418" s="107"/>
      <c r="AE418" s="107"/>
      <c r="AF418" s="107">
        <f t="shared" ca="1" si="2"/>
        <v>31</v>
      </c>
      <c r="AG418" s="107"/>
      <c r="AH418" s="107"/>
      <c r="AI418" s="111"/>
      <c r="AJ418" s="111"/>
      <c r="AK418" s="111"/>
      <c r="AL418" s="111"/>
      <c r="AM418" s="112"/>
      <c r="AN418" s="112"/>
      <c r="AO418" s="5" t="s">
        <v>66</v>
      </c>
      <c r="AP418" s="112" t="s">
        <v>131</v>
      </c>
      <c r="AQ418" s="5" t="s">
        <v>1012</v>
      </c>
      <c r="AR418" s="5" t="s">
        <v>79</v>
      </c>
      <c r="AS418" s="5">
        <v>48</v>
      </c>
      <c r="AT418" s="5">
        <v>6</v>
      </c>
      <c r="AU418" s="112"/>
      <c r="AV418" s="112" t="s">
        <v>79</v>
      </c>
    </row>
    <row r="419" spans="1:48">
      <c r="A419" s="107" t="s">
        <v>1114</v>
      </c>
      <c r="B419" s="107"/>
      <c r="C419" s="107"/>
      <c r="D419" s="114" t="s">
        <v>1115</v>
      </c>
      <c r="E419" s="107"/>
      <c r="F419" s="109">
        <v>45971</v>
      </c>
      <c r="G419" s="109">
        <v>45982</v>
      </c>
      <c r="H419" s="107"/>
      <c r="I419" s="109">
        <v>45973.604525462964</v>
      </c>
      <c r="J419" s="107"/>
      <c r="K419" s="107"/>
      <c r="L419" s="107">
        <v>1940.4</v>
      </c>
      <c r="M419" s="109" t="s">
        <v>49</v>
      </c>
      <c r="N419" s="108"/>
      <c r="O419" s="107"/>
      <c r="P419" s="107"/>
      <c r="Q419" s="107" t="s">
        <v>1011</v>
      </c>
      <c r="R419" s="109" t="s">
        <v>51</v>
      </c>
      <c r="S419" s="107"/>
      <c r="T419" s="107"/>
      <c r="U419" s="110"/>
      <c r="V419" s="110"/>
      <c r="W419" s="107"/>
      <c r="X419" s="107"/>
      <c r="Y419" s="107"/>
      <c r="Z419" s="107"/>
      <c r="AA419" s="107"/>
      <c r="AB419" s="107"/>
      <c r="AC419" s="107"/>
      <c r="AD419" s="107"/>
      <c r="AE419" s="107"/>
      <c r="AF419" s="107">
        <f t="shared" ca="1" si="2"/>
        <v>31</v>
      </c>
      <c r="AG419" s="107"/>
      <c r="AH419" s="107"/>
      <c r="AI419" s="111"/>
      <c r="AJ419" s="111"/>
      <c r="AK419" s="111"/>
      <c r="AL419" s="111"/>
      <c r="AM419" s="112"/>
      <c r="AN419" s="112"/>
      <c r="AO419" s="5" t="s">
        <v>52</v>
      </c>
      <c r="AP419" s="112" t="s">
        <v>410</v>
      </c>
      <c r="AQ419" s="5" t="s">
        <v>1012</v>
      </c>
      <c r="AR419" s="5" t="s">
        <v>79</v>
      </c>
      <c r="AS419" s="5">
        <v>16</v>
      </c>
      <c r="AT419" s="5">
        <v>2</v>
      </c>
      <c r="AU419" s="112"/>
      <c r="AV419" s="112" t="s">
        <v>79</v>
      </c>
    </row>
    <row r="420" spans="1:48">
      <c r="A420" s="107" t="s">
        <v>1116</v>
      </c>
      <c r="B420" s="107"/>
      <c r="C420" s="107"/>
      <c r="D420" s="114" t="s">
        <v>1117</v>
      </c>
      <c r="E420" s="107"/>
      <c r="F420" s="109">
        <v>45971</v>
      </c>
      <c r="G420" s="109">
        <v>45982</v>
      </c>
      <c r="H420" s="107"/>
      <c r="I420" s="109">
        <v>45973.353460648148</v>
      </c>
      <c r="J420" s="107"/>
      <c r="K420" s="107"/>
      <c r="L420" s="107">
        <v>1940.4</v>
      </c>
      <c r="M420" s="109" t="s">
        <v>49</v>
      </c>
      <c r="N420" s="108"/>
      <c r="O420" s="107"/>
      <c r="P420" s="107"/>
      <c r="Q420" s="107" t="s">
        <v>1011</v>
      </c>
      <c r="R420" s="109" t="s">
        <v>51</v>
      </c>
      <c r="S420" s="107"/>
      <c r="T420" s="107"/>
      <c r="U420" s="110"/>
      <c r="V420" s="110"/>
      <c r="W420" s="107"/>
      <c r="X420" s="107"/>
      <c r="Y420" s="107"/>
      <c r="Z420" s="107"/>
      <c r="AA420" s="107"/>
      <c r="AB420" s="107"/>
      <c r="AC420" s="107"/>
      <c r="AD420" s="107"/>
      <c r="AE420" s="107"/>
      <c r="AF420" s="107">
        <f t="shared" ca="1" si="2"/>
        <v>31</v>
      </c>
      <c r="AG420" s="107"/>
      <c r="AH420" s="107"/>
      <c r="AI420" s="111"/>
      <c r="AJ420" s="111"/>
      <c r="AK420" s="111"/>
      <c r="AL420" s="111"/>
      <c r="AM420" s="112"/>
      <c r="AN420" s="112"/>
      <c r="AO420" s="5" t="s">
        <v>52</v>
      </c>
      <c r="AP420" s="112" t="s">
        <v>410</v>
      </c>
      <c r="AQ420" s="5" t="s">
        <v>1012</v>
      </c>
      <c r="AR420" s="5" t="s">
        <v>79</v>
      </c>
      <c r="AS420" s="5">
        <v>16</v>
      </c>
      <c r="AT420" s="5">
        <v>2</v>
      </c>
      <c r="AU420" s="112"/>
      <c r="AV420" s="112" t="s">
        <v>79</v>
      </c>
    </row>
    <row r="421" spans="1:48">
      <c r="A421" s="107" t="s">
        <v>1118</v>
      </c>
      <c r="B421" s="107"/>
      <c r="C421" s="107"/>
      <c r="D421" s="114" t="s">
        <v>1119</v>
      </c>
      <c r="E421" s="107"/>
      <c r="F421" s="109">
        <v>45971</v>
      </c>
      <c r="G421" s="109">
        <v>45982</v>
      </c>
      <c r="H421" s="107"/>
      <c r="I421" s="109">
        <v>45974.658206018517</v>
      </c>
      <c r="J421" s="107"/>
      <c r="K421" s="107"/>
      <c r="L421" s="107">
        <v>1940.4</v>
      </c>
      <c r="M421" s="109" t="s">
        <v>49</v>
      </c>
      <c r="N421" s="108"/>
      <c r="O421" s="107"/>
      <c r="P421" s="107"/>
      <c r="Q421" s="107" t="s">
        <v>1011</v>
      </c>
      <c r="R421" s="109" t="s">
        <v>51</v>
      </c>
      <c r="S421" s="107"/>
      <c r="T421" s="107"/>
      <c r="U421" s="110"/>
      <c r="V421" s="110"/>
      <c r="W421" s="107"/>
      <c r="X421" s="107"/>
      <c r="Y421" s="107"/>
      <c r="Z421" s="107"/>
      <c r="AA421" s="107"/>
      <c r="AB421" s="107"/>
      <c r="AC421" s="107"/>
      <c r="AD421" s="107"/>
      <c r="AE421" s="107"/>
      <c r="AF421" s="107">
        <f t="shared" ca="1" si="2"/>
        <v>31</v>
      </c>
      <c r="AG421" s="107"/>
      <c r="AH421" s="107"/>
      <c r="AI421" s="111"/>
      <c r="AJ421" s="111"/>
      <c r="AK421" s="111"/>
      <c r="AL421" s="111"/>
      <c r="AM421" s="112"/>
      <c r="AN421" s="112"/>
      <c r="AO421" s="5" t="s">
        <v>52</v>
      </c>
      <c r="AP421" s="112" t="s">
        <v>410</v>
      </c>
      <c r="AQ421" s="5" t="s">
        <v>1012</v>
      </c>
      <c r="AR421" s="5" t="s">
        <v>79</v>
      </c>
      <c r="AS421" s="5">
        <v>16</v>
      </c>
      <c r="AT421" s="5">
        <v>2</v>
      </c>
      <c r="AU421" s="112"/>
      <c r="AV421" s="112" t="s">
        <v>79</v>
      </c>
    </row>
    <row r="422" spans="1:48">
      <c r="A422" s="107" t="s">
        <v>1120</v>
      </c>
      <c r="B422" s="107"/>
      <c r="C422" s="107"/>
      <c r="D422" s="114" t="s">
        <v>1121</v>
      </c>
      <c r="E422" s="107"/>
      <c r="F422" s="109">
        <v>45972</v>
      </c>
      <c r="G422" s="109">
        <v>45986.958333333336</v>
      </c>
      <c r="H422" s="107"/>
      <c r="I422" s="109">
        <v>45986.721168981479</v>
      </c>
      <c r="J422" s="107"/>
      <c r="K422" s="107"/>
      <c r="L422" s="107">
        <v>5603.4</v>
      </c>
      <c r="M422" s="109" t="s">
        <v>49</v>
      </c>
      <c r="N422" s="108"/>
      <c r="O422" s="107"/>
      <c r="P422" s="107"/>
      <c r="Q422" s="107" t="s">
        <v>1011</v>
      </c>
      <c r="R422" s="109" t="s">
        <v>51</v>
      </c>
      <c r="S422" s="107"/>
      <c r="T422" s="107"/>
      <c r="U422" s="110"/>
      <c r="V422" s="110"/>
      <c r="W422" s="107"/>
      <c r="X422" s="107"/>
      <c r="Y422" s="107"/>
      <c r="Z422" s="107"/>
      <c r="AA422" s="107"/>
      <c r="AB422" s="107"/>
      <c r="AC422" s="107"/>
      <c r="AD422" s="107"/>
      <c r="AE422" s="107"/>
      <c r="AF422" s="107">
        <f t="shared" ca="1" si="2"/>
        <v>30</v>
      </c>
      <c r="AG422" s="107"/>
      <c r="AH422" s="107"/>
      <c r="AI422" s="111"/>
      <c r="AJ422" s="111"/>
      <c r="AK422" s="111"/>
      <c r="AL422" s="111"/>
      <c r="AM422" s="112"/>
      <c r="AN422" s="112"/>
      <c r="AO422" s="5" t="s">
        <v>66</v>
      </c>
      <c r="AP422" s="112" t="s">
        <v>85</v>
      </c>
      <c r="AQ422" s="5" t="s">
        <v>1012</v>
      </c>
      <c r="AR422" s="5" t="s">
        <v>79</v>
      </c>
      <c r="AS422" s="5">
        <v>80</v>
      </c>
      <c r="AT422" s="5">
        <v>10</v>
      </c>
      <c r="AU422" s="112"/>
      <c r="AV422" s="112" t="s">
        <v>79</v>
      </c>
    </row>
    <row r="423" spans="1:48">
      <c r="A423" s="107" t="s">
        <v>1122</v>
      </c>
      <c r="B423" s="107"/>
      <c r="C423" s="107"/>
      <c r="D423" s="114" t="s">
        <v>1123</v>
      </c>
      <c r="E423" s="107"/>
      <c r="F423" s="109">
        <v>45972</v>
      </c>
      <c r="G423" s="109">
        <v>45985.958333333336</v>
      </c>
      <c r="H423" s="107" t="s">
        <v>1124</v>
      </c>
      <c r="I423" s="109">
        <v>45985.891805555555</v>
      </c>
      <c r="J423" s="107"/>
      <c r="K423" s="107"/>
      <c r="L423" s="107">
        <v>1564.2</v>
      </c>
      <c r="M423" s="109" t="s">
        <v>49</v>
      </c>
      <c r="N423" s="108"/>
      <c r="O423" s="107"/>
      <c r="P423" s="107"/>
      <c r="Q423" s="107" t="s">
        <v>1011</v>
      </c>
      <c r="R423" s="109" t="s">
        <v>51</v>
      </c>
      <c r="S423" s="107"/>
      <c r="T423" s="107"/>
      <c r="U423" s="110"/>
      <c r="V423" s="110"/>
      <c r="W423" s="107"/>
      <c r="X423" s="107"/>
      <c r="Y423" s="107"/>
      <c r="Z423" s="107"/>
      <c r="AA423" s="107"/>
      <c r="AB423" s="107"/>
      <c r="AC423" s="107"/>
      <c r="AD423" s="107"/>
      <c r="AE423" s="107"/>
      <c r="AF423" s="107">
        <f t="shared" ca="1" si="2"/>
        <v>30</v>
      </c>
      <c r="AG423" s="107"/>
      <c r="AH423" s="107"/>
      <c r="AI423" s="111"/>
      <c r="AJ423" s="111"/>
      <c r="AK423" s="111"/>
      <c r="AL423" s="111"/>
      <c r="AM423" s="112"/>
      <c r="AN423" s="112"/>
      <c r="AO423" s="5" t="s">
        <v>52</v>
      </c>
      <c r="AP423" s="112" t="s">
        <v>608</v>
      </c>
      <c r="AQ423" s="5" t="s">
        <v>1012</v>
      </c>
      <c r="AR423" s="5" t="s">
        <v>79</v>
      </c>
      <c r="AS423" s="5">
        <v>8</v>
      </c>
      <c r="AT423" s="5">
        <v>1</v>
      </c>
      <c r="AU423" s="112"/>
      <c r="AV423" s="112" t="s">
        <v>79</v>
      </c>
    </row>
    <row r="424" spans="1:48">
      <c r="A424" s="107" t="s">
        <v>1125</v>
      </c>
      <c r="B424" s="107"/>
      <c r="C424" s="107"/>
      <c r="D424" s="114" t="s">
        <v>1126</v>
      </c>
      <c r="E424" s="107"/>
      <c r="F424" s="109">
        <v>45972</v>
      </c>
      <c r="G424" s="109">
        <v>45982</v>
      </c>
      <c r="H424" s="107" t="s">
        <v>1127</v>
      </c>
      <c r="I424" s="109">
        <v>45983.719710648147</v>
      </c>
      <c r="J424" s="107"/>
      <c r="K424" s="107"/>
      <c r="L424" s="107">
        <v>993</v>
      </c>
      <c r="M424" s="109" t="s">
        <v>49</v>
      </c>
      <c r="N424" s="108"/>
      <c r="O424" s="107"/>
      <c r="P424" s="107"/>
      <c r="Q424" s="107" t="s">
        <v>1011</v>
      </c>
      <c r="R424" s="109" t="s">
        <v>51</v>
      </c>
      <c r="S424" s="107"/>
      <c r="T424" s="107"/>
      <c r="U424" s="110"/>
      <c r="V424" s="110"/>
      <c r="W424" s="107"/>
      <c r="X424" s="107"/>
      <c r="Y424" s="107"/>
      <c r="Z424" s="107"/>
      <c r="AA424" s="107"/>
      <c r="AB424" s="107"/>
      <c r="AC424" s="107"/>
      <c r="AD424" s="107"/>
      <c r="AE424" s="107"/>
      <c r="AF424" s="107">
        <f t="shared" ca="1" si="2"/>
        <v>30</v>
      </c>
      <c r="AG424" s="107"/>
      <c r="AH424" s="107"/>
      <c r="AI424" s="111"/>
      <c r="AJ424" s="111"/>
      <c r="AK424" s="111"/>
      <c r="AL424" s="111"/>
      <c r="AM424" s="112"/>
      <c r="AN424" s="112"/>
      <c r="AO424" s="5" t="s">
        <v>52</v>
      </c>
      <c r="AP424" s="112" t="s">
        <v>410</v>
      </c>
      <c r="AQ424" s="5" t="s">
        <v>1012</v>
      </c>
      <c r="AR424" s="5" t="s">
        <v>79</v>
      </c>
      <c r="AS424" s="5">
        <v>24</v>
      </c>
      <c r="AT424" s="5">
        <v>3</v>
      </c>
      <c r="AU424" s="112"/>
      <c r="AV424" s="112" t="s">
        <v>79</v>
      </c>
    </row>
    <row r="425" spans="1:48">
      <c r="A425" s="107" t="s">
        <v>1128</v>
      </c>
      <c r="B425" s="107"/>
      <c r="C425" s="107"/>
      <c r="D425" s="114" t="s">
        <v>1129</v>
      </c>
      <c r="E425" s="107"/>
      <c r="F425" s="109">
        <v>45972</v>
      </c>
      <c r="G425" s="109">
        <v>45978</v>
      </c>
      <c r="H425" s="107" t="s">
        <v>1130</v>
      </c>
      <c r="I425" s="109"/>
      <c r="J425" s="107"/>
      <c r="K425" s="107"/>
      <c r="L425" s="107">
        <v>514.79999999999995</v>
      </c>
      <c r="M425" s="109" t="s">
        <v>75</v>
      </c>
      <c r="N425" s="108"/>
      <c r="O425" s="107"/>
      <c r="P425" s="107"/>
      <c r="Q425" s="107" t="s">
        <v>294</v>
      </c>
      <c r="R425" s="109" t="s">
        <v>76</v>
      </c>
      <c r="S425" s="107"/>
      <c r="T425" s="107"/>
      <c r="U425" s="110"/>
      <c r="V425" s="110"/>
      <c r="W425" s="107"/>
      <c r="X425" s="107"/>
      <c r="Y425" s="107"/>
      <c r="Z425" s="107"/>
      <c r="AA425" s="107"/>
      <c r="AB425" s="107"/>
      <c r="AC425" s="107"/>
      <c r="AD425" s="107"/>
      <c r="AE425" s="107"/>
      <c r="AF425" s="107">
        <f t="shared" ca="1" si="2"/>
        <v>30</v>
      </c>
      <c r="AG425" s="107"/>
      <c r="AH425" s="107"/>
      <c r="AI425" s="111"/>
      <c r="AJ425" s="111"/>
      <c r="AK425" s="111"/>
      <c r="AL425" s="111"/>
      <c r="AM425" s="112"/>
      <c r="AN425" s="112"/>
      <c r="AO425" s="5" t="s">
        <v>66</v>
      </c>
      <c r="AP425" s="112" t="s">
        <v>118</v>
      </c>
      <c r="AQ425" s="5" t="s">
        <v>1012</v>
      </c>
      <c r="AR425" s="5" t="s">
        <v>71</v>
      </c>
      <c r="AS425" s="5">
        <v>8</v>
      </c>
      <c r="AT425" s="5">
        <v>1</v>
      </c>
      <c r="AU425" s="112"/>
      <c r="AV425" s="112" t="s">
        <v>72</v>
      </c>
    </row>
    <row r="426" spans="1:48">
      <c r="A426" s="107" t="s">
        <v>1131</v>
      </c>
      <c r="B426" s="107"/>
      <c r="C426" s="107"/>
      <c r="D426" s="114" t="s">
        <v>1132</v>
      </c>
      <c r="E426" s="107"/>
      <c r="F426" s="109">
        <v>45973</v>
      </c>
      <c r="G426" s="109">
        <v>45986</v>
      </c>
      <c r="H426" s="107"/>
      <c r="I426" s="109">
        <v>45983.73777777778</v>
      </c>
      <c r="J426" s="107"/>
      <c r="K426" s="107"/>
      <c r="L426" s="107">
        <v>1564.2</v>
      </c>
      <c r="M426" s="109" t="s">
        <v>49</v>
      </c>
      <c r="N426" s="108"/>
      <c r="O426" s="107"/>
      <c r="P426" s="107"/>
      <c r="Q426" s="107" t="s">
        <v>1011</v>
      </c>
      <c r="R426" s="109" t="s">
        <v>51</v>
      </c>
      <c r="S426" s="107"/>
      <c r="T426" s="107"/>
      <c r="U426" s="110"/>
      <c r="V426" s="110"/>
      <c r="W426" s="107"/>
      <c r="X426" s="107"/>
      <c r="Y426" s="107"/>
      <c r="Z426" s="107"/>
      <c r="AA426" s="107"/>
      <c r="AB426" s="107"/>
      <c r="AC426" s="107"/>
      <c r="AD426" s="107"/>
      <c r="AE426" s="107"/>
      <c r="AF426" s="107">
        <f t="shared" ca="1" si="2"/>
        <v>29</v>
      </c>
      <c r="AG426" s="107"/>
      <c r="AH426" s="107"/>
      <c r="AI426" s="111"/>
      <c r="AJ426" s="111"/>
      <c r="AK426" s="111"/>
      <c r="AL426" s="111"/>
      <c r="AM426" s="112"/>
      <c r="AN426" s="112"/>
      <c r="AO426" s="5" t="s">
        <v>66</v>
      </c>
      <c r="AP426" s="112" t="s">
        <v>267</v>
      </c>
      <c r="AQ426" s="5" t="s">
        <v>1012</v>
      </c>
      <c r="AR426" s="5" t="s">
        <v>79</v>
      </c>
      <c r="AS426" s="5">
        <v>8</v>
      </c>
      <c r="AT426" s="5">
        <v>1</v>
      </c>
      <c r="AU426" s="112"/>
      <c r="AV426" s="112" t="s">
        <v>79</v>
      </c>
    </row>
    <row r="427" spans="1:48">
      <c r="A427" s="107" t="s">
        <v>1133</v>
      </c>
      <c r="B427" s="107"/>
      <c r="C427" s="107"/>
      <c r="D427" s="114" t="s">
        <v>1134</v>
      </c>
      <c r="E427" s="107"/>
      <c r="F427" s="109">
        <v>45974</v>
      </c>
      <c r="G427" s="109">
        <v>45987</v>
      </c>
      <c r="H427" s="107"/>
      <c r="I427" s="109">
        <v>45986.70380787037</v>
      </c>
      <c r="J427" s="107"/>
      <c r="K427" s="107"/>
      <c r="L427" s="107">
        <v>22669.25</v>
      </c>
      <c r="M427" s="109" t="s">
        <v>49</v>
      </c>
      <c r="N427" s="108"/>
      <c r="O427" s="107"/>
      <c r="P427" s="107"/>
      <c r="Q427" s="107" t="s">
        <v>1011</v>
      </c>
      <c r="R427" s="109" t="s">
        <v>51</v>
      </c>
      <c r="S427" s="107"/>
      <c r="T427" s="107"/>
      <c r="U427" s="110"/>
      <c r="V427" s="110"/>
      <c r="W427" s="107"/>
      <c r="X427" s="107"/>
      <c r="Y427" s="107"/>
      <c r="Z427" s="107"/>
      <c r="AA427" s="107"/>
      <c r="AB427" s="107"/>
      <c r="AC427" s="107"/>
      <c r="AD427" s="107"/>
      <c r="AE427" s="107"/>
      <c r="AF427" s="107">
        <f t="shared" ca="1" si="2"/>
        <v>28</v>
      </c>
      <c r="AG427" s="107"/>
      <c r="AH427" s="107"/>
      <c r="AI427" s="111"/>
      <c r="AJ427" s="111"/>
      <c r="AK427" s="111"/>
      <c r="AL427" s="111"/>
      <c r="AM427" s="112"/>
      <c r="AN427" s="112"/>
      <c r="AO427" s="5" t="s">
        <v>52</v>
      </c>
      <c r="AP427" s="112" t="s">
        <v>1135</v>
      </c>
      <c r="AQ427" s="5" t="s">
        <v>1012</v>
      </c>
      <c r="AR427" s="5" t="s">
        <v>79</v>
      </c>
      <c r="AS427" s="5">
        <v>360</v>
      </c>
      <c r="AT427" s="5">
        <v>45</v>
      </c>
      <c r="AU427" s="112"/>
      <c r="AV427" s="112" t="s">
        <v>79</v>
      </c>
    </row>
    <row r="428" spans="1:48">
      <c r="A428" s="107" t="s">
        <v>1136</v>
      </c>
      <c r="B428" s="107"/>
      <c r="C428" s="107"/>
      <c r="D428" s="114" t="s">
        <v>1137</v>
      </c>
      <c r="E428" s="107"/>
      <c r="F428" s="109">
        <v>45975</v>
      </c>
      <c r="G428" s="109">
        <v>45988</v>
      </c>
      <c r="H428" s="107"/>
      <c r="I428" s="109">
        <v>45986.345821759256</v>
      </c>
      <c r="J428" s="107"/>
      <c r="K428" s="107"/>
      <c r="L428" s="107">
        <v>2301.33</v>
      </c>
      <c r="M428" s="109" t="s">
        <v>49</v>
      </c>
      <c r="N428" s="108"/>
      <c r="O428" s="107"/>
      <c r="P428" s="107"/>
      <c r="Q428" s="107" t="s">
        <v>1011</v>
      </c>
      <c r="R428" s="109" t="s">
        <v>51</v>
      </c>
      <c r="S428" s="107"/>
      <c r="T428" s="107"/>
      <c r="U428" s="110"/>
      <c r="V428" s="110"/>
      <c r="W428" s="107"/>
      <c r="X428" s="107"/>
      <c r="Y428" s="107"/>
      <c r="Z428" s="107"/>
      <c r="AA428" s="107"/>
      <c r="AB428" s="107"/>
      <c r="AC428" s="107"/>
      <c r="AD428" s="107"/>
      <c r="AE428" s="107"/>
      <c r="AF428" s="107">
        <f t="shared" ca="1" si="2"/>
        <v>27</v>
      </c>
      <c r="AG428" s="107"/>
      <c r="AH428" s="107"/>
      <c r="AI428" s="111"/>
      <c r="AJ428" s="111"/>
      <c r="AK428" s="111"/>
      <c r="AL428" s="111"/>
      <c r="AM428" s="112"/>
      <c r="AN428" s="112"/>
      <c r="AO428" s="5" t="s">
        <v>52</v>
      </c>
      <c r="AP428" s="112" t="s">
        <v>217</v>
      </c>
      <c r="AQ428" s="5" t="s">
        <v>1012</v>
      </c>
      <c r="AR428" s="5" t="s">
        <v>91</v>
      </c>
      <c r="AS428" s="5">
        <v>1</v>
      </c>
      <c r="AT428" s="5">
        <v>1</v>
      </c>
      <c r="AU428" s="112"/>
      <c r="AV428" s="112" t="s">
        <v>91</v>
      </c>
    </row>
    <row r="429" spans="1:48">
      <c r="A429" s="107" t="s">
        <v>1138</v>
      </c>
      <c r="B429" s="107"/>
      <c r="C429" s="107"/>
      <c r="D429" s="114" t="s">
        <v>1139</v>
      </c>
      <c r="E429" s="107"/>
      <c r="F429" s="109">
        <v>45975</v>
      </c>
      <c r="G429" s="109">
        <v>45987.958333333336</v>
      </c>
      <c r="H429" s="107"/>
      <c r="I429" s="109">
        <v>45987.662488425929</v>
      </c>
      <c r="J429" s="107"/>
      <c r="K429" s="107"/>
      <c r="L429" s="107">
        <v>1940.4</v>
      </c>
      <c r="M429" s="109" t="s">
        <v>49</v>
      </c>
      <c r="N429" s="108"/>
      <c r="O429" s="107"/>
      <c r="P429" s="107"/>
      <c r="Q429" s="107" t="s">
        <v>1011</v>
      </c>
      <c r="R429" s="109" t="s">
        <v>51</v>
      </c>
      <c r="S429" s="107"/>
      <c r="T429" s="107"/>
      <c r="U429" s="110"/>
      <c r="V429" s="110"/>
      <c r="W429" s="107"/>
      <c r="X429" s="107"/>
      <c r="Y429" s="107"/>
      <c r="Z429" s="107"/>
      <c r="AA429" s="107"/>
      <c r="AB429" s="107"/>
      <c r="AC429" s="107"/>
      <c r="AD429" s="107"/>
      <c r="AE429" s="107"/>
      <c r="AF429" s="107">
        <f t="shared" ca="1" si="2"/>
        <v>27</v>
      </c>
      <c r="AG429" s="107"/>
      <c r="AH429" s="107"/>
      <c r="AI429" s="111"/>
      <c r="AJ429" s="111"/>
      <c r="AK429" s="111"/>
      <c r="AL429" s="111"/>
      <c r="AM429" s="112"/>
      <c r="AN429" s="112"/>
      <c r="AO429" s="5" t="s">
        <v>52</v>
      </c>
      <c r="AP429" s="112" t="s">
        <v>53</v>
      </c>
      <c r="AQ429" s="5" t="s">
        <v>1012</v>
      </c>
      <c r="AR429" s="5" t="s">
        <v>79</v>
      </c>
      <c r="AS429" s="5">
        <v>16</v>
      </c>
      <c r="AT429" s="5">
        <v>2</v>
      </c>
      <c r="AU429" s="112"/>
      <c r="AV429" s="112" t="s">
        <v>79</v>
      </c>
    </row>
    <row r="430" spans="1:48">
      <c r="A430" s="107" t="s">
        <v>1140</v>
      </c>
      <c r="B430" s="107"/>
      <c r="C430" s="107"/>
      <c r="D430" s="114" t="s">
        <v>1141</v>
      </c>
      <c r="E430" s="107"/>
      <c r="F430" s="109">
        <v>45978</v>
      </c>
      <c r="G430" s="109">
        <v>45990</v>
      </c>
      <c r="H430" s="107"/>
      <c r="I430" s="109">
        <v>45979.715636574074</v>
      </c>
      <c r="J430" s="107"/>
      <c r="K430" s="107"/>
      <c r="L430" s="107">
        <v>3866.63</v>
      </c>
      <c r="M430" s="109" t="s">
        <v>49</v>
      </c>
      <c r="N430" s="108"/>
      <c r="O430" s="107"/>
      <c r="P430" s="107"/>
      <c r="Q430" s="107" t="s">
        <v>1011</v>
      </c>
      <c r="R430" s="109" t="s">
        <v>51</v>
      </c>
      <c r="S430" s="107"/>
      <c r="T430" s="107"/>
      <c r="U430" s="110"/>
      <c r="V430" s="110"/>
      <c r="W430" s="107"/>
      <c r="X430" s="107"/>
      <c r="Y430" s="107"/>
      <c r="Z430" s="107"/>
      <c r="AA430" s="107"/>
      <c r="AB430" s="107"/>
      <c r="AC430" s="107"/>
      <c r="AD430" s="107"/>
      <c r="AE430" s="107"/>
      <c r="AF430" s="107">
        <f t="shared" ca="1" si="2"/>
        <v>24</v>
      </c>
      <c r="AG430" s="107"/>
      <c r="AH430" s="107"/>
      <c r="AI430" s="111"/>
      <c r="AJ430" s="111"/>
      <c r="AK430" s="111"/>
      <c r="AL430" s="111"/>
      <c r="AM430" s="112"/>
      <c r="AN430" s="112"/>
      <c r="AO430" s="5" t="s">
        <v>66</v>
      </c>
      <c r="AP430" s="112" t="s">
        <v>321</v>
      </c>
      <c r="AQ430" s="5" t="s">
        <v>1012</v>
      </c>
      <c r="AR430" s="5" t="s">
        <v>91</v>
      </c>
      <c r="AS430" s="5">
        <v>1</v>
      </c>
      <c r="AT430" s="5">
        <v>1</v>
      </c>
      <c r="AU430" s="112"/>
      <c r="AV430" s="112" t="s">
        <v>91</v>
      </c>
    </row>
    <row r="431" spans="1:48">
      <c r="A431" s="107" t="s">
        <v>1142</v>
      </c>
      <c r="B431" s="107"/>
      <c r="C431" s="107"/>
      <c r="D431" s="114" t="s">
        <v>1143</v>
      </c>
      <c r="E431" s="107"/>
      <c r="F431" s="109">
        <v>45978</v>
      </c>
      <c r="G431" s="109">
        <v>45992</v>
      </c>
      <c r="H431" s="107" t="s">
        <v>1144</v>
      </c>
      <c r="I431" s="109">
        <v>45982.76903935185</v>
      </c>
      <c r="J431" s="107"/>
      <c r="K431" s="107"/>
      <c r="L431" s="107">
        <v>7331</v>
      </c>
      <c r="M431" s="109" t="s">
        <v>49</v>
      </c>
      <c r="N431" s="108"/>
      <c r="O431" s="107"/>
      <c r="P431" s="107"/>
      <c r="Q431" s="107" t="s">
        <v>1011</v>
      </c>
      <c r="R431" s="109" t="s">
        <v>51</v>
      </c>
      <c r="S431" s="107"/>
      <c r="T431" s="107"/>
      <c r="U431" s="110"/>
      <c r="V431" s="110"/>
      <c r="W431" s="107"/>
      <c r="X431" s="107"/>
      <c r="Y431" s="107"/>
      <c r="Z431" s="107"/>
      <c r="AA431" s="107"/>
      <c r="AB431" s="107"/>
      <c r="AC431" s="107"/>
      <c r="AD431" s="107"/>
      <c r="AE431" s="107"/>
      <c r="AF431" s="107">
        <f t="shared" ca="1" si="2"/>
        <v>24</v>
      </c>
      <c r="AG431" s="107"/>
      <c r="AH431" s="107"/>
      <c r="AI431" s="111"/>
      <c r="AJ431" s="111"/>
      <c r="AK431" s="111"/>
      <c r="AL431" s="111"/>
      <c r="AM431" s="112"/>
      <c r="AN431" s="112"/>
      <c r="AO431" s="5" t="s">
        <v>66</v>
      </c>
      <c r="AP431" s="112" t="s">
        <v>83</v>
      </c>
      <c r="AQ431" s="5" t="s">
        <v>1012</v>
      </c>
      <c r="AR431" s="5" t="s">
        <v>91</v>
      </c>
      <c r="AS431" s="5">
        <v>120</v>
      </c>
      <c r="AT431" s="5">
        <v>15</v>
      </c>
      <c r="AU431" s="112"/>
      <c r="AV431" s="112" t="s">
        <v>91</v>
      </c>
    </row>
    <row r="432" spans="1:48">
      <c r="A432" s="107" t="s">
        <v>1145</v>
      </c>
      <c r="B432" s="107"/>
      <c r="C432" s="107"/>
      <c r="D432" s="114" t="s">
        <v>1146</v>
      </c>
      <c r="E432" s="107"/>
      <c r="F432" s="109">
        <v>45980</v>
      </c>
      <c r="G432" s="109">
        <v>45987</v>
      </c>
      <c r="H432" s="107" t="s">
        <v>1147</v>
      </c>
      <c r="I432" s="109">
        <v>45982.745462962965</v>
      </c>
      <c r="J432" s="107"/>
      <c r="K432" s="107"/>
      <c r="L432" s="107">
        <v>918.82</v>
      </c>
      <c r="M432" s="109" t="s">
        <v>49</v>
      </c>
      <c r="N432" s="108"/>
      <c r="O432" s="107"/>
      <c r="P432" s="107"/>
      <c r="Q432" s="107" t="s">
        <v>1011</v>
      </c>
      <c r="R432" s="109" t="s">
        <v>51</v>
      </c>
      <c r="S432" s="107"/>
      <c r="T432" s="107"/>
      <c r="U432" s="110"/>
      <c r="V432" s="110"/>
      <c r="W432" s="107"/>
      <c r="X432" s="107"/>
      <c r="Y432" s="107"/>
      <c r="Z432" s="107"/>
      <c r="AA432" s="107"/>
      <c r="AB432" s="107"/>
      <c r="AC432" s="107"/>
      <c r="AD432" s="107"/>
      <c r="AE432" s="107"/>
      <c r="AF432" s="107">
        <f t="shared" ca="1" si="2"/>
        <v>22</v>
      </c>
      <c r="AG432" s="107"/>
      <c r="AH432" s="107"/>
      <c r="AI432" s="111"/>
      <c r="AJ432" s="111"/>
      <c r="AK432" s="111"/>
      <c r="AL432" s="111"/>
      <c r="AM432" s="112"/>
      <c r="AN432" s="112"/>
      <c r="AO432" s="5" t="s">
        <v>66</v>
      </c>
      <c r="AP432" s="112" t="s">
        <v>301</v>
      </c>
      <c r="AQ432" s="5" t="s">
        <v>1012</v>
      </c>
      <c r="AR432" s="5" t="s">
        <v>94</v>
      </c>
      <c r="AS432" s="5"/>
      <c r="AT432" s="5"/>
      <c r="AU432" s="112"/>
      <c r="AV432" s="112" t="s">
        <v>95</v>
      </c>
    </row>
    <row r="433" spans="1:48">
      <c r="A433" s="107" t="s">
        <v>1148</v>
      </c>
      <c r="B433" s="107"/>
      <c r="C433" s="107"/>
      <c r="D433" s="114" t="s">
        <v>1149</v>
      </c>
      <c r="E433" s="107"/>
      <c r="F433" s="109">
        <v>45986</v>
      </c>
      <c r="G433" s="109">
        <v>45989</v>
      </c>
      <c r="H433" s="107"/>
      <c r="I433" s="109">
        <v>45988.670347222222</v>
      </c>
      <c r="J433" s="107"/>
      <c r="K433" s="107"/>
      <c r="L433" s="107">
        <v>965.4</v>
      </c>
      <c r="M433" s="109" t="s">
        <v>49</v>
      </c>
      <c r="N433" s="108"/>
      <c r="O433" s="107"/>
      <c r="P433" s="107"/>
      <c r="Q433" s="107" t="s">
        <v>1011</v>
      </c>
      <c r="R433" s="109" t="s">
        <v>51</v>
      </c>
      <c r="S433" s="107"/>
      <c r="T433" s="107"/>
      <c r="U433" s="110"/>
      <c r="V433" s="110"/>
      <c r="W433" s="107"/>
      <c r="X433" s="107"/>
      <c r="Y433" s="107"/>
      <c r="Z433" s="107"/>
      <c r="AA433" s="107"/>
      <c r="AB433" s="107"/>
      <c r="AC433" s="107"/>
      <c r="AD433" s="107"/>
      <c r="AE433" s="107"/>
      <c r="AF433" s="107">
        <f t="shared" ca="1" si="2"/>
        <v>16</v>
      </c>
      <c r="AG433" s="107"/>
      <c r="AH433" s="107"/>
      <c r="AI433" s="111"/>
      <c r="AJ433" s="111"/>
      <c r="AK433" s="111"/>
      <c r="AL433" s="111"/>
      <c r="AM433" s="112"/>
      <c r="AN433" s="112"/>
      <c r="AO433" s="5" t="s">
        <v>66</v>
      </c>
      <c r="AP433" s="112" t="s">
        <v>101</v>
      </c>
      <c r="AQ433" s="5" t="s">
        <v>1012</v>
      </c>
      <c r="AR433" s="5" t="s">
        <v>1003</v>
      </c>
      <c r="AS433" s="5"/>
      <c r="AT433" s="5"/>
      <c r="AU433" s="112"/>
      <c r="AV433" s="112" t="s">
        <v>689</v>
      </c>
    </row>
    <row r="434" spans="1:48">
      <c r="A434" s="107" t="s">
        <v>1150</v>
      </c>
      <c r="B434" s="107"/>
      <c r="C434" s="107"/>
      <c r="D434" s="114" t="s">
        <v>1151</v>
      </c>
      <c r="E434" s="107"/>
      <c r="F434" s="109">
        <v>45993</v>
      </c>
      <c r="G434" s="109">
        <v>46007</v>
      </c>
      <c r="H434" s="107" t="s">
        <v>1152</v>
      </c>
      <c r="I434" s="109"/>
      <c r="J434" s="107"/>
      <c r="K434" s="107"/>
      <c r="L434" s="107">
        <v>1940.4</v>
      </c>
      <c r="M434" s="109" t="s">
        <v>1091</v>
      </c>
      <c r="N434" s="108"/>
      <c r="O434" s="107"/>
      <c r="P434" s="107"/>
      <c r="Q434" s="107" t="s">
        <v>294</v>
      </c>
      <c r="R434" s="109" t="s">
        <v>1091</v>
      </c>
      <c r="S434" s="107"/>
      <c r="T434" s="107"/>
      <c r="U434" s="110"/>
      <c r="V434" s="110"/>
      <c r="W434" s="107"/>
      <c r="X434" s="107"/>
      <c r="Y434" s="107"/>
      <c r="Z434" s="107"/>
      <c r="AA434" s="107"/>
      <c r="AB434" s="107"/>
      <c r="AC434" s="107"/>
      <c r="AD434" s="107"/>
      <c r="AE434" s="107"/>
      <c r="AF434" s="107">
        <f t="shared" ca="1" si="2"/>
        <v>9</v>
      </c>
      <c r="AG434" s="107"/>
      <c r="AH434" s="107"/>
      <c r="AI434" s="111"/>
      <c r="AJ434" s="111"/>
      <c r="AK434" s="111"/>
      <c r="AL434" s="111"/>
      <c r="AM434" s="112"/>
      <c r="AN434" s="112"/>
      <c r="AO434" s="5" t="s">
        <v>77</v>
      </c>
      <c r="AP434" s="112" t="s">
        <v>78</v>
      </c>
      <c r="AQ434" s="5" t="s">
        <v>1092</v>
      </c>
      <c r="AR434" s="5" t="s">
        <v>79</v>
      </c>
      <c r="AS434" s="5">
        <v>16</v>
      </c>
      <c r="AT434" s="5">
        <v>2</v>
      </c>
      <c r="AU434" s="112"/>
      <c r="AV434" s="112" t="s">
        <v>79</v>
      </c>
    </row>
    <row r="435" spans="1:48">
      <c r="A435" s="107" t="s">
        <v>1153</v>
      </c>
      <c r="B435" s="107"/>
      <c r="C435" s="107"/>
      <c r="D435" s="114" t="s">
        <v>1154</v>
      </c>
      <c r="E435" s="107"/>
      <c r="F435" s="109">
        <v>45993</v>
      </c>
      <c r="G435" s="109">
        <v>46007</v>
      </c>
      <c r="H435" s="107" t="s">
        <v>1155</v>
      </c>
      <c r="I435" s="109"/>
      <c r="J435" s="107"/>
      <c r="K435" s="107"/>
      <c r="L435" s="107">
        <v>1940.4</v>
      </c>
      <c r="M435" s="109" t="s">
        <v>75</v>
      </c>
      <c r="N435" s="108"/>
      <c r="O435" s="107"/>
      <c r="P435" s="107"/>
      <c r="Q435" s="107" t="s">
        <v>294</v>
      </c>
      <c r="R435" s="109" t="s">
        <v>76</v>
      </c>
      <c r="S435" s="107"/>
      <c r="T435" s="107"/>
      <c r="U435" s="110"/>
      <c r="V435" s="110"/>
      <c r="W435" s="107"/>
      <c r="X435" s="107"/>
      <c r="Y435" s="107"/>
      <c r="Z435" s="107"/>
      <c r="AA435" s="107"/>
      <c r="AB435" s="107"/>
      <c r="AC435" s="107"/>
      <c r="AD435" s="107"/>
      <c r="AE435" s="107"/>
      <c r="AF435" s="107">
        <f t="shared" ca="1" si="2"/>
        <v>9</v>
      </c>
      <c r="AG435" s="107"/>
      <c r="AH435" s="107"/>
      <c r="AI435" s="111"/>
      <c r="AJ435" s="111"/>
      <c r="AK435" s="111"/>
      <c r="AL435" s="111"/>
      <c r="AM435" s="112"/>
      <c r="AN435" s="112"/>
      <c r="AO435" s="5" t="s">
        <v>52</v>
      </c>
      <c r="AP435" s="112" t="s">
        <v>1156</v>
      </c>
      <c r="AQ435" s="5" t="s">
        <v>1092</v>
      </c>
      <c r="AR435" s="5" t="s">
        <v>79</v>
      </c>
      <c r="AS435" s="5">
        <v>16</v>
      </c>
      <c r="AT435" s="5">
        <v>2</v>
      </c>
      <c r="AU435" s="112"/>
      <c r="AV435" s="112" t="s">
        <v>79</v>
      </c>
    </row>
    <row r="436" spans="1:48">
      <c r="A436" s="107" t="s">
        <v>1157</v>
      </c>
      <c r="B436" s="107"/>
      <c r="C436" s="107"/>
      <c r="D436" s="114" t="s">
        <v>1158</v>
      </c>
      <c r="E436" s="107"/>
      <c r="F436" s="109">
        <v>45993</v>
      </c>
      <c r="G436" s="109">
        <v>46006</v>
      </c>
      <c r="H436" s="107" t="s">
        <v>1159</v>
      </c>
      <c r="I436" s="109"/>
      <c r="J436" s="107"/>
      <c r="K436" s="107"/>
      <c r="L436" s="107">
        <v>1820.5</v>
      </c>
      <c r="M436" s="109" t="s">
        <v>1160</v>
      </c>
      <c r="N436" s="108"/>
      <c r="O436" s="107"/>
      <c r="P436" s="107"/>
      <c r="Q436" s="107" t="s">
        <v>294</v>
      </c>
      <c r="R436" s="109" t="s">
        <v>1091</v>
      </c>
      <c r="S436" s="107"/>
      <c r="T436" s="107"/>
      <c r="U436" s="110"/>
      <c r="V436" s="110"/>
      <c r="W436" s="107"/>
      <c r="X436" s="107"/>
      <c r="Y436" s="107"/>
      <c r="Z436" s="107"/>
      <c r="AA436" s="107"/>
      <c r="AB436" s="107"/>
      <c r="AC436" s="107"/>
      <c r="AD436" s="107"/>
      <c r="AE436" s="107"/>
      <c r="AF436" s="107">
        <f t="shared" ca="1" si="2"/>
        <v>9</v>
      </c>
      <c r="AG436" s="107"/>
      <c r="AH436" s="107"/>
      <c r="AI436" s="111"/>
      <c r="AJ436" s="111"/>
      <c r="AK436" s="111"/>
      <c r="AL436" s="111"/>
      <c r="AM436" s="112"/>
      <c r="AN436" s="112"/>
      <c r="AO436" s="5" t="s">
        <v>52</v>
      </c>
      <c r="AP436" s="112" t="s">
        <v>1161</v>
      </c>
      <c r="AQ436" s="5" t="s">
        <v>1092</v>
      </c>
      <c r="AR436" s="5" t="s">
        <v>91</v>
      </c>
      <c r="AS436" s="5">
        <v>1</v>
      </c>
      <c r="AT436" s="5">
        <v>1</v>
      </c>
      <c r="AU436" s="112"/>
      <c r="AV436" s="112" t="s">
        <v>91</v>
      </c>
    </row>
    <row r="437" spans="1:48">
      <c r="A437" s="107" t="s">
        <v>1162</v>
      </c>
      <c r="B437" s="107"/>
      <c r="C437" s="107"/>
      <c r="D437" s="114" t="s">
        <v>1163</v>
      </c>
      <c r="E437" s="107"/>
      <c r="F437" s="109">
        <v>45995</v>
      </c>
      <c r="G437" s="109">
        <v>46008</v>
      </c>
      <c r="H437" s="107"/>
      <c r="I437" s="109"/>
      <c r="J437" s="107"/>
      <c r="K437" s="107"/>
      <c r="L437" s="107">
        <v>5880.6</v>
      </c>
      <c r="M437" s="109" t="s">
        <v>1091</v>
      </c>
      <c r="N437" s="108"/>
      <c r="O437" s="107"/>
      <c r="P437" s="107"/>
      <c r="Q437" s="107" t="s">
        <v>294</v>
      </c>
      <c r="R437" s="109" t="s">
        <v>1091</v>
      </c>
      <c r="S437" s="107"/>
      <c r="T437" s="107"/>
      <c r="U437" s="110"/>
      <c r="V437" s="110"/>
      <c r="W437" s="107"/>
      <c r="X437" s="107"/>
      <c r="Y437" s="107"/>
      <c r="Z437" s="107"/>
      <c r="AA437" s="107"/>
      <c r="AB437" s="107"/>
      <c r="AC437" s="107"/>
      <c r="AD437" s="107"/>
      <c r="AE437" s="107"/>
      <c r="AF437" s="107">
        <f t="shared" ca="1" si="2"/>
        <v>7</v>
      </c>
      <c r="AG437" s="107"/>
      <c r="AH437" s="107"/>
      <c r="AI437" s="111"/>
      <c r="AJ437" s="111"/>
      <c r="AK437" s="111"/>
      <c r="AL437" s="111"/>
      <c r="AM437" s="112"/>
      <c r="AN437" s="112"/>
      <c r="AO437" s="5" t="s">
        <v>66</v>
      </c>
      <c r="AP437" s="112" t="s">
        <v>131</v>
      </c>
      <c r="AQ437" s="5" t="s">
        <v>1092</v>
      </c>
      <c r="AR437" s="5"/>
      <c r="AS437" s="5">
        <v>72</v>
      </c>
      <c r="AT437" s="5">
        <v>9</v>
      </c>
      <c r="AU437" s="112"/>
      <c r="AV437" s="112" t="s">
        <v>79</v>
      </c>
    </row>
    <row r="438" spans="1:48">
      <c r="A438" s="107" t="s">
        <v>1164</v>
      </c>
      <c r="B438" s="107"/>
      <c r="C438" s="107"/>
      <c r="D438" s="114" t="s">
        <v>1165</v>
      </c>
      <c r="E438" s="107"/>
      <c r="F438" s="109">
        <v>45995</v>
      </c>
      <c r="G438" s="109">
        <v>46008</v>
      </c>
      <c r="H438" s="107"/>
      <c r="I438" s="109"/>
      <c r="J438" s="107"/>
      <c r="K438" s="107"/>
      <c r="L438" s="107">
        <v>6712.2</v>
      </c>
      <c r="M438" s="109" t="s">
        <v>1091</v>
      </c>
      <c r="N438" s="108"/>
      <c r="O438" s="107"/>
      <c r="P438" s="107"/>
      <c r="Q438" s="107" t="s">
        <v>294</v>
      </c>
      <c r="R438" s="109" t="s">
        <v>1091</v>
      </c>
      <c r="S438" s="107"/>
      <c r="T438" s="107"/>
      <c r="U438" s="110"/>
      <c r="V438" s="110"/>
      <c r="W438" s="107"/>
      <c r="X438" s="107"/>
      <c r="Y438" s="107"/>
      <c r="Z438" s="107"/>
      <c r="AA438" s="107"/>
      <c r="AB438" s="107"/>
      <c r="AC438" s="107"/>
      <c r="AD438" s="107"/>
      <c r="AE438" s="107"/>
      <c r="AF438" s="107">
        <f t="shared" ca="1" si="2"/>
        <v>7</v>
      </c>
      <c r="AG438" s="107"/>
      <c r="AH438" s="107"/>
      <c r="AI438" s="111"/>
      <c r="AJ438" s="111"/>
      <c r="AK438" s="111"/>
      <c r="AL438" s="111"/>
      <c r="AM438" s="112"/>
      <c r="AN438" s="112"/>
      <c r="AO438" s="5" t="s">
        <v>66</v>
      </c>
      <c r="AP438" s="112" t="s">
        <v>85</v>
      </c>
      <c r="AQ438" s="5" t="s">
        <v>1092</v>
      </c>
      <c r="AR438" s="5" t="s">
        <v>79</v>
      </c>
      <c r="AS438" s="5">
        <v>48</v>
      </c>
      <c r="AT438" s="5">
        <v>6</v>
      </c>
      <c r="AU438" s="112"/>
      <c r="AV438" s="112" t="s">
        <v>79</v>
      </c>
    </row>
    <row r="439" spans="1:48">
      <c r="A439" s="107" t="s">
        <v>1166</v>
      </c>
      <c r="B439" s="107"/>
      <c r="C439" s="107"/>
      <c r="D439" s="114" t="s">
        <v>1167</v>
      </c>
      <c r="E439" s="107"/>
      <c r="F439" s="109">
        <v>45995</v>
      </c>
      <c r="G439" s="109">
        <v>46053</v>
      </c>
      <c r="H439" s="107"/>
      <c r="I439" s="109"/>
      <c r="J439" s="107"/>
      <c r="K439" s="107"/>
      <c r="L439" s="107">
        <v>19681.2</v>
      </c>
      <c r="M439" s="109" t="s">
        <v>1091</v>
      </c>
      <c r="N439" s="108"/>
      <c r="O439" s="107"/>
      <c r="P439" s="107"/>
      <c r="Q439" s="107" t="s">
        <v>294</v>
      </c>
      <c r="R439" s="109" t="s">
        <v>1091</v>
      </c>
      <c r="S439" s="107"/>
      <c r="T439" s="107"/>
      <c r="U439" s="110"/>
      <c r="V439" s="110"/>
      <c r="W439" s="107"/>
      <c r="X439" s="107"/>
      <c r="Y439" s="107"/>
      <c r="Z439" s="107"/>
      <c r="AA439" s="107"/>
      <c r="AB439" s="107"/>
      <c r="AC439" s="107"/>
      <c r="AD439" s="107"/>
      <c r="AE439" s="107"/>
      <c r="AF439" s="107">
        <f t="shared" ca="1" si="2"/>
        <v>7</v>
      </c>
      <c r="AG439" s="107"/>
      <c r="AH439" s="107"/>
      <c r="AI439" s="111"/>
      <c r="AJ439" s="111"/>
      <c r="AK439" s="111"/>
      <c r="AL439" s="111"/>
      <c r="AM439" s="112"/>
      <c r="AN439" s="112"/>
      <c r="AO439" s="5" t="s">
        <v>66</v>
      </c>
      <c r="AP439" s="112" t="s">
        <v>160</v>
      </c>
      <c r="AQ439" s="5" t="s">
        <v>1092</v>
      </c>
      <c r="AR439" s="5" t="s">
        <v>1168</v>
      </c>
      <c r="AS439" s="5">
        <v>256</v>
      </c>
      <c r="AT439" s="5">
        <v>16</v>
      </c>
      <c r="AU439" s="112"/>
      <c r="AV439" s="112" t="s">
        <v>56</v>
      </c>
    </row>
    <row r="440" spans="1:48">
      <c r="A440" s="107" t="s">
        <v>1169</v>
      </c>
      <c r="B440" s="107"/>
      <c r="C440" s="107"/>
      <c r="D440" s="114" t="s">
        <v>1170</v>
      </c>
      <c r="E440" s="107"/>
      <c r="F440" s="109">
        <v>45996</v>
      </c>
      <c r="G440" s="109">
        <v>46009</v>
      </c>
      <c r="H440" s="107"/>
      <c r="I440" s="109"/>
      <c r="J440" s="107"/>
      <c r="K440" s="107"/>
      <c r="L440" s="107">
        <v>514.79999999999995</v>
      </c>
      <c r="M440" s="109" t="s">
        <v>1091</v>
      </c>
      <c r="N440" s="108"/>
      <c r="O440" s="107"/>
      <c r="P440" s="107"/>
      <c r="Q440" s="107" t="s">
        <v>294</v>
      </c>
      <c r="R440" s="109" t="s">
        <v>1091</v>
      </c>
      <c r="S440" s="107"/>
      <c r="T440" s="107"/>
      <c r="U440" s="110"/>
      <c r="V440" s="110"/>
      <c r="W440" s="107"/>
      <c r="X440" s="107"/>
      <c r="Y440" s="107"/>
      <c r="Z440" s="107"/>
      <c r="AA440" s="107"/>
      <c r="AB440" s="107"/>
      <c r="AC440" s="107"/>
      <c r="AD440" s="107"/>
      <c r="AE440" s="107"/>
      <c r="AF440" s="107">
        <f t="shared" ca="1" si="2"/>
        <v>6</v>
      </c>
      <c r="AG440" s="107"/>
      <c r="AH440" s="107"/>
      <c r="AI440" s="111"/>
      <c r="AJ440" s="111"/>
      <c r="AK440" s="111"/>
      <c r="AL440" s="111"/>
      <c r="AM440" s="112"/>
      <c r="AN440" s="112"/>
      <c r="AO440" s="5" t="s">
        <v>77</v>
      </c>
      <c r="AP440" s="112" t="s">
        <v>78</v>
      </c>
      <c r="AQ440" s="5" t="s">
        <v>1092</v>
      </c>
      <c r="AR440" s="5" t="s">
        <v>71</v>
      </c>
      <c r="AS440" s="5">
        <v>8</v>
      </c>
      <c r="AT440" s="5">
        <v>1</v>
      </c>
      <c r="AU440" s="112"/>
      <c r="AV440" s="112" t="s">
        <v>72</v>
      </c>
    </row>
    <row r="441" spans="1:48">
      <c r="A441" s="107" t="s">
        <v>1171</v>
      </c>
      <c r="B441" s="107"/>
      <c r="C441" s="107"/>
      <c r="D441" s="114" t="s">
        <v>1172</v>
      </c>
      <c r="E441" s="107"/>
      <c r="F441" s="109">
        <v>45996</v>
      </c>
      <c r="G441" s="109">
        <v>46009</v>
      </c>
      <c r="H441" s="107"/>
      <c r="I441" s="109">
        <v>45996.63175925926</v>
      </c>
      <c r="J441" s="107"/>
      <c r="K441" s="107"/>
      <c r="L441" s="107">
        <v>514.79999999999995</v>
      </c>
      <c r="M441" s="109" t="s">
        <v>49</v>
      </c>
      <c r="N441" s="108"/>
      <c r="O441" s="107"/>
      <c r="P441" s="107"/>
      <c r="Q441" s="107" t="s">
        <v>1173</v>
      </c>
      <c r="R441" s="109" t="s">
        <v>51</v>
      </c>
      <c r="S441" s="107"/>
      <c r="T441" s="107"/>
      <c r="U441" s="110"/>
      <c r="V441" s="110"/>
      <c r="W441" s="107"/>
      <c r="X441" s="107"/>
      <c r="Y441" s="107"/>
      <c r="Z441" s="107"/>
      <c r="AA441" s="107"/>
      <c r="AB441" s="107"/>
      <c r="AC441" s="107"/>
      <c r="AD441" s="107"/>
      <c r="AE441" s="107"/>
      <c r="AF441" s="107">
        <f t="shared" ca="1" si="2"/>
        <v>6</v>
      </c>
      <c r="AG441" s="107"/>
      <c r="AH441" s="107"/>
      <c r="AI441" s="111"/>
      <c r="AJ441" s="111"/>
      <c r="AK441" s="111"/>
      <c r="AL441" s="111"/>
      <c r="AM441" s="112"/>
      <c r="AN441" s="112"/>
      <c r="AO441" s="5" t="s">
        <v>52</v>
      </c>
      <c r="AP441" s="112" t="s">
        <v>112</v>
      </c>
      <c r="AQ441" s="5" t="s">
        <v>1092</v>
      </c>
      <c r="AR441" s="5" t="s">
        <v>71</v>
      </c>
      <c r="AS441" s="5">
        <v>8</v>
      </c>
      <c r="AT441" s="5">
        <v>1</v>
      </c>
      <c r="AU441" s="112"/>
      <c r="AV441" s="112" t="s">
        <v>72</v>
      </c>
    </row>
    <row r="442" spans="1:48">
      <c r="A442" s="107" t="s">
        <v>1174</v>
      </c>
      <c r="B442" s="107"/>
      <c r="C442" s="107"/>
      <c r="D442" s="114" t="s">
        <v>1175</v>
      </c>
      <c r="E442" s="107"/>
      <c r="F442" s="109">
        <v>45996</v>
      </c>
      <c r="G442" s="109">
        <v>46009</v>
      </c>
      <c r="H442" s="107"/>
      <c r="I442" s="109">
        <v>45997.41474537037</v>
      </c>
      <c r="J442" s="107"/>
      <c r="K442" s="107"/>
      <c r="L442" s="107">
        <v>900.9</v>
      </c>
      <c r="M442" s="109" t="s">
        <v>49</v>
      </c>
      <c r="N442" s="108"/>
      <c r="O442" s="107"/>
      <c r="P442" s="107"/>
      <c r="Q442" s="107" t="s">
        <v>1173</v>
      </c>
      <c r="R442" s="109" t="s">
        <v>51</v>
      </c>
      <c r="S442" s="107"/>
      <c r="T442" s="107"/>
      <c r="U442" s="110"/>
      <c r="V442" s="110"/>
      <c r="W442" s="107"/>
      <c r="X442" s="107"/>
      <c r="Y442" s="107"/>
      <c r="Z442" s="107"/>
      <c r="AA442" s="107"/>
      <c r="AB442" s="107"/>
      <c r="AC442" s="107"/>
      <c r="AD442" s="107"/>
      <c r="AE442" s="107"/>
      <c r="AF442" s="107">
        <f t="shared" ca="1" si="2"/>
        <v>6</v>
      </c>
      <c r="AG442" s="107"/>
      <c r="AH442" s="107"/>
      <c r="AI442" s="111"/>
      <c r="AJ442" s="111"/>
      <c r="AK442" s="111"/>
      <c r="AL442" s="111"/>
      <c r="AM442" s="112"/>
      <c r="AN442" s="112"/>
      <c r="AO442" s="5" t="s">
        <v>52</v>
      </c>
      <c r="AP442" s="112" t="s">
        <v>217</v>
      </c>
      <c r="AQ442" s="5" t="s">
        <v>1092</v>
      </c>
      <c r="AR442" s="5" t="s">
        <v>110</v>
      </c>
      <c r="AS442" s="5">
        <v>8</v>
      </c>
      <c r="AT442" s="5">
        <v>1</v>
      </c>
      <c r="AU442" s="112"/>
      <c r="AV442" s="112" t="s">
        <v>72</v>
      </c>
    </row>
    <row r="443" spans="1:48">
      <c r="A443" s="107" t="s">
        <v>1176</v>
      </c>
      <c r="B443" s="107"/>
      <c r="C443" s="107"/>
      <c r="D443" s="114" t="s">
        <v>1177</v>
      </c>
      <c r="E443" s="107"/>
      <c r="F443" s="109">
        <v>45996</v>
      </c>
      <c r="G443" s="109">
        <v>46053</v>
      </c>
      <c r="H443" s="107"/>
      <c r="I443" s="109"/>
      <c r="J443" s="107"/>
      <c r="K443" s="107"/>
      <c r="L443" s="107">
        <v>18711</v>
      </c>
      <c r="M443" s="109" t="s">
        <v>1091</v>
      </c>
      <c r="N443" s="108"/>
      <c r="O443" s="107"/>
      <c r="P443" s="107"/>
      <c r="Q443" s="107" t="s">
        <v>294</v>
      </c>
      <c r="R443" s="109" t="s">
        <v>1091</v>
      </c>
      <c r="S443" s="107"/>
      <c r="T443" s="107"/>
      <c r="U443" s="110"/>
      <c r="V443" s="110"/>
      <c r="W443" s="107"/>
      <c r="X443" s="107"/>
      <c r="Y443" s="107"/>
      <c r="Z443" s="107"/>
      <c r="AA443" s="107"/>
      <c r="AB443" s="107"/>
      <c r="AC443" s="107"/>
      <c r="AD443" s="107"/>
      <c r="AE443" s="107"/>
      <c r="AF443" s="107">
        <f t="shared" ca="1" si="2"/>
        <v>6</v>
      </c>
      <c r="AG443" s="107"/>
      <c r="AH443" s="107"/>
      <c r="AI443" s="111"/>
      <c r="AJ443" s="111"/>
      <c r="AK443" s="111"/>
      <c r="AL443" s="111"/>
      <c r="AM443" s="112"/>
      <c r="AN443" s="112"/>
      <c r="AO443" s="5" t="s">
        <v>52</v>
      </c>
      <c r="AP443" s="112" t="s">
        <v>53</v>
      </c>
      <c r="AQ443" s="5" t="s">
        <v>1092</v>
      </c>
      <c r="AR443" s="5" t="s">
        <v>1168</v>
      </c>
      <c r="AS443" s="5">
        <v>256</v>
      </c>
      <c r="AT443" s="5">
        <v>16</v>
      </c>
      <c r="AU443" s="112"/>
      <c r="AV443" s="112" t="s">
        <v>56</v>
      </c>
    </row>
    <row r="444" spans="1:48">
      <c r="A444" s="107" t="s">
        <v>1178</v>
      </c>
      <c r="B444" s="107"/>
      <c r="C444" s="107"/>
      <c r="D444" s="114" t="s">
        <v>1179</v>
      </c>
      <c r="E444" s="107"/>
      <c r="F444" s="109">
        <v>45996</v>
      </c>
      <c r="G444" s="109">
        <v>46009</v>
      </c>
      <c r="H444" s="107"/>
      <c r="I444" s="109">
        <v>45997.371666666666</v>
      </c>
      <c r="J444" s="107"/>
      <c r="K444" s="107"/>
      <c r="L444" s="107">
        <v>2064.1999999999998</v>
      </c>
      <c r="M444" s="109" t="s">
        <v>49</v>
      </c>
      <c r="N444" s="108"/>
      <c r="O444" s="107"/>
      <c r="P444" s="107"/>
      <c r="Q444" s="107" t="s">
        <v>1173</v>
      </c>
      <c r="R444" s="109" t="s">
        <v>51</v>
      </c>
      <c r="S444" s="107"/>
      <c r="T444" s="107"/>
      <c r="U444" s="110"/>
      <c r="V444" s="110"/>
      <c r="W444" s="107"/>
      <c r="X444" s="107"/>
      <c r="Y444" s="107"/>
      <c r="Z444" s="107"/>
      <c r="AA444" s="107"/>
      <c r="AB444" s="107"/>
      <c r="AC444" s="107"/>
      <c r="AD444" s="107"/>
      <c r="AE444" s="107"/>
      <c r="AF444" s="107">
        <f t="shared" ca="1" si="2"/>
        <v>6</v>
      </c>
      <c r="AG444" s="107"/>
      <c r="AH444" s="107"/>
      <c r="AI444" s="111"/>
      <c r="AJ444" s="111"/>
      <c r="AK444" s="111"/>
      <c r="AL444" s="111"/>
      <c r="AM444" s="112"/>
      <c r="AN444" s="112"/>
      <c r="AO444" s="5" t="s">
        <v>52</v>
      </c>
      <c r="AP444" s="112" t="s">
        <v>64</v>
      </c>
      <c r="AQ444" s="5" t="s">
        <v>1092</v>
      </c>
      <c r="AR444" s="5" t="s">
        <v>79</v>
      </c>
      <c r="AS444" s="5">
        <v>16</v>
      </c>
      <c r="AT444" s="5">
        <v>1</v>
      </c>
      <c r="AU444" s="112"/>
      <c r="AV444" s="112" t="s">
        <v>79</v>
      </c>
    </row>
    <row r="445" spans="1:48">
      <c r="A445" s="107" t="s">
        <v>1180</v>
      </c>
      <c r="B445" s="107"/>
      <c r="C445" s="107"/>
      <c r="D445" s="114" t="s">
        <v>1181</v>
      </c>
      <c r="E445" s="107"/>
      <c r="F445" s="109">
        <v>45996</v>
      </c>
      <c r="G445" s="109">
        <v>46053</v>
      </c>
      <c r="H445" s="107"/>
      <c r="I445" s="109"/>
      <c r="J445" s="107"/>
      <c r="K445" s="107"/>
      <c r="L445" s="107">
        <v>17740.8</v>
      </c>
      <c r="M445" s="109" t="s">
        <v>1091</v>
      </c>
      <c r="N445" s="108"/>
      <c r="O445" s="107"/>
      <c r="P445" s="107"/>
      <c r="Q445" s="107" t="s">
        <v>294</v>
      </c>
      <c r="R445" s="109" t="s">
        <v>1091</v>
      </c>
      <c r="S445" s="107"/>
      <c r="T445" s="107"/>
      <c r="U445" s="110"/>
      <c r="V445" s="110"/>
      <c r="W445" s="107"/>
      <c r="X445" s="107"/>
      <c r="Y445" s="107"/>
      <c r="Z445" s="107"/>
      <c r="AA445" s="107"/>
      <c r="AB445" s="107"/>
      <c r="AC445" s="107"/>
      <c r="AD445" s="107"/>
      <c r="AE445" s="107"/>
      <c r="AF445" s="107">
        <f t="shared" ca="1" si="2"/>
        <v>6</v>
      </c>
      <c r="AG445" s="107"/>
      <c r="AH445" s="107"/>
      <c r="AI445" s="111"/>
      <c r="AJ445" s="111"/>
      <c r="AK445" s="111"/>
      <c r="AL445" s="111"/>
      <c r="AM445" s="112"/>
      <c r="AN445" s="112"/>
      <c r="AO445" s="5" t="s">
        <v>66</v>
      </c>
      <c r="AP445" s="112" t="s">
        <v>481</v>
      </c>
      <c r="AQ445" s="5" t="s">
        <v>1092</v>
      </c>
      <c r="AR445" s="5" t="s">
        <v>1168</v>
      </c>
      <c r="AS445" s="5">
        <v>256</v>
      </c>
      <c r="AT445" s="5">
        <v>16</v>
      </c>
      <c r="AU445" s="112"/>
      <c r="AV445" s="112" t="s">
        <v>56</v>
      </c>
    </row>
    <row r="446" spans="1:48">
      <c r="A446" s="107" t="s">
        <v>1182</v>
      </c>
      <c r="B446" s="107"/>
      <c r="C446" s="107"/>
      <c r="D446" s="114" t="s">
        <v>1183</v>
      </c>
      <c r="E446" s="107"/>
      <c r="F446" s="109">
        <v>45999</v>
      </c>
      <c r="G446" s="109">
        <v>46010</v>
      </c>
      <c r="H446" s="107"/>
      <c r="I446" s="109"/>
      <c r="J446" s="107"/>
      <c r="K446" s="107"/>
      <c r="L446" s="107">
        <v>2316.6</v>
      </c>
      <c r="M446" s="109" t="s">
        <v>1091</v>
      </c>
      <c r="N446" s="108"/>
      <c r="O446" s="107"/>
      <c r="P446" s="107"/>
      <c r="Q446" s="107" t="s">
        <v>294</v>
      </c>
      <c r="R446" s="109" t="s">
        <v>1091</v>
      </c>
      <c r="S446" s="107"/>
      <c r="T446" s="107"/>
      <c r="U446" s="110"/>
      <c r="V446" s="110"/>
      <c r="W446" s="107"/>
      <c r="X446" s="107"/>
      <c r="Y446" s="107"/>
      <c r="Z446" s="107"/>
      <c r="AA446" s="107"/>
      <c r="AB446" s="107"/>
      <c r="AC446" s="107"/>
      <c r="AD446" s="107"/>
      <c r="AE446" s="107"/>
      <c r="AF446" s="107">
        <f t="shared" ca="1" si="2"/>
        <v>3</v>
      </c>
      <c r="AG446" s="107"/>
      <c r="AH446" s="107"/>
      <c r="AI446" s="111"/>
      <c r="AJ446" s="111"/>
      <c r="AK446" s="111"/>
      <c r="AL446" s="111"/>
      <c r="AM446" s="112"/>
      <c r="AN446" s="112"/>
      <c r="AO446" s="5" t="s">
        <v>66</v>
      </c>
      <c r="AP446" s="112" t="s">
        <v>129</v>
      </c>
      <c r="AQ446" s="5" t="s">
        <v>1092</v>
      </c>
      <c r="AR446" s="5" t="s">
        <v>79</v>
      </c>
      <c r="AS446" s="5">
        <v>24</v>
      </c>
      <c r="AT446" s="5">
        <v>3</v>
      </c>
      <c r="AU446" s="112"/>
      <c r="AV446" s="112" t="s">
        <v>79</v>
      </c>
    </row>
    <row r="447" spans="1:48">
      <c r="A447" s="107" t="s">
        <v>1184</v>
      </c>
      <c r="B447" s="107"/>
      <c r="C447" s="107"/>
      <c r="D447" s="114" t="s">
        <v>1185</v>
      </c>
      <c r="E447" s="107"/>
      <c r="F447" s="109">
        <v>45999</v>
      </c>
      <c r="G447" s="109">
        <v>46011</v>
      </c>
      <c r="H447" s="107"/>
      <c r="I447" s="109"/>
      <c r="J447" s="107"/>
      <c r="K447" s="107"/>
      <c r="L447" s="107">
        <v>16473.599999999999</v>
      </c>
      <c r="M447" s="109" t="s">
        <v>1160</v>
      </c>
      <c r="N447" s="108"/>
      <c r="O447" s="107"/>
      <c r="P447" s="107"/>
      <c r="Q447" s="107" t="s">
        <v>294</v>
      </c>
      <c r="R447" s="109" t="s">
        <v>1091</v>
      </c>
      <c r="S447" s="107"/>
      <c r="T447" s="107"/>
      <c r="U447" s="110"/>
      <c r="V447" s="110"/>
      <c r="W447" s="107"/>
      <c r="X447" s="107"/>
      <c r="Y447" s="107"/>
      <c r="Z447" s="107"/>
      <c r="AA447" s="107"/>
      <c r="AB447" s="107"/>
      <c r="AC447" s="107"/>
      <c r="AD447" s="107"/>
      <c r="AE447" s="107"/>
      <c r="AF447" s="107">
        <f t="shared" ca="1" si="2"/>
        <v>3</v>
      </c>
      <c r="AG447" s="107"/>
      <c r="AH447" s="107"/>
      <c r="AI447" s="111"/>
      <c r="AJ447" s="111"/>
      <c r="AK447" s="111"/>
      <c r="AL447" s="111"/>
      <c r="AM447" s="112"/>
      <c r="AN447" s="112"/>
      <c r="AO447" s="5" t="s">
        <v>66</v>
      </c>
      <c r="AP447" s="112" t="s">
        <v>186</v>
      </c>
      <c r="AQ447" s="5" t="s">
        <v>1092</v>
      </c>
      <c r="AR447" s="5" t="s">
        <v>91</v>
      </c>
      <c r="AS447" s="5">
        <v>256</v>
      </c>
      <c r="AT447" s="5">
        <v>32</v>
      </c>
      <c r="AU447" s="112"/>
      <c r="AV447" s="112" t="s">
        <v>91</v>
      </c>
    </row>
    <row r="448" spans="1:48">
      <c r="A448" s="107" t="s">
        <v>1186</v>
      </c>
      <c r="B448" s="107"/>
      <c r="C448" s="107"/>
      <c r="D448" s="114" t="s">
        <v>1187</v>
      </c>
      <c r="E448" s="107"/>
      <c r="F448" s="109">
        <v>45999</v>
      </c>
      <c r="G448" s="109">
        <v>46053</v>
      </c>
      <c r="H448" s="107"/>
      <c r="I448" s="109"/>
      <c r="J448" s="107"/>
      <c r="K448" s="107"/>
      <c r="L448" s="107">
        <v>15028.2</v>
      </c>
      <c r="M448" s="109" t="s">
        <v>1091</v>
      </c>
      <c r="N448" s="108"/>
      <c r="O448" s="107"/>
      <c r="P448" s="107"/>
      <c r="Q448" s="107" t="s">
        <v>294</v>
      </c>
      <c r="R448" s="109" t="s">
        <v>1091</v>
      </c>
      <c r="S448" s="107"/>
      <c r="T448" s="107"/>
      <c r="U448" s="110"/>
      <c r="V448" s="110"/>
      <c r="W448" s="107"/>
      <c r="X448" s="107"/>
      <c r="Y448" s="107"/>
      <c r="Z448" s="107"/>
      <c r="AA448" s="107"/>
      <c r="AB448" s="107"/>
      <c r="AC448" s="107"/>
      <c r="AD448" s="107"/>
      <c r="AE448" s="107"/>
      <c r="AF448" s="107">
        <f t="shared" ca="1" si="2"/>
        <v>3</v>
      </c>
      <c r="AG448" s="107"/>
      <c r="AH448" s="107"/>
      <c r="AI448" s="111"/>
      <c r="AJ448" s="111"/>
      <c r="AK448" s="111"/>
      <c r="AL448" s="111"/>
      <c r="AM448" s="112"/>
      <c r="AN448" s="112"/>
      <c r="AO448" s="5" t="s">
        <v>52</v>
      </c>
      <c r="AP448" s="112" t="s">
        <v>53</v>
      </c>
      <c r="AQ448" s="5" t="s">
        <v>1092</v>
      </c>
      <c r="AR448" s="5" t="s">
        <v>478</v>
      </c>
      <c r="AS448" s="5">
        <v>256</v>
      </c>
      <c r="AT448" s="5">
        <v>16</v>
      </c>
      <c r="AU448" s="112"/>
      <c r="AV448" s="112" t="s">
        <v>56</v>
      </c>
    </row>
    <row r="449" spans="1:48">
      <c r="A449" s="107" t="s">
        <v>1188</v>
      </c>
      <c r="B449" s="107"/>
      <c r="C449" s="107"/>
      <c r="D449" s="114" t="s">
        <v>1189</v>
      </c>
      <c r="E449" s="107"/>
      <c r="F449" s="109">
        <v>45999</v>
      </c>
      <c r="G449" s="109">
        <v>46010</v>
      </c>
      <c r="H449" s="107"/>
      <c r="I449" s="109"/>
      <c r="J449" s="107"/>
      <c r="K449" s="107"/>
      <c r="L449" s="107">
        <v>4197.6000000000004</v>
      </c>
      <c r="M449" s="109" t="s">
        <v>1091</v>
      </c>
      <c r="N449" s="108"/>
      <c r="O449" s="107"/>
      <c r="P449" s="107"/>
      <c r="Q449" s="107" t="s">
        <v>294</v>
      </c>
      <c r="R449" s="109" t="s">
        <v>1091</v>
      </c>
      <c r="S449" s="107"/>
      <c r="T449" s="107"/>
      <c r="U449" s="110"/>
      <c r="V449" s="110"/>
      <c r="W449" s="107"/>
      <c r="X449" s="107"/>
      <c r="Y449" s="107"/>
      <c r="Z449" s="107"/>
      <c r="AA449" s="107"/>
      <c r="AB449" s="107"/>
      <c r="AC449" s="107"/>
      <c r="AD449" s="107"/>
      <c r="AE449" s="107"/>
      <c r="AF449" s="107">
        <f t="shared" ca="1" si="2"/>
        <v>3</v>
      </c>
      <c r="AG449" s="107"/>
      <c r="AH449" s="107"/>
      <c r="AI449" s="111"/>
      <c r="AJ449" s="111"/>
      <c r="AK449" s="111"/>
      <c r="AL449" s="111"/>
      <c r="AM449" s="112"/>
      <c r="AN449" s="112"/>
      <c r="AO449" s="5" t="s">
        <v>52</v>
      </c>
      <c r="AP449" s="112" t="s">
        <v>114</v>
      </c>
      <c r="AQ449" s="5" t="s">
        <v>1092</v>
      </c>
      <c r="AR449" s="5" t="s">
        <v>79</v>
      </c>
      <c r="AS449" s="5">
        <v>64</v>
      </c>
      <c r="AT449" s="5">
        <v>8</v>
      </c>
      <c r="AU449" s="112"/>
      <c r="AV449" s="112" t="s">
        <v>79</v>
      </c>
    </row>
    <row r="450" spans="1:48">
      <c r="A450" s="107" t="s">
        <v>1190</v>
      </c>
      <c r="B450" s="107"/>
      <c r="C450" s="107"/>
      <c r="D450" s="114" t="s">
        <v>1191</v>
      </c>
      <c r="E450" s="107"/>
      <c r="F450" s="109">
        <v>46000</v>
      </c>
      <c r="G450" s="109">
        <v>46081</v>
      </c>
      <c r="H450" s="107"/>
      <c r="I450" s="109"/>
      <c r="J450" s="107"/>
      <c r="K450" s="107"/>
      <c r="L450" s="107">
        <v>33254.1</v>
      </c>
      <c r="M450" s="109" t="s">
        <v>1091</v>
      </c>
      <c r="N450" s="108"/>
      <c r="O450" s="107"/>
      <c r="P450" s="107"/>
      <c r="Q450" s="107" t="s">
        <v>294</v>
      </c>
      <c r="R450" s="109" t="s">
        <v>1091</v>
      </c>
      <c r="S450" s="107"/>
      <c r="T450" s="107"/>
      <c r="U450" s="110"/>
      <c r="V450" s="110"/>
      <c r="W450" s="107"/>
      <c r="X450" s="107"/>
      <c r="Y450" s="107"/>
      <c r="Z450" s="107"/>
      <c r="AA450" s="107"/>
      <c r="AB450" s="107"/>
      <c r="AC450" s="107"/>
      <c r="AD450" s="107"/>
      <c r="AE450" s="107"/>
      <c r="AF450" s="107">
        <f t="shared" ca="1" si="2"/>
        <v>2</v>
      </c>
      <c r="AG450" s="107"/>
      <c r="AH450" s="107"/>
      <c r="AI450" s="111"/>
      <c r="AJ450" s="111"/>
      <c r="AK450" s="111"/>
      <c r="AL450" s="111"/>
      <c r="AM450" s="112"/>
      <c r="AN450" s="112"/>
      <c r="AO450" s="5" t="s">
        <v>66</v>
      </c>
      <c r="AP450" s="112" t="s">
        <v>99</v>
      </c>
      <c r="AQ450" s="5" t="s">
        <v>1092</v>
      </c>
      <c r="AR450" s="5" t="s">
        <v>478</v>
      </c>
      <c r="AS450" s="5">
        <v>512</v>
      </c>
      <c r="AT450" s="5">
        <v>32</v>
      </c>
      <c r="AU450" s="112"/>
      <c r="AV450" s="112" t="s">
        <v>56</v>
      </c>
    </row>
    <row r="451" spans="1:48">
      <c r="A451" s="107" t="s">
        <v>1192</v>
      </c>
      <c r="B451" s="107"/>
      <c r="C451" s="107"/>
      <c r="D451" s="114" t="s">
        <v>1193</v>
      </c>
      <c r="E451" s="107"/>
      <c r="F451" s="109">
        <v>46000</v>
      </c>
      <c r="G451" s="109">
        <v>46013</v>
      </c>
      <c r="H451" s="107"/>
      <c r="I451" s="109"/>
      <c r="J451" s="107"/>
      <c r="K451" s="107"/>
      <c r="L451" s="107">
        <v>7207.2</v>
      </c>
      <c r="M451" s="109" t="s">
        <v>1091</v>
      </c>
      <c r="N451" s="108"/>
      <c r="O451" s="107"/>
      <c r="P451" s="107"/>
      <c r="Q451" s="107" t="s">
        <v>294</v>
      </c>
      <c r="R451" s="109" t="s">
        <v>1091</v>
      </c>
      <c r="S451" s="107"/>
      <c r="T451" s="107"/>
      <c r="U451" s="110"/>
      <c r="V451" s="110"/>
      <c r="W451" s="107"/>
      <c r="X451" s="107"/>
      <c r="Y451" s="107"/>
      <c r="Z451" s="107"/>
      <c r="AA451" s="107"/>
      <c r="AB451" s="107"/>
      <c r="AC451" s="107"/>
      <c r="AD451" s="107"/>
      <c r="AE451" s="107"/>
      <c r="AF451" s="107">
        <f t="shared" ca="1" si="2"/>
        <v>2</v>
      </c>
      <c r="AG451" s="107"/>
      <c r="AH451" s="107"/>
      <c r="AI451" s="111"/>
      <c r="AJ451" s="111"/>
      <c r="AK451" s="111"/>
      <c r="AL451" s="111"/>
      <c r="AM451" s="112"/>
      <c r="AN451" s="112"/>
      <c r="AO451" s="5" t="s">
        <v>66</v>
      </c>
      <c r="AP451" s="112" t="s">
        <v>121</v>
      </c>
      <c r="AQ451" s="5" t="s">
        <v>1092</v>
      </c>
      <c r="AR451" s="5" t="s">
        <v>79</v>
      </c>
      <c r="AS451" s="5">
        <v>128</v>
      </c>
      <c r="AT451" s="5">
        <v>16</v>
      </c>
      <c r="AU451" s="112"/>
      <c r="AV451" s="112" t="s">
        <v>79</v>
      </c>
    </row>
    <row r="452" spans="1:48">
      <c r="A452" s="107" t="s">
        <v>1194</v>
      </c>
      <c r="B452" s="107"/>
      <c r="C452" s="107"/>
      <c r="D452" s="114" t="s">
        <v>1195</v>
      </c>
      <c r="E452" s="107"/>
      <c r="F452" s="109">
        <v>46000</v>
      </c>
      <c r="G452" s="109">
        <v>46081</v>
      </c>
      <c r="H452" s="107"/>
      <c r="I452" s="109"/>
      <c r="J452" s="107"/>
      <c r="K452" s="107"/>
      <c r="L452" s="107">
        <v>24977.7</v>
      </c>
      <c r="M452" s="109" t="s">
        <v>1091</v>
      </c>
      <c r="N452" s="108"/>
      <c r="O452" s="107"/>
      <c r="P452" s="107"/>
      <c r="Q452" s="107" t="s">
        <v>294</v>
      </c>
      <c r="R452" s="109" t="s">
        <v>1091</v>
      </c>
      <c r="S452" s="107"/>
      <c r="T452" s="107"/>
      <c r="U452" s="110"/>
      <c r="V452" s="110"/>
      <c r="W452" s="107"/>
      <c r="X452" s="107"/>
      <c r="Y452" s="107"/>
      <c r="Z452" s="107"/>
      <c r="AA452" s="107"/>
      <c r="AB452" s="107"/>
      <c r="AC452" s="107"/>
      <c r="AD452" s="107"/>
      <c r="AE452" s="107"/>
      <c r="AF452" s="107">
        <f t="shared" ca="1" si="2"/>
        <v>2</v>
      </c>
      <c r="AG452" s="107"/>
      <c r="AH452" s="107"/>
      <c r="AI452" s="111"/>
      <c r="AJ452" s="111"/>
      <c r="AK452" s="111"/>
      <c r="AL452" s="111"/>
      <c r="AM452" s="112"/>
      <c r="AN452" s="112"/>
      <c r="AO452" s="5" t="s">
        <v>66</v>
      </c>
      <c r="AP452" s="112" t="s">
        <v>160</v>
      </c>
      <c r="AQ452" s="5" t="s">
        <v>1092</v>
      </c>
      <c r="AR452" s="5" t="s">
        <v>478</v>
      </c>
      <c r="AS452" s="5">
        <v>384</v>
      </c>
      <c r="AT452" s="5">
        <v>24</v>
      </c>
      <c r="AU452" s="112"/>
      <c r="AV452" s="112" t="s">
        <v>56</v>
      </c>
    </row>
    <row r="453" spans="1:48">
      <c r="A453" s="107" t="s">
        <v>1196</v>
      </c>
      <c r="B453" s="107"/>
      <c r="C453" s="107"/>
      <c r="D453" s="114" t="s">
        <v>1197</v>
      </c>
      <c r="E453" s="107"/>
      <c r="F453" s="109">
        <v>46000</v>
      </c>
      <c r="G453" s="109">
        <v>46013</v>
      </c>
      <c r="H453" s="107"/>
      <c r="I453" s="109"/>
      <c r="J453" s="107"/>
      <c r="K453" s="107"/>
      <c r="L453" s="107">
        <v>2692.8</v>
      </c>
      <c r="M453" s="109" t="s">
        <v>1091</v>
      </c>
      <c r="N453" s="108"/>
      <c r="O453" s="107"/>
      <c r="P453" s="107"/>
      <c r="Q453" s="107" t="s">
        <v>294</v>
      </c>
      <c r="R453" s="109" t="s">
        <v>1091</v>
      </c>
      <c r="S453" s="107"/>
      <c r="T453" s="107"/>
      <c r="U453" s="110"/>
      <c r="V453" s="110"/>
      <c r="W453" s="107"/>
      <c r="X453" s="107"/>
      <c r="Y453" s="107"/>
      <c r="Z453" s="107"/>
      <c r="AA453" s="107"/>
      <c r="AB453" s="107"/>
      <c r="AC453" s="107"/>
      <c r="AD453" s="107"/>
      <c r="AE453" s="107"/>
      <c r="AF453" s="107">
        <f t="shared" ca="1" si="2"/>
        <v>2</v>
      </c>
      <c r="AG453" s="107"/>
      <c r="AH453" s="107"/>
      <c r="AI453" s="111"/>
      <c r="AJ453" s="111"/>
      <c r="AK453" s="111"/>
      <c r="AL453" s="111"/>
      <c r="AM453" s="112"/>
      <c r="AN453" s="112"/>
      <c r="AO453" s="5" t="s">
        <v>52</v>
      </c>
      <c r="AP453" s="112" t="s">
        <v>410</v>
      </c>
      <c r="AQ453" s="5" t="s">
        <v>1092</v>
      </c>
      <c r="AR453" s="5" t="s">
        <v>79</v>
      </c>
      <c r="AS453" s="5">
        <v>32</v>
      </c>
      <c r="AT453" s="5">
        <v>4</v>
      </c>
      <c r="AU453" s="112"/>
      <c r="AV453" s="112" t="s">
        <v>79</v>
      </c>
    </row>
    <row r="454" spans="1:48">
      <c r="A454" s="107" t="s">
        <v>1198</v>
      </c>
      <c r="B454" s="107"/>
      <c r="C454" s="107"/>
      <c r="D454" s="114" t="s">
        <v>1199</v>
      </c>
      <c r="E454" s="107"/>
      <c r="F454" s="109">
        <v>46000</v>
      </c>
      <c r="G454" s="109">
        <v>46013</v>
      </c>
      <c r="H454" s="107"/>
      <c r="I454" s="109"/>
      <c r="J454" s="107"/>
      <c r="K454" s="107"/>
      <c r="L454" s="107">
        <v>2692.8</v>
      </c>
      <c r="M454" s="109" t="s">
        <v>1091</v>
      </c>
      <c r="N454" s="108"/>
      <c r="O454" s="107"/>
      <c r="P454" s="107"/>
      <c r="Q454" s="107" t="s">
        <v>294</v>
      </c>
      <c r="R454" s="109" t="s">
        <v>1091</v>
      </c>
      <c r="S454" s="107"/>
      <c r="T454" s="107"/>
      <c r="U454" s="110"/>
      <c r="V454" s="110"/>
      <c r="W454" s="107"/>
      <c r="X454" s="107"/>
      <c r="Y454" s="107"/>
      <c r="Z454" s="107"/>
      <c r="AA454" s="107"/>
      <c r="AB454" s="107"/>
      <c r="AC454" s="107"/>
      <c r="AD454" s="107"/>
      <c r="AE454" s="107"/>
      <c r="AF454" s="107">
        <f t="shared" ca="1" si="2"/>
        <v>2</v>
      </c>
      <c r="AG454" s="107"/>
      <c r="AH454" s="107"/>
      <c r="AI454" s="111"/>
      <c r="AJ454" s="111"/>
      <c r="AK454" s="111"/>
      <c r="AL454" s="111"/>
      <c r="AM454" s="112"/>
      <c r="AN454" s="112"/>
      <c r="AO454" s="5" t="s">
        <v>52</v>
      </c>
      <c r="AP454" s="112" t="s">
        <v>410</v>
      </c>
      <c r="AQ454" s="5" t="s">
        <v>1092</v>
      </c>
      <c r="AR454" s="5" t="s">
        <v>79</v>
      </c>
      <c r="AS454" s="5">
        <v>32</v>
      </c>
      <c r="AT454" s="5">
        <v>4</v>
      </c>
      <c r="AU454" s="112"/>
      <c r="AV454" s="112" t="s">
        <v>79</v>
      </c>
    </row>
    <row r="455" spans="1:48">
      <c r="A455" s="107" t="s">
        <v>1200</v>
      </c>
      <c r="B455" s="107"/>
      <c r="C455" s="107"/>
      <c r="D455" s="114" t="s">
        <v>1201</v>
      </c>
      <c r="E455" s="107"/>
      <c r="F455" s="109">
        <v>46000</v>
      </c>
      <c r="G455" s="109">
        <v>46013</v>
      </c>
      <c r="H455" s="107"/>
      <c r="I455" s="109"/>
      <c r="J455" s="107"/>
      <c r="K455" s="107"/>
      <c r="L455" s="107">
        <v>1940.4</v>
      </c>
      <c r="M455" s="109" t="s">
        <v>1091</v>
      </c>
      <c r="N455" s="108"/>
      <c r="O455" s="107"/>
      <c r="P455" s="107"/>
      <c r="Q455" s="107" t="s">
        <v>294</v>
      </c>
      <c r="R455" s="109" t="s">
        <v>1091</v>
      </c>
      <c r="S455" s="107"/>
      <c r="T455" s="107"/>
      <c r="U455" s="110"/>
      <c r="V455" s="110"/>
      <c r="W455" s="107"/>
      <c r="X455" s="107"/>
      <c r="Y455" s="107"/>
      <c r="Z455" s="107"/>
      <c r="AA455" s="107"/>
      <c r="AB455" s="107"/>
      <c r="AC455" s="107"/>
      <c r="AD455" s="107"/>
      <c r="AE455" s="107"/>
      <c r="AF455" s="107">
        <f t="shared" ca="1" si="2"/>
        <v>2</v>
      </c>
      <c r="AG455" s="107"/>
      <c r="AH455" s="107"/>
      <c r="AI455" s="111"/>
      <c r="AJ455" s="111"/>
      <c r="AK455" s="111"/>
      <c r="AL455" s="111"/>
      <c r="AM455" s="112"/>
      <c r="AN455" s="112"/>
      <c r="AO455" s="5" t="s">
        <v>52</v>
      </c>
      <c r="AP455" s="112" t="s">
        <v>410</v>
      </c>
      <c r="AQ455" s="5" t="s">
        <v>1092</v>
      </c>
      <c r="AR455" s="5" t="s">
        <v>79</v>
      </c>
      <c r="AS455" s="5">
        <v>16</v>
      </c>
      <c r="AT455" s="5">
        <v>2</v>
      </c>
      <c r="AU455" s="112"/>
      <c r="AV455" s="112" t="s">
        <v>79</v>
      </c>
    </row>
    <row r="456" spans="1:48">
      <c r="A456" s="107" t="s">
        <v>1202</v>
      </c>
      <c r="B456" s="107"/>
      <c r="C456" s="107"/>
      <c r="D456" s="114" t="s">
        <v>1203</v>
      </c>
      <c r="E456" s="107"/>
      <c r="F456" s="109">
        <v>46000</v>
      </c>
      <c r="G456" s="109">
        <v>46081</v>
      </c>
      <c r="H456" s="107"/>
      <c r="I456" s="109"/>
      <c r="J456" s="107"/>
      <c r="K456" s="107"/>
      <c r="L456" s="107">
        <v>32184.9</v>
      </c>
      <c r="M456" s="109" t="s">
        <v>1091</v>
      </c>
      <c r="N456" s="108"/>
      <c r="O456" s="107"/>
      <c r="P456" s="107"/>
      <c r="Q456" s="107" t="s">
        <v>294</v>
      </c>
      <c r="R456" s="109" t="s">
        <v>1091</v>
      </c>
      <c r="S456" s="107"/>
      <c r="T456" s="107"/>
      <c r="U456" s="110"/>
      <c r="V456" s="110"/>
      <c r="W456" s="107"/>
      <c r="X456" s="107"/>
      <c r="Y456" s="107"/>
      <c r="Z456" s="107"/>
      <c r="AA456" s="107"/>
      <c r="AB456" s="107"/>
      <c r="AC456" s="107"/>
      <c r="AD456" s="107"/>
      <c r="AE456" s="107"/>
      <c r="AF456" s="107">
        <f t="shared" ca="1" si="2"/>
        <v>2</v>
      </c>
      <c r="AG456" s="107"/>
      <c r="AH456" s="107"/>
      <c r="AI456" s="111"/>
      <c r="AJ456" s="111"/>
      <c r="AK456" s="111"/>
      <c r="AL456" s="111"/>
      <c r="AM456" s="112"/>
      <c r="AN456" s="112"/>
      <c r="AO456" s="5" t="s">
        <v>66</v>
      </c>
      <c r="AP456" s="112" t="s">
        <v>1204</v>
      </c>
      <c r="AQ456" s="5" t="s">
        <v>1092</v>
      </c>
      <c r="AR456" s="5" t="s">
        <v>478</v>
      </c>
      <c r="AS456" s="5">
        <v>512</v>
      </c>
      <c r="AT456" s="5">
        <v>32</v>
      </c>
      <c r="AU456" s="112"/>
      <c r="AV456" s="112" t="s">
        <v>56</v>
      </c>
    </row>
    <row r="457" spans="1:48">
      <c r="A457" s="107" t="s">
        <v>1205</v>
      </c>
      <c r="B457" s="107"/>
      <c r="C457" s="107"/>
      <c r="D457" s="114" t="s">
        <v>1206</v>
      </c>
      <c r="E457" s="107"/>
      <c r="F457" s="109">
        <v>46001</v>
      </c>
      <c r="G457" s="109">
        <v>46014</v>
      </c>
      <c r="H457" s="107"/>
      <c r="I457" s="109"/>
      <c r="J457" s="107"/>
      <c r="K457" s="107"/>
      <c r="L457" s="107">
        <v>2316.6</v>
      </c>
      <c r="M457" s="109" t="s">
        <v>1091</v>
      </c>
      <c r="N457" s="108"/>
      <c r="O457" s="107"/>
      <c r="P457" s="107"/>
      <c r="Q457" s="107" t="s">
        <v>294</v>
      </c>
      <c r="R457" s="109" t="s">
        <v>1091</v>
      </c>
      <c r="S457" s="107"/>
      <c r="T457" s="107"/>
      <c r="U457" s="110"/>
      <c r="V457" s="110"/>
      <c r="W457" s="107"/>
      <c r="X457" s="107"/>
      <c r="Y457" s="107"/>
      <c r="Z457" s="107"/>
      <c r="AA457" s="107"/>
      <c r="AB457" s="107"/>
      <c r="AC457" s="107"/>
      <c r="AD457" s="107"/>
      <c r="AE457" s="107"/>
      <c r="AF457" s="107">
        <f t="shared" ca="1" si="2"/>
        <v>1</v>
      </c>
      <c r="AG457" s="107"/>
      <c r="AH457" s="107"/>
      <c r="AI457" s="111"/>
      <c r="AJ457" s="111"/>
      <c r="AK457" s="111"/>
      <c r="AL457" s="111"/>
      <c r="AM457" s="112"/>
      <c r="AN457" s="112"/>
      <c r="AO457" s="5" t="s">
        <v>66</v>
      </c>
      <c r="AP457" s="112" t="s">
        <v>682</v>
      </c>
      <c r="AQ457" s="5" t="s">
        <v>1092</v>
      </c>
      <c r="AR457" s="5" t="s">
        <v>79</v>
      </c>
      <c r="AS457" s="5">
        <v>48</v>
      </c>
      <c r="AT457" s="5">
        <v>3</v>
      </c>
      <c r="AU457" s="112"/>
      <c r="AV457" s="112" t="s">
        <v>79</v>
      </c>
    </row>
    <row r="458" spans="1:48">
      <c r="A458" s="107" t="s">
        <v>1207</v>
      </c>
      <c r="B458" s="107"/>
      <c r="C458" s="107"/>
      <c r="D458" s="114" t="s">
        <v>1208</v>
      </c>
      <c r="E458" s="107"/>
      <c r="F458" s="109">
        <v>46001</v>
      </c>
      <c r="G458" s="109">
        <v>46014</v>
      </c>
      <c r="H458" s="107"/>
      <c r="I458" s="109"/>
      <c r="J458" s="107"/>
      <c r="K458" s="107"/>
      <c r="L458" s="107">
        <v>4197.6000000000004</v>
      </c>
      <c r="M458" s="109" t="s">
        <v>1091</v>
      </c>
      <c r="N458" s="108"/>
      <c r="O458" s="107"/>
      <c r="P458" s="107"/>
      <c r="Q458" s="107" t="s">
        <v>294</v>
      </c>
      <c r="R458" s="109" t="s">
        <v>1091</v>
      </c>
      <c r="S458" s="107"/>
      <c r="T458" s="107"/>
      <c r="U458" s="110"/>
      <c r="V458" s="110"/>
      <c r="W458" s="107"/>
      <c r="X458" s="107"/>
      <c r="Y458" s="107"/>
      <c r="Z458" s="107"/>
      <c r="AA458" s="107"/>
      <c r="AB458" s="107"/>
      <c r="AC458" s="107"/>
      <c r="AD458" s="107"/>
      <c r="AE458" s="107"/>
      <c r="AF458" s="107">
        <f t="shared" ca="1" si="2"/>
        <v>1</v>
      </c>
      <c r="AG458" s="107"/>
      <c r="AH458" s="107"/>
      <c r="AI458" s="111"/>
      <c r="AJ458" s="111"/>
      <c r="AK458" s="111"/>
      <c r="AL458" s="111"/>
      <c r="AM458" s="112"/>
      <c r="AN458" s="112"/>
      <c r="AO458" s="5" t="s">
        <v>66</v>
      </c>
      <c r="AP458" s="112" t="s">
        <v>177</v>
      </c>
      <c r="AQ458" s="5" t="s">
        <v>1092</v>
      </c>
      <c r="AR458" s="5" t="s">
        <v>79</v>
      </c>
      <c r="AS458" s="5">
        <v>64</v>
      </c>
      <c r="AT458" s="5">
        <v>8</v>
      </c>
      <c r="AU458" s="112"/>
      <c r="AV458" s="112" t="s">
        <v>79</v>
      </c>
    </row>
    <row r="459" spans="1:48">
      <c r="A459" s="107" t="s">
        <v>1209</v>
      </c>
      <c r="B459" s="107"/>
      <c r="C459" s="107"/>
      <c r="D459" s="114" t="s">
        <v>1210</v>
      </c>
      <c r="E459" s="107"/>
      <c r="F459" s="109">
        <v>46001</v>
      </c>
      <c r="G459" s="109">
        <v>46014</v>
      </c>
      <c r="H459" s="107"/>
      <c r="I459" s="109"/>
      <c r="J459" s="107"/>
      <c r="K459" s="107"/>
      <c r="L459" s="107">
        <v>3316.6</v>
      </c>
      <c r="M459" s="109" t="s">
        <v>1091</v>
      </c>
      <c r="N459" s="108"/>
      <c r="O459" s="107"/>
      <c r="P459" s="107"/>
      <c r="Q459" s="107" t="s">
        <v>294</v>
      </c>
      <c r="R459" s="109" t="s">
        <v>1091</v>
      </c>
      <c r="S459" s="107"/>
      <c r="T459" s="107"/>
      <c r="U459" s="110"/>
      <c r="V459" s="110"/>
      <c r="W459" s="107"/>
      <c r="X459" s="107"/>
      <c r="Y459" s="107"/>
      <c r="Z459" s="107"/>
      <c r="AA459" s="107"/>
      <c r="AB459" s="107"/>
      <c r="AC459" s="107"/>
      <c r="AD459" s="107"/>
      <c r="AE459" s="107"/>
      <c r="AF459" s="107">
        <f t="shared" ca="1" si="2"/>
        <v>1</v>
      </c>
      <c r="AG459" s="107"/>
      <c r="AH459" s="107"/>
      <c r="AI459" s="111"/>
      <c r="AJ459" s="111"/>
      <c r="AK459" s="111"/>
      <c r="AL459" s="111"/>
      <c r="AM459" s="112"/>
      <c r="AN459" s="112"/>
      <c r="AO459" s="5" t="s">
        <v>52</v>
      </c>
      <c r="AP459" s="112" t="s">
        <v>410</v>
      </c>
      <c r="AQ459" s="5" t="s">
        <v>1092</v>
      </c>
      <c r="AR459" s="5"/>
      <c r="AS459" s="5">
        <v>24</v>
      </c>
      <c r="AT459" s="5">
        <v>3</v>
      </c>
      <c r="AU459" s="112"/>
      <c r="AV459" s="112" t="s">
        <v>79</v>
      </c>
    </row>
    <row r="460" spans="1:48">
      <c r="A460" s="107" t="s">
        <v>1211</v>
      </c>
      <c r="B460" s="107"/>
      <c r="C460" s="107"/>
      <c r="D460" s="114" t="s">
        <v>1212</v>
      </c>
      <c r="E460" s="107"/>
      <c r="F460" s="109">
        <v>46002</v>
      </c>
      <c r="G460" s="109">
        <v>46015</v>
      </c>
      <c r="H460" s="107"/>
      <c r="I460" s="109"/>
      <c r="J460" s="107"/>
      <c r="K460" s="107"/>
      <c r="L460" s="107">
        <v>16748.400000000001</v>
      </c>
      <c r="M460" s="109" t="s">
        <v>1091</v>
      </c>
      <c r="N460" s="108"/>
      <c r="O460" s="107"/>
      <c r="P460" s="107"/>
      <c r="Q460" s="107" t="s">
        <v>294</v>
      </c>
      <c r="R460" s="109" t="s">
        <v>1091</v>
      </c>
      <c r="S460" s="107"/>
      <c r="T460" s="107"/>
      <c r="U460" s="110"/>
      <c r="V460" s="110"/>
      <c r="W460" s="107"/>
      <c r="X460" s="107"/>
      <c r="Y460" s="107"/>
      <c r="Z460" s="107"/>
      <c r="AA460" s="107"/>
      <c r="AB460" s="107"/>
      <c r="AC460" s="107"/>
      <c r="AD460" s="107"/>
      <c r="AE460" s="107"/>
      <c r="AF460" s="107">
        <f t="shared" ca="1" si="2"/>
        <v>0</v>
      </c>
      <c r="AG460" s="107"/>
      <c r="AH460" s="107"/>
      <c r="AI460" s="111"/>
      <c r="AJ460" s="111"/>
      <c r="AK460" s="111"/>
      <c r="AL460" s="111"/>
      <c r="AM460" s="112"/>
      <c r="AN460" s="112"/>
      <c r="AO460" s="5" t="s">
        <v>66</v>
      </c>
      <c r="AP460" s="112" t="s">
        <v>267</v>
      </c>
      <c r="AQ460" s="5" t="s">
        <v>1092</v>
      </c>
      <c r="AR460" s="5" t="s">
        <v>79</v>
      </c>
      <c r="AS460" s="5">
        <v>176</v>
      </c>
      <c r="AT460" s="5">
        <v>22</v>
      </c>
      <c r="AU460" s="112"/>
      <c r="AV460" s="112" t="s">
        <v>79</v>
      </c>
    </row>
    <row r="461" spans="1:48">
      <c r="A461" s="107" t="s">
        <v>1213</v>
      </c>
      <c r="B461" s="107"/>
      <c r="C461" s="107"/>
      <c r="D461" s="114" t="s">
        <v>1214</v>
      </c>
      <c r="E461" s="107"/>
      <c r="F461" s="109">
        <v>46002</v>
      </c>
      <c r="G461" s="109">
        <v>46016</v>
      </c>
      <c r="H461" s="107"/>
      <c r="I461" s="109"/>
      <c r="J461" s="107"/>
      <c r="K461" s="107"/>
      <c r="L461" s="107">
        <v>250</v>
      </c>
      <c r="M461" s="109" t="s">
        <v>1091</v>
      </c>
      <c r="N461" s="108"/>
      <c r="O461" s="107"/>
      <c r="P461" s="107"/>
      <c r="Q461" s="107" t="s">
        <v>294</v>
      </c>
      <c r="R461" s="109" t="s">
        <v>1091</v>
      </c>
      <c r="S461" s="107"/>
      <c r="T461" s="107"/>
      <c r="U461" s="110"/>
      <c r="V461" s="110"/>
      <c r="W461" s="107"/>
      <c r="X461" s="107"/>
      <c r="Y461" s="107"/>
      <c r="Z461" s="107"/>
      <c r="AA461" s="107"/>
      <c r="AB461" s="107"/>
      <c r="AC461" s="107"/>
      <c r="AD461" s="107"/>
      <c r="AE461" s="107"/>
      <c r="AF461" s="107">
        <f t="shared" ca="1" si="2"/>
        <v>0</v>
      </c>
      <c r="AG461" s="107"/>
      <c r="AH461" s="107"/>
      <c r="AI461" s="111"/>
      <c r="AJ461" s="111"/>
      <c r="AK461" s="111"/>
      <c r="AL461" s="111"/>
      <c r="AM461" s="112"/>
      <c r="AN461" s="112"/>
      <c r="AO461" s="5" t="s">
        <v>66</v>
      </c>
      <c r="AP461" s="112" t="s">
        <v>99</v>
      </c>
      <c r="AQ461" s="5" t="s">
        <v>1092</v>
      </c>
      <c r="AR461" s="5" t="s">
        <v>94</v>
      </c>
      <c r="AS461" s="5"/>
      <c r="AT461" s="5"/>
      <c r="AU461" s="112"/>
      <c r="AV461" s="112" t="s">
        <v>95</v>
      </c>
    </row>
    <row r="462" spans="1:48">
      <c r="A462" s="107"/>
      <c r="B462" s="107"/>
      <c r="C462" s="107"/>
      <c r="D462" s="113"/>
      <c r="E462" s="107"/>
      <c r="F462" s="109"/>
      <c r="G462" s="109"/>
      <c r="H462" s="107"/>
      <c r="I462" s="109"/>
      <c r="J462" s="107"/>
      <c r="K462" s="107"/>
      <c r="L462" s="107"/>
      <c r="M462" s="109"/>
      <c r="N462" s="108"/>
      <c r="O462" s="107"/>
      <c r="P462" s="107"/>
      <c r="Q462" s="107"/>
      <c r="R462" s="109"/>
      <c r="S462" s="107"/>
      <c r="T462" s="107"/>
      <c r="U462" s="110"/>
      <c r="V462" s="110"/>
      <c r="W462" s="107"/>
      <c r="X462" s="107"/>
      <c r="Y462" s="107"/>
      <c r="Z462" s="107"/>
      <c r="AA462" s="107"/>
      <c r="AB462" s="107"/>
      <c r="AC462" s="107"/>
      <c r="AD462" s="107"/>
      <c r="AE462" s="107"/>
      <c r="AF462" s="107"/>
      <c r="AG462" s="107"/>
      <c r="AH462" s="107"/>
      <c r="AI462" s="111"/>
      <c r="AJ462" s="111"/>
      <c r="AK462" s="111"/>
      <c r="AL462" s="111"/>
      <c r="AM462" s="112"/>
      <c r="AN462" s="112"/>
      <c r="AO462" s="5"/>
      <c r="AP462" s="112"/>
      <c r="AQ462" s="5"/>
      <c r="AR462" s="5"/>
      <c r="AS462" s="5"/>
      <c r="AT462" s="5"/>
      <c r="AU462" s="112"/>
      <c r="AV462" s="112"/>
    </row>
    <row r="463" spans="1:48">
      <c r="A463" s="107"/>
      <c r="B463" s="107"/>
      <c r="C463" s="107"/>
      <c r="D463" s="113"/>
      <c r="E463" s="107"/>
      <c r="F463" s="109"/>
      <c r="G463" s="109"/>
      <c r="H463" s="107"/>
      <c r="I463" s="109"/>
      <c r="J463" s="107"/>
      <c r="K463" s="107"/>
      <c r="L463" s="107"/>
      <c r="M463" s="109"/>
      <c r="N463" s="108"/>
      <c r="O463" s="107"/>
      <c r="P463" s="107"/>
      <c r="Q463" s="107"/>
      <c r="R463" s="109"/>
      <c r="S463" s="107"/>
      <c r="T463" s="107"/>
      <c r="U463" s="110"/>
      <c r="V463" s="110"/>
      <c r="W463" s="107"/>
      <c r="X463" s="107"/>
      <c r="Y463" s="107"/>
      <c r="Z463" s="107"/>
      <c r="AA463" s="107"/>
      <c r="AB463" s="107"/>
      <c r="AC463" s="107"/>
      <c r="AD463" s="107"/>
      <c r="AE463" s="107"/>
      <c r="AF463" s="107"/>
      <c r="AG463" s="107"/>
      <c r="AH463" s="107"/>
      <c r="AI463" s="111"/>
      <c r="AJ463" s="111"/>
      <c r="AK463" s="111"/>
      <c r="AL463" s="111"/>
      <c r="AM463" s="112"/>
      <c r="AN463" s="112"/>
      <c r="AO463" s="5"/>
      <c r="AP463" s="112"/>
      <c r="AQ463" s="5"/>
      <c r="AR463" s="5"/>
      <c r="AS463" s="5"/>
      <c r="AT463" s="5"/>
      <c r="AU463" s="112"/>
      <c r="AV463" s="112"/>
    </row>
    <row r="464" spans="1:48">
      <c r="A464" s="107"/>
      <c r="B464" s="107"/>
      <c r="C464" s="107"/>
      <c r="D464" s="113"/>
      <c r="E464" s="107"/>
      <c r="F464" s="109"/>
      <c r="G464" s="109"/>
      <c r="H464" s="107"/>
      <c r="I464" s="109"/>
      <c r="J464" s="107"/>
      <c r="K464" s="107"/>
      <c r="L464" s="107"/>
      <c r="M464" s="109"/>
      <c r="N464" s="108"/>
      <c r="O464" s="107"/>
      <c r="P464" s="107"/>
      <c r="Q464" s="107"/>
      <c r="R464" s="109"/>
      <c r="S464" s="107"/>
      <c r="T464" s="107"/>
      <c r="U464" s="110"/>
      <c r="V464" s="110"/>
      <c r="W464" s="107"/>
      <c r="X464" s="107"/>
      <c r="Y464" s="107"/>
      <c r="Z464" s="107"/>
      <c r="AA464" s="107"/>
      <c r="AB464" s="107"/>
      <c r="AC464" s="107"/>
      <c r="AD464" s="107"/>
      <c r="AE464" s="107"/>
      <c r="AF464" s="107"/>
      <c r="AG464" s="107"/>
      <c r="AH464" s="107"/>
      <c r="AI464" s="111"/>
      <c r="AJ464" s="111"/>
      <c r="AK464" s="111"/>
      <c r="AL464" s="111"/>
      <c r="AM464" s="112"/>
      <c r="AN464" s="112"/>
      <c r="AO464" s="5"/>
      <c r="AP464" s="112"/>
      <c r="AQ464" s="5"/>
      <c r="AR464" s="5"/>
      <c r="AS464" s="5"/>
      <c r="AT464" s="5"/>
      <c r="AU464" s="112"/>
      <c r="AV464" s="112"/>
    </row>
    <row r="465" spans="1:48">
      <c r="A465" s="107"/>
      <c r="B465" s="107"/>
      <c r="C465" s="107"/>
      <c r="D465" s="113"/>
      <c r="E465" s="107"/>
      <c r="F465" s="109"/>
      <c r="G465" s="109"/>
      <c r="H465" s="107"/>
      <c r="I465" s="109"/>
      <c r="J465" s="107"/>
      <c r="K465" s="107"/>
      <c r="L465" s="107"/>
      <c r="M465" s="109"/>
      <c r="N465" s="108"/>
      <c r="O465" s="107"/>
      <c r="P465" s="107"/>
      <c r="Q465" s="107"/>
      <c r="R465" s="109"/>
      <c r="S465" s="107"/>
      <c r="T465" s="107"/>
      <c r="U465" s="110"/>
      <c r="V465" s="110"/>
      <c r="W465" s="107"/>
      <c r="X465" s="107"/>
      <c r="Y465" s="107"/>
      <c r="Z465" s="107"/>
      <c r="AA465" s="107"/>
      <c r="AB465" s="107"/>
      <c r="AC465" s="107"/>
      <c r="AD465" s="107"/>
      <c r="AE465" s="107"/>
      <c r="AF465" s="107"/>
      <c r="AG465" s="107"/>
      <c r="AH465" s="107"/>
      <c r="AI465" s="111"/>
      <c r="AJ465" s="111"/>
      <c r="AK465" s="111"/>
      <c r="AL465" s="111"/>
      <c r="AM465" s="112"/>
      <c r="AN465" s="112"/>
      <c r="AO465" s="5"/>
      <c r="AP465" s="112"/>
      <c r="AQ465" s="5"/>
      <c r="AR465" s="5"/>
      <c r="AS465" s="5"/>
      <c r="AT465" s="5"/>
      <c r="AU465" s="112"/>
      <c r="AV465" s="112"/>
    </row>
    <row r="466" spans="1:48">
      <c r="A466" s="107"/>
      <c r="B466" s="107"/>
      <c r="C466" s="107"/>
      <c r="D466" s="113"/>
      <c r="E466" s="107"/>
      <c r="F466" s="109"/>
      <c r="G466" s="109"/>
      <c r="H466" s="107"/>
      <c r="I466" s="109"/>
      <c r="J466" s="107"/>
      <c r="K466" s="107"/>
      <c r="L466" s="107"/>
      <c r="M466" s="109"/>
      <c r="N466" s="108"/>
      <c r="O466" s="107"/>
      <c r="P466" s="107"/>
      <c r="Q466" s="107"/>
      <c r="R466" s="109"/>
      <c r="S466" s="107"/>
      <c r="T466" s="107"/>
      <c r="U466" s="110"/>
      <c r="V466" s="110"/>
      <c r="W466" s="107"/>
      <c r="X466" s="107"/>
      <c r="Y466" s="107"/>
      <c r="Z466" s="107"/>
      <c r="AA466" s="107"/>
      <c r="AB466" s="107"/>
      <c r="AC466" s="107"/>
      <c r="AD466" s="107"/>
      <c r="AE466" s="107"/>
      <c r="AF466" s="107"/>
      <c r="AG466" s="107"/>
      <c r="AH466" s="107"/>
      <c r="AI466" s="111"/>
      <c r="AJ466" s="111"/>
      <c r="AK466" s="111"/>
      <c r="AL466" s="111"/>
      <c r="AM466" s="112"/>
      <c r="AN466" s="112"/>
      <c r="AO466" s="5"/>
      <c r="AP466" s="112"/>
      <c r="AQ466" s="5"/>
      <c r="AR466" s="5"/>
      <c r="AS466" s="5"/>
      <c r="AT466" s="5"/>
      <c r="AU466" s="112"/>
      <c r="AV466" s="112"/>
    </row>
    <row r="467" spans="1:48">
      <c r="A467" s="107"/>
      <c r="B467" s="107"/>
      <c r="C467" s="107"/>
      <c r="D467" s="113"/>
      <c r="E467" s="107"/>
      <c r="F467" s="109"/>
      <c r="G467" s="109"/>
      <c r="H467" s="107"/>
      <c r="I467" s="109"/>
      <c r="J467" s="107"/>
      <c r="K467" s="107"/>
      <c r="L467" s="107"/>
      <c r="M467" s="109"/>
      <c r="N467" s="108"/>
      <c r="O467" s="107"/>
      <c r="P467" s="107"/>
      <c r="Q467" s="107"/>
      <c r="R467" s="109"/>
      <c r="S467" s="107"/>
      <c r="T467" s="107"/>
      <c r="U467" s="110"/>
      <c r="V467" s="110"/>
      <c r="W467" s="107"/>
      <c r="X467" s="107"/>
      <c r="Y467" s="107"/>
      <c r="Z467" s="107"/>
      <c r="AA467" s="107"/>
      <c r="AB467" s="107"/>
      <c r="AC467" s="107"/>
      <c r="AD467" s="107"/>
      <c r="AE467" s="107"/>
      <c r="AF467" s="107"/>
      <c r="AG467" s="107"/>
      <c r="AH467" s="107"/>
      <c r="AI467" s="111"/>
      <c r="AJ467" s="111"/>
      <c r="AK467" s="111"/>
      <c r="AL467" s="111"/>
      <c r="AM467" s="112"/>
      <c r="AN467" s="112"/>
      <c r="AO467" s="5"/>
      <c r="AP467" s="112"/>
      <c r="AQ467" s="5"/>
      <c r="AR467" s="5"/>
      <c r="AS467" s="5"/>
      <c r="AT467" s="5"/>
      <c r="AU467" s="112"/>
      <c r="AV467" s="112"/>
    </row>
    <row r="468" spans="1:48">
      <c r="A468" s="107"/>
      <c r="B468" s="107"/>
      <c r="C468" s="107"/>
      <c r="D468" s="113"/>
      <c r="E468" s="107"/>
      <c r="F468" s="109"/>
      <c r="G468" s="109"/>
      <c r="H468" s="107"/>
      <c r="I468" s="109"/>
      <c r="J468" s="107"/>
      <c r="K468" s="107"/>
      <c r="L468" s="107"/>
      <c r="M468" s="109"/>
      <c r="N468" s="108"/>
      <c r="O468" s="107"/>
      <c r="P468" s="107"/>
      <c r="Q468" s="107"/>
      <c r="R468" s="109"/>
      <c r="S468" s="107"/>
      <c r="T468" s="107"/>
      <c r="U468" s="110"/>
      <c r="V468" s="110"/>
      <c r="W468" s="107"/>
      <c r="X468" s="107"/>
      <c r="Y468" s="107"/>
      <c r="Z468" s="107"/>
      <c r="AA468" s="107"/>
      <c r="AB468" s="107"/>
      <c r="AC468" s="107"/>
      <c r="AD468" s="107"/>
      <c r="AE468" s="107"/>
      <c r="AF468" s="107"/>
      <c r="AG468" s="107"/>
      <c r="AH468" s="107"/>
      <c r="AI468" s="111"/>
      <c r="AJ468" s="111"/>
      <c r="AK468" s="111"/>
      <c r="AL468" s="111"/>
      <c r="AM468" s="112"/>
      <c r="AN468" s="112"/>
      <c r="AO468" s="5"/>
      <c r="AP468" s="112"/>
      <c r="AQ468" s="5"/>
      <c r="AR468" s="5"/>
      <c r="AS468" s="5"/>
      <c r="AT468" s="5"/>
      <c r="AU468" s="112"/>
      <c r="AV468" s="112"/>
    </row>
    <row r="469" spans="1:48">
      <c r="A469" s="107"/>
      <c r="B469" s="107"/>
      <c r="C469" s="107"/>
      <c r="D469" s="113"/>
      <c r="E469" s="107"/>
      <c r="F469" s="109"/>
      <c r="G469" s="109"/>
      <c r="H469" s="107"/>
      <c r="I469" s="109"/>
      <c r="J469" s="107"/>
      <c r="K469" s="107"/>
      <c r="L469" s="107"/>
      <c r="M469" s="109"/>
      <c r="N469" s="108"/>
      <c r="O469" s="107"/>
      <c r="P469" s="107"/>
      <c r="Q469" s="107"/>
      <c r="R469" s="109"/>
      <c r="S469" s="107"/>
      <c r="T469" s="107"/>
      <c r="U469" s="110"/>
      <c r="V469" s="110"/>
      <c r="W469" s="107"/>
      <c r="X469" s="107"/>
      <c r="Y469" s="107"/>
      <c r="Z469" s="107"/>
      <c r="AA469" s="107"/>
      <c r="AB469" s="107"/>
      <c r="AC469" s="107"/>
      <c r="AD469" s="107"/>
      <c r="AE469" s="107"/>
      <c r="AF469" s="107"/>
      <c r="AG469" s="107"/>
      <c r="AH469" s="107"/>
      <c r="AI469" s="111"/>
      <c r="AJ469" s="111"/>
      <c r="AK469" s="111"/>
      <c r="AL469" s="111"/>
      <c r="AM469" s="112"/>
      <c r="AN469" s="112"/>
      <c r="AO469" s="5"/>
      <c r="AP469" s="112"/>
      <c r="AQ469" s="5"/>
      <c r="AR469" s="5"/>
      <c r="AS469" s="5"/>
      <c r="AT469" s="5"/>
      <c r="AU469" s="112"/>
      <c r="AV469" s="112"/>
    </row>
    <row r="470" spans="1:48">
      <c r="A470" s="107"/>
      <c r="B470" s="107"/>
      <c r="C470" s="107"/>
      <c r="D470" s="113"/>
      <c r="E470" s="107"/>
      <c r="F470" s="109"/>
      <c r="G470" s="109"/>
      <c r="H470" s="107"/>
      <c r="I470" s="109"/>
      <c r="J470" s="107"/>
      <c r="K470" s="107"/>
      <c r="L470" s="107"/>
      <c r="M470" s="109"/>
      <c r="N470" s="108"/>
      <c r="O470" s="107"/>
      <c r="P470" s="107"/>
      <c r="Q470" s="107"/>
      <c r="R470" s="109"/>
      <c r="S470" s="107"/>
      <c r="T470" s="107"/>
      <c r="U470" s="110"/>
      <c r="V470" s="110"/>
      <c r="W470" s="107"/>
      <c r="X470" s="107"/>
      <c r="Y470" s="107"/>
      <c r="Z470" s="107"/>
      <c r="AA470" s="107"/>
      <c r="AB470" s="107"/>
      <c r="AC470" s="107"/>
      <c r="AD470" s="107"/>
      <c r="AE470" s="107"/>
      <c r="AF470" s="107"/>
      <c r="AG470" s="107"/>
      <c r="AH470" s="107"/>
      <c r="AI470" s="111"/>
      <c r="AJ470" s="111"/>
      <c r="AK470" s="111"/>
      <c r="AL470" s="111"/>
      <c r="AM470" s="112"/>
      <c r="AN470" s="112"/>
      <c r="AO470" s="5"/>
      <c r="AP470" s="112"/>
      <c r="AQ470" s="5"/>
      <c r="AR470" s="5"/>
      <c r="AS470" s="5"/>
      <c r="AT470" s="5"/>
      <c r="AU470" s="112"/>
      <c r="AV470" s="112"/>
    </row>
    <row r="471" spans="1:48">
      <c r="A471" s="107"/>
      <c r="B471" s="107"/>
      <c r="C471" s="107"/>
      <c r="D471" s="113"/>
      <c r="E471" s="107"/>
      <c r="F471" s="109"/>
      <c r="G471" s="109"/>
      <c r="H471" s="107"/>
      <c r="I471" s="109"/>
      <c r="J471" s="107"/>
      <c r="K471" s="107"/>
      <c r="L471" s="107"/>
      <c r="M471" s="109"/>
      <c r="N471" s="108"/>
      <c r="O471" s="107"/>
      <c r="P471" s="107"/>
      <c r="Q471" s="107"/>
      <c r="R471" s="109"/>
      <c r="S471" s="107"/>
      <c r="T471" s="107"/>
      <c r="U471" s="110"/>
      <c r="V471" s="110"/>
      <c r="W471" s="107"/>
      <c r="X471" s="107"/>
      <c r="Y471" s="107"/>
      <c r="Z471" s="107"/>
      <c r="AA471" s="107"/>
      <c r="AB471" s="107"/>
      <c r="AC471" s="107"/>
      <c r="AD471" s="107"/>
      <c r="AE471" s="107"/>
      <c r="AF471" s="107"/>
      <c r="AG471" s="107"/>
      <c r="AH471" s="107"/>
      <c r="AI471" s="111"/>
      <c r="AJ471" s="111"/>
      <c r="AK471" s="111"/>
      <c r="AL471" s="111"/>
      <c r="AM471" s="112"/>
      <c r="AN471" s="112"/>
      <c r="AO471" s="5"/>
      <c r="AP471" s="112"/>
      <c r="AQ471" s="5"/>
      <c r="AR471" s="5"/>
      <c r="AS471" s="5"/>
      <c r="AT471" s="5"/>
      <c r="AU471" s="112"/>
      <c r="AV471" s="112"/>
    </row>
    <row r="472" spans="1:48">
      <c r="A472" s="107"/>
      <c r="B472" s="107"/>
      <c r="C472" s="107"/>
      <c r="D472" s="113"/>
      <c r="E472" s="107"/>
      <c r="F472" s="109"/>
      <c r="G472" s="109"/>
      <c r="H472" s="107"/>
      <c r="I472" s="109"/>
      <c r="J472" s="107"/>
      <c r="K472" s="107"/>
      <c r="L472" s="107"/>
      <c r="M472" s="109"/>
      <c r="N472" s="108"/>
      <c r="O472" s="107"/>
      <c r="P472" s="107"/>
      <c r="Q472" s="107"/>
      <c r="R472" s="109"/>
      <c r="S472" s="107"/>
      <c r="T472" s="107"/>
      <c r="U472" s="110"/>
      <c r="V472" s="110"/>
      <c r="W472" s="107"/>
      <c r="X472" s="107"/>
      <c r="Y472" s="107"/>
      <c r="Z472" s="107"/>
      <c r="AA472" s="107"/>
      <c r="AB472" s="107"/>
      <c r="AC472" s="107"/>
      <c r="AD472" s="107"/>
      <c r="AE472" s="107"/>
      <c r="AF472" s="107"/>
      <c r="AG472" s="107"/>
      <c r="AH472" s="107"/>
      <c r="AI472" s="111"/>
      <c r="AJ472" s="111"/>
      <c r="AK472" s="111"/>
      <c r="AL472" s="111"/>
      <c r="AM472" s="112"/>
      <c r="AN472" s="112"/>
      <c r="AO472" s="5"/>
      <c r="AP472" s="112"/>
      <c r="AQ472" s="5"/>
      <c r="AR472" s="5"/>
      <c r="AS472" s="5"/>
      <c r="AT472" s="5"/>
      <c r="AU472" s="112"/>
      <c r="AV472" s="112"/>
    </row>
    <row r="473" spans="1:48">
      <c r="A473" s="107"/>
      <c r="B473" s="107"/>
      <c r="C473" s="107"/>
      <c r="D473" s="113"/>
      <c r="E473" s="107"/>
      <c r="F473" s="109"/>
      <c r="G473" s="109"/>
      <c r="H473" s="107"/>
      <c r="I473" s="109"/>
      <c r="J473" s="107"/>
      <c r="K473" s="107"/>
      <c r="L473" s="107"/>
      <c r="M473" s="109"/>
      <c r="N473" s="108"/>
      <c r="O473" s="107"/>
      <c r="P473" s="107"/>
      <c r="Q473" s="107"/>
      <c r="R473" s="109"/>
      <c r="S473" s="107"/>
      <c r="T473" s="107"/>
      <c r="U473" s="110"/>
      <c r="V473" s="110"/>
      <c r="W473" s="107"/>
      <c r="X473" s="107"/>
      <c r="Y473" s="107"/>
      <c r="Z473" s="107"/>
      <c r="AA473" s="107"/>
      <c r="AB473" s="107"/>
      <c r="AC473" s="107"/>
      <c r="AD473" s="107"/>
      <c r="AE473" s="107"/>
      <c r="AF473" s="107"/>
      <c r="AG473" s="107"/>
      <c r="AH473" s="107"/>
      <c r="AI473" s="111"/>
      <c r="AJ473" s="111"/>
      <c r="AK473" s="111"/>
      <c r="AL473" s="111"/>
      <c r="AM473" s="112"/>
      <c r="AN473" s="112"/>
      <c r="AO473" s="5"/>
      <c r="AP473" s="112"/>
      <c r="AQ473" s="5"/>
      <c r="AR473" s="5"/>
      <c r="AS473" s="5"/>
      <c r="AT473" s="5"/>
      <c r="AU473" s="112"/>
      <c r="AV473" s="112"/>
    </row>
    <row r="474" spans="1:48">
      <c r="A474" s="107"/>
      <c r="B474" s="107"/>
      <c r="C474" s="107"/>
      <c r="D474" s="113"/>
      <c r="E474" s="107"/>
      <c r="F474" s="109"/>
      <c r="G474" s="109"/>
      <c r="H474" s="107"/>
      <c r="I474" s="109"/>
      <c r="J474" s="107"/>
      <c r="K474" s="107"/>
      <c r="L474" s="107"/>
      <c r="M474" s="109"/>
      <c r="N474" s="108"/>
      <c r="O474" s="107"/>
      <c r="P474" s="107"/>
      <c r="Q474" s="107"/>
      <c r="R474" s="109"/>
      <c r="S474" s="107"/>
      <c r="T474" s="107"/>
      <c r="U474" s="110"/>
      <c r="V474" s="110"/>
      <c r="W474" s="107"/>
      <c r="X474" s="107"/>
      <c r="Y474" s="107"/>
      <c r="Z474" s="107"/>
      <c r="AA474" s="107"/>
      <c r="AB474" s="107"/>
      <c r="AC474" s="107"/>
      <c r="AD474" s="107"/>
      <c r="AE474" s="107"/>
      <c r="AF474" s="107"/>
      <c r="AG474" s="107"/>
      <c r="AH474" s="107"/>
      <c r="AI474" s="111"/>
      <c r="AJ474" s="111"/>
      <c r="AK474" s="111"/>
      <c r="AL474" s="111"/>
      <c r="AM474" s="112"/>
      <c r="AN474" s="112"/>
      <c r="AO474" s="5"/>
      <c r="AP474" s="112"/>
      <c r="AQ474" s="5"/>
      <c r="AR474" s="5"/>
      <c r="AS474" s="5"/>
      <c r="AT474" s="5"/>
      <c r="AU474" s="112"/>
      <c r="AV474" s="112"/>
    </row>
    <row r="475" spans="1:48">
      <c r="A475" s="107"/>
      <c r="B475" s="107"/>
      <c r="C475" s="107"/>
      <c r="D475" s="113"/>
      <c r="E475" s="107"/>
      <c r="F475" s="109"/>
      <c r="G475" s="109"/>
      <c r="H475" s="107"/>
      <c r="I475" s="109"/>
      <c r="J475" s="107"/>
      <c r="K475" s="107"/>
      <c r="L475" s="107"/>
      <c r="M475" s="109"/>
      <c r="N475" s="108"/>
      <c r="O475" s="107"/>
      <c r="P475" s="107"/>
      <c r="Q475" s="107"/>
      <c r="R475" s="109"/>
      <c r="S475" s="107"/>
      <c r="T475" s="107"/>
      <c r="U475" s="110"/>
      <c r="V475" s="110"/>
      <c r="W475" s="107"/>
      <c r="X475" s="107"/>
      <c r="Y475" s="107"/>
      <c r="Z475" s="107"/>
      <c r="AA475" s="107"/>
      <c r="AB475" s="107"/>
      <c r="AC475" s="107"/>
      <c r="AD475" s="107"/>
      <c r="AE475" s="107"/>
      <c r="AF475" s="107"/>
      <c r="AG475" s="107"/>
      <c r="AH475" s="107"/>
      <c r="AI475" s="111"/>
      <c r="AJ475" s="111"/>
      <c r="AK475" s="111"/>
      <c r="AL475" s="111"/>
      <c r="AM475" s="112"/>
      <c r="AN475" s="112"/>
      <c r="AO475" s="5"/>
      <c r="AP475" s="112"/>
      <c r="AQ475" s="5"/>
      <c r="AR475" s="5"/>
      <c r="AS475" s="5"/>
      <c r="AT475" s="5"/>
      <c r="AU475" s="112"/>
      <c r="AV475" s="112"/>
    </row>
    <row r="476" spans="1:48">
      <c r="A476" s="107"/>
      <c r="B476" s="107"/>
      <c r="C476" s="107"/>
      <c r="D476" s="113"/>
      <c r="E476" s="107"/>
      <c r="F476" s="109"/>
      <c r="G476" s="109"/>
      <c r="H476" s="107"/>
      <c r="I476" s="109"/>
      <c r="J476" s="107"/>
      <c r="K476" s="107"/>
      <c r="L476" s="107"/>
      <c r="M476" s="109"/>
      <c r="N476" s="108"/>
      <c r="O476" s="107"/>
      <c r="P476" s="107"/>
      <c r="Q476" s="107"/>
      <c r="R476" s="109"/>
      <c r="S476" s="107"/>
      <c r="T476" s="107"/>
      <c r="U476" s="110"/>
      <c r="V476" s="110"/>
      <c r="W476" s="107"/>
      <c r="X476" s="107"/>
      <c r="Y476" s="107"/>
      <c r="Z476" s="107"/>
      <c r="AA476" s="107"/>
      <c r="AB476" s="107"/>
      <c r="AC476" s="107"/>
      <c r="AD476" s="107"/>
      <c r="AE476" s="107"/>
      <c r="AF476" s="107"/>
      <c r="AG476" s="107"/>
      <c r="AH476" s="107"/>
      <c r="AI476" s="111"/>
      <c r="AJ476" s="111"/>
      <c r="AK476" s="111"/>
      <c r="AL476" s="111"/>
      <c r="AM476" s="112"/>
      <c r="AN476" s="112"/>
      <c r="AO476" s="5"/>
      <c r="AP476" s="112"/>
      <c r="AQ476" s="5"/>
      <c r="AR476" s="5"/>
      <c r="AS476" s="5"/>
      <c r="AT476" s="5"/>
      <c r="AU476" s="112"/>
      <c r="AV476" s="112"/>
    </row>
    <row r="477" spans="1:48">
      <c r="A477" s="107"/>
      <c r="B477" s="107"/>
      <c r="C477" s="107"/>
      <c r="D477" s="113"/>
      <c r="E477" s="107"/>
      <c r="F477" s="109"/>
      <c r="G477" s="109"/>
      <c r="H477" s="107"/>
      <c r="I477" s="109"/>
      <c r="J477" s="107"/>
      <c r="K477" s="107"/>
      <c r="L477" s="107"/>
      <c r="M477" s="109"/>
      <c r="N477" s="108"/>
      <c r="O477" s="107"/>
      <c r="P477" s="107"/>
      <c r="Q477" s="107"/>
      <c r="R477" s="109"/>
      <c r="S477" s="107"/>
      <c r="T477" s="107"/>
      <c r="U477" s="110"/>
      <c r="V477" s="110"/>
      <c r="W477" s="107"/>
      <c r="X477" s="107"/>
      <c r="Y477" s="107"/>
      <c r="Z477" s="107"/>
      <c r="AA477" s="107"/>
      <c r="AB477" s="107"/>
      <c r="AC477" s="107"/>
      <c r="AD477" s="107"/>
      <c r="AE477" s="107"/>
      <c r="AF477" s="107"/>
      <c r="AG477" s="107"/>
      <c r="AH477" s="107"/>
      <c r="AI477" s="111"/>
      <c r="AJ477" s="111"/>
      <c r="AK477" s="111"/>
      <c r="AL477" s="111"/>
      <c r="AM477" s="112"/>
      <c r="AN477" s="112"/>
      <c r="AO477" s="5"/>
      <c r="AP477" s="112"/>
      <c r="AQ477" s="5"/>
      <c r="AR477" s="5"/>
      <c r="AS477" s="5"/>
      <c r="AT477" s="5"/>
      <c r="AU477" s="112"/>
      <c r="AV477" s="112"/>
    </row>
    <row r="478" spans="1:48">
      <c r="A478" s="107"/>
      <c r="B478" s="107"/>
      <c r="C478" s="107"/>
      <c r="D478" s="113"/>
      <c r="E478" s="107"/>
      <c r="F478" s="109"/>
      <c r="G478" s="109"/>
      <c r="H478" s="107"/>
      <c r="I478" s="109"/>
      <c r="J478" s="107"/>
      <c r="K478" s="107"/>
      <c r="L478" s="107"/>
      <c r="M478" s="109"/>
      <c r="N478" s="108"/>
      <c r="O478" s="107"/>
      <c r="P478" s="107"/>
      <c r="Q478" s="107"/>
      <c r="R478" s="109"/>
      <c r="S478" s="107"/>
      <c r="T478" s="107"/>
      <c r="U478" s="110"/>
      <c r="V478" s="110"/>
      <c r="W478" s="107"/>
      <c r="X478" s="107"/>
      <c r="Y478" s="107"/>
      <c r="Z478" s="107"/>
      <c r="AA478" s="107"/>
      <c r="AB478" s="107"/>
      <c r="AC478" s="107"/>
      <c r="AD478" s="107"/>
      <c r="AE478" s="107"/>
      <c r="AF478" s="107"/>
      <c r="AG478" s="107"/>
      <c r="AH478" s="107"/>
      <c r="AI478" s="111"/>
      <c r="AJ478" s="111"/>
      <c r="AK478" s="111"/>
      <c r="AL478" s="111"/>
      <c r="AM478" s="112"/>
      <c r="AN478" s="112"/>
      <c r="AO478" s="5"/>
      <c r="AP478" s="112"/>
      <c r="AQ478" s="5"/>
      <c r="AR478" s="5"/>
      <c r="AS478" s="5"/>
      <c r="AT478" s="5"/>
      <c r="AU478" s="112"/>
      <c r="AV478" s="112"/>
    </row>
    <row r="479" spans="1:48">
      <c r="A479" s="107"/>
      <c r="B479" s="107"/>
      <c r="C479" s="107"/>
      <c r="D479" s="113"/>
      <c r="E479" s="107"/>
      <c r="F479" s="109"/>
      <c r="G479" s="109"/>
      <c r="H479" s="107"/>
      <c r="I479" s="109"/>
      <c r="J479" s="107"/>
      <c r="K479" s="107"/>
      <c r="L479" s="107"/>
      <c r="M479" s="109"/>
      <c r="N479" s="108"/>
      <c r="O479" s="107"/>
      <c r="P479" s="107"/>
      <c r="Q479" s="107"/>
      <c r="R479" s="109"/>
      <c r="S479" s="107"/>
      <c r="T479" s="107"/>
      <c r="U479" s="110"/>
      <c r="V479" s="110"/>
      <c r="W479" s="107"/>
      <c r="X479" s="107"/>
      <c r="Y479" s="107"/>
      <c r="Z479" s="107"/>
      <c r="AA479" s="107"/>
      <c r="AB479" s="107"/>
      <c r="AC479" s="107"/>
      <c r="AD479" s="107"/>
      <c r="AE479" s="107"/>
      <c r="AF479" s="107"/>
      <c r="AG479" s="107"/>
      <c r="AH479" s="107"/>
      <c r="AI479" s="111"/>
      <c r="AJ479" s="111"/>
      <c r="AK479" s="111"/>
      <c r="AL479" s="111"/>
      <c r="AM479" s="112"/>
      <c r="AN479" s="112"/>
      <c r="AO479" s="5"/>
      <c r="AP479" s="112"/>
      <c r="AQ479" s="5"/>
      <c r="AR479" s="5"/>
      <c r="AS479" s="5"/>
      <c r="AT479" s="5"/>
      <c r="AU479" s="112"/>
      <c r="AV479" s="112"/>
    </row>
    <row r="480" spans="1:48">
      <c r="A480" s="107"/>
      <c r="B480" s="107"/>
      <c r="C480" s="107"/>
      <c r="D480" s="113"/>
      <c r="E480" s="107"/>
      <c r="F480" s="109"/>
      <c r="G480" s="109"/>
      <c r="H480" s="107"/>
      <c r="I480" s="109"/>
      <c r="J480" s="107"/>
      <c r="K480" s="107"/>
      <c r="L480" s="107"/>
      <c r="M480" s="109"/>
      <c r="N480" s="108"/>
      <c r="O480" s="107"/>
      <c r="P480" s="107"/>
      <c r="Q480" s="107"/>
      <c r="R480" s="109"/>
      <c r="S480" s="107"/>
      <c r="T480" s="107"/>
      <c r="U480" s="110"/>
      <c r="V480" s="110"/>
      <c r="W480" s="107"/>
      <c r="X480" s="107"/>
      <c r="Y480" s="107"/>
      <c r="Z480" s="107"/>
      <c r="AA480" s="107"/>
      <c r="AB480" s="107"/>
      <c r="AC480" s="107"/>
      <c r="AD480" s="107"/>
      <c r="AE480" s="107"/>
      <c r="AF480" s="107"/>
      <c r="AG480" s="107"/>
      <c r="AH480" s="107"/>
      <c r="AI480" s="111"/>
      <c r="AJ480" s="111"/>
      <c r="AK480" s="111"/>
      <c r="AL480" s="111"/>
      <c r="AM480" s="112"/>
      <c r="AN480" s="112"/>
      <c r="AO480" s="5"/>
      <c r="AP480" s="112"/>
      <c r="AQ480" s="5"/>
      <c r="AR480" s="5"/>
      <c r="AS480" s="5"/>
      <c r="AT480" s="5"/>
      <c r="AU480" s="112"/>
      <c r="AV480" s="112"/>
    </row>
    <row r="481" spans="1:48">
      <c r="A481" s="107"/>
      <c r="B481" s="107"/>
      <c r="C481" s="107"/>
      <c r="D481" s="113"/>
      <c r="E481" s="107"/>
      <c r="F481" s="109"/>
      <c r="G481" s="109"/>
      <c r="H481" s="107"/>
      <c r="I481" s="109"/>
      <c r="J481" s="107"/>
      <c r="K481" s="107"/>
      <c r="L481" s="107"/>
      <c r="M481" s="109"/>
      <c r="N481" s="108"/>
      <c r="O481" s="107"/>
      <c r="P481" s="107"/>
      <c r="Q481" s="107"/>
      <c r="R481" s="109"/>
      <c r="S481" s="107"/>
      <c r="T481" s="107"/>
      <c r="U481" s="110"/>
      <c r="V481" s="110"/>
      <c r="W481" s="107"/>
      <c r="X481" s="107"/>
      <c r="Y481" s="107"/>
      <c r="Z481" s="107"/>
      <c r="AA481" s="107"/>
      <c r="AB481" s="107"/>
      <c r="AC481" s="107"/>
      <c r="AD481" s="107"/>
      <c r="AE481" s="107"/>
      <c r="AF481" s="107"/>
      <c r="AG481" s="107"/>
      <c r="AH481" s="107"/>
      <c r="AI481" s="111"/>
      <c r="AJ481" s="111"/>
      <c r="AK481" s="111"/>
      <c r="AL481" s="111"/>
      <c r="AM481" s="112"/>
      <c r="AN481" s="112"/>
      <c r="AO481" s="5"/>
      <c r="AP481" s="112"/>
      <c r="AQ481" s="5"/>
      <c r="AR481" s="5"/>
      <c r="AS481" s="5"/>
      <c r="AT481" s="5"/>
      <c r="AU481" s="112"/>
      <c r="AV481" s="112"/>
    </row>
    <row r="482" spans="1:48">
      <c r="A482" s="107"/>
      <c r="B482" s="107"/>
      <c r="C482" s="107"/>
      <c r="D482" s="113"/>
      <c r="E482" s="107"/>
      <c r="F482" s="109"/>
      <c r="G482" s="109"/>
      <c r="H482" s="107"/>
      <c r="I482" s="109"/>
      <c r="J482" s="107"/>
      <c r="K482" s="107"/>
      <c r="L482" s="107"/>
      <c r="M482" s="109"/>
      <c r="N482" s="108"/>
      <c r="O482" s="107"/>
      <c r="P482" s="107"/>
      <c r="Q482" s="107"/>
      <c r="R482" s="109"/>
      <c r="S482" s="107"/>
      <c r="T482" s="107"/>
      <c r="U482" s="110"/>
      <c r="V482" s="110"/>
      <c r="W482" s="107"/>
      <c r="X482" s="107"/>
      <c r="Y482" s="107"/>
      <c r="Z482" s="107"/>
      <c r="AA482" s="107"/>
      <c r="AB482" s="107"/>
      <c r="AC482" s="107"/>
      <c r="AD482" s="107"/>
      <c r="AE482" s="107"/>
      <c r="AF482" s="107"/>
      <c r="AG482" s="107"/>
      <c r="AH482" s="107"/>
      <c r="AI482" s="111"/>
      <c r="AJ482" s="111"/>
      <c r="AK482" s="111"/>
      <c r="AL482" s="111"/>
      <c r="AM482" s="112"/>
      <c r="AN482" s="112"/>
      <c r="AO482" s="5"/>
      <c r="AP482" s="112"/>
      <c r="AQ482" s="5"/>
      <c r="AR482" s="5"/>
      <c r="AS482" s="5"/>
      <c r="AT482" s="5"/>
      <c r="AU482" s="112"/>
      <c r="AV482" s="112"/>
    </row>
    <row r="483" spans="1:48">
      <c r="A483" s="107"/>
      <c r="B483" s="107"/>
      <c r="C483" s="107"/>
      <c r="D483" s="113"/>
      <c r="E483" s="107"/>
      <c r="F483" s="109"/>
      <c r="G483" s="109"/>
      <c r="H483" s="107"/>
      <c r="I483" s="109"/>
      <c r="J483" s="107"/>
      <c r="K483" s="107"/>
      <c r="L483" s="107"/>
      <c r="M483" s="109"/>
      <c r="N483" s="108"/>
      <c r="O483" s="107"/>
      <c r="P483" s="107"/>
      <c r="Q483" s="107"/>
      <c r="R483" s="109"/>
      <c r="S483" s="107"/>
      <c r="T483" s="107"/>
      <c r="U483" s="110"/>
      <c r="V483" s="110"/>
      <c r="W483" s="107"/>
      <c r="X483" s="107"/>
      <c r="Y483" s="107"/>
      <c r="Z483" s="107"/>
      <c r="AA483" s="107"/>
      <c r="AB483" s="107"/>
      <c r="AC483" s="107"/>
      <c r="AD483" s="107"/>
      <c r="AE483" s="107"/>
      <c r="AF483" s="107"/>
      <c r="AG483" s="107"/>
      <c r="AH483" s="107"/>
      <c r="AI483" s="111"/>
      <c r="AJ483" s="111"/>
      <c r="AK483" s="111"/>
      <c r="AL483" s="111"/>
      <c r="AM483" s="112"/>
      <c r="AN483" s="112"/>
      <c r="AO483" s="5"/>
      <c r="AP483" s="112"/>
      <c r="AQ483" s="5"/>
      <c r="AR483" s="5"/>
      <c r="AS483" s="5"/>
      <c r="AT483" s="5"/>
      <c r="AU483" s="112"/>
      <c r="AV483" s="112"/>
    </row>
    <row r="484" spans="1:48">
      <c r="A484" s="107"/>
      <c r="B484" s="107"/>
      <c r="C484" s="107"/>
      <c r="D484" s="113"/>
      <c r="E484" s="107"/>
      <c r="F484" s="109"/>
      <c r="G484" s="109"/>
      <c r="H484" s="107"/>
      <c r="I484" s="109"/>
      <c r="J484" s="107"/>
      <c r="K484" s="107"/>
      <c r="L484" s="107"/>
      <c r="M484" s="109"/>
      <c r="N484" s="108"/>
      <c r="O484" s="107"/>
      <c r="P484" s="107"/>
      <c r="Q484" s="107"/>
      <c r="R484" s="109"/>
      <c r="S484" s="107"/>
      <c r="T484" s="107"/>
      <c r="U484" s="110"/>
      <c r="V484" s="110"/>
      <c r="W484" s="107"/>
      <c r="X484" s="107"/>
      <c r="Y484" s="107"/>
      <c r="Z484" s="107"/>
      <c r="AA484" s="107"/>
      <c r="AB484" s="107"/>
      <c r="AC484" s="107"/>
      <c r="AD484" s="107"/>
      <c r="AE484" s="107"/>
      <c r="AF484" s="107"/>
      <c r="AG484" s="107"/>
      <c r="AH484" s="107"/>
      <c r="AI484" s="111"/>
      <c r="AJ484" s="111"/>
      <c r="AK484" s="111"/>
      <c r="AL484" s="111"/>
      <c r="AM484" s="112"/>
      <c r="AN484" s="112"/>
      <c r="AO484" s="5"/>
      <c r="AP484" s="112"/>
      <c r="AQ484" s="5"/>
      <c r="AR484" s="5"/>
      <c r="AS484" s="5"/>
      <c r="AT484" s="5"/>
      <c r="AU484" s="112"/>
      <c r="AV484" s="112"/>
    </row>
    <row r="485" spans="1:48">
      <c r="A485" s="107"/>
      <c r="B485" s="107"/>
      <c r="C485" s="107"/>
      <c r="D485" s="113"/>
      <c r="E485" s="107"/>
      <c r="F485" s="109"/>
      <c r="G485" s="109"/>
      <c r="H485" s="107"/>
      <c r="I485" s="109"/>
      <c r="J485" s="107"/>
      <c r="K485" s="107"/>
      <c r="L485" s="107"/>
      <c r="M485" s="109"/>
      <c r="N485" s="108"/>
      <c r="O485" s="107"/>
      <c r="P485" s="107"/>
      <c r="Q485" s="107"/>
      <c r="R485" s="109"/>
      <c r="S485" s="107"/>
      <c r="T485" s="107"/>
      <c r="U485" s="110"/>
      <c r="V485" s="110"/>
      <c r="W485" s="107"/>
      <c r="X485" s="107"/>
      <c r="Y485" s="107"/>
      <c r="Z485" s="107"/>
      <c r="AA485" s="107"/>
      <c r="AB485" s="107"/>
      <c r="AC485" s="107"/>
      <c r="AD485" s="107"/>
      <c r="AE485" s="107"/>
      <c r="AF485" s="107"/>
      <c r="AG485" s="107"/>
      <c r="AH485" s="107"/>
      <c r="AI485" s="111"/>
      <c r="AJ485" s="111"/>
      <c r="AK485" s="111"/>
      <c r="AL485" s="111"/>
      <c r="AM485" s="112"/>
      <c r="AN485" s="112"/>
      <c r="AO485" s="5"/>
      <c r="AP485" s="112"/>
      <c r="AQ485" s="5"/>
      <c r="AR485" s="5"/>
      <c r="AS485" s="5"/>
      <c r="AT485" s="5"/>
      <c r="AU485" s="112"/>
      <c r="AV485" s="112"/>
    </row>
    <row r="486" spans="1:48">
      <c r="A486" s="107"/>
      <c r="B486" s="107"/>
      <c r="C486" s="107"/>
      <c r="D486" s="113"/>
      <c r="E486" s="107"/>
      <c r="F486" s="109"/>
      <c r="G486" s="109"/>
      <c r="H486" s="107"/>
      <c r="I486" s="109"/>
      <c r="J486" s="107"/>
      <c r="K486" s="107"/>
      <c r="L486" s="107"/>
      <c r="M486" s="109"/>
      <c r="N486" s="108"/>
      <c r="O486" s="107"/>
      <c r="P486" s="107"/>
      <c r="Q486" s="107"/>
      <c r="R486" s="109"/>
      <c r="S486" s="107"/>
      <c r="T486" s="107"/>
      <c r="U486" s="110"/>
      <c r="V486" s="110"/>
      <c r="W486" s="107"/>
      <c r="X486" s="107"/>
      <c r="Y486" s="107"/>
      <c r="Z486" s="107"/>
      <c r="AA486" s="107"/>
      <c r="AB486" s="107"/>
      <c r="AC486" s="107"/>
      <c r="AD486" s="107"/>
      <c r="AE486" s="107"/>
      <c r="AF486" s="107"/>
      <c r="AG486" s="107"/>
      <c r="AH486" s="107"/>
      <c r="AI486" s="111"/>
      <c r="AJ486" s="111"/>
      <c r="AK486" s="111"/>
      <c r="AL486" s="111"/>
      <c r="AM486" s="112"/>
      <c r="AN486" s="112"/>
      <c r="AO486" s="5"/>
      <c r="AP486" s="112"/>
      <c r="AQ486" s="5"/>
      <c r="AR486" s="5"/>
      <c r="AS486" s="5"/>
      <c r="AT486" s="5"/>
      <c r="AU486" s="112"/>
      <c r="AV486" s="112"/>
    </row>
    <row r="487" spans="1:48">
      <c r="A487" s="107"/>
      <c r="B487" s="107"/>
      <c r="C487" s="107"/>
      <c r="D487" s="113"/>
      <c r="E487" s="107"/>
      <c r="F487" s="109"/>
      <c r="G487" s="109"/>
      <c r="H487" s="107"/>
      <c r="I487" s="109"/>
      <c r="J487" s="107"/>
      <c r="K487" s="107"/>
      <c r="L487" s="107"/>
      <c r="M487" s="109"/>
      <c r="N487" s="108"/>
      <c r="O487" s="107"/>
      <c r="P487" s="107"/>
      <c r="Q487" s="107"/>
      <c r="R487" s="109"/>
      <c r="S487" s="107"/>
      <c r="T487" s="107"/>
      <c r="U487" s="110"/>
      <c r="V487" s="110"/>
      <c r="W487" s="107"/>
      <c r="X487" s="107"/>
      <c r="Y487" s="107"/>
      <c r="Z487" s="107"/>
      <c r="AA487" s="107"/>
      <c r="AB487" s="107"/>
      <c r="AC487" s="107"/>
      <c r="AD487" s="107"/>
      <c r="AE487" s="107"/>
      <c r="AF487" s="107"/>
      <c r="AG487" s="107"/>
      <c r="AH487" s="107"/>
      <c r="AI487" s="111"/>
      <c r="AJ487" s="111"/>
      <c r="AK487" s="111"/>
      <c r="AL487" s="111"/>
      <c r="AM487" s="112"/>
      <c r="AN487" s="112"/>
      <c r="AO487" s="5"/>
      <c r="AP487" s="112"/>
      <c r="AQ487" s="5"/>
      <c r="AR487" s="5"/>
      <c r="AS487" s="5"/>
      <c r="AT487" s="5"/>
      <c r="AU487" s="112"/>
      <c r="AV487" s="112"/>
    </row>
    <row r="488" spans="1:48">
      <c r="A488" s="107"/>
      <c r="B488" s="107"/>
      <c r="C488" s="107"/>
      <c r="D488" s="113"/>
      <c r="E488" s="107"/>
      <c r="F488" s="109"/>
      <c r="G488" s="109"/>
      <c r="H488" s="107"/>
      <c r="I488" s="109"/>
      <c r="J488" s="107"/>
      <c r="K488" s="107"/>
      <c r="L488" s="107"/>
      <c r="M488" s="109"/>
      <c r="N488" s="108"/>
      <c r="O488" s="107"/>
      <c r="P488" s="107"/>
      <c r="Q488" s="107"/>
      <c r="R488" s="109"/>
      <c r="S488" s="107"/>
      <c r="T488" s="107"/>
      <c r="U488" s="110"/>
      <c r="V488" s="110"/>
      <c r="W488" s="107"/>
      <c r="X488" s="107"/>
      <c r="Y488" s="107"/>
      <c r="Z488" s="107"/>
      <c r="AA488" s="107"/>
      <c r="AB488" s="107"/>
      <c r="AC488" s="107"/>
      <c r="AD488" s="107"/>
      <c r="AE488" s="107"/>
      <c r="AF488" s="107"/>
      <c r="AG488" s="107"/>
      <c r="AH488" s="107"/>
      <c r="AI488" s="111"/>
      <c r="AJ488" s="111"/>
      <c r="AK488" s="111"/>
      <c r="AL488" s="111"/>
      <c r="AM488" s="112"/>
      <c r="AN488" s="112"/>
      <c r="AO488" s="5"/>
      <c r="AP488" s="112"/>
      <c r="AQ488" s="5"/>
      <c r="AR488" s="5"/>
      <c r="AS488" s="5"/>
      <c r="AT488" s="5"/>
      <c r="AU488" s="112"/>
      <c r="AV488" s="112"/>
    </row>
    <row r="489" spans="1:48">
      <c r="A489" s="107"/>
      <c r="B489" s="107"/>
      <c r="C489" s="107"/>
      <c r="D489" s="113"/>
      <c r="E489" s="107"/>
      <c r="F489" s="109"/>
      <c r="G489" s="109"/>
      <c r="H489" s="107"/>
      <c r="I489" s="109"/>
      <c r="J489" s="107"/>
      <c r="K489" s="107"/>
      <c r="L489" s="107"/>
      <c r="M489" s="109"/>
      <c r="N489" s="108"/>
      <c r="O489" s="107"/>
      <c r="P489" s="107"/>
      <c r="Q489" s="107"/>
      <c r="R489" s="109"/>
      <c r="S489" s="107"/>
      <c r="T489" s="107"/>
      <c r="U489" s="110"/>
      <c r="V489" s="110"/>
      <c r="W489" s="107"/>
      <c r="X489" s="107"/>
      <c r="Y489" s="107"/>
      <c r="Z489" s="107"/>
      <c r="AA489" s="107"/>
      <c r="AB489" s="107"/>
      <c r="AC489" s="107"/>
      <c r="AD489" s="107"/>
      <c r="AE489" s="107"/>
      <c r="AF489" s="107"/>
      <c r="AG489" s="107"/>
      <c r="AH489" s="107"/>
      <c r="AI489" s="111"/>
      <c r="AJ489" s="111"/>
      <c r="AK489" s="111"/>
      <c r="AL489" s="111"/>
      <c r="AM489" s="112"/>
      <c r="AN489" s="112"/>
      <c r="AO489" s="5"/>
      <c r="AP489" s="112"/>
      <c r="AQ489" s="5"/>
      <c r="AR489" s="5"/>
      <c r="AS489" s="5"/>
      <c r="AT489" s="5"/>
      <c r="AU489" s="112"/>
      <c r="AV489" s="112"/>
    </row>
    <row r="490" spans="1:48">
      <c r="A490" s="107"/>
      <c r="B490" s="107"/>
      <c r="C490" s="107"/>
      <c r="D490" s="113"/>
      <c r="E490" s="107"/>
      <c r="F490" s="109"/>
      <c r="G490" s="109"/>
      <c r="H490" s="107"/>
      <c r="I490" s="109"/>
      <c r="J490" s="107"/>
      <c r="K490" s="107"/>
      <c r="L490" s="107"/>
      <c r="M490" s="109"/>
      <c r="N490" s="108"/>
      <c r="O490" s="107"/>
      <c r="P490" s="107"/>
      <c r="Q490" s="107"/>
      <c r="R490" s="109"/>
      <c r="S490" s="107"/>
      <c r="T490" s="107"/>
      <c r="U490" s="110"/>
      <c r="V490" s="110"/>
      <c r="W490" s="107"/>
      <c r="X490" s="107"/>
      <c r="Y490" s="107"/>
      <c r="Z490" s="107"/>
      <c r="AA490" s="107"/>
      <c r="AB490" s="107"/>
      <c r="AC490" s="107"/>
      <c r="AD490" s="107"/>
      <c r="AE490" s="107"/>
      <c r="AF490" s="107"/>
      <c r="AG490" s="107"/>
      <c r="AH490" s="107"/>
      <c r="AI490" s="111"/>
      <c r="AJ490" s="111"/>
      <c r="AK490" s="111"/>
      <c r="AL490" s="111"/>
      <c r="AM490" s="112"/>
      <c r="AN490" s="112"/>
      <c r="AO490" s="5"/>
      <c r="AP490" s="112"/>
      <c r="AQ490" s="5"/>
      <c r="AR490" s="5"/>
      <c r="AS490" s="5"/>
      <c r="AT490" s="5"/>
      <c r="AU490" s="112"/>
      <c r="AV490" s="112"/>
    </row>
    <row r="491" spans="1:48">
      <c r="A491" s="107"/>
      <c r="B491" s="107"/>
      <c r="C491" s="107"/>
      <c r="D491" s="113"/>
      <c r="E491" s="107"/>
      <c r="F491" s="109"/>
      <c r="G491" s="109"/>
      <c r="H491" s="107"/>
      <c r="I491" s="109"/>
      <c r="J491" s="107"/>
      <c r="K491" s="107"/>
      <c r="L491" s="107"/>
      <c r="M491" s="109"/>
      <c r="N491" s="108"/>
      <c r="O491" s="107"/>
      <c r="P491" s="107"/>
      <c r="Q491" s="107"/>
      <c r="R491" s="109"/>
      <c r="S491" s="107"/>
      <c r="T491" s="107"/>
      <c r="U491" s="110"/>
      <c r="V491" s="110"/>
      <c r="W491" s="107"/>
      <c r="X491" s="107"/>
      <c r="Y491" s="107"/>
      <c r="Z491" s="107"/>
      <c r="AA491" s="107"/>
      <c r="AB491" s="107"/>
      <c r="AC491" s="107"/>
      <c r="AD491" s="107"/>
      <c r="AE491" s="107"/>
      <c r="AF491" s="107"/>
      <c r="AG491" s="107"/>
      <c r="AH491" s="107"/>
      <c r="AI491" s="111"/>
      <c r="AJ491" s="111"/>
      <c r="AK491" s="111"/>
      <c r="AL491" s="111"/>
      <c r="AM491" s="112"/>
      <c r="AN491" s="112"/>
      <c r="AO491" s="5"/>
      <c r="AP491" s="112"/>
      <c r="AQ491" s="5"/>
      <c r="AR491" s="5"/>
      <c r="AS491" s="5"/>
      <c r="AT491" s="5"/>
      <c r="AU491" s="112"/>
      <c r="AV491" s="112"/>
    </row>
    <row r="492" spans="1:48">
      <c r="A492" s="107"/>
      <c r="B492" s="107"/>
      <c r="C492" s="107"/>
      <c r="D492" s="113"/>
      <c r="E492" s="107"/>
      <c r="F492" s="109"/>
      <c r="G492" s="109"/>
      <c r="H492" s="107"/>
      <c r="I492" s="109"/>
      <c r="J492" s="107"/>
      <c r="K492" s="107"/>
      <c r="L492" s="107"/>
      <c r="M492" s="109"/>
      <c r="N492" s="108"/>
      <c r="O492" s="107"/>
      <c r="P492" s="107"/>
      <c r="Q492" s="107"/>
      <c r="R492" s="109"/>
      <c r="S492" s="107"/>
      <c r="T492" s="107"/>
      <c r="U492" s="110"/>
      <c r="V492" s="110"/>
      <c r="W492" s="107"/>
      <c r="X492" s="107"/>
      <c r="Y492" s="107"/>
      <c r="Z492" s="107"/>
      <c r="AA492" s="107"/>
      <c r="AB492" s="107"/>
      <c r="AC492" s="107"/>
      <c r="AD492" s="107"/>
      <c r="AE492" s="107"/>
      <c r="AF492" s="107"/>
      <c r="AG492" s="107"/>
      <c r="AH492" s="107"/>
      <c r="AI492" s="111"/>
      <c r="AJ492" s="111"/>
      <c r="AK492" s="111"/>
      <c r="AL492" s="111"/>
      <c r="AM492" s="112"/>
      <c r="AN492" s="112"/>
      <c r="AO492" s="5"/>
      <c r="AP492" s="112"/>
      <c r="AQ492" s="5"/>
      <c r="AR492" s="5"/>
      <c r="AS492" s="5"/>
      <c r="AT492" s="5"/>
      <c r="AU492" s="112"/>
      <c r="AV492" s="112"/>
    </row>
    <row r="493" spans="1:48">
      <c r="A493" s="107"/>
      <c r="B493" s="107"/>
      <c r="C493" s="107"/>
      <c r="D493" s="113"/>
      <c r="E493" s="107"/>
      <c r="F493" s="109"/>
      <c r="G493" s="109"/>
      <c r="H493" s="107"/>
      <c r="I493" s="109"/>
      <c r="J493" s="107"/>
      <c r="K493" s="107"/>
      <c r="L493" s="107"/>
      <c r="M493" s="109"/>
      <c r="N493" s="108"/>
      <c r="O493" s="107"/>
      <c r="P493" s="107"/>
      <c r="Q493" s="107"/>
      <c r="R493" s="109"/>
      <c r="S493" s="107"/>
      <c r="T493" s="107"/>
      <c r="U493" s="110"/>
      <c r="V493" s="110"/>
      <c r="W493" s="107"/>
      <c r="X493" s="107"/>
      <c r="Y493" s="107"/>
      <c r="Z493" s="107"/>
      <c r="AA493" s="107"/>
      <c r="AB493" s="107"/>
      <c r="AC493" s="107"/>
      <c r="AD493" s="107"/>
      <c r="AE493" s="107"/>
      <c r="AF493" s="107"/>
      <c r="AG493" s="107"/>
      <c r="AH493" s="107"/>
      <c r="AI493" s="111"/>
      <c r="AJ493" s="111"/>
      <c r="AK493" s="111"/>
      <c r="AL493" s="111"/>
      <c r="AM493" s="112"/>
      <c r="AN493" s="112"/>
      <c r="AO493" s="5"/>
      <c r="AP493" s="112"/>
      <c r="AQ493" s="5"/>
      <c r="AR493" s="5"/>
      <c r="AS493" s="5"/>
      <c r="AT493" s="5"/>
      <c r="AU493" s="112"/>
      <c r="AV493" s="112"/>
    </row>
    <row r="494" spans="1:48">
      <c r="A494" s="107"/>
      <c r="B494" s="107"/>
      <c r="C494" s="107"/>
      <c r="D494" s="113"/>
      <c r="E494" s="107"/>
      <c r="F494" s="109"/>
      <c r="G494" s="109"/>
      <c r="H494" s="107"/>
      <c r="I494" s="109"/>
      <c r="J494" s="107"/>
      <c r="K494" s="107"/>
      <c r="L494" s="107"/>
      <c r="M494" s="109"/>
      <c r="N494" s="108"/>
      <c r="O494" s="107"/>
      <c r="P494" s="107"/>
      <c r="Q494" s="107"/>
      <c r="R494" s="109"/>
      <c r="S494" s="107"/>
      <c r="T494" s="107"/>
      <c r="U494" s="110"/>
      <c r="V494" s="110"/>
      <c r="W494" s="107"/>
      <c r="X494" s="107"/>
      <c r="Y494" s="107"/>
      <c r="Z494" s="107"/>
      <c r="AA494" s="107"/>
      <c r="AB494" s="107"/>
      <c r="AC494" s="107"/>
      <c r="AD494" s="107"/>
      <c r="AE494" s="107"/>
      <c r="AF494" s="107"/>
      <c r="AG494" s="107"/>
      <c r="AH494" s="107"/>
      <c r="AI494" s="111"/>
      <c r="AJ494" s="111"/>
      <c r="AK494" s="111"/>
      <c r="AL494" s="111"/>
      <c r="AM494" s="112"/>
      <c r="AN494" s="112"/>
      <c r="AO494" s="5"/>
      <c r="AP494" s="112"/>
      <c r="AQ494" s="5"/>
      <c r="AR494" s="5"/>
      <c r="AS494" s="5"/>
      <c r="AT494" s="5"/>
      <c r="AU494" s="112"/>
      <c r="AV494" s="112"/>
    </row>
    <row r="495" spans="1:48">
      <c r="A495" s="107"/>
      <c r="B495" s="107"/>
      <c r="C495" s="107"/>
      <c r="D495" s="113"/>
      <c r="E495" s="107"/>
      <c r="F495" s="109"/>
      <c r="G495" s="109"/>
      <c r="H495" s="107"/>
      <c r="I495" s="109"/>
      <c r="J495" s="107"/>
      <c r="K495" s="107"/>
      <c r="L495" s="107"/>
      <c r="M495" s="109"/>
      <c r="N495" s="108"/>
      <c r="O495" s="107"/>
      <c r="P495" s="107"/>
      <c r="Q495" s="107"/>
      <c r="R495" s="109"/>
      <c r="S495" s="107"/>
      <c r="T495" s="107"/>
      <c r="U495" s="110"/>
      <c r="V495" s="110"/>
      <c r="W495" s="107"/>
      <c r="X495" s="107"/>
      <c r="Y495" s="107"/>
      <c r="Z495" s="107"/>
      <c r="AA495" s="107"/>
      <c r="AB495" s="107"/>
      <c r="AC495" s="107"/>
      <c r="AD495" s="107"/>
      <c r="AE495" s="107"/>
      <c r="AF495" s="107"/>
      <c r="AG495" s="107"/>
      <c r="AH495" s="107"/>
      <c r="AI495" s="111"/>
      <c r="AJ495" s="111"/>
      <c r="AK495" s="111"/>
      <c r="AL495" s="111"/>
      <c r="AM495" s="112"/>
      <c r="AN495" s="112"/>
      <c r="AO495" s="5"/>
      <c r="AP495" s="112"/>
      <c r="AQ495" s="5"/>
      <c r="AR495" s="5"/>
      <c r="AS495" s="5"/>
      <c r="AT495" s="5"/>
      <c r="AU495" s="112"/>
      <c r="AV495" s="112"/>
    </row>
    <row r="496" spans="1:48">
      <c r="A496" s="107"/>
      <c r="B496" s="107"/>
      <c r="C496" s="107"/>
      <c r="D496" s="113"/>
      <c r="E496" s="107"/>
      <c r="F496" s="109"/>
      <c r="G496" s="109"/>
      <c r="H496" s="107"/>
      <c r="I496" s="109"/>
      <c r="J496" s="107"/>
      <c r="K496" s="107"/>
      <c r="L496" s="107"/>
      <c r="M496" s="109"/>
      <c r="N496" s="108"/>
      <c r="O496" s="107"/>
      <c r="P496" s="107"/>
      <c r="Q496" s="107"/>
      <c r="R496" s="109"/>
      <c r="S496" s="107"/>
      <c r="T496" s="107"/>
      <c r="U496" s="110"/>
      <c r="V496" s="110"/>
      <c r="W496" s="107"/>
      <c r="X496" s="107"/>
      <c r="Y496" s="107"/>
      <c r="Z496" s="107"/>
      <c r="AA496" s="107"/>
      <c r="AB496" s="107"/>
      <c r="AC496" s="107"/>
      <c r="AD496" s="107"/>
      <c r="AE496" s="107"/>
      <c r="AF496" s="107"/>
      <c r="AG496" s="107"/>
      <c r="AH496" s="107"/>
      <c r="AI496" s="111"/>
      <c r="AJ496" s="111"/>
      <c r="AK496" s="111"/>
      <c r="AL496" s="111"/>
      <c r="AM496" s="112"/>
      <c r="AN496" s="112"/>
      <c r="AO496" s="5"/>
      <c r="AP496" s="112"/>
      <c r="AQ496" s="5"/>
      <c r="AR496" s="5"/>
      <c r="AS496" s="5"/>
      <c r="AT496" s="5"/>
      <c r="AU496" s="112"/>
      <c r="AV496" s="112"/>
    </row>
    <row r="497" spans="1:48">
      <c r="A497" s="107"/>
      <c r="B497" s="107"/>
      <c r="C497" s="107"/>
      <c r="D497" s="113"/>
      <c r="E497" s="107"/>
      <c r="F497" s="109"/>
      <c r="G497" s="109"/>
      <c r="H497" s="107"/>
      <c r="I497" s="109"/>
      <c r="J497" s="107"/>
      <c r="K497" s="107"/>
      <c r="L497" s="107"/>
      <c r="M497" s="109"/>
      <c r="N497" s="108"/>
      <c r="O497" s="107"/>
      <c r="P497" s="107"/>
      <c r="Q497" s="107"/>
      <c r="R497" s="109"/>
      <c r="S497" s="107"/>
      <c r="T497" s="107"/>
      <c r="U497" s="110"/>
      <c r="V497" s="110"/>
      <c r="W497" s="107"/>
      <c r="X497" s="107"/>
      <c r="Y497" s="107"/>
      <c r="Z497" s="107"/>
      <c r="AA497" s="107"/>
      <c r="AB497" s="107"/>
      <c r="AC497" s="107"/>
      <c r="AD497" s="107"/>
      <c r="AE497" s="107"/>
      <c r="AF497" s="107"/>
      <c r="AG497" s="107"/>
      <c r="AH497" s="107"/>
      <c r="AI497" s="111"/>
      <c r="AJ497" s="111"/>
      <c r="AK497" s="111"/>
      <c r="AL497" s="111"/>
      <c r="AM497" s="112"/>
      <c r="AN497" s="112"/>
      <c r="AO497" s="5"/>
      <c r="AP497" s="112"/>
      <c r="AQ497" s="5"/>
      <c r="AR497" s="5"/>
      <c r="AS497" s="5"/>
      <c r="AT497" s="5"/>
      <c r="AU497" s="112"/>
      <c r="AV497" s="112"/>
    </row>
    <row r="498" spans="1:48">
      <c r="A498" s="107"/>
      <c r="B498" s="107"/>
      <c r="C498" s="107"/>
      <c r="D498" s="113"/>
      <c r="E498" s="107"/>
      <c r="F498" s="109"/>
      <c r="G498" s="109"/>
      <c r="H498" s="107"/>
      <c r="I498" s="109"/>
      <c r="J498" s="107"/>
      <c r="K498" s="107"/>
      <c r="L498" s="107"/>
      <c r="M498" s="109"/>
      <c r="N498" s="108"/>
      <c r="O498" s="107"/>
      <c r="P498" s="107"/>
      <c r="Q498" s="107"/>
      <c r="R498" s="109"/>
      <c r="S498" s="107"/>
      <c r="T498" s="107"/>
      <c r="U498" s="110"/>
      <c r="V498" s="110"/>
      <c r="W498" s="107"/>
      <c r="X498" s="107"/>
      <c r="Y498" s="107"/>
      <c r="Z498" s="107"/>
      <c r="AA498" s="107"/>
      <c r="AB498" s="107"/>
      <c r="AC498" s="107"/>
      <c r="AD498" s="107"/>
      <c r="AE498" s="107"/>
      <c r="AF498" s="107"/>
      <c r="AG498" s="107"/>
      <c r="AH498" s="107"/>
      <c r="AI498" s="111"/>
      <c r="AJ498" s="111"/>
      <c r="AK498" s="111"/>
      <c r="AL498" s="111"/>
      <c r="AM498" s="112"/>
      <c r="AN498" s="112"/>
      <c r="AO498" s="5"/>
      <c r="AP498" s="112"/>
      <c r="AQ498" s="5"/>
      <c r="AR498" s="5"/>
      <c r="AS498" s="5"/>
      <c r="AT498" s="5"/>
      <c r="AU498" s="112"/>
      <c r="AV498" s="112"/>
    </row>
    <row r="499" spans="1:48">
      <c r="A499" s="107"/>
      <c r="B499" s="107"/>
      <c r="C499" s="107"/>
      <c r="D499" s="113"/>
      <c r="E499" s="107"/>
      <c r="F499" s="109"/>
      <c r="G499" s="109"/>
      <c r="H499" s="107"/>
      <c r="I499" s="109"/>
      <c r="J499" s="107"/>
      <c r="K499" s="107"/>
      <c r="L499" s="107"/>
      <c r="M499" s="109"/>
      <c r="N499" s="108"/>
      <c r="O499" s="107"/>
      <c r="P499" s="107"/>
      <c r="Q499" s="107"/>
      <c r="R499" s="109"/>
      <c r="S499" s="107"/>
      <c r="T499" s="107"/>
      <c r="U499" s="110"/>
      <c r="V499" s="110"/>
      <c r="W499" s="107"/>
      <c r="X499" s="107"/>
      <c r="Y499" s="107"/>
      <c r="Z499" s="107"/>
      <c r="AA499" s="107"/>
      <c r="AB499" s="107"/>
      <c r="AC499" s="107"/>
      <c r="AD499" s="107"/>
      <c r="AE499" s="107"/>
      <c r="AF499" s="107"/>
      <c r="AG499" s="107"/>
      <c r="AH499" s="107"/>
      <c r="AI499" s="111"/>
      <c r="AJ499" s="111"/>
      <c r="AK499" s="111"/>
      <c r="AL499" s="111"/>
      <c r="AM499" s="112"/>
      <c r="AN499" s="112"/>
      <c r="AO499" s="5"/>
      <c r="AP499" s="112"/>
      <c r="AQ499" s="5"/>
      <c r="AR499" s="5"/>
      <c r="AS499" s="5"/>
      <c r="AT499" s="5"/>
      <c r="AU499" s="112"/>
      <c r="AV499" s="112"/>
    </row>
    <row r="500" spans="1:48">
      <c r="A500" s="107"/>
      <c r="B500" s="107"/>
      <c r="C500" s="107"/>
      <c r="D500" s="113"/>
      <c r="E500" s="107"/>
      <c r="F500" s="109"/>
      <c r="G500" s="109"/>
      <c r="H500" s="107"/>
      <c r="I500" s="109"/>
      <c r="J500" s="107"/>
      <c r="K500" s="107"/>
      <c r="L500" s="107"/>
      <c r="M500" s="109"/>
      <c r="N500" s="108"/>
      <c r="O500" s="107"/>
      <c r="P500" s="107"/>
      <c r="Q500" s="107"/>
      <c r="R500" s="109"/>
      <c r="S500" s="107"/>
      <c r="T500" s="107"/>
      <c r="U500" s="110"/>
      <c r="V500" s="110"/>
      <c r="W500" s="107"/>
      <c r="X500" s="107"/>
      <c r="Y500" s="107"/>
      <c r="Z500" s="107"/>
      <c r="AA500" s="107"/>
      <c r="AB500" s="107"/>
      <c r="AC500" s="107"/>
      <c r="AD500" s="107"/>
      <c r="AE500" s="107"/>
      <c r="AF500" s="107"/>
      <c r="AG500" s="107"/>
      <c r="AH500" s="107"/>
      <c r="AI500" s="111"/>
      <c r="AJ500" s="111"/>
      <c r="AK500" s="111"/>
      <c r="AL500" s="111"/>
      <c r="AM500" s="112"/>
      <c r="AN500" s="112"/>
      <c r="AO500" s="5"/>
      <c r="AP500" s="112"/>
      <c r="AQ500" s="5"/>
      <c r="AR500" s="5"/>
      <c r="AS500" s="5"/>
      <c r="AT500" s="5"/>
      <c r="AU500" s="112"/>
      <c r="AV500" s="112"/>
    </row>
    <row r="501" spans="1:48">
      <c r="A501" s="107"/>
      <c r="B501" s="107"/>
      <c r="C501" s="107"/>
      <c r="D501" s="113"/>
      <c r="E501" s="107"/>
      <c r="F501" s="109"/>
      <c r="G501" s="109"/>
      <c r="H501" s="107"/>
      <c r="I501" s="109"/>
      <c r="J501" s="107"/>
      <c r="K501" s="107"/>
      <c r="L501" s="107"/>
      <c r="M501" s="109"/>
      <c r="N501" s="108"/>
      <c r="O501" s="107"/>
      <c r="P501" s="107"/>
      <c r="Q501" s="107"/>
      <c r="R501" s="109"/>
      <c r="S501" s="107"/>
      <c r="T501" s="107"/>
      <c r="U501" s="110"/>
      <c r="V501" s="110"/>
      <c r="W501" s="107"/>
      <c r="X501" s="107"/>
      <c r="Y501" s="107"/>
      <c r="Z501" s="107"/>
      <c r="AA501" s="107"/>
      <c r="AB501" s="107"/>
      <c r="AC501" s="107"/>
      <c r="AD501" s="107"/>
      <c r="AE501" s="107"/>
      <c r="AF501" s="107"/>
      <c r="AG501" s="107"/>
      <c r="AH501" s="107"/>
      <c r="AI501" s="111"/>
      <c r="AJ501" s="111"/>
      <c r="AK501" s="111"/>
      <c r="AL501" s="111"/>
      <c r="AM501" s="112"/>
      <c r="AN501" s="112"/>
      <c r="AO501" s="5"/>
      <c r="AP501" s="112"/>
      <c r="AQ501" s="5"/>
      <c r="AR501" s="5"/>
      <c r="AS501" s="5"/>
      <c r="AT501" s="5"/>
      <c r="AU501" s="112"/>
      <c r="AV501" s="112"/>
    </row>
    <row r="502" spans="1:48">
      <c r="A502" s="107"/>
      <c r="B502" s="107"/>
      <c r="C502" s="107"/>
      <c r="D502" s="113"/>
      <c r="E502" s="107"/>
      <c r="F502" s="109"/>
      <c r="G502" s="109"/>
      <c r="H502" s="107"/>
      <c r="I502" s="109"/>
      <c r="J502" s="107"/>
      <c r="K502" s="107"/>
      <c r="L502" s="107"/>
      <c r="M502" s="109"/>
      <c r="N502" s="108"/>
      <c r="O502" s="107"/>
      <c r="P502" s="107"/>
      <c r="Q502" s="107"/>
      <c r="R502" s="109"/>
      <c r="S502" s="107"/>
      <c r="T502" s="107"/>
      <c r="U502" s="110"/>
      <c r="V502" s="110"/>
      <c r="W502" s="107"/>
      <c r="X502" s="107"/>
      <c r="Y502" s="107"/>
      <c r="Z502" s="107"/>
      <c r="AA502" s="107"/>
      <c r="AB502" s="107"/>
      <c r="AC502" s="107"/>
      <c r="AD502" s="107"/>
      <c r="AE502" s="107"/>
      <c r="AF502" s="107"/>
      <c r="AG502" s="107"/>
      <c r="AH502" s="107"/>
      <c r="AI502" s="111"/>
      <c r="AJ502" s="111"/>
      <c r="AK502" s="111"/>
      <c r="AL502" s="111"/>
      <c r="AM502" s="112"/>
      <c r="AN502" s="112"/>
      <c r="AO502" s="5"/>
      <c r="AP502" s="112"/>
      <c r="AQ502" s="5"/>
      <c r="AR502" s="5"/>
      <c r="AS502" s="5"/>
      <c r="AT502" s="5"/>
      <c r="AU502" s="112"/>
      <c r="AV502" s="112"/>
    </row>
    <row r="503" spans="1:48">
      <c r="A503" s="107"/>
      <c r="B503" s="107"/>
      <c r="C503" s="107"/>
      <c r="D503" s="113"/>
      <c r="E503" s="107"/>
      <c r="F503" s="109"/>
      <c r="G503" s="109"/>
      <c r="H503" s="107"/>
      <c r="I503" s="109"/>
      <c r="J503" s="107"/>
      <c r="K503" s="107"/>
      <c r="L503" s="107"/>
      <c r="M503" s="109"/>
      <c r="N503" s="108"/>
      <c r="O503" s="107"/>
      <c r="P503" s="107"/>
      <c r="Q503" s="107"/>
      <c r="R503" s="109"/>
      <c r="S503" s="107"/>
      <c r="T503" s="107"/>
      <c r="U503" s="110"/>
      <c r="V503" s="110"/>
      <c r="W503" s="107"/>
      <c r="X503" s="107"/>
      <c r="Y503" s="107"/>
      <c r="Z503" s="107"/>
      <c r="AA503" s="107"/>
      <c r="AB503" s="107"/>
      <c r="AC503" s="107"/>
      <c r="AD503" s="107"/>
      <c r="AE503" s="107"/>
      <c r="AF503" s="107"/>
      <c r="AG503" s="107"/>
      <c r="AH503" s="107"/>
      <c r="AI503" s="111"/>
      <c r="AJ503" s="111"/>
      <c r="AK503" s="111"/>
      <c r="AL503" s="111"/>
      <c r="AM503" s="112"/>
      <c r="AN503" s="112"/>
      <c r="AO503" s="5"/>
      <c r="AP503" s="112"/>
      <c r="AQ503" s="5"/>
      <c r="AR503" s="5"/>
      <c r="AS503" s="5"/>
      <c r="AT503" s="5"/>
      <c r="AU503" s="112"/>
      <c r="AV503" s="112"/>
    </row>
    <row r="504" spans="1:48">
      <c r="A504" s="107"/>
      <c r="B504" s="107"/>
      <c r="C504" s="107"/>
      <c r="D504" s="113"/>
      <c r="E504" s="107"/>
      <c r="F504" s="109"/>
      <c r="G504" s="109"/>
      <c r="H504" s="107"/>
      <c r="I504" s="109"/>
      <c r="J504" s="107"/>
      <c r="K504" s="107"/>
      <c r="L504" s="107"/>
      <c r="M504" s="109"/>
      <c r="N504" s="108"/>
      <c r="O504" s="107"/>
      <c r="P504" s="107"/>
      <c r="Q504" s="107"/>
      <c r="R504" s="109"/>
      <c r="S504" s="107"/>
      <c r="T504" s="107"/>
      <c r="U504" s="110"/>
      <c r="V504" s="110"/>
      <c r="W504" s="107"/>
      <c r="X504" s="107"/>
      <c r="Y504" s="107"/>
      <c r="Z504" s="107"/>
      <c r="AA504" s="107"/>
      <c r="AB504" s="107"/>
      <c r="AC504" s="107"/>
      <c r="AD504" s="107"/>
      <c r="AE504" s="107"/>
      <c r="AF504" s="107"/>
      <c r="AG504" s="107"/>
      <c r="AH504" s="107"/>
      <c r="AI504" s="111"/>
      <c r="AJ504" s="111"/>
      <c r="AK504" s="111"/>
      <c r="AL504" s="111"/>
      <c r="AM504" s="112"/>
      <c r="AN504" s="112"/>
      <c r="AO504" s="5"/>
      <c r="AP504" s="112"/>
      <c r="AQ504" s="5"/>
      <c r="AR504" s="5"/>
      <c r="AS504" s="5"/>
      <c r="AT504" s="5"/>
      <c r="AU504" s="112"/>
      <c r="AV504" s="112"/>
    </row>
    <row r="505" spans="1:48">
      <c r="A505" s="107"/>
      <c r="B505" s="107"/>
      <c r="C505" s="107"/>
      <c r="D505" s="113"/>
      <c r="E505" s="107"/>
      <c r="F505" s="109"/>
      <c r="G505" s="109"/>
      <c r="H505" s="107"/>
      <c r="I505" s="109"/>
      <c r="J505" s="107"/>
      <c r="K505" s="107"/>
      <c r="L505" s="107"/>
      <c r="M505" s="109"/>
      <c r="N505" s="108"/>
      <c r="O505" s="107"/>
      <c r="P505" s="107"/>
      <c r="Q505" s="107"/>
      <c r="R505" s="109"/>
      <c r="S505" s="107"/>
      <c r="T505" s="107"/>
      <c r="U505" s="110"/>
      <c r="V505" s="110"/>
      <c r="W505" s="107"/>
      <c r="X505" s="107"/>
      <c r="Y505" s="107"/>
      <c r="Z505" s="107"/>
      <c r="AA505" s="107"/>
      <c r="AB505" s="107"/>
      <c r="AC505" s="107"/>
      <c r="AD505" s="107"/>
      <c r="AE505" s="107"/>
      <c r="AF505" s="107"/>
      <c r="AG505" s="107"/>
      <c r="AH505" s="107"/>
      <c r="AI505" s="111"/>
      <c r="AJ505" s="111"/>
      <c r="AK505" s="111"/>
      <c r="AL505" s="111"/>
      <c r="AM505" s="112"/>
      <c r="AN505" s="112"/>
      <c r="AO505" s="5"/>
      <c r="AP505" s="112"/>
      <c r="AQ505" s="5"/>
      <c r="AR505" s="5"/>
      <c r="AS505" s="5"/>
      <c r="AT505" s="5"/>
      <c r="AU505" s="112"/>
      <c r="AV505" s="112"/>
    </row>
    <row r="506" spans="1:48">
      <c r="A506" s="107"/>
      <c r="B506" s="107"/>
      <c r="C506" s="107"/>
      <c r="D506" s="113"/>
      <c r="E506" s="107"/>
      <c r="F506" s="109"/>
      <c r="G506" s="109"/>
      <c r="H506" s="107"/>
      <c r="I506" s="109"/>
      <c r="J506" s="107"/>
      <c r="K506" s="107"/>
      <c r="L506" s="107"/>
      <c r="M506" s="109"/>
      <c r="N506" s="108"/>
      <c r="O506" s="107"/>
      <c r="P506" s="107"/>
      <c r="Q506" s="107"/>
      <c r="R506" s="109"/>
      <c r="S506" s="107"/>
      <c r="T506" s="107"/>
      <c r="U506" s="110"/>
      <c r="V506" s="110"/>
      <c r="W506" s="107"/>
      <c r="X506" s="107"/>
      <c r="Y506" s="107"/>
      <c r="Z506" s="107"/>
      <c r="AA506" s="107"/>
      <c r="AB506" s="107"/>
      <c r="AC506" s="107"/>
      <c r="AD506" s="107"/>
      <c r="AE506" s="107"/>
      <c r="AF506" s="107"/>
      <c r="AG506" s="107"/>
      <c r="AH506" s="107"/>
      <c r="AI506" s="111"/>
      <c r="AJ506" s="111"/>
      <c r="AK506" s="111"/>
      <c r="AL506" s="111"/>
      <c r="AM506" s="112"/>
      <c r="AN506" s="112"/>
      <c r="AO506" s="5"/>
      <c r="AP506" s="112"/>
      <c r="AQ506" s="5"/>
      <c r="AR506" s="5"/>
      <c r="AS506" s="5"/>
      <c r="AT506" s="5"/>
      <c r="AU506" s="112"/>
      <c r="AV506" s="112"/>
    </row>
    <row r="507" spans="1:48">
      <c r="A507" s="107"/>
      <c r="B507" s="107"/>
      <c r="C507" s="107"/>
      <c r="D507" s="113"/>
      <c r="E507" s="107"/>
      <c r="F507" s="109"/>
      <c r="G507" s="109"/>
      <c r="H507" s="107"/>
      <c r="I507" s="109"/>
      <c r="J507" s="107"/>
      <c r="K507" s="107"/>
      <c r="L507" s="107"/>
      <c r="M507" s="109"/>
      <c r="N507" s="108"/>
      <c r="O507" s="107"/>
      <c r="P507" s="107"/>
      <c r="Q507" s="107"/>
      <c r="R507" s="109"/>
      <c r="S507" s="107"/>
      <c r="T507" s="107"/>
      <c r="U507" s="110"/>
      <c r="V507" s="110"/>
      <c r="W507" s="107"/>
      <c r="X507" s="107"/>
      <c r="Y507" s="107"/>
      <c r="Z507" s="107"/>
      <c r="AA507" s="107"/>
      <c r="AB507" s="107"/>
      <c r="AC507" s="107"/>
      <c r="AD507" s="107"/>
      <c r="AE507" s="107"/>
      <c r="AF507" s="107"/>
      <c r="AG507" s="107"/>
      <c r="AH507" s="107"/>
      <c r="AI507" s="111"/>
      <c r="AJ507" s="111"/>
      <c r="AK507" s="111"/>
      <c r="AL507" s="111"/>
      <c r="AM507" s="112"/>
      <c r="AN507" s="112"/>
      <c r="AO507" s="5"/>
      <c r="AP507" s="112"/>
      <c r="AQ507" s="5"/>
      <c r="AR507" s="5"/>
      <c r="AS507" s="5"/>
      <c r="AT507" s="5"/>
      <c r="AU507" s="112"/>
      <c r="AV507" s="112"/>
    </row>
    <row r="508" spans="1:48">
      <c r="A508" s="107"/>
      <c r="B508" s="107"/>
      <c r="C508" s="107"/>
      <c r="D508" s="113"/>
      <c r="E508" s="107"/>
      <c r="F508" s="109"/>
      <c r="G508" s="109"/>
      <c r="H508" s="107"/>
      <c r="I508" s="109"/>
      <c r="J508" s="107"/>
      <c r="K508" s="107"/>
      <c r="L508" s="107"/>
      <c r="M508" s="109"/>
      <c r="N508" s="108"/>
      <c r="O508" s="107"/>
      <c r="P508" s="107"/>
      <c r="Q508" s="107"/>
      <c r="R508" s="109"/>
      <c r="S508" s="107"/>
      <c r="T508" s="107"/>
      <c r="U508" s="110"/>
      <c r="V508" s="110"/>
      <c r="W508" s="107"/>
      <c r="X508" s="107"/>
      <c r="Y508" s="107"/>
      <c r="Z508" s="107"/>
      <c r="AA508" s="107"/>
      <c r="AB508" s="107"/>
      <c r="AC508" s="107"/>
      <c r="AD508" s="107"/>
      <c r="AE508" s="107"/>
      <c r="AF508" s="107"/>
      <c r="AG508" s="107"/>
      <c r="AH508" s="107"/>
      <c r="AI508" s="111"/>
      <c r="AJ508" s="111"/>
      <c r="AK508" s="111"/>
      <c r="AL508" s="111"/>
      <c r="AM508" s="112"/>
      <c r="AN508" s="112"/>
      <c r="AO508" s="5"/>
      <c r="AP508" s="112"/>
      <c r="AQ508" s="5"/>
      <c r="AR508" s="5"/>
      <c r="AS508" s="5"/>
      <c r="AT508" s="5"/>
      <c r="AU508" s="112"/>
      <c r="AV508" s="112"/>
    </row>
    <row r="509" spans="1:48">
      <c r="A509" s="107"/>
      <c r="B509" s="107"/>
      <c r="C509" s="107"/>
      <c r="D509" s="113"/>
      <c r="E509" s="107"/>
      <c r="F509" s="109"/>
      <c r="G509" s="109"/>
      <c r="H509" s="107"/>
      <c r="I509" s="109"/>
      <c r="J509" s="107"/>
      <c r="K509" s="107"/>
      <c r="L509" s="107"/>
      <c r="M509" s="109"/>
      <c r="N509" s="108"/>
      <c r="O509" s="107"/>
      <c r="P509" s="107"/>
      <c r="Q509" s="107"/>
      <c r="R509" s="109"/>
      <c r="S509" s="107"/>
      <c r="T509" s="107"/>
      <c r="U509" s="110"/>
      <c r="V509" s="110"/>
      <c r="W509" s="107"/>
      <c r="X509" s="107"/>
      <c r="Y509" s="107"/>
      <c r="Z509" s="107"/>
      <c r="AA509" s="107"/>
      <c r="AB509" s="107"/>
      <c r="AC509" s="107"/>
      <c r="AD509" s="107"/>
      <c r="AE509" s="107"/>
      <c r="AF509" s="107"/>
      <c r="AG509" s="107"/>
      <c r="AH509" s="107"/>
      <c r="AI509" s="111"/>
      <c r="AJ509" s="111"/>
      <c r="AK509" s="111"/>
      <c r="AL509" s="111"/>
      <c r="AM509" s="112"/>
      <c r="AN509" s="112"/>
      <c r="AO509" s="5"/>
      <c r="AP509" s="112"/>
      <c r="AQ509" s="5"/>
      <c r="AR509" s="5"/>
      <c r="AS509" s="5"/>
      <c r="AT509" s="5"/>
      <c r="AU509" s="112"/>
      <c r="AV509" s="112"/>
    </row>
    <row r="510" spans="1:48">
      <c r="A510" s="107"/>
      <c r="B510" s="107"/>
      <c r="C510" s="107"/>
      <c r="D510" s="113"/>
      <c r="E510" s="107"/>
      <c r="F510" s="109"/>
      <c r="G510" s="109"/>
      <c r="H510" s="107"/>
      <c r="I510" s="109"/>
      <c r="J510" s="107"/>
      <c r="K510" s="107"/>
      <c r="L510" s="107"/>
      <c r="M510" s="109"/>
      <c r="N510" s="108"/>
      <c r="O510" s="107"/>
      <c r="P510" s="107"/>
      <c r="Q510" s="107"/>
      <c r="R510" s="109"/>
      <c r="S510" s="107"/>
      <c r="T510" s="107"/>
      <c r="U510" s="110"/>
      <c r="V510" s="110"/>
      <c r="W510" s="107"/>
      <c r="X510" s="107"/>
      <c r="Y510" s="107"/>
      <c r="Z510" s="107"/>
      <c r="AA510" s="107"/>
      <c r="AB510" s="107"/>
      <c r="AC510" s="107"/>
      <c r="AD510" s="107"/>
      <c r="AE510" s="107"/>
      <c r="AF510" s="107"/>
      <c r="AG510" s="107"/>
      <c r="AH510" s="107"/>
      <c r="AI510" s="111"/>
      <c r="AJ510" s="111"/>
      <c r="AK510" s="111"/>
      <c r="AL510" s="111"/>
      <c r="AM510" s="112"/>
      <c r="AN510" s="112"/>
      <c r="AO510" s="5"/>
      <c r="AP510" s="112"/>
      <c r="AQ510" s="5"/>
      <c r="AR510" s="5"/>
      <c r="AS510" s="5"/>
      <c r="AT510" s="5"/>
      <c r="AU510" s="112"/>
      <c r="AV510" s="112"/>
    </row>
    <row r="511" spans="1:48">
      <c r="A511" s="107"/>
      <c r="B511" s="107"/>
      <c r="C511" s="107"/>
      <c r="D511" s="113"/>
      <c r="E511" s="107"/>
      <c r="F511" s="109"/>
      <c r="G511" s="109"/>
      <c r="H511" s="107"/>
      <c r="I511" s="109"/>
      <c r="J511" s="107"/>
      <c r="K511" s="107"/>
      <c r="L511" s="107"/>
      <c r="M511" s="109"/>
      <c r="N511" s="108"/>
      <c r="O511" s="107"/>
      <c r="P511" s="107"/>
      <c r="Q511" s="107"/>
      <c r="R511" s="109"/>
      <c r="S511" s="107"/>
      <c r="T511" s="107"/>
      <c r="U511" s="110"/>
      <c r="V511" s="110"/>
      <c r="W511" s="107"/>
      <c r="X511" s="107"/>
      <c r="Y511" s="107"/>
      <c r="Z511" s="107"/>
      <c r="AA511" s="107"/>
      <c r="AB511" s="107"/>
      <c r="AC511" s="107"/>
      <c r="AD511" s="107"/>
      <c r="AE511" s="107"/>
      <c r="AF511" s="107"/>
      <c r="AG511" s="107"/>
      <c r="AH511" s="107"/>
      <c r="AI511" s="111"/>
      <c r="AJ511" s="111"/>
      <c r="AK511" s="111"/>
      <c r="AL511" s="111"/>
      <c r="AM511" s="112"/>
      <c r="AN511" s="112"/>
      <c r="AO511" s="5"/>
      <c r="AP511" s="112"/>
      <c r="AQ511" s="5"/>
      <c r="AR511" s="5"/>
      <c r="AS511" s="5"/>
      <c r="AT511" s="5"/>
      <c r="AU511" s="112"/>
      <c r="AV511" s="112"/>
    </row>
    <row r="512" spans="1:48">
      <c r="A512" s="107"/>
      <c r="B512" s="107"/>
      <c r="C512" s="107"/>
      <c r="D512" s="113"/>
      <c r="E512" s="107"/>
      <c r="F512" s="109"/>
      <c r="G512" s="109"/>
      <c r="H512" s="107"/>
      <c r="I512" s="109"/>
      <c r="J512" s="107"/>
      <c r="K512" s="107"/>
      <c r="L512" s="107"/>
      <c r="M512" s="109"/>
      <c r="N512" s="108"/>
      <c r="O512" s="107"/>
      <c r="P512" s="107"/>
      <c r="Q512" s="107"/>
      <c r="R512" s="109"/>
      <c r="S512" s="107"/>
      <c r="T512" s="107"/>
      <c r="U512" s="110"/>
      <c r="V512" s="110"/>
      <c r="W512" s="107"/>
      <c r="X512" s="107"/>
      <c r="Y512" s="107"/>
      <c r="Z512" s="107"/>
      <c r="AA512" s="107"/>
      <c r="AB512" s="107"/>
      <c r="AC512" s="107"/>
      <c r="AD512" s="107"/>
      <c r="AE512" s="107"/>
      <c r="AF512" s="107"/>
      <c r="AG512" s="107"/>
      <c r="AH512" s="107"/>
      <c r="AI512" s="111"/>
      <c r="AJ512" s="111"/>
      <c r="AK512" s="111"/>
      <c r="AL512" s="111"/>
      <c r="AM512" s="112"/>
      <c r="AN512" s="112"/>
      <c r="AO512" s="5"/>
      <c r="AP512" s="112"/>
      <c r="AQ512" s="5"/>
      <c r="AR512" s="5"/>
      <c r="AS512" s="5"/>
      <c r="AT512" s="5"/>
      <c r="AU512" s="112"/>
      <c r="AV512" s="112"/>
    </row>
    <row r="513" spans="1:48">
      <c r="A513" s="107"/>
      <c r="B513" s="107"/>
      <c r="C513" s="107"/>
      <c r="D513" s="113"/>
      <c r="E513" s="107"/>
      <c r="F513" s="109"/>
      <c r="G513" s="109"/>
      <c r="H513" s="107"/>
      <c r="I513" s="109"/>
      <c r="J513" s="107"/>
      <c r="K513" s="107"/>
      <c r="L513" s="107"/>
      <c r="M513" s="109"/>
      <c r="N513" s="108"/>
      <c r="O513" s="107"/>
      <c r="P513" s="107"/>
      <c r="Q513" s="107"/>
      <c r="R513" s="109"/>
      <c r="S513" s="107"/>
      <c r="T513" s="107"/>
      <c r="U513" s="110"/>
      <c r="V513" s="110"/>
      <c r="W513" s="107"/>
      <c r="X513" s="107"/>
      <c r="Y513" s="107"/>
      <c r="Z513" s="107"/>
      <c r="AA513" s="107"/>
      <c r="AB513" s="107"/>
      <c r="AC513" s="107"/>
      <c r="AD513" s="107"/>
      <c r="AE513" s="107"/>
      <c r="AF513" s="107"/>
      <c r="AG513" s="107"/>
      <c r="AH513" s="107"/>
      <c r="AI513" s="111"/>
      <c r="AJ513" s="111"/>
      <c r="AK513" s="111"/>
      <c r="AL513" s="111"/>
      <c r="AM513" s="112"/>
      <c r="AN513" s="112"/>
      <c r="AO513" s="5"/>
      <c r="AP513" s="112"/>
      <c r="AQ513" s="5"/>
      <c r="AR513" s="5"/>
      <c r="AS513" s="5"/>
      <c r="AT513" s="5"/>
      <c r="AU513" s="112"/>
      <c r="AV513" s="112"/>
    </row>
    <row r="514" spans="1:48">
      <c r="A514" s="107"/>
      <c r="B514" s="107"/>
      <c r="C514" s="107"/>
      <c r="D514" s="113"/>
      <c r="E514" s="107"/>
      <c r="F514" s="109"/>
      <c r="G514" s="109"/>
      <c r="H514" s="107"/>
      <c r="I514" s="109"/>
      <c r="J514" s="107"/>
      <c r="K514" s="107"/>
      <c r="L514" s="107"/>
      <c r="M514" s="109"/>
      <c r="N514" s="108"/>
      <c r="O514" s="107"/>
      <c r="P514" s="107"/>
      <c r="Q514" s="107"/>
      <c r="R514" s="109"/>
      <c r="S514" s="107"/>
      <c r="T514" s="107"/>
      <c r="U514" s="110"/>
      <c r="V514" s="110"/>
      <c r="W514" s="107"/>
      <c r="X514" s="107"/>
      <c r="Y514" s="107"/>
      <c r="Z514" s="107"/>
      <c r="AA514" s="107"/>
      <c r="AB514" s="107"/>
      <c r="AC514" s="107"/>
      <c r="AD514" s="107"/>
      <c r="AE514" s="107"/>
      <c r="AF514" s="107"/>
      <c r="AG514" s="107"/>
      <c r="AH514" s="107"/>
      <c r="AI514" s="111"/>
      <c r="AJ514" s="111"/>
      <c r="AK514" s="111"/>
      <c r="AL514" s="111"/>
      <c r="AM514" s="112"/>
      <c r="AN514" s="112"/>
      <c r="AO514" s="5"/>
      <c r="AP514" s="112"/>
      <c r="AQ514" s="5"/>
      <c r="AR514" s="5"/>
      <c r="AS514" s="5"/>
      <c r="AT514" s="5"/>
      <c r="AU514" s="112"/>
      <c r="AV514" s="112"/>
    </row>
    <row r="515" spans="1:48">
      <c r="A515" s="107"/>
      <c r="B515" s="107"/>
      <c r="C515" s="107"/>
      <c r="D515" s="113"/>
      <c r="E515" s="107"/>
      <c r="F515" s="109"/>
      <c r="G515" s="109"/>
      <c r="H515" s="107"/>
      <c r="I515" s="109"/>
      <c r="J515" s="107"/>
      <c r="K515" s="107"/>
      <c r="L515" s="107"/>
      <c r="M515" s="109"/>
      <c r="N515" s="108"/>
      <c r="O515" s="107"/>
      <c r="P515" s="107"/>
      <c r="Q515" s="107"/>
      <c r="R515" s="109"/>
      <c r="S515" s="107"/>
      <c r="T515" s="107"/>
      <c r="U515" s="110"/>
      <c r="V515" s="110"/>
      <c r="W515" s="107"/>
      <c r="X515" s="107"/>
      <c r="Y515" s="107"/>
      <c r="Z515" s="107"/>
      <c r="AA515" s="107"/>
      <c r="AB515" s="107"/>
      <c r="AC515" s="107"/>
      <c r="AD515" s="107"/>
      <c r="AE515" s="107"/>
      <c r="AF515" s="107"/>
      <c r="AG515" s="107"/>
      <c r="AH515" s="107"/>
      <c r="AI515" s="111"/>
      <c r="AJ515" s="111"/>
      <c r="AK515" s="111"/>
      <c r="AL515" s="111"/>
      <c r="AM515" s="112"/>
      <c r="AN515" s="112"/>
      <c r="AO515" s="5"/>
      <c r="AP515" s="112"/>
      <c r="AQ515" s="5"/>
      <c r="AR515" s="5"/>
      <c r="AS515" s="5"/>
      <c r="AT515" s="5"/>
      <c r="AU515" s="112"/>
      <c r="AV515" s="112"/>
    </row>
    <row r="516" spans="1:48">
      <c r="A516" s="107"/>
      <c r="B516" s="107"/>
      <c r="C516" s="107"/>
      <c r="D516" s="113"/>
      <c r="E516" s="107"/>
      <c r="F516" s="109"/>
      <c r="G516" s="109"/>
      <c r="H516" s="107"/>
      <c r="I516" s="109"/>
      <c r="J516" s="107"/>
      <c r="K516" s="107"/>
      <c r="L516" s="107"/>
      <c r="M516" s="109"/>
      <c r="N516" s="108"/>
      <c r="O516" s="107"/>
      <c r="P516" s="107"/>
      <c r="Q516" s="107"/>
      <c r="R516" s="109"/>
      <c r="S516" s="107"/>
      <c r="T516" s="107"/>
      <c r="U516" s="110"/>
      <c r="V516" s="110"/>
      <c r="W516" s="107"/>
      <c r="X516" s="107"/>
      <c r="Y516" s="107"/>
      <c r="Z516" s="107"/>
      <c r="AA516" s="107"/>
      <c r="AB516" s="107"/>
      <c r="AC516" s="107"/>
      <c r="AD516" s="107"/>
      <c r="AE516" s="107"/>
      <c r="AF516" s="107"/>
      <c r="AG516" s="107"/>
      <c r="AH516" s="107"/>
      <c r="AI516" s="111"/>
      <c r="AJ516" s="111"/>
      <c r="AK516" s="111"/>
      <c r="AL516" s="111"/>
      <c r="AM516" s="112"/>
      <c r="AN516" s="112"/>
      <c r="AO516" s="5"/>
      <c r="AP516" s="112"/>
      <c r="AQ516" s="5"/>
      <c r="AR516" s="5"/>
      <c r="AS516" s="5"/>
      <c r="AT516" s="5"/>
      <c r="AU516" s="112"/>
      <c r="AV516" s="112"/>
    </row>
    <row r="517" spans="1:48">
      <c r="A517" s="107"/>
      <c r="B517" s="107"/>
      <c r="C517" s="107"/>
      <c r="D517" s="113"/>
      <c r="E517" s="107"/>
      <c r="F517" s="109"/>
      <c r="G517" s="109"/>
      <c r="H517" s="107"/>
      <c r="I517" s="109"/>
      <c r="J517" s="107"/>
      <c r="K517" s="107"/>
      <c r="L517" s="107"/>
      <c r="M517" s="109"/>
      <c r="N517" s="108"/>
      <c r="O517" s="107"/>
      <c r="P517" s="107"/>
      <c r="Q517" s="107"/>
      <c r="R517" s="109"/>
      <c r="S517" s="107"/>
      <c r="T517" s="107"/>
      <c r="U517" s="110"/>
      <c r="V517" s="110"/>
      <c r="W517" s="107"/>
      <c r="X517" s="107"/>
      <c r="Y517" s="107"/>
      <c r="Z517" s="107"/>
      <c r="AA517" s="107"/>
      <c r="AB517" s="107"/>
      <c r="AC517" s="107"/>
      <c r="AD517" s="107"/>
      <c r="AE517" s="107"/>
      <c r="AF517" s="107"/>
      <c r="AG517" s="107"/>
      <c r="AH517" s="107"/>
      <c r="AI517" s="111"/>
      <c r="AJ517" s="111"/>
      <c r="AK517" s="111"/>
      <c r="AL517" s="111"/>
      <c r="AM517" s="112"/>
      <c r="AN517" s="112"/>
      <c r="AO517" s="5"/>
      <c r="AP517" s="112"/>
      <c r="AQ517" s="5"/>
      <c r="AR517" s="5"/>
      <c r="AS517" s="5"/>
      <c r="AT517" s="5"/>
      <c r="AU517" s="112"/>
      <c r="AV517" s="112"/>
    </row>
    <row r="518" spans="1:48">
      <c r="A518" s="107"/>
      <c r="B518" s="107"/>
      <c r="C518" s="107"/>
      <c r="D518" s="113"/>
      <c r="E518" s="107"/>
      <c r="F518" s="109"/>
      <c r="G518" s="109"/>
      <c r="H518" s="107"/>
      <c r="I518" s="109"/>
      <c r="J518" s="107"/>
      <c r="K518" s="107"/>
      <c r="L518" s="107"/>
      <c r="M518" s="109"/>
      <c r="N518" s="108"/>
      <c r="O518" s="107"/>
      <c r="P518" s="107"/>
      <c r="Q518" s="107"/>
      <c r="R518" s="109"/>
      <c r="S518" s="107"/>
      <c r="T518" s="107"/>
      <c r="U518" s="110"/>
      <c r="V518" s="110"/>
      <c r="W518" s="107"/>
      <c r="X518" s="107"/>
      <c r="Y518" s="107"/>
      <c r="Z518" s="107"/>
      <c r="AA518" s="107"/>
      <c r="AB518" s="107"/>
      <c r="AC518" s="107"/>
      <c r="AD518" s="107"/>
      <c r="AE518" s="107"/>
      <c r="AF518" s="107"/>
      <c r="AG518" s="107"/>
      <c r="AH518" s="107"/>
      <c r="AI518" s="111"/>
      <c r="AJ518" s="111"/>
      <c r="AK518" s="111"/>
      <c r="AL518" s="111"/>
      <c r="AM518" s="112"/>
      <c r="AN518" s="112"/>
      <c r="AO518" s="5"/>
      <c r="AP518" s="112"/>
      <c r="AQ518" s="5"/>
      <c r="AR518" s="5"/>
      <c r="AS518" s="5"/>
      <c r="AT518" s="5"/>
      <c r="AU518" s="112"/>
      <c r="AV518" s="112"/>
    </row>
    <row r="519" spans="1:48">
      <c r="A519" s="107"/>
      <c r="B519" s="107"/>
      <c r="C519" s="107"/>
      <c r="D519" s="113"/>
      <c r="E519" s="107"/>
      <c r="F519" s="109"/>
      <c r="G519" s="109"/>
      <c r="H519" s="107"/>
      <c r="I519" s="109"/>
      <c r="J519" s="107"/>
      <c r="K519" s="107"/>
      <c r="L519" s="107"/>
      <c r="M519" s="109"/>
      <c r="N519" s="108"/>
      <c r="O519" s="107"/>
      <c r="P519" s="107"/>
      <c r="Q519" s="107"/>
      <c r="R519" s="109"/>
      <c r="S519" s="107"/>
      <c r="T519" s="107"/>
      <c r="U519" s="110"/>
      <c r="V519" s="110"/>
      <c r="W519" s="107"/>
      <c r="X519" s="107"/>
      <c r="Y519" s="107"/>
      <c r="Z519" s="107"/>
      <c r="AA519" s="107"/>
      <c r="AB519" s="107"/>
      <c r="AC519" s="107"/>
      <c r="AD519" s="107"/>
      <c r="AE519" s="107"/>
      <c r="AF519" s="107"/>
      <c r="AG519" s="107"/>
      <c r="AH519" s="107"/>
      <c r="AI519" s="111"/>
      <c r="AJ519" s="111"/>
      <c r="AK519" s="111"/>
      <c r="AL519" s="111"/>
      <c r="AM519" s="112"/>
      <c r="AN519" s="112"/>
      <c r="AO519" s="5"/>
      <c r="AP519" s="112"/>
      <c r="AQ519" s="5"/>
      <c r="AR519" s="5"/>
      <c r="AS519" s="5"/>
      <c r="AT519" s="5"/>
      <c r="AU519" s="112"/>
      <c r="AV519" s="112"/>
    </row>
    <row r="520" spans="1:48">
      <c r="A520" s="107"/>
      <c r="B520" s="107"/>
      <c r="C520" s="107"/>
      <c r="D520" s="113"/>
      <c r="E520" s="107"/>
      <c r="F520" s="109"/>
      <c r="G520" s="109"/>
      <c r="H520" s="107"/>
      <c r="I520" s="109"/>
      <c r="J520" s="107"/>
      <c r="K520" s="107"/>
      <c r="L520" s="107"/>
      <c r="M520" s="109"/>
      <c r="N520" s="108"/>
      <c r="O520" s="107"/>
      <c r="P520" s="107"/>
      <c r="Q520" s="107"/>
      <c r="R520" s="109"/>
      <c r="S520" s="107"/>
      <c r="T520" s="107"/>
      <c r="U520" s="110"/>
      <c r="V520" s="110"/>
      <c r="W520" s="107"/>
      <c r="X520" s="107"/>
      <c r="Y520" s="107"/>
      <c r="Z520" s="107"/>
      <c r="AA520" s="107"/>
      <c r="AB520" s="107"/>
      <c r="AC520" s="107"/>
      <c r="AD520" s="107"/>
      <c r="AE520" s="107"/>
      <c r="AF520" s="107"/>
      <c r="AG520" s="107"/>
      <c r="AH520" s="107"/>
      <c r="AI520" s="111"/>
      <c r="AJ520" s="111"/>
      <c r="AK520" s="111"/>
      <c r="AL520" s="111"/>
      <c r="AM520" s="112"/>
      <c r="AN520" s="112"/>
      <c r="AO520" s="5"/>
      <c r="AP520" s="112"/>
      <c r="AQ520" s="5"/>
      <c r="AR520" s="5"/>
      <c r="AS520" s="5"/>
      <c r="AT520" s="5"/>
      <c r="AU520" s="112"/>
      <c r="AV520" s="112"/>
    </row>
    <row r="521" spans="1:48">
      <c r="A521" s="107"/>
      <c r="B521" s="107"/>
      <c r="C521" s="107"/>
      <c r="D521" s="113"/>
      <c r="E521" s="107"/>
      <c r="F521" s="109"/>
      <c r="G521" s="109"/>
      <c r="H521" s="107"/>
      <c r="I521" s="109"/>
      <c r="J521" s="107"/>
      <c r="K521" s="107"/>
      <c r="L521" s="107"/>
      <c r="M521" s="109"/>
      <c r="N521" s="108"/>
      <c r="O521" s="107"/>
      <c r="P521" s="107"/>
      <c r="Q521" s="107"/>
      <c r="R521" s="109"/>
      <c r="S521" s="107"/>
      <c r="T521" s="107"/>
      <c r="U521" s="110"/>
      <c r="V521" s="110"/>
      <c r="W521" s="107"/>
      <c r="X521" s="107"/>
      <c r="Y521" s="107"/>
      <c r="Z521" s="107"/>
      <c r="AA521" s="107"/>
      <c r="AB521" s="107"/>
      <c r="AC521" s="107"/>
      <c r="AD521" s="107"/>
      <c r="AE521" s="107"/>
      <c r="AF521" s="107"/>
      <c r="AG521" s="107"/>
      <c r="AH521" s="107"/>
      <c r="AI521" s="111"/>
      <c r="AJ521" s="111"/>
      <c r="AK521" s="111"/>
      <c r="AL521" s="111"/>
      <c r="AM521" s="112"/>
      <c r="AN521" s="112"/>
      <c r="AO521" s="5"/>
      <c r="AP521" s="112"/>
      <c r="AQ521" s="5"/>
      <c r="AR521" s="5"/>
      <c r="AS521" s="5"/>
      <c r="AT521" s="5"/>
      <c r="AU521" s="112"/>
      <c r="AV521" s="112"/>
    </row>
    <row r="522" spans="1:48">
      <c r="A522" s="107"/>
      <c r="B522" s="107"/>
      <c r="C522" s="107"/>
      <c r="D522" s="113"/>
      <c r="E522" s="107"/>
      <c r="F522" s="109"/>
      <c r="G522" s="109"/>
      <c r="H522" s="107"/>
      <c r="I522" s="109"/>
      <c r="J522" s="107"/>
      <c r="K522" s="107"/>
      <c r="L522" s="107"/>
      <c r="M522" s="109"/>
      <c r="N522" s="108"/>
      <c r="O522" s="107"/>
      <c r="P522" s="107"/>
      <c r="Q522" s="107"/>
      <c r="R522" s="109"/>
      <c r="S522" s="107"/>
      <c r="T522" s="107"/>
      <c r="U522" s="110"/>
      <c r="V522" s="110"/>
      <c r="W522" s="107"/>
      <c r="X522" s="107"/>
      <c r="Y522" s="107"/>
      <c r="Z522" s="107"/>
      <c r="AA522" s="107"/>
      <c r="AB522" s="107"/>
      <c r="AC522" s="107"/>
      <c r="AD522" s="107"/>
      <c r="AE522" s="107"/>
      <c r="AF522" s="107"/>
      <c r="AG522" s="107"/>
      <c r="AH522" s="107"/>
      <c r="AI522" s="111"/>
      <c r="AJ522" s="111"/>
      <c r="AK522" s="111"/>
      <c r="AL522" s="111"/>
      <c r="AM522" s="112"/>
      <c r="AN522" s="112"/>
      <c r="AO522" s="5"/>
      <c r="AP522" s="112"/>
      <c r="AQ522" s="5"/>
      <c r="AR522" s="5"/>
      <c r="AS522" s="5"/>
      <c r="AT522" s="5"/>
      <c r="AU522" s="112"/>
      <c r="AV522" s="112"/>
    </row>
    <row r="523" spans="1:48">
      <c r="A523" s="107"/>
      <c r="B523" s="107"/>
      <c r="C523" s="107"/>
      <c r="D523" s="113"/>
      <c r="E523" s="107"/>
      <c r="F523" s="109"/>
      <c r="G523" s="109"/>
      <c r="H523" s="107"/>
      <c r="I523" s="109"/>
      <c r="J523" s="107"/>
      <c r="K523" s="107"/>
      <c r="L523" s="107"/>
      <c r="M523" s="109"/>
      <c r="N523" s="108"/>
      <c r="O523" s="107"/>
      <c r="P523" s="107"/>
      <c r="Q523" s="107"/>
      <c r="R523" s="109"/>
      <c r="S523" s="107"/>
      <c r="T523" s="107"/>
      <c r="U523" s="110"/>
      <c r="V523" s="110"/>
      <c r="W523" s="107"/>
      <c r="X523" s="107"/>
      <c r="Y523" s="107"/>
      <c r="Z523" s="107"/>
      <c r="AA523" s="107"/>
      <c r="AB523" s="107"/>
      <c r="AC523" s="107"/>
      <c r="AD523" s="107"/>
      <c r="AE523" s="107"/>
      <c r="AF523" s="107"/>
      <c r="AG523" s="107"/>
      <c r="AH523" s="107"/>
      <c r="AI523" s="111"/>
      <c r="AJ523" s="111"/>
      <c r="AK523" s="111"/>
      <c r="AL523" s="111"/>
      <c r="AM523" s="112"/>
      <c r="AN523" s="112"/>
      <c r="AO523" s="5"/>
      <c r="AP523" s="112"/>
      <c r="AQ523" s="5"/>
      <c r="AR523" s="5"/>
      <c r="AS523" s="5"/>
      <c r="AT523" s="5"/>
      <c r="AU523" s="112"/>
      <c r="AV523" s="112"/>
    </row>
    <row r="524" spans="1:48">
      <c r="A524" s="107"/>
      <c r="B524" s="107"/>
      <c r="C524" s="107"/>
      <c r="D524" s="113"/>
      <c r="E524" s="107"/>
      <c r="F524" s="109"/>
      <c r="G524" s="109"/>
      <c r="H524" s="107"/>
      <c r="I524" s="109"/>
      <c r="J524" s="107"/>
      <c r="K524" s="107"/>
      <c r="L524" s="107"/>
      <c r="M524" s="109"/>
      <c r="N524" s="108"/>
      <c r="O524" s="107"/>
      <c r="P524" s="107"/>
      <c r="Q524" s="107"/>
      <c r="R524" s="109"/>
      <c r="S524" s="107"/>
      <c r="T524" s="107"/>
      <c r="U524" s="110"/>
      <c r="V524" s="110"/>
      <c r="W524" s="107"/>
      <c r="X524" s="107"/>
      <c r="Y524" s="107"/>
      <c r="Z524" s="107"/>
      <c r="AA524" s="107"/>
      <c r="AB524" s="107"/>
      <c r="AC524" s="107"/>
      <c r="AD524" s="107"/>
      <c r="AE524" s="107"/>
      <c r="AF524" s="107"/>
      <c r="AG524" s="107"/>
      <c r="AH524" s="107"/>
      <c r="AI524" s="111"/>
      <c r="AJ524" s="111"/>
      <c r="AK524" s="111"/>
      <c r="AL524" s="111"/>
      <c r="AM524" s="112"/>
      <c r="AN524" s="112"/>
      <c r="AO524" s="5"/>
      <c r="AP524" s="112"/>
      <c r="AQ524" s="5"/>
      <c r="AR524" s="5"/>
      <c r="AS524" s="5"/>
      <c r="AT524" s="5"/>
      <c r="AU524" s="112"/>
      <c r="AV524" s="112"/>
    </row>
    <row r="525" spans="1:48">
      <c r="A525" s="107"/>
      <c r="B525" s="107"/>
      <c r="C525" s="107"/>
      <c r="D525" s="113"/>
      <c r="E525" s="107"/>
      <c r="F525" s="109"/>
      <c r="G525" s="109"/>
      <c r="H525" s="107"/>
      <c r="I525" s="109"/>
      <c r="J525" s="107"/>
      <c r="K525" s="107"/>
      <c r="L525" s="107"/>
      <c r="M525" s="109"/>
      <c r="N525" s="108"/>
      <c r="O525" s="107"/>
      <c r="P525" s="107"/>
      <c r="Q525" s="107"/>
      <c r="R525" s="109"/>
      <c r="S525" s="107"/>
      <c r="T525" s="107"/>
      <c r="U525" s="110"/>
      <c r="V525" s="110"/>
      <c r="W525" s="107"/>
      <c r="X525" s="107"/>
      <c r="Y525" s="107"/>
      <c r="Z525" s="107"/>
      <c r="AA525" s="107"/>
      <c r="AB525" s="107"/>
      <c r="AC525" s="107"/>
      <c r="AD525" s="107"/>
      <c r="AE525" s="107"/>
      <c r="AF525" s="107"/>
      <c r="AG525" s="107"/>
      <c r="AH525" s="107"/>
      <c r="AI525" s="111"/>
      <c r="AJ525" s="111"/>
      <c r="AK525" s="111"/>
      <c r="AL525" s="111"/>
      <c r="AM525" s="112"/>
      <c r="AN525" s="112"/>
      <c r="AO525" s="5"/>
      <c r="AP525" s="112"/>
      <c r="AQ525" s="5"/>
      <c r="AR525" s="5"/>
      <c r="AS525" s="5"/>
      <c r="AT525" s="5"/>
      <c r="AU525" s="112"/>
      <c r="AV525" s="112"/>
    </row>
    <row r="526" spans="1:48">
      <c r="A526" s="107"/>
      <c r="B526" s="107"/>
      <c r="C526" s="107"/>
      <c r="D526" s="113"/>
      <c r="E526" s="107"/>
      <c r="F526" s="109"/>
      <c r="G526" s="109"/>
      <c r="H526" s="107"/>
      <c r="I526" s="109"/>
      <c r="J526" s="107"/>
      <c r="K526" s="107"/>
      <c r="L526" s="107"/>
      <c r="M526" s="109"/>
      <c r="N526" s="108"/>
      <c r="O526" s="107"/>
      <c r="P526" s="107"/>
      <c r="Q526" s="107"/>
      <c r="R526" s="109"/>
      <c r="S526" s="107"/>
      <c r="T526" s="107"/>
      <c r="U526" s="110"/>
      <c r="V526" s="110"/>
      <c r="W526" s="107"/>
      <c r="X526" s="107"/>
      <c r="Y526" s="107"/>
      <c r="Z526" s="107"/>
      <c r="AA526" s="107"/>
      <c r="AB526" s="107"/>
      <c r="AC526" s="107"/>
      <c r="AD526" s="107"/>
      <c r="AE526" s="107"/>
      <c r="AF526" s="107"/>
      <c r="AG526" s="107"/>
      <c r="AH526" s="107"/>
      <c r="AI526" s="111"/>
      <c r="AJ526" s="111"/>
      <c r="AK526" s="111"/>
      <c r="AL526" s="111"/>
      <c r="AM526" s="112"/>
      <c r="AN526" s="112"/>
      <c r="AO526" s="5"/>
      <c r="AP526" s="112"/>
      <c r="AQ526" s="5"/>
      <c r="AR526" s="5"/>
      <c r="AS526" s="5"/>
      <c r="AT526" s="5"/>
      <c r="AU526" s="112"/>
      <c r="AV526" s="112"/>
    </row>
    <row r="527" spans="1:48">
      <c r="A527" s="107"/>
      <c r="B527" s="107"/>
      <c r="C527" s="107"/>
      <c r="D527" s="113"/>
      <c r="E527" s="107"/>
      <c r="F527" s="109"/>
      <c r="G527" s="109"/>
      <c r="H527" s="107"/>
      <c r="I527" s="109"/>
      <c r="J527" s="107"/>
      <c r="K527" s="107"/>
      <c r="L527" s="107"/>
      <c r="M527" s="109"/>
      <c r="N527" s="108"/>
      <c r="O527" s="107"/>
      <c r="P527" s="107"/>
      <c r="Q527" s="107"/>
      <c r="R527" s="109"/>
      <c r="S527" s="107"/>
      <c r="T527" s="107"/>
      <c r="U527" s="110"/>
      <c r="V527" s="110"/>
      <c r="W527" s="107"/>
      <c r="X527" s="107"/>
      <c r="Y527" s="107"/>
      <c r="Z527" s="107"/>
      <c r="AA527" s="107"/>
      <c r="AB527" s="107"/>
      <c r="AC527" s="107"/>
      <c r="AD527" s="107"/>
      <c r="AE527" s="107"/>
      <c r="AF527" s="107"/>
      <c r="AG527" s="107"/>
      <c r="AH527" s="107"/>
      <c r="AI527" s="111"/>
      <c r="AJ527" s="111"/>
      <c r="AK527" s="111"/>
      <c r="AL527" s="111"/>
      <c r="AM527" s="112"/>
      <c r="AN527" s="112"/>
      <c r="AO527" s="5"/>
      <c r="AP527" s="112"/>
      <c r="AQ527" s="5"/>
      <c r="AR527" s="5"/>
      <c r="AS527" s="5"/>
      <c r="AT527" s="5"/>
      <c r="AU527" s="112"/>
      <c r="AV527" s="112"/>
    </row>
    <row r="528" spans="1:48">
      <c r="A528" s="107"/>
      <c r="B528" s="107"/>
      <c r="C528" s="107"/>
      <c r="D528" s="113"/>
      <c r="E528" s="107"/>
      <c r="F528" s="109"/>
      <c r="G528" s="109"/>
      <c r="H528" s="107"/>
      <c r="I528" s="109"/>
      <c r="J528" s="107"/>
      <c r="K528" s="107"/>
      <c r="L528" s="107"/>
      <c r="M528" s="109"/>
      <c r="N528" s="108"/>
      <c r="O528" s="107"/>
      <c r="P528" s="107"/>
      <c r="Q528" s="107"/>
      <c r="R528" s="109"/>
      <c r="S528" s="107"/>
      <c r="T528" s="107"/>
      <c r="U528" s="110"/>
      <c r="V528" s="110"/>
      <c r="W528" s="107"/>
      <c r="X528" s="107"/>
      <c r="Y528" s="107"/>
      <c r="Z528" s="107"/>
      <c r="AA528" s="107"/>
      <c r="AB528" s="107"/>
      <c r="AC528" s="107"/>
      <c r="AD528" s="107"/>
      <c r="AE528" s="107"/>
      <c r="AF528" s="107"/>
      <c r="AG528" s="107"/>
      <c r="AH528" s="107"/>
      <c r="AI528" s="111"/>
      <c r="AJ528" s="111"/>
      <c r="AK528" s="111"/>
      <c r="AL528" s="111"/>
      <c r="AM528" s="112"/>
      <c r="AN528" s="112"/>
      <c r="AO528" s="5"/>
      <c r="AP528" s="112"/>
      <c r="AQ528" s="5"/>
      <c r="AR528" s="5"/>
      <c r="AS528" s="5"/>
      <c r="AT528" s="5"/>
      <c r="AU528" s="112"/>
      <c r="AV528" s="112"/>
    </row>
    <row r="529" spans="1:48">
      <c r="A529" s="107"/>
      <c r="B529" s="107"/>
      <c r="C529" s="107"/>
      <c r="D529" s="113"/>
      <c r="E529" s="107"/>
      <c r="F529" s="109"/>
      <c r="G529" s="109"/>
      <c r="H529" s="107"/>
      <c r="I529" s="109"/>
      <c r="J529" s="107"/>
      <c r="K529" s="107"/>
      <c r="L529" s="107"/>
      <c r="M529" s="109"/>
      <c r="N529" s="108"/>
      <c r="O529" s="107"/>
      <c r="P529" s="107"/>
      <c r="Q529" s="107"/>
      <c r="R529" s="109"/>
      <c r="S529" s="107"/>
      <c r="T529" s="107"/>
      <c r="U529" s="110"/>
      <c r="V529" s="110"/>
      <c r="W529" s="107"/>
      <c r="X529" s="107"/>
      <c r="Y529" s="107"/>
      <c r="Z529" s="107"/>
      <c r="AA529" s="107"/>
      <c r="AB529" s="107"/>
      <c r="AC529" s="107"/>
      <c r="AD529" s="107"/>
      <c r="AE529" s="107"/>
      <c r="AF529" s="107"/>
      <c r="AG529" s="107"/>
      <c r="AH529" s="107"/>
      <c r="AI529" s="111"/>
      <c r="AJ529" s="111"/>
      <c r="AK529" s="111"/>
      <c r="AL529" s="111"/>
      <c r="AM529" s="112"/>
      <c r="AN529" s="112"/>
      <c r="AO529" s="5"/>
      <c r="AP529" s="112"/>
      <c r="AQ529" s="5"/>
      <c r="AR529" s="5"/>
      <c r="AS529" s="5"/>
      <c r="AT529" s="5"/>
      <c r="AU529" s="112"/>
      <c r="AV529" s="112"/>
    </row>
    <row r="530" spans="1:48">
      <c r="A530" s="107"/>
      <c r="B530" s="107"/>
      <c r="C530" s="107"/>
      <c r="D530" s="113"/>
      <c r="E530" s="107"/>
      <c r="F530" s="109"/>
      <c r="G530" s="109"/>
      <c r="H530" s="107"/>
      <c r="I530" s="109"/>
      <c r="J530" s="107"/>
      <c r="K530" s="107"/>
      <c r="L530" s="107"/>
      <c r="M530" s="109"/>
      <c r="N530" s="108"/>
      <c r="O530" s="107"/>
      <c r="P530" s="107"/>
      <c r="Q530" s="107"/>
      <c r="R530" s="109"/>
      <c r="S530" s="107"/>
      <c r="T530" s="107"/>
      <c r="U530" s="110"/>
      <c r="V530" s="110"/>
      <c r="W530" s="107"/>
      <c r="X530" s="107"/>
      <c r="Y530" s="107"/>
      <c r="Z530" s="107"/>
      <c r="AA530" s="107"/>
      <c r="AB530" s="107"/>
      <c r="AC530" s="107"/>
      <c r="AD530" s="107"/>
      <c r="AE530" s="107"/>
      <c r="AF530" s="107"/>
      <c r="AG530" s="107"/>
      <c r="AH530" s="107"/>
      <c r="AI530" s="111"/>
      <c r="AJ530" s="111"/>
      <c r="AK530" s="111"/>
      <c r="AL530" s="111"/>
      <c r="AM530" s="112"/>
      <c r="AN530" s="112"/>
      <c r="AO530" s="5"/>
      <c r="AP530" s="112"/>
      <c r="AQ530" s="5"/>
      <c r="AR530" s="5"/>
      <c r="AS530" s="5"/>
      <c r="AT530" s="5"/>
      <c r="AU530" s="112"/>
      <c r="AV530" s="112"/>
    </row>
    <row r="531" spans="1:48">
      <c r="A531" s="107"/>
      <c r="B531" s="107"/>
      <c r="C531" s="107"/>
      <c r="D531" s="113"/>
      <c r="E531" s="107"/>
      <c r="F531" s="109"/>
      <c r="G531" s="109"/>
      <c r="H531" s="107"/>
      <c r="I531" s="109"/>
      <c r="J531" s="107"/>
      <c r="K531" s="107"/>
      <c r="L531" s="107"/>
      <c r="M531" s="109"/>
      <c r="N531" s="108"/>
      <c r="O531" s="107"/>
      <c r="P531" s="107"/>
      <c r="Q531" s="107"/>
      <c r="R531" s="109"/>
      <c r="S531" s="107"/>
      <c r="T531" s="107"/>
      <c r="U531" s="110"/>
      <c r="V531" s="110"/>
      <c r="W531" s="107"/>
      <c r="X531" s="107"/>
      <c r="Y531" s="107"/>
      <c r="Z531" s="107"/>
      <c r="AA531" s="107"/>
      <c r="AB531" s="107"/>
      <c r="AC531" s="107"/>
      <c r="AD531" s="107"/>
      <c r="AE531" s="107"/>
      <c r="AF531" s="107"/>
      <c r="AG531" s="107"/>
      <c r="AH531" s="107"/>
      <c r="AI531" s="111"/>
      <c r="AJ531" s="111"/>
      <c r="AK531" s="111"/>
      <c r="AL531" s="111"/>
      <c r="AM531" s="112"/>
      <c r="AN531" s="112"/>
      <c r="AO531" s="5"/>
      <c r="AP531" s="112"/>
      <c r="AQ531" s="5"/>
      <c r="AR531" s="5"/>
      <c r="AS531" s="5"/>
      <c r="AT531" s="5"/>
      <c r="AU531" s="112"/>
      <c r="AV531" s="112"/>
    </row>
    <row r="532" spans="1:48">
      <c r="A532" s="107"/>
      <c r="B532" s="107"/>
      <c r="C532" s="107"/>
      <c r="D532" s="113"/>
      <c r="E532" s="107"/>
      <c r="F532" s="109"/>
      <c r="G532" s="109"/>
      <c r="H532" s="107"/>
      <c r="I532" s="109"/>
      <c r="J532" s="107"/>
      <c r="K532" s="107"/>
      <c r="L532" s="107"/>
      <c r="M532" s="109"/>
      <c r="N532" s="108"/>
      <c r="O532" s="107"/>
      <c r="P532" s="107"/>
      <c r="Q532" s="107"/>
      <c r="R532" s="109"/>
      <c r="S532" s="107"/>
      <c r="T532" s="107"/>
      <c r="U532" s="110"/>
      <c r="V532" s="110"/>
      <c r="W532" s="107"/>
      <c r="X532" s="107"/>
      <c r="Y532" s="107"/>
      <c r="Z532" s="107"/>
      <c r="AA532" s="107"/>
      <c r="AB532" s="107"/>
      <c r="AC532" s="107"/>
      <c r="AD532" s="107"/>
      <c r="AE532" s="107"/>
      <c r="AF532" s="107"/>
      <c r="AG532" s="107"/>
      <c r="AH532" s="107"/>
      <c r="AI532" s="111"/>
      <c r="AJ532" s="111"/>
      <c r="AK532" s="111"/>
      <c r="AL532" s="111"/>
      <c r="AM532" s="112"/>
      <c r="AN532" s="112"/>
      <c r="AO532" s="5"/>
      <c r="AP532" s="112"/>
      <c r="AQ532" s="5"/>
      <c r="AR532" s="5"/>
      <c r="AS532" s="5"/>
      <c r="AT532" s="5"/>
      <c r="AU532" s="112"/>
      <c r="AV532" s="112"/>
    </row>
    <row r="533" spans="1:48">
      <c r="A533" s="107"/>
      <c r="B533" s="107"/>
      <c r="C533" s="107"/>
      <c r="D533" s="113"/>
      <c r="E533" s="107"/>
      <c r="F533" s="109"/>
      <c r="G533" s="109"/>
      <c r="H533" s="107"/>
      <c r="I533" s="109"/>
      <c r="J533" s="107"/>
      <c r="K533" s="107"/>
      <c r="L533" s="107"/>
      <c r="M533" s="109"/>
      <c r="N533" s="108"/>
      <c r="O533" s="107"/>
      <c r="P533" s="107"/>
      <c r="Q533" s="107"/>
      <c r="R533" s="109"/>
      <c r="S533" s="107"/>
      <c r="T533" s="107"/>
      <c r="U533" s="110"/>
      <c r="V533" s="110"/>
      <c r="W533" s="107"/>
      <c r="X533" s="107"/>
      <c r="Y533" s="107"/>
      <c r="Z533" s="107"/>
      <c r="AA533" s="107"/>
      <c r="AB533" s="107"/>
      <c r="AC533" s="107"/>
      <c r="AD533" s="107"/>
      <c r="AE533" s="107"/>
      <c r="AF533" s="107"/>
      <c r="AG533" s="107"/>
      <c r="AH533" s="107"/>
      <c r="AI533" s="111"/>
      <c r="AJ533" s="111"/>
      <c r="AK533" s="111"/>
      <c r="AL533" s="111"/>
      <c r="AM533" s="112"/>
      <c r="AN533" s="112"/>
      <c r="AO533" s="5"/>
      <c r="AP533" s="112"/>
      <c r="AQ533" s="5"/>
      <c r="AR533" s="5"/>
      <c r="AS533" s="5"/>
      <c r="AT533" s="5"/>
      <c r="AU533" s="112"/>
      <c r="AV533" s="112"/>
    </row>
    <row r="534" spans="1:48">
      <c r="A534" s="107"/>
      <c r="B534" s="107"/>
      <c r="C534" s="107"/>
      <c r="D534" s="113"/>
      <c r="E534" s="107"/>
      <c r="F534" s="109"/>
      <c r="G534" s="109"/>
      <c r="H534" s="107"/>
      <c r="I534" s="109"/>
      <c r="J534" s="107"/>
      <c r="K534" s="107"/>
      <c r="L534" s="107"/>
      <c r="M534" s="109"/>
      <c r="N534" s="108"/>
      <c r="O534" s="107"/>
      <c r="P534" s="107"/>
      <c r="Q534" s="107"/>
      <c r="R534" s="109"/>
      <c r="S534" s="107"/>
      <c r="T534" s="107"/>
      <c r="U534" s="110"/>
      <c r="V534" s="110"/>
      <c r="W534" s="107"/>
      <c r="X534" s="107"/>
      <c r="Y534" s="107"/>
      <c r="Z534" s="107"/>
      <c r="AA534" s="107"/>
      <c r="AB534" s="107"/>
      <c r="AC534" s="107"/>
      <c r="AD534" s="107"/>
      <c r="AE534" s="107"/>
      <c r="AF534" s="107"/>
      <c r="AG534" s="107"/>
      <c r="AH534" s="107"/>
      <c r="AI534" s="111"/>
      <c r="AJ534" s="111"/>
      <c r="AK534" s="111"/>
      <c r="AL534" s="111"/>
      <c r="AM534" s="112"/>
      <c r="AN534" s="112"/>
      <c r="AO534" s="5"/>
      <c r="AP534" s="112"/>
      <c r="AQ534" s="5"/>
      <c r="AR534" s="5"/>
      <c r="AS534" s="5"/>
      <c r="AT534" s="5"/>
      <c r="AU534" s="112"/>
      <c r="AV534" s="112"/>
    </row>
    <row r="535" spans="1:48">
      <c r="A535" s="107"/>
      <c r="B535" s="107"/>
      <c r="C535" s="107"/>
      <c r="D535" s="113"/>
      <c r="E535" s="107"/>
      <c r="F535" s="109"/>
      <c r="G535" s="109"/>
      <c r="H535" s="107"/>
      <c r="I535" s="109"/>
      <c r="J535" s="107"/>
      <c r="K535" s="107"/>
      <c r="L535" s="107"/>
      <c r="M535" s="109"/>
      <c r="N535" s="108"/>
      <c r="O535" s="107"/>
      <c r="P535" s="107"/>
      <c r="Q535" s="107"/>
      <c r="R535" s="109"/>
      <c r="S535" s="107"/>
      <c r="T535" s="107"/>
      <c r="U535" s="110"/>
      <c r="V535" s="110"/>
      <c r="W535" s="107"/>
      <c r="X535" s="107"/>
      <c r="Y535" s="107"/>
      <c r="Z535" s="107"/>
      <c r="AA535" s="107"/>
      <c r="AB535" s="107"/>
      <c r="AC535" s="107"/>
      <c r="AD535" s="107"/>
      <c r="AE535" s="107"/>
      <c r="AF535" s="107"/>
      <c r="AG535" s="107"/>
      <c r="AH535" s="107"/>
      <c r="AI535" s="111"/>
      <c r="AJ535" s="111"/>
      <c r="AK535" s="111"/>
      <c r="AL535" s="111"/>
      <c r="AM535" s="112"/>
      <c r="AN535" s="112"/>
      <c r="AO535" s="5"/>
      <c r="AP535" s="112"/>
      <c r="AQ535" s="5"/>
      <c r="AR535" s="5"/>
      <c r="AS535" s="5"/>
      <c r="AT535" s="5"/>
      <c r="AU535" s="112"/>
      <c r="AV535" s="112"/>
    </row>
    <row r="536" spans="1:48">
      <c r="A536" s="107"/>
      <c r="B536" s="107"/>
      <c r="C536" s="107"/>
      <c r="D536" s="113"/>
      <c r="E536" s="107"/>
      <c r="F536" s="109"/>
      <c r="G536" s="109"/>
      <c r="H536" s="107"/>
      <c r="I536" s="109"/>
      <c r="J536" s="107"/>
      <c r="K536" s="107"/>
      <c r="L536" s="107"/>
      <c r="M536" s="109"/>
      <c r="N536" s="108"/>
      <c r="O536" s="107"/>
      <c r="P536" s="107"/>
      <c r="Q536" s="107"/>
      <c r="R536" s="109"/>
      <c r="S536" s="107"/>
      <c r="T536" s="107"/>
      <c r="U536" s="110"/>
      <c r="V536" s="110"/>
      <c r="W536" s="107"/>
      <c r="X536" s="107"/>
      <c r="Y536" s="107"/>
      <c r="Z536" s="107"/>
      <c r="AA536" s="107"/>
      <c r="AB536" s="107"/>
      <c r="AC536" s="107"/>
      <c r="AD536" s="107"/>
      <c r="AE536" s="107"/>
      <c r="AF536" s="107"/>
      <c r="AG536" s="107"/>
      <c r="AH536" s="107"/>
      <c r="AI536" s="111"/>
      <c r="AJ536" s="111"/>
      <c r="AK536" s="111"/>
      <c r="AL536" s="111"/>
      <c r="AM536" s="112"/>
      <c r="AN536" s="112"/>
      <c r="AO536" s="5"/>
      <c r="AP536" s="112"/>
      <c r="AQ536" s="5"/>
      <c r="AR536" s="5"/>
      <c r="AS536" s="5"/>
      <c r="AT536" s="5"/>
      <c r="AU536" s="112"/>
      <c r="AV536" s="112"/>
    </row>
    <row r="537" spans="1:48">
      <c r="A537" s="107"/>
      <c r="B537" s="107"/>
      <c r="C537" s="107"/>
      <c r="D537" s="113"/>
      <c r="E537" s="107"/>
      <c r="F537" s="109"/>
      <c r="G537" s="109"/>
      <c r="H537" s="107"/>
      <c r="I537" s="109"/>
      <c r="J537" s="107"/>
      <c r="K537" s="107"/>
      <c r="L537" s="107"/>
      <c r="M537" s="109"/>
      <c r="N537" s="108"/>
      <c r="O537" s="107"/>
      <c r="P537" s="107"/>
      <c r="Q537" s="107"/>
      <c r="R537" s="109"/>
      <c r="S537" s="107"/>
      <c r="T537" s="107"/>
      <c r="U537" s="110"/>
      <c r="V537" s="110"/>
      <c r="W537" s="107"/>
      <c r="X537" s="107"/>
      <c r="Y537" s="107"/>
      <c r="Z537" s="107"/>
      <c r="AA537" s="107"/>
      <c r="AB537" s="107"/>
      <c r="AC537" s="107"/>
      <c r="AD537" s="107"/>
      <c r="AE537" s="107"/>
      <c r="AF537" s="107"/>
      <c r="AG537" s="107"/>
      <c r="AH537" s="107"/>
      <c r="AI537" s="111"/>
      <c r="AJ537" s="111"/>
      <c r="AK537" s="111"/>
      <c r="AL537" s="111"/>
      <c r="AM537" s="112"/>
      <c r="AN537" s="112"/>
      <c r="AO537" s="5"/>
      <c r="AP537" s="112"/>
      <c r="AQ537" s="5"/>
      <c r="AR537" s="5"/>
      <c r="AS537" s="5"/>
      <c r="AT537" s="5"/>
      <c r="AU537" s="112"/>
      <c r="AV537" s="112"/>
    </row>
    <row r="538" spans="1:48">
      <c r="A538" s="107"/>
      <c r="B538" s="107"/>
      <c r="C538" s="107"/>
      <c r="D538" s="113"/>
      <c r="E538" s="107"/>
      <c r="F538" s="109"/>
      <c r="G538" s="109"/>
      <c r="H538" s="107"/>
      <c r="I538" s="109"/>
      <c r="J538" s="107"/>
      <c r="K538" s="107"/>
      <c r="L538" s="107"/>
      <c r="M538" s="109"/>
      <c r="N538" s="108"/>
      <c r="O538" s="107"/>
      <c r="P538" s="107"/>
      <c r="Q538" s="107"/>
      <c r="R538" s="109"/>
      <c r="S538" s="107"/>
      <c r="T538" s="107"/>
      <c r="U538" s="110"/>
      <c r="V538" s="110"/>
      <c r="W538" s="107"/>
      <c r="X538" s="107"/>
      <c r="Y538" s="107"/>
      <c r="Z538" s="107"/>
      <c r="AA538" s="107"/>
      <c r="AB538" s="107"/>
      <c r="AC538" s="107"/>
      <c r="AD538" s="107"/>
      <c r="AE538" s="107"/>
      <c r="AF538" s="107"/>
      <c r="AG538" s="107"/>
      <c r="AH538" s="107"/>
      <c r="AI538" s="111"/>
      <c r="AJ538" s="111"/>
      <c r="AK538" s="111"/>
      <c r="AL538" s="111"/>
      <c r="AM538" s="112"/>
      <c r="AN538" s="112"/>
      <c r="AO538" s="5"/>
      <c r="AP538" s="112"/>
      <c r="AQ538" s="5"/>
      <c r="AR538" s="5"/>
      <c r="AS538" s="5"/>
      <c r="AT538" s="5"/>
      <c r="AU538" s="112"/>
      <c r="AV538" s="112"/>
    </row>
    <row r="539" spans="1:48">
      <c r="A539" s="107"/>
      <c r="B539" s="107"/>
      <c r="C539" s="107"/>
      <c r="D539" s="113"/>
      <c r="E539" s="107"/>
      <c r="F539" s="109"/>
      <c r="G539" s="109"/>
      <c r="H539" s="107"/>
      <c r="I539" s="109"/>
      <c r="J539" s="107"/>
      <c r="K539" s="107"/>
      <c r="L539" s="107"/>
      <c r="M539" s="109"/>
      <c r="N539" s="108"/>
      <c r="O539" s="107"/>
      <c r="P539" s="107"/>
      <c r="Q539" s="107"/>
      <c r="R539" s="109"/>
      <c r="S539" s="107"/>
      <c r="T539" s="107"/>
      <c r="U539" s="110"/>
      <c r="V539" s="110"/>
      <c r="W539" s="107"/>
      <c r="X539" s="107"/>
      <c r="Y539" s="107"/>
      <c r="Z539" s="107"/>
      <c r="AA539" s="107"/>
      <c r="AB539" s="107"/>
      <c r="AC539" s="107"/>
      <c r="AD539" s="107"/>
      <c r="AE539" s="107"/>
      <c r="AF539" s="107"/>
      <c r="AG539" s="107"/>
      <c r="AH539" s="107"/>
      <c r="AI539" s="111"/>
      <c r="AJ539" s="111"/>
      <c r="AK539" s="111"/>
      <c r="AL539" s="111"/>
      <c r="AM539" s="112"/>
      <c r="AN539" s="112"/>
      <c r="AO539" s="5"/>
      <c r="AP539" s="112"/>
      <c r="AQ539" s="5"/>
      <c r="AR539" s="5"/>
      <c r="AS539" s="5"/>
      <c r="AT539" s="5"/>
      <c r="AU539" s="112"/>
      <c r="AV539" s="112"/>
    </row>
    <row r="540" spans="1:48">
      <c r="A540" s="107"/>
      <c r="B540" s="107"/>
      <c r="C540" s="107"/>
      <c r="D540" s="113"/>
      <c r="E540" s="107"/>
      <c r="F540" s="109"/>
      <c r="G540" s="109"/>
      <c r="H540" s="107"/>
      <c r="I540" s="109"/>
      <c r="J540" s="107"/>
      <c r="K540" s="107"/>
      <c r="L540" s="107"/>
      <c r="M540" s="109"/>
      <c r="N540" s="108"/>
      <c r="O540" s="107"/>
      <c r="P540" s="107"/>
      <c r="Q540" s="107"/>
      <c r="R540" s="109"/>
      <c r="S540" s="107"/>
      <c r="T540" s="107"/>
      <c r="U540" s="110"/>
      <c r="V540" s="110"/>
      <c r="W540" s="107"/>
      <c r="X540" s="107"/>
      <c r="Y540" s="107"/>
      <c r="Z540" s="107"/>
      <c r="AA540" s="107"/>
      <c r="AB540" s="107"/>
      <c r="AC540" s="107"/>
      <c r="AD540" s="107"/>
      <c r="AE540" s="107"/>
      <c r="AF540" s="107"/>
      <c r="AG540" s="107"/>
      <c r="AH540" s="107"/>
      <c r="AI540" s="111"/>
      <c r="AJ540" s="111"/>
      <c r="AK540" s="111"/>
      <c r="AL540" s="111"/>
      <c r="AM540" s="112"/>
      <c r="AN540" s="112"/>
      <c r="AO540" s="5"/>
      <c r="AP540" s="112"/>
      <c r="AQ540" s="5"/>
      <c r="AR540" s="5"/>
      <c r="AS540" s="5"/>
      <c r="AT540" s="5"/>
      <c r="AU540" s="112"/>
      <c r="AV540" s="112"/>
    </row>
    <row r="541" spans="1:48">
      <c r="A541" s="107"/>
      <c r="B541" s="107"/>
      <c r="C541" s="107"/>
      <c r="D541" s="113"/>
      <c r="E541" s="107"/>
      <c r="F541" s="109"/>
      <c r="G541" s="109"/>
      <c r="H541" s="107"/>
      <c r="I541" s="109"/>
      <c r="J541" s="107"/>
      <c r="K541" s="107"/>
      <c r="L541" s="107"/>
      <c r="M541" s="109"/>
      <c r="N541" s="108"/>
      <c r="O541" s="107"/>
      <c r="P541" s="107"/>
      <c r="Q541" s="107"/>
      <c r="R541" s="109"/>
      <c r="S541" s="107"/>
      <c r="T541" s="107"/>
      <c r="U541" s="110"/>
      <c r="V541" s="110"/>
      <c r="W541" s="107"/>
      <c r="X541" s="107"/>
      <c r="Y541" s="107"/>
      <c r="Z541" s="107"/>
      <c r="AA541" s="107"/>
      <c r="AB541" s="107"/>
      <c r="AC541" s="107"/>
      <c r="AD541" s="107"/>
      <c r="AE541" s="107"/>
      <c r="AF541" s="107"/>
      <c r="AG541" s="107"/>
      <c r="AH541" s="107"/>
      <c r="AI541" s="111"/>
      <c r="AJ541" s="111"/>
      <c r="AK541" s="111"/>
      <c r="AL541" s="111"/>
      <c r="AM541" s="112"/>
      <c r="AN541" s="112"/>
      <c r="AO541" s="5"/>
      <c r="AP541" s="112"/>
      <c r="AQ541" s="5"/>
      <c r="AR541" s="5"/>
      <c r="AS541" s="5"/>
      <c r="AT541" s="5"/>
      <c r="AU541" s="112"/>
      <c r="AV541" s="112"/>
    </row>
    <row r="542" spans="1:48">
      <c r="A542" s="107"/>
      <c r="B542" s="107"/>
      <c r="C542" s="107"/>
      <c r="D542" s="113"/>
      <c r="E542" s="107"/>
      <c r="F542" s="109"/>
      <c r="G542" s="109"/>
      <c r="H542" s="107"/>
      <c r="I542" s="109"/>
      <c r="J542" s="107"/>
      <c r="K542" s="107"/>
      <c r="L542" s="107"/>
      <c r="M542" s="109"/>
      <c r="N542" s="108"/>
      <c r="O542" s="107"/>
      <c r="P542" s="107"/>
      <c r="Q542" s="107"/>
      <c r="R542" s="109"/>
      <c r="S542" s="107"/>
      <c r="T542" s="107"/>
      <c r="U542" s="110"/>
      <c r="V542" s="110"/>
      <c r="W542" s="107"/>
      <c r="X542" s="107"/>
      <c r="Y542" s="107"/>
      <c r="Z542" s="107"/>
      <c r="AA542" s="107"/>
      <c r="AB542" s="107"/>
      <c r="AC542" s="107"/>
      <c r="AD542" s="107"/>
      <c r="AE542" s="107"/>
      <c r="AF542" s="107"/>
      <c r="AG542" s="107"/>
      <c r="AH542" s="107"/>
      <c r="AI542" s="111"/>
      <c r="AJ542" s="111"/>
      <c r="AK542" s="111"/>
      <c r="AL542" s="111"/>
      <c r="AM542" s="112"/>
      <c r="AN542" s="112"/>
      <c r="AO542" s="5"/>
      <c r="AP542" s="112"/>
      <c r="AQ542" s="5"/>
      <c r="AR542" s="5"/>
      <c r="AS542" s="5"/>
      <c r="AT542" s="5"/>
      <c r="AU542" s="112"/>
      <c r="AV542" s="112"/>
    </row>
    <row r="543" spans="1:48">
      <c r="A543" s="107"/>
      <c r="B543" s="107"/>
      <c r="C543" s="107"/>
      <c r="D543" s="113"/>
      <c r="E543" s="107"/>
      <c r="F543" s="109"/>
      <c r="G543" s="109"/>
      <c r="H543" s="107"/>
      <c r="I543" s="109"/>
      <c r="J543" s="107"/>
      <c r="K543" s="107"/>
      <c r="L543" s="107"/>
      <c r="M543" s="109"/>
      <c r="N543" s="108"/>
      <c r="O543" s="107"/>
      <c r="P543" s="107"/>
      <c r="Q543" s="107"/>
      <c r="R543" s="109"/>
      <c r="S543" s="107"/>
      <c r="T543" s="107"/>
      <c r="U543" s="110"/>
      <c r="V543" s="110"/>
      <c r="W543" s="107"/>
      <c r="X543" s="107"/>
      <c r="Y543" s="107"/>
      <c r="Z543" s="107"/>
      <c r="AA543" s="107"/>
      <c r="AB543" s="107"/>
      <c r="AC543" s="107"/>
      <c r="AD543" s="107"/>
      <c r="AE543" s="107"/>
      <c r="AF543" s="107"/>
      <c r="AG543" s="107"/>
      <c r="AH543" s="107"/>
      <c r="AI543" s="111"/>
      <c r="AJ543" s="111"/>
      <c r="AK543" s="111"/>
      <c r="AL543" s="111"/>
      <c r="AM543" s="112"/>
      <c r="AN543" s="112"/>
      <c r="AO543" s="5"/>
      <c r="AP543" s="112"/>
      <c r="AQ543" s="5"/>
      <c r="AR543" s="5"/>
      <c r="AS543" s="5"/>
      <c r="AT543" s="5"/>
      <c r="AU543" s="112"/>
      <c r="AV543" s="112"/>
    </row>
    <row r="544" spans="1:48">
      <c r="A544" s="107"/>
      <c r="B544" s="107"/>
      <c r="C544" s="107"/>
      <c r="D544" s="113"/>
      <c r="E544" s="107"/>
      <c r="F544" s="109"/>
      <c r="G544" s="109"/>
      <c r="H544" s="107"/>
      <c r="I544" s="109"/>
      <c r="J544" s="107"/>
      <c r="K544" s="107"/>
      <c r="L544" s="107"/>
      <c r="M544" s="109"/>
      <c r="N544" s="108"/>
      <c r="O544" s="107"/>
      <c r="P544" s="107"/>
      <c r="Q544" s="107"/>
      <c r="R544" s="109"/>
      <c r="S544" s="107"/>
      <c r="T544" s="107"/>
      <c r="U544" s="110"/>
      <c r="V544" s="110"/>
      <c r="W544" s="107"/>
      <c r="X544" s="107"/>
      <c r="Y544" s="107"/>
      <c r="Z544" s="107"/>
      <c r="AA544" s="107"/>
      <c r="AB544" s="107"/>
      <c r="AC544" s="107"/>
      <c r="AD544" s="107"/>
      <c r="AE544" s="107"/>
      <c r="AF544" s="107"/>
      <c r="AG544" s="107"/>
      <c r="AH544" s="107"/>
      <c r="AI544" s="111"/>
      <c r="AJ544" s="111"/>
      <c r="AK544" s="111"/>
      <c r="AL544" s="111"/>
      <c r="AM544" s="112"/>
      <c r="AN544" s="112"/>
      <c r="AO544" s="5"/>
      <c r="AP544" s="112"/>
      <c r="AQ544" s="5"/>
      <c r="AR544" s="5"/>
      <c r="AS544" s="5"/>
      <c r="AT544" s="5"/>
      <c r="AU544" s="112"/>
      <c r="AV544" s="112"/>
    </row>
    <row r="545" spans="1:48">
      <c r="A545" s="107"/>
      <c r="B545" s="107"/>
      <c r="C545" s="107"/>
      <c r="D545" s="113"/>
      <c r="E545" s="107"/>
      <c r="F545" s="109"/>
      <c r="G545" s="109"/>
      <c r="H545" s="107"/>
      <c r="I545" s="109"/>
      <c r="J545" s="107"/>
      <c r="K545" s="107"/>
      <c r="L545" s="107"/>
      <c r="M545" s="109"/>
      <c r="N545" s="108"/>
      <c r="O545" s="107"/>
      <c r="P545" s="107"/>
      <c r="Q545" s="107"/>
      <c r="R545" s="109"/>
      <c r="S545" s="107"/>
      <c r="T545" s="107"/>
      <c r="U545" s="110"/>
      <c r="V545" s="110"/>
      <c r="W545" s="107"/>
      <c r="X545" s="107"/>
      <c r="Y545" s="107"/>
      <c r="Z545" s="107"/>
      <c r="AA545" s="107"/>
      <c r="AB545" s="107"/>
      <c r="AC545" s="107"/>
      <c r="AD545" s="107"/>
      <c r="AE545" s="107"/>
      <c r="AF545" s="107"/>
      <c r="AG545" s="107"/>
      <c r="AH545" s="107"/>
      <c r="AI545" s="111"/>
      <c r="AJ545" s="111"/>
      <c r="AK545" s="111"/>
      <c r="AL545" s="111"/>
      <c r="AM545" s="112"/>
      <c r="AN545" s="112"/>
      <c r="AO545" s="5"/>
      <c r="AP545" s="112"/>
      <c r="AQ545" s="5"/>
      <c r="AR545" s="5"/>
      <c r="AS545" s="5"/>
      <c r="AT545" s="5"/>
      <c r="AU545" s="112"/>
      <c r="AV545" s="112"/>
    </row>
    <row r="546" spans="1:48">
      <c r="A546" s="107"/>
      <c r="B546" s="107"/>
      <c r="C546" s="107"/>
      <c r="D546" s="113"/>
      <c r="E546" s="107"/>
      <c r="F546" s="109"/>
      <c r="G546" s="109"/>
      <c r="H546" s="107"/>
      <c r="I546" s="109"/>
      <c r="J546" s="107"/>
      <c r="K546" s="107"/>
      <c r="L546" s="107"/>
      <c r="M546" s="109"/>
      <c r="N546" s="108"/>
      <c r="O546" s="107"/>
      <c r="P546" s="107"/>
      <c r="Q546" s="107"/>
      <c r="R546" s="109"/>
      <c r="S546" s="107"/>
      <c r="T546" s="107"/>
      <c r="U546" s="110"/>
      <c r="V546" s="110"/>
      <c r="W546" s="107"/>
      <c r="X546" s="107"/>
      <c r="Y546" s="107"/>
      <c r="Z546" s="107"/>
      <c r="AA546" s="107"/>
      <c r="AB546" s="107"/>
      <c r="AC546" s="107"/>
      <c r="AD546" s="107"/>
      <c r="AE546" s="107"/>
      <c r="AF546" s="107"/>
      <c r="AG546" s="107"/>
      <c r="AH546" s="107"/>
      <c r="AI546" s="111"/>
      <c r="AJ546" s="111"/>
      <c r="AK546" s="111"/>
      <c r="AL546" s="111"/>
      <c r="AM546" s="112"/>
      <c r="AN546" s="112"/>
      <c r="AO546" s="5"/>
      <c r="AP546" s="112"/>
      <c r="AQ546" s="5"/>
      <c r="AR546" s="5"/>
      <c r="AS546" s="5"/>
      <c r="AT546" s="5"/>
      <c r="AU546" s="112"/>
      <c r="AV546" s="112"/>
    </row>
    <row r="547" spans="1:48">
      <c r="A547" s="107"/>
      <c r="B547" s="107"/>
      <c r="C547" s="107"/>
      <c r="D547" s="113"/>
      <c r="E547" s="107"/>
      <c r="F547" s="109"/>
      <c r="G547" s="109"/>
      <c r="H547" s="107"/>
      <c r="I547" s="109"/>
      <c r="J547" s="107"/>
      <c r="K547" s="107"/>
      <c r="L547" s="107"/>
      <c r="M547" s="109"/>
      <c r="N547" s="108"/>
      <c r="O547" s="107"/>
      <c r="P547" s="107"/>
      <c r="Q547" s="107"/>
      <c r="R547" s="109"/>
      <c r="S547" s="107"/>
      <c r="T547" s="107"/>
      <c r="U547" s="110"/>
      <c r="V547" s="110"/>
      <c r="W547" s="107"/>
      <c r="X547" s="107"/>
      <c r="Y547" s="107"/>
      <c r="Z547" s="107"/>
      <c r="AA547" s="107"/>
      <c r="AB547" s="107"/>
      <c r="AC547" s="107"/>
      <c r="AD547" s="107"/>
      <c r="AE547" s="107"/>
      <c r="AF547" s="107"/>
      <c r="AG547" s="107"/>
      <c r="AH547" s="107"/>
      <c r="AI547" s="111"/>
      <c r="AJ547" s="111"/>
      <c r="AK547" s="111"/>
      <c r="AL547" s="111"/>
      <c r="AM547" s="112"/>
      <c r="AN547" s="112"/>
      <c r="AO547" s="5"/>
      <c r="AP547" s="112"/>
      <c r="AQ547" s="5"/>
      <c r="AR547" s="5"/>
      <c r="AS547" s="5"/>
      <c r="AT547" s="5"/>
      <c r="AU547" s="112"/>
      <c r="AV547" s="112"/>
    </row>
    <row r="548" spans="1:48">
      <c r="A548" s="107"/>
      <c r="B548" s="107"/>
      <c r="C548" s="107"/>
      <c r="D548" s="113"/>
      <c r="E548" s="107"/>
      <c r="F548" s="109"/>
      <c r="G548" s="109"/>
      <c r="H548" s="107"/>
      <c r="I548" s="109"/>
      <c r="J548" s="107"/>
      <c r="K548" s="107"/>
      <c r="L548" s="107"/>
      <c r="M548" s="109"/>
      <c r="N548" s="108"/>
      <c r="O548" s="107"/>
      <c r="P548" s="107"/>
      <c r="Q548" s="107"/>
      <c r="R548" s="109"/>
      <c r="S548" s="107"/>
      <c r="T548" s="107"/>
      <c r="U548" s="110"/>
      <c r="V548" s="110"/>
      <c r="W548" s="107"/>
      <c r="X548" s="107"/>
      <c r="Y548" s="107"/>
      <c r="Z548" s="107"/>
      <c r="AA548" s="107"/>
      <c r="AB548" s="107"/>
      <c r="AC548" s="107"/>
      <c r="AD548" s="107"/>
      <c r="AE548" s="107"/>
      <c r="AF548" s="107"/>
      <c r="AG548" s="107"/>
      <c r="AH548" s="107"/>
      <c r="AI548" s="111"/>
      <c r="AJ548" s="111"/>
      <c r="AK548" s="111"/>
      <c r="AL548" s="111"/>
      <c r="AM548" s="112"/>
      <c r="AN548" s="112"/>
      <c r="AO548" s="5"/>
      <c r="AP548" s="112"/>
      <c r="AQ548" s="5"/>
      <c r="AR548" s="5"/>
      <c r="AS548" s="5"/>
      <c r="AT548" s="5"/>
      <c r="AU548" s="112"/>
      <c r="AV548" s="112"/>
    </row>
    <row r="549" spans="1:48">
      <c r="A549" s="107"/>
      <c r="B549" s="107"/>
      <c r="C549" s="107"/>
      <c r="D549" s="113"/>
      <c r="E549" s="107"/>
      <c r="F549" s="109"/>
      <c r="G549" s="109"/>
      <c r="H549" s="107"/>
      <c r="I549" s="109"/>
      <c r="J549" s="107"/>
      <c r="K549" s="107"/>
      <c r="L549" s="107"/>
      <c r="M549" s="109"/>
      <c r="N549" s="108"/>
      <c r="O549" s="107"/>
      <c r="P549" s="107"/>
      <c r="Q549" s="107"/>
      <c r="R549" s="109"/>
      <c r="S549" s="107"/>
      <c r="T549" s="107"/>
      <c r="U549" s="110"/>
      <c r="V549" s="110"/>
      <c r="W549" s="107"/>
      <c r="X549" s="107"/>
      <c r="Y549" s="107"/>
      <c r="Z549" s="107"/>
      <c r="AA549" s="107"/>
      <c r="AB549" s="107"/>
      <c r="AC549" s="107"/>
      <c r="AD549" s="107"/>
      <c r="AE549" s="107"/>
      <c r="AF549" s="107"/>
      <c r="AG549" s="107"/>
      <c r="AH549" s="107"/>
      <c r="AI549" s="111"/>
      <c r="AJ549" s="111"/>
      <c r="AK549" s="111"/>
      <c r="AL549" s="111"/>
      <c r="AM549" s="112"/>
      <c r="AN549" s="112"/>
      <c r="AO549" s="5"/>
      <c r="AP549" s="112"/>
      <c r="AQ549" s="5"/>
      <c r="AR549" s="5"/>
      <c r="AS549" s="5"/>
      <c r="AT549" s="5"/>
      <c r="AU549" s="112"/>
      <c r="AV549" s="112"/>
    </row>
    <row r="550" spans="1:48">
      <c r="A550" s="107"/>
      <c r="B550" s="107"/>
      <c r="C550" s="107"/>
      <c r="D550" s="113"/>
      <c r="E550" s="107"/>
      <c r="F550" s="109"/>
      <c r="G550" s="109"/>
      <c r="H550" s="107"/>
      <c r="I550" s="109"/>
      <c r="J550" s="107"/>
      <c r="K550" s="107"/>
      <c r="L550" s="107"/>
      <c r="M550" s="109"/>
      <c r="N550" s="108"/>
      <c r="O550" s="107"/>
      <c r="P550" s="107"/>
      <c r="Q550" s="107"/>
      <c r="R550" s="109"/>
      <c r="S550" s="107"/>
      <c r="T550" s="107"/>
      <c r="U550" s="110"/>
      <c r="V550" s="110"/>
      <c r="W550" s="107"/>
      <c r="X550" s="107"/>
      <c r="Y550" s="107"/>
      <c r="Z550" s="107"/>
      <c r="AA550" s="107"/>
      <c r="AB550" s="107"/>
      <c r="AC550" s="107"/>
      <c r="AD550" s="107"/>
      <c r="AE550" s="107"/>
      <c r="AF550" s="107"/>
      <c r="AG550" s="107"/>
      <c r="AH550" s="107"/>
      <c r="AI550" s="111"/>
      <c r="AJ550" s="111"/>
      <c r="AK550" s="111"/>
      <c r="AL550" s="111"/>
      <c r="AM550" s="112"/>
      <c r="AN550" s="112"/>
      <c r="AO550" s="5"/>
      <c r="AP550" s="112"/>
      <c r="AQ550" s="5"/>
      <c r="AR550" s="5"/>
      <c r="AS550" s="5"/>
      <c r="AT550" s="5"/>
      <c r="AU550" s="112"/>
      <c r="AV550" s="112"/>
    </row>
    <row r="551" spans="1:48">
      <c r="A551" s="107"/>
      <c r="B551" s="107"/>
      <c r="C551" s="107"/>
      <c r="D551" s="113"/>
      <c r="E551" s="107"/>
      <c r="F551" s="109"/>
      <c r="G551" s="109"/>
      <c r="H551" s="107"/>
      <c r="I551" s="109"/>
      <c r="J551" s="107"/>
      <c r="K551" s="107"/>
      <c r="L551" s="107"/>
      <c r="M551" s="109"/>
      <c r="N551" s="108"/>
      <c r="O551" s="107"/>
      <c r="P551" s="107"/>
      <c r="Q551" s="107"/>
      <c r="R551" s="109"/>
      <c r="S551" s="107"/>
      <c r="T551" s="107"/>
      <c r="U551" s="110"/>
      <c r="V551" s="110"/>
      <c r="W551" s="107"/>
      <c r="X551" s="107"/>
      <c r="Y551" s="107"/>
      <c r="Z551" s="107"/>
      <c r="AA551" s="107"/>
      <c r="AB551" s="107"/>
      <c r="AC551" s="107"/>
      <c r="AD551" s="107"/>
      <c r="AE551" s="107"/>
      <c r="AF551" s="107"/>
      <c r="AG551" s="107"/>
      <c r="AH551" s="107"/>
      <c r="AI551" s="111"/>
      <c r="AJ551" s="111"/>
      <c r="AK551" s="111"/>
      <c r="AL551" s="111"/>
      <c r="AM551" s="112"/>
      <c r="AN551" s="112"/>
      <c r="AO551" s="5"/>
      <c r="AP551" s="112"/>
      <c r="AQ551" s="5"/>
      <c r="AR551" s="5"/>
      <c r="AS551" s="5"/>
      <c r="AT551" s="5"/>
      <c r="AU551" s="112"/>
      <c r="AV551" s="112"/>
    </row>
    <row r="552" spans="1:48">
      <c r="A552" s="107"/>
      <c r="B552" s="107"/>
      <c r="C552" s="107"/>
      <c r="D552" s="113"/>
      <c r="E552" s="107"/>
      <c r="F552" s="109"/>
      <c r="G552" s="109"/>
      <c r="H552" s="107"/>
      <c r="I552" s="109"/>
      <c r="J552" s="107"/>
      <c r="K552" s="107"/>
      <c r="L552" s="107"/>
      <c r="M552" s="109"/>
      <c r="N552" s="108"/>
      <c r="O552" s="107"/>
      <c r="P552" s="107"/>
      <c r="Q552" s="107"/>
      <c r="R552" s="109"/>
      <c r="S552" s="107"/>
      <c r="T552" s="107"/>
      <c r="U552" s="110"/>
      <c r="V552" s="110"/>
      <c r="W552" s="107"/>
      <c r="X552" s="107"/>
      <c r="Y552" s="107"/>
      <c r="Z552" s="107"/>
      <c r="AA552" s="107"/>
      <c r="AB552" s="107"/>
      <c r="AC552" s="107"/>
      <c r="AD552" s="107"/>
      <c r="AE552" s="107"/>
      <c r="AF552" s="107"/>
      <c r="AG552" s="107"/>
      <c r="AH552" s="107"/>
      <c r="AI552" s="111"/>
      <c r="AJ552" s="111"/>
      <c r="AK552" s="111"/>
      <c r="AL552" s="111"/>
      <c r="AM552" s="112"/>
      <c r="AN552" s="112"/>
      <c r="AO552" s="5"/>
      <c r="AP552" s="112"/>
      <c r="AQ552" s="5"/>
      <c r="AR552" s="5"/>
      <c r="AS552" s="5"/>
      <c r="AT552" s="5"/>
      <c r="AU552" s="112"/>
      <c r="AV552" s="112"/>
    </row>
    <row r="553" spans="1:48">
      <c r="A553" s="107"/>
      <c r="B553" s="107"/>
      <c r="C553" s="107"/>
      <c r="D553" s="113"/>
      <c r="E553" s="107"/>
      <c r="F553" s="109"/>
      <c r="G553" s="109"/>
      <c r="H553" s="107"/>
      <c r="I553" s="109"/>
      <c r="J553" s="107"/>
      <c r="K553" s="107"/>
      <c r="L553" s="107"/>
      <c r="M553" s="109"/>
      <c r="N553" s="108"/>
      <c r="O553" s="107"/>
      <c r="P553" s="107"/>
      <c r="Q553" s="107"/>
      <c r="R553" s="109"/>
      <c r="S553" s="107"/>
      <c r="T553" s="107"/>
      <c r="U553" s="110"/>
      <c r="V553" s="110"/>
      <c r="W553" s="107"/>
      <c r="X553" s="107"/>
      <c r="Y553" s="107"/>
      <c r="Z553" s="107"/>
      <c r="AA553" s="107"/>
      <c r="AB553" s="107"/>
      <c r="AC553" s="107"/>
      <c r="AD553" s="107"/>
      <c r="AE553" s="107"/>
      <c r="AF553" s="107"/>
      <c r="AG553" s="107"/>
      <c r="AH553" s="107"/>
      <c r="AI553" s="111"/>
      <c r="AJ553" s="111"/>
      <c r="AK553" s="111"/>
      <c r="AL553" s="111"/>
      <c r="AM553" s="112"/>
      <c r="AN553" s="112"/>
      <c r="AO553" s="5"/>
      <c r="AP553" s="112"/>
      <c r="AQ553" s="5"/>
      <c r="AR553" s="5"/>
      <c r="AS553" s="5"/>
      <c r="AT553" s="5"/>
      <c r="AU553" s="112"/>
      <c r="AV553" s="112"/>
    </row>
    <row r="554" spans="1:48">
      <c r="A554" s="107"/>
      <c r="B554" s="107"/>
      <c r="C554" s="107"/>
      <c r="D554" s="113"/>
      <c r="E554" s="107"/>
      <c r="F554" s="109"/>
      <c r="G554" s="109"/>
      <c r="H554" s="107"/>
      <c r="I554" s="109"/>
      <c r="J554" s="107"/>
      <c r="K554" s="107"/>
      <c r="L554" s="107"/>
      <c r="M554" s="109"/>
      <c r="N554" s="108"/>
      <c r="O554" s="107"/>
      <c r="P554" s="107"/>
      <c r="Q554" s="107"/>
      <c r="R554" s="109"/>
      <c r="S554" s="107"/>
      <c r="T554" s="107"/>
      <c r="U554" s="110"/>
      <c r="V554" s="110"/>
      <c r="W554" s="107"/>
      <c r="X554" s="107"/>
      <c r="Y554" s="107"/>
      <c r="Z554" s="107"/>
      <c r="AA554" s="107"/>
      <c r="AB554" s="107"/>
      <c r="AC554" s="107"/>
      <c r="AD554" s="107"/>
      <c r="AE554" s="107"/>
      <c r="AF554" s="107"/>
      <c r="AG554" s="107"/>
      <c r="AH554" s="107"/>
      <c r="AI554" s="111"/>
      <c r="AJ554" s="111"/>
      <c r="AK554" s="111"/>
      <c r="AL554" s="111"/>
      <c r="AM554" s="112"/>
      <c r="AN554" s="112"/>
      <c r="AO554" s="5"/>
      <c r="AP554" s="112"/>
      <c r="AQ554" s="5"/>
      <c r="AR554" s="5"/>
      <c r="AS554" s="5"/>
      <c r="AT554" s="5"/>
      <c r="AU554" s="112"/>
      <c r="AV554" s="112"/>
    </row>
    <row r="555" spans="1:48">
      <c r="A555" s="107"/>
      <c r="B555" s="107"/>
      <c r="C555" s="107"/>
      <c r="D555" s="113"/>
      <c r="E555" s="107"/>
      <c r="F555" s="109"/>
      <c r="G555" s="109"/>
      <c r="H555" s="107"/>
      <c r="I555" s="109"/>
      <c r="J555" s="107"/>
      <c r="K555" s="107"/>
      <c r="L555" s="107"/>
      <c r="M555" s="109"/>
      <c r="N555" s="108"/>
      <c r="O555" s="107"/>
      <c r="P555" s="107"/>
      <c r="Q555" s="107"/>
      <c r="R555" s="109"/>
      <c r="S555" s="107"/>
      <c r="T555" s="107"/>
      <c r="U555" s="110"/>
      <c r="V555" s="110"/>
      <c r="W555" s="107"/>
      <c r="X555" s="107"/>
      <c r="Y555" s="107"/>
      <c r="Z555" s="107"/>
      <c r="AA555" s="107"/>
      <c r="AB555" s="107"/>
      <c r="AC555" s="107"/>
      <c r="AD555" s="107"/>
      <c r="AE555" s="107"/>
      <c r="AF555" s="107"/>
      <c r="AG555" s="107"/>
      <c r="AH555" s="107"/>
      <c r="AI555" s="111"/>
      <c r="AJ555" s="111"/>
      <c r="AK555" s="111"/>
      <c r="AL555" s="111"/>
      <c r="AM555" s="112"/>
      <c r="AN555" s="112"/>
      <c r="AO555" s="5"/>
      <c r="AP555" s="112"/>
      <c r="AQ555" s="5"/>
      <c r="AR555" s="5"/>
      <c r="AS555" s="5"/>
      <c r="AT555" s="5"/>
      <c r="AU555" s="112"/>
      <c r="AV555" s="112"/>
    </row>
    <row r="556" spans="1:48">
      <c r="A556" s="107"/>
      <c r="B556" s="107"/>
      <c r="C556" s="107"/>
      <c r="D556" s="113"/>
      <c r="E556" s="107"/>
      <c r="F556" s="109"/>
      <c r="G556" s="109"/>
      <c r="H556" s="107"/>
      <c r="I556" s="109"/>
      <c r="J556" s="107"/>
      <c r="K556" s="107"/>
      <c r="L556" s="107"/>
      <c r="M556" s="109"/>
      <c r="N556" s="108"/>
      <c r="O556" s="107"/>
      <c r="P556" s="107"/>
      <c r="Q556" s="107"/>
      <c r="R556" s="109"/>
      <c r="S556" s="107"/>
      <c r="T556" s="107"/>
      <c r="U556" s="110"/>
      <c r="V556" s="110"/>
      <c r="W556" s="107"/>
      <c r="X556" s="107"/>
      <c r="Y556" s="107"/>
      <c r="Z556" s="107"/>
      <c r="AA556" s="107"/>
      <c r="AB556" s="107"/>
      <c r="AC556" s="107"/>
      <c r="AD556" s="107"/>
      <c r="AE556" s="107"/>
      <c r="AF556" s="107"/>
      <c r="AG556" s="107"/>
      <c r="AH556" s="107"/>
      <c r="AI556" s="111"/>
      <c r="AJ556" s="111"/>
      <c r="AK556" s="111"/>
      <c r="AL556" s="111"/>
      <c r="AM556" s="112"/>
      <c r="AN556" s="112"/>
      <c r="AO556" s="5"/>
      <c r="AP556" s="112"/>
      <c r="AQ556" s="5"/>
      <c r="AR556" s="5"/>
      <c r="AS556" s="5"/>
      <c r="AT556" s="5"/>
      <c r="AU556" s="112"/>
      <c r="AV556" s="112"/>
    </row>
    <row r="557" spans="1:48">
      <c r="A557" s="107"/>
      <c r="B557" s="107"/>
      <c r="C557" s="107"/>
      <c r="D557" s="113"/>
      <c r="E557" s="107"/>
      <c r="F557" s="109"/>
      <c r="G557" s="109"/>
      <c r="H557" s="107"/>
      <c r="I557" s="109"/>
      <c r="J557" s="107"/>
      <c r="K557" s="107"/>
      <c r="L557" s="107"/>
      <c r="M557" s="109"/>
      <c r="N557" s="108"/>
      <c r="O557" s="107"/>
      <c r="P557" s="107"/>
      <c r="Q557" s="107"/>
      <c r="R557" s="109"/>
      <c r="S557" s="107"/>
      <c r="T557" s="107"/>
      <c r="U557" s="110"/>
      <c r="V557" s="110"/>
      <c r="W557" s="107"/>
      <c r="X557" s="107"/>
      <c r="Y557" s="107"/>
      <c r="Z557" s="107"/>
      <c r="AA557" s="107"/>
      <c r="AB557" s="107"/>
      <c r="AC557" s="107"/>
      <c r="AD557" s="107"/>
      <c r="AE557" s="107"/>
      <c r="AF557" s="107"/>
      <c r="AG557" s="107"/>
      <c r="AH557" s="107"/>
      <c r="AI557" s="111"/>
      <c r="AJ557" s="111"/>
      <c r="AK557" s="111"/>
      <c r="AL557" s="111"/>
      <c r="AM557" s="112"/>
      <c r="AN557" s="112"/>
      <c r="AO557" s="5"/>
      <c r="AP557" s="112"/>
      <c r="AQ557" s="5"/>
      <c r="AR557" s="5"/>
      <c r="AS557" s="5"/>
      <c r="AT557" s="5"/>
      <c r="AU557" s="112"/>
      <c r="AV557" s="112"/>
    </row>
    <row r="558" spans="1:48">
      <c r="A558" s="107"/>
      <c r="B558" s="107"/>
      <c r="C558" s="107"/>
      <c r="D558" s="113"/>
      <c r="E558" s="107"/>
      <c r="F558" s="109"/>
      <c r="G558" s="109"/>
      <c r="H558" s="107"/>
      <c r="I558" s="109"/>
      <c r="J558" s="107"/>
      <c r="K558" s="107"/>
      <c r="L558" s="107"/>
      <c r="M558" s="109"/>
      <c r="N558" s="108"/>
      <c r="O558" s="107"/>
      <c r="P558" s="107"/>
      <c r="Q558" s="107"/>
      <c r="R558" s="109"/>
      <c r="S558" s="107"/>
      <c r="T558" s="107"/>
      <c r="U558" s="110"/>
      <c r="V558" s="110"/>
      <c r="W558" s="107"/>
      <c r="X558" s="107"/>
      <c r="Y558" s="107"/>
      <c r="Z558" s="107"/>
      <c r="AA558" s="107"/>
      <c r="AB558" s="107"/>
      <c r="AC558" s="107"/>
      <c r="AD558" s="107"/>
      <c r="AE558" s="107"/>
      <c r="AF558" s="107"/>
      <c r="AG558" s="107"/>
      <c r="AH558" s="107"/>
      <c r="AI558" s="111"/>
      <c r="AJ558" s="111"/>
      <c r="AK558" s="111"/>
      <c r="AL558" s="111"/>
      <c r="AM558" s="112"/>
      <c r="AN558" s="112"/>
      <c r="AO558" s="5"/>
      <c r="AP558" s="112"/>
      <c r="AQ558" s="5"/>
      <c r="AR558" s="5"/>
      <c r="AS558" s="5"/>
      <c r="AT558" s="5"/>
      <c r="AU558" s="112"/>
      <c r="AV558" s="112"/>
    </row>
    <row r="559" spans="1:48">
      <c r="A559" s="107"/>
      <c r="B559" s="107"/>
      <c r="C559" s="107"/>
      <c r="D559" s="113"/>
      <c r="E559" s="107"/>
      <c r="F559" s="109"/>
      <c r="G559" s="109"/>
      <c r="H559" s="107"/>
      <c r="I559" s="109"/>
      <c r="J559" s="107"/>
      <c r="K559" s="107"/>
      <c r="L559" s="107"/>
      <c r="M559" s="109"/>
      <c r="N559" s="108"/>
      <c r="O559" s="107"/>
      <c r="P559" s="107"/>
      <c r="Q559" s="107"/>
      <c r="R559" s="109"/>
      <c r="S559" s="107"/>
      <c r="T559" s="107"/>
      <c r="U559" s="110"/>
      <c r="V559" s="110"/>
      <c r="W559" s="107"/>
      <c r="X559" s="107"/>
      <c r="Y559" s="107"/>
      <c r="Z559" s="107"/>
      <c r="AA559" s="107"/>
      <c r="AB559" s="107"/>
      <c r="AC559" s="107"/>
      <c r="AD559" s="107"/>
      <c r="AE559" s="107"/>
      <c r="AF559" s="107"/>
      <c r="AG559" s="107"/>
      <c r="AH559" s="107"/>
      <c r="AI559" s="111"/>
      <c r="AJ559" s="111"/>
      <c r="AK559" s="111"/>
      <c r="AL559" s="111"/>
      <c r="AM559" s="112"/>
      <c r="AN559" s="112"/>
      <c r="AO559" s="5"/>
      <c r="AP559" s="112"/>
      <c r="AQ559" s="5"/>
      <c r="AR559" s="5"/>
      <c r="AS559" s="5"/>
      <c r="AT559" s="5"/>
      <c r="AU559" s="112"/>
      <c r="AV559" s="112"/>
    </row>
    <row r="560" spans="1:48">
      <c r="A560" s="107"/>
      <c r="B560" s="107"/>
      <c r="C560" s="107"/>
      <c r="D560" s="113"/>
      <c r="E560" s="107"/>
      <c r="F560" s="109"/>
      <c r="G560" s="109"/>
      <c r="H560" s="107"/>
      <c r="I560" s="109"/>
      <c r="J560" s="107"/>
      <c r="K560" s="107"/>
      <c r="L560" s="107"/>
      <c r="M560" s="109"/>
      <c r="N560" s="108"/>
      <c r="O560" s="107"/>
      <c r="P560" s="107"/>
      <c r="Q560" s="107"/>
      <c r="R560" s="109"/>
      <c r="S560" s="107"/>
      <c r="T560" s="107"/>
      <c r="U560" s="110"/>
      <c r="V560" s="110"/>
      <c r="W560" s="107"/>
      <c r="X560" s="107"/>
      <c r="Y560" s="107"/>
      <c r="Z560" s="107"/>
      <c r="AA560" s="107"/>
      <c r="AB560" s="107"/>
      <c r="AC560" s="107"/>
      <c r="AD560" s="107"/>
      <c r="AE560" s="107"/>
      <c r="AF560" s="107"/>
      <c r="AG560" s="107"/>
      <c r="AH560" s="107"/>
      <c r="AI560" s="111"/>
      <c r="AJ560" s="111"/>
      <c r="AK560" s="111"/>
      <c r="AL560" s="111"/>
      <c r="AM560" s="112"/>
      <c r="AN560" s="112"/>
      <c r="AO560" s="5"/>
      <c r="AP560" s="112"/>
      <c r="AQ560" s="5"/>
      <c r="AR560" s="5"/>
      <c r="AS560" s="5"/>
      <c r="AT560" s="5"/>
      <c r="AU560" s="112"/>
      <c r="AV560" s="112"/>
    </row>
    <row r="561" spans="1:48">
      <c r="A561" s="107"/>
      <c r="B561" s="107"/>
      <c r="C561" s="107"/>
      <c r="D561" s="113"/>
      <c r="E561" s="107"/>
      <c r="F561" s="109"/>
      <c r="G561" s="109"/>
      <c r="H561" s="107"/>
      <c r="I561" s="109"/>
      <c r="J561" s="107"/>
      <c r="K561" s="107"/>
      <c r="L561" s="107"/>
      <c r="M561" s="109"/>
      <c r="N561" s="108"/>
      <c r="O561" s="107"/>
      <c r="P561" s="107"/>
      <c r="Q561" s="107"/>
      <c r="R561" s="109"/>
      <c r="S561" s="107"/>
      <c r="T561" s="107"/>
      <c r="U561" s="110"/>
      <c r="V561" s="110"/>
      <c r="W561" s="107"/>
      <c r="X561" s="107"/>
      <c r="Y561" s="107"/>
      <c r="Z561" s="107"/>
      <c r="AA561" s="107"/>
      <c r="AB561" s="107"/>
      <c r="AC561" s="107"/>
      <c r="AD561" s="107"/>
      <c r="AE561" s="107"/>
      <c r="AF561" s="107"/>
      <c r="AG561" s="107"/>
      <c r="AH561" s="107"/>
      <c r="AI561" s="111"/>
      <c r="AJ561" s="111"/>
      <c r="AK561" s="111"/>
      <c r="AL561" s="111"/>
      <c r="AM561" s="112"/>
      <c r="AN561" s="112"/>
      <c r="AO561" s="5"/>
      <c r="AP561" s="112"/>
      <c r="AQ561" s="5"/>
      <c r="AR561" s="5"/>
      <c r="AS561" s="5"/>
      <c r="AT561" s="5"/>
      <c r="AU561" s="112"/>
      <c r="AV561" s="112"/>
    </row>
    <row r="562" spans="1:48">
      <c r="A562" s="107"/>
      <c r="B562" s="107"/>
      <c r="C562" s="107"/>
      <c r="D562" s="113"/>
      <c r="E562" s="107"/>
      <c r="F562" s="109"/>
      <c r="G562" s="109"/>
      <c r="H562" s="107"/>
      <c r="I562" s="109"/>
      <c r="J562" s="107"/>
      <c r="K562" s="107"/>
      <c r="L562" s="107"/>
      <c r="M562" s="109"/>
      <c r="N562" s="108"/>
      <c r="O562" s="107"/>
      <c r="P562" s="107"/>
      <c r="Q562" s="107"/>
      <c r="R562" s="109"/>
      <c r="S562" s="107"/>
      <c r="T562" s="107"/>
      <c r="U562" s="110"/>
      <c r="V562" s="110"/>
      <c r="W562" s="107"/>
      <c r="X562" s="107"/>
      <c r="Y562" s="107"/>
      <c r="Z562" s="107"/>
      <c r="AA562" s="107"/>
      <c r="AB562" s="107"/>
      <c r="AC562" s="107"/>
      <c r="AD562" s="107"/>
      <c r="AE562" s="107"/>
      <c r="AF562" s="107"/>
      <c r="AG562" s="107"/>
      <c r="AH562" s="107"/>
      <c r="AI562" s="111"/>
      <c r="AJ562" s="111"/>
      <c r="AK562" s="111"/>
      <c r="AL562" s="111"/>
      <c r="AM562" s="112"/>
      <c r="AN562" s="112"/>
      <c r="AO562" s="5"/>
      <c r="AP562" s="112"/>
      <c r="AQ562" s="5"/>
      <c r="AR562" s="5"/>
      <c r="AS562" s="5"/>
      <c r="AT562" s="5"/>
      <c r="AU562" s="112"/>
      <c r="AV562" s="112"/>
    </row>
    <row r="563" spans="1:48">
      <c r="A563" s="107"/>
      <c r="B563" s="107"/>
      <c r="C563" s="107"/>
      <c r="D563" s="113"/>
      <c r="E563" s="107"/>
      <c r="F563" s="109"/>
      <c r="G563" s="109"/>
      <c r="H563" s="107"/>
      <c r="I563" s="109"/>
      <c r="J563" s="107"/>
      <c r="K563" s="107"/>
      <c r="L563" s="107"/>
      <c r="M563" s="109"/>
      <c r="N563" s="108"/>
      <c r="O563" s="107"/>
      <c r="P563" s="107"/>
      <c r="Q563" s="107"/>
      <c r="R563" s="109"/>
      <c r="S563" s="107"/>
      <c r="T563" s="107"/>
      <c r="U563" s="110"/>
      <c r="V563" s="110"/>
      <c r="W563" s="107"/>
      <c r="X563" s="107"/>
      <c r="Y563" s="107"/>
      <c r="Z563" s="107"/>
      <c r="AA563" s="107"/>
      <c r="AB563" s="107"/>
      <c r="AC563" s="107"/>
      <c r="AD563" s="107"/>
      <c r="AE563" s="107"/>
      <c r="AF563" s="107"/>
      <c r="AG563" s="107"/>
      <c r="AH563" s="107"/>
      <c r="AI563" s="111"/>
      <c r="AJ563" s="111"/>
      <c r="AK563" s="111"/>
      <c r="AL563" s="111"/>
      <c r="AM563" s="112"/>
      <c r="AN563" s="112"/>
      <c r="AO563" s="5"/>
      <c r="AP563" s="112"/>
      <c r="AQ563" s="5"/>
      <c r="AR563" s="5"/>
      <c r="AS563" s="5"/>
      <c r="AT563" s="5"/>
      <c r="AU563" s="112"/>
      <c r="AV563" s="112"/>
    </row>
    <row r="564" spans="1:48">
      <c r="A564" s="107"/>
      <c r="B564" s="107"/>
      <c r="C564" s="107"/>
      <c r="D564" s="113"/>
      <c r="E564" s="107"/>
      <c r="F564" s="109"/>
      <c r="G564" s="109"/>
      <c r="H564" s="107"/>
      <c r="I564" s="109"/>
      <c r="J564" s="107"/>
      <c r="K564" s="107"/>
      <c r="L564" s="107"/>
      <c r="M564" s="109"/>
      <c r="N564" s="108"/>
      <c r="O564" s="107"/>
      <c r="P564" s="107"/>
      <c r="Q564" s="107"/>
      <c r="R564" s="109"/>
      <c r="S564" s="107"/>
      <c r="T564" s="107"/>
      <c r="U564" s="110"/>
      <c r="V564" s="110"/>
      <c r="W564" s="107"/>
      <c r="X564" s="107"/>
      <c r="Y564" s="107"/>
      <c r="Z564" s="107"/>
      <c r="AA564" s="107"/>
      <c r="AB564" s="107"/>
      <c r="AC564" s="107"/>
      <c r="AD564" s="107"/>
      <c r="AE564" s="107"/>
      <c r="AF564" s="107"/>
      <c r="AG564" s="107"/>
      <c r="AH564" s="107"/>
      <c r="AI564" s="111"/>
      <c r="AJ564" s="111"/>
      <c r="AK564" s="111"/>
      <c r="AL564" s="111"/>
      <c r="AM564" s="112"/>
      <c r="AN564" s="112"/>
      <c r="AO564" s="5"/>
      <c r="AP564" s="112"/>
      <c r="AQ564" s="5"/>
      <c r="AR564" s="5"/>
      <c r="AS564" s="5"/>
      <c r="AT564" s="5"/>
      <c r="AU564" s="112"/>
      <c r="AV564" s="112"/>
    </row>
    <row r="565" spans="1:48">
      <c r="A565" s="107"/>
      <c r="B565" s="107"/>
      <c r="C565" s="107"/>
      <c r="D565" s="113"/>
      <c r="E565" s="107"/>
      <c r="F565" s="109"/>
      <c r="G565" s="109"/>
      <c r="H565" s="107"/>
      <c r="I565" s="109"/>
      <c r="J565" s="107"/>
      <c r="K565" s="107"/>
      <c r="L565" s="107"/>
      <c r="M565" s="109"/>
      <c r="N565" s="108"/>
      <c r="O565" s="107"/>
      <c r="P565" s="107"/>
      <c r="Q565" s="107"/>
      <c r="R565" s="109"/>
      <c r="S565" s="107"/>
      <c r="T565" s="107"/>
      <c r="U565" s="110"/>
      <c r="V565" s="110"/>
      <c r="W565" s="107"/>
      <c r="X565" s="107"/>
      <c r="Y565" s="107"/>
      <c r="Z565" s="107"/>
      <c r="AA565" s="107"/>
      <c r="AB565" s="107"/>
      <c r="AC565" s="107"/>
      <c r="AD565" s="107"/>
      <c r="AE565" s="107"/>
      <c r="AF565" s="107"/>
      <c r="AG565" s="107"/>
      <c r="AH565" s="107"/>
      <c r="AI565" s="111"/>
      <c r="AJ565" s="111"/>
      <c r="AK565" s="111"/>
      <c r="AL565" s="111"/>
      <c r="AM565" s="112"/>
      <c r="AN565" s="112"/>
      <c r="AO565" s="5"/>
      <c r="AP565" s="112"/>
      <c r="AQ565" s="5"/>
      <c r="AR565" s="5"/>
      <c r="AS565" s="5"/>
      <c r="AT565" s="5"/>
      <c r="AU565" s="112"/>
      <c r="AV565" s="112"/>
    </row>
    <row r="566" spans="1:48">
      <c r="A566" s="107"/>
      <c r="B566" s="107"/>
      <c r="C566" s="107"/>
      <c r="D566" s="113"/>
      <c r="E566" s="107"/>
      <c r="F566" s="109"/>
      <c r="G566" s="109"/>
      <c r="H566" s="107"/>
      <c r="I566" s="109"/>
      <c r="J566" s="107"/>
      <c r="K566" s="107"/>
      <c r="L566" s="107"/>
      <c r="M566" s="109"/>
      <c r="N566" s="108"/>
      <c r="O566" s="107"/>
      <c r="P566" s="107"/>
      <c r="Q566" s="107"/>
      <c r="R566" s="109"/>
      <c r="S566" s="107"/>
      <c r="T566" s="107"/>
      <c r="U566" s="110"/>
      <c r="V566" s="110"/>
      <c r="W566" s="107"/>
      <c r="X566" s="107"/>
      <c r="Y566" s="107"/>
      <c r="Z566" s="107"/>
      <c r="AA566" s="107"/>
      <c r="AB566" s="107"/>
      <c r="AC566" s="107"/>
      <c r="AD566" s="107"/>
      <c r="AE566" s="107"/>
      <c r="AF566" s="107"/>
      <c r="AG566" s="107"/>
      <c r="AH566" s="107"/>
      <c r="AI566" s="111"/>
      <c r="AJ566" s="111"/>
      <c r="AK566" s="111"/>
      <c r="AL566" s="111"/>
      <c r="AM566" s="112"/>
      <c r="AN566" s="112"/>
      <c r="AO566" s="5"/>
      <c r="AP566" s="112"/>
      <c r="AQ566" s="5"/>
      <c r="AR566" s="5"/>
      <c r="AS566" s="5"/>
      <c r="AT566" s="5"/>
      <c r="AU566" s="112"/>
      <c r="AV566" s="112"/>
    </row>
    <row r="567" spans="1:48">
      <c r="A567" s="107"/>
      <c r="B567" s="107"/>
      <c r="C567" s="107"/>
      <c r="D567" s="113"/>
      <c r="E567" s="107"/>
      <c r="F567" s="109"/>
      <c r="G567" s="109"/>
      <c r="H567" s="107"/>
      <c r="I567" s="109"/>
      <c r="J567" s="107"/>
      <c r="K567" s="107"/>
      <c r="L567" s="107"/>
      <c r="M567" s="109"/>
      <c r="N567" s="108"/>
      <c r="O567" s="107"/>
      <c r="P567" s="107"/>
      <c r="Q567" s="107"/>
      <c r="R567" s="109"/>
      <c r="S567" s="107"/>
      <c r="T567" s="107"/>
      <c r="U567" s="110"/>
      <c r="V567" s="110"/>
      <c r="W567" s="107"/>
      <c r="X567" s="107"/>
      <c r="Y567" s="107"/>
      <c r="Z567" s="107"/>
      <c r="AA567" s="107"/>
      <c r="AB567" s="107"/>
      <c r="AC567" s="107"/>
      <c r="AD567" s="107"/>
      <c r="AE567" s="107"/>
      <c r="AF567" s="107"/>
      <c r="AG567" s="107"/>
      <c r="AH567" s="107"/>
      <c r="AI567" s="111"/>
      <c r="AJ567" s="111"/>
      <c r="AK567" s="111"/>
      <c r="AL567" s="111"/>
      <c r="AM567" s="112"/>
      <c r="AN567" s="112"/>
      <c r="AO567" s="5"/>
      <c r="AP567" s="112"/>
      <c r="AQ567" s="5"/>
      <c r="AR567" s="5"/>
      <c r="AS567" s="5"/>
      <c r="AT567" s="5"/>
      <c r="AU567" s="112"/>
      <c r="AV567" s="112"/>
    </row>
    <row r="568" spans="1:48">
      <c r="A568" s="107"/>
      <c r="B568" s="107"/>
      <c r="C568" s="107"/>
      <c r="D568" s="113"/>
      <c r="E568" s="107"/>
      <c r="F568" s="109"/>
      <c r="G568" s="109"/>
      <c r="H568" s="107"/>
      <c r="I568" s="109"/>
      <c r="J568" s="107"/>
      <c r="K568" s="107"/>
      <c r="L568" s="107"/>
      <c r="M568" s="109"/>
      <c r="N568" s="108"/>
      <c r="O568" s="107"/>
      <c r="P568" s="107"/>
      <c r="Q568" s="107"/>
      <c r="R568" s="109"/>
      <c r="S568" s="107"/>
      <c r="T568" s="107"/>
      <c r="U568" s="110"/>
      <c r="V568" s="110"/>
      <c r="W568" s="107"/>
      <c r="X568" s="107"/>
      <c r="Y568" s="107"/>
      <c r="Z568" s="107"/>
      <c r="AA568" s="107"/>
      <c r="AB568" s="107"/>
      <c r="AC568" s="107"/>
      <c r="AD568" s="107"/>
      <c r="AE568" s="107"/>
      <c r="AF568" s="107"/>
      <c r="AG568" s="107"/>
      <c r="AH568" s="107"/>
      <c r="AI568" s="111"/>
      <c r="AJ568" s="111"/>
      <c r="AK568" s="111"/>
      <c r="AL568" s="111"/>
      <c r="AM568" s="112"/>
      <c r="AN568" s="112"/>
      <c r="AO568" s="5"/>
      <c r="AP568" s="112"/>
      <c r="AQ568" s="5"/>
      <c r="AR568" s="5"/>
      <c r="AS568" s="5"/>
      <c r="AT568" s="5"/>
      <c r="AU568" s="112"/>
      <c r="AV568" s="112"/>
    </row>
    <row r="569" spans="1:48">
      <c r="A569" s="107"/>
      <c r="B569" s="107"/>
      <c r="C569" s="107"/>
      <c r="D569" s="113"/>
      <c r="E569" s="107"/>
      <c r="F569" s="109"/>
      <c r="G569" s="109"/>
      <c r="H569" s="107"/>
      <c r="I569" s="109"/>
      <c r="J569" s="107"/>
      <c r="K569" s="107"/>
      <c r="L569" s="107"/>
      <c r="M569" s="109"/>
      <c r="N569" s="108"/>
      <c r="O569" s="107"/>
      <c r="P569" s="107"/>
      <c r="Q569" s="107"/>
      <c r="R569" s="109"/>
      <c r="S569" s="107"/>
      <c r="T569" s="107"/>
      <c r="U569" s="110"/>
      <c r="V569" s="110"/>
      <c r="W569" s="107"/>
      <c r="X569" s="107"/>
      <c r="Y569" s="107"/>
      <c r="Z569" s="107"/>
      <c r="AA569" s="107"/>
      <c r="AB569" s="107"/>
      <c r="AC569" s="107"/>
      <c r="AD569" s="107"/>
      <c r="AE569" s="107"/>
      <c r="AF569" s="107"/>
      <c r="AG569" s="107"/>
      <c r="AH569" s="107"/>
      <c r="AI569" s="111"/>
      <c r="AJ569" s="111"/>
      <c r="AK569" s="111"/>
      <c r="AL569" s="111"/>
      <c r="AM569" s="112"/>
      <c r="AN569" s="112"/>
      <c r="AO569" s="5"/>
      <c r="AP569" s="112"/>
      <c r="AQ569" s="5"/>
      <c r="AR569" s="5"/>
      <c r="AS569" s="5"/>
      <c r="AT569" s="5"/>
      <c r="AU569" s="112"/>
      <c r="AV569" s="112"/>
    </row>
    <row r="570" spans="1:48">
      <c r="A570" s="107"/>
      <c r="B570" s="107"/>
      <c r="C570" s="107"/>
      <c r="D570" s="113"/>
      <c r="E570" s="107"/>
      <c r="F570" s="109"/>
      <c r="G570" s="109"/>
      <c r="H570" s="107"/>
      <c r="I570" s="109"/>
      <c r="J570" s="107"/>
      <c r="K570" s="107"/>
      <c r="L570" s="107"/>
      <c r="M570" s="109"/>
      <c r="N570" s="108"/>
      <c r="O570" s="107"/>
      <c r="P570" s="107"/>
      <c r="Q570" s="107"/>
      <c r="R570" s="109"/>
      <c r="S570" s="107"/>
      <c r="T570" s="107"/>
      <c r="U570" s="110"/>
      <c r="V570" s="110"/>
      <c r="W570" s="107"/>
      <c r="X570" s="107"/>
      <c r="Y570" s="107"/>
      <c r="Z570" s="107"/>
      <c r="AA570" s="107"/>
      <c r="AB570" s="107"/>
      <c r="AC570" s="107"/>
      <c r="AD570" s="107"/>
      <c r="AE570" s="107"/>
      <c r="AF570" s="107"/>
      <c r="AG570" s="107"/>
      <c r="AH570" s="107"/>
      <c r="AI570" s="111"/>
      <c r="AJ570" s="111"/>
      <c r="AK570" s="111"/>
      <c r="AL570" s="111"/>
      <c r="AM570" s="112"/>
      <c r="AN570" s="112"/>
      <c r="AO570" s="5"/>
      <c r="AP570" s="112"/>
      <c r="AQ570" s="5"/>
      <c r="AR570" s="5"/>
      <c r="AS570" s="5"/>
      <c r="AT570" s="5"/>
      <c r="AU570" s="112"/>
      <c r="AV570" s="112"/>
    </row>
    <row r="571" spans="1:48">
      <c r="A571" s="107"/>
      <c r="B571" s="107"/>
      <c r="C571" s="107"/>
      <c r="D571" s="113"/>
      <c r="E571" s="107"/>
      <c r="F571" s="109"/>
      <c r="G571" s="109"/>
      <c r="H571" s="107"/>
      <c r="I571" s="109"/>
      <c r="J571" s="107"/>
      <c r="K571" s="107"/>
      <c r="L571" s="107"/>
      <c r="M571" s="109"/>
      <c r="N571" s="108"/>
      <c r="O571" s="107"/>
      <c r="P571" s="107"/>
      <c r="Q571" s="107"/>
      <c r="R571" s="109"/>
      <c r="S571" s="107"/>
      <c r="T571" s="107"/>
      <c r="U571" s="110"/>
      <c r="V571" s="110"/>
      <c r="W571" s="107"/>
      <c r="X571" s="107"/>
      <c r="Y571" s="107"/>
      <c r="Z571" s="107"/>
      <c r="AA571" s="107"/>
      <c r="AB571" s="107"/>
      <c r="AC571" s="107"/>
      <c r="AD571" s="107"/>
      <c r="AE571" s="107"/>
      <c r="AF571" s="107"/>
      <c r="AG571" s="107"/>
      <c r="AH571" s="107"/>
      <c r="AI571" s="111"/>
      <c r="AJ571" s="111"/>
      <c r="AK571" s="111"/>
      <c r="AL571" s="111"/>
      <c r="AM571" s="112"/>
      <c r="AN571" s="112"/>
      <c r="AO571" s="5"/>
      <c r="AP571" s="112"/>
      <c r="AQ571" s="5"/>
      <c r="AR571" s="5"/>
      <c r="AS571" s="5"/>
      <c r="AT571" s="5"/>
      <c r="AU571" s="112"/>
      <c r="AV571" s="112"/>
    </row>
    <row r="572" spans="1:48">
      <c r="A572" s="107"/>
      <c r="B572" s="107"/>
      <c r="C572" s="107"/>
      <c r="D572" s="113"/>
      <c r="E572" s="107"/>
      <c r="F572" s="109"/>
      <c r="G572" s="109"/>
      <c r="H572" s="107"/>
      <c r="I572" s="109"/>
      <c r="J572" s="107"/>
      <c r="K572" s="107"/>
      <c r="L572" s="107"/>
      <c r="M572" s="109"/>
      <c r="N572" s="108"/>
      <c r="O572" s="107"/>
      <c r="P572" s="107"/>
      <c r="Q572" s="107"/>
      <c r="R572" s="109"/>
      <c r="S572" s="107"/>
      <c r="T572" s="107"/>
      <c r="U572" s="110"/>
      <c r="V572" s="110"/>
      <c r="W572" s="107"/>
      <c r="X572" s="107"/>
      <c r="Y572" s="107"/>
      <c r="Z572" s="107"/>
      <c r="AA572" s="107"/>
      <c r="AB572" s="107"/>
      <c r="AC572" s="107"/>
      <c r="AD572" s="107"/>
      <c r="AE572" s="107"/>
      <c r="AF572" s="107"/>
      <c r="AG572" s="107"/>
      <c r="AH572" s="107"/>
      <c r="AI572" s="111"/>
      <c r="AJ572" s="111"/>
      <c r="AK572" s="111"/>
      <c r="AL572" s="111"/>
      <c r="AM572" s="112"/>
      <c r="AN572" s="112"/>
      <c r="AO572" s="5"/>
      <c r="AP572" s="112"/>
      <c r="AQ572" s="5"/>
      <c r="AR572" s="5"/>
      <c r="AS572" s="5"/>
      <c r="AT572" s="5"/>
      <c r="AU572" s="112"/>
      <c r="AV572" s="112"/>
    </row>
    <row r="573" spans="1:48">
      <c r="A573" s="107"/>
      <c r="B573" s="107"/>
      <c r="C573" s="107"/>
      <c r="D573" s="113"/>
      <c r="E573" s="107"/>
      <c r="F573" s="109"/>
      <c r="G573" s="109"/>
      <c r="H573" s="107"/>
      <c r="I573" s="109"/>
      <c r="J573" s="107"/>
      <c r="K573" s="107"/>
      <c r="L573" s="107"/>
      <c r="M573" s="109"/>
      <c r="N573" s="108"/>
      <c r="O573" s="107"/>
      <c r="P573" s="107"/>
      <c r="Q573" s="107"/>
      <c r="R573" s="109"/>
      <c r="S573" s="107"/>
      <c r="T573" s="107"/>
      <c r="U573" s="110"/>
      <c r="V573" s="110"/>
      <c r="W573" s="107"/>
      <c r="X573" s="107"/>
      <c r="Y573" s="107"/>
      <c r="Z573" s="107"/>
      <c r="AA573" s="107"/>
      <c r="AB573" s="107"/>
      <c r="AC573" s="107"/>
      <c r="AD573" s="107"/>
      <c r="AE573" s="107"/>
      <c r="AF573" s="107"/>
      <c r="AG573" s="107"/>
      <c r="AH573" s="107"/>
      <c r="AI573" s="111"/>
      <c r="AJ573" s="111"/>
      <c r="AK573" s="111"/>
      <c r="AL573" s="111"/>
      <c r="AM573" s="112"/>
      <c r="AN573" s="112"/>
      <c r="AO573" s="5"/>
      <c r="AP573" s="112"/>
      <c r="AQ573" s="5"/>
      <c r="AR573" s="5"/>
      <c r="AS573" s="5"/>
      <c r="AT573" s="5"/>
      <c r="AU573" s="112"/>
      <c r="AV573" s="112"/>
    </row>
    <row r="574" spans="1:48">
      <c r="A574" s="107"/>
      <c r="B574" s="107"/>
      <c r="C574" s="107"/>
      <c r="D574" s="113"/>
      <c r="E574" s="107"/>
      <c r="F574" s="109"/>
      <c r="G574" s="109"/>
      <c r="H574" s="107"/>
      <c r="I574" s="109"/>
      <c r="J574" s="107"/>
      <c r="K574" s="107"/>
      <c r="L574" s="107"/>
      <c r="M574" s="109"/>
      <c r="N574" s="108"/>
      <c r="O574" s="107"/>
      <c r="P574" s="107"/>
      <c r="Q574" s="107"/>
      <c r="R574" s="109"/>
      <c r="S574" s="107"/>
      <c r="T574" s="107"/>
      <c r="U574" s="110"/>
      <c r="V574" s="110"/>
      <c r="W574" s="107"/>
      <c r="X574" s="107"/>
      <c r="Y574" s="107"/>
      <c r="Z574" s="107"/>
      <c r="AA574" s="107"/>
      <c r="AB574" s="107"/>
      <c r="AC574" s="107"/>
      <c r="AD574" s="107"/>
      <c r="AE574" s="107"/>
      <c r="AF574" s="107"/>
      <c r="AG574" s="107"/>
      <c r="AH574" s="107"/>
      <c r="AI574" s="111"/>
      <c r="AJ574" s="111"/>
      <c r="AK574" s="111"/>
      <c r="AL574" s="111"/>
      <c r="AM574" s="112"/>
      <c r="AN574" s="112"/>
      <c r="AO574" s="5"/>
      <c r="AP574" s="112"/>
      <c r="AQ574" s="5"/>
      <c r="AR574" s="5"/>
      <c r="AS574" s="5"/>
      <c r="AT574" s="5"/>
      <c r="AU574" s="112"/>
      <c r="AV574" s="112"/>
    </row>
    <row r="575" spans="1:48">
      <c r="A575" s="107"/>
      <c r="B575" s="107"/>
      <c r="C575" s="107"/>
      <c r="D575" s="113"/>
      <c r="E575" s="107"/>
      <c r="F575" s="109"/>
      <c r="G575" s="109"/>
      <c r="H575" s="107"/>
      <c r="I575" s="109"/>
      <c r="J575" s="107"/>
      <c r="K575" s="107"/>
      <c r="L575" s="107"/>
      <c r="M575" s="109"/>
      <c r="N575" s="108"/>
      <c r="O575" s="107"/>
      <c r="P575" s="107"/>
      <c r="Q575" s="107"/>
      <c r="R575" s="109"/>
      <c r="S575" s="107"/>
      <c r="T575" s="107"/>
      <c r="U575" s="110"/>
      <c r="V575" s="110"/>
      <c r="W575" s="107"/>
      <c r="X575" s="107"/>
      <c r="Y575" s="107"/>
      <c r="Z575" s="107"/>
      <c r="AA575" s="107"/>
      <c r="AB575" s="107"/>
      <c r="AC575" s="107"/>
      <c r="AD575" s="107"/>
      <c r="AE575" s="107"/>
      <c r="AF575" s="107"/>
      <c r="AG575" s="107"/>
      <c r="AH575" s="107"/>
      <c r="AI575" s="111"/>
      <c r="AJ575" s="111"/>
      <c r="AK575" s="111"/>
      <c r="AL575" s="111"/>
      <c r="AM575" s="112"/>
      <c r="AN575" s="112"/>
      <c r="AO575" s="5"/>
      <c r="AP575" s="112"/>
      <c r="AQ575" s="5"/>
      <c r="AR575" s="5"/>
      <c r="AS575" s="5"/>
      <c r="AT575" s="5"/>
      <c r="AU575" s="112"/>
      <c r="AV575" s="112"/>
    </row>
    <row r="576" spans="1:48">
      <c r="A576" s="107"/>
      <c r="B576" s="107"/>
      <c r="C576" s="107"/>
      <c r="D576" s="113"/>
      <c r="E576" s="107"/>
      <c r="F576" s="109"/>
      <c r="G576" s="109"/>
      <c r="H576" s="107"/>
      <c r="I576" s="109"/>
      <c r="J576" s="107"/>
      <c r="K576" s="107"/>
      <c r="L576" s="107"/>
      <c r="M576" s="109"/>
      <c r="N576" s="108"/>
      <c r="O576" s="107"/>
      <c r="P576" s="107"/>
      <c r="Q576" s="107"/>
      <c r="R576" s="109"/>
      <c r="S576" s="107"/>
      <c r="T576" s="107"/>
      <c r="U576" s="110"/>
      <c r="V576" s="110"/>
      <c r="W576" s="107"/>
      <c r="X576" s="107"/>
      <c r="Y576" s="107"/>
      <c r="Z576" s="107"/>
      <c r="AA576" s="107"/>
      <c r="AB576" s="107"/>
      <c r="AC576" s="107"/>
      <c r="AD576" s="107"/>
      <c r="AE576" s="107"/>
      <c r="AF576" s="107"/>
      <c r="AG576" s="107"/>
      <c r="AH576" s="107"/>
      <c r="AI576" s="111"/>
      <c r="AJ576" s="111"/>
      <c r="AK576" s="111"/>
      <c r="AL576" s="111"/>
      <c r="AM576" s="112"/>
      <c r="AN576" s="112"/>
      <c r="AO576" s="5"/>
      <c r="AP576" s="112"/>
      <c r="AQ576" s="5"/>
      <c r="AR576" s="5"/>
      <c r="AS576" s="5"/>
      <c r="AT576" s="5"/>
      <c r="AU576" s="112"/>
      <c r="AV576" s="112"/>
    </row>
    <row r="577" spans="1:48">
      <c r="A577" s="107"/>
      <c r="B577" s="107"/>
      <c r="C577" s="107"/>
      <c r="D577" s="113"/>
      <c r="E577" s="107"/>
      <c r="F577" s="109"/>
      <c r="G577" s="109"/>
      <c r="H577" s="107"/>
      <c r="I577" s="109"/>
      <c r="J577" s="107"/>
      <c r="K577" s="107"/>
      <c r="L577" s="107"/>
      <c r="M577" s="109"/>
      <c r="N577" s="108"/>
      <c r="O577" s="107"/>
      <c r="P577" s="107"/>
      <c r="Q577" s="107"/>
      <c r="R577" s="109"/>
      <c r="S577" s="107"/>
      <c r="T577" s="107"/>
      <c r="U577" s="110"/>
      <c r="V577" s="110"/>
      <c r="W577" s="107"/>
      <c r="X577" s="107"/>
      <c r="Y577" s="107"/>
      <c r="Z577" s="107"/>
      <c r="AA577" s="107"/>
      <c r="AB577" s="107"/>
      <c r="AC577" s="107"/>
      <c r="AD577" s="107"/>
      <c r="AE577" s="107"/>
      <c r="AF577" s="107"/>
      <c r="AG577" s="107"/>
      <c r="AH577" s="107"/>
      <c r="AI577" s="111"/>
      <c r="AJ577" s="111"/>
      <c r="AK577" s="111"/>
      <c r="AL577" s="111"/>
      <c r="AM577" s="112"/>
      <c r="AN577" s="112"/>
      <c r="AO577" s="5"/>
      <c r="AP577" s="112"/>
      <c r="AQ577" s="5"/>
      <c r="AR577" s="5"/>
      <c r="AS577" s="5"/>
      <c r="AT577" s="5"/>
      <c r="AU577" s="112"/>
      <c r="AV577" s="112"/>
    </row>
    <row r="578" spans="1:48">
      <c r="A578" s="107"/>
      <c r="B578" s="107"/>
      <c r="C578" s="107"/>
      <c r="D578" s="113"/>
      <c r="E578" s="107"/>
      <c r="F578" s="109"/>
      <c r="G578" s="109"/>
      <c r="H578" s="107"/>
      <c r="I578" s="109"/>
      <c r="J578" s="107"/>
      <c r="K578" s="107"/>
      <c r="L578" s="107"/>
      <c r="M578" s="109"/>
      <c r="N578" s="108"/>
      <c r="O578" s="107"/>
      <c r="P578" s="107"/>
      <c r="Q578" s="107"/>
      <c r="R578" s="109"/>
      <c r="S578" s="107"/>
      <c r="T578" s="107"/>
      <c r="U578" s="110"/>
      <c r="V578" s="110"/>
      <c r="W578" s="107"/>
      <c r="X578" s="107"/>
      <c r="Y578" s="107"/>
      <c r="Z578" s="107"/>
      <c r="AA578" s="107"/>
      <c r="AB578" s="107"/>
      <c r="AC578" s="107"/>
      <c r="AD578" s="107"/>
      <c r="AE578" s="107"/>
      <c r="AF578" s="107"/>
      <c r="AG578" s="107"/>
      <c r="AH578" s="107"/>
      <c r="AI578" s="111"/>
      <c r="AJ578" s="111"/>
      <c r="AK578" s="111"/>
      <c r="AL578" s="111"/>
      <c r="AM578" s="112"/>
      <c r="AN578" s="112"/>
      <c r="AO578" s="5"/>
      <c r="AP578" s="112"/>
      <c r="AQ578" s="5"/>
      <c r="AR578" s="5"/>
      <c r="AS578" s="5"/>
      <c r="AT578" s="5"/>
      <c r="AU578" s="112"/>
      <c r="AV578" s="112"/>
    </row>
    <row r="579" spans="1:48">
      <c r="A579" s="107"/>
      <c r="B579" s="107"/>
      <c r="C579" s="107"/>
      <c r="D579" s="113"/>
      <c r="E579" s="107"/>
      <c r="F579" s="109"/>
      <c r="G579" s="109"/>
      <c r="H579" s="107"/>
      <c r="I579" s="109"/>
      <c r="J579" s="107"/>
      <c r="K579" s="107"/>
      <c r="L579" s="107"/>
      <c r="M579" s="109"/>
      <c r="N579" s="108"/>
      <c r="O579" s="107"/>
      <c r="P579" s="107"/>
      <c r="Q579" s="107"/>
      <c r="R579" s="109"/>
      <c r="S579" s="107"/>
      <c r="T579" s="107"/>
      <c r="U579" s="110"/>
      <c r="V579" s="110"/>
      <c r="W579" s="107"/>
      <c r="X579" s="107"/>
      <c r="Y579" s="107"/>
      <c r="Z579" s="107"/>
      <c r="AA579" s="107"/>
      <c r="AB579" s="107"/>
      <c r="AC579" s="107"/>
      <c r="AD579" s="107"/>
      <c r="AE579" s="107"/>
      <c r="AF579" s="107"/>
      <c r="AG579" s="107"/>
      <c r="AH579" s="107"/>
      <c r="AI579" s="111"/>
      <c r="AJ579" s="111"/>
      <c r="AK579" s="111"/>
      <c r="AL579" s="111"/>
      <c r="AM579" s="112"/>
      <c r="AN579" s="112"/>
      <c r="AO579" s="5"/>
      <c r="AP579" s="112"/>
      <c r="AQ579" s="5"/>
      <c r="AR579" s="5"/>
      <c r="AS579" s="5"/>
      <c r="AT579" s="5"/>
      <c r="AU579" s="112"/>
      <c r="AV579" s="112"/>
    </row>
    <row r="580" spans="1:48">
      <c r="A580" s="107"/>
      <c r="B580" s="107"/>
      <c r="C580" s="107"/>
      <c r="D580" s="113"/>
      <c r="E580" s="107"/>
      <c r="F580" s="109"/>
      <c r="G580" s="109"/>
      <c r="H580" s="107"/>
      <c r="I580" s="109"/>
      <c r="J580" s="107"/>
      <c r="K580" s="107"/>
      <c r="L580" s="107"/>
      <c r="M580" s="109"/>
      <c r="N580" s="108"/>
      <c r="O580" s="107"/>
      <c r="P580" s="107"/>
      <c r="Q580" s="107"/>
      <c r="R580" s="109"/>
      <c r="S580" s="107"/>
      <c r="T580" s="107"/>
      <c r="U580" s="110"/>
      <c r="V580" s="110"/>
      <c r="W580" s="107"/>
      <c r="X580" s="107"/>
      <c r="Y580" s="107"/>
      <c r="Z580" s="107"/>
      <c r="AA580" s="107"/>
      <c r="AB580" s="107"/>
      <c r="AC580" s="107"/>
      <c r="AD580" s="107"/>
      <c r="AE580" s="107"/>
      <c r="AF580" s="107"/>
      <c r="AG580" s="107"/>
      <c r="AH580" s="107"/>
      <c r="AI580" s="111"/>
      <c r="AJ580" s="111"/>
      <c r="AK580" s="111"/>
      <c r="AL580" s="111"/>
      <c r="AM580" s="112"/>
      <c r="AN580" s="112"/>
      <c r="AO580" s="5"/>
      <c r="AP580" s="112"/>
      <c r="AQ580" s="5"/>
      <c r="AR580" s="5"/>
      <c r="AS580" s="5"/>
      <c r="AT580" s="5"/>
      <c r="AU580" s="112"/>
      <c r="AV580" s="112"/>
    </row>
    <row r="581" spans="1:48">
      <c r="A581" s="107"/>
      <c r="B581" s="107"/>
      <c r="C581" s="107"/>
      <c r="D581" s="113"/>
      <c r="E581" s="107"/>
      <c r="F581" s="109"/>
      <c r="G581" s="109"/>
      <c r="H581" s="107"/>
      <c r="I581" s="109"/>
      <c r="J581" s="107"/>
      <c r="K581" s="107"/>
      <c r="L581" s="107"/>
      <c r="M581" s="109"/>
      <c r="N581" s="108"/>
      <c r="O581" s="107"/>
      <c r="P581" s="107"/>
      <c r="Q581" s="107"/>
      <c r="R581" s="109"/>
      <c r="S581" s="107"/>
      <c r="T581" s="107"/>
      <c r="U581" s="110"/>
      <c r="V581" s="110"/>
      <c r="W581" s="107"/>
      <c r="X581" s="107"/>
      <c r="Y581" s="107"/>
      <c r="Z581" s="107"/>
      <c r="AA581" s="107"/>
      <c r="AB581" s="107"/>
      <c r="AC581" s="107"/>
      <c r="AD581" s="107"/>
      <c r="AE581" s="107"/>
      <c r="AF581" s="107"/>
      <c r="AG581" s="107"/>
      <c r="AH581" s="107"/>
      <c r="AI581" s="111"/>
      <c r="AJ581" s="111"/>
      <c r="AK581" s="111"/>
      <c r="AL581" s="111"/>
      <c r="AM581" s="112"/>
      <c r="AN581" s="112"/>
      <c r="AO581" s="5"/>
      <c r="AP581" s="112"/>
      <c r="AQ581" s="5"/>
      <c r="AR581" s="5"/>
      <c r="AS581" s="5"/>
      <c r="AT581" s="5"/>
      <c r="AU581" s="112"/>
      <c r="AV581" s="112"/>
    </row>
    <row r="582" spans="1:48">
      <c r="A582" s="107"/>
      <c r="B582" s="107"/>
      <c r="C582" s="107"/>
      <c r="D582" s="113"/>
      <c r="E582" s="107"/>
      <c r="F582" s="109"/>
      <c r="G582" s="109"/>
      <c r="H582" s="107"/>
      <c r="I582" s="109"/>
      <c r="J582" s="107"/>
      <c r="K582" s="107"/>
      <c r="L582" s="107"/>
      <c r="M582" s="109"/>
      <c r="N582" s="108"/>
      <c r="O582" s="107"/>
      <c r="P582" s="107"/>
      <c r="Q582" s="107"/>
      <c r="R582" s="109"/>
      <c r="S582" s="107"/>
      <c r="T582" s="107"/>
      <c r="U582" s="110"/>
      <c r="V582" s="110"/>
      <c r="W582" s="107"/>
      <c r="X582" s="107"/>
      <c r="Y582" s="107"/>
      <c r="Z582" s="107"/>
      <c r="AA582" s="107"/>
      <c r="AB582" s="107"/>
      <c r="AC582" s="107"/>
      <c r="AD582" s="107"/>
      <c r="AE582" s="107"/>
      <c r="AF582" s="107"/>
      <c r="AG582" s="107"/>
      <c r="AH582" s="107"/>
      <c r="AI582" s="111"/>
      <c r="AJ582" s="111"/>
      <c r="AK582" s="111"/>
      <c r="AL582" s="111"/>
      <c r="AM582" s="112"/>
      <c r="AN582" s="112"/>
      <c r="AO582" s="5"/>
      <c r="AP582" s="112"/>
      <c r="AQ582" s="5"/>
      <c r="AR582" s="5"/>
      <c r="AS582" s="5"/>
      <c r="AT582" s="5"/>
      <c r="AU582" s="112"/>
      <c r="AV582" s="112"/>
    </row>
    <row r="583" spans="1:48">
      <c r="A583" s="107"/>
      <c r="B583" s="107"/>
      <c r="C583" s="107"/>
      <c r="D583" s="113"/>
      <c r="E583" s="107"/>
      <c r="F583" s="109"/>
      <c r="G583" s="109"/>
      <c r="H583" s="107"/>
      <c r="I583" s="109"/>
      <c r="J583" s="107"/>
      <c r="K583" s="107"/>
      <c r="L583" s="107"/>
      <c r="M583" s="109"/>
      <c r="N583" s="108"/>
      <c r="O583" s="107"/>
      <c r="P583" s="107"/>
      <c r="Q583" s="107"/>
      <c r="R583" s="109"/>
      <c r="S583" s="107"/>
      <c r="T583" s="107"/>
      <c r="U583" s="110"/>
      <c r="V583" s="110"/>
      <c r="W583" s="107"/>
      <c r="X583" s="107"/>
      <c r="Y583" s="107"/>
      <c r="Z583" s="107"/>
      <c r="AA583" s="107"/>
      <c r="AB583" s="107"/>
      <c r="AC583" s="107"/>
      <c r="AD583" s="107"/>
      <c r="AE583" s="107"/>
      <c r="AF583" s="107"/>
      <c r="AG583" s="107"/>
      <c r="AH583" s="107"/>
      <c r="AI583" s="111"/>
      <c r="AJ583" s="111"/>
      <c r="AK583" s="111"/>
      <c r="AL583" s="111"/>
      <c r="AM583" s="112"/>
      <c r="AN583" s="112"/>
      <c r="AO583" s="5"/>
      <c r="AP583" s="112"/>
      <c r="AQ583" s="5"/>
      <c r="AR583" s="5"/>
      <c r="AS583" s="5"/>
      <c r="AT583" s="5"/>
      <c r="AU583" s="112"/>
      <c r="AV583" s="112"/>
    </row>
    <row r="584" spans="1:48">
      <c r="A584" s="107"/>
      <c r="B584" s="107"/>
      <c r="C584" s="107"/>
      <c r="D584" s="113"/>
      <c r="E584" s="107"/>
      <c r="F584" s="109"/>
      <c r="G584" s="109"/>
      <c r="H584" s="107"/>
      <c r="I584" s="109"/>
      <c r="J584" s="107"/>
      <c r="K584" s="107"/>
      <c r="L584" s="107"/>
      <c r="M584" s="109"/>
      <c r="N584" s="108"/>
      <c r="O584" s="107"/>
      <c r="P584" s="107"/>
      <c r="Q584" s="107"/>
      <c r="R584" s="109"/>
      <c r="S584" s="107"/>
      <c r="T584" s="107"/>
      <c r="U584" s="110"/>
      <c r="V584" s="110"/>
      <c r="W584" s="107"/>
      <c r="X584" s="107"/>
      <c r="Y584" s="107"/>
      <c r="Z584" s="107"/>
      <c r="AA584" s="107"/>
      <c r="AB584" s="107"/>
      <c r="AC584" s="107"/>
      <c r="AD584" s="107"/>
      <c r="AE584" s="107"/>
      <c r="AF584" s="107"/>
      <c r="AG584" s="107"/>
      <c r="AH584" s="107"/>
      <c r="AI584" s="111"/>
      <c r="AJ584" s="111"/>
      <c r="AK584" s="111"/>
      <c r="AL584" s="111"/>
      <c r="AM584" s="112"/>
      <c r="AN584" s="112"/>
      <c r="AO584" s="5"/>
      <c r="AP584" s="112"/>
      <c r="AQ584" s="5"/>
      <c r="AR584" s="5"/>
      <c r="AS584" s="5"/>
      <c r="AT584" s="5"/>
      <c r="AU584" s="112"/>
      <c r="AV584" s="112"/>
    </row>
    <row r="585" spans="1:48">
      <c r="A585" s="107"/>
      <c r="B585" s="107"/>
      <c r="C585" s="107"/>
      <c r="D585" s="113"/>
      <c r="E585" s="107"/>
      <c r="F585" s="109"/>
      <c r="G585" s="109"/>
      <c r="H585" s="107"/>
      <c r="I585" s="109"/>
      <c r="J585" s="107"/>
      <c r="K585" s="107"/>
      <c r="L585" s="107"/>
      <c r="M585" s="109"/>
      <c r="N585" s="108"/>
      <c r="O585" s="107"/>
      <c r="P585" s="107"/>
      <c r="Q585" s="107"/>
      <c r="R585" s="109"/>
      <c r="S585" s="107"/>
      <c r="T585" s="107"/>
      <c r="U585" s="110"/>
      <c r="V585" s="110"/>
      <c r="W585" s="107"/>
      <c r="X585" s="107"/>
      <c r="Y585" s="107"/>
      <c r="Z585" s="107"/>
      <c r="AA585" s="107"/>
      <c r="AB585" s="107"/>
      <c r="AC585" s="107"/>
      <c r="AD585" s="107"/>
      <c r="AE585" s="107"/>
      <c r="AF585" s="107"/>
      <c r="AG585" s="107"/>
      <c r="AH585" s="107"/>
      <c r="AI585" s="111"/>
      <c r="AJ585" s="111"/>
      <c r="AK585" s="111"/>
      <c r="AL585" s="111"/>
      <c r="AM585" s="112"/>
      <c r="AN585" s="112"/>
      <c r="AO585" s="5"/>
      <c r="AP585" s="112"/>
      <c r="AQ585" s="5"/>
      <c r="AR585" s="5"/>
      <c r="AS585" s="5"/>
      <c r="AT585" s="5"/>
      <c r="AU585" s="112"/>
      <c r="AV585" s="112"/>
    </row>
    <row r="586" spans="1:48">
      <c r="A586" s="107"/>
      <c r="B586" s="107"/>
      <c r="C586" s="107"/>
      <c r="D586" s="113"/>
      <c r="E586" s="107"/>
      <c r="F586" s="109"/>
      <c r="G586" s="109"/>
      <c r="H586" s="107"/>
      <c r="I586" s="109"/>
      <c r="J586" s="107"/>
      <c r="K586" s="107"/>
      <c r="L586" s="107"/>
      <c r="M586" s="109"/>
      <c r="N586" s="108"/>
      <c r="O586" s="107"/>
      <c r="P586" s="107"/>
      <c r="Q586" s="107"/>
      <c r="R586" s="109"/>
      <c r="S586" s="107"/>
      <c r="T586" s="107"/>
      <c r="U586" s="110"/>
      <c r="V586" s="110"/>
      <c r="W586" s="107"/>
      <c r="X586" s="107"/>
      <c r="Y586" s="107"/>
      <c r="Z586" s="107"/>
      <c r="AA586" s="107"/>
      <c r="AB586" s="107"/>
      <c r="AC586" s="107"/>
      <c r="AD586" s="107"/>
      <c r="AE586" s="107"/>
      <c r="AF586" s="107"/>
      <c r="AG586" s="107"/>
      <c r="AH586" s="107"/>
      <c r="AI586" s="111"/>
      <c r="AJ586" s="111"/>
      <c r="AK586" s="111"/>
      <c r="AL586" s="111"/>
      <c r="AM586" s="112"/>
      <c r="AN586" s="112"/>
      <c r="AO586" s="5"/>
      <c r="AP586" s="112"/>
      <c r="AQ586" s="5"/>
      <c r="AR586" s="5"/>
      <c r="AS586" s="5"/>
      <c r="AT586" s="5"/>
      <c r="AU586" s="112"/>
      <c r="AV586" s="112"/>
    </row>
    <row r="587" spans="1:48">
      <c r="A587" s="107"/>
      <c r="B587" s="107"/>
      <c r="C587" s="107"/>
      <c r="D587" s="113"/>
      <c r="E587" s="107"/>
      <c r="F587" s="109"/>
      <c r="G587" s="109"/>
      <c r="H587" s="107"/>
      <c r="I587" s="109"/>
      <c r="J587" s="107"/>
      <c r="K587" s="107"/>
      <c r="L587" s="107"/>
      <c r="M587" s="109"/>
      <c r="N587" s="108"/>
      <c r="O587" s="107"/>
      <c r="P587" s="107"/>
      <c r="Q587" s="107"/>
      <c r="R587" s="109"/>
      <c r="S587" s="107"/>
      <c r="T587" s="107"/>
      <c r="U587" s="110"/>
      <c r="V587" s="110"/>
      <c r="W587" s="107"/>
      <c r="X587" s="107"/>
      <c r="Y587" s="107"/>
      <c r="Z587" s="107"/>
      <c r="AA587" s="107"/>
      <c r="AB587" s="107"/>
      <c r="AC587" s="107"/>
      <c r="AD587" s="107"/>
      <c r="AE587" s="107"/>
      <c r="AF587" s="107"/>
      <c r="AG587" s="107"/>
      <c r="AH587" s="107"/>
      <c r="AI587" s="111"/>
      <c r="AJ587" s="111"/>
      <c r="AK587" s="111"/>
      <c r="AL587" s="111"/>
      <c r="AM587" s="112"/>
      <c r="AN587" s="112"/>
      <c r="AO587" s="5"/>
      <c r="AP587" s="112"/>
      <c r="AQ587" s="5"/>
      <c r="AR587" s="5"/>
      <c r="AS587" s="5"/>
      <c r="AT587" s="5"/>
      <c r="AU587" s="112"/>
      <c r="AV587" s="112"/>
    </row>
    <row r="588" spans="1:48">
      <c r="A588" s="107"/>
      <c r="B588" s="107"/>
      <c r="C588" s="107"/>
      <c r="D588" s="113"/>
      <c r="E588" s="107"/>
      <c r="F588" s="109"/>
      <c r="G588" s="109"/>
      <c r="H588" s="107"/>
      <c r="I588" s="109"/>
      <c r="J588" s="107"/>
      <c r="K588" s="107"/>
      <c r="L588" s="107"/>
      <c r="M588" s="109"/>
      <c r="N588" s="108"/>
      <c r="O588" s="107"/>
      <c r="P588" s="107"/>
      <c r="Q588" s="107"/>
      <c r="R588" s="109"/>
      <c r="S588" s="107"/>
      <c r="T588" s="107"/>
      <c r="U588" s="110"/>
      <c r="V588" s="110"/>
      <c r="W588" s="107"/>
      <c r="X588" s="107"/>
      <c r="Y588" s="107"/>
      <c r="Z588" s="107"/>
      <c r="AA588" s="107"/>
      <c r="AB588" s="107"/>
      <c r="AC588" s="107"/>
      <c r="AD588" s="107"/>
      <c r="AE588" s="107"/>
      <c r="AF588" s="107"/>
      <c r="AG588" s="107"/>
      <c r="AH588" s="107"/>
      <c r="AI588" s="111"/>
      <c r="AJ588" s="111"/>
      <c r="AK588" s="111"/>
      <c r="AL588" s="111"/>
      <c r="AM588" s="112"/>
      <c r="AN588" s="112"/>
      <c r="AO588" s="5"/>
      <c r="AP588" s="112"/>
      <c r="AQ588" s="5"/>
      <c r="AR588" s="5"/>
      <c r="AS588" s="5"/>
      <c r="AT588" s="5"/>
      <c r="AU588" s="112"/>
      <c r="AV588" s="112"/>
    </row>
    <row r="589" spans="1:48">
      <c r="A589" s="107"/>
      <c r="B589" s="107"/>
      <c r="C589" s="107"/>
      <c r="D589" s="113"/>
      <c r="E589" s="107"/>
      <c r="F589" s="109"/>
      <c r="G589" s="109"/>
      <c r="H589" s="107"/>
      <c r="I589" s="109"/>
      <c r="J589" s="107"/>
      <c r="K589" s="107"/>
      <c r="L589" s="107"/>
      <c r="M589" s="109"/>
      <c r="N589" s="108"/>
      <c r="O589" s="107"/>
      <c r="P589" s="107"/>
      <c r="Q589" s="107"/>
      <c r="R589" s="109"/>
      <c r="S589" s="107"/>
      <c r="T589" s="107"/>
      <c r="U589" s="110"/>
      <c r="V589" s="110"/>
      <c r="W589" s="107"/>
      <c r="X589" s="107"/>
      <c r="Y589" s="107"/>
      <c r="Z589" s="107"/>
      <c r="AA589" s="107"/>
      <c r="AB589" s="107"/>
      <c r="AC589" s="107"/>
      <c r="AD589" s="107"/>
      <c r="AE589" s="107"/>
      <c r="AF589" s="107"/>
      <c r="AG589" s="107"/>
      <c r="AH589" s="107"/>
      <c r="AI589" s="111"/>
      <c r="AJ589" s="111"/>
      <c r="AK589" s="111"/>
      <c r="AL589" s="111"/>
      <c r="AM589" s="112"/>
      <c r="AN589" s="112"/>
      <c r="AO589" s="5"/>
      <c r="AP589" s="112"/>
      <c r="AQ589" s="5"/>
      <c r="AR589" s="5"/>
      <c r="AS589" s="5"/>
      <c r="AT589" s="5"/>
      <c r="AU589" s="112"/>
      <c r="AV589" s="112"/>
    </row>
    <row r="590" spans="1:48">
      <c r="A590" s="107"/>
      <c r="B590" s="107"/>
      <c r="C590" s="107"/>
      <c r="D590" s="113"/>
      <c r="E590" s="107"/>
      <c r="F590" s="109"/>
      <c r="G590" s="109"/>
      <c r="H590" s="107"/>
      <c r="I590" s="109"/>
      <c r="J590" s="107"/>
      <c r="K590" s="107"/>
      <c r="L590" s="107"/>
      <c r="M590" s="109"/>
      <c r="N590" s="108"/>
      <c r="O590" s="107"/>
      <c r="P590" s="107"/>
      <c r="Q590" s="107"/>
      <c r="R590" s="109"/>
      <c r="S590" s="107"/>
      <c r="T590" s="107"/>
      <c r="U590" s="110"/>
      <c r="V590" s="110"/>
      <c r="W590" s="107"/>
      <c r="X590" s="107"/>
      <c r="Y590" s="107"/>
      <c r="Z590" s="107"/>
      <c r="AA590" s="107"/>
      <c r="AB590" s="107"/>
      <c r="AC590" s="107"/>
      <c r="AD590" s="107"/>
      <c r="AE590" s="107"/>
      <c r="AF590" s="107"/>
      <c r="AG590" s="107"/>
      <c r="AH590" s="107"/>
      <c r="AI590" s="111"/>
      <c r="AJ590" s="111"/>
      <c r="AK590" s="111"/>
      <c r="AL590" s="111"/>
      <c r="AM590" s="112"/>
      <c r="AN590" s="112"/>
      <c r="AO590" s="5"/>
      <c r="AP590" s="112"/>
      <c r="AQ590" s="5"/>
      <c r="AR590" s="5"/>
      <c r="AS590" s="5"/>
      <c r="AT590" s="5"/>
      <c r="AU590" s="112"/>
      <c r="AV590" s="112"/>
    </row>
    <row r="591" spans="1:48">
      <c r="A591" s="107"/>
      <c r="B591" s="107"/>
      <c r="C591" s="107"/>
      <c r="D591" s="113"/>
      <c r="E591" s="107"/>
      <c r="F591" s="109"/>
      <c r="G591" s="109"/>
      <c r="H591" s="107"/>
      <c r="I591" s="109"/>
      <c r="J591" s="107"/>
      <c r="K591" s="107"/>
      <c r="L591" s="107"/>
      <c r="M591" s="109"/>
      <c r="N591" s="108"/>
      <c r="O591" s="107"/>
      <c r="P591" s="107"/>
      <c r="Q591" s="107"/>
      <c r="R591" s="109"/>
      <c r="S591" s="107"/>
      <c r="T591" s="107"/>
      <c r="U591" s="110"/>
      <c r="V591" s="110"/>
      <c r="W591" s="107"/>
      <c r="X591" s="107"/>
      <c r="Y591" s="107"/>
      <c r="Z591" s="107"/>
      <c r="AA591" s="107"/>
      <c r="AB591" s="107"/>
      <c r="AC591" s="107"/>
      <c r="AD591" s="107"/>
      <c r="AE591" s="107"/>
      <c r="AF591" s="107"/>
      <c r="AG591" s="107"/>
      <c r="AH591" s="107"/>
      <c r="AI591" s="111"/>
      <c r="AJ591" s="111"/>
      <c r="AK591" s="111"/>
      <c r="AL591" s="111"/>
      <c r="AM591" s="112"/>
      <c r="AN591" s="112"/>
      <c r="AO591" s="5"/>
      <c r="AP591" s="112"/>
      <c r="AQ591" s="5"/>
      <c r="AR591" s="5"/>
      <c r="AS591" s="5"/>
      <c r="AT591" s="5"/>
      <c r="AU591" s="112"/>
      <c r="AV591" s="112"/>
    </row>
    <row r="592" spans="1:48">
      <c r="A592" s="107"/>
      <c r="B592" s="107"/>
      <c r="C592" s="107"/>
      <c r="D592" s="113"/>
      <c r="E592" s="107"/>
      <c r="F592" s="109"/>
      <c r="G592" s="109"/>
      <c r="H592" s="107"/>
      <c r="I592" s="109"/>
      <c r="J592" s="107"/>
      <c r="K592" s="107"/>
      <c r="L592" s="107"/>
      <c r="M592" s="109"/>
      <c r="N592" s="108"/>
      <c r="O592" s="107"/>
      <c r="P592" s="107"/>
      <c r="Q592" s="107"/>
      <c r="R592" s="109"/>
      <c r="S592" s="107"/>
      <c r="T592" s="107"/>
      <c r="U592" s="110"/>
      <c r="V592" s="110"/>
      <c r="W592" s="107"/>
      <c r="X592" s="107"/>
      <c r="Y592" s="107"/>
      <c r="Z592" s="107"/>
      <c r="AA592" s="107"/>
      <c r="AB592" s="107"/>
      <c r="AC592" s="107"/>
      <c r="AD592" s="107"/>
      <c r="AE592" s="107"/>
      <c r="AF592" s="107"/>
      <c r="AG592" s="107"/>
      <c r="AH592" s="107"/>
      <c r="AI592" s="111"/>
      <c r="AJ592" s="111"/>
      <c r="AK592" s="111"/>
      <c r="AL592" s="111"/>
      <c r="AM592" s="112"/>
      <c r="AN592" s="112"/>
      <c r="AO592" s="5"/>
      <c r="AP592" s="112"/>
      <c r="AQ592" s="5"/>
      <c r="AR592" s="5"/>
      <c r="AS592" s="5"/>
      <c r="AT592" s="5"/>
      <c r="AU592" s="112"/>
      <c r="AV592" s="112"/>
    </row>
    <row r="593" spans="1:48">
      <c r="A593" s="107"/>
      <c r="B593" s="107"/>
      <c r="C593" s="107"/>
      <c r="D593" s="113"/>
      <c r="E593" s="107"/>
      <c r="F593" s="109"/>
      <c r="G593" s="109"/>
      <c r="H593" s="107"/>
      <c r="I593" s="109"/>
      <c r="J593" s="107"/>
      <c r="K593" s="107"/>
      <c r="L593" s="107"/>
      <c r="M593" s="109"/>
      <c r="N593" s="108"/>
      <c r="O593" s="107"/>
      <c r="P593" s="107"/>
      <c r="Q593" s="107"/>
      <c r="R593" s="109"/>
      <c r="S593" s="107"/>
      <c r="T593" s="107"/>
      <c r="U593" s="110"/>
      <c r="V593" s="110"/>
      <c r="W593" s="107"/>
      <c r="X593" s="107"/>
      <c r="Y593" s="107"/>
      <c r="Z593" s="107"/>
      <c r="AA593" s="107"/>
      <c r="AB593" s="107"/>
      <c r="AC593" s="107"/>
      <c r="AD593" s="107"/>
      <c r="AE593" s="107"/>
      <c r="AF593" s="107"/>
      <c r="AG593" s="107"/>
      <c r="AH593" s="107"/>
      <c r="AI593" s="111"/>
      <c r="AJ593" s="111"/>
      <c r="AK593" s="111"/>
      <c r="AL593" s="111"/>
      <c r="AM593" s="112"/>
      <c r="AN593" s="112"/>
      <c r="AO593" s="5"/>
      <c r="AP593" s="112"/>
      <c r="AQ593" s="5"/>
      <c r="AR593" s="5"/>
      <c r="AS593" s="5"/>
      <c r="AT593" s="5"/>
      <c r="AU593" s="112"/>
      <c r="AV593" s="112"/>
    </row>
    <row r="594" spans="1:48">
      <c r="A594" s="107"/>
      <c r="B594" s="107"/>
      <c r="C594" s="107"/>
      <c r="D594" s="113"/>
      <c r="E594" s="107"/>
      <c r="F594" s="109"/>
      <c r="G594" s="109"/>
      <c r="H594" s="107"/>
      <c r="I594" s="109"/>
      <c r="J594" s="107"/>
      <c r="K594" s="107"/>
      <c r="L594" s="107"/>
      <c r="M594" s="109"/>
      <c r="N594" s="108"/>
      <c r="O594" s="107"/>
      <c r="P594" s="107"/>
      <c r="Q594" s="107"/>
      <c r="R594" s="109"/>
      <c r="S594" s="107"/>
      <c r="T594" s="107"/>
      <c r="U594" s="110"/>
      <c r="V594" s="110"/>
      <c r="W594" s="107"/>
      <c r="X594" s="107"/>
      <c r="Y594" s="107"/>
      <c r="Z594" s="107"/>
      <c r="AA594" s="107"/>
      <c r="AB594" s="107"/>
      <c r="AC594" s="107"/>
      <c r="AD594" s="107"/>
      <c r="AE594" s="107"/>
      <c r="AF594" s="107"/>
      <c r="AG594" s="107"/>
      <c r="AH594" s="107"/>
      <c r="AI594" s="111"/>
      <c r="AJ594" s="111"/>
      <c r="AK594" s="111"/>
      <c r="AL594" s="111"/>
      <c r="AM594" s="112"/>
      <c r="AN594" s="112"/>
      <c r="AO594" s="5"/>
      <c r="AP594" s="112"/>
      <c r="AQ594" s="5"/>
      <c r="AR594" s="5"/>
      <c r="AS594" s="5"/>
      <c r="AT594" s="5"/>
      <c r="AU594" s="112"/>
      <c r="AV594" s="112"/>
    </row>
    <row r="595" spans="1:48">
      <c r="A595" s="107"/>
      <c r="B595" s="107"/>
      <c r="C595" s="107"/>
      <c r="D595" s="113"/>
      <c r="E595" s="107"/>
      <c r="F595" s="109"/>
      <c r="G595" s="109"/>
      <c r="H595" s="107"/>
      <c r="I595" s="109"/>
      <c r="J595" s="107"/>
      <c r="K595" s="107"/>
      <c r="L595" s="107"/>
      <c r="M595" s="109"/>
      <c r="N595" s="108"/>
      <c r="O595" s="107"/>
      <c r="P595" s="107"/>
      <c r="Q595" s="107"/>
      <c r="R595" s="109"/>
      <c r="S595" s="107"/>
      <c r="T595" s="107"/>
      <c r="U595" s="110"/>
      <c r="V595" s="110"/>
      <c r="W595" s="107"/>
      <c r="X595" s="107"/>
      <c r="Y595" s="107"/>
      <c r="Z595" s="107"/>
      <c r="AA595" s="107"/>
      <c r="AB595" s="107"/>
      <c r="AC595" s="107"/>
      <c r="AD595" s="107"/>
      <c r="AE595" s="107"/>
      <c r="AF595" s="107"/>
      <c r="AG595" s="107"/>
      <c r="AH595" s="107"/>
      <c r="AI595" s="111"/>
      <c r="AJ595" s="111"/>
      <c r="AK595" s="111"/>
      <c r="AL595" s="111"/>
      <c r="AM595" s="112"/>
      <c r="AN595" s="112"/>
      <c r="AO595" s="5"/>
      <c r="AP595" s="112"/>
      <c r="AQ595" s="5"/>
      <c r="AR595" s="5"/>
      <c r="AS595" s="5"/>
      <c r="AT595" s="5"/>
      <c r="AU595" s="112"/>
      <c r="AV595" s="112"/>
    </row>
    <row r="596" spans="1:48">
      <c r="A596" s="107"/>
      <c r="B596" s="107"/>
      <c r="C596" s="107"/>
      <c r="D596" s="113"/>
      <c r="E596" s="107"/>
      <c r="F596" s="109"/>
      <c r="G596" s="109"/>
      <c r="H596" s="107"/>
      <c r="I596" s="109"/>
      <c r="J596" s="107"/>
      <c r="K596" s="107"/>
      <c r="L596" s="107"/>
      <c r="M596" s="109"/>
      <c r="N596" s="108"/>
      <c r="O596" s="107"/>
      <c r="P596" s="107"/>
      <c r="Q596" s="107"/>
      <c r="R596" s="109"/>
      <c r="S596" s="107"/>
      <c r="T596" s="107"/>
      <c r="U596" s="110"/>
      <c r="V596" s="110"/>
      <c r="W596" s="107"/>
      <c r="X596" s="107"/>
      <c r="Y596" s="107"/>
      <c r="Z596" s="107"/>
      <c r="AA596" s="107"/>
      <c r="AB596" s="107"/>
      <c r="AC596" s="107"/>
      <c r="AD596" s="107"/>
      <c r="AE596" s="107"/>
      <c r="AF596" s="107"/>
      <c r="AG596" s="107"/>
      <c r="AH596" s="107"/>
      <c r="AI596" s="111"/>
      <c r="AJ596" s="111"/>
      <c r="AK596" s="111"/>
      <c r="AL596" s="111"/>
      <c r="AM596" s="112"/>
      <c r="AN596" s="112"/>
      <c r="AO596" s="5"/>
      <c r="AP596" s="112"/>
      <c r="AQ596" s="5"/>
      <c r="AR596" s="5"/>
      <c r="AS596" s="5"/>
      <c r="AT596" s="5"/>
      <c r="AU596" s="112"/>
      <c r="AV596" s="112"/>
    </row>
    <row r="597" spans="1:48">
      <c r="A597" s="107"/>
      <c r="B597" s="107"/>
      <c r="C597" s="107"/>
      <c r="D597" s="113"/>
      <c r="E597" s="107"/>
      <c r="F597" s="109"/>
      <c r="G597" s="109"/>
      <c r="H597" s="107"/>
      <c r="I597" s="109"/>
      <c r="J597" s="107"/>
      <c r="K597" s="107"/>
      <c r="L597" s="107"/>
      <c r="M597" s="109"/>
      <c r="N597" s="108"/>
      <c r="O597" s="107"/>
      <c r="P597" s="107"/>
      <c r="Q597" s="107"/>
      <c r="R597" s="109"/>
      <c r="S597" s="107"/>
      <c r="T597" s="107"/>
      <c r="U597" s="110"/>
      <c r="V597" s="110"/>
      <c r="W597" s="107"/>
      <c r="X597" s="107"/>
      <c r="Y597" s="107"/>
      <c r="Z597" s="107"/>
      <c r="AA597" s="107"/>
      <c r="AB597" s="107"/>
      <c r="AC597" s="107"/>
      <c r="AD597" s="107"/>
      <c r="AE597" s="107"/>
      <c r="AF597" s="107"/>
      <c r="AG597" s="107"/>
      <c r="AH597" s="107"/>
      <c r="AI597" s="111"/>
      <c r="AJ597" s="111"/>
      <c r="AK597" s="111"/>
      <c r="AL597" s="111"/>
      <c r="AM597" s="112"/>
      <c r="AN597" s="112"/>
      <c r="AO597" s="5"/>
      <c r="AP597" s="112"/>
      <c r="AQ597" s="5"/>
      <c r="AR597" s="5"/>
      <c r="AS597" s="5"/>
      <c r="AT597" s="5"/>
      <c r="AU597" s="112"/>
      <c r="AV597" s="112"/>
    </row>
    <row r="598" spans="1:48">
      <c r="A598" s="107"/>
      <c r="B598" s="107"/>
      <c r="C598" s="107"/>
      <c r="D598" s="113"/>
      <c r="E598" s="107"/>
      <c r="F598" s="109"/>
      <c r="G598" s="109"/>
      <c r="H598" s="107"/>
      <c r="I598" s="109"/>
      <c r="J598" s="107"/>
      <c r="K598" s="107"/>
      <c r="L598" s="107"/>
      <c r="M598" s="109"/>
      <c r="N598" s="108"/>
      <c r="O598" s="107"/>
      <c r="P598" s="107"/>
      <c r="Q598" s="107"/>
      <c r="R598" s="109"/>
      <c r="S598" s="107"/>
      <c r="T598" s="107"/>
      <c r="U598" s="110"/>
      <c r="V598" s="110"/>
      <c r="W598" s="107"/>
      <c r="X598" s="107"/>
      <c r="Y598" s="107"/>
      <c r="Z598" s="107"/>
      <c r="AA598" s="107"/>
      <c r="AB598" s="107"/>
      <c r="AC598" s="107"/>
      <c r="AD598" s="107"/>
      <c r="AE598" s="107"/>
      <c r="AF598" s="107"/>
      <c r="AG598" s="107"/>
      <c r="AH598" s="107"/>
      <c r="AI598" s="111"/>
      <c r="AJ598" s="111"/>
      <c r="AK598" s="111"/>
      <c r="AL598" s="111"/>
      <c r="AM598" s="112"/>
      <c r="AN598" s="112"/>
      <c r="AO598" s="5"/>
      <c r="AP598" s="112"/>
      <c r="AQ598" s="5"/>
      <c r="AR598" s="5"/>
      <c r="AS598" s="5"/>
      <c r="AT598" s="5"/>
      <c r="AU598" s="112"/>
      <c r="AV598" s="112"/>
    </row>
    <row r="599" spans="1:48">
      <c r="A599" s="107"/>
      <c r="B599" s="107"/>
      <c r="C599" s="107"/>
      <c r="D599" s="113"/>
      <c r="E599" s="107"/>
      <c r="F599" s="109"/>
      <c r="G599" s="109"/>
      <c r="H599" s="107"/>
      <c r="I599" s="109"/>
      <c r="J599" s="107"/>
      <c r="K599" s="107"/>
      <c r="L599" s="107"/>
      <c r="M599" s="109"/>
      <c r="N599" s="108"/>
      <c r="O599" s="107"/>
      <c r="P599" s="107"/>
      <c r="Q599" s="107"/>
      <c r="R599" s="109"/>
      <c r="S599" s="107"/>
      <c r="T599" s="107"/>
      <c r="U599" s="110"/>
      <c r="V599" s="110"/>
      <c r="W599" s="107"/>
      <c r="X599" s="107"/>
      <c r="Y599" s="107"/>
      <c r="Z599" s="107"/>
      <c r="AA599" s="107"/>
      <c r="AB599" s="107"/>
      <c r="AC599" s="107"/>
      <c r="AD599" s="107"/>
      <c r="AE599" s="107"/>
      <c r="AF599" s="107"/>
      <c r="AG599" s="107"/>
      <c r="AH599" s="107"/>
      <c r="AI599" s="111"/>
      <c r="AJ599" s="111"/>
      <c r="AK599" s="111"/>
      <c r="AL599" s="111"/>
      <c r="AM599" s="112"/>
      <c r="AN599" s="112"/>
      <c r="AO599" s="5"/>
      <c r="AP599" s="112"/>
      <c r="AQ599" s="5"/>
      <c r="AR599" s="5"/>
      <c r="AS599" s="5"/>
      <c r="AT599" s="5"/>
      <c r="AU599" s="112"/>
      <c r="AV599" s="112"/>
    </row>
    <row r="600" spans="1:48">
      <c r="A600" s="107"/>
      <c r="B600" s="107"/>
      <c r="C600" s="107"/>
      <c r="D600" s="113"/>
      <c r="E600" s="107"/>
      <c r="F600" s="109"/>
      <c r="G600" s="109"/>
      <c r="H600" s="107"/>
      <c r="I600" s="109"/>
      <c r="J600" s="107"/>
      <c r="K600" s="107"/>
      <c r="L600" s="107"/>
      <c r="M600" s="109"/>
      <c r="N600" s="108"/>
      <c r="O600" s="107"/>
      <c r="P600" s="107"/>
      <c r="Q600" s="107"/>
      <c r="R600" s="109"/>
      <c r="S600" s="107"/>
      <c r="T600" s="107"/>
      <c r="U600" s="110"/>
      <c r="V600" s="110"/>
      <c r="W600" s="107"/>
      <c r="X600" s="107"/>
      <c r="Y600" s="107"/>
      <c r="Z600" s="107"/>
      <c r="AA600" s="107"/>
      <c r="AB600" s="107"/>
      <c r="AC600" s="107"/>
      <c r="AD600" s="107"/>
      <c r="AE600" s="107"/>
      <c r="AF600" s="107"/>
      <c r="AG600" s="107"/>
      <c r="AH600" s="107"/>
      <c r="AI600" s="111"/>
      <c r="AJ600" s="111"/>
      <c r="AK600" s="111"/>
      <c r="AL600" s="111"/>
      <c r="AM600" s="112"/>
      <c r="AN600" s="112"/>
      <c r="AO600" s="5"/>
      <c r="AP600" s="112"/>
      <c r="AQ600" s="5"/>
      <c r="AR600" s="5"/>
      <c r="AS600" s="5"/>
      <c r="AT600" s="5"/>
      <c r="AU600" s="112"/>
      <c r="AV600" s="112"/>
    </row>
    <row r="601" spans="1:48">
      <c r="A601" s="107"/>
      <c r="B601" s="107"/>
      <c r="C601" s="107"/>
      <c r="D601" s="113"/>
      <c r="E601" s="107"/>
      <c r="F601" s="109"/>
      <c r="G601" s="109"/>
      <c r="H601" s="107"/>
      <c r="I601" s="109"/>
      <c r="J601" s="107"/>
      <c r="K601" s="107"/>
      <c r="L601" s="107"/>
      <c r="M601" s="109"/>
      <c r="N601" s="108"/>
      <c r="O601" s="107"/>
      <c r="P601" s="107"/>
      <c r="Q601" s="107"/>
      <c r="R601" s="109"/>
      <c r="S601" s="107"/>
      <c r="T601" s="107"/>
      <c r="U601" s="110"/>
      <c r="V601" s="110"/>
      <c r="W601" s="107"/>
      <c r="X601" s="107"/>
      <c r="Y601" s="107"/>
      <c r="Z601" s="107"/>
      <c r="AA601" s="107"/>
      <c r="AB601" s="107"/>
      <c r="AC601" s="107"/>
      <c r="AD601" s="107"/>
      <c r="AE601" s="107"/>
      <c r="AF601" s="107"/>
      <c r="AG601" s="107"/>
      <c r="AH601" s="107"/>
      <c r="AI601" s="111"/>
      <c r="AJ601" s="111"/>
      <c r="AK601" s="111"/>
      <c r="AL601" s="111"/>
      <c r="AM601" s="112"/>
      <c r="AN601" s="112"/>
      <c r="AO601" s="5"/>
      <c r="AP601" s="112"/>
      <c r="AQ601" s="5"/>
      <c r="AR601" s="5"/>
      <c r="AS601" s="5"/>
      <c r="AT601" s="5"/>
      <c r="AU601" s="112"/>
      <c r="AV601" s="112"/>
    </row>
    <row r="602" spans="1:48">
      <c r="A602" s="107"/>
      <c r="B602" s="107"/>
      <c r="C602" s="107"/>
      <c r="D602" s="113"/>
      <c r="E602" s="107"/>
      <c r="F602" s="109"/>
      <c r="G602" s="109"/>
      <c r="H602" s="107"/>
      <c r="I602" s="109"/>
      <c r="J602" s="107"/>
      <c r="K602" s="107"/>
      <c r="L602" s="107"/>
      <c r="M602" s="109"/>
      <c r="N602" s="108"/>
      <c r="O602" s="107"/>
      <c r="P602" s="107"/>
      <c r="Q602" s="107"/>
      <c r="R602" s="109"/>
      <c r="S602" s="107"/>
      <c r="T602" s="107"/>
      <c r="U602" s="110"/>
      <c r="V602" s="110"/>
      <c r="W602" s="107"/>
      <c r="X602" s="107"/>
      <c r="Y602" s="107"/>
      <c r="Z602" s="107"/>
      <c r="AA602" s="107"/>
      <c r="AB602" s="107"/>
      <c r="AC602" s="107"/>
      <c r="AD602" s="107"/>
      <c r="AE602" s="107"/>
      <c r="AF602" s="107"/>
      <c r="AG602" s="107"/>
      <c r="AH602" s="107"/>
      <c r="AI602" s="111"/>
      <c r="AJ602" s="111"/>
      <c r="AK602" s="111"/>
      <c r="AL602" s="111"/>
      <c r="AM602" s="112"/>
      <c r="AN602" s="112"/>
      <c r="AO602" s="5"/>
      <c r="AP602" s="112"/>
      <c r="AQ602" s="5"/>
      <c r="AR602" s="5"/>
      <c r="AS602" s="5"/>
      <c r="AT602" s="5"/>
      <c r="AU602" s="112"/>
      <c r="AV602" s="112"/>
    </row>
    <row r="603" spans="1:48">
      <c r="A603" s="107"/>
      <c r="B603" s="107"/>
      <c r="C603" s="107"/>
      <c r="D603" s="113"/>
      <c r="E603" s="107"/>
      <c r="F603" s="109"/>
      <c r="G603" s="109"/>
      <c r="H603" s="107"/>
      <c r="I603" s="109"/>
      <c r="J603" s="107"/>
      <c r="K603" s="107"/>
      <c r="L603" s="107"/>
      <c r="M603" s="109"/>
      <c r="N603" s="108"/>
      <c r="O603" s="107"/>
      <c r="P603" s="107"/>
      <c r="Q603" s="107"/>
      <c r="R603" s="109"/>
      <c r="S603" s="107"/>
      <c r="T603" s="107"/>
      <c r="U603" s="110"/>
      <c r="V603" s="110"/>
      <c r="W603" s="107"/>
      <c r="X603" s="107"/>
      <c r="Y603" s="107"/>
      <c r="Z603" s="107"/>
      <c r="AA603" s="107"/>
      <c r="AB603" s="107"/>
      <c r="AC603" s="107"/>
      <c r="AD603" s="107"/>
      <c r="AE603" s="107"/>
      <c r="AF603" s="107"/>
      <c r="AG603" s="107"/>
      <c r="AH603" s="107"/>
      <c r="AI603" s="111"/>
      <c r="AJ603" s="111"/>
      <c r="AK603" s="111"/>
      <c r="AL603" s="111"/>
      <c r="AM603" s="112"/>
      <c r="AN603" s="112"/>
      <c r="AO603" s="5"/>
      <c r="AP603" s="112"/>
      <c r="AQ603" s="5"/>
      <c r="AR603" s="5"/>
      <c r="AS603" s="5"/>
      <c r="AT603" s="5"/>
      <c r="AU603" s="112"/>
      <c r="AV603" s="112"/>
    </row>
    <row r="604" spans="1:48">
      <c r="A604" s="107"/>
      <c r="B604" s="107"/>
      <c r="C604" s="107"/>
      <c r="D604" s="113"/>
      <c r="E604" s="107"/>
      <c r="F604" s="109"/>
      <c r="G604" s="109"/>
      <c r="H604" s="107"/>
      <c r="I604" s="109"/>
      <c r="J604" s="107"/>
      <c r="K604" s="107"/>
      <c r="L604" s="107"/>
      <c r="M604" s="109"/>
      <c r="N604" s="108"/>
      <c r="O604" s="107"/>
      <c r="P604" s="107"/>
      <c r="Q604" s="107"/>
      <c r="R604" s="109"/>
      <c r="S604" s="107"/>
      <c r="T604" s="107"/>
      <c r="U604" s="110"/>
      <c r="V604" s="110"/>
      <c r="W604" s="107"/>
      <c r="X604" s="107"/>
      <c r="Y604" s="107"/>
      <c r="Z604" s="107"/>
      <c r="AA604" s="107"/>
      <c r="AB604" s="107"/>
      <c r="AC604" s="107"/>
      <c r="AD604" s="107"/>
      <c r="AE604" s="107"/>
      <c r="AF604" s="107"/>
      <c r="AG604" s="107"/>
      <c r="AH604" s="107"/>
      <c r="AI604" s="111"/>
      <c r="AJ604" s="111"/>
      <c r="AK604" s="111"/>
      <c r="AL604" s="111"/>
      <c r="AM604" s="112"/>
      <c r="AN604" s="112"/>
      <c r="AO604" s="5"/>
      <c r="AP604" s="112"/>
      <c r="AQ604" s="5"/>
      <c r="AR604" s="5"/>
      <c r="AS604" s="5"/>
      <c r="AT604" s="5"/>
      <c r="AU604" s="112"/>
      <c r="AV604" s="112"/>
    </row>
    <row r="605" spans="1:48">
      <c r="A605" s="107"/>
      <c r="B605" s="107"/>
      <c r="C605" s="107"/>
      <c r="D605" s="113"/>
      <c r="E605" s="107"/>
      <c r="F605" s="109"/>
      <c r="G605" s="109"/>
      <c r="H605" s="107"/>
      <c r="I605" s="109"/>
      <c r="J605" s="107"/>
      <c r="K605" s="107"/>
      <c r="L605" s="107"/>
      <c r="M605" s="109"/>
      <c r="N605" s="108"/>
      <c r="O605" s="107"/>
      <c r="P605" s="107"/>
      <c r="Q605" s="107"/>
      <c r="R605" s="109"/>
      <c r="S605" s="107"/>
      <c r="T605" s="107"/>
      <c r="U605" s="110"/>
      <c r="V605" s="110"/>
      <c r="W605" s="107"/>
      <c r="X605" s="107"/>
      <c r="Y605" s="107"/>
      <c r="Z605" s="107"/>
      <c r="AA605" s="107"/>
      <c r="AB605" s="107"/>
      <c r="AC605" s="107"/>
      <c r="AD605" s="107"/>
      <c r="AE605" s="107"/>
      <c r="AF605" s="107"/>
      <c r="AG605" s="107"/>
      <c r="AH605" s="107"/>
      <c r="AI605" s="111"/>
      <c r="AJ605" s="111"/>
      <c r="AK605" s="111"/>
      <c r="AL605" s="111"/>
      <c r="AM605" s="112"/>
      <c r="AN605" s="112"/>
      <c r="AO605" s="5"/>
      <c r="AP605" s="112"/>
      <c r="AQ605" s="5"/>
      <c r="AR605" s="5"/>
      <c r="AS605" s="5"/>
      <c r="AT605" s="5"/>
      <c r="AU605" s="112"/>
      <c r="AV605" s="112"/>
    </row>
    <row r="606" spans="1:48">
      <c r="A606" s="107"/>
      <c r="B606" s="107"/>
      <c r="C606" s="107"/>
      <c r="D606" s="113"/>
      <c r="E606" s="107"/>
      <c r="F606" s="109"/>
      <c r="G606" s="109"/>
      <c r="H606" s="107"/>
      <c r="I606" s="109"/>
      <c r="J606" s="107"/>
      <c r="K606" s="107"/>
      <c r="L606" s="107"/>
      <c r="M606" s="109"/>
      <c r="N606" s="108"/>
      <c r="O606" s="107"/>
      <c r="P606" s="107"/>
      <c r="Q606" s="107"/>
      <c r="R606" s="109"/>
      <c r="S606" s="107"/>
      <c r="T606" s="107"/>
      <c r="U606" s="110"/>
      <c r="V606" s="110"/>
      <c r="W606" s="107"/>
      <c r="X606" s="107"/>
      <c r="Y606" s="107"/>
      <c r="Z606" s="107"/>
      <c r="AA606" s="107"/>
      <c r="AB606" s="107"/>
      <c r="AC606" s="107"/>
      <c r="AD606" s="107"/>
      <c r="AE606" s="107"/>
      <c r="AF606" s="107"/>
      <c r="AG606" s="107"/>
      <c r="AH606" s="107"/>
      <c r="AI606" s="111"/>
      <c r="AJ606" s="111"/>
      <c r="AK606" s="111"/>
      <c r="AL606" s="111"/>
      <c r="AM606" s="112"/>
      <c r="AN606" s="112"/>
      <c r="AO606" s="5"/>
      <c r="AP606" s="112"/>
      <c r="AQ606" s="5"/>
      <c r="AR606" s="5"/>
      <c r="AS606" s="5"/>
      <c r="AT606" s="5"/>
      <c r="AU606" s="112"/>
      <c r="AV606" s="112"/>
    </row>
    <row r="607" spans="1:48">
      <c r="A607" s="107"/>
      <c r="B607" s="107"/>
      <c r="C607" s="107"/>
      <c r="D607" s="113"/>
      <c r="E607" s="107"/>
      <c r="F607" s="109"/>
      <c r="G607" s="109"/>
      <c r="H607" s="107"/>
      <c r="I607" s="109"/>
      <c r="J607" s="107"/>
      <c r="K607" s="107"/>
      <c r="L607" s="107"/>
      <c r="M607" s="109"/>
      <c r="N607" s="108"/>
      <c r="O607" s="107"/>
      <c r="P607" s="107"/>
      <c r="Q607" s="107"/>
      <c r="R607" s="109"/>
      <c r="S607" s="107"/>
      <c r="T607" s="107"/>
      <c r="U607" s="110"/>
      <c r="V607" s="110"/>
      <c r="W607" s="107"/>
      <c r="X607" s="107"/>
      <c r="Y607" s="107"/>
      <c r="Z607" s="107"/>
      <c r="AA607" s="107"/>
      <c r="AB607" s="107"/>
      <c r="AC607" s="107"/>
      <c r="AD607" s="107"/>
      <c r="AE607" s="107"/>
      <c r="AF607" s="107"/>
      <c r="AG607" s="107"/>
      <c r="AH607" s="107"/>
      <c r="AI607" s="111"/>
      <c r="AJ607" s="111"/>
      <c r="AK607" s="111"/>
      <c r="AL607" s="111"/>
      <c r="AM607" s="112"/>
      <c r="AN607" s="112"/>
      <c r="AO607" s="5"/>
      <c r="AP607" s="112"/>
      <c r="AQ607" s="5"/>
      <c r="AR607" s="5"/>
      <c r="AS607" s="5"/>
      <c r="AT607" s="5"/>
      <c r="AU607" s="112"/>
      <c r="AV607" s="112"/>
    </row>
    <row r="608" spans="1:48">
      <c r="A608" s="107"/>
      <c r="B608" s="107"/>
      <c r="C608" s="107"/>
      <c r="D608" s="113"/>
      <c r="E608" s="107"/>
      <c r="F608" s="109"/>
      <c r="G608" s="109"/>
      <c r="H608" s="107"/>
      <c r="I608" s="109"/>
      <c r="J608" s="107"/>
      <c r="K608" s="107"/>
      <c r="L608" s="107"/>
      <c r="M608" s="109"/>
      <c r="N608" s="108"/>
      <c r="O608" s="107"/>
      <c r="P608" s="107"/>
      <c r="Q608" s="107"/>
      <c r="R608" s="109"/>
      <c r="S608" s="107"/>
      <c r="T608" s="107"/>
      <c r="U608" s="110"/>
      <c r="V608" s="110"/>
      <c r="W608" s="107"/>
      <c r="X608" s="107"/>
      <c r="Y608" s="107"/>
      <c r="Z608" s="107"/>
      <c r="AA608" s="107"/>
      <c r="AB608" s="107"/>
      <c r="AC608" s="107"/>
      <c r="AD608" s="107"/>
      <c r="AE608" s="107"/>
      <c r="AF608" s="107"/>
      <c r="AG608" s="107"/>
      <c r="AH608" s="107"/>
      <c r="AI608" s="111"/>
      <c r="AJ608" s="111"/>
      <c r="AK608" s="111"/>
      <c r="AL608" s="111"/>
      <c r="AM608" s="112"/>
      <c r="AN608" s="112"/>
      <c r="AO608" s="5"/>
      <c r="AP608" s="112"/>
      <c r="AQ608" s="5"/>
      <c r="AR608" s="5"/>
      <c r="AS608" s="5"/>
      <c r="AT608" s="5"/>
      <c r="AU608" s="112"/>
      <c r="AV608" s="112"/>
    </row>
    <row r="609" spans="1:48">
      <c r="A609" s="107"/>
      <c r="B609" s="107"/>
      <c r="C609" s="107"/>
      <c r="D609" s="113"/>
      <c r="E609" s="107"/>
      <c r="F609" s="109"/>
      <c r="G609" s="109"/>
      <c r="H609" s="107"/>
      <c r="I609" s="109"/>
      <c r="J609" s="107"/>
      <c r="K609" s="107"/>
      <c r="L609" s="107"/>
      <c r="M609" s="109"/>
      <c r="N609" s="108"/>
      <c r="O609" s="107"/>
      <c r="P609" s="107"/>
      <c r="Q609" s="107"/>
      <c r="R609" s="109"/>
      <c r="S609" s="107"/>
      <c r="T609" s="107"/>
      <c r="U609" s="110"/>
      <c r="V609" s="110"/>
      <c r="W609" s="107"/>
      <c r="X609" s="107"/>
      <c r="Y609" s="107"/>
      <c r="Z609" s="107"/>
      <c r="AA609" s="107"/>
      <c r="AB609" s="107"/>
      <c r="AC609" s="107"/>
      <c r="AD609" s="107"/>
      <c r="AE609" s="107"/>
      <c r="AF609" s="107"/>
      <c r="AG609" s="107"/>
      <c r="AH609" s="107"/>
      <c r="AI609" s="111"/>
      <c r="AJ609" s="111"/>
      <c r="AK609" s="111"/>
      <c r="AL609" s="111"/>
      <c r="AM609" s="112"/>
      <c r="AN609" s="112"/>
      <c r="AO609" s="5"/>
      <c r="AP609" s="112"/>
      <c r="AQ609" s="5"/>
      <c r="AR609" s="5"/>
      <c r="AS609" s="5"/>
      <c r="AT609" s="5"/>
      <c r="AU609" s="112"/>
      <c r="AV609" s="112"/>
    </row>
    <row r="610" spans="1:48">
      <c r="A610" s="107"/>
      <c r="B610" s="107"/>
      <c r="C610" s="107"/>
      <c r="D610" s="113"/>
      <c r="E610" s="107"/>
      <c r="F610" s="109"/>
      <c r="G610" s="109"/>
      <c r="H610" s="107"/>
      <c r="I610" s="109"/>
      <c r="J610" s="107"/>
      <c r="K610" s="107"/>
      <c r="L610" s="107"/>
      <c r="M610" s="109"/>
      <c r="N610" s="108"/>
      <c r="O610" s="107"/>
      <c r="P610" s="107"/>
      <c r="Q610" s="107"/>
      <c r="R610" s="109"/>
      <c r="S610" s="107"/>
      <c r="T610" s="107"/>
      <c r="U610" s="110"/>
      <c r="V610" s="110"/>
      <c r="W610" s="107"/>
      <c r="X610" s="107"/>
      <c r="Y610" s="107"/>
      <c r="Z610" s="107"/>
      <c r="AA610" s="107"/>
      <c r="AB610" s="107"/>
      <c r="AC610" s="107"/>
      <c r="AD610" s="107"/>
      <c r="AE610" s="107"/>
      <c r="AF610" s="107"/>
      <c r="AG610" s="107"/>
      <c r="AH610" s="107"/>
      <c r="AI610" s="111"/>
      <c r="AJ610" s="111"/>
      <c r="AK610" s="111"/>
      <c r="AL610" s="111"/>
      <c r="AM610" s="112"/>
      <c r="AN610" s="112"/>
      <c r="AO610" s="5"/>
      <c r="AP610" s="112"/>
      <c r="AQ610" s="5"/>
      <c r="AR610" s="5"/>
      <c r="AS610" s="5"/>
      <c r="AT610" s="5"/>
      <c r="AU610" s="112"/>
      <c r="AV610" s="112"/>
    </row>
    <row r="611" spans="1:48">
      <c r="A611" s="107"/>
      <c r="B611" s="107"/>
      <c r="C611" s="107"/>
      <c r="D611" s="113"/>
      <c r="E611" s="107"/>
      <c r="F611" s="109"/>
      <c r="G611" s="109"/>
      <c r="H611" s="107"/>
      <c r="I611" s="109"/>
      <c r="J611" s="107"/>
      <c r="K611" s="107"/>
      <c r="L611" s="107"/>
      <c r="M611" s="109"/>
      <c r="N611" s="108"/>
      <c r="O611" s="107"/>
      <c r="P611" s="107"/>
      <c r="Q611" s="107"/>
      <c r="R611" s="109"/>
      <c r="S611" s="107"/>
      <c r="T611" s="107"/>
      <c r="U611" s="110"/>
      <c r="V611" s="110"/>
      <c r="W611" s="107"/>
      <c r="X611" s="107"/>
      <c r="Y611" s="107"/>
      <c r="Z611" s="107"/>
      <c r="AA611" s="107"/>
      <c r="AB611" s="107"/>
      <c r="AC611" s="107"/>
      <c r="AD611" s="107"/>
      <c r="AE611" s="107"/>
      <c r="AF611" s="107"/>
      <c r="AG611" s="107"/>
      <c r="AH611" s="107"/>
      <c r="AI611" s="111"/>
      <c r="AJ611" s="111"/>
      <c r="AK611" s="111"/>
      <c r="AL611" s="111"/>
      <c r="AM611" s="112"/>
      <c r="AN611" s="112"/>
      <c r="AO611" s="5"/>
      <c r="AP611" s="112"/>
      <c r="AQ611" s="5"/>
      <c r="AR611" s="5"/>
      <c r="AS611" s="5"/>
      <c r="AT611" s="5"/>
      <c r="AU611" s="112"/>
      <c r="AV611" s="112"/>
    </row>
    <row r="612" spans="1:48">
      <c r="A612" s="107"/>
      <c r="B612" s="107"/>
      <c r="C612" s="107"/>
      <c r="D612" s="113"/>
      <c r="E612" s="107"/>
      <c r="F612" s="109"/>
      <c r="G612" s="109"/>
      <c r="H612" s="107"/>
      <c r="I612" s="109"/>
      <c r="J612" s="107"/>
      <c r="K612" s="107"/>
      <c r="L612" s="107"/>
      <c r="M612" s="109"/>
      <c r="N612" s="108"/>
      <c r="O612" s="107"/>
      <c r="P612" s="107"/>
      <c r="Q612" s="107"/>
      <c r="R612" s="109"/>
      <c r="S612" s="107"/>
      <c r="T612" s="107"/>
      <c r="U612" s="110"/>
      <c r="V612" s="110"/>
      <c r="W612" s="107"/>
      <c r="X612" s="107"/>
      <c r="Y612" s="107"/>
      <c r="Z612" s="107"/>
      <c r="AA612" s="107"/>
      <c r="AB612" s="107"/>
      <c r="AC612" s="107"/>
      <c r="AD612" s="107"/>
      <c r="AE612" s="107"/>
      <c r="AF612" s="107"/>
      <c r="AG612" s="107"/>
      <c r="AH612" s="107"/>
      <c r="AI612" s="111"/>
      <c r="AJ612" s="111"/>
      <c r="AK612" s="111"/>
      <c r="AL612" s="111"/>
      <c r="AM612" s="112"/>
      <c r="AN612" s="112"/>
      <c r="AO612" s="5"/>
      <c r="AP612" s="112"/>
      <c r="AQ612" s="5"/>
      <c r="AR612" s="5"/>
      <c r="AS612" s="5"/>
      <c r="AT612" s="5"/>
      <c r="AU612" s="112"/>
      <c r="AV612" s="112"/>
    </row>
    <row r="613" spans="1:48">
      <c r="A613" s="107"/>
      <c r="B613" s="107"/>
      <c r="C613" s="107"/>
      <c r="D613" s="113"/>
      <c r="E613" s="107"/>
      <c r="F613" s="109"/>
      <c r="G613" s="109"/>
      <c r="H613" s="107"/>
      <c r="I613" s="109"/>
      <c r="J613" s="107"/>
      <c r="K613" s="107"/>
      <c r="L613" s="107"/>
      <c r="M613" s="109"/>
      <c r="N613" s="108"/>
      <c r="O613" s="107"/>
      <c r="P613" s="107"/>
      <c r="Q613" s="107"/>
      <c r="R613" s="109"/>
      <c r="S613" s="107"/>
      <c r="T613" s="107"/>
      <c r="U613" s="110"/>
      <c r="V613" s="110"/>
      <c r="W613" s="107"/>
      <c r="X613" s="107"/>
      <c r="Y613" s="107"/>
      <c r="Z613" s="107"/>
      <c r="AA613" s="107"/>
      <c r="AB613" s="107"/>
      <c r="AC613" s="107"/>
      <c r="AD613" s="107"/>
      <c r="AE613" s="107"/>
      <c r="AF613" s="107"/>
      <c r="AG613" s="107"/>
      <c r="AH613" s="107"/>
      <c r="AI613" s="111"/>
      <c r="AJ613" s="111"/>
      <c r="AK613" s="111"/>
      <c r="AL613" s="111"/>
      <c r="AM613" s="112"/>
      <c r="AN613" s="112"/>
      <c r="AO613" s="5"/>
      <c r="AP613" s="112"/>
      <c r="AQ613" s="5"/>
      <c r="AR613" s="5"/>
      <c r="AS613" s="5"/>
      <c r="AT613" s="5"/>
      <c r="AU613" s="112"/>
      <c r="AV613" s="112"/>
    </row>
    <row r="614" spans="1:48">
      <c r="A614" s="107"/>
      <c r="B614" s="107"/>
      <c r="C614" s="107"/>
      <c r="D614" s="113"/>
      <c r="E614" s="107"/>
      <c r="F614" s="109"/>
      <c r="G614" s="109"/>
      <c r="H614" s="107"/>
      <c r="I614" s="109"/>
      <c r="J614" s="107"/>
      <c r="K614" s="107"/>
      <c r="L614" s="107"/>
      <c r="M614" s="109"/>
      <c r="N614" s="108"/>
      <c r="O614" s="107"/>
      <c r="P614" s="107"/>
      <c r="Q614" s="107"/>
      <c r="R614" s="109"/>
      <c r="S614" s="107"/>
      <c r="T614" s="107"/>
      <c r="U614" s="110"/>
      <c r="V614" s="110"/>
      <c r="W614" s="107"/>
      <c r="X614" s="107"/>
      <c r="Y614" s="107"/>
      <c r="Z614" s="107"/>
      <c r="AA614" s="107"/>
      <c r="AB614" s="107"/>
      <c r="AC614" s="107"/>
      <c r="AD614" s="107"/>
      <c r="AE614" s="107"/>
      <c r="AF614" s="107"/>
      <c r="AG614" s="107"/>
      <c r="AH614" s="107"/>
      <c r="AI614" s="111"/>
      <c r="AJ614" s="111"/>
      <c r="AK614" s="111"/>
      <c r="AL614" s="111"/>
      <c r="AM614" s="112"/>
      <c r="AN614" s="112"/>
      <c r="AO614" s="5"/>
      <c r="AP614" s="112"/>
      <c r="AQ614" s="5"/>
      <c r="AR614" s="5"/>
      <c r="AS614" s="5"/>
      <c r="AT614" s="5"/>
      <c r="AU614" s="112"/>
      <c r="AV614" s="112"/>
    </row>
    <row r="615" spans="1:48">
      <c r="A615" s="107"/>
      <c r="B615" s="107"/>
      <c r="C615" s="107"/>
      <c r="D615" s="113"/>
      <c r="E615" s="107"/>
      <c r="F615" s="109"/>
      <c r="G615" s="109"/>
      <c r="H615" s="107"/>
      <c r="I615" s="109"/>
      <c r="J615" s="107"/>
      <c r="K615" s="107"/>
      <c r="L615" s="107"/>
      <c r="M615" s="109"/>
      <c r="N615" s="108"/>
      <c r="O615" s="107"/>
      <c r="P615" s="107"/>
      <c r="Q615" s="107"/>
      <c r="R615" s="109"/>
      <c r="S615" s="107"/>
      <c r="T615" s="107"/>
      <c r="U615" s="110"/>
      <c r="V615" s="110"/>
      <c r="W615" s="107"/>
      <c r="X615" s="107"/>
      <c r="Y615" s="107"/>
      <c r="Z615" s="107"/>
      <c r="AA615" s="107"/>
      <c r="AB615" s="107"/>
      <c r="AC615" s="107"/>
      <c r="AD615" s="107"/>
      <c r="AE615" s="107"/>
      <c r="AF615" s="107"/>
      <c r="AG615" s="107"/>
      <c r="AH615" s="107"/>
      <c r="AI615" s="111"/>
      <c r="AJ615" s="111"/>
      <c r="AK615" s="111"/>
      <c r="AL615" s="111"/>
      <c r="AM615" s="112"/>
      <c r="AN615" s="112"/>
      <c r="AO615" s="5"/>
      <c r="AP615" s="112"/>
      <c r="AQ615" s="5"/>
      <c r="AR615" s="5"/>
      <c r="AS615" s="5"/>
      <c r="AT615" s="5"/>
      <c r="AU615" s="112"/>
      <c r="AV615" s="112"/>
    </row>
    <row r="616" spans="1:48">
      <c r="A616" s="107"/>
      <c r="B616" s="107"/>
      <c r="C616" s="107"/>
      <c r="D616" s="113"/>
      <c r="E616" s="107"/>
      <c r="F616" s="109"/>
      <c r="G616" s="109"/>
      <c r="H616" s="107"/>
      <c r="I616" s="109"/>
      <c r="J616" s="107"/>
      <c r="K616" s="107"/>
      <c r="L616" s="107"/>
      <c r="M616" s="109"/>
      <c r="N616" s="108"/>
      <c r="O616" s="107"/>
      <c r="P616" s="107"/>
      <c r="Q616" s="107"/>
      <c r="R616" s="109"/>
      <c r="S616" s="107"/>
      <c r="T616" s="107"/>
      <c r="U616" s="110"/>
      <c r="V616" s="110"/>
      <c r="W616" s="107"/>
      <c r="X616" s="107"/>
      <c r="Y616" s="107"/>
      <c r="Z616" s="107"/>
      <c r="AA616" s="107"/>
      <c r="AB616" s="107"/>
      <c r="AC616" s="107"/>
      <c r="AD616" s="107"/>
      <c r="AE616" s="107"/>
      <c r="AF616" s="107"/>
      <c r="AG616" s="107"/>
      <c r="AH616" s="107"/>
      <c r="AI616" s="111"/>
      <c r="AJ616" s="111"/>
      <c r="AK616" s="111"/>
      <c r="AL616" s="111"/>
      <c r="AM616" s="112"/>
      <c r="AN616" s="112"/>
      <c r="AO616" s="5"/>
      <c r="AP616" s="112"/>
      <c r="AQ616" s="5"/>
      <c r="AR616" s="5"/>
      <c r="AS616" s="5"/>
      <c r="AT616" s="5"/>
      <c r="AU616" s="112"/>
      <c r="AV616" s="112"/>
    </row>
    <row r="617" spans="1:48">
      <c r="A617" s="107"/>
      <c r="B617" s="107"/>
      <c r="C617" s="107"/>
      <c r="D617" s="113"/>
      <c r="E617" s="107"/>
      <c r="F617" s="109"/>
      <c r="G617" s="109"/>
      <c r="H617" s="107"/>
      <c r="I617" s="109"/>
      <c r="J617" s="107"/>
      <c r="K617" s="107"/>
      <c r="L617" s="107"/>
      <c r="M617" s="109"/>
      <c r="N617" s="108"/>
      <c r="O617" s="107"/>
      <c r="P617" s="107"/>
      <c r="Q617" s="107"/>
      <c r="R617" s="109"/>
      <c r="S617" s="107"/>
      <c r="T617" s="107"/>
      <c r="U617" s="110"/>
      <c r="V617" s="110"/>
      <c r="W617" s="107"/>
      <c r="X617" s="107"/>
      <c r="Y617" s="107"/>
      <c r="Z617" s="107"/>
      <c r="AA617" s="107"/>
      <c r="AB617" s="107"/>
      <c r="AC617" s="107"/>
      <c r="AD617" s="107"/>
      <c r="AE617" s="107"/>
      <c r="AF617" s="107"/>
      <c r="AG617" s="107"/>
      <c r="AH617" s="107"/>
      <c r="AI617" s="111"/>
      <c r="AJ617" s="111"/>
      <c r="AK617" s="111"/>
      <c r="AL617" s="111"/>
      <c r="AM617" s="112"/>
      <c r="AN617" s="112"/>
      <c r="AO617" s="5"/>
      <c r="AP617" s="112"/>
      <c r="AQ617" s="5"/>
      <c r="AR617" s="5"/>
      <c r="AS617" s="5"/>
      <c r="AT617" s="5"/>
      <c r="AU617" s="112"/>
      <c r="AV617" s="112"/>
    </row>
    <row r="618" spans="1:48">
      <c r="A618" s="107"/>
      <c r="B618" s="107"/>
      <c r="C618" s="107"/>
      <c r="D618" s="113"/>
      <c r="E618" s="107"/>
      <c r="F618" s="109"/>
      <c r="G618" s="109"/>
      <c r="H618" s="107"/>
      <c r="I618" s="109"/>
      <c r="J618" s="107"/>
      <c r="K618" s="107"/>
      <c r="L618" s="107"/>
      <c r="M618" s="109"/>
      <c r="N618" s="108"/>
      <c r="O618" s="107"/>
      <c r="P618" s="107"/>
      <c r="Q618" s="107"/>
      <c r="R618" s="109"/>
      <c r="S618" s="107"/>
      <c r="T618" s="107"/>
      <c r="U618" s="110"/>
      <c r="V618" s="110"/>
      <c r="W618" s="107"/>
      <c r="X618" s="107"/>
      <c r="Y618" s="107"/>
      <c r="Z618" s="107"/>
      <c r="AA618" s="107"/>
      <c r="AB618" s="107"/>
      <c r="AC618" s="107"/>
      <c r="AD618" s="107"/>
      <c r="AE618" s="107"/>
      <c r="AF618" s="107"/>
      <c r="AG618" s="107"/>
      <c r="AH618" s="107"/>
      <c r="AI618" s="111"/>
      <c r="AJ618" s="111"/>
      <c r="AK618" s="111"/>
      <c r="AL618" s="111"/>
      <c r="AM618" s="112"/>
      <c r="AN618" s="112"/>
      <c r="AO618" s="5"/>
      <c r="AP618" s="112"/>
      <c r="AQ618" s="5"/>
      <c r="AR618" s="5"/>
      <c r="AS618" s="5"/>
      <c r="AT618" s="5"/>
      <c r="AU618" s="112"/>
      <c r="AV618" s="112"/>
    </row>
    <row r="619" spans="1:48">
      <c r="A619" s="107"/>
      <c r="B619" s="107"/>
      <c r="C619" s="107"/>
      <c r="D619" s="113"/>
      <c r="E619" s="107"/>
      <c r="F619" s="109"/>
      <c r="G619" s="109"/>
      <c r="H619" s="107"/>
      <c r="I619" s="109"/>
      <c r="J619" s="107"/>
      <c r="K619" s="107"/>
      <c r="L619" s="107"/>
      <c r="M619" s="109"/>
      <c r="N619" s="108"/>
      <c r="O619" s="107"/>
      <c r="P619" s="107"/>
      <c r="Q619" s="107"/>
      <c r="R619" s="109"/>
      <c r="S619" s="107"/>
      <c r="T619" s="107"/>
      <c r="U619" s="110"/>
      <c r="V619" s="110"/>
      <c r="W619" s="107"/>
      <c r="X619" s="107"/>
      <c r="Y619" s="107"/>
      <c r="Z619" s="107"/>
      <c r="AA619" s="107"/>
      <c r="AB619" s="107"/>
      <c r="AC619" s="107"/>
      <c r="AD619" s="107"/>
      <c r="AE619" s="107"/>
      <c r="AF619" s="107"/>
      <c r="AG619" s="107"/>
      <c r="AH619" s="107"/>
      <c r="AI619" s="111"/>
      <c r="AJ619" s="111"/>
      <c r="AK619" s="111"/>
      <c r="AL619" s="111"/>
      <c r="AM619" s="112"/>
      <c r="AN619" s="112"/>
      <c r="AO619" s="5"/>
      <c r="AP619" s="112"/>
      <c r="AQ619" s="5"/>
      <c r="AR619" s="5"/>
      <c r="AS619" s="5"/>
      <c r="AT619" s="5"/>
      <c r="AU619" s="112"/>
      <c r="AV619" s="112"/>
    </row>
    <row r="620" spans="1:48">
      <c r="A620" s="107"/>
      <c r="B620" s="107"/>
      <c r="C620" s="107"/>
      <c r="D620" s="113"/>
      <c r="E620" s="107"/>
      <c r="F620" s="109"/>
      <c r="G620" s="109"/>
      <c r="H620" s="107"/>
      <c r="I620" s="109"/>
      <c r="J620" s="107"/>
      <c r="K620" s="107"/>
      <c r="L620" s="107"/>
      <c r="M620" s="109"/>
      <c r="N620" s="108"/>
      <c r="O620" s="107"/>
      <c r="P620" s="107"/>
      <c r="Q620" s="107"/>
      <c r="R620" s="109"/>
      <c r="S620" s="107"/>
      <c r="T620" s="107"/>
      <c r="U620" s="110"/>
      <c r="V620" s="110"/>
      <c r="W620" s="107"/>
      <c r="X620" s="107"/>
      <c r="Y620" s="107"/>
      <c r="Z620" s="107"/>
      <c r="AA620" s="107"/>
      <c r="AB620" s="107"/>
      <c r="AC620" s="107"/>
      <c r="AD620" s="107"/>
      <c r="AE620" s="107"/>
      <c r="AF620" s="107"/>
      <c r="AG620" s="107"/>
      <c r="AH620" s="107"/>
      <c r="AI620" s="111"/>
      <c r="AJ620" s="111"/>
      <c r="AK620" s="111"/>
      <c r="AL620" s="111"/>
      <c r="AM620" s="112"/>
      <c r="AN620" s="112"/>
      <c r="AO620" s="5"/>
      <c r="AP620" s="112"/>
      <c r="AQ620" s="5"/>
      <c r="AR620" s="5"/>
      <c r="AS620" s="5"/>
      <c r="AT620" s="5"/>
      <c r="AU620" s="112"/>
      <c r="AV620" s="112"/>
    </row>
    <row r="621" spans="1:48">
      <c r="A621" s="107"/>
      <c r="B621" s="107"/>
      <c r="C621" s="107"/>
      <c r="D621" s="113"/>
      <c r="E621" s="107"/>
      <c r="F621" s="109"/>
      <c r="G621" s="109"/>
      <c r="H621" s="107"/>
      <c r="I621" s="109"/>
      <c r="J621" s="107"/>
      <c r="K621" s="107"/>
      <c r="L621" s="107"/>
      <c r="M621" s="109"/>
      <c r="N621" s="108"/>
      <c r="O621" s="107"/>
      <c r="P621" s="107"/>
      <c r="Q621" s="107"/>
      <c r="R621" s="109"/>
      <c r="S621" s="107"/>
      <c r="T621" s="107"/>
      <c r="U621" s="110"/>
      <c r="V621" s="110"/>
      <c r="W621" s="107"/>
      <c r="X621" s="107"/>
      <c r="Y621" s="107"/>
      <c r="Z621" s="107"/>
      <c r="AA621" s="107"/>
      <c r="AB621" s="107"/>
      <c r="AC621" s="107"/>
      <c r="AD621" s="107"/>
      <c r="AE621" s="107"/>
      <c r="AF621" s="107"/>
      <c r="AG621" s="107"/>
      <c r="AH621" s="107"/>
      <c r="AI621" s="111"/>
      <c r="AJ621" s="111"/>
      <c r="AK621" s="111"/>
      <c r="AL621" s="111"/>
      <c r="AM621" s="112"/>
      <c r="AN621" s="112"/>
      <c r="AO621" s="5"/>
      <c r="AP621" s="112"/>
      <c r="AQ621" s="5"/>
      <c r="AR621" s="5"/>
      <c r="AS621" s="5"/>
      <c r="AT621" s="5"/>
      <c r="AU621" s="112"/>
      <c r="AV621" s="112"/>
    </row>
    <row r="622" spans="1:48">
      <c r="A622" s="107"/>
      <c r="B622" s="107"/>
      <c r="C622" s="107"/>
      <c r="D622" s="113"/>
      <c r="E622" s="107"/>
      <c r="F622" s="109"/>
      <c r="G622" s="109"/>
      <c r="H622" s="107"/>
      <c r="I622" s="109"/>
      <c r="J622" s="107"/>
      <c r="K622" s="107"/>
      <c r="L622" s="107"/>
      <c r="M622" s="109"/>
      <c r="N622" s="108"/>
      <c r="O622" s="107"/>
      <c r="P622" s="107"/>
      <c r="Q622" s="107"/>
      <c r="R622" s="109"/>
      <c r="S622" s="107"/>
      <c r="T622" s="107"/>
      <c r="U622" s="110"/>
      <c r="V622" s="110"/>
      <c r="W622" s="107"/>
      <c r="X622" s="107"/>
      <c r="Y622" s="107"/>
      <c r="Z622" s="107"/>
      <c r="AA622" s="107"/>
      <c r="AB622" s="107"/>
      <c r="AC622" s="107"/>
      <c r="AD622" s="107"/>
      <c r="AE622" s="107"/>
      <c r="AF622" s="107"/>
      <c r="AG622" s="107"/>
      <c r="AH622" s="107"/>
      <c r="AI622" s="111"/>
      <c r="AJ622" s="111"/>
      <c r="AK622" s="111"/>
      <c r="AL622" s="111"/>
      <c r="AM622" s="112"/>
      <c r="AN622" s="112"/>
      <c r="AO622" s="5"/>
      <c r="AP622" s="112"/>
      <c r="AQ622" s="5"/>
      <c r="AR622" s="5"/>
      <c r="AS622" s="5"/>
      <c r="AT622" s="5"/>
      <c r="AU622" s="112"/>
      <c r="AV622" s="112"/>
    </row>
    <row r="623" spans="1:48">
      <c r="A623" s="107"/>
      <c r="B623" s="107"/>
      <c r="C623" s="107"/>
      <c r="D623" s="113"/>
      <c r="E623" s="107"/>
      <c r="F623" s="109"/>
      <c r="G623" s="109"/>
      <c r="H623" s="107"/>
      <c r="I623" s="109"/>
      <c r="J623" s="107"/>
      <c r="K623" s="107"/>
      <c r="L623" s="107"/>
      <c r="M623" s="109"/>
      <c r="N623" s="108"/>
      <c r="O623" s="107"/>
      <c r="P623" s="107"/>
      <c r="Q623" s="107"/>
      <c r="R623" s="109"/>
      <c r="S623" s="107"/>
      <c r="T623" s="107"/>
      <c r="U623" s="110"/>
      <c r="V623" s="110"/>
      <c r="W623" s="107"/>
      <c r="X623" s="107"/>
      <c r="Y623" s="107"/>
      <c r="Z623" s="107"/>
      <c r="AA623" s="107"/>
      <c r="AB623" s="107"/>
      <c r="AC623" s="107"/>
      <c r="AD623" s="107"/>
      <c r="AE623" s="107"/>
      <c r="AF623" s="107"/>
      <c r="AG623" s="107"/>
      <c r="AH623" s="107"/>
      <c r="AI623" s="111"/>
      <c r="AJ623" s="111"/>
      <c r="AK623" s="111"/>
      <c r="AL623" s="111"/>
      <c r="AM623" s="112"/>
      <c r="AN623" s="112"/>
      <c r="AO623" s="5"/>
      <c r="AP623" s="112"/>
      <c r="AQ623" s="5"/>
      <c r="AR623" s="5"/>
      <c r="AS623" s="5"/>
      <c r="AT623" s="5"/>
      <c r="AU623" s="112"/>
      <c r="AV623" s="112"/>
    </row>
    <row r="624" spans="1:48">
      <c r="A624" s="107"/>
      <c r="B624" s="107"/>
      <c r="C624" s="107"/>
      <c r="D624" s="113"/>
      <c r="E624" s="107"/>
      <c r="F624" s="109"/>
      <c r="G624" s="109"/>
      <c r="H624" s="107"/>
      <c r="I624" s="109"/>
      <c r="J624" s="107"/>
      <c r="K624" s="107"/>
      <c r="L624" s="107"/>
      <c r="M624" s="109"/>
      <c r="N624" s="108"/>
      <c r="O624" s="107"/>
      <c r="P624" s="107"/>
      <c r="Q624" s="107"/>
      <c r="R624" s="109"/>
      <c r="S624" s="107"/>
      <c r="T624" s="107"/>
      <c r="U624" s="110"/>
      <c r="V624" s="110"/>
      <c r="W624" s="107"/>
      <c r="X624" s="107"/>
      <c r="Y624" s="107"/>
      <c r="Z624" s="107"/>
      <c r="AA624" s="107"/>
      <c r="AB624" s="107"/>
      <c r="AC624" s="107"/>
      <c r="AD624" s="107"/>
      <c r="AE624" s="107"/>
      <c r="AF624" s="107"/>
      <c r="AG624" s="107"/>
      <c r="AH624" s="107"/>
      <c r="AI624" s="111"/>
      <c r="AJ624" s="111"/>
      <c r="AK624" s="111"/>
      <c r="AL624" s="111"/>
      <c r="AM624" s="112"/>
      <c r="AN624" s="112"/>
      <c r="AO624" s="5"/>
      <c r="AP624" s="112"/>
      <c r="AQ624" s="5"/>
      <c r="AR624" s="5"/>
      <c r="AS624" s="5"/>
      <c r="AT624" s="5"/>
      <c r="AU624" s="112"/>
      <c r="AV624" s="112"/>
    </row>
    <row r="625" spans="1:48">
      <c r="A625" s="107"/>
      <c r="B625" s="107"/>
      <c r="C625" s="107"/>
      <c r="D625" s="113"/>
      <c r="E625" s="107"/>
      <c r="F625" s="109"/>
      <c r="G625" s="109"/>
      <c r="H625" s="107"/>
      <c r="I625" s="109"/>
      <c r="J625" s="107"/>
      <c r="K625" s="107"/>
      <c r="L625" s="107"/>
      <c r="M625" s="109"/>
      <c r="N625" s="108"/>
      <c r="O625" s="107"/>
      <c r="P625" s="107"/>
      <c r="Q625" s="107"/>
      <c r="R625" s="109"/>
      <c r="S625" s="107"/>
      <c r="T625" s="107"/>
      <c r="U625" s="110"/>
      <c r="V625" s="110"/>
      <c r="W625" s="107"/>
      <c r="X625" s="107"/>
      <c r="Y625" s="107"/>
      <c r="Z625" s="107"/>
      <c r="AA625" s="107"/>
      <c r="AB625" s="107"/>
      <c r="AC625" s="107"/>
      <c r="AD625" s="107"/>
      <c r="AE625" s="107"/>
      <c r="AF625" s="107"/>
      <c r="AG625" s="107"/>
      <c r="AH625" s="107"/>
      <c r="AI625" s="111"/>
      <c r="AJ625" s="111"/>
      <c r="AK625" s="111"/>
      <c r="AL625" s="111"/>
      <c r="AM625" s="112"/>
      <c r="AN625" s="112"/>
      <c r="AO625" s="5"/>
      <c r="AP625" s="112"/>
      <c r="AQ625" s="5"/>
      <c r="AR625" s="5"/>
      <c r="AS625" s="5"/>
      <c r="AT625" s="5"/>
      <c r="AU625" s="112"/>
      <c r="AV625" s="112"/>
    </row>
    <row r="626" spans="1:48">
      <c r="A626" s="107"/>
      <c r="B626" s="107"/>
      <c r="C626" s="107"/>
      <c r="D626" s="113"/>
      <c r="E626" s="107"/>
      <c r="F626" s="109"/>
      <c r="G626" s="109"/>
      <c r="H626" s="107"/>
      <c r="I626" s="109"/>
      <c r="J626" s="107"/>
      <c r="K626" s="107"/>
      <c r="L626" s="107"/>
      <c r="M626" s="109"/>
      <c r="N626" s="108"/>
      <c r="O626" s="107"/>
      <c r="P626" s="107"/>
      <c r="Q626" s="107"/>
      <c r="R626" s="109"/>
      <c r="S626" s="107"/>
      <c r="T626" s="107"/>
      <c r="U626" s="110"/>
      <c r="V626" s="110"/>
      <c r="W626" s="107"/>
      <c r="X626" s="107"/>
      <c r="Y626" s="107"/>
      <c r="Z626" s="107"/>
      <c r="AA626" s="107"/>
      <c r="AB626" s="107"/>
      <c r="AC626" s="107"/>
      <c r="AD626" s="107"/>
      <c r="AE626" s="107"/>
      <c r="AF626" s="107"/>
      <c r="AG626" s="107"/>
      <c r="AH626" s="107"/>
      <c r="AI626" s="111"/>
      <c r="AJ626" s="111"/>
      <c r="AK626" s="111"/>
      <c r="AL626" s="111"/>
      <c r="AM626" s="112"/>
      <c r="AN626" s="112"/>
      <c r="AO626" s="5"/>
      <c r="AP626" s="112"/>
      <c r="AQ626" s="5"/>
      <c r="AR626" s="5"/>
      <c r="AS626" s="5"/>
      <c r="AT626" s="5"/>
      <c r="AU626" s="112"/>
      <c r="AV626" s="112"/>
    </row>
    <row r="627" spans="1:48">
      <c r="A627" s="107"/>
      <c r="B627" s="107"/>
      <c r="C627" s="107"/>
      <c r="D627" s="113"/>
      <c r="E627" s="107"/>
      <c r="F627" s="109"/>
      <c r="G627" s="109"/>
      <c r="H627" s="107"/>
      <c r="I627" s="109"/>
      <c r="J627" s="107"/>
      <c r="K627" s="107"/>
      <c r="L627" s="107"/>
      <c r="M627" s="109"/>
      <c r="N627" s="108"/>
      <c r="O627" s="107"/>
      <c r="P627" s="107"/>
      <c r="Q627" s="107"/>
      <c r="R627" s="109"/>
      <c r="S627" s="107"/>
      <c r="T627" s="107"/>
      <c r="U627" s="110"/>
      <c r="V627" s="110"/>
      <c r="W627" s="107"/>
      <c r="X627" s="107"/>
      <c r="Y627" s="107"/>
      <c r="Z627" s="107"/>
      <c r="AA627" s="107"/>
      <c r="AB627" s="107"/>
      <c r="AC627" s="107"/>
      <c r="AD627" s="107"/>
      <c r="AE627" s="107"/>
      <c r="AF627" s="107"/>
      <c r="AG627" s="107"/>
      <c r="AH627" s="107"/>
      <c r="AI627" s="111"/>
      <c r="AJ627" s="111"/>
      <c r="AK627" s="111"/>
      <c r="AL627" s="111"/>
      <c r="AM627" s="112"/>
      <c r="AN627" s="112"/>
      <c r="AO627" s="5"/>
      <c r="AP627" s="112"/>
      <c r="AQ627" s="5"/>
      <c r="AR627" s="5"/>
      <c r="AS627" s="5"/>
      <c r="AT627" s="5"/>
      <c r="AU627" s="112"/>
      <c r="AV627" s="112"/>
    </row>
    <row r="628" spans="1:48">
      <c r="A628" s="107"/>
      <c r="B628" s="107"/>
      <c r="C628" s="107"/>
      <c r="D628" s="113"/>
      <c r="E628" s="107"/>
      <c r="F628" s="109"/>
      <c r="G628" s="109"/>
      <c r="H628" s="107"/>
      <c r="I628" s="109"/>
      <c r="J628" s="107"/>
      <c r="K628" s="107"/>
      <c r="L628" s="107"/>
      <c r="M628" s="109"/>
      <c r="N628" s="108"/>
      <c r="O628" s="107"/>
      <c r="P628" s="107"/>
      <c r="Q628" s="107"/>
      <c r="R628" s="109"/>
      <c r="S628" s="107"/>
      <c r="T628" s="107"/>
      <c r="U628" s="110"/>
      <c r="V628" s="110"/>
      <c r="W628" s="107"/>
      <c r="X628" s="107"/>
      <c r="Y628" s="107"/>
      <c r="Z628" s="107"/>
      <c r="AA628" s="107"/>
      <c r="AB628" s="107"/>
      <c r="AC628" s="107"/>
      <c r="AD628" s="107"/>
      <c r="AE628" s="107"/>
      <c r="AF628" s="107"/>
      <c r="AG628" s="107"/>
      <c r="AH628" s="107"/>
      <c r="AI628" s="111"/>
      <c r="AJ628" s="111"/>
      <c r="AK628" s="111"/>
      <c r="AL628" s="111"/>
      <c r="AM628" s="112"/>
      <c r="AN628" s="112"/>
      <c r="AO628" s="5"/>
      <c r="AP628" s="112"/>
      <c r="AQ628" s="5"/>
      <c r="AR628" s="5"/>
      <c r="AS628" s="5"/>
      <c r="AT628" s="5"/>
      <c r="AU628" s="112"/>
      <c r="AV628" s="112"/>
    </row>
    <row r="629" spans="1:48">
      <c r="A629" s="107"/>
      <c r="B629" s="107"/>
      <c r="C629" s="107"/>
      <c r="D629" s="113"/>
      <c r="E629" s="107"/>
      <c r="F629" s="109"/>
      <c r="G629" s="109"/>
      <c r="H629" s="107"/>
      <c r="I629" s="109"/>
      <c r="J629" s="107"/>
      <c r="K629" s="107"/>
      <c r="L629" s="107"/>
      <c r="M629" s="109"/>
      <c r="N629" s="108"/>
      <c r="O629" s="107"/>
      <c r="P629" s="107"/>
      <c r="Q629" s="107"/>
      <c r="R629" s="109"/>
      <c r="S629" s="107"/>
      <c r="T629" s="107"/>
      <c r="U629" s="110"/>
      <c r="V629" s="110"/>
      <c r="W629" s="107"/>
      <c r="X629" s="107"/>
      <c r="Y629" s="107"/>
      <c r="Z629" s="107"/>
      <c r="AA629" s="107"/>
      <c r="AB629" s="107"/>
      <c r="AC629" s="107"/>
      <c r="AD629" s="107"/>
      <c r="AE629" s="107"/>
      <c r="AF629" s="107"/>
      <c r="AG629" s="107"/>
      <c r="AH629" s="107"/>
      <c r="AI629" s="111"/>
      <c r="AJ629" s="111"/>
      <c r="AK629" s="111"/>
      <c r="AL629" s="111"/>
      <c r="AM629" s="112"/>
      <c r="AN629" s="112"/>
      <c r="AO629" s="5"/>
      <c r="AP629" s="112"/>
      <c r="AQ629" s="5"/>
      <c r="AR629" s="5"/>
      <c r="AS629" s="5"/>
      <c r="AT629" s="5"/>
      <c r="AU629" s="112"/>
      <c r="AV629" s="112"/>
    </row>
    <row r="630" spans="1:48">
      <c r="A630" s="107"/>
      <c r="B630" s="107"/>
      <c r="C630" s="107"/>
      <c r="D630" s="113"/>
      <c r="E630" s="107"/>
      <c r="F630" s="109"/>
      <c r="G630" s="109"/>
      <c r="H630" s="107"/>
      <c r="I630" s="109"/>
      <c r="J630" s="107"/>
      <c r="K630" s="107"/>
      <c r="L630" s="107"/>
      <c r="M630" s="109"/>
      <c r="N630" s="108"/>
      <c r="O630" s="107"/>
      <c r="P630" s="107"/>
      <c r="Q630" s="107"/>
      <c r="R630" s="109"/>
      <c r="S630" s="107"/>
      <c r="T630" s="107"/>
      <c r="U630" s="110"/>
      <c r="V630" s="110"/>
      <c r="W630" s="107"/>
      <c r="X630" s="107"/>
      <c r="Y630" s="107"/>
      <c r="Z630" s="107"/>
      <c r="AA630" s="107"/>
      <c r="AB630" s="107"/>
      <c r="AC630" s="107"/>
      <c r="AD630" s="107"/>
      <c r="AE630" s="107"/>
      <c r="AF630" s="107"/>
      <c r="AG630" s="107"/>
      <c r="AH630" s="107"/>
      <c r="AI630" s="111"/>
      <c r="AJ630" s="111"/>
      <c r="AK630" s="111"/>
      <c r="AL630" s="111"/>
      <c r="AM630" s="112"/>
      <c r="AN630" s="112"/>
      <c r="AO630" s="5"/>
      <c r="AP630" s="112"/>
      <c r="AQ630" s="5"/>
      <c r="AR630" s="5"/>
      <c r="AS630" s="5"/>
      <c r="AT630" s="5"/>
      <c r="AU630" s="112"/>
      <c r="AV630" s="112"/>
    </row>
    <row r="631" spans="1:48">
      <c r="A631" s="107"/>
      <c r="B631" s="107"/>
      <c r="C631" s="107"/>
      <c r="D631" s="113"/>
      <c r="E631" s="107"/>
      <c r="F631" s="109"/>
      <c r="G631" s="109"/>
      <c r="H631" s="107"/>
      <c r="I631" s="109"/>
      <c r="J631" s="107"/>
      <c r="K631" s="107"/>
      <c r="L631" s="107"/>
      <c r="M631" s="109"/>
      <c r="N631" s="108"/>
      <c r="O631" s="107"/>
      <c r="P631" s="107"/>
      <c r="Q631" s="107"/>
      <c r="R631" s="109"/>
      <c r="S631" s="107"/>
      <c r="T631" s="107"/>
      <c r="U631" s="110"/>
      <c r="V631" s="110"/>
      <c r="W631" s="107"/>
      <c r="X631" s="107"/>
      <c r="Y631" s="107"/>
      <c r="Z631" s="107"/>
      <c r="AA631" s="107"/>
      <c r="AB631" s="107"/>
      <c r="AC631" s="107"/>
      <c r="AD631" s="107"/>
      <c r="AE631" s="107"/>
      <c r="AF631" s="107"/>
      <c r="AG631" s="107"/>
      <c r="AH631" s="107"/>
      <c r="AI631" s="111"/>
      <c r="AJ631" s="111"/>
      <c r="AK631" s="111"/>
      <c r="AL631" s="111"/>
      <c r="AM631" s="112"/>
      <c r="AN631" s="112"/>
      <c r="AO631" s="5"/>
      <c r="AP631" s="112"/>
      <c r="AQ631" s="5"/>
      <c r="AR631" s="5"/>
      <c r="AS631" s="5"/>
      <c r="AT631" s="5"/>
      <c r="AU631" s="112"/>
      <c r="AV631" s="112"/>
    </row>
    <row r="632" spans="1:48">
      <c r="A632" s="107"/>
      <c r="B632" s="107"/>
      <c r="C632" s="107"/>
      <c r="D632" s="113"/>
      <c r="E632" s="107"/>
      <c r="F632" s="109"/>
      <c r="G632" s="109"/>
      <c r="H632" s="107"/>
      <c r="I632" s="109"/>
      <c r="J632" s="107"/>
      <c r="K632" s="107"/>
      <c r="L632" s="107"/>
      <c r="M632" s="109"/>
      <c r="N632" s="108"/>
      <c r="O632" s="107"/>
      <c r="P632" s="107"/>
      <c r="Q632" s="107"/>
      <c r="R632" s="109"/>
      <c r="S632" s="107"/>
      <c r="T632" s="107"/>
      <c r="U632" s="110"/>
      <c r="V632" s="110"/>
      <c r="W632" s="107"/>
      <c r="X632" s="107"/>
      <c r="Y632" s="107"/>
      <c r="Z632" s="107"/>
      <c r="AA632" s="107"/>
      <c r="AB632" s="107"/>
      <c r="AC632" s="107"/>
      <c r="AD632" s="107"/>
      <c r="AE632" s="107"/>
      <c r="AF632" s="107"/>
      <c r="AG632" s="107"/>
      <c r="AH632" s="107"/>
      <c r="AI632" s="111"/>
      <c r="AJ632" s="111"/>
      <c r="AK632" s="111"/>
      <c r="AL632" s="111"/>
      <c r="AM632" s="112"/>
      <c r="AN632" s="112"/>
      <c r="AO632" s="5"/>
      <c r="AP632" s="112"/>
      <c r="AQ632" s="5"/>
      <c r="AR632" s="5"/>
      <c r="AS632" s="5"/>
      <c r="AT632" s="5"/>
      <c r="AU632" s="112"/>
      <c r="AV632" s="112"/>
    </row>
    <row r="633" spans="1:48">
      <c r="A633" s="107"/>
      <c r="B633" s="107"/>
      <c r="C633" s="107"/>
      <c r="D633" s="113"/>
      <c r="E633" s="107"/>
      <c r="F633" s="109"/>
      <c r="G633" s="109"/>
      <c r="H633" s="107"/>
      <c r="I633" s="109"/>
      <c r="J633" s="107"/>
      <c r="K633" s="107"/>
      <c r="L633" s="107"/>
      <c r="M633" s="109"/>
      <c r="N633" s="108"/>
      <c r="O633" s="107"/>
      <c r="P633" s="107"/>
      <c r="Q633" s="107"/>
      <c r="R633" s="109"/>
      <c r="S633" s="107"/>
      <c r="T633" s="107"/>
      <c r="U633" s="110"/>
      <c r="V633" s="110"/>
      <c r="W633" s="107"/>
      <c r="X633" s="107"/>
      <c r="Y633" s="107"/>
      <c r="Z633" s="107"/>
      <c r="AA633" s="107"/>
      <c r="AB633" s="107"/>
      <c r="AC633" s="107"/>
      <c r="AD633" s="107"/>
      <c r="AE633" s="107"/>
      <c r="AF633" s="107"/>
      <c r="AG633" s="107"/>
      <c r="AH633" s="107"/>
      <c r="AI633" s="111"/>
      <c r="AJ633" s="111"/>
      <c r="AK633" s="111"/>
      <c r="AL633" s="111"/>
      <c r="AM633" s="112"/>
      <c r="AN633" s="112"/>
      <c r="AO633" s="5"/>
      <c r="AP633" s="112"/>
      <c r="AQ633" s="5"/>
      <c r="AR633" s="5"/>
      <c r="AS633" s="5"/>
      <c r="AT633" s="5"/>
      <c r="AU633" s="112"/>
      <c r="AV633" s="112"/>
    </row>
    <row r="634" spans="1:48">
      <c r="A634" s="107"/>
      <c r="B634" s="107"/>
      <c r="C634" s="107"/>
      <c r="D634" s="113"/>
      <c r="E634" s="107"/>
      <c r="F634" s="109"/>
      <c r="G634" s="109"/>
      <c r="H634" s="107"/>
      <c r="I634" s="109"/>
      <c r="J634" s="107"/>
      <c r="K634" s="107"/>
      <c r="L634" s="107"/>
      <c r="M634" s="109"/>
      <c r="N634" s="108"/>
      <c r="O634" s="107"/>
      <c r="P634" s="107"/>
      <c r="Q634" s="107"/>
      <c r="R634" s="109"/>
      <c r="S634" s="107"/>
      <c r="T634" s="107"/>
      <c r="U634" s="110"/>
      <c r="V634" s="110"/>
      <c r="W634" s="107"/>
      <c r="X634" s="107"/>
      <c r="Y634" s="107"/>
      <c r="Z634" s="107"/>
      <c r="AA634" s="107"/>
      <c r="AB634" s="107"/>
      <c r="AC634" s="107"/>
      <c r="AD634" s="107"/>
      <c r="AE634" s="107"/>
      <c r="AF634" s="107"/>
      <c r="AG634" s="107"/>
      <c r="AH634" s="107"/>
      <c r="AI634" s="111"/>
      <c r="AJ634" s="111"/>
      <c r="AK634" s="111"/>
      <c r="AL634" s="111"/>
      <c r="AM634" s="112"/>
      <c r="AN634" s="112"/>
      <c r="AO634" s="5"/>
      <c r="AP634" s="112"/>
      <c r="AQ634" s="5"/>
      <c r="AR634" s="5"/>
      <c r="AS634" s="5"/>
      <c r="AT634" s="5"/>
      <c r="AU634" s="112"/>
      <c r="AV634" s="112"/>
    </row>
    <row r="635" spans="1:48">
      <c r="A635" s="107"/>
      <c r="B635" s="107"/>
      <c r="C635" s="107"/>
      <c r="D635" s="113"/>
      <c r="E635" s="107"/>
      <c r="F635" s="109"/>
      <c r="G635" s="109"/>
      <c r="H635" s="107"/>
      <c r="I635" s="109"/>
      <c r="J635" s="107"/>
      <c r="K635" s="107"/>
      <c r="L635" s="107"/>
      <c r="M635" s="109"/>
      <c r="N635" s="108"/>
      <c r="O635" s="107"/>
      <c r="P635" s="107"/>
      <c r="Q635" s="107"/>
      <c r="R635" s="109"/>
      <c r="S635" s="107"/>
      <c r="T635" s="107"/>
      <c r="U635" s="110"/>
      <c r="V635" s="110"/>
      <c r="W635" s="107"/>
      <c r="X635" s="107"/>
      <c r="Y635" s="107"/>
      <c r="Z635" s="107"/>
      <c r="AA635" s="107"/>
      <c r="AB635" s="107"/>
      <c r="AC635" s="107"/>
      <c r="AD635" s="107"/>
      <c r="AE635" s="107"/>
      <c r="AF635" s="107"/>
      <c r="AG635" s="107"/>
      <c r="AH635" s="107"/>
      <c r="AI635" s="111"/>
      <c r="AJ635" s="111"/>
      <c r="AK635" s="111"/>
      <c r="AL635" s="111"/>
      <c r="AM635" s="112"/>
      <c r="AN635" s="112"/>
      <c r="AO635" s="5"/>
      <c r="AP635" s="112"/>
      <c r="AQ635" s="5"/>
      <c r="AR635" s="5"/>
      <c r="AS635" s="5"/>
      <c r="AT635" s="5"/>
      <c r="AU635" s="112"/>
      <c r="AV635" s="112"/>
    </row>
    <row r="636" spans="1:48">
      <c r="A636" s="107"/>
      <c r="B636" s="107"/>
      <c r="C636" s="107"/>
      <c r="D636" s="113"/>
      <c r="E636" s="107"/>
      <c r="F636" s="109"/>
      <c r="G636" s="109"/>
      <c r="H636" s="107"/>
      <c r="I636" s="109"/>
      <c r="J636" s="107"/>
      <c r="K636" s="107"/>
      <c r="L636" s="107"/>
      <c r="M636" s="109"/>
      <c r="N636" s="108"/>
      <c r="O636" s="107"/>
      <c r="P636" s="107"/>
      <c r="Q636" s="107"/>
      <c r="R636" s="109"/>
      <c r="S636" s="107"/>
      <c r="T636" s="107"/>
      <c r="U636" s="110"/>
      <c r="V636" s="110"/>
      <c r="W636" s="107"/>
      <c r="X636" s="107"/>
      <c r="Y636" s="107"/>
      <c r="Z636" s="107"/>
      <c r="AA636" s="107"/>
      <c r="AB636" s="107"/>
      <c r="AC636" s="107"/>
      <c r="AD636" s="107"/>
      <c r="AE636" s="107"/>
      <c r="AF636" s="107"/>
      <c r="AG636" s="107"/>
      <c r="AH636" s="107"/>
      <c r="AI636" s="111"/>
      <c r="AJ636" s="111"/>
      <c r="AK636" s="111"/>
      <c r="AL636" s="111"/>
      <c r="AM636" s="112"/>
      <c r="AN636" s="112"/>
      <c r="AO636" s="5"/>
      <c r="AP636" s="112"/>
      <c r="AQ636" s="5"/>
      <c r="AR636" s="5"/>
      <c r="AS636" s="5"/>
      <c r="AT636" s="5"/>
      <c r="AU636" s="112"/>
      <c r="AV636" s="112"/>
    </row>
    <row r="637" spans="1:48">
      <c r="A637" s="107"/>
      <c r="B637" s="107"/>
      <c r="C637" s="107"/>
      <c r="D637" s="113"/>
      <c r="E637" s="107"/>
      <c r="F637" s="109"/>
      <c r="G637" s="109"/>
      <c r="H637" s="107"/>
      <c r="I637" s="109"/>
      <c r="J637" s="107"/>
      <c r="K637" s="107"/>
      <c r="L637" s="107"/>
      <c r="M637" s="109"/>
      <c r="N637" s="108"/>
      <c r="O637" s="107"/>
      <c r="P637" s="107"/>
      <c r="Q637" s="107"/>
      <c r="R637" s="109"/>
      <c r="S637" s="107"/>
      <c r="T637" s="107"/>
      <c r="U637" s="110"/>
      <c r="V637" s="110"/>
      <c r="W637" s="107"/>
      <c r="X637" s="107"/>
      <c r="Y637" s="107"/>
      <c r="Z637" s="107"/>
      <c r="AA637" s="107"/>
      <c r="AB637" s="107"/>
      <c r="AC637" s="107"/>
      <c r="AD637" s="107"/>
      <c r="AE637" s="107"/>
      <c r="AF637" s="107"/>
      <c r="AG637" s="107"/>
      <c r="AH637" s="107"/>
      <c r="AI637" s="111"/>
      <c r="AJ637" s="111"/>
      <c r="AK637" s="111"/>
      <c r="AL637" s="111"/>
      <c r="AM637" s="112"/>
      <c r="AN637" s="112"/>
      <c r="AO637" s="5"/>
      <c r="AP637" s="112"/>
      <c r="AQ637" s="5"/>
      <c r="AR637" s="5"/>
      <c r="AS637" s="5"/>
      <c r="AT637" s="5"/>
      <c r="AU637" s="112"/>
      <c r="AV637" s="112"/>
    </row>
    <row r="638" spans="1:48">
      <c r="A638" s="107"/>
      <c r="B638" s="107"/>
      <c r="C638" s="107"/>
      <c r="D638" s="113"/>
      <c r="E638" s="107"/>
      <c r="F638" s="109"/>
      <c r="G638" s="109"/>
      <c r="H638" s="107"/>
      <c r="I638" s="109"/>
      <c r="J638" s="107"/>
      <c r="K638" s="107"/>
      <c r="L638" s="107"/>
      <c r="M638" s="109"/>
      <c r="N638" s="108"/>
      <c r="O638" s="107"/>
      <c r="P638" s="107"/>
      <c r="Q638" s="107"/>
      <c r="R638" s="109"/>
      <c r="S638" s="107"/>
      <c r="T638" s="107"/>
      <c r="U638" s="110"/>
      <c r="V638" s="110"/>
      <c r="W638" s="107"/>
      <c r="X638" s="107"/>
      <c r="Y638" s="107"/>
      <c r="Z638" s="107"/>
      <c r="AA638" s="107"/>
      <c r="AB638" s="107"/>
      <c r="AC638" s="107"/>
      <c r="AD638" s="107"/>
      <c r="AE638" s="107"/>
      <c r="AF638" s="107"/>
      <c r="AG638" s="107"/>
      <c r="AH638" s="107"/>
      <c r="AI638" s="111"/>
      <c r="AJ638" s="111"/>
      <c r="AK638" s="111"/>
      <c r="AL638" s="111"/>
      <c r="AM638" s="112"/>
      <c r="AN638" s="112"/>
      <c r="AO638" s="5"/>
      <c r="AP638" s="112"/>
      <c r="AQ638" s="5"/>
      <c r="AR638" s="5"/>
      <c r="AS638" s="5"/>
      <c r="AT638" s="5"/>
      <c r="AU638" s="112"/>
      <c r="AV638" s="112"/>
    </row>
    <row r="639" spans="1:48">
      <c r="A639" s="107"/>
      <c r="B639" s="107"/>
      <c r="C639" s="107"/>
      <c r="D639" s="113"/>
      <c r="E639" s="107"/>
      <c r="F639" s="109"/>
      <c r="G639" s="109"/>
      <c r="H639" s="107"/>
      <c r="I639" s="109"/>
      <c r="J639" s="107"/>
      <c r="K639" s="107"/>
      <c r="L639" s="107"/>
      <c r="M639" s="109"/>
      <c r="N639" s="108"/>
      <c r="O639" s="107"/>
      <c r="P639" s="107"/>
      <c r="Q639" s="107"/>
      <c r="R639" s="109"/>
      <c r="S639" s="107"/>
      <c r="T639" s="107"/>
      <c r="U639" s="110"/>
      <c r="V639" s="110"/>
      <c r="W639" s="107"/>
      <c r="X639" s="107"/>
      <c r="Y639" s="107"/>
      <c r="Z639" s="107"/>
      <c r="AA639" s="107"/>
      <c r="AB639" s="107"/>
      <c r="AC639" s="107"/>
      <c r="AD639" s="107"/>
      <c r="AE639" s="107"/>
      <c r="AF639" s="107"/>
      <c r="AG639" s="107"/>
      <c r="AH639" s="107"/>
      <c r="AI639" s="111"/>
      <c r="AJ639" s="111"/>
      <c r="AK639" s="111"/>
      <c r="AL639" s="111"/>
      <c r="AM639" s="112"/>
      <c r="AN639" s="112"/>
      <c r="AO639" s="5"/>
      <c r="AP639" s="112"/>
      <c r="AQ639" s="5"/>
      <c r="AR639" s="5"/>
      <c r="AS639" s="5"/>
      <c r="AT639" s="5"/>
      <c r="AU639" s="112"/>
      <c r="AV639" s="112"/>
    </row>
    <row r="640" spans="1:48">
      <c r="A640" s="107"/>
      <c r="B640" s="107"/>
      <c r="C640" s="107"/>
      <c r="D640" s="113"/>
      <c r="E640" s="107"/>
      <c r="F640" s="109"/>
      <c r="G640" s="109"/>
      <c r="H640" s="107"/>
      <c r="I640" s="109"/>
      <c r="J640" s="107"/>
      <c r="K640" s="107"/>
      <c r="L640" s="107"/>
      <c r="M640" s="109"/>
      <c r="N640" s="108"/>
      <c r="O640" s="107"/>
      <c r="P640" s="107"/>
      <c r="Q640" s="107"/>
      <c r="R640" s="109"/>
      <c r="S640" s="107"/>
      <c r="T640" s="107"/>
      <c r="U640" s="110"/>
      <c r="V640" s="110"/>
      <c r="W640" s="107"/>
      <c r="X640" s="107"/>
      <c r="Y640" s="107"/>
      <c r="Z640" s="107"/>
      <c r="AA640" s="107"/>
      <c r="AB640" s="107"/>
      <c r="AC640" s="107"/>
      <c r="AD640" s="107"/>
      <c r="AE640" s="107"/>
      <c r="AF640" s="107"/>
      <c r="AG640" s="107"/>
      <c r="AH640" s="107"/>
      <c r="AI640" s="111"/>
      <c r="AJ640" s="111"/>
      <c r="AK640" s="111"/>
      <c r="AL640" s="111"/>
      <c r="AM640" s="112"/>
      <c r="AN640" s="112"/>
      <c r="AO640" s="5"/>
      <c r="AP640" s="112"/>
      <c r="AQ640" s="5"/>
      <c r="AR640" s="5"/>
      <c r="AS640" s="5"/>
      <c r="AT640" s="5"/>
      <c r="AU640" s="112"/>
      <c r="AV640" s="112"/>
    </row>
    <row r="641" spans="1:48">
      <c r="A641" s="107"/>
      <c r="B641" s="107"/>
      <c r="C641" s="107"/>
      <c r="D641" s="113"/>
      <c r="E641" s="107"/>
      <c r="F641" s="109"/>
      <c r="G641" s="109"/>
      <c r="H641" s="107"/>
      <c r="I641" s="109"/>
      <c r="J641" s="107"/>
      <c r="K641" s="107"/>
      <c r="L641" s="107"/>
      <c r="M641" s="109"/>
      <c r="N641" s="108"/>
      <c r="O641" s="107"/>
      <c r="P641" s="107"/>
      <c r="Q641" s="107"/>
      <c r="R641" s="109"/>
      <c r="S641" s="107"/>
      <c r="T641" s="107"/>
      <c r="U641" s="110"/>
      <c r="V641" s="110"/>
      <c r="W641" s="107"/>
      <c r="X641" s="107"/>
      <c r="Y641" s="107"/>
      <c r="Z641" s="107"/>
      <c r="AA641" s="107"/>
      <c r="AB641" s="107"/>
      <c r="AC641" s="107"/>
      <c r="AD641" s="107"/>
      <c r="AE641" s="107"/>
      <c r="AF641" s="107"/>
      <c r="AG641" s="107"/>
      <c r="AH641" s="107"/>
      <c r="AI641" s="111"/>
      <c r="AJ641" s="111"/>
      <c r="AK641" s="111"/>
      <c r="AL641" s="111"/>
      <c r="AM641" s="112"/>
      <c r="AN641" s="112"/>
      <c r="AO641" s="5"/>
      <c r="AP641" s="112"/>
      <c r="AQ641" s="5"/>
      <c r="AR641" s="5"/>
      <c r="AS641" s="5"/>
      <c r="AT641" s="5"/>
      <c r="AU641" s="112"/>
      <c r="AV641" s="112"/>
    </row>
    <row r="642" spans="1:48">
      <c r="A642" s="107"/>
      <c r="B642" s="107"/>
      <c r="C642" s="107"/>
      <c r="D642" s="113"/>
      <c r="E642" s="107"/>
      <c r="F642" s="109"/>
      <c r="G642" s="109"/>
      <c r="H642" s="107"/>
      <c r="I642" s="109"/>
      <c r="J642" s="107"/>
      <c r="K642" s="107"/>
      <c r="L642" s="107"/>
      <c r="M642" s="109"/>
      <c r="N642" s="108"/>
      <c r="O642" s="107"/>
      <c r="P642" s="107"/>
      <c r="Q642" s="107"/>
      <c r="R642" s="109"/>
      <c r="S642" s="107"/>
      <c r="T642" s="107"/>
      <c r="U642" s="110"/>
      <c r="V642" s="110"/>
      <c r="W642" s="107"/>
      <c r="X642" s="107"/>
      <c r="Y642" s="107"/>
      <c r="Z642" s="107"/>
      <c r="AA642" s="107"/>
      <c r="AB642" s="107"/>
      <c r="AC642" s="107"/>
      <c r="AD642" s="107"/>
      <c r="AE642" s="107"/>
      <c r="AF642" s="107"/>
      <c r="AG642" s="107"/>
      <c r="AH642" s="107"/>
      <c r="AI642" s="111"/>
      <c r="AJ642" s="111"/>
      <c r="AK642" s="111"/>
      <c r="AL642" s="111"/>
      <c r="AM642" s="112"/>
      <c r="AN642" s="112"/>
      <c r="AO642" s="5"/>
      <c r="AP642" s="112"/>
      <c r="AQ642" s="5"/>
      <c r="AR642" s="5"/>
      <c r="AS642" s="5"/>
      <c r="AT642" s="5"/>
      <c r="AU642" s="112"/>
      <c r="AV642" s="112"/>
    </row>
    <row r="643" spans="1:48">
      <c r="A643" s="107"/>
      <c r="B643" s="107"/>
      <c r="C643" s="107"/>
      <c r="D643" s="113"/>
      <c r="E643" s="107"/>
      <c r="F643" s="109"/>
      <c r="G643" s="109"/>
      <c r="H643" s="107"/>
      <c r="I643" s="109"/>
      <c r="J643" s="107"/>
      <c r="K643" s="107"/>
      <c r="L643" s="107"/>
      <c r="M643" s="109"/>
      <c r="N643" s="108"/>
      <c r="O643" s="107"/>
      <c r="P643" s="107"/>
      <c r="Q643" s="107"/>
      <c r="R643" s="109"/>
      <c r="S643" s="107"/>
      <c r="T643" s="107"/>
      <c r="U643" s="110"/>
      <c r="V643" s="110"/>
      <c r="W643" s="107"/>
      <c r="X643" s="107"/>
      <c r="Y643" s="107"/>
      <c r="Z643" s="107"/>
      <c r="AA643" s="107"/>
      <c r="AB643" s="107"/>
      <c r="AC643" s="107"/>
      <c r="AD643" s="107"/>
      <c r="AE643" s="107"/>
      <c r="AF643" s="107"/>
      <c r="AG643" s="107"/>
      <c r="AH643" s="107"/>
      <c r="AI643" s="111"/>
      <c r="AJ643" s="111"/>
      <c r="AK643" s="111"/>
      <c r="AL643" s="111"/>
      <c r="AM643" s="112"/>
      <c r="AN643" s="112"/>
      <c r="AO643" s="5"/>
      <c r="AP643" s="112"/>
      <c r="AQ643" s="5"/>
      <c r="AR643" s="5"/>
      <c r="AS643" s="5"/>
      <c r="AT643" s="5"/>
      <c r="AU643" s="112"/>
      <c r="AV643" s="112"/>
    </row>
    <row r="644" spans="1:48">
      <c r="A644" s="107"/>
      <c r="B644" s="107"/>
      <c r="C644" s="107"/>
      <c r="D644" s="113"/>
      <c r="E644" s="107"/>
      <c r="F644" s="109"/>
      <c r="G644" s="109"/>
      <c r="H644" s="107"/>
      <c r="I644" s="109"/>
      <c r="J644" s="107"/>
      <c r="K644" s="107"/>
      <c r="L644" s="107"/>
      <c r="M644" s="109"/>
      <c r="N644" s="108"/>
      <c r="O644" s="107"/>
      <c r="P644" s="107"/>
      <c r="Q644" s="107"/>
      <c r="R644" s="109"/>
      <c r="S644" s="107"/>
      <c r="T644" s="107"/>
      <c r="U644" s="110"/>
      <c r="V644" s="110"/>
      <c r="W644" s="107"/>
      <c r="X644" s="107"/>
      <c r="Y644" s="107"/>
      <c r="Z644" s="107"/>
      <c r="AA644" s="107"/>
      <c r="AB644" s="107"/>
      <c r="AC644" s="107"/>
      <c r="AD644" s="107"/>
      <c r="AE644" s="107"/>
      <c r="AF644" s="107"/>
      <c r="AG644" s="107"/>
      <c r="AH644" s="107"/>
      <c r="AI644" s="111"/>
      <c r="AJ644" s="111"/>
      <c r="AK644" s="111"/>
      <c r="AL644" s="111"/>
      <c r="AM644" s="112"/>
      <c r="AN644" s="112"/>
      <c r="AO644" s="5"/>
      <c r="AP644" s="112"/>
      <c r="AQ644" s="5"/>
      <c r="AR644" s="5"/>
      <c r="AS644" s="5"/>
      <c r="AT644" s="5"/>
      <c r="AU644" s="112"/>
      <c r="AV644" s="112"/>
    </row>
    <row r="645" spans="1:48">
      <c r="A645" s="107"/>
      <c r="B645" s="107"/>
      <c r="C645" s="107"/>
      <c r="D645" s="113"/>
      <c r="E645" s="107"/>
      <c r="F645" s="109"/>
      <c r="G645" s="109"/>
      <c r="H645" s="107"/>
      <c r="I645" s="109"/>
      <c r="J645" s="107"/>
      <c r="K645" s="107"/>
      <c r="L645" s="107"/>
      <c r="M645" s="109"/>
      <c r="N645" s="108"/>
      <c r="O645" s="107"/>
      <c r="P645" s="107"/>
      <c r="Q645" s="107"/>
      <c r="R645" s="109"/>
      <c r="S645" s="107"/>
      <c r="T645" s="107"/>
      <c r="U645" s="110"/>
      <c r="V645" s="110"/>
      <c r="W645" s="107"/>
      <c r="X645" s="107"/>
      <c r="Y645" s="107"/>
      <c r="Z645" s="107"/>
      <c r="AA645" s="107"/>
      <c r="AB645" s="107"/>
      <c r="AC645" s="107"/>
      <c r="AD645" s="107"/>
      <c r="AE645" s="107"/>
      <c r="AF645" s="107"/>
      <c r="AG645" s="107"/>
      <c r="AH645" s="107"/>
      <c r="AI645" s="111"/>
      <c r="AJ645" s="111"/>
      <c r="AK645" s="111"/>
      <c r="AL645" s="111"/>
      <c r="AM645" s="112"/>
      <c r="AN645" s="112"/>
      <c r="AO645" s="5"/>
      <c r="AP645" s="112"/>
      <c r="AQ645" s="5"/>
      <c r="AR645" s="5"/>
      <c r="AS645" s="5"/>
      <c r="AT645" s="5"/>
      <c r="AU645" s="112"/>
      <c r="AV645" s="112"/>
    </row>
    <row r="646" spans="1:48">
      <c r="A646" s="107"/>
      <c r="B646" s="107"/>
      <c r="C646" s="107"/>
      <c r="D646" s="113"/>
      <c r="E646" s="107"/>
      <c r="F646" s="109"/>
      <c r="G646" s="109"/>
      <c r="H646" s="107"/>
      <c r="I646" s="109"/>
      <c r="J646" s="107"/>
      <c r="K646" s="107"/>
      <c r="L646" s="107"/>
      <c r="M646" s="109"/>
      <c r="N646" s="108"/>
      <c r="O646" s="107"/>
      <c r="P646" s="107"/>
      <c r="Q646" s="107"/>
      <c r="R646" s="109"/>
      <c r="S646" s="107"/>
      <c r="T646" s="107"/>
      <c r="U646" s="110"/>
      <c r="V646" s="110"/>
      <c r="W646" s="107"/>
      <c r="X646" s="107"/>
      <c r="Y646" s="107"/>
      <c r="Z646" s="107"/>
      <c r="AA646" s="107"/>
      <c r="AB646" s="107"/>
      <c r="AC646" s="107"/>
      <c r="AD646" s="107"/>
      <c r="AE646" s="107"/>
      <c r="AF646" s="107"/>
      <c r="AG646" s="107"/>
      <c r="AH646" s="107"/>
      <c r="AI646" s="111"/>
      <c r="AJ646" s="111"/>
      <c r="AK646" s="111"/>
      <c r="AL646" s="111"/>
      <c r="AM646" s="112"/>
      <c r="AN646" s="112"/>
      <c r="AO646" s="5"/>
      <c r="AP646" s="112"/>
      <c r="AQ646" s="5"/>
      <c r="AR646" s="5"/>
      <c r="AS646" s="5"/>
      <c r="AT646" s="5"/>
      <c r="AU646" s="112"/>
      <c r="AV646" s="112"/>
    </row>
    <row r="647" spans="1:48">
      <c r="A647" s="107"/>
      <c r="B647" s="107"/>
      <c r="C647" s="107"/>
      <c r="D647" s="113"/>
      <c r="E647" s="107"/>
      <c r="F647" s="109"/>
      <c r="G647" s="109"/>
      <c r="H647" s="107"/>
      <c r="I647" s="109"/>
      <c r="J647" s="107"/>
      <c r="K647" s="107"/>
      <c r="L647" s="107"/>
      <c r="M647" s="109"/>
      <c r="N647" s="108"/>
      <c r="O647" s="107"/>
      <c r="P647" s="107"/>
      <c r="Q647" s="107"/>
      <c r="R647" s="109"/>
      <c r="S647" s="107"/>
      <c r="T647" s="107"/>
      <c r="U647" s="110"/>
      <c r="V647" s="110"/>
      <c r="W647" s="107"/>
      <c r="X647" s="107"/>
      <c r="Y647" s="107"/>
      <c r="Z647" s="107"/>
      <c r="AA647" s="107"/>
      <c r="AB647" s="107"/>
      <c r="AC647" s="107"/>
      <c r="AD647" s="107"/>
      <c r="AE647" s="107"/>
      <c r="AF647" s="107"/>
      <c r="AG647" s="107"/>
      <c r="AH647" s="107"/>
      <c r="AI647" s="111"/>
      <c r="AJ647" s="111"/>
      <c r="AK647" s="111"/>
      <c r="AL647" s="111"/>
      <c r="AM647" s="112"/>
      <c r="AN647" s="112"/>
      <c r="AO647" s="5"/>
      <c r="AP647" s="112"/>
      <c r="AQ647" s="5"/>
      <c r="AR647" s="5"/>
      <c r="AS647" s="5"/>
      <c r="AT647" s="5"/>
      <c r="AU647" s="112"/>
      <c r="AV647" s="112"/>
    </row>
    <row r="648" spans="1:48">
      <c r="A648" s="107"/>
      <c r="B648" s="107"/>
      <c r="C648" s="107"/>
      <c r="D648" s="113"/>
      <c r="E648" s="107"/>
      <c r="F648" s="109"/>
      <c r="G648" s="109"/>
      <c r="H648" s="107"/>
      <c r="I648" s="109"/>
      <c r="J648" s="107"/>
      <c r="K648" s="107"/>
      <c r="L648" s="107"/>
      <c r="M648" s="109"/>
      <c r="N648" s="108"/>
      <c r="O648" s="107"/>
      <c r="P648" s="107"/>
      <c r="Q648" s="107"/>
      <c r="R648" s="109"/>
      <c r="S648" s="107"/>
      <c r="T648" s="107"/>
      <c r="U648" s="110"/>
      <c r="V648" s="110"/>
      <c r="W648" s="107"/>
      <c r="X648" s="107"/>
      <c r="Y648" s="107"/>
      <c r="Z648" s="107"/>
      <c r="AA648" s="107"/>
      <c r="AB648" s="107"/>
      <c r="AC648" s="107"/>
      <c r="AD648" s="107"/>
      <c r="AE648" s="107"/>
      <c r="AF648" s="107"/>
      <c r="AG648" s="107"/>
      <c r="AH648" s="107"/>
      <c r="AI648" s="111"/>
      <c r="AJ648" s="111"/>
      <c r="AK648" s="111"/>
      <c r="AL648" s="111"/>
      <c r="AM648" s="112"/>
      <c r="AN648" s="112"/>
      <c r="AO648" s="5"/>
      <c r="AP648" s="112"/>
      <c r="AQ648" s="5"/>
      <c r="AR648" s="5"/>
      <c r="AS648" s="5"/>
      <c r="AT648" s="5"/>
      <c r="AU648" s="112"/>
      <c r="AV648" s="112"/>
    </row>
    <row r="649" spans="1:48">
      <c r="A649" s="107"/>
      <c r="B649" s="107"/>
      <c r="C649" s="107"/>
      <c r="D649" s="113"/>
      <c r="E649" s="107"/>
      <c r="F649" s="109"/>
      <c r="G649" s="109"/>
      <c r="H649" s="107"/>
      <c r="I649" s="109"/>
      <c r="J649" s="107"/>
      <c r="K649" s="107"/>
      <c r="L649" s="107"/>
      <c r="M649" s="109"/>
      <c r="N649" s="108"/>
      <c r="O649" s="107"/>
      <c r="P649" s="107"/>
      <c r="Q649" s="107"/>
      <c r="R649" s="109"/>
      <c r="S649" s="107"/>
      <c r="T649" s="107"/>
      <c r="U649" s="110"/>
      <c r="V649" s="110"/>
      <c r="W649" s="107"/>
      <c r="X649" s="107"/>
      <c r="Y649" s="107"/>
      <c r="Z649" s="107"/>
      <c r="AA649" s="107"/>
      <c r="AB649" s="107"/>
      <c r="AC649" s="107"/>
      <c r="AD649" s="107"/>
      <c r="AE649" s="107"/>
      <c r="AF649" s="107"/>
      <c r="AG649" s="107"/>
      <c r="AH649" s="107"/>
      <c r="AI649" s="111"/>
      <c r="AJ649" s="111"/>
      <c r="AK649" s="111"/>
      <c r="AL649" s="111"/>
      <c r="AM649" s="112"/>
      <c r="AN649" s="112"/>
      <c r="AO649" s="5"/>
      <c r="AP649" s="112"/>
      <c r="AQ649" s="5"/>
      <c r="AR649" s="5"/>
      <c r="AS649" s="5"/>
      <c r="AT649" s="5"/>
      <c r="AU649" s="112"/>
      <c r="AV649" s="112"/>
    </row>
    <row r="650" spans="1:48">
      <c r="A650" s="107"/>
      <c r="B650" s="107"/>
      <c r="C650" s="107"/>
      <c r="D650" s="113"/>
      <c r="E650" s="107"/>
      <c r="F650" s="109"/>
      <c r="G650" s="109"/>
      <c r="H650" s="107"/>
      <c r="I650" s="109"/>
      <c r="J650" s="107"/>
      <c r="K650" s="107"/>
      <c r="L650" s="107"/>
      <c r="M650" s="109"/>
      <c r="N650" s="108"/>
      <c r="O650" s="107"/>
      <c r="P650" s="107"/>
      <c r="Q650" s="107"/>
      <c r="R650" s="109"/>
      <c r="S650" s="107"/>
      <c r="T650" s="107"/>
      <c r="U650" s="110"/>
      <c r="V650" s="110"/>
      <c r="W650" s="107"/>
      <c r="X650" s="107"/>
      <c r="Y650" s="107"/>
      <c r="Z650" s="107"/>
      <c r="AA650" s="107"/>
      <c r="AB650" s="107"/>
      <c r="AC650" s="107"/>
      <c r="AD650" s="107"/>
      <c r="AE650" s="107"/>
      <c r="AF650" s="107"/>
      <c r="AG650" s="107"/>
      <c r="AH650" s="107"/>
      <c r="AI650" s="111"/>
      <c r="AJ650" s="111"/>
      <c r="AK650" s="111"/>
      <c r="AL650" s="111"/>
      <c r="AM650" s="112"/>
      <c r="AN650" s="112"/>
      <c r="AO650" s="5"/>
      <c r="AP650" s="112"/>
      <c r="AQ650" s="5"/>
      <c r="AR650" s="5"/>
      <c r="AS650" s="5"/>
      <c r="AT650" s="5"/>
      <c r="AU650" s="112"/>
      <c r="AV650" s="112"/>
    </row>
    <row r="651" spans="1:48">
      <c r="A651" s="107"/>
      <c r="B651" s="107"/>
      <c r="C651" s="107"/>
      <c r="D651" s="113"/>
      <c r="E651" s="107"/>
      <c r="F651" s="109"/>
      <c r="G651" s="109"/>
      <c r="H651" s="107"/>
      <c r="I651" s="109"/>
      <c r="J651" s="107"/>
      <c r="K651" s="107"/>
      <c r="L651" s="107"/>
      <c r="M651" s="109"/>
      <c r="N651" s="108"/>
      <c r="O651" s="107"/>
      <c r="P651" s="107"/>
      <c r="Q651" s="107"/>
      <c r="R651" s="109"/>
      <c r="S651" s="107"/>
      <c r="T651" s="107"/>
      <c r="U651" s="110"/>
      <c r="V651" s="110"/>
      <c r="W651" s="107"/>
      <c r="X651" s="107"/>
      <c r="Y651" s="107"/>
      <c r="Z651" s="107"/>
      <c r="AA651" s="107"/>
      <c r="AB651" s="107"/>
      <c r="AC651" s="107"/>
      <c r="AD651" s="107"/>
      <c r="AE651" s="107"/>
      <c r="AF651" s="107"/>
      <c r="AG651" s="107"/>
      <c r="AH651" s="107"/>
      <c r="AI651" s="111"/>
      <c r="AJ651" s="111"/>
      <c r="AK651" s="111"/>
      <c r="AL651" s="111"/>
      <c r="AM651" s="112"/>
      <c r="AN651" s="112"/>
      <c r="AO651" s="5"/>
      <c r="AP651" s="112"/>
      <c r="AQ651" s="5"/>
      <c r="AR651" s="5"/>
      <c r="AS651" s="5"/>
      <c r="AT651" s="5"/>
      <c r="AU651" s="112"/>
      <c r="AV651" s="112"/>
    </row>
    <row r="652" spans="1:48">
      <c r="A652" s="107"/>
      <c r="B652" s="107"/>
      <c r="C652" s="107"/>
      <c r="D652" s="113"/>
      <c r="E652" s="107"/>
      <c r="F652" s="109"/>
      <c r="G652" s="109"/>
      <c r="H652" s="107"/>
      <c r="I652" s="109"/>
      <c r="J652" s="107"/>
      <c r="K652" s="107"/>
      <c r="L652" s="107"/>
      <c r="M652" s="109"/>
      <c r="N652" s="108"/>
      <c r="O652" s="107"/>
      <c r="P652" s="107"/>
      <c r="Q652" s="107"/>
      <c r="R652" s="109"/>
      <c r="S652" s="107"/>
      <c r="T652" s="107"/>
      <c r="U652" s="110"/>
      <c r="V652" s="110"/>
      <c r="W652" s="107"/>
      <c r="X652" s="107"/>
      <c r="Y652" s="107"/>
      <c r="Z652" s="107"/>
      <c r="AA652" s="107"/>
      <c r="AB652" s="107"/>
      <c r="AC652" s="107"/>
      <c r="AD652" s="107"/>
      <c r="AE652" s="107"/>
      <c r="AF652" s="107"/>
      <c r="AG652" s="107"/>
      <c r="AH652" s="107"/>
      <c r="AI652" s="111"/>
      <c r="AJ652" s="111"/>
      <c r="AK652" s="111"/>
      <c r="AL652" s="111"/>
      <c r="AM652" s="112"/>
      <c r="AN652" s="112"/>
      <c r="AO652" s="5"/>
      <c r="AP652" s="112"/>
      <c r="AQ652" s="5"/>
      <c r="AR652" s="5"/>
      <c r="AS652" s="5"/>
      <c r="AT652" s="5"/>
      <c r="AU652" s="112"/>
      <c r="AV652" s="112"/>
    </row>
    <row r="653" spans="1:48">
      <c r="A653" s="107"/>
      <c r="B653" s="107"/>
      <c r="C653" s="107"/>
      <c r="D653" s="113"/>
      <c r="E653" s="107"/>
      <c r="F653" s="109"/>
      <c r="G653" s="109"/>
      <c r="H653" s="107"/>
      <c r="I653" s="109"/>
      <c r="J653" s="107"/>
      <c r="K653" s="107"/>
      <c r="L653" s="107"/>
      <c r="M653" s="109"/>
      <c r="N653" s="108"/>
      <c r="O653" s="107"/>
      <c r="P653" s="107"/>
      <c r="Q653" s="107"/>
      <c r="R653" s="109"/>
      <c r="S653" s="107"/>
      <c r="T653" s="107"/>
      <c r="U653" s="110"/>
      <c r="V653" s="110"/>
      <c r="W653" s="107"/>
      <c r="X653" s="107"/>
      <c r="Y653" s="107"/>
      <c r="Z653" s="107"/>
      <c r="AA653" s="107"/>
      <c r="AB653" s="107"/>
      <c r="AC653" s="107"/>
      <c r="AD653" s="107"/>
      <c r="AE653" s="107"/>
      <c r="AF653" s="107"/>
      <c r="AG653" s="107"/>
      <c r="AH653" s="107"/>
      <c r="AI653" s="111"/>
      <c r="AJ653" s="111"/>
      <c r="AK653" s="111"/>
      <c r="AL653" s="111"/>
      <c r="AM653" s="112"/>
      <c r="AN653" s="112"/>
      <c r="AO653" s="5"/>
      <c r="AP653" s="112"/>
      <c r="AQ653" s="5"/>
      <c r="AR653" s="5"/>
      <c r="AS653" s="5"/>
      <c r="AT653" s="5"/>
      <c r="AU653" s="112"/>
      <c r="AV653" s="112"/>
    </row>
    <row r="654" spans="1:48">
      <c r="A654" s="107"/>
      <c r="B654" s="107"/>
      <c r="C654" s="107"/>
      <c r="D654" s="113"/>
      <c r="E654" s="107"/>
      <c r="F654" s="109"/>
      <c r="G654" s="109"/>
      <c r="H654" s="107"/>
      <c r="I654" s="109"/>
      <c r="J654" s="107"/>
      <c r="K654" s="107"/>
      <c r="L654" s="107"/>
      <c r="M654" s="109"/>
      <c r="N654" s="108"/>
      <c r="O654" s="107"/>
      <c r="P654" s="107"/>
      <c r="Q654" s="107"/>
      <c r="R654" s="109"/>
      <c r="S654" s="107"/>
      <c r="T654" s="107"/>
      <c r="U654" s="110"/>
      <c r="V654" s="110"/>
      <c r="W654" s="107"/>
      <c r="X654" s="107"/>
      <c r="Y654" s="107"/>
      <c r="Z654" s="107"/>
      <c r="AA654" s="107"/>
      <c r="AB654" s="107"/>
      <c r="AC654" s="107"/>
      <c r="AD654" s="107"/>
      <c r="AE654" s="107"/>
      <c r="AF654" s="107"/>
      <c r="AG654" s="107"/>
      <c r="AH654" s="107"/>
      <c r="AI654" s="111"/>
      <c r="AJ654" s="111"/>
      <c r="AK654" s="111"/>
      <c r="AL654" s="111"/>
      <c r="AM654" s="112"/>
      <c r="AN654" s="112"/>
      <c r="AO654" s="5"/>
      <c r="AP654" s="112"/>
      <c r="AQ654" s="5"/>
      <c r="AR654" s="5"/>
      <c r="AS654" s="5"/>
      <c r="AT654" s="5"/>
      <c r="AU654" s="112"/>
      <c r="AV654" s="112"/>
    </row>
    <row r="655" spans="1:48">
      <c r="A655" s="107"/>
      <c r="B655" s="107"/>
      <c r="C655" s="107"/>
      <c r="D655" s="113"/>
      <c r="E655" s="107"/>
      <c r="F655" s="109"/>
      <c r="G655" s="109"/>
      <c r="H655" s="107"/>
      <c r="I655" s="109"/>
      <c r="J655" s="107"/>
      <c r="K655" s="107"/>
      <c r="L655" s="107"/>
      <c r="M655" s="109"/>
      <c r="N655" s="108"/>
      <c r="O655" s="107"/>
      <c r="P655" s="107"/>
      <c r="Q655" s="107"/>
      <c r="R655" s="109"/>
      <c r="S655" s="107"/>
      <c r="T655" s="107"/>
      <c r="U655" s="110"/>
      <c r="V655" s="110"/>
      <c r="W655" s="107"/>
      <c r="X655" s="107"/>
      <c r="Y655" s="107"/>
      <c r="Z655" s="107"/>
      <c r="AA655" s="107"/>
      <c r="AB655" s="107"/>
      <c r="AC655" s="107"/>
      <c r="AD655" s="107"/>
      <c r="AE655" s="107"/>
      <c r="AF655" s="107"/>
      <c r="AG655" s="107"/>
      <c r="AH655" s="107"/>
      <c r="AI655" s="111"/>
      <c r="AJ655" s="111"/>
      <c r="AK655" s="111"/>
      <c r="AL655" s="111"/>
      <c r="AM655" s="112"/>
      <c r="AN655" s="112"/>
      <c r="AO655" s="5"/>
      <c r="AP655" s="112"/>
      <c r="AQ655" s="5"/>
      <c r="AR655" s="5"/>
      <c r="AS655" s="5"/>
      <c r="AT655" s="5"/>
      <c r="AU655" s="112"/>
      <c r="AV655" s="112"/>
    </row>
    <row r="656" spans="1:48">
      <c r="A656" s="107"/>
      <c r="B656" s="107"/>
      <c r="C656" s="107"/>
      <c r="D656" s="113"/>
      <c r="E656" s="107"/>
      <c r="F656" s="109"/>
      <c r="G656" s="109"/>
      <c r="H656" s="107"/>
      <c r="I656" s="109"/>
      <c r="J656" s="107"/>
      <c r="K656" s="107"/>
      <c r="L656" s="107"/>
      <c r="M656" s="109"/>
      <c r="N656" s="108"/>
      <c r="O656" s="107"/>
      <c r="P656" s="107"/>
      <c r="Q656" s="107"/>
      <c r="R656" s="109"/>
      <c r="S656" s="107"/>
      <c r="T656" s="107"/>
      <c r="U656" s="110"/>
      <c r="V656" s="110"/>
      <c r="W656" s="107"/>
      <c r="X656" s="107"/>
      <c r="Y656" s="107"/>
      <c r="Z656" s="107"/>
      <c r="AA656" s="107"/>
      <c r="AB656" s="107"/>
      <c r="AC656" s="107"/>
      <c r="AD656" s="107"/>
      <c r="AE656" s="107"/>
      <c r="AF656" s="107"/>
      <c r="AG656" s="107"/>
      <c r="AH656" s="107"/>
      <c r="AI656" s="111"/>
      <c r="AJ656" s="111"/>
      <c r="AK656" s="111"/>
      <c r="AL656" s="111"/>
      <c r="AM656" s="112"/>
      <c r="AN656" s="112"/>
      <c r="AO656" s="5"/>
      <c r="AP656" s="112"/>
      <c r="AQ656" s="5"/>
      <c r="AR656" s="5"/>
      <c r="AS656" s="5"/>
      <c r="AT656" s="5"/>
      <c r="AU656" s="112"/>
      <c r="AV656" s="112"/>
    </row>
    <row r="657" spans="1:48">
      <c r="A657" s="107"/>
      <c r="B657" s="107"/>
      <c r="C657" s="107"/>
      <c r="D657" s="113"/>
      <c r="E657" s="107"/>
      <c r="F657" s="109"/>
      <c r="G657" s="109"/>
      <c r="H657" s="107"/>
      <c r="I657" s="109"/>
      <c r="J657" s="107"/>
      <c r="K657" s="107"/>
      <c r="L657" s="107"/>
      <c r="M657" s="109"/>
      <c r="N657" s="108"/>
      <c r="O657" s="107"/>
      <c r="P657" s="107"/>
      <c r="Q657" s="107"/>
      <c r="R657" s="109"/>
      <c r="S657" s="107"/>
      <c r="T657" s="107"/>
      <c r="U657" s="110"/>
      <c r="V657" s="110"/>
      <c r="W657" s="107"/>
      <c r="X657" s="107"/>
      <c r="Y657" s="107"/>
      <c r="Z657" s="107"/>
      <c r="AA657" s="107"/>
      <c r="AB657" s="107"/>
      <c r="AC657" s="107"/>
      <c r="AD657" s="107"/>
      <c r="AE657" s="107"/>
      <c r="AF657" s="107"/>
      <c r="AG657" s="107"/>
      <c r="AH657" s="107"/>
      <c r="AI657" s="111"/>
      <c r="AJ657" s="111"/>
      <c r="AK657" s="111"/>
      <c r="AL657" s="111"/>
      <c r="AM657" s="112"/>
      <c r="AN657" s="112"/>
      <c r="AO657" s="5"/>
      <c r="AP657" s="112"/>
      <c r="AQ657" s="5"/>
      <c r="AR657" s="5"/>
      <c r="AS657" s="5"/>
      <c r="AT657" s="5"/>
      <c r="AU657" s="112"/>
      <c r="AV657" s="112"/>
    </row>
    <row r="658" spans="1:48">
      <c r="A658" s="107"/>
      <c r="B658" s="107"/>
      <c r="C658" s="107"/>
      <c r="D658" s="113"/>
      <c r="E658" s="107"/>
      <c r="F658" s="109"/>
      <c r="G658" s="109"/>
      <c r="H658" s="107"/>
      <c r="I658" s="109"/>
      <c r="J658" s="107"/>
      <c r="K658" s="107"/>
      <c r="L658" s="107"/>
      <c r="M658" s="109"/>
      <c r="N658" s="108"/>
      <c r="O658" s="107"/>
      <c r="P658" s="107"/>
      <c r="Q658" s="107"/>
      <c r="R658" s="109"/>
      <c r="S658" s="107"/>
      <c r="T658" s="107"/>
      <c r="U658" s="110"/>
      <c r="V658" s="110"/>
      <c r="W658" s="107"/>
      <c r="X658" s="107"/>
      <c r="Y658" s="107"/>
      <c r="Z658" s="107"/>
      <c r="AA658" s="107"/>
      <c r="AB658" s="107"/>
      <c r="AC658" s="107"/>
      <c r="AD658" s="107"/>
      <c r="AE658" s="107"/>
      <c r="AF658" s="107"/>
      <c r="AG658" s="107"/>
      <c r="AH658" s="107"/>
      <c r="AI658" s="111"/>
      <c r="AJ658" s="111"/>
      <c r="AK658" s="111"/>
      <c r="AL658" s="111"/>
      <c r="AM658" s="112"/>
      <c r="AN658" s="112"/>
      <c r="AO658" s="5"/>
      <c r="AP658" s="112"/>
      <c r="AQ658" s="5"/>
      <c r="AR658" s="5"/>
      <c r="AS658" s="5"/>
      <c r="AT658" s="5"/>
      <c r="AU658" s="112"/>
      <c r="AV658" s="112"/>
    </row>
    <row r="659" spans="1:48">
      <c r="A659" s="107"/>
      <c r="B659" s="107"/>
      <c r="C659" s="107"/>
      <c r="D659" s="113"/>
      <c r="E659" s="107"/>
      <c r="F659" s="109"/>
      <c r="G659" s="109"/>
      <c r="H659" s="107"/>
      <c r="I659" s="109"/>
      <c r="J659" s="107"/>
      <c r="K659" s="107"/>
      <c r="L659" s="107"/>
      <c r="M659" s="109"/>
      <c r="N659" s="108"/>
      <c r="O659" s="107"/>
      <c r="P659" s="107"/>
      <c r="Q659" s="107"/>
      <c r="R659" s="109"/>
      <c r="S659" s="107"/>
      <c r="T659" s="107"/>
      <c r="U659" s="110"/>
      <c r="V659" s="110"/>
      <c r="W659" s="107"/>
      <c r="X659" s="107"/>
      <c r="Y659" s="107"/>
      <c r="Z659" s="107"/>
      <c r="AA659" s="107"/>
      <c r="AB659" s="107"/>
      <c r="AC659" s="107"/>
      <c r="AD659" s="107"/>
      <c r="AE659" s="107"/>
      <c r="AF659" s="107"/>
      <c r="AG659" s="107"/>
      <c r="AH659" s="107"/>
      <c r="AI659" s="111"/>
      <c r="AJ659" s="111"/>
      <c r="AK659" s="111"/>
      <c r="AL659" s="111"/>
      <c r="AM659" s="112"/>
      <c r="AN659" s="112"/>
      <c r="AO659" s="5"/>
      <c r="AP659" s="112"/>
      <c r="AQ659" s="5"/>
      <c r="AR659" s="5"/>
      <c r="AS659" s="5"/>
      <c r="AT659" s="5"/>
      <c r="AU659" s="112"/>
      <c r="AV659" s="112"/>
    </row>
    <row r="660" spans="1:48">
      <c r="A660" s="107"/>
      <c r="B660" s="107"/>
      <c r="C660" s="107"/>
      <c r="D660" s="113"/>
      <c r="E660" s="107"/>
      <c r="F660" s="109"/>
      <c r="G660" s="109"/>
      <c r="H660" s="107"/>
      <c r="I660" s="109"/>
      <c r="J660" s="107"/>
      <c r="K660" s="107"/>
      <c r="L660" s="107"/>
      <c r="M660" s="109"/>
      <c r="N660" s="108"/>
      <c r="O660" s="107"/>
      <c r="P660" s="107"/>
      <c r="Q660" s="107"/>
      <c r="R660" s="109"/>
      <c r="S660" s="107"/>
      <c r="T660" s="107"/>
      <c r="U660" s="110"/>
      <c r="V660" s="110"/>
      <c r="W660" s="107"/>
      <c r="X660" s="107"/>
      <c r="Y660" s="107"/>
      <c r="Z660" s="107"/>
      <c r="AA660" s="107"/>
      <c r="AB660" s="107"/>
      <c r="AC660" s="107"/>
      <c r="AD660" s="107"/>
      <c r="AE660" s="107"/>
      <c r="AF660" s="107"/>
      <c r="AG660" s="107"/>
      <c r="AH660" s="107"/>
      <c r="AI660" s="111"/>
      <c r="AJ660" s="111"/>
      <c r="AK660" s="111"/>
      <c r="AL660" s="111"/>
      <c r="AM660" s="112"/>
      <c r="AN660" s="112"/>
      <c r="AO660" s="5"/>
      <c r="AP660" s="112"/>
      <c r="AQ660" s="5"/>
      <c r="AR660" s="5"/>
      <c r="AS660" s="5"/>
      <c r="AT660" s="5"/>
      <c r="AU660" s="112"/>
      <c r="AV660" s="112"/>
    </row>
    <row r="661" spans="1:48">
      <c r="A661" s="107"/>
      <c r="B661" s="107"/>
      <c r="C661" s="107"/>
      <c r="D661" s="113"/>
      <c r="E661" s="107"/>
      <c r="F661" s="109"/>
      <c r="G661" s="109"/>
      <c r="H661" s="107"/>
      <c r="I661" s="109"/>
      <c r="J661" s="107"/>
      <c r="K661" s="107"/>
      <c r="L661" s="107"/>
      <c r="M661" s="109"/>
      <c r="N661" s="108"/>
      <c r="O661" s="107"/>
      <c r="P661" s="107"/>
      <c r="Q661" s="107"/>
      <c r="R661" s="109"/>
      <c r="S661" s="107"/>
      <c r="T661" s="107"/>
      <c r="U661" s="110"/>
      <c r="V661" s="110"/>
      <c r="W661" s="107"/>
      <c r="X661" s="107"/>
      <c r="Y661" s="107"/>
      <c r="Z661" s="107"/>
      <c r="AA661" s="107"/>
      <c r="AB661" s="107"/>
      <c r="AC661" s="107"/>
      <c r="AD661" s="107"/>
      <c r="AE661" s="107"/>
      <c r="AF661" s="107"/>
      <c r="AG661" s="107"/>
      <c r="AH661" s="107"/>
      <c r="AI661" s="111"/>
      <c r="AJ661" s="111"/>
      <c r="AK661" s="111"/>
      <c r="AL661" s="111"/>
      <c r="AM661" s="112"/>
      <c r="AN661" s="112"/>
      <c r="AO661" s="5"/>
      <c r="AP661" s="112"/>
      <c r="AQ661" s="5"/>
      <c r="AR661" s="5"/>
      <c r="AS661" s="5"/>
      <c r="AT661" s="5"/>
      <c r="AU661" s="112"/>
      <c r="AV661" s="112"/>
    </row>
    <row r="662" spans="1:48">
      <c r="A662" s="107"/>
      <c r="B662" s="107"/>
      <c r="C662" s="107"/>
      <c r="D662" s="113"/>
      <c r="E662" s="107"/>
      <c r="F662" s="109"/>
      <c r="G662" s="109"/>
      <c r="H662" s="107"/>
      <c r="I662" s="109"/>
      <c r="J662" s="107"/>
      <c r="K662" s="107"/>
      <c r="L662" s="107"/>
      <c r="M662" s="109"/>
      <c r="N662" s="108"/>
      <c r="O662" s="107"/>
      <c r="P662" s="107"/>
      <c r="Q662" s="107"/>
      <c r="R662" s="109"/>
      <c r="S662" s="107"/>
      <c r="T662" s="107"/>
      <c r="U662" s="110"/>
      <c r="V662" s="110"/>
      <c r="W662" s="107"/>
      <c r="X662" s="107"/>
      <c r="Y662" s="107"/>
      <c r="Z662" s="107"/>
      <c r="AA662" s="107"/>
      <c r="AB662" s="107"/>
      <c r="AC662" s="107"/>
      <c r="AD662" s="107"/>
      <c r="AE662" s="107"/>
      <c r="AF662" s="107"/>
      <c r="AG662" s="107"/>
      <c r="AH662" s="107"/>
      <c r="AI662" s="111"/>
      <c r="AJ662" s="111"/>
      <c r="AK662" s="111"/>
      <c r="AL662" s="111"/>
      <c r="AM662" s="112"/>
      <c r="AN662" s="112"/>
      <c r="AO662" s="5"/>
      <c r="AP662" s="112"/>
      <c r="AQ662" s="5"/>
      <c r="AR662" s="5"/>
      <c r="AS662" s="5"/>
      <c r="AT662" s="5"/>
      <c r="AU662" s="112"/>
      <c r="AV662" s="112"/>
    </row>
    <row r="663" spans="1:48">
      <c r="A663" s="107"/>
      <c r="B663" s="107"/>
      <c r="C663" s="107"/>
      <c r="D663" s="113"/>
      <c r="E663" s="107"/>
      <c r="F663" s="109"/>
      <c r="G663" s="109"/>
      <c r="H663" s="107"/>
      <c r="I663" s="109"/>
      <c r="J663" s="107"/>
      <c r="K663" s="107"/>
      <c r="L663" s="107"/>
      <c r="M663" s="109"/>
      <c r="N663" s="108"/>
      <c r="O663" s="107"/>
      <c r="P663" s="107"/>
      <c r="Q663" s="107"/>
      <c r="R663" s="109"/>
      <c r="S663" s="107"/>
      <c r="T663" s="107"/>
      <c r="U663" s="110"/>
      <c r="V663" s="110"/>
      <c r="W663" s="107"/>
      <c r="X663" s="107"/>
      <c r="Y663" s="107"/>
      <c r="Z663" s="107"/>
      <c r="AA663" s="107"/>
      <c r="AB663" s="107"/>
      <c r="AC663" s="107"/>
      <c r="AD663" s="107"/>
      <c r="AE663" s="107"/>
      <c r="AF663" s="107"/>
      <c r="AG663" s="107"/>
      <c r="AH663" s="107"/>
      <c r="AI663" s="111"/>
      <c r="AJ663" s="111"/>
      <c r="AK663" s="111"/>
      <c r="AL663" s="111"/>
      <c r="AM663" s="112"/>
      <c r="AN663" s="112"/>
      <c r="AO663" s="5"/>
      <c r="AP663" s="112"/>
      <c r="AQ663" s="5"/>
      <c r="AR663" s="5"/>
      <c r="AS663" s="5"/>
      <c r="AT663" s="5"/>
      <c r="AU663" s="112"/>
      <c r="AV663" s="112"/>
    </row>
    <row r="664" spans="1:48">
      <c r="A664" s="107"/>
      <c r="B664" s="107"/>
      <c r="C664" s="107"/>
      <c r="D664" s="113"/>
      <c r="E664" s="107"/>
      <c r="F664" s="109"/>
      <c r="G664" s="109"/>
      <c r="H664" s="107"/>
      <c r="I664" s="109"/>
      <c r="J664" s="107"/>
      <c r="K664" s="107"/>
      <c r="L664" s="107"/>
      <c r="M664" s="109"/>
      <c r="N664" s="108"/>
      <c r="O664" s="107"/>
      <c r="P664" s="107"/>
      <c r="Q664" s="107"/>
      <c r="R664" s="109"/>
      <c r="S664" s="107"/>
      <c r="T664" s="107"/>
      <c r="U664" s="110"/>
      <c r="V664" s="110"/>
      <c r="W664" s="107"/>
      <c r="X664" s="107"/>
      <c r="Y664" s="107"/>
      <c r="Z664" s="107"/>
      <c r="AA664" s="107"/>
      <c r="AB664" s="107"/>
      <c r="AC664" s="107"/>
      <c r="AD664" s="107"/>
      <c r="AE664" s="107"/>
      <c r="AF664" s="107"/>
      <c r="AG664" s="107"/>
      <c r="AH664" s="107"/>
      <c r="AI664" s="111"/>
      <c r="AJ664" s="111"/>
      <c r="AK664" s="111"/>
      <c r="AL664" s="111"/>
      <c r="AM664" s="112"/>
      <c r="AN664" s="112"/>
      <c r="AO664" s="5"/>
      <c r="AP664" s="112"/>
      <c r="AQ664" s="5"/>
      <c r="AR664" s="5"/>
      <c r="AS664" s="5"/>
      <c r="AT664" s="5"/>
      <c r="AU664" s="112"/>
      <c r="AV664" s="112"/>
    </row>
    <row r="665" spans="1:48">
      <c r="A665" s="107"/>
      <c r="B665" s="107"/>
      <c r="C665" s="107"/>
      <c r="D665" s="113"/>
      <c r="E665" s="107"/>
      <c r="F665" s="109"/>
      <c r="G665" s="109"/>
      <c r="H665" s="107"/>
      <c r="I665" s="109"/>
      <c r="J665" s="107"/>
      <c r="K665" s="107"/>
      <c r="L665" s="107"/>
      <c r="M665" s="109"/>
      <c r="N665" s="108"/>
      <c r="O665" s="107"/>
      <c r="P665" s="107"/>
      <c r="Q665" s="107"/>
      <c r="R665" s="109"/>
      <c r="S665" s="107"/>
      <c r="T665" s="107"/>
      <c r="U665" s="110"/>
      <c r="V665" s="110"/>
      <c r="W665" s="107"/>
      <c r="X665" s="107"/>
      <c r="Y665" s="107"/>
      <c r="Z665" s="107"/>
      <c r="AA665" s="107"/>
      <c r="AB665" s="107"/>
      <c r="AC665" s="107"/>
      <c r="AD665" s="107"/>
      <c r="AE665" s="107"/>
      <c r="AF665" s="107"/>
      <c r="AG665" s="107"/>
      <c r="AH665" s="107"/>
      <c r="AI665" s="111"/>
      <c r="AJ665" s="111"/>
      <c r="AK665" s="111"/>
      <c r="AL665" s="111"/>
      <c r="AM665" s="112"/>
      <c r="AN665" s="112"/>
      <c r="AO665" s="5"/>
      <c r="AP665" s="112"/>
      <c r="AQ665" s="5"/>
      <c r="AR665" s="5"/>
      <c r="AS665" s="5"/>
      <c r="AT665" s="5"/>
      <c r="AU665" s="112"/>
      <c r="AV665" s="112"/>
    </row>
    <row r="666" spans="1:48">
      <c r="A666" s="107"/>
      <c r="B666" s="107"/>
      <c r="C666" s="107"/>
      <c r="D666" s="113"/>
      <c r="E666" s="107"/>
      <c r="F666" s="109"/>
      <c r="G666" s="109"/>
      <c r="H666" s="107"/>
      <c r="I666" s="109"/>
      <c r="J666" s="107"/>
      <c r="K666" s="107"/>
      <c r="L666" s="107"/>
      <c r="M666" s="109"/>
      <c r="N666" s="108"/>
      <c r="O666" s="107"/>
      <c r="P666" s="107"/>
      <c r="Q666" s="107"/>
      <c r="R666" s="109"/>
      <c r="S666" s="107"/>
      <c r="T666" s="107"/>
      <c r="U666" s="110"/>
      <c r="V666" s="110"/>
      <c r="W666" s="107"/>
      <c r="X666" s="107"/>
      <c r="Y666" s="107"/>
      <c r="Z666" s="107"/>
      <c r="AA666" s="107"/>
      <c r="AB666" s="107"/>
      <c r="AC666" s="107"/>
      <c r="AD666" s="107"/>
      <c r="AE666" s="107"/>
      <c r="AF666" s="107"/>
      <c r="AG666" s="107"/>
      <c r="AH666" s="107"/>
      <c r="AI666" s="111"/>
      <c r="AJ666" s="111"/>
      <c r="AK666" s="111"/>
      <c r="AL666" s="111"/>
      <c r="AM666" s="112"/>
      <c r="AN666" s="112"/>
      <c r="AO666" s="5"/>
      <c r="AP666" s="112"/>
      <c r="AQ666" s="5"/>
      <c r="AR666" s="5"/>
      <c r="AS666" s="5"/>
      <c r="AT666" s="5"/>
      <c r="AU666" s="112"/>
      <c r="AV666" s="112"/>
    </row>
    <row r="667" spans="1:48">
      <c r="A667" s="107"/>
      <c r="B667" s="107"/>
      <c r="C667" s="107"/>
      <c r="D667" s="113"/>
      <c r="E667" s="107"/>
      <c r="F667" s="109"/>
      <c r="G667" s="109"/>
      <c r="H667" s="107"/>
      <c r="I667" s="109"/>
      <c r="J667" s="107"/>
      <c r="K667" s="107"/>
      <c r="L667" s="107"/>
      <c r="M667" s="109"/>
      <c r="N667" s="108"/>
      <c r="O667" s="107"/>
      <c r="P667" s="107"/>
      <c r="Q667" s="107"/>
      <c r="R667" s="109"/>
      <c r="S667" s="107"/>
      <c r="T667" s="107"/>
      <c r="U667" s="110"/>
      <c r="V667" s="110"/>
      <c r="W667" s="107"/>
      <c r="X667" s="107"/>
      <c r="Y667" s="107"/>
      <c r="Z667" s="107"/>
      <c r="AA667" s="107"/>
      <c r="AB667" s="107"/>
      <c r="AC667" s="107"/>
      <c r="AD667" s="107"/>
      <c r="AE667" s="107"/>
      <c r="AF667" s="107"/>
      <c r="AG667" s="107"/>
      <c r="AH667" s="107"/>
      <c r="AI667" s="111"/>
      <c r="AJ667" s="111"/>
      <c r="AK667" s="111"/>
      <c r="AL667" s="111"/>
      <c r="AM667" s="112"/>
      <c r="AN667" s="112"/>
      <c r="AO667" s="5"/>
      <c r="AP667" s="112"/>
      <c r="AQ667" s="5"/>
      <c r="AR667" s="5"/>
      <c r="AS667" s="5"/>
      <c r="AT667" s="5"/>
      <c r="AU667" s="112"/>
      <c r="AV667" s="112"/>
    </row>
    <row r="668" spans="1:48">
      <c r="A668" s="107"/>
      <c r="B668" s="107"/>
      <c r="C668" s="107"/>
      <c r="D668" s="113"/>
      <c r="E668" s="107"/>
      <c r="F668" s="109"/>
      <c r="G668" s="109"/>
      <c r="H668" s="107"/>
      <c r="I668" s="109"/>
      <c r="J668" s="107"/>
      <c r="K668" s="107"/>
      <c r="L668" s="107"/>
      <c r="M668" s="109"/>
      <c r="N668" s="108"/>
      <c r="O668" s="107"/>
      <c r="P668" s="107"/>
      <c r="Q668" s="107"/>
      <c r="R668" s="109"/>
      <c r="S668" s="107"/>
      <c r="T668" s="107"/>
      <c r="U668" s="110"/>
      <c r="V668" s="110"/>
      <c r="W668" s="107"/>
      <c r="X668" s="107"/>
      <c r="Y668" s="107"/>
      <c r="Z668" s="107"/>
      <c r="AA668" s="107"/>
      <c r="AB668" s="107"/>
      <c r="AC668" s="107"/>
      <c r="AD668" s="107"/>
      <c r="AE668" s="107"/>
      <c r="AF668" s="107"/>
      <c r="AG668" s="107"/>
      <c r="AH668" s="107"/>
      <c r="AI668" s="111"/>
      <c r="AJ668" s="111"/>
      <c r="AK668" s="111"/>
      <c r="AL668" s="111"/>
      <c r="AM668" s="112"/>
      <c r="AN668" s="112"/>
      <c r="AO668" s="5"/>
      <c r="AP668" s="112"/>
      <c r="AQ668" s="5"/>
      <c r="AR668" s="5"/>
      <c r="AS668" s="5"/>
      <c r="AT668" s="5"/>
      <c r="AU668" s="112"/>
      <c r="AV668" s="112"/>
    </row>
    <row r="669" spans="1:48">
      <c r="A669" s="107"/>
      <c r="B669" s="107"/>
      <c r="C669" s="107"/>
      <c r="D669" s="113"/>
      <c r="E669" s="107"/>
      <c r="F669" s="109"/>
      <c r="G669" s="109"/>
      <c r="H669" s="107"/>
      <c r="I669" s="109"/>
      <c r="J669" s="107"/>
      <c r="K669" s="107"/>
      <c r="L669" s="107"/>
      <c r="M669" s="109"/>
      <c r="N669" s="108"/>
      <c r="O669" s="107"/>
      <c r="P669" s="107"/>
      <c r="Q669" s="107"/>
      <c r="R669" s="109"/>
      <c r="S669" s="107"/>
      <c r="T669" s="107"/>
      <c r="U669" s="110"/>
      <c r="V669" s="110"/>
      <c r="W669" s="107"/>
      <c r="X669" s="107"/>
      <c r="Y669" s="107"/>
      <c r="Z669" s="107"/>
      <c r="AA669" s="107"/>
      <c r="AB669" s="107"/>
      <c r="AC669" s="107"/>
      <c r="AD669" s="107"/>
      <c r="AE669" s="107"/>
      <c r="AF669" s="107"/>
      <c r="AG669" s="107"/>
      <c r="AH669" s="107"/>
      <c r="AI669" s="111"/>
      <c r="AJ669" s="111"/>
      <c r="AK669" s="111"/>
      <c r="AL669" s="111"/>
      <c r="AM669" s="112"/>
      <c r="AN669" s="112"/>
      <c r="AO669" s="5"/>
      <c r="AP669" s="112"/>
      <c r="AQ669" s="5"/>
      <c r="AR669" s="5"/>
      <c r="AS669" s="5"/>
      <c r="AT669" s="5"/>
      <c r="AU669" s="112"/>
      <c r="AV669" s="112"/>
    </row>
    <row r="670" spans="1:48">
      <c r="A670" s="107"/>
      <c r="B670" s="107"/>
      <c r="C670" s="107"/>
      <c r="D670" s="113"/>
      <c r="E670" s="107"/>
      <c r="F670" s="109"/>
      <c r="G670" s="109"/>
      <c r="H670" s="107"/>
      <c r="I670" s="109"/>
      <c r="J670" s="107"/>
      <c r="K670" s="107"/>
      <c r="L670" s="107"/>
      <c r="M670" s="109"/>
      <c r="N670" s="108"/>
      <c r="O670" s="107"/>
      <c r="P670" s="107"/>
      <c r="Q670" s="107"/>
      <c r="R670" s="109"/>
      <c r="S670" s="107"/>
      <c r="T670" s="107"/>
      <c r="U670" s="110"/>
      <c r="V670" s="110"/>
      <c r="W670" s="107"/>
      <c r="X670" s="107"/>
      <c r="Y670" s="107"/>
      <c r="Z670" s="107"/>
      <c r="AA670" s="107"/>
      <c r="AB670" s="107"/>
      <c r="AC670" s="107"/>
      <c r="AD670" s="107"/>
      <c r="AE670" s="107"/>
      <c r="AF670" s="107"/>
      <c r="AG670" s="107"/>
      <c r="AH670" s="107"/>
      <c r="AI670" s="111"/>
      <c r="AJ670" s="111"/>
      <c r="AK670" s="111"/>
      <c r="AL670" s="111"/>
      <c r="AM670" s="112"/>
      <c r="AN670" s="112"/>
      <c r="AO670" s="5"/>
      <c r="AP670" s="112"/>
      <c r="AQ670" s="5"/>
      <c r="AR670" s="5"/>
      <c r="AS670" s="5"/>
      <c r="AT670" s="5"/>
      <c r="AU670" s="112"/>
      <c r="AV670" s="112"/>
    </row>
    <row r="671" spans="1:48">
      <c r="A671" s="107"/>
      <c r="B671" s="107"/>
      <c r="C671" s="107"/>
      <c r="D671" s="113"/>
      <c r="E671" s="107"/>
      <c r="F671" s="109"/>
      <c r="G671" s="109"/>
      <c r="H671" s="107"/>
      <c r="I671" s="109"/>
      <c r="J671" s="107"/>
      <c r="K671" s="107"/>
      <c r="L671" s="107"/>
      <c r="M671" s="109"/>
      <c r="N671" s="108"/>
      <c r="O671" s="107"/>
      <c r="P671" s="107"/>
      <c r="Q671" s="107"/>
      <c r="R671" s="109"/>
      <c r="S671" s="107"/>
      <c r="T671" s="107"/>
      <c r="U671" s="110"/>
      <c r="V671" s="110"/>
      <c r="W671" s="107"/>
      <c r="X671" s="107"/>
      <c r="Y671" s="107"/>
      <c r="Z671" s="107"/>
      <c r="AA671" s="107"/>
      <c r="AB671" s="107"/>
      <c r="AC671" s="107"/>
      <c r="AD671" s="107"/>
      <c r="AE671" s="107"/>
      <c r="AF671" s="107"/>
      <c r="AG671" s="107"/>
      <c r="AH671" s="107"/>
      <c r="AI671" s="111"/>
      <c r="AJ671" s="111"/>
      <c r="AK671" s="111"/>
      <c r="AL671" s="111"/>
      <c r="AM671" s="112"/>
      <c r="AN671" s="112"/>
      <c r="AO671" s="5"/>
      <c r="AP671" s="112"/>
      <c r="AQ671" s="5"/>
      <c r="AR671" s="5"/>
      <c r="AS671" s="5"/>
      <c r="AT671" s="5"/>
      <c r="AU671" s="112"/>
      <c r="AV671" s="112"/>
    </row>
    <row r="672" spans="1:48">
      <c r="A672" s="107"/>
      <c r="B672" s="107"/>
      <c r="C672" s="107"/>
      <c r="D672" s="113"/>
      <c r="E672" s="107"/>
      <c r="F672" s="109"/>
      <c r="G672" s="109"/>
      <c r="H672" s="107"/>
      <c r="I672" s="109"/>
      <c r="J672" s="107"/>
      <c r="K672" s="107"/>
      <c r="L672" s="107"/>
      <c r="M672" s="109"/>
      <c r="N672" s="108"/>
      <c r="O672" s="107"/>
      <c r="P672" s="107"/>
      <c r="Q672" s="107"/>
      <c r="R672" s="109"/>
      <c r="S672" s="107"/>
      <c r="T672" s="107"/>
      <c r="U672" s="110"/>
      <c r="V672" s="110"/>
      <c r="W672" s="107"/>
      <c r="X672" s="107"/>
      <c r="Y672" s="107"/>
      <c r="Z672" s="107"/>
      <c r="AA672" s="107"/>
      <c r="AB672" s="107"/>
      <c r="AC672" s="107"/>
      <c r="AD672" s="107"/>
      <c r="AE672" s="107"/>
      <c r="AF672" s="107"/>
      <c r="AG672" s="107"/>
      <c r="AH672" s="107"/>
      <c r="AI672" s="111"/>
      <c r="AJ672" s="111"/>
      <c r="AK672" s="111"/>
      <c r="AL672" s="111"/>
      <c r="AM672" s="112"/>
      <c r="AN672" s="112"/>
      <c r="AO672" s="5"/>
      <c r="AP672" s="112"/>
      <c r="AQ672" s="5"/>
      <c r="AR672" s="5"/>
      <c r="AS672" s="5"/>
      <c r="AT672" s="5"/>
      <c r="AU672" s="112"/>
      <c r="AV672" s="112"/>
    </row>
    <row r="673" spans="1:48">
      <c r="A673" s="107"/>
      <c r="B673" s="107"/>
      <c r="C673" s="107"/>
      <c r="D673" s="113"/>
      <c r="E673" s="107"/>
      <c r="F673" s="109"/>
      <c r="G673" s="109"/>
      <c r="H673" s="107"/>
      <c r="I673" s="109"/>
      <c r="J673" s="107"/>
      <c r="K673" s="107"/>
      <c r="L673" s="107"/>
      <c r="M673" s="109"/>
      <c r="N673" s="108"/>
      <c r="O673" s="107"/>
      <c r="P673" s="107"/>
      <c r="Q673" s="107"/>
      <c r="R673" s="109"/>
      <c r="S673" s="107"/>
      <c r="T673" s="107"/>
      <c r="U673" s="110"/>
      <c r="V673" s="110"/>
      <c r="W673" s="107"/>
      <c r="X673" s="107"/>
      <c r="Y673" s="107"/>
      <c r="Z673" s="107"/>
      <c r="AA673" s="107"/>
      <c r="AB673" s="107"/>
      <c r="AC673" s="107"/>
      <c r="AD673" s="107"/>
      <c r="AE673" s="107"/>
      <c r="AF673" s="107"/>
      <c r="AG673" s="107"/>
      <c r="AH673" s="107"/>
      <c r="AI673" s="111"/>
      <c r="AJ673" s="111"/>
      <c r="AK673" s="111"/>
      <c r="AL673" s="111"/>
      <c r="AM673" s="112"/>
      <c r="AN673" s="112"/>
      <c r="AO673" s="5"/>
      <c r="AP673" s="112"/>
      <c r="AQ673" s="5"/>
      <c r="AR673" s="5"/>
      <c r="AS673" s="5"/>
      <c r="AT673" s="5"/>
      <c r="AU673" s="112"/>
      <c r="AV673" s="112"/>
    </row>
    <row r="674" spans="1:48">
      <c r="A674" s="107"/>
      <c r="B674" s="107"/>
      <c r="C674" s="107"/>
      <c r="D674" s="113"/>
      <c r="E674" s="107"/>
      <c r="F674" s="109"/>
      <c r="G674" s="109"/>
      <c r="H674" s="107"/>
      <c r="I674" s="109"/>
      <c r="J674" s="107"/>
      <c r="K674" s="107"/>
      <c r="L674" s="107"/>
      <c r="M674" s="109"/>
      <c r="N674" s="108"/>
      <c r="O674" s="107"/>
      <c r="P674" s="107"/>
      <c r="Q674" s="107"/>
      <c r="R674" s="109"/>
      <c r="S674" s="107"/>
      <c r="T674" s="107"/>
      <c r="U674" s="110"/>
      <c r="V674" s="110"/>
      <c r="W674" s="107"/>
      <c r="X674" s="107"/>
      <c r="Y674" s="107"/>
      <c r="Z674" s="107"/>
      <c r="AA674" s="107"/>
      <c r="AB674" s="107"/>
      <c r="AC674" s="107"/>
      <c r="AD674" s="107"/>
      <c r="AE674" s="107"/>
      <c r="AF674" s="107"/>
      <c r="AG674" s="107"/>
      <c r="AH674" s="107"/>
      <c r="AI674" s="111"/>
      <c r="AJ674" s="111"/>
      <c r="AK674" s="111"/>
      <c r="AL674" s="111"/>
      <c r="AM674" s="112"/>
      <c r="AN674" s="112"/>
      <c r="AO674" s="5"/>
      <c r="AP674" s="112"/>
      <c r="AQ674" s="5"/>
      <c r="AR674" s="5"/>
      <c r="AS674" s="5"/>
      <c r="AT674" s="5"/>
      <c r="AU674" s="112"/>
      <c r="AV674" s="112"/>
    </row>
    <row r="675" spans="1:48">
      <c r="A675" s="107"/>
      <c r="B675" s="107"/>
      <c r="C675" s="107"/>
      <c r="D675" s="113"/>
      <c r="E675" s="107"/>
      <c r="F675" s="109"/>
      <c r="G675" s="109"/>
      <c r="H675" s="107"/>
      <c r="I675" s="109"/>
      <c r="J675" s="107"/>
      <c r="K675" s="107"/>
      <c r="L675" s="107"/>
      <c r="M675" s="109"/>
      <c r="N675" s="108"/>
      <c r="O675" s="107"/>
      <c r="P675" s="107"/>
      <c r="Q675" s="107"/>
      <c r="R675" s="109"/>
      <c r="S675" s="107"/>
      <c r="T675" s="107"/>
      <c r="U675" s="110"/>
      <c r="V675" s="110"/>
      <c r="W675" s="107"/>
      <c r="X675" s="107"/>
      <c r="Y675" s="107"/>
      <c r="Z675" s="107"/>
      <c r="AA675" s="107"/>
      <c r="AB675" s="107"/>
      <c r="AC675" s="107"/>
      <c r="AD675" s="107"/>
      <c r="AE675" s="107"/>
      <c r="AF675" s="107"/>
      <c r="AG675" s="107"/>
      <c r="AH675" s="107"/>
      <c r="AI675" s="111"/>
      <c r="AJ675" s="111"/>
      <c r="AK675" s="111"/>
      <c r="AL675" s="111"/>
      <c r="AM675" s="112"/>
      <c r="AN675" s="112"/>
      <c r="AO675" s="5"/>
      <c r="AP675" s="112"/>
      <c r="AQ675" s="5"/>
      <c r="AR675" s="5"/>
      <c r="AS675" s="5"/>
      <c r="AT675" s="5"/>
      <c r="AU675" s="112"/>
      <c r="AV675" s="112"/>
    </row>
    <row r="676" spans="1:48">
      <c r="A676" s="107"/>
      <c r="B676" s="107"/>
      <c r="C676" s="107"/>
      <c r="D676" s="113"/>
      <c r="E676" s="107"/>
      <c r="F676" s="109"/>
      <c r="G676" s="109"/>
      <c r="H676" s="107"/>
      <c r="I676" s="109"/>
      <c r="J676" s="107"/>
      <c r="K676" s="107"/>
      <c r="L676" s="107"/>
      <c r="M676" s="109"/>
      <c r="N676" s="108"/>
      <c r="O676" s="107"/>
      <c r="P676" s="107"/>
      <c r="Q676" s="107"/>
      <c r="R676" s="109"/>
      <c r="S676" s="107"/>
      <c r="T676" s="107"/>
      <c r="U676" s="110"/>
      <c r="V676" s="110"/>
      <c r="W676" s="107"/>
      <c r="X676" s="107"/>
      <c r="Y676" s="107"/>
      <c r="Z676" s="107"/>
      <c r="AA676" s="107"/>
      <c r="AB676" s="107"/>
      <c r="AC676" s="107"/>
      <c r="AD676" s="107"/>
      <c r="AE676" s="107"/>
      <c r="AF676" s="107"/>
      <c r="AG676" s="107"/>
      <c r="AH676" s="107"/>
      <c r="AI676" s="111"/>
      <c r="AJ676" s="111"/>
      <c r="AK676" s="111"/>
      <c r="AL676" s="111"/>
      <c r="AM676" s="112"/>
      <c r="AN676" s="112"/>
      <c r="AO676" s="5"/>
      <c r="AP676" s="112"/>
      <c r="AQ676" s="5"/>
      <c r="AR676" s="5"/>
      <c r="AS676" s="5"/>
      <c r="AT676" s="5"/>
      <c r="AU676" s="112"/>
      <c r="AV676" s="112"/>
    </row>
    <row r="677" spans="1:48">
      <c r="A677" s="107"/>
      <c r="B677" s="107"/>
      <c r="C677" s="107"/>
      <c r="D677" s="113"/>
      <c r="E677" s="107"/>
      <c r="F677" s="109"/>
      <c r="G677" s="109"/>
      <c r="H677" s="107"/>
      <c r="I677" s="109"/>
      <c r="J677" s="107"/>
      <c r="K677" s="107"/>
      <c r="L677" s="107"/>
      <c r="M677" s="109"/>
      <c r="N677" s="108"/>
      <c r="O677" s="107"/>
      <c r="P677" s="107"/>
      <c r="Q677" s="107"/>
      <c r="R677" s="109"/>
      <c r="S677" s="107"/>
      <c r="T677" s="107"/>
      <c r="U677" s="110"/>
      <c r="V677" s="110"/>
      <c r="W677" s="107"/>
      <c r="X677" s="107"/>
      <c r="Y677" s="107"/>
      <c r="Z677" s="107"/>
      <c r="AA677" s="107"/>
      <c r="AB677" s="107"/>
      <c r="AC677" s="107"/>
      <c r="AD677" s="107"/>
      <c r="AE677" s="107"/>
      <c r="AF677" s="107"/>
      <c r="AG677" s="107"/>
      <c r="AH677" s="107"/>
      <c r="AI677" s="111"/>
      <c r="AJ677" s="111"/>
      <c r="AK677" s="111"/>
      <c r="AL677" s="111"/>
      <c r="AM677" s="112"/>
      <c r="AN677" s="112"/>
      <c r="AO677" s="5"/>
      <c r="AP677" s="112"/>
      <c r="AQ677" s="5"/>
      <c r="AR677" s="5"/>
      <c r="AS677" s="5"/>
      <c r="AT677" s="5"/>
      <c r="AU677" s="112"/>
      <c r="AV677" s="112"/>
    </row>
    <row r="678" spans="1:48">
      <c r="A678" s="107"/>
      <c r="B678" s="107"/>
      <c r="C678" s="107"/>
      <c r="D678" s="113"/>
      <c r="E678" s="107"/>
      <c r="F678" s="109"/>
      <c r="G678" s="109"/>
      <c r="H678" s="107"/>
      <c r="I678" s="109"/>
      <c r="J678" s="107"/>
      <c r="K678" s="107"/>
      <c r="L678" s="107"/>
      <c r="M678" s="109"/>
      <c r="N678" s="108"/>
      <c r="O678" s="107"/>
      <c r="P678" s="107"/>
      <c r="Q678" s="107"/>
      <c r="R678" s="109"/>
      <c r="S678" s="107"/>
      <c r="T678" s="107"/>
      <c r="U678" s="110"/>
      <c r="V678" s="110"/>
      <c r="W678" s="107"/>
      <c r="X678" s="107"/>
      <c r="Y678" s="107"/>
      <c r="Z678" s="107"/>
      <c r="AA678" s="107"/>
      <c r="AB678" s="107"/>
      <c r="AC678" s="107"/>
      <c r="AD678" s="107"/>
      <c r="AE678" s="107"/>
      <c r="AF678" s="107"/>
      <c r="AG678" s="107"/>
      <c r="AH678" s="107"/>
      <c r="AI678" s="111"/>
      <c r="AJ678" s="111"/>
      <c r="AK678" s="111"/>
      <c r="AL678" s="111"/>
      <c r="AM678" s="112"/>
      <c r="AN678" s="112"/>
      <c r="AO678" s="5"/>
      <c r="AP678" s="112"/>
      <c r="AQ678" s="5"/>
      <c r="AR678" s="5"/>
      <c r="AS678" s="5"/>
      <c r="AT678" s="5"/>
      <c r="AU678" s="112"/>
      <c r="AV678" s="112"/>
    </row>
    <row r="679" spans="1:48">
      <c r="A679" s="107"/>
      <c r="B679" s="107"/>
      <c r="C679" s="107"/>
      <c r="D679" s="113"/>
      <c r="E679" s="107"/>
      <c r="F679" s="109"/>
      <c r="G679" s="109"/>
      <c r="H679" s="107"/>
      <c r="I679" s="109"/>
      <c r="J679" s="107"/>
      <c r="K679" s="107"/>
      <c r="L679" s="107"/>
      <c r="M679" s="109"/>
      <c r="N679" s="108"/>
      <c r="O679" s="107"/>
      <c r="P679" s="107"/>
      <c r="Q679" s="107"/>
      <c r="R679" s="109"/>
      <c r="S679" s="107"/>
      <c r="T679" s="107"/>
      <c r="U679" s="110"/>
      <c r="V679" s="110"/>
      <c r="W679" s="107"/>
      <c r="X679" s="107"/>
      <c r="Y679" s="107"/>
      <c r="Z679" s="107"/>
      <c r="AA679" s="107"/>
      <c r="AB679" s="107"/>
      <c r="AC679" s="107"/>
      <c r="AD679" s="107"/>
      <c r="AE679" s="107"/>
      <c r="AF679" s="107"/>
      <c r="AG679" s="107"/>
      <c r="AH679" s="107"/>
      <c r="AI679" s="111"/>
      <c r="AJ679" s="111"/>
      <c r="AK679" s="111"/>
      <c r="AL679" s="111"/>
      <c r="AM679" s="112"/>
      <c r="AN679" s="112"/>
      <c r="AO679" s="5"/>
      <c r="AP679" s="112"/>
      <c r="AQ679" s="5"/>
      <c r="AR679" s="5"/>
      <c r="AS679" s="5"/>
      <c r="AT679" s="5"/>
      <c r="AU679" s="112"/>
      <c r="AV679" s="112"/>
    </row>
    <row r="680" spans="1:48">
      <c r="A680" s="107"/>
      <c r="B680" s="107"/>
      <c r="C680" s="107"/>
      <c r="D680" s="113"/>
      <c r="E680" s="107"/>
      <c r="F680" s="109"/>
      <c r="G680" s="109"/>
      <c r="H680" s="107"/>
      <c r="I680" s="109"/>
      <c r="J680" s="107"/>
      <c r="K680" s="107"/>
      <c r="L680" s="107"/>
      <c r="M680" s="109"/>
      <c r="N680" s="108"/>
      <c r="O680" s="107"/>
      <c r="P680" s="107"/>
      <c r="Q680" s="107"/>
      <c r="R680" s="109"/>
      <c r="S680" s="107"/>
      <c r="T680" s="107"/>
      <c r="U680" s="110"/>
      <c r="V680" s="110"/>
      <c r="W680" s="107"/>
      <c r="X680" s="107"/>
      <c r="Y680" s="107"/>
      <c r="Z680" s="107"/>
      <c r="AA680" s="107"/>
      <c r="AB680" s="107"/>
      <c r="AC680" s="107"/>
      <c r="AD680" s="107"/>
      <c r="AE680" s="107"/>
      <c r="AF680" s="107"/>
      <c r="AG680" s="107"/>
      <c r="AH680" s="107"/>
      <c r="AI680" s="111"/>
      <c r="AJ680" s="111"/>
      <c r="AK680" s="111"/>
      <c r="AL680" s="111"/>
      <c r="AM680" s="112"/>
      <c r="AN680" s="112"/>
      <c r="AO680" s="5"/>
      <c r="AP680" s="112"/>
      <c r="AQ680" s="5"/>
      <c r="AR680" s="5"/>
      <c r="AS680" s="5"/>
      <c r="AT680" s="5"/>
      <c r="AU680" s="112"/>
      <c r="AV680" s="112"/>
    </row>
    <row r="681" spans="1:48">
      <c r="A681" s="107"/>
      <c r="B681" s="107"/>
      <c r="C681" s="107"/>
      <c r="D681" s="113"/>
      <c r="E681" s="107"/>
      <c r="F681" s="109"/>
      <c r="G681" s="109"/>
      <c r="H681" s="107"/>
      <c r="I681" s="109"/>
      <c r="J681" s="107"/>
      <c r="K681" s="107"/>
      <c r="L681" s="107"/>
      <c r="M681" s="109"/>
      <c r="N681" s="108"/>
      <c r="O681" s="107"/>
      <c r="P681" s="107"/>
      <c r="Q681" s="107"/>
      <c r="R681" s="109"/>
      <c r="S681" s="107"/>
      <c r="T681" s="107"/>
      <c r="U681" s="110"/>
      <c r="V681" s="110"/>
      <c r="W681" s="107"/>
      <c r="X681" s="107"/>
      <c r="Y681" s="107"/>
      <c r="Z681" s="107"/>
      <c r="AA681" s="107"/>
      <c r="AB681" s="107"/>
      <c r="AC681" s="107"/>
      <c r="AD681" s="107"/>
      <c r="AE681" s="107"/>
      <c r="AF681" s="107"/>
      <c r="AG681" s="107"/>
      <c r="AH681" s="107"/>
      <c r="AI681" s="111"/>
      <c r="AJ681" s="111"/>
      <c r="AK681" s="111"/>
      <c r="AL681" s="111"/>
      <c r="AM681" s="112"/>
      <c r="AN681" s="112"/>
      <c r="AO681" s="5"/>
      <c r="AP681" s="112"/>
      <c r="AQ681" s="5"/>
      <c r="AR681" s="5"/>
      <c r="AS681" s="5"/>
      <c r="AT681" s="5"/>
      <c r="AU681" s="112"/>
      <c r="AV681" s="112"/>
    </row>
    <row r="682" spans="1:48">
      <c r="A682" s="107"/>
      <c r="B682" s="107"/>
      <c r="C682" s="107"/>
      <c r="D682" s="113"/>
      <c r="E682" s="107"/>
      <c r="F682" s="109"/>
      <c r="G682" s="109"/>
      <c r="H682" s="107"/>
      <c r="I682" s="109"/>
      <c r="J682" s="107"/>
      <c r="K682" s="107"/>
      <c r="L682" s="107"/>
      <c r="M682" s="109"/>
      <c r="N682" s="108"/>
      <c r="O682" s="107"/>
      <c r="P682" s="107"/>
      <c r="Q682" s="107"/>
      <c r="R682" s="109"/>
      <c r="S682" s="107"/>
      <c r="T682" s="107"/>
      <c r="U682" s="110"/>
      <c r="V682" s="110"/>
      <c r="W682" s="107"/>
      <c r="X682" s="107"/>
      <c r="Y682" s="107"/>
      <c r="Z682" s="107"/>
      <c r="AA682" s="107"/>
      <c r="AB682" s="107"/>
      <c r="AC682" s="107"/>
      <c r="AD682" s="107"/>
      <c r="AE682" s="107"/>
      <c r="AF682" s="107"/>
      <c r="AG682" s="107"/>
      <c r="AH682" s="107"/>
      <c r="AI682" s="111"/>
      <c r="AJ682" s="111"/>
      <c r="AK682" s="111"/>
      <c r="AL682" s="111"/>
      <c r="AM682" s="112"/>
      <c r="AN682" s="112"/>
      <c r="AO682" s="5"/>
      <c r="AP682" s="112"/>
      <c r="AQ682" s="5"/>
      <c r="AR682" s="5"/>
      <c r="AS682" s="5"/>
      <c r="AT682" s="5"/>
      <c r="AU682" s="112"/>
      <c r="AV682" s="112"/>
    </row>
    <row r="683" spans="1:48">
      <c r="A683" s="107"/>
      <c r="B683" s="107"/>
      <c r="C683" s="107"/>
      <c r="D683" s="113"/>
      <c r="E683" s="107"/>
      <c r="F683" s="109"/>
      <c r="G683" s="109"/>
      <c r="H683" s="107"/>
      <c r="I683" s="109"/>
      <c r="J683" s="107"/>
      <c r="K683" s="107"/>
      <c r="L683" s="107"/>
      <c r="M683" s="109"/>
      <c r="N683" s="108"/>
      <c r="O683" s="107"/>
      <c r="P683" s="107"/>
      <c r="Q683" s="107"/>
      <c r="R683" s="109"/>
      <c r="S683" s="107"/>
      <c r="T683" s="107"/>
      <c r="U683" s="110"/>
      <c r="V683" s="110"/>
      <c r="W683" s="107"/>
      <c r="X683" s="107"/>
      <c r="Y683" s="107"/>
      <c r="Z683" s="107"/>
      <c r="AA683" s="107"/>
      <c r="AB683" s="107"/>
      <c r="AC683" s="107"/>
      <c r="AD683" s="107"/>
      <c r="AE683" s="107"/>
      <c r="AF683" s="107"/>
      <c r="AG683" s="107"/>
      <c r="AH683" s="107"/>
      <c r="AI683" s="111"/>
      <c r="AJ683" s="111"/>
      <c r="AK683" s="111"/>
      <c r="AL683" s="111"/>
      <c r="AM683" s="112"/>
      <c r="AN683" s="112"/>
      <c r="AO683" s="5"/>
      <c r="AP683" s="112"/>
      <c r="AQ683" s="5"/>
      <c r="AR683" s="5"/>
      <c r="AS683" s="5"/>
      <c r="AT683" s="5"/>
      <c r="AU683" s="112"/>
      <c r="AV683" s="112"/>
    </row>
    <row r="684" spans="1:48">
      <c r="A684" s="107"/>
      <c r="B684" s="107"/>
      <c r="C684" s="107"/>
      <c r="D684" s="113"/>
      <c r="E684" s="107"/>
      <c r="F684" s="109"/>
      <c r="G684" s="109"/>
      <c r="H684" s="107"/>
      <c r="I684" s="109"/>
      <c r="J684" s="107"/>
      <c r="K684" s="107"/>
      <c r="L684" s="107"/>
      <c r="M684" s="109"/>
      <c r="N684" s="108"/>
      <c r="O684" s="107"/>
      <c r="P684" s="107"/>
      <c r="Q684" s="107"/>
      <c r="R684" s="109"/>
      <c r="S684" s="107"/>
      <c r="T684" s="107"/>
      <c r="U684" s="110"/>
      <c r="V684" s="110"/>
      <c r="W684" s="107"/>
      <c r="X684" s="107"/>
      <c r="Y684" s="107"/>
      <c r="Z684" s="107"/>
      <c r="AA684" s="107"/>
      <c r="AB684" s="107"/>
      <c r="AC684" s="107"/>
      <c r="AD684" s="107"/>
      <c r="AE684" s="107"/>
      <c r="AF684" s="107"/>
      <c r="AG684" s="107"/>
      <c r="AH684" s="107"/>
      <c r="AI684" s="111"/>
      <c r="AJ684" s="111"/>
      <c r="AK684" s="111"/>
      <c r="AL684" s="111"/>
      <c r="AM684" s="112"/>
      <c r="AN684" s="112"/>
      <c r="AO684" s="5"/>
      <c r="AP684" s="112"/>
      <c r="AQ684" s="5"/>
      <c r="AR684" s="5"/>
      <c r="AS684" s="5"/>
      <c r="AT684" s="5"/>
      <c r="AU684" s="112"/>
      <c r="AV684" s="112"/>
    </row>
    <row r="685" spans="1:48">
      <c r="A685" s="107"/>
      <c r="B685" s="107"/>
      <c r="C685" s="107"/>
      <c r="D685" s="113"/>
      <c r="E685" s="107"/>
      <c r="F685" s="109"/>
      <c r="G685" s="109"/>
      <c r="H685" s="107"/>
      <c r="I685" s="109"/>
      <c r="J685" s="107"/>
      <c r="K685" s="107"/>
      <c r="L685" s="107"/>
      <c r="M685" s="109"/>
      <c r="N685" s="108"/>
      <c r="O685" s="107"/>
      <c r="P685" s="107"/>
      <c r="Q685" s="107"/>
      <c r="R685" s="109"/>
      <c r="S685" s="107"/>
      <c r="T685" s="107"/>
      <c r="U685" s="110"/>
      <c r="V685" s="110"/>
      <c r="W685" s="107"/>
      <c r="X685" s="107"/>
      <c r="Y685" s="107"/>
      <c r="Z685" s="107"/>
      <c r="AA685" s="107"/>
      <c r="AB685" s="107"/>
      <c r="AC685" s="107"/>
      <c r="AD685" s="107"/>
      <c r="AE685" s="107"/>
      <c r="AF685" s="107"/>
      <c r="AG685" s="107"/>
      <c r="AH685" s="107"/>
      <c r="AI685" s="111"/>
      <c r="AJ685" s="111"/>
      <c r="AK685" s="111"/>
      <c r="AL685" s="111"/>
      <c r="AM685" s="112"/>
      <c r="AN685" s="112"/>
      <c r="AO685" s="5"/>
      <c r="AP685" s="112"/>
      <c r="AQ685" s="5"/>
      <c r="AR685" s="5"/>
      <c r="AS685" s="5"/>
      <c r="AT685" s="5"/>
      <c r="AU685" s="112"/>
      <c r="AV685" s="112"/>
    </row>
    <row r="686" spans="1:48">
      <c r="A686" s="107"/>
      <c r="B686" s="107"/>
      <c r="C686" s="107"/>
      <c r="D686" s="113"/>
      <c r="E686" s="107"/>
      <c r="F686" s="109"/>
      <c r="G686" s="109"/>
      <c r="H686" s="107"/>
      <c r="I686" s="109"/>
      <c r="J686" s="107"/>
      <c r="K686" s="107"/>
      <c r="L686" s="107"/>
      <c r="M686" s="109"/>
      <c r="N686" s="108"/>
      <c r="O686" s="107"/>
      <c r="P686" s="107"/>
      <c r="Q686" s="107"/>
      <c r="R686" s="109"/>
      <c r="S686" s="107"/>
      <c r="T686" s="107"/>
      <c r="U686" s="110"/>
      <c r="V686" s="110"/>
      <c r="W686" s="107"/>
      <c r="X686" s="107"/>
      <c r="Y686" s="107"/>
      <c r="Z686" s="107"/>
      <c r="AA686" s="107"/>
      <c r="AB686" s="107"/>
      <c r="AC686" s="107"/>
      <c r="AD686" s="107"/>
      <c r="AE686" s="107"/>
      <c r="AF686" s="107"/>
      <c r="AG686" s="107"/>
      <c r="AH686" s="107"/>
      <c r="AI686" s="111"/>
      <c r="AJ686" s="111"/>
      <c r="AK686" s="111"/>
      <c r="AL686" s="111"/>
      <c r="AM686" s="112"/>
      <c r="AN686" s="112"/>
      <c r="AO686" s="5"/>
      <c r="AP686" s="112"/>
      <c r="AQ686" s="5"/>
      <c r="AR686" s="5"/>
      <c r="AS686" s="5"/>
      <c r="AT686" s="5"/>
      <c r="AU686" s="112"/>
      <c r="AV686" s="112"/>
    </row>
    <row r="687" spans="1:48">
      <c r="A687" s="107"/>
      <c r="B687" s="107"/>
      <c r="C687" s="107"/>
      <c r="D687" s="113"/>
      <c r="E687" s="107"/>
      <c r="F687" s="109"/>
      <c r="G687" s="109"/>
      <c r="H687" s="107"/>
      <c r="I687" s="109"/>
      <c r="J687" s="107"/>
      <c r="K687" s="107"/>
      <c r="L687" s="107"/>
      <c r="M687" s="109"/>
      <c r="N687" s="108"/>
      <c r="O687" s="107"/>
      <c r="P687" s="107"/>
      <c r="Q687" s="107"/>
      <c r="R687" s="109"/>
      <c r="S687" s="107"/>
      <c r="T687" s="107"/>
      <c r="U687" s="110"/>
      <c r="V687" s="110"/>
      <c r="W687" s="107"/>
      <c r="X687" s="107"/>
      <c r="Y687" s="107"/>
      <c r="Z687" s="107"/>
      <c r="AA687" s="107"/>
      <c r="AB687" s="107"/>
      <c r="AC687" s="107"/>
      <c r="AD687" s="107"/>
      <c r="AE687" s="107"/>
      <c r="AF687" s="107"/>
      <c r="AG687" s="107"/>
      <c r="AH687" s="107"/>
      <c r="AI687" s="111"/>
      <c r="AJ687" s="111"/>
      <c r="AK687" s="111"/>
      <c r="AL687" s="111"/>
      <c r="AM687" s="112"/>
      <c r="AN687" s="112"/>
      <c r="AO687" s="5"/>
      <c r="AP687" s="112"/>
      <c r="AQ687" s="5"/>
      <c r="AR687" s="5"/>
      <c r="AS687" s="5"/>
      <c r="AT687" s="5"/>
      <c r="AU687" s="112"/>
      <c r="AV687" s="112"/>
    </row>
    <row r="688" spans="1:48">
      <c r="A688" s="107"/>
      <c r="B688" s="107"/>
      <c r="C688" s="107"/>
      <c r="D688" s="113"/>
      <c r="E688" s="107"/>
      <c r="F688" s="109"/>
      <c r="G688" s="109"/>
      <c r="H688" s="107"/>
      <c r="I688" s="109"/>
      <c r="J688" s="107"/>
      <c r="K688" s="107"/>
      <c r="L688" s="107"/>
      <c r="M688" s="109"/>
      <c r="N688" s="108"/>
      <c r="O688" s="107"/>
      <c r="P688" s="107"/>
      <c r="Q688" s="107"/>
      <c r="R688" s="109"/>
      <c r="S688" s="107"/>
      <c r="T688" s="107"/>
      <c r="U688" s="110"/>
      <c r="V688" s="110"/>
      <c r="W688" s="107"/>
      <c r="X688" s="107"/>
      <c r="Y688" s="107"/>
      <c r="Z688" s="107"/>
      <c r="AA688" s="107"/>
      <c r="AB688" s="107"/>
      <c r="AC688" s="107"/>
      <c r="AD688" s="107"/>
      <c r="AE688" s="107"/>
      <c r="AF688" s="107"/>
      <c r="AG688" s="107"/>
      <c r="AH688" s="107"/>
      <c r="AI688" s="111"/>
      <c r="AJ688" s="111"/>
      <c r="AK688" s="111"/>
      <c r="AL688" s="111"/>
      <c r="AM688" s="112"/>
      <c r="AN688" s="112"/>
      <c r="AO688" s="5"/>
      <c r="AP688" s="112"/>
      <c r="AQ688" s="5"/>
      <c r="AR688" s="5"/>
      <c r="AS688" s="5"/>
      <c r="AT688" s="5"/>
      <c r="AU688" s="112"/>
      <c r="AV688" s="112"/>
    </row>
    <row r="689" spans="1:48">
      <c r="A689" s="107"/>
      <c r="B689" s="107"/>
      <c r="C689" s="107"/>
      <c r="D689" s="113"/>
      <c r="E689" s="107"/>
      <c r="F689" s="109"/>
      <c r="G689" s="109"/>
      <c r="H689" s="107"/>
      <c r="I689" s="109"/>
      <c r="J689" s="107"/>
      <c r="K689" s="107"/>
      <c r="L689" s="107"/>
      <c r="M689" s="109"/>
      <c r="N689" s="108"/>
      <c r="O689" s="107"/>
      <c r="P689" s="107"/>
      <c r="Q689" s="107"/>
      <c r="R689" s="109"/>
      <c r="S689" s="107"/>
      <c r="T689" s="107"/>
      <c r="U689" s="110"/>
      <c r="V689" s="110"/>
      <c r="W689" s="107"/>
      <c r="X689" s="107"/>
      <c r="Y689" s="107"/>
      <c r="Z689" s="107"/>
      <c r="AA689" s="107"/>
      <c r="AB689" s="107"/>
      <c r="AC689" s="107"/>
      <c r="AD689" s="107"/>
      <c r="AE689" s="107"/>
      <c r="AF689" s="107"/>
      <c r="AG689" s="107"/>
      <c r="AH689" s="107"/>
      <c r="AI689" s="111"/>
      <c r="AJ689" s="111"/>
      <c r="AK689" s="111"/>
      <c r="AL689" s="111"/>
      <c r="AM689" s="112"/>
      <c r="AN689" s="112"/>
      <c r="AO689" s="5"/>
      <c r="AP689" s="112"/>
      <c r="AQ689" s="5"/>
      <c r="AR689" s="5"/>
      <c r="AS689" s="5"/>
      <c r="AT689" s="5"/>
      <c r="AU689" s="112"/>
      <c r="AV689" s="112"/>
    </row>
    <row r="690" spans="1:48">
      <c r="A690" s="107"/>
      <c r="B690" s="107"/>
      <c r="C690" s="107"/>
      <c r="D690" s="113"/>
      <c r="E690" s="107"/>
      <c r="F690" s="109"/>
      <c r="G690" s="109"/>
      <c r="H690" s="107"/>
      <c r="I690" s="109"/>
      <c r="J690" s="107"/>
      <c r="K690" s="107"/>
      <c r="L690" s="107"/>
      <c r="M690" s="109"/>
      <c r="N690" s="108"/>
      <c r="O690" s="107"/>
      <c r="P690" s="107"/>
      <c r="Q690" s="107"/>
      <c r="R690" s="109"/>
      <c r="S690" s="107"/>
      <c r="T690" s="107"/>
      <c r="U690" s="110"/>
      <c r="V690" s="110"/>
      <c r="W690" s="107"/>
      <c r="X690" s="107"/>
      <c r="Y690" s="107"/>
      <c r="Z690" s="107"/>
      <c r="AA690" s="107"/>
      <c r="AB690" s="107"/>
      <c r="AC690" s="107"/>
      <c r="AD690" s="107"/>
      <c r="AE690" s="107"/>
      <c r="AF690" s="107"/>
      <c r="AG690" s="107"/>
      <c r="AH690" s="107"/>
      <c r="AI690" s="111"/>
      <c r="AJ690" s="111"/>
      <c r="AK690" s="111"/>
      <c r="AL690" s="111"/>
      <c r="AM690" s="112"/>
      <c r="AN690" s="112"/>
      <c r="AO690" s="5"/>
      <c r="AP690" s="112"/>
      <c r="AQ690" s="5"/>
      <c r="AR690" s="5"/>
      <c r="AS690" s="5"/>
      <c r="AT690" s="5"/>
      <c r="AU690" s="112"/>
      <c r="AV690" s="112"/>
    </row>
    <row r="691" spans="1:48">
      <c r="A691" s="107"/>
      <c r="B691" s="107"/>
      <c r="C691" s="107"/>
      <c r="D691" s="113"/>
      <c r="E691" s="107"/>
      <c r="F691" s="109"/>
      <c r="G691" s="109"/>
      <c r="H691" s="107"/>
      <c r="I691" s="109"/>
      <c r="J691" s="107"/>
      <c r="K691" s="107"/>
      <c r="L691" s="107"/>
      <c r="M691" s="109"/>
      <c r="N691" s="108"/>
      <c r="O691" s="107"/>
      <c r="P691" s="107"/>
      <c r="Q691" s="107"/>
      <c r="R691" s="109"/>
      <c r="S691" s="107"/>
      <c r="T691" s="107"/>
      <c r="U691" s="110"/>
      <c r="V691" s="110"/>
      <c r="W691" s="107"/>
      <c r="X691" s="107"/>
      <c r="Y691" s="107"/>
      <c r="Z691" s="107"/>
      <c r="AA691" s="107"/>
      <c r="AB691" s="107"/>
      <c r="AC691" s="107"/>
      <c r="AD691" s="107"/>
      <c r="AE691" s="107"/>
      <c r="AF691" s="107"/>
      <c r="AG691" s="107"/>
      <c r="AH691" s="107"/>
      <c r="AI691" s="111"/>
      <c r="AJ691" s="111"/>
      <c r="AK691" s="111"/>
      <c r="AL691" s="111"/>
      <c r="AM691" s="112"/>
      <c r="AN691" s="112"/>
      <c r="AO691" s="5"/>
      <c r="AP691" s="112"/>
      <c r="AQ691" s="5"/>
      <c r="AR691" s="5"/>
      <c r="AS691" s="5"/>
      <c r="AT691" s="5"/>
      <c r="AU691" s="112"/>
      <c r="AV691" s="112"/>
    </row>
    <row r="692" spans="1:48">
      <c r="A692" s="107"/>
      <c r="B692" s="107"/>
      <c r="C692" s="107"/>
      <c r="D692" s="113"/>
      <c r="E692" s="107"/>
      <c r="F692" s="109"/>
      <c r="G692" s="109"/>
      <c r="H692" s="107"/>
      <c r="I692" s="109"/>
      <c r="J692" s="107"/>
      <c r="K692" s="107"/>
      <c r="L692" s="107"/>
      <c r="M692" s="109"/>
      <c r="N692" s="108"/>
      <c r="O692" s="107"/>
      <c r="P692" s="107"/>
      <c r="Q692" s="107"/>
      <c r="R692" s="109"/>
      <c r="S692" s="107"/>
      <c r="T692" s="107"/>
      <c r="U692" s="110"/>
      <c r="V692" s="110"/>
      <c r="W692" s="107"/>
      <c r="X692" s="107"/>
      <c r="Y692" s="107"/>
      <c r="Z692" s="107"/>
      <c r="AA692" s="107"/>
      <c r="AB692" s="107"/>
      <c r="AC692" s="107"/>
      <c r="AD692" s="107"/>
      <c r="AE692" s="107"/>
      <c r="AF692" s="107"/>
      <c r="AG692" s="107"/>
      <c r="AH692" s="107"/>
      <c r="AI692" s="111"/>
      <c r="AJ692" s="111"/>
      <c r="AK692" s="111"/>
      <c r="AL692" s="111"/>
      <c r="AM692" s="112"/>
      <c r="AN692" s="112"/>
      <c r="AO692" s="5"/>
      <c r="AP692" s="112"/>
      <c r="AQ692" s="5"/>
      <c r="AR692" s="5"/>
      <c r="AS692" s="5"/>
      <c r="AT692" s="5"/>
      <c r="AU692" s="112"/>
      <c r="AV692" s="112"/>
    </row>
    <row r="693" spans="1:48">
      <c r="A693" s="107"/>
      <c r="B693" s="107"/>
      <c r="C693" s="107"/>
      <c r="D693" s="113"/>
      <c r="E693" s="107"/>
      <c r="F693" s="109"/>
      <c r="G693" s="109"/>
      <c r="H693" s="107"/>
      <c r="I693" s="109"/>
      <c r="J693" s="107"/>
      <c r="K693" s="107"/>
      <c r="L693" s="107"/>
      <c r="M693" s="109"/>
      <c r="N693" s="108"/>
      <c r="O693" s="107"/>
      <c r="P693" s="107"/>
      <c r="Q693" s="107"/>
      <c r="R693" s="109"/>
      <c r="S693" s="107"/>
      <c r="T693" s="107"/>
      <c r="U693" s="110"/>
      <c r="V693" s="110"/>
      <c r="W693" s="107"/>
      <c r="X693" s="107"/>
      <c r="Y693" s="107"/>
      <c r="Z693" s="107"/>
      <c r="AA693" s="107"/>
      <c r="AB693" s="107"/>
      <c r="AC693" s="107"/>
      <c r="AD693" s="107"/>
      <c r="AE693" s="107"/>
      <c r="AF693" s="107"/>
      <c r="AG693" s="107"/>
      <c r="AH693" s="107"/>
      <c r="AI693" s="111"/>
      <c r="AJ693" s="111"/>
      <c r="AK693" s="111"/>
      <c r="AL693" s="111"/>
      <c r="AM693" s="112"/>
      <c r="AN693" s="112"/>
      <c r="AO693" s="5"/>
      <c r="AP693" s="112"/>
      <c r="AQ693" s="5"/>
      <c r="AR693" s="5"/>
      <c r="AS693" s="5"/>
      <c r="AT693" s="5"/>
      <c r="AU693" s="112"/>
      <c r="AV693" s="112"/>
    </row>
    <row r="694" spans="1:48">
      <c r="A694" s="107"/>
      <c r="B694" s="107"/>
      <c r="C694" s="107"/>
      <c r="D694" s="113"/>
      <c r="E694" s="107"/>
      <c r="F694" s="109"/>
      <c r="G694" s="109"/>
      <c r="H694" s="107"/>
      <c r="I694" s="109"/>
      <c r="J694" s="107"/>
      <c r="K694" s="107"/>
      <c r="L694" s="107"/>
      <c r="M694" s="109"/>
      <c r="N694" s="108"/>
      <c r="O694" s="107"/>
      <c r="P694" s="107"/>
      <c r="Q694" s="107"/>
      <c r="R694" s="109"/>
      <c r="S694" s="107"/>
      <c r="T694" s="107"/>
      <c r="U694" s="110"/>
      <c r="V694" s="110"/>
      <c r="W694" s="107"/>
      <c r="X694" s="107"/>
      <c r="Y694" s="107"/>
      <c r="Z694" s="107"/>
      <c r="AA694" s="107"/>
      <c r="AB694" s="107"/>
      <c r="AC694" s="107"/>
      <c r="AD694" s="107"/>
      <c r="AE694" s="107"/>
      <c r="AF694" s="107"/>
      <c r="AG694" s="107"/>
      <c r="AH694" s="107"/>
      <c r="AI694" s="111"/>
      <c r="AJ694" s="111"/>
      <c r="AK694" s="111"/>
      <c r="AL694" s="111"/>
      <c r="AM694" s="112"/>
      <c r="AN694" s="112"/>
      <c r="AO694" s="5"/>
      <c r="AP694" s="112"/>
      <c r="AQ694" s="5"/>
      <c r="AR694" s="5"/>
      <c r="AS694" s="5"/>
      <c r="AT694" s="5"/>
      <c r="AU694" s="112"/>
      <c r="AV694" s="112"/>
    </row>
    <row r="695" spans="1:48">
      <c r="A695" s="107"/>
      <c r="B695" s="107"/>
      <c r="C695" s="107"/>
      <c r="D695" s="113"/>
      <c r="E695" s="107"/>
      <c r="F695" s="109"/>
      <c r="G695" s="109"/>
      <c r="H695" s="107"/>
      <c r="I695" s="109"/>
      <c r="J695" s="107"/>
      <c r="K695" s="107"/>
      <c r="L695" s="107"/>
      <c r="M695" s="109"/>
      <c r="N695" s="108"/>
      <c r="O695" s="107"/>
      <c r="P695" s="107"/>
      <c r="Q695" s="107"/>
      <c r="R695" s="109"/>
      <c r="S695" s="107"/>
      <c r="T695" s="107"/>
      <c r="U695" s="110"/>
      <c r="V695" s="110"/>
      <c r="W695" s="107"/>
      <c r="X695" s="107"/>
      <c r="Y695" s="107"/>
      <c r="Z695" s="107"/>
      <c r="AA695" s="107"/>
      <c r="AB695" s="107"/>
      <c r="AC695" s="107"/>
      <c r="AD695" s="107"/>
      <c r="AE695" s="107"/>
      <c r="AF695" s="107"/>
      <c r="AG695" s="107"/>
      <c r="AH695" s="107"/>
      <c r="AI695" s="111"/>
      <c r="AJ695" s="111"/>
      <c r="AK695" s="111"/>
      <c r="AL695" s="111"/>
      <c r="AM695" s="112"/>
      <c r="AN695" s="112"/>
      <c r="AO695" s="5"/>
      <c r="AP695" s="112"/>
      <c r="AQ695" s="5"/>
      <c r="AR695" s="5"/>
      <c r="AS695" s="5"/>
      <c r="AT695" s="5"/>
      <c r="AU695" s="112"/>
      <c r="AV695" s="112"/>
    </row>
    <row r="696" spans="1:48">
      <c r="A696" s="107"/>
      <c r="B696" s="107"/>
      <c r="C696" s="107"/>
      <c r="D696" s="113"/>
      <c r="E696" s="107"/>
      <c r="F696" s="109"/>
      <c r="G696" s="109"/>
      <c r="H696" s="107"/>
      <c r="I696" s="109"/>
      <c r="J696" s="107"/>
      <c r="K696" s="107"/>
      <c r="L696" s="107"/>
      <c r="M696" s="109"/>
      <c r="N696" s="108"/>
      <c r="O696" s="107"/>
      <c r="P696" s="107"/>
      <c r="Q696" s="107"/>
      <c r="R696" s="109"/>
      <c r="S696" s="107"/>
      <c r="T696" s="107"/>
      <c r="U696" s="110"/>
      <c r="V696" s="110"/>
      <c r="W696" s="107"/>
      <c r="X696" s="107"/>
      <c r="Y696" s="107"/>
      <c r="Z696" s="107"/>
      <c r="AA696" s="107"/>
      <c r="AB696" s="107"/>
      <c r="AC696" s="107"/>
      <c r="AD696" s="107"/>
      <c r="AE696" s="107"/>
      <c r="AF696" s="107"/>
      <c r="AG696" s="107"/>
      <c r="AH696" s="107"/>
      <c r="AI696" s="111"/>
      <c r="AJ696" s="111"/>
      <c r="AK696" s="111"/>
      <c r="AL696" s="111"/>
      <c r="AM696" s="112"/>
      <c r="AN696" s="112"/>
      <c r="AO696" s="5"/>
      <c r="AP696" s="112"/>
      <c r="AQ696" s="5"/>
      <c r="AR696" s="5"/>
      <c r="AS696" s="5"/>
      <c r="AT696" s="5"/>
      <c r="AU696" s="112"/>
      <c r="AV696" s="112"/>
    </row>
    <row r="697" spans="1:48">
      <c r="A697" s="107"/>
      <c r="B697" s="107"/>
      <c r="C697" s="107"/>
      <c r="D697" s="113"/>
      <c r="E697" s="107"/>
      <c r="F697" s="109"/>
      <c r="G697" s="109"/>
      <c r="H697" s="107"/>
      <c r="I697" s="109"/>
      <c r="J697" s="107"/>
      <c r="K697" s="107"/>
      <c r="L697" s="107"/>
      <c r="M697" s="109"/>
      <c r="N697" s="108"/>
      <c r="O697" s="107"/>
      <c r="P697" s="107"/>
      <c r="Q697" s="107"/>
      <c r="R697" s="109"/>
      <c r="S697" s="107"/>
      <c r="T697" s="107"/>
      <c r="U697" s="110"/>
      <c r="V697" s="110"/>
      <c r="W697" s="107"/>
      <c r="X697" s="107"/>
      <c r="Y697" s="107"/>
      <c r="Z697" s="107"/>
      <c r="AA697" s="107"/>
      <c r="AB697" s="107"/>
      <c r="AC697" s="107"/>
      <c r="AD697" s="107"/>
      <c r="AE697" s="107"/>
      <c r="AF697" s="107"/>
      <c r="AG697" s="107"/>
      <c r="AH697" s="107"/>
      <c r="AI697" s="111"/>
      <c r="AJ697" s="111"/>
      <c r="AK697" s="111"/>
      <c r="AL697" s="111"/>
      <c r="AM697" s="112"/>
      <c r="AN697" s="112"/>
      <c r="AO697" s="5"/>
      <c r="AP697" s="112"/>
      <c r="AQ697" s="5"/>
      <c r="AR697" s="5"/>
      <c r="AS697" s="5"/>
      <c r="AT697" s="5"/>
      <c r="AU697" s="112"/>
      <c r="AV697" s="112"/>
    </row>
    <row r="698" spans="1:48">
      <c r="A698" s="107"/>
      <c r="B698" s="107"/>
      <c r="C698" s="107"/>
      <c r="D698" s="113"/>
      <c r="E698" s="107"/>
      <c r="F698" s="109"/>
      <c r="G698" s="109"/>
      <c r="H698" s="107"/>
      <c r="I698" s="109"/>
      <c r="J698" s="107"/>
      <c r="K698" s="107"/>
      <c r="L698" s="107"/>
      <c r="M698" s="109"/>
      <c r="N698" s="108"/>
      <c r="O698" s="107"/>
      <c r="P698" s="107"/>
      <c r="Q698" s="107"/>
      <c r="R698" s="109"/>
      <c r="S698" s="107"/>
      <c r="T698" s="107"/>
      <c r="U698" s="110"/>
      <c r="V698" s="110"/>
      <c r="W698" s="107"/>
      <c r="X698" s="107"/>
      <c r="Y698" s="107"/>
      <c r="Z698" s="107"/>
      <c r="AA698" s="107"/>
      <c r="AB698" s="107"/>
      <c r="AC698" s="107"/>
      <c r="AD698" s="107"/>
      <c r="AE698" s="107"/>
      <c r="AF698" s="107"/>
      <c r="AG698" s="107"/>
      <c r="AH698" s="107"/>
      <c r="AI698" s="111"/>
      <c r="AJ698" s="111"/>
      <c r="AK698" s="111"/>
      <c r="AL698" s="111"/>
      <c r="AM698" s="112"/>
      <c r="AN698" s="112"/>
      <c r="AO698" s="5"/>
      <c r="AP698" s="112"/>
      <c r="AQ698" s="5"/>
      <c r="AR698" s="5"/>
      <c r="AS698" s="5"/>
      <c r="AT698" s="5"/>
      <c r="AU698" s="112"/>
      <c r="AV698" s="112"/>
    </row>
    <row r="699" spans="1:48">
      <c r="A699" s="107"/>
      <c r="B699" s="107"/>
      <c r="C699" s="107"/>
      <c r="D699" s="113"/>
      <c r="E699" s="107"/>
      <c r="F699" s="109"/>
      <c r="G699" s="109"/>
      <c r="H699" s="107"/>
      <c r="I699" s="109"/>
      <c r="J699" s="107"/>
      <c r="K699" s="107"/>
      <c r="L699" s="107"/>
      <c r="M699" s="109"/>
      <c r="N699" s="108"/>
      <c r="O699" s="107"/>
      <c r="P699" s="107"/>
      <c r="Q699" s="107"/>
      <c r="R699" s="109"/>
      <c r="S699" s="107"/>
      <c r="T699" s="107"/>
      <c r="U699" s="110"/>
      <c r="V699" s="110"/>
      <c r="W699" s="107"/>
      <c r="X699" s="107"/>
      <c r="Y699" s="107"/>
      <c r="Z699" s="107"/>
      <c r="AA699" s="107"/>
      <c r="AB699" s="107"/>
      <c r="AC699" s="107"/>
      <c r="AD699" s="107"/>
      <c r="AE699" s="107"/>
      <c r="AF699" s="107"/>
      <c r="AG699" s="107"/>
      <c r="AH699" s="107"/>
      <c r="AI699" s="111"/>
      <c r="AJ699" s="111"/>
      <c r="AK699" s="111"/>
      <c r="AL699" s="111"/>
      <c r="AM699" s="112"/>
      <c r="AN699" s="112"/>
      <c r="AO699" s="5"/>
      <c r="AP699" s="112"/>
      <c r="AQ699" s="5"/>
      <c r="AR699" s="5"/>
      <c r="AS699" s="5"/>
      <c r="AT699" s="5"/>
      <c r="AU699" s="112"/>
      <c r="AV699" s="112"/>
    </row>
    <row r="700" spans="1:48">
      <c r="A700" s="107"/>
      <c r="B700" s="107"/>
      <c r="C700" s="107"/>
      <c r="D700" s="113"/>
      <c r="E700" s="107"/>
      <c r="F700" s="109"/>
      <c r="G700" s="109"/>
      <c r="H700" s="107"/>
      <c r="I700" s="109"/>
      <c r="J700" s="107"/>
      <c r="K700" s="107"/>
      <c r="L700" s="107"/>
      <c r="M700" s="109"/>
      <c r="N700" s="108"/>
      <c r="O700" s="107"/>
      <c r="P700" s="107"/>
      <c r="Q700" s="107"/>
      <c r="R700" s="109"/>
      <c r="S700" s="107"/>
      <c r="T700" s="107"/>
      <c r="U700" s="110"/>
      <c r="V700" s="110"/>
      <c r="W700" s="107"/>
      <c r="X700" s="107"/>
      <c r="Y700" s="107"/>
      <c r="Z700" s="107"/>
      <c r="AA700" s="107"/>
      <c r="AB700" s="107"/>
      <c r="AC700" s="107"/>
      <c r="AD700" s="107"/>
      <c r="AE700" s="107"/>
      <c r="AF700" s="107"/>
      <c r="AG700" s="107"/>
      <c r="AH700" s="107"/>
      <c r="AI700" s="111"/>
      <c r="AJ700" s="111"/>
      <c r="AK700" s="111"/>
      <c r="AL700" s="111"/>
      <c r="AM700" s="112"/>
      <c r="AN700" s="112"/>
      <c r="AO700" s="5"/>
      <c r="AP700" s="112"/>
      <c r="AQ700" s="5"/>
      <c r="AR700" s="5"/>
      <c r="AS700" s="5"/>
      <c r="AT700" s="5"/>
      <c r="AU700" s="112"/>
      <c r="AV700" s="112"/>
    </row>
    <row r="701" spans="1:48">
      <c r="A701" s="107"/>
      <c r="B701" s="107"/>
      <c r="C701" s="107"/>
      <c r="D701" s="113"/>
      <c r="E701" s="107"/>
      <c r="F701" s="109"/>
      <c r="G701" s="109"/>
      <c r="H701" s="107"/>
      <c r="I701" s="109"/>
      <c r="J701" s="107"/>
      <c r="K701" s="107"/>
      <c r="L701" s="107"/>
      <c r="M701" s="109"/>
      <c r="N701" s="108"/>
      <c r="O701" s="107"/>
      <c r="P701" s="107"/>
      <c r="Q701" s="107"/>
      <c r="R701" s="109"/>
      <c r="S701" s="107"/>
      <c r="T701" s="107"/>
      <c r="U701" s="110"/>
      <c r="V701" s="110"/>
      <c r="W701" s="107"/>
      <c r="X701" s="107"/>
      <c r="Y701" s="107"/>
      <c r="Z701" s="107"/>
      <c r="AA701" s="107"/>
      <c r="AB701" s="107"/>
      <c r="AC701" s="107"/>
      <c r="AD701" s="107"/>
      <c r="AE701" s="107"/>
      <c r="AF701" s="107"/>
      <c r="AG701" s="107"/>
      <c r="AH701" s="107"/>
      <c r="AI701" s="111"/>
      <c r="AJ701" s="111"/>
      <c r="AK701" s="111"/>
      <c r="AL701" s="111"/>
      <c r="AM701" s="112"/>
      <c r="AN701" s="112"/>
      <c r="AO701" s="5"/>
      <c r="AP701" s="112"/>
      <c r="AQ701" s="5"/>
      <c r="AR701" s="5"/>
      <c r="AS701" s="5"/>
      <c r="AT701" s="5"/>
      <c r="AU701" s="112"/>
      <c r="AV701" s="112"/>
    </row>
    <row r="702" spans="1:48">
      <c r="A702" s="107"/>
      <c r="B702" s="107"/>
      <c r="C702" s="107"/>
      <c r="D702" s="113"/>
      <c r="E702" s="107"/>
      <c r="F702" s="109"/>
      <c r="G702" s="109"/>
      <c r="H702" s="107"/>
      <c r="I702" s="109"/>
      <c r="J702" s="107"/>
      <c r="K702" s="107"/>
      <c r="L702" s="107"/>
      <c r="M702" s="109"/>
      <c r="N702" s="108"/>
      <c r="O702" s="107"/>
      <c r="P702" s="107"/>
      <c r="Q702" s="107"/>
      <c r="R702" s="109"/>
      <c r="S702" s="107"/>
      <c r="T702" s="107"/>
      <c r="U702" s="110"/>
      <c r="V702" s="110"/>
      <c r="W702" s="107"/>
      <c r="X702" s="107"/>
      <c r="Y702" s="107"/>
      <c r="Z702" s="107"/>
      <c r="AA702" s="107"/>
      <c r="AB702" s="107"/>
      <c r="AC702" s="107"/>
      <c r="AD702" s="107"/>
      <c r="AE702" s="107"/>
      <c r="AF702" s="107"/>
      <c r="AG702" s="107"/>
      <c r="AH702" s="107"/>
      <c r="AI702" s="111"/>
      <c r="AJ702" s="111"/>
      <c r="AK702" s="111"/>
      <c r="AL702" s="111"/>
      <c r="AM702" s="112"/>
      <c r="AN702" s="112"/>
      <c r="AO702" s="5"/>
      <c r="AP702" s="112"/>
      <c r="AQ702" s="5"/>
      <c r="AR702" s="5"/>
      <c r="AS702" s="5"/>
      <c r="AT702" s="5"/>
      <c r="AU702" s="112"/>
      <c r="AV702" s="112"/>
    </row>
    <row r="703" spans="1:48">
      <c r="A703" s="107"/>
      <c r="B703" s="107"/>
      <c r="C703" s="107"/>
      <c r="D703" s="113"/>
      <c r="E703" s="107"/>
      <c r="F703" s="109"/>
      <c r="G703" s="109"/>
      <c r="H703" s="107"/>
      <c r="I703" s="109"/>
      <c r="J703" s="107"/>
      <c r="K703" s="107"/>
      <c r="L703" s="107"/>
      <c r="M703" s="109"/>
      <c r="N703" s="108"/>
      <c r="O703" s="107"/>
      <c r="P703" s="107"/>
      <c r="Q703" s="107"/>
      <c r="R703" s="109"/>
      <c r="S703" s="107"/>
      <c r="T703" s="107"/>
      <c r="U703" s="110"/>
      <c r="V703" s="110"/>
      <c r="W703" s="107"/>
      <c r="X703" s="107"/>
      <c r="Y703" s="107"/>
      <c r="Z703" s="107"/>
      <c r="AA703" s="107"/>
      <c r="AB703" s="107"/>
      <c r="AC703" s="107"/>
      <c r="AD703" s="107"/>
      <c r="AE703" s="107"/>
      <c r="AF703" s="107"/>
      <c r="AG703" s="107"/>
      <c r="AH703" s="107"/>
      <c r="AI703" s="111"/>
      <c r="AJ703" s="111"/>
      <c r="AK703" s="111"/>
      <c r="AL703" s="111"/>
      <c r="AM703" s="112"/>
      <c r="AN703" s="112"/>
      <c r="AO703" s="5"/>
      <c r="AP703" s="112"/>
      <c r="AQ703" s="5"/>
      <c r="AR703" s="5"/>
      <c r="AS703" s="5"/>
      <c r="AT703" s="5"/>
      <c r="AU703" s="112"/>
      <c r="AV703" s="112"/>
    </row>
    <row r="704" spans="1:48">
      <c r="A704" s="107"/>
      <c r="B704" s="107"/>
      <c r="C704" s="107"/>
      <c r="D704" s="113"/>
      <c r="E704" s="107"/>
      <c r="F704" s="109"/>
      <c r="G704" s="109"/>
      <c r="H704" s="107"/>
      <c r="I704" s="109"/>
      <c r="J704" s="107"/>
      <c r="K704" s="107"/>
      <c r="L704" s="107"/>
      <c r="M704" s="109"/>
      <c r="N704" s="108"/>
      <c r="O704" s="107"/>
      <c r="P704" s="107"/>
      <c r="Q704" s="107"/>
      <c r="R704" s="109"/>
      <c r="S704" s="107"/>
      <c r="T704" s="107"/>
      <c r="U704" s="110"/>
      <c r="V704" s="110"/>
      <c r="W704" s="107"/>
      <c r="X704" s="107"/>
      <c r="Y704" s="107"/>
      <c r="Z704" s="107"/>
      <c r="AA704" s="107"/>
      <c r="AB704" s="107"/>
      <c r="AC704" s="107"/>
      <c r="AD704" s="107"/>
      <c r="AE704" s="107"/>
      <c r="AF704" s="107"/>
      <c r="AG704" s="107"/>
      <c r="AH704" s="107"/>
      <c r="AI704" s="111"/>
      <c r="AJ704" s="111"/>
      <c r="AK704" s="111"/>
      <c r="AL704" s="111"/>
      <c r="AM704" s="112"/>
      <c r="AN704" s="112"/>
      <c r="AO704" s="5"/>
      <c r="AP704" s="112"/>
      <c r="AQ704" s="5"/>
      <c r="AR704" s="5"/>
      <c r="AS704" s="5"/>
      <c r="AT704" s="5"/>
      <c r="AU704" s="112"/>
      <c r="AV704" s="112"/>
    </row>
    <row r="705" spans="1:48">
      <c r="A705" s="107"/>
      <c r="B705" s="107"/>
      <c r="C705" s="107"/>
      <c r="D705" s="113"/>
      <c r="E705" s="107"/>
      <c r="F705" s="109"/>
      <c r="G705" s="109"/>
      <c r="H705" s="107"/>
      <c r="I705" s="109"/>
      <c r="J705" s="107"/>
      <c r="K705" s="107"/>
      <c r="L705" s="107"/>
      <c r="M705" s="109"/>
      <c r="N705" s="108"/>
      <c r="O705" s="107"/>
      <c r="P705" s="107"/>
      <c r="Q705" s="107"/>
      <c r="R705" s="109"/>
      <c r="S705" s="107"/>
      <c r="T705" s="107"/>
      <c r="U705" s="110"/>
      <c r="V705" s="110"/>
      <c r="W705" s="107"/>
      <c r="X705" s="107"/>
      <c r="Y705" s="107"/>
      <c r="Z705" s="107"/>
      <c r="AA705" s="107"/>
      <c r="AB705" s="107"/>
      <c r="AC705" s="107"/>
      <c r="AD705" s="107"/>
      <c r="AE705" s="107"/>
      <c r="AF705" s="107"/>
      <c r="AG705" s="107"/>
      <c r="AH705" s="107"/>
      <c r="AI705" s="111"/>
      <c r="AJ705" s="111"/>
      <c r="AK705" s="111"/>
      <c r="AL705" s="111"/>
      <c r="AM705" s="112"/>
      <c r="AN705" s="112"/>
      <c r="AO705" s="5"/>
      <c r="AP705" s="112"/>
      <c r="AQ705" s="5"/>
      <c r="AR705" s="5"/>
      <c r="AS705" s="5"/>
      <c r="AT705" s="5"/>
      <c r="AU705" s="112"/>
      <c r="AV705" s="112"/>
    </row>
    <row r="706" spans="1:48">
      <c r="A706" s="107"/>
      <c r="B706" s="107"/>
      <c r="C706" s="107"/>
      <c r="D706" s="113"/>
      <c r="E706" s="107"/>
      <c r="F706" s="109"/>
      <c r="G706" s="109"/>
      <c r="H706" s="107"/>
      <c r="I706" s="109"/>
      <c r="J706" s="107"/>
      <c r="K706" s="107"/>
      <c r="L706" s="107"/>
      <c r="M706" s="109"/>
      <c r="N706" s="108"/>
      <c r="O706" s="107"/>
      <c r="P706" s="107"/>
      <c r="Q706" s="107"/>
      <c r="R706" s="109"/>
      <c r="S706" s="107"/>
      <c r="T706" s="107"/>
      <c r="U706" s="110"/>
      <c r="V706" s="110"/>
      <c r="W706" s="107"/>
      <c r="X706" s="107"/>
      <c r="Y706" s="107"/>
      <c r="Z706" s="107"/>
      <c r="AA706" s="107"/>
      <c r="AB706" s="107"/>
      <c r="AC706" s="107"/>
      <c r="AD706" s="107"/>
      <c r="AE706" s="107"/>
      <c r="AF706" s="107"/>
      <c r="AG706" s="107"/>
      <c r="AH706" s="107"/>
      <c r="AI706" s="111"/>
      <c r="AJ706" s="111"/>
      <c r="AK706" s="111"/>
      <c r="AL706" s="111"/>
      <c r="AM706" s="112"/>
      <c r="AN706" s="112"/>
      <c r="AO706" s="5"/>
      <c r="AP706" s="112"/>
      <c r="AQ706" s="5"/>
      <c r="AR706" s="5"/>
      <c r="AS706" s="5"/>
      <c r="AT706" s="5"/>
      <c r="AU706" s="112"/>
      <c r="AV706" s="112"/>
    </row>
    <row r="707" spans="1:48">
      <c r="A707" s="107"/>
      <c r="B707" s="107"/>
      <c r="C707" s="107"/>
      <c r="D707" s="113"/>
      <c r="E707" s="107"/>
      <c r="F707" s="109"/>
      <c r="G707" s="109"/>
      <c r="H707" s="107"/>
      <c r="I707" s="109"/>
      <c r="J707" s="107"/>
      <c r="K707" s="107"/>
      <c r="L707" s="107"/>
      <c r="M707" s="109"/>
      <c r="N707" s="108"/>
      <c r="O707" s="107"/>
      <c r="P707" s="107"/>
      <c r="Q707" s="107"/>
      <c r="R707" s="109"/>
      <c r="S707" s="107"/>
      <c r="T707" s="107"/>
      <c r="U707" s="110"/>
      <c r="V707" s="110"/>
      <c r="W707" s="107"/>
      <c r="X707" s="107"/>
      <c r="Y707" s="107"/>
      <c r="Z707" s="107"/>
      <c r="AA707" s="107"/>
      <c r="AB707" s="107"/>
      <c r="AC707" s="107"/>
      <c r="AD707" s="107"/>
      <c r="AE707" s="107"/>
      <c r="AF707" s="107"/>
      <c r="AG707" s="107"/>
      <c r="AH707" s="107"/>
      <c r="AI707" s="111"/>
      <c r="AJ707" s="111"/>
      <c r="AK707" s="111"/>
      <c r="AL707" s="111"/>
      <c r="AM707" s="112"/>
      <c r="AN707" s="112"/>
      <c r="AO707" s="5"/>
      <c r="AP707" s="112"/>
      <c r="AQ707" s="5"/>
      <c r="AR707" s="5"/>
      <c r="AS707" s="5"/>
      <c r="AT707" s="5"/>
      <c r="AU707" s="112"/>
      <c r="AV707" s="112"/>
    </row>
    <row r="708" spans="1:48">
      <c r="A708" s="107"/>
      <c r="B708" s="107"/>
      <c r="C708" s="107"/>
      <c r="D708" s="113"/>
      <c r="E708" s="107"/>
      <c r="F708" s="109"/>
      <c r="G708" s="109"/>
      <c r="H708" s="107"/>
      <c r="I708" s="109"/>
      <c r="J708" s="107"/>
      <c r="K708" s="107"/>
      <c r="L708" s="107"/>
      <c r="M708" s="109"/>
      <c r="N708" s="108"/>
      <c r="O708" s="107"/>
      <c r="P708" s="107"/>
      <c r="Q708" s="107"/>
      <c r="R708" s="109"/>
      <c r="S708" s="107"/>
      <c r="T708" s="107"/>
      <c r="U708" s="110"/>
      <c r="V708" s="110"/>
      <c r="W708" s="107"/>
      <c r="X708" s="107"/>
      <c r="Y708" s="107"/>
      <c r="Z708" s="107"/>
      <c r="AA708" s="107"/>
      <c r="AB708" s="107"/>
      <c r="AC708" s="107"/>
      <c r="AD708" s="107"/>
      <c r="AE708" s="107"/>
      <c r="AF708" s="107"/>
      <c r="AG708" s="107"/>
      <c r="AH708" s="107"/>
      <c r="AI708" s="111"/>
      <c r="AJ708" s="111"/>
      <c r="AK708" s="111"/>
      <c r="AL708" s="111"/>
      <c r="AM708" s="112"/>
      <c r="AN708" s="112"/>
      <c r="AO708" s="5"/>
      <c r="AP708" s="112"/>
      <c r="AQ708" s="5"/>
      <c r="AR708" s="5"/>
      <c r="AS708" s="5"/>
      <c r="AT708" s="5"/>
      <c r="AU708" s="112"/>
      <c r="AV708" s="112"/>
    </row>
    <row r="709" spans="1:48">
      <c r="A709" s="107"/>
      <c r="B709" s="107"/>
      <c r="C709" s="107"/>
      <c r="D709" s="113"/>
      <c r="E709" s="107"/>
      <c r="F709" s="109"/>
      <c r="G709" s="109"/>
      <c r="H709" s="107"/>
      <c r="I709" s="109"/>
      <c r="J709" s="107"/>
      <c r="K709" s="107"/>
      <c r="L709" s="107"/>
      <c r="M709" s="109"/>
      <c r="N709" s="108"/>
      <c r="O709" s="107"/>
      <c r="P709" s="107"/>
      <c r="Q709" s="107"/>
      <c r="R709" s="109"/>
      <c r="S709" s="107"/>
      <c r="T709" s="107"/>
      <c r="U709" s="110"/>
      <c r="V709" s="110"/>
      <c r="W709" s="107"/>
      <c r="X709" s="107"/>
      <c r="Y709" s="107"/>
      <c r="Z709" s="107"/>
      <c r="AA709" s="107"/>
      <c r="AB709" s="107"/>
      <c r="AC709" s="107"/>
      <c r="AD709" s="107"/>
      <c r="AE709" s="107"/>
      <c r="AF709" s="107"/>
      <c r="AG709" s="107"/>
      <c r="AH709" s="107"/>
      <c r="AI709" s="111"/>
      <c r="AJ709" s="111"/>
      <c r="AK709" s="111"/>
      <c r="AL709" s="111"/>
      <c r="AM709" s="112"/>
      <c r="AN709" s="112"/>
      <c r="AO709" s="5"/>
      <c r="AP709" s="112"/>
      <c r="AQ709" s="5"/>
      <c r="AR709" s="5"/>
      <c r="AS709" s="5"/>
      <c r="AT709" s="5"/>
      <c r="AU709" s="112"/>
      <c r="AV709" s="112"/>
    </row>
    <row r="710" spans="1:48">
      <c r="A710" s="107"/>
      <c r="B710" s="107"/>
      <c r="C710" s="107"/>
      <c r="D710" s="113"/>
      <c r="E710" s="107"/>
      <c r="F710" s="109"/>
      <c r="G710" s="109"/>
      <c r="H710" s="107"/>
      <c r="I710" s="109"/>
      <c r="J710" s="107"/>
      <c r="K710" s="107"/>
      <c r="L710" s="107"/>
      <c r="M710" s="109"/>
      <c r="N710" s="108"/>
      <c r="O710" s="107"/>
      <c r="P710" s="107"/>
      <c r="Q710" s="107"/>
      <c r="R710" s="109"/>
      <c r="S710" s="107"/>
      <c r="T710" s="107"/>
      <c r="U710" s="110"/>
      <c r="V710" s="110"/>
      <c r="W710" s="107"/>
      <c r="X710" s="107"/>
      <c r="Y710" s="107"/>
      <c r="Z710" s="107"/>
      <c r="AA710" s="107"/>
      <c r="AB710" s="107"/>
      <c r="AC710" s="107"/>
      <c r="AD710" s="107"/>
      <c r="AE710" s="107"/>
      <c r="AF710" s="107"/>
      <c r="AG710" s="107"/>
      <c r="AH710" s="107"/>
      <c r="AI710" s="111"/>
      <c r="AJ710" s="111"/>
      <c r="AK710" s="111"/>
      <c r="AL710" s="111"/>
      <c r="AM710" s="112"/>
      <c r="AN710" s="112"/>
      <c r="AO710" s="5"/>
      <c r="AP710" s="112"/>
      <c r="AQ710" s="5"/>
      <c r="AR710" s="5"/>
      <c r="AS710" s="5"/>
      <c r="AT710" s="5"/>
      <c r="AU710" s="112"/>
      <c r="AV710" s="112"/>
    </row>
    <row r="711" spans="1:48">
      <c r="A711" s="107"/>
      <c r="B711" s="107"/>
      <c r="C711" s="107"/>
      <c r="D711" s="113"/>
      <c r="E711" s="107"/>
      <c r="F711" s="109"/>
      <c r="G711" s="109"/>
      <c r="H711" s="107"/>
      <c r="I711" s="109"/>
      <c r="J711" s="107"/>
      <c r="K711" s="107"/>
      <c r="L711" s="107"/>
      <c r="M711" s="109"/>
      <c r="N711" s="108"/>
      <c r="O711" s="107"/>
      <c r="P711" s="107"/>
      <c r="Q711" s="107"/>
      <c r="R711" s="109"/>
      <c r="S711" s="107"/>
      <c r="T711" s="107"/>
      <c r="U711" s="110"/>
      <c r="V711" s="110"/>
      <c r="W711" s="107"/>
      <c r="X711" s="107"/>
      <c r="Y711" s="107"/>
      <c r="Z711" s="107"/>
      <c r="AA711" s="107"/>
      <c r="AB711" s="107"/>
      <c r="AC711" s="107"/>
      <c r="AD711" s="107"/>
      <c r="AE711" s="107"/>
      <c r="AF711" s="107"/>
      <c r="AG711" s="107"/>
      <c r="AH711" s="107"/>
      <c r="AI711" s="111"/>
      <c r="AJ711" s="111"/>
      <c r="AK711" s="111"/>
      <c r="AL711" s="111"/>
      <c r="AM711" s="112"/>
      <c r="AN711" s="112"/>
      <c r="AO711" s="5"/>
      <c r="AP711" s="112"/>
      <c r="AQ711" s="5"/>
      <c r="AR711" s="5"/>
      <c r="AS711" s="5"/>
      <c r="AT711" s="5"/>
      <c r="AU711" s="112"/>
      <c r="AV711" s="112"/>
    </row>
    <row r="712" spans="1:48">
      <c r="A712" s="107"/>
      <c r="B712" s="107"/>
      <c r="C712" s="107"/>
      <c r="D712" s="113"/>
      <c r="E712" s="107"/>
      <c r="F712" s="109"/>
      <c r="G712" s="109"/>
      <c r="H712" s="107"/>
      <c r="I712" s="109"/>
      <c r="J712" s="107"/>
      <c r="K712" s="107"/>
      <c r="L712" s="107"/>
      <c r="M712" s="109"/>
      <c r="N712" s="108"/>
      <c r="O712" s="107"/>
      <c r="P712" s="107"/>
      <c r="Q712" s="107"/>
      <c r="R712" s="109"/>
      <c r="S712" s="107"/>
      <c r="T712" s="107"/>
      <c r="U712" s="110"/>
      <c r="V712" s="110"/>
      <c r="W712" s="107"/>
      <c r="X712" s="107"/>
      <c r="Y712" s="107"/>
      <c r="Z712" s="107"/>
      <c r="AA712" s="107"/>
      <c r="AB712" s="107"/>
      <c r="AC712" s="107"/>
      <c r="AD712" s="107"/>
      <c r="AE712" s="107"/>
      <c r="AF712" s="107"/>
      <c r="AG712" s="107"/>
      <c r="AH712" s="107"/>
      <c r="AI712" s="111"/>
      <c r="AJ712" s="111"/>
      <c r="AK712" s="111"/>
      <c r="AL712" s="111"/>
      <c r="AM712" s="112"/>
      <c r="AN712" s="112"/>
      <c r="AO712" s="5"/>
      <c r="AP712" s="112"/>
      <c r="AQ712" s="5"/>
      <c r="AR712" s="5"/>
      <c r="AS712" s="5"/>
      <c r="AT712" s="5"/>
      <c r="AU712" s="112"/>
      <c r="AV712" s="112"/>
    </row>
    <row r="713" spans="1:48">
      <c r="A713" s="107"/>
      <c r="B713" s="107"/>
      <c r="C713" s="107"/>
      <c r="D713" s="113"/>
      <c r="E713" s="107"/>
      <c r="F713" s="109"/>
      <c r="G713" s="109"/>
      <c r="H713" s="107"/>
      <c r="I713" s="109"/>
      <c r="J713" s="107"/>
      <c r="K713" s="107"/>
      <c r="L713" s="107"/>
      <c r="M713" s="109"/>
      <c r="N713" s="108"/>
      <c r="O713" s="107"/>
      <c r="P713" s="107"/>
      <c r="Q713" s="107"/>
      <c r="R713" s="109"/>
      <c r="S713" s="107"/>
      <c r="T713" s="107"/>
      <c r="U713" s="110"/>
      <c r="V713" s="110"/>
      <c r="W713" s="107"/>
      <c r="X713" s="107"/>
      <c r="Y713" s="107"/>
      <c r="Z713" s="107"/>
      <c r="AA713" s="107"/>
      <c r="AB713" s="107"/>
      <c r="AC713" s="107"/>
      <c r="AD713" s="107"/>
      <c r="AE713" s="107"/>
      <c r="AF713" s="107"/>
      <c r="AG713" s="107"/>
      <c r="AH713" s="107"/>
      <c r="AI713" s="111"/>
      <c r="AJ713" s="111"/>
      <c r="AK713" s="111"/>
      <c r="AL713" s="111"/>
      <c r="AM713" s="112"/>
      <c r="AN713" s="112"/>
      <c r="AO713" s="5"/>
      <c r="AP713" s="112"/>
      <c r="AQ713" s="5"/>
      <c r="AR713" s="5"/>
      <c r="AS713" s="5"/>
      <c r="AT713" s="5"/>
      <c r="AU713" s="112"/>
      <c r="AV713" s="112"/>
    </row>
    <row r="714" spans="1:48">
      <c r="A714" s="107"/>
      <c r="B714" s="107"/>
      <c r="C714" s="107"/>
      <c r="D714" s="113"/>
      <c r="E714" s="107"/>
      <c r="F714" s="109"/>
      <c r="G714" s="109"/>
      <c r="H714" s="107"/>
      <c r="I714" s="109"/>
      <c r="J714" s="107"/>
      <c r="K714" s="107"/>
      <c r="L714" s="107"/>
      <c r="M714" s="109"/>
      <c r="N714" s="108"/>
      <c r="O714" s="107"/>
      <c r="P714" s="107"/>
      <c r="Q714" s="107"/>
      <c r="R714" s="109"/>
      <c r="S714" s="107"/>
      <c r="T714" s="107"/>
      <c r="U714" s="110"/>
      <c r="V714" s="110"/>
      <c r="W714" s="107"/>
      <c r="X714" s="107"/>
      <c r="Y714" s="107"/>
      <c r="Z714" s="107"/>
      <c r="AA714" s="107"/>
      <c r="AB714" s="107"/>
      <c r="AC714" s="107"/>
      <c r="AD714" s="107"/>
      <c r="AE714" s="107"/>
      <c r="AF714" s="107"/>
      <c r="AG714" s="107"/>
      <c r="AH714" s="107"/>
      <c r="AI714" s="111"/>
      <c r="AJ714" s="111"/>
      <c r="AK714" s="111"/>
      <c r="AL714" s="111"/>
      <c r="AM714" s="112"/>
      <c r="AN714" s="112"/>
      <c r="AO714" s="5"/>
      <c r="AP714" s="112"/>
      <c r="AQ714" s="5"/>
      <c r="AR714" s="5"/>
      <c r="AS714" s="5"/>
      <c r="AT714" s="5"/>
      <c r="AU714" s="112"/>
      <c r="AV714" s="112"/>
    </row>
    <row r="715" spans="1:48">
      <c r="A715" s="107"/>
      <c r="B715" s="107"/>
      <c r="C715" s="107"/>
      <c r="D715" s="113"/>
      <c r="E715" s="107"/>
      <c r="F715" s="109"/>
      <c r="G715" s="109"/>
      <c r="H715" s="107"/>
      <c r="I715" s="109"/>
      <c r="J715" s="107"/>
      <c r="K715" s="107"/>
      <c r="L715" s="107"/>
      <c r="M715" s="109"/>
      <c r="N715" s="108"/>
      <c r="O715" s="107"/>
      <c r="P715" s="107"/>
      <c r="Q715" s="107"/>
      <c r="R715" s="109"/>
      <c r="S715" s="107"/>
      <c r="T715" s="107"/>
      <c r="U715" s="110"/>
      <c r="V715" s="110"/>
      <c r="W715" s="107"/>
      <c r="X715" s="107"/>
      <c r="Y715" s="107"/>
      <c r="Z715" s="107"/>
      <c r="AA715" s="107"/>
      <c r="AB715" s="107"/>
      <c r="AC715" s="107"/>
      <c r="AD715" s="107"/>
      <c r="AE715" s="107"/>
      <c r="AF715" s="107"/>
      <c r="AG715" s="107"/>
      <c r="AH715" s="107"/>
      <c r="AI715" s="111"/>
      <c r="AJ715" s="111"/>
      <c r="AK715" s="111"/>
      <c r="AL715" s="111"/>
      <c r="AM715" s="112"/>
      <c r="AN715" s="112"/>
      <c r="AO715" s="5"/>
      <c r="AP715" s="112"/>
      <c r="AQ715" s="5"/>
      <c r="AR715" s="5"/>
      <c r="AS715" s="5"/>
      <c r="AT715" s="5"/>
      <c r="AU715" s="112"/>
      <c r="AV715" s="112"/>
    </row>
    <row r="716" spans="1:48">
      <c r="A716" s="107"/>
      <c r="B716" s="107"/>
      <c r="C716" s="107"/>
      <c r="D716" s="113"/>
      <c r="E716" s="107"/>
      <c r="F716" s="109"/>
      <c r="G716" s="109"/>
      <c r="H716" s="107"/>
      <c r="I716" s="109"/>
      <c r="J716" s="107"/>
      <c r="K716" s="107"/>
      <c r="L716" s="107"/>
      <c r="M716" s="109"/>
      <c r="N716" s="108"/>
      <c r="O716" s="107"/>
      <c r="P716" s="107"/>
      <c r="Q716" s="107"/>
      <c r="R716" s="109"/>
      <c r="S716" s="107"/>
      <c r="T716" s="107"/>
      <c r="U716" s="110"/>
      <c r="V716" s="110"/>
      <c r="W716" s="107"/>
      <c r="X716" s="107"/>
      <c r="Y716" s="107"/>
      <c r="Z716" s="107"/>
      <c r="AA716" s="107"/>
      <c r="AB716" s="107"/>
      <c r="AC716" s="107"/>
      <c r="AD716" s="107"/>
      <c r="AE716" s="107"/>
      <c r="AF716" s="107"/>
      <c r="AG716" s="107"/>
      <c r="AH716" s="107"/>
      <c r="AI716" s="111"/>
      <c r="AJ716" s="111"/>
      <c r="AK716" s="111"/>
      <c r="AL716" s="111"/>
      <c r="AM716" s="112"/>
      <c r="AN716" s="112"/>
      <c r="AO716" s="5"/>
      <c r="AP716" s="112"/>
      <c r="AQ716" s="5"/>
      <c r="AR716" s="5"/>
      <c r="AS716" s="5"/>
      <c r="AT716" s="5"/>
      <c r="AU716" s="112"/>
      <c r="AV716" s="112"/>
    </row>
    <row r="717" spans="1:48">
      <c r="A717" s="107"/>
      <c r="B717" s="107"/>
      <c r="C717" s="107"/>
      <c r="D717" s="113"/>
      <c r="E717" s="107"/>
      <c r="F717" s="109"/>
      <c r="G717" s="109"/>
      <c r="H717" s="107"/>
      <c r="I717" s="109"/>
      <c r="J717" s="107"/>
      <c r="K717" s="107"/>
      <c r="L717" s="107"/>
      <c r="M717" s="109"/>
      <c r="N717" s="108"/>
      <c r="O717" s="107"/>
      <c r="P717" s="107"/>
      <c r="Q717" s="107"/>
      <c r="R717" s="109"/>
      <c r="S717" s="107"/>
      <c r="T717" s="107"/>
      <c r="U717" s="110"/>
      <c r="V717" s="110"/>
      <c r="W717" s="107"/>
      <c r="X717" s="107"/>
      <c r="Y717" s="107"/>
      <c r="Z717" s="107"/>
      <c r="AA717" s="107"/>
      <c r="AB717" s="107"/>
      <c r="AC717" s="107"/>
      <c r="AD717" s="107"/>
      <c r="AE717" s="107"/>
      <c r="AF717" s="107"/>
      <c r="AG717" s="107"/>
      <c r="AH717" s="107"/>
      <c r="AI717" s="111"/>
      <c r="AJ717" s="111"/>
      <c r="AK717" s="111"/>
      <c r="AL717" s="111"/>
      <c r="AM717" s="112"/>
      <c r="AN717" s="112"/>
      <c r="AO717" s="5"/>
      <c r="AP717" s="112"/>
      <c r="AQ717" s="5"/>
      <c r="AR717" s="5"/>
      <c r="AS717" s="5"/>
      <c r="AT717" s="5"/>
      <c r="AU717" s="112"/>
      <c r="AV717" s="112"/>
    </row>
    <row r="718" spans="1:48">
      <c r="A718" s="107"/>
      <c r="B718" s="107"/>
      <c r="C718" s="107"/>
      <c r="D718" s="113"/>
      <c r="E718" s="107"/>
      <c r="F718" s="109"/>
      <c r="G718" s="109"/>
      <c r="H718" s="107"/>
      <c r="I718" s="109"/>
      <c r="J718" s="107"/>
      <c r="K718" s="107"/>
      <c r="L718" s="107"/>
      <c r="M718" s="109"/>
      <c r="N718" s="108"/>
      <c r="O718" s="107"/>
      <c r="P718" s="107"/>
      <c r="Q718" s="107"/>
      <c r="R718" s="109"/>
      <c r="S718" s="107"/>
      <c r="T718" s="107"/>
      <c r="U718" s="110"/>
      <c r="V718" s="110"/>
      <c r="W718" s="107"/>
      <c r="X718" s="107"/>
      <c r="Y718" s="107"/>
      <c r="Z718" s="107"/>
      <c r="AA718" s="107"/>
      <c r="AB718" s="107"/>
      <c r="AC718" s="107"/>
      <c r="AD718" s="107"/>
      <c r="AE718" s="107"/>
      <c r="AF718" s="107"/>
      <c r="AG718" s="107"/>
      <c r="AH718" s="107"/>
      <c r="AI718" s="111"/>
      <c r="AJ718" s="111"/>
      <c r="AK718" s="111"/>
      <c r="AL718" s="111"/>
      <c r="AM718" s="112"/>
      <c r="AN718" s="112"/>
      <c r="AO718" s="5"/>
      <c r="AP718" s="112"/>
      <c r="AQ718" s="5"/>
      <c r="AR718" s="5"/>
      <c r="AS718" s="5"/>
      <c r="AT718" s="5"/>
      <c r="AU718" s="112"/>
      <c r="AV718" s="112"/>
    </row>
    <row r="719" spans="1:48">
      <c r="A719" s="107"/>
      <c r="B719" s="107"/>
      <c r="C719" s="107"/>
      <c r="D719" s="113"/>
      <c r="E719" s="107"/>
      <c r="F719" s="109"/>
      <c r="G719" s="109"/>
      <c r="H719" s="107"/>
      <c r="I719" s="109"/>
      <c r="J719" s="107"/>
      <c r="K719" s="107"/>
      <c r="L719" s="107"/>
      <c r="M719" s="109"/>
      <c r="N719" s="108"/>
      <c r="O719" s="107"/>
      <c r="P719" s="107"/>
      <c r="Q719" s="107"/>
      <c r="R719" s="109"/>
      <c r="S719" s="107"/>
      <c r="T719" s="107"/>
      <c r="U719" s="110"/>
      <c r="V719" s="110"/>
      <c r="W719" s="107"/>
      <c r="X719" s="107"/>
      <c r="Y719" s="107"/>
      <c r="Z719" s="107"/>
      <c r="AA719" s="107"/>
      <c r="AB719" s="107"/>
      <c r="AC719" s="107"/>
      <c r="AD719" s="107"/>
      <c r="AE719" s="107"/>
      <c r="AF719" s="107"/>
      <c r="AG719" s="107"/>
      <c r="AH719" s="107"/>
      <c r="AI719" s="111"/>
      <c r="AJ719" s="111"/>
      <c r="AK719" s="111"/>
      <c r="AL719" s="111"/>
      <c r="AM719" s="112"/>
      <c r="AN719" s="112"/>
      <c r="AO719" s="5"/>
      <c r="AP719" s="112"/>
      <c r="AQ719" s="5"/>
      <c r="AR719" s="5"/>
      <c r="AS719" s="5"/>
      <c r="AT719" s="5"/>
      <c r="AU719" s="112"/>
      <c r="AV719" s="112"/>
    </row>
    <row r="720" spans="1:48">
      <c r="A720" s="107"/>
      <c r="B720" s="107"/>
      <c r="C720" s="107"/>
      <c r="D720" s="113"/>
      <c r="E720" s="107"/>
      <c r="F720" s="109"/>
      <c r="G720" s="109"/>
      <c r="H720" s="107"/>
      <c r="I720" s="109"/>
      <c r="J720" s="107"/>
      <c r="K720" s="107"/>
      <c r="L720" s="107"/>
      <c r="M720" s="109"/>
      <c r="N720" s="108"/>
      <c r="O720" s="107"/>
      <c r="P720" s="107"/>
      <c r="Q720" s="107"/>
      <c r="R720" s="109"/>
      <c r="S720" s="107"/>
      <c r="T720" s="107"/>
      <c r="U720" s="110"/>
      <c r="V720" s="110"/>
      <c r="W720" s="107"/>
      <c r="X720" s="107"/>
      <c r="Y720" s="107"/>
      <c r="Z720" s="107"/>
      <c r="AA720" s="107"/>
      <c r="AB720" s="107"/>
      <c r="AC720" s="107"/>
      <c r="AD720" s="107"/>
      <c r="AE720" s="107"/>
      <c r="AF720" s="107"/>
      <c r="AG720" s="107"/>
      <c r="AH720" s="107"/>
      <c r="AI720" s="111"/>
      <c r="AJ720" s="111"/>
      <c r="AK720" s="111"/>
      <c r="AL720" s="111"/>
      <c r="AM720" s="112"/>
      <c r="AN720" s="112"/>
      <c r="AO720" s="5"/>
      <c r="AP720" s="112"/>
      <c r="AQ720" s="5"/>
      <c r="AR720" s="5"/>
      <c r="AS720" s="5"/>
      <c r="AT720" s="5"/>
      <c r="AU720" s="112"/>
      <c r="AV720" s="112"/>
    </row>
    <row r="721" spans="1:48">
      <c r="A721" s="107"/>
      <c r="B721" s="107"/>
      <c r="C721" s="107"/>
      <c r="D721" s="113"/>
      <c r="E721" s="107"/>
      <c r="F721" s="109"/>
      <c r="G721" s="109"/>
      <c r="H721" s="107"/>
      <c r="I721" s="109"/>
      <c r="J721" s="107"/>
      <c r="K721" s="107"/>
      <c r="L721" s="107"/>
      <c r="M721" s="109"/>
      <c r="N721" s="108"/>
      <c r="O721" s="107"/>
      <c r="P721" s="107"/>
      <c r="Q721" s="107"/>
      <c r="R721" s="109"/>
      <c r="S721" s="107"/>
      <c r="T721" s="107"/>
      <c r="U721" s="110"/>
      <c r="V721" s="110"/>
      <c r="W721" s="107"/>
      <c r="X721" s="107"/>
      <c r="Y721" s="107"/>
      <c r="Z721" s="107"/>
      <c r="AA721" s="107"/>
      <c r="AB721" s="107"/>
      <c r="AC721" s="107"/>
      <c r="AD721" s="107"/>
      <c r="AE721" s="107"/>
      <c r="AF721" s="107"/>
      <c r="AG721" s="107"/>
      <c r="AH721" s="107"/>
      <c r="AI721" s="111"/>
      <c r="AJ721" s="111"/>
      <c r="AK721" s="111"/>
      <c r="AL721" s="111"/>
      <c r="AM721" s="112"/>
      <c r="AN721" s="112"/>
      <c r="AO721" s="5"/>
      <c r="AP721" s="112"/>
      <c r="AQ721" s="5"/>
      <c r="AR721" s="5"/>
      <c r="AS721" s="5"/>
      <c r="AT721" s="5"/>
      <c r="AU721" s="112"/>
      <c r="AV721" s="112"/>
    </row>
    <row r="722" spans="1:48">
      <c r="A722" s="107"/>
      <c r="B722" s="107"/>
      <c r="C722" s="107"/>
      <c r="D722" s="113"/>
      <c r="E722" s="107"/>
      <c r="F722" s="109"/>
      <c r="G722" s="109"/>
      <c r="H722" s="107"/>
      <c r="I722" s="109"/>
      <c r="J722" s="107"/>
      <c r="K722" s="107"/>
      <c r="L722" s="107"/>
      <c r="M722" s="109"/>
      <c r="N722" s="108"/>
      <c r="O722" s="107"/>
      <c r="P722" s="107"/>
      <c r="Q722" s="107"/>
      <c r="R722" s="109"/>
      <c r="S722" s="107"/>
      <c r="T722" s="107"/>
      <c r="U722" s="110"/>
      <c r="V722" s="110"/>
      <c r="W722" s="107"/>
      <c r="X722" s="107"/>
      <c r="Y722" s="107"/>
      <c r="Z722" s="107"/>
      <c r="AA722" s="107"/>
      <c r="AB722" s="107"/>
      <c r="AC722" s="107"/>
      <c r="AD722" s="107"/>
      <c r="AE722" s="107"/>
      <c r="AF722" s="107"/>
      <c r="AG722" s="107"/>
      <c r="AH722" s="107"/>
      <c r="AI722" s="111"/>
      <c r="AJ722" s="111"/>
      <c r="AK722" s="111"/>
      <c r="AL722" s="111"/>
      <c r="AM722" s="112"/>
      <c r="AN722" s="112"/>
      <c r="AO722" s="5"/>
      <c r="AP722" s="112"/>
      <c r="AQ722" s="5"/>
      <c r="AR722" s="5"/>
      <c r="AS722" s="5"/>
      <c r="AT722" s="5"/>
      <c r="AU722" s="112"/>
      <c r="AV722" s="112"/>
    </row>
    <row r="723" spans="1:48">
      <c r="A723" s="107"/>
      <c r="B723" s="107"/>
      <c r="C723" s="107"/>
      <c r="D723" s="113"/>
      <c r="E723" s="107"/>
      <c r="F723" s="109"/>
      <c r="G723" s="109"/>
      <c r="H723" s="107"/>
      <c r="I723" s="109"/>
      <c r="J723" s="107"/>
      <c r="K723" s="107"/>
      <c r="L723" s="107"/>
      <c r="M723" s="109"/>
      <c r="N723" s="108"/>
      <c r="O723" s="107"/>
      <c r="P723" s="107"/>
      <c r="Q723" s="107"/>
      <c r="R723" s="109"/>
      <c r="S723" s="107"/>
      <c r="T723" s="107"/>
      <c r="U723" s="110"/>
      <c r="V723" s="110"/>
      <c r="W723" s="107"/>
      <c r="X723" s="107"/>
      <c r="Y723" s="107"/>
      <c r="Z723" s="107"/>
      <c r="AA723" s="107"/>
      <c r="AB723" s="107"/>
      <c r="AC723" s="107"/>
      <c r="AD723" s="107"/>
      <c r="AE723" s="107"/>
      <c r="AF723" s="107"/>
      <c r="AG723" s="107"/>
      <c r="AH723" s="107"/>
      <c r="AI723" s="111"/>
      <c r="AJ723" s="111"/>
      <c r="AK723" s="111"/>
      <c r="AL723" s="111"/>
      <c r="AM723" s="112"/>
      <c r="AN723" s="112"/>
      <c r="AO723" s="5"/>
      <c r="AP723" s="112"/>
      <c r="AQ723" s="5"/>
      <c r="AR723" s="5"/>
      <c r="AS723" s="5"/>
      <c r="AT723" s="5"/>
      <c r="AU723" s="112"/>
      <c r="AV723" s="112"/>
    </row>
    <row r="724" spans="1:48">
      <c r="A724" s="107"/>
      <c r="B724" s="107"/>
      <c r="C724" s="107"/>
      <c r="D724" s="113"/>
      <c r="E724" s="107"/>
      <c r="F724" s="109"/>
      <c r="G724" s="109"/>
      <c r="H724" s="107"/>
      <c r="I724" s="109"/>
      <c r="J724" s="107"/>
      <c r="K724" s="107"/>
      <c r="L724" s="107"/>
      <c r="M724" s="109"/>
      <c r="N724" s="108"/>
      <c r="O724" s="107"/>
      <c r="P724" s="107"/>
      <c r="Q724" s="107"/>
      <c r="R724" s="109"/>
      <c r="S724" s="107"/>
      <c r="T724" s="107"/>
      <c r="U724" s="110"/>
      <c r="V724" s="110"/>
      <c r="W724" s="107"/>
      <c r="X724" s="107"/>
      <c r="Y724" s="107"/>
      <c r="Z724" s="107"/>
      <c r="AA724" s="107"/>
      <c r="AB724" s="107"/>
      <c r="AC724" s="107"/>
      <c r="AD724" s="107"/>
      <c r="AE724" s="107"/>
      <c r="AF724" s="107"/>
      <c r="AG724" s="107"/>
      <c r="AH724" s="107"/>
      <c r="AI724" s="111"/>
      <c r="AJ724" s="111"/>
      <c r="AK724" s="111"/>
      <c r="AL724" s="111"/>
      <c r="AM724" s="112"/>
      <c r="AN724" s="112"/>
      <c r="AO724" s="5"/>
      <c r="AP724" s="112"/>
      <c r="AQ724" s="5"/>
      <c r="AR724" s="5"/>
      <c r="AS724" s="5"/>
      <c r="AT724" s="5"/>
      <c r="AU724" s="112"/>
      <c r="AV724" s="112"/>
    </row>
    <row r="725" spans="1:48">
      <c r="A725" s="107"/>
      <c r="B725" s="107"/>
      <c r="C725" s="107"/>
      <c r="D725" s="113"/>
      <c r="E725" s="107"/>
      <c r="F725" s="109"/>
      <c r="G725" s="109"/>
      <c r="H725" s="107"/>
      <c r="I725" s="109"/>
      <c r="J725" s="107"/>
      <c r="K725" s="107"/>
      <c r="L725" s="107"/>
      <c r="M725" s="109"/>
      <c r="N725" s="108"/>
      <c r="O725" s="107"/>
      <c r="P725" s="107"/>
      <c r="Q725" s="107"/>
      <c r="R725" s="109"/>
      <c r="S725" s="107"/>
      <c r="T725" s="107"/>
      <c r="U725" s="110"/>
      <c r="V725" s="110"/>
      <c r="W725" s="107"/>
      <c r="X725" s="107"/>
      <c r="Y725" s="107"/>
      <c r="Z725" s="107"/>
      <c r="AA725" s="107"/>
      <c r="AB725" s="107"/>
      <c r="AC725" s="107"/>
      <c r="AD725" s="107"/>
      <c r="AE725" s="107"/>
      <c r="AF725" s="107"/>
      <c r="AG725" s="107"/>
      <c r="AH725" s="107"/>
      <c r="AI725" s="111"/>
      <c r="AJ725" s="111"/>
      <c r="AK725" s="111"/>
      <c r="AL725" s="111"/>
      <c r="AM725" s="112"/>
      <c r="AN725" s="112"/>
      <c r="AO725" s="5"/>
      <c r="AP725" s="112"/>
      <c r="AQ725" s="5"/>
      <c r="AR725" s="5"/>
      <c r="AS725" s="5"/>
      <c r="AT725" s="5"/>
      <c r="AU725" s="112"/>
      <c r="AV725" s="112"/>
    </row>
    <row r="726" spans="1:48">
      <c r="A726" s="107"/>
      <c r="B726" s="107"/>
      <c r="C726" s="107"/>
      <c r="D726" s="113"/>
      <c r="E726" s="107"/>
      <c r="F726" s="109"/>
      <c r="G726" s="109"/>
      <c r="H726" s="107"/>
      <c r="I726" s="109"/>
      <c r="J726" s="107"/>
      <c r="K726" s="107"/>
      <c r="L726" s="107"/>
      <c r="M726" s="109"/>
      <c r="N726" s="108"/>
      <c r="O726" s="107"/>
      <c r="P726" s="107"/>
      <c r="Q726" s="107"/>
      <c r="R726" s="109"/>
      <c r="S726" s="107"/>
      <c r="T726" s="107"/>
      <c r="U726" s="110"/>
      <c r="V726" s="110"/>
      <c r="W726" s="107"/>
      <c r="X726" s="107"/>
      <c r="Y726" s="107"/>
      <c r="Z726" s="107"/>
      <c r="AA726" s="107"/>
      <c r="AB726" s="107"/>
      <c r="AC726" s="107"/>
      <c r="AD726" s="107"/>
      <c r="AE726" s="107"/>
      <c r="AF726" s="107"/>
      <c r="AG726" s="107"/>
      <c r="AH726" s="107"/>
      <c r="AI726" s="111"/>
      <c r="AJ726" s="111"/>
      <c r="AK726" s="111"/>
      <c r="AL726" s="111"/>
      <c r="AM726" s="112"/>
      <c r="AN726" s="112"/>
      <c r="AO726" s="5"/>
      <c r="AP726" s="112"/>
      <c r="AQ726" s="5"/>
      <c r="AR726" s="5"/>
      <c r="AS726" s="5"/>
      <c r="AT726" s="5"/>
      <c r="AU726" s="112"/>
      <c r="AV726" s="112"/>
    </row>
    <row r="727" spans="1:48">
      <c r="A727" s="107"/>
      <c r="B727" s="107"/>
      <c r="C727" s="107"/>
      <c r="D727" s="113"/>
      <c r="E727" s="107"/>
      <c r="F727" s="109"/>
      <c r="G727" s="109"/>
      <c r="H727" s="107"/>
      <c r="I727" s="109"/>
      <c r="J727" s="107"/>
      <c r="K727" s="107"/>
      <c r="L727" s="107"/>
      <c r="M727" s="109"/>
      <c r="N727" s="108"/>
      <c r="O727" s="107"/>
      <c r="P727" s="107"/>
      <c r="Q727" s="107"/>
      <c r="R727" s="109"/>
      <c r="S727" s="107"/>
      <c r="T727" s="107"/>
      <c r="U727" s="110"/>
      <c r="V727" s="110"/>
      <c r="W727" s="107"/>
      <c r="X727" s="107"/>
      <c r="Y727" s="107"/>
      <c r="Z727" s="107"/>
      <c r="AA727" s="107"/>
      <c r="AB727" s="107"/>
      <c r="AC727" s="107"/>
      <c r="AD727" s="107"/>
      <c r="AE727" s="107"/>
      <c r="AF727" s="107"/>
      <c r="AG727" s="107"/>
      <c r="AH727" s="107"/>
      <c r="AI727" s="111"/>
      <c r="AJ727" s="111"/>
      <c r="AK727" s="111"/>
      <c r="AL727" s="111"/>
      <c r="AM727" s="112"/>
      <c r="AN727" s="112"/>
      <c r="AO727" s="5"/>
      <c r="AP727" s="112"/>
      <c r="AQ727" s="5"/>
      <c r="AR727" s="5"/>
      <c r="AS727" s="5"/>
      <c r="AT727" s="5"/>
      <c r="AU727" s="112"/>
      <c r="AV727" s="112"/>
    </row>
    <row r="728" spans="1:48">
      <c r="A728" s="107"/>
      <c r="B728" s="107"/>
      <c r="C728" s="107"/>
      <c r="D728" s="113"/>
      <c r="E728" s="107"/>
      <c r="F728" s="109"/>
      <c r="G728" s="109"/>
      <c r="H728" s="107"/>
      <c r="I728" s="109"/>
      <c r="J728" s="107"/>
      <c r="K728" s="107"/>
      <c r="L728" s="107"/>
      <c r="M728" s="109"/>
      <c r="N728" s="108"/>
      <c r="O728" s="107"/>
      <c r="P728" s="107"/>
      <c r="Q728" s="107"/>
      <c r="R728" s="109"/>
      <c r="S728" s="107"/>
      <c r="T728" s="107"/>
      <c r="U728" s="110"/>
      <c r="V728" s="110"/>
      <c r="W728" s="107"/>
      <c r="X728" s="107"/>
      <c r="Y728" s="107"/>
      <c r="Z728" s="107"/>
      <c r="AA728" s="107"/>
      <c r="AB728" s="107"/>
      <c r="AC728" s="107"/>
      <c r="AD728" s="107"/>
      <c r="AE728" s="107"/>
      <c r="AF728" s="107"/>
      <c r="AG728" s="107"/>
      <c r="AH728" s="107"/>
      <c r="AI728" s="111"/>
      <c r="AJ728" s="111"/>
      <c r="AK728" s="111"/>
      <c r="AL728" s="111"/>
      <c r="AM728" s="112"/>
      <c r="AN728" s="112"/>
      <c r="AO728" s="5"/>
      <c r="AP728" s="112"/>
      <c r="AQ728" s="5"/>
      <c r="AR728" s="5"/>
      <c r="AS728" s="5"/>
      <c r="AT728" s="5"/>
      <c r="AU728" s="112"/>
      <c r="AV728" s="112"/>
    </row>
    <row r="729" spans="1:48">
      <c r="A729" s="107"/>
      <c r="B729" s="107"/>
      <c r="C729" s="107"/>
      <c r="D729" s="113"/>
      <c r="E729" s="107"/>
      <c r="F729" s="109"/>
      <c r="G729" s="109"/>
      <c r="H729" s="107"/>
      <c r="I729" s="109"/>
      <c r="J729" s="107"/>
      <c r="K729" s="107"/>
      <c r="L729" s="107"/>
      <c r="M729" s="109"/>
      <c r="N729" s="108"/>
      <c r="O729" s="107"/>
      <c r="P729" s="107"/>
      <c r="Q729" s="107"/>
      <c r="R729" s="109"/>
      <c r="S729" s="107"/>
      <c r="T729" s="107"/>
      <c r="U729" s="110"/>
      <c r="V729" s="110"/>
      <c r="W729" s="107"/>
      <c r="X729" s="107"/>
      <c r="Y729" s="107"/>
      <c r="Z729" s="107"/>
      <c r="AA729" s="107"/>
      <c r="AB729" s="107"/>
      <c r="AC729" s="107"/>
      <c r="AD729" s="107"/>
      <c r="AE729" s="107"/>
      <c r="AF729" s="107"/>
      <c r="AG729" s="107"/>
      <c r="AH729" s="107"/>
      <c r="AI729" s="111"/>
      <c r="AJ729" s="111"/>
      <c r="AK729" s="111"/>
      <c r="AL729" s="111"/>
      <c r="AM729" s="112"/>
      <c r="AN729" s="112"/>
      <c r="AO729" s="5"/>
      <c r="AP729" s="112"/>
      <c r="AQ729" s="5"/>
      <c r="AR729" s="5"/>
      <c r="AS729" s="5"/>
      <c r="AT729" s="5"/>
      <c r="AU729" s="112"/>
      <c r="AV729" s="112"/>
    </row>
    <row r="730" spans="1:48">
      <c r="A730" s="107"/>
      <c r="B730" s="107"/>
      <c r="C730" s="107"/>
      <c r="D730" s="113"/>
      <c r="E730" s="107"/>
      <c r="F730" s="109"/>
      <c r="G730" s="109"/>
      <c r="H730" s="107"/>
      <c r="I730" s="109"/>
      <c r="J730" s="107"/>
      <c r="K730" s="107"/>
      <c r="L730" s="107"/>
      <c r="M730" s="109"/>
      <c r="N730" s="108"/>
      <c r="O730" s="107"/>
      <c r="P730" s="107"/>
      <c r="Q730" s="107"/>
      <c r="R730" s="109"/>
      <c r="S730" s="107"/>
      <c r="T730" s="107"/>
      <c r="U730" s="110"/>
      <c r="V730" s="110"/>
      <c r="W730" s="107"/>
      <c r="X730" s="107"/>
      <c r="Y730" s="107"/>
      <c r="Z730" s="107"/>
      <c r="AA730" s="107"/>
      <c r="AB730" s="107"/>
      <c r="AC730" s="107"/>
      <c r="AD730" s="107"/>
      <c r="AE730" s="107"/>
      <c r="AF730" s="107"/>
      <c r="AG730" s="107"/>
      <c r="AH730" s="107"/>
      <c r="AI730" s="111"/>
      <c r="AJ730" s="111"/>
      <c r="AK730" s="111"/>
      <c r="AL730" s="111"/>
      <c r="AM730" s="112"/>
      <c r="AN730" s="112"/>
      <c r="AO730" s="5"/>
      <c r="AP730" s="112"/>
      <c r="AQ730" s="5"/>
      <c r="AR730" s="5"/>
      <c r="AS730" s="5"/>
      <c r="AT730" s="5"/>
      <c r="AU730" s="112"/>
      <c r="AV730" s="112"/>
    </row>
    <row r="731" spans="1:48">
      <c r="A731" s="107"/>
      <c r="B731" s="107"/>
      <c r="C731" s="107"/>
      <c r="D731" s="113"/>
      <c r="E731" s="107"/>
      <c r="F731" s="109"/>
      <c r="G731" s="109"/>
      <c r="H731" s="107"/>
      <c r="I731" s="109"/>
      <c r="J731" s="107"/>
      <c r="K731" s="107"/>
      <c r="L731" s="107"/>
      <c r="M731" s="109"/>
      <c r="N731" s="108"/>
      <c r="O731" s="107"/>
      <c r="P731" s="107"/>
      <c r="Q731" s="107"/>
      <c r="R731" s="109"/>
      <c r="S731" s="107"/>
      <c r="T731" s="107"/>
      <c r="U731" s="110"/>
      <c r="V731" s="110"/>
      <c r="W731" s="107"/>
      <c r="X731" s="107"/>
      <c r="Y731" s="107"/>
      <c r="Z731" s="107"/>
      <c r="AA731" s="107"/>
      <c r="AB731" s="107"/>
      <c r="AC731" s="107"/>
      <c r="AD731" s="107"/>
      <c r="AE731" s="107"/>
      <c r="AF731" s="107"/>
      <c r="AG731" s="107"/>
      <c r="AH731" s="107"/>
      <c r="AI731" s="111"/>
      <c r="AJ731" s="111"/>
      <c r="AK731" s="111"/>
      <c r="AL731" s="111"/>
      <c r="AM731" s="112"/>
      <c r="AN731" s="112"/>
      <c r="AO731" s="5"/>
      <c r="AP731" s="112"/>
      <c r="AQ731" s="5"/>
      <c r="AR731" s="5"/>
      <c r="AS731" s="5"/>
      <c r="AT731" s="5"/>
      <c r="AU731" s="112"/>
      <c r="AV731" s="112"/>
    </row>
    <row r="732" spans="1:48">
      <c r="A732" s="107"/>
      <c r="B732" s="107"/>
      <c r="C732" s="107"/>
      <c r="D732" s="113"/>
      <c r="E732" s="107"/>
      <c r="F732" s="109"/>
      <c r="G732" s="109"/>
      <c r="H732" s="107"/>
      <c r="I732" s="109"/>
      <c r="J732" s="107"/>
      <c r="K732" s="107"/>
      <c r="L732" s="107"/>
      <c r="M732" s="109"/>
      <c r="N732" s="108"/>
      <c r="O732" s="107"/>
      <c r="P732" s="107"/>
      <c r="Q732" s="107"/>
      <c r="R732" s="109"/>
      <c r="S732" s="107"/>
      <c r="T732" s="107"/>
      <c r="U732" s="110"/>
      <c r="V732" s="110"/>
      <c r="W732" s="107"/>
      <c r="X732" s="107"/>
      <c r="Y732" s="107"/>
      <c r="Z732" s="107"/>
      <c r="AA732" s="107"/>
      <c r="AB732" s="107"/>
      <c r="AC732" s="107"/>
      <c r="AD732" s="107"/>
      <c r="AE732" s="107"/>
      <c r="AF732" s="107"/>
      <c r="AG732" s="107"/>
      <c r="AH732" s="107"/>
      <c r="AI732" s="111"/>
      <c r="AJ732" s="111"/>
      <c r="AK732" s="111"/>
      <c r="AL732" s="111"/>
      <c r="AM732" s="112"/>
      <c r="AN732" s="112"/>
      <c r="AO732" s="5"/>
      <c r="AP732" s="112"/>
      <c r="AQ732" s="5"/>
      <c r="AR732" s="5"/>
      <c r="AS732" s="5"/>
      <c r="AT732" s="5"/>
      <c r="AU732" s="112"/>
      <c r="AV732" s="112"/>
    </row>
    <row r="733" spans="1:48">
      <c r="A733" s="107"/>
      <c r="B733" s="107"/>
      <c r="C733" s="107"/>
      <c r="D733" s="113"/>
      <c r="E733" s="107"/>
      <c r="F733" s="109"/>
      <c r="G733" s="109"/>
      <c r="H733" s="107"/>
      <c r="I733" s="109"/>
      <c r="J733" s="107"/>
      <c r="K733" s="107"/>
      <c r="L733" s="107"/>
      <c r="M733" s="109"/>
      <c r="N733" s="108"/>
      <c r="O733" s="107"/>
      <c r="P733" s="107"/>
      <c r="Q733" s="107"/>
      <c r="R733" s="109"/>
      <c r="S733" s="107"/>
      <c r="T733" s="107"/>
      <c r="U733" s="110"/>
      <c r="V733" s="110"/>
      <c r="W733" s="107"/>
      <c r="X733" s="107"/>
      <c r="Y733" s="107"/>
      <c r="Z733" s="107"/>
      <c r="AA733" s="107"/>
      <c r="AB733" s="107"/>
      <c r="AC733" s="107"/>
      <c r="AD733" s="107"/>
      <c r="AE733" s="107"/>
      <c r="AF733" s="107"/>
      <c r="AG733" s="107"/>
      <c r="AH733" s="107"/>
      <c r="AI733" s="111"/>
      <c r="AJ733" s="111"/>
      <c r="AK733" s="111"/>
      <c r="AL733" s="111"/>
      <c r="AM733" s="112"/>
      <c r="AN733" s="112"/>
      <c r="AO733" s="5"/>
      <c r="AP733" s="112"/>
      <c r="AQ733" s="5"/>
      <c r="AR733" s="5"/>
      <c r="AS733" s="5"/>
      <c r="AT733" s="5"/>
      <c r="AU733" s="112"/>
      <c r="AV733" s="112"/>
    </row>
    <row r="734" spans="1:48">
      <c r="A734" s="107"/>
      <c r="B734" s="107"/>
      <c r="C734" s="107"/>
      <c r="D734" s="113"/>
      <c r="E734" s="107"/>
      <c r="F734" s="109"/>
      <c r="G734" s="109"/>
      <c r="H734" s="107"/>
      <c r="I734" s="109"/>
      <c r="J734" s="107"/>
      <c r="K734" s="107"/>
      <c r="L734" s="107"/>
      <c r="M734" s="109"/>
      <c r="N734" s="108"/>
      <c r="O734" s="107"/>
      <c r="P734" s="107"/>
      <c r="Q734" s="107"/>
      <c r="R734" s="109"/>
      <c r="S734" s="107"/>
      <c r="T734" s="107"/>
      <c r="U734" s="110"/>
      <c r="V734" s="110"/>
      <c r="W734" s="107"/>
      <c r="X734" s="107"/>
      <c r="Y734" s="107"/>
      <c r="Z734" s="107"/>
      <c r="AA734" s="107"/>
      <c r="AB734" s="107"/>
      <c r="AC734" s="107"/>
      <c r="AD734" s="107"/>
      <c r="AE734" s="107"/>
      <c r="AF734" s="107"/>
      <c r="AG734" s="107"/>
      <c r="AH734" s="107"/>
      <c r="AI734" s="111"/>
      <c r="AJ734" s="111"/>
      <c r="AK734" s="111"/>
      <c r="AL734" s="111"/>
      <c r="AM734" s="112"/>
      <c r="AN734" s="112"/>
      <c r="AO734" s="5"/>
      <c r="AP734" s="112"/>
      <c r="AQ734" s="5"/>
      <c r="AR734" s="5"/>
      <c r="AS734" s="5"/>
      <c r="AT734" s="5"/>
      <c r="AU734" s="112"/>
      <c r="AV734" s="112"/>
    </row>
    <row r="735" spans="1:48">
      <c r="A735" s="107"/>
      <c r="B735" s="107"/>
      <c r="C735" s="107"/>
      <c r="D735" s="113"/>
      <c r="E735" s="107"/>
      <c r="F735" s="109"/>
      <c r="G735" s="109"/>
      <c r="H735" s="107"/>
      <c r="I735" s="109"/>
      <c r="J735" s="107"/>
      <c r="K735" s="107"/>
      <c r="L735" s="107"/>
      <c r="M735" s="109"/>
      <c r="N735" s="108"/>
      <c r="O735" s="107"/>
      <c r="P735" s="107"/>
      <c r="Q735" s="107"/>
      <c r="R735" s="109"/>
      <c r="S735" s="107"/>
      <c r="T735" s="107"/>
      <c r="U735" s="110"/>
      <c r="V735" s="110"/>
      <c r="W735" s="107"/>
      <c r="X735" s="107"/>
      <c r="Y735" s="107"/>
      <c r="Z735" s="107"/>
      <c r="AA735" s="107"/>
      <c r="AB735" s="107"/>
      <c r="AC735" s="107"/>
      <c r="AD735" s="107"/>
      <c r="AE735" s="107"/>
      <c r="AF735" s="107"/>
      <c r="AG735" s="107"/>
      <c r="AH735" s="107"/>
      <c r="AI735" s="111"/>
      <c r="AJ735" s="111"/>
      <c r="AK735" s="111"/>
      <c r="AL735" s="111"/>
      <c r="AM735" s="112"/>
      <c r="AN735" s="112"/>
      <c r="AO735" s="5"/>
      <c r="AP735" s="112"/>
      <c r="AQ735" s="5"/>
      <c r="AR735" s="5"/>
      <c r="AS735" s="5"/>
      <c r="AT735" s="5"/>
      <c r="AU735" s="112"/>
      <c r="AV735" s="112"/>
    </row>
    <row r="736" spans="1:48">
      <c r="A736" s="107"/>
      <c r="B736" s="107"/>
      <c r="C736" s="107"/>
      <c r="D736" s="113"/>
      <c r="E736" s="107"/>
      <c r="F736" s="109"/>
      <c r="G736" s="109"/>
      <c r="H736" s="107"/>
      <c r="I736" s="109"/>
      <c r="J736" s="107"/>
      <c r="K736" s="107"/>
      <c r="L736" s="107"/>
      <c r="M736" s="109"/>
      <c r="N736" s="108"/>
      <c r="O736" s="107"/>
      <c r="P736" s="107"/>
      <c r="Q736" s="107"/>
      <c r="R736" s="109"/>
      <c r="S736" s="107"/>
      <c r="T736" s="107"/>
      <c r="U736" s="110"/>
      <c r="V736" s="110"/>
      <c r="W736" s="107"/>
      <c r="X736" s="107"/>
      <c r="Y736" s="107"/>
      <c r="Z736" s="107"/>
      <c r="AA736" s="107"/>
      <c r="AB736" s="107"/>
      <c r="AC736" s="107"/>
      <c r="AD736" s="107"/>
      <c r="AE736" s="107"/>
      <c r="AF736" s="107"/>
      <c r="AG736" s="107"/>
      <c r="AH736" s="107"/>
      <c r="AI736" s="111"/>
      <c r="AJ736" s="111"/>
      <c r="AK736" s="111"/>
      <c r="AL736" s="111"/>
      <c r="AM736" s="112"/>
      <c r="AN736" s="112"/>
      <c r="AO736" s="5"/>
      <c r="AP736" s="112"/>
      <c r="AQ736" s="5"/>
      <c r="AR736" s="5"/>
      <c r="AS736" s="5"/>
      <c r="AT736" s="5"/>
      <c r="AU736" s="112"/>
      <c r="AV736" s="112"/>
    </row>
    <row r="737" spans="1:48">
      <c r="A737" s="107"/>
      <c r="B737" s="107"/>
      <c r="C737" s="107"/>
      <c r="D737" s="113"/>
      <c r="E737" s="107"/>
      <c r="F737" s="109"/>
      <c r="G737" s="109"/>
      <c r="H737" s="107"/>
      <c r="I737" s="109"/>
      <c r="J737" s="107"/>
      <c r="K737" s="107"/>
      <c r="L737" s="107"/>
      <c r="M737" s="109"/>
      <c r="N737" s="108"/>
      <c r="O737" s="107"/>
      <c r="P737" s="107"/>
      <c r="Q737" s="107"/>
      <c r="R737" s="109"/>
      <c r="S737" s="107"/>
      <c r="T737" s="107"/>
      <c r="U737" s="110"/>
      <c r="V737" s="110"/>
      <c r="W737" s="107"/>
      <c r="X737" s="107"/>
      <c r="Y737" s="107"/>
      <c r="Z737" s="107"/>
      <c r="AA737" s="107"/>
      <c r="AB737" s="107"/>
      <c r="AC737" s="107"/>
      <c r="AD737" s="107"/>
      <c r="AE737" s="107"/>
      <c r="AF737" s="107"/>
      <c r="AG737" s="107"/>
      <c r="AH737" s="107"/>
      <c r="AI737" s="111"/>
      <c r="AJ737" s="111"/>
      <c r="AK737" s="111"/>
      <c r="AL737" s="111"/>
      <c r="AM737" s="112"/>
      <c r="AN737" s="112"/>
      <c r="AO737" s="5"/>
      <c r="AP737" s="112"/>
      <c r="AQ737" s="5"/>
      <c r="AR737" s="5"/>
      <c r="AS737" s="5"/>
      <c r="AT737" s="5"/>
      <c r="AU737" s="112"/>
      <c r="AV737" s="112"/>
    </row>
    <row r="738" spans="1:48">
      <c r="A738" s="107"/>
      <c r="B738" s="107"/>
      <c r="C738" s="107"/>
      <c r="D738" s="113"/>
      <c r="E738" s="107"/>
      <c r="F738" s="109"/>
      <c r="G738" s="109"/>
      <c r="H738" s="107"/>
      <c r="I738" s="109"/>
      <c r="J738" s="107"/>
      <c r="K738" s="107"/>
      <c r="L738" s="107"/>
      <c r="M738" s="109"/>
      <c r="N738" s="108"/>
      <c r="O738" s="107"/>
      <c r="P738" s="107"/>
      <c r="Q738" s="107"/>
      <c r="R738" s="109"/>
      <c r="S738" s="107"/>
      <c r="T738" s="107"/>
      <c r="U738" s="110"/>
      <c r="V738" s="110"/>
      <c r="W738" s="107"/>
      <c r="X738" s="107"/>
      <c r="Y738" s="107"/>
      <c r="Z738" s="107"/>
      <c r="AA738" s="107"/>
      <c r="AB738" s="107"/>
      <c r="AC738" s="107"/>
      <c r="AD738" s="107"/>
      <c r="AE738" s="107"/>
      <c r="AF738" s="107"/>
      <c r="AG738" s="107"/>
      <c r="AH738" s="107"/>
      <c r="AI738" s="111"/>
      <c r="AJ738" s="111"/>
      <c r="AK738" s="111"/>
      <c r="AL738" s="111"/>
      <c r="AM738" s="112"/>
      <c r="AN738" s="112"/>
      <c r="AO738" s="5"/>
      <c r="AP738" s="112"/>
      <c r="AQ738" s="5"/>
      <c r="AR738" s="5"/>
      <c r="AS738" s="5"/>
      <c r="AT738" s="5"/>
      <c r="AU738" s="112"/>
      <c r="AV738" s="112"/>
    </row>
    <row r="739" spans="1:48">
      <c r="A739" s="107"/>
      <c r="B739" s="107"/>
      <c r="C739" s="107"/>
      <c r="D739" s="113"/>
      <c r="E739" s="107"/>
      <c r="F739" s="109"/>
      <c r="G739" s="109"/>
      <c r="H739" s="107"/>
      <c r="I739" s="109"/>
      <c r="J739" s="107"/>
      <c r="K739" s="107"/>
      <c r="L739" s="107"/>
      <c r="M739" s="109"/>
      <c r="N739" s="108"/>
      <c r="O739" s="107"/>
      <c r="P739" s="107"/>
      <c r="Q739" s="107"/>
      <c r="R739" s="109"/>
      <c r="S739" s="107"/>
      <c r="T739" s="107"/>
      <c r="U739" s="110"/>
      <c r="V739" s="110"/>
      <c r="W739" s="107"/>
      <c r="X739" s="107"/>
      <c r="Y739" s="107"/>
      <c r="Z739" s="107"/>
      <c r="AA739" s="107"/>
      <c r="AB739" s="107"/>
      <c r="AC739" s="107"/>
      <c r="AD739" s="107"/>
      <c r="AE739" s="107"/>
      <c r="AF739" s="107"/>
      <c r="AG739" s="107"/>
      <c r="AH739" s="107"/>
      <c r="AI739" s="111"/>
      <c r="AJ739" s="111"/>
      <c r="AK739" s="111"/>
      <c r="AL739" s="111"/>
      <c r="AM739" s="112"/>
      <c r="AN739" s="112"/>
      <c r="AO739" s="5"/>
      <c r="AP739" s="112"/>
      <c r="AQ739" s="5"/>
      <c r="AR739" s="5"/>
      <c r="AS739" s="5"/>
      <c r="AT739" s="5"/>
      <c r="AU739" s="112"/>
      <c r="AV739" s="112"/>
    </row>
    <row r="740" spans="1:48">
      <c r="A740" s="107"/>
      <c r="B740" s="107"/>
      <c r="C740" s="107"/>
      <c r="D740" s="113"/>
      <c r="E740" s="107"/>
      <c r="F740" s="109"/>
      <c r="G740" s="109"/>
      <c r="H740" s="107"/>
      <c r="I740" s="109"/>
      <c r="J740" s="107"/>
      <c r="K740" s="107"/>
      <c r="L740" s="107"/>
      <c r="M740" s="109"/>
      <c r="N740" s="108"/>
      <c r="O740" s="107"/>
      <c r="P740" s="107"/>
      <c r="Q740" s="107"/>
      <c r="R740" s="109"/>
      <c r="S740" s="107"/>
      <c r="T740" s="107"/>
      <c r="U740" s="110"/>
      <c r="V740" s="110"/>
      <c r="W740" s="107"/>
      <c r="X740" s="107"/>
      <c r="Y740" s="107"/>
      <c r="Z740" s="107"/>
      <c r="AA740" s="107"/>
      <c r="AB740" s="107"/>
      <c r="AC740" s="107"/>
      <c r="AD740" s="107"/>
      <c r="AE740" s="107"/>
      <c r="AF740" s="107"/>
      <c r="AG740" s="107"/>
      <c r="AH740" s="107"/>
      <c r="AI740" s="111"/>
      <c r="AJ740" s="111"/>
      <c r="AK740" s="111"/>
      <c r="AL740" s="111"/>
      <c r="AM740" s="112"/>
      <c r="AN740" s="112"/>
      <c r="AO740" s="5"/>
      <c r="AP740" s="112"/>
      <c r="AQ740" s="5"/>
      <c r="AR740" s="5"/>
      <c r="AS740" s="5"/>
      <c r="AT740" s="5"/>
      <c r="AU740" s="112"/>
      <c r="AV740" s="112"/>
    </row>
    <row r="741" spans="1:48">
      <c r="A741" s="107"/>
      <c r="B741" s="107"/>
      <c r="C741" s="107"/>
      <c r="D741" s="113"/>
      <c r="E741" s="107"/>
      <c r="F741" s="109"/>
      <c r="G741" s="109"/>
      <c r="H741" s="107"/>
      <c r="I741" s="109"/>
      <c r="J741" s="107"/>
      <c r="K741" s="107"/>
      <c r="L741" s="107"/>
      <c r="M741" s="109"/>
      <c r="N741" s="108"/>
      <c r="O741" s="107"/>
      <c r="P741" s="107"/>
      <c r="Q741" s="107"/>
      <c r="R741" s="109"/>
      <c r="S741" s="107"/>
      <c r="T741" s="107"/>
      <c r="U741" s="110"/>
      <c r="V741" s="110"/>
      <c r="W741" s="107"/>
      <c r="X741" s="107"/>
      <c r="Y741" s="107"/>
      <c r="Z741" s="107"/>
      <c r="AA741" s="107"/>
      <c r="AB741" s="107"/>
      <c r="AC741" s="107"/>
      <c r="AD741" s="107"/>
      <c r="AE741" s="107"/>
      <c r="AF741" s="107"/>
      <c r="AG741" s="107"/>
      <c r="AH741" s="107"/>
      <c r="AI741" s="111"/>
      <c r="AJ741" s="111"/>
      <c r="AK741" s="111"/>
      <c r="AL741" s="111"/>
      <c r="AM741" s="112"/>
      <c r="AN741" s="112"/>
      <c r="AO741" s="5"/>
      <c r="AP741" s="112"/>
      <c r="AQ741" s="5"/>
      <c r="AR741" s="5"/>
      <c r="AS741" s="5"/>
      <c r="AT741" s="5"/>
      <c r="AU741" s="112"/>
      <c r="AV741" s="112"/>
    </row>
    <row r="742" spans="1:48">
      <c r="A742" s="107"/>
      <c r="B742" s="107"/>
      <c r="C742" s="107"/>
      <c r="D742" s="113"/>
      <c r="E742" s="107"/>
      <c r="F742" s="109"/>
      <c r="G742" s="109"/>
      <c r="H742" s="107"/>
      <c r="I742" s="109"/>
      <c r="J742" s="107"/>
      <c r="K742" s="107"/>
      <c r="L742" s="107"/>
      <c r="M742" s="109"/>
      <c r="N742" s="108"/>
      <c r="O742" s="107"/>
      <c r="P742" s="107"/>
      <c r="Q742" s="107"/>
      <c r="R742" s="109"/>
      <c r="S742" s="107"/>
      <c r="T742" s="107"/>
      <c r="U742" s="110"/>
      <c r="V742" s="110"/>
      <c r="W742" s="107"/>
      <c r="X742" s="107"/>
      <c r="Y742" s="107"/>
      <c r="Z742" s="107"/>
      <c r="AA742" s="107"/>
      <c r="AB742" s="107"/>
      <c r="AC742" s="107"/>
      <c r="AD742" s="107"/>
      <c r="AE742" s="107"/>
      <c r="AF742" s="107"/>
      <c r="AG742" s="107"/>
      <c r="AH742" s="107"/>
      <c r="AI742" s="111"/>
      <c r="AJ742" s="111"/>
      <c r="AK742" s="111"/>
      <c r="AL742" s="111"/>
      <c r="AM742" s="112"/>
      <c r="AN742" s="112"/>
      <c r="AO742" s="5"/>
      <c r="AP742" s="112"/>
      <c r="AQ742" s="5"/>
      <c r="AR742" s="5"/>
      <c r="AS742" s="5"/>
      <c r="AT742" s="5"/>
      <c r="AU742" s="112"/>
      <c r="AV742" s="112"/>
    </row>
    <row r="743" spans="1:48">
      <c r="A743" s="107"/>
      <c r="B743" s="107"/>
      <c r="C743" s="107"/>
      <c r="D743" s="113"/>
      <c r="E743" s="107"/>
      <c r="F743" s="109"/>
      <c r="G743" s="109"/>
      <c r="H743" s="107"/>
      <c r="I743" s="109"/>
      <c r="J743" s="107"/>
      <c r="K743" s="107"/>
      <c r="L743" s="107"/>
      <c r="M743" s="109"/>
      <c r="N743" s="108"/>
      <c r="O743" s="107"/>
      <c r="P743" s="107"/>
      <c r="Q743" s="107"/>
      <c r="R743" s="109"/>
      <c r="S743" s="107"/>
      <c r="T743" s="107"/>
      <c r="U743" s="110"/>
      <c r="V743" s="110"/>
      <c r="W743" s="107"/>
      <c r="X743" s="107"/>
      <c r="Y743" s="107"/>
      <c r="Z743" s="107"/>
      <c r="AA743" s="107"/>
      <c r="AB743" s="107"/>
      <c r="AC743" s="107"/>
      <c r="AD743" s="107"/>
      <c r="AE743" s="107"/>
      <c r="AF743" s="107"/>
      <c r="AG743" s="107"/>
      <c r="AH743" s="107"/>
      <c r="AI743" s="111"/>
      <c r="AJ743" s="111"/>
      <c r="AK743" s="111"/>
      <c r="AL743" s="111"/>
      <c r="AM743" s="112"/>
      <c r="AN743" s="112"/>
      <c r="AO743" s="5"/>
      <c r="AP743" s="112"/>
      <c r="AQ743" s="5"/>
      <c r="AR743" s="5"/>
      <c r="AS743" s="5"/>
      <c r="AT743" s="5"/>
      <c r="AU743" s="112"/>
      <c r="AV743" s="112"/>
    </row>
    <row r="744" spans="1:48">
      <c r="A744" s="107"/>
      <c r="B744" s="107"/>
      <c r="C744" s="107"/>
      <c r="D744" s="113"/>
      <c r="E744" s="107"/>
      <c r="F744" s="109"/>
      <c r="G744" s="109"/>
      <c r="H744" s="107"/>
      <c r="I744" s="109"/>
      <c r="J744" s="107"/>
      <c r="K744" s="107"/>
      <c r="L744" s="107"/>
      <c r="M744" s="109"/>
      <c r="N744" s="108"/>
      <c r="O744" s="107"/>
      <c r="P744" s="107"/>
      <c r="Q744" s="107"/>
      <c r="R744" s="109"/>
      <c r="S744" s="107"/>
      <c r="T744" s="107"/>
      <c r="U744" s="110"/>
      <c r="V744" s="110"/>
      <c r="W744" s="107"/>
      <c r="X744" s="107"/>
      <c r="Y744" s="107"/>
      <c r="Z744" s="107"/>
      <c r="AA744" s="107"/>
      <c r="AB744" s="107"/>
      <c r="AC744" s="107"/>
      <c r="AD744" s="107"/>
      <c r="AE744" s="107"/>
      <c r="AF744" s="107"/>
      <c r="AG744" s="107"/>
      <c r="AH744" s="107"/>
      <c r="AI744" s="111"/>
      <c r="AJ744" s="111"/>
      <c r="AK744" s="111"/>
      <c r="AL744" s="111"/>
      <c r="AM744" s="112"/>
      <c r="AN744" s="112"/>
      <c r="AO744" s="5"/>
      <c r="AP744" s="112"/>
      <c r="AQ744" s="5"/>
      <c r="AR744" s="5"/>
      <c r="AS744" s="5"/>
      <c r="AT744" s="5"/>
      <c r="AU744" s="112"/>
      <c r="AV744" s="112"/>
    </row>
    <row r="745" spans="1:48">
      <c r="A745" s="107"/>
      <c r="B745" s="107"/>
      <c r="C745" s="107"/>
      <c r="D745" s="113"/>
      <c r="E745" s="107"/>
      <c r="F745" s="109"/>
      <c r="G745" s="109"/>
      <c r="H745" s="107"/>
      <c r="I745" s="109"/>
      <c r="J745" s="107"/>
      <c r="K745" s="107"/>
      <c r="L745" s="107"/>
      <c r="M745" s="109"/>
      <c r="N745" s="108"/>
      <c r="O745" s="107"/>
      <c r="P745" s="107"/>
      <c r="Q745" s="107"/>
      <c r="R745" s="109"/>
      <c r="S745" s="107"/>
      <c r="T745" s="107"/>
      <c r="U745" s="110"/>
      <c r="V745" s="110"/>
      <c r="W745" s="107"/>
      <c r="X745" s="107"/>
      <c r="Y745" s="107"/>
      <c r="Z745" s="107"/>
      <c r="AA745" s="107"/>
      <c r="AB745" s="107"/>
      <c r="AC745" s="107"/>
      <c r="AD745" s="107"/>
      <c r="AE745" s="107"/>
      <c r="AF745" s="107"/>
      <c r="AG745" s="107"/>
      <c r="AH745" s="107"/>
      <c r="AI745" s="111"/>
      <c r="AJ745" s="111"/>
      <c r="AK745" s="111"/>
      <c r="AL745" s="111"/>
      <c r="AM745" s="112"/>
      <c r="AN745" s="112"/>
      <c r="AO745" s="5"/>
      <c r="AP745" s="112"/>
      <c r="AQ745" s="5"/>
      <c r="AR745" s="5"/>
      <c r="AS745" s="5"/>
      <c r="AT745" s="5"/>
      <c r="AU745" s="112"/>
      <c r="AV745" s="112"/>
    </row>
    <row r="746" spans="1:48">
      <c r="A746" s="107"/>
      <c r="B746" s="107"/>
      <c r="C746" s="107"/>
      <c r="D746" s="113"/>
      <c r="E746" s="107"/>
      <c r="F746" s="109"/>
      <c r="G746" s="109"/>
      <c r="H746" s="107"/>
      <c r="I746" s="109"/>
      <c r="J746" s="107"/>
      <c r="K746" s="107"/>
      <c r="L746" s="107"/>
      <c r="M746" s="109"/>
      <c r="N746" s="108"/>
      <c r="O746" s="107"/>
      <c r="P746" s="107"/>
      <c r="Q746" s="107"/>
      <c r="R746" s="109"/>
      <c r="S746" s="107"/>
      <c r="T746" s="107"/>
      <c r="U746" s="110"/>
      <c r="V746" s="110"/>
      <c r="W746" s="107"/>
      <c r="X746" s="107"/>
      <c r="Y746" s="107"/>
      <c r="Z746" s="107"/>
      <c r="AA746" s="107"/>
      <c r="AB746" s="107"/>
      <c r="AC746" s="107"/>
      <c r="AD746" s="107"/>
      <c r="AE746" s="107"/>
      <c r="AF746" s="107"/>
      <c r="AG746" s="107"/>
      <c r="AH746" s="107"/>
      <c r="AI746" s="111"/>
      <c r="AJ746" s="111"/>
      <c r="AK746" s="111"/>
      <c r="AL746" s="111"/>
      <c r="AM746" s="112"/>
      <c r="AN746" s="112"/>
      <c r="AO746" s="5"/>
      <c r="AP746" s="112"/>
      <c r="AQ746" s="5"/>
      <c r="AR746" s="5"/>
      <c r="AS746" s="5"/>
      <c r="AT746" s="5"/>
      <c r="AU746" s="112"/>
      <c r="AV746" s="112"/>
    </row>
    <row r="747" spans="1:48">
      <c r="A747" s="107"/>
      <c r="B747" s="107"/>
      <c r="C747" s="107"/>
      <c r="D747" s="113"/>
      <c r="E747" s="107"/>
      <c r="F747" s="109"/>
      <c r="G747" s="109"/>
      <c r="H747" s="107"/>
      <c r="I747" s="109"/>
      <c r="J747" s="107"/>
      <c r="K747" s="107"/>
      <c r="L747" s="107"/>
      <c r="M747" s="109"/>
      <c r="N747" s="108"/>
      <c r="O747" s="107"/>
      <c r="P747" s="107"/>
      <c r="Q747" s="107"/>
      <c r="R747" s="109"/>
      <c r="S747" s="107"/>
      <c r="T747" s="107"/>
      <c r="U747" s="110"/>
      <c r="V747" s="110"/>
      <c r="W747" s="107"/>
      <c r="X747" s="107"/>
      <c r="Y747" s="107"/>
      <c r="Z747" s="107"/>
      <c r="AA747" s="107"/>
      <c r="AB747" s="107"/>
      <c r="AC747" s="107"/>
      <c r="AD747" s="107"/>
      <c r="AE747" s="107"/>
      <c r="AF747" s="107"/>
      <c r="AG747" s="107"/>
      <c r="AH747" s="107"/>
      <c r="AI747" s="111"/>
      <c r="AJ747" s="111"/>
      <c r="AK747" s="111"/>
      <c r="AL747" s="111"/>
      <c r="AM747" s="112"/>
      <c r="AN747" s="112"/>
      <c r="AO747" s="5"/>
      <c r="AP747" s="112"/>
      <c r="AQ747" s="5"/>
      <c r="AR747" s="5"/>
      <c r="AS747" s="5"/>
      <c r="AT747" s="5"/>
      <c r="AU747" s="112"/>
      <c r="AV747" s="112"/>
    </row>
    <row r="748" spans="1:48">
      <c r="A748" s="107"/>
      <c r="B748" s="107"/>
      <c r="C748" s="107"/>
      <c r="D748" s="113"/>
      <c r="E748" s="107"/>
      <c r="F748" s="109"/>
      <c r="G748" s="109"/>
      <c r="H748" s="107"/>
      <c r="I748" s="109"/>
      <c r="J748" s="107"/>
      <c r="K748" s="107"/>
      <c r="L748" s="107"/>
      <c r="M748" s="109"/>
      <c r="N748" s="108"/>
      <c r="O748" s="107"/>
      <c r="P748" s="107"/>
      <c r="Q748" s="107"/>
      <c r="R748" s="109"/>
      <c r="S748" s="107"/>
      <c r="T748" s="107"/>
      <c r="U748" s="110"/>
      <c r="V748" s="110"/>
      <c r="W748" s="107"/>
      <c r="X748" s="107"/>
      <c r="Y748" s="107"/>
      <c r="Z748" s="107"/>
      <c r="AA748" s="107"/>
      <c r="AB748" s="107"/>
      <c r="AC748" s="107"/>
      <c r="AD748" s="107"/>
      <c r="AE748" s="107"/>
      <c r="AF748" s="107"/>
      <c r="AG748" s="107"/>
      <c r="AH748" s="107"/>
      <c r="AI748" s="111"/>
      <c r="AJ748" s="111"/>
      <c r="AK748" s="111"/>
      <c r="AL748" s="111"/>
      <c r="AM748" s="112"/>
      <c r="AN748" s="112"/>
      <c r="AO748" s="5"/>
      <c r="AP748" s="112"/>
      <c r="AQ748" s="5"/>
      <c r="AR748" s="5"/>
      <c r="AS748" s="5"/>
      <c r="AT748" s="5"/>
      <c r="AU748" s="112"/>
      <c r="AV748" s="112"/>
    </row>
    <row r="749" spans="1:48">
      <c r="A749" s="107"/>
      <c r="B749" s="107"/>
      <c r="C749" s="107"/>
      <c r="D749" s="113"/>
      <c r="E749" s="107"/>
      <c r="F749" s="109"/>
      <c r="G749" s="109"/>
      <c r="H749" s="107"/>
      <c r="I749" s="109"/>
      <c r="J749" s="107"/>
      <c r="K749" s="107"/>
      <c r="L749" s="107"/>
      <c r="M749" s="109"/>
      <c r="N749" s="108"/>
      <c r="O749" s="107"/>
      <c r="P749" s="107"/>
      <c r="Q749" s="107"/>
      <c r="R749" s="109"/>
      <c r="S749" s="107"/>
      <c r="T749" s="107"/>
      <c r="U749" s="110"/>
      <c r="V749" s="110"/>
      <c r="W749" s="107"/>
      <c r="X749" s="107"/>
      <c r="Y749" s="107"/>
      <c r="Z749" s="107"/>
      <c r="AA749" s="107"/>
      <c r="AB749" s="107"/>
      <c r="AC749" s="107"/>
      <c r="AD749" s="107"/>
      <c r="AE749" s="107"/>
      <c r="AF749" s="107"/>
      <c r="AG749" s="107"/>
      <c r="AH749" s="107"/>
      <c r="AI749" s="111"/>
      <c r="AJ749" s="111"/>
      <c r="AK749" s="111"/>
      <c r="AL749" s="111"/>
      <c r="AM749" s="112"/>
      <c r="AN749" s="112"/>
      <c r="AO749" s="5"/>
      <c r="AP749" s="112"/>
      <c r="AQ749" s="5"/>
      <c r="AR749" s="5"/>
      <c r="AS749" s="5"/>
      <c r="AT749" s="5"/>
      <c r="AU749" s="112"/>
      <c r="AV749" s="112"/>
    </row>
    <row r="750" spans="1:48">
      <c r="A750" s="107"/>
      <c r="B750" s="107"/>
      <c r="C750" s="107"/>
      <c r="D750" s="113"/>
      <c r="E750" s="107"/>
      <c r="F750" s="109"/>
      <c r="G750" s="109"/>
      <c r="H750" s="107"/>
      <c r="I750" s="109"/>
      <c r="J750" s="107"/>
      <c r="K750" s="107"/>
      <c r="L750" s="107"/>
      <c r="M750" s="109"/>
      <c r="N750" s="108"/>
      <c r="O750" s="107"/>
      <c r="P750" s="107"/>
      <c r="Q750" s="107"/>
      <c r="R750" s="109"/>
      <c r="S750" s="107"/>
      <c r="T750" s="107"/>
      <c r="U750" s="110"/>
      <c r="V750" s="110"/>
      <c r="W750" s="107"/>
      <c r="X750" s="107"/>
      <c r="Y750" s="107"/>
      <c r="Z750" s="107"/>
      <c r="AA750" s="107"/>
      <c r="AB750" s="107"/>
      <c r="AC750" s="107"/>
      <c r="AD750" s="107"/>
      <c r="AE750" s="107"/>
      <c r="AF750" s="107"/>
      <c r="AG750" s="107"/>
      <c r="AH750" s="107"/>
      <c r="AI750" s="111"/>
      <c r="AJ750" s="111"/>
      <c r="AK750" s="111"/>
      <c r="AL750" s="111"/>
      <c r="AM750" s="112"/>
      <c r="AN750" s="112"/>
      <c r="AO750" s="5"/>
      <c r="AP750" s="112"/>
      <c r="AQ750" s="5"/>
      <c r="AR750" s="5"/>
      <c r="AS750" s="5"/>
      <c r="AT750" s="5"/>
      <c r="AU750" s="112"/>
      <c r="AV750" s="112"/>
    </row>
    <row r="751" spans="1:48">
      <c r="A751" s="107"/>
      <c r="B751" s="107"/>
      <c r="C751" s="107"/>
      <c r="D751" s="113"/>
      <c r="E751" s="107"/>
      <c r="F751" s="109"/>
      <c r="G751" s="109"/>
      <c r="H751" s="107"/>
      <c r="I751" s="109"/>
      <c r="J751" s="107"/>
      <c r="K751" s="107"/>
      <c r="L751" s="107"/>
      <c r="M751" s="109"/>
      <c r="N751" s="108"/>
      <c r="O751" s="107"/>
      <c r="P751" s="107"/>
      <c r="Q751" s="107"/>
      <c r="R751" s="109"/>
      <c r="S751" s="107"/>
      <c r="T751" s="107"/>
      <c r="U751" s="110"/>
      <c r="V751" s="110"/>
      <c r="W751" s="107"/>
      <c r="X751" s="107"/>
      <c r="Y751" s="107"/>
      <c r="Z751" s="107"/>
      <c r="AA751" s="107"/>
      <c r="AB751" s="107"/>
      <c r="AC751" s="107"/>
      <c r="AD751" s="107"/>
      <c r="AE751" s="107"/>
      <c r="AF751" s="107"/>
      <c r="AG751" s="107"/>
      <c r="AH751" s="107"/>
      <c r="AI751" s="111"/>
      <c r="AJ751" s="111"/>
      <c r="AK751" s="111"/>
      <c r="AL751" s="111"/>
      <c r="AM751" s="112"/>
      <c r="AN751" s="112"/>
      <c r="AO751" s="5"/>
      <c r="AP751" s="112"/>
      <c r="AQ751" s="5"/>
      <c r="AR751" s="5"/>
      <c r="AS751" s="5"/>
      <c r="AT751" s="5"/>
      <c r="AU751" s="112"/>
      <c r="AV751" s="112"/>
    </row>
    <row r="752" spans="1:48">
      <c r="A752" s="107"/>
      <c r="B752" s="107"/>
      <c r="C752" s="107"/>
      <c r="D752" s="113"/>
      <c r="E752" s="107"/>
      <c r="F752" s="109"/>
      <c r="G752" s="109"/>
      <c r="H752" s="107"/>
      <c r="I752" s="109"/>
      <c r="J752" s="107"/>
      <c r="K752" s="107"/>
      <c r="L752" s="107"/>
      <c r="M752" s="109"/>
      <c r="N752" s="108"/>
      <c r="O752" s="107"/>
      <c r="P752" s="107"/>
      <c r="Q752" s="107"/>
      <c r="R752" s="109"/>
      <c r="S752" s="107"/>
      <c r="T752" s="107"/>
      <c r="U752" s="110"/>
      <c r="V752" s="110"/>
      <c r="W752" s="107"/>
      <c r="X752" s="107"/>
      <c r="Y752" s="107"/>
      <c r="Z752" s="107"/>
      <c r="AA752" s="107"/>
      <c r="AB752" s="107"/>
      <c r="AC752" s="107"/>
      <c r="AD752" s="107"/>
      <c r="AE752" s="107"/>
      <c r="AF752" s="107"/>
      <c r="AG752" s="107"/>
      <c r="AH752" s="107"/>
      <c r="AI752" s="111"/>
      <c r="AJ752" s="111"/>
      <c r="AK752" s="111"/>
      <c r="AL752" s="111"/>
      <c r="AM752" s="112"/>
      <c r="AN752" s="112"/>
      <c r="AO752" s="5"/>
      <c r="AP752" s="112"/>
      <c r="AQ752" s="5"/>
      <c r="AR752" s="5"/>
      <c r="AS752" s="5"/>
      <c r="AT752" s="5"/>
      <c r="AU752" s="112"/>
      <c r="AV752" s="112"/>
    </row>
    <row r="753" spans="1:48">
      <c r="A753" s="107"/>
      <c r="B753" s="107"/>
      <c r="C753" s="107"/>
      <c r="D753" s="113"/>
      <c r="E753" s="107"/>
      <c r="F753" s="109"/>
      <c r="G753" s="109"/>
      <c r="H753" s="107"/>
      <c r="I753" s="109"/>
      <c r="J753" s="107"/>
      <c r="K753" s="107"/>
      <c r="L753" s="107"/>
      <c r="M753" s="109"/>
      <c r="N753" s="108"/>
      <c r="O753" s="107"/>
      <c r="P753" s="107"/>
      <c r="Q753" s="107"/>
      <c r="R753" s="109"/>
      <c r="S753" s="107"/>
      <c r="T753" s="107"/>
      <c r="U753" s="110"/>
      <c r="V753" s="110"/>
      <c r="W753" s="107"/>
      <c r="X753" s="107"/>
      <c r="Y753" s="107"/>
      <c r="Z753" s="107"/>
      <c r="AA753" s="107"/>
      <c r="AB753" s="107"/>
      <c r="AC753" s="107"/>
      <c r="AD753" s="107"/>
      <c r="AE753" s="107"/>
      <c r="AF753" s="107"/>
      <c r="AG753" s="107"/>
      <c r="AH753" s="107"/>
      <c r="AI753" s="111"/>
      <c r="AJ753" s="111"/>
      <c r="AK753" s="111"/>
      <c r="AL753" s="111"/>
      <c r="AM753" s="112"/>
      <c r="AN753" s="112"/>
      <c r="AO753" s="5"/>
      <c r="AP753" s="112"/>
      <c r="AQ753" s="5"/>
      <c r="AR753" s="5"/>
      <c r="AS753" s="5"/>
      <c r="AT753" s="5"/>
      <c r="AU753" s="112"/>
      <c r="AV753" s="112"/>
    </row>
    <row r="754" spans="1:48">
      <c r="A754" s="107"/>
      <c r="B754" s="107"/>
      <c r="C754" s="107"/>
      <c r="D754" s="113"/>
      <c r="E754" s="107"/>
      <c r="F754" s="109"/>
      <c r="G754" s="109"/>
      <c r="H754" s="107"/>
      <c r="I754" s="109"/>
      <c r="J754" s="107"/>
      <c r="K754" s="107"/>
      <c r="L754" s="107"/>
      <c r="M754" s="109"/>
      <c r="N754" s="108"/>
      <c r="O754" s="107"/>
      <c r="P754" s="107"/>
      <c r="Q754" s="107"/>
      <c r="R754" s="109"/>
      <c r="S754" s="107"/>
      <c r="T754" s="107"/>
      <c r="U754" s="110"/>
      <c r="V754" s="110"/>
      <c r="W754" s="107"/>
      <c r="X754" s="107"/>
      <c r="Y754" s="107"/>
      <c r="Z754" s="107"/>
      <c r="AA754" s="107"/>
      <c r="AB754" s="107"/>
      <c r="AC754" s="107"/>
      <c r="AD754" s="107"/>
      <c r="AE754" s="107"/>
      <c r="AF754" s="107"/>
      <c r="AG754" s="107"/>
      <c r="AH754" s="107"/>
      <c r="AI754" s="111"/>
      <c r="AJ754" s="111"/>
      <c r="AK754" s="111"/>
      <c r="AL754" s="111"/>
      <c r="AM754" s="112"/>
      <c r="AN754" s="112"/>
      <c r="AO754" s="5"/>
      <c r="AP754" s="112"/>
      <c r="AQ754" s="5"/>
      <c r="AR754" s="5"/>
      <c r="AS754" s="5"/>
      <c r="AT754" s="5"/>
      <c r="AU754" s="112"/>
      <c r="AV754" s="112"/>
    </row>
    <row r="755" spans="1:48">
      <c r="A755" s="107"/>
      <c r="B755" s="107"/>
      <c r="C755" s="107"/>
      <c r="D755" s="113"/>
      <c r="E755" s="107"/>
      <c r="F755" s="109"/>
      <c r="G755" s="109"/>
      <c r="H755" s="107"/>
      <c r="I755" s="109"/>
      <c r="J755" s="107"/>
      <c r="K755" s="107"/>
      <c r="L755" s="107"/>
      <c r="M755" s="109"/>
      <c r="N755" s="108"/>
      <c r="O755" s="107"/>
      <c r="P755" s="107"/>
      <c r="Q755" s="107"/>
      <c r="R755" s="109"/>
      <c r="S755" s="107"/>
      <c r="T755" s="107"/>
      <c r="U755" s="110"/>
      <c r="V755" s="110"/>
      <c r="W755" s="107"/>
      <c r="X755" s="107"/>
      <c r="Y755" s="107"/>
      <c r="Z755" s="107"/>
      <c r="AA755" s="107"/>
      <c r="AB755" s="107"/>
      <c r="AC755" s="107"/>
      <c r="AD755" s="107"/>
      <c r="AE755" s="107"/>
      <c r="AF755" s="107"/>
      <c r="AG755" s="107"/>
      <c r="AH755" s="107"/>
      <c r="AI755" s="111"/>
      <c r="AJ755" s="111"/>
      <c r="AK755" s="111"/>
      <c r="AL755" s="111"/>
      <c r="AM755" s="112"/>
      <c r="AN755" s="112"/>
      <c r="AO755" s="5"/>
      <c r="AP755" s="112"/>
      <c r="AQ755" s="5"/>
      <c r="AR755" s="5"/>
      <c r="AS755" s="5"/>
      <c r="AT755" s="5"/>
      <c r="AU755" s="112"/>
      <c r="AV755" s="112"/>
    </row>
    <row r="756" spans="1:48">
      <c r="A756" s="107"/>
      <c r="B756" s="107"/>
      <c r="C756" s="107"/>
      <c r="D756" s="113"/>
      <c r="E756" s="107"/>
      <c r="F756" s="109"/>
      <c r="G756" s="109"/>
      <c r="H756" s="107"/>
      <c r="I756" s="109"/>
      <c r="J756" s="107"/>
      <c r="K756" s="107"/>
      <c r="L756" s="107"/>
      <c r="M756" s="109"/>
      <c r="N756" s="108"/>
      <c r="O756" s="107"/>
      <c r="P756" s="107"/>
      <c r="Q756" s="107"/>
      <c r="R756" s="109"/>
      <c r="S756" s="107"/>
      <c r="T756" s="107"/>
      <c r="U756" s="110"/>
      <c r="V756" s="110"/>
      <c r="W756" s="107"/>
      <c r="X756" s="107"/>
      <c r="Y756" s="107"/>
      <c r="Z756" s="107"/>
      <c r="AA756" s="107"/>
      <c r="AB756" s="107"/>
      <c r="AC756" s="107"/>
      <c r="AD756" s="107"/>
      <c r="AE756" s="107"/>
      <c r="AF756" s="107"/>
      <c r="AG756" s="107"/>
      <c r="AH756" s="107"/>
      <c r="AI756" s="111"/>
      <c r="AJ756" s="111"/>
      <c r="AK756" s="111"/>
      <c r="AL756" s="111"/>
      <c r="AM756" s="112"/>
      <c r="AN756" s="112"/>
      <c r="AO756" s="5"/>
      <c r="AP756" s="112"/>
      <c r="AQ756" s="5"/>
      <c r="AR756" s="5"/>
      <c r="AS756" s="5"/>
      <c r="AT756" s="5"/>
      <c r="AU756" s="112"/>
      <c r="AV756" s="112"/>
    </row>
    <row r="757" spans="1:48">
      <c r="A757" s="107"/>
      <c r="B757" s="107"/>
      <c r="C757" s="107"/>
      <c r="D757" s="113"/>
      <c r="E757" s="107"/>
      <c r="F757" s="109"/>
      <c r="G757" s="109"/>
      <c r="H757" s="107"/>
      <c r="I757" s="109"/>
      <c r="J757" s="107"/>
      <c r="K757" s="107"/>
      <c r="L757" s="107"/>
      <c r="M757" s="109"/>
      <c r="N757" s="108"/>
      <c r="O757" s="107"/>
      <c r="P757" s="107"/>
      <c r="Q757" s="107"/>
      <c r="R757" s="109"/>
      <c r="S757" s="107"/>
      <c r="T757" s="107"/>
      <c r="U757" s="110"/>
      <c r="V757" s="110"/>
      <c r="W757" s="107"/>
      <c r="X757" s="107"/>
      <c r="Y757" s="107"/>
      <c r="Z757" s="107"/>
      <c r="AA757" s="107"/>
      <c r="AB757" s="107"/>
      <c r="AC757" s="107"/>
      <c r="AD757" s="107"/>
      <c r="AE757" s="107"/>
      <c r="AF757" s="107"/>
      <c r="AG757" s="107"/>
      <c r="AH757" s="107"/>
      <c r="AI757" s="111"/>
      <c r="AJ757" s="111"/>
      <c r="AK757" s="111"/>
      <c r="AL757" s="111"/>
      <c r="AM757" s="112"/>
      <c r="AN757" s="112"/>
      <c r="AO757" s="5"/>
      <c r="AP757" s="112"/>
      <c r="AQ757" s="5"/>
      <c r="AR757" s="5"/>
      <c r="AS757" s="5"/>
      <c r="AT757" s="5"/>
      <c r="AU757" s="112"/>
      <c r="AV757" s="112"/>
    </row>
    <row r="758" spans="1:48">
      <c r="A758" s="107"/>
      <c r="B758" s="107"/>
      <c r="C758" s="107"/>
      <c r="D758" s="113"/>
      <c r="E758" s="107"/>
      <c r="F758" s="109"/>
      <c r="G758" s="109"/>
      <c r="H758" s="107"/>
      <c r="I758" s="109"/>
      <c r="J758" s="107"/>
      <c r="K758" s="107"/>
      <c r="L758" s="107"/>
      <c r="M758" s="109"/>
      <c r="N758" s="108"/>
      <c r="O758" s="107"/>
      <c r="P758" s="107"/>
      <c r="Q758" s="107"/>
      <c r="R758" s="109"/>
      <c r="S758" s="107"/>
      <c r="T758" s="107"/>
      <c r="U758" s="110"/>
      <c r="V758" s="110"/>
      <c r="W758" s="107"/>
      <c r="X758" s="107"/>
      <c r="Y758" s="107"/>
      <c r="Z758" s="107"/>
      <c r="AA758" s="107"/>
      <c r="AB758" s="107"/>
      <c r="AC758" s="107"/>
      <c r="AD758" s="107"/>
      <c r="AE758" s="107"/>
      <c r="AF758" s="107"/>
      <c r="AG758" s="107"/>
      <c r="AH758" s="107"/>
      <c r="AI758" s="111"/>
      <c r="AJ758" s="111"/>
      <c r="AK758" s="111"/>
      <c r="AL758" s="111"/>
      <c r="AM758" s="112"/>
      <c r="AN758" s="112"/>
      <c r="AO758" s="5"/>
      <c r="AP758" s="112"/>
      <c r="AQ758" s="5"/>
      <c r="AR758" s="5"/>
      <c r="AS758" s="5"/>
      <c r="AT758" s="5"/>
      <c r="AU758" s="112"/>
      <c r="AV758" s="112"/>
    </row>
    <row r="759" spans="1:48">
      <c r="A759" s="107"/>
      <c r="B759" s="107"/>
      <c r="C759" s="107"/>
      <c r="D759" s="113"/>
      <c r="E759" s="107"/>
      <c r="F759" s="109"/>
      <c r="G759" s="109"/>
      <c r="H759" s="107"/>
      <c r="I759" s="109"/>
      <c r="J759" s="107"/>
      <c r="K759" s="107"/>
      <c r="L759" s="107"/>
      <c r="M759" s="109"/>
      <c r="N759" s="108"/>
      <c r="O759" s="107"/>
      <c r="P759" s="107"/>
      <c r="Q759" s="107"/>
      <c r="R759" s="109"/>
      <c r="S759" s="107"/>
      <c r="T759" s="107"/>
      <c r="U759" s="110"/>
      <c r="V759" s="110"/>
      <c r="W759" s="107"/>
      <c r="X759" s="107"/>
      <c r="Y759" s="107"/>
      <c r="Z759" s="107"/>
      <c r="AA759" s="107"/>
      <c r="AB759" s="107"/>
      <c r="AC759" s="107"/>
      <c r="AD759" s="107"/>
      <c r="AE759" s="107"/>
      <c r="AF759" s="107"/>
      <c r="AG759" s="107"/>
      <c r="AH759" s="107"/>
      <c r="AI759" s="111"/>
      <c r="AJ759" s="111"/>
      <c r="AK759" s="111"/>
      <c r="AL759" s="111"/>
      <c r="AM759" s="112"/>
      <c r="AN759" s="112"/>
      <c r="AO759" s="5"/>
      <c r="AP759" s="112"/>
      <c r="AQ759" s="5"/>
      <c r="AR759" s="5"/>
      <c r="AS759" s="5"/>
      <c r="AT759" s="5"/>
      <c r="AU759" s="112"/>
      <c r="AV759" s="112"/>
    </row>
    <row r="760" spans="1:48">
      <c r="A760" s="107"/>
      <c r="B760" s="107"/>
      <c r="C760" s="107"/>
      <c r="D760" s="113"/>
      <c r="E760" s="107"/>
      <c r="F760" s="109"/>
      <c r="G760" s="109"/>
      <c r="H760" s="107"/>
      <c r="I760" s="109"/>
      <c r="J760" s="107"/>
      <c r="K760" s="107"/>
      <c r="L760" s="107"/>
      <c r="M760" s="109"/>
      <c r="N760" s="108"/>
      <c r="O760" s="107"/>
      <c r="P760" s="107"/>
      <c r="Q760" s="107"/>
      <c r="R760" s="109"/>
      <c r="S760" s="107"/>
      <c r="T760" s="107"/>
      <c r="U760" s="110"/>
      <c r="V760" s="110"/>
      <c r="W760" s="107"/>
      <c r="X760" s="107"/>
      <c r="Y760" s="107"/>
      <c r="Z760" s="107"/>
      <c r="AA760" s="107"/>
      <c r="AB760" s="107"/>
      <c r="AC760" s="107"/>
      <c r="AD760" s="107"/>
      <c r="AE760" s="107"/>
      <c r="AF760" s="107"/>
      <c r="AG760" s="107"/>
      <c r="AH760" s="107"/>
      <c r="AI760" s="111"/>
      <c r="AJ760" s="111"/>
      <c r="AK760" s="111"/>
      <c r="AL760" s="111"/>
      <c r="AM760" s="112"/>
      <c r="AN760" s="112"/>
      <c r="AO760" s="5"/>
      <c r="AP760" s="112"/>
      <c r="AQ760" s="5"/>
      <c r="AR760" s="5"/>
      <c r="AS760" s="5"/>
      <c r="AT760" s="5"/>
      <c r="AU760" s="112"/>
      <c r="AV760" s="112"/>
    </row>
    <row r="761" spans="1:48">
      <c r="A761" s="107"/>
      <c r="B761" s="107"/>
      <c r="C761" s="107"/>
      <c r="D761" s="113"/>
      <c r="E761" s="107"/>
      <c r="F761" s="109"/>
      <c r="G761" s="109"/>
      <c r="H761" s="107"/>
      <c r="I761" s="109"/>
      <c r="J761" s="107"/>
      <c r="K761" s="107"/>
      <c r="L761" s="107"/>
      <c r="M761" s="109"/>
      <c r="N761" s="108"/>
      <c r="O761" s="107"/>
      <c r="P761" s="107"/>
      <c r="Q761" s="107"/>
      <c r="R761" s="109"/>
      <c r="S761" s="107"/>
      <c r="T761" s="107"/>
      <c r="U761" s="110"/>
      <c r="V761" s="110"/>
      <c r="W761" s="107"/>
      <c r="X761" s="107"/>
      <c r="Y761" s="107"/>
      <c r="Z761" s="107"/>
      <c r="AA761" s="107"/>
      <c r="AB761" s="107"/>
      <c r="AC761" s="107"/>
      <c r="AD761" s="107"/>
      <c r="AE761" s="107"/>
      <c r="AF761" s="107"/>
      <c r="AG761" s="107"/>
      <c r="AH761" s="107"/>
      <c r="AI761" s="111"/>
      <c r="AJ761" s="111"/>
      <c r="AK761" s="111"/>
      <c r="AL761" s="111"/>
      <c r="AM761" s="112"/>
      <c r="AN761" s="112"/>
      <c r="AO761" s="5"/>
      <c r="AP761" s="112"/>
      <c r="AQ761" s="5"/>
      <c r="AR761" s="5"/>
      <c r="AS761" s="5"/>
      <c r="AT761" s="5"/>
      <c r="AU761" s="112"/>
      <c r="AV761" s="112"/>
    </row>
    <row r="762" spans="1:48">
      <c r="A762" s="107"/>
      <c r="B762" s="107"/>
      <c r="C762" s="107"/>
      <c r="D762" s="113"/>
      <c r="E762" s="107"/>
      <c r="F762" s="109"/>
      <c r="G762" s="109"/>
      <c r="H762" s="107"/>
      <c r="I762" s="109"/>
      <c r="J762" s="107"/>
      <c r="K762" s="107"/>
      <c r="L762" s="107"/>
      <c r="M762" s="109"/>
      <c r="N762" s="108"/>
      <c r="O762" s="107"/>
      <c r="P762" s="107"/>
      <c r="Q762" s="107"/>
      <c r="R762" s="109"/>
      <c r="S762" s="107"/>
      <c r="T762" s="107"/>
      <c r="U762" s="110"/>
      <c r="V762" s="110"/>
      <c r="W762" s="107"/>
      <c r="X762" s="107"/>
      <c r="Y762" s="107"/>
      <c r="Z762" s="107"/>
      <c r="AA762" s="107"/>
      <c r="AB762" s="107"/>
      <c r="AC762" s="107"/>
      <c r="AD762" s="107"/>
      <c r="AE762" s="107"/>
      <c r="AF762" s="107"/>
      <c r="AG762" s="107"/>
      <c r="AH762" s="107"/>
      <c r="AI762" s="111"/>
      <c r="AJ762" s="111"/>
      <c r="AK762" s="111"/>
      <c r="AL762" s="111"/>
      <c r="AM762" s="112"/>
      <c r="AN762" s="112"/>
      <c r="AO762" s="5"/>
      <c r="AP762" s="112"/>
      <c r="AQ762" s="5"/>
      <c r="AR762" s="5"/>
      <c r="AS762" s="5"/>
      <c r="AT762" s="5"/>
      <c r="AU762" s="112"/>
      <c r="AV762" s="112"/>
    </row>
    <row r="763" spans="1:48">
      <c r="A763" s="107"/>
      <c r="B763" s="107"/>
      <c r="C763" s="107"/>
      <c r="D763" s="113"/>
      <c r="E763" s="107"/>
      <c r="F763" s="109"/>
      <c r="G763" s="109"/>
      <c r="H763" s="107"/>
      <c r="I763" s="109"/>
      <c r="J763" s="107"/>
      <c r="K763" s="107"/>
      <c r="L763" s="107"/>
      <c r="M763" s="109"/>
      <c r="N763" s="108"/>
      <c r="O763" s="107"/>
      <c r="P763" s="107"/>
      <c r="Q763" s="107"/>
      <c r="R763" s="109"/>
      <c r="S763" s="107"/>
      <c r="T763" s="107"/>
      <c r="U763" s="110"/>
      <c r="V763" s="110"/>
      <c r="W763" s="107"/>
      <c r="X763" s="107"/>
      <c r="Y763" s="107"/>
      <c r="Z763" s="107"/>
      <c r="AA763" s="107"/>
      <c r="AB763" s="107"/>
      <c r="AC763" s="107"/>
      <c r="AD763" s="107"/>
      <c r="AE763" s="107"/>
      <c r="AF763" s="107"/>
      <c r="AG763" s="107"/>
      <c r="AH763" s="107"/>
      <c r="AI763" s="111"/>
      <c r="AJ763" s="111"/>
      <c r="AK763" s="111"/>
      <c r="AL763" s="111"/>
      <c r="AM763" s="112"/>
      <c r="AN763" s="112"/>
      <c r="AO763" s="5"/>
      <c r="AP763" s="112"/>
      <c r="AQ763" s="5"/>
      <c r="AR763" s="5"/>
      <c r="AS763" s="5"/>
      <c r="AT763" s="5"/>
      <c r="AU763" s="112"/>
      <c r="AV763" s="112"/>
    </row>
    <row r="764" spans="1:48">
      <c r="A764" s="107"/>
      <c r="B764" s="107"/>
      <c r="C764" s="107"/>
      <c r="D764" s="113"/>
      <c r="E764" s="107"/>
      <c r="F764" s="109"/>
      <c r="G764" s="109"/>
      <c r="H764" s="107"/>
      <c r="I764" s="109"/>
      <c r="J764" s="107"/>
      <c r="K764" s="107"/>
      <c r="L764" s="107"/>
      <c r="M764" s="109"/>
      <c r="N764" s="108"/>
      <c r="O764" s="107"/>
      <c r="P764" s="107"/>
      <c r="Q764" s="107"/>
      <c r="R764" s="109"/>
      <c r="S764" s="107"/>
      <c r="T764" s="107"/>
      <c r="U764" s="110"/>
      <c r="V764" s="110"/>
      <c r="W764" s="107"/>
      <c r="X764" s="107"/>
      <c r="Y764" s="107"/>
      <c r="Z764" s="107"/>
      <c r="AA764" s="107"/>
      <c r="AB764" s="107"/>
      <c r="AC764" s="107"/>
      <c r="AD764" s="107"/>
      <c r="AE764" s="107"/>
      <c r="AF764" s="107"/>
      <c r="AG764" s="107"/>
      <c r="AH764" s="107"/>
      <c r="AI764" s="111"/>
      <c r="AJ764" s="111"/>
      <c r="AK764" s="111"/>
      <c r="AL764" s="111"/>
      <c r="AM764" s="112"/>
      <c r="AN764" s="112"/>
      <c r="AO764" s="5"/>
      <c r="AP764" s="112"/>
      <c r="AQ764" s="5"/>
      <c r="AR764" s="5"/>
      <c r="AS764" s="5"/>
      <c r="AT764" s="5"/>
      <c r="AU764" s="112"/>
      <c r="AV764" s="112"/>
    </row>
    <row r="765" spans="1:48">
      <c r="A765" s="107"/>
      <c r="B765" s="107"/>
      <c r="C765" s="107"/>
      <c r="D765" s="113"/>
      <c r="E765" s="107"/>
      <c r="F765" s="109"/>
      <c r="G765" s="109"/>
      <c r="H765" s="107"/>
      <c r="I765" s="109"/>
      <c r="J765" s="107"/>
      <c r="K765" s="107"/>
      <c r="L765" s="107"/>
      <c r="M765" s="109"/>
      <c r="N765" s="108"/>
      <c r="O765" s="107"/>
      <c r="P765" s="107"/>
      <c r="Q765" s="107"/>
      <c r="R765" s="109"/>
      <c r="S765" s="107"/>
      <c r="T765" s="107"/>
      <c r="U765" s="110"/>
      <c r="V765" s="110"/>
      <c r="W765" s="107"/>
      <c r="X765" s="107"/>
      <c r="Y765" s="107"/>
      <c r="Z765" s="107"/>
      <c r="AA765" s="107"/>
      <c r="AB765" s="107"/>
      <c r="AC765" s="107"/>
      <c r="AD765" s="107"/>
      <c r="AE765" s="107"/>
      <c r="AF765" s="107"/>
      <c r="AG765" s="107"/>
      <c r="AH765" s="107"/>
      <c r="AI765" s="111"/>
      <c r="AJ765" s="111"/>
      <c r="AK765" s="111"/>
      <c r="AL765" s="111"/>
      <c r="AM765" s="112"/>
      <c r="AN765" s="112"/>
      <c r="AO765" s="5"/>
      <c r="AP765" s="112"/>
      <c r="AQ765" s="5"/>
      <c r="AR765" s="5"/>
      <c r="AS765" s="5"/>
      <c r="AT765" s="5"/>
      <c r="AU765" s="112"/>
      <c r="AV765" s="112"/>
    </row>
    <row r="766" spans="1:48">
      <c r="A766" s="107"/>
      <c r="B766" s="107"/>
      <c r="C766" s="107"/>
      <c r="D766" s="113"/>
      <c r="E766" s="107"/>
      <c r="F766" s="109"/>
      <c r="G766" s="109"/>
      <c r="H766" s="107"/>
      <c r="I766" s="109"/>
      <c r="J766" s="107"/>
      <c r="K766" s="107"/>
      <c r="L766" s="107"/>
      <c r="M766" s="109"/>
      <c r="N766" s="108"/>
      <c r="O766" s="107"/>
      <c r="P766" s="107"/>
      <c r="Q766" s="107"/>
      <c r="R766" s="109"/>
      <c r="S766" s="107"/>
      <c r="T766" s="107"/>
      <c r="U766" s="110"/>
      <c r="V766" s="110"/>
      <c r="W766" s="107"/>
      <c r="X766" s="107"/>
      <c r="Y766" s="107"/>
      <c r="Z766" s="107"/>
      <c r="AA766" s="107"/>
      <c r="AB766" s="107"/>
      <c r="AC766" s="107"/>
      <c r="AD766" s="107"/>
      <c r="AE766" s="107"/>
      <c r="AF766" s="107"/>
      <c r="AG766" s="107"/>
      <c r="AH766" s="107"/>
      <c r="AI766" s="111"/>
      <c r="AJ766" s="111"/>
      <c r="AK766" s="111"/>
      <c r="AL766" s="111"/>
      <c r="AM766" s="112"/>
      <c r="AN766" s="112"/>
      <c r="AO766" s="5"/>
      <c r="AP766" s="112"/>
      <c r="AQ766" s="5"/>
      <c r="AR766" s="5"/>
      <c r="AS766" s="5"/>
      <c r="AT766" s="5"/>
      <c r="AU766" s="112"/>
      <c r="AV766" s="112"/>
    </row>
    <row r="767" spans="1:48">
      <c r="A767" s="107"/>
      <c r="B767" s="107"/>
      <c r="C767" s="107"/>
      <c r="D767" s="113"/>
      <c r="E767" s="107"/>
      <c r="F767" s="109"/>
      <c r="G767" s="109"/>
      <c r="H767" s="107"/>
      <c r="I767" s="109"/>
      <c r="J767" s="107"/>
      <c r="K767" s="107"/>
      <c r="L767" s="107"/>
      <c r="M767" s="109"/>
      <c r="N767" s="108"/>
      <c r="O767" s="107"/>
      <c r="P767" s="107"/>
      <c r="Q767" s="107"/>
      <c r="R767" s="109"/>
      <c r="S767" s="107"/>
      <c r="T767" s="107"/>
      <c r="U767" s="110"/>
      <c r="V767" s="110"/>
      <c r="W767" s="107"/>
      <c r="X767" s="107"/>
      <c r="Y767" s="107"/>
      <c r="Z767" s="107"/>
      <c r="AA767" s="107"/>
      <c r="AB767" s="107"/>
      <c r="AC767" s="107"/>
      <c r="AD767" s="107"/>
      <c r="AE767" s="107"/>
      <c r="AF767" s="107"/>
      <c r="AG767" s="107"/>
      <c r="AH767" s="107"/>
      <c r="AI767" s="111"/>
      <c r="AJ767" s="111"/>
      <c r="AK767" s="111"/>
      <c r="AL767" s="111"/>
      <c r="AM767" s="112"/>
      <c r="AN767" s="112"/>
      <c r="AO767" s="5"/>
      <c r="AP767" s="112"/>
      <c r="AQ767" s="5"/>
      <c r="AR767" s="5"/>
      <c r="AS767" s="5"/>
      <c r="AT767" s="5"/>
      <c r="AU767" s="112"/>
      <c r="AV767" s="112"/>
    </row>
    <row r="768" spans="1:48">
      <c r="A768" s="107"/>
      <c r="B768" s="107"/>
      <c r="C768" s="107"/>
      <c r="D768" s="113"/>
      <c r="E768" s="107"/>
      <c r="F768" s="109"/>
      <c r="G768" s="109"/>
      <c r="H768" s="107"/>
      <c r="I768" s="109"/>
      <c r="J768" s="107"/>
      <c r="K768" s="107"/>
      <c r="L768" s="107"/>
      <c r="M768" s="109"/>
      <c r="N768" s="108"/>
      <c r="O768" s="107"/>
      <c r="P768" s="107"/>
      <c r="Q768" s="107"/>
      <c r="R768" s="109"/>
      <c r="S768" s="107"/>
      <c r="T768" s="107"/>
      <c r="U768" s="110"/>
      <c r="V768" s="110"/>
      <c r="W768" s="107"/>
      <c r="X768" s="107"/>
      <c r="Y768" s="107"/>
      <c r="Z768" s="107"/>
      <c r="AA768" s="107"/>
      <c r="AB768" s="107"/>
      <c r="AC768" s="107"/>
      <c r="AD768" s="107"/>
      <c r="AE768" s="107"/>
      <c r="AF768" s="107"/>
      <c r="AG768" s="107"/>
      <c r="AH768" s="107"/>
      <c r="AI768" s="111"/>
      <c r="AJ768" s="111"/>
      <c r="AK768" s="111"/>
      <c r="AL768" s="111"/>
      <c r="AM768" s="112"/>
      <c r="AN768" s="112"/>
      <c r="AO768" s="5"/>
      <c r="AP768" s="112"/>
      <c r="AQ768" s="5"/>
      <c r="AR768" s="5"/>
      <c r="AS768" s="5"/>
      <c r="AT768" s="5"/>
      <c r="AU768" s="112"/>
      <c r="AV768" s="112"/>
    </row>
    <row r="769" spans="1:48">
      <c r="A769" s="107"/>
      <c r="B769" s="107"/>
      <c r="C769" s="107"/>
      <c r="D769" s="113"/>
      <c r="E769" s="107"/>
      <c r="F769" s="109"/>
      <c r="G769" s="109"/>
      <c r="H769" s="107"/>
      <c r="I769" s="109"/>
      <c r="J769" s="107"/>
      <c r="K769" s="107"/>
      <c r="L769" s="107"/>
      <c r="M769" s="109"/>
      <c r="N769" s="108"/>
      <c r="O769" s="107"/>
      <c r="P769" s="107"/>
      <c r="Q769" s="107"/>
      <c r="R769" s="109"/>
      <c r="S769" s="107"/>
      <c r="T769" s="107"/>
      <c r="U769" s="110"/>
      <c r="V769" s="110"/>
      <c r="W769" s="107"/>
      <c r="X769" s="107"/>
      <c r="Y769" s="107"/>
      <c r="Z769" s="107"/>
      <c r="AA769" s="107"/>
      <c r="AB769" s="107"/>
      <c r="AC769" s="107"/>
      <c r="AD769" s="107"/>
      <c r="AE769" s="107"/>
      <c r="AF769" s="107"/>
      <c r="AG769" s="107"/>
      <c r="AH769" s="107"/>
      <c r="AI769" s="111"/>
      <c r="AJ769" s="111"/>
      <c r="AK769" s="111"/>
      <c r="AL769" s="111"/>
      <c r="AM769" s="112"/>
      <c r="AN769" s="112"/>
      <c r="AO769" s="5"/>
      <c r="AP769" s="112"/>
      <c r="AQ769" s="5"/>
      <c r="AR769" s="5"/>
      <c r="AS769" s="5"/>
      <c r="AT769" s="5"/>
      <c r="AU769" s="112"/>
      <c r="AV769" s="112"/>
    </row>
    <row r="770" spans="1:48">
      <c r="A770" s="107"/>
      <c r="B770" s="107"/>
      <c r="C770" s="107"/>
      <c r="D770" s="113"/>
      <c r="E770" s="107"/>
      <c r="F770" s="109"/>
      <c r="G770" s="109"/>
      <c r="H770" s="107"/>
      <c r="I770" s="109"/>
      <c r="J770" s="107"/>
      <c r="K770" s="107"/>
      <c r="L770" s="107"/>
      <c r="M770" s="109"/>
      <c r="N770" s="108"/>
      <c r="O770" s="107"/>
      <c r="P770" s="107"/>
      <c r="Q770" s="107"/>
      <c r="R770" s="109"/>
      <c r="S770" s="107"/>
      <c r="T770" s="107"/>
      <c r="U770" s="110"/>
      <c r="V770" s="110"/>
      <c r="W770" s="107"/>
      <c r="X770" s="107"/>
      <c r="Y770" s="107"/>
      <c r="Z770" s="107"/>
      <c r="AA770" s="107"/>
      <c r="AB770" s="107"/>
      <c r="AC770" s="107"/>
      <c r="AD770" s="107"/>
      <c r="AE770" s="107"/>
      <c r="AF770" s="107"/>
      <c r="AG770" s="107"/>
      <c r="AH770" s="107"/>
      <c r="AI770" s="111"/>
      <c r="AJ770" s="111"/>
      <c r="AK770" s="111"/>
      <c r="AL770" s="111"/>
      <c r="AM770" s="112"/>
      <c r="AN770" s="112"/>
      <c r="AO770" s="5"/>
      <c r="AP770" s="112"/>
      <c r="AQ770" s="5"/>
      <c r="AR770" s="5"/>
      <c r="AS770" s="5"/>
      <c r="AT770" s="5"/>
      <c r="AU770" s="112"/>
      <c r="AV770" s="112"/>
    </row>
    <row r="771" spans="1:48">
      <c r="A771" s="107"/>
      <c r="B771" s="107"/>
      <c r="C771" s="107"/>
      <c r="D771" s="113"/>
      <c r="E771" s="107"/>
      <c r="F771" s="109"/>
      <c r="G771" s="109"/>
      <c r="H771" s="107"/>
      <c r="I771" s="109"/>
      <c r="J771" s="107"/>
      <c r="K771" s="107"/>
      <c r="L771" s="107"/>
      <c r="M771" s="109"/>
      <c r="N771" s="108"/>
      <c r="O771" s="107"/>
      <c r="P771" s="107"/>
      <c r="Q771" s="107"/>
      <c r="R771" s="109"/>
      <c r="S771" s="107"/>
      <c r="T771" s="107"/>
      <c r="U771" s="110"/>
      <c r="V771" s="110"/>
      <c r="W771" s="107"/>
      <c r="X771" s="107"/>
      <c r="Y771" s="107"/>
      <c r="Z771" s="107"/>
      <c r="AA771" s="107"/>
      <c r="AB771" s="107"/>
      <c r="AC771" s="107"/>
      <c r="AD771" s="107"/>
      <c r="AE771" s="107"/>
      <c r="AF771" s="107"/>
      <c r="AG771" s="107"/>
      <c r="AH771" s="107"/>
      <c r="AI771" s="111"/>
      <c r="AJ771" s="111"/>
      <c r="AK771" s="111"/>
      <c r="AL771" s="111"/>
      <c r="AM771" s="112"/>
      <c r="AN771" s="112"/>
      <c r="AO771" s="5"/>
      <c r="AP771" s="112"/>
      <c r="AQ771" s="5"/>
      <c r="AR771" s="5"/>
      <c r="AS771" s="5"/>
      <c r="AT771" s="5"/>
      <c r="AU771" s="112"/>
      <c r="AV771" s="112"/>
    </row>
    <row r="772" spans="1:48">
      <c r="A772" s="107"/>
      <c r="B772" s="107"/>
      <c r="C772" s="107"/>
      <c r="D772" s="113"/>
      <c r="E772" s="107"/>
      <c r="F772" s="109"/>
      <c r="G772" s="109"/>
      <c r="H772" s="107"/>
      <c r="I772" s="109"/>
      <c r="J772" s="107"/>
      <c r="K772" s="107"/>
      <c r="L772" s="107"/>
      <c r="M772" s="109"/>
      <c r="N772" s="108"/>
      <c r="O772" s="107"/>
      <c r="P772" s="107"/>
      <c r="Q772" s="107"/>
      <c r="R772" s="109"/>
      <c r="S772" s="107"/>
      <c r="T772" s="107"/>
      <c r="U772" s="110"/>
      <c r="V772" s="110"/>
      <c r="W772" s="107"/>
      <c r="X772" s="107"/>
      <c r="Y772" s="107"/>
      <c r="Z772" s="107"/>
      <c r="AA772" s="107"/>
      <c r="AB772" s="107"/>
      <c r="AC772" s="107"/>
      <c r="AD772" s="107"/>
      <c r="AE772" s="107"/>
      <c r="AF772" s="107"/>
      <c r="AG772" s="107"/>
      <c r="AH772" s="107"/>
      <c r="AI772" s="111"/>
      <c r="AJ772" s="111"/>
      <c r="AK772" s="111"/>
      <c r="AL772" s="111"/>
      <c r="AM772" s="112"/>
      <c r="AN772" s="112"/>
      <c r="AO772" s="5"/>
      <c r="AP772" s="112"/>
      <c r="AQ772" s="5"/>
      <c r="AR772" s="5"/>
      <c r="AS772" s="5"/>
      <c r="AT772" s="5"/>
      <c r="AU772" s="112"/>
      <c r="AV772" s="112"/>
    </row>
    <row r="773" spans="1:48">
      <c r="A773" s="107"/>
      <c r="B773" s="107"/>
      <c r="C773" s="107"/>
      <c r="D773" s="113"/>
      <c r="E773" s="107"/>
      <c r="F773" s="109"/>
      <c r="G773" s="109"/>
      <c r="H773" s="107"/>
      <c r="I773" s="109"/>
      <c r="J773" s="107"/>
      <c r="K773" s="107"/>
      <c r="L773" s="107"/>
      <c r="M773" s="109"/>
      <c r="N773" s="108"/>
      <c r="O773" s="107"/>
      <c r="P773" s="107"/>
      <c r="Q773" s="107"/>
      <c r="R773" s="109"/>
      <c r="S773" s="107"/>
      <c r="T773" s="107"/>
      <c r="U773" s="110"/>
      <c r="V773" s="110"/>
      <c r="W773" s="107"/>
      <c r="X773" s="107"/>
      <c r="Y773" s="107"/>
      <c r="Z773" s="107"/>
      <c r="AA773" s="107"/>
      <c r="AB773" s="107"/>
      <c r="AC773" s="107"/>
      <c r="AD773" s="107"/>
      <c r="AE773" s="107"/>
      <c r="AF773" s="107"/>
      <c r="AG773" s="107"/>
      <c r="AH773" s="107"/>
      <c r="AI773" s="111"/>
      <c r="AJ773" s="111"/>
      <c r="AK773" s="111"/>
      <c r="AL773" s="111"/>
      <c r="AM773" s="112"/>
      <c r="AN773" s="112"/>
      <c r="AO773" s="5"/>
      <c r="AP773" s="112"/>
      <c r="AQ773" s="5"/>
      <c r="AR773" s="5"/>
      <c r="AS773" s="5"/>
      <c r="AT773" s="5"/>
      <c r="AU773" s="112"/>
      <c r="AV773" s="112"/>
    </row>
    <row r="774" spans="1:48">
      <c r="A774" s="107"/>
      <c r="B774" s="107"/>
      <c r="C774" s="107"/>
      <c r="D774" s="113"/>
      <c r="E774" s="107"/>
      <c r="F774" s="109"/>
      <c r="G774" s="109"/>
      <c r="H774" s="107"/>
      <c r="I774" s="109"/>
      <c r="J774" s="107"/>
      <c r="K774" s="107"/>
      <c r="L774" s="107"/>
      <c r="M774" s="109"/>
      <c r="N774" s="108"/>
      <c r="O774" s="107"/>
      <c r="P774" s="107"/>
      <c r="Q774" s="107"/>
      <c r="R774" s="109"/>
      <c r="S774" s="107"/>
      <c r="T774" s="107"/>
      <c r="U774" s="110"/>
      <c r="V774" s="110"/>
      <c r="W774" s="107"/>
      <c r="X774" s="107"/>
      <c r="Y774" s="107"/>
      <c r="Z774" s="107"/>
      <c r="AA774" s="107"/>
      <c r="AB774" s="107"/>
      <c r="AC774" s="107"/>
      <c r="AD774" s="107"/>
      <c r="AE774" s="107"/>
      <c r="AF774" s="107"/>
      <c r="AG774" s="107"/>
      <c r="AH774" s="107"/>
      <c r="AI774" s="111"/>
      <c r="AJ774" s="111"/>
      <c r="AK774" s="111"/>
      <c r="AL774" s="111"/>
      <c r="AM774" s="112"/>
      <c r="AN774" s="112"/>
      <c r="AO774" s="5"/>
      <c r="AP774" s="112"/>
      <c r="AQ774" s="5"/>
      <c r="AR774" s="5"/>
      <c r="AS774" s="5"/>
      <c r="AT774" s="5"/>
      <c r="AU774" s="112"/>
      <c r="AV774" s="112"/>
    </row>
    <row r="775" spans="1:48">
      <c r="A775" s="107"/>
      <c r="B775" s="107"/>
      <c r="C775" s="107"/>
      <c r="D775" s="113"/>
      <c r="E775" s="107"/>
      <c r="F775" s="109"/>
      <c r="G775" s="109"/>
      <c r="H775" s="107"/>
      <c r="I775" s="109"/>
      <c r="J775" s="107"/>
      <c r="K775" s="107"/>
      <c r="L775" s="107"/>
      <c r="M775" s="109"/>
      <c r="N775" s="108"/>
      <c r="O775" s="107"/>
      <c r="P775" s="107"/>
      <c r="Q775" s="107"/>
      <c r="R775" s="109"/>
      <c r="S775" s="107"/>
      <c r="T775" s="107"/>
      <c r="U775" s="110"/>
      <c r="V775" s="110"/>
      <c r="W775" s="107"/>
      <c r="X775" s="107"/>
      <c r="Y775" s="107"/>
      <c r="Z775" s="107"/>
      <c r="AA775" s="107"/>
      <c r="AB775" s="107"/>
      <c r="AC775" s="107"/>
      <c r="AD775" s="107"/>
      <c r="AE775" s="107"/>
      <c r="AF775" s="107"/>
      <c r="AG775" s="107"/>
      <c r="AH775" s="107"/>
      <c r="AI775" s="111"/>
      <c r="AJ775" s="111"/>
      <c r="AK775" s="111"/>
      <c r="AL775" s="111"/>
      <c r="AM775" s="112"/>
      <c r="AN775" s="112"/>
      <c r="AO775" s="5"/>
      <c r="AP775" s="112"/>
      <c r="AQ775" s="5"/>
      <c r="AR775" s="5"/>
      <c r="AS775" s="5"/>
      <c r="AT775" s="5"/>
      <c r="AU775" s="112"/>
      <c r="AV775" s="112"/>
    </row>
    <row r="776" spans="1:48">
      <c r="A776" s="107"/>
      <c r="B776" s="107"/>
      <c r="C776" s="107"/>
      <c r="D776" s="113"/>
      <c r="E776" s="107"/>
      <c r="F776" s="109"/>
      <c r="G776" s="109"/>
      <c r="H776" s="107"/>
      <c r="I776" s="109"/>
      <c r="J776" s="107"/>
      <c r="K776" s="107"/>
      <c r="L776" s="107"/>
      <c r="M776" s="109"/>
      <c r="N776" s="108"/>
      <c r="O776" s="107"/>
      <c r="P776" s="107"/>
      <c r="Q776" s="107"/>
      <c r="R776" s="109"/>
      <c r="S776" s="107"/>
      <c r="T776" s="107"/>
      <c r="U776" s="110"/>
      <c r="V776" s="110"/>
      <c r="W776" s="107"/>
      <c r="X776" s="107"/>
      <c r="Y776" s="107"/>
      <c r="Z776" s="107"/>
      <c r="AA776" s="107"/>
      <c r="AB776" s="107"/>
      <c r="AC776" s="107"/>
      <c r="AD776" s="107"/>
      <c r="AE776" s="107"/>
      <c r="AF776" s="107"/>
      <c r="AG776" s="107"/>
      <c r="AH776" s="107"/>
      <c r="AI776" s="111"/>
      <c r="AJ776" s="111"/>
      <c r="AK776" s="111"/>
      <c r="AL776" s="111"/>
      <c r="AM776" s="112"/>
      <c r="AN776" s="112"/>
      <c r="AO776" s="5"/>
      <c r="AP776" s="112"/>
      <c r="AQ776" s="5"/>
      <c r="AR776" s="5"/>
      <c r="AS776" s="5"/>
      <c r="AT776" s="5"/>
      <c r="AU776" s="112"/>
      <c r="AV776" s="112"/>
    </row>
    <row r="777" spans="1:48">
      <c r="A777" s="107"/>
      <c r="B777" s="107"/>
      <c r="C777" s="107"/>
      <c r="D777" s="113"/>
      <c r="E777" s="107"/>
      <c r="F777" s="109"/>
      <c r="G777" s="109"/>
      <c r="H777" s="107"/>
      <c r="I777" s="109"/>
      <c r="J777" s="107"/>
      <c r="K777" s="107"/>
      <c r="L777" s="107"/>
      <c r="M777" s="109"/>
      <c r="N777" s="108"/>
      <c r="O777" s="107"/>
      <c r="P777" s="107"/>
      <c r="Q777" s="107"/>
      <c r="R777" s="109"/>
      <c r="S777" s="107"/>
      <c r="T777" s="107"/>
      <c r="U777" s="110"/>
      <c r="V777" s="110"/>
      <c r="W777" s="107"/>
      <c r="X777" s="107"/>
      <c r="Y777" s="107"/>
      <c r="Z777" s="107"/>
      <c r="AA777" s="107"/>
      <c r="AB777" s="107"/>
      <c r="AC777" s="107"/>
      <c r="AD777" s="107"/>
      <c r="AE777" s="107"/>
      <c r="AF777" s="107"/>
      <c r="AG777" s="107"/>
      <c r="AH777" s="107"/>
      <c r="AI777" s="111"/>
      <c r="AJ777" s="111"/>
      <c r="AK777" s="111"/>
      <c r="AL777" s="111"/>
      <c r="AM777" s="112"/>
      <c r="AN777" s="112"/>
      <c r="AO777" s="5"/>
      <c r="AP777" s="112"/>
      <c r="AQ777" s="5"/>
      <c r="AR777" s="5"/>
      <c r="AS777" s="5"/>
      <c r="AT777" s="5"/>
      <c r="AU777" s="112"/>
      <c r="AV777" s="112"/>
    </row>
    <row r="778" spans="1:48">
      <c r="A778" s="107"/>
      <c r="B778" s="107"/>
      <c r="C778" s="107"/>
      <c r="D778" s="113"/>
      <c r="E778" s="107"/>
      <c r="F778" s="109"/>
      <c r="G778" s="109"/>
      <c r="H778" s="107"/>
      <c r="I778" s="109"/>
      <c r="J778" s="107"/>
      <c r="K778" s="107"/>
      <c r="L778" s="107"/>
      <c r="M778" s="109"/>
      <c r="N778" s="108"/>
      <c r="O778" s="107"/>
      <c r="P778" s="107"/>
      <c r="Q778" s="107"/>
      <c r="R778" s="109"/>
      <c r="S778" s="107"/>
      <c r="T778" s="107"/>
      <c r="U778" s="110"/>
      <c r="V778" s="110"/>
      <c r="W778" s="107"/>
      <c r="X778" s="107"/>
      <c r="Y778" s="107"/>
      <c r="Z778" s="107"/>
      <c r="AA778" s="107"/>
      <c r="AB778" s="107"/>
      <c r="AC778" s="107"/>
      <c r="AD778" s="107"/>
      <c r="AE778" s="107"/>
      <c r="AF778" s="107"/>
      <c r="AG778" s="107"/>
      <c r="AH778" s="107"/>
      <c r="AI778" s="111"/>
      <c r="AJ778" s="111"/>
      <c r="AK778" s="111"/>
      <c r="AL778" s="111"/>
      <c r="AM778" s="112"/>
      <c r="AN778" s="112"/>
      <c r="AO778" s="5"/>
      <c r="AP778" s="112"/>
      <c r="AQ778" s="5"/>
      <c r="AR778" s="5"/>
      <c r="AS778" s="5"/>
      <c r="AT778" s="5"/>
      <c r="AU778" s="112"/>
      <c r="AV778" s="112"/>
    </row>
    <row r="779" spans="1:48">
      <c r="A779" s="107"/>
      <c r="B779" s="107"/>
      <c r="C779" s="107"/>
      <c r="D779" s="113"/>
      <c r="E779" s="107"/>
      <c r="F779" s="109"/>
      <c r="G779" s="109"/>
      <c r="H779" s="107"/>
      <c r="I779" s="109"/>
      <c r="J779" s="107"/>
      <c r="K779" s="107"/>
      <c r="L779" s="107"/>
      <c r="M779" s="109"/>
      <c r="N779" s="108"/>
      <c r="O779" s="107"/>
      <c r="P779" s="107"/>
      <c r="Q779" s="107"/>
      <c r="R779" s="109"/>
      <c r="S779" s="107"/>
      <c r="T779" s="107"/>
      <c r="U779" s="110"/>
      <c r="V779" s="110"/>
      <c r="W779" s="107"/>
      <c r="X779" s="107"/>
      <c r="Y779" s="107"/>
      <c r="Z779" s="107"/>
      <c r="AA779" s="107"/>
      <c r="AB779" s="107"/>
      <c r="AC779" s="107"/>
      <c r="AD779" s="107"/>
      <c r="AE779" s="107"/>
      <c r="AF779" s="107"/>
      <c r="AG779" s="107"/>
      <c r="AH779" s="107"/>
      <c r="AI779" s="111"/>
      <c r="AJ779" s="111"/>
      <c r="AK779" s="111"/>
      <c r="AL779" s="111"/>
      <c r="AM779" s="112"/>
      <c r="AN779" s="112"/>
      <c r="AO779" s="5"/>
      <c r="AP779" s="112"/>
      <c r="AQ779" s="5"/>
      <c r="AR779" s="5"/>
      <c r="AS779" s="5"/>
      <c r="AT779" s="5"/>
      <c r="AU779" s="112"/>
      <c r="AV779" s="112"/>
    </row>
    <row r="780" spans="1:48">
      <c r="A780" s="107"/>
      <c r="B780" s="107"/>
      <c r="C780" s="107"/>
      <c r="D780" s="113"/>
      <c r="E780" s="107"/>
      <c r="F780" s="109"/>
      <c r="G780" s="109"/>
      <c r="H780" s="107"/>
      <c r="I780" s="109"/>
      <c r="J780" s="107"/>
      <c r="K780" s="107"/>
      <c r="L780" s="107"/>
      <c r="M780" s="109"/>
      <c r="N780" s="108"/>
      <c r="O780" s="107"/>
      <c r="P780" s="107"/>
      <c r="Q780" s="107"/>
      <c r="R780" s="109"/>
      <c r="S780" s="107"/>
      <c r="T780" s="107"/>
      <c r="U780" s="110"/>
      <c r="V780" s="110"/>
      <c r="W780" s="107"/>
      <c r="X780" s="107"/>
      <c r="Y780" s="107"/>
      <c r="Z780" s="107"/>
      <c r="AA780" s="107"/>
      <c r="AB780" s="107"/>
      <c r="AC780" s="107"/>
      <c r="AD780" s="107"/>
      <c r="AE780" s="107"/>
      <c r="AF780" s="107"/>
      <c r="AG780" s="107"/>
      <c r="AH780" s="107"/>
      <c r="AI780" s="111"/>
      <c r="AJ780" s="111"/>
      <c r="AK780" s="111"/>
      <c r="AL780" s="111"/>
      <c r="AM780" s="112"/>
      <c r="AN780" s="112"/>
      <c r="AO780" s="5"/>
      <c r="AP780" s="112"/>
      <c r="AQ780" s="5"/>
      <c r="AR780" s="5"/>
      <c r="AS780" s="5"/>
      <c r="AT780" s="5"/>
      <c r="AU780" s="112"/>
      <c r="AV780" s="112"/>
    </row>
    <row r="781" spans="1:48">
      <c r="A781" s="107"/>
      <c r="B781" s="107"/>
      <c r="C781" s="107"/>
      <c r="D781" s="113"/>
      <c r="E781" s="107"/>
      <c r="F781" s="109"/>
      <c r="G781" s="109"/>
      <c r="H781" s="107"/>
      <c r="I781" s="109"/>
      <c r="J781" s="107"/>
      <c r="K781" s="107"/>
      <c r="L781" s="107"/>
      <c r="M781" s="109"/>
      <c r="N781" s="108"/>
      <c r="O781" s="107"/>
      <c r="P781" s="107"/>
      <c r="Q781" s="107"/>
      <c r="R781" s="109"/>
      <c r="S781" s="107"/>
      <c r="T781" s="107"/>
      <c r="U781" s="110"/>
      <c r="V781" s="110"/>
      <c r="W781" s="107"/>
      <c r="X781" s="107"/>
      <c r="Y781" s="107"/>
      <c r="Z781" s="107"/>
      <c r="AA781" s="107"/>
      <c r="AB781" s="107"/>
      <c r="AC781" s="107"/>
      <c r="AD781" s="107"/>
      <c r="AE781" s="107"/>
      <c r="AF781" s="107"/>
      <c r="AG781" s="107"/>
      <c r="AH781" s="107"/>
      <c r="AI781" s="111"/>
      <c r="AJ781" s="111"/>
      <c r="AK781" s="111"/>
      <c r="AL781" s="111"/>
      <c r="AM781" s="112"/>
      <c r="AN781" s="112"/>
      <c r="AO781" s="5"/>
      <c r="AP781" s="112"/>
      <c r="AQ781" s="5"/>
      <c r="AR781" s="5"/>
      <c r="AS781" s="5"/>
      <c r="AT781" s="5"/>
      <c r="AU781" s="112"/>
      <c r="AV781" s="112"/>
    </row>
    <row r="782" spans="1:48">
      <c r="A782" s="107"/>
      <c r="B782" s="107"/>
      <c r="C782" s="107"/>
      <c r="D782" s="113"/>
      <c r="E782" s="107"/>
      <c r="F782" s="109"/>
      <c r="G782" s="109"/>
      <c r="H782" s="107"/>
      <c r="I782" s="109"/>
      <c r="J782" s="107"/>
      <c r="K782" s="107"/>
      <c r="L782" s="107"/>
      <c r="M782" s="109"/>
      <c r="N782" s="108"/>
      <c r="O782" s="107"/>
      <c r="P782" s="107"/>
      <c r="Q782" s="107"/>
      <c r="R782" s="109"/>
      <c r="S782" s="107"/>
      <c r="T782" s="107"/>
      <c r="U782" s="110"/>
      <c r="V782" s="110"/>
      <c r="W782" s="107"/>
      <c r="X782" s="107"/>
      <c r="Y782" s="107"/>
      <c r="Z782" s="107"/>
      <c r="AA782" s="107"/>
      <c r="AB782" s="107"/>
      <c r="AC782" s="107"/>
      <c r="AD782" s="107"/>
      <c r="AE782" s="107"/>
      <c r="AF782" s="107"/>
      <c r="AG782" s="107"/>
      <c r="AH782" s="107"/>
      <c r="AI782" s="111"/>
      <c r="AJ782" s="111"/>
      <c r="AK782" s="111"/>
      <c r="AL782" s="111"/>
      <c r="AM782" s="112"/>
      <c r="AN782" s="112"/>
      <c r="AO782" s="5"/>
      <c r="AP782" s="112"/>
      <c r="AQ782" s="5"/>
      <c r="AR782" s="5"/>
      <c r="AS782" s="5"/>
      <c r="AT782" s="5"/>
      <c r="AU782" s="112"/>
      <c r="AV782" s="112"/>
    </row>
    <row r="783" spans="1:48">
      <c r="A783" s="107"/>
      <c r="B783" s="107"/>
      <c r="C783" s="107"/>
      <c r="D783" s="113"/>
      <c r="E783" s="107"/>
      <c r="F783" s="109"/>
      <c r="G783" s="109"/>
      <c r="H783" s="107"/>
      <c r="I783" s="109"/>
      <c r="J783" s="107"/>
      <c r="K783" s="107"/>
      <c r="L783" s="107"/>
      <c r="M783" s="109"/>
      <c r="N783" s="108"/>
      <c r="O783" s="107"/>
      <c r="P783" s="107"/>
      <c r="Q783" s="107"/>
      <c r="R783" s="109"/>
      <c r="S783" s="107"/>
      <c r="T783" s="107"/>
      <c r="U783" s="110"/>
      <c r="V783" s="110"/>
      <c r="W783" s="107"/>
      <c r="X783" s="107"/>
      <c r="Y783" s="107"/>
      <c r="Z783" s="107"/>
      <c r="AA783" s="107"/>
      <c r="AB783" s="107"/>
      <c r="AC783" s="107"/>
      <c r="AD783" s="107"/>
      <c r="AE783" s="107"/>
      <c r="AF783" s="107"/>
      <c r="AG783" s="107"/>
      <c r="AH783" s="107"/>
      <c r="AI783" s="111"/>
      <c r="AJ783" s="111"/>
      <c r="AK783" s="111"/>
      <c r="AL783" s="111"/>
      <c r="AM783" s="112"/>
      <c r="AN783" s="112"/>
      <c r="AO783" s="5"/>
      <c r="AP783" s="112"/>
      <c r="AQ783" s="5"/>
      <c r="AR783" s="5"/>
      <c r="AS783" s="5"/>
      <c r="AT783" s="5"/>
      <c r="AU783" s="112"/>
      <c r="AV783" s="112"/>
    </row>
    <row r="784" spans="1:48">
      <c r="A784" s="107"/>
      <c r="B784" s="107"/>
      <c r="C784" s="107"/>
      <c r="D784" s="113"/>
      <c r="E784" s="107"/>
      <c r="F784" s="109"/>
      <c r="G784" s="109"/>
      <c r="H784" s="107"/>
      <c r="I784" s="109"/>
      <c r="J784" s="107"/>
      <c r="K784" s="107"/>
      <c r="L784" s="107"/>
      <c r="M784" s="109"/>
      <c r="N784" s="108"/>
      <c r="O784" s="107"/>
      <c r="P784" s="107"/>
      <c r="Q784" s="107"/>
      <c r="R784" s="109"/>
      <c r="S784" s="107"/>
      <c r="T784" s="107"/>
      <c r="U784" s="110"/>
      <c r="V784" s="110"/>
      <c r="W784" s="107"/>
      <c r="X784" s="107"/>
      <c r="Y784" s="107"/>
      <c r="Z784" s="107"/>
      <c r="AA784" s="107"/>
      <c r="AB784" s="107"/>
      <c r="AC784" s="107"/>
      <c r="AD784" s="107"/>
      <c r="AE784" s="107"/>
      <c r="AF784" s="107"/>
      <c r="AG784" s="107"/>
      <c r="AH784" s="107"/>
      <c r="AI784" s="111"/>
      <c r="AJ784" s="111"/>
      <c r="AK784" s="111"/>
      <c r="AL784" s="111"/>
      <c r="AM784" s="112"/>
      <c r="AN784" s="112"/>
      <c r="AO784" s="5"/>
      <c r="AP784" s="112"/>
      <c r="AQ784" s="5"/>
      <c r="AR784" s="5"/>
      <c r="AS784" s="5"/>
      <c r="AT784" s="5"/>
      <c r="AU784" s="112"/>
      <c r="AV784" s="112"/>
    </row>
    <row r="785" spans="1:48">
      <c r="A785" s="107"/>
      <c r="B785" s="107"/>
      <c r="C785" s="107"/>
      <c r="D785" s="113"/>
      <c r="E785" s="107"/>
      <c r="F785" s="109"/>
      <c r="G785" s="109"/>
      <c r="H785" s="107"/>
      <c r="I785" s="109"/>
      <c r="J785" s="107"/>
      <c r="K785" s="107"/>
      <c r="L785" s="107"/>
      <c r="M785" s="109"/>
      <c r="N785" s="108"/>
      <c r="O785" s="107"/>
      <c r="P785" s="107"/>
      <c r="Q785" s="107"/>
      <c r="R785" s="109"/>
      <c r="S785" s="107"/>
      <c r="T785" s="107"/>
      <c r="U785" s="110"/>
      <c r="V785" s="110"/>
      <c r="W785" s="107"/>
      <c r="X785" s="107"/>
      <c r="Y785" s="107"/>
      <c r="Z785" s="107"/>
      <c r="AA785" s="107"/>
      <c r="AB785" s="107"/>
      <c r="AC785" s="107"/>
      <c r="AD785" s="107"/>
      <c r="AE785" s="107"/>
      <c r="AF785" s="107"/>
      <c r="AG785" s="107"/>
      <c r="AH785" s="107"/>
      <c r="AI785" s="111"/>
      <c r="AJ785" s="111"/>
      <c r="AK785" s="111"/>
      <c r="AL785" s="111"/>
      <c r="AM785" s="112"/>
      <c r="AN785" s="112"/>
      <c r="AO785" s="5"/>
      <c r="AP785" s="112"/>
      <c r="AQ785" s="5"/>
      <c r="AR785" s="5"/>
      <c r="AS785" s="5"/>
      <c r="AT785" s="5"/>
      <c r="AU785" s="112"/>
      <c r="AV785" s="112"/>
    </row>
    <row r="786" spans="1:48">
      <c r="A786" s="107"/>
      <c r="B786" s="107"/>
      <c r="C786" s="107"/>
      <c r="D786" s="113"/>
      <c r="E786" s="107"/>
      <c r="F786" s="109"/>
      <c r="G786" s="109"/>
      <c r="H786" s="107"/>
      <c r="I786" s="109"/>
      <c r="J786" s="107"/>
      <c r="K786" s="107"/>
      <c r="L786" s="107"/>
      <c r="M786" s="109"/>
      <c r="N786" s="108"/>
      <c r="O786" s="107"/>
      <c r="P786" s="107"/>
      <c r="Q786" s="107"/>
      <c r="R786" s="109"/>
      <c r="S786" s="107"/>
      <c r="T786" s="107"/>
      <c r="U786" s="110"/>
      <c r="V786" s="110"/>
      <c r="W786" s="107"/>
      <c r="X786" s="107"/>
      <c r="Y786" s="107"/>
      <c r="Z786" s="107"/>
      <c r="AA786" s="107"/>
      <c r="AB786" s="107"/>
      <c r="AC786" s="107"/>
      <c r="AD786" s="107"/>
      <c r="AE786" s="107"/>
      <c r="AF786" s="107"/>
      <c r="AG786" s="107"/>
      <c r="AH786" s="107"/>
      <c r="AI786" s="111"/>
      <c r="AJ786" s="111"/>
      <c r="AK786" s="111"/>
      <c r="AL786" s="111"/>
      <c r="AM786" s="112"/>
      <c r="AN786" s="112"/>
      <c r="AO786" s="5"/>
      <c r="AP786" s="112"/>
      <c r="AQ786" s="5"/>
      <c r="AR786" s="5"/>
      <c r="AS786" s="5"/>
      <c r="AT786" s="5"/>
      <c r="AU786" s="112"/>
      <c r="AV786" s="112"/>
    </row>
    <row r="787" spans="1:48">
      <c r="A787" s="107"/>
      <c r="B787" s="107"/>
      <c r="C787" s="107"/>
      <c r="D787" s="113"/>
      <c r="E787" s="107"/>
      <c r="F787" s="109"/>
      <c r="G787" s="109"/>
      <c r="H787" s="107"/>
      <c r="I787" s="109"/>
      <c r="J787" s="107"/>
      <c r="K787" s="107"/>
      <c r="L787" s="107"/>
      <c r="M787" s="109"/>
      <c r="N787" s="108"/>
      <c r="O787" s="107"/>
      <c r="P787" s="107"/>
      <c r="Q787" s="107"/>
      <c r="R787" s="109"/>
      <c r="S787" s="107"/>
      <c r="T787" s="107"/>
      <c r="U787" s="110"/>
      <c r="V787" s="110"/>
      <c r="W787" s="107"/>
      <c r="X787" s="107"/>
      <c r="Y787" s="107"/>
      <c r="Z787" s="107"/>
      <c r="AA787" s="107"/>
      <c r="AB787" s="107"/>
      <c r="AC787" s="107"/>
      <c r="AD787" s="107"/>
      <c r="AE787" s="107"/>
      <c r="AF787" s="107"/>
      <c r="AG787" s="107"/>
      <c r="AH787" s="107"/>
      <c r="AI787" s="111"/>
      <c r="AJ787" s="111"/>
      <c r="AK787" s="111"/>
      <c r="AL787" s="111"/>
      <c r="AM787" s="112"/>
      <c r="AN787" s="112"/>
      <c r="AO787" s="5"/>
      <c r="AP787" s="112"/>
      <c r="AQ787" s="5"/>
      <c r="AR787" s="5"/>
      <c r="AS787" s="5"/>
      <c r="AT787" s="5"/>
      <c r="AU787" s="112"/>
      <c r="AV787" s="112"/>
    </row>
    <row r="788" spans="1:48">
      <c r="A788" s="107"/>
      <c r="B788" s="107"/>
      <c r="C788" s="107"/>
      <c r="D788" s="113"/>
      <c r="E788" s="107"/>
      <c r="F788" s="109"/>
      <c r="G788" s="109"/>
      <c r="H788" s="107"/>
      <c r="I788" s="109"/>
      <c r="J788" s="107"/>
      <c r="K788" s="107"/>
      <c r="L788" s="107"/>
      <c r="M788" s="109"/>
      <c r="N788" s="108"/>
      <c r="O788" s="107"/>
      <c r="P788" s="107"/>
      <c r="Q788" s="107"/>
      <c r="R788" s="109"/>
      <c r="S788" s="107"/>
      <c r="T788" s="107"/>
      <c r="U788" s="110"/>
      <c r="V788" s="110"/>
      <c r="W788" s="107"/>
      <c r="X788" s="107"/>
      <c r="Y788" s="107"/>
      <c r="Z788" s="107"/>
      <c r="AA788" s="107"/>
      <c r="AB788" s="107"/>
      <c r="AC788" s="107"/>
      <c r="AD788" s="107"/>
      <c r="AE788" s="107"/>
      <c r="AF788" s="107"/>
      <c r="AG788" s="107"/>
      <c r="AH788" s="107"/>
      <c r="AI788" s="111"/>
      <c r="AJ788" s="111"/>
      <c r="AK788" s="111"/>
      <c r="AL788" s="111"/>
      <c r="AM788" s="112"/>
      <c r="AN788" s="112"/>
      <c r="AO788" s="5"/>
      <c r="AP788" s="112"/>
      <c r="AQ788" s="5"/>
      <c r="AR788" s="5"/>
      <c r="AS788" s="5"/>
      <c r="AT788" s="5"/>
      <c r="AU788" s="112"/>
      <c r="AV788" s="112"/>
    </row>
    <row r="789" spans="1:48">
      <c r="A789" s="107"/>
      <c r="B789" s="107"/>
      <c r="C789" s="107"/>
      <c r="D789" s="113"/>
      <c r="E789" s="107"/>
      <c r="F789" s="109"/>
      <c r="G789" s="109"/>
      <c r="H789" s="107"/>
      <c r="I789" s="109"/>
      <c r="J789" s="107"/>
      <c r="K789" s="107"/>
      <c r="L789" s="107"/>
      <c r="M789" s="109"/>
      <c r="N789" s="108"/>
      <c r="O789" s="107"/>
      <c r="P789" s="107"/>
      <c r="Q789" s="107"/>
      <c r="R789" s="109"/>
      <c r="S789" s="107"/>
      <c r="T789" s="107"/>
      <c r="U789" s="110"/>
      <c r="V789" s="110"/>
      <c r="W789" s="107"/>
      <c r="X789" s="107"/>
      <c r="Y789" s="107"/>
      <c r="Z789" s="107"/>
      <c r="AA789" s="107"/>
      <c r="AB789" s="107"/>
      <c r="AC789" s="107"/>
      <c r="AD789" s="107"/>
      <c r="AE789" s="107"/>
      <c r="AF789" s="107"/>
      <c r="AG789" s="107"/>
      <c r="AH789" s="107"/>
      <c r="AI789" s="111"/>
      <c r="AJ789" s="111"/>
      <c r="AK789" s="111"/>
      <c r="AL789" s="111"/>
      <c r="AM789" s="112"/>
      <c r="AN789" s="112"/>
      <c r="AO789" s="5"/>
      <c r="AP789" s="112"/>
      <c r="AQ789" s="5"/>
      <c r="AR789" s="5"/>
      <c r="AS789" s="5"/>
      <c r="AT789" s="5"/>
      <c r="AU789" s="112"/>
      <c r="AV789" s="112"/>
    </row>
    <row r="790" spans="1:48">
      <c r="A790" s="107"/>
      <c r="B790" s="107"/>
      <c r="C790" s="107"/>
      <c r="D790" s="113"/>
      <c r="E790" s="107"/>
      <c r="F790" s="109"/>
      <c r="G790" s="109"/>
      <c r="H790" s="107"/>
      <c r="I790" s="109"/>
      <c r="J790" s="107"/>
      <c r="K790" s="107"/>
      <c r="L790" s="107"/>
      <c r="M790" s="109"/>
      <c r="N790" s="108"/>
      <c r="O790" s="107"/>
      <c r="P790" s="107"/>
      <c r="Q790" s="107"/>
      <c r="R790" s="109"/>
      <c r="S790" s="107"/>
      <c r="T790" s="107"/>
      <c r="U790" s="110"/>
      <c r="V790" s="110"/>
      <c r="W790" s="107"/>
      <c r="X790" s="107"/>
      <c r="Y790" s="107"/>
      <c r="Z790" s="107"/>
      <c r="AA790" s="107"/>
      <c r="AB790" s="107"/>
      <c r="AC790" s="107"/>
      <c r="AD790" s="107"/>
      <c r="AE790" s="107"/>
      <c r="AF790" s="107"/>
      <c r="AG790" s="107"/>
      <c r="AH790" s="107"/>
      <c r="AI790" s="111"/>
      <c r="AJ790" s="111"/>
      <c r="AK790" s="111"/>
      <c r="AL790" s="111"/>
      <c r="AM790" s="112"/>
      <c r="AN790" s="112"/>
      <c r="AO790" s="5"/>
      <c r="AP790" s="112"/>
      <c r="AQ790" s="5"/>
      <c r="AR790" s="5"/>
      <c r="AS790" s="5"/>
      <c r="AT790" s="5"/>
      <c r="AU790" s="112"/>
      <c r="AV790" s="112"/>
    </row>
    <row r="791" spans="1:48">
      <c r="A791" s="107"/>
      <c r="B791" s="107"/>
      <c r="C791" s="107"/>
      <c r="D791" s="113"/>
      <c r="E791" s="107"/>
      <c r="F791" s="109"/>
      <c r="G791" s="109"/>
      <c r="H791" s="107"/>
      <c r="I791" s="109"/>
      <c r="J791" s="107"/>
      <c r="K791" s="107"/>
      <c r="L791" s="107"/>
      <c r="M791" s="109"/>
      <c r="N791" s="108"/>
      <c r="O791" s="107"/>
      <c r="P791" s="107"/>
      <c r="Q791" s="107"/>
      <c r="R791" s="109"/>
      <c r="S791" s="107"/>
      <c r="T791" s="107"/>
      <c r="U791" s="110"/>
      <c r="V791" s="110"/>
      <c r="W791" s="107"/>
      <c r="X791" s="107"/>
      <c r="Y791" s="107"/>
      <c r="Z791" s="107"/>
      <c r="AA791" s="107"/>
      <c r="AB791" s="107"/>
      <c r="AC791" s="107"/>
      <c r="AD791" s="107"/>
      <c r="AE791" s="107"/>
      <c r="AF791" s="107"/>
      <c r="AG791" s="107"/>
      <c r="AH791" s="107"/>
      <c r="AI791" s="111"/>
      <c r="AJ791" s="111"/>
      <c r="AK791" s="111"/>
      <c r="AL791" s="111"/>
      <c r="AM791" s="112"/>
      <c r="AN791" s="112"/>
      <c r="AO791" s="5"/>
      <c r="AP791" s="112"/>
      <c r="AQ791" s="5"/>
      <c r="AR791" s="5"/>
      <c r="AS791" s="5"/>
      <c r="AT791" s="5"/>
      <c r="AU791" s="112"/>
      <c r="AV791" s="112"/>
    </row>
    <row r="792" spans="1:48">
      <c r="A792" s="107"/>
      <c r="B792" s="107"/>
      <c r="C792" s="107"/>
      <c r="D792" s="113"/>
      <c r="E792" s="107"/>
      <c r="F792" s="109"/>
      <c r="G792" s="109"/>
      <c r="H792" s="107"/>
      <c r="I792" s="109"/>
      <c r="J792" s="107"/>
      <c r="K792" s="107"/>
      <c r="L792" s="107"/>
      <c r="M792" s="109"/>
      <c r="N792" s="108"/>
      <c r="O792" s="107"/>
      <c r="P792" s="107"/>
      <c r="Q792" s="107"/>
      <c r="R792" s="109"/>
      <c r="S792" s="107"/>
      <c r="T792" s="107"/>
      <c r="U792" s="110"/>
      <c r="V792" s="110"/>
      <c r="W792" s="107"/>
      <c r="X792" s="107"/>
      <c r="Y792" s="107"/>
      <c r="Z792" s="107"/>
      <c r="AA792" s="107"/>
      <c r="AB792" s="107"/>
      <c r="AC792" s="107"/>
      <c r="AD792" s="107"/>
      <c r="AE792" s="107"/>
      <c r="AF792" s="107"/>
      <c r="AG792" s="107"/>
      <c r="AH792" s="107"/>
      <c r="AI792" s="111"/>
      <c r="AJ792" s="111"/>
      <c r="AK792" s="111"/>
      <c r="AL792" s="111"/>
      <c r="AM792" s="112"/>
      <c r="AN792" s="112"/>
      <c r="AO792" s="5"/>
      <c r="AP792" s="112"/>
      <c r="AQ792" s="5"/>
      <c r="AR792" s="5"/>
      <c r="AS792" s="5"/>
      <c r="AT792" s="5"/>
      <c r="AU792" s="112"/>
      <c r="AV792" s="112"/>
    </row>
    <row r="793" spans="1:48">
      <c r="A793" s="107"/>
      <c r="B793" s="107"/>
      <c r="C793" s="107"/>
      <c r="D793" s="113"/>
      <c r="E793" s="107"/>
      <c r="F793" s="109"/>
      <c r="G793" s="109"/>
      <c r="H793" s="107"/>
      <c r="I793" s="109"/>
      <c r="J793" s="107"/>
      <c r="K793" s="107"/>
      <c r="L793" s="107"/>
      <c r="M793" s="109"/>
      <c r="N793" s="108"/>
      <c r="O793" s="107"/>
      <c r="P793" s="107"/>
      <c r="Q793" s="107"/>
      <c r="R793" s="109"/>
      <c r="S793" s="107"/>
      <c r="T793" s="107"/>
      <c r="U793" s="110"/>
      <c r="V793" s="110"/>
      <c r="W793" s="107"/>
      <c r="X793" s="107"/>
      <c r="Y793" s="107"/>
      <c r="Z793" s="107"/>
      <c r="AA793" s="107"/>
      <c r="AB793" s="107"/>
      <c r="AC793" s="107"/>
      <c r="AD793" s="107"/>
      <c r="AE793" s="107"/>
      <c r="AF793" s="107"/>
      <c r="AG793" s="107"/>
      <c r="AH793" s="107"/>
      <c r="AI793" s="111"/>
      <c r="AJ793" s="111"/>
      <c r="AK793" s="111"/>
      <c r="AL793" s="111"/>
      <c r="AM793" s="112"/>
      <c r="AN793" s="112"/>
      <c r="AO793" s="5"/>
      <c r="AP793" s="112"/>
      <c r="AQ793" s="5"/>
      <c r="AR793" s="5"/>
      <c r="AS793" s="5"/>
      <c r="AT793" s="5"/>
      <c r="AU793" s="112"/>
      <c r="AV793" s="112"/>
    </row>
    <row r="794" spans="1:48">
      <c r="A794" s="107"/>
      <c r="B794" s="107"/>
      <c r="C794" s="107"/>
      <c r="D794" s="113"/>
      <c r="E794" s="107"/>
      <c r="F794" s="109"/>
      <c r="G794" s="109"/>
      <c r="H794" s="107"/>
      <c r="I794" s="109"/>
      <c r="J794" s="107"/>
      <c r="K794" s="107"/>
      <c r="L794" s="107"/>
      <c r="M794" s="109"/>
      <c r="N794" s="108"/>
      <c r="O794" s="107"/>
      <c r="P794" s="107"/>
      <c r="Q794" s="107"/>
      <c r="R794" s="109"/>
      <c r="S794" s="107"/>
      <c r="T794" s="107"/>
      <c r="U794" s="110"/>
      <c r="V794" s="110"/>
      <c r="W794" s="107"/>
      <c r="X794" s="107"/>
      <c r="Y794" s="107"/>
      <c r="Z794" s="107"/>
      <c r="AA794" s="107"/>
      <c r="AB794" s="107"/>
      <c r="AC794" s="107"/>
      <c r="AD794" s="107"/>
      <c r="AE794" s="107"/>
      <c r="AF794" s="107"/>
      <c r="AG794" s="107"/>
      <c r="AH794" s="107"/>
      <c r="AI794" s="111"/>
      <c r="AJ794" s="111"/>
      <c r="AK794" s="111"/>
      <c r="AL794" s="111"/>
      <c r="AM794" s="112"/>
      <c r="AN794" s="112"/>
      <c r="AO794" s="5"/>
      <c r="AP794" s="112"/>
      <c r="AQ794" s="5"/>
      <c r="AR794" s="5"/>
      <c r="AS794" s="5"/>
      <c r="AT794" s="5"/>
      <c r="AU794" s="112"/>
      <c r="AV794" s="112"/>
    </row>
    <row r="795" spans="1:48">
      <c r="A795" s="107"/>
      <c r="B795" s="107"/>
      <c r="C795" s="107"/>
      <c r="D795" s="113"/>
      <c r="E795" s="107"/>
      <c r="F795" s="109"/>
      <c r="G795" s="109"/>
      <c r="H795" s="107"/>
      <c r="I795" s="109"/>
      <c r="J795" s="107"/>
      <c r="K795" s="107"/>
      <c r="L795" s="107"/>
      <c r="M795" s="109"/>
      <c r="N795" s="108"/>
      <c r="O795" s="107"/>
      <c r="P795" s="107"/>
      <c r="Q795" s="107"/>
      <c r="R795" s="109"/>
      <c r="S795" s="107"/>
      <c r="T795" s="107"/>
      <c r="U795" s="110"/>
      <c r="V795" s="110"/>
      <c r="W795" s="107"/>
      <c r="X795" s="107"/>
      <c r="Y795" s="107"/>
      <c r="Z795" s="107"/>
      <c r="AA795" s="107"/>
      <c r="AB795" s="107"/>
      <c r="AC795" s="107"/>
      <c r="AD795" s="107"/>
      <c r="AE795" s="107"/>
      <c r="AF795" s="107"/>
      <c r="AG795" s="107"/>
      <c r="AH795" s="107"/>
      <c r="AI795" s="111"/>
      <c r="AJ795" s="111"/>
      <c r="AK795" s="111"/>
      <c r="AL795" s="111"/>
      <c r="AM795" s="112"/>
      <c r="AN795" s="112"/>
      <c r="AO795" s="5"/>
      <c r="AP795" s="112"/>
      <c r="AQ795" s="5"/>
      <c r="AR795" s="5"/>
      <c r="AS795" s="5"/>
      <c r="AT795" s="5"/>
      <c r="AU795" s="112"/>
      <c r="AV795" s="112"/>
    </row>
    <row r="796" spans="1:48">
      <c r="A796" s="107"/>
      <c r="B796" s="107"/>
      <c r="C796" s="107"/>
      <c r="D796" s="113"/>
      <c r="E796" s="107"/>
      <c r="F796" s="109"/>
      <c r="G796" s="109"/>
      <c r="H796" s="107"/>
      <c r="I796" s="109"/>
      <c r="J796" s="107"/>
      <c r="K796" s="107"/>
      <c r="L796" s="107"/>
      <c r="M796" s="109"/>
      <c r="N796" s="108"/>
      <c r="O796" s="107"/>
      <c r="P796" s="107"/>
      <c r="Q796" s="107"/>
      <c r="R796" s="109"/>
      <c r="S796" s="107"/>
      <c r="T796" s="107"/>
      <c r="U796" s="110"/>
      <c r="V796" s="110"/>
      <c r="W796" s="107"/>
      <c r="X796" s="107"/>
      <c r="Y796" s="107"/>
      <c r="Z796" s="107"/>
      <c r="AA796" s="107"/>
      <c r="AB796" s="107"/>
      <c r="AC796" s="107"/>
      <c r="AD796" s="107"/>
      <c r="AE796" s="107"/>
      <c r="AF796" s="107"/>
      <c r="AG796" s="107"/>
      <c r="AH796" s="107"/>
      <c r="AI796" s="111"/>
      <c r="AJ796" s="111"/>
      <c r="AK796" s="111"/>
      <c r="AL796" s="111"/>
      <c r="AM796" s="112"/>
      <c r="AN796" s="112"/>
      <c r="AO796" s="5"/>
      <c r="AP796" s="112"/>
      <c r="AQ796" s="5"/>
      <c r="AR796" s="5"/>
      <c r="AS796" s="5"/>
      <c r="AT796" s="5"/>
      <c r="AU796" s="112"/>
      <c r="AV796" s="112"/>
    </row>
    <row r="797" spans="1:48">
      <c r="A797" s="107"/>
      <c r="B797" s="107"/>
      <c r="C797" s="107"/>
      <c r="D797" s="113"/>
      <c r="E797" s="107"/>
      <c r="F797" s="109"/>
      <c r="G797" s="109"/>
      <c r="H797" s="107"/>
      <c r="I797" s="109"/>
      <c r="J797" s="107"/>
      <c r="K797" s="107"/>
      <c r="L797" s="107"/>
      <c r="M797" s="109"/>
      <c r="N797" s="108"/>
      <c r="O797" s="107"/>
      <c r="P797" s="107"/>
      <c r="Q797" s="107"/>
      <c r="R797" s="109"/>
      <c r="S797" s="107"/>
      <c r="T797" s="107"/>
      <c r="U797" s="110"/>
      <c r="V797" s="110"/>
      <c r="W797" s="107"/>
      <c r="X797" s="107"/>
      <c r="Y797" s="107"/>
      <c r="Z797" s="107"/>
      <c r="AA797" s="107"/>
      <c r="AB797" s="107"/>
      <c r="AC797" s="107"/>
      <c r="AD797" s="107"/>
      <c r="AE797" s="107"/>
      <c r="AF797" s="107"/>
      <c r="AG797" s="107"/>
      <c r="AH797" s="107"/>
      <c r="AI797" s="111"/>
      <c r="AJ797" s="111"/>
      <c r="AK797" s="111"/>
      <c r="AL797" s="111"/>
      <c r="AM797" s="112"/>
      <c r="AN797" s="112"/>
      <c r="AO797" s="5"/>
      <c r="AP797" s="112"/>
      <c r="AQ797" s="5"/>
      <c r="AR797" s="5"/>
      <c r="AS797" s="5"/>
      <c r="AT797" s="5"/>
      <c r="AU797" s="112"/>
      <c r="AV797" s="112"/>
    </row>
    <row r="798" spans="1:48">
      <c r="A798" s="107"/>
      <c r="B798" s="107"/>
      <c r="C798" s="107"/>
      <c r="D798" s="113"/>
      <c r="E798" s="107"/>
      <c r="F798" s="109"/>
      <c r="G798" s="109"/>
      <c r="H798" s="107"/>
      <c r="I798" s="109"/>
      <c r="J798" s="107"/>
      <c r="K798" s="107"/>
      <c r="L798" s="107"/>
      <c r="M798" s="109"/>
      <c r="N798" s="108"/>
      <c r="O798" s="107"/>
      <c r="P798" s="107"/>
      <c r="Q798" s="107"/>
      <c r="R798" s="109"/>
      <c r="S798" s="107"/>
      <c r="T798" s="107"/>
      <c r="U798" s="110"/>
      <c r="V798" s="110"/>
      <c r="W798" s="107"/>
      <c r="X798" s="107"/>
      <c r="Y798" s="107"/>
      <c r="Z798" s="107"/>
      <c r="AA798" s="107"/>
      <c r="AB798" s="107"/>
      <c r="AC798" s="107"/>
      <c r="AD798" s="107"/>
      <c r="AE798" s="107"/>
      <c r="AF798" s="107"/>
      <c r="AG798" s="107"/>
      <c r="AH798" s="107"/>
      <c r="AI798" s="111"/>
      <c r="AJ798" s="111"/>
      <c r="AK798" s="111"/>
      <c r="AL798" s="111"/>
      <c r="AM798" s="112"/>
      <c r="AN798" s="112"/>
      <c r="AO798" s="5"/>
      <c r="AP798" s="112"/>
      <c r="AQ798" s="5"/>
      <c r="AR798" s="5"/>
      <c r="AS798" s="5"/>
      <c r="AT798" s="5"/>
      <c r="AU798" s="112"/>
      <c r="AV798" s="112"/>
    </row>
    <row r="799" spans="1:48">
      <c r="A799" s="107"/>
      <c r="B799" s="107"/>
      <c r="C799" s="107"/>
      <c r="D799" s="113"/>
      <c r="E799" s="107"/>
      <c r="F799" s="109"/>
      <c r="G799" s="109"/>
      <c r="H799" s="107"/>
      <c r="I799" s="109"/>
      <c r="J799" s="107"/>
      <c r="K799" s="107"/>
      <c r="L799" s="107"/>
      <c r="M799" s="109"/>
      <c r="N799" s="108"/>
      <c r="O799" s="107"/>
      <c r="P799" s="107"/>
      <c r="Q799" s="107"/>
      <c r="R799" s="109"/>
      <c r="S799" s="107"/>
      <c r="T799" s="107"/>
      <c r="U799" s="110"/>
      <c r="V799" s="110"/>
      <c r="W799" s="107"/>
      <c r="X799" s="107"/>
      <c r="Y799" s="107"/>
      <c r="Z799" s="107"/>
      <c r="AA799" s="107"/>
      <c r="AB799" s="107"/>
      <c r="AC799" s="107"/>
      <c r="AD799" s="107"/>
      <c r="AE799" s="107"/>
      <c r="AF799" s="107"/>
      <c r="AG799" s="107"/>
      <c r="AH799" s="107"/>
      <c r="AI799" s="111"/>
      <c r="AJ799" s="111"/>
      <c r="AK799" s="111"/>
      <c r="AL799" s="111"/>
      <c r="AM799" s="112"/>
      <c r="AN799" s="112"/>
      <c r="AO799" s="5"/>
      <c r="AP799" s="112"/>
      <c r="AQ799" s="5"/>
      <c r="AR799" s="5"/>
      <c r="AS799" s="5"/>
      <c r="AT799" s="5"/>
      <c r="AU799" s="112"/>
      <c r="AV799" s="112"/>
    </row>
    <row r="800" spans="1:48">
      <c r="A800" s="107"/>
      <c r="B800" s="107"/>
      <c r="C800" s="107"/>
      <c r="D800" s="113"/>
      <c r="E800" s="107"/>
      <c r="F800" s="109"/>
      <c r="G800" s="109"/>
      <c r="H800" s="107"/>
      <c r="I800" s="109"/>
      <c r="J800" s="107"/>
      <c r="K800" s="107"/>
      <c r="L800" s="107"/>
      <c r="M800" s="109"/>
      <c r="N800" s="108"/>
      <c r="O800" s="107"/>
      <c r="P800" s="107"/>
      <c r="Q800" s="107"/>
      <c r="R800" s="109"/>
      <c r="S800" s="107"/>
      <c r="T800" s="107"/>
      <c r="U800" s="110"/>
      <c r="V800" s="110"/>
      <c r="W800" s="107"/>
      <c r="X800" s="107"/>
      <c r="Y800" s="107"/>
      <c r="Z800" s="107"/>
      <c r="AA800" s="107"/>
      <c r="AB800" s="107"/>
      <c r="AC800" s="107"/>
      <c r="AD800" s="107"/>
      <c r="AE800" s="107"/>
      <c r="AF800" s="107"/>
      <c r="AG800" s="107"/>
      <c r="AH800" s="107"/>
      <c r="AI800" s="111"/>
      <c r="AJ800" s="111"/>
      <c r="AK800" s="111"/>
      <c r="AL800" s="111"/>
      <c r="AM800" s="112"/>
      <c r="AN800" s="112"/>
      <c r="AO800" s="5"/>
      <c r="AP800" s="112"/>
      <c r="AQ800" s="5"/>
      <c r="AR800" s="5"/>
      <c r="AS800" s="5"/>
      <c r="AT800" s="5"/>
      <c r="AU800" s="112"/>
      <c r="AV800" s="112"/>
    </row>
    <row r="801" spans="1:48">
      <c r="A801" s="107"/>
      <c r="B801" s="107"/>
      <c r="C801" s="107"/>
      <c r="D801" s="113"/>
      <c r="E801" s="107"/>
      <c r="F801" s="109"/>
      <c r="G801" s="109"/>
      <c r="H801" s="107"/>
      <c r="I801" s="109"/>
      <c r="J801" s="107"/>
      <c r="K801" s="107"/>
      <c r="L801" s="107"/>
      <c r="M801" s="109"/>
      <c r="N801" s="108"/>
      <c r="O801" s="107"/>
      <c r="P801" s="107"/>
      <c r="Q801" s="107"/>
      <c r="R801" s="109"/>
      <c r="S801" s="107"/>
      <c r="T801" s="107"/>
      <c r="U801" s="110"/>
      <c r="V801" s="110"/>
      <c r="W801" s="107"/>
      <c r="X801" s="107"/>
      <c r="Y801" s="107"/>
      <c r="Z801" s="107"/>
      <c r="AA801" s="107"/>
      <c r="AB801" s="107"/>
      <c r="AC801" s="107"/>
      <c r="AD801" s="107"/>
      <c r="AE801" s="107"/>
      <c r="AF801" s="107"/>
      <c r="AG801" s="107"/>
      <c r="AH801" s="107"/>
      <c r="AI801" s="111"/>
      <c r="AJ801" s="111"/>
      <c r="AK801" s="111"/>
      <c r="AL801" s="111"/>
      <c r="AM801" s="112"/>
      <c r="AN801" s="112"/>
      <c r="AO801" s="5"/>
      <c r="AP801" s="112"/>
      <c r="AQ801" s="5"/>
      <c r="AR801" s="5"/>
      <c r="AS801" s="5"/>
      <c r="AT801" s="5"/>
      <c r="AU801" s="112"/>
      <c r="AV801" s="112"/>
    </row>
    <row r="802" spans="1:48">
      <c r="A802" s="107"/>
      <c r="B802" s="107"/>
      <c r="C802" s="107"/>
      <c r="D802" s="113"/>
      <c r="E802" s="107"/>
      <c r="F802" s="109"/>
      <c r="G802" s="109"/>
      <c r="H802" s="107"/>
      <c r="I802" s="109"/>
      <c r="J802" s="107"/>
      <c r="K802" s="107"/>
      <c r="L802" s="107"/>
      <c r="M802" s="109"/>
      <c r="N802" s="108"/>
      <c r="O802" s="107"/>
      <c r="P802" s="107"/>
      <c r="Q802" s="107"/>
      <c r="R802" s="109"/>
      <c r="S802" s="107"/>
      <c r="T802" s="107"/>
      <c r="U802" s="110"/>
      <c r="V802" s="110"/>
      <c r="W802" s="107"/>
      <c r="X802" s="107"/>
      <c r="Y802" s="107"/>
      <c r="Z802" s="107"/>
      <c r="AA802" s="107"/>
      <c r="AB802" s="107"/>
      <c r="AC802" s="107"/>
      <c r="AD802" s="107"/>
      <c r="AE802" s="107"/>
      <c r="AF802" s="107"/>
      <c r="AG802" s="107"/>
      <c r="AH802" s="107"/>
      <c r="AI802" s="111"/>
      <c r="AJ802" s="111"/>
      <c r="AK802" s="111"/>
      <c r="AL802" s="111"/>
      <c r="AM802" s="112"/>
      <c r="AN802" s="112"/>
      <c r="AO802" s="5"/>
      <c r="AP802" s="112"/>
      <c r="AQ802" s="5"/>
      <c r="AR802" s="5"/>
      <c r="AS802" s="5"/>
      <c r="AT802" s="5"/>
      <c r="AU802" s="112"/>
      <c r="AV802" s="112"/>
    </row>
    <row r="803" spans="1:48">
      <c r="A803" s="107"/>
      <c r="B803" s="107"/>
      <c r="C803" s="107"/>
      <c r="D803" s="113"/>
      <c r="E803" s="107"/>
      <c r="F803" s="109"/>
      <c r="G803" s="109"/>
      <c r="H803" s="107"/>
      <c r="I803" s="109"/>
      <c r="J803" s="107"/>
      <c r="K803" s="107"/>
      <c r="L803" s="107"/>
      <c r="M803" s="109"/>
      <c r="N803" s="108"/>
      <c r="O803" s="107"/>
      <c r="P803" s="107"/>
      <c r="Q803" s="107"/>
      <c r="R803" s="109"/>
      <c r="S803" s="107"/>
      <c r="T803" s="107"/>
      <c r="U803" s="110"/>
      <c r="V803" s="110"/>
      <c r="W803" s="107"/>
      <c r="X803" s="107"/>
      <c r="Y803" s="107"/>
      <c r="Z803" s="107"/>
      <c r="AA803" s="107"/>
      <c r="AB803" s="107"/>
      <c r="AC803" s="107"/>
      <c r="AD803" s="107"/>
      <c r="AE803" s="107"/>
      <c r="AF803" s="107"/>
      <c r="AG803" s="107"/>
      <c r="AH803" s="107"/>
      <c r="AI803" s="111"/>
      <c r="AJ803" s="111"/>
      <c r="AK803" s="111"/>
      <c r="AL803" s="111"/>
      <c r="AM803" s="112"/>
      <c r="AN803" s="112"/>
      <c r="AO803" s="5"/>
      <c r="AP803" s="112"/>
      <c r="AQ803" s="5"/>
      <c r="AR803" s="5"/>
      <c r="AS803" s="5"/>
      <c r="AT803" s="5"/>
      <c r="AU803" s="112"/>
      <c r="AV803" s="112"/>
    </row>
    <row r="804" spans="1:48">
      <c r="A804" s="107"/>
      <c r="B804" s="107"/>
      <c r="C804" s="107"/>
      <c r="D804" s="113"/>
      <c r="E804" s="107"/>
      <c r="F804" s="109"/>
      <c r="G804" s="109"/>
      <c r="H804" s="107"/>
      <c r="I804" s="109"/>
      <c r="J804" s="107"/>
      <c r="K804" s="107"/>
      <c r="L804" s="107"/>
      <c r="M804" s="109"/>
      <c r="N804" s="108"/>
      <c r="O804" s="107"/>
      <c r="P804" s="107"/>
      <c r="Q804" s="107"/>
      <c r="R804" s="109"/>
      <c r="S804" s="107"/>
      <c r="T804" s="107"/>
      <c r="U804" s="110"/>
      <c r="V804" s="110"/>
      <c r="W804" s="107"/>
      <c r="X804" s="107"/>
      <c r="Y804" s="107"/>
      <c r="Z804" s="107"/>
      <c r="AA804" s="107"/>
      <c r="AB804" s="107"/>
      <c r="AC804" s="107"/>
      <c r="AD804" s="107"/>
      <c r="AE804" s="107"/>
      <c r="AF804" s="107"/>
      <c r="AG804" s="107"/>
      <c r="AH804" s="107"/>
      <c r="AI804" s="111"/>
      <c r="AJ804" s="111"/>
      <c r="AK804" s="111"/>
      <c r="AL804" s="111"/>
      <c r="AM804" s="112"/>
      <c r="AN804" s="112"/>
      <c r="AO804" s="5"/>
      <c r="AP804" s="112"/>
      <c r="AQ804" s="5"/>
      <c r="AR804" s="5"/>
      <c r="AS804" s="5"/>
      <c r="AT804" s="5"/>
      <c r="AU804" s="112"/>
      <c r="AV804" s="112"/>
    </row>
    <row r="805" spans="1:48">
      <c r="A805" s="107"/>
      <c r="B805" s="107"/>
      <c r="C805" s="107"/>
      <c r="D805" s="113"/>
      <c r="E805" s="107"/>
      <c r="F805" s="109"/>
      <c r="G805" s="109"/>
      <c r="H805" s="107"/>
      <c r="I805" s="109"/>
      <c r="J805" s="107"/>
      <c r="K805" s="107"/>
      <c r="L805" s="107"/>
      <c r="M805" s="109"/>
      <c r="N805" s="108"/>
      <c r="O805" s="107"/>
      <c r="P805" s="107"/>
      <c r="Q805" s="107"/>
      <c r="R805" s="109"/>
      <c r="S805" s="107"/>
      <c r="T805" s="107"/>
      <c r="U805" s="110"/>
      <c r="V805" s="110"/>
      <c r="W805" s="107"/>
      <c r="X805" s="107"/>
      <c r="Y805" s="107"/>
      <c r="Z805" s="107"/>
      <c r="AA805" s="107"/>
      <c r="AB805" s="107"/>
      <c r="AC805" s="107"/>
      <c r="AD805" s="107"/>
      <c r="AE805" s="107"/>
      <c r="AF805" s="107"/>
      <c r="AG805" s="107"/>
      <c r="AH805" s="107"/>
      <c r="AI805" s="111"/>
      <c r="AJ805" s="111"/>
      <c r="AK805" s="111"/>
      <c r="AL805" s="111"/>
      <c r="AM805" s="112"/>
      <c r="AN805" s="112"/>
      <c r="AO805" s="5"/>
      <c r="AP805" s="112"/>
      <c r="AQ805" s="5"/>
      <c r="AR805" s="5"/>
      <c r="AS805" s="5"/>
      <c r="AT805" s="5"/>
      <c r="AU805" s="112"/>
      <c r="AV805" s="112"/>
    </row>
    <row r="806" spans="1:48">
      <c r="A806" s="107"/>
      <c r="B806" s="107"/>
      <c r="C806" s="107"/>
      <c r="D806" s="113"/>
      <c r="E806" s="107"/>
      <c r="F806" s="109"/>
      <c r="G806" s="109"/>
      <c r="H806" s="107"/>
      <c r="I806" s="109"/>
      <c r="J806" s="107"/>
      <c r="K806" s="107"/>
      <c r="L806" s="107"/>
      <c r="M806" s="109"/>
      <c r="N806" s="108"/>
      <c r="O806" s="107"/>
      <c r="P806" s="107"/>
      <c r="Q806" s="107"/>
      <c r="R806" s="109"/>
      <c r="S806" s="107"/>
      <c r="T806" s="107"/>
      <c r="U806" s="110"/>
      <c r="V806" s="110"/>
      <c r="W806" s="107"/>
      <c r="X806" s="107"/>
      <c r="Y806" s="107"/>
      <c r="Z806" s="107"/>
      <c r="AA806" s="107"/>
      <c r="AB806" s="107"/>
      <c r="AC806" s="107"/>
      <c r="AD806" s="107"/>
      <c r="AE806" s="107"/>
      <c r="AF806" s="107"/>
      <c r="AG806" s="107"/>
      <c r="AH806" s="107"/>
      <c r="AI806" s="111"/>
      <c r="AJ806" s="111"/>
      <c r="AK806" s="111"/>
      <c r="AL806" s="111"/>
      <c r="AM806" s="112"/>
      <c r="AN806" s="112"/>
      <c r="AO806" s="5"/>
      <c r="AP806" s="112"/>
      <c r="AQ806" s="5"/>
      <c r="AR806" s="5"/>
      <c r="AS806" s="5"/>
      <c r="AT806" s="5"/>
      <c r="AU806" s="112"/>
      <c r="AV806" s="112"/>
    </row>
    <row r="807" spans="1:48">
      <c r="A807" s="107"/>
      <c r="B807" s="107"/>
      <c r="C807" s="107"/>
      <c r="D807" s="113"/>
      <c r="E807" s="107"/>
      <c r="F807" s="109"/>
      <c r="G807" s="109"/>
      <c r="H807" s="107"/>
      <c r="I807" s="109"/>
      <c r="J807" s="107"/>
      <c r="K807" s="107"/>
      <c r="L807" s="107"/>
      <c r="M807" s="109"/>
      <c r="N807" s="108"/>
      <c r="O807" s="107"/>
      <c r="P807" s="107"/>
      <c r="Q807" s="107"/>
      <c r="R807" s="109"/>
      <c r="S807" s="107"/>
      <c r="T807" s="107"/>
      <c r="U807" s="110"/>
      <c r="V807" s="110"/>
      <c r="W807" s="107"/>
      <c r="X807" s="107"/>
      <c r="Y807" s="107"/>
      <c r="Z807" s="107"/>
      <c r="AA807" s="107"/>
      <c r="AB807" s="107"/>
      <c r="AC807" s="107"/>
      <c r="AD807" s="107"/>
      <c r="AE807" s="107"/>
      <c r="AF807" s="107"/>
      <c r="AG807" s="107"/>
      <c r="AH807" s="107"/>
      <c r="AI807" s="111"/>
      <c r="AJ807" s="111"/>
      <c r="AK807" s="111"/>
      <c r="AL807" s="111"/>
      <c r="AM807" s="112"/>
      <c r="AN807" s="112"/>
      <c r="AO807" s="5"/>
      <c r="AP807" s="112"/>
      <c r="AQ807" s="5"/>
      <c r="AR807" s="5"/>
      <c r="AS807" s="5"/>
      <c r="AT807" s="5"/>
      <c r="AU807" s="112"/>
      <c r="AV807" s="112"/>
    </row>
    <row r="808" spans="1:48">
      <c r="A808" s="107"/>
      <c r="B808" s="107"/>
      <c r="C808" s="107"/>
      <c r="D808" s="113"/>
      <c r="E808" s="107"/>
      <c r="F808" s="109"/>
      <c r="G808" s="109"/>
      <c r="H808" s="107"/>
      <c r="I808" s="109"/>
      <c r="J808" s="107"/>
      <c r="K808" s="107"/>
      <c r="L808" s="107"/>
      <c r="M808" s="109"/>
      <c r="N808" s="108"/>
      <c r="O808" s="107"/>
      <c r="P808" s="107"/>
      <c r="Q808" s="107"/>
      <c r="R808" s="109"/>
      <c r="S808" s="107"/>
      <c r="T808" s="107"/>
      <c r="U808" s="110"/>
      <c r="V808" s="110"/>
      <c r="W808" s="107"/>
      <c r="X808" s="107"/>
      <c r="Y808" s="107"/>
      <c r="Z808" s="107"/>
      <c r="AA808" s="107"/>
      <c r="AB808" s="107"/>
      <c r="AC808" s="107"/>
      <c r="AD808" s="107"/>
      <c r="AE808" s="107"/>
      <c r="AF808" s="107"/>
      <c r="AG808" s="107"/>
      <c r="AH808" s="107"/>
      <c r="AI808" s="111"/>
      <c r="AJ808" s="111"/>
      <c r="AK808" s="111"/>
      <c r="AL808" s="111"/>
      <c r="AM808" s="112"/>
      <c r="AN808" s="112"/>
      <c r="AO808" s="5"/>
      <c r="AP808" s="112"/>
      <c r="AQ808" s="5"/>
      <c r="AR808" s="5"/>
      <c r="AS808" s="5"/>
      <c r="AT808" s="5"/>
      <c r="AU808" s="112"/>
      <c r="AV808" s="112"/>
    </row>
    <row r="809" spans="1:48">
      <c r="A809" s="107"/>
      <c r="B809" s="107"/>
      <c r="C809" s="107"/>
      <c r="D809" s="113"/>
      <c r="E809" s="107"/>
      <c r="F809" s="109"/>
      <c r="G809" s="109"/>
      <c r="H809" s="107"/>
      <c r="I809" s="109"/>
      <c r="J809" s="107"/>
      <c r="K809" s="107"/>
      <c r="L809" s="107"/>
      <c r="M809" s="109"/>
      <c r="N809" s="108"/>
      <c r="O809" s="107"/>
      <c r="P809" s="107"/>
      <c r="Q809" s="107"/>
      <c r="R809" s="109"/>
      <c r="S809" s="107"/>
      <c r="T809" s="107"/>
      <c r="U809" s="110"/>
      <c r="V809" s="110"/>
      <c r="W809" s="107"/>
      <c r="X809" s="107"/>
      <c r="Y809" s="107"/>
      <c r="Z809" s="107"/>
      <c r="AA809" s="107"/>
      <c r="AB809" s="107"/>
      <c r="AC809" s="107"/>
      <c r="AD809" s="107"/>
      <c r="AE809" s="107"/>
      <c r="AF809" s="107"/>
      <c r="AG809" s="107"/>
      <c r="AH809" s="107"/>
      <c r="AI809" s="111"/>
      <c r="AJ809" s="111"/>
      <c r="AK809" s="111"/>
      <c r="AL809" s="111"/>
      <c r="AM809" s="112"/>
      <c r="AN809" s="112"/>
      <c r="AO809" s="5"/>
      <c r="AP809" s="112"/>
      <c r="AQ809" s="5"/>
      <c r="AR809" s="5"/>
      <c r="AS809" s="5"/>
      <c r="AT809" s="5"/>
      <c r="AU809" s="112"/>
      <c r="AV809" s="112"/>
    </row>
    <row r="810" spans="1:48">
      <c r="A810" s="107"/>
      <c r="B810" s="107"/>
      <c r="C810" s="107"/>
      <c r="D810" s="113"/>
      <c r="E810" s="107"/>
      <c r="F810" s="109"/>
      <c r="G810" s="109"/>
      <c r="H810" s="107"/>
      <c r="I810" s="109"/>
      <c r="J810" s="107"/>
      <c r="K810" s="107"/>
      <c r="L810" s="107"/>
      <c r="M810" s="109"/>
      <c r="N810" s="108"/>
      <c r="O810" s="107"/>
      <c r="P810" s="107"/>
      <c r="Q810" s="107"/>
      <c r="R810" s="109"/>
      <c r="S810" s="107"/>
      <c r="T810" s="107"/>
      <c r="U810" s="110"/>
      <c r="V810" s="110"/>
      <c r="W810" s="107"/>
      <c r="X810" s="107"/>
      <c r="Y810" s="107"/>
      <c r="Z810" s="107"/>
      <c r="AA810" s="107"/>
      <c r="AB810" s="107"/>
      <c r="AC810" s="107"/>
      <c r="AD810" s="107"/>
      <c r="AE810" s="107"/>
      <c r="AF810" s="107"/>
      <c r="AG810" s="107"/>
      <c r="AH810" s="107"/>
      <c r="AI810" s="111"/>
      <c r="AJ810" s="111"/>
      <c r="AK810" s="111"/>
      <c r="AL810" s="111"/>
      <c r="AM810" s="112"/>
      <c r="AN810" s="112"/>
      <c r="AO810" s="5"/>
      <c r="AP810" s="112"/>
      <c r="AQ810" s="5"/>
      <c r="AR810" s="5"/>
      <c r="AS810" s="5"/>
      <c r="AT810" s="5"/>
      <c r="AU810" s="112"/>
      <c r="AV810" s="112"/>
    </row>
    <row r="811" spans="1:48">
      <c r="A811" s="107"/>
      <c r="B811" s="107"/>
      <c r="C811" s="107"/>
      <c r="D811" s="113"/>
      <c r="E811" s="107"/>
      <c r="F811" s="109"/>
      <c r="G811" s="109"/>
      <c r="H811" s="107"/>
      <c r="I811" s="109"/>
      <c r="J811" s="107"/>
      <c r="K811" s="107"/>
      <c r="L811" s="107"/>
      <c r="M811" s="109"/>
      <c r="N811" s="108"/>
      <c r="O811" s="107"/>
      <c r="P811" s="107"/>
      <c r="Q811" s="107"/>
      <c r="R811" s="109"/>
      <c r="S811" s="107"/>
      <c r="T811" s="107"/>
      <c r="U811" s="110"/>
      <c r="V811" s="110"/>
      <c r="W811" s="107"/>
      <c r="X811" s="107"/>
      <c r="Y811" s="107"/>
      <c r="Z811" s="107"/>
      <c r="AA811" s="107"/>
      <c r="AB811" s="107"/>
      <c r="AC811" s="107"/>
      <c r="AD811" s="107"/>
      <c r="AE811" s="107"/>
      <c r="AF811" s="107"/>
      <c r="AG811" s="107"/>
      <c r="AH811" s="107"/>
      <c r="AI811" s="111"/>
      <c r="AJ811" s="111"/>
      <c r="AK811" s="111"/>
      <c r="AL811" s="111"/>
      <c r="AM811" s="112"/>
      <c r="AN811" s="112"/>
      <c r="AO811" s="5"/>
      <c r="AP811" s="112"/>
      <c r="AQ811" s="5"/>
      <c r="AR811" s="5"/>
      <c r="AS811" s="5"/>
      <c r="AT811" s="5"/>
      <c r="AU811" s="112"/>
      <c r="AV811" s="112"/>
    </row>
    <row r="812" spans="1:48">
      <c r="A812" s="107"/>
      <c r="B812" s="107"/>
      <c r="C812" s="107"/>
      <c r="D812" s="113"/>
      <c r="E812" s="107"/>
      <c r="F812" s="109"/>
      <c r="G812" s="109"/>
      <c r="H812" s="107"/>
      <c r="I812" s="109"/>
      <c r="J812" s="107"/>
      <c r="K812" s="107"/>
      <c r="L812" s="107"/>
      <c r="M812" s="109"/>
      <c r="N812" s="108"/>
      <c r="O812" s="107"/>
      <c r="P812" s="107"/>
      <c r="Q812" s="107"/>
      <c r="R812" s="109"/>
      <c r="S812" s="107"/>
      <c r="T812" s="107"/>
      <c r="U812" s="110"/>
      <c r="V812" s="110"/>
      <c r="W812" s="107"/>
      <c r="X812" s="107"/>
      <c r="Y812" s="107"/>
      <c r="Z812" s="107"/>
      <c r="AA812" s="107"/>
      <c r="AB812" s="107"/>
      <c r="AC812" s="107"/>
      <c r="AD812" s="107"/>
      <c r="AE812" s="107"/>
      <c r="AF812" s="107"/>
      <c r="AG812" s="107"/>
      <c r="AH812" s="107"/>
      <c r="AI812" s="111"/>
      <c r="AJ812" s="111"/>
      <c r="AK812" s="111"/>
      <c r="AL812" s="111"/>
      <c r="AM812" s="112"/>
      <c r="AN812" s="112"/>
      <c r="AO812" s="5"/>
      <c r="AP812" s="112"/>
      <c r="AQ812" s="5"/>
      <c r="AR812" s="5"/>
      <c r="AS812" s="5"/>
      <c r="AT812" s="5"/>
      <c r="AU812" s="112"/>
      <c r="AV812" s="112"/>
    </row>
    <row r="813" spans="1:48">
      <c r="A813" s="107"/>
      <c r="B813" s="107"/>
      <c r="C813" s="107"/>
      <c r="D813" s="113"/>
      <c r="E813" s="107"/>
      <c r="F813" s="109"/>
      <c r="G813" s="109"/>
      <c r="H813" s="107"/>
      <c r="I813" s="109"/>
      <c r="J813" s="107"/>
      <c r="K813" s="107"/>
      <c r="L813" s="107"/>
      <c r="M813" s="109"/>
      <c r="N813" s="108"/>
      <c r="O813" s="107"/>
      <c r="P813" s="107"/>
      <c r="Q813" s="107"/>
      <c r="R813" s="109"/>
      <c r="S813" s="107"/>
      <c r="T813" s="107"/>
      <c r="U813" s="110"/>
      <c r="V813" s="110"/>
      <c r="W813" s="107"/>
      <c r="X813" s="107"/>
      <c r="Y813" s="107"/>
      <c r="Z813" s="107"/>
      <c r="AA813" s="107"/>
      <c r="AB813" s="107"/>
      <c r="AC813" s="107"/>
      <c r="AD813" s="107"/>
      <c r="AE813" s="107"/>
      <c r="AF813" s="107"/>
      <c r="AG813" s="107"/>
      <c r="AH813" s="107"/>
      <c r="AI813" s="111"/>
      <c r="AJ813" s="111"/>
      <c r="AK813" s="111"/>
      <c r="AL813" s="111"/>
      <c r="AM813" s="112"/>
      <c r="AN813" s="112"/>
      <c r="AO813" s="5"/>
      <c r="AP813" s="112"/>
      <c r="AQ813" s="5"/>
      <c r="AR813" s="5"/>
      <c r="AS813" s="5"/>
      <c r="AT813" s="5"/>
      <c r="AU813" s="112"/>
      <c r="AV813" s="112"/>
    </row>
    <row r="814" spans="1:48">
      <c r="A814" s="107"/>
      <c r="B814" s="107"/>
      <c r="C814" s="107"/>
      <c r="D814" s="113"/>
      <c r="E814" s="107"/>
      <c r="F814" s="109"/>
      <c r="G814" s="109"/>
      <c r="H814" s="107"/>
      <c r="I814" s="109"/>
      <c r="J814" s="107"/>
      <c r="K814" s="107"/>
      <c r="L814" s="107"/>
      <c r="M814" s="109"/>
      <c r="N814" s="108"/>
      <c r="O814" s="107"/>
      <c r="P814" s="107"/>
      <c r="Q814" s="107"/>
      <c r="R814" s="109"/>
      <c r="S814" s="107"/>
      <c r="T814" s="107"/>
      <c r="U814" s="110"/>
      <c r="V814" s="110"/>
      <c r="W814" s="107"/>
      <c r="X814" s="107"/>
      <c r="Y814" s="107"/>
      <c r="Z814" s="107"/>
      <c r="AA814" s="107"/>
      <c r="AB814" s="107"/>
      <c r="AC814" s="107"/>
      <c r="AD814" s="107"/>
      <c r="AE814" s="107"/>
      <c r="AF814" s="107"/>
      <c r="AG814" s="107"/>
      <c r="AH814" s="107"/>
      <c r="AI814" s="111"/>
      <c r="AJ814" s="111"/>
      <c r="AK814" s="111"/>
      <c r="AL814" s="111"/>
      <c r="AM814" s="112"/>
      <c r="AN814" s="112"/>
      <c r="AO814" s="5"/>
      <c r="AP814" s="112"/>
      <c r="AQ814" s="5"/>
      <c r="AR814" s="5"/>
      <c r="AS814" s="5"/>
      <c r="AT814" s="5"/>
      <c r="AU814" s="112"/>
      <c r="AV814" s="112"/>
    </row>
    <row r="815" spans="1:48">
      <c r="A815" s="107"/>
      <c r="B815" s="107"/>
      <c r="C815" s="107"/>
      <c r="D815" s="113"/>
      <c r="E815" s="107"/>
      <c r="F815" s="109"/>
      <c r="G815" s="109"/>
      <c r="H815" s="107"/>
      <c r="I815" s="109"/>
      <c r="J815" s="107"/>
      <c r="K815" s="107"/>
      <c r="L815" s="107"/>
      <c r="M815" s="109"/>
      <c r="N815" s="108"/>
      <c r="O815" s="107"/>
      <c r="P815" s="107"/>
      <c r="Q815" s="107"/>
      <c r="R815" s="109"/>
      <c r="S815" s="107"/>
      <c r="T815" s="107"/>
      <c r="U815" s="110"/>
      <c r="V815" s="110"/>
      <c r="W815" s="107"/>
      <c r="X815" s="107"/>
      <c r="Y815" s="107"/>
      <c r="Z815" s="107"/>
      <c r="AA815" s="107"/>
      <c r="AB815" s="107"/>
      <c r="AC815" s="107"/>
      <c r="AD815" s="107"/>
      <c r="AE815" s="107"/>
      <c r="AF815" s="107"/>
      <c r="AG815" s="107"/>
      <c r="AH815" s="107"/>
      <c r="AI815" s="111"/>
      <c r="AJ815" s="111"/>
      <c r="AK815" s="111"/>
      <c r="AL815" s="111"/>
      <c r="AM815" s="112"/>
      <c r="AN815" s="112"/>
      <c r="AO815" s="5"/>
      <c r="AP815" s="112"/>
      <c r="AQ815" s="5"/>
      <c r="AR815" s="5"/>
      <c r="AS815" s="5"/>
      <c r="AT815" s="5"/>
      <c r="AU815" s="112"/>
      <c r="AV815" s="112"/>
    </row>
    <row r="816" spans="1:48">
      <c r="A816" s="107"/>
      <c r="B816" s="107"/>
      <c r="C816" s="107"/>
      <c r="D816" s="113"/>
      <c r="E816" s="107"/>
      <c r="F816" s="109"/>
      <c r="G816" s="109"/>
      <c r="H816" s="107"/>
      <c r="I816" s="109"/>
      <c r="J816" s="107"/>
      <c r="K816" s="107"/>
      <c r="L816" s="107"/>
      <c r="M816" s="109"/>
      <c r="N816" s="108"/>
      <c r="O816" s="107"/>
      <c r="P816" s="107"/>
      <c r="Q816" s="107"/>
      <c r="R816" s="109"/>
      <c r="S816" s="107"/>
      <c r="T816" s="107"/>
      <c r="U816" s="110"/>
      <c r="V816" s="110"/>
      <c r="W816" s="107"/>
      <c r="X816" s="107"/>
      <c r="Y816" s="107"/>
      <c r="Z816" s="107"/>
      <c r="AA816" s="107"/>
      <c r="AB816" s="107"/>
      <c r="AC816" s="107"/>
      <c r="AD816" s="107"/>
      <c r="AE816" s="107"/>
      <c r="AF816" s="107"/>
      <c r="AG816" s="107"/>
      <c r="AH816" s="107"/>
      <c r="AI816" s="111"/>
      <c r="AJ816" s="111"/>
      <c r="AK816" s="111"/>
      <c r="AL816" s="111"/>
      <c r="AM816" s="112"/>
      <c r="AN816" s="112"/>
      <c r="AO816" s="5"/>
      <c r="AP816" s="112"/>
      <c r="AQ816" s="5"/>
      <c r="AR816" s="5"/>
      <c r="AS816" s="5"/>
      <c r="AT816" s="5"/>
      <c r="AU816" s="112"/>
      <c r="AV816" s="112"/>
    </row>
    <row r="817" spans="1:48">
      <c r="A817" s="107"/>
      <c r="B817" s="107"/>
      <c r="C817" s="107"/>
      <c r="D817" s="113"/>
      <c r="E817" s="107"/>
      <c r="F817" s="109"/>
      <c r="G817" s="109"/>
      <c r="H817" s="107"/>
      <c r="I817" s="109"/>
      <c r="J817" s="107"/>
      <c r="K817" s="107"/>
      <c r="L817" s="107"/>
      <c r="M817" s="109"/>
      <c r="N817" s="108"/>
      <c r="O817" s="107"/>
      <c r="P817" s="107"/>
      <c r="Q817" s="107"/>
      <c r="R817" s="109"/>
      <c r="S817" s="107"/>
      <c r="T817" s="107"/>
      <c r="U817" s="110"/>
      <c r="V817" s="110"/>
      <c r="W817" s="107"/>
      <c r="X817" s="107"/>
      <c r="Y817" s="107"/>
      <c r="Z817" s="107"/>
      <c r="AA817" s="107"/>
      <c r="AB817" s="107"/>
      <c r="AC817" s="107"/>
      <c r="AD817" s="107"/>
      <c r="AE817" s="107"/>
      <c r="AF817" s="107"/>
      <c r="AG817" s="107"/>
      <c r="AH817" s="107"/>
      <c r="AI817" s="111"/>
      <c r="AJ817" s="111"/>
      <c r="AK817" s="111"/>
      <c r="AL817" s="111"/>
      <c r="AM817" s="112"/>
      <c r="AN817" s="112"/>
      <c r="AO817" s="5"/>
      <c r="AP817" s="112"/>
      <c r="AQ817" s="5"/>
      <c r="AR817" s="5"/>
      <c r="AS817" s="5"/>
      <c r="AT817" s="5"/>
      <c r="AU817" s="112"/>
      <c r="AV817" s="112"/>
    </row>
    <row r="818" spans="1:48">
      <c r="A818" s="107"/>
      <c r="B818" s="107"/>
      <c r="C818" s="107"/>
      <c r="D818" s="113"/>
      <c r="E818" s="107"/>
      <c r="F818" s="109"/>
      <c r="G818" s="109"/>
      <c r="H818" s="107"/>
      <c r="I818" s="109"/>
      <c r="J818" s="107"/>
      <c r="K818" s="107"/>
      <c r="L818" s="107"/>
      <c r="M818" s="109"/>
      <c r="N818" s="108"/>
      <c r="O818" s="107"/>
      <c r="P818" s="107"/>
      <c r="Q818" s="107"/>
      <c r="R818" s="109"/>
      <c r="S818" s="107"/>
      <c r="T818" s="107"/>
      <c r="U818" s="110"/>
      <c r="V818" s="110"/>
      <c r="W818" s="107"/>
      <c r="X818" s="107"/>
      <c r="Y818" s="107"/>
      <c r="Z818" s="107"/>
      <c r="AA818" s="107"/>
      <c r="AB818" s="107"/>
      <c r="AC818" s="107"/>
      <c r="AD818" s="107"/>
      <c r="AE818" s="107"/>
      <c r="AF818" s="107"/>
      <c r="AG818" s="107"/>
      <c r="AH818" s="107"/>
      <c r="AI818" s="111"/>
      <c r="AJ818" s="111"/>
      <c r="AK818" s="111"/>
      <c r="AL818" s="111"/>
      <c r="AM818" s="112"/>
      <c r="AN818" s="112"/>
      <c r="AO818" s="5"/>
      <c r="AP818" s="112"/>
      <c r="AQ818" s="5"/>
      <c r="AR818" s="5"/>
      <c r="AS818" s="5"/>
      <c r="AT818" s="5"/>
      <c r="AU818" s="112"/>
      <c r="AV818" s="112"/>
    </row>
    <row r="819" spans="1:48">
      <c r="A819" s="107"/>
      <c r="B819" s="107"/>
      <c r="C819" s="107"/>
      <c r="D819" s="113"/>
      <c r="E819" s="107"/>
      <c r="F819" s="109"/>
      <c r="G819" s="109"/>
      <c r="H819" s="107"/>
      <c r="I819" s="109"/>
      <c r="J819" s="107"/>
      <c r="K819" s="107"/>
      <c r="L819" s="107"/>
      <c r="M819" s="109"/>
      <c r="N819" s="108"/>
      <c r="O819" s="107"/>
      <c r="P819" s="107"/>
      <c r="Q819" s="107"/>
      <c r="R819" s="109"/>
      <c r="S819" s="107"/>
      <c r="T819" s="107"/>
      <c r="U819" s="110"/>
      <c r="V819" s="110"/>
      <c r="W819" s="107"/>
      <c r="X819" s="107"/>
      <c r="Y819" s="107"/>
      <c r="Z819" s="107"/>
      <c r="AA819" s="107"/>
      <c r="AB819" s="107"/>
      <c r="AC819" s="107"/>
      <c r="AD819" s="107"/>
      <c r="AE819" s="107"/>
      <c r="AF819" s="107"/>
      <c r="AG819" s="107"/>
      <c r="AH819" s="107"/>
      <c r="AI819" s="111"/>
      <c r="AJ819" s="111"/>
      <c r="AK819" s="111"/>
      <c r="AL819" s="111"/>
      <c r="AM819" s="112"/>
      <c r="AN819" s="112"/>
      <c r="AO819" s="5"/>
      <c r="AP819" s="112"/>
      <c r="AQ819" s="5"/>
      <c r="AR819" s="5"/>
      <c r="AS819" s="5"/>
      <c r="AT819" s="5"/>
      <c r="AU819" s="112"/>
      <c r="AV819" s="112"/>
    </row>
    <row r="820" spans="1:48">
      <c r="A820" s="107"/>
      <c r="B820" s="107"/>
      <c r="C820" s="107"/>
      <c r="D820" s="113"/>
      <c r="E820" s="107"/>
      <c r="F820" s="109"/>
      <c r="G820" s="109"/>
      <c r="H820" s="107"/>
      <c r="I820" s="109"/>
      <c r="J820" s="107"/>
      <c r="K820" s="107"/>
      <c r="L820" s="107"/>
      <c r="M820" s="109"/>
      <c r="N820" s="108"/>
      <c r="O820" s="107"/>
      <c r="P820" s="107"/>
      <c r="Q820" s="107"/>
      <c r="R820" s="109"/>
      <c r="S820" s="107"/>
      <c r="T820" s="107"/>
      <c r="U820" s="110"/>
      <c r="V820" s="110"/>
      <c r="W820" s="107"/>
      <c r="X820" s="107"/>
      <c r="Y820" s="107"/>
      <c r="Z820" s="107"/>
      <c r="AA820" s="107"/>
      <c r="AB820" s="107"/>
      <c r="AC820" s="107"/>
      <c r="AD820" s="107"/>
      <c r="AE820" s="107"/>
      <c r="AF820" s="107"/>
      <c r="AG820" s="107"/>
      <c r="AH820" s="107"/>
      <c r="AI820" s="111"/>
      <c r="AJ820" s="111"/>
      <c r="AK820" s="111"/>
      <c r="AL820" s="111"/>
      <c r="AM820" s="112"/>
      <c r="AN820" s="112"/>
      <c r="AO820" s="5"/>
      <c r="AP820" s="112"/>
      <c r="AQ820" s="5"/>
      <c r="AR820" s="5"/>
      <c r="AS820" s="5"/>
      <c r="AT820" s="5"/>
      <c r="AU820" s="112"/>
      <c r="AV820" s="112"/>
    </row>
    <row r="821" spans="1:48">
      <c r="A821" s="107"/>
      <c r="B821" s="107"/>
      <c r="C821" s="107"/>
      <c r="D821" s="113"/>
      <c r="E821" s="107"/>
      <c r="F821" s="109"/>
      <c r="G821" s="109"/>
      <c r="H821" s="107"/>
      <c r="I821" s="109"/>
      <c r="J821" s="107"/>
      <c r="K821" s="107"/>
      <c r="L821" s="107"/>
      <c r="M821" s="109"/>
      <c r="N821" s="108"/>
      <c r="O821" s="107"/>
      <c r="P821" s="107"/>
      <c r="Q821" s="107"/>
      <c r="R821" s="109"/>
      <c r="S821" s="107"/>
      <c r="T821" s="107"/>
      <c r="U821" s="110"/>
      <c r="V821" s="110"/>
      <c r="W821" s="107"/>
      <c r="X821" s="107"/>
      <c r="Y821" s="107"/>
      <c r="Z821" s="107"/>
      <c r="AA821" s="107"/>
      <c r="AB821" s="107"/>
      <c r="AC821" s="107"/>
      <c r="AD821" s="107"/>
      <c r="AE821" s="107"/>
      <c r="AF821" s="107"/>
      <c r="AG821" s="107"/>
      <c r="AH821" s="107"/>
      <c r="AI821" s="111"/>
      <c r="AJ821" s="111"/>
      <c r="AK821" s="111"/>
      <c r="AL821" s="111"/>
      <c r="AM821" s="112"/>
      <c r="AN821" s="112"/>
      <c r="AO821" s="5"/>
      <c r="AP821" s="112"/>
      <c r="AQ821" s="5"/>
      <c r="AR821" s="5"/>
      <c r="AS821" s="5"/>
      <c r="AT821" s="5"/>
      <c r="AU821" s="112"/>
      <c r="AV821" s="112"/>
    </row>
    <row r="822" spans="1:48">
      <c r="A822" s="107"/>
      <c r="B822" s="107"/>
      <c r="C822" s="107"/>
      <c r="D822" s="113"/>
      <c r="E822" s="107"/>
      <c r="F822" s="109"/>
      <c r="G822" s="109"/>
      <c r="H822" s="107"/>
      <c r="I822" s="109"/>
      <c r="J822" s="107"/>
      <c r="K822" s="107"/>
      <c r="L822" s="107"/>
      <c r="M822" s="109"/>
      <c r="N822" s="108"/>
      <c r="O822" s="107"/>
      <c r="P822" s="107"/>
      <c r="Q822" s="107"/>
      <c r="R822" s="109"/>
      <c r="S822" s="107"/>
      <c r="T822" s="107"/>
      <c r="U822" s="110"/>
      <c r="V822" s="110"/>
      <c r="W822" s="107"/>
      <c r="X822" s="107"/>
      <c r="Y822" s="107"/>
      <c r="Z822" s="107"/>
      <c r="AA822" s="107"/>
      <c r="AB822" s="107"/>
      <c r="AC822" s="107"/>
      <c r="AD822" s="107"/>
      <c r="AE822" s="107"/>
      <c r="AF822" s="107"/>
      <c r="AG822" s="107"/>
      <c r="AH822" s="107"/>
      <c r="AI822" s="111"/>
      <c r="AJ822" s="111"/>
      <c r="AK822" s="111"/>
      <c r="AL822" s="111"/>
      <c r="AM822" s="112"/>
      <c r="AN822" s="112"/>
      <c r="AO822" s="5"/>
      <c r="AP822" s="112"/>
      <c r="AQ822" s="5"/>
      <c r="AR822" s="5"/>
      <c r="AS822" s="5"/>
      <c r="AT822" s="5"/>
      <c r="AU822" s="112"/>
      <c r="AV822" s="112"/>
    </row>
    <row r="823" spans="1:48">
      <c r="A823" s="107"/>
      <c r="B823" s="107"/>
      <c r="C823" s="107"/>
      <c r="D823" s="113"/>
      <c r="E823" s="107"/>
      <c r="F823" s="109"/>
      <c r="G823" s="109"/>
      <c r="H823" s="107"/>
      <c r="I823" s="109"/>
      <c r="J823" s="107"/>
      <c r="K823" s="107"/>
      <c r="L823" s="107"/>
      <c r="M823" s="109"/>
      <c r="N823" s="108"/>
      <c r="O823" s="107"/>
      <c r="P823" s="107"/>
      <c r="Q823" s="107"/>
      <c r="R823" s="109"/>
      <c r="S823" s="107"/>
      <c r="T823" s="107"/>
      <c r="U823" s="110"/>
      <c r="V823" s="110"/>
      <c r="W823" s="107"/>
      <c r="X823" s="107"/>
      <c r="Y823" s="107"/>
      <c r="Z823" s="107"/>
      <c r="AA823" s="107"/>
      <c r="AB823" s="107"/>
      <c r="AC823" s="107"/>
      <c r="AD823" s="107"/>
      <c r="AE823" s="107"/>
      <c r="AF823" s="107"/>
      <c r="AG823" s="107"/>
      <c r="AH823" s="107"/>
      <c r="AI823" s="111"/>
      <c r="AJ823" s="111"/>
      <c r="AK823" s="111"/>
      <c r="AL823" s="111"/>
      <c r="AM823" s="112"/>
      <c r="AN823" s="112"/>
      <c r="AO823" s="5"/>
      <c r="AP823" s="112"/>
      <c r="AQ823" s="5"/>
      <c r="AR823" s="5"/>
      <c r="AS823" s="5"/>
      <c r="AT823" s="5"/>
      <c r="AU823" s="112"/>
      <c r="AV823" s="112"/>
    </row>
    <row r="824" spans="1:48">
      <c r="A824" s="107"/>
      <c r="B824" s="107"/>
      <c r="C824" s="107"/>
      <c r="D824" s="113"/>
      <c r="E824" s="107"/>
      <c r="F824" s="109"/>
      <c r="G824" s="109"/>
      <c r="H824" s="107"/>
      <c r="I824" s="109"/>
      <c r="J824" s="107"/>
      <c r="K824" s="107"/>
      <c r="L824" s="107"/>
      <c r="M824" s="109"/>
      <c r="N824" s="108"/>
      <c r="O824" s="107"/>
      <c r="P824" s="107"/>
      <c r="Q824" s="107"/>
      <c r="R824" s="109"/>
      <c r="S824" s="107"/>
      <c r="T824" s="107"/>
      <c r="U824" s="110"/>
      <c r="V824" s="110"/>
      <c r="W824" s="107"/>
      <c r="X824" s="107"/>
      <c r="Y824" s="107"/>
      <c r="Z824" s="107"/>
      <c r="AA824" s="107"/>
      <c r="AB824" s="107"/>
      <c r="AC824" s="107"/>
      <c r="AD824" s="107"/>
      <c r="AE824" s="107"/>
      <c r="AF824" s="107"/>
      <c r="AG824" s="107"/>
      <c r="AH824" s="107"/>
      <c r="AI824" s="111"/>
      <c r="AJ824" s="111"/>
      <c r="AK824" s="111"/>
      <c r="AL824" s="111"/>
      <c r="AM824" s="112"/>
      <c r="AN824" s="112"/>
      <c r="AO824" s="5"/>
      <c r="AP824" s="112"/>
      <c r="AQ824" s="5"/>
      <c r="AR824" s="5"/>
      <c r="AS824" s="5"/>
      <c r="AT824" s="5"/>
      <c r="AU824" s="112"/>
      <c r="AV824" s="112"/>
    </row>
    <row r="825" spans="1:48">
      <c r="A825" s="107"/>
      <c r="B825" s="107"/>
      <c r="C825" s="107"/>
      <c r="D825" s="113"/>
      <c r="E825" s="107"/>
      <c r="F825" s="109"/>
      <c r="G825" s="109"/>
      <c r="H825" s="107"/>
      <c r="I825" s="109"/>
      <c r="J825" s="107"/>
      <c r="K825" s="107"/>
      <c r="L825" s="107"/>
      <c r="M825" s="109"/>
      <c r="N825" s="108"/>
      <c r="O825" s="107"/>
      <c r="P825" s="107"/>
      <c r="Q825" s="107"/>
      <c r="R825" s="109"/>
      <c r="S825" s="107"/>
      <c r="T825" s="107"/>
      <c r="U825" s="110"/>
      <c r="V825" s="110"/>
      <c r="W825" s="107"/>
      <c r="X825" s="107"/>
      <c r="Y825" s="107"/>
      <c r="Z825" s="107"/>
      <c r="AA825" s="107"/>
      <c r="AB825" s="107"/>
      <c r="AC825" s="107"/>
      <c r="AD825" s="107"/>
      <c r="AE825" s="107"/>
      <c r="AF825" s="107"/>
      <c r="AG825" s="107"/>
      <c r="AH825" s="107"/>
      <c r="AI825" s="111"/>
      <c r="AJ825" s="111"/>
      <c r="AK825" s="111"/>
      <c r="AL825" s="111"/>
      <c r="AM825" s="112"/>
      <c r="AN825" s="112"/>
      <c r="AO825" s="5"/>
      <c r="AP825" s="112"/>
      <c r="AQ825" s="5"/>
      <c r="AR825" s="5"/>
      <c r="AS825" s="5"/>
      <c r="AT825" s="5"/>
      <c r="AU825" s="112"/>
      <c r="AV825" s="112"/>
    </row>
    <row r="826" spans="1:48">
      <c r="A826" s="107"/>
      <c r="B826" s="107"/>
      <c r="C826" s="107"/>
      <c r="D826" s="113"/>
      <c r="E826" s="107"/>
      <c r="F826" s="109"/>
      <c r="G826" s="109"/>
      <c r="H826" s="107"/>
      <c r="I826" s="109"/>
      <c r="J826" s="107"/>
      <c r="K826" s="107"/>
      <c r="L826" s="107"/>
      <c r="M826" s="109"/>
      <c r="N826" s="108"/>
      <c r="O826" s="107"/>
      <c r="P826" s="107"/>
      <c r="Q826" s="107"/>
      <c r="R826" s="109"/>
      <c r="S826" s="107"/>
      <c r="T826" s="107"/>
      <c r="U826" s="110"/>
      <c r="V826" s="110"/>
      <c r="W826" s="107"/>
      <c r="X826" s="107"/>
      <c r="Y826" s="107"/>
      <c r="Z826" s="107"/>
      <c r="AA826" s="107"/>
      <c r="AB826" s="107"/>
      <c r="AC826" s="107"/>
      <c r="AD826" s="107"/>
      <c r="AE826" s="107"/>
      <c r="AF826" s="107"/>
      <c r="AG826" s="107"/>
      <c r="AH826" s="107"/>
      <c r="AI826" s="111"/>
      <c r="AJ826" s="111"/>
      <c r="AK826" s="111"/>
      <c r="AL826" s="111"/>
      <c r="AM826" s="112"/>
      <c r="AN826" s="112"/>
      <c r="AO826" s="5"/>
      <c r="AP826" s="112"/>
      <c r="AQ826" s="5"/>
      <c r="AR826" s="5"/>
      <c r="AS826" s="5"/>
      <c r="AT826" s="5"/>
      <c r="AU826" s="112"/>
      <c r="AV826" s="112"/>
    </row>
    <row r="827" spans="1:48">
      <c r="A827" s="107"/>
      <c r="B827" s="107"/>
      <c r="C827" s="107"/>
      <c r="D827" s="113"/>
      <c r="E827" s="107"/>
      <c r="F827" s="109"/>
      <c r="G827" s="109"/>
      <c r="H827" s="107"/>
      <c r="I827" s="109"/>
      <c r="J827" s="107"/>
      <c r="K827" s="107"/>
      <c r="L827" s="107"/>
      <c r="M827" s="109"/>
      <c r="N827" s="108"/>
      <c r="O827" s="107"/>
      <c r="P827" s="107"/>
      <c r="Q827" s="107"/>
      <c r="R827" s="109"/>
      <c r="S827" s="107"/>
      <c r="T827" s="107"/>
      <c r="U827" s="110"/>
      <c r="V827" s="110"/>
      <c r="W827" s="107"/>
      <c r="X827" s="107"/>
      <c r="Y827" s="107"/>
      <c r="Z827" s="107"/>
      <c r="AA827" s="107"/>
      <c r="AB827" s="107"/>
      <c r="AC827" s="107"/>
      <c r="AD827" s="107"/>
      <c r="AE827" s="107"/>
      <c r="AF827" s="107"/>
      <c r="AG827" s="107"/>
      <c r="AH827" s="107"/>
      <c r="AI827" s="111"/>
      <c r="AJ827" s="111"/>
      <c r="AK827" s="111"/>
      <c r="AL827" s="111"/>
      <c r="AM827" s="112"/>
      <c r="AN827" s="112"/>
      <c r="AO827" s="5"/>
      <c r="AP827" s="112"/>
      <c r="AQ827" s="5"/>
      <c r="AR827" s="5"/>
      <c r="AS827" s="5"/>
      <c r="AT827" s="5"/>
      <c r="AU827" s="112"/>
      <c r="AV827" s="112"/>
    </row>
    <row r="828" spans="1:48">
      <c r="A828" s="107"/>
      <c r="B828" s="107"/>
      <c r="C828" s="107"/>
      <c r="D828" s="113"/>
      <c r="E828" s="107"/>
      <c r="F828" s="109"/>
      <c r="G828" s="109"/>
      <c r="H828" s="107"/>
      <c r="I828" s="109"/>
      <c r="J828" s="107"/>
      <c r="K828" s="107"/>
      <c r="L828" s="107"/>
      <c r="M828" s="109"/>
      <c r="N828" s="108"/>
      <c r="O828" s="107"/>
      <c r="P828" s="107"/>
      <c r="Q828" s="107"/>
      <c r="R828" s="109"/>
      <c r="S828" s="107"/>
      <c r="T828" s="107"/>
      <c r="U828" s="110"/>
      <c r="V828" s="110"/>
      <c r="W828" s="107"/>
      <c r="X828" s="107"/>
      <c r="Y828" s="107"/>
      <c r="Z828" s="107"/>
      <c r="AA828" s="107"/>
      <c r="AB828" s="107"/>
      <c r="AC828" s="107"/>
      <c r="AD828" s="107"/>
      <c r="AE828" s="107"/>
      <c r="AF828" s="107"/>
      <c r="AG828" s="107"/>
      <c r="AH828" s="107"/>
      <c r="AI828" s="111"/>
      <c r="AJ828" s="111"/>
      <c r="AK828" s="111"/>
      <c r="AL828" s="111"/>
      <c r="AM828" s="112"/>
      <c r="AN828" s="112"/>
      <c r="AO828" s="5"/>
      <c r="AP828" s="112"/>
      <c r="AQ828" s="5"/>
      <c r="AR828" s="5"/>
      <c r="AS828" s="5"/>
      <c r="AT828" s="5"/>
      <c r="AU828" s="112"/>
      <c r="AV828" s="112"/>
    </row>
    <row r="829" spans="1:48">
      <c r="A829" s="107"/>
      <c r="B829" s="107"/>
      <c r="C829" s="107"/>
      <c r="D829" s="113"/>
      <c r="E829" s="107"/>
      <c r="F829" s="109"/>
      <c r="G829" s="109"/>
      <c r="H829" s="107"/>
      <c r="I829" s="109"/>
      <c r="J829" s="107"/>
      <c r="K829" s="107"/>
      <c r="L829" s="107"/>
      <c r="M829" s="109"/>
      <c r="N829" s="108"/>
      <c r="O829" s="107"/>
      <c r="P829" s="107"/>
      <c r="Q829" s="107"/>
      <c r="R829" s="109"/>
      <c r="S829" s="107"/>
      <c r="T829" s="107"/>
      <c r="U829" s="110"/>
      <c r="V829" s="110"/>
      <c r="W829" s="107"/>
      <c r="X829" s="107"/>
      <c r="Y829" s="107"/>
      <c r="Z829" s="107"/>
      <c r="AA829" s="107"/>
      <c r="AB829" s="107"/>
      <c r="AC829" s="107"/>
      <c r="AD829" s="107"/>
      <c r="AE829" s="107"/>
      <c r="AF829" s="107"/>
      <c r="AG829" s="107"/>
      <c r="AH829" s="107"/>
      <c r="AI829" s="111"/>
      <c r="AJ829" s="111"/>
      <c r="AK829" s="111"/>
      <c r="AL829" s="111"/>
      <c r="AM829" s="112"/>
      <c r="AN829" s="112"/>
      <c r="AO829" s="5"/>
      <c r="AP829" s="112"/>
      <c r="AQ829" s="5"/>
      <c r="AR829" s="5"/>
      <c r="AS829" s="5"/>
      <c r="AT829" s="5"/>
      <c r="AU829" s="112"/>
      <c r="AV829" s="112"/>
    </row>
    <row r="830" spans="1:48">
      <c r="A830" s="107"/>
      <c r="B830" s="107"/>
      <c r="C830" s="107"/>
      <c r="D830" s="113"/>
      <c r="E830" s="107"/>
      <c r="F830" s="109"/>
      <c r="G830" s="109"/>
      <c r="H830" s="107"/>
      <c r="I830" s="109"/>
      <c r="J830" s="107"/>
      <c r="K830" s="107"/>
      <c r="L830" s="107"/>
      <c r="M830" s="109"/>
      <c r="N830" s="108"/>
      <c r="O830" s="107"/>
      <c r="P830" s="107"/>
      <c r="Q830" s="107"/>
      <c r="R830" s="109"/>
      <c r="S830" s="107"/>
      <c r="T830" s="107"/>
      <c r="U830" s="110"/>
      <c r="V830" s="110"/>
      <c r="W830" s="107"/>
      <c r="X830" s="107"/>
      <c r="Y830" s="107"/>
      <c r="Z830" s="107"/>
      <c r="AA830" s="107"/>
      <c r="AB830" s="107"/>
      <c r="AC830" s="107"/>
      <c r="AD830" s="107"/>
      <c r="AE830" s="107"/>
      <c r="AF830" s="107"/>
      <c r="AG830" s="107"/>
      <c r="AH830" s="107"/>
      <c r="AI830" s="111"/>
      <c r="AJ830" s="111"/>
      <c r="AK830" s="111"/>
      <c r="AL830" s="111"/>
      <c r="AM830" s="112"/>
      <c r="AN830" s="112"/>
      <c r="AO830" s="5"/>
      <c r="AP830" s="112"/>
      <c r="AQ830" s="5"/>
      <c r="AR830" s="5"/>
      <c r="AS830" s="5"/>
      <c r="AT830" s="5"/>
      <c r="AU830" s="112"/>
      <c r="AV830" s="112"/>
    </row>
    <row r="831" spans="1:48">
      <c r="A831" s="107"/>
      <c r="B831" s="107"/>
      <c r="C831" s="107"/>
      <c r="D831" s="113"/>
      <c r="E831" s="107"/>
      <c r="F831" s="109"/>
      <c r="G831" s="109"/>
      <c r="H831" s="107"/>
      <c r="I831" s="109"/>
      <c r="J831" s="107"/>
      <c r="K831" s="107"/>
      <c r="L831" s="107"/>
      <c r="M831" s="109"/>
      <c r="N831" s="108"/>
      <c r="O831" s="107"/>
      <c r="P831" s="107"/>
      <c r="Q831" s="107"/>
      <c r="R831" s="109"/>
      <c r="S831" s="107"/>
      <c r="T831" s="107"/>
      <c r="U831" s="110"/>
      <c r="V831" s="110"/>
      <c r="W831" s="107"/>
      <c r="X831" s="107"/>
      <c r="Y831" s="107"/>
      <c r="Z831" s="107"/>
      <c r="AA831" s="107"/>
      <c r="AB831" s="107"/>
      <c r="AC831" s="107"/>
      <c r="AD831" s="107"/>
      <c r="AE831" s="107"/>
      <c r="AF831" s="107"/>
      <c r="AG831" s="107"/>
      <c r="AH831" s="107"/>
      <c r="AI831" s="111"/>
      <c r="AJ831" s="111"/>
      <c r="AK831" s="111"/>
      <c r="AL831" s="111"/>
      <c r="AM831" s="112"/>
      <c r="AN831" s="112"/>
      <c r="AO831" s="5"/>
      <c r="AP831" s="112"/>
      <c r="AQ831" s="5"/>
      <c r="AR831" s="5"/>
      <c r="AS831" s="5"/>
      <c r="AT831" s="5"/>
      <c r="AU831" s="112"/>
      <c r="AV831" s="112"/>
    </row>
    <row r="832" spans="1:48">
      <c r="A832" s="107"/>
      <c r="B832" s="107"/>
      <c r="C832" s="107"/>
      <c r="D832" s="113"/>
      <c r="E832" s="107"/>
      <c r="F832" s="109"/>
      <c r="G832" s="109"/>
      <c r="H832" s="107"/>
      <c r="I832" s="109"/>
      <c r="J832" s="107"/>
      <c r="K832" s="107"/>
      <c r="L832" s="107"/>
      <c r="M832" s="109"/>
      <c r="N832" s="108"/>
      <c r="O832" s="107"/>
      <c r="P832" s="107"/>
      <c r="Q832" s="107"/>
      <c r="R832" s="109"/>
      <c r="S832" s="107"/>
      <c r="T832" s="107"/>
      <c r="U832" s="110"/>
      <c r="V832" s="110"/>
      <c r="W832" s="107"/>
      <c r="X832" s="107"/>
      <c r="Y832" s="107"/>
      <c r="Z832" s="107"/>
      <c r="AA832" s="107"/>
      <c r="AB832" s="107"/>
      <c r="AC832" s="107"/>
      <c r="AD832" s="107"/>
      <c r="AE832" s="107"/>
      <c r="AF832" s="107"/>
      <c r="AG832" s="107"/>
      <c r="AH832" s="107"/>
      <c r="AI832" s="111"/>
      <c r="AJ832" s="111"/>
      <c r="AK832" s="111"/>
      <c r="AL832" s="111"/>
      <c r="AM832" s="112"/>
      <c r="AN832" s="112"/>
      <c r="AO832" s="5"/>
      <c r="AP832" s="112"/>
      <c r="AQ832" s="5"/>
      <c r="AR832" s="5"/>
      <c r="AS832" s="5"/>
      <c r="AT832" s="5"/>
      <c r="AU832" s="112"/>
      <c r="AV832" s="112"/>
    </row>
    <row r="833" spans="1:48">
      <c r="A833" s="107"/>
      <c r="B833" s="107"/>
      <c r="C833" s="107"/>
      <c r="D833" s="113"/>
      <c r="E833" s="107"/>
      <c r="F833" s="109"/>
      <c r="G833" s="109"/>
      <c r="H833" s="107"/>
      <c r="I833" s="109"/>
      <c r="J833" s="107"/>
      <c r="K833" s="107"/>
      <c r="L833" s="107"/>
      <c r="M833" s="109"/>
      <c r="N833" s="108"/>
      <c r="O833" s="107"/>
      <c r="P833" s="107"/>
      <c r="Q833" s="107"/>
      <c r="R833" s="109"/>
      <c r="S833" s="107"/>
      <c r="T833" s="107"/>
      <c r="U833" s="110"/>
      <c r="V833" s="110"/>
      <c r="W833" s="107"/>
      <c r="X833" s="107"/>
      <c r="Y833" s="107"/>
      <c r="Z833" s="107"/>
      <c r="AA833" s="107"/>
      <c r="AB833" s="107"/>
      <c r="AC833" s="107"/>
      <c r="AD833" s="107"/>
      <c r="AE833" s="107"/>
      <c r="AF833" s="107"/>
      <c r="AG833" s="107"/>
      <c r="AH833" s="107"/>
      <c r="AI833" s="111"/>
      <c r="AJ833" s="111"/>
      <c r="AK833" s="111"/>
      <c r="AL833" s="111"/>
      <c r="AM833" s="112"/>
      <c r="AN833" s="112"/>
      <c r="AO833" s="5"/>
      <c r="AP833" s="112"/>
      <c r="AQ833" s="5"/>
      <c r="AR833" s="5"/>
      <c r="AS833" s="5"/>
      <c r="AT833" s="5"/>
      <c r="AU833" s="112"/>
      <c r="AV833" s="112"/>
    </row>
    <row r="834" spans="1:48">
      <c r="A834" s="107"/>
      <c r="B834" s="107"/>
      <c r="C834" s="107"/>
      <c r="D834" s="113"/>
      <c r="E834" s="107"/>
      <c r="F834" s="109"/>
      <c r="G834" s="109"/>
      <c r="H834" s="107"/>
      <c r="I834" s="109"/>
      <c r="J834" s="107"/>
      <c r="K834" s="107"/>
      <c r="L834" s="107"/>
      <c r="M834" s="109"/>
      <c r="N834" s="108"/>
      <c r="O834" s="107"/>
      <c r="P834" s="107"/>
      <c r="Q834" s="107"/>
      <c r="R834" s="109"/>
      <c r="S834" s="107"/>
      <c r="T834" s="107"/>
      <c r="U834" s="110"/>
      <c r="V834" s="110"/>
      <c r="W834" s="107"/>
      <c r="X834" s="107"/>
      <c r="Y834" s="107"/>
      <c r="Z834" s="107"/>
      <c r="AA834" s="107"/>
      <c r="AB834" s="107"/>
      <c r="AC834" s="107"/>
      <c r="AD834" s="107"/>
      <c r="AE834" s="107"/>
      <c r="AF834" s="107"/>
      <c r="AG834" s="107"/>
      <c r="AH834" s="107"/>
      <c r="AI834" s="111"/>
      <c r="AJ834" s="111"/>
      <c r="AK834" s="111"/>
      <c r="AL834" s="111"/>
      <c r="AM834" s="112"/>
      <c r="AN834" s="112"/>
      <c r="AO834" s="5"/>
      <c r="AP834" s="112"/>
      <c r="AQ834" s="5"/>
      <c r="AR834" s="5"/>
      <c r="AS834" s="5"/>
      <c r="AT834" s="5"/>
      <c r="AU834" s="112"/>
      <c r="AV834" s="112"/>
    </row>
    <row r="835" spans="1:48">
      <c r="A835" s="107"/>
      <c r="B835" s="107"/>
      <c r="C835" s="107"/>
      <c r="D835" s="113"/>
      <c r="E835" s="107"/>
      <c r="F835" s="109"/>
      <c r="G835" s="109"/>
      <c r="H835" s="107"/>
      <c r="I835" s="109"/>
      <c r="J835" s="107"/>
      <c r="K835" s="107"/>
      <c r="L835" s="107"/>
      <c r="M835" s="109"/>
      <c r="N835" s="108"/>
      <c r="O835" s="107"/>
      <c r="P835" s="107"/>
      <c r="Q835" s="107"/>
      <c r="R835" s="109"/>
      <c r="S835" s="107"/>
      <c r="T835" s="107"/>
      <c r="U835" s="110"/>
      <c r="V835" s="110"/>
      <c r="W835" s="107"/>
      <c r="X835" s="107"/>
      <c r="Y835" s="107"/>
      <c r="Z835" s="107"/>
      <c r="AA835" s="107"/>
      <c r="AB835" s="107"/>
      <c r="AC835" s="107"/>
      <c r="AD835" s="107"/>
      <c r="AE835" s="107"/>
      <c r="AF835" s="107"/>
      <c r="AG835" s="107"/>
      <c r="AH835" s="107"/>
      <c r="AI835" s="111"/>
      <c r="AJ835" s="111"/>
      <c r="AK835" s="111"/>
      <c r="AL835" s="111"/>
      <c r="AM835" s="112"/>
      <c r="AN835" s="112"/>
      <c r="AO835" s="5"/>
      <c r="AP835" s="112"/>
      <c r="AQ835" s="5"/>
      <c r="AR835" s="5"/>
      <c r="AS835" s="5"/>
      <c r="AT835" s="5"/>
      <c r="AU835" s="112"/>
      <c r="AV835" s="112"/>
    </row>
    <row r="836" spans="1:48">
      <c r="A836" s="107"/>
      <c r="B836" s="107"/>
      <c r="C836" s="107"/>
      <c r="D836" s="113"/>
      <c r="E836" s="107"/>
      <c r="F836" s="109"/>
      <c r="G836" s="109"/>
      <c r="H836" s="107"/>
      <c r="I836" s="109"/>
      <c r="J836" s="107"/>
      <c r="K836" s="107"/>
      <c r="L836" s="107"/>
      <c r="M836" s="109"/>
      <c r="N836" s="108"/>
      <c r="O836" s="107"/>
      <c r="P836" s="107"/>
      <c r="Q836" s="107"/>
      <c r="R836" s="109"/>
      <c r="S836" s="107"/>
      <c r="T836" s="107"/>
      <c r="U836" s="110"/>
      <c r="V836" s="110"/>
      <c r="W836" s="107"/>
      <c r="X836" s="107"/>
      <c r="Y836" s="107"/>
      <c r="Z836" s="107"/>
      <c r="AA836" s="107"/>
      <c r="AB836" s="107"/>
      <c r="AC836" s="107"/>
      <c r="AD836" s="107"/>
      <c r="AE836" s="107"/>
      <c r="AF836" s="107"/>
      <c r="AG836" s="107"/>
      <c r="AH836" s="107"/>
      <c r="AI836" s="111"/>
      <c r="AJ836" s="111"/>
      <c r="AK836" s="111"/>
      <c r="AL836" s="111"/>
      <c r="AM836" s="112"/>
      <c r="AN836" s="112"/>
      <c r="AO836" s="5"/>
      <c r="AP836" s="112"/>
      <c r="AQ836" s="5"/>
      <c r="AR836" s="5"/>
      <c r="AS836" s="5"/>
      <c r="AT836" s="5"/>
      <c r="AU836" s="112"/>
      <c r="AV836" s="112"/>
    </row>
    <row r="837" spans="1:48">
      <c r="A837" s="107"/>
      <c r="B837" s="107"/>
      <c r="C837" s="107"/>
      <c r="D837" s="113"/>
      <c r="E837" s="107"/>
      <c r="F837" s="109"/>
      <c r="G837" s="109"/>
      <c r="H837" s="107"/>
      <c r="I837" s="109"/>
      <c r="J837" s="107"/>
      <c r="K837" s="107"/>
      <c r="L837" s="107"/>
      <c r="M837" s="109"/>
      <c r="N837" s="108"/>
      <c r="O837" s="107"/>
      <c r="P837" s="107"/>
      <c r="Q837" s="107"/>
      <c r="R837" s="109"/>
      <c r="S837" s="107"/>
      <c r="T837" s="107"/>
      <c r="U837" s="110"/>
      <c r="V837" s="110"/>
      <c r="W837" s="107"/>
      <c r="X837" s="107"/>
      <c r="Y837" s="107"/>
      <c r="Z837" s="107"/>
      <c r="AA837" s="107"/>
      <c r="AB837" s="107"/>
      <c r="AC837" s="107"/>
      <c r="AD837" s="107"/>
      <c r="AE837" s="107"/>
      <c r="AF837" s="107"/>
      <c r="AG837" s="107"/>
      <c r="AH837" s="107"/>
      <c r="AI837" s="111"/>
      <c r="AJ837" s="111"/>
      <c r="AK837" s="111"/>
      <c r="AL837" s="111"/>
      <c r="AM837" s="112"/>
      <c r="AN837" s="112"/>
      <c r="AO837" s="5"/>
      <c r="AP837" s="112"/>
      <c r="AQ837" s="5"/>
      <c r="AR837" s="5"/>
      <c r="AS837" s="5"/>
      <c r="AT837" s="5"/>
      <c r="AU837" s="112"/>
      <c r="AV837" s="112"/>
    </row>
    <row r="838" spans="1:48">
      <c r="A838" s="107"/>
      <c r="B838" s="107"/>
      <c r="C838" s="107"/>
      <c r="D838" s="113"/>
      <c r="E838" s="107"/>
      <c r="F838" s="109"/>
      <c r="G838" s="109"/>
      <c r="H838" s="107"/>
      <c r="I838" s="109"/>
      <c r="J838" s="107"/>
      <c r="K838" s="107"/>
      <c r="L838" s="107"/>
      <c r="M838" s="109"/>
      <c r="N838" s="108"/>
      <c r="O838" s="107"/>
      <c r="P838" s="107"/>
      <c r="Q838" s="107"/>
      <c r="R838" s="109"/>
      <c r="S838" s="107"/>
      <c r="T838" s="107"/>
      <c r="U838" s="110"/>
      <c r="V838" s="110"/>
      <c r="W838" s="107"/>
      <c r="X838" s="107"/>
      <c r="Y838" s="107"/>
      <c r="Z838" s="107"/>
      <c r="AA838" s="107"/>
      <c r="AB838" s="107"/>
      <c r="AC838" s="107"/>
      <c r="AD838" s="107"/>
      <c r="AE838" s="107"/>
      <c r="AF838" s="107"/>
      <c r="AG838" s="107"/>
      <c r="AH838" s="107"/>
      <c r="AI838" s="111"/>
      <c r="AJ838" s="111"/>
      <c r="AK838" s="111"/>
      <c r="AL838" s="111"/>
      <c r="AM838" s="112"/>
      <c r="AN838" s="112"/>
      <c r="AO838" s="5"/>
      <c r="AP838" s="112"/>
      <c r="AQ838" s="5"/>
      <c r="AR838" s="5"/>
      <c r="AS838" s="5"/>
      <c r="AT838" s="5"/>
      <c r="AU838" s="112"/>
      <c r="AV838" s="112"/>
    </row>
    <row r="839" spans="1:48">
      <c r="A839" s="107"/>
      <c r="B839" s="107"/>
      <c r="C839" s="107"/>
      <c r="D839" s="113"/>
      <c r="E839" s="107"/>
      <c r="F839" s="109"/>
      <c r="G839" s="109"/>
      <c r="H839" s="107"/>
      <c r="I839" s="109"/>
      <c r="J839" s="107"/>
      <c r="K839" s="107"/>
      <c r="L839" s="107"/>
      <c r="M839" s="109"/>
      <c r="N839" s="108"/>
      <c r="O839" s="107"/>
      <c r="P839" s="107"/>
      <c r="Q839" s="107"/>
      <c r="R839" s="109"/>
      <c r="S839" s="107"/>
      <c r="T839" s="107"/>
      <c r="U839" s="110"/>
      <c r="V839" s="110"/>
      <c r="W839" s="107"/>
      <c r="X839" s="107"/>
      <c r="Y839" s="107"/>
      <c r="Z839" s="107"/>
      <c r="AA839" s="107"/>
      <c r="AB839" s="107"/>
      <c r="AC839" s="107"/>
      <c r="AD839" s="107"/>
      <c r="AE839" s="107"/>
      <c r="AF839" s="107"/>
      <c r="AG839" s="107"/>
      <c r="AH839" s="107"/>
      <c r="AI839" s="111"/>
      <c r="AJ839" s="111"/>
      <c r="AK839" s="111"/>
      <c r="AL839" s="111"/>
      <c r="AM839" s="112"/>
      <c r="AN839" s="112"/>
      <c r="AO839" s="5"/>
      <c r="AP839" s="112"/>
      <c r="AQ839" s="5"/>
      <c r="AR839" s="5"/>
      <c r="AS839" s="5"/>
      <c r="AT839" s="5"/>
      <c r="AU839" s="112"/>
      <c r="AV839" s="112"/>
    </row>
    <row r="840" spans="1:48">
      <c r="A840" s="107"/>
      <c r="B840" s="107"/>
      <c r="C840" s="107"/>
      <c r="D840" s="113"/>
      <c r="E840" s="107"/>
      <c r="F840" s="109"/>
      <c r="G840" s="109"/>
      <c r="H840" s="107"/>
      <c r="I840" s="109"/>
      <c r="J840" s="107"/>
      <c r="K840" s="107"/>
      <c r="L840" s="107"/>
      <c r="M840" s="109"/>
      <c r="N840" s="108"/>
      <c r="O840" s="107"/>
      <c r="P840" s="107"/>
      <c r="Q840" s="107"/>
      <c r="R840" s="109"/>
      <c r="S840" s="107"/>
      <c r="T840" s="107"/>
      <c r="U840" s="110"/>
      <c r="V840" s="110"/>
      <c r="W840" s="107"/>
      <c r="X840" s="107"/>
      <c r="Y840" s="107"/>
      <c r="Z840" s="107"/>
      <c r="AA840" s="107"/>
      <c r="AB840" s="107"/>
      <c r="AC840" s="107"/>
      <c r="AD840" s="107"/>
      <c r="AE840" s="107"/>
      <c r="AF840" s="107"/>
      <c r="AG840" s="107"/>
      <c r="AH840" s="107"/>
      <c r="AI840" s="111"/>
      <c r="AJ840" s="111"/>
      <c r="AK840" s="111"/>
      <c r="AL840" s="111"/>
      <c r="AM840" s="112"/>
      <c r="AN840" s="112"/>
      <c r="AO840" s="5"/>
      <c r="AP840" s="112"/>
      <c r="AQ840" s="5"/>
      <c r="AR840" s="5"/>
      <c r="AS840" s="5"/>
      <c r="AT840" s="5"/>
      <c r="AU840" s="112"/>
      <c r="AV840" s="112"/>
    </row>
    <row r="841" spans="1:48">
      <c r="A841" s="107"/>
      <c r="B841" s="107"/>
      <c r="C841" s="107"/>
      <c r="D841" s="113"/>
      <c r="E841" s="107"/>
      <c r="F841" s="109"/>
      <c r="G841" s="109"/>
      <c r="H841" s="107"/>
      <c r="I841" s="109"/>
      <c r="J841" s="107"/>
      <c r="K841" s="107"/>
      <c r="L841" s="107"/>
      <c r="M841" s="109"/>
      <c r="N841" s="108"/>
      <c r="O841" s="107"/>
      <c r="P841" s="107"/>
      <c r="Q841" s="107"/>
      <c r="R841" s="109"/>
      <c r="S841" s="107"/>
      <c r="T841" s="107"/>
      <c r="U841" s="110"/>
      <c r="V841" s="110"/>
      <c r="W841" s="107"/>
      <c r="X841" s="107"/>
      <c r="Y841" s="107"/>
      <c r="Z841" s="107"/>
      <c r="AA841" s="107"/>
      <c r="AB841" s="107"/>
      <c r="AC841" s="107"/>
      <c r="AD841" s="107"/>
      <c r="AE841" s="107"/>
      <c r="AF841" s="107"/>
      <c r="AG841" s="107"/>
      <c r="AH841" s="107"/>
      <c r="AI841" s="111"/>
      <c r="AJ841" s="111"/>
      <c r="AK841" s="111"/>
      <c r="AL841" s="111"/>
      <c r="AM841" s="112"/>
      <c r="AN841" s="112"/>
      <c r="AO841" s="5"/>
      <c r="AP841" s="112"/>
      <c r="AQ841" s="5"/>
      <c r="AR841" s="5"/>
      <c r="AS841" s="5"/>
      <c r="AT841" s="5"/>
      <c r="AU841" s="112"/>
      <c r="AV841" s="112"/>
    </row>
    <row r="842" spans="1:48">
      <c r="A842" s="107"/>
      <c r="B842" s="107"/>
      <c r="C842" s="107"/>
      <c r="D842" s="113"/>
      <c r="E842" s="107"/>
      <c r="F842" s="109"/>
      <c r="G842" s="109"/>
      <c r="H842" s="107"/>
      <c r="I842" s="109"/>
      <c r="J842" s="107"/>
      <c r="K842" s="107"/>
      <c r="L842" s="107"/>
      <c r="M842" s="109"/>
      <c r="N842" s="108"/>
      <c r="O842" s="107"/>
      <c r="P842" s="107"/>
      <c r="Q842" s="107"/>
      <c r="R842" s="109"/>
      <c r="S842" s="107"/>
      <c r="T842" s="107"/>
      <c r="U842" s="110"/>
      <c r="V842" s="110"/>
      <c r="W842" s="107"/>
      <c r="X842" s="107"/>
      <c r="Y842" s="107"/>
      <c r="Z842" s="107"/>
      <c r="AA842" s="107"/>
      <c r="AB842" s="107"/>
      <c r="AC842" s="107"/>
      <c r="AD842" s="107"/>
      <c r="AE842" s="107"/>
      <c r="AF842" s="107"/>
      <c r="AG842" s="107"/>
      <c r="AH842" s="107"/>
      <c r="AI842" s="111"/>
      <c r="AJ842" s="111"/>
      <c r="AK842" s="111"/>
      <c r="AL842" s="111"/>
      <c r="AM842" s="112"/>
      <c r="AN842" s="112"/>
      <c r="AO842" s="5"/>
      <c r="AP842" s="112"/>
      <c r="AQ842" s="5"/>
      <c r="AR842" s="5"/>
      <c r="AS842" s="5"/>
      <c r="AT842" s="5"/>
      <c r="AU842" s="112"/>
      <c r="AV842" s="112"/>
    </row>
    <row r="843" spans="1:48">
      <c r="A843" s="107"/>
      <c r="B843" s="107"/>
      <c r="C843" s="107"/>
      <c r="D843" s="113"/>
      <c r="E843" s="107"/>
      <c r="F843" s="109"/>
      <c r="G843" s="109"/>
      <c r="H843" s="107"/>
      <c r="I843" s="109"/>
      <c r="J843" s="107"/>
      <c r="K843" s="107"/>
      <c r="L843" s="107"/>
      <c r="M843" s="109"/>
      <c r="N843" s="108"/>
      <c r="O843" s="107"/>
      <c r="P843" s="107"/>
      <c r="Q843" s="107"/>
      <c r="R843" s="109"/>
      <c r="S843" s="107"/>
      <c r="T843" s="107"/>
      <c r="U843" s="110"/>
      <c r="V843" s="110"/>
      <c r="W843" s="107"/>
      <c r="X843" s="107"/>
      <c r="Y843" s="107"/>
      <c r="Z843" s="107"/>
      <c r="AA843" s="107"/>
      <c r="AB843" s="107"/>
      <c r="AC843" s="107"/>
      <c r="AD843" s="107"/>
      <c r="AE843" s="107"/>
      <c r="AF843" s="107"/>
      <c r="AG843" s="107"/>
      <c r="AH843" s="107"/>
      <c r="AI843" s="111"/>
      <c r="AJ843" s="111"/>
      <c r="AK843" s="111"/>
      <c r="AL843" s="111"/>
      <c r="AM843" s="112"/>
      <c r="AN843" s="112"/>
      <c r="AO843" s="5"/>
      <c r="AP843" s="112"/>
      <c r="AQ843" s="5"/>
      <c r="AR843" s="5"/>
      <c r="AS843" s="5"/>
      <c r="AT843" s="5"/>
      <c r="AU843" s="112"/>
      <c r="AV843" s="112"/>
    </row>
    <row r="844" spans="1:48">
      <c r="A844" s="107"/>
      <c r="B844" s="107"/>
      <c r="C844" s="107"/>
      <c r="D844" s="113"/>
      <c r="E844" s="107"/>
      <c r="F844" s="109"/>
      <c r="G844" s="109"/>
      <c r="H844" s="107"/>
      <c r="I844" s="109"/>
      <c r="J844" s="107"/>
      <c r="K844" s="107"/>
      <c r="L844" s="107"/>
      <c r="M844" s="109"/>
      <c r="N844" s="108"/>
      <c r="O844" s="107"/>
      <c r="P844" s="107"/>
      <c r="Q844" s="107"/>
      <c r="R844" s="109"/>
      <c r="S844" s="107"/>
      <c r="T844" s="107"/>
      <c r="U844" s="110"/>
      <c r="V844" s="110"/>
      <c r="W844" s="107"/>
      <c r="X844" s="107"/>
      <c r="Y844" s="107"/>
      <c r="Z844" s="107"/>
      <c r="AA844" s="107"/>
      <c r="AB844" s="107"/>
      <c r="AC844" s="107"/>
      <c r="AD844" s="107"/>
      <c r="AE844" s="107"/>
      <c r="AF844" s="107"/>
      <c r="AG844" s="107"/>
      <c r="AH844" s="107"/>
      <c r="AI844" s="111"/>
      <c r="AJ844" s="111"/>
      <c r="AK844" s="111"/>
      <c r="AL844" s="111"/>
      <c r="AM844" s="112"/>
      <c r="AN844" s="112"/>
      <c r="AO844" s="5"/>
      <c r="AP844" s="112"/>
      <c r="AQ844" s="5"/>
      <c r="AR844" s="5"/>
      <c r="AS844" s="5"/>
      <c r="AT844" s="5"/>
      <c r="AU844" s="112"/>
      <c r="AV844" s="112"/>
    </row>
    <row r="845" spans="1:48">
      <c r="A845" s="107"/>
      <c r="B845" s="107"/>
      <c r="C845" s="107"/>
      <c r="D845" s="113"/>
      <c r="E845" s="107"/>
      <c r="F845" s="109"/>
      <c r="G845" s="109"/>
      <c r="H845" s="107"/>
      <c r="I845" s="109"/>
      <c r="J845" s="107"/>
      <c r="K845" s="107"/>
      <c r="L845" s="107"/>
      <c r="M845" s="109"/>
      <c r="N845" s="108"/>
      <c r="O845" s="107"/>
      <c r="P845" s="107"/>
      <c r="Q845" s="107"/>
      <c r="R845" s="109"/>
      <c r="S845" s="107"/>
      <c r="T845" s="107"/>
      <c r="U845" s="110"/>
      <c r="V845" s="110"/>
      <c r="W845" s="107"/>
      <c r="X845" s="107"/>
      <c r="Y845" s="107"/>
      <c r="Z845" s="107"/>
      <c r="AA845" s="107"/>
      <c r="AB845" s="107"/>
      <c r="AC845" s="107"/>
      <c r="AD845" s="107"/>
      <c r="AE845" s="107"/>
      <c r="AF845" s="107"/>
      <c r="AG845" s="107"/>
      <c r="AH845" s="107"/>
      <c r="AI845" s="111"/>
      <c r="AJ845" s="111"/>
      <c r="AK845" s="111"/>
      <c r="AL845" s="111"/>
      <c r="AM845" s="112"/>
      <c r="AN845" s="112"/>
      <c r="AO845" s="5"/>
      <c r="AP845" s="112"/>
      <c r="AQ845" s="5"/>
      <c r="AR845" s="5"/>
      <c r="AS845" s="5"/>
      <c r="AT845" s="5"/>
      <c r="AU845" s="112"/>
      <c r="AV845" s="112"/>
    </row>
    <row r="846" spans="1:48">
      <c r="A846" s="107"/>
      <c r="B846" s="107"/>
      <c r="C846" s="107"/>
      <c r="D846" s="113"/>
      <c r="E846" s="107"/>
      <c r="F846" s="109"/>
      <c r="G846" s="109"/>
      <c r="H846" s="107"/>
      <c r="I846" s="109"/>
      <c r="J846" s="107"/>
      <c r="K846" s="107"/>
      <c r="L846" s="107"/>
      <c r="M846" s="109"/>
      <c r="N846" s="108"/>
      <c r="O846" s="107"/>
      <c r="P846" s="107"/>
      <c r="Q846" s="107"/>
      <c r="R846" s="109"/>
      <c r="S846" s="107"/>
      <c r="T846" s="107"/>
      <c r="U846" s="110"/>
      <c r="V846" s="110"/>
      <c r="W846" s="107"/>
      <c r="X846" s="107"/>
      <c r="Y846" s="107"/>
      <c r="Z846" s="107"/>
      <c r="AA846" s="107"/>
      <c r="AB846" s="107"/>
      <c r="AC846" s="107"/>
      <c r="AD846" s="107"/>
      <c r="AE846" s="107"/>
      <c r="AF846" s="107"/>
      <c r="AG846" s="107"/>
      <c r="AH846" s="107"/>
      <c r="AI846" s="111"/>
      <c r="AJ846" s="111"/>
      <c r="AK846" s="111"/>
      <c r="AL846" s="111"/>
      <c r="AM846" s="112"/>
      <c r="AN846" s="112"/>
      <c r="AO846" s="5"/>
      <c r="AP846" s="112"/>
      <c r="AQ846" s="5"/>
      <c r="AR846" s="5"/>
      <c r="AS846" s="5"/>
      <c r="AT846" s="5"/>
      <c r="AU846" s="112"/>
      <c r="AV846" s="112"/>
    </row>
    <row r="847" spans="1:48">
      <c r="A847" s="107"/>
      <c r="B847" s="107"/>
      <c r="C847" s="107"/>
      <c r="D847" s="113"/>
      <c r="E847" s="107"/>
      <c r="F847" s="109"/>
      <c r="G847" s="109"/>
      <c r="H847" s="107"/>
      <c r="I847" s="109"/>
      <c r="J847" s="107"/>
      <c r="K847" s="107"/>
      <c r="L847" s="107"/>
      <c r="M847" s="109"/>
      <c r="N847" s="108"/>
      <c r="O847" s="107"/>
      <c r="P847" s="107"/>
      <c r="Q847" s="107"/>
      <c r="R847" s="109"/>
      <c r="S847" s="107"/>
      <c r="T847" s="107"/>
      <c r="U847" s="110"/>
      <c r="V847" s="110"/>
      <c r="W847" s="107"/>
      <c r="X847" s="107"/>
      <c r="Y847" s="107"/>
      <c r="Z847" s="107"/>
      <c r="AA847" s="107"/>
      <c r="AB847" s="107"/>
      <c r="AC847" s="107"/>
      <c r="AD847" s="107"/>
      <c r="AE847" s="107"/>
      <c r="AF847" s="107"/>
      <c r="AG847" s="107"/>
      <c r="AH847" s="107"/>
      <c r="AI847" s="111"/>
      <c r="AJ847" s="111"/>
      <c r="AK847" s="111"/>
      <c r="AL847" s="111"/>
      <c r="AM847" s="112"/>
      <c r="AN847" s="112"/>
      <c r="AO847" s="5"/>
      <c r="AP847" s="112"/>
      <c r="AQ847" s="5"/>
      <c r="AR847" s="5"/>
      <c r="AS847" s="5"/>
      <c r="AT847" s="5"/>
      <c r="AU847" s="112"/>
      <c r="AV847" s="112"/>
    </row>
    <row r="848" spans="1:48">
      <c r="A848" s="107"/>
      <c r="B848" s="107"/>
      <c r="C848" s="107"/>
      <c r="D848" s="113"/>
      <c r="E848" s="107"/>
      <c r="F848" s="109"/>
      <c r="G848" s="109"/>
      <c r="H848" s="107"/>
      <c r="I848" s="109"/>
      <c r="J848" s="107"/>
      <c r="K848" s="107"/>
      <c r="L848" s="107"/>
      <c r="M848" s="109"/>
      <c r="N848" s="108"/>
      <c r="O848" s="107"/>
      <c r="P848" s="107"/>
      <c r="Q848" s="107"/>
      <c r="R848" s="109"/>
      <c r="S848" s="107"/>
      <c r="T848" s="107"/>
      <c r="U848" s="110"/>
      <c r="V848" s="110"/>
      <c r="W848" s="107"/>
      <c r="X848" s="107"/>
      <c r="Y848" s="107"/>
      <c r="Z848" s="107"/>
      <c r="AA848" s="107"/>
      <c r="AB848" s="107"/>
      <c r="AC848" s="107"/>
      <c r="AD848" s="107"/>
      <c r="AE848" s="107"/>
      <c r="AF848" s="107"/>
      <c r="AG848" s="107"/>
      <c r="AH848" s="107"/>
      <c r="AI848" s="111"/>
      <c r="AJ848" s="111"/>
      <c r="AK848" s="111"/>
      <c r="AL848" s="111"/>
      <c r="AM848" s="112"/>
      <c r="AN848" s="112"/>
      <c r="AO848" s="5"/>
      <c r="AP848" s="112"/>
      <c r="AQ848" s="5"/>
      <c r="AR848" s="5"/>
      <c r="AS848" s="5"/>
      <c r="AT848" s="5"/>
      <c r="AU848" s="112"/>
      <c r="AV848" s="112"/>
    </row>
    <row r="849" spans="1:48">
      <c r="A849" s="107"/>
      <c r="B849" s="107"/>
      <c r="C849" s="107"/>
      <c r="D849" s="113"/>
      <c r="E849" s="107"/>
      <c r="F849" s="109"/>
      <c r="G849" s="109"/>
      <c r="H849" s="107"/>
      <c r="I849" s="109"/>
      <c r="J849" s="107"/>
      <c r="K849" s="107"/>
      <c r="L849" s="107"/>
      <c r="M849" s="109"/>
      <c r="N849" s="108"/>
      <c r="O849" s="107"/>
      <c r="P849" s="107"/>
      <c r="Q849" s="107"/>
      <c r="R849" s="109"/>
      <c r="S849" s="107"/>
      <c r="T849" s="107"/>
      <c r="U849" s="110"/>
      <c r="V849" s="110"/>
      <c r="W849" s="107"/>
      <c r="X849" s="107"/>
      <c r="Y849" s="107"/>
      <c r="Z849" s="107"/>
      <c r="AA849" s="107"/>
      <c r="AB849" s="107"/>
      <c r="AC849" s="107"/>
      <c r="AD849" s="107"/>
      <c r="AE849" s="107"/>
      <c r="AF849" s="107"/>
      <c r="AG849" s="107"/>
      <c r="AH849" s="107"/>
      <c r="AI849" s="111"/>
      <c r="AJ849" s="111"/>
      <c r="AK849" s="111"/>
      <c r="AL849" s="111"/>
      <c r="AM849" s="112"/>
      <c r="AN849" s="112"/>
      <c r="AO849" s="5"/>
      <c r="AP849" s="112"/>
      <c r="AQ849" s="5"/>
      <c r="AR849" s="5"/>
      <c r="AS849" s="5"/>
      <c r="AT849" s="5"/>
      <c r="AU849" s="112"/>
      <c r="AV849" s="112"/>
    </row>
    <row r="850" spans="1:48">
      <c r="A850" s="107"/>
      <c r="B850" s="107"/>
      <c r="C850" s="107"/>
      <c r="D850" s="113"/>
      <c r="E850" s="107"/>
      <c r="F850" s="109"/>
      <c r="G850" s="109"/>
      <c r="H850" s="107"/>
      <c r="I850" s="109"/>
      <c r="J850" s="107"/>
      <c r="K850" s="107"/>
      <c r="L850" s="107"/>
      <c r="M850" s="109"/>
      <c r="N850" s="108"/>
      <c r="O850" s="107"/>
      <c r="P850" s="107"/>
      <c r="Q850" s="107"/>
      <c r="R850" s="109"/>
      <c r="S850" s="107"/>
      <c r="T850" s="107"/>
      <c r="U850" s="110"/>
      <c r="V850" s="110"/>
      <c r="W850" s="107"/>
      <c r="X850" s="107"/>
      <c r="Y850" s="107"/>
      <c r="Z850" s="107"/>
      <c r="AA850" s="107"/>
      <c r="AB850" s="107"/>
      <c r="AC850" s="107"/>
      <c r="AD850" s="107"/>
      <c r="AE850" s="107"/>
      <c r="AF850" s="107"/>
      <c r="AG850" s="107"/>
      <c r="AH850" s="107"/>
      <c r="AI850" s="111"/>
      <c r="AJ850" s="111"/>
      <c r="AK850" s="111"/>
      <c r="AL850" s="111"/>
      <c r="AM850" s="112"/>
      <c r="AN850" s="112"/>
      <c r="AO850" s="5"/>
      <c r="AP850" s="112"/>
      <c r="AQ850" s="5"/>
      <c r="AR850" s="5"/>
      <c r="AS850" s="5"/>
      <c r="AT850" s="5"/>
      <c r="AU850" s="112"/>
      <c r="AV850" s="112"/>
    </row>
    <row r="851" spans="1:48">
      <c r="A851" s="107"/>
      <c r="B851" s="107"/>
      <c r="C851" s="107"/>
      <c r="D851" s="113"/>
      <c r="E851" s="107"/>
      <c r="F851" s="109"/>
      <c r="G851" s="109"/>
      <c r="H851" s="107"/>
      <c r="I851" s="109"/>
      <c r="J851" s="107"/>
      <c r="K851" s="107"/>
      <c r="L851" s="107"/>
      <c r="M851" s="109"/>
      <c r="N851" s="108"/>
      <c r="O851" s="107"/>
      <c r="P851" s="107"/>
      <c r="Q851" s="107"/>
      <c r="R851" s="109"/>
      <c r="S851" s="107"/>
      <c r="T851" s="107"/>
      <c r="U851" s="110"/>
      <c r="V851" s="110"/>
      <c r="W851" s="107"/>
      <c r="X851" s="107"/>
      <c r="Y851" s="107"/>
      <c r="Z851" s="107"/>
      <c r="AA851" s="107"/>
      <c r="AB851" s="107"/>
      <c r="AC851" s="107"/>
      <c r="AD851" s="107"/>
      <c r="AE851" s="107"/>
      <c r="AF851" s="107"/>
      <c r="AG851" s="107"/>
      <c r="AH851" s="107"/>
      <c r="AI851" s="111"/>
      <c r="AJ851" s="111"/>
      <c r="AK851" s="111"/>
      <c r="AL851" s="111"/>
      <c r="AM851" s="112"/>
      <c r="AN851" s="112"/>
      <c r="AO851" s="5"/>
      <c r="AP851" s="112"/>
      <c r="AQ851" s="5"/>
      <c r="AR851" s="5"/>
      <c r="AS851" s="5"/>
      <c r="AT851" s="5"/>
      <c r="AU851" s="112"/>
      <c r="AV851" s="112"/>
    </row>
    <row r="852" spans="1:48">
      <c r="A852" s="107"/>
      <c r="B852" s="107"/>
      <c r="C852" s="107"/>
      <c r="D852" s="113"/>
      <c r="E852" s="107"/>
      <c r="F852" s="109"/>
      <c r="G852" s="109"/>
      <c r="H852" s="107"/>
      <c r="I852" s="109"/>
      <c r="J852" s="107"/>
      <c r="K852" s="107"/>
      <c r="L852" s="107"/>
      <c r="M852" s="109"/>
      <c r="N852" s="108"/>
      <c r="O852" s="107"/>
      <c r="P852" s="107"/>
      <c r="Q852" s="107"/>
      <c r="R852" s="109"/>
      <c r="S852" s="107"/>
      <c r="T852" s="107"/>
      <c r="U852" s="110"/>
      <c r="V852" s="110"/>
      <c r="W852" s="107"/>
      <c r="X852" s="107"/>
      <c r="Y852" s="107"/>
      <c r="Z852" s="107"/>
      <c r="AA852" s="107"/>
      <c r="AB852" s="107"/>
      <c r="AC852" s="107"/>
      <c r="AD852" s="107"/>
      <c r="AE852" s="107"/>
      <c r="AF852" s="107"/>
      <c r="AG852" s="107"/>
      <c r="AH852" s="107"/>
      <c r="AI852" s="111"/>
      <c r="AJ852" s="111"/>
      <c r="AK852" s="111"/>
      <c r="AL852" s="111"/>
      <c r="AM852" s="112"/>
      <c r="AN852" s="112"/>
      <c r="AO852" s="5"/>
      <c r="AP852" s="112"/>
      <c r="AQ852" s="5"/>
      <c r="AR852" s="5"/>
      <c r="AS852" s="5"/>
      <c r="AT852" s="5"/>
      <c r="AU852" s="112"/>
      <c r="AV852" s="112"/>
    </row>
    <row r="853" spans="1:48">
      <c r="A853" s="107"/>
      <c r="B853" s="107"/>
      <c r="C853" s="107"/>
      <c r="D853" s="113"/>
      <c r="E853" s="107"/>
      <c r="F853" s="109"/>
      <c r="G853" s="109"/>
      <c r="H853" s="107"/>
      <c r="I853" s="109"/>
      <c r="J853" s="107"/>
      <c r="K853" s="107"/>
      <c r="L853" s="107"/>
      <c r="M853" s="109"/>
      <c r="N853" s="108"/>
      <c r="O853" s="107"/>
      <c r="P853" s="107"/>
      <c r="Q853" s="107"/>
      <c r="R853" s="109"/>
      <c r="S853" s="107"/>
      <c r="T853" s="107"/>
      <c r="U853" s="110"/>
      <c r="V853" s="110"/>
      <c r="W853" s="107"/>
      <c r="X853" s="107"/>
      <c r="Y853" s="107"/>
      <c r="Z853" s="107"/>
      <c r="AA853" s="107"/>
      <c r="AB853" s="107"/>
      <c r="AC853" s="107"/>
      <c r="AD853" s="107"/>
      <c r="AE853" s="107"/>
      <c r="AF853" s="107"/>
      <c r="AG853" s="107"/>
      <c r="AH853" s="107"/>
      <c r="AI853" s="111"/>
      <c r="AJ853" s="111"/>
      <c r="AK853" s="111"/>
      <c r="AL853" s="111"/>
      <c r="AM853" s="112"/>
      <c r="AN853" s="112"/>
      <c r="AO853" s="5"/>
      <c r="AP853" s="112"/>
      <c r="AQ853" s="5"/>
      <c r="AR853" s="5"/>
      <c r="AS853" s="5"/>
      <c r="AT853" s="5"/>
      <c r="AU853" s="112"/>
      <c r="AV853" s="112"/>
    </row>
    <row r="854" spans="1:48">
      <c r="A854" s="107"/>
      <c r="B854" s="107"/>
      <c r="C854" s="107"/>
      <c r="D854" s="113"/>
      <c r="E854" s="107"/>
      <c r="F854" s="109"/>
      <c r="G854" s="109"/>
      <c r="H854" s="107"/>
      <c r="I854" s="109"/>
      <c r="J854" s="107"/>
      <c r="K854" s="107"/>
      <c r="L854" s="107"/>
      <c r="M854" s="109"/>
      <c r="N854" s="108"/>
      <c r="O854" s="107"/>
      <c r="P854" s="107"/>
      <c r="Q854" s="107"/>
      <c r="R854" s="109"/>
      <c r="S854" s="107"/>
      <c r="T854" s="107"/>
      <c r="U854" s="110"/>
      <c r="V854" s="110"/>
      <c r="W854" s="107"/>
      <c r="X854" s="107"/>
      <c r="Y854" s="107"/>
      <c r="Z854" s="107"/>
      <c r="AA854" s="107"/>
      <c r="AB854" s="107"/>
      <c r="AC854" s="107"/>
      <c r="AD854" s="107"/>
      <c r="AE854" s="107"/>
      <c r="AF854" s="107"/>
      <c r="AG854" s="107"/>
      <c r="AH854" s="107"/>
      <c r="AI854" s="111"/>
      <c r="AJ854" s="111"/>
      <c r="AK854" s="111"/>
      <c r="AL854" s="111"/>
      <c r="AM854" s="112"/>
      <c r="AN854" s="112"/>
      <c r="AO854" s="5"/>
      <c r="AP854" s="112"/>
      <c r="AQ854" s="5"/>
      <c r="AR854" s="5"/>
      <c r="AS854" s="5"/>
      <c r="AT854" s="5"/>
      <c r="AU854" s="112"/>
      <c r="AV854" s="112"/>
    </row>
    <row r="855" spans="1:48">
      <c r="A855" s="107"/>
      <c r="B855" s="107"/>
      <c r="C855" s="107"/>
      <c r="D855" s="113"/>
      <c r="E855" s="107"/>
      <c r="F855" s="109"/>
      <c r="G855" s="109"/>
      <c r="H855" s="107"/>
      <c r="I855" s="109"/>
      <c r="J855" s="107"/>
      <c r="K855" s="107"/>
      <c r="L855" s="107"/>
      <c r="M855" s="109"/>
      <c r="N855" s="108"/>
      <c r="O855" s="107"/>
      <c r="P855" s="107"/>
      <c r="Q855" s="107"/>
      <c r="R855" s="109"/>
      <c r="S855" s="107"/>
      <c r="T855" s="107"/>
      <c r="U855" s="110"/>
      <c r="V855" s="110"/>
      <c r="W855" s="107"/>
      <c r="X855" s="107"/>
      <c r="Y855" s="107"/>
      <c r="Z855" s="107"/>
      <c r="AA855" s="107"/>
      <c r="AB855" s="107"/>
      <c r="AC855" s="107"/>
      <c r="AD855" s="107"/>
      <c r="AE855" s="107"/>
      <c r="AF855" s="107"/>
      <c r="AG855" s="107"/>
      <c r="AH855" s="107"/>
      <c r="AI855" s="111"/>
      <c r="AJ855" s="111"/>
      <c r="AK855" s="111"/>
      <c r="AL855" s="111"/>
      <c r="AM855" s="112"/>
      <c r="AN855" s="112"/>
      <c r="AO855" s="5"/>
      <c r="AP855" s="112"/>
      <c r="AQ855" s="5"/>
      <c r="AR855" s="5"/>
      <c r="AS855" s="5"/>
      <c r="AT855" s="5"/>
      <c r="AU855" s="112"/>
      <c r="AV855" s="112"/>
    </row>
    <row r="856" spans="1:48">
      <c r="A856" s="107"/>
      <c r="B856" s="107"/>
      <c r="C856" s="107"/>
      <c r="D856" s="113"/>
      <c r="E856" s="107"/>
      <c r="F856" s="109"/>
      <c r="G856" s="109"/>
      <c r="H856" s="107"/>
      <c r="I856" s="109"/>
      <c r="J856" s="107"/>
      <c r="K856" s="107"/>
      <c r="L856" s="107"/>
      <c r="M856" s="109"/>
      <c r="N856" s="108"/>
      <c r="O856" s="107"/>
      <c r="P856" s="107"/>
      <c r="Q856" s="107"/>
      <c r="R856" s="109"/>
      <c r="S856" s="107"/>
      <c r="T856" s="107"/>
      <c r="U856" s="110"/>
      <c r="V856" s="110"/>
      <c r="W856" s="107"/>
      <c r="X856" s="107"/>
      <c r="Y856" s="107"/>
      <c r="Z856" s="107"/>
      <c r="AA856" s="107"/>
      <c r="AB856" s="107"/>
      <c r="AC856" s="107"/>
      <c r="AD856" s="107"/>
      <c r="AE856" s="107"/>
      <c r="AF856" s="107"/>
      <c r="AG856" s="107"/>
      <c r="AH856" s="107"/>
      <c r="AI856" s="111"/>
      <c r="AJ856" s="111"/>
      <c r="AK856" s="111"/>
      <c r="AL856" s="111"/>
      <c r="AM856" s="112"/>
      <c r="AN856" s="112"/>
      <c r="AO856" s="5"/>
      <c r="AP856" s="112"/>
      <c r="AQ856" s="5"/>
      <c r="AR856" s="5"/>
      <c r="AS856" s="5"/>
      <c r="AT856" s="5"/>
      <c r="AU856" s="112"/>
      <c r="AV856" s="112"/>
    </row>
    <row r="857" spans="1:48">
      <c r="A857" s="107"/>
      <c r="B857" s="107"/>
      <c r="C857" s="107"/>
      <c r="D857" s="113"/>
      <c r="E857" s="107"/>
      <c r="F857" s="109"/>
      <c r="G857" s="109"/>
      <c r="H857" s="107"/>
      <c r="I857" s="109"/>
      <c r="J857" s="107"/>
      <c r="K857" s="107"/>
      <c r="L857" s="107"/>
      <c r="M857" s="109"/>
      <c r="N857" s="108"/>
      <c r="O857" s="107"/>
      <c r="P857" s="107"/>
      <c r="Q857" s="107"/>
      <c r="R857" s="109"/>
      <c r="S857" s="107"/>
      <c r="T857" s="107"/>
      <c r="U857" s="110"/>
      <c r="V857" s="110"/>
      <c r="W857" s="107"/>
      <c r="X857" s="107"/>
      <c r="Y857" s="107"/>
      <c r="Z857" s="107"/>
      <c r="AA857" s="107"/>
      <c r="AB857" s="107"/>
      <c r="AC857" s="107"/>
      <c r="AD857" s="107"/>
      <c r="AE857" s="107"/>
      <c r="AF857" s="107"/>
      <c r="AG857" s="107"/>
      <c r="AH857" s="107"/>
      <c r="AI857" s="111"/>
      <c r="AJ857" s="111"/>
      <c r="AK857" s="111"/>
      <c r="AL857" s="111"/>
      <c r="AM857" s="112"/>
      <c r="AN857" s="112"/>
      <c r="AO857" s="5"/>
      <c r="AP857" s="112"/>
      <c r="AQ857" s="5"/>
      <c r="AR857" s="5"/>
      <c r="AS857" s="5"/>
      <c r="AT857" s="5"/>
      <c r="AU857" s="112"/>
      <c r="AV857" s="112"/>
    </row>
    <row r="858" spans="1:48">
      <c r="A858" s="107"/>
      <c r="B858" s="107"/>
      <c r="C858" s="107"/>
      <c r="D858" s="113"/>
      <c r="E858" s="107"/>
      <c r="F858" s="109"/>
      <c r="G858" s="109"/>
      <c r="H858" s="107"/>
      <c r="I858" s="109"/>
      <c r="J858" s="107"/>
      <c r="K858" s="107"/>
      <c r="L858" s="107"/>
      <c r="M858" s="109"/>
      <c r="N858" s="108"/>
      <c r="O858" s="107"/>
      <c r="P858" s="107"/>
      <c r="Q858" s="107"/>
      <c r="R858" s="109"/>
      <c r="S858" s="107"/>
      <c r="T858" s="107"/>
      <c r="U858" s="110"/>
      <c r="V858" s="110"/>
      <c r="W858" s="107"/>
      <c r="X858" s="107"/>
      <c r="Y858" s="107"/>
      <c r="Z858" s="107"/>
      <c r="AA858" s="107"/>
      <c r="AB858" s="107"/>
      <c r="AC858" s="107"/>
      <c r="AD858" s="107"/>
      <c r="AE858" s="107"/>
      <c r="AF858" s="107"/>
      <c r="AG858" s="107"/>
      <c r="AH858" s="107"/>
      <c r="AI858" s="111"/>
      <c r="AJ858" s="111"/>
      <c r="AK858" s="111"/>
      <c r="AL858" s="111"/>
      <c r="AM858" s="112"/>
      <c r="AN858" s="112"/>
      <c r="AO858" s="5"/>
      <c r="AP858" s="112"/>
      <c r="AQ858" s="5"/>
      <c r="AR858" s="5"/>
      <c r="AS858" s="5"/>
      <c r="AT858" s="5"/>
      <c r="AU858" s="112"/>
      <c r="AV858" s="112"/>
    </row>
    <row r="859" spans="1:48">
      <c r="A859" s="107"/>
      <c r="B859" s="107"/>
      <c r="C859" s="107"/>
      <c r="D859" s="113"/>
      <c r="E859" s="107"/>
      <c r="F859" s="109"/>
      <c r="G859" s="109"/>
      <c r="H859" s="107"/>
      <c r="I859" s="109"/>
      <c r="J859" s="107"/>
      <c r="K859" s="107"/>
      <c r="L859" s="107"/>
      <c r="M859" s="109"/>
      <c r="N859" s="108"/>
      <c r="O859" s="107"/>
      <c r="P859" s="107"/>
      <c r="Q859" s="107"/>
      <c r="R859" s="109"/>
      <c r="S859" s="107"/>
      <c r="T859" s="107"/>
      <c r="U859" s="110"/>
      <c r="V859" s="110"/>
      <c r="W859" s="107"/>
      <c r="X859" s="107"/>
      <c r="Y859" s="107"/>
      <c r="Z859" s="107"/>
      <c r="AA859" s="107"/>
      <c r="AB859" s="107"/>
      <c r="AC859" s="107"/>
      <c r="AD859" s="107"/>
      <c r="AE859" s="107"/>
      <c r="AF859" s="107"/>
      <c r="AG859" s="107"/>
      <c r="AH859" s="107"/>
      <c r="AI859" s="111"/>
      <c r="AJ859" s="111"/>
      <c r="AK859" s="111"/>
      <c r="AL859" s="111"/>
      <c r="AM859" s="112"/>
      <c r="AN859" s="112"/>
      <c r="AO859" s="5"/>
      <c r="AP859" s="112"/>
      <c r="AQ859" s="5"/>
      <c r="AR859" s="5"/>
      <c r="AS859" s="5"/>
      <c r="AT859" s="5"/>
      <c r="AU859" s="112"/>
      <c r="AV859" s="112"/>
    </row>
    <row r="860" spans="1:48">
      <c r="A860" s="107"/>
      <c r="B860" s="107"/>
      <c r="C860" s="107"/>
      <c r="D860" s="113"/>
      <c r="E860" s="107"/>
      <c r="F860" s="109"/>
      <c r="G860" s="109"/>
      <c r="H860" s="107"/>
      <c r="I860" s="109"/>
      <c r="J860" s="107"/>
      <c r="K860" s="107"/>
      <c r="L860" s="107"/>
      <c r="M860" s="109"/>
      <c r="N860" s="108"/>
      <c r="O860" s="107"/>
      <c r="P860" s="107"/>
      <c r="Q860" s="107"/>
      <c r="R860" s="109"/>
      <c r="S860" s="107"/>
      <c r="T860" s="107"/>
      <c r="U860" s="110"/>
      <c r="V860" s="110"/>
      <c r="W860" s="107"/>
      <c r="X860" s="107"/>
      <c r="Y860" s="107"/>
      <c r="Z860" s="107"/>
      <c r="AA860" s="107"/>
      <c r="AB860" s="107"/>
      <c r="AC860" s="107"/>
      <c r="AD860" s="107"/>
      <c r="AE860" s="107"/>
      <c r="AF860" s="107"/>
      <c r="AG860" s="107"/>
      <c r="AH860" s="107"/>
      <c r="AI860" s="111"/>
      <c r="AJ860" s="111"/>
      <c r="AK860" s="111"/>
      <c r="AL860" s="111"/>
      <c r="AM860" s="112"/>
      <c r="AN860" s="112"/>
      <c r="AO860" s="5"/>
      <c r="AP860" s="112"/>
      <c r="AQ860" s="5"/>
      <c r="AR860" s="5"/>
      <c r="AS860" s="5"/>
      <c r="AT860" s="5"/>
      <c r="AU860" s="112"/>
      <c r="AV860" s="112"/>
    </row>
    <row r="861" spans="1:48">
      <c r="A861" s="107"/>
      <c r="B861" s="107"/>
      <c r="C861" s="107"/>
      <c r="D861" s="113"/>
      <c r="E861" s="107"/>
      <c r="F861" s="109"/>
      <c r="G861" s="109"/>
      <c r="H861" s="107"/>
      <c r="I861" s="109"/>
      <c r="J861" s="107"/>
      <c r="K861" s="107"/>
      <c r="L861" s="107"/>
      <c r="M861" s="109"/>
      <c r="N861" s="108"/>
      <c r="O861" s="107"/>
      <c r="P861" s="107"/>
      <c r="Q861" s="107"/>
      <c r="R861" s="109"/>
      <c r="S861" s="107"/>
      <c r="T861" s="107"/>
      <c r="U861" s="110"/>
      <c r="V861" s="110"/>
      <c r="W861" s="107"/>
      <c r="X861" s="107"/>
      <c r="Y861" s="107"/>
      <c r="Z861" s="107"/>
      <c r="AA861" s="107"/>
      <c r="AB861" s="107"/>
      <c r="AC861" s="107"/>
      <c r="AD861" s="107"/>
      <c r="AE861" s="107"/>
      <c r="AF861" s="107"/>
      <c r="AG861" s="107"/>
      <c r="AH861" s="107"/>
      <c r="AI861" s="111"/>
      <c r="AJ861" s="111"/>
      <c r="AK861" s="111"/>
      <c r="AL861" s="111"/>
      <c r="AM861" s="112"/>
      <c r="AN861" s="112"/>
      <c r="AO861" s="5"/>
      <c r="AP861" s="112"/>
      <c r="AQ861" s="5"/>
      <c r="AR861" s="5"/>
      <c r="AS861" s="5"/>
      <c r="AT861" s="5"/>
      <c r="AU861" s="112"/>
      <c r="AV861" s="112"/>
    </row>
    <row r="862" spans="1:48">
      <c r="A862" s="107"/>
      <c r="B862" s="107"/>
      <c r="C862" s="107"/>
      <c r="D862" s="113"/>
      <c r="E862" s="107"/>
      <c r="F862" s="109"/>
      <c r="G862" s="109"/>
      <c r="H862" s="107"/>
      <c r="I862" s="109"/>
      <c r="J862" s="107"/>
      <c r="K862" s="107"/>
      <c r="L862" s="107"/>
      <c r="M862" s="109"/>
      <c r="N862" s="108"/>
      <c r="O862" s="107"/>
      <c r="P862" s="107"/>
      <c r="Q862" s="107"/>
      <c r="R862" s="109"/>
      <c r="S862" s="107"/>
      <c r="T862" s="107"/>
      <c r="U862" s="110"/>
      <c r="V862" s="110"/>
      <c r="W862" s="107"/>
      <c r="X862" s="107"/>
      <c r="Y862" s="107"/>
      <c r="Z862" s="107"/>
      <c r="AA862" s="107"/>
      <c r="AB862" s="107"/>
      <c r="AC862" s="107"/>
      <c r="AD862" s="107"/>
      <c r="AE862" s="107"/>
      <c r="AF862" s="107"/>
      <c r="AG862" s="107"/>
      <c r="AH862" s="107"/>
      <c r="AI862" s="111"/>
      <c r="AJ862" s="111"/>
      <c r="AK862" s="111"/>
      <c r="AL862" s="111"/>
      <c r="AM862" s="112"/>
      <c r="AN862" s="112"/>
      <c r="AO862" s="5"/>
      <c r="AP862" s="112"/>
      <c r="AQ862" s="5"/>
      <c r="AR862" s="5"/>
      <c r="AS862" s="5"/>
      <c r="AT862" s="5"/>
      <c r="AU862" s="112"/>
      <c r="AV862" s="112"/>
    </row>
    <row r="863" spans="1:48">
      <c r="A863" s="107"/>
      <c r="B863" s="107"/>
      <c r="C863" s="107"/>
      <c r="D863" s="113"/>
      <c r="E863" s="107"/>
      <c r="F863" s="109"/>
      <c r="G863" s="109"/>
      <c r="H863" s="107"/>
      <c r="I863" s="109"/>
      <c r="J863" s="107"/>
      <c r="K863" s="107"/>
      <c r="L863" s="107"/>
      <c r="M863" s="109"/>
      <c r="N863" s="108"/>
      <c r="O863" s="107"/>
      <c r="P863" s="107"/>
      <c r="Q863" s="107"/>
      <c r="R863" s="109"/>
      <c r="S863" s="107"/>
      <c r="T863" s="107"/>
      <c r="U863" s="110"/>
      <c r="V863" s="110"/>
      <c r="W863" s="107"/>
      <c r="X863" s="107"/>
      <c r="Y863" s="107"/>
      <c r="Z863" s="107"/>
      <c r="AA863" s="107"/>
      <c r="AB863" s="107"/>
      <c r="AC863" s="107"/>
      <c r="AD863" s="107"/>
      <c r="AE863" s="107"/>
      <c r="AF863" s="107"/>
      <c r="AG863" s="107"/>
      <c r="AH863" s="107"/>
      <c r="AI863" s="111"/>
      <c r="AJ863" s="111"/>
      <c r="AK863" s="111"/>
      <c r="AL863" s="111"/>
      <c r="AM863" s="112"/>
      <c r="AN863" s="112"/>
      <c r="AO863" s="5"/>
      <c r="AP863" s="112"/>
      <c r="AQ863" s="5"/>
      <c r="AR863" s="5"/>
      <c r="AS863" s="5"/>
      <c r="AT863" s="5"/>
      <c r="AU863" s="112"/>
      <c r="AV863" s="112"/>
    </row>
    <row r="864" spans="1:48">
      <c r="A864" s="107"/>
      <c r="B864" s="107"/>
      <c r="C864" s="107"/>
      <c r="D864" s="113"/>
      <c r="E864" s="107"/>
      <c r="F864" s="109"/>
      <c r="G864" s="109"/>
      <c r="H864" s="107"/>
      <c r="I864" s="109"/>
      <c r="J864" s="107"/>
      <c r="K864" s="107"/>
      <c r="L864" s="107"/>
      <c r="M864" s="109"/>
      <c r="N864" s="108"/>
      <c r="O864" s="107"/>
      <c r="P864" s="107"/>
      <c r="Q864" s="107"/>
      <c r="R864" s="109"/>
      <c r="S864" s="107"/>
      <c r="T864" s="107"/>
      <c r="U864" s="110"/>
      <c r="V864" s="110"/>
      <c r="W864" s="107"/>
      <c r="X864" s="107"/>
      <c r="Y864" s="107"/>
      <c r="Z864" s="107"/>
      <c r="AA864" s="107"/>
      <c r="AB864" s="107"/>
      <c r="AC864" s="107"/>
      <c r="AD864" s="107"/>
      <c r="AE864" s="107"/>
      <c r="AF864" s="107"/>
      <c r="AG864" s="107"/>
      <c r="AH864" s="107"/>
      <c r="AI864" s="111"/>
      <c r="AJ864" s="111"/>
      <c r="AK864" s="111"/>
      <c r="AL864" s="111"/>
      <c r="AM864" s="112"/>
      <c r="AN864" s="112"/>
      <c r="AO864" s="5"/>
      <c r="AP864" s="112"/>
      <c r="AQ864" s="5"/>
      <c r="AR864" s="5"/>
      <c r="AS864" s="5"/>
      <c r="AT864" s="5"/>
      <c r="AU864" s="112"/>
      <c r="AV864" s="112"/>
    </row>
    <row r="865" spans="1:48">
      <c r="A865" s="107"/>
      <c r="B865" s="107"/>
      <c r="C865" s="107"/>
      <c r="D865" s="113"/>
      <c r="E865" s="107"/>
      <c r="F865" s="109"/>
      <c r="G865" s="109"/>
      <c r="H865" s="107"/>
      <c r="I865" s="109"/>
      <c r="J865" s="107"/>
      <c r="K865" s="107"/>
      <c r="L865" s="107"/>
      <c r="M865" s="109"/>
      <c r="N865" s="108"/>
      <c r="O865" s="107"/>
      <c r="P865" s="107"/>
      <c r="Q865" s="107"/>
      <c r="R865" s="109"/>
      <c r="S865" s="107"/>
      <c r="T865" s="107"/>
      <c r="U865" s="110"/>
      <c r="V865" s="110"/>
      <c r="W865" s="107"/>
      <c r="X865" s="107"/>
      <c r="Y865" s="107"/>
      <c r="Z865" s="107"/>
      <c r="AA865" s="107"/>
      <c r="AB865" s="107"/>
      <c r="AC865" s="107"/>
      <c r="AD865" s="107"/>
      <c r="AE865" s="107"/>
      <c r="AF865" s="107"/>
      <c r="AG865" s="107"/>
      <c r="AH865" s="107"/>
      <c r="AI865" s="111"/>
      <c r="AJ865" s="111"/>
      <c r="AK865" s="111"/>
      <c r="AL865" s="111"/>
      <c r="AM865" s="112"/>
      <c r="AN865" s="112"/>
      <c r="AO865" s="5"/>
      <c r="AP865" s="112"/>
      <c r="AQ865" s="5"/>
      <c r="AR865" s="5"/>
      <c r="AS865" s="5"/>
      <c r="AT865" s="5"/>
      <c r="AU865" s="112"/>
      <c r="AV865" s="112"/>
    </row>
    <row r="866" spans="1:48">
      <c r="A866" s="107"/>
      <c r="B866" s="107"/>
      <c r="C866" s="107"/>
      <c r="D866" s="113"/>
      <c r="E866" s="107"/>
      <c r="F866" s="109"/>
      <c r="G866" s="109"/>
      <c r="H866" s="107"/>
      <c r="I866" s="109"/>
      <c r="J866" s="107"/>
      <c r="K866" s="107"/>
      <c r="L866" s="107"/>
      <c r="M866" s="109"/>
      <c r="N866" s="108"/>
      <c r="O866" s="107"/>
      <c r="P866" s="107"/>
      <c r="Q866" s="107"/>
      <c r="R866" s="109"/>
      <c r="S866" s="107"/>
      <c r="T866" s="107"/>
      <c r="U866" s="110"/>
      <c r="V866" s="110"/>
      <c r="W866" s="107"/>
      <c r="X866" s="107"/>
      <c r="Y866" s="107"/>
      <c r="Z866" s="107"/>
      <c r="AA866" s="107"/>
      <c r="AB866" s="107"/>
      <c r="AC866" s="107"/>
      <c r="AD866" s="107"/>
      <c r="AE866" s="107"/>
      <c r="AF866" s="107"/>
      <c r="AG866" s="107"/>
      <c r="AH866" s="107"/>
      <c r="AI866" s="111"/>
      <c r="AJ866" s="111"/>
      <c r="AK866" s="111"/>
      <c r="AL866" s="111"/>
      <c r="AM866" s="112"/>
      <c r="AN866" s="112"/>
      <c r="AO866" s="5"/>
      <c r="AP866" s="112"/>
      <c r="AQ866" s="5"/>
      <c r="AR866" s="5"/>
      <c r="AS866" s="5"/>
      <c r="AT866" s="5"/>
      <c r="AU866" s="112"/>
      <c r="AV866" s="112"/>
    </row>
    <row r="867" spans="1:48">
      <c r="A867" s="107"/>
      <c r="B867" s="107"/>
      <c r="C867" s="107"/>
      <c r="D867" s="113"/>
      <c r="E867" s="107"/>
      <c r="F867" s="109"/>
      <c r="G867" s="109"/>
      <c r="H867" s="107"/>
      <c r="I867" s="109"/>
      <c r="J867" s="107"/>
      <c r="K867" s="107"/>
      <c r="L867" s="107"/>
      <c r="M867" s="109"/>
      <c r="N867" s="108"/>
      <c r="O867" s="107"/>
      <c r="P867" s="107"/>
      <c r="Q867" s="107"/>
      <c r="R867" s="109"/>
      <c r="S867" s="107"/>
      <c r="T867" s="107"/>
      <c r="U867" s="110"/>
      <c r="V867" s="110"/>
      <c r="W867" s="107"/>
      <c r="X867" s="107"/>
      <c r="Y867" s="107"/>
      <c r="Z867" s="107"/>
      <c r="AA867" s="107"/>
      <c r="AB867" s="107"/>
      <c r="AC867" s="107"/>
      <c r="AD867" s="107"/>
      <c r="AE867" s="107"/>
      <c r="AF867" s="107"/>
      <c r="AG867" s="107"/>
      <c r="AH867" s="107"/>
      <c r="AI867" s="111"/>
      <c r="AJ867" s="111"/>
      <c r="AK867" s="111"/>
      <c r="AL867" s="111"/>
      <c r="AM867" s="112"/>
      <c r="AN867" s="112"/>
      <c r="AO867" s="5"/>
      <c r="AP867" s="112"/>
      <c r="AQ867" s="5"/>
      <c r="AR867" s="5"/>
      <c r="AS867" s="5"/>
      <c r="AT867" s="5"/>
      <c r="AU867" s="112"/>
      <c r="AV867" s="112"/>
    </row>
    <row r="868" spans="1:48">
      <c r="A868" s="107"/>
      <c r="B868" s="107"/>
      <c r="C868" s="107"/>
      <c r="D868" s="113"/>
      <c r="E868" s="107"/>
      <c r="F868" s="109"/>
      <c r="G868" s="109"/>
      <c r="H868" s="107"/>
      <c r="I868" s="109"/>
      <c r="J868" s="107"/>
      <c r="K868" s="107"/>
      <c r="L868" s="107"/>
      <c r="M868" s="109"/>
      <c r="N868" s="108"/>
      <c r="O868" s="107"/>
      <c r="P868" s="107"/>
      <c r="Q868" s="107"/>
      <c r="R868" s="109"/>
      <c r="S868" s="107"/>
      <c r="T868" s="107"/>
      <c r="U868" s="110"/>
      <c r="V868" s="110"/>
      <c r="W868" s="107"/>
      <c r="X868" s="107"/>
      <c r="Y868" s="107"/>
      <c r="Z868" s="107"/>
      <c r="AA868" s="107"/>
      <c r="AB868" s="107"/>
      <c r="AC868" s="107"/>
      <c r="AD868" s="107"/>
      <c r="AE868" s="107"/>
      <c r="AF868" s="107"/>
      <c r="AG868" s="107"/>
      <c r="AH868" s="107"/>
      <c r="AI868" s="111"/>
      <c r="AJ868" s="111"/>
      <c r="AK868" s="111"/>
      <c r="AL868" s="111"/>
      <c r="AM868" s="112"/>
      <c r="AN868" s="112"/>
      <c r="AO868" s="5"/>
      <c r="AP868" s="112"/>
      <c r="AQ868" s="5"/>
      <c r="AR868" s="5"/>
      <c r="AS868" s="5"/>
      <c r="AT868" s="5"/>
      <c r="AU868" s="112"/>
      <c r="AV868" s="112"/>
    </row>
    <row r="869" spans="1:48">
      <c r="A869" s="107"/>
      <c r="B869" s="107"/>
      <c r="C869" s="107"/>
      <c r="D869" s="113"/>
      <c r="E869" s="107"/>
      <c r="F869" s="109"/>
      <c r="G869" s="109"/>
      <c r="H869" s="107"/>
      <c r="I869" s="109"/>
      <c r="J869" s="107"/>
      <c r="K869" s="107"/>
      <c r="L869" s="107"/>
      <c r="M869" s="109"/>
      <c r="N869" s="108"/>
      <c r="O869" s="107"/>
      <c r="P869" s="107"/>
      <c r="Q869" s="107"/>
      <c r="R869" s="109"/>
      <c r="S869" s="107"/>
      <c r="T869" s="107"/>
      <c r="U869" s="110"/>
      <c r="V869" s="110"/>
      <c r="W869" s="107"/>
      <c r="X869" s="107"/>
      <c r="Y869" s="107"/>
      <c r="Z869" s="107"/>
      <c r="AA869" s="107"/>
      <c r="AB869" s="107"/>
      <c r="AC869" s="107"/>
      <c r="AD869" s="107"/>
      <c r="AE869" s="107"/>
      <c r="AF869" s="107"/>
      <c r="AG869" s="107"/>
      <c r="AH869" s="107"/>
      <c r="AI869" s="111"/>
      <c r="AJ869" s="111"/>
      <c r="AK869" s="111"/>
      <c r="AL869" s="111"/>
      <c r="AM869" s="112"/>
      <c r="AN869" s="112"/>
      <c r="AO869" s="5"/>
      <c r="AP869" s="112"/>
      <c r="AQ869" s="5"/>
      <c r="AR869" s="5"/>
      <c r="AS869" s="5"/>
      <c r="AT869" s="5"/>
      <c r="AU869" s="112"/>
      <c r="AV869" s="112"/>
    </row>
    <row r="870" spans="1:48">
      <c r="A870" s="107"/>
      <c r="B870" s="107"/>
      <c r="C870" s="107"/>
      <c r="D870" s="113"/>
      <c r="E870" s="107"/>
      <c r="F870" s="109"/>
      <c r="G870" s="109"/>
      <c r="H870" s="107"/>
      <c r="I870" s="109"/>
      <c r="J870" s="107"/>
      <c r="K870" s="107"/>
      <c r="L870" s="107"/>
      <c r="M870" s="109"/>
      <c r="N870" s="108"/>
      <c r="O870" s="107"/>
      <c r="P870" s="107"/>
      <c r="Q870" s="107"/>
      <c r="R870" s="109"/>
      <c r="S870" s="107"/>
      <c r="T870" s="107"/>
      <c r="U870" s="110"/>
      <c r="V870" s="110"/>
      <c r="W870" s="107"/>
      <c r="X870" s="107"/>
      <c r="Y870" s="107"/>
      <c r="Z870" s="107"/>
      <c r="AA870" s="107"/>
      <c r="AB870" s="107"/>
      <c r="AC870" s="107"/>
      <c r="AD870" s="107"/>
      <c r="AE870" s="107"/>
      <c r="AF870" s="107"/>
      <c r="AG870" s="107"/>
      <c r="AH870" s="107"/>
      <c r="AI870" s="111"/>
      <c r="AJ870" s="111"/>
      <c r="AK870" s="111"/>
      <c r="AL870" s="111"/>
      <c r="AM870" s="112"/>
      <c r="AN870" s="112"/>
      <c r="AO870" s="5"/>
      <c r="AP870" s="112"/>
      <c r="AQ870" s="5"/>
      <c r="AR870" s="5"/>
      <c r="AS870" s="5"/>
      <c r="AT870" s="5"/>
      <c r="AU870" s="112"/>
      <c r="AV870" s="112"/>
    </row>
    <row r="871" spans="1:48">
      <c r="A871" s="107"/>
      <c r="B871" s="107"/>
      <c r="C871" s="107"/>
      <c r="D871" s="113"/>
      <c r="E871" s="107"/>
      <c r="F871" s="109"/>
      <c r="G871" s="109"/>
      <c r="H871" s="107"/>
      <c r="I871" s="109"/>
      <c r="J871" s="107"/>
      <c r="K871" s="107"/>
      <c r="L871" s="107"/>
      <c r="M871" s="109"/>
      <c r="N871" s="108"/>
      <c r="O871" s="107"/>
      <c r="P871" s="107"/>
      <c r="Q871" s="107"/>
      <c r="R871" s="109"/>
      <c r="S871" s="107"/>
      <c r="T871" s="107"/>
      <c r="U871" s="110"/>
      <c r="V871" s="110"/>
      <c r="W871" s="107"/>
      <c r="X871" s="107"/>
      <c r="Y871" s="107"/>
      <c r="Z871" s="107"/>
      <c r="AA871" s="107"/>
      <c r="AB871" s="107"/>
      <c r="AC871" s="107"/>
      <c r="AD871" s="107"/>
      <c r="AE871" s="107"/>
      <c r="AF871" s="107"/>
      <c r="AG871" s="107"/>
      <c r="AH871" s="107"/>
      <c r="AI871" s="111"/>
      <c r="AJ871" s="111"/>
      <c r="AK871" s="111"/>
      <c r="AL871" s="111"/>
      <c r="AM871" s="112"/>
      <c r="AN871" s="112"/>
      <c r="AO871" s="5"/>
      <c r="AP871" s="112"/>
      <c r="AQ871" s="5"/>
      <c r="AR871" s="5"/>
      <c r="AS871" s="5"/>
      <c r="AT871" s="5"/>
      <c r="AU871" s="112"/>
      <c r="AV871" s="112"/>
    </row>
    <row r="872" spans="1:48">
      <c r="A872" s="107"/>
      <c r="B872" s="107"/>
      <c r="C872" s="107"/>
      <c r="D872" s="113"/>
      <c r="E872" s="107"/>
      <c r="F872" s="109"/>
      <c r="G872" s="109"/>
      <c r="H872" s="107"/>
      <c r="I872" s="109"/>
      <c r="J872" s="107"/>
      <c r="K872" s="107"/>
      <c r="L872" s="107"/>
      <c r="M872" s="109"/>
      <c r="N872" s="108"/>
      <c r="O872" s="107"/>
      <c r="P872" s="107"/>
      <c r="Q872" s="107"/>
      <c r="R872" s="109"/>
      <c r="S872" s="107"/>
      <c r="T872" s="107"/>
      <c r="U872" s="110"/>
      <c r="V872" s="110"/>
      <c r="W872" s="107"/>
      <c r="X872" s="107"/>
      <c r="Y872" s="107"/>
      <c r="Z872" s="107"/>
      <c r="AA872" s="107"/>
      <c r="AB872" s="107"/>
      <c r="AC872" s="107"/>
      <c r="AD872" s="107"/>
      <c r="AE872" s="107"/>
      <c r="AF872" s="107"/>
      <c r="AG872" s="107"/>
      <c r="AH872" s="107"/>
      <c r="AI872" s="111"/>
      <c r="AJ872" s="111"/>
      <c r="AK872" s="111"/>
      <c r="AL872" s="111"/>
      <c r="AM872" s="112"/>
      <c r="AN872" s="112"/>
      <c r="AO872" s="5"/>
      <c r="AP872" s="112"/>
      <c r="AQ872" s="5"/>
      <c r="AR872" s="5"/>
      <c r="AS872" s="5"/>
      <c r="AT872" s="5"/>
      <c r="AU872" s="112"/>
      <c r="AV872" s="112"/>
    </row>
    <row r="873" spans="1:48">
      <c r="A873" s="107"/>
      <c r="B873" s="107"/>
      <c r="C873" s="107"/>
      <c r="D873" s="113"/>
      <c r="E873" s="107"/>
      <c r="F873" s="109"/>
      <c r="G873" s="109"/>
      <c r="H873" s="107"/>
      <c r="I873" s="109"/>
      <c r="J873" s="107"/>
      <c r="K873" s="107"/>
      <c r="L873" s="107"/>
      <c r="M873" s="109"/>
      <c r="N873" s="108"/>
      <c r="O873" s="107"/>
      <c r="P873" s="107"/>
      <c r="Q873" s="107"/>
      <c r="R873" s="109"/>
      <c r="S873" s="107"/>
      <c r="T873" s="107"/>
      <c r="U873" s="110"/>
      <c r="V873" s="110"/>
      <c r="W873" s="107"/>
      <c r="X873" s="107"/>
      <c r="Y873" s="107"/>
      <c r="Z873" s="107"/>
      <c r="AA873" s="107"/>
      <c r="AB873" s="107"/>
      <c r="AC873" s="107"/>
      <c r="AD873" s="107"/>
      <c r="AE873" s="107"/>
      <c r="AF873" s="107"/>
      <c r="AG873" s="107"/>
      <c r="AH873" s="107"/>
      <c r="AI873" s="111"/>
      <c r="AJ873" s="111"/>
      <c r="AK873" s="111"/>
      <c r="AL873" s="111"/>
      <c r="AM873" s="112"/>
      <c r="AN873" s="112"/>
      <c r="AO873" s="5"/>
      <c r="AP873" s="112"/>
      <c r="AQ873" s="5"/>
      <c r="AR873" s="5"/>
      <c r="AS873" s="5"/>
      <c r="AT873" s="5"/>
      <c r="AU873" s="112"/>
      <c r="AV873" s="112"/>
    </row>
    <row r="874" spans="1:48">
      <c r="A874" s="107"/>
      <c r="B874" s="107"/>
      <c r="C874" s="107"/>
      <c r="D874" s="113"/>
      <c r="E874" s="107"/>
      <c r="F874" s="109"/>
      <c r="G874" s="109"/>
      <c r="H874" s="107"/>
      <c r="I874" s="109"/>
      <c r="J874" s="107"/>
      <c r="K874" s="107"/>
      <c r="L874" s="107"/>
      <c r="M874" s="109"/>
      <c r="N874" s="108"/>
      <c r="O874" s="107"/>
      <c r="P874" s="107"/>
      <c r="Q874" s="107"/>
      <c r="R874" s="109"/>
      <c r="S874" s="107"/>
      <c r="T874" s="107"/>
      <c r="U874" s="110"/>
      <c r="V874" s="110"/>
      <c r="W874" s="107"/>
      <c r="X874" s="107"/>
      <c r="Y874" s="107"/>
      <c r="Z874" s="107"/>
      <c r="AA874" s="107"/>
      <c r="AB874" s="107"/>
      <c r="AC874" s="107"/>
      <c r="AD874" s="107"/>
      <c r="AE874" s="107"/>
      <c r="AF874" s="107"/>
      <c r="AG874" s="107"/>
      <c r="AH874" s="107"/>
      <c r="AI874" s="111"/>
      <c r="AJ874" s="111"/>
      <c r="AK874" s="111"/>
      <c r="AL874" s="111"/>
      <c r="AM874" s="112"/>
      <c r="AN874" s="112"/>
      <c r="AO874" s="5"/>
      <c r="AP874" s="112"/>
      <c r="AQ874" s="5"/>
      <c r="AR874" s="5"/>
      <c r="AS874" s="5"/>
      <c r="AT874" s="5"/>
      <c r="AU874" s="112"/>
      <c r="AV874" s="112"/>
    </row>
    <row r="875" spans="1:48">
      <c r="A875" s="107"/>
      <c r="B875" s="107"/>
      <c r="C875" s="107"/>
      <c r="D875" s="113"/>
      <c r="E875" s="107"/>
      <c r="F875" s="109"/>
      <c r="G875" s="109"/>
      <c r="H875" s="107"/>
      <c r="I875" s="109"/>
      <c r="J875" s="107"/>
      <c r="K875" s="107"/>
      <c r="L875" s="107"/>
      <c r="M875" s="109"/>
      <c r="N875" s="108"/>
      <c r="O875" s="107"/>
      <c r="P875" s="107"/>
      <c r="Q875" s="107"/>
      <c r="R875" s="109"/>
      <c r="S875" s="107"/>
      <c r="T875" s="107"/>
      <c r="U875" s="110"/>
      <c r="V875" s="110"/>
      <c r="W875" s="107"/>
      <c r="X875" s="107"/>
      <c r="Y875" s="107"/>
      <c r="Z875" s="107"/>
      <c r="AA875" s="107"/>
      <c r="AB875" s="107"/>
      <c r="AC875" s="107"/>
      <c r="AD875" s="107"/>
      <c r="AE875" s="107"/>
      <c r="AF875" s="107"/>
      <c r="AG875" s="107"/>
      <c r="AH875" s="107"/>
      <c r="AI875" s="111"/>
      <c r="AJ875" s="111"/>
      <c r="AK875" s="111"/>
      <c r="AL875" s="111"/>
      <c r="AM875" s="112"/>
      <c r="AN875" s="112"/>
      <c r="AO875" s="5"/>
      <c r="AP875" s="112"/>
      <c r="AQ875" s="5"/>
      <c r="AR875" s="5"/>
      <c r="AS875" s="5"/>
      <c r="AT875" s="5"/>
      <c r="AU875" s="112"/>
      <c r="AV875" s="112"/>
    </row>
    <row r="876" spans="1:48">
      <c r="A876" s="107"/>
      <c r="B876" s="107"/>
      <c r="C876" s="107"/>
      <c r="D876" s="113"/>
      <c r="E876" s="107"/>
      <c r="F876" s="109"/>
      <c r="G876" s="109"/>
      <c r="H876" s="107"/>
      <c r="I876" s="109"/>
      <c r="J876" s="107"/>
      <c r="K876" s="107"/>
      <c r="L876" s="107"/>
      <c r="M876" s="109"/>
      <c r="N876" s="108"/>
      <c r="O876" s="107"/>
      <c r="P876" s="107"/>
      <c r="Q876" s="107"/>
      <c r="R876" s="109"/>
      <c r="S876" s="107"/>
      <c r="T876" s="107"/>
      <c r="U876" s="110"/>
      <c r="V876" s="110"/>
      <c r="W876" s="107"/>
      <c r="X876" s="107"/>
      <c r="Y876" s="107"/>
      <c r="Z876" s="107"/>
      <c r="AA876" s="107"/>
      <c r="AB876" s="107"/>
      <c r="AC876" s="107"/>
      <c r="AD876" s="107"/>
      <c r="AE876" s="107"/>
      <c r="AF876" s="107"/>
      <c r="AG876" s="107"/>
      <c r="AH876" s="107"/>
      <c r="AI876" s="111"/>
      <c r="AJ876" s="111"/>
      <c r="AK876" s="111"/>
      <c r="AL876" s="111"/>
      <c r="AM876" s="112"/>
      <c r="AN876" s="112"/>
      <c r="AO876" s="5"/>
      <c r="AP876" s="112"/>
      <c r="AQ876" s="5"/>
      <c r="AR876" s="5"/>
      <c r="AS876" s="5"/>
      <c r="AT876" s="5"/>
      <c r="AU876" s="112"/>
      <c r="AV876" s="112"/>
    </row>
    <row r="877" spans="1:48">
      <c r="A877" s="107"/>
      <c r="B877" s="107"/>
      <c r="C877" s="107"/>
      <c r="D877" s="113"/>
      <c r="E877" s="107"/>
      <c r="F877" s="109"/>
      <c r="G877" s="109"/>
      <c r="H877" s="107"/>
      <c r="I877" s="109"/>
      <c r="J877" s="107"/>
      <c r="K877" s="107"/>
      <c r="L877" s="107"/>
      <c r="M877" s="109"/>
      <c r="N877" s="108"/>
      <c r="O877" s="107"/>
      <c r="P877" s="107"/>
      <c r="Q877" s="107"/>
      <c r="R877" s="109"/>
      <c r="S877" s="107"/>
      <c r="T877" s="107"/>
      <c r="U877" s="110"/>
      <c r="V877" s="110"/>
      <c r="W877" s="107"/>
      <c r="X877" s="107"/>
      <c r="Y877" s="107"/>
      <c r="Z877" s="107"/>
      <c r="AA877" s="107"/>
      <c r="AB877" s="107"/>
      <c r="AC877" s="107"/>
      <c r="AD877" s="107"/>
      <c r="AE877" s="107"/>
      <c r="AF877" s="107"/>
      <c r="AG877" s="107"/>
      <c r="AH877" s="107"/>
      <c r="AI877" s="111"/>
      <c r="AJ877" s="111"/>
      <c r="AK877" s="111"/>
      <c r="AL877" s="111"/>
      <c r="AM877" s="112"/>
      <c r="AN877" s="112"/>
      <c r="AO877" s="5"/>
      <c r="AP877" s="112"/>
      <c r="AQ877" s="5"/>
      <c r="AR877" s="5"/>
      <c r="AS877" s="5"/>
      <c r="AT877" s="5"/>
      <c r="AU877" s="112"/>
      <c r="AV877" s="112"/>
    </row>
    <row r="878" spans="1:48">
      <c r="A878" s="107"/>
      <c r="B878" s="107"/>
      <c r="C878" s="107"/>
      <c r="D878" s="113"/>
      <c r="E878" s="107"/>
      <c r="F878" s="109"/>
      <c r="G878" s="109"/>
      <c r="H878" s="107"/>
      <c r="I878" s="109"/>
      <c r="J878" s="107"/>
      <c r="K878" s="107"/>
      <c r="L878" s="107"/>
      <c r="M878" s="109"/>
      <c r="N878" s="108"/>
      <c r="O878" s="107"/>
      <c r="P878" s="107"/>
      <c r="Q878" s="107"/>
      <c r="R878" s="109"/>
      <c r="S878" s="107"/>
      <c r="T878" s="107"/>
      <c r="U878" s="110"/>
      <c r="V878" s="110"/>
      <c r="W878" s="107"/>
      <c r="X878" s="107"/>
      <c r="Y878" s="107"/>
      <c r="Z878" s="107"/>
      <c r="AA878" s="107"/>
      <c r="AB878" s="107"/>
      <c r="AC878" s="107"/>
      <c r="AD878" s="107"/>
      <c r="AE878" s="107"/>
      <c r="AF878" s="107"/>
      <c r="AG878" s="107"/>
      <c r="AH878" s="107"/>
      <c r="AI878" s="111"/>
      <c r="AJ878" s="111"/>
      <c r="AK878" s="111"/>
      <c r="AL878" s="111"/>
      <c r="AM878" s="112"/>
      <c r="AN878" s="112"/>
      <c r="AO878" s="5"/>
      <c r="AP878" s="112"/>
      <c r="AQ878" s="5"/>
      <c r="AR878" s="5"/>
      <c r="AS878" s="5"/>
      <c r="AT878" s="5"/>
      <c r="AU878" s="112"/>
      <c r="AV878" s="112"/>
    </row>
    <row r="879" spans="1:48">
      <c r="A879" s="107"/>
      <c r="B879" s="107"/>
      <c r="C879" s="107"/>
      <c r="D879" s="113"/>
      <c r="E879" s="107"/>
      <c r="F879" s="109"/>
      <c r="G879" s="109"/>
      <c r="H879" s="107"/>
      <c r="I879" s="109"/>
      <c r="J879" s="107"/>
      <c r="K879" s="107"/>
      <c r="L879" s="107"/>
      <c r="M879" s="109"/>
      <c r="N879" s="108"/>
      <c r="O879" s="107"/>
      <c r="P879" s="107"/>
      <c r="Q879" s="107"/>
      <c r="R879" s="109"/>
      <c r="S879" s="107"/>
      <c r="T879" s="107"/>
      <c r="U879" s="110"/>
      <c r="V879" s="110"/>
      <c r="W879" s="107"/>
      <c r="X879" s="107"/>
      <c r="Y879" s="107"/>
      <c r="Z879" s="107"/>
      <c r="AA879" s="107"/>
      <c r="AB879" s="107"/>
      <c r="AC879" s="107"/>
      <c r="AD879" s="107"/>
      <c r="AE879" s="107"/>
      <c r="AF879" s="107"/>
      <c r="AG879" s="107"/>
      <c r="AH879" s="107"/>
      <c r="AI879" s="111"/>
      <c r="AJ879" s="111"/>
      <c r="AK879" s="111"/>
      <c r="AL879" s="111"/>
      <c r="AM879" s="112"/>
      <c r="AN879" s="112"/>
      <c r="AO879" s="5"/>
      <c r="AP879" s="112"/>
      <c r="AQ879" s="5"/>
      <c r="AR879" s="5"/>
      <c r="AS879" s="5"/>
      <c r="AT879" s="5"/>
      <c r="AU879" s="112"/>
      <c r="AV879" s="112"/>
    </row>
    <row r="880" spans="1:48">
      <c r="A880" s="107"/>
      <c r="B880" s="107"/>
      <c r="C880" s="107"/>
      <c r="D880" s="113"/>
      <c r="E880" s="107"/>
      <c r="F880" s="109"/>
      <c r="G880" s="109"/>
      <c r="H880" s="107"/>
      <c r="I880" s="109"/>
      <c r="J880" s="107"/>
      <c r="K880" s="107"/>
      <c r="L880" s="107"/>
      <c r="M880" s="109"/>
      <c r="N880" s="108"/>
      <c r="O880" s="107"/>
      <c r="P880" s="107"/>
      <c r="Q880" s="107"/>
      <c r="R880" s="109"/>
      <c r="S880" s="107"/>
      <c r="T880" s="107"/>
      <c r="U880" s="110"/>
      <c r="V880" s="110"/>
      <c r="W880" s="107"/>
      <c r="X880" s="107"/>
      <c r="Y880" s="107"/>
      <c r="Z880" s="107"/>
      <c r="AA880" s="107"/>
      <c r="AB880" s="107"/>
      <c r="AC880" s="107"/>
      <c r="AD880" s="107"/>
      <c r="AE880" s="107"/>
      <c r="AF880" s="107"/>
      <c r="AG880" s="107"/>
      <c r="AH880" s="107"/>
      <c r="AI880" s="111"/>
      <c r="AJ880" s="111"/>
      <c r="AK880" s="111"/>
      <c r="AL880" s="111"/>
      <c r="AM880" s="112"/>
      <c r="AN880" s="112"/>
      <c r="AO880" s="5"/>
      <c r="AP880" s="112"/>
      <c r="AQ880" s="5"/>
      <c r="AR880" s="5"/>
      <c r="AS880" s="5"/>
      <c r="AT880" s="5"/>
      <c r="AU880" s="112"/>
      <c r="AV880" s="112"/>
    </row>
    <row r="881" spans="1:48">
      <c r="A881" s="107"/>
      <c r="B881" s="107"/>
      <c r="C881" s="107"/>
      <c r="D881" s="113"/>
      <c r="E881" s="107"/>
      <c r="F881" s="109"/>
      <c r="G881" s="109"/>
      <c r="H881" s="107"/>
      <c r="I881" s="109"/>
      <c r="J881" s="107"/>
      <c r="K881" s="107"/>
      <c r="L881" s="107"/>
      <c r="M881" s="109"/>
      <c r="N881" s="108"/>
      <c r="O881" s="107"/>
      <c r="P881" s="107"/>
      <c r="Q881" s="107"/>
      <c r="R881" s="109"/>
      <c r="S881" s="107"/>
      <c r="T881" s="107"/>
      <c r="U881" s="110"/>
      <c r="V881" s="110"/>
      <c r="W881" s="107"/>
      <c r="X881" s="107"/>
      <c r="Y881" s="107"/>
      <c r="Z881" s="107"/>
      <c r="AA881" s="107"/>
      <c r="AB881" s="107"/>
      <c r="AC881" s="107"/>
      <c r="AD881" s="107"/>
      <c r="AE881" s="107"/>
      <c r="AF881" s="107"/>
      <c r="AG881" s="107"/>
      <c r="AH881" s="107"/>
      <c r="AI881" s="111"/>
      <c r="AJ881" s="111"/>
      <c r="AK881" s="111"/>
      <c r="AL881" s="111"/>
      <c r="AM881" s="112"/>
      <c r="AN881" s="112"/>
      <c r="AO881" s="5"/>
      <c r="AP881" s="112"/>
      <c r="AQ881" s="5"/>
      <c r="AR881" s="5"/>
      <c r="AS881" s="5"/>
      <c r="AT881" s="5"/>
      <c r="AU881" s="112"/>
      <c r="AV881" s="112"/>
    </row>
    <row r="882" spans="1:48">
      <c r="A882" s="107"/>
      <c r="B882" s="107"/>
      <c r="C882" s="107"/>
      <c r="D882" s="113"/>
      <c r="E882" s="107"/>
      <c r="F882" s="109"/>
      <c r="G882" s="109"/>
      <c r="H882" s="107"/>
      <c r="I882" s="109"/>
      <c r="J882" s="107"/>
      <c r="K882" s="107"/>
      <c r="L882" s="107"/>
      <c r="M882" s="109"/>
      <c r="N882" s="108"/>
      <c r="O882" s="107"/>
      <c r="P882" s="107"/>
      <c r="Q882" s="107"/>
      <c r="R882" s="109"/>
      <c r="S882" s="107"/>
      <c r="T882" s="107"/>
      <c r="U882" s="110"/>
      <c r="V882" s="110"/>
      <c r="W882" s="107"/>
      <c r="X882" s="107"/>
      <c r="Y882" s="107"/>
      <c r="Z882" s="107"/>
      <c r="AA882" s="107"/>
      <c r="AB882" s="107"/>
      <c r="AC882" s="107"/>
      <c r="AD882" s="107"/>
      <c r="AE882" s="107"/>
      <c r="AF882" s="107"/>
      <c r="AG882" s="107"/>
      <c r="AH882" s="107"/>
      <c r="AI882" s="111"/>
      <c r="AJ882" s="111"/>
      <c r="AK882" s="111"/>
      <c r="AL882" s="111"/>
      <c r="AM882" s="112"/>
      <c r="AN882" s="112"/>
      <c r="AO882" s="5"/>
      <c r="AP882" s="112"/>
      <c r="AQ882" s="5"/>
      <c r="AR882" s="5"/>
      <c r="AS882" s="5"/>
      <c r="AT882" s="5"/>
      <c r="AU882" s="112"/>
      <c r="AV882" s="112"/>
    </row>
    <row r="883" spans="1:48">
      <c r="A883" s="107"/>
      <c r="B883" s="107"/>
      <c r="C883" s="107"/>
      <c r="D883" s="113"/>
      <c r="E883" s="107"/>
      <c r="F883" s="109"/>
      <c r="G883" s="109"/>
      <c r="H883" s="107"/>
      <c r="I883" s="109"/>
      <c r="J883" s="107"/>
      <c r="K883" s="107"/>
      <c r="L883" s="107"/>
      <c r="M883" s="109"/>
      <c r="N883" s="108"/>
      <c r="O883" s="107"/>
      <c r="P883" s="107"/>
      <c r="Q883" s="107"/>
      <c r="R883" s="109"/>
      <c r="S883" s="107"/>
      <c r="T883" s="107"/>
      <c r="U883" s="110"/>
      <c r="V883" s="110"/>
      <c r="W883" s="107"/>
      <c r="X883" s="107"/>
      <c r="Y883" s="107"/>
      <c r="Z883" s="107"/>
      <c r="AA883" s="107"/>
      <c r="AB883" s="107"/>
      <c r="AC883" s="107"/>
      <c r="AD883" s="107"/>
      <c r="AE883" s="107"/>
      <c r="AF883" s="107"/>
      <c r="AG883" s="107"/>
      <c r="AH883" s="107"/>
      <c r="AI883" s="111"/>
      <c r="AJ883" s="111"/>
      <c r="AK883" s="111"/>
      <c r="AL883" s="111"/>
      <c r="AM883" s="112"/>
      <c r="AN883" s="112"/>
      <c r="AO883" s="5"/>
      <c r="AP883" s="112"/>
      <c r="AQ883" s="5"/>
      <c r="AR883" s="5"/>
      <c r="AS883" s="5"/>
      <c r="AT883" s="5"/>
      <c r="AU883" s="112"/>
      <c r="AV883" s="112"/>
    </row>
    <row r="884" spans="1:48">
      <c r="A884" s="107"/>
      <c r="B884" s="107"/>
      <c r="C884" s="107"/>
      <c r="D884" s="113"/>
      <c r="E884" s="107"/>
      <c r="F884" s="109"/>
      <c r="G884" s="109"/>
      <c r="H884" s="107"/>
      <c r="I884" s="109"/>
      <c r="J884" s="107"/>
      <c r="K884" s="107"/>
      <c r="L884" s="107"/>
      <c r="M884" s="109"/>
      <c r="N884" s="108"/>
      <c r="O884" s="107"/>
      <c r="P884" s="107"/>
      <c r="Q884" s="107"/>
      <c r="R884" s="109"/>
      <c r="S884" s="107"/>
      <c r="T884" s="107"/>
      <c r="U884" s="110"/>
      <c r="V884" s="110"/>
      <c r="W884" s="107"/>
      <c r="X884" s="107"/>
      <c r="Y884" s="107"/>
      <c r="Z884" s="107"/>
      <c r="AA884" s="107"/>
      <c r="AB884" s="107"/>
      <c r="AC884" s="107"/>
      <c r="AD884" s="107"/>
      <c r="AE884" s="107"/>
      <c r="AF884" s="107"/>
      <c r="AG884" s="107"/>
      <c r="AH884" s="107"/>
      <c r="AI884" s="111"/>
      <c r="AJ884" s="111"/>
      <c r="AK884" s="111"/>
      <c r="AL884" s="111"/>
      <c r="AM884" s="112"/>
      <c r="AN884" s="112"/>
      <c r="AO884" s="5"/>
      <c r="AP884" s="112"/>
      <c r="AQ884" s="5"/>
      <c r="AR884" s="5"/>
      <c r="AS884" s="5"/>
      <c r="AT884" s="5"/>
      <c r="AU884" s="112"/>
      <c r="AV884" s="112"/>
    </row>
    <row r="885" spans="1:48">
      <c r="A885" s="107"/>
      <c r="B885" s="107"/>
      <c r="C885" s="107"/>
      <c r="D885" s="113"/>
      <c r="E885" s="107"/>
      <c r="F885" s="109"/>
      <c r="G885" s="109"/>
      <c r="H885" s="107"/>
      <c r="I885" s="109"/>
      <c r="J885" s="107"/>
      <c r="K885" s="107"/>
      <c r="L885" s="107"/>
      <c r="M885" s="109"/>
      <c r="N885" s="108"/>
      <c r="O885" s="107"/>
      <c r="P885" s="107"/>
      <c r="Q885" s="107"/>
      <c r="R885" s="109"/>
      <c r="S885" s="107"/>
      <c r="T885" s="107"/>
      <c r="U885" s="110"/>
      <c r="V885" s="110"/>
      <c r="W885" s="107"/>
      <c r="X885" s="107"/>
      <c r="Y885" s="107"/>
      <c r="Z885" s="107"/>
      <c r="AA885" s="107"/>
      <c r="AB885" s="107"/>
      <c r="AC885" s="107"/>
      <c r="AD885" s="107"/>
      <c r="AE885" s="107"/>
      <c r="AF885" s="107"/>
      <c r="AG885" s="107"/>
      <c r="AH885" s="107"/>
      <c r="AI885" s="111"/>
      <c r="AJ885" s="111"/>
      <c r="AK885" s="111"/>
      <c r="AL885" s="111"/>
      <c r="AM885" s="112"/>
      <c r="AN885" s="112"/>
      <c r="AO885" s="5"/>
      <c r="AP885" s="112"/>
      <c r="AQ885" s="5"/>
      <c r="AR885" s="5"/>
      <c r="AS885" s="5"/>
      <c r="AT885" s="5"/>
      <c r="AU885" s="112"/>
      <c r="AV885" s="112"/>
    </row>
    <row r="886" spans="1:48">
      <c r="A886" s="107"/>
      <c r="B886" s="107"/>
      <c r="C886" s="107"/>
      <c r="D886" s="113"/>
      <c r="E886" s="107"/>
      <c r="F886" s="109"/>
      <c r="G886" s="109"/>
      <c r="H886" s="107"/>
      <c r="I886" s="109"/>
      <c r="J886" s="107"/>
      <c r="K886" s="107"/>
      <c r="L886" s="107"/>
      <c r="M886" s="109"/>
      <c r="N886" s="108"/>
      <c r="O886" s="107"/>
      <c r="P886" s="107"/>
      <c r="Q886" s="107"/>
      <c r="R886" s="109"/>
      <c r="S886" s="107"/>
      <c r="T886" s="107"/>
      <c r="U886" s="110"/>
      <c r="V886" s="110"/>
      <c r="W886" s="107"/>
      <c r="X886" s="107"/>
      <c r="Y886" s="107"/>
      <c r="Z886" s="107"/>
      <c r="AA886" s="107"/>
      <c r="AB886" s="107"/>
      <c r="AC886" s="107"/>
      <c r="AD886" s="107"/>
      <c r="AE886" s="107"/>
      <c r="AF886" s="107"/>
      <c r="AG886" s="107"/>
      <c r="AH886" s="107"/>
      <c r="AI886" s="111"/>
      <c r="AJ886" s="111"/>
      <c r="AK886" s="111"/>
      <c r="AL886" s="111"/>
      <c r="AM886" s="112"/>
      <c r="AN886" s="112"/>
      <c r="AO886" s="5"/>
      <c r="AP886" s="112"/>
      <c r="AQ886" s="5"/>
      <c r="AR886" s="5"/>
      <c r="AS886" s="5"/>
      <c r="AT886" s="5"/>
      <c r="AU886" s="112"/>
      <c r="AV886" s="112"/>
    </row>
    <row r="887" spans="1:48">
      <c r="A887" s="107"/>
      <c r="B887" s="107"/>
      <c r="C887" s="107"/>
      <c r="D887" s="113"/>
      <c r="E887" s="107"/>
      <c r="F887" s="109"/>
      <c r="G887" s="109"/>
      <c r="H887" s="107"/>
      <c r="I887" s="109"/>
      <c r="J887" s="107"/>
      <c r="K887" s="107"/>
      <c r="L887" s="107"/>
      <c r="M887" s="109"/>
      <c r="N887" s="108"/>
      <c r="O887" s="107"/>
      <c r="P887" s="107"/>
      <c r="Q887" s="107"/>
      <c r="R887" s="109"/>
      <c r="S887" s="107"/>
      <c r="T887" s="107"/>
      <c r="U887" s="110"/>
      <c r="V887" s="110"/>
      <c r="W887" s="107"/>
      <c r="X887" s="107"/>
      <c r="Y887" s="107"/>
      <c r="Z887" s="107"/>
      <c r="AA887" s="107"/>
      <c r="AB887" s="107"/>
      <c r="AC887" s="107"/>
      <c r="AD887" s="107"/>
      <c r="AE887" s="107"/>
      <c r="AF887" s="107"/>
      <c r="AG887" s="107"/>
      <c r="AH887" s="107"/>
      <c r="AI887" s="111"/>
      <c r="AJ887" s="111"/>
      <c r="AK887" s="111"/>
      <c r="AL887" s="111"/>
      <c r="AM887" s="112"/>
      <c r="AN887" s="112"/>
      <c r="AO887" s="5"/>
      <c r="AP887" s="112"/>
      <c r="AQ887" s="5"/>
      <c r="AR887" s="5"/>
      <c r="AS887" s="5"/>
      <c r="AT887" s="5"/>
      <c r="AU887" s="112"/>
      <c r="AV887" s="112"/>
    </row>
    <row r="888" spans="1:48">
      <c r="A888" s="107"/>
      <c r="B888" s="107"/>
      <c r="C888" s="107"/>
      <c r="D888" s="113"/>
      <c r="E888" s="107"/>
      <c r="F888" s="109"/>
      <c r="G888" s="109"/>
      <c r="H888" s="107"/>
      <c r="I888" s="109"/>
      <c r="J888" s="107"/>
      <c r="K888" s="107"/>
      <c r="L888" s="107"/>
      <c r="M888" s="109"/>
      <c r="N888" s="108"/>
      <c r="O888" s="107"/>
      <c r="P888" s="107"/>
      <c r="Q888" s="107"/>
      <c r="R888" s="109"/>
      <c r="S888" s="107"/>
      <c r="T888" s="107"/>
      <c r="U888" s="110"/>
      <c r="V888" s="110"/>
      <c r="W888" s="107"/>
      <c r="X888" s="107"/>
      <c r="Y888" s="107"/>
      <c r="Z888" s="107"/>
      <c r="AA888" s="107"/>
      <c r="AB888" s="107"/>
      <c r="AC888" s="107"/>
      <c r="AD888" s="107"/>
      <c r="AE888" s="107"/>
      <c r="AF888" s="107"/>
      <c r="AG888" s="107"/>
      <c r="AH888" s="107"/>
      <c r="AI888" s="111"/>
      <c r="AJ888" s="111"/>
      <c r="AK888" s="111"/>
      <c r="AL888" s="111"/>
      <c r="AM888" s="112"/>
      <c r="AN888" s="112"/>
      <c r="AO888" s="5"/>
      <c r="AP888" s="112"/>
      <c r="AQ888" s="5"/>
      <c r="AR888" s="5"/>
      <c r="AS888" s="5"/>
      <c r="AT888" s="5"/>
      <c r="AU888" s="112"/>
      <c r="AV888" s="112"/>
    </row>
    <row r="889" spans="1:48">
      <c r="A889" s="107"/>
      <c r="B889" s="107"/>
      <c r="C889" s="107"/>
      <c r="D889" s="113"/>
      <c r="E889" s="107"/>
      <c r="F889" s="109"/>
      <c r="G889" s="109"/>
      <c r="H889" s="107"/>
      <c r="I889" s="109"/>
      <c r="J889" s="107"/>
      <c r="K889" s="107"/>
      <c r="L889" s="107"/>
      <c r="M889" s="109"/>
      <c r="N889" s="108"/>
      <c r="O889" s="107"/>
      <c r="P889" s="107"/>
      <c r="Q889" s="107"/>
      <c r="R889" s="109"/>
      <c r="S889" s="107"/>
      <c r="T889" s="107"/>
      <c r="U889" s="110"/>
      <c r="V889" s="110"/>
      <c r="W889" s="107"/>
      <c r="X889" s="107"/>
      <c r="Y889" s="107"/>
      <c r="Z889" s="107"/>
      <c r="AA889" s="107"/>
      <c r="AB889" s="107"/>
      <c r="AC889" s="107"/>
      <c r="AD889" s="107"/>
      <c r="AE889" s="107"/>
      <c r="AF889" s="107"/>
      <c r="AG889" s="107"/>
      <c r="AH889" s="107"/>
      <c r="AI889" s="111"/>
      <c r="AJ889" s="111"/>
      <c r="AK889" s="111"/>
      <c r="AL889" s="111"/>
      <c r="AM889" s="112"/>
      <c r="AN889" s="112"/>
      <c r="AO889" s="5"/>
      <c r="AP889" s="112"/>
      <c r="AQ889" s="5"/>
      <c r="AR889" s="5"/>
      <c r="AS889" s="5"/>
      <c r="AT889" s="5"/>
      <c r="AU889" s="112"/>
      <c r="AV889" s="112"/>
    </row>
    <row r="890" spans="1:48">
      <c r="A890" s="107"/>
      <c r="B890" s="107"/>
      <c r="C890" s="107"/>
      <c r="D890" s="113"/>
      <c r="E890" s="107"/>
      <c r="F890" s="109"/>
      <c r="G890" s="109"/>
      <c r="H890" s="107"/>
      <c r="I890" s="109"/>
      <c r="J890" s="107"/>
      <c r="K890" s="107"/>
      <c r="L890" s="107"/>
      <c r="M890" s="109"/>
      <c r="N890" s="108"/>
      <c r="O890" s="107"/>
      <c r="P890" s="107"/>
      <c r="Q890" s="107"/>
      <c r="R890" s="109"/>
      <c r="S890" s="107"/>
      <c r="T890" s="107"/>
      <c r="U890" s="110"/>
      <c r="V890" s="110"/>
      <c r="W890" s="107"/>
      <c r="X890" s="107"/>
      <c r="Y890" s="107"/>
      <c r="Z890" s="107"/>
      <c r="AA890" s="107"/>
      <c r="AB890" s="107"/>
      <c r="AC890" s="107"/>
      <c r="AD890" s="107"/>
      <c r="AE890" s="107"/>
      <c r="AF890" s="107"/>
      <c r="AG890" s="107"/>
      <c r="AH890" s="107"/>
      <c r="AI890" s="111"/>
      <c r="AJ890" s="111"/>
      <c r="AK890" s="111"/>
      <c r="AL890" s="111"/>
      <c r="AM890" s="112"/>
      <c r="AN890" s="112"/>
      <c r="AO890" s="5"/>
      <c r="AP890" s="112"/>
      <c r="AQ890" s="5"/>
      <c r="AR890" s="5"/>
      <c r="AS890" s="5"/>
      <c r="AT890" s="5"/>
      <c r="AU890" s="112"/>
      <c r="AV890" s="112"/>
    </row>
    <row r="891" spans="1:48">
      <c r="A891" s="107"/>
      <c r="B891" s="107"/>
      <c r="C891" s="107"/>
      <c r="D891" s="113"/>
      <c r="E891" s="107"/>
      <c r="F891" s="109"/>
      <c r="G891" s="109"/>
      <c r="H891" s="107"/>
      <c r="I891" s="109"/>
      <c r="J891" s="107"/>
      <c r="K891" s="107"/>
      <c r="L891" s="107"/>
      <c r="M891" s="109"/>
      <c r="N891" s="108"/>
      <c r="O891" s="107"/>
      <c r="P891" s="107"/>
      <c r="Q891" s="107"/>
      <c r="R891" s="109"/>
      <c r="S891" s="107"/>
      <c r="T891" s="107"/>
      <c r="U891" s="110"/>
      <c r="V891" s="110"/>
      <c r="W891" s="107"/>
      <c r="X891" s="107"/>
      <c r="Y891" s="107"/>
      <c r="Z891" s="107"/>
      <c r="AA891" s="107"/>
      <c r="AB891" s="107"/>
      <c r="AC891" s="107"/>
      <c r="AD891" s="107"/>
      <c r="AE891" s="107"/>
      <c r="AF891" s="107"/>
      <c r="AG891" s="107"/>
      <c r="AH891" s="107"/>
      <c r="AI891" s="111"/>
      <c r="AJ891" s="111"/>
      <c r="AK891" s="111"/>
      <c r="AL891" s="111"/>
      <c r="AM891" s="112"/>
      <c r="AN891" s="112"/>
      <c r="AO891" s="5"/>
      <c r="AP891" s="112"/>
      <c r="AQ891" s="5"/>
      <c r="AR891" s="5"/>
      <c r="AS891" s="5"/>
      <c r="AT891" s="5"/>
      <c r="AU891" s="112"/>
      <c r="AV891" s="112"/>
    </row>
    <row r="892" spans="1:48">
      <c r="A892" s="107"/>
      <c r="B892" s="107"/>
      <c r="C892" s="107"/>
      <c r="D892" s="113"/>
      <c r="E892" s="107"/>
      <c r="F892" s="109"/>
      <c r="G892" s="109"/>
      <c r="H892" s="107"/>
      <c r="I892" s="109"/>
      <c r="J892" s="107"/>
      <c r="K892" s="107"/>
      <c r="L892" s="107"/>
      <c r="M892" s="109"/>
      <c r="N892" s="108"/>
      <c r="O892" s="107"/>
      <c r="P892" s="107"/>
      <c r="Q892" s="107"/>
      <c r="R892" s="109"/>
      <c r="S892" s="107"/>
      <c r="T892" s="107"/>
      <c r="U892" s="110"/>
      <c r="V892" s="110"/>
      <c r="W892" s="107"/>
      <c r="X892" s="107"/>
      <c r="Y892" s="107"/>
      <c r="Z892" s="107"/>
      <c r="AA892" s="107"/>
      <c r="AB892" s="107"/>
      <c r="AC892" s="107"/>
      <c r="AD892" s="107"/>
      <c r="AE892" s="107"/>
      <c r="AF892" s="107"/>
      <c r="AG892" s="107"/>
      <c r="AH892" s="107"/>
      <c r="AI892" s="111"/>
      <c r="AJ892" s="111"/>
      <c r="AK892" s="111"/>
      <c r="AL892" s="111"/>
      <c r="AM892" s="112"/>
      <c r="AN892" s="112"/>
      <c r="AO892" s="5"/>
      <c r="AP892" s="112"/>
      <c r="AQ892" s="5"/>
      <c r="AR892" s="5"/>
      <c r="AS892" s="5"/>
      <c r="AT892" s="5"/>
      <c r="AU892" s="112"/>
      <c r="AV892" s="112"/>
    </row>
    <row r="893" spans="1:48">
      <c r="A893" s="107"/>
      <c r="B893" s="107"/>
      <c r="C893" s="107"/>
      <c r="D893" s="113"/>
      <c r="E893" s="107"/>
      <c r="F893" s="109"/>
      <c r="G893" s="109"/>
      <c r="H893" s="107"/>
      <c r="I893" s="109"/>
      <c r="J893" s="107"/>
      <c r="K893" s="107"/>
      <c r="L893" s="107"/>
      <c r="M893" s="109"/>
      <c r="N893" s="108"/>
      <c r="O893" s="107"/>
      <c r="P893" s="107"/>
      <c r="Q893" s="107"/>
      <c r="R893" s="109"/>
      <c r="S893" s="107"/>
      <c r="T893" s="107"/>
      <c r="U893" s="110"/>
      <c r="V893" s="110"/>
      <c r="W893" s="107"/>
      <c r="X893" s="107"/>
      <c r="Y893" s="107"/>
      <c r="Z893" s="107"/>
      <c r="AA893" s="107"/>
      <c r="AB893" s="107"/>
      <c r="AC893" s="107"/>
      <c r="AD893" s="107"/>
      <c r="AE893" s="107"/>
      <c r="AF893" s="107"/>
      <c r="AG893" s="107"/>
      <c r="AH893" s="107"/>
      <c r="AI893" s="111"/>
      <c r="AJ893" s="111"/>
      <c r="AK893" s="111"/>
      <c r="AL893" s="111"/>
      <c r="AM893" s="112"/>
      <c r="AN893" s="112"/>
      <c r="AO893" s="5"/>
      <c r="AP893" s="112"/>
      <c r="AQ893" s="5"/>
      <c r="AR893" s="5"/>
      <c r="AS893" s="5"/>
      <c r="AT893" s="5"/>
      <c r="AU893" s="112"/>
      <c r="AV893" s="112"/>
    </row>
    <row r="894" spans="1:48">
      <c r="A894" s="107"/>
      <c r="B894" s="107"/>
      <c r="C894" s="107"/>
      <c r="D894" s="113"/>
      <c r="E894" s="107"/>
      <c r="F894" s="109"/>
      <c r="G894" s="109"/>
      <c r="H894" s="107"/>
      <c r="I894" s="109"/>
      <c r="J894" s="107"/>
      <c r="K894" s="107"/>
      <c r="L894" s="107"/>
      <c r="M894" s="109"/>
      <c r="N894" s="108"/>
      <c r="O894" s="107"/>
      <c r="P894" s="107"/>
      <c r="Q894" s="107"/>
      <c r="R894" s="109"/>
      <c r="S894" s="107"/>
      <c r="T894" s="107"/>
      <c r="U894" s="110"/>
      <c r="V894" s="110"/>
      <c r="W894" s="107"/>
      <c r="X894" s="107"/>
      <c r="Y894" s="107"/>
      <c r="Z894" s="107"/>
      <c r="AA894" s="107"/>
      <c r="AB894" s="107"/>
      <c r="AC894" s="107"/>
      <c r="AD894" s="107"/>
      <c r="AE894" s="107"/>
      <c r="AF894" s="107"/>
      <c r="AG894" s="107"/>
      <c r="AH894" s="107"/>
      <c r="AI894" s="111"/>
      <c r="AJ894" s="111"/>
      <c r="AK894" s="111"/>
      <c r="AL894" s="111"/>
      <c r="AM894" s="112"/>
      <c r="AN894" s="112"/>
      <c r="AO894" s="5"/>
      <c r="AP894" s="112"/>
      <c r="AQ894" s="5"/>
      <c r="AR894" s="5"/>
      <c r="AS894" s="5"/>
      <c r="AT894" s="5"/>
      <c r="AU894" s="112"/>
      <c r="AV894" s="112"/>
    </row>
    <row r="895" spans="1:48">
      <c r="A895" s="107"/>
      <c r="B895" s="107"/>
      <c r="C895" s="107"/>
      <c r="D895" s="113"/>
      <c r="E895" s="107"/>
      <c r="F895" s="109"/>
      <c r="G895" s="109"/>
      <c r="H895" s="107"/>
      <c r="I895" s="109"/>
      <c r="J895" s="107"/>
      <c r="K895" s="107"/>
      <c r="L895" s="107"/>
      <c r="M895" s="109"/>
      <c r="N895" s="108"/>
      <c r="O895" s="107"/>
      <c r="P895" s="107"/>
      <c r="Q895" s="107"/>
      <c r="R895" s="109"/>
      <c r="S895" s="107"/>
      <c r="T895" s="107"/>
      <c r="U895" s="110"/>
      <c r="V895" s="110"/>
      <c r="W895" s="107"/>
      <c r="X895" s="107"/>
      <c r="Y895" s="107"/>
      <c r="Z895" s="107"/>
      <c r="AA895" s="107"/>
      <c r="AB895" s="107"/>
      <c r="AC895" s="107"/>
      <c r="AD895" s="107"/>
      <c r="AE895" s="107"/>
      <c r="AF895" s="107"/>
      <c r="AG895" s="107"/>
      <c r="AH895" s="107"/>
      <c r="AI895" s="111"/>
      <c r="AJ895" s="111"/>
      <c r="AK895" s="111"/>
      <c r="AL895" s="111"/>
      <c r="AM895" s="112"/>
      <c r="AN895" s="112"/>
      <c r="AO895" s="5"/>
      <c r="AP895" s="112"/>
      <c r="AQ895" s="5"/>
      <c r="AR895" s="5"/>
      <c r="AS895" s="5"/>
      <c r="AT895" s="5"/>
      <c r="AU895" s="112"/>
      <c r="AV895" s="112"/>
    </row>
    <row r="896" spans="1:48">
      <c r="A896" s="107"/>
      <c r="B896" s="107"/>
      <c r="C896" s="107"/>
      <c r="D896" s="113"/>
      <c r="E896" s="107"/>
      <c r="F896" s="109"/>
      <c r="G896" s="109"/>
      <c r="H896" s="107"/>
      <c r="I896" s="109"/>
      <c r="J896" s="107"/>
      <c r="K896" s="107"/>
      <c r="L896" s="107"/>
      <c r="M896" s="109"/>
      <c r="N896" s="108"/>
      <c r="O896" s="107"/>
      <c r="P896" s="107"/>
      <c r="Q896" s="107"/>
      <c r="R896" s="109"/>
      <c r="S896" s="107"/>
      <c r="T896" s="107"/>
      <c r="U896" s="110"/>
      <c r="V896" s="110"/>
      <c r="W896" s="107"/>
      <c r="X896" s="107"/>
      <c r="Y896" s="107"/>
      <c r="Z896" s="107"/>
      <c r="AA896" s="107"/>
      <c r="AB896" s="107"/>
      <c r="AC896" s="107"/>
      <c r="AD896" s="107"/>
      <c r="AE896" s="107"/>
      <c r="AF896" s="107"/>
      <c r="AG896" s="107"/>
      <c r="AH896" s="107"/>
      <c r="AI896" s="111"/>
      <c r="AJ896" s="111"/>
      <c r="AK896" s="111"/>
      <c r="AL896" s="111"/>
      <c r="AM896" s="112"/>
      <c r="AN896" s="112"/>
      <c r="AO896" s="5"/>
      <c r="AP896" s="112"/>
      <c r="AQ896" s="5"/>
      <c r="AR896" s="5"/>
      <c r="AS896" s="5"/>
      <c r="AT896" s="5"/>
      <c r="AU896" s="112"/>
      <c r="AV896" s="112"/>
    </row>
    <row r="897" spans="1:48">
      <c r="A897" s="107"/>
      <c r="B897" s="107"/>
      <c r="C897" s="107"/>
      <c r="D897" s="113"/>
      <c r="E897" s="107"/>
      <c r="F897" s="109"/>
      <c r="G897" s="109"/>
      <c r="H897" s="107"/>
      <c r="I897" s="109"/>
      <c r="J897" s="107"/>
      <c r="K897" s="107"/>
      <c r="L897" s="107"/>
      <c r="M897" s="109"/>
      <c r="N897" s="108"/>
      <c r="O897" s="107"/>
      <c r="P897" s="107"/>
      <c r="Q897" s="107"/>
      <c r="R897" s="109"/>
      <c r="S897" s="107"/>
      <c r="T897" s="107"/>
      <c r="U897" s="110"/>
      <c r="V897" s="110"/>
      <c r="W897" s="107"/>
      <c r="X897" s="107"/>
      <c r="Y897" s="107"/>
      <c r="Z897" s="107"/>
      <c r="AA897" s="107"/>
      <c r="AB897" s="107"/>
      <c r="AC897" s="107"/>
      <c r="AD897" s="107"/>
      <c r="AE897" s="107"/>
      <c r="AF897" s="107"/>
      <c r="AG897" s="107"/>
      <c r="AH897" s="107"/>
      <c r="AI897" s="111"/>
      <c r="AJ897" s="111"/>
      <c r="AK897" s="111"/>
      <c r="AL897" s="111"/>
      <c r="AM897" s="112"/>
      <c r="AN897" s="112"/>
      <c r="AO897" s="5"/>
      <c r="AP897" s="112"/>
      <c r="AQ897" s="5"/>
      <c r="AR897" s="5"/>
      <c r="AS897" s="5"/>
      <c r="AT897" s="5"/>
      <c r="AU897" s="112"/>
      <c r="AV897" s="112"/>
    </row>
    <row r="898" spans="1:48">
      <c r="A898" s="107"/>
      <c r="B898" s="107"/>
      <c r="C898" s="107"/>
      <c r="D898" s="113"/>
      <c r="E898" s="107"/>
      <c r="F898" s="109"/>
      <c r="G898" s="109"/>
      <c r="H898" s="107"/>
      <c r="I898" s="109"/>
      <c r="J898" s="107"/>
      <c r="K898" s="107"/>
      <c r="L898" s="107"/>
      <c r="M898" s="109"/>
      <c r="N898" s="108"/>
      <c r="O898" s="107"/>
      <c r="P898" s="107"/>
      <c r="Q898" s="107"/>
      <c r="R898" s="109"/>
      <c r="S898" s="107"/>
      <c r="T898" s="107"/>
      <c r="U898" s="110"/>
      <c r="V898" s="110"/>
      <c r="W898" s="107"/>
      <c r="X898" s="107"/>
      <c r="Y898" s="107"/>
      <c r="Z898" s="107"/>
      <c r="AA898" s="107"/>
      <c r="AB898" s="107"/>
      <c r="AC898" s="107"/>
      <c r="AD898" s="107"/>
      <c r="AE898" s="107"/>
      <c r="AF898" s="107"/>
      <c r="AG898" s="107"/>
      <c r="AH898" s="107"/>
      <c r="AI898" s="111"/>
      <c r="AJ898" s="111"/>
      <c r="AK898" s="111"/>
      <c r="AL898" s="111"/>
      <c r="AM898" s="112"/>
      <c r="AN898" s="112"/>
      <c r="AO898" s="5"/>
      <c r="AP898" s="112"/>
      <c r="AQ898" s="5"/>
      <c r="AR898" s="5"/>
      <c r="AS898" s="5"/>
      <c r="AT898" s="5"/>
      <c r="AU898" s="112"/>
      <c r="AV898" s="112"/>
    </row>
    <row r="899" spans="1:48">
      <c r="A899" s="107"/>
      <c r="B899" s="107"/>
      <c r="C899" s="107"/>
      <c r="D899" s="113"/>
      <c r="E899" s="107"/>
      <c r="F899" s="109"/>
      <c r="G899" s="109"/>
      <c r="H899" s="107"/>
      <c r="I899" s="109"/>
      <c r="J899" s="107"/>
      <c r="K899" s="107"/>
      <c r="L899" s="107"/>
      <c r="M899" s="109"/>
      <c r="N899" s="108"/>
      <c r="O899" s="107"/>
      <c r="P899" s="107"/>
      <c r="Q899" s="107"/>
      <c r="R899" s="109"/>
      <c r="S899" s="107"/>
      <c r="T899" s="107"/>
      <c r="U899" s="110"/>
      <c r="V899" s="110"/>
      <c r="W899" s="107"/>
      <c r="X899" s="107"/>
      <c r="Y899" s="107"/>
      <c r="Z899" s="107"/>
      <c r="AA899" s="107"/>
      <c r="AB899" s="107"/>
      <c r="AC899" s="107"/>
      <c r="AD899" s="107"/>
      <c r="AE899" s="107"/>
      <c r="AF899" s="107"/>
      <c r="AG899" s="107"/>
      <c r="AH899" s="107"/>
      <c r="AI899" s="111"/>
      <c r="AJ899" s="111"/>
      <c r="AK899" s="111"/>
      <c r="AL899" s="111"/>
      <c r="AM899" s="112"/>
      <c r="AN899" s="112"/>
      <c r="AO899" s="5"/>
      <c r="AP899" s="112"/>
      <c r="AQ899" s="5"/>
      <c r="AR899" s="5"/>
      <c r="AS899" s="5"/>
      <c r="AT899" s="5"/>
      <c r="AU899" s="112"/>
      <c r="AV899" s="112"/>
    </row>
    <row r="900" spans="1:48">
      <c r="A900" s="107"/>
      <c r="B900" s="107"/>
      <c r="C900" s="107"/>
      <c r="D900" s="113"/>
      <c r="E900" s="107"/>
      <c r="F900" s="109"/>
      <c r="G900" s="109"/>
      <c r="H900" s="107"/>
      <c r="I900" s="109"/>
      <c r="J900" s="107"/>
      <c r="K900" s="107"/>
      <c r="L900" s="107"/>
      <c r="M900" s="109"/>
      <c r="N900" s="108"/>
      <c r="O900" s="107"/>
      <c r="P900" s="107"/>
      <c r="Q900" s="107"/>
      <c r="R900" s="109"/>
      <c r="S900" s="107"/>
      <c r="T900" s="107"/>
      <c r="U900" s="110"/>
      <c r="V900" s="110"/>
      <c r="W900" s="107"/>
      <c r="X900" s="107"/>
      <c r="Y900" s="107"/>
      <c r="Z900" s="107"/>
      <c r="AA900" s="107"/>
      <c r="AB900" s="107"/>
      <c r="AC900" s="107"/>
      <c r="AD900" s="107"/>
      <c r="AE900" s="107"/>
      <c r="AF900" s="107"/>
      <c r="AG900" s="107"/>
      <c r="AH900" s="107"/>
      <c r="AI900" s="111"/>
      <c r="AJ900" s="111"/>
      <c r="AK900" s="111"/>
      <c r="AL900" s="111"/>
      <c r="AM900" s="112"/>
      <c r="AN900" s="112"/>
      <c r="AO900" s="5"/>
      <c r="AP900" s="112"/>
      <c r="AQ900" s="5"/>
      <c r="AR900" s="5"/>
      <c r="AS900" s="5"/>
      <c r="AT900" s="5"/>
      <c r="AU900" s="112"/>
      <c r="AV900" s="112"/>
    </row>
    <row r="901" spans="1:48">
      <c r="A901" s="107"/>
      <c r="B901" s="107"/>
      <c r="C901" s="107"/>
      <c r="D901" s="113"/>
      <c r="E901" s="107"/>
      <c r="F901" s="109"/>
      <c r="G901" s="109"/>
      <c r="H901" s="107"/>
      <c r="I901" s="109"/>
      <c r="J901" s="107"/>
      <c r="K901" s="107"/>
      <c r="L901" s="107"/>
      <c r="M901" s="109"/>
      <c r="N901" s="108"/>
      <c r="O901" s="107"/>
      <c r="P901" s="107"/>
      <c r="Q901" s="107"/>
      <c r="R901" s="109"/>
      <c r="S901" s="107"/>
      <c r="T901" s="107"/>
      <c r="U901" s="110"/>
      <c r="V901" s="110"/>
      <c r="W901" s="107"/>
      <c r="X901" s="107"/>
      <c r="Y901" s="107"/>
      <c r="Z901" s="107"/>
      <c r="AA901" s="107"/>
      <c r="AB901" s="107"/>
      <c r="AC901" s="107"/>
      <c r="AD901" s="107"/>
      <c r="AE901" s="107"/>
      <c r="AF901" s="107"/>
      <c r="AG901" s="107"/>
      <c r="AH901" s="107"/>
      <c r="AI901" s="111"/>
      <c r="AJ901" s="111"/>
      <c r="AK901" s="111"/>
      <c r="AL901" s="111"/>
      <c r="AM901" s="112"/>
      <c r="AN901" s="112"/>
      <c r="AO901" s="5"/>
      <c r="AP901" s="112"/>
      <c r="AQ901" s="5"/>
      <c r="AR901" s="5"/>
      <c r="AS901" s="5"/>
      <c r="AT901" s="5"/>
      <c r="AU901" s="112"/>
      <c r="AV901" s="112"/>
    </row>
    <row r="902" spans="1:48">
      <c r="A902" s="107"/>
      <c r="B902" s="107"/>
      <c r="C902" s="107"/>
      <c r="D902" s="113"/>
      <c r="E902" s="107"/>
      <c r="F902" s="109"/>
      <c r="G902" s="109"/>
      <c r="H902" s="107"/>
      <c r="I902" s="109"/>
      <c r="J902" s="107"/>
      <c r="K902" s="107"/>
      <c r="L902" s="107"/>
      <c r="M902" s="109"/>
      <c r="N902" s="108"/>
      <c r="O902" s="107"/>
      <c r="P902" s="107"/>
      <c r="Q902" s="107"/>
      <c r="R902" s="109"/>
      <c r="S902" s="107"/>
      <c r="T902" s="107"/>
      <c r="U902" s="110"/>
      <c r="V902" s="110"/>
      <c r="W902" s="107"/>
      <c r="X902" s="107"/>
      <c r="Y902" s="107"/>
      <c r="Z902" s="107"/>
      <c r="AA902" s="107"/>
      <c r="AB902" s="107"/>
      <c r="AC902" s="107"/>
      <c r="AD902" s="107"/>
      <c r="AE902" s="107"/>
      <c r="AF902" s="107"/>
      <c r="AG902" s="107"/>
      <c r="AH902" s="107"/>
      <c r="AI902" s="111"/>
      <c r="AJ902" s="111"/>
      <c r="AK902" s="111"/>
      <c r="AL902" s="111"/>
      <c r="AM902" s="112"/>
      <c r="AN902" s="112"/>
      <c r="AO902" s="5"/>
      <c r="AP902" s="112"/>
      <c r="AQ902" s="5"/>
      <c r="AR902" s="5"/>
      <c r="AS902" s="5"/>
      <c r="AT902" s="5"/>
      <c r="AU902" s="112"/>
      <c r="AV902" s="112"/>
    </row>
    <row r="903" spans="1:48">
      <c r="A903" s="107"/>
      <c r="B903" s="107"/>
      <c r="C903" s="107"/>
      <c r="D903" s="113"/>
      <c r="E903" s="107"/>
      <c r="F903" s="109"/>
      <c r="G903" s="109"/>
      <c r="H903" s="107"/>
      <c r="I903" s="109"/>
      <c r="J903" s="107"/>
      <c r="K903" s="107"/>
      <c r="L903" s="107"/>
      <c r="M903" s="109"/>
      <c r="N903" s="108"/>
      <c r="O903" s="107"/>
      <c r="P903" s="107"/>
      <c r="Q903" s="107"/>
      <c r="R903" s="109"/>
      <c r="S903" s="107"/>
      <c r="T903" s="107"/>
      <c r="U903" s="110"/>
      <c r="V903" s="110"/>
      <c r="W903" s="107"/>
      <c r="X903" s="107"/>
      <c r="Y903" s="107"/>
      <c r="Z903" s="107"/>
      <c r="AA903" s="107"/>
      <c r="AB903" s="107"/>
      <c r="AC903" s="107"/>
      <c r="AD903" s="107"/>
      <c r="AE903" s="107"/>
      <c r="AF903" s="107"/>
      <c r="AG903" s="107"/>
      <c r="AH903" s="107"/>
      <c r="AI903" s="111"/>
      <c r="AJ903" s="111"/>
      <c r="AK903" s="111"/>
      <c r="AL903" s="111"/>
      <c r="AM903" s="112"/>
      <c r="AN903" s="112"/>
      <c r="AO903" s="5"/>
      <c r="AP903" s="112"/>
      <c r="AQ903" s="5"/>
      <c r="AR903" s="5"/>
      <c r="AS903" s="5"/>
      <c r="AT903" s="5"/>
      <c r="AU903" s="112"/>
      <c r="AV903" s="112"/>
    </row>
    <row r="904" spans="1:48">
      <c r="A904" s="107"/>
      <c r="B904" s="107"/>
      <c r="C904" s="107"/>
      <c r="D904" s="113"/>
      <c r="E904" s="107"/>
      <c r="F904" s="109"/>
      <c r="G904" s="109"/>
      <c r="H904" s="107"/>
      <c r="I904" s="109"/>
      <c r="J904" s="107"/>
      <c r="K904" s="107"/>
      <c r="L904" s="107"/>
      <c r="M904" s="109"/>
      <c r="N904" s="108"/>
      <c r="O904" s="107"/>
      <c r="P904" s="107"/>
      <c r="Q904" s="107"/>
      <c r="R904" s="109"/>
      <c r="S904" s="107"/>
      <c r="T904" s="107"/>
      <c r="U904" s="110"/>
      <c r="V904" s="110"/>
      <c r="W904" s="107"/>
      <c r="X904" s="107"/>
      <c r="Y904" s="107"/>
      <c r="Z904" s="107"/>
      <c r="AA904" s="107"/>
      <c r="AB904" s="107"/>
      <c r="AC904" s="107"/>
      <c r="AD904" s="107"/>
      <c r="AE904" s="107"/>
      <c r="AF904" s="107"/>
      <c r="AG904" s="107"/>
      <c r="AH904" s="107"/>
      <c r="AI904" s="111"/>
      <c r="AJ904" s="111"/>
      <c r="AK904" s="111"/>
      <c r="AL904" s="111"/>
      <c r="AM904" s="112"/>
      <c r="AN904" s="112"/>
      <c r="AO904" s="5"/>
      <c r="AP904" s="112"/>
      <c r="AQ904" s="5"/>
      <c r="AR904" s="5"/>
      <c r="AS904" s="5"/>
      <c r="AT904" s="5"/>
      <c r="AU904" s="112"/>
      <c r="AV904" s="112"/>
    </row>
    <row r="905" spans="1:48">
      <c r="A905" s="107"/>
      <c r="B905" s="107"/>
      <c r="C905" s="107"/>
      <c r="D905" s="113"/>
      <c r="E905" s="107"/>
      <c r="F905" s="109"/>
      <c r="G905" s="109"/>
      <c r="H905" s="107"/>
      <c r="I905" s="109"/>
      <c r="J905" s="107"/>
      <c r="K905" s="107"/>
      <c r="L905" s="107"/>
      <c r="M905" s="109"/>
      <c r="N905" s="108"/>
      <c r="O905" s="107"/>
      <c r="P905" s="107"/>
      <c r="Q905" s="107"/>
      <c r="R905" s="109"/>
      <c r="S905" s="107"/>
      <c r="T905" s="107"/>
      <c r="U905" s="110"/>
      <c r="V905" s="110"/>
      <c r="W905" s="107"/>
      <c r="X905" s="107"/>
      <c r="Y905" s="107"/>
      <c r="Z905" s="107"/>
      <c r="AA905" s="107"/>
      <c r="AB905" s="107"/>
      <c r="AC905" s="107"/>
      <c r="AD905" s="107"/>
      <c r="AE905" s="107"/>
      <c r="AF905" s="107"/>
      <c r="AG905" s="107"/>
      <c r="AH905" s="107"/>
      <c r="AI905" s="111"/>
      <c r="AJ905" s="111"/>
      <c r="AK905" s="111"/>
      <c r="AL905" s="111"/>
      <c r="AM905" s="112"/>
      <c r="AN905" s="112"/>
      <c r="AO905" s="5"/>
      <c r="AP905" s="112"/>
      <c r="AQ905" s="5"/>
      <c r="AR905" s="5"/>
      <c r="AS905" s="5"/>
      <c r="AT905" s="5"/>
      <c r="AU905" s="112"/>
      <c r="AV905" s="112"/>
    </row>
    <row r="906" spans="1:48">
      <c r="A906" s="107"/>
      <c r="B906" s="107"/>
      <c r="C906" s="107"/>
      <c r="D906" s="113"/>
      <c r="E906" s="107"/>
      <c r="F906" s="109"/>
      <c r="G906" s="109"/>
      <c r="H906" s="107"/>
      <c r="I906" s="109"/>
      <c r="J906" s="107"/>
      <c r="K906" s="107"/>
      <c r="L906" s="107"/>
      <c r="M906" s="109"/>
      <c r="N906" s="108"/>
      <c r="O906" s="107"/>
      <c r="P906" s="107"/>
      <c r="Q906" s="107"/>
      <c r="R906" s="109"/>
      <c r="S906" s="107"/>
      <c r="T906" s="107"/>
      <c r="U906" s="110"/>
      <c r="V906" s="110"/>
      <c r="W906" s="107"/>
      <c r="X906" s="107"/>
      <c r="Y906" s="107"/>
      <c r="Z906" s="107"/>
      <c r="AA906" s="107"/>
      <c r="AB906" s="107"/>
      <c r="AC906" s="107"/>
      <c r="AD906" s="107"/>
      <c r="AE906" s="107"/>
      <c r="AF906" s="107"/>
      <c r="AG906" s="107"/>
      <c r="AH906" s="107"/>
      <c r="AI906" s="111"/>
      <c r="AJ906" s="111"/>
      <c r="AK906" s="111"/>
      <c r="AL906" s="111"/>
      <c r="AM906" s="112"/>
      <c r="AN906" s="112"/>
      <c r="AO906" s="5"/>
      <c r="AP906" s="112"/>
      <c r="AQ906" s="5"/>
      <c r="AR906" s="5"/>
      <c r="AS906" s="5"/>
      <c r="AT906" s="5"/>
      <c r="AU906" s="112"/>
      <c r="AV906" s="112"/>
    </row>
    <row r="907" spans="1:48">
      <c r="A907" s="107"/>
      <c r="B907" s="107"/>
      <c r="C907" s="107"/>
      <c r="D907" s="113"/>
      <c r="E907" s="107"/>
      <c r="F907" s="109"/>
      <c r="G907" s="109"/>
      <c r="H907" s="107"/>
      <c r="I907" s="109"/>
      <c r="J907" s="107"/>
      <c r="K907" s="107"/>
      <c r="L907" s="107"/>
      <c r="M907" s="109"/>
      <c r="N907" s="108"/>
      <c r="O907" s="107"/>
      <c r="P907" s="107"/>
      <c r="Q907" s="107"/>
      <c r="R907" s="109"/>
      <c r="S907" s="107"/>
      <c r="T907" s="107"/>
      <c r="U907" s="110"/>
      <c r="V907" s="110"/>
      <c r="W907" s="107"/>
      <c r="X907" s="107"/>
      <c r="Y907" s="107"/>
      <c r="Z907" s="107"/>
      <c r="AA907" s="107"/>
      <c r="AB907" s="107"/>
      <c r="AC907" s="107"/>
      <c r="AD907" s="107"/>
      <c r="AE907" s="107"/>
      <c r="AF907" s="107"/>
      <c r="AG907" s="107"/>
      <c r="AH907" s="107"/>
      <c r="AI907" s="111"/>
      <c r="AJ907" s="111"/>
      <c r="AK907" s="111"/>
      <c r="AL907" s="111"/>
      <c r="AM907" s="112"/>
      <c r="AN907" s="112"/>
      <c r="AO907" s="5"/>
      <c r="AP907" s="112"/>
      <c r="AQ907" s="5"/>
      <c r="AR907" s="5"/>
      <c r="AS907" s="5"/>
      <c r="AT907" s="5"/>
      <c r="AU907" s="112"/>
      <c r="AV907" s="112"/>
    </row>
    <row r="908" spans="1:48">
      <c r="A908" s="107"/>
      <c r="B908" s="107"/>
      <c r="C908" s="107"/>
      <c r="D908" s="113"/>
      <c r="E908" s="107"/>
      <c r="F908" s="109"/>
      <c r="G908" s="109"/>
      <c r="H908" s="107"/>
      <c r="I908" s="109"/>
      <c r="J908" s="107"/>
      <c r="K908" s="107"/>
      <c r="L908" s="107"/>
      <c r="M908" s="109"/>
      <c r="N908" s="108"/>
      <c r="O908" s="107"/>
      <c r="P908" s="107"/>
      <c r="Q908" s="107"/>
      <c r="R908" s="109"/>
      <c r="S908" s="107"/>
      <c r="T908" s="107"/>
      <c r="U908" s="110"/>
      <c r="V908" s="110"/>
      <c r="W908" s="107"/>
      <c r="X908" s="107"/>
      <c r="Y908" s="107"/>
      <c r="Z908" s="107"/>
      <c r="AA908" s="107"/>
      <c r="AB908" s="107"/>
      <c r="AC908" s="107"/>
      <c r="AD908" s="107"/>
      <c r="AE908" s="107"/>
      <c r="AF908" s="107"/>
      <c r="AG908" s="107"/>
      <c r="AH908" s="107"/>
      <c r="AI908" s="111"/>
      <c r="AJ908" s="111"/>
      <c r="AK908" s="111"/>
      <c r="AL908" s="111"/>
      <c r="AM908" s="112"/>
      <c r="AN908" s="112"/>
      <c r="AO908" s="5"/>
      <c r="AP908" s="112"/>
      <c r="AQ908" s="5"/>
      <c r="AR908" s="5"/>
      <c r="AS908" s="5"/>
      <c r="AT908" s="5"/>
      <c r="AU908" s="112"/>
      <c r="AV908" s="112"/>
    </row>
    <row r="909" spans="1:48">
      <c r="A909" s="107"/>
      <c r="B909" s="107"/>
      <c r="C909" s="107"/>
      <c r="D909" s="113"/>
      <c r="E909" s="107"/>
      <c r="F909" s="109"/>
      <c r="G909" s="109"/>
      <c r="H909" s="107"/>
      <c r="I909" s="109"/>
      <c r="J909" s="107"/>
      <c r="K909" s="107"/>
      <c r="L909" s="107"/>
      <c r="M909" s="109"/>
      <c r="N909" s="108"/>
      <c r="O909" s="107"/>
      <c r="P909" s="107"/>
      <c r="Q909" s="107"/>
      <c r="R909" s="109"/>
      <c r="S909" s="107"/>
      <c r="T909" s="107"/>
      <c r="U909" s="110"/>
      <c r="V909" s="110"/>
      <c r="W909" s="107"/>
      <c r="X909" s="107"/>
      <c r="Y909" s="107"/>
      <c r="Z909" s="107"/>
      <c r="AA909" s="107"/>
      <c r="AB909" s="107"/>
      <c r="AC909" s="107"/>
      <c r="AD909" s="107"/>
      <c r="AE909" s="107"/>
      <c r="AF909" s="107"/>
      <c r="AG909" s="107"/>
      <c r="AH909" s="107"/>
      <c r="AI909" s="111"/>
      <c r="AJ909" s="111"/>
      <c r="AK909" s="111"/>
      <c r="AL909" s="111"/>
      <c r="AM909" s="112"/>
      <c r="AN909" s="112"/>
      <c r="AO909" s="5"/>
      <c r="AP909" s="112"/>
      <c r="AQ909" s="5"/>
      <c r="AR909" s="5"/>
      <c r="AS909" s="5"/>
      <c r="AT909" s="5"/>
      <c r="AU909" s="112"/>
      <c r="AV909" s="112"/>
    </row>
    <row r="910" spans="1:48">
      <c r="A910" s="107"/>
      <c r="B910" s="107"/>
      <c r="C910" s="107"/>
      <c r="D910" s="113"/>
      <c r="E910" s="107"/>
      <c r="F910" s="109"/>
      <c r="G910" s="109"/>
      <c r="H910" s="107"/>
      <c r="I910" s="109"/>
      <c r="J910" s="107"/>
      <c r="K910" s="107"/>
      <c r="L910" s="107"/>
      <c r="M910" s="109"/>
      <c r="N910" s="108"/>
      <c r="O910" s="107"/>
      <c r="P910" s="107"/>
      <c r="Q910" s="107"/>
      <c r="R910" s="109"/>
      <c r="S910" s="107"/>
      <c r="T910" s="107"/>
      <c r="U910" s="110"/>
      <c r="V910" s="110"/>
      <c r="W910" s="107"/>
      <c r="X910" s="107"/>
      <c r="Y910" s="107"/>
      <c r="Z910" s="107"/>
      <c r="AA910" s="107"/>
      <c r="AB910" s="107"/>
      <c r="AC910" s="107"/>
      <c r="AD910" s="107"/>
      <c r="AE910" s="107"/>
      <c r="AF910" s="107"/>
      <c r="AG910" s="107"/>
      <c r="AH910" s="107"/>
      <c r="AI910" s="111"/>
      <c r="AJ910" s="111"/>
      <c r="AK910" s="111"/>
      <c r="AL910" s="111"/>
      <c r="AM910" s="112"/>
      <c r="AN910" s="112"/>
      <c r="AO910" s="5"/>
      <c r="AP910" s="112"/>
      <c r="AQ910" s="5"/>
      <c r="AR910" s="5"/>
      <c r="AS910" s="5"/>
      <c r="AT910" s="5"/>
      <c r="AU910" s="112"/>
      <c r="AV910" s="112"/>
    </row>
    <row r="911" spans="1:48">
      <c r="A911" s="107"/>
      <c r="B911" s="107"/>
      <c r="C911" s="107"/>
      <c r="D911" s="113"/>
      <c r="E911" s="107"/>
      <c r="F911" s="109"/>
      <c r="G911" s="109"/>
      <c r="H911" s="107"/>
      <c r="I911" s="109"/>
      <c r="J911" s="107"/>
      <c r="K911" s="107"/>
      <c r="L911" s="107"/>
      <c r="M911" s="109"/>
      <c r="N911" s="108"/>
      <c r="O911" s="107"/>
      <c r="P911" s="107"/>
      <c r="Q911" s="107"/>
      <c r="R911" s="109"/>
      <c r="S911" s="107"/>
      <c r="T911" s="107"/>
      <c r="U911" s="110"/>
      <c r="V911" s="110"/>
      <c r="W911" s="107"/>
      <c r="X911" s="107"/>
      <c r="Y911" s="107"/>
      <c r="Z911" s="107"/>
      <c r="AA911" s="107"/>
      <c r="AB911" s="107"/>
      <c r="AC911" s="107"/>
      <c r="AD911" s="107"/>
      <c r="AE911" s="107"/>
      <c r="AF911" s="107"/>
      <c r="AG911" s="107"/>
      <c r="AH911" s="107"/>
      <c r="AI911" s="111"/>
      <c r="AJ911" s="111"/>
      <c r="AK911" s="111"/>
      <c r="AL911" s="111"/>
      <c r="AM911" s="112"/>
      <c r="AN911" s="112"/>
      <c r="AO911" s="5"/>
      <c r="AP911" s="112"/>
      <c r="AQ911" s="5"/>
      <c r="AR911" s="5"/>
      <c r="AS911" s="5"/>
      <c r="AT911" s="5"/>
      <c r="AU911" s="112"/>
      <c r="AV911" s="112"/>
    </row>
    <row r="912" spans="1:48">
      <c r="A912" s="107"/>
      <c r="B912" s="107"/>
      <c r="C912" s="107"/>
      <c r="D912" s="113"/>
      <c r="E912" s="107"/>
      <c r="F912" s="109"/>
      <c r="G912" s="109"/>
      <c r="H912" s="107"/>
      <c r="I912" s="109"/>
      <c r="J912" s="107"/>
      <c r="K912" s="107"/>
      <c r="L912" s="107"/>
      <c r="M912" s="109"/>
      <c r="N912" s="108"/>
      <c r="O912" s="107"/>
      <c r="P912" s="107"/>
      <c r="Q912" s="107"/>
      <c r="R912" s="109"/>
      <c r="S912" s="107"/>
      <c r="T912" s="107"/>
      <c r="U912" s="110"/>
      <c r="V912" s="110"/>
      <c r="W912" s="107"/>
      <c r="X912" s="107"/>
      <c r="Y912" s="107"/>
      <c r="Z912" s="107"/>
      <c r="AA912" s="107"/>
      <c r="AB912" s="107"/>
      <c r="AC912" s="107"/>
      <c r="AD912" s="107"/>
      <c r="AE912" s="107"/>
      <c r="AF912" s="107"/>
      <c r="AG912" s="107"/>
      <c r="AH912" s="107"/>
      <c r="AI912" s="111"/>
      <c r="AJ912" s="111"/>
      <c r="AK912" s="111"/>
      <c r="AL912" s="111"/>
      <c r="AM912" s="112"/>
      <c r="AN912" s="112"/>
      <c r="AO912" s="5"/>
      <c r="AP912" s="112"/>
      <c r="AQ912" s="5"/>
      <c r="AR912" s="5"/>
      <c r="AS912" s="5"/>
      <c r="AT912" s="5"/>
      <c r="AU912" s="112"/>
      <c r="AV912" s="112"/>
    </row>
    <row r="913" spans="1:48">
      <c r="A913" s="107"/>
      <c r="B913" s="107"/>
      <c r="C913" s="107"/>
      <c r="D913" s="113"/>
      <c r="E913" s="107"/>
      <c r="F913" s="109"/>
      <c r="G913" s="109"/>
      <c r="H913" s="107"/>
      <c r="I913" s="109"/>
      <c r="J913" s="107"/>
      <c r="K913" s="107"/>
      <c r="L913" s="107"/>
      <c r="M913" s="109"/>
      <c r="N913" s="108"/>
      <c r="O913" s="107"/>
      <c r="P913" s="107"/>
      <c r="Q913" s="107"/>
      <c r="R913" s="109"/>
      <c r="S913" s="107"/>
      <c r="T913" s="107"/>
      <c r="U913" s="110"/>
      <c r="V913" s="110"/>
      <c r="W913" s="107"/>
      <c r="X913" s="107"/>
      <c r="Y913" s="107"/>
      <c r="Z913" s="107"/>
      <c r="AA913" s="107"/>
      <c r="AB913" s="107"/>
      <c r="AC913" s="107"/>
      <c r="AD913" s="107"/>
      <c r="AE913" s="107"/>
      <c r="AF913" s="107"/>
      <c r="AG913" s="107"/>
      <c r="AH913" s="107"/>
      <c r="AI913" s="111"/>
      <c r="AJ913" s="111"/>
      <c r="AK913" s="111"/>
      <c r="AL913" s="111"/>
      <c r="AM913" s="112"/>
      <c r="AN913" s="112"/>
      <c r="AO913" s="5"/>
      <c r="AP913" s="112"/>
      <c r="AQ913" s="5"/>
      <c r="AR913" s="5"/>
      <c r="AS913" s="5"/>
      <c r="AT913" s="5"/>
      <c r="AU913" s="112"/>
      <c r="AV913" s="112"/>
    </row>
    <row r="914" spans="1:48">
      <c r="A914" s="107"/>
      <c r="B914" s="107"/>
      <c r="C914" s="107"/>
      <c r="D914" s="113"/>
      <c r="E914" s="107"/>
      <c r="F914" s="109"/>
      <c r="G914" s="109"/>
      <c r="H914" s="107"/>
      <c r="I914" s="109"/>
      <c r="J914" s="107"/>
      <c r="K914" s="107"/>
      <c r="L914" s="107"/>
      <c r="M914" s="109"/>
      <c r="N914" s="108"/>
      <c r="O914" s="107"/>
      <c r="P914" s="107"/>
      <c r="Q914" s="107"/>
      <c r="R914" s="109"/>
      <c r="S914" s="107"/>
      <c r="T914" s="107"/>
      <c r="U914" s="110"/>
      <c r="V914" s="110"/>
      <c r="W914" s="107"/>
      <c r="X914" s="107"/>
      <c r="Y914" s="107"/>
      <c r="Z914" s="107"/>
      <c r="AA914" s="107"/>
      <c r="AB914" s="107"/>
      <c r="AC914" s="107"/>
      <c r="AD914" s="107"/>
      <c r="AE914" s="107"/>
      <c r="AF914" s="107"/>
      <c r="AG914" s="107"/>
      <c r="AH914" s="107"/>
      <c r="AI914" s="111"/>
      <c r="AJ914" s="111"/>
      <c r="AK914" s="111"/>
      <c r="AL914" s="111"/>
      <c r="AM914" s="112"/>
      <c r="AN914" s="112"/>
      <c r="AO914" s="5"/>
      <c r="AP914" s="112"/>
      <c r="AQ914" s="5"/>
      <c r="AR914" s="5"/>
      <c r="AS914" s="5"/>
      <c r="AT914" s="5"/>
      <c r="AU914" s="112"/>
      <c r="AV914" s="112"/>
    </row>
    <row r="915" spans="1:48">
      <c r="A915" s="107"/>
      <c r="B915" s="107"/>
      <c r="C915" s="107"/>
      <c r="D915" s="113"/>
      <c r="E915" s="107"/>
      <c r="F915" s="109"/>
      <c r="G915" s="109"/>
      <c r="H915" s="107"/>
      <c r="I915" s="109"/>
      <c r="J915" s="107"/>
      <c r="K915" s="107"/>
      <c r="L915" s="107"/>
      <c r="M915" s="109"/>
      <c r="N915" s="108"/>
      <c r="O915" s="107"/>
      <c r="P915" s="107"/>
      <c r="Q915" s="107"/>
      <c r="R915" s="109"/>
      <c r="S915" s="107"/>
      <c r="T915" s="107"/>
      <c r="U915" s="110"/>
      <c r="V915" s="110"/>
      <c r="W915" s="107"/>
      <c r="X915" s="107"/>
      <c r="Y915" s="107"/>
      <c r="Z915" s="107"/>
      <c r="AA915" s="107"/>
      <c r="AB915" s="107"/>
      <c r="AC915" s="107"/>
      <c r="AD915" s="107"/>
      <c r="AE915" s="107"/>
      <c r="AF915" s="107"/>
      <c r="AG915" s="107"/>
      <c r="AH915" s="107"/>
      <c r="AI915" s="111"/>
      <c r="AJ915" s="111"/>
      <c r="AK915" s="111"/>
      <c r="AL915" s="111"/>
      <c r="AM915" s="112"/>
      <c r="AN915" s="112"/>
      <c r="AO915" s="5"/>
      <c r="AP915" s="112"/>
      <c r="AQ915" s="5"/>
      <c r="AR915" s="5"/>
      <c r="AS915" s="5"/>
      <c r="AT915" s="5"/>
      <c r="AU915" s="112"/>
      <c r="AV915" s="112"/>
    </row>
    <row r="916" spans="1:48">
      <c r="A916" s="107"/>
      <c r="B916" s="107"/>
      <c r="C916" s="107"/>
      <c r="D916" s="113"/>
      <c r="E916" s="107"/>
      <c r="F916" s="109"/>
      <c r="G916" s="109"/>
      <c r="H916" s="107"/>
      <c r="I916" s="109"/>
      <c r="J916" s="107"/>
      <c r="K916" s="107"/>
      <c r="L916" s="107"/>
      <c r="M916" s="109"/>
      <c r="N916" s="108"/>
      <c r="O916" s="107"/>
      <c r="P916" s="107"/>
      <c r="Q916" s="107"/>
      <c r="R916" s="109"/>
      <c r="S916" s="107"/>
      <c r="T916" s="107"/>
      <c r="U916" s="110"/>
      <c r="V916" s="110"/>
      <c r="W916" s="107"/>
      <c r="X916" s="107"/>
      <c r="Y916" s="107"/>
      <c r="Z916" s="107"/>
      <c r="AA916" s="107"/>
      <c r="AB916" s="107"/>
      <c r="AC916" s="107"/>
      <c r="AD916" s="107"/>
      <c r="AE916" s="107"/>
      <c r="AF916" s="107"/>
      <c r="AG916" s="107"/>
      <c r="AH916" s="107"/>
      <c r="AI916" s="111"/>
      <c r="AJ916" s="111"/>
      <c r="AK916" s="111"/>
      <c r="AL916" s="111"/>
      <c r="AM916" s="112"/>
      <c r="AN916" s="112"/>
      <c r="AO916" s="5"/>
      <c r="AP916" s="112"/>
      <c r="AQ916" s="5"/>
      <c r="AR916" s="5"/>
      <c r="AS916" s="5"/>
      <c r="AT916" s="5"/>
      <c r="AU916" s="112"/>
      <c r="AV916" s="112"/>
    </row>
    <row r="917" spans="1:48">
      <c r="A917" s="107"/>
      <c r="B917" s="107"/>
      <c r="C917" s="107"/>
      <c r="D917" s="113"/>
      <c r="E917" s="107"/>
      <c r="F917" s="109"/>
      <c r="G917" s="109"/>
      <c r="H917" s="107"/>
      <c r="I917" s="109"/>
      <c r="J917" s="107"/>
      <c r="K917" s="107"/>
      <c r="L917" s="107"/>
      <c r="M917" s="109"/>
      <c r="N917" s="108"/>
      <c r="O917" s="107"/>
      <c r="P917" s="107"/>
      <c r="Q917" s="107"/>
      <c r="R917" s="109"/>
      <c r="S917" s="107"/>
      <c r="T917" s="107"/>
      <c r="U917" s="110"/>
      <c r="V917" s="110"/>
      <c r="W917" s="107"/>
      <c r="X917" s="107"/>
      <c r="Y917" s="107"/>
      <c r="Z917" s="107"/>
      <c r="AA917" s="107"/>
      <c r="AB917" s="107"/>
      <c r="AC917" s="107"/>
      <c r="AD917" s="107"/>
      <c r="AE917" s="107"/>
      <c r="AF917" s="107"/>
      <c r="AG917" s="107"/>
      <c r="AH917" s="107"/>
      <c r="AI917" s="111"/>
      <c r="AJ917" s="111"/>
      <c r="AK917" s="111"/>
      <c r="AL917" s="111"/>
      <c r="AM917" s="112"/>
      <c r="AN917" s="112"/>
      <c r="AO917" s="5"/>
      <c r="AP917" s="112"/>
      <c r="AQ917" s="5"/>
      <c r="AR917" s="5"/>
      <c r="AS917" s="5"/>
      <c r="AT917" s="5"/>
      <c r="AU917" s="112"/>
      <c r="AV917" s="112"/>
    </row>
    <row r="918" spans="1:48">
      <c r="A918" s="107"/>
      <c r="B918" s="107"/>
      <c r="C918" s="107"/>
      <c r="D918" s="113"/>
      <c r="E918" s="107"/>
      <c r="F918" s="109"/>
      <c r="G918" s="109"/>
      <c r="H918" s="107"/>
      <c r="I918" s="109"/>
      <c r="J918" s="107"/>
      <c r="K918" s="107"/>
      <c r="L918" s="107"/>
      <c r="M918" s="109"/>
      <c r="N918" s="108"/>
      <c r="O918" s="107"/>
      <c r="P918" s="107"/>
      <c r="Q918" s="107"/>
      <c r="R918" s="109"/>
      <c r="S918" s="107"/>
      <c r="T918" s="107"/>
      <c r="U918" s="110"/>
      <c r="V918" s="110"/>
      <c r="W918" s="107"/>
      <c r="X918" s="107"/>
      <c r="Y918" s="107"/>
      <c r="Z918" s="107"/>
      <c r="AA918" s="107"/>
      <c r="AB918" s="107"/>
      <c r="AC918" s="107"/>
      <c r="AD918" s="107"/>
      <c r="AE918" s="107"/>
      <c r="AF918" s="107"/>
      <c r="AG918" s="107"/>
      <c r="AH918" s="107"/>
      <c r="AI918" s="111"/>
      <c r="AJ918" s="111"/>
      <c r="AK918" s="111"/>
      <c r="AL918" s="111"/>
      <c r="AM918" s="112"/>
      <c r="AN918" s="112"/>
      <c r="AO918" s="5"/>
      <c r="AP918" s="112"/>
      <c r="AQ918" s="5"/>
      <c r="AR918" s="5"/>
      <c r="AS918" s="5"/>
      <c r="AT918" s="5"/>
      <c r="AU918" s="112"/>
      <c r="AV918" s="112"/>
    </row>
    <row r="919" spans="1:48">
      <c r="A919" s="107"/>
      <c r="B919" s="107"/>
      <c r="C919" s="107"/>
      <c r="D919" s="113"/>
      <c r="E919" s="107"/>
      <c r="F919" s="109"/>
      <c r="G919" s="109"/>
      <c r="H919" s="107"/>
      <c r="I919" s="109"/>
      <c r="J919" s="107"/>
      <c r="K919" s="107"/>
      <c r="L919" s="107"/>
      <c r="M919" s="109"/>
      <c r="N919" s="108"/>
      <c r="O919" s="107"/>
      <c r="P919" s="107"/>
      <c r="Q919" s="107"/>
      <c r="R919" s="109"/>
      <c r="S919" s="107"/>
      <c r="T919" s="107"/>
      <c r="U919" s="110"/>
      <c r="V919" s="110"/>
      <c r="W919" s="107"/>
      <c r="X919" s="107"/>
      <c r="Y919" s="107"/>
      <c r="Z919" s="107"/>
      <c r="AA919" s="107"/>
      <c r="AB919" s="107"/>
      <c r="AC919" s="107"/>
      <c r="AD919" s="107"/>
      <c r="AE919" s="107"/>
      <c r="AF919" s="107"/>
      <c r="AG919" s="107"/>
      <c r="AH919" s="107"/>
      <c r="AI919" s="111"/>
      <c r="AJ919" s="111"/>
      <c r="AK919" s="111"/>
      <c r="AL919" s="111"/>
      <c r="AM919" s="112"/>
      <c r="AN919" s="112"/>
      <c r="AO919" s="5"/>
      <c r="AP919" s="112"/>
      <c r="AQ919" s="5"/>
      <c r="AR919" s="5"/>
      <c r="AS919" s="5"/>
      <c r="AT919" s="5"/>
      <c r="AU919" s="112"/>
      <c r="AV919" s="112"/>
    </row>
    <row r="920" spans="1:48">
      <c r="A920" s="107"/>
      <c r="B920" s="107"/>
      <c r="C920" s="107"/>
      <c r="D920" s="113"/>
      <c r="E920" s="107"/>
      <c r="F920" s="109"/>
      <c r="G920" s="109"/>
      <c r="H920" s="107"/>
      <c r="I920" s="109"/>
      <c r="J920" s="107"/>
      <c r="K920" s="107"/>
      <c r="L920" s="107"/>
      <c r="M920" s="109"/>
      <c r="N920" s="108"/>
      <c r="O920" s="107"/>
      <c r="P920" s="107"/>
      <c r="Q920" s="107"/>
      <c r="R920" s="109"/>
      <c r="S920" s="107"/>
      <c r="T920" s="107"/>
      <c r="U920" s="110"/>
      <c r="V920" s="110"/>
      <c r="W920" s="107"/>
      <c r="X920" s="107"/>
      <c r="Y920" s="107"/>
      <c r="Z920" s="107"/>
      <c r="AA920" s="107"/>
      <c r="AB920" s="107"/>
      <c r="AC920" s="107"/>
      <c r="AD920" s="107"/>
      <c r="AE920" s="107"/>
      <c r="AF920" s="107"/>
      <c r="AG920" s="107"/>
      <c r="AH920" s="107"/>
      <c r="AI920" s="111"/>
      <c r="AJ920" s="111"/>
      <c r="AK920" s="111"/>
      <c r="AL920" s="111"/>
      <c r="AM920" s="112"/>
      <c r="AN920" s="112"/>
      <c r="AO920" s="5"/>
      <c r="AP920" s="112"/>
      <c r="AQ920" s="5"/>
      <c r="AR920" s="5"/>
      <c r="AS920" s="5"/>
      <c r="AT920" s="5"/>
      <c r="AU920" s="112"/>
      <c r="AV920" s="112"/>
    </row>
    <row r="921" spans="1:48">
      <c r="A921" s="107"/>
      <c r="B921" s="107"/>
      <c r="C921" s="107"/>
      <c r="D921" s="113"/>
      <c r="E921" s="107"/>
      <c r="F921" s="109"/>
      <c r="G921" s="109"/>
      <c r="H921" s="107"/>
      <c r="I921" s="109"/>
      <c r="J921" s="107"/>
      <c r="K921" s="107"/>
      <c r="L921" s="107"/>
      <c r="M921" s="109"/>
      <c r="N921" s="108"/>
      <c r="O921" s="107"/>
      <c r="P921" s="107"/>
      <c r="Q921" s="107"/>
      <c r="R921" s="109"/>
      <c r="S921" s="107"/>
      <c r="T921" s="107"/>
      <c r="U921" s="110"/>
      <c r="V921" s="110"/>
      <c r="W921" s="107"/>
      <c r="X921" s="107"/>
      <c r="Y921" s="107"/>
      <c r="Z921" s="107"/>
      <c r="AA921" s="107"/>
      <c r="AB921" s="107"/>
      <c r="AC921" s="107"/>
      <c r="AD921" s="107"/>
      <c r="AE921" s="107"/>
      <c r="AF921" s="107"/>
      <c r="AG921" s="107"/>
      <c r="AH921" s="107"/>
      <c r="AI921" s="111"/>
      <c r="AJ921" s="111"/>
      <c r="AK921" s="111"/>
      <c r="AL921" s="111"/>
      <c r="AM921" s="112"/>
      <c r="AN921" s="112"/>
      <c r="AO921" s="5"/>
      <c r="AP921" s="112"/>
      <c r="AQ921" s="5"/>
      <c r="AR921" s="5"/>
      <c r="AS921" s="5"/>
      <c r="AT921" s="5"/>
      <c r="AU921" s="112"/>
      <c r="AV921" s="112"/>
    </row>
    <row r="922" spans="1:48">
      <c r="A922" s="107"/>
      <c r="B922" s="107"/>
      <c r="C922" s="107"/>
      <c r="D922" s="113"/>
      <c r="E922" s="107"/>
      <c r="F922" s="109"/>
      <c r="G922" s="109"/>
      <c r="H922" s="107"/>
      <c r="I922" s="109"/>
      <c r="J922" s="107"/>
      <c r="K922" s="107"/>
      <c r="L922" s="107"/>
      <c r="M922" s="109"/>
      <c r="N922" s="108"/>
      <c r="O922" s="107"/>
      <c r="P922" s="107"/>
      <c r="Q922" s="107"/>
      <c r="R922" s="109"/>
      <c r="S922" s="107"/>
      <c r="T922" s="107"/>
      <c r="U922" s="110"/>
      <c r="V922" s="110"/>
      <c r="W922" s="107"/>
      <c r="X922" s="107"/>
      <c r="Y922" s="107"/>
      <c r="Z922" s="107"/>
      <c r="AA922" s="107"/>
      <c r="AB922" s="107"/>
      <c r="AC922" s="107"/>
      <c r="AD922" s="107"/>
      <c r="AE922" s="107"/>
      <c r="AF922" s="107"/>
      <c r="AG922" s="107"/>
      <c r="AH922" s="107"/>
      <c r="AI922" s="111"/>
      <c r="AJ922" s="111"/>
      <c r="AK922" s="111"/>
      <c r="AL922" s="111"/>
      <c r="AM922" s="112"/>
      <c r="AN922" s="112"/>
      <c r="AO922" s="5"/>
      <c r="AP922" s="112"/>
      <c r="AQ922" s="5"/>
      <c r="AR922" s="5"/>
      <c r="AS922" s="5"/>
      <c r="AT922" s="5"/>
      <c r="AU922" s="112"/>
      <c r="AV922" s="112"/>
    </row>
    <row r="923" spans="1:48">
      <c r="A923" s="107"/>
      <c r="B923" s="107"/>
      <c r="C923" s="107"/>
      <c r="D923" s="113"/>
      <c r="E923" s="107"/>
      <c r="F923" s="109"/>
      <c r="G923" s="109"/>
      <c r="H923" s="107"/>
      <c r="I923" s="109"/>
      <c r="J923" s="107"/>
      <c r="K923" s="107"/>
      <c r="L923" s="107"/>
      <c r="M923" s="109"/>
      <c r="N923" s="108"/>
      <c r="O923" s="107"/>
      <c r="P923" s="107"/>
      <c r="Q923" s="107"/>
      <c r="R923" s="109"/>
      <c r="S923" s="107"/>
      <c r="T923" s="107"/>
      <c r="U923" s="110"/>
      <c r="V923" s="110"/>
      <c r="W923" s="107"/>
      <c r="X923" s="107"/>
      <c r="Y923" s="107"/>
      <c r="Z923" s="107"/>
      <c r="AA923" s="107"/>
      <c r="AB923" s="107"/>
      <c r="AC923" s="107"/>
      <c r="AD923" s="107"/>
      <c r="AE923" s="107"/>
      <c r="AF923" s="107"/>
      <c r="AG923" s="107"/>
      <c r="AH923" s="107"/>
      <c r="AI923" s="111"/>
      <c r="AJ923" s="111"/>
      <c r="AK923" s="111"/>
      <c r="AL923" s="111"/>
      <c r="AM923" s="112"/>
      <c r="AN923" s="112"/>
      <c r="AO923" s="5"/>
      <c r="AP923" s="112"/>
      <c r="AQ923" s="5"/>
      <c r="AR923" s="5"/>
      <c r="AS923" s="5"/>
      <c r="AT923" s="5"/>
      <c r="AU923" s="112"/>
      <c r="AV923" s="112"/>
    </row>
    <row r="924" spans="1:48">
      <c r="A924" s="107"/>
      <c r="B924" s="107"/>
      <c r="C924" s="107"/>
      <c r="D924" s="113"/>
      <c r="E924" s="107"/>
      <c r="F924" s="109"/>
      <c r="G924" s="109"/>
      <c r="H924" s="107"/>
      <c r="I924" s="109"/>
      <c r="J924" s="107"/>
      <c r="K924" s="107"/>
      <c r="L924" s="107"/>
      <c r="M924" s="109"/>
      <c r="N924" s="108"/>
      <c r="O924" s="107"/>
      <c r="P924" s="107"/>
      <c r="Q924" s="107"/>
      <c r="R924" s="109"/>
      <c r="S924" s="107"/>
      <c r="T924" s="107"/>
      <c r="U924" s="110"/>
      <c r="V924" s="110"/>
      <c r="W924" s="107"/>
      <c r="X924" s="107"/>
      <c r="Y924" s="107"/>
      <c r="Z924" s="107"/>
      <c r="AA924" s="107"/>
      <c r="AB924" s="107"/>
      <c r="AC924" s="107"/>
      <c r="AD924" s="107"/>
      <c r="AE924" s="107"/>
      <c r="AF924" s="107"/>
      <c r="AG924" s="107"/>
      <c r="AH924" s="107"/>
      <c r="AI924" s="111"/>
      <c r="AJ924" s="111"/>
      <c r="AK924" s="111"/>
      <c r="AL924" s="111"/>
      <c r="AM924" s="112"/>
      <c r="AN924" s="112"/>
      <c r="AO924" s="5"/>
      <c r="AP924" s="112"/>
      <c r="AQ924" s="5"/>
      <c r="AR924" s="5"/>
      <c r="AS924" s="5"/>
      <c r="AT924" s="5"/>
      <c r="AU924" s="112"/>
      <c r="AV924" s="112"/>
    </row>
    <row r="925" spans="1:48">
      <c r="A925" s="107"/>
      <c r="B925" s="107"/>
      <c r="C925" s="107"/>
      <c r="D925" s="113"/>
      <c r="E925" s="107"/>
      <c r="F925" s="109"/>
      <c r="G925" s="109"/>
      <c r="H925" s="107"/>
      <c r="I925" s="109"/>
      <c r="J925" s="107"/>
      <c r="K925" s="107"/>
      <c r="L925" s="107"/>
      <c r="M925" s="109"/>
      <c r="N925" s="108"/>
      <c r="O925" s="107"/>
      <c r="P925" s="107"/>
      <c r="Q925" s="107"/>
      <c r="R925" s="109"/>
      <c r="S925" s="107"/>
      <c r="T925" s="107"/>
      <c r="U925" s="110"/>
      <c r="V925" s="110"/>
      <c r="W925" s="107"/>
      <c r="X925" s="107"/>
      <c r="Y925" s="107"/>
      <c r="Z925" s="107"/>
      <c r="AA925" s="107"/>
      <c r="AB925" s="107"/>
      <c r="AC925" s="107"/>
      <c r="AD925" s="107"/>
      <c r="AE925" s="107"/>
      <c r="AF925" s="107"/>
      <c r="AG925" s="107"/>
      <c r="AH925" s="107"/>
      <c r="AI925" s="111"/>
      <c r="AJ925" s="111"/>
      <c r="AK925" s="111"/>
      <c r="AL925" s="111"/>
      <c r="AM925" s="112"/>
      <c r="AN925" s="112"/>
      <c r="AO925" s="5"/>
      <c r="AP925" s="112"/>
      <c r="AQ925" s="5"/>
      <c r="AR925" s="5"/>
      <c r="AS925" s="5"/>
      <c r="AT925" s="5"/>
      <c r="AU925" s="112"/>
      <c r="AV925" s="112"/>
    </row>
    <row r="926" spans="1:48">
      <c r="A926" s="107"/>
      <c r="B926" s="107"/>
      <c r="C926" s="107"/>
      <c r="D926" s="113"/>
      <c r="E926" s="107"/>
      <c r="F926" s="109"/>
      <c r="G926" s="109"/>
      <c r="H926" s="107"/>
      <c r="I926" s="109"/>
      <c r="J926" s="107"/>
      <c r="K926" s="107"/>
      <c r="L926" s="107"/>
      <c r="M926" s="109"/>
      <c r="N926" s="108"/>
      <c r="O926" s="107"/>
      <c r="P926" s="107"/>
      <c r="Q926" s="107"/>
      <c r="R926" s="109"/>
      <c r="S926" s="107"/>
      <c r="T926" s="107"/>
      <c r="U926" s="110"/>
      <c r="V926" s="110"/>
      <c r="W926" s="107"/>
      <c r="X926" s="107"/>
      <c r="Y926" s="107"/>
      <c r="Z926" s="107"/>
      <c r="AA926" s="107"/>
      <c r="AB926" s="107"/>
      <c r="AC926" s="107"/>
      <c r="AD926" s="107"/>
      <c r="AE926" s="107"/>
      <c r="AF926" s="107"/>
      <c r="AG926" s="107"/>
      <c r="AH926" s="107"/>
      <c r="AI926" s="111"/>
      <c r="AJ926" s="111"/>
      <c r="AK926" s="111"/>
      <c r="AL926" s="111"/>
      <c r="AM926" s="112"/>
      <c r="AN926" s="112"/>
      <c r="AO926" s="5"/>
      <c r="AP926" s="112"/>
      <c r="AQ926" s="5"/>
      <c r="AR926" s="5"/>
      <c r="AS926" s="5"/>
      <c r="AT926" s="5"/>
      <c r="AU926" s="112"/>
      <c r="AV926" s="112"/>
    </row>
    <row r="927" spans="1:48">
      <c r="A927" s="107"/>
      <c r="B927" s="107"/>
      <c r="C927" s="107"/>
      <c r="D927" s="113"/>
      <c r="E927" s="107"/>
      <c r="F927" s="109"/>
      <c r="G927" s="109"/>
      <c r="H927" s="107"/>
      <c r="I927" s="109"/>
      <c r="J927" s="107"/>
      <c r="K927" s="107"/>
      <c r="L927" s="107"/>
      <c r="M927" s="109"/>
      <c r="N927" s="108"/>
      <c r="O927" s="107"/>
      <c r="P927" s="107"/>
      <c r="Q927" s="107"/>
      <c r="R927" s="109"/>
      <c r="S927" s="107"/>
      <c r="T927" s="107"/>
      <c r="U927" s="110"/>
      <c r="V927" s="110"/>
      <c r="W927" s="107"/>
      <c r="X927" s="107"/>
      <c r="Y927" s="107"/>
      <c r="Z927" s="107"/>
      <c r="AA927" s="107"/>
      <c r="AB927" s="107"/>
      <c r="AC927" s="107"/>
      <c r="AD927" s="107"/>
      <c r="AE927" s="107"/>
      <c r="AF927" s="107"/>
      <c r="AG927" s="107"/>
      <c r="AH927" s="107"/>
      <c r="AI927" s="111"/>
      <c r="AJ927" s="111"/>
      <c r="AK927" s="111"/>
      <c r="AL927" s="111"/>
      <c r="AM927" s="112"/>
      <c r="AN927" s="112"/>
      <c r="AO927" s="5"/>
      <c r="AP927" s="112"/>
      <c r="AQ927" s="5"/>
      <c r="AR927" s="5"/>
      <c r="AS927" s="5"/>
      <c r="AT927" s="5"/>
      <c r="AU927" s="112"/>
      <c r="AV927" s="112"/>
    </row>
    <row r="928" spans="1:48">
      <c r="A928" s="107"/>
      <c r="B928" s="107"/>
      <c r="C928" s="107"/>
      <c r="D928" s="113"/>
      <c r="E928" s="107"/>
      <c r="F928" s="109"/>
      <c r="G928" s="109"/>
      <c r="H928" s="107"/>
      <c r="I928" s="109"/>
      <c r="J928" s="107"/>
      <c r="K928" s="107"/>
      <c r="L928" s="107"/>
      <c r="M928" s="109"/>
      <c r="N928" s="108"/>
      <c r="O928" s="107"/>
      <c r="P928" s="107"/>
      <c r="Q928" s="107"/>
      <c r="R928" s="109"/>
      <c r="S928" s="107"/>
      <c r="T928" s="107"/>
      <c r="U928" s="110"/>
      <c r="V928" s="110"/>
      <c r="W928" s="107"/>
      <c r="X928" s="107"/>
      <c r="Y928" s="107"/>
      <c r="Z928" s="107"/>
      <c r="AA928" s="107"/>
      <c r="AB928" s="107"/>
      <c r="AC928" s="107"/>
      <c r="AD928" s="107"/>
      <c r="AE928" s="107"/>
      <c r="AF928" s="107"/>
      <c r="AG928" s="107"/>
      <c r="AH928" s="107"/>
      <c r="AI928" s="111"/>
      <c r="AJ928" s="111"/>
      <c r="AK928" s="111"/>
      <c r="AL928" s="111"/>
      <c r="AM928" s="112"/>
      <c r="AN928" s="112"/>
      <c r="AO928" s="5"/>
      <c r="AP928" s="112"/>
      <c r="AQ928" s="5"/>
      <c r="AR928" s="5"/>
      <c r="AS928" s="5"/>
      <c r="AT928" s="5"/>
      <c r="AU928" s="112"/>
      <c r="AV928" s="112"/>
    </row>
    <row r="929" spans="1:48">
      <c r="A929" s="107"/>
      <c r="B929" s="107"/>
      <c r="C929" s="107"/>
      <c r="D929" s="113"/>
      <c r="E929" s="107"/>
      <c r="F929" s="109"/>
      <c r="G929" s="109"/>
      <c r="H929" s="107"/>
      <c r="I929" s="109"/>
      <c r="J929" s="107"/>
      <c r="K929" s="107"/>
      <c r="L929" s="107"/>
      <c r="M929" s="109"/>
      <c r="N929" s="108"/>
      <c r="O929" s="107"/>
      <c r="P929" s="107"/>
      <c r="Q929" s="107"/>
      <c r="R929" s="109"/>
      <c r="S929" s="107"/>
      <c r="T929" s="107"/>
      <c r="U929" s="110"/>
      <c r="V929" s="110"/>
      <c r="W929" s="107"/>
      <c r="X929" s="107"/>
      <c r="Y929" s="107"/>
      <c r="Z929" s="107"/>
      <c r="AA929" s="107"/>
      <c r="AB929" s="107"/>
      <c r="AC929" s="107"/>
      <c r="AD929" s="107"/>
      <c r="AE929" s="107"/>
      <c r="AF929" s="107"/>
      <c r="AG929" s="107"/>
      <c r="AH929" s="107"/>
      <c r="AI929" s="111"/>
      <c r="AJ929" s="111"/>
      <c r="AK929" s="111"/>
      <c r="AL929" s="111"/>
      <c r="AM929" s="112"/>
      <c r="AN929" s="112"/>
      <c r="AO929" s="5"/>
      <c r="AP929" s="112"/>
      <c r="AQ929" s="5"/>
      <c r="AR929" s="5"/>
      <c r="AS929" s="5"/>
      <c r="AT929" s="5"/>
      <c r="AU929" s="112"/>
      <c r="AV929" s="112"/>
    </row>
    <row r="930" spans="1:48">
      <c r="A930" s="107"/>
      <c r="B930" s="107"/>
      <c r="C930" s="107"/>
      <c r="D930" s="113"/>
      <c r="E930" s="107"/>
      <c r="F930" s="109"/>
      <c r="G930" s="109"/>
      <c r="H930" s="107"/>
      <c r="I930" s="109"/>
      <c r="J930" s="107"/>
      <c r="K930" s="107"/>
      <c r="L930" s="107"/>
      <c r="M930" s="109"/>
      <c r="N930" s="108"/>
      <c r="O930" s="107"/>
      <c r="P930" s="107"/>
      <c r="Q930" s="107"/>
      <c r="R930" s="109"/>
      <c r="S930" s="107"/>
      <c r="T930" s="107"/>
      <c r="U930" s="110"/>
      <c r="V930" s="110"/>
      <c r="W930" s="107"/>
      <c r="X930" s="107"/>
      <c r="Y930" s="107"/>
      <c r="Z930" s="107"/>
      <c r="AA930" s="107"/>
      <c r="AB930" s="107"/>
      <c r="AC930" s="107"/>
      <c r="AD930" s="107"/>
      <c r="AE930" s="107"/>
      <c r="AF930" s="107"/>
      <c r="AG930" s="107"/>
      <c r="AH930" s="107"/>
      <c r="AI930" s="111"/>
      <c r="AJ930" s="111"/>
      <c r="AK930" s="111"/>
      <c r="AL930" s="111"/>
      <c r="AM930" s="112"/>
      <c r="AN930" s="112"/>
      <c r="AO930" s="5"/>
      <c r="AP930" s="112"/>
      <c r="AQ930" s="5"/>
      <c r="AR930" s="5"/>
      <c r="AS930" s="5"/>
      <c r="AT930" s="5"/>
      <c r="AU930" s="112"/>
      <c r="AV930" s="112"/>
    </row>
    <row r="931" spans="1:48">
      <c r="A931" s="107"/>
      <c r="B931" s="107"/>
      <c r="C931" s="107"/>
      <c r="D931" s="113"/>
      <c r="E931" s="107"/>
      <c r="F931" s="109"/>
      <c r="G931" s="109"/>
      <c r="H931" s="107"/>
      <c r="I931" s="109"/>
      <c r="J931" s="107"/>
      <c r="K931" s="107"/>
      <c r="L931" s="107"/>
      <c r="M931" s="109"/>
      <c r="N931" s="108"/>
      <c r="O931" s="107"/>
      <c r="P931" s="107"/>
      <c r="Q931" s="107"/>
      <c r="R931" s="109"/>
      <c r="S931" s="107"/>
      <c r="T931" s="107"/>
      <c r="U931" s="110"/>
      <c r="V931" s="110"/>
      <c r="W931" s="107"/>
      <c r="X931" s="107"/>
      <c r="Y931" s="107"/>
      <c r="Z931" s="107"/>
      <c r="AA931" s="107"/>
      <c r="AB931" s="107"/>
      <c r="AC931" s="107"/>
      <c r="AD931" s="107"/>
      <c r="AE931" s="107"/>
      <c r="AF931" s="107"/>
      <c r="AG931" s="107"/>
      <c r="AH931" s="107"/>
      <c r="AI931" s="111"/>
      <c r="AJ931" s="111"/>
      <c r="AK931" s="111"/>
      <c r="AL931" s="111"/>
      <c r="AM931" s="112"/>
      <c r="AN931" s="112"/>
      <c r="AO931" s="5"/>
      <c r="AP931" s="112"/>
      <c r="AQ931" s="5"/>
      <c r="AR931" s="5"/>
      <c r="AS931" s="5"/>
      <c r="AT931" s="5"/>
      <c r="AU931" s="112"/>
      <c r="AV931" s="112"/>
    </row>
    <row r="932" spans="1:48">
      <c r="A932" s="107"/>
      <c r="B932" s="107"/>
      <c r="C932" s="107"/>
      <c r="D932" s="113"/>
      <c r="E932" s="107"/>
      <c r="F932" s="109"/>
      <c r="G932" s="109"/>
      <c r="H932" s="107"/>
      <c r="I932" s="109"/>
      <c r="J932" s="107"/>
      <c r="K932" s="107"/>
      <c r="L932" s="107"/>
      <c r="M932" s="109"/>
      <c r="N932" s="108"/>
      <c r="O932" s="107"/>
      <c r="P932" s="107"/>
      <c r="Q932" s="107"/>
      <c r="R932" s="109"/>
      <c r="S932" s="107"/>
      <c r="T932" s="107"/>
      <c r="U932" s="110"/>
      <c r="V932" s="110"/>
      <c r="W932" s="107"/>
      <c r="X932" s="107"/>
      <c r="Y932" s="107"/>
      <c r="Z932" s="107"/>
      <c r="AA932" s="107"/>
      <c r="AB932" s="107"/>
      <c r="AC932" s="107"/>
      <c r="AD932" s="107"/>
      <c r="AE932" s="107"/>
      <c r="AF932" s="107"/>
      <c r="AG932" s="107"/>
      <c r="AH932" s="107"/>
      <c r="AI932" s="111"/>
      <c r="AJ932" s="111"/>
      <c r="AK932" s="111"/>
      <c r="AL932" s="111"/>
      <c r="AM932" s="112"/>
      <c r="AN932" s="112"/>
      <c r="AO932" s="5"/>
      <c r="AP932" s="112"/>
      <c r="AQ932" s="5"/>
      <c r="AR932" s="5"/>
      <c r="AS932" s="5"/>
      <c r="AT932" s="5"/>
      <c r="AU932" s="112"/>
      <c r="AV932" s="112"/>
    </row>
    <row r="933" spans="1:48">
      <c r="A933" s="107"/>
      <c r="B933" s="107"/>
      <c r="C933" s="107"/>
      <c r="D933" s="113"/>
      <c r="E933" s="107"/>
      <c r="F933" s="109"/>
      <c r="G933" s="109"/>
      <c r="H933" s="107"/>
      <c r="I933" s="109"/>
      <c r="J933" s="107"/>
      <c r="K933" s="107"/>
      <c r="L933" s="107"/>
      <c r="M933" s="109"/>
      <c r="N933" s="108"/>
      <c r="O933" s="107"/>
      <c r="P933" s="107"/>
      <c r="Q933" s="107"/>
      <c r="R933" s="109"/>
      <c r="S933" s="107"/>
      <c r="T933" s="107"/>
      <c r="U933" s="110"/>
      <c r="V933" s="110"/>
      <c r="W933" s="107"/>
      <c r="X933" s="107"/>
      <c r="Y933" s="107"/>
      <c r="Z933" s="107"/>
      <c r="AA933" s="107"/>
      <c r="AB933" s="107"/>
      <c r="AC933" s="107"/>
      <c r="AD933" s="107"/>
      <c r="AE933" s="107"/>
      <c r="AF933" s="107"/>
      <c r="AG933" s="107"/>
      <c r="AH933" s="107"/>
      <c r="AI933" s="111"/>
      <c r="AJ933" s="111"/>
      <c r="AK933" s="111"/>
      <c r="AL933" s="111"/>
      <c r="AM933" s="112"/>
      <c r="AN933" s="112"/>
      <c r="AO933" s="5"/>
      <c r="AP933" s="112"/>
      <c r="AQ933" s="5"/>
      <c r="AR933" s="5"/>
      <c r="AS933" s="5"/>
      <c r="AT933" s="5"/>
      <c r="AU933" s="112"/>
      <c r="AV933" s="112"/>
    </row>
    <row r="934" spans="1:48">
      <c r="A934" s="107"/>
      <c r="B934" s="107"/>
      <c r="C934" s="107"/>
      <c r="D934" s="113"/>
      <c r="E934" s="107"/>
      <c r="F934" s="109"/>
      <c r="G934" s="109"/>
      <c r="H934" s="107"/>
      <c r="I934" s="109"/>
      <c r="J934" s="107"/>
      <c r="K934" s="107"/>
      <c r="L934" s="107"/>
      <c r="M934" s="109"/>
      <c r="N934" s="108"/>
      <c r="O934" s="107"/>
      <c r="P934" s="107"/>
      <c r="Q934" s="107"/>
      <c r="R934" s="109"/>
      <c r="S934" s="107"/>
      <c r="T934" s="107"/>
      <c r="U934" s="110"/>
      <c r="V934" s="110"/>
      <c r="W934" s="107"/>
      <c r="X934" s="107"/>
      <c r="Y934" s="107"/>
      <c r="Z934" s="107"/>
      <c r="AA934" s="107"/>
      <c r="AB934" s="107"/>
      <c r="AC934" s="107"/>
      <c r="AD934" s="107"/>
      <c r="AE934" s="107"/>
      <c r="AF934" s="107"/>
      <c r="AG934" s="107"/>
      <c r="AH934" s="107"/>
      <c r="AI934" s="111"/>
      <c r="AJ934" s="111"/>
      <c r="AK934" s="111"/>
      <c r="AL934" s="111"/>
      <c r="AM934" s="112"/>
      <c r="AN934" s="112"/>
      <c r="AO934" s="5"/>
      <c r="AP934" s="112"/>
      <c r="AQ934" s="5"/>
      <c r="AR934" s="5"/>
      <c r="AS934" s="5"/>
      <c r="AT934" s="5"/>
      <c r="AU934" s="112"/>
      <c r="AV934" s="112"/>
    </row>
    <row r="935" spans="1:48">
      <c r="A935" s="107"/>
      <c r="B935" s="107"/>
      <c r="C935" s="107"/>
      <c r="D935" s="113"/>
      <c r="E935" s="107"/>
      <c r="F935" s="109"/>
      <c r="G935" s="109"/>
      <c r="H935" s="107"/>
      <c r="I935" s="109"/>
      <c r="J935" s="107"/>
      <c r="K935" s="107"/>
      <c r="L935" s="107"/>
      <c r="M935" s="109"/>
      <c r="N935" s="108"/>
      <c r="O935" s="107"/>
      <c r="P935" s="107"/>
      <c r="Q935" s="107"/>
      <c r="R935" s="109"/>
      <c r="S935" s="107"/>
      <c r="T935" s="107"/>
      <c r="U935" s="110"/>
      <c r="V935" s="110"/>
      <c r="W935" s="107"/>
      <c r="X935" s="107"/>
      <c r="Y935" s="107"/>
      <c r="Z935" s="107"/>
      <c r="AA935" s="107"/>
      <c r="AB935" s="107"/>
      <c r="AC935" s="107"/>
      <c r="AD935" s="107"/>
      <c r="AE935" s="107"/>
      <c r="AF935" s="107"/>
      <c r="AG935" s="107"/>
      <c r="AH935" s="107"/>
      <c r="AI935" s="111"/>
      <c r="AJ935" s="111"/>
      <c r="AK935" s="111"/>
      <c r="AL935" s="111"/>
      <c r="AM935" s="112"/>
      <c r="AN935" s="112"/>
      <c r="AO935" s="5"/>
      <c r="AP935" s="112"/>
      <c r="AQ935" s="5"/>
      <c r="AR935" s="5"/>
      <c r="AS935" s="5"/>
      <c r="AT935" s="5"/>
      <c r="AU935" s="112"/>
      <c r="AV935" s="112"/>
    </row>
    <row r="936" spans="1:48">
      <c r="A936" s="107"/>
      <c r="B936" s="107"/>
      <c r="C936" s="107"/>
      <c r="D936" s="113"/>
      <c r="E936" s="107"/>
      <c r="F936" s="109"/>
      <c r="G936" s="109"/>
      <c r="H936" s="107"/>
      <c r="I936" s="109"/>
      <c r="J936" s="107"/>
      <c r="K936" s="107"/>
      <c r="L936" s="107"/>
      <c r="M936" s="109"/>
      <c r="N936" s="108"/>
      <c r="O936" s="107"/>
      <c r="P936" s="107"/>
      <c r="Q936" s="107"/>
      <c r="R936" s="109"/>
      <c r="S936" s="107"/>
      <c r="T936" s="107"/>
      <c r="U936" s="110"/>
      <c r="V936" s="110"/>
      <c r="W936" s="107"/>
      <c r="X936" s="107"/>
      <c r="Y936" s="107"/>
      <c r="Z936" s="107"/>
      <c r="AA936" s="107"/>
      <c r="AB936" s="107"/>
      <c r="AC936" s="107"/>
      <c r="AD936" s="107"/>
      <c r="AE936" s="107"/>
      <c r="AF936" s="107"/>
      <c r="AG936" s="107"/>
      <c r="AH936" s="107"/>
      <c r="AI936" s="111"/>
      <c r="AJ936" s="111"/>
      <c r="AK936" s="111"/>
      <c r="AL936" s="111"/>
      <c r="AM936" s="112"/>
      <c r="AN936" s="112"/>
      <c r="AO936" s="5"/>
      <c r="AP936" s="112"/>
      <c r="AQ936" s="5"/>
      <c r="AR936" s="5"/>
      <c r="AS936" s="5"/>
      <c r="AT936" s="5"/>
      <c r="AU936" s="112"/>
      <c r="AV936" s="112"/>
    </row>
    <row r="937" spans="1:48">
      <c r="A937" s="107"/>
      <c r="B937" s="107"/>
      <c r="C937" s="107"/>
      <c r="D937" s="113"/>
      <c r="E937" s="107"/>
      <c r="F937" s="109"/>
      <c r="G937" s="109"/>
      <c r="H937" s="107"/>
      <c r="I937" s="109"/>
      <c r="J937" s="107"/>
      <c r="K937" s="107"/>
      <c r="L937" s="107"/>
      <c r="M937" s="109"/>
      <c r="N937" s="108"/>
      <c r="O937" s="107"/>
      <c r="P937" s="107"/>
      <c r="Q937" s="107"/>
      <c r="R937" s="109"/>
      <c r="S937" s="107"/>
      <c r="T937" s="107"/>
      <c r="U937" s="110"/>
      <c r="V937" s="110"/>
      <c r="W937" s="107"/>
      <c r="X937" s="107"/>
      <c r="Y937" s="107"/>
      <c r="Z937" s="107"/>
      <c r="AA937" s="107"/>
      <c r="AB937" s="107"/>
      <c r="AC937" s="107"/>
      <c r="AD937" s="107"/>
      <c r="AE937" s="107"/>
      <c r="AF937" s="107"/>
      <c r="AG937" s="107"/>
      <c r="AH937" s="107"/>
      <c r="AI937" s="111"/>
      <c r="AJ937" s="111"/>
      <c r="AK937" s="111"/>
      <c r="AL937" s="111"/>
      <c r="AM937" s="112"/>
      <c r="AN937" s="112"/>
      <c r="AO937" s="5"/>
      <c r="AP937" s="112"/>
      <c r="AQ937" s="5"/>
      <c r="AR937" s="5"/>
      <c r="AS937" s="5"/>
      <c r="AT937" s="5"/>
      <c r="AU937" s="112"/>
      <c r="AV937" s="112"/>
    </row>
    <row r="938" spans="1:48">
      <c r="A938" s="107"/>
      <c r="B938" s="107"/>
      <c r="C938" s="107"/>
      <c r="D938" s="113"/>
      <c r="E938" s="107"/>
      <c r="F938" s="109"/>
      <c r="G938" s="109"/>
      <c r="H938" s="107"/>
      <c r="I938" s="109"/>
      <c r="J938" s="107"/>
      <c r="K938" s="107"/>
      <c r="L938" s="107"/>
      <c r="M938" s="109"/>
      <c r="N938" s="108"/>
      <c r="O938" s="107"/>
      <c r="P938" s="107"/>
      <c r="Q938" s="107"/>
      <c r="R938" s="109"/>
      <c r="S938" s="107"/>
      <c r="T938" s="107"/>
      <c r="U938" s="110"/>
      <c r="V938" s="110"/>
      <c r="W938" s="107"/>
      <c r="X938" s="107"/>
      <c r="Y938" s="107"/>
      <c r="Z938" s="107"/>
      <c r="AA938" s="107"/>
      <c r="AB938" s="107"/>
      <c r="AC938" s="107"/>
      <c r="AD938" s="107"/>
      <c r="AE938" s="107"/>
      <c r="AF938" s="107"/>
      <c r="AG938" s="107"/>
      <c r="AH938" s="107"/>
      <c r="AI938" s="111"/>
      <c r="AJ938" s="111"/>
      <c r="AK938" s="111"/>
      <c r="AL938" s="111"/>
      <c r="AM938" s="112"/>
      <c r="AN938" s="112"/>
      <c r="AO938" s="5"/>
      <c r="AP938" s="112"/>
      <c r="AQ938" s="5"/>
      <c r="AR938" s="5"/>
      <c r="AS938" s="5"/>
      <c r="AT938" s="5"/>
      <c r="AU938" s="112"/>
      <c r="AV938" s="112"/>
    </row>
    <row r="939" spans="1:48">
      <c r="A939" s="107"/>
      <c r="B939" s="107"/>
      <c r="C939" s="107"/>
      <c r="D939" s="113"/>
      <c r="E939" s="107"/>
      <c r="F939" s="109"/>
      <c r="G939" s="109"/>
      <c r="H939" s="107"/>
      <c r="I939" s="109"/>
      <c r="J939" s="107"/>
      <c r="K939" s="107"/>
      <c r="L939" s="107"/>
      <c r="M939" s="109"/>
      <c r="N939" s="108"/>
      <c r="O939" s="107"/>
      <c r="P939" s="107"/>
      <c r="Q939" s="107"/>
      <c r="R939" s="109"/>
      <c r="S939" s="107"/>
      <c r="T939" s="107"/>
      <c r="U939" s="110"/>
      <c r="V939" s="110"/>
      <c r="W939" s="107"/>
      <c r="X939" s="107"/>
      <c r="Y939" s="107"/>
      <c r="Z939" s="107"/>
      <c r="AA939" s="107"/>
      <c r="AB939" s="107"/>
      <c r="AC939" s="107"/>
      <c r="AD939" s="107"/>
      <c r="AE939" s="107"/>
      <c r="AF939" s="107"/>
      <c r="AG939" s="107"/>
      <c r="AH939" s="107"/>
      <c r="AI939" s="111"/>
      <c r="AJ939" s="111"/>
      <c r="AK939" s="111"/>
      <c r="AL939" s="111"/>
      <c r="AM939" s="112"/>
      <c r="AN939" s="112"/>
      <c r="AO939" s="5"/>
      <c r="AP939" s="112"/>
      <c r="AQ939" s="5"/>
      <c r="AR939" s="5"/>
      <c r="AS939" s="5"/>
      <c r="AT939" s="5"/>
      <c r="AU939" s="112"/>
      <c r="AV939" s="112"/>
    </row>
    <row r="940" spans="1:48">
      <c r="A940" s="107"/>
      <c r="B940" s="107"/>
      <c r="C940" s="107"/>
      <c r="D940" s="113"/>
      <c r="E940" s="107"/>
      <c r="F940" s="109"/>
      <c r="G940" s="109"/>
      <c r="H940" s="107"/>
      <c r="I940" s="109"/>
      <c r="J940" s="107"/>
      <c r="K940" s="107"/>
      <c r="L940" s="107"/>
      <c r="M940" s="109"/>
      <c r="N940" s="108"/>
      <c r="O940" s="107"/>
      <c r="P940" s="107"/>
      <c r="Q940" s="107"/>
      <c r="R940" s="109"/>
      <c r="S940" s="107"/>
      <c r="T940" s="107"/>
      <c r="U940" s="110"/>
      <c r="V940" s="110"/>
      <c r="W940" s="107"/>
      <c r="X940" s="107"/>
      <c r="Y940" s="107"/>
      <c r="Z940" s="107"/>
      <c r="AA940" s="107"/>
      <c r="AB940" s="107"/>
      <c r="AC940" s="107"/>
      <c r="AD940" s="107"/>
      <c r="AE940" s="107"/>
      <c r="AF940" s="107"/>
      <c r="AG940" s="107"/>
      <c r="AH940" s="107"/>
      <c r="AI940" s="111"/>
      <c r="AJ940" s="111"/>
      <c r="AK940" s="111"/>
      <c r="AL940" s="111"/>
      <c r="AM940" s="112"/>
      <c r="AN940" s="112"/>
      <c r="AO940" s="5"/>
      <c r="AP940" s="112"/>
      <c r="AQ940" s="5"/>
      <c r="AR940" s="5"/>
      <c r="AS940" s="5"/>
      <c r="AT940" s="5"/>
      <c r="AU940" s="112"/>
      <c r="AV940" s="112"/>
    </row>
    <row r="941" spans="1:48">
      <c r="A941" s="107"/>
      <c r="B941" s="107"/>
      <c r="C941" s="107"/>
      <c r="D941" s="113"/>
      <c r="E941" s="107"/>
      <c r="F941" s="109"/>
      <c r="G941" s="109"/>
      <c r="H941" s="107"/>
      <c r="I941" s="109"/>
      <c r="J941" s="107"/>
      <c r="K941" s="107"/>
      <c r="L941" s="107"/>
      <c r="M941" s="109"/>
      <c r="N941" s="108"/>
      <c r="O941" s="107"/>
      <c r="P941" s="107"/>
      <c r="Q941" s="107"/>
      <c r="R941" s="109"/>
      <c r="S941" s="107"/>
      <c r="T941" s="107"/>
      <c r="U941" s="110"/>
      <c r="V941" s="110"/>
      <c r="W941" s="107"/>
      <c r="X941" s="107"/>
      <c r="Y941" s="107"/>
      <c r="Z941" s="107"/>
      <c r="AA941" s="107"/>
      <c r="AB941" s="107"/>
      <c r="AC941" s="107"/>
      <c r="AD941" s="107"/>
      <c r="AE941" s="107"/>
      <c r="AF941" s="107"/>
      <c r="AG941" s="107"/>
      <c r="AH941" s="107"/>
      <c r="AI941" s="111"/>
      <c r="AJ941" s="111"/>
      <c r="AK941" s="111"/>
      <c r="AL941" s="111"/>
      <c r="AM941" s="112"/>
      <c r="AN941" s="112"/>
      <c r="AO941" s="5"/>
      <c r="AP941" s="112"/>
      <c r="AQ941" s="5"/>
      <c r="AR941" s="5"/>
      <c r="AS941" s="5"/>
      <c r="AT941" s="5"/>
      <c r="AU941" s="112"/>
      <c r="AV941" s="112"/>
    </row>
    <row r="942" spans="1:48">
      <c r="A942" s="107"/>
      <c r="B942" s="107"/>
      <c r="C942" s="107"/>
      <c r="D942" s="113"/>
      <c r="E942" s="107"/>
      <c r="F942" s="109"/>
      <c r="G942" s="109"/>
      <c r="H942" s="107"/>
      <c r="I942" s="109"/>
      <c r="J942" s="107"/>
      <c r="K942" s="107"/>
      <c r="L942" s="107"/>
      <c r="M942" s="109"/>
      <c r="N942" s="108"/>
      <c r="O942" s="107"/>
      <c r="P942" s="107"/>
      <c r="Q942" s="107"/>
      <c r="R942" s="109"/>
      <c r="S942" s="107"/>
      <c r="T942" s="107"/>
      <c r="U942" s="110"/>
      <c r="V942" s="110"/>
      <c r="W942" s="107"/>
      <c r="X942" s="107"/>
      <c r="Y942" s="107"/>
      <c r="Z942" s="107"/>
      <c r="AA942" s="107"/>
      <c r="AB942" s="107"/>
      <c r="AC942" s="107"/>
      <c r="AD942" s="107"/>
      <c r="AE942" s="107"/>
      <c r="AF942" s="107"/>
      <c r="AG942" s="107"/>
      <c r="AH942" s="107"/>
      <c r="AI942" s="111"/>
      <c r="AJ942" s="111"/>
      <c r="AK942" s="111"/>
      <c r="AL942" s="111"/>
      <c r="AM942" s="112"/>
      <c r="AN942" s="112"/>
      <c r="AO942" s="5"/>
      <c r="AP942" s="112"/>
      <c r="AQ942" s="5"/>
      <c r="AR942" s="5"/>
      <c r="AS942" s="5"/>
      <c r="AT942" s="5"/>
      <c r="AU942" s="112"/>
      <c r="AV942" s="112"/>
    </row>
    <row r="943" spans="1:48">
      <c r="A943" s="107"/>
      <c r="B943" s="107"/>
      <c r="C943" s="107"/>
      <c r="D943" s="113"/>
      <c r="E943" s="107"/>
      <c r="F943" s="109"/>
      <c r="G943" s="109"/>
      <c r="H943" s="107"/>
      <c r="I943" s="109"/>
      <c r="J943" s="107"/>
      <c r="K943" s="107"/>
      <c r="L943" s="107"/>
      <c r="M943" s="109"/>
      <c r="N943" s="108"/>
      <c r="O943" s="107"/>
      <c r="P943" s="107"/>
      <c r="Q943" s="107"/>
      <c r="R943" s="109"/>
      <c r="S943" s="107"/>
      <c r="T943" s="107"/>
      <c r="U943" s="110"/>
      <c r="V943" s="110"/>
      <c r="W943" s="107"/>
      <c r="X943" s="107"/>
      <c r="Y943" s="107"/>
      <c r="Z943" s="107"/>
      <c r="AA943" s="107"/>
      <c r="AB943" s="107"/>
      <c r="AC943" s="107"/>
      <c r="AD943" s="107"/>
      <c r="AE943" s="107"/>
      <c r="AF943" s="107"/>
      <c r="AG943" s="107"/>
      <c r="AH943" s="107"/>
      <c r="AI943" s="111"/>
      <c r="AJ943" s="111"/>
      <c r="AK943" s="111"/>
      <c r="AL943" s="111"/>
      <c r="AM943" s="112"/>
      <c r="AN943" s="112"/>
      <c r="AO943" s="5"/>
      <c r="AP943" s="112"/>
      <c r="AQ943" s="5"/>
      <c r="AR943" s="5"/>
      <c r="AS943" s="5"/>
      <c r="AT943" s="5"/>
      <c r="AU943" s="112"/>
      <c r="AV943" s="112"/>
    </row>
    <row r="944" spans="1:48">
      <c r="A944" s="107"/>
      <c r="B944" s="107"/>
      <c r="C944" s="107"/>
      <c r="D944" s="113"/>
      <c r="E944" s="107"/>
      <c r="F944" s="109"/>
      <c r="G944" s="109"/>
      <c r="H944" s="107"/>
      <c r="I944" s="109"/>
      <c r="J944" s="107"/>
      <c r="K944" s="107"/>
      <c r="L944" s="107"/>
      <c r="M944" s="109"/>
      <c r="N944" s="108"/>
      <c r="O944" s="107"/>
      <c r="P944" s="107"/>
      <c r="Q944" s="107"/>
      <c r="R944" s="109"/>
      <c r="S944" s="107"/>
      <c r="T944" s="107"/>
      <c r="U944" s="110"/>
      <c r="V944" s="110"/>
      <c r="W944" s="107"/>
      <c r="X944" s="107"/>
      <c r="Y944" s="107"/>
      <c r="Z944" s="107"/>
      <c r="AA944" s="107"/>
      <c r="AB944" s="107"/>
      <c r="AC944" s="107"/>
      <c r="AD944" s="107"/>
      <c r="AE944" s="107"/>
      <c r="AF944" s="107"/>
      <c r="AG944" s="107"/>
      <c r="AH944" s="107"/>
      <c r="AI944" s="111"/>
      <c r="AJ944" s="111"/>
      <c r="AK944" s="111"/>
      <c r="AL944" s="111"/>
      <c r="AM944" s="112"/>
      <c r="AN944" s="112"/>
      <c r="AO944" s="5"/>
      <c r="AP944" s="112"/>
      <c r="AQ944" s="5"/>
      <c r="AR944" s="5"/>
      <c r="AS944" s="5"/>
      <c r="AT944" s="5"/>
      <c r="AU944" s="112"/>
      <c r="AV944" s="112"/>
    </row>
    <row r="945" spans="1:48">
      <c r="A945" s="107"/>
      <c r="B945" s="107"/>
      <c r="C945" s="107"/>
      <c r="D945" s="113"/>
      <c r="E945" s="107"/>
      <c r="F945" s="109"/>
      <c r="G945" s="109"/>
      <c r="H945" s="107"/>
      <c r="I945" s="109"/>
      <c r="J945" s="107"/>
      <c r="K945" s="107"/>
      <c r="L945" s="107"/>
      <c r="M945" s="109"/>
      <c r="N945" s="108"/>
      <c r="O945" s="107"/>
      <c r="P945" s="107"/>
      <c r="Q945" s="107"/>
      <c r="R945" s="109"/>
      <c r="S945" s="107"/>
      <c r="T945" s="107"/>
      <c r="U945" s="110"/>
      <c r="V945" s="110"/>
      <c r="W945" s="107"/>
      <c r="X945" s="107"/>
      <c r="Y945" s="107"/>
      <c r="Z945" s="107"/>
      <c r="AA945" s="107"/>
      <c r="AB945" s="107"/>
      <c r="AC945" s="107"/>
      <c r="AD945" s="107"/>
      <c r="AE945" s="107"/>
      <c r="AF945" s="107"/>
      <c r="AG945" s="107"/>
      <c r="AH945" s="107"/>
      <c r="AI945" s="111"/>
      <c r="AJ945" s="111"/>
      <c r="AK945" s="111"/>
      <c r="AL945" s="111"/>
      <c r="AM945" s="112"/>
      <c r="AN945" s="112"/>
      <c r="AO945" s="5"/>
      <c r="AP945" s="112"/>
      <c r="AQ945" s="5"/>
      <c r="AR945" s="5"/>
      <c r="AS945" s="5"/>
      <c r="AT945" s="5"/>
      <c r="AU945" s="112"/>
      <c r="AV945" s="112"/>
    </row>
    <row r="946" spans="1:48">
      <c r="A946" s="107"/>
      <c r="B946" s="107"/>
      <c r="C946" s="107"/>
      <c r="D946" s="113"/>
      <c r="E946" s="107"/>
      <c r="F946" s="109"/>
      <c r="G946" s="109"/>
      <c r="H946" s="107"/>
      <c r="I946" s="109"/>
      <c r="J946" s="107"/>
      <c r="K946" s="107"/>
      <c r="L946" s="107"/>
      <c r="M946" s="109"/>
      <c r="N946" s="108"/>
      <c r="O946" s="107"/>
      <c r="P946" s="107"/>
      <c r="Q946" s="107"/>
      <c r="R946" s="109"/>
      <c r="S946" s="107"/>
      <c r="T946" s="107"/>
      <c r="U946" s="110"/>
      <c r="V946" s="110"/>
      <c r="W946" s="107"/>
      <c r="X946" s="107"/>
      <c r="Y946" s="107"/>
      <c r="Z946" s="107"/>
      <c r="AA946" s="107"/>
      <c r="AB946" s="107"/>
      <c r="AC946" s="107"/>
      <c r="AD946" s="107"/>
      <c r="AE946" s="107"/>
      <c r="AF946" s="107"/>
      <c r="AG946" s="107"/>
      <c r="AH946" s="107"/>
      <c r="AI946" s="111"/>
      <c r="AJ946" s="111"/>
      <c r="AK946" s="111"/>
      <c r="AL946" s="111"/>
      <c r="AM946" s="112"/>
      <c r="AN946" s="112"/>
      <c r="AO946" s="5"/>
      <c r="AP946" s="112"/>
      <c r="AQ946" s="5"/>
      <c r="AR946" s="5"/>
      <c r="AS946" s="5"/>
      <c r="AT946" s="5"/>
      <c r="AU946" s="112"/>
      <c r="AV946" s="112"/>
    </row>
    <row r="947" spans="1:48">
      <c r="A947" s="107"/>
      <c r="B947" s="107"/>
      <c r="C947" s="107"/>
      <c r="D947" s="113"/>
      <c r="E947" s="107"/>
      <c r="F947" s="109"/>
      <c r="G947" s="109"/>
      <c r="H947" s="107"/>
      <c r="I947" s="109"/>
      <c r="J947" s="107"/>
      <c r="K947" s="107"/>
      <c r="L947" s="107"/>
      <c r="M947" s="109"/>
      <c r="N947" s="108"/>
      <c r="O947" s="107"/>
      <c r="P947" s="107"/>
      <c r="Q947" s="107"/>
      <c r="R947" s="109"/>
      <c r="S947" s="107"/>
      <c r="T947" s="107"/>
      <c r="U947" s="110"/>
      <c r="V947" s="110"/>
      <c r="W947" s="107"/>
      <c r="X947" s="107"/>
      <c r="Y947" s="107"/>
      <c r="Z947" s="107"/>
      <c r="AA947" s="107"/>
      <c r="AB947" s="107"/>
      <c r="AC947" s="107"/>
      <c r="AD947" s="107"/>
      <c r="AE947" s="107"/>
      <c r="AF947" s="107"/>
      <c r="AG947" s="107"/>
      <c r="AH947" s="107"/>
      <c r="AI947" s="111"/>
      <c r="AJ947" s="111"/>
      <c r="AK947" s="111"/>
      <c r="AL947" s="111"/>
      <c r="AM947" s="112"/>
      <c r="AN947" s="112"/>
      <c r="AO947" s="5"/>
      <c r="AP947" s="112"/>
      <c r="AQ947" s="5"/>
      <c r="AR947" s="5"/>
      <c r="AS947" s="5"/>
      <c r="AT947" s="5"/>
      <c r="AU947" s="112"/>
      <c r="AV947" s="112"/>
    </row>
    <row r="948" spans="1:48">
      <c r="A948" s="107"/>
      <c r="B948" s="107"/>
      <c r="C948" s="107"/>
      <c r="D948" s="113"/>
      <c r="E948" s="107"/>
      <c r="F948" s="109"/>
      <c r="G948" s="109"/>
      <c r="H948" s="107"/>
      <c r="I948" s="109"/>
      <c r="J948" s="107"/>
      <c r="K948" s="107"/>
      <c r="L948" s="107"/>
      <c r="M948" s="109"/>
      <c r="N948" s="108"/>
      <c r="O948" s="107"/>
      <c r="P948" s="107"/>
      <c r="Q948" s="107"/>
      <c r="R948" s="109"/>
      <c r="S948" s="107"/>
      <c r="T948" s="107"/>
      <c r="U948" s="110"/>
      <c r="V948" s="110"/>
      <c r="W948" s="107"/>
      <c r="X948" s="107"/>
      <c r="Y948" s="107"/>
      <c r="Z948" s="107"/>
      <c r="AA948" s="107"/>
      <c r="AB948" s="107"/>
      <c r="AC948" s="107"/>
      <c r="AD948" s="107"/>
      <c r="AE948" s="107"/>
      <c r="AF948" s="107"/>
      <c r="AG948" s="107"/>
      <c r="AH948" s="107"/>
      <c r="AI948" s="111"/>
      <c r="AJ948" s="111"/>
      <c r="AK948" s="111"/>
      <c r="AL948" s="111"/>
      <c r="AM948" s="112"/>
      <c r="AN948" s="112"/>
      <c r="AO948" s="5"/>
      <c r="AP948" s="112"/>
      <c r="AQ948" s="5"/>
      <c r="AR948" s="5"/>
      <c r="AS948" s="5"/>
      <c r="AT948" s="5"/>
      <c r="AU948" s="112"/>
      <c r="AV948" s="112"/>
    </row>
    <row r="949" spans="1:48">
      <c r="A949" s="107"/>
      <c r="B949" s="107"/>
      <c r="C949" s="107"/>
      <c r="D949" s="113"/>
      <c r="E949" s="107"/>
      <c r="F949" s="109"/>
      <c r="G949" s="109"/>
      <c r="H949" s="107"/>
      <c r="I949" s="109"/>
      <c r="J949" s="107"/>
      <c r="K949" s="107"/>
      <c r="L949" s="107"/>
      <c r="M949" s="109"/>
      <c r="N949" s="108"/>
      <c r="O949" s="107"/>
      <c r="P949" s="107"/>
      <c r="Q949" s="107"/>
      <c r="R949" s="109"/>
      <c r="S949" s="107"/>
      <c r="T949" s="107"/>
      <c r="U949" s="110"/>
      <c r="V949" s="110"/>
      <c r="W949" s="107"/>
      <c r="X949" s="107"/>
      <c r="Y949" s="107"/>
      <c r="Z949" s="107"/>
      <c r="AA949" s="107"/>
      <c r="AB949" s="107"/>
      <c r="AC949" s="107"/>
      <c r="AD949" s="107"/>
      <c r="AE949" s="107"/>
      <c r="AF949" s="107"/>
      <c r="AG949" s="107"/>
      <c r="AH949" s="107"/>
      <c r="AI949" s="111"/>
      <c r="AJ949" s="111"/>
      <c r="AK949" s="111"/>
      <c r="AL949" s="111"/>
      <c r="AM949" s="112"/>
      <c r="AN949" s="112"/>
      <c r="AO949" s="5"/>
      <c r="AP949" s="112"/>
      <c r="AQ949" s="5"/>
      <c r="AR949" s="5"/>
      <c r="AS949" s="5"/>
      <c r="AT949" s="5"/>
      <c r="AU949" s="112"/>
      <c r="AV949" s="112"/>
    </row>
    <row r="950" spans="1:48">
      <c r="A950" s="107"/>
      <c r="B950" s="107"/>
      <c r="C950" s="107"/>
      <c r="D950" s="113"/>
      <c r="E950" s="107"/>
      <c r="F950" s="109"/>
      <c r="G950" s="109"/>
      <c r="H950" s="107"/>
      <c r="I950" s="109"/>
      <c r="J950" s="107"/>
      <c r="K950" s="107"/>
      <c r="L950" s="107"/>
      <c r="M950" s="109"/>
      <c r="N950" s="108"/>
      <c r="O950" s="107"/>
      <c r="P950" s="107"/>
      <c r="Q950" s="107"/>
      <c r="R950" s="109"/>
      <c r="S950" s="107"/>
      <c r="T950" s="107"/>
      <c r="U950" s="110"/>
      <c r="V950" s="110"/>
      <c r="W950" s="107"/>
      <c r="X950" s="107"/>
      <c r="Y950" s="107"/>
      <c r="Z950" s="107"/>
      <c r="AA950" s="107"/>
      <c r="AB950" s="107"/>
      <c r="AC950" s="107"/>
      <c r="AD950" s="107"/>
      <c r="AE950" s="107"/>
      <c r="AF950" s="107"/>
      <c r="AG950" s="107"/>
      <c r="AH950" s="107"/>
      <c r="AI950" s="111"/>
      <c r="AJ950" s="111"/>
      <c r="AK950" s="111"/>
      <c r="AL950" s="111"/>
      <c r="AM950" s="112"/>
      <c r="AN950" s="112"/>
      <c r="AO950" s="5"/>
      <c r="AP950" s="112"/>
      <c r="AQ950" s="5"/>
      <c r="AR950" s="5"/>
      <c r="AS950" s="5"/>
      <c r="AT950" s="5"/>
      <c r="AU950" s="112"/>
      <c r="AV950" s="112"/>
    </row>
    <row r="951" spans="1:48">
      <c r="A951" s="107"/>
      <c r="B951" s="107"/>
      <c r="C951" s="107"/>
      <c r="D951" s="113"/>
      <c r="E951" s="107"/>
      <c r="F951" s="109"/>
      <c r="G951" s="109"/>
      <c r="H951" s="107"/>
      <c r="I951" s="109"/>
      <c r="J951" s="107"/>
      <c r="K951" s="107"/>
      <c r="L951" s="107"/>
      <c r="M951" s="109"/>
      <c r="N951" s="108"/>
      <c r="O951" s="107"/>
      <c r="P951" s="107"/>
      <c r="Q951" s="107"/>
      <c r="R951" s="109"/>
      <c r="S951" s="107"/>
      <c r="T951" s="107"/>
      <c r="U951" s="110"/>
      <c r="V951" s="110"/>
      <c r="W951" s="107"/>
      <c r="X951" s="107"/>
      <c r="Y951" s="107"/>
      <c r="Z951" s="107"/>
      <c r="AA951" s="107"/>
      <c r="AB951" s="107"/>
      <c r="AC951" s="107"/>
      <c r="AD951" s="107"/>
      <c r="AE951" s="107"/>
      <c r="AF951" s="107"/>
      <c r="AG951" s="107"/>
      <c r="AH951" s="107"/>
      <c r="AI951" s="111"/>
      <c r="AJ951" s="111"/>
      <c r="AK951" s="111"/>
      <c r="AL951" s="111"/>
      <c r="AM951" s="112"/>
      <c r="AN951" s="112"/>
      <c r="AO951" s="5"/>
      <c r="AP951" s="112"/>
      <c r="AQ951" s="5"/>
      <c r="AR951" s="5"/>
      <c r="AS951" s="5"/>
      <c r="AT951" s="5"/>
      <c r="AU951" s="112"/>
      <c r="AV951" s="112"/>
    </row>
    <row r="952" spans="1:48">
      <c r="A952" s="107"/>
      <c r="B952" s="107"/>
      <c r="C952" s="107"/>
      <c r="D952" s="113"/>
      <c r="E952" s="107"/>
      <c r="F952" s="109"/>
      <c r="G952" s="109"/>
      <c r="H952" s="107"/>
      <c r="I952" s="109"/>
      <c r="J952" s="107"/>
      <c r="K952" s="107"/>
      <c r="L952" s="107"/>
      <c r="M952" s="109"/>
      <c r="N952" s="108"/>
      <c r="O952" s="107"/>
      <c r="P952" s="107"/>
      <c r="Q952" s="107"/>
      <c r="R952" s="109"/>
      <c r="S952" s="107"/>
      <c r="T952" s="107"/>
      <c r="U952" s="110"/>
      <c r="V952" s="110"/>
      <c r="W952" s="107"/>
      <c r="X952" s="107"/>
      <c r="Y952" s="107"/>
      <c r="Z952" s="107"/>
      <c r="AA952" s="107"/>
      <c r="AB952" s="107"/>
      <c r="AC952" s="107"/>
      <c r="AD952" s="107"/>
      <c r="AE952" s="107"/>
      <c r="AF952" s="107"/>
      <c r="AG952" s="107"/>
      <c r="AH952" s="107"/>
      <c r="AI952" s="111"/>
      <c r="AJ952" s="111"/>
      <c r="AK952" s="111"/>
      <c r="AL952" s="111"/>
      <c r="AM952" s="112"/>
      <c r="AN952" s="112"/>
      <c r="AO952" s="5"/>
      <c r="AP952" s="112"/>
      <c r="AQ952" s="5"/>
      <c r="AR952" s="5"/>
      <c r="AS952" s="5"/>
      <c r="AT952" s="5"/>
      <c r="AU952" s="112"/>
      <c r="AV952" s="112"/>
    </row>
    <row r="953" spans="1:48">
      <c r="A953" s="107"/>
      <c r="B953" s="107"/>
      <c r="C953" s="107"/>
      <c r="D953" s="113"/>
      <c r="E953" s="107"/>
      <c r="F953" s="109"/>
      <c r="G953" s="109"/>
      <c r="H953" s="107"/>
      <c r="I953" s="109"/>
      <c r="J953" s="107"/>
      <c r="K953" s="107"/>
      <c r="L953" s="107"/>
      <c r="M953" s="109"/>
      <c r="N953" s="108"/>
      <c r="O953" s="107"/>
      <c r="P953" s="107"/>
      <c r="Q953" s="107"/>
      <c r="R953" s="109"/>
      <c r="S953" s="107"/>
      <c r="T953" s="107"/>
      <c r="U953" s="110"/>
      <c r="V953" s="110"/>
      <c r="W953" s="107"/>
      <c r="X953" s="107"/>
      <c r="Y953" s="107"/>
      <c r="Z953" s="107"/>
      <c r="AA953" s="107"/>
      <c r="AB953" s="107"/>
      <c r="AC953" s="107"/>
      <c r="AD953" s="107"/>
      <c r="AE953" s="107"/>
      <c r="AF953" s="107"/>
      <c r="AG953" s="107"/>
      <c r="AH953" s="107"/>
      <c r="AI953" s="111"/>
      <c r="AJ953" s="111"/>
      <c r="AK953" s="111"/>
      <c r="AL953" s="111"/>
      <c r="AM953" s="112"/>
      <c r="AN953" s="112"/>
      <c r="AO953" s="5"/>
      <c r="AP953" s="112"/>
      <c r="AQ953" s="5"/>
      <c r="AR953" s="5"/>
      <c r="AS953" s="5"/>
      <c r="AT953" s="5"/>
      <c r="AU953" s="112"/>
      <c r="AV953" s="112"/>
    </row>
    <row r="954" spans="1:48">
      <c r="A954" s="107"/>
      <c r="B954" s="107"/>
      <c r="C954" s="107"/>
      <c r="D954" s="113"/>
      <c r="E954" s="107"/>
      <c r="F954" s="109"/>
      <c r="G954" s="109"/>
      <c r="H954" s="107"/>
      <c r="I954" s="109"/>
      <c r="J954" s="107"/>
      <c r="K954" s="107"/>
      <c r="L954" s="107"/>
      <c r="M954" s="109"/>
      <c r="N954" s="108"/>
      <c r="O954" s="107"/>
      <c r="P954" s="107"/>
      <c r="Q954" s="107"/>
      <c r="R954" s="109"/>
      <c r="S954" s="107"/>
      <c r="T954" s="107"/>
      <c r="U954" s="110"/>
      <c r="V954" s="110"/>
      <c r="W954" s="107"/>
      <c r="X954" s="107"/>
      <c r="Y954" s="107"/>
      <c r="Z954" s="107"/>
      <c r="AA954" s="107"/>
      <c r="AB954" s="107"/>
      <c r="AC954" s="107"/>
      <c r="AD954" s="107"/>
      <c r="AE954" s="107"/>
      <c r="AF954" s="107"/>
      <c r="AG954" s="107"/>
      <c r="AH954" s="107"/>
      <c r="AI954" s="111"/>
      <c r="AJ954" s="111"/>
      <c r="AK954" s="111"/>
      <c r="AL954" s="111"/>
      <c r="AM954" s="112"/>
      <c r="AN954" s="112"/>
      <c r="AO954" s="5"/>
      <c r="AP954" s="112"/>
      <c r="AQ954" s="5"/>
      <c r="AR954" s="5"/>
      <c r="AS954" s="5"/>
      <c r="AT954" s="5"/>
      <c r="AU954" s="112"/>
      <c r="AV954" s="112"/>
    </row>
    <row r="955" spans="1:48">
      <c r="A955" s="107"/>
      <c r="B955" s="107"/>
      <c r="C955" s="107"/>
      <c r="D955" s="113"/>
      <c r="E955" s="107"/>
      <c r="F955" s="109"/>
      <c r="G955" s="109"/>
      <c r="H955" s="107"/>
      <c r="I955" s="109"/>
      <c r="J955" s="107"/>
      <c r="K955" s="107"/>
      <c r="L955" s="107"/>
      <c r="M955" s="109"/>
      <c r="N955" s="108"/>
      <c r="O955" s="107"/>
      <c r="P955" s="107"/>
      <c r="Q955" s="107"/>
      <c r="R955" s="109"/>
      <c r="S955" s="107"/>
      <c r="T955" s="107"/>
      <c r="U955" s="110"/>
      <c r="V955" s="110"/>
      <c r="W955" s="107"/>
      <c r="X955" s="107"/>
      <c r="Y955" s="107"/>
      <c r="Z955" s="107"/>
      <c r="AA955" s="107"/>
      <c r="AB955" s="107"/>
      <c r="AC955" s="107"/>
      <c r="AD955" s="107"/>
      <c r="AE955" s="107"/>
      <c r="AF955" s="107"/>
      <c r="AG955" s="107"/>
      <c r="AH955" s="107"/>
      <c r="AI955" s="111"/>
      <c r="AJ955" s="111"/>
      <c r="AK955" s="111"/>
      <c r="AL955" s="111"/>
      <c r="AM955" s="112"/>
      <c r="AN955" s="112"/>
      <c r="AO955" s="5"/>
      <c r="AP955" s="112"/>
      <c r="AQ955" s="5"/>
      <c r="AR955" s="5"/>
      <c r="AS955" s="5"/>
      <c r="AT955" s="5"/>
      <c r="AU955" s="112"/>
      <c r="AV955" s="112"/>
    </row>
    <row r="956" spans="1:48">
      <c r="A956" s="107"/>
      <c r="B956" s="107"/>
      <c r="C956" s="107"/>
      <c r="D956" s="113"/>
      <c r="E956" s="107"/>
      <c r="F956" s="109"/>
      <c r="G956" s="109"/>
      <c r="H956" s="107"/>
      <c r="I956" s="109"/>
      <c r="J956" s="107"/>
      <c r="K956" s="107"/>
      <c r="L956" s="107"/>
      <c r="M956" s="109"/>
      <c r="N956" s="108"/>
      <c r="O956" s="107"/>
      <c r="P956" s="107"/>
      <c r="Q956" s="107"/>
      <c r="R956" s="109"/>
      <c r="S956" s="107"/>
      <c r="T956" s="107"/>
      <c r="U956" s="110"/>
      <c r="V956" s="110"/>
      <c r="W956" s="107"/>
      <c r="X956" s="107"/>
      <c r="Y956" s="107"/>
      <c r="Z956" s="107"/>
      <c r="AA956" s="107"/>
      <c r="AB956" s="107"/>
      <c r="AC956" s="107"/>
      <c r="AD956" s="107"/>
      <c r="AE956" s="107"/>
      <c r="AF956" s="107"/>
      <c r="AG956" s="107"/>
      <c r="AH956" s="107"/>
      <c r="AI956" s="111"/>
      <c r="AJ956" s="111"/>
      <c r="AK956" s="111"/>
      <c r="AL956" s="111"/>
      <c r="AM956" s="112"/>
      <c r="AN956" s="112"/>
      <c r="AO956" s="5"/>
      <c r="AP956" s="112"/>
      <c r="AQ956" s="5"/>
      <c r="AR956" s="5"/>
      <c r="AS956" s="5"/>
      <c r="AT956" s="5"/>
      <c r="AU956" s="112"/>
      <c r="AV956" s="112"/>
    </row>
    <row r="957" spans="1:48">
      <c r="A957" s="107"/>
      <c r="B957" s="107"/>
      <c r="C957" s="107"/>
      <c r="D957" s="113"/>
      <c r="E957" s="107"/>
      <c r="F957" s="109"/>
      <c r="G957" s="109"/>
      <c r="H957" s="107"/>
      <c r="I957" s="109"/>
      <c r="J957" s="107"/>
      <c r="K957" s="107"/>
      <c r="L957" s="107"/>
      <c r="M957" s="109"/>
      <c r="N957" s="108"/>
      <c r="O957" s="107"/>
      <c r="P957" s="107"/>
      <c r="Q957" s="107"/>
      <c r="R957" s="109"/>
      <c r="S957" s="107"/>
      <c r="T957" s="107"/>
      <c r="U957" s="110"/>
      <c r="V957" s="110"/>
      <c r="W957" s="107"/>
      <c r="X957" s="107"/>
      <c r="Y957" s="107"/>
      <c r="Z957" s="107"/>
      <c r="AA957" s="107"/>
      <c r="AB957" s="107"/>
      <c r="AC957" s="107"/>
      <c r="AD957" s="107"/>
      <c r="AE957" s="107"/>
      <c r="AF957" s="107"/>
      <c r="AG957" s="107"/>
      <c r="AH957" s="107"/>
      <c r="AI957" s="111"/>
      <c r="AJ957" s="111"/>
      <c r="AK957" s="111"/>
      <c r="AL957" s="111"/>
      <c r="AM957" s="112"/>
      <c r="AN957" s="112"/>
      <c r="AO957" s="5"/>
      <c r="AP957" s="112"/>
      <c r="AQ957" s="5"/>
      <c r="AR957" s="5"/>
      <c r="AS957" s="5"/>
      <c r="AT957" s="5"/>
      <c r="AU957" s="112"/>
      <c r="AV957" s="112"/>
    </row>
    <row r="958" spans="1:48">
      <c r="A958" s="107"/>
      <c r="B958" s="107"/>
      <c r="C958" s="107"/>
      <c r="D958" s="113"/>
      <c r="E958" s="107"/>
      <c r="F958" s="109"/>
      <c r="G958" s="109"/>
      <c r="H958" s="107"/>
      <c r="I958" s="109"/>
      <c r="J958" s="107"/>
      <c r="K958" s="107"/>
      <c r="L958" s="107"/>
      <c r="M958" s="109"/>
      <c r="N958" s="108"/>
      <c r="O958" s="107"/>
      <c r="P958" s="107"/>
      <c r="Q958" s="107"/>
      <c r="R958" s="109"/>
      <c r="S958" s="107"/>
      <c r="T958" s="107"/>
      <c r="U958" s="110"/>
      <c r="V958" s="110"/>
      <c r="W958" s="107"/>
      <c r="X958" s="107"/>
      <c r="Y958" s="107"/>
      <c r="Z958" s="107"/>
      <c r="AA958" s="107"/>
      <c r="AB958" s="107"/>
      <c r="AC958" s="107"/>
      <c r="AD958" s="107"/>
      <c r="AE958" s="107"/>
      <c r="AF958" s="107"/>
      <c r="AG958" s="107"/>
      <c r="AH958" s="107"/>
      <c r="AI958" s="111"/>
      <c r="AJ958" s="111"/>
      <c r="AK958" s="111"/>
      <c r="AL958" s="111"/>
      <c r="AM958" s="112"/>
      <c r="AN958" s="112"/>
      <c r="AO958" s="5"/>
      <c r="AP958" s="112"/>
      <c r="AQ958" s="5"/>
      <c r="AR958" s="5"/>
      <c r="AS958" s="5"/>
      <c r="AT958" s="5"/>
      <c r="AU958" s="112"/>
      <c r="AV958" s="112"/>
    </row>
    <row r="959" spans="1:48">
      <c r="A959" s="107"/>
      <c r="B959" s="107"/>
      <c r="C959" s="107"/>
      <c r="D959" s="113"/>
      <c r="E959" s="107"/>
      <c r="F959" s="109"/>
      <c r="G959" s="109"/>
      <c r="H959" s="107"/>
      <c r="I959" s="109"/>
      <c r="J959" s="107"/>
      <c r="K959" s="107"/>
      <c r="L959" s="107"/>
      <c r="M959" s="109"/>
      <c r="N959" s="108"/>
      <c r="O959" s="107"/>
      <c r="P959" s="107"/>
      <c r="Q959" s="107"/>
      <c r="R959" s="109"/>
      <c r="S959" s="107"/>
      <c r="T959" s="107"/>
      <c r="U959" s="110"/>
      <c r="V959" s="110"/>
      <c r="W959" s="107"/>
      <c r="X959" s="107"/>
      <c r="Y959" s="107"/>
      <c r="Z959" s="107"/>
      <c r="AA959" s="107"/>
      <c r="AB959" s="107"/>
      <c r="AC959" s="107"/>
      <c r="AD959" s="107"/>
      <c r="AE959" s="107"/>
      <c r="AF959" s="107"/>
      <c r="AG959" s="107"/>
      <c r="AH959" s="107"/>
      <c r="AI959" s="111"/>
      <c r="AJ959" s="111"/>
      <c r="AK959" s="111"/>
      <c r="AL959" s="111"/>
      <c r="AM959" s="112"/>
      <c r="AN959" s="112"/>
      <c r="AO959" s="5"/>
      <c r="AP959" s="112"/>
      <c r="AQ959" s="5"/>
      <c r="AR959" s="5"/>
      <c r="AS959" s="5"/>
      <c r="AT959" s="5"/>
      <c r="AU959" s="112"/>
      <c r="AV959" s="112"/>
    </row>
    <row r="960" spans="1:48">
      <c r="A960" s="107"/>
      <c r="B960" s="107"/>
      <c r="C960" s="107"/>
      <c r="D960" s="113"/>
      <c r="E960" s="107"/>
      <c r="F960" s="109"/>
      <c r="G960" s="109"/>
      <c r="H960" s="107"/>
      <c r="I960" s="109"/>
      <c r="J960" s="107"/>
      <c r="K960" s="107"/>
      <c r="L960" s="107"/>
      <c r="M960" s="109"/>
      <c r="N960" s="108"/>
      <c r="O960" s="107"/>
      <c r="P960" s="107"/>
      <c r="Q960" s="107"/>
      <c r="R960" s="109"/>
      <c r="S960" s="107"/>
      <c r="T960" s="107"/>
      <c r="U960" s="110"/>
      <c r="V960" s="110"/>
      <c r="W960" s="107"/>
      <c r="X960" s="107"/>
      <c r="Y960" s="107"/>
      <c r="Z960" s="107"/>
      <c r="AA960" s="107"/>
      <c r="AB960" s="107"/>
      <c r="AC960" s="107"/>
      <c r="AD960" s="107"/>
      <c r="AE960" s="107"/>
      <c r="AF960" s="107"/>
      <c r="AG960" s="107"/>
      <c r="AH960" s="107"/>
      <c r="AI960" s="111"/>
      <c r="AJ960" s="111"/>
      <c r="AK960" s="111"/>
      <c r="AL960" s="111"/>
      <c r="AM960" s="112"/>
      <c r="AN960" s="112"/>
      <c r="AO960" s="5"/>
      <c r="AP960" s="112"/>
      <c r="AQ960" s="5"/>
      <c r="AR960" s="5"/>
      <c r="AS960" s="5"/>
      <c r="AT960" s="5"/>
      <c r="AU960" s="112"/>
      <c r="AV960" s="112"/>
    </row>
    <row r="961" spans="1:48">
      <c r="A961" s="107"/>
      <c r="B961" s="107"/>
      <c r="C961" s="107"/>
      <c r="D961" s="113"/>
      <c r="E961" s="107"/>
      <c r="F961" s="109"/>
      <c r="G961" s="109"/>
      <c r="H961" s="107"/>
      <c r="I961" s="109"/>
      <c r="J961" s="107"/>
      <c r="K961" s="107"/>
      <c r="L961" s="107"/>
      <c r="M961" s="109"/>
      <c r="N961" s="108"/>
      <c r="O961" s="107"/>
      <c r="P961" s="107"/>
      <c r="Q961" s="107"/>
      <c r="R961" s="109"/>
      <c r="S961" s="107"/>
      <c r="T961" s="107"/>
      <c r="U961" s="110"/>
      <c r="V961" s="110"/>
      <c r="W961" s="107"/>
      <c r="X961" s="107"/>
      <c r="Y961" s="107"/>
      <c r="Z961" s="107"/>
      <c r="AA961" s="107"/>
      <c r="AB961" s="107"/>
      <c r="AC961" s="107"/>
      <c r="AD961" s="107"/>
      <c r="AE961" s="107"/>
      <c r="AF961" s="107"/>
      <c r="AG961" s="107"/>
      <c r="AH961" s="107"/>
      <c r="AI961" s="111"/>
      <c r="AJ961" s="111"/>
      <c r="AK961" s="111"/>
      <c r="AL961" s="111"/>
      <c r="AM961" s="112"/>
      <c r="AN961" s="112"/>
      <c r="AO961" s="5"/>
      <c r="AP961" s="112"/>
      <c r="AQ961" s="5"/>
      <c r="AR961" s="5"/>
      <c r="AS961" s="5"/>
      <c r="AT961" s="5"/>
      <c r="AU961" s="112"/>
      <c r="AV961" s="112"/>
    </row>
    <row r="962" spans="1:48">
      <c r="A962" s="107"/>
      <c r="B962" s="107"/>
      <c r="C962" s="107"/>
      <c r="D962" s="113"/>
      <c r="E962" s="107"/>
      <c r="F962" s="109"/>
      <c r="G962" s="109"/>
      <c r="H962" s="107"/>
      <c r="I962" s="109"/>
      <c r="J962" s="107"/>
      <c r="K962" s="107"/>
      <c r="L962" s="107"/>
      <c r="M962" s="109"/>
      <c r="N962" s="108"/>
      <c r="O962" s="107"/>
      <c r="P962" s="107"/>
      <c r="Q962" s="107"/>
      <c r="R962" s="109"/>
      <c r="S962" s="107"/>
      <c r="T962" s="107"/>
      <c r="U962" s="110"/>
      <c r="V962" s="110"/>
      <c r="W962" s="107"/>
      <c r="X962" s="107"/>
      <c r="Y962" s="107"/>
      <c r="Z962" s="107"/>
      <c r="AA962" s="107"/>
      <c r="AB962" s="107"/>
      <c r="AC962" s="107"/>
      <c r="AD962" s="107"/>
      <c r="AE962" s="107"/>
      <c r="AF962" s="107"/>
      <c r="AG962" s="107"/>
      <c r="AH962" s="107"/>
      <c r="AI962" s="111"/>
      <c r="AJ962" s="111"/>
      <c r="AK962" s="111"/>
      <c r="AL962" s="111"/>
      <c r="AM962" s="112"/>
      <c r="AN962" s="112"/>
      <c r="AO962" s="5"/>
      <c r="AP962" s="112"/>
      <c r="AQ962" s="5"/>
      <c r="AR962" s="5"/>
      <c r="AS962" s="5"/>
      <c r="AT962" s="5"/>
      <c r="AU962" s="112"/>
      <c r="AV962" s="112"/>
    </row>
    <row r="963" spans="1:48">
      <c r="A963" s="107"/>
      <c r="B963" s="107"/>
      <c r="C963" s="107"/>
      <c r="D963" s="113"/>
      <c r="E963" s="107"/>
      <c r="F963" s="109"/>
      <c r="G963" s="109"/>
      <c r="H963" s="107"/>
      <c r="I963" s="109"/>
      <c r="J963" s="107"/>
      <c r="K963" s="107"/>
      <c r="L963" s="107"/>
      <c r="M963" s="109"/>
      <c r="N963" s="108"/>
      <c r="O963" s="107"/>
      <c r="P963" s="107"/>
      <c r="Q963" s="107"/>
      <c r="R963" s="109"/>
      <c r="S963" s="107"/>
      <c r="T963" s="107"/>
      <c r="U963" s="110"/>
      <c r="V963" s="110"/>
      <c r="W963" s="107"/>
      <c r="X963" s="107"/>
      <c r="Y963" s="107"/>
      <c r="Z963" s="107"/>
      <c r="AA963" s="107"/>
      <c r="AB963" s="107"/>
      <c r="AC963" s="107"/>
      <c r="AD963" s="107"/>
      <c r="AE963" s="107"/>
      <c r="AF963" s="107"/>
      <c r="AG963" s="107"/>
      <c r="AH963" s="107"/>
      <c r="AI963" s="111"/>
      <c r="AJ963" s="111"/>
      <c r="AK963" s="111"/>
      <c r="AL963" s="111"/>
      <c r="AM963" s="112"/>
      <c r="AN963" s="112"/>
      <c r="AO963" s="5"/>
      <c r="AP963" s="112"/>
      <c r="AQ963" s="5"/>
      <c r="AR963" s="5"/>
      <c r="AS963" s="5"/>
      <c r="AT963" s="5"/>
      <c r="AU963" s="112"/>
      <c r="AV963" s="112"/>
    </row>
    <row r="964" spans="1:48">
      <c r="A964" s="107"/>
      <c r="B964" s="107"/>
      <c r="C964" s="107"/>
      <c r="D964" s="113"/>
      <c r="E964" s="107"/>
      <c r="F964" s="109"/>
      <c r="G964" s="109"/>
      <c r="H964" s="107"/>
      <c r="I964" s="109"/>
      <c r="J964" s="107"/>
      <c r="K964" s="107"/>
      <c r="L964" s="107"/>
      <c r="M964" s="109"/>
      <c r="N964" s="108"/>
      <c r="O964" s="107"/>
      <c r="P964" s="107"/>
      <c r="Q964" s="107"/>
      <c r="R964" s="109"/>
      <c r="S964" s="107"/>
      <c r="T964" s="107"/>
      <c r="U964" s="110"/>
      <c r="V964" s="110"/>
      <c r="W964" s="107"/>
      <c r="X964" s="107"/>
      <c r="Y964" s="107"/>
      <c r="Z964" s="107"/>
      <c r="AA964" s="107"/>
      <c r="AB964" s="107"/>
      <c r="AC964" s="107"/>
      <c r="AD964" s="107"/>
      <c r="AE964" s="107"/>
      <c r="AF964" s="107"/>
      <c r="AG964" s="107"/>
      <c r="AH964" s="107"/>
      <c r="AI964" s="111"/>
      <c r="AJ964" s="111"/>
      <c r="AK964" s="111"/>
      <c r="AL964" s="111"/>
      <c r="AM964" s="112"/>
      <c r="AN964" s="112"/>
      <c r="AO964" s="5"/>
      <c r="AP964" s="112"/>
      <c r="AQ964" s="5"/>
      <c r="AR964" s="5"/>
      <c r="AS964" s="5"/>
      <c r="AT964" s="5"/>
      <c r="AU964" s="112"/>
      <c r="AV964" s="112"/>
    </row>
    <row r="965" spans="1:48">
      <c r="A965" s="107"/>
      <c r="B965" s="107"/>
      <c r="C965" s="107"/>
      <c r="D965" s="113"/>
      <c r="E965" s="107"/>
      <c r="F965" s="109"/>
      <c r="G965" s="109"/>
      <c r="H965" s="107"/>
      <c r="I965" s="109"/>
      <c r="J965" s="107"/>
      <c r="K965" s="107"/>
      <c r="L965" s="107"/>
      <c r="M965" s="109"/>
      <c r="N965" s="108"/>
      <c r="O965" s="107"/>
      <c r="P965" s="107"/>
      <c r="Q965" s="107"/>
      <c r="R965" s="109"/>
      <c r="S965" s="107"/>
      <c r="T965" s="107"/>
      <c r="U965" s="110"/>
      <c r="V965" s="110"/>
      <c r="W965" s="107"/>
      <c r="X965" s="107"/>
      <c r="Y965" s="107"/>
      <c r="Z965" s="107"/>
      <c r="AA965" s="107"/>
      <c r="AB965" s="107"/>
      <c r="AC965" s="107"/>
      <c r="AD965" s="107"/>
      <c r="AE965" s="107"/>
      <c r="AF965" s="107"/>
      <c r="AG965" s="107"/>
      <c r="AH965" s="107"/>
      <c r="AI965" s="111"/>
      <c r="AJ965" s="111"/>
      <c r="AK965" s="111"/>
      <c r="AL965" s="111"/>
      <c r="AM965" s="112"/>
      <c r="AN965" s="112"/>
      <c r="AO965" s="5"/>
      <c r="AP965" s="112"/>
      <c r="AQ965" s="5"/>
      <c r="AR965" s="5"/>
      <c r="AS965" s="5"/>
      <c r="AT965" s="5"/>
      <c r="AU965" s="112"/>
      <c r="AV965" s="112"/>
    </row>
    <row r="966" spans="1:48">
      <c r="A966" s="107"/>
      <c r="B966" s="107"/>
      <c r="C966" s="107"/>
      <c r="D966" s="113"/>
      <c r="E966" s="107"/>
      <c r="F966" s="109"/>
      <c r="G966" s="109"/>
      <c r="H966" s="107"/>
      <c r="I966" s="109"/>
      <c r="J966" s="107"/>
      <c r="K966" s="107"/>
      <c r="L966" s="107"/>
      <c r="M966" s="109"/>
      <c r="N966" s="108"/>
      <c r="O966" s="107"/>
      <c r="P966" s="107"/>
      <c r="Q966" s="107"/>
      <c r="R966" s="109"/>
      <c r="S966" s="107"/>
      <c r="T966" s="107"/>
      <c r="U966" s="110"/>
      <c r="V966" s="110"/>
      <c r="W966" s="107"/>
      <c r="X966" s="107"/>
      <c r="Y966" s="107"/>
      <c r="Z966" s="107"/>
      <c r="AA966" s="107"/>
      <c r="AB966" s="107"/>
      <c r="AC966" s="107"/>
      <c r="AD966" s="107"/>
      <c r="AE966" s="107"/>
      <c r="AF966" s="107"/>
      <c r="AG966" s="107"/>
      <c r="AH966" s="107"/>
      <c r="AI966" s="111"/>
      <c r="AJ966" s="111"/>
      <c r="AK966" s="111"/>
      <c r="AL966" s="111"/>
      <c r="AM966" s="112"/>
      <c r="AN966" s="112"/>
      <c r="AO966" s="5"/>
      <c r="AP966" s="112"/>
      <c r="AQ966" s="5"/>
      <c r="AR966" s="5"/>
      <c r="AS966" s="5"/>
      <c r="AT966" s="5"/>
      <c r="AU966" s="112"/>
      <c r="AV966" s="112"/>
    </row>
    <row r="967" spans="1:48">
      <c r="A967" s="107"/>
      <c r="B967" s="107"/>
      <c r="C967" s="107"/>
      <c r="D967" s="113"/>
      <c r="E967" s="107"/>
      <c r="F967" s="109"/>
      <c r="G967" s="109"/>
      <c r="H967" s="107"/>
      <c r="I967" s="109"/>
      <c r="J967" s="107"/>
      <c r="K967" s="107"/>
      <c r="L967" s="107"/>
      <c r="M967" s="109"/>
      <c r="N967" s="108"/>
      <c r="O967" s="107"/>
      <c r="P967" s="107"/>
      <c r="Q967" s="107"/>
      <c r="R967" s="109"/>
      <c r="S967" s="107"/>
      <c r="T967" s="107"/>
      <c r="U967" s="110"/>
      <c r="V967" s="110"/>
      <c r="W967" s="107"/>
      <c r="X967" s="107"/>
      <c r="Y967" s="107"/>
      <c r="Z967" s="107"/>
      <c r="AA967" s="107"/>
      <c r="AB967" s="107"/>
      <c r="AC967" s="107"/>
      <c r="AD967" s="107"/>
      <c r="AE967" s="107"/>
      <c r="AF967" s="107"/>
      <c r="AG967" s="107"/>
      <c r="AH967" s="107"/>
      <c r="AI967" s="111"/>
      <c r="AJ967" s="111"/>
      <c r="AK967" s="111"/>
      <c r="AL967" s="111"/>
      <c r="AM967" s="112"/>
      <c r="AN967" s="112"/>
      <c r="AO967" s="5"/>
      <c r="AP967" s="112"/>
      <c r="AQ967" s="5"/>
      <c r="AR967" s="5"/>
      <c r="AS967" s="5"/>
      <c r="AT967" s="5"/>
      <c r="AU967" s="112"/>
      <c r="AV967" s="112"/>
    </row>
    <row r="968" spans="1:48">
      <c r="A968" s="107"/>
      <c r="B968" s="107"/>
      <c r="C968" s="107"/>
      <c r="D968" s="113"/>
      <c r="E968" s="107"/>
      <c r="F968" s="109"/>
      <c r="G968" s="109"/>
      <c r="H968" s="107"/>
      <c r="I968" s="109"/>
      <c r="J968" s="107"/>
      <c r="K968" s="107"/>
      <c r="L968" s="107"/>
      <c r="M968" s="109"/>
      <c r="N968" s="108"/>
      <c r="O968" s="107"/>
      <c r="P968" s="107"/>
      <c r="Q968" s="107"/>
      <c r="R968" s="109"/>
      <c r="S968" s="107"/>
      <c r="T968" s="107"/>
      <c r="U968" s="110"/>
      <c r="V968" s="110"/>
      <c r="W968" s="107"/>
      <c r="X968" s="107"/>
      <c r="Y968" s="107"/>
      <c r="Z968" s="107"/>
      <c r="AA968" s="107"/>
      <c r="AB968" s="107"/>
      <c r="AC968" s="107"/>
      <c r="AD968" s="107"/>
      <c r="AE968" s="107"/>
      <c r="AF968" s="107"/>
      <c r="AG968" s="107"/>
      <c r="AH968" s="107"/>
      <c r="AI968" s="111"/>
      <c r="AJ968" s="111"/>
      <c r="AK968" s="111"/>
      <c r="AL968" s="111"/>
      <c r="AM968" s="112"/>
      <c r="AN968" s="112"/>
      <c r="AO968" s="5"/>
      <c r="AP968" s="112"/>
      <c r="AQ968" s="5"/>
      <c r="AR968" s="5"/>
      <c r="AS968" s="5"/>
      <c r="AT968" s="5"/>
      <c r="AU968" s="112"/>
      <c r="AV968" s="112"/>
    </row>
    <row r="969" spans="1:48">
      <c r="A969" s="107"/>
      <c r="B969" s="107"/>
      <c r="C969" s="107"/>
      <c r="D969" s="113"/>
      <c r="E969" s="107"/>
      <c r="F969" s="109"/>
      <c r="G969" s="109"/>
      <c r="H969" s="107"/>
      <c r="I969" s="109"/>
      <c r="J969" s="107"/>
      <c r="K969" s="107"/>
      <c r="L969" s="107"/>
      <c r="M969" s="109"/>
      <c r="N969" s="108"/>
      <c r="O969" s="107"/>
      <c r="P969" s="107"/>
      <c r="Q969" s="107"/>
      <c r="R969" s="109"/>
      <c r="S969" s="107"/>
      <c r="T969" s="107"/>
      <c r="U969" s="110"/>
      <c r="V969" s="110"/>
      <c r="W969" s="107"/>
      <c r="X969" s="107"/>
      <c r="Y969" s="107"/>
      <c r="Z969" s="107"/>
      <c r="AA969" s="107"/>
      <c r="AB969" s="107"/>
      <c r="AC969" s="107"/>
      <c r="AD969" s="107"/>
      <c r="AE969" s="107"/>
      <c r="AF969" s="107"/>
      <c r="AG969" s="107"/>
      <c r="AH969" s="107"/>
      <c r="AI969" s="111"/>
      <c r="AJ969" s="111"/>
      <c r="AK969" s="111"/>
      <c r="AL969" s="111"/>
      <c r="AM969" s="112"/>
      <c r="AN969" s="112"/>
      <c r="AO969" s="5"/>
      <c r="AP969" s="112"/>
      <c r="AQ969" s="5"/>
      <c r="AR969" s="5"/>
      <c r="AS969" s="5"/>
      <c r="AT969" s="5"/>
      <c r="AU969" s="112"/>
      <c r="AV969" s="112"/>
    </row>
    <row r="970" spans="1:48">
      <c r="A970" s="107"/>
      <c r="B970" s="107"/>
      <c r="C970" s="107"/>
      <c r="D970" s="113"/>
      <c r="E970" s="107"/>
      <c r="F970" s="109"/>
      <c r="G970" s="109"/>
      <c r="H970" s="107"/>
      <c r="I970" s="109"/>
      <c r="J970" s="107"/>
      <c r="K970" s="107"/>
      <c r="L970" s="107"/>
      <c r="M970" s="109"/>
      <c r="N970" s="108"/>
      <c r="O970" s="107"/>
      <c r="P970" s="107"/>
      <c r="Q970" s="107"/>
      <c r="R970" s="109"/>
      <c r="S970" s="107"/>
      <c r="T970" s="107"/>
      <c r="U970" s="110"/>
      <c r="V970" s="110"/>
      <c r="W970" s="107"/>
      <c r="X970" s="107"/>
      <c r="Y970" s="107"/>
      <c r="Z970" s="107"/>
      <c r="AA970" s="107"/>
      <c r="AB970" s="107"/>
      <c r="AC970" s="107"/>
      <c r="AD970" s="107"/>
      <c r="AE970" s="107"/>
      <c r="AF970" s="107"/>
      <c r="AG970" s="107"/>
      <c r="AH970" s="107"/>
      <c r="AI970" s="111"/>
      <c r="AJ970" s="111"/>
      <c r="AK970" s="111"/>
      <c r="AL970" s="111"/>
      <c r="AM970" s="112"/>
      <c r="AN970" s="112"/>
      <c r="AO970" s="5"/>
      <c r="AP970" s="112"/>
      <c r="AQ970" s="5"/>
      <c r="AR970" s="5"/>
      <c r="AS970" s="5"/>
      <c r="AT970" s="5"/>
      <c r="AU970" s="112"/>
      <c r="AV970" s="112"/>
    </row>
    <row r="971" spans="1:48">
      <c r="A971" s="107"/>
      <c r="B971" s="107"/>
      <c r="C971" s="107"/>
      <c r="D971" s="113"/>
      <c r="E971" s="107"/>
      <c r="F971" s="109"/>
      <c r="G971" s="109"/>
      <c r="H971" s="107"/>
      <c r="I971" s="109"/>
      <c r="J971" s="107"/>
      <c r="K971" s="107"/>
      <c r="L971" s="107"/>
      <c r="M971" s="109"/>
      <c r="N971" s="108"/>
      <c r="O971" s="107"/>
      <c r="P971" s="107"/>
      <c r="Q971" s="107"/>
      <c r="R971" s="109"/>
      <c r="S971" s="107"/>
      <c r="T971" s="107"/>
      <c r="U971" s="110"/>
      <c r="V971" s="110"/>
      <c r="W971" s="107"/>
      <c r="X971" s="107"/>
      <c r="Y971" s="107"/>
      <c r="Z971" s="107"/>
      <c r="AA971" s="107"/>
      <c r="AB971" s="107"/>
      <c r="AC971" s="107"/>
      <c r="AD971" s="107"/>
      <c r="AE971" s="107"/>
      <c r="AF971" s="107"/>
      <c r="AG971" s="107"/>
      <c r="AH971" s="107"/>
      <c r="AI971" s="111"/>
      <c r="AJ971" s="111"/>
      <c r="AK971" s="111"/>
      <c r="AL971" s="111"/>
      <c r="AM971" s="112"/>
      <c r="AN971" s="112"/>
      <c r="AO971" s="5"/>
      <c r="AP971" s="112"/>
      <c r="AQ971" s="5"/>
      <c r="AR971" s="5"/>
      <c r="AS971" s="5"/>
      <c r="AT971" s="5"/>
      <c r="AU971" s="112"/>
      <c r="AV971" s="112"/>
    </row>
    <row r="972" spans="1:48">
      <c r="A972" s="107"/>
      <c r="B972" s="107"/>
      <c r="C972" s="107"/>
      <c r="D972" s="113"/>
      <c r="E972" s="107"/>
      <c r="F972" s="109"/>
      <c r="G972" s="109"/>
      <c r="H972" s="107"/>
      <c r="I972" s="109"/>
      <c r="J972" s="107"/>
      <c r="K972" s="107"/>
      <c r="L972" s="107"/>
      <c r="M972" s="109"/>
      <c r="N972" s="108"/>
      <c r="O972" s="107"/>
      <c r="P972" s="107"/>
      <c r="Q972" s="107"/>
      <c r="R972" s="109"/>
      <c r="S972" s="107"/>
      <c r="T972" s="107"/>
      <c r="U972" s="110"/>
      <c r="V972" s="110"/>
      <c r="W972" s="107"/>
      <c r="X972" s="107"/>
      <c r="Y972" s="107"/>
      <c r="Z972" s="107"/>
      <c r="AA972" s="107"/>
      <c r="AB972" s="107"/>
      <c r="AC972" s="107"/>
      <c r="AD972" s="107"/>
      <c r="AE972" s="107"/>
      <c r="AF972" s="107"/>
      <c r="AG972" s="107"/>
      <c r="AH972" s="107"/>
      <c r="AI972" s="111"/>
      <c r="AJ972" s="111"/>
      <c r="AK972" s="111"/>
      <c r="AL972" s="111"/>
      <c r="AM972" s="112"/>
      <c r="AN972" s="112"/>
      <c r="AO972" s="5"/>
      <c r="AP972" s="112"/>
      <c r="AQ972" s="5"/>
      <c r="AR972" s="5"/>
      <c r="AS972" s="5"/>
      <c r="AT972" s="5"/>
      <c r="AU972" s="112"/>
      <c r="AV972" s="112"/>
    </row>
    <row r="973" spans="1:48">
      <c r="A973" s="107"/>
      <c r="B973" s="107"/>
      <c r="C973" s="107"/>
      <c r="D973" s="113"/>
      <c r="E973" s="107"/>
      <c r="F973" s="109"/>
      <c r="G973" s="109"/>
      <c r="H973" s="107"/>
      <c r="I973" s="109"/>
      <c r="J973" s="107"/>
      <c r="K973" s="107"/>
      <c r="L973" s="107"/>
      <c r="M973" s="109"/>
      <c r="N973" s="108"/>
      <c r="O973" s="107"/>
      <c r="P973" s="107"/>
      <c r="Q973" s="107"/>
      <c r="R973" s="109"/>
      <c r="S973" s="107"/>
      <c r="T973" s="107"/>
      <c r="U973" s="110"/>
      <c r="V973" s="110"/>
      <c r="W973" s="107"/>
      <c r="X973" s="107"/>
      <c r="Y973" s="107"/>
      <c r="Z973" s="107"/>
      <c r="AA973" s="107"/>
      <c r="AB973" s="107"/>
      <c r="AC973" s="107"/>
      <c r="AD973" s="107"/>
      <c r="AE973" s="107"/>
      <c r="AF973" s="107"/>
      <c r="AG973" s="107"/>
      <c r="AH973" s="107"/>
      <c r="AI973" s="111"/>
      <c r="AJ973" s="111"/>
      <c r="AK973" s="111"/>
      <c r="AL973" s="111"/>
      <c r="AM973" s="112"/>
      <c r="AN973" s="112"/>
      <c r="AO973" s="5"/>
      <c r="AP973" s="112"/>
      <c r="AQ973" s="5"/>
      <c r="AR973" s="5"/>
      <c r="AS973" s="5"/>
      <c r="AT973" s="5"/>
      <c r="AU973" s="112"/>
      <c r="AV973" s="112"/>
    </row>
    <row r="974" spans="1:48">
      <c r="A974" s="107"/>
      <c r="B974" s="107"/>
      <c r="C974" s="107"/>
      <c r="D974" s="113"/>
      <c r="E974" s="107"/>
      <c r="F974" s="109"/>
      <c r="G974" s="109"/>
      <c r="H974" s="107"/>
      <c r="I974" s="109"/>
      <c r="J974" s="107"/>
      <c r="K974" s="107"/>
      <c r="L974" s="107"/>
      <c r="M974" s="109"/>
      <c r="N974" s="108"/>
      <c r="O974" s="107"/>
      <c r="P974" s="107"/>
      <c r="Q974" s="107"/>
      <c r="R974" s="109"/>
      <c r="S974" s="107"/>
      <c r="T974" s="107"/>
      <c r="U974" s="110"/>
      <c r="V974" s="110"/>
      <c r="W974" s="107"/>
      <c r="X974" s="107"/>
      <c r="Y974" s="107"/>
      <c r="Z974" s="107"/>
      <c r="AA974" s="107"/>
      <c r="AB974" s="107"/>
      <c r="AC974" s="107"/>
      <c r="AD974" s="107"/>
      <c r="AE974" s="107"/>
      <c r="AF974" s="107"/>
      <c r="AG974" s="107"/>
      <c r="AH974" s="107"/>
      <c r="AI974" s="111"/>
      <c r="AJ974" s="111"/>
      <c r="AK974" s="111"/>
      <c r="AL974" s="111"/>
      <c r="AM974" s="112"/>
      <c r="AN974" s="112"/>
      <c r="AO974" s="5"/>
      <c r="AP974" s="112"/>
      <c r="AQ974" s="5"/>
      <c r="AR974" s="5"/>
      <c r="AS974" s="5"/>
      <c r="AT974" s="5"/>
      <c r="AU974" s="112"/>
      <c r="AV974" s="112"/>
    </row>
    <row r="975" spans="1:48">
      <c r="A975" s="107"/>
      <c r="B975" s="107"/>
      <c r="C975" s="107"/>
      <c r="D975" s="113"/>
      <c r="E975" s="107"/>
      <c r="F975" s="109"/>
      <c r="G975" s="109"/>
      <c r="H975" s="107"/>
      <c r="I975" s="109"/>
      <c r="J975" s="107"/>
      <c r="K975" s="107"/>
      <c r="L975" s="107"/>
      <c r="M975" s="109"/>
      <c r="N975" s="108"/>
      <c r="O975" s="107"/>
      <c r="P975" s="107"/>
      <c r="Q975" s="107"/>
      <c r="R975" s="109"/>
      <c r="S975" s="107"/>
      <c r="T975" s="107"/>
      <c r="U975" s="110"/>
      <c r="V975" s="110"/>
      <c r="W975" s="107"/>
      <c r="X975" s="107"/>
      <c r="Y975" s="107"/>
      <c r="Z975" s="107"/>
      <c r="AA975" s="107"/>
      <c r="AB975" s="107"/>
      <c r="AC975" s="107"/>
      <c r="AD975" s="107"/>
      <c r="AE975" s="107"/>
      <c r="AF975" s="107"/>
      <c r="AG975" s="107"/>
      <c r="AH975" s="107"/>
      <c r="AI975" s="111"/>
      <c r="AJ975" s="111"/>
      <c r="AK975" s="111"/>
      <c r="AL975" s="111"/>
      <c r="AM975" s="112"/>
      <c r="AN975" s="112"/>
      <c r="AO975" s="5"/>
      <c r="AP975" s="112"/>
      <c r="AQ975" s="5"/>
      <c r="AR975" s="5"/>
      <c r="AS975" s="5"/>
      <c r="AT975" s="5"/>
      <c r="AU975" s="112"/>
      <c r="AV975" s="112"/>
    </row>
    <row r="976" spans="1:48">
      <c r="A976" s="107"/>
      <c r="B976" s="107"/>
      <c r="C976" s="107"/>
      <c r="D976" s="113"/>
      <c r="E976" s="107"/>
      <c r="F976" s="109"/>
      <c r="G976" s="109"/>
      <c r="H976" s="107"/>
      <c r="I976" s="109"/>
      <c r="J976" s="107"/>
      <c r="K976" s="107"/>
      <c r="L976" s="107"/>
      <c r="M976" s="109"/>
      <c r="N976" s="108"/>
      <c r="O976" s="107"/>
      <c r="P976" s="107"/>
      <c r="Q976" s="107"/>
      <c r="R976" s="109"/>
      <c r="S976" s="107"/>
      <c r="T976" s="107"/>
      <c r="U976" s="110"/>
      <c r="V976" s="110"/>
      <c r="W976" s="107"/>
      <c r="X976" s="107"/>
      <c r="Y976" s="107"/>
      <c r="Z976" s="107"/>
      <c r="AA976" s="107"/>
      <c r="AB976" s="107"/>
      <c r="AC976" s="107"/>
      <c r="AD976" s="107"/>
      <c r="AE976" s="107"/>
      <c r="AF976" s="107"/>
      <c r="AG976" s="107"/>
      <c r="AH976" s="107"/>
      <c r="AI976" s="111"/>
      <c r="AJ976" s="111"/>
      <c r="AK976" s="111"/>
      <c r="AL976" s="111"/>
      <c r="AM976" s="112"/>
      <c r="AN976" s="112"/>
      <c r="AO976" s="5"/>
      <c r="AP976" s="112"/>
      <c r="AQ976" s="5"/>
      <c r="AR976" s="5"/>
      <c r="AS976" s="5"/>
      <c r="AT976" s="5"/>
      <c r="AU976" s="112"/>
      <c r="AV976" s="112"/>
    </row>
    <row r="977" spans="1:48">
      <c r="A977" s="107"/>
      <c r="B977" s="107"/>
      <c r="C977" s="107"/>
      <c r="D977" s="113"/>
      <c r="E977" s="107"/>
      <c r="F977" s="109"/>
      <c r="G977" s="109"/>
      <c r="H977" s="107"/>
      <c r="I977" s="109"/>
      <c r="J977" s="107"/>
      <c r="K977" s="107"/>
      <c r="L977" s="107"/>
      <c r="M977" s="109"/>
      <c r="N977" s="108"/>
      <c r="O977" s="107"/>
      <c r="P977" s="107"/>
      <c r="Q977" s="107"/>
      <c r="R977" s="109"/>
      <c r="S977" s="107"/>
      <c r="T977" s="107"/>
      <c r="U977" s="110"/>
      <c r="V977" s="110"/>
      <c r="W977" s="107"/>
      <c r="X977" s="107"/>
      <c r="Y977" s="107"/>
      <c r="Z977" s="107"/>
      <c r="AA977" s="107"/>
      <c r="AB977" s="107"/>
      <c r="AC977" s="107"/>
      <c r="AD977" s="107"/>
      <c r="AE977" s="107"/>
      <c r="AF977" s="107"/>
      <c r="AG977" s="107"/>
      <c r="AH977" s="107"/>
      <c r="AI977" s="111"/>
      <c r="AJ977" s="111"/>
      <c r="AK977" s="111"/>
      <c r="AL977" s="111"/>
      <c r="AM977" s="112"/>
      <c r="AN977" s="112"/>
      <c r="AO977" s="5"/>
      <c r="AP977" s="112"/>
      <c r="AQ977" s="5"/>
      <c r="AR977" s="5"/>
      <c r="AS977" s="5"/>
      <c r="AT977" s="5"/>
      <c r="AU977" s="112"/>
      <c r="AV977" s="112"/>
    </row>
    <row r="978" spans="1:48">
      <c r="A978" s="107"/>
      <c r="B978" s="107"/>
      <c r="C978" s="107"/>
      <c r="D978" s="113"/>
      <c r="E978" s="107"/>
      <c r="F978" s="109"/>
      <c r="G978" s="109"/>
      <c r="H978" s="107"/>
      <c r="I978" s="109"/>
      <c r="J978" s="107"/>
      <c r="K978" s="107"/>
      <c r="L978" s="107"/>
      <c r="M978" s="109"/>
      <c r="N978" s="108"/>
      <c r="O978" s="107"/>
      <c r="P978" s="107"/>
      <c r="Q978" s="107"/>
      <c r="R978" s="109"/>
      <c r="S978" s="107"/>
      <c r="T978" s="107"/>
      <c r="U978" s="110"/>
      <c r="V978" s="110"/>
      <c r="W978" s="107"/>
      <c r="X978" s="107"/>
      <c r="Y978" s="107"/>
      <c r="Z978" s="107"/>
      <c r="AA978" s="107"/>
      <c r="AB978" s="107"/>
      <c r="AC978" s="107"/>
      <c r="AD978" s="107"/>
      <c r="AE978" s="107"/>
      <c r="AF978" s="107"/>
      <c r="AG978" s="107"/>
      <c r="AH978" s="107"/>
      <c r="AI978" s="111"/>
      <c r="AJ978" s="111"/>
      <c r="AK978" s="111"/>
      <c r="AL978" s="111"/>
      <c r="AM978" s="112"/>
      <c r="AN978" s="112"/>
      <c r="AO978" s="5"/>
      <c r="AP978" s="112"/>
      <c r="AQ978" s="5"/>
      <c r="AR978" s="5"/>
      <c r="AS978" s="5"/>
      <c r="AT978" s="5"/>
      <c r="AU978" s="112"/>
      <c r="AV978" s="112"/>
    </row>
    <row r="979" spans="1:48">
      <c r="A979" s="107"/>
      <c r="B979" s="107"/>
      <c r="C979" s="107"/>
      <c r="D979" s="113"/>
      <c r="E979" s="107"/>
      <c r="F979" s="109"/>
      <c r="G979" s="109"/>
      <c r="H979" s="107"/>
      <c r="I979" s="109"/>
      <c r="J979" s="107"/>
      <c r="K979" s="107"/>
      <c r="L979" s="107"/>
      <c r="M979" s="109"/>
      <c r="N979" s="108"/>
      <c r="O979" s="107"/>
      <c r="P979" s="107"/>
      <c r="Q979" s="107"/>
      <c r="R979" s="109"/>
      <c r="S979" s="107"/>
      <c r="T979" s="107"/>
      <c r="U979" s="110"/>
      <c r="V979" s="110"/>
      <c r="W979" s="107"/>
      <c r="X979" s="107"/>
      <c r="Y979" s="107"/>
      <c r="Z979" s="107"/>
      <c r="AA979" s="107"/>
      <c r="AB979" s="107"/>
      <c r="AC979" s="107"/>
      <c r="AD979" s="107"/>
      <c r="AE979" s="107"/>
      <c r="AF979" s="107"/>
      <c r="AG979" s="107"/>
      <c r="AH979" s="107"/>
      <c r="AI979" s="111"/>
      <c r="AJ979" s="111"/>
      <c r="AK979" s="111"/>
      <c r="AL979" s="111"/>
      <c r="AM979" s="112"/>
      <c r="AN979" s="112"/>
      <c r="AO979" s="5"/>
      <c r="AP979" s="112"/>
      <c r="AQ979" s="5"/>
      <c r="AR979" s="5"/>
      <c r="AS979" s="5"/>
      <c r="AT979" s="5"/>
      <c r="AU979" s="112"/>
      <c r="AV979" s="112"/>
    </row>
    <row r="980" spans="1:48">
      <c r="A980" s="107"/>
      <c r="B980" s="107"/>
      <c r="C980" s="107"/>
      <c r="D980" s="113"/>
      <c r="E980" s="107"/>
      <c r="F980" s="109"/>
      <c r="G980" s="109"/>
      <c r="H980" s="107"/>
      <c r="I980" s="109"/>
      <c r="J980" s="107"/>
      <c r="K980" s="107"/>
      <c r="L980" s="107"/>
      <c r="M980" s="109"/>
      <c r="N980" s="108"/>
      <c r="O980" s="107"/>
      <c r="P980" s="107"/>
      <c r="Q980" s="107"/>
      <c r="R980" s="109"/>
      <c r="S980" s="107"/>
      <c r="T980" s="107"/>
      <c r="U980" s="110"/>
      <c r="V980" s="110"/>
      <c r="W980" s="107"/>
      <c r="X980" s="107"/>
      <c r="Y980" s="107"/>
      <c r="Z980" s="107"/>
      <c r="AA980" s="107"/>
      <c r="AB980" s="107"/>
      <c r="AC980" s="107"/>
      <c r="AD980" s="107"/>
      <c r="AE980" s="107"/>
      <c r="AF980" s="107"/>
      <c r="AG980" s="107"/>
      <c r="AH980" s="107"/>
      <c r="AI980" s="111"/>
      <c r="AJ980" s="111"/>
      <c r="AK980" s="111"/>
      <c r="AL980" s="111"/>
      <c r="AM980" s="112"/>
      <c r="AN980" s="112"/>
      <c r="AO980" s="5"/>
      <c r="AP980" s="112"/>
      <c r="AQ980" s="5"/>
      <c r="AR980" s="5"/>
      <c r="AS980" s="5"/>
      <c r="AT980" s="5"/>
      <c r="AU980" s="112"/>
      <c r="AV980" s="112"/>
    </row>
    <row r="981" spans="1:48">
      <c r="A981" s="107"/>
      <c r="B981" s="107"/>
      <c r="C981" s="107"/>
      <c r="D981" s="113"/>
      <c r="E981" s="107"/>
      <c r="F981" s="109"/>
      <c r="G981" s="109"/>
      <c r="H981" s="107"/>
      <c r="I981" s="109"/>
      <c r="J981" s="107"/>
      <c r="K981" s="107"/>
      <c r="L981" s="107"/>
      <c r="M981" s="109"/>
      <c r="N981" s="108"/>
      <c r="O981" s="107"/>
      <c r="P981" s="107"/>
      <c r="Q981" s="107"/>
      <c r="R981" s="109"/>
      <c r="S981" s="107"/>
      <c r="T981" s="107"/>
      <c r="U981" s="110"/>
      <c r="V981" s="110"/>
      <c r="W981" s="107"/>
      <c r="X981" s="107"/>
      <c r="Y981" s="107"/>
      <c r="Z981" s="107"/>
      <c r="AA981" s="107"/>
      <c r="AB981" s="107"/>
      <c r="AC981" s="107"/>
      <c r="AD981" s="107"/>
      <c r="AE981" s="107"/>
      <c r="AF981" s="107"/>
      <c r="AG981" s="107"/>
      <c r="AH981" s="107"/>
      <c r="AI981" s="111"/>
      <c r="AJ981" s="111"/>
      <c r="AK981" s="111"/>
      <c r="AL981" s="111"/>
      <c r="AM981" s="112"/>
      <c r="AN981" s="112"/>
      <c r="AO981" s="5"/>
      <c r="AP981" s="112"/>
      <c r="AQ981" s="5"/>
      <c r="AR981" s="5"/>
      <c r="AS981" s="5"/>
      <c r="AT981" s="5"/>
      <c r="AU981" s="112"/>
      <c r="AV981" s="112"/>
    </row>
    <row r="982" spans="1:48">
      <c r="A982" s="107"/>
      <c r="B982" s="107"/>
      <c r="C982" s="107"/>
      <c r="D982" s="113"/>
      <c r="E982" s="107"/>
      <c r="F982" s="109"/>
      <c r="G982" s="109"/>
      <c r="H982" s="107"/>
      <c r="I982" s="109"/>
      <c r="J982" s="107"/>
      <c r="K982" s="107"/>
      <c r="L982" s="107"/>
      <c r="M982" s="109"/>
      <c r="N982" s="108"/>
      <c r="O982" s="107"/>
      <c r="P982" s="107"/>
      <c r="Q982" s="107"/>
      <c r="R982" s="109"/>
      <c r="S982" s="107"/>
      <c r="T982" s="107"/>
      <c r="U982" s="110"/>
      <c r="V982" s="110"/>
      <c r="W982" s="107"/>
      <c r="X982" s="107"/>
      <c r="Y982" s="107"/>
      <c r="Z982" s="107"/>
      <c r="AA982" s="107"/>
      <c r="AB982" s="107"/>
      <c r="AC982" s="107"/>
      <c r="AD982" s="107"/>
      <c r="AE982" s="107"/>
      <c r="AF982" s="107"/>
      <c r="AG982" s="107"/>
      <c r="AH982" s="107"/>
      <c r="AI982" s="111"/>
      <c r="AJ982" s="111"/>
      <c r="AK982" s="111"/>
      <c r="AL982" s="111"/>
      <c r="AM982" s="112"/>
      <c r="AN982" s="112"/>
      <c r="AO982" s="5"/>
      <c r="AP982" s="112"/>
      <c r="AQ982" s="5"/>
      <c r="AR982" s="5"/>
      <c r="AS982" s="5"/>
      <c r="AT982" s="5"/>
      <c r="AU982" s="112"/>
      <c r="AV982" s="112"/>
    </row>
    <row r="983" spans="1:48">
      <c r="A983" s="107"/>
      <c r="B983" s="107"/>
      <c r="C983" s="107"/>
      <c r="D983" s="113"/>
      <c r="E983" s="107"/>
      <c r="F983" s="109"/>
      <c r="G983" s="109"/>
      <c r="H983" s="107"/>
      <c r="I983" s="109"/>
      <c r="J983" s="107"/>
      <c r="K983" s="107"/>
      <c r="L983" s="107"/>
      <c r="M983" s="109"/>
      <c r="N983" s="108"/>
      <c r="O983" s="107"/>
      <c r="P983" s="107"/>
      <c r="Q983" s="107"/>
      <c r="R983" s="109"/>
      <c r="S983" s="107"/>
      <c r="T983" s="107"/>
      <c r="U983" s="110"/>
      <c r="V983" s="110"/>
      <c r="W983" s="107"/>
      <c r="X983" s="107"/>
      <c r="Y983" s="107"/>
      <c r="Z983" s="107"/>
      <c r="AA983" s="107"/>
      <c r="AB983" s="107"/>
      <c r="AC983" s="107"/>
      <c r="AD983" s="107"/>
      <c r="AE983" s="107"/>
      <c r="AF983" s="107"/>
      <c r="AG983" s="107"/>
      <c r="AH983" s="107"/>
      <c r="AI983" s="111"/>
      <c r="AJ983" s="111"/>
      <c r="AK983" s="111"/>
      <c r="AL983" s="111"/>
      <c r="AM983" s="112"/>
      <c r="AN983" s="112"/>
      <c r="AO983" s="5"/>
      <c r="AP983" s="112"/>
      <c r="AQ983" s="5"/>
      <c r="AR983" s="5"/>
      <c r="AS983" s="5"/>
      <c r="AT983" s="5"/>
      <c r="AU983" s="112"/>
      <c r="AV983" s="112"/>
    </row>
    <row r="984" spans="1:48">
      <c r="A984" s="107"/>
      <c r="B984" s="107"/>
      <c r="C984" s="107"/>
      <c r="D984" s="113"/>
      <c r="E984" s="107"/>
      <c r="F984" s="109"/>
      <c r="G984" s="109"/>
      <c r="H984" s="107"/>
      <c r="I984" s="109"/>
      <c r="J984" s="107"/>
      <c r="K984" s="107"/>
      <c r="L984" s="107"/>
      <c r="M984" s="109"/>
      <c r="N984" s="108"/>
      <c r="O984" s="107"/>
      <c r="P984" s="107"/>
      <c r="Q984" s="107"/>
      <c r="R984" s="109"/>
      <c r="S984" s="107"/>
      <c r="T984" s="107"/>
      <c r="U984" s="110"/>
      <c r="V984" s="110"/>
      <c r="W984" s="107"/>
      <c r="X984" s="107"/>
      <c r="Y984" s="107"/>
      <c r="Z984" s="107"/>
      <c r="AA984" s="107"/>
      <c r="AB984" s="107"/>
      <c r="AC984" s="107"/>
      <c r="AD984" s="107"/>
      <c r="AE984" s="107"/>
      <c r="AF984" s="107"/>
      <c r="AG984" s="107"/>
      <c r="AH984" s="107"/>
      <c r="AI984" s="111"/>
      <c r="AJ984" s="111"/>
      <c r="AK984" s="111"/>
      <c r="AL984" s="111"/>
      <c r="AM984" s="112"/>
      <c r="AN984" s="112"/>
      <c r="AO984" s="5"/>
      <c r="AP984" s="112"/>
      <c r="AQ984" s="5"/>
      <c r="AR984" s="5"/>
      <c r="AS984" s="5"/>
      <c r="AT984" s="5"/>
      <c r="AU984" s="112"/>
      <c r="AV984" s="112"/>
    </row>
    <row r="985" spans="1:48">
      <c r="A985" s="107"/>
      <c r="B985" s="107"/>
      <c r="C985" s="107"/>
      <c r="D985" s="113"/>
      <c r="E985" s="107"/>
      <c r="F985" s="109"/>
      <c r="G985" s="109"/>
      <c r="H985" s="107"/>
      <c r="I985" s="109"/>
      <c r="J985" s="107"/>
      <c r="K985" s="107"/>
      <c r="L985" s="107"/>
      <c r="M985" s="109"/>
      <c r="N985" s="108"/>
      <c r="O985" s="107"/>
      <c r="P985" s="107"/>
      <c r="Q985" s="107"/>
      <c r="R985" s="109"/>
      <c r="S985" s="107"/>
      <c r="T985" s="107"/>
      <c r="U985" s="110"/>
      <c r="V985" s="110"/>
      <c r="W985" s="107"/>
      <c r="X985" s="107"/>
      <c r="Y985" s="107"/>
      <c r="Z985" s="107"/>
      <c r="AA985" s="107"/>
      <c r="AB985" s="107"/>
      <c r="AC985" s="107"/>
      <c r="AD985" s="107"/>
      <c r="AE985" s="107"/>
      <c r="AF985" s="107"/>
      <c r="AG985" s="107"/>
      <c r="AH985" s="107"/>
      <c r="AI985" s="111"/>
      <c r="AJ985" s="111"/>
      <c r="AK985" s="111"/>
      <c r="AL985" s="111"/>
      <c r="AM985" s="112"/>
      <c r="AN985" s="112"/>
      <c r="AO985" s="5"/>
      <c r="AP985" s="112"/>
      <c r="AQ985" s="5"/>
      <c r="AR985" s="5"/>
      <c r="AS985" s="5"/>
      <c r="AT985" s="5"/>
      <c r="AU985" s="112"/>
      <c r="AV985" s="112"/>
    </row>
    <row r="986" spans="1:48">
      <c r="A986" s="107"/>
      <c r="B986" s="107"/>
      <c r="C986" s="107"/>
      <c r="D986" s="113"/>
      <c r="E986" s="107"/>
      <c r="F986" s="109"/>
      <c r="G986" s="109"/>
      <c r="H986" s="107"/>
      <c r="I986" s="109"/>
      <c r="J986" s="107"/>
      <c r="K986" s="107"/>
      <c r="L986" s="107"/>
      <c r="M986" s="109"/>
      <c r="N986" s="108"/>
      <c r="O986" s="107"/>
      <c r="P986" s="107"/>
      <c r="Q986" s="107"/>
      <c r="R986" s="109"/>
      <c r="S986" s="107"/>
      <c r="T986" s="107"/>
      <c r="U986" s="110"/>
      <c r="V986" s="110"/>
      <c r="W986" s="107"/>
      <c r="X986" s="107"/>
      <c r="Y986" s="107"/>
      <c r="Z986" s="107"/>
      <c r="AA986" s="107"/>
      <c r="AB986" s="107"/>
      <c r="AC986" s="107"/>
      <c r="AD986" s="107"/>
      <c r="AE986" s="107"/>
      <c r="AF986" s="107"/>
      <c r="AG986" s="107"/>
      <c r="AH986" s="107"/>
      <c r="AI986" s="111"/>
      <c r="AJ986" s="111"/>
      <c r="AK986" s="111"/>
      <c r="AL986" s="111"/>
      <c r="AM986" s="112"/>
      <c r="AN986" s="112"/>
      <c r="AO986" s="5"/>
      <c r="AP986" s="112"/>
      <c r="AQ986" s="5"/>
      <c r="AR986" s="5"/>
      <c r="AS986" s="5"/>
      <c r="AT986" s="5"/>
      <c r="AU986" s="112"/>
      <c r="AV986" s="112"/>
    </row>
    <row r="987" spans="1:48">
      <c r="A987" s="107"/>
      <c r="B987" s="107"/>
      <c r="C987" s="107"/>
      <c r="D987" s="113"/>
      <c r="E987" s="107"/>
      <c r="F987" s="109"/>
      <c r="G987" s="109"/>
      <c r="H987" s="107"/>
      <c r="I987" s="109"/>
      <c r="J987" s="107"/>
      <c r="K987" s="107"/>
      <c r="L987" s="107"/>
      <c r="M987" s="109"/>
      <c r="N987" s="108"/>
      <c r="O987" s="107"/>
      <c r="P987" s="107"/>
      <c r="Q987" s="107"/>
      <c r="R987" s="109"/>
      <c r="S987" s="107"/>
      <c r="T987" s="107"/>
      <c r="U987" s="110"/>
      <c r="V987" s="110"/>
      <c r="W987" s="107"/>
      <c r="X987" s="107"/>
      <c r="Y987" s="107"/>
      <c r="Z987" s="107"/>
      <c r="AA987" s="107"/>
      <c r="AB987" s="107"/>
      <c r="AC987" s="107"/>
      <c r="AD987" s="107"/>
      <c r="AE987" s="107"/>
      <c r="AF987" s="107"/>
      <c r="AG987" s="107"/>
      <c r="AH987" s="107"/>
      <c r="AI987" s="111"/>
      <c r="AJ987" s="111"/>
      <c r="AK987" s="111"/>
      <c r="AL987" s="111"/>
      <c r="AM987" s="112"/>
      <c r="AN987" s="112"/>
      <c r="AO987" s="5"/>
      <c r="AP987" s="112"/>
      <c r="AQ987" s="5"/>
      <c r="AR987" s="5"/>
      <c r="AS987" s="5"/>
      <c r="AT987" s="5"/>
      <c r="AU987" s="112"/>
      <c r="AV987" s="112"/>
    </row>
    <row r="988" spans="1:48">
      <c r="A988" s="107"/>
      <c r="B988" s="107"/>
      <c r="C988" s="107"/>
      <c r="D988" s="113"/>
      <c r="E988" s="107"/>
      <c r="F988" s="109"/>
      <c r="G988" s="109"/>
      <c r="H988" s="107"/>
      <c r="I988" s="109"/>
      <c r="J988" s="107"/>
      <c r="K988" s="107"/>
      <c r="L988" s="107"/>
      <c r="M988" s="109"/>
      <c r="N988" s="108"/>
      <c r="O988" s="107"/>
      <c r="P988" s="107"/>
      <c r="Q988" s="107"/>
      <c r="R988" s="109"/>
      <c r="S988" s="107"/>
      <c r="T988" s="107"/>
      <c r="U988" s="110"/>
      <c r="V988" s="110"/>
      <c r="W988" s="107"/>
      <c r="X988" s="107"/>
      <c r="Y988" s="107"/>
      <c r="Z988" s="107"/>
      <c r="AA988" s="107"/>
      <c r="AB988" s="107"/>
      <c r="AC988" s="107"/>
      <c r="AD988" s="107"/>
      <c r="AE988" s="107"/>
      <c r="AF988" s="107"/>
      <c r="AG988" s="107"/>
      <c r="AH988" s="107"/>
      <c r="AI988" s="111"/>
      <c r="AJ988" s="111"/>
      <c r="AK988" s="111"/>
      <c r="AL988" s="111"/>
      <c r="AM988" s="112"/>
      <c r="AN988" s="112"/>
      <c r="AO988" s="5"/>
      <c r="AP988" s="112"/>
      <c r="AQ988" s="5"/>
      <c r="AR988" s="5"/>
      <c r="AS988" s="5"/>
      <c r="AT988" s="5"/>
      <c r="AU988" s="112"/>
      <c r="AV988" s="112"/>
    </row>
    <row r="989" spans="1:48">
      <c r="A989" s="107"/>
      <c r="B989" s="107"/>
      <c r="C989" s="107"/>
      <c r="D989" s="113"/>
      <c r="E989" s="107"/>
      <c r="F989" s="109"/>
      <c r="G989" s="109"/>
      <c r="H989" s="107"/>
      <c r="I989" s="109"/>
      <c r="J989" s="107"/>
      <c r="K989" s="107"/>
      <c r="L989" s="107"/>
      <c r="M989" s="109"/>
      <c r="N989" s="108"/>
      <c r="O989" s="107"/>
      <c r="P989" s="107"/>
      <c r="Q989" s="107"/>
      <c r="R989" s="109"/>
      <c r="S989" s="107"/>
      <c r="T989" s="107"/>
      <c r="U989" s="110"/>
      <c r="V989" s="110"/>
      <c r="W989" s="107"/>
      <c r="X989" s="107"/>
      <c r="Y989" s="107"/>
      <c r="Z989" s="107"/>
      <c r="AA989" s="107"/>
      <c r="AB989" s="107"/>
      <c r="AC989" s="107"/>
      <c r="AD989" s="107"/>
      <c r="AE989" s="107"/>
      <c r="AF989" s="107"/>
      <c r="AG989" s="107"/>
      <c r="AH989" s="107"/>
      <c r="AI989" s="111"/>
      <c r="AJ989" s="111"/>
      <c r="AK989" s="111"/>
      <c r="AL989" s="111"/>
      <c r="AM989" s="112"/>
      <c r="AN989" s="112"/>
      <c r="AO989" s="5"/>
      <c r="AP989" s="112"/>
      <c r="AQ989" s="5"/>
      <c r="AR989" s="5"/>
      <c r="AS989" s="5"/>
      <c r="AT989" s="5"/>
      <c r="AU989" s="112"/>
      <c r="AV989" s="112"/>
    </row>
    <row r="990" spans="1:48">
      <c r="A990" s="107"/>
      <c r="B990" s="107"/>
      <c r="C990" s="107"/>
      <c r="D990" s="113"/>
      <c r="E990" s="107"/>
      <c r="F990" s="109"/>
      <c r="G990" s="109"/>
      <c r="H990" s="107"/>
      <c r="I990" s="109"/>
      <c r="J990" s="107"/>
      <c r="K990" s="107"/>
      <c r="L990" s="107"/>
      <c r="M990" s="109"/>
      <c r="N990" s="108"/>
      <c r="O990" s="107"/>
      <c r="P990" s="107"/>
      <c r="Q990" s="107"/>
      <c r="R990" s="109"/>
      <c r="S990" s="107"/>
      <c r="T990" s="107"/>
      <c r="U990" s="110"/>
      <c r="V990" s="110"/>
      <c r="W990" s="107"/>
      <c r="X990" s="107"/>
      <c r="Y990" s="107"/>
      <c r="Z990" s="107"/>
      <c r="AA990" s="107"/>
      <c r="AB990" s="107"/>
      <c r="AC990" s="107"/>
      <c r="AD990" s="107"/>
      <c r="AE990" s="107"/>
      <c r="AF990" s="107"/>
      <c r="AG990" s="107"/>
      <c r="AH990" s="107"/>
      <c r="AI990" s="111"/>
      <c r="AJ990" s="111"/>
      <c r="AK990" s="111"/>
      <c r="AL990" s="111"/>
      <c r="AM990" s="112"/>
      <c r="AN990" s="112"/>
      <c r="AO990" s="5"/>
      <c r="AP990" s="112"/>
      <c r="AQ990" s="5"/>
      <c r="AR990" s="5"/>
      <c r="AS990" s="5"/>
      <c r="AT990" s="5"/>
      <c r="AU990" s="112"/>
      <c r="AV990" s="112"/>
    </row>
    <row r="991" spans="1:48">
      <c r="A991" s="107"/>
      <c r="B991" s="107"/>
      <c r="C991" s="107"/>
      <c r="D991" s="113"/>
      <c r="E991" s="107"/>
      <c r="F991" s="109"/>
      <c r="G991" s="109"/>
      <c r="H991" s="107"/>
      <c r="I991" s="109"/>
      <c r="J991" s="107"/>
      <c r="K991" s="107"/>
      <c r="L991" s="107"/>
      <c r="M991" s="109"/>
      <c r="N991" s="108"/>
      <c r="O991" s="107"/>
      <c r="P991" s="107"/>
      <c r="Q991" s="107"/>
      <c r="R991" s="109"/>
      <c r="S991" s="107"/>
      <c r="T991" s="107"/>
      <c r="U991" s="110"/>
      <c r="V991" s="110"/>
      <c r="W991" s="107"/>
      <c r="X991" s="107"/>
      <c r="Y991" s="107"/>
      <c r="Z991" s="107"/>
      <c r="AA991" s="107"/>
      <c r="AB991" s="107"/>
      <c r="AC991" s="107"/>
      <c r="AD991" s="107"/>
      <c r="AE991" s="107"/>
      <c r="AF991" s="107"/>
      <c r="AG991" s="107"/>
      <c r="AH991" s="107"/>
      <c r="AI991" s="111"/>
      <c r="AJ991" s="111"/>
      <c r="AK991" s="111"/>
      <c r="AL991" s="111"/>
      <c r="AM991" s="112"/>
      <c r="AN991" s="112"/>
      <c r="AO991" s="5"/>
      <c r="AP991" s="112"/>
      <c r="AQ991" s="5"/>
      <c r="AR991" s="5"/>
      <c r="AS991" s="5"/>
      <c r="AT991" s="5"/>
      <c r="AU991" s="112"/>
      <c r="AV991" s="112"/>
    </row>
    <row r="992" spans="1:48">
      <c r="A992" s="107"/>
      <c r="B992" s="107"/>
      <c r="C992" s="107"/>
      <c r="D992" s="113"/>
      <c r="E992" s="107"/>
      <c r="F992" s="109"/>
      <c r="G992" s="109"/>
      <c r="H992" s="107"/>
      <c r="I992" s="109"/>
      <c r="J992" s="107"/>
      <c r="K992" s="107"/>
      <c r="L992" s="107"/>
      <c r="M992" s="109"/>
      <c r="N992" s="108"/>
      <c r="O992" s="107"/>
      <c r="P992" s="107"/>
      <c r="Q992" s="107"/>
      <c r="R992" s="109"/>
      <c r="S992" s="107"/>
      <c r="T992" s="107"/>
      <c r="U992" s="110"/>
      <c r="V992" s="110"/>
      <c r="W992" s="107"/>
      <c r="X992" s="107"/>
      <c r="Y992" s="107"/>
      <c r="Z992" s="107"/>
      <c r="AA992" s="107"/>
      <c r="AB992" s="107"/>
      <c r="AC992" s="107"/>
      <c r="AD992" s="107"/>
      <c r="AE992" s="107"/>
      <c r="AF992" s="107"/>
      <c r="AG992" s="107"/>
      <c r="AH992" s="107"/>
      <c r="AI992" s="111"/>
      <c r="AJ992" s="111"/>
      <c r="AK992" s="111"/>
      <c r="AL992" s="111"/>
      <c r="AM992" s="112"/>
      <c r="AN992" s="112"/>
      <c r="AO992" s="5"/>
      <c r="AP992" s="112"/>
      <c r="AQ992" s="5"/>
      <c r="AR992" s="5"/>
      <c r="AS992" s="5"/>
      <c r="AT992" s="5"/>
      <c r="AU992" s="112"/>
      <c r="AV992" s="112"/>
    </row>
    <row r="993" spans="1:48">
      <c r="A993" s="107"/>
      <c r="B993" s="107"/>
      <c r="C993" s="107"/>
      <c r="D993" s="113"/>
      <c r="E993" s="107"/>
      <c r="F993" s="109"/>
      <c r="G993" s="109"/>
      <c r="H993" s="107"/>
      <c r="I993" s="109"/>
      <c r="J993" s="107"/>
      <c r="K993" s="107"/>
      <c r="L993" s="107"/>
      <c r="M993" s="109"/>
      <c r="N993" s="108"/>
      <c r="O993" s="107"/>
      <c r="P993" s="107"/>
      <c r="Q993" s="107"/>
      <c r="R993" s="109"/>
      <c r="S993" s="107"/>
      <c r="T993" s="107"/>
      <c r="U993" s="110"/>
      <c r="V993" s="110"/>
      <c r="W993" s="107"/>
      <c r="X993" s="107"/>
      <c r="Y993" s="107"/>
      <c r="Z993" s="107"/>
      <c r="AA993" s="107"/>
      <c r="AB993" s="107"/>
      <c r="AC993" s="107"/>
      <c r="AD993" s="107"/>
      <c r="AE993" s="107"/>
      <c r="AF993" s="107"/>
      <c r="AG993" s="107"/>
      <c r="AH993" s="107"/>
      <c r="AI993" s="111"/>
      <c r="AJ993" s="111"/>
      <c r="AK993" s="111"/>
      <c r="AL993" s="111"/>
      <c r="AM993" s="112"/>
      <c r="AN993" s="112"/>
      <c r="AO993" s="5"/>
      <c r="AP993" s="112"/>
      <c r="AQ993" s="5"/>
      <c r="AR993" s="5"/>
      <c r="AS993" s="5"/>
      <c r="AT993" s="5"/>
      <c r="AU993" s="112"/>
      <c r="AV993" s="112"/>
    </row>
    <row r="994" spans="1:48">
      <c r="A994" s="107"/>
      <c r="B994" s="107"/>
      <c r="C994" s="107"/>
      <c r="D994" s="113"/>
      <c r="E994" s="107"/>
      <c r="F994" s="109"/>
      <c r="G994" s="109"/>
      <c r="H994" s="107"/>
      <c r="I994" s="109"/>
      <c r="J994" s="107"/>
      <c r="K994" s="107"/>
      <c r="L994" s="107"/>
      <c r="M994" s="109"/>
      <c r="N994" s="108"/>
      <c r="O994" s="107"/>
      <c r="P994" s="107"/>
      <c r="Q994" s="107"/>
      <c r="R994" s="109"/>
      <c r="S994" s="107"/>
      <c r="T994" s="107"/>
      <c r="U994" s="110"/>
      <c r="V994" s="110"/>
      <c r="W994" s="107"/>
      <c r="X994" s="107"/>
      <c r="Y994" s="107"/>
      <c r="Z994" s="107"/>
      <c r="AA994" s="107"/>
      <c r="AB994" s="107"/>
      <c r="AC994" s="107"/>
      <c r="AD994" s="107"/>
      <c r="AE994" s="107"/>
      <c r="AF994" s="107"/>
      <c r="AG994" s="107"/>
      <c r="AH994" s="107"/>
      <c r="AI994" s="111"/>
      <c r="AJ994" s="111"/>
      <c r="AK994" s="111"/>
      <c r="AL994" s="111"/>
      <c r="AM994" s="112"/>
      <c r="AN994" s="112"/>
      <c r="AO994" s="5"/>
      <c r="AP994" s="112"/>
      <c r="AQ994" s="5"/>
      <c r="AR994" s="5"/>
      <c r="AS994" s="5"/>
      <c r="AT994" s="5"/>
      <c r="AU994" s="112"/>
      <c r="AV994" s="112"/>
    </row>
    <row r="995" spans="1:48">
      <c r="A995" s="107"/>
      <c r="B995" s="107"/>
      <c r="C995" s="107"/>
      <c r="D995" s="113"/>
      <c r="E995" s="107"/>
      <c r="F995" s="109"/>
      <c r="G995" s="109"/>
      <c r="H995" s="107"/>
      <c r="I995" s="109"/>
      <c r="J995" s="107"/>
      <c r="K995" s="107"/>
      <c r="L995" s="107"/>
      <c r="M995" s="109"/>
      <c r="N995" s="108"/>
      <c r="O995" s="107"/>
      <c r="P995" s="107"/>
      <c r="Q995" s="107"/>
      <c r="R995" s="109"/>
      <c r="S995" s="107"/>
      <c r="T995" s="107"/>
      <c r="U995" s="110"/>
      <c r="V995" s="110"/>
      <c r="W995" s="107"/>
      <c r="X995" s="107"/>
      <c r="Y995" s="107"/>
      <c r="Z995" s="107"/>
      <c r="AA995" s="107"/>
      <c r="AB995" s="107"/>
      <c r="AC995" s="107"/>
      <c r="AD995" s="107"/>
      <c r="AE995" s="107"/>
      <c r="AF995" s="107"/>
      <c r="AG995" s="107"/>
      <c r="AH995" s="107"/>
      <c r="AI995" s="111"/>
      <c r="AJ995" s="111"/>
      <c r="AK995" s="111"/>
      <c r="AL995" s="111"/>
      <c r="AM995" s="112"/>
      <c r="AN995" s="112"/>
      <c r="AO995" s="5"/>
      <c r="AP995" s="112"/>
      <c r="AQ995" s="5"/>
      <c r="AR995" s="5"/>
      <c r="AS995" s="5"/>
      <c r="AT995" s="5"/>
      <c r="AU995" s="112"/>
      <c r="AV995" s="112"/>
    </row>
    <row r="996" spans="1:48">
      <c r="A996" s="107"/>
      <c r="B996" s="107"/>
      <c r="C996" s="107"/>
      <c r="D996" s="113"/>
      <c r="E996" s="107"/>
      <c r="F996" s="109"/>
      <c r="G996" s="109"/>
      <c r="H996" s="107"/>
      <c r="I996" s="109"/>
      <c r="J996" s="107"/>
      <c r="K996" s="107"/>
      <c r="L996" s="107"/>
      <c r="M996" s="109"/>
      <c r="N996" s="108"/>
      <c r="O996" s="107"/>
      <c r="P996" s="107"/>
      <c r="Q996" s="107"/>
      <c r="R996" s="109"/>
      <c r="S996" s="107"/>
      <c r="T996" s="107"/>
      <c r="U996" s="110"/>
      <c r="V996" s="110"/>
      <c r="W996" s="107"/>
      <c r="X996" s="107"/>
      <c r="Y996" s="107"/>
      <c r="Z996" s="107"/>
      <c r="AA996" s="107"/>
      <c r="AB996" s="107"/>
      <c r="AC996" s="107"/>
      <c r="AD996" s="107"/>
      <c r="AE996" s="107"/>
      <c r="AF996" s="107"/>
      <c r="AG996" s="107"/>
      <c r="AH996" s="107"/>
      <c r="AI996" s="111"/>
      <c r="AJ996" s="111"/>
      <c r="AK996" s="111"/>
      <c r="AL996" s="111"/>
      <c r="AM996" s="112"/>
      <c r="AN996" s="112"/>
      <c r="AO996" s="5"/>
      <c r="AP996" s="112"/>
      <c r="AQ996" s="5"/>
      <c r="AR996" s="5"/>
      <c r="AS996" s="5"/>
      <c r="AT996" s="5"/>
      <c r="AU996" s="112"/>
      <c r="AV996" s="112"/>
    </row>
    <row r="997" spans="1:48">
      <c r="A997" s="107"/>
      <c r="B997" s="107"/>
      <c r="C997" s="107"/>
      <c r="D997" s="113"/>
      <c r="E997" s="107"/>
      <c r="F997" s="109"/>
      <c r="G997" s="109"/>
      <c r="H997" s="107"/>
      <c r="I997" s="109"/>
      <c r="J997" s="107"/>
      <c r="K997" s="107"/>
      <c r="L997" s="107"/>
      <c r="M997" s="109"/>
      <c r="N997" s="108"/>
      <c r="O997" s="107"/>
      <c r="P997" s="107"/>
      <c r="Q997" s="107"/>
      <c r="R997" s="109"/>
      <c r="S997" s="107"/>
      <c r="T997" s="107"/>
      <c r="U997" s="110"/>
      <c r="V997" s="110"/>
      <c r="W997" s="107"/>
      <c r="X997" s="107"/>
      <c r="Y997" s="107"/>
      <c r="Z997" s="107"/>
      <c r="AA997" s="107"/>
      <c r="AB997" s="107"/>
      <c r="AC997" s="107"/>
      <c r="AD997" s="107"/>
      <c r="AE997" s="107"/>
      <c r="AF997" s="107"/>
      <c r="AG997" s="107"/>
      <c r="AH997" s="107"/>
      <c r="AI997" s="111"/>
      <c r="AJ997" s="111"/>
      <c r="AK997" s="111"/>
      <c r="AL997" s="111"/>
      <c r="AM997" s="112"/>
      <c r="AN997" s="112"/>
      <c r="AO997" s="5"/>
      <c r="AP997" s="112"/>
      <c r="AQ997" s="5"/>
      <c r="AR997" s="5"/>
      <c r="AS997" s="5"/>
      <c r="AT997" s="5"/>
      <c r="AU997" s="112"/>
      <c r="AV997" s="112"/>
    </row>
    <row r="998" spans="1:48">
      <c r="A998" s="107"/>
      <c r="B998" s="107"/>
      <c r="C998" s="107"/>
      <c r="D998" s="113"/>
      <c r="E998" s="107"/>
      <c r="F998" s="109"/>
      <c r="G998" s="109"/>
      <c r="H998" s="107"/>
      <c r="I998" s="109"/>
      <c r="J998" s="107"/>
      <c r="K998" s="107"/>
      <c r="L998" s="107"/>
      <c r="M998" s="109"/>
      <c r="N998" s="108"/>
      <c r="O998" s="107"/>
      <c r="P998" s="107"/>
      <c r="Q998" s="107"/>
      <c r="R998" s="109"/>
      <c r="S998" s="107"/>
      <c r="T998" s="107"/>
      <c r="U998" s="110"/>
      <c r="V998" s="110"/>
      <c r="W998" s="107"/>
      <c r="X998" s="107"/>
      <c r="Y998" s="107"/>
      <c r="Z998" s="107"/>
      <c r="AA998" s="107"/>
      <c r="AB998" s="107"/>
      <c r="AC998" s="107"/>
      <c r="AD998" s="107"/>
      <c r="AE998" s="107"/>
      <c r="AF998" s="107"/>
      <c r="AG998" s="107"/>
      <c r="AH998" s="107"/>
      <c r="AI998" s="111"/>
      <c r="AJ998" s="111"/>
      <c r="AK998" s="111"/>
      <c r="AL998" s="111"/>
      <c r="AM998" s="112"/>
      <c r="AN998" s="112"/>
      <c r="AO998" s="5"/>
      <c r="AP998" s="112"/>
      <c r="AQ998" s="5"/>
      <c r="AR998" s="5"/>
      <c r="AS998" s="5"/>
      <c r="AT998" s="5"/>
      <c r="AU998" s="112"/>
      <c r="AV998" s="112"/>
    </row>
    <row r="999" spans="1:48">
      <c r="A999" s="107"/>
      <c r="B999" s="107"/>
      <c r="C999" s="107"/>
      <c r="D999" s="113"/>
      <c r="E999" s="107"/>
      <c r="F999" s="109"/>
      <c r="G999" s="109"/>
      <c r="H999" s="107"/>
      <c r="I999" s="109"/>
      <c r="J999" s="107"/>
      <c r="K999" s="107"/>
      <c r="L999" s="107"/>
      <c r="M999" s="109"/>
      <c r="N999" s="108"/>
      <c r="O999" s="107"/>
      <c r="P999" s="107"/>
      <c r="Q999" s="107"/>
      <c r="R999" s="109"/>
      <c r="S999" s="107"/>
      <c r="T999" s="107"/>
      <c r="U999" s="110"/>
      <c r="V999" s="110"/>
      <c r="W999" s="107"/>
      <c r="X999" s="107"/>
      <c r="Y999" s="107"/>
      <c r="Z999" s="107"/>
      <c r="AA999" s="107"/>
      <c r="AB999" s="107"/>
      <c r="AC999" s="107"/>
      <c r="AD999" s="107"/>
      <c r="AE999" s="107"/>
      <c r="AF999" s="107"/>
      <c r="AG999" s="107"/>
      <c r="AH999" s="107"/>
      <c r="AI999" s="111"/>
      <c r="AJ999" s="111"/>
      <c r="AK999" s="111"/>
      <c r="AL999" s="111"/>
      <c r="AM999" s="112"/>
      <c r="AN999" s="112"/>
      <c r="AO999" s="5"/>
      <c r="AP999" s="112"/>
      <c r="AQ999" s="5"/>
      <c r="AR999" s="5"/>
      <c r="AS999" s="5"/>
      <c r="AT999" s="5"/>
      <c r="AU999" s="112"/>
      <c r="AV999" s="112"/>
    </row>
    <row r="1000" spans="1:48">
      <c r="A1000" s="107"/>
      <c r="B1000" s="107"/>
      <c r="C1000" s="107"/>
      <c r="D1000" s="113"/>
      <c r="E1000" s="107"/>
      <c r="F1000" s="109"/>
      <c r="G1000" s="109"/>
      <c r="H1000" s="107"/>
      <c r="I1000" s="109"/>
      <c r="J1000" s="107"/>
      <c r="K1000" s="107"/>
      <c r="L1000" s="107"/>
      <c r="M1000" s="109"/>
      <c r="N1000" s="108"/>
      <c r="O1000" s="107"/>
      <c r="P1000" s="107"/>
      <c r="Q1000" s="107"/>
      <c r="R1000" s="109"/>
      <c r="S1000" s="107"/>
      <c r="T1000" s="107"/>
      <c r="U1000" s="110"/>
      <c r="V1000" s="110"/>
      <c r="W1000" s="107"/>
      <c r="X1000" s="107"/>
      <c r="Y1000" s="107"/>
      <c r="Z1000" s="107"/>
      <c r="AA1000" s="107"/>
      <c r="AB1000" s="107"/>
      <c r="AC1000" s="107"/>
      <c r="AD1000" s="107"/>
      <c r="AE1000" s="107"/>
      <c r="AF1000" s="107"/>
      <c r="AG1000" s="107"/>
      <c r="AH1000" s="107"/>
      <c r="AI1000" s="111"/>
      <c r="AJ1000" s="111"/>
      <c r="AK1000" s="111"/>
      <c r="AL1000" s="111"/>
      <c r="AM1000" s="112"/>
      <c r="AN1000" s="112"/>
      <c r="AO1000" s="5"/>
      <c r="AP1000" s="112"/>
      <c r="AQ1000" s="5"/>
      <c r="AR1000" s="5"/>
      <c r="AS1000" s="5"/>
      <c r="AT1000" s="5"/>
      <c r="AU1000" s="112"/>
      <c r="AV1000" s="112"/>
    </row>
    <row r="1001" spans="1:48">
      <c r="A1001" s="107"/>
      <c r="B1001" s="107"/>
      <c r="C1001" s="107"/>
      <c r="D1001" s="113"/>
      <c r="E1001" s="107"/>
      <c r="F1001" s="109"/>
      <c r="G1001" s="109"/>
      <c r="H1001" s="107"/>
      <c r="I1001" s="109"/>
      <c r="J1001" s="107"/>
      <c r="K1001" s="107"/>
      <c r="L1001" s="107"/>
      <c r="M1001" s="109"/>
      <c r="N1001" s="108"/>
      <c r="O1001" s="107"/>
      <c r="P1001" s="107"/>
      <c r="Q1001" s="107"/>
      <c r="R1001" s="109"/>
      <c r="S1001" s="107"/>
      <c r="T1001" s="107"/>
      <c r="U1001" s="110"/>
      <c r="V1001" s="110"/>
      <c r="W1001" s="107"/>
      <c r="X1001" s="107"/>
      <c r="Y1001" s="107"/>
      <c r="Z1001" s="107"/>
      <c r="AA1001" s="107"/>
      <c r="AB1001" s="107"/>
      <c r="AC1001" s="107"/>
      <c r="AD1001" s="107"/>
      <c r="AE1001" s="107"/>
      <c r="AF1001" s="107"/>
      <c r="AG1001" s="107"/>
      <c r="AH1001" s="107"/>
      <c r="AI1001" s="111"/>
      <c r="AJ1001" s="111"/>
      <c r="AK1001" s="111"/>
      <c r="AL1001" s="111"/>
      <c r="AM1001" s="112"/>
      <c r="AN1001" s="112"/>
      <c r="AO1001" s="5"/>
      <c r="AP1001" s="112"/>
      <c r="AQ1001" s="5"/>
      <c r="AR1001" s="5"/>
      <c r="AS1001" s="5"/>
      <c r="AT1001" s="5"/>
      <c r="AU1001" s="112"/>
      <c r="AV1001" s="112"/>
    </row>
    <row r="1002" spans="1:48">
      <c r="A1002" s="107"/>
      <c r="B1002" s="107"/>
      <c r="C1002" s="107"/>
      <c r="D1002" s="113"/>
      <c r="E1002" s="107"/>
      <c r="F1002" s="109"/>
      <c r="G1002" s="109"/>
      <c r="H1002" s="107"/>
      <c r="I1002" s="109"/>
      <c r="J1002" s="107"/>
      <c r="K1002" s="107"/>
      <c r="L1002" s="107"/>
      <c r="M1002" s="109"/>
      <c r="N1002" s="108"/>
      <c r="O1002" s="107"/>
      <c r="P1002" s="107"/>
      <c r="Q1002" s="107"/>
      <c r="R1002" s="109"/>
      <c r="S1002" s="107"/>
      <c r="T1002" s="107"/>
      <c r="U1002" s="110"/>
      <c r="V1002" s="110"/>
      <c r="W1002" s="107"/>
      <c r="X1002" s="107"/>
      <c r="Y1002" s="107"/>
      <c r="Z1002" s="107"/>
      <c r="AA1002" s="107"/>
      <c r="AB1002" s="107"/>
      <c r="AC1002" s="107"/>
      <c r="AD1002" s="107"/>
      <c r="AE1002" s="107"/>
      <c r="AF1002" s="107"/>
      <c r="AG1002" s="107"/>
      <c r="AH1002" s="107"/>
      <c r="AI1002" s="111"/>
      <c r="AJ1002" s="111"/>
      <c r="AK1002" s="111"/>
      <c r="AL1002" s="111"/>
      <c r="AM1002" s="112"/>
      <c r="AN1002" s="112"/>
      <c r="AO1002" s="5"/>
      <c r="AP1002" s="112"/>
      <c r="AQ1002" s="5"/>
      <c r="AR1002" s="5"/>
      <c r="AS1002" s="5"/>
      <c r="AT1002" s="5"/>
      <c r="AU1002" s="112"/>
      <c r="AV1002" s="112"/>
    </row>
    <row r="1003" spans="1:48">
      <c r="A1003" s="107"/>
      <c r="B1003" s="107"/>
      <c r="C1003" s="107"/>
      <c r="D1003" s="113"/>
      <c r="E1003" s="107"/>
      <c r="F1003" s="109"/>
      <c r="G1003" s="109"/>
      <c r="H1003" s="107"/>
      <c r="I1003" s="109"/>
      <c r="J1003" s="107"/>
      <c r="K1003" s="107"/>
      <c r="L1003" s="107"/>
      <c r="M1003" s="109"/>
      <c r="N1003" s="108"/>
      <c r="O1003" s="107"/>
      <c r="P1003" s="107"/>
      <c r="Q1003" s="107"/>
      <c r="R1003" s="109"/>
      <c r="S1003" s="107"/>
      <c r="T1003" s="107"/>
      <c r="U1003" s="110"/>
      <c r="V1003" s="110"/>
      <c r="W1003" s="107"/>
      <c r="X1003" s="107"/>
      <c r="Y1003" s="107"/>
      <c r="Z1003" s="107"/>
      <c r="AA1003" s="107"/>
      <c r="AB1003" s="107"/>
      <c r="AC1003" s="107"/>
      <c r="AD1003" s="107"/>
      <c r="AE1003" s="107"/>
      <c r="AF1003" s="107"/>
      <c r="AG1003" s="107"/>
      <c r="AH1003" s="107"/>
      <c r="AI1003" s="111"/>
      <c r="AJ1003" s="111"/>
      <c r="AK1003" s="111"/>
      <c r="AL1003" s="111"/>
      <c r="AM1003" s="112"/>
      <c r="AN1003" s="112"/>
      <c r="AO1003" s="5"/>
      <c r="AP1003" s="112"/>
      <c r="AQ1003" s="5"/>
      <c r="AR1003" s="5"/>
      <c r="AS1003" s="5"/>
      <c r="AT1003" s="5"/>
      <c r="AU1003" s="112"/>
      <c r="AV1003" s="112"/>
    </row>
    <row r="1004" spans="1:48">
      <c r="A1004" s="107"/>
      <c r="B1004" s="107"/>
      <c r="C1004" s="107"/>
      <c r="D1004" s="113"/>
      <c r="E1004" s="107"/>
      <c r="F1004" s="109"/>
      <c r="G1004" s="109"/>
      <c r="H1004" s="107"/>
      <c r="I1004" s="109"/>
      <c r="J1004" s="107"/>
      <c r="K1004" s="107"/>
      <c r="L1004" s="107"/>
      <c r="M1004" s="109"/>
      <c r="N1004" s="108"/>
      <c r="O1004" s="107"/>
      <c r="P1004" s="107"/>
      <c r="Q1004" s="107"/>
      <c r="R1004" s="109"/>
      <c r="S1004" s="107"/>
      <c r="T1004" s="107"/>
      <c r="U1004" s="110"/>
      <c r="V1004" s="110"/>
      <c r="W1004" s="107"/>
      <c r="X1004" s="107"/>
      <c r="Y1004" s="107"/>
      <c r="Z1004" s="107"/>
      <c r="AA1004" s="107"/>
      <c r="AB1004" s="107"/>
      <c r="AC1004" s="107"/>
      <c r="AD1004" s="107"/>
      <c r="AE1004" s="107"/>
      <c r="AF1004" s="107"/>
      <c r="AG1004" s="107"/>
      <c r="AH1004" s="107"/>
      <c r="AI1004" s="111"/>
      <c r="AJ1004" s="111"/>
      <c r="AK1004" s="111"/>
      <c r="AL1004" s="111"/>
      <c r="AM1004" s="112"/>
      <c r="AN1004" s="112"/>
      <c r="AO1004" s="5"/>
      <c r="AP1004" s="112"/>
      <c r="AQ1004" s="5"/>
      <c r="AR1004" s="5"/>
      <c r="AS1004" s="5"/>
      <c r="AT1004" s="5"/>
      <c r="AU1004" s="112"/>
      <c r="AV1004" s="112"/>
    </row>
    <row r="1005" spans="1:48">
      <c r="A1005" s="107"/>
      <c r="B1005" s="107"/>
      <c r="C1005" s="107"/>
      <c r="D1005" s="113"/>
      <c r="E1005" s="107"/>
      <c r="F1005" s="109"/>
      <c r="G1005" s="109"/>
      <c r="H1005" s="107"/>
      <c r="I1005" s="109"/>
      <c r="J1005" s="107"/>
      <c r="K1005" s="107"/>
      <c r="L1005" s="107"/>
      <c r="M1005" s="109"/>
      <c r="N1005" s="108"/>
      <c r="O1005" s="107"/>
      <c r="P1005" s="107"/>
      <c r="Q1005" s="107"/>
      <c r="R1005" s="109"/>
      <c r="S1005" s="107"/>
      <c r="T1005" s="107"/>
      <c r="U1005" s="110"/>
      <c r="V1005" s="110"/>
      <c r="W1005" s="107"/>
      <c r="X1005" s="107"/>
      <c r="Y1005" s="107"/>
      <c r="Z1005" s="107"/>
      <c r="AA1005" s="107"/>
      <c r="AB1005" s="107"/>
      <c r="AC1005" s="107"/>
      <c r="AD1005" s="107"/>
      <c r="AE1005" s="107"/>
      <c r="AF1005" s="107"/>
      <c r="AG1005" s="107"/>
      <c r="AH1005" s="107"/>
      <c r="AI1005" s="111"/>
      <c r="AJ1005" s="111"/>
      <c r="AK1005" s="111"/>
      <c r="AL1005" s="111"/>
      <c r="AM1005" s="112"/>
      <c r="AN1005" s="112"/>
      <c r="AO1005" s="5"/>
      <c r="AP1005" s="112"/>
      <c r="AQ1005" s="5"/>
      <c r="AR1005" s="5"/>
      <c r="AS1005" s="5"/>
      <c r="AT1005" s="5"/>
      <c r="AU1005" s="112"/>
      <c r="AV1005" s="112"/>
    </row>
    <row r="1006" spans="1:48">
      <c r="A1006" s="107"/>
      <c r="B1006" s="107"/>
      <c r="C1006" s="107"/>
      <c r="D1006" s="113"/>
      <c r="E1006" s="107"/>
      <c r="F1006" s="109"/>
      <c r="G1006" s="109"/>
      <c r="H1006" s="107"/>
      <c r="I1006" s="109"/>
      <c r="J1006" s="107"/>
      <c r="K1006" s="107"/>
      <c r="L1006" s="107"/>
      <c r="M1006" s="109"/>
      <c r="N1006" s="108"/>
      <c r="O1006" s="107"/>
      <c r="P1006" s="107"/>
      <c r="Q1006" s="107"/>
      <c r="R1006" s="109"/>
      <c r="S1006" s="107"/>
      <c r="T1006" s="107"/>
      <c r="U1006" s="110"/>
      <c r="V1006" s="110"/>
      <c r="W1006" s="107"/>
      <c r="X1006" s="107"/>
      <c r="Y1006" s="107"/>
      <c r="Z1006" s="107"/>
      <c r="AA1006" s="107"/>
      <c r="AB1006" s="107"/>
      <c r="AC1006" s="107"/>
      <c r="AD1006" s="107"/>
      <c r="AE1006" s="107"/>
      <c r="AF1006" s="107"/>
      <c r="AG1006" s="107"/>
      <c r="AH1006" s="107"/>
      <c r="AI1006" s="111"/>
      <c r="AJ1006" s="111"/>
      <c r="AK1006" s="111"/>
      <c r="AL1006" s="111"/>
      <c r="AM1006" s="112"/>
      <c r="AN1006" s="112"/>
      <c r="AO1006" s="5"/>
      <c r="AP1006" s="112"/>
      <c r="AQ1006" s="5"/>
      <c r="AR1006" s="5"/>
      <c r="AS1006" s="5"/>
      <c r="AT1006" s="5"/>
      <c r="AU1006" s="112"/>
      <c r="AV1006" s="112"/>
    </row>
    <row r="1007" spans="1:48">
      <c r="A1007" s="107"/>
      <c r="B1007" s="107"/>
      <c r="C1007" s="107"/>
      <c r="D1007" s="113"/>
      <c r="E1007" s="107"/>
      <c r="F1007" s="109"/>
      <c r="G1007" s="109"/>
      <c r="H1007" s="107"/>
      <c r="I1007" s="109"/>
      <c r="J1007" s="107"/>
      <c r="K1007" s="107"/>
      <c r="L1007" s="107"/>
      <c r="M1007" s="109"/>
      <c r="N1007" s="108"/>
      <c r="O1007" s="107"/>
      <c r="P1007" s="107"/>
      <c r="Q1007" s="107"/>
      <c r="R1007" s="109"/>
      <c r="S1007" s="107"/>
      <c r="T1007" s="107"/>
      <c r="U1007" s="110"/>
      <c r="V1007" s="110"/>
      <c r="W1007" s="107"/>
      <c r="X1007" s="107"/>
      <c r="Y1007" s="107"/>
      <c r="Z1007" s="107"/>
      <c r="AA1007" s="107"/>
      <c r="AB1007" s="107"/>
      <c r="AC1007" s="107"/>
      <c r="AD1007" s="107"/>
      <c r="AE1007" s="107"/>
      <c r="AF1007" s="107"/>
      <c r="AG1007" s="107"/>
      <c r="AH1007" s="107"/>
      <c r="AI1007" s="111"/>
      <c r="AJ1007" s="111"/>
      <c r="AK1007" s="111"/>
      <c r="AL1007" s="111"/>
      <c r="AM1007" s="112"/>
      <c r="AN1007" s="112"/>
      <c r="AO1007" s="5"/>
      <c r="AP1007" s="112"/>
      <c r="AQ1007" s="5"/>
      <c r="AR1007" s="5"/>
      <c r="AS1007" s="5"/>
      <c r="AT1007" s="5"/>
      <c r="AU1007" s="112"/>
      <c r="AV1007" s="112"/>
    </row>
    <row r="1008" spans="1:48">
      <c r="A1008" s="107"/>
      <c r="B1008" s="107"/>
      <c r="C1008" s="107"/>
      <c r="D1008" s="113"/>
      <c r="E1008" s="107"/>
      <c r="F1008" s="109"/>
      <c r="G1008" s="109"/>
      <c r="H1008" s="107"/>
      <c r="I1008" s="109"/>
      <c r="J1008" s="107"/>
      <c r="K1008" s="107"/>
      <c r="L1008" s="107"/>
      <c r="M1008" s="109"/>
      <c r="N1008" s="108"/>
      <c r="O1008" s="107"/>
      <c r="P1008" s="107"/>
      <c r="Q1008" s="107"/>
      <c r="R1008" s="109"/>
      <c r="S1008" s="107"/>
      <c r="T1008" s="107"/>
      <c r="U1008" s="110"/>
      <c r="V1008" s="110"/>
      <c r="W1008" s="107"/>
      <c r="X1008" s="107"/>
      <c r="Y1008" s="107"/>
      <c r="Z1008" s="107"/>
      <c r="AA1008" s="107"/>
      <c r="AB1008" s="107"/>
      <c r="AC1008" s="107"/>
      <c r="AD1008" s="107"/>
      <c r="AE1008" s="107"/>
      <c r="AF1008" s="107"/>
      <c r="AG1008" s="107"/>
      <c r="AH1008" s="107"/>
      <c r="AI1008" s="111"/>
      <c r="AJ1008" s="111"/>
      <c r="AK1008" s="111"/>
      <c r="AL1008" s="111"/>
      <c r="AM1008" s="112"/>
      <c r="AN1008" s="112"/>
      <c r="AO1008" s="5"/>
      <c r="AP1008" s="112"/>
      <c r="AQ1008" s="5"/>
      <c r="AR1008" s="5"/>
      <c r="AS1008" s="5"/>
      <c r="AT1008" s="5"/>
      <c r="AU1008" s="112"/>
      <c r="AV1008" s="112"/>
    </row>
    <row r="1009" spans="1:48">
      <c r="A1009" s="107"/>
      <c r="B1009" s="107"/>
      <c r="C1009" s="107"/>
      <c r="D1009" s="113"/>
      <c r="E1009" s="107"/>
      <c r="F1009" s="109"/>
      <c r="G1009" s="109"/>
      <c r="H1009" s="107"/>
      <c r="I1009" s="109"/>
      <c r="J1009" s="107"/>
      <c r="K1009" s="107"/>
      <c r="L1009" s="107"/>
      <c r="M1009" s="109"/>
      <c r="N1009" s="108"/>
      <c r="O1009" s="107"/>
      <c r="P1009" s="107"/>
      <c r="Q1009" s="107"/>
      <c r="R1009" s="109"/>
      <c r="S1009" s="107"/>
      <c r="T1009" s="107"/>
      <c r="U1009" s="110"/>
      <c r="V1009" s="110"/>
      <c r="W1009" s="107"/>
      <c r="X1009" s="107"/>
      <c r="Y1009" s="107"/>
      <c r="Z1009" s="107"/>
      <c r="AA1009" s="107"/>
      <c r="AB1009" s="107"/>
      <c r="AC1009" s="107"/>
      <c r="AD1009" s="107"/>
      <c r="AE1009" s="107"/>
      <c r="AF1009" s="107"/>
      <c r="AG1009" s="107"/>
      <c r="AH1009" s="107"/>
      <c r="AI1009" s="111"/>
      <c r="AJ1009" s="111"/>
      <c r="AK1009" s="111"/>
      <c r="AL1009" s="111"/>
      <c r="AM1009" s="112"/>
      <c r="AN1009" s="112"/>
      <c r="AO1009" s="5"/>
      <c r="AP1009" s="112"/>
      <c r="AQ1009" s="5"/>
      <c r="AR1009" s="5"/>
      <c r="AS1009" s="5"/>
      <c r="AT1009" s="5"/>
      <c r="AU1009" s="112"/>
      <c r="AV1009" s="112"/>
    </row>
    <row r="1010" spans="1:48">
      <c r="A1010" s="107"/>
      <c r="B1010" s="107"/>
      <c r="C1010" s="107"/>
      <c r="D1010" s="113"/>
      <c r="E1010" s="107"/>
      <c r="F1010" s="109"/>
      <c r="G1010" s="109"/>
      <c r="H1010" s="107"/>
      <c r="I1010" s="109"/>
      <c r="J1010" s="107"/>
      <c r="K1010" s="107"/>
      <c r="L1010" s="107"/>
      <c r="M1010" s="109"/>
      <c r="N1010" s="108"/>
      <c r="O1010" s="107"/>
      <c r="P1010" s="107"/>
      <c r="Q1010" s="107"/>
      <c r="R1010" s="109"/>
      <c r="S1010" s="107"/>
      <c r="T1010" s="107"/>
      <c r="U1010" s="110"/>
      <c r="V1010" s="110"/>
      <c r="W1010" s="107"/>
      <c r="X1010" s="107"/>
      <c r="Y1010" s="107"/>
      <c r="Z1010" s="107"/>
      <c r="AA1010" s="107"/>
      <c r="AB1010" s="107"/>
      <c r="AC1010" s="107"/>
      <c r="AD1010" s="107"/>
      <c r="AE1010" s="107"/>
      <c r="AF1010" s="107"/>
      <c r="AG1010" s="107"/>
      <c r="AH1010" s="107"/>
      <c r="AI1010" s="111"/>
      <c r="AJ1010" s="111"/>
      <c r="AK1010" s="111"/>
      <c r="AL1010" s="111"/>
      <c r="AM1010" s="112"/>
      <c r="AN1010" s="112"/>
      <c r="AO1010" s="5"/>
      <c r="AP1010" s="112"/>
      <c r="AQ1010" s="5"/>
      <c r="AR1010" s="5"/>
      <c r="AS1010" s="5"/>
      <c r="AT1010" s="5"/>
      <c r="AU1010" s="112"/>
      <c r="AV1010" s="112"/>
    </row>
    <row r="1011" spans="1:48">
      <c r="A1011" s="107"/>
      <c r="B1011" s="107"/>
      <c r="C1011" s="107"/>
      <c r="D1011" s="113"/>
      <c r="E1011" s="107"/>
      <c r="F1011" s="109"/>
      <c r="G1011" s="109"/>
      <c r="H1011" s="107"/>
      <c r="I1011" s="109"/>
      <c r="J1011" s="107"/>
      <c r="K1011" s="107"/>
      <c r="L1011" s="107"/>
      <c r="M1011" s="109"/>
      <c r="N1011" s="108"/>
      <c r="O1011" s="107"/>
      <c r="P1011" s="107"/>
      <c r="Q1011" s="107"/>
      <c r="R1011" s="109"/>
      <c r="S1011" s="107"/>
      <c r="T1011" s="107"/>
      <c r="U1011" s="110"/>
      <c r="V1011" s="110"/>
      <c r="W1011" s="107"/>
      <c r="X1011" s="107"/>
      <c r="Y1011" s="107"/>
      <c r="Z1011" s="107"/>
      <c r="AA1011" s="107"/>
      <c r="AB1011" s="107"/>
      <c r="AC1011" s="107"/>
      <c r="AD1011" s="107"/>
      <c r="AE1011" s="107"/>
      <c r="AF1011" s="107"/>
      <c r="AG1011" s="107"/>
      <c r="AH1011" s="107"/>
      <c r="AI1011" s="111"/>
      <c r="AJ1011" s="111"/>
      <c r="AK1011" s="111"/>
      <c r="AL1011" s="111"/>
      <c r="AM1011" s="112"/>
      <c r="AN1011" s="112"/>
      <c r="AO1011" s="5"/>
      <c r="AP1011" s="112"/>
      <c r="AQ1011" s="5"/>
      <c r="AR1011" s="5"/>
      <c r="AS1011" s="5"/>
      <c r="AT1011" s="5"/>
      <c r="AU1011" s="112"/>
      <c r="AV1011" s="112"/>
    </row>
    <row r="1012" spans="1:48">
      <c r="A1012" s="107"/>
      <c r="B1012" s="107"/>
      <c r="C1012" s="107"/>
      <c r="D1012" s="113"/>
      <c r="E1012" s="107"/>
      <c r="F1012" s="109"/>
      <c r="G1012" s="109"/>
      <c r="H1012" s="107"/>
      <c r="I1012" s="109"/>
      <c r="J1012" s="107"/>
      <c r="K1012" s="107"/>
      <c r="L1012" s="107"/>
      <c r="M1012" s="109"/>
      <c r="N1012" s="108"/>
      <c r="O1012" s="107"/>
      <c r="P1012" s="107"/>
      <c r="Q1012" s="107"/>
      <c r="R1012" s="109"/>
      <c r="S1012" s="107"/>
      <c r="T1012" s="107"/>
      <c r="U1012" s="110"/>
      <c r="V1012" s="110"/>
      <c r="W1012" s="107"/>
      <c r="X1012" s="107"/>
      <c r="Y1012" s="107"/>
      <c r="Z1012" s="107"/>
      <c r="AA1012" s="107"/>
      <c r="AB1012" s="107"/>
      <c r="AC1012" s="107"/>
      <c r="AD1012" s="107"/>
      <c r="AE1012" s="107"/>
      <c r="AF1012" s="107"/>
      <c r="AG1012" s="107"/>
      <c r="AH1012" s="107"/>
      <c r="AI1012" s="111"/>
      <c r="AJ1012" s="111"/>
      <c r="AK1012" s="111"/>
      <c r="AL1012" s="111"/>
      <c r="AM1012" s="112"/>
      <c r="AN1012" s="112"/>
      <c r="AO1012" s="5"/>
      <c r="AP1012" s="112"/>
      <c r="AQ1012" s="5"/>
      <c r="AR1012" s="5"/>
      <c r="AS1012" s="5"/>
      <c r="AT1012" s="5"/>
      <c r="AU1012" s="112"/>
      <c r="AV1012" s="112"/>
    </row>
    <row r="1013" spans="1:48">
      <c r="A1013" s="107"/>
      <c r="B1013" s="107"/>
      <c r="C1013" s="107"/>
      <c r="D1013" s="113"/>
      <c r="E1013" s="107"/>
      <c r="F1013" s="109"/>
      <c r="G1013" s="109"/>
      <c r="H1013" s="107"/>
      <c r="I1013" s="109"/>
      <c r="J1013" s="107"/>
      <c r="K1013" s="107"/>
      <c r="L1013" s="107"/>
      <c r="M1013" s="109"/>
      <c r="N1013" s="108"/>
      <c r="O1013" s="107"/>
      <c r="P1013" s="107"/>
      <c r="Q1013" s="107"/>
      <c r="R1013" s="109"/>
      <c r="S1013" s="107"/>
      <c r="T1013" s="107"/>
      <c r="U1013" s="110"/>
      <c r="V1013" s="110"/>
      <c r="W1013" s="107"/>
      <c r="X1013" s="107"/>
      <c r="Y1013" s="107"/>
      <c r="Z1013" s="107"/>
      <c r="AA1013" s="107"/>
      <c r="AB1013" s="107"/>
      <c r="AC1013" s="107"/>
      <c r="AD1013" s="107"/>
      <c r="AE1013" s="107"/>
      <c r="AF1013" s="107"/>
      <c r="AG1013" s="107"/>
      <c r="AH1013" s="107"/>
      <c r="AI1013" s="111"/>
      <c r="AJ1013" s="111"/>
      <c r="AK1013" s="111"/>
      <c r="AL1013" s="111"/>
      <c r="AM1013" s="112"/>
      <c r="AN1013" s="112"/>
      <c r="AO1013" s="5"/>
      <c r="AP1013" s="112"/>
      <c r="AQ1013" s="5"/>
      <c r="AR1013" s="5"/>
      <c r="AS1013" s="5"/>
      <c r="AT1013" s="5"/>
      <c r="AU1013" s="112"/>
      <c r="AV1013" s="112"/>
    </row>
    <row r="1014" spans="1:48">
      <c r="A1014" s="107"/>
      <c r="B1014" s="107"/>
      <c r="C1014" s="107"/>
      <c r="D1014" s="113"/>
      <c r="E1014" s="107"/>
      <c r="F1014" s="109"/>
      <c r="G1014" s="109"/>
      <c r="H1014" s="107"/>
      <c r="I1014" s="109"/>
      <c r="J1014" s="107"/>
      <c r="K1014" s="107"/>
      <c r="L1014" s="107"/>
      <c r="M1014" s="109"/>
      <c r="N1014" s="108"/>
      <c r="O1014" s="107"/>
      <c r="P1014" s="107"/>
      <c r="Q1014" s="107"/>
      <c r="R1014" s="109"/>
      <c r="S1014" s="107"/>
      <c r="T1014" s="107"/>
      <c r="U1014" s="110"/>
      <c r="V1014" s="110"/>
      <c r="W1014" s="107"/>
      <c r="X1014" s="107"/>
      <c r="Y1014" s="107"/>
      <c r="Z1014" s="107"/>
      <c r="AA1014" s="107"/>
      <c r="AB1014" s="107"/>
      <c r="AC1014" s="107"/>
      <c r="AD1014" s="107"/>
      <c r="AE1014" s="107"/>
      <c r="AF1014" s="107"/>
      <c r="AG1014" s="107"/>
      <c r="AH1014" s="107"/>
      <c r="AI1014" s="111"/>
      <c r="AJ1014" s="111"/>
      <c r="AK1014" s="111"/>
      <c r="AL1014" s="111"/>
      <c r="AM1014" s="112"/>
      <c r="AN1014" s="112"/>
      <c r="AO1014" s="5"/>
      <c r="AP1014" s="112"/>
      <c r="AQ1014" s="5"/>
      <c r="AR1014" s="5"/>
      <c r="AS1014" s="5"/>
      <c r="AT1014" s="5"/>
      <c r="AU1014" s="112"/>
      <c r="AV1014" s="112"/>
    </row>
    <row r="1015" spans="1:48">
      <c r="A1015" s="107"/>
      <c r="B1015" s="107"/>
      <c r="C1015" s="107"/>
      <c r="D1015" s="113"/>
      <c r="E1015" s="107"/>
      <c r="F1015" s="109"/>
      <c r="G1015" s="109"/>
      <c r="H1015" s="107"/>
      <c r="I1015" s="109"/>
      <c r="J1015" s="107"/>
      <c r="K1015" s="107"/>
      <c r="L1015" s="107"/>
      <c r="M1015" s="109"/>
      <c r="N1015" s="108"/>
      <c r="O1015" s="107"/>
      <c r="P1015" s="107"/>
      <c r="Q1015" s="107"/>
      <c r="R1015" s="109"/>
      <c r="S1015" s="107"/>
      <c r="T1015" s="107"/>
      <c r="U1015" s="110"/>
      <c r="V1015" s="110"/>
      <c r="W1015" s="107"/>
      <c r="X1015" s="107"/>
      <c r="Y1015" s="107"/>
      <c r="Z1015" s="107"/>
      <c r="AA1015" s="107"/>
      <c r="AB1015" s="107"/>
      <c r="AC1015" s="107"/>
      <c r="AD1015" s="107"/>
      <c r="AE1015" s="107"/>
      <c r="AF1015" s="107"/>
      <c r="AG1015" s="107"/>
      <c r="AH1015" s="107"/>
      <c r="AI1015" s="111"/>
      <c r="AJ1015" s="111"/>
      <c r="AK1015" s="111"/>
      <c r="AL1015" s="111"/>
      <c r="AM1015" s="112"/>
      <c r="AN1015" s="112"/>
      <c r="AO1015" s="5"/>
      <c r="AP1015" s="112"/>
      <c r="AQ1015" s="5"/>
      <c r="AR1015" s="5"/>
      <c r="AS1015" s="5"/>
      <c r="AT1015" s="5"/>
      <c r="AU1015" s="112"/>
      <c r="AV1015" s="112"/>
    </row>
    <row r="1016" spans="1:48">
      <c r="A1016" s="107"/>
      <c r="B1016" s="107"/>
      <c r="C1016" s="107"/>
      <c r="D1016" s="113"/>
      <c r="E1016" s="107"/>
      <c r="F1016" s="109"/>
      <c r="G1016" s="109"/>
      <c r="H1016" s="107"/>
      <c r="I1016" s="109"/>
      <c r="J1016" s="107"/>
      <c r="K1016" s="107"/>
      <c r="L1016" s="107"/>
      <c r="M1016" s="109"/>
      <c r="N1016" s="108"/>
      <c r="O1016" s="107"/>
      <c r="P1016" s="107"/>
      <c r="Q1016" s="107"/>
      <c r="R1016" s="109"/>
      <c r="S1016" s="107"/>
      <c r="T1016" s="107"/>
      <c r="U1016" s="110"/>
      <c r="V1016" s="110"/>
      <c r="W1016" s="107"/>
      <c r="X1016" s="107"/>
      <c r="Y1016" s="107"/>
      <c r="Z1016" s="107"/>
      <c r="AA1016" s="107"/>
      <c r="AB1016" s="107"/>
      <c r="AC1016" s="107"/>
      <c r="AD1016" s="107"/>
      <c r="AE1016" s="107"/>
      <c r="AF1016" s="107"/>
      <c r="AG1016" s="107"/>
      <c r="AH1016" s="107"/>
      <c r="AI1016" s="111"/>
      <c r="AJ1016" s="111"/>
      <c r="AK1016" s="111"/>
      <c r="AL1016" s="111"/>
      <c r="AM1016" s="112"/>
      <c r="AN1016" s="112"/>
      <c r="AO1016" s="5"/>
      <c r="AP1016" s="112"/>
      <c r="AQ1016" s="5"/>
      <c r="AR1016" s="5"/>
      <c r="AS1016" s="5"/>
      <c r="AT1016" s="5"/>
      <c r="AU1016" s="112"/>
      <c r="AV1016" s="112"/>
    </row>
    <row r="1017" spans="1:48">
      <c r="A1017" s="107"/>
      <c r="B1017" s="107"/>
      <c r="C1017" s="107"/>
      <c r="D1017" s="113"/>
      <c r="E1017" s="107"/>
      <c r="F1017" s="109"/>
      <c r="G1017" s="109"/>
      <c r="H1017" s="107"/>
      <c r="I1017" s="109"/>
      <c r="J1017" s="107"/>
      <c r="K1017" s="107"/>
      <c r="L1017" s="107"/>
      <c r="M1017" s="109"/>
      <c r="N1017" s="108"/>
      <c r="O1017" s="107"/>
      <c r="P1017" s="107"/>
      <c r="Q1017" s="107"/>
      <c r="R1017" s="109"/>
      <c r="S1017" s="107"/>
      <c r="T1017" s="107"/>
      <c r="U1017" s="110"/>
      <c r="V1017" s="110"/>
      <c r="W1017" s="107"/>
      <c r="X1017" s="107"/>
      <c r="Y1017" s="107"/>
      <c r="Z1017" s="107"/>
      <c r="AA1017" s="107"/>
      <c r="AB1017" s="107"/>
      <c r="AC1017" s="107"/>
      <c r="AD1017" s="107"/>
      <c r="AE1017" s="107"/>
      <c r="AF1017" s="107"/>
      <c r="AG1017" s="107"/>
      <c r="AH1017" s="107"/>
      <c r="AI1017" s="111"/>
      <c r="AJ1017" s="111"/>
      <c r="AK1017" s="111"/>
      <c r="AL1017" s="111"/>
      <c r="AM1017" s="112"/>
      <c r="AN1017" s="112"/>
      <c r="AO1017" s="5"/>
      <c r="AP1017" s="112"/>
      <c r="AQ1017" s="5"/>
      <c r="AR1017" s="5"/>
      <c r="AS1017" s="5"/>
      <c r="AT1017" s="5"/>
      <c r="AU1017" s="112"/>
      <c r="AV1017" s="112"/>
    </row>
    <row r="1018" spans="1:48">
      <c r="A1018" s="107"/>
      <c r="B1018" s="107"/>
      <c r="C1018" s="107"/>
      <c r="D1018" s="113"/>
      <c r="E1018" s="107"/>
      <c r="F1018" s="109"/>
      <c r="G1018" s="109"/>
      <c r="H1018" s="107"/>
      <c r="I1018" s="109"/>
      <c r="J1018" s="107"/>
      <c r="K1018" s="107"/>
      <c r="L1018" s="107"/>
      <c r="M1018" s="109"/>
      <c r="N1018" s="108"/>
      <c r="O1018" s="107"/>
      <c r="P1018" s="107"/>
      <c r="Q1018" s="107"/>
      <c r="R1018" s="109"/>
      <c r="S1018" s="107"/>
      <c r="T1018" s="107"/>
      <c r="U1018" s="110"/>
      <c r="V1018" s="110"/>
      <c r="W1018" s="107"/>
      <c r="X1018" s="107"/>
      <c r="Y1018" s="107"/>
      <c r="Z1018" s="107"/>
      <c r="AA1018" s="107"/>
      <c r="AB1018" s="107"/>
      <c r="AC1018" s="107"/>
      <c r="AD1018" s="107"/>
      <c r="AE1018" s="107"/>
      <c r="AF1018" s="107"/>
      <c r="AG1018" s="107"/>
      <c r="AH1018" s="107"/>
      <c r="AI1018" s="111"/>
      <c r="AJ1018" s="111"/>
      <c r="AK1018" s="111"/>
      <c r="AL1018" s="111"/>
      <c r="AM1018" s="112"/>
      <c r="AN1018" s="112"/>
      <c r="AO1018" s="5"/>
      <c r="AP1018" s="112"/>
      <c r="AQ1018" s="5"/>
      <c r="AR1018" s="5"/>
      <c r="AS1018" s="5"/>
      <c r="AT1018" s="5"/>
      <c r="AU1018" s="112"/>
      <c r="AV1018" s="112"/>
    </row>
    <row r="1019" spans="1:48">
      <c r="A1019" s="107"/>
      <c r="B1019" s="107"/>
      <c r="C1019" s="107"/>
      <c r="D1019" s="113"/>
      <c r="E1019" s="107"/>
      <c r="F1019" s="109"/>
      <c r="G1019" s="109"/>
      <c r="H1019" s="107"/>
      <c r="I1019" s="109"/>
      <c r="J1019" s="107"/>
      <c r="K1019" s="107"/>
      <c r="L1019" s="107"/>
      <c r="M1019" s="109"/>
      <c r="N1019" s="108"/>
      <c r="O1019" s="107"/>
      <c r="P1019" s="107"/>
      <c r="Q1019" s="107"/>
      <c r="R1019" s="109"/>
      <c r="S1019" s="107"/>
      <c r="T1019" s="107"/>
      <c r="U1019" s="110"/>
      <c r="V1019" s="110"/>
      <c r="W1019" s="107"/>
      <c r="X1019" s="107"/>
      <c r="Y1019" s="107"/>
      <c r="Z1019" s="107"/>
      <c r="AA1019" s="107"/>
      <c r="AB1019" s="107"/>
      <c r="AC1019" s="107"/>
      <c r="AD1019" s="107"/>
      <c r="AE1019" s="107"/>
      <c r="AF1019" s="107"/>
      <c r="AG1019" s="107"/>
      <c r="AH1019" s="107"/>
      <c r="AI1019" s="111"/>
      <c r="AJ1019" s="111"/>
      <c r="AK1019" s="111"/>
      <c r="AL1019" s="111"/>
      <c r="AM1019" s="112"/>
      <c r="AN1019" s="112"/>
      <c r="AO1019" s="5"/>
      <c r="AP1019" s="112"/>
      <c r="AQ1019" s="5"/>
      <c r="AR1019" s="5"/>
      <c r="AS1019" s="5"/>
      <c r="AT1019" s="5"/>
      <c r="AU1019" s="112"/>
      <c r="AV1019" s="112"/>
    </row>
    <row r="1020" spans="1:48">
      <c r="A1020" s="107"/>
      <c r="B1020" s="107"/>
      <c r="C1020" s="107"/>
      <c r="D1020" s="113"/>
      <c r="E1020" s="107"/>
      <c r="F1020" s="109"/>
      <c r="G1020" s="109"/>
      <c r="H1020" s="107"/>
      <c r="I1020" s="109"/>
      <c r="J1020" s="107"/>
      <c r="K1020" s="107"/>
      <c r="L1020" s="107"/>
      <c r="M1020" s="109"/>
      <c r="N1020" s="108"/>
      <c r="O1020" s="107"/>
      <c r="P1020" s="107"/>
      <c r="Q1020" s="107"/>
      <c r="R1020" s="109"/>
      <c r="S1020" s="107"/>
      <c r="T1020" s="107"/>
      <c r="U1020" s="110"/>
      <c r="V1020" s="110"/>
      <c r="W1020" s="107"/>
      <c r="X1020" s="107"/>
      <c r="Y1020" s="107"/>
      <c r="Z1020" s="107"/>
      <c r="AA1020" s="107"/>
      <c r="AB1020" s="107"/>
      <c r="AC1020" s="107"/>
      <c r="AD1020" s="107"/>
      <c r="AE1020" s="107"/>
      <c r="AF1020" s="107"/>
      <c r="AG1020" s="107"/>
      <c r="AH1020" s="107"/>
      <c r="AI1020" s="111"/>
      <c r="AJ1020" s="111"/>
      <c r="AK1020" s="111"/>
      <c r="AL1020" s="111"/>
      <c r="AM1020" s="112"/>
      <c r="AN1020" s="112"/>
      <c r="AO1020" s="5"/>
      <c r="AP1020" s="112"/>
      <c r="AQ1020" s="5"/>
      <c r="AR1020" s="5"/>
      <c r="AS1020" s="5"/>
      <c r="AT1020" s="5"/>
      <c r="AU1020" s="112"/>
      <c r="AV1020" s="112"/>
    </row>
    <row r="1021" spans="1:48">
      <c r="A1021" s="107"/>
      <c r="B1021" s="107"/>
      <c r="C1021" s="107"/>
      <c r="D1021" s="113"/>
      <c r="E1021" s="107"/>
      <c r="F1021" s="109"/>
      <c r="G1021" s="109"/>
      <c r="H1021" s="107"/>
      <c r="I1021" s="109"/>
      <c r="J1021" s="107"/>
      <c r="K1021" s="107"/>
      <c r="L1021" s="107"/>
      <c r="M1021" s="109"/>
      <c r="N1021" s="108"/>
      <c r="O1021" s="107"/>
      <c r="P1021" s="107"/>
      <c r="Q1021" s="107"/>
      <c r="R1021" s="109"/>
      <c r="S1021" s="107"/>
      <c r="T1021" s="107"/>
      <c r="U1021" s="110"/>
      <c r="V1021" s="110"/>
      <c r="W1021" s="107"/>
      <c r="X1021" s="107"/>
      <c r="Y1021" s="107"/>
      <c r="Z1021" s="107"/>
      <c r="AA1021" s="107"/>
      <c r="AB1021" s="107"/>
      <c r="AC1021" s="107"/>
      <c r="AD1021" s="107"/>
      <c r="AE1021" s="107"/>
      <c r="AF1021" s="107"/>
      <c r="AG1021" s="107"/>
      <c r="AH1021" s="107"/>
      <c r="AI1021" s="111"/>
      <c r="AJ1021" s="111"/>
      <c r="AK1021" s="111"/>
      <c r="AL1021" s="111"/>
      <c r="AM1021" s="112"/>
      <c r="AN1021" s="112"/>
      <c r="AO1021" s="5"/>
      <c r="AP1021" s="112"/>
      <c r="AQ1021" s="5"/>
      <c r="AR1021" s="5"/>
      <c r="AS1021" s="5"/>
      <c r="AT1021" s="5"/>
      <c r="AU1021" s="112"/>
      <c r="AV1021" s="112"/>
    </row>
    <row r="1022" spans="1:48">
      <c r="A1022" s="107"/>
      <c r="B1022" s="107"/>
      <c r="C1022" s="107"/>
      <c r="D1022" s="113"/>
      <c r="E1022" s="107"/>
      <c r="F1022" s="109"/>
      <c r="G1022" s="109"/>
      <c r="H1022" s="107"/>
      <c r="I1022" s="109"/>
      <c r="J1022" s="107"/>
      <c r="K1022" s="107"/>
      <c r="L1022" s="107"/>
      <c r="M1022" s="109"/>
      <c r="N1022" s="108"/>
      <c r="O1022" s="107"/>
      <c r="P1022" s="107"/>
      <c r="Q1022" s="107"/>
      <c r="R1022" s="109"/>
      <c r="S1022" s="107"/>
      <c r="T1022" s="107"/>
      <c r="U1022" s="110"/>
      <c r="V1022" s="110"/>
      <c r="W1022" s="107"/>
      <c r="X1022" s="107"/>
      <c r="Y1022" s="107"/>
      <c r="Z1022" s="107"/>
      <c r="AA1022" s="107"/>
      <c r="AB1022" s="107"/>
      <c r="AC1022" s="107"/>
      <c r="AD1022" s="107"/>
      <c r="AE1022" s="107"/>
      <c r="AF1022" s="107"/>
      <c r="AG1022" s="107"/>
      <c r="AH1022" s="107"/>
      <c r="AI1022" s="111"/>
      <c r="AJ1022" s="111"/>
      <c r="AK1022" s="111"/>
      <c r="AL1022" s="111"/>
      <c r="AM1022" s="112"/>
      <c r="AN1022" s="112"/>
      <c r="AO1022" s="5"/>
      <c r="AP1022" s="112"/>
      <c r="AQ1022" s="5"/>
      <c r="AR1022" s="5"/>
      <c r="AS1022" s="5"/>
      <c r="AT1022" s="5"/>
      <c r="AU1022" s="112"/>
      <c r="AV1022" s="112"/>
    </row>
    <row r="1023" spans="1:48">
      <c r="A1023" s="107"/>
      <c r="B1023" s="107"/>
      <c r="C1023" s="107"/>
      <c r="D1023" s="113"/>
      <c r="E1023" s="107"/>
      <c r="F1023" s="109"/>
      <c r="G1023" s="109"/>
      <c r="H1023" s="107"/>
      <c r="I1023" s="109"/>
      <c r="J1023" s="107"/>
      <c r="K1023" s="107"/>
      <c r="L1023" s="107"/>
      <c r="M1023" s="109"/>
      <c r="N1023" s="108"/>
      <c r="O1023" s="107"/>
      <c r="P1023" s="107"/>
      <c r="Q1023" s="107"/>
      <c r="R1023" s="109"/>
      <c r="S1023" s="107"/>
      <c r="T1023" s="107"/>
      <c r="U1023" s="110"/>
      <c r="V1023" s="110"/>
      <c r="W1023" s="107"/>
      <c r="X1023" s="107"/>
      <c r="Y1023" s="107"/>
      <c r="Z1023" s="107"/>
      <c r="AA1023" s="107"/>
      <c r="AB1023" s="107"/>
      <c r="AC1023" s="107"/>
      <c r="AD1023" s="107"/>
      <c r="AE1023" s="107"/>
      <c r="AF1023" s="107"/>
      <c r="AG1023" s="107"/>
      <c r="AH1023" s="107"/>
      <c r="AI1023" s="111"/>
      <c r="AJ1023" s="111"/>
      <c r="AK1023" s="111"/>
      <c r="AL1023" s="111"/>
      <c r="AM1023" s="112"/>
      <c r="AN1023" s="112"/>
      <c r="AO1023" s="5"/>
      <c r="AP1023" s="112"/>
      <c r="AQ1023" s="5"/>
      <c r="AR1023" s="5"/>
      <c r="AS1023" s="5"/>
      <c r="AT1023" s="5"/>
      <c r="AU1023" s="112"/>
      <c r="AV1023" s="112"/>
    </row>
    <row r="1024" spans="1:48">
      <c r="A1024" s="107"/>
      <c r="B1024" s="107"/>
      <c r="C1024" s="107"/>
      <c r="D1024" s="113"/>
      <c r="E1024" s="107"/>
      <c r="F1024" s="109"/>
      <c r="G1024" s="109"/>
      <c r="H1024" s="107"/>
      <c r="I1024" s="109"/>
      <c r="J1024" s="107"/>
      <c r="K1024" s="107"/>
      <c r="L1024" s="107"/>
      <c r="M1024" s="109"/>
      <c r="N1024" s="108"/>
      <c r="O1024" s="107"/>
      <c r="P1024" s="107"/>
      <c r="Q1024" s="107"/>
      <c r="R1024" s="109"/>
      <c r="S1024" s="107"/>
      <c r="T1024" s="107"/>
      <c r="U1024" s="110"/>
      <c r="V1024" s="110"/>
      <c r="W1024" s="107"/>
      <c r="X1024" s="107"/>
      <c r="Y1024" s="107"/>
      <c r="Z1024" s="107"/>
      <c r="AA1024" s="107"/>
      <c r="AB1024" s="107"/>
      <c r="AC1024" s="107"/>
      <c r="AD1024" s="107"/>
      <c r="AE1024" s="107"/>
      <c r="AF1024" s="107"/>
      <c r="AG1024" s="107"/>
      <c r="AH1024" s="107"/>
      <c r="AI1024" s="111"/>
      <c r="AJ1024" s="111"/>
      <c r="AK1024" s="111"/>
      <c r="AL1024" s="111"/>
      <c r="AM1024" s="112"/>
      <c r="AN1024" s="112"/>
      <c r="AO1024" s="5"/>
      <c r="AP1024" s="112"/>
      <c r="AQ1024" s="5"/>
      <c r="AR1024" s="5"/>
      <c r="AS1024" s="5"/>
      <c r="AT1024" s="5"/>
      <c r="AU1024" s="112"/>
      <c r="AV1024" s="112"/>
    </row>
    <row r="1025" spans="1:48">
      <c r="A1025" s="107"/>
      <c r="B1025" s="107"/>
      <c r="C1025" s="107"/>
      <c r="D1025" s="113"/>
      <c r="E1025" s="107"/>
      <c r="F1025" s="109"/>
      <c r="G1025" s="109"/>
      <c r="H1025" s="107"/>
      <c r="I1025" s="109"/>
      <c r="J1025" s="107"/>
      <c r="K1025" s="107"/>
      <c r="L1025" s="107"/>
      <c r="M1025" s="109"/>
      <c r="N1025" s="108"/>
      <c r="O1025" s="107"/>
      <c r="P1025" s="107"/>
      <c r="Q1025" s="107"/>
      <c r="R1025" s="109"/>
      <c r="S1025" s="107"/>
      <c r="T1025" s="107"/>
      <c r="U1025" s="110"/>
      <c r="V1025" s="110"/>
      <c r="W1025" s="107"/>
      <c r="X1025" s="107"/>
      <c r="Y1025" s="107"/>
      <c r="Z1025" s="107"/>
      <c r="AA1025" s="107"/>
      <c r="AB1025" s="107"/>
      <c r="AC1025" s="107"/>
      <c r="AD1025" s="107"/>
      <c r="AE1025" s="107"/>
      <c r="AF1025" s="107"/>
      <c r="AG1025" s="107"/>
      <c r="AH1025" s="107"/>
      <c r="AI1025" s="111"/>
      <c r="AJ1025" s="111"/>
      <c r="AK1025" s="111"/>
      <c r="AL1025" s="111"/>
      <c r="AM1025" s="112"/>
      <c r="AN1025" s="112"/>
      <c r="AO1025" s="5"/>
      <c r="AP1025" s="112"/>
      <c r="AQ1025" s="5"/>
      <c r="AR1025" s="5"/>
      <c r="AS1025" s="5"/>
      <c r="AT1025" s="5"/>
      <c r="AU1025" s="112"/>
      <c r="AV1025" s="112"/>
    </row>
    <row r="1026" spans="1:48">
      <c r="A1026" s="107"/>
      <c r="B1026" s="107"/>
      <c r="C1026" s="107"/>
      <c r="D1026" s="113"/>
      <c r="E1026" s="107"/>
      <c r="F1026" s="109"/>
      <c r="G1026" s="109"/>
      <c r="H1026" s="107"/>
      <c r="I1026" s="109"/>
      <c r="J1026" s="107"/>
      <c r="K1026" s="107"/>
      <c r="L1026" s="107"/>
      <c r="M1026" s="109"/>
      <c r="N1026" s="108"/>
      <c r="O1026" s="107"/>
      <c r="P1026" s="107"/>
      <c r="Q1026" s="107"/>
      <c r="R1026" s="109"/>
      <c r="S1026" s="107"/>
      <c r="T1026" s="107"/>
      <c r="U1026" s="110"/>
      <c r="V1026" s="110"/>
      <c r="W1026" s="107"/>
      <c r="X1026" s="107"/>
      <c r="Y1026" s="107"/>
      <c r="Z1026" s="107"/>
      <c r="AA1026" s="107"/>
      <c r="AB1026" s="107"/>
      <c r="AC1026" s="107"/>
      <c r="AD1026" s="107"/>
      <c r="AE1026" s="107"/>
      <c r="AF1026" s="107"/>
      <c r="AG1026" s="107"/>
      <c r="AH1026" s="107"/>
      <c r="AI1026" s="111"/>
      <c r="AJ1026" s="111"/>
      <c r="AK1026" s="111"/>
      <c r="AL1026" s="111"/>
      <c r="AM1026" s="112"/>
      <c r="AN1026" s="112"/>
      <c r="AO1026" s="5"/>
      <c r="AP1026" s="112"/>
      <c r="AQ1026" s="5"/>
      <c r="AR1026" s="5"/>
      <c r="AS1026" s="5"/>
      <c r="AT1026" s="5"/>
      <c r="AU1026" s="112"/>
      <c r="AV1026" s="112"/>
    </row>
    <row r="1027" spans="1:48">
      <c r="A1027" s="107"/>
      <c r="B1027" s="107"/>
      <c r="C1027" s="107"/>
      <c r="D1027" s="113"/>
      <c r="E1027" s="107"/>
      <c r="F1027" s="109"/>
      <c r="G1027" s="109"/>
      <c r="H1027" s="107"/>
      <c r="I1027" s="109"/>
      <c r="J1027" s="107"/>
      <c r="K1027" s="107"/>
      <c r="L1027" s="107"/>
      <c r="M1027" s="109"/>
      <c r="N1027" s="108"/>
      <c r="O1027" s="107"/>
      <c r="P1027" s="107"/>
      <c r="Q1027" s="107"/>
      <c r="R1027" s="109"/>
      <c r="S1027" s="107"/>
      <c r="T1027" s="107"/>
      <c r="U1027" s="110"/>
      <c r="V1027" s="110"/>
      <c r="W1027" s="107"/>
      <c r="X1027" s="107"/>
      <c r="Y1027" s="107"/>
      <c r="Z1027" s="107"/>
      <c r="AA1027" s="107"/>
      <c r="AB1027" s="107"/>
      <c r="AC1027" s="107"/>
      <c r="AD1027" s="107"/>
      <c r="AE1027" s="107"/>
      <c r="AF1027" s="107"/>
      <c r="AG1027" s="107"/>
      <c r="AH1027" s="107"/>
      <c r="AI1027" s="111"/>
      <c r="AJ1027" s="111"/>
      <c r="AK1027" s="111"/>
      <c r="AL1027" s="111"/>
      <c r="AM1027" s="112"/>
      <c r="AN1027" s="112"/>
      <c r="AO1027" s="5"/>
      <c r="AP1027" s="112"/>
      <c r="AQ1027" s="5"/>
      <c r="AR1027" s="5"/>
      <c r="AS1027" s="5"/>
      <c r="AT1027" s="5"/>
      <c r="AU1027" s="112"/>
      <c r="AV1027" s="112"/>
    </row>
    <row r="1028" spans="1:48">
      <c r="A1028" s="107"/>
      <c r="B1028" s="107"/>
      <c r="C1028" s="107"/>
      <c r="D1028" s="113"/>
      <c r="E1028" s="107"/>
      <c r="F1028" s="109"/>
      <c r="G1028" s="109"/>
      <c r="H1028" s="107"/>
      <c r="I1028" s="109"/>
      <c r="J1028" s="107"/>
      <c r="K1028" s="107"/>
      <c r="L1028" s="107"/>
      <c r="M1028" s="109"/>
      <c r="N1028" s="108"/>
      <c r="O1028" s="107"/>
      <c r="P1028" s="107"/>
      <c r="Q1028" s="107"/>
      <c r="R1028" s="109"/>
      <c r="S1028" s="107"/>
      <c r="T1028" s="107"/>
      <c r="U1028" s="110"/>
      <c r="V1028" s="110"/>
      <c r="W1028" s="107"/>
      <c r="X1028" s="107"/>
      <c r="Y1028" s="107"/>
      <c r="Z1028" s="107"/>
      <c r="AA1028" s="107"/>
      <c r="AB1028" s="107"/>
      <c r="AC1028" s="107"/>
      <c r="AD1028" s="107"/>
      <c r="AE1028" s="107"/>
      <c r="AF1028" s="107"/>
      <c r="AG1028" s="107"/>
      <c r="AH1028" s="107"/>
      <c r="AI1028" s="111"/>
      <c r="AJ1028" s="111"/>
      <c r="AK1028" s="111"/>
      <c r="AL1028" s="111"/>
      <c r="AM1028" s="112"/>
      <c r="AN1028" s="112"/>
      <c r="AO1028" s="5"/>
      <c r="AP1028" s="112"/>
      <c r="AQ1028" s="5"/>
      <c r="AR1028" s="5"/>
      <c r="AS1028" s="5"/>
      <c r="AT1028" s="5"/>
      <c r="AU1028" s="112"/>
      <c r="AV1028" s="112"/>
    </row>
    <row r="1029" spans="1:48">
      <c r="A1029" s="107"/>
      <c r="B1029" s="107"/>
      <c r="C1029" s="107"/>
      <c r="D1029" s="113"/>
      <c r="E1029" s="107"/>
      <c r="F1029" s="109"/>
      <c r="G1029" s="109"/>
      <c r="H1029" s="107"/>
      <c r="I1029" s="109"/>
      <c r="J1029" s="107"/>
      <c r="K1029" s="107"/>
      <c r="L1029" s="107"/>
      <c r="M1029" s="109"/>
      <c r="N1029" s="108"/>
      <c r="O1029" s="107"/>
      <c r="P1029" s="107"/>
      <c r="Q1029" s="107"/>
      <c r="R1029" s="109"/>
      <c r="S1029" s="107"/>
      <c r="T1029" s="107"/>
      <c r="U1029" s="110"/>
      <c r="V1029" s="110"/>
      <c r="W1029" s="107"/>
      <c r="X1029" s="107"/>
      <c r="Y1029" s="107"/>
      <c r="Z1029" s="107"/>
      <c r="AA1029" s="107"/>
      <c r="AB1029" s="107"/>
      <c r="AC1029" s="107"/>
      <c r="AD1029" s="107"/>
      <c r="AE1029" s="107"/>
      <c r="AF1029" s="107"/>
      <c r="AG1029" s="107"/>
      <c r="AH1029" s="107"/>
      <c r="AI1029" s="111"/>
      <c r="AJ1029" s="111"/>
      <c r="AK1029" s="111"/>
      <c r="AL1029" s="111"/>
      <c r="AM1029" s="112"/>
      <c r="AN1029" s="112"/>
      <c r="AO1029" s="5"/>
      <c r="AP1029" s="112"/>
      <c r="AQ1029" s="5"/>
      <c r="AR1029" s="5"/>
      <c r="AS1029" s="5"/>
      <c r="AT1029" s="5"/>
      <c r="AU1029" s="112"/>
      <c r="AV1029" s="112"/>
    </row>
    <row r="1030" spans="1:48">
      <c r="A1030" s="107"/>
      <c r="B1030" s="107"/>
      <c r="C1030" s="107"/>
      <c r="D1030" s="113"/>
      <c r="E1030" s="107"/>
      <c r="F1030" s="109"/>
      <c r="G1030" s="109"/>
      <c r="H1030" s="107"/>
      <c r="I1030" s="109"/>
      <c r="J1030" s="107"/>
      <c r="K1030" s="107"/>
      <c r="L1030" s="107"/>
      <c r="M1030" s="109"/>
      <c r="N1030" s="108"/>
      <c r="O1030" s="107"/>
      <c r="P1030" s="107"/>
      <c r="Q1030" s="107"/>
      <c r="R1030" s="109"/>
      <c r="S1030" s="107"/>
      <c r="T1030" s="107"/>
      <c r="U1030" s="110"/>
      <c r="V1030" s="110"/>
      <c r="W1030" s="107"/>
      <c r="X1030" s="107"/>
      <c r="Y1030" s="107"/>
      <c r="Z1030" s="107"/>
      <c r="AA1030" s="107"/>
      <c r="AB1030" s="107"/>
      <c r="AC1030" s="107"/>
      <c r="AD1030" s="107"/>
      <c r="AE1030" s="107"/>
      <c r="AF1030" s="107"/>
      <c r="AG1030" s="107"/>
      <c r="AH1030" s="107"/>
      <c r="AI1030" s="111"/>
      <c r="AJ1030" s="111"/>
      <c r="AK1030" s="111"/>
      <c r="AL1030" s="111"/>
      <c r="AM1030" s="112"/>
      <c r="AN1030" s="112"/>
      <c r="AO1030" s="5"/>
      <c r="AP1030" s="112"/>
      <c r="AQ1030" s="5"/>
      <c r="AR1030" s="5"/>
      <c r="AS1030" s="5"/>
      <c r="AT1030" s="5"/>
      <c r="AU1030" s="112"/>
      <c r="AV1030" s="112"/>
    </row>
    <row r="1031" spans="1:48">
      <c r="A1031" s="107"/>
      <c r="B1031" s="107"/>
      <c r="C1031" s="107"/>
      <c r="D1031" s="113"/>
      <c r="E1031" s="107"/>
      <c r="F1031" s="109"/>
      <c r="G1031" s="109"/>
      <c r="H1031" s="107"/>
      <c r="I1031" s="109"/>
      <c r="J1031" s="107"/>
      <c r="K1031" s="107"/>
      <c r="L1031" s="107"/>
      <c r="M1031" s="109"/>
      <c r="N1031" s="108"/>
      <c r="O1031" s="107"/>
      <c r="P1031" s="107"/>
      <c r="Q1031" s="107"/>
      <c r="R1031" s="109"/>
      <c r="S1031" s="107"/>
      <c r="T1031" s="107"/>
      <c r="U1031" s="110"/>
      <c r="V1031" s="110"/>
      <c r="W1031" s="107"/>
      <c r="X1031" s="107"/>
      <c r="Y1031" s="107"/>
      <c r="Z1031" s="107"/>
      <c r="AA1031" s="107"/>
      <c r="AB1031" s="107"/>
      <c r="AC1031" s="107"/>
      <c r="AD1031" s="107"/>
      <c r="AE1031" s="107"/>
      <c r="AF1031" s="107"/>
      <c r="AG1031" s="107"/>
      <c r="AH1031" s="107"/>
      <c r="AI1031" s="111"/>
      <c r="AJ1031" s="111"/>
      <c r="AK1031" s="111"/>
      <c r="AL1031" s="111"/>
      <c r="AM1031" s="112"/>
      <c r="AN1031" s="112"/>
      <c r="AO1031" s="5"/>
      <c r="AP1031" s="112"/>
      <c r="AQ1031" s="5"/>
      <c r="AR1031" s="5"/>
      <c r="AS1031" s="5"/>
      <c r="AT1031" s="5"/>
      <c r="AU1031" s="112"/>
      <c r="AV1031" s="112"/>
    </row>
    <row r="1032" spans="1:48">
      <c r="A1032" s="107"/>
      <c r="B1032" s="107"/>
      <c r="C1032" s="107"/>
      <c r="D1032" s="113"/>
      <c r="E1032" s="107"/>
      <c r="F1032" s="109"/>
      <c r="G1032" s="109"/>
      <c r="H1032" s="107"/>
      <c r="I1032" s="109"/>
      <c r="J1032" s="107"/>
      <c r="K1032" s="107"/>
      <c r="L1032" s="107"/>
      <c r="M1032" s="109"/>
      <c r="N1032" s="108"/>
      <c r="O1032" s="107"/>
      <c r="P1032" s="107"/>
      <c r="Q1032" s="107"/>
      <c r="R1032" s="109"/>
      <c r="S1032" s="107"/>
      <c r="T1032" s="107"/>
      <c r="U1032" s="110"/>
      <c r="V1032" s="110"/>
      <c r="W1032" s="107"/>
      <c r="X1032" s="107"/>
      <c r="Y1032" s="107"/>
      <c r="Z1032" s="107"/>
      <c r="AA1032" s="107"/>
      <c r="AB1032" s="107"/>
      <c r="AC1032" s="107"/>
      <c r="AD1032" s="107"/>
      <c r="AE1032" s="107"/>
      <c r="AF1032" s="107"/>
      <c r="AG1032" s="107"/>
      <c r="AH1032" s="107"/>
      <c r="AI1032" s="111"/>
      <c r="AJ1032" s="111"/>
      <c r="AK1032" s="111"/>
      <c r="AL1032" s="111"/>
      <c r="AM1032" s="112"/>
      <c r="AN1032" s="112"/>
      <c r="AO1032" s="5"/>
      <c r="AP1032" s="112"/>
      <c r="AQ1032" s="5"/>
      <c r="AR1032" s="5"/>
      <c r="AS1032" s="5"/>
      <c r="AT1032" s="5"/>
      <c r="AU1032" s="112"/>
      <c r="AV1032" s="112"/>
    </row>
    <row r="1033" spans="1:48">
      <c r="A1033" s="107"/>
      <c r="B1033" s="107"/>
      <c r="C1033" s="107"/>
      <c r="D1033" s="113"/>
      <c r="E1033" s="107"/>
      <c r="F1033" s="109"/>
      <c r="G1033" s="109"/>
      <c r="H1033" s="107"/>
      <c r="I1033" s="109"/>
      <c r="J1033" s="107"/>
      <c r="K1033" s="107"/>
      <c r="L1033" s="107"/>
      <c r="M1033" s="109"/>
      <c r="N1033" s="108"/>
      <c r="O1033" s="107"/>
      <c r="P1033" s="107"/>
      <c r="Q1033" s="107"/>
      <c r="R1033" s="109"/>
      <c r="S1033" s="107"/>
      <c r="T1033" s="107"/>
      <c r="U1033" s="110"/>
      <c r="V1033" s="110"/>
      <c r="W1033" s="107"/>
      <c r="X1033" s="107"/>
      <c r="Y1033" s="107"/>
      <c r="Z1033" s="107"/>
      <c r="AA1033" s="107"/>
      <c r="AB1033" s="107"/>
      <c r="AC1033" s="107"/>
      <c r="AD1033" s="107"/>
      <c r="AE1033" s="107"/>
      <c r="AF1033" s="107"/>
      <c r="AG1033" s="107"/>
      <c r="AH1033" s="107"/>
      <c r="AI1033" s="111"/>
      <c r="AJ1033" s="111"/>
      <c r="AK1033" s="111"/>
      <c r="AL1033" s="111"/>
      <c r="AM1033" s="112"/>
      <c r="AN1033" s="112"/>
      <c r="AO1033" s="5"/>
      <c r="AP1033" s="112"/>
      <c r="AQ1033" s="5"/>
      <c r="AR1033" s="5"/>
      <c r="AS1033" s="5"/>
      <c r="AT1033" s="5"/>
      <c r="AU1033" s="112"/>
      <c r="AV1033" s="112"/>
    </row>
    <row r="1034" spans="1:48">
      <c r="A1034" s="107"/>
      <c r="B1034" s="107"/>
      <c r="C1034" s="107"/>
      <c r="D1034" s="113"/>
      <c r="E1034" s="107"/>
      <c r="F1034" s="109"/>
      <c r="G1034" s="109"/>
      <c r="H1034" s="107"/>
      <c r="I1034" s="109"/>
      <c r="J1034" s="107"/>
      <c r="K1034" s="107"/>
      <c r="L1034" s="107"/>
      <c r="M1034" s="109"/>
      <c r="N1034" s="108"/>
      <c r="O1034" s="107"/>
      <c r="P1034" s="107"/>
      <c r="Q1034" s="107"/>
      <c r="R1034" s="109"/>
      <c r="S1034" s="107"/>
      <c r="T1034" s="107"/>
      <c r="U1034" s="110"/>
      <c r="V1034" s="110"/>
      <c r="W1034" s="107"/>
      <c r="X1034" s="107"/>
      <c r="Y1034" s="107"/>
      <c r="Z1034" s="107"/>
      <c r="AA1034" s="107"/>
      <c r="AB1034" s="107"/>
      <c r="AC1034" s="107"/>
      <c r="AD1034" s="107"/>
      <c r="AE1034" s="107"/>
      <c r="AF1034" s="107"/>
      <c r="AG1034" s="107"/>
      <c r="AH1034" s="107"/>
      <c r="AI1034" s="111"/>
      <c r="AJ1034" s="111"/>
      <c r="AK1034" s="111"/>
      <c r="AL1034" s="111"/>
      <c r="AM1034" s="112"/>
      <c r="AN1034" s="112"/>
      <c r="AO1034" s="5"/>
      <c r="AP1034" s="112"/>
      <c r="AQ1034" s="5"/>
      <c r="AR1034" s="5"/>
      <c r="AS1034" s="5"/>
      <c r="AT1034" s="5"/>
      <c r="AU1034" s="112"/>
      <c r="AV1034" s="112"/>
    </row>
    <row r="1035" spans="1:48">
      <c r="A1035" s="107"/>
      <c r="B1035" s="107"/>
      <c r="C1035" s="107"/>
      <c r="D1035" s="113"/>
      <c r="E1035" s="107"/>
      <c r="F1035" s="109"/>
      <c r="G1035" s="109"/>
      <c r="H1035" s="107"/>
      <c r="I1035" s="109"/>
      <c r="J1035" s="107"/>
      <c r="K1035" s="107"/>
      <c r="L1035" s="107"/>
      <c r="M1035" s="109"/>
      <c r="N1035" s="108"/>
      <c r="O1035" s="107"/>
      <c r="P1035" s="107"/>
      <c r="Q1035" s="107"/>
      <c r="R1035" s="109"/>
      <c r="S1035" s="107"/>
      <c r="T1035" s="107"/>
      <c r="U1035" s="110"/>
      <c r="V1035" s="110"/>
      <c r="W1035" s="107"/>
      <c r="X1035" s="107"/>
      <c r="Y1035" s="107"/>
      <c r="Z1035" s="107"/>
      <c r="AA1035" s="107"/>
      <c r="AB1035" s="107"/>
      <c r="AC1035" s="107"/>
      <c r="AD1035" s="107"/>
      <c r="AE1035" s="107"/>
      <c r="AF1035" s="107"/>
      <c r="AG1035" s="107"/>
      <c r="AH1035" s="107"/>
      <c r="AI1035" s="111"/>
      <c r="AJ1035" s="111"/>
      <c r="AK1035" s="111"/>
      <c r="AL1035" s="111"/>
      <c r="AM1035" s="112"/>
      <c r="AN1035" s="112"/>
      <c r="AO1035" s="5"/>
      <c r="AP1035" s="112"/>
      <c r="AQ1035" s="5"/>
      <c r="AR1035" s="5"/>
      <c r="AS1035" s="5"/>
      <c r="AT1035" s="5"/>
      <c r="AU1035" s="112"/>
      <c r="AV1035" s="112"/>
    </row>
    <row r="1036" spans="1:48">
      <c r="A1036" s="107"/>
      <c r="B1036" s="107"/>
      <c r="C1036" s="107"/>
      <c r="D1036" s="113"/>
      <c r="E1036" s="107"/>
      <c r="F1036" s="109"/>
      <c r="G1036" s="109"/>
      <c r="H1036" s="107"/>
      <c r="I1036" s="109"/>
      <c r="J1036" s="107"/>
      <c r="K1036" s="107"/>
      <c r="L1036" s="107"/>
      <c r="M1036" s="109"/>
      <c r="N1036" s="108"/>
      <c r="O1036" s="107"/>
      <c r="P1036" s="107"/>
      <c r="Q1036" s="107"/>
      <c r="R1036" s="109"/>
      <c r="S1036" s="107"/>
      <c r="T1036" s="107"/>
      <c r="U1036" s="110"/>
      <c r="V1036" s="110"/>
      <c r="W1036" s="107"/>
      <c r="X1036" s="107"/>
      <c r="Y1036" s="107"/>
      <c r="Z1036" s="107"/>
      <c r="AA1036" s="107"/>
      <c r="AB1036" s="107"/>
      <c r="AC1036" s="107"/>
      <c r="AD1036" s="107"/>
      <c r="AE1036" s="107"/>
      <c r="AF1036" s="107"/>
      <c r="AG1036" s="107"/>
      <c r="AH1036" s="107"/>
      <c r="AI1036" s="111"/>
      <c r="AJ1036" s="111"/>
      <c r="AK1036" s="111"/>
      <c r="AL1036" s="111"/>
      <c r="AM1036" s="112"/>
      <c r="AN1036" s="112"/>
      <c r="AO1036" s="5"/>
      <c r="AP1036" s="112"/>
      <c r="AQ1036" s="5"/>
      <c r="AR1036" s="5"/>
      <c r="AS1036" s="5"/>
      <c r="AT1036" s="5"/>
      <c r="AU1036" s="112"/>
      <c r="AV1036" s="112"/>
    </row>
    <row r="1037" spans="1:48">
      <c r="A1037" s="107"/>
      <c r="B1037" s="107"/>
      <c r="C1037" s="107"/>
      <c r="D1037" s="113"/>
      <c r="E1037" s="107"/>
      <c r="F1037" s="109"/>
      <c r="G1037" s="109"/>
      <c r="H1037" s="107"/>
      <c r="I1037" s="109"/>
      <c r="J1037" s="107"/>
      <c r="K1037" s="107"/>
      <c r="L1037" s="107"/>
      <c r="M1037" s="109"/>
      <c r="N1037" s="108"/>
      <c r="O1037" s="107"/>
      <c r="P1037" s="107"/>
      <c r="Q1037" s="107"/>
      <c r="R1037" s="109"/>
      <c r="S1037" s="107"/>
      <c r="T1037" s="107"/>
      <c r="U1037" s="110"/>
      <c r="V1037" s="110"/>
      <c r="W1037" s="107"/>
      <c r="X1037" s="107"/>
      <c r="Y1037" s="107"/>
      <c r="Z1037" s="107"/>
      <c r="AA1037" s="107"/>
      <c r="AB1037" s="107"/>
      <c r="AC1037" s="107"/>
      <c r="AD1037" s="107"/>
      <c r="AE1037" s="107"/>
      <c r="AF1037" s="107"/>
      <c r="AG1037" s="107"/>
      <c r="AH1037" s="107"/>
      <c r="AI1037" s="111"/>
      <c r="AJ1037" s="111"/>
      <c r="AK1037" s="111"/>
      <c r="AL1037" s="111"/>
      <c r="AM1037" s="112"/>
      <c r="AN1037" s="112"/>
      <c r="AO1037" s="5"/>
      <c r="AP1037" s="112"/>
      <c r="AQ1037" s="5"/>
      <c r="AR1037" s="5"/>
      <c r="AS1037" s="5"/>
      <c r="AT1037" s="5"/>
      <c r="AU1037" s="112"/>
      <c r="AV1037" s="112"/>
    </row>
    <row r="1038" spans="1:48">
      <c r="A1038" s="107"/>
      <c r="B1038" s="107"/>
      <c r="C1038" s="107"/>
      <c r="D1038" s="113"/>
      <c r="E1038" s="107"/>
      <c r="F1038" s="109"/>
      <c r="G1038" s="109"/>
      <c r="H1038" s="107"/>
      <c r="I1038" s="109"/>
      <c r="J1038" s="107"/>
      <c r="K1038" s="107"/>
      <c r="L1038" s="107"/>
      <c r="M1038" s="109"/>
      <c r="N1038" s="108"/>
      <c r="O1038" s="107"/>
      <c r="P1038" s="107"/>
      <c r="Q1038" s="107"/>
      <c r="R1038" s="109"/>
      <c r="S1038" s="107"/>
      <c r="T1038" s="107"/>
      <c r="U1038" s="110"/>
      <c r="V1038" s="110"/>
      <c r="W1038" s="107"/>
      <c r="X1038" s="107"/>
      <c r="Y1038" s="107"/>
      <c r="Z1038" s="107"/>
      <c r="AA1038" s="107"/>
      <c r="AB1038" s="107"/>
      <c r="AC1038" s="107"/>
      <c r="AD1038" s="107"/>
      <c r="AE1038" s="107"/>
      <c r="AF1038" s="107"/>
      <c r="AG1038" s="107"/>
      <c r="AH1038" s="107"/>
      <c r="AI1038" s="111"/>
      <c r="AJ1038" s="111"/>
      <c r="AK1038" s="111"/>
      <c r="AL1038" s="111"/>
      <c r="AM1038" s="112"/>
      <c r="AN1038" s="112"/>
      <c r="AO1038" s="5"/>
      <c r="AP1038" s="112"/>
      <c r="AQ1038" s="5"/>
      <c r="AR1038" s="5"/>
      <c r="AS1038" s="5"/>
      <c r="AT1038" s="5"/>
      <c r="AU1038" s="112"/>
      <c r="AV1038" s="112"/>
    </row>
    <row r="1039" spans="1:48">
      <c r="A1039" s="107"/>
      <c r="B1039" s="107"/>
      <c r="C1039" s="107"/>
      <c r="D1039" s="113"/>
      <c r="E1039" s="107"/>
      <c r="F1039" s="109"/>
      <c r="G1039" s="109"/>
      <c r="H1039" s="107"/>
      <c r="I1039" s="109"/>
      <c r="J1039" s="107"/>
      <c r="K1039" s="107"/>
      <c r="L1039" s="107"/>
      <c r="M1039" s="109"/>
      <c r="N1039" s="108"/>
      <c r="O1039" s="107"/>
      <c r="P1039" s="107"/>
      <c r="Q1039" s="107"/>
      <c r="R1039" s="109"/>
      <c r="S1039" s="107"/>
      <c r="T1039" s="107"/>
      <c r="U1039" s="110"/>
      <c r="V1039" s="110"/>
      <c r="W1039" s="107"/>
      <c r="X1039" s="107"/>
      <c r="Y1039" s="107"/>
      <c r="Z1039" s="107"/>
      <c r="AA1039" s="107"/>
      <c r="AB1039" s="107"/>
      <c r="AC1039" s="107"/>
      <c r="AD1039" s="107"/>
      <c r="AE1039" s="107"/>
      <c r="AF1039" s="107"/>
      <c r="AG1039" s="107"/>
      <c r="AH1039" s="107"/>
      <c r="AI1039" s="111"/>
      <c r="AJ1039" s="111"/>
      <c r="AK1039" s="111"/>
      <c r="AL1039" s="111"/>
      <c r="AM1039" s="112"/>
      <c r="AN1039" s="112"/>
      <c r="AO1039" s="5"/>
      <c r="AP1039" s="112"/>
      <c r="AQ1039" s="5"/>
      <c r="AR1039" s="5"/>
      <c r="AS1039" s="5"/>
      <c r="AT1039" s="5"/>
      <c r="AU1039" s="112"/>
      <c r="AV1039" s="112"/>
    </row>
    <row r="1040" spans="1:48">
      <c r="A1040" s="107"/>
      <c r="B1040" s="107"/>
      <c r="C1040" s="107"/>
      <c r="D1040" s="113"/>
      <c r="E1040" s="107"/>
      <c r="F1040" s="109"/>
      <c r="G1040" s="109"/>
      <c r="H1040" s="107"/>
      <c r="I1040" s="109"/>
      <c r="J1040" s="107"/>
      <c r="K1040" s="107"/>
      <c r="L1040" s="107"/>
      <c r="M1040" s="109"/>
      <c r="N1040" s="108"/>
      <c r="O1040" s="107"/>
      <c r="P1040" s="107"/>
      <c r="Q1040" s="107"/>
      <c r="R1040" s="109"/>
      <c r="S1040" s="107"/>
      <c r="T1040" s="107"/>
      <c r="U1040" s="110"/>
      <c r="V1040" s="110"/>
      <c r="W1040" s="107"/>
      <c r="X1040" s="107"/>
      <c r="Y1040" s="107"/>
      <c r="Z1040" s="107"/>
      <c r="AA1040" s="107"/>
      <c r="AB1040" s="107"/>
      <c r="AC1040" s="107"/>
      <c r="AD1040" s="107"/>
      <c r="AE1040" s="107"/>
      <c r="AF1040" s="107"/>
      <c r="AG1040" s="107"/>
      <c r="AH1040" s="107"/>
      <c r="AI1040" s="111"/>
      <c r="AJ1040" s="111"/>
      <c r="AK1040" s="111"/>
      <c r="AL1040" s="111"/>
      <c r="AM1040" s="112"/>
      <c r="AN1040" s="112"/>
      <c r="AO1040" s="5"/>
      <c r="AP1040" s="112"/>
      <c r="AQ1040" s="5"/>
      <c r="AR1040" s="5"/>
      <c r="AS1040" s="5"/>
      <c r="AT1040" s="5"/>
      <c r="AU1040" s="112"/>
      <c r="AV1040" s="112"/>
    </row>
    <row r="1041" spans="1:48">
      <c r="A1041" s="107"/>
      <c r="B1041" s="107"/>
      <c r="C1041" s="107"/>
      <c r="D1041" s="113"/>
      <c r="E1041" s="107"/>
      <c r="F1041" s="109"/>
      <c r="G1041" s="109"/>
      <c r="H1041" s="107"/>
      <c r="I1041" s="109"/>
      <c r="J1041" s="107"/>
      <c r="K1041" s="107"/>
      <c r="L1041" s="107"/>
      <c r="M1041" s="109"/>
      <c r="N1041" s="108"/>
      <c r="O1041" s="107"/>
      <c r="P1041" s="107"/>
      <c r="Q1041" s="107"/>
      <c r="R1041" s="109"/>
      <c r="S1041" s="107"/>
      <c r="T1041" s="107"/>
      <c r="U1041" s="110"/>
      <c r="V1041" s="110"/>
      <c r="W1041" s="107"/>
      <c r="X1041" s="107"/>
      <c r="Y1041" s="107"/>
      <c r="Z1041" s="107"/>
      <c r="AA1041" s="107"/>
      <c r="AB1041" s="107"/>
      <c r="AC1041" s="107"/>
      <c r="AD1041" s="107"/>
      <c r="AE1041" s="107"/>
      <c r="AF1041" s="107"/>
      <c r="AG1041" s="107"/>
      <c r="AH1041" s="107"/>
      <c r="AI1041" s="111"/>
      <c r="AJ1041" s="111"/>
      <c r="AK1041" s="111"/>
      <c r="AL1041" s="111"/>
      <c r="AM1041" s="112"/>
      <c r="AN1041" s="112"/>
      <c r="AO1041" s="5"/>
      <c r="AP1041" s="112"/>
      <c r="AQ1041" s="5"/>
      <c r="AR1041" s="5"/>
      <c r="AS1041" s="5"/>
      <c r="AT1041" s="5"/>
      <c r="AU1041" s="112"/>
      <c r="AV1041" s="112"/>
    </row>
    <row r="1042" spans="1:48">
      <c r="A1042" s="107"/>
      <c r="B1042" s="107"/>
      <c r="C1042" s="107"/>
      <c r="D1042" s="113"/>
      <c r="E1042" s="107"/>
      <c r="F1042" s="109"/>
      <c r="G1042" s="109"/>
      <c r="H1042" s="107"/>
      <c r="I1042" s="109"/>
      <c r="J1042" s="107"/>
      <c r="K1042" s="107"/>
      <c r="L1042" s="107"/>
      <c r="M1042" s="109"/>
      <c r="N1042" s="108"/>
      <c r="O1042" s="107"/>
      <c r="P1042" s="107"/>
      <c r="Q1042" s="107"/>
      <c r="R1042" s="109"/>
      <c r="S1042" s="107"/>
      <c r="T1042" s="107"/>
      <c r="U1042" s="110"/>
      <c r="V1042" s="110"/>
      <c r="W1042" s="107"/>
      <c r="X1042" s="107"/>
      <c r="Y1042" s="107"/>
      <c r="Z1042" s="107"/>
      <c r="AA1042" s="107"/>
      <c r="AB1042" s="107"/>
      <c r="AC1042" s="107"/>
      <c r="AD1042" s="107"/>
      <c r="AE1042" s="107"/>
      <c r="AF1042" s="107"/>
      <c r="AG1042" s="107"/>
      <c r="AH1042" s="107"/>
      <c r="AI1042" s="111"/>
      <c r="AJ1042" s="111"/>
      <c r="AK1042" s="111"/>
      <c r="AL1042" s="111"/>
      <c r="AM1042" s="112"/>
      <c r="AN1042" s="112"/>
      <c r="AO1042" s="5"/>
      <c r="AP1042" s="112"/>
      <c r="AQ1042" s="5"/>
      <c r="AR1042" s="5"/>
      <c r="AS1042" s="5"/>
      <c r="AT1042" s="5"/>
      <c r="AU1042" s="112"/>
      <c r="AV1042" s="112"/>
    </row>
    <row r="1043" spans="1:48">
      <c r="A1043" s="107"/>
      <c r="B1043" s="107"/>
      <c r="C1043" s="107"/>
      <c r="D1043" s="113"/>
      <c r="E1043" s="107"/>
      <c r="F1043" s="109"/>
      <c r="G1043" s="109"/>
      <c r="H1043" s="107"/>
      <c r="I1043" s="109"/>
      <c r="J1043" s="107"/>
      <c r="K1043" s="107"/>
      <c r="L1043" s="107"/>
      <c r="M1043" s="109"/>
      <c r="N1043" s="108"/>
      <c r="O1043" s="107"/>
      <c r="P1043" s="107"/>
      <c r="Q1043" s="107"/>
      <c r="R1043" s="109"/>
      <c r="S1043" s="107"/>
      <c r="T1043" s="107"/>
      <c r="U1043" s="110"/>
      <c r="V1043" s="110"/>
      <c r="W1043" s="107"/>
      <c r="X1043" s="107"/>
      <c r="Y1043" s="107"/>
      <c r="Z1043" s="107"/>
      <c r="AA1043" s="107"/>
      <c r="AB1043" s="107"/>
      <c r="AC1043" s="107"/>
      <c r="AD1043" s="107"/>
      <c r="AE1043" s="107"/>
      <c r="AF1043" s="107"/>
      <c r="AG1043" s="107"/>
      <c r="AH1043" s="107"/>
      <c r="AI1043" s="111"/>
      <c r="AJ1043" s="111"/>
      <c r="AK1043" s="111"/>
      <c r="AL1043" s="111"/>
      <c r="AM1043" s="112"/>
      <c r="AN1043" s="112"/>
      <c r="AO1043" s="5"/>
      <c r="AP1043" s="112"/>
      <c r="AQ1043" s="5"/>
      <c r="AR1043" s="5"/>
      <c r="AS1043" s="5"/>
      <c r="AT1043" s="5"/>
      <c r="AU1043" s="112"/>
      <c r="AV1043" s="112"/>
    </row>
    <row r="1044" spans="1:48">
      <c r="A1044" s="107"/>
      <c r="B1044" s="107"/>
      <c r="C1044" s="107"/>
      <c r="D1044" s="113"/>
      <c r="E1044" s="107"/>
      <c r="F1044" s="109"/>
      <c r="G1044" s="109"/>
      <c r="H1044" s="107"/>
      <c r="I1044" s="109"/>
      <c r="J1044" s="107"/>
      <c r="K1044" s="107"/>
      <c r="L1044" s="107"/>
      <c r="M1044" s="109"/>
      <c r="N1044" s="108"/>
      <c r="O1044" s="107"/>
      <c r="P1044" s="107"/>
      <c r="Q1044" s="107"/>
      <c r="R1044" s="109"/>
      <c r="S1044" s="107"/>
      <c r="T1044" s="107"/>
      <c r="U1044" s="110"/>
      <c r="V1044" s="110"/>
      <c r="W1044" s="107"/>
      <c r="X1044" s="107"/>
      <c r="Y1044" s="107"/>
      <c r="Z1044" s="107"/>
      <c r="AA1044" s="107"/>
      <c r="AB1044" s="107"/>
      <c r="AC1044" s="107"/>
      <c r="AD1044" s="107"/>
      <c r="AE1044" s="107"/>
      <c r="AF1044" s="107"/>
      <c r="AG1044" s="107"/>
      <c r="AH1044" s="107"/>
      <c r="AI1044" s="111"/>
      <c r="AJ1044" s="111"/>
      <c r="AK1044" s="111"/>
      <c r="AL1044" s="111"/>
      <c r="AM1044" s="112"/>
      <c r="AN1044" s="112"/>
      <c r="AO1044" s="5"/>
      <c r="AP1044" s="112"/>
      <c r="AQ1044" s="5"/>
      <c r="AR1044" s="5"/>
      <c r="AS1044" s="5"/>
      <c r="AT1044" s="5"/>
      <c r="AU1044" s="112"/>
      <c r="AV1044" s="112"/>
    </row>
    <row r="1045" spans="1:48">
      <c r="A1045" s="107"/>
      <c r="B1045" s="107"/>
      <c r="C1045" s="107"/>
      <c r="D1045" s="113"/>
      <c r="E1045" s="107"/>
      <c r="F1045" s="109"/>
      <c r="G1045" s="109"/>
      <c r="H1045" s="107"/>
      <c r="I1045" s="109"/>
      <c r="J1045" s="107"/>
      <c r="K1045" s="107"/>
      <c r="L1045" s="107"/>
      <c r="M1045" s="109"/>
      <c r="N1045" s="108"/>
      <c r="O1045" s="107"/>
      <c r="P1045" s="107"/>
      <c r="Q1045" s="107"/>
      <c r="R1045" s="109"/>
      <c r="S1045" s="107"/>
      <c r="T1045" s="107"/>
      <c r="U1045" s="110"/>
      <c r="V1045" s="110"/>
      <c r="W1045" s="107"/>
      <c r="X1045" s="107"/>
      <c r="Y1045" s="107"/>
      <c r="Z1045" s="107"/>
      <c r="AA1045" s="107"/>
      <c r="AB1045" s="107"/>
      <c r="AC1045" s="107"/>
      <c r="AD1045" s="107"/>
      <c r="AE1045" s="107"/>
      <c r="AF1045" s="107"/>
      <c r="AG1045" s="107"/>
      <c r="AH1045" s="107"/>
      <c r="AI1045" s="111"/>
      <c r="AJ1045" s="111"/>
      <c r="AK1045" s="111"/>
      <c r="AL1045" s="111"/>
      <c r="AM1045" s="112"/>
      <c r="AN1045" s="112"/>
      <c r="AO1045" s="5"/>
      <c r="AP1045" s="112"/>
      <c r="AQ1045" s="5"/>
      <c r="AR1045" s="5"/>
      <c r="AS1045" s="5"/>
      <c r="AT1045" s="5"/>
      <c r="AU1045" s="112"/>
      <c r="AV1045" s="112"/>
    </row>
    <row r="1046" spans="1:48">
      <c r="A1046" s="107"/>
      <c r="B1046" s="107"/>
      <c r="C1046" s="107"/>
      <c r="D1046" s="113"/>
      <c r="E1046" s="107"/>
      <c r="F1046" s="109"/>
      <c r="G1046" s="109"/>
      <c r="H1046" s="107"/>
      <c r="I1046" s="109"/>
      <c r="J1046" s="107"/>
      <c r="K1046" s="107"/>
      <c r="L1046" s="107"/>
      <c r="M1046" s="109"/>
      <c r="N1046" s="108"/>
      <c r="O1046" s="107"/>
      <c r="P1046" s="107"/>
      <c r="Q1046" s="107"/>
      <c r="R1046" s="109"/>
      <c r="S1046" s="107"/>
      <c r="T1046" s="107"/>
      <c r="U1046" s="110"/>
      <c r="V1046" s="110"/>
      <c r="W1046" s="107"/>
      <c r="X1046" s="107"/>
      <c r="Y1046" s="107"/>
      <c r="Z1046" s="107"/>
      <c r="AA1046" s="107"/>
      <c r="AB1046" s="107"/>
      <c r="AC1046" s="107"/>
      <c r="AD1046" s="107"/>
      <c r="AE1046" s="107"/>
      <c r="AF1046" s="107"/>
      <c r="AG1046" s="107"/>
      <c r="AH1046" s="107"/>
      <c r="AI1046" s="111"/>
      <c r="AJ1046" s="111"/>
      <c r="AK1046" s="111"/>
      <c r="AL1046" s="111"/>
      <c r="AM1046" s="112"/>
      <c r="AN1046" s="112"/>
      <c r="AO1046" s="5"/>
      <c r="AP1046" s="112"/>
      <c r="AQ1046" s="5"/>
      <c r="AR1046" s="5"/>
      <c r="AS1046" s="5"/>
      <c r="AT1046" s="5"/>
      <c r="AU1046" s="112"/>
      <c r="AV1046" s="112"/>
    </row>
    <row r="1047" spans="1:48">
      <c r="A1047" s="107"/>
      <c r="B1047" s="107"/>
      <c r="C1047" s="107"/>
      <c r="D1047" s="113"/>
      <c r="E1047" s="107"/>
      <c r="F1047" s="109"/>
      <c r="G1047" s="109"/>
      <c r="H1047" s="107"/>
      <c r="I1047" s="109"/>
      <c r="J1047" s="107"/>
      <c r="K1047" s="107"/>
      <c r="L1047" s="107"/>
      <c r="M1047" s="109"/>
      <c r="N1047" s="108"/>
      <c r="O1047" s="107"/>
      <c r="P1047" s="107"/>
      <c r="Q1047" s="107"/>
      <c r="R1047" s="109"/>
      <c r="S1047" s="107"/>
      <c r="T1047" s="107"/>
      <c r="U1047" s="110"/>
      <c r="V1047" s="110"/>
      <c r="W1047" s="107"/>
      <c r="X1047" s="107"/>
      <c r="Y1047" s="107"/>
      <c r="Z1047" s="107"/>
      <c r="AA1047" s="107"/>
      <c r="AB1047" s="107"/>
      <c r="AC1047" s="107"/>
      <c r="AD1047" s="107"/>
      <c r="AE1047" s="107"/>
      <c r="AF1047" s="107"/>
      <c r="AG1047" s="107"/>
      <c r="AH1047" s="107"/>
      <c r="AI1047" s="111"/>
      <c r="AJ1047" s="111"/>
      <c r="AK1047" s="111"/>
      <c r="AL1047" s="111"/>
      <c r="AM1047" s="112"/>
      <c r="AN1047" s="112"/>
      <c r="AO1047" s="5"/>
      <c r="AP1047" s="112"/>
      <c r="AQ1047" s="5"/>
      <c r="AR1047" s="5"/>
      <c r="AS1047" s="5"/>
      <c r="AT1047" s="5"/>
      <c r="AU1047" s="112"/>
      <c r="AV1047" s="112"/>
    </row>
    <row r="1048" spans="1:48">
      <c r="A1048" s="107"/>
      <c r="B1048" s="107"/>
      <c r="C1048" s="107"/>
      <c r="D1048" s="113"/>
      <c r="E1048" s="107"/>
      <c r="F1048" s="109"/>
      <c r="G1048" s="109"/>
      <c r="H1048" s="107"/>
      <c r="I1048" s="109"/>
      <c r="J1048" s="107"/>
      <c r="K1048" s="107"/>
      <c r="L1048" s="107"/>
      <c r="M1048" s="109"/>
      <c r="N1048" s="108"/>
      <c r="O1048" s="107"/>
      <c r="P1048" s="107"/>
      <c r="Q1048" s="107"/>
      <c r="R1048" s="109"/>
      <c r="S1048" s="107"/>
      <c r="T1048" s="107"/>
      <c r="U1048" s="110"/>
      <c r="V1048" s="110"/>
      <c r="W1048" s="107"/>
      <c r="X1048" s="107"/>
      <c r="Y1048" s="107"/>
      <c r="Z1048" s="107"/>
      <c r="AA1048" s="107"/>
      <c r="AB1048" s="107"/>
      <c r="AC1048" s="107"/>
      <c r="AD1048" s="107"/>
      <c r="AE1048" s="107"/>
      <c r="AF1048" s="107"/>
      <c r="AG1048" s="107"/>
      <c r="AH1048" s="107"/>
      <c r="AI1048" s="111"/>
      <c r="AJ1048" s="111"/>
      <c r="AK1048" s="111"/>
      <c r="AL1048" s="111"/>
      <c r="AM1048" s="112"/>
      <c r="AN1048" s="112"/>
      <c r="AO1048" s="5"/>
      <c r="AP1048" s="112"/>
      <c r="AQ1048" s="5"/>
      <c r="AR1048" s="5"/>
      <c r="AS1048" s="5"/>
      <c r="AT1048" s="5"/>
      <c r="AU1048" s="112"/>
      <c r="AV1048" s="112"/>
    </row>
    <row r="1049" spans="1:48">
      <c r="A1049" s="107"/>
      <c r="B1049" s="107"/>
      <c r="C1049" s="107"/>
      <c r="D1049" s="113"/>
      <c r="E1049" s="107"/>
      <c r="F1049" s="109"/>
      <c r="G1049" s="109"/>
      <c r="H1049" s="107"/>
      <c r="I1049" s="109"/>
      <c r="J1049" s="107"/>
      <c r="K1049" s="107"/>
      <c r="L1049" s="107"/>
      <c r="M1049" s="109"/>
      <c r="N1049" s="108"/>
      <c r="O1049" s="107"/>
      <c r="P1049" s="107"/>
      <c r="Q1049" s="107"/>
      <c r="R1049" s="109"/>
      <c r="S1049" s="107"/>
      <c r="T1049" s="107"/>
      <c r="U1049" s="110"/>
      <c r="V1049" s="110"/>
      <c r="W1049" s="107"/>
      <c r="X1049" s="107"/>
      <c r="Y1049" s="107"/>
      <c r="Z1049" s="107"/>
      <c r="AA1049" s="107"/>
      <c r="AB1049" s="107"/>
      <c r="AC1049" s="107"/>
      <c r="AD1049" s="107"/>
      <c r="AE1049" s="107"/>
      <c r="AF1049" s="107"/>
      <c r="AG1049" s="107"/>
      <c r="AH1049" s="107"/>
      <c r="AI1049" s="111"/>
      <c r="AJ1049" s="111"/>
      <c r="AK1049" s="111"/>
      <c r="AL1049" s="111"/>
      <c r="AM1049" s="112"/>
      <c r="AN1049" s="112"/>
      <c r="AO1049" s="5"/>
      <c r="AP1049" s="112"/>
      <c r="AQ1049" s="5"/>
      <c r="AR1049" s="5"/>
      <c r="AS1049" s="5"/>
      <c r="AT1049" s="5"/>
      <c r="AU1049" s="112"/>
      <c r="AV1049" s="112"/>
    </row>
    <row r="1050" spans="1:48">
      <c r="A1050" s="107"/>
      <c r="B1050" s="107"/>
      <c r="C1050" s="107"/>
      <c r="D1050" s="113"/>
      <c r="E1050" s="107"/>
      <c r="F1050" s="109"/>
      <c r="G1050" s="109"/>
      <c r="H1050" s="107"/>
      <c r="I1050" s="109"/>
      <c r="J1050" s="107"/>
      <c r="K1050" s="107"/>
      <c r="L1050" s="107"/>
      <c r="M1050" s="109"/>
      <c r="N1050" s="108"/>
      <c r="O1050" s="107"/>
      <c r="P1050" s="107"/>
      <c r="Q1050" s="107"/>
      <c r="R1050" s="109"/>
      <c r="S1050" s="107"/>
      <c r="T1050" s="107"/>
      <c r="U1050" s="110"/>
      <c r="V1050" s="110"/>
      <c r="W1050" s="107"/>
      <c r="X1050" s="107"/>
      <c r="Y1050" s="107"/>
      <c r="Z1050" s="107"/>
      <c r="AA1050" s="107"/>
      <c r="AB1050" s="107"/>
      <c r="AC1050" s="107"/>
      <c r="AD1050" s="107"/>
      <c r="AE1050" s="107"/>
      <c r="AF1050" s="107"/>
      <c r="AG1050" s="107"/>
      <c r="AH1050" s="107"/>
      <c r="AI1050" s="111"/>
      <c r="AJ1050" s="111"/>
      <c r="AK1050" s="111"/>
      <c r="AL1050" s="111"/>
      <c r="AM1050" s="112"/>
      <c r="AN1050" s="112"/>
      <c r="AO1050" s="5"/>
      <c r="AP1050" s="112"/>
      <c r="AQ1050" s="5"/>
      <c r="AR1050" s="5"/>
      <c r="AS1050" s="5"/>
      <c r="AT1050" s="5"/>
      <c r="AU1050" s="112"/>
      <c r="AV1050" s="112"/>
    </row>
    <row r="1051" spans="1:48">
      <c r="A1051" s="107"/>
      <c r="B1051" s="107"/>
      <c r="C1051" s="107"/>
      <c r="D1051" s="113"/>
      <c r="E1051" s="107"/>
      <c r="F1051" s="109"/>
      <c r="G1051" s="109"/>
      <c r="H1051" s="107"/>
      <c r="I1051" s="109"/>
      <c r="J1051" s="107"/>
      <c r="K1051" s="107"/>
      <c r="L1051" s="107"/>
      <c r="M1051" s="109"/>
      <c r="N1051" s="108"/>
      <c r="O1051" s="107"/>
      <c r="P1051" s="107"/>
      <c r="Q1051" s="107"/>
      <c r="R1051" s="109"/>
      <c r="S1051" s="107"/>
      <c r="T1051" s="107"/>
      <c r="U1051" s="110"/>
      <c r="V1051" s="110"/>
      <c r="W1051" s="107"/>
      <c r="X1051" s="107"/>
      <c r="Y1051" s="107"/>
      <c r="Z1051" s="107"/>
      <c r="AA1051" s="107"/>
      <c r="AB1051" s="107"/>
      <c r="AC1051" s="107"/>
      <c r="AD1051" s="107"/>
      <c r="AE1051" s="107"/>
      <c r="AF1051" s="107"/>
      <c r="AG1051" s="107"/>
      <c r="AH1051" s="107"/>
      <c r="AI1051" s="111"/>
      <c r="AJ1051" s="111"/>
      <c r="AK1051" s="111"/>
      <c r="AL1051" s="111"/>
      <c r="AM1051" s="112"/>
      <c r="AN1051" s="112"/>
      <c r="AO1051" s="5"/>
      <c r="AP1051" s="112"/>
      <c r="AQ1051" s="5"/>
      <c r="AR1051" s="5"/>
      <c r="AS1051" s="5"/>
      <c r="AT1051" s="5"/>
      <c r="AU1051" s="112"/>
      <c r="AV1051" s="112"/>
    </row>
    <row r="1052" spans="1:48">
      <c r="A1052" s="107"/>
      <c r="B1052" s="107"/>
      <c r="C1052" s="107"/>
      <c r="D1052" s="113"/>
      <c r="E1052" s="107"/>
      <c r="F1052" s="109"/>
      <c r="G1052" s="109"/>
      <c r="H1052" s="107"/>
      <c r="I1052" s="109"/>
      <c r="J1052" s="107"/>
      <c r="K1052" s="107"/>
      <c r="L1052" s="107"/>
      <c r="M1052" s="109"/>
      <c r="N1052" s="108"/>
      <c r="O1052" s="107"/>
      <c r="P1052" s="107"/>
      <c r="Q1052" s="107"/>
      <c r="R1052" s="109"/>
      <c r="S1052" s="107"/>
      <c r="T1052" s="107"/>
      <c r="U1052" s="110"/>
      <c r="V1052" s="110"/>
      <c r="W1052" s="107"/>
      <c r="X1052" s="107"/>
      <c r="Y1052" s="107"/>
      <c r="Z1052" s="107"/>
      <c r="AA1052" s="107"/>
      <c r="AB1052" s="107"/>
      <c r="AC1052" s="107"/>
      <c r="AD1052" s="107"/>
      <c r="AE1052" s="107"/>
      <c r="AF1052" s="107"/>
      <c r="AG1052" s="107"/>
      <c r="AH1052" s="107"/>
      <c r="AI1052" s="111"/>
      <c r="AJ1052" s="111"/>
      <c r="AK1052" s="111"/>
      <c r="AL1052" s="111"/>
      <c r="AM1052" s="112"/>
      <c r="AN1052" s="112"/>
      <c r="AO1052" s="5"/>
      <c r="AP1052" s="112"/>
      <c r="AQ1052" s="5"/>
      <c r="AR1052" s="5"/>
      <c r="AS1052" s="5"/>
      <c r="AT1052" s="5"/>
      <c r="AU1052" s="112"/>
      <c r="AV1052" s="112"/>
    </row>
    <row r="1053" spans="1:48">
      <c r="A1053" s="107"/>
      <c r="B1053" s="107"/>
      <c r="C1053" s="107"/>
      <c r="D1053" s="113"/>
      <c r="E1053" s="107"/>
      <c r="F1053" s="109"/>
      <c r="G1053" s="109"/>
      <c r="H1053" s="107"/>
      <c r="I1053" s="109"/>
      <c r="J1053" s="107"/>
      <c r="K1053" s="107"/>
      <c r="L1053" s="107"/>
      <c r="M1053" s="109"/>
      <c r="N1053" s="108"/>
      <c r="O1053" s="107"/>
      <c r="P1053" s="107"/>
      <c r="Q1053" s="107"/>
      <c r="R1053" s="109"/>
      <c r="S1053" s="107"/>
      <c r="T1053" s="107"/>
      <c r="U1053" s="110"/>
      <c r="V1053" s="110"/>
      <c r="W1053" s="107"/>
      <c r="X1053" s="107"/>
      <c r="Y1053" s="107"/>
      <c r="Z1053" s="107"/>
      <c r="AA1053" s="107"/>
      <c r="AB1053" s="107"/>
      <c r="AC1053" s="107"/>
      <c r="AD1053" s="107"/>
      <c r="AE1053" s="107"/>
      <c r="AF1053" s="107"/>
      <c r="AG1053" s="107"/>
      <c r="AH1053" s="107"/>
      <c r="AI1053" s="111"/>
      <c r="AJ1053" s="111"/>
      <c r="AK1053" s="111"/>
      <c r="AL1053" s="111"/>
      <c r="AM1053" s="112"/>
      <c r="AN1053" s="112"/>
      <c r="AO1053" s="5"/>
      <c r="AP1053" s="112"/>
      <c r="AQ1053" s="5"/>
      <c r="AR1053" s="5"/>
      <c r="AS1053" s="5"/>
      <c r="AT1053" s="5"/>
      <c r="AU1053" s="112"/>
      <c r="AV1053" s="112"/>
    </row>
    <row r="1054" spans="1:48">
      <c r="A1054" s="107"/>
      <c r="B1054" s="107"/>
      <c r="C1054" s="107"/>
      <c r="D1054" s="113"/>
      <c r="E1054" s="107"/>
      <c r="F1054" s="109"/>
      <c r="G1054" s="109"/>
      <c r="H1054" s="107"/>
      <c r="I1054" s="109"/>
      <c r="J1054" s="107"/>
      <c r="K1054" s="107"/>
      <c r="L1054" s="107"/>
      <c r="M1054" s="109"/>
      <c r="N1054" s="108"/>
      <c r="O1054" s="107"/>
      <c r="P1054" s="107"/>
      <c r="Q1054" s="107"/>
      <c r="R1054" s="109"/>
      <c r="S1054" s="107"/>
      <c r="T1054" s="107"/>
      <c r="U1054" s="110"/>
      <c r="V1054" s="110"/>
      <c r="W1054" s="107"/>
      <c r="X1054" s="107"/>
      <c r="Y1054" s="107"/>
      <c r="Z1054" s="107"/>
      <c r="AA1054" s="107"/>
      <c r="AB1054" s="107"/>
      <c r="AC1054" s="107"/>
      <c r="AD1054" s="107"/>
      <c r="AE1054" s="107"/>
      <c r="AF1054" s="107"/>
      <c r="AG1054" s="107"/>
      <c r="AH1054" s="107"/>
      <c r="AI1054" s="111"/>
      <c r="AJ1054" s="111"/>
      <c r="AK1054" s="111"/>
      <c r="AL1054" s="111"/>
      <c r="AM1054" s="112"/>
      <c r="AN1054" s="112"/>
      <c r="AO1054" s="5"/>
      <c r="AP1054" s="112"/>
      <c r="AQ1054" s="5"/>
      <c r="AR1054" s="5"/>
      <c r="AS1054" s="5"/>
      <c r="AT1054" s="5"/>
      <c r="AU1054" s="112"/>
      <c r="AV1054" s="112"/>
    </row>
    <row r="1055" spans="1:48">
      <c r="A1055" s="107"/>
      <c r="B1055" s="107"/>
      <c r="C1055" s="107"/>
      <c r="D1055" s="113"/>
      <c r="E1055" s="107"/>
      <c r="F1055" s="109"/>
      <c r="G1055" s="109"/>
      <c r="H1055" s="107"/>
      <c r="I1055" s="109"/>
      <c r="J1055" s="107"/>
      <c r="K1055" s="107"/>
      <c r="L1055" s="107"/>
      <c r="M1055" s="109"/>
      <c r="N1055" s="108"/>
      <c r="O1055" s="107"/>
      <c r="P1055" s="107"/>
      <c r="Q1055" s="107"/>
      <c r="R1055" s="109"/>
      <c r="S1055" s="107"/>
      <c r="T1055" s="107"/>
      <c r="U1055" s="110"/>
      <c r="V1055" s="110"/>
      <c r="W1055" s="107"/>
      <c r="X1055" s="107"/>
      <c r="Y1055" s="107"/>
      <c r="Z1055" s="107"/>
      <c r="AA1055" s="107"/>
      <c r="AB1055" s="107"/>
      <c r="AC1055" s="107"/>
      <c r="AD1055" s="107"/>
      <c r="AE1055" s="107"/>
      <c r="AF1055" s="107"/>
      <c r="AG1055" s="107"/>
      <c r="AH1055" s="107"/>
      <c r="AI1055" s="111"/>
      <c r="AJ1055" s="111"/>
      <c r="AK1055" s="111"/>
      <c r="AL1055" s="111"/>
      <c r="AM1055" s="112"/>
      <c r="AN1055" s="112"/>
      <c r="AO1055" s="5"/>
      <c r="AP1055" s="112"/>
      <c r="AQ1055" s="5"/>
      <c r="AR1055" s="5"/>
      <c r="AS1055" s="5"/>
      <c r="AT1055" s="5"/>
      <c r="AU1055" s="112"/>
      <c r="AV1055" s="112"/>
    </row>
    <row r="1056" spans="1:48">
      <c r="A1056" s="107"/>
      <c r="B1056" s="107"/>
      <c r="C1056" s="107"/>
      <c r="D1056" s="113"/>
      <c r="E1056" s="107"/>
      <c r="F1056" s="109"/>
      <c r="G1056" s="109"/>
      <c r="H1056" s="107"/>
      <c r="I1056" s="109"/>
      <c r="J1056" s="107"/>
      <c r="K1056" s="107"/>
      <c r="L1056" s="107"/>
      <c r="M1056" s="109"/>
      <c r="N1056" s="108"/>
      <c r="O1056" s="107"/>
      <c r="P1056" s="107"/>
      <c r="Q1056" s="107"/>
      <c r="R1056" s="109"/>
      <c r="S1056" s="107"/>
      <c r="T1056" s="107"/>
      <c r="U1056" s="110"/>
      <c r="V1056" s="110"/>
      <c r="W1056" s="107"/>
      <c r="X1056" s="107"/>
      <c r="Y1056" s="107"/>
      <c r="Z1056" s="107"/>
      <c r="AA1056" s="107"/>
      <c r="AB1056" s="107"/>
      <c r="AC1056" s="107"/>
      <c r="AD1056" s="107"/>
      <c r="AE1056" s="107"/>
      <c r="AF1056" s="107"/>
      <c r="AG1056" s="107"/>
      <c r="AH1056" s="107"/>
      <c r="AI1056" s="111"/>
      <c r="AJ1056" s="111"/>
      <c r="AK1056" s="111"/>
      <c r="AL1056" s="111"/>
      <c r="AM1056" s="112"/>
      <c r="AN1056" s="112"/>
      <c r="AO1056" s="5"/>
      <c r="AP1056" s="112"/>
      <c r="AQ1056" s="5"/>
      <c r="AR1056" s="5"/>
      <c r="AS1056" s="5"/>
      <c r="AT1056" s="5"/>
      <c r="AU1056" s="112"/>
      <c r="AV1056" s="112"/>
    </row>
    <row r="1057" spans="1:48">
      <c r="A1057" s="107"/>
      <c r="B1057" s="107"/>
      <c r="C1057" s="107"/>
      <c r="D1057" s="113"/>
      <c r="E1057" s="107"/>
      <c r="F1057" s="109"/>
      <c r="G1057" s="109"/>
      <c r="H1057" s="107"/>
      <c r="I1057" s="109"/>
      <c r="J1057" s="107"/>
      <c r="K1057" s="107"/>
      <c r="L1057" s="107"/>
      <c r="M1057" s="109"/>
      <c r="N1057" s="108"/>
      <c r="O1057" s="107"/>
      <c r="P1057" s="107"/>
      <c r="Q1057" s="107"/>
      <c r="R1057" s="109"/>
      <c r="S1057" s="107"/>
      <c r="T1057" s="107"/>
      <c r="U1057" s="110"/>
      <c r="V1057" s="110"/>
      <c r="W1057" s="107"/>
      <c r="X1057" s="107"/>
      <c r="Y1057" s="107"/>
      <c r="Z1057" s="107"/>
      <c r="AA1057" s="107"/>
      <c r="AB1057" s="107"/>
      <c r="AC1057" s="107"/>
      <c r="AD1057" s="107"/>
      <c r="AE1057" s="107"/>
      <c r="AF1057" s="107"/>
      <c r="AG1057" s="107"/>
      <c r="AH1057" s="107"/>
      <c r="AI1057" s="111"/>
      <c r="AJ1057" s="111"/>
      <c r="AK1057" s="111"/>
      <c r="AL1057" s="111"/>
      <c r="AM1057" s="112"/>
      <c r="AN1057" s="112"/>
      <c r="AO1057" s="5"/>
      <c r="AP1057" s="112"/>
      <c r="AQ1057" s="5"/>
      <c r="AR1057" s="5"/>
      <c r="AS1057" s="5"/>
      <c r="AT1057" s="5"/>
      <c r="AU1057" s="112"/>
      <c r="AV1057" s="112"/>
    </row>
    <row r="1058" spans="1:48">
      <c r="A1058" s="107"/>
      <c r="B1058" s="107"/>
      <c r="C1058" s="107"/>
      <c r="D1058" s="113"/>
      <c r="E1058" s="107"/>
      <c r="F1058" s="109"/>
      <c r="G1058" s="109"/>
      <c r="H1058" s="107"/>
      <c r="I1058" s="109"/>
      <c r="J1058" s="107"/>
      <c r="K1058" s="107"/>
      <c r="L1058" s="107"/>
      <c r="M1058" s="109"/>
      <c r="N1058" s="108"/>
      <c r="O1058" s="107"/>
      <c r="P1058" s="107"/>
      <c r="Q1058" s="107"/>
      <c r="R1058" s="109"/>
      <c r="S1058" s="107"/>
      <c r="T1058" s="107"/>
      <c r="U1058" s="110"/>
      <c r="V1058" s="110"/>
      <c r="W1058" s="107"/>
      <c r="X1058" s="107"/>
      <c r="Y1058" s="107"/>
      <c r="Z1058" s="107"/>
      <c r="AA1058" s="107"/>
      <c r="AB1058" s="107"/>
      <c r="AC1058" s="107"/>
      <c r="AD1058" s="107"/>
      <c r="AE1058" s="107"/>
      <c r="AF1058" s="107"/>
      <c r="AG1058" s="107"/>
      <c r="AH1058" s="107"/>
      <c r="AI1058" s="111"/>
      <c r="AJ1058" s="111"/>
      <c r="AK1058" s="111"/>
      <c r="AL1058" s="111"/>
      <c r="AM1058" s="112"/>
      <c r="AN1058" s="112"/>
      <c r="AO1058" s="5"/>
      <c r="AP1058" s="112"/>
      <c r="AQ1058" s="5"/>
      <c r="AR1058" s="5"/>
      <c r="AS1058" s="5"/>
      <c r="AT1058" s="5"/>
      <c r="AU1058" s="112"/>
      <c r="AV1058" s="112"/>
    </row>
    <row r="1059" spans="1:48">
      <c r="A1059" s="107"/>
      <c r="B1059" s="107"/>
      <c r="C1059" s="107"/>
      <c r="D1059" s="113"/>
      <c r="E1059" s="107"/>
      <c r="F1059" s="109"/>
      <c r="G1059" s="109"/>
      <c r="H1059" s="107"/>
      <c r="I1059" s="109"/>
      <c r="J1059" s="107"/>
      <c r="K1059" s="107"/>
      <c r="L1059" s="107"/>
      <c r="M1059" s="109"/>
      <c r="N1059" s="108"/>
      <c r="O1059" s="107"/>
      <c r="P1059" s="107"/>
      <c r="Q1059" s="107"/>
      <c r="R1059" s="109"/>
      <c r="S1059" s="107"/>
      <c r="T1059" s="107"/>
      <c r="U1059" s="110"/>
      <c r="V1059" s="110"/>
      <c r="W1059" s="107"/>
      <c r="X1059" s="107"/>
      <c r="Y1059" s="107"/>
      <c r="Z1059" s="107"/>
      <c r="AA1059" s="107"/>
      <c r="AB1059" s="107"/>
      <c r="AC1059" s="107"/>
      <c r="AD1059" s="107"/>
      <c r="AE1059" s="107"/>
      <c r="AF1059" s="107"/>
      <c r="AG1059" s="107"/>
      <c r="AH1059" s="107"/>
      <c r="AI1059" s="111"/>
      <c r="AJ1059" s="111"/>
      <c r="AK1059" s="111"/>
      <c r="AL1059" s="111"/>
      <c r="AM1059" s="112"/>
      <c r="AN1059" s="112"/>
      <c r="AO1059" s="5"/>
      <c r="AP1059" s="112"/>
      <c r="AQ1059" s="5"/>
      <c r="AR1059" s="5"/>
      <c r="AS1059" s="5"/>
      <c r="AT1059" s="5"/>
      <c r="AU1059" s="112"/>
      <c r="AV1059" s="112"/>
    </row>
    <row r="1060" spans="1:48">
      <c r="A1060" s="107"/>
      <c r="B1060" s="107"/>
      <c r="C1060" s="107"/>
      <c r="D1060" s="113"/>
      <c r="E1060" s="107"/>
      <c r="F1060" s="109"/>
      <c r="G1060" s="109"/>
      <c r="H1060" s="107"/>
      <c r="I1060" s="109"/>
      <c r="J1060" s="107"/>
      <c r="K1060" s="107"/>
      <c r="L1060" s="107"/>
      <c r="M1060" s="109"/>
      <c r="N1060" s="108"/>
      <c r="O1060" s="107"/>
      <c r="P1060" s="107"/>
      <c r="Q1060" s="107"/>
      <c r="R1060" s="109"/>
      <c r="S1060" s="107"/>
      <c r="T1060" s="107"/>
      <c r="U1060" s="110"/>
      <c r="V1060" s="110"/>
      <c r="W1060" s="107"/>
      <c r="X1060" s="107"/>
      <c r="Y1060" s="107"/>
      <c r="Z1060" s="107"/>
      <c r="AA1060" s="107"/>
      <c r="AB1060" s="107"/>
      <c r="AC1060" s="107"/>
      <c r="AD1060" s="107"/>
      <c r="AE1060" s="107"/>
      <c r="AF1060" s="107"/>
      <c r="AG1060" s="107"/>
      <c r="AH1060" s="107"/>
      <c r="AI1060" s="111"/>
      <c r="AJ1060" s="111"/>
      <c r="AK1060" s="111"/>
      <c r="AL1060" s="111"/>
      <c r="AM1060" s="112"/>
      <c r="AN1060" s="112"/>
      <c r="AO1060" s="5"/>
      <c r="AP1060" s="112"/>
      <c r="AQ1060" s="5"/>
      <c r="AR1060" s="5"/>
      <c r="AS1060" s="5"/>
      <c r="AT1060" s="5"/>
      <c r="AU1060" s="112"/>
      <c r="AV1060" s="112"/>
    </row>
    <row r="1061" spans="1:48">
      <c r="A1061" s="107"/>
      <c r="B1061" s="107"/>
      <c r="C1061" s="107"/>
      <c r="D1061" s="113"/>
      <c r="E1061" s="107"/>
      <c r="F1061" s="109"/>
      <c r="G1061" s="109"/>
      <c r="H1061" s="107"/>
      <c r="I1061" s="109"/>
      <c r="J1061" s="107"/>
      <c r="K1061" s="107"/>
      <c r="L1061" s="107"/>
      <c r="M1061" s="109"/>
      <c r="N1061" s="108"/>
      <c r="O1061" s="107"/>
      <c r="P1061" s="107"/>
      <c r="Q1061" s="107"/>
      <c r="R1061" s="109"/>
      <c r="S1061" s="107"/>
      <c r="T1061" s="107"/>
      <c r="U1061" s="110"/>
      <c r="V1061" s="110"/>
      <c r="W1061" s="107"/>
      <c r="X1061" s="107"/>
      <c r="Y1061" s="107"/>
      <c r="Z1061" s="107"/>
      <c r="AA1061" s="107"/>
      <c r="AB1061" s="107"/>
      <c r="AC1061" s="107"/>
      <c r="AD1061" s="107"/>
      <c r="AE1061" s="107"/>
      <c r="AF1061" s="107"/>
      <c r="AG1061" s="107"/>
      <c r="AH1061" s="107"/>
      <c r="AI1061" s="111"/>
      <c r="AJ1061" s="111"/>
      <c r="AK1061" s="111"/>
      <c r="AL1061" s="111"/>
      <c r="AM1061" s="112"/>
      <c r="AN1061" s="112"/>
      <c r="AO1061" s="5"/>
      <c r="AP1061" s="112"/>
      <c r="AQ1061" s="5"/>
      <c r="AR1061" s="5"/>
      <c r="AS1061" s="5"/>
      <c r="AT1061" s="5"/>
      <c r="AU1061" s="112"/>
      <c r="AV1061" s="112"/>
    </row>
    <row r="1062" spans="1:48">
      <c r="A1062" s="107"/>
      <c r="B1062" s="107"/>
      <c r="C1062" s="107"/>
      <c r="D1062" s="113"/>
      <c r="E1062" s="107"/>
      <c r="F1062" s="109"/>
      <c r="G1062" s="109"/>
      <c r="H1062" s="107"/>
      <c r="I1062" s="109"/>
      <c r="J1062" s="107"/>
      <c r="K1062" s="107"/>
      <c r="L1062" s="107"/>
      <c r="M1062" s="109"/>
      <c r="N1062" s="108"/>
      <c r="O1062" s="107"/>
      <c r="P1062" s="107"/>
      <c r="Q1062" s="107"/>
      <c r="R1062" s="109"/>
      <c r="S1062" s="107"/>
      <c r="T1062" s="107"/>
      <c r="U1062" s="110"/>
      <c r="V1062" s="110"/>
      <c r="W1062" s="107"/>
      <c r="X1062" s="107"/>
      <c r="Y1062" s="107"/>
      <c r="Z1062" s="107"/>
      <c r="AA1062" s="107"/>
      <c r="AB1062" s="107"/>
      <c r="AC1062" s="107"/>
      <c r="AD1062" s="107"/>
      <c r="AE1062" s="107"/>
      <c r="AF1062" s="107"/>
      <c r="AG1062" s="107"/>
      <c r="AH1062" s="107"/>
      <c r="AI1062" s="111"/>
      <c r="AJ1062" s="111"/>
      <c r="AK1062" s="111"/>
      <c r="AL1062" s="111"/>
      <c r="AM1062" s="112"/>
      <c r="AN1062" s="112"/>
      <c r="AO1062" s="5"/>
      <c r="AP1062" s="112"/>
      <c r="AQ1062" s="5"/>
      <c r="AR1062" s="5"/>
      <c r="AS1062" s="5"/>
      <c r="AT1062" s="5"/>
      <c r="AU1062" s="112"/>
      <c r="AV1062" s="112"/>
    </row>
    <row r="1063" spans="1:48">
      <c r="A1063" s="107"/>
      <c r="B1063" s="107"/>
      <c r="C1063" s="107"/>
      <c r="D1063" s="113"/>
      <c r="E1063" s="107"/>
      <c r="F1063" s="109"/>
      <c r="G1063" s="109"/>
      <c r="H1063" s="107"/>
      <c r="I1063" s="109"/>
      <c r="J1063" s="107"/>
      <c r="K1063" s="107"/>
      <c r="L1063" s="107"/>
      <c r="M1063" s="109"/>
      <c r="N1063" s="108"/>
      <c r="O1063" s="107"/>
      <c r="P1063" s="107"/>
      <c r="Q1063" s="107"/>
      <c r="R1063" s="109"/>
      <c r="S1063" s="107"/>
      <c r="T1063" s="107"/>
      <c r="U1063" s="110"/>
      <c r="V1063" s="110"/>
      <c r="W1063" s="107"/>
      <c r="X1063" s="107"/>
      <c r="Y1063" s="107"/>
      <c r="Z1063" s="107"/>
      <c r="AA1063" s="107"/>
      <c r="AB1063" s="107"/>
      <c r="AC1063" s="107"/>
      <c r="AD1063" s="107"/>
      <c r="AE1063" s="107"/>
      <c r="AF1063" s="107"/>
      <c r="AG1063" s="107"/>
      <c r="AH1063" s="107"/>
      <c r="AI1063" s="111"/>
      <c r="AJ1063" s="111"/>
      <c r="AK1063" s="111"/>
      <c r="AL1063" s="111"/>
      <c r="AM1063" s="112"/>
      <c r="AN1063" s="112"/>
      <c r="AO1063" s="5"/>
      <c r="AP1063" s="112"/>
      <c r="AQ1063" s="5"/>
      <c r="AR1063" s="5"/>
      <c r="AS1063" s="5"/>
      <c r="AT1063" s="5"/>
      <c r="AU1063" s="112"/>
      <c r="AV1063" s="112"/>
    </row>
    <row r="1064" spans="1:48">
      <c r="A1064" s="107"/>
      <c r="B1064" s="107"/>
      <c r="C1064" s="107"/>
      <c r="D1064" s="113"/>
      <c r="E1064" s="107"/>
      <c r="F1064" s="109"/>
      <c r="G1064" s="109"/>
      <c r="H1064" s="107"/>
      <c r="I1064" s="109"/>
      <c r="J1064" s="107"/>
      <c r="K1064" s="107"/>
      <c r="L1064" s="107"/>
      <c r="M1064" s="109"/>
      <c r="N1064" s="108"/>
      <c r="O1064" s="107"/>
      <c r="P1064" s="107"/>
      <c r="Q1064" s="107"/>
      <c r="R1064" s="109"/>
      <c r="S1064" s="107"/>
      <c r="T1064" s="107"/>
      <c r="U1064" s="110"/>
      <c r="V1064" s="110"/>
      <c r="W1064" s="107"/>
      <c r="X1064" s="107"/>
      <c r="Y1064" s="107"/>
      <c r="Z1064" s="107"/>
      <c r="AA1064" s="107"/>
      <c r="AB1064" s="107"/>
      <c r="AC1064" s="107"/>
      <c r="AD1064" s="107"/>
      <c r="AE1064" s="107"/>
      <c r="AF1064" s="107"/>
      <c r="AG1064" s="107"/>
      <c r="AH1064" s="107"/>
      <c r="AI1064" s="111"/>
      <c r="AJ1064" s="111"/>
      <c r="AK1064" s="111"/>
      <c r="AL1064" s="111"/>
      <c r="AM1064" s="112"/>
      <c r="AN1064" s="112"/>
      <c r="AO1064" s="5"/>
      <c r="AP1064" s="112"/>
      <c r="AQ1064" s="5"/>
      <c r="AR1064" s="5"/>
      <c r="AS1064" s="5"/>
      <c r="AT1064" s="5"/>
      <c r="AU1064" s="112"/>
      <c r="AV1064" s="112"/>
    </row>
    <row r="1065" spans="1:48">
      <c r="A1065" s="107"/>
      <c r="B1065" s="107"/>
      <c r="C1065" s="107"/>
      <c r="D1065" s="113"/>
      <c r="E1065" s="107"/>
      <c r="F1065" s="109"/>
      <c r="G1065" s="109"/>
      <c r="H1065" s="107"/>
      <c r="I1065" s="109"/>
      <c r="J1065" s="107"/>
      <c r="K1065" s="107"/>
      <c r="L1065" s="107"/>
      <c r="M1065" s="109"/>
      <c r="N1065" s="108"/>
      <c r="O1065" s="107"/>
      <c r="P1065" s="107"/>
      <c r="Q1065" s="107"/>
      <c r="R1065" s="109"/>
      <c r="S1065" s="107"/>
      <c r="T1065" s="107"/>
      <c r="U1065" s="110"/>
      <c r="V1065" s="110"/>
      <c r="W1065" s="107"/>
      <c r="X1065" s="107"/>
      <c r="Y1065" s="107"/>
      <c r="Z1065" s="107"/>
      <c r="AA1065" s="107"/>
      <c r="AB1065" s="107"/>
      <c r="AC1065" s="107"/>
      <c r="AD1065" s="107"/>
      <c r="AE1065" s="107"/>
      <c r="AF1065" s="107"/>
      <c r="AG1065" s="107"/>
      <c r="AH1065" s="107"/>
      <c r="AI1065" s="111"/>
      <c r="AJ1065" s="111"/>
      <c r="AK1065" s="111"/>
      <c r="AL1065" s="111"/>
      <c r="AM1065" s="112"/>
      <c r="AN1065" s="112"/>
      <c r="AO1065" s="5"/>
      <c r="AP1065" s="112"/>
      <c r="AQ1065" s="5"/>
      <c r="AR1065" s="5"/>
      <c r="AS1065" s="5"/>
      <c r="AT1065" s="5"/>
      <c r="AU1065" s="112"/>
      <c r="AV1065" s="112"/>
    </row>
    <row r="1066" spans="1:48">
      <c r="A1066" s="107"/>
      <c r="B1066" s="107"/>
      <c r="C1066" s="107"/>
      <c r="D1066" s="113"/>
      <c r="E1066" s="107"/>
      <c r="F1066" s="109"/>
      <c r="G1066" s="109"/>
      <c r="H1066" s="107"/>
      <c r="I1066" s="109"/>
      <c r="J1066" s="107"/>
      <c r="K1066" s="107"/>
      <c r="L1066" s="107"/>
      <c r="M1066" s="109"/>
      <c r="N1066" s="108"/>
      <c r="O1066" s="107"/>
      <c r="P1066" s="107"/>
      <c r="Q1066" s="107"/>
      <c r="R1066" s="109"/>
      <c r="S1066" s="107"/>
      <c r="T1066" s="107"/>
      <c r="U1066" s="110"/>
      <c r="V1066" s="110"/>
      <c r="W1066" s="107"/>
      <c r="X1066" s="107"/>
      <c r="Y1066" s="107"/>
      <c r="Z1066" s="107"/>
      <c r="AA1066" s="107"/>
      <c r="AB1066" s="107"/>
      <c r="AC1066" s="107"/>
      <c r="AD1066" s="107"/>
      <c r="AE1066" s="107"/>
      <c r="AF1066" s="107"/>
      <c r="AG1066" s="107"/>
      <c r="AH1066" s="107"/>
      <c r="AI1066" s="111"/>
      <c r="AJ1066" s="111"/>
      <c r="AK1066" s="111"/>
      <c r="AL1066" s="111"/>
      <c r="AM1066" s="112"/>
      <c r="AN1066" s="112"/>
      <c r="AO1066" s="5"/>
      <c r="AP1066" s="112"/>
      <c r="AQ1066" s="5"/>
      <c r="AR1066" s="5"/>
      <c r="AS1066" s="5"/>
      <c r="AT1066" s="5"/>
      <c r="AU1066" s="112"/>
      <c r="AV1066" s="112"/>
    </row>
    <row r="1067" spans="1:48">
      <c r="A1067" s="107"/>
      <c r="B1067" s="107"/>
      <c r="C1067" s="107"/>
      <c r="D1067" s="113"/>
      <c r="E1067" s="107"/>
      <c r="F1067" s="109"/>
      <c r="G1067" s="109"/>
      <c r="H1067" s="107"/>
      <c r="I1067" s="109"/>
      <c r="J1067" s="107"/>
      <c r="K1067" s="107"/>
      <c r="L1067" s="107"/>
      <c r="M1067" s="109"/>
      <c r="N1067" s="108"/>
      <c r="O1067" s="107"/>
      <c r="P1067" s="107"/>
      <c r="Q1067" s="107"/>
      <c r="R1067" s="109"/>
      <c r="S1067" s="107"/>
      <c r="T1067" s="107"/>
      <c r="U1067" s="110"/>
      <c r="V1067" s="110"/>
      <c r="W1067" s="107"/>
      <c r="X1067" s="107"/>
      <c r="Y1067" s="107"/>
      <c r="Z1067" s="107"/>
      <c r="AA1067" s="107"/>
      <c r="AB1067" s="107"/>
      <c r="AC1067" s="107"/>
      <c r="AD1067" s="107"/>
      <c r="AE1067" s="107"/>
      <c r="AF1067" s="107"/>
      <c r="AG1067" s="107"/>
      <c r="AH1067" s="107"/>
      <c r="AI1067" s="111"/>
      <c r="AJ1067" s="111"/>
      <c r="AK1067" s="111"/>
      <c r="AL1067" s="111"/>
      <c r="AM1067" s="112"/>
      <c r="AN1067" s="112"/>
      <c r="AO1067" s="5"/>
      <c r="AP1067" s="112"/>
      <c r="AQ1067" s="5"/>
      <c r="AR1067" s="5"/>
      <c r="AS1067" s="5"/>
      <c r="AT1067" s="5"/>
      <c r="AU1067" s="112"/>
      <c r="AV1067" s="112"/>
    </row>
    <row r="1068" spans="1:48">
      <c r="A1068" s="107"/>
      <c r="B1068" s="107"/>
      <c r="C1068" s="107"/>
      <c r="D1068" s="113"/>
      <c r="E1068" s="107"/>
      <c r="F1068" s="109"/>
      <c r="G1068" s="109"/>
      <c r="H1068" s="107"/>
      <c r="I1068" s="109"/>
      <c r="J1068" s="107"/>
      <c r="K1068" s="107"/>
      <c r="L1068" s="107"/>
      <c r="M1068" s="109"/>
      <c r="N1068" s="108"/>
      <c r="O1068" s="107"/>
      <c r="P1068" s="107"/>
      <c r="Q1068" s="107"/>
      <c r="R1068" s="109"/>
      <c r="S1068" s="107"/>
      <c r="T1068" s="107"/>
      <c r="U1068" s="110"/>
      <c r="V1068" s="110"/>
      <c r="W1068" s="107"/>
      <c r="X1068" s="107"/>
      <c r="Y1068" s="107"/>
      <c r="Z1068" s="107"/>
      <c r="AA1068" s="107"/>
      <c r="AB1068" s="107"/>
      <c r="AC1068" s="107"/>
      <c r="AD1068" s="107"/>
      <c r="AE1068" s="107"/>
      <c r="AF1068" s="107"/>
      <c r="AG1068" s="107"/>
      <c r="AH1068" s="107"/>
      <c r="AI1068" s="111"/>
      <c r="AJ1068" s="111"/>
      <c r="AK1068" s="111"/>
      <c r="AL1068" s="111"/>
      <c r="AM1068" s="112"/>
      <c r="AN1068" s="112"/>
      <c r="AO1068" s="5"/>
      <c r="AP1068" s="112"/>
      <c r="AQ1068" s="5"/>
      <c r="AR1068" s="5"/>
      <c r="AS1068" s="5"/>
      <c r="AT1068" s="5"/>
      <c r="AU1068" s="112"/>
      <c r="AV1068" s="112"/>
    </row>
    <row r="1069" spans="1:48">
      <c r="A1069" s="107"/>
      <c r="B1069" s="107"/>
      <c r="C1069" s="107"/>
      <c r="D1069" s="113"/>
      <c r="E1069" s="107"/>
      <c r="F1069" s="109"/>
      <c r="G1069" s="109"/>
      <c r="H1069" s="107"/>
      <c r="I1069" s="109"/>
      <c r="J1069" s="107"/>
      <c r="K1069" s="107"/>
      <c r="L1069" s="107"/>
      <c r="M1069" s="109"/>
      <c r="N1069" s="108"/>
      <c r="O1069" s="107"/>
      <c r="P1069" s="107"/>
      <c r="Q1069" s="107"/>
      <c r="R1069" s="109"/>
      <c r="S1069" s="107"/>
      <c r="T1069" s="107"/>
      <c r="U1069" s="110"/>
      <c r="V1069" s="110"/>
      <c r="W1069" s="107"/>
      <c r="X1069" s="107"/>
      <c r="Y1069" s="107"/>
      <c r="Z1069" s="107"/>
      <c r="AA1069" s="107"/>
      <c r="AB1069" s="107"/>
      <c r="AC1069" s="107"/>
      <c r="AD1069" s="107"/>
      <c r="AE1069" s="107"/>
      <c r="AF1069" s="107"/>
      <c r="AG1069" s="107"/>
      <c r="AH1069" s="107"/>
      <c r="AI1069" s="111"/>
      <c r="AJ1069" s="111"/>
      <c r="AK1069" s="111"/>
      <c r="AL1069" s="111"/>
      <c r="AM1069" s="112"/>
      <c r="AN1069" s="112"/>
      <c r="AO1069" s="5"/>
      <c r="AP1069" s="112"/>
      <c r="AQ1069" s="5"/>
      <c r="AR1069" s="5"/>
      <c r="AS1069" s="5"/>
      <c r="AT1069" s="5"/>
      <c r="AU1069" s="112"/>
      <c r="AV1069" s="112"/>
    </row>
    <row r="1070" spans="1:48">
      <c r="A1070" s="107"/>
      <c r="B1070" s="107"/>
      <c r="C1070" s="107"/>
      <c r="D1070" s="113"/>
      <c r="E1070" s="107"/>
      <c r="F1070" s="109"/>
      <c r="G1070" s="109"/>
      <c r="H1070" s="107"/>
      <c r="I1070" s="109"/>
      <c r="J1070" s="107"/>
      <c r="K1070" s="107"/>
      <c r="L1070" s="107"/>
      <c r="M1070" s="109"/>
      <c r="N1070" s="108"/>
      <c r="O1070" s="107"/>
      <c r="P1070" s="107"/>
      <c r="Q1070" s="107"/>
      <c r="R1070" s="109"/>
      <c r="S1070" s="107"/>
      <c r="T1070" s="107"/>
      <c r="U1070" s="110"/>
      <c r="V1070" s="110"/>
      <c r="W1070" s="107"/>
      <c r="X1070" s="107"/>
      <c r="Y1070" s="107"/>
      <c r="Z1070" s="107"/>
      <c r="AA1070" s="107"/>
      <c r="AB1070" s="107"/>
      <c r="AC1070" s="107"/>
      <c r="AD1070" s="107"/>
      <c r="AE1070" s="107"/>
      <c r="AF1070" s="107"/>
      <c r="AG1070" s="107"/>
      <c r="AH1070" s="107"/>
      <c r="AI1070" s="111"/>
      <c r="AJ1070" s="111"/>
      <c r="AK1070" s="111"/>
      <c r="AL1070" s="111"/>
      <c r="AM1070" s="112"/>
      <c r="AN1070" s="112"/>
      <c r="AO1070" s="5"/>
      <c r="AP1070" s="112"/>
      <c r="AQ1070" s="5"/>
      <c r="AR1070" s="5"/>
      <c r="AS1070" s="5"/>
      <c r="AT1070" s="5"/>
      <c r="AU1070" s="112"/>
      <c r="AV1070" s="112"/>
    </row>
    <row r="1071" spans="1:48">
      <c r="A1071" s="107"/>
      <c r="B1071" s="107"/>
      <c r="C1071" s="107"/>
      <c r="D1071" s="113"/>
      <c r="E1071" s="107"/>
      <c r="F1071" s="109"/>
      <c r="G1071" s="109"/>
      <c r="H1071" s="107"/>
      <c r="I1071" s="109"/>
      <c r="J1071" s="107"/>
      <c r="K1071" s="107"/>
      <c r="L1071" s="107"/>
      <c r="M1071" s="109"/>
      <c r="N1071" s="108"/>
      <c r="O1071" s="107"/>
      <c r="P1071" s="107"/>
      <c r="Q1071" s="107"/>
      <c r="R1071" s="109"/>
      <c r="S1071" s="107"/>
      <c r="T1071" s="107"/>
      <c r="U1071" s="110"/>
      <c r="V1071" s="110"/>
      <c r="W1071" s="107"/>
      <c r="X1071" s="107"/>
      <c r="Y1071" s="107"/>
      <c r="Z1071" s="107"/>
      <c r="AA1071" s="107"/>
      <c r="AB1071" s="107"/>
      <c r="AC1071" s="107"/>
      <c r="AD1071" s="107"/>
      <c r="AE1071" s="107"/>
      <c r="AF1071" s="107"/>
      <c r="AG1071" s="107"/>
      <c r="AH1071" s="107"/>
      <c r="AI1071" s="111"/>
      <c r="AJ1071" s="111"/>
      <c r="AK1071" s="111"/>
      <c r="AL1071" s="111"/>
      <c r="AM1071" s="112"/>
      <c r="AN1071" s="112"/>
      <c r="AO1071" s="5"/>
      <c r="AP1071" s="112"/>
      <c r="AQ1071" s="5"/>
      <c r="AR1071" s="5"/>
      <c r="AS1071" s="5"/>
      <c r="AT1071" s="5"/>
      <c r="AU1071" s="112"/>
      <c r="AV1071" s="112"/>
    </row>
    <row r="1072" spans="1:48">
      <c r="A1072" s="107"/>
      <c r="B1072" s="107"/>
      <c r="C1072" s="107"/>
      <c r="D1072" s="113"/>
      <c r="E1072" s="107"/>
      <c r="F1072" s="109"/>
      <c r="G1072" s="109"/>
      <c r="H1072" s="107"/>
      <c r="I1072" s="109"/>
      <c r="J1072" s="107"/>
      <c r="K1072" s="107"/>
      <c r="L1072" s="107"/>
      <c r="M1072" s="109"/>
      <c r="N1072" s="108"/>
      <c r="O1072" s="107"/>
      <c r="P1072" s="107"/>
      <c r="Q1072" s="107"/>
      <c r="R1072" s="109"/>
      <c r="S1072" s="107"/>
      <c r="T1072" s="107"/>
      <c r="U1072" s="110"/>
      <c r="V1072" s="110"/>
      <c r="W1072" s="107"/>
      <c r="X1072" s="107"/>
      <c r="Y1072" s="107"/>
      <c r="Z1072" s="107"/>
      <c r="AA1072" s="107"/>
      <c r="AB1072" s="107"/>
      <c r="AC1072" s="107"/>
      <c r="AD1072" s="107"/>
      <c r="AE1072" s="107"/>
      <c r="AF1072" s="107"/>
      <c r="AG1072" s="107"/>
      <c r="AH1072" s="107"/>
      <c r="AI1072" s="111"/>
      <c r="AJ1072" s="111"/>
      <c r="AK1072" s="111"/>
      <c r="AL1072" s="111"/>
      <c r="AM1072" s="112"/>
      <c r="AN1072" s="112"/>
      <c r="AO1072" s="5"/>
      <c r="AP1072" s="112"/>
      <c r="AQ1072" s="5"/>
      <c r="AR1072" s="5"/>
      <c r="AS1072" s="5"/>
      <c r="AT1072" s="5"/>
      <c r="AU1072" s="112"/>
      <c r="AV1072" s="112"/>
    </row>
    <row r="1073" spans="1:48">
      <c r="A1073" s="107"/>
      <c r="B1073" s="107"/>
      <c r="C1073" s="107"/>
      <c r="D1073" s="113"/>
      <c r="E1073" s="107"/>
      <c r="F1073" s="109"/>
      <c r="G1073" s="109"/>
      <c r="H1073" s="107"/>
      <c r="I1073" s="109"/>
      <c r="J1073" s="107"/>
      <c r="K1073" s="107"/>
      <c r="L1073" s="107"/>
      <c r="M1073" s="109"/>
      <c r="N1073" s="108"/>
      <c r="O1073" s="107"/>
      <c r="P1073" s="107"/>
      <c r="Q1073" s="107"/>
      <c r="R1073" s="109"/>
      <c r="S1073" s="107"/>
      <c r="T1073" s="107"/>
      <c r="U1073" s="110"/>
      <c r="V1073" s="110"/>
      <c r="W1073" s="107"/>
      <c r="X1073" s="107"/>
      <c r="Y1073" s="107"/>
      <c r="Z1073" s="107"/>
      <c r="AA1073" s="107"/>
      <c r="AB1073" s="107"/>
      <c r="AC1073" s="107"/>
      <c r="AD1073" s="107"/>
      <c r="AE1073" s="107"/>
      <c r="AF1073" s="107"/>
      <c r="AG1073" s="107"/>
      <c r="AH1073" s="107"/>
      <c r="AI1073" s="111"/>
      <c r="AJ1073" s="111"/>
      <c r="AK1073" s="111"/>
      <c r="AL1073" s="111"/>
      <c r="AM1073" s="112"/>
      <c r="AN1073" s="112"/>
      <c r="AO1073" s="5"/>
      <c r="AP1073" s="112"/>
      <c r="AQ1073" s="5"/>
      <c r="AR1073" s="5"/>
      <c r="AS1073" s="5"/>
      <c r="AT1073" s="5"/>
      <c r="AU1073" s="112"/>
      <c r="AV1073" s="112"/>
    </row>
    <row r="1074" spans="1:48">
      <c r="A1074" s="107"/>
      <c r="B1074" s="107"/>
      <c r="C1074" s="107"/>
      <c r="D1074" s="113"/>
      <c r="E1074" s="107"/>
      <c r="F1074" s="109"/>
      <c r="G1074" s="109"/>
      <c r="H1074" s="107"/>
      <c r="I1074" s="109"/>
      <c r="J1074" s="107"/>
      <c r="K1074" s="107"/>
      <c r="L1074" s="107"/>
      <c r="M1074" s="109"/>
      <c r="N1074" s="108"/>
      <c r="O1074" s="107"/>
      <c r="P1074" s="107"/>
      <c r="Q1074" s="107"/>
      <c r="R1074" s="109"/>
      <c r="S1074" s="107"/>
      <c r="T1074" s="107"/>
      <c r="U1074" s="110"/>
      <c r="V1074" s="110"/>
      <c r="W1074" s="107"/>
      <c r="X1074" s="107"/>
      <c r="Y1074" s="107"/>
      <c r="Z1074" s="107"/>
      <c r="AA1074" s="107"/>
      <c r="AB1074" s="107"/>
      <c r="AC1074" s="107"/>
      <c r="AD1074" s="107"/>
      <c r="AE1074" s="107"/>
      <c r="AF1074" s="107"/>
      <c r="AG1074" s="107"/>
      <c r="AH1074" s="107"/>
      <c r="AI1074" s="111"/>
      <c r="AJ1074" s="111"/>
      <c r="AK1074" s="111"/>
      <c r="AL1074" s="111"/>
      <c r="AM1074" s="112"/>
      <c r="AN1074" s="112"/>
      <c r="AO1074" s="5"/>
      <c r="AP1074" s="112"/>
      <c r="AQ1074" s="5"/>
      <c r="AR1074" s="5"/>
      <c r="AS1074" s="5"/>
      <c r="AT1074" s="5"/>
      <c r="AU1074" s="112"/>
      <c r="AV1074" s="112"/>
    </row>
    <row r="1075" spans="1:48">
      <c r="A1075" s="107"/>
      <c r="B1075" s="107"/>
      <c r="C1075" s="107"/>
      <c r="D1075" s="113"/>
      <c r="E1075" s="107"/>
      <c r="F1075" s="109"/>
      <c r="G1075" s="109"/>
      <c r="H1075" s="107"/>
      <c r="I1075" s="109"/>
      <c r="J1075" s="107"/>
      <c r="K1075" s="107"/>
      <c r="L1075" s="107"/>
      <c r="M1075" s="109"/>
      <c r="N1075" s="108"/>
      <c r="O1075" s="107"/>
      <c r="P1075" s="107"/>
      <c r="Q1075" s="107"/>
      <c r="R1075" s="109"/>
      <c r="S1075" s="107"/>
      <c r="T1075" s="107"/>
      <c r="U1075" s="110"/>
      <c r="V1075" s="110"/>
      <c r="W1075" s="107"/>
      <c r="X1075" s="107"/>
      <c r="Y1075" s="107"/>
      <c r="Z1075" s="107"/>
      <c r="AA1075" s="107"/>
      <c r="AB1075" s="107"/>
      <c r="AC1075" s="107"/>
      <c r="AD1075" s="107"/>
      <c r="AE1075" s="107"/>
      <c r="AF1075" s="107"/>
      <c r="AG1075" s="107"/>
      <c r="AH1075" s="107"/>
      <c r="AI1075" s="111"/>
      <c r="AJ1075" s="111"/>
      <c r="AK1075" s="111"/>
      <c r="AL1075" s="111"/>
      <c r="AM1075" s="112"/>
      <c r="AN1075" s="112"/>
      <c r="AO1075" s="5"/>
      <c r="AP1075" s="112"/>
      <c r="AQ1075" s="5"/>
      <c r="AR1075" s="5"/>
      <c r="AS1075" s="5"/>
      <c r="AT1075" s="5"/>
      <c r="AU1075" s="112"/>
      <c r="AV1075" s="112"/>
    </row>
    <row r="1076" spans="1:48">
      <c r="A1076" s="107"/>
      <c r="B1076" s="107"/>
      <c r="C1076" s="107"/>
      <c r="D1076" s="113"/>
      <c r="E1076" s="107"/>
      <c r="F1076" s="109"/>
      <c r="G1076" s="109"/>
      <c r="H1076" s="107"/>
      <c r="I1076" s="109"/>
      <c r="J1076" s="107"/>
      <c r="K1076" s="107"/>
      <c r="L1076" s="107"/>
      <c r="M1076" s="109"/>
      <c r="N1076" s="108"/>
      <c r="O1076" s="107"/>
      <c r="P1076" s="107"/>
      <c r="Q1076" s="107"/>
      <c r="R1076" s="109"/>
      <c r="S1076" s="107"/>
      <c r="T1076" s="107"/>
      <c r="U1076" s="110"/>
      <c r="V1076" s="110"/>
      <c r="W1076" s="107"/>
      <c r="X1076" s="107"/>
      <c r="Y1076" s="107"/>
      <c r="Z1076" s="107"/>
      <c r="AA1076" s="107"/>
      <c r="AB1076" s="107"/>
      <c r="AC1076" s="107"/>
      <c r="AD1076" s="107"/>
      <c r="AE1076" s="107"/>
      <c r="AF1076" s="107"/>
      <c r="AG1076" s="107"/>
      <c r="AH1076" s="107"/>
      <c r="AI1076" s="111"/>
      <c r="AJ1076" s="111"/>
      <c r="AK1076" s="111"/>
      <c r="AL1076" s="111"/>
      <c r="AM1076" s="112"/>
      <c r="AN1076" s="112"/>
      <c r="AO1076" s="5"/>
      <c r="AP1076" s="112"/>
      <c r="AQ1076" s="5"/>
      <c r="AR1076" s="5"/>
      <c r="AS1076" s="5"/>
      <c r="AT1076" s="5"/>
      <c r="AU1076" s="112"/>
      <c r="AV1076" s="112"/>
    </row>
    <row r="1077" spans="1:48">
      <c r="A1077" s="107"/>
      <c r="B1077" s="107"/>
      <c r="C1077" s="107"/>
      <c r="D1077" s="113"/>
      <c r="E1077" s="107"/>
      <c r="F1077" s="109"/>
      <c r="G1077" s="109"/>
      <c r="H1077" s="107"/>
      <c r="I1077" s="109"/>
      <c r="J1077" s="107"/>
      <c r="K1077" s="107"/>
      <c r="L1077" s="107"/>
      <c r="M1077" s="109"/>
      <c r="N1077" s="108"/>
      <c r="O1077" s="107"/>
      <c r="P1077" s="107"/>
      <c r="Q1077" s="107"/>
      <c r="R1077" s="109"/>
      <c r="S1077" s="107"/>
      <c r="T1077" s="107"/>
      <c r="U1077" s="110"/>
      <c r="V1077" s="110"/>
      <c r="W1077" s="107"/>
      <c r="X1077" s="107"/>
      <c r="Y1077" s="107"/>
      <c r="Z1077" s="107"/>
      <c r="AA1077" s="107"/>
      <c r="AB1077" s="107"/>
      <c r="AC1077" s="107"/>
      <c r="AD1077" s="107"/>
      <c r="AE1077" s="107"/>
      <c r="AF1077" s="107"/>
      <c r="AG1077" s="107"/>
      <c r="AH1077" s="107"/>
      <c r="AI1077" s="111"/>
      <c r="AJ1077" s="111"/>
      <c r="AK1077" s="111"/>
      <c r="AL1077" s="111"/>
      <c r="AM1077" s="112"/>
      <c r="AN1077" s="112"/>
      <c r="AO1077" s="5"/>
      <c r="AP1077" s="112"/>
      <c r="AQ1077" s="5"/>
      <c r="AR1077" s="5"/>
      <c r="AS1077" s="5"/>
      <c r="AT1077" s="5"/>
      <c r="AU1077" s="112"/>
      <c r="AV1077" s="112"/>
    </row>
    <row r="1078" spans="1:48">
      <c r="A1078" s="107"/>
      <c r="B1078" s="107"/>
      <c r="C1078" s="107"/>
      <c r="D1078" s="113"/>
      <c r="E1078" s="107"/>
      <c r="F1078" s="109"/>
      <c r="G1078" s="109"/>
      <c r="H1078" s="107"/>
      <c r="I1078" s="109"/>
      <c r="J1078" s="107"/>
      <c r="K1078" s="107"/>
      <c r="L1078" s="107"/>
      <c r="M1078" s="109"/>
      <c r="N1078" s="108"/>
      <c r="O1078" s="107"/>
      <c r="P1078" s="107"/>
      <c r="Q1078" s="107"/>
      <c r="R1078" s="109"/>
      <c r="S1078" s="107"/>
      <c r="T1078" s="107"/>
      <c r="U1078" s="110"/>
      <c r="V1078" s="110"/>
      <c r="W1078" s="107"/>
      <c r="X1078" s="107"/>
      <c r="Y1078" s="107"/>
      <c r="Z1078" s="107"/>
      <c r="AA1078" s="107"/>
      <c r="AB1078" s="107"/>
      <c r="AC1078" s="107"/>
      <c r="AD1078" s="107"/>
      <c r="AE1078" s="107"/>
      <c r="AF1078" s="107"/>
      <c r="AG1078" s="107"/>
      <c r="AH1078" s="107"/>
      <c r="AI1078" s="111"/>
      <c r="AJ1078" s="111"/>
      <c r="AK1078" s="111"/>
      <c r="AL1078" s="111"/>
      <c r="AM1078" s="112"/>
      <c r="AN1078" s="112"/>
      <c r="AO1078" s="5"/>
      <c r="AP1078" s="112"/>
      <c r="AQ1078" s="5"/>
      <c r="AR1078" s="5"/>
      <c r="AS1078" s="5"/>
      <c r="AT1078" s="5"/>
      <c r="AU1078" s="112"/>
      <c r="AV1078" s="112"/>
    </row>
    <row r="1079" spans="1:48">
      <c r="A1079" s="107"/>
      <c r="B1079" s="107"/>
      <c r="C1079" s="107"/>
      <c r="D1079" s="113"/>
      <c r="E1079" s="107"/>
      <c r="F1079" s="109"/>
      <c r="G1079" s="109"/>
      <c r="H1079" s="107"/>
      <c r="I1079" s="109"/>
      <c r="J1079" s="107"/>
      <c r="K1079" s="107"/>
      <c r="L1079" s="107"/>
      <c r="M1079" s="109"/>
      <c r="N1079" s="108"/>
      <c r="O1079" s="107"/>
      <c r="P1079" s="107"/>
      <c r="Q1079" s="107"/>
      <c r="R1079" s="109"/>
      <c r="S1079" s="107"/>
      <c r="T1079" s="107"/>
      <c r="U1079" s="110"/>
      <c r="V1079" s="110"/>
      <c r="W1079" s="107"/>
      <c r="X1079" s="107"/>
      <c r="Y1079" s="107"/>
      <c r="Z1079" s="107"/>
      <c r="AA1079" s="107"/>
      <c r="AB1079" s="107"/>
      <c r="AC1079" s="107"/>
      <c r="AD1079" s="107"/>
      <c r="AE1079" s="107"/>
      <c r="AF1079" s="107"/>
      <c r="AG1079" s="107"/>
      <c r="AH1079" s="107"/>
      <c r="AI1079" s="111"/>
      <c r="AJ1079" s="111"/>
      <c r="AK1079" s="111"/>
      <c r="AL1079" s="111"/>
      <c r="AM1079" s="112"/>
      <c r="AN1079" s="112"/>
      <c r="AO1079" s="5"/>
      <c r="AP1079" s="112"/>
      <c r="AQ1079" s="5"/>
      <c r="AR1079" s="5"/>
      <c r="AS1079" s="5"/>
      <c r="AT1079" s="5"/>
      <c r="AU1079" s="112"/>
      <c r="AV1079" s="112"/>
    </row>
    <row r="1080" spans="1:48">
      <c r="A1080" s="107"/>
      <c r="B1080" s="107"/>
      <c r="C1080" s="107"/>
      <c r="D1080" s="113"/>
      <c r="E1080" s="107"/>
      <c r="F1080" s="109"/>
      <c r="G1080" s="109"/>
      <c r="H1080" s="107"/>
      <c r="I1080" s="109"/>
      <c r="J1080" s="107"/>
      <c r="K1080" s="107"/>
      <c r="L1080" s="107"/>
      <c r="M1080" s="109"/>
      <c r="N1080" s="108"/>
      <c r="O1080" s="107"/>
      <c r="P1080" s="107"/>
      <c r="Q1080" s="107"/>
      <c r="R1080" s="109"/>
      <c r="S1080" s="107"/>
      <c r="T1080" s="107"/>
      <c r="U1080" s="110"/>
      <c r="V1080" s="110"/>
      <c r="W1080" s="107"/>
      <c r="X1080" s="107"/>
      <c r="Y1080" s="107"/>
      <c r="Z1080" s="107"/>
      <c r="AA1080" s="107"/>
      <c r="AB1080" s="107"/>
      <c r="AC1080" s="107"/>
      <c r="AD1080" s="107"/>
      <c r="AE1080" s="107"/>
      <c r="AF1080" s="107"/>
      <c r="AG1080" s="107"/>
      <c r="AH1080" s="107"/>
      <c r="AI1080" s="111"/>
      <c r="AJ1080" s="111"/>
      <c r="AK1080" s="111"/>
      <c r="AL1080" s="111"/>
      <c r="AM1080" s="112"/>
      <c r="AN1080" s="112"/>
      <c r="AO1080" s="5"/>
      <c r="AP1080" s="112"/>
      <c r="AQ1080" s="5"/>
      <c r="AR1080" s="5"/>
      <c r="AS1080" s="5"/>
      <c r="AT1080" s="5"/>
      <c r="AU1080" s="112"/>
      <c r="AV1080" s="112"/>
    </row>
    <row r="1081" spans="1:48">
      <c r="A1081" s="107"/>
      <c r="B1081" s="107"/>
      <c r="C1081" s="107"/>
      <c r="D1081" s="113"/>
      <c r="E1081" s="107"/>
      <c r="F1081" s="109"/>
      <c r="G1081" s="109"/>
      <c r="H1081" s="107"/>
      <c r="I1081" s="109"/>
      <c r="J1081" s="107"/>
      <c r="K1081" s="107"/>
      <c r="L1081" s="107"/>
      <c r="M1081" s="109"/>
      <c r="N1081" s="108"/>
      <c r="O1081" s="107"/>
      <c r="P1081" s="107"/>
      <c r="Q1081" s="107"/>
      <c r="R1081" s="109"/>
      <c r="S1081" s="107"/>
      <c r="T1081" s="107"/>
      <c r="U1081" s="110"/>
      <c r="V1081" s="110"/>
      <c r="W1081" s="107"/>
      <c r="X1081" s="107"/>
      <c r="Y1081" s="107"/>
      <c r="Z1081" s="107"/>
      <c r="AA1081" s="107"/>
      <c r="AB1081" s="107"/>
      <c r="AC1081" s="107"/>
      <c r="AD1081" s="107"/>
      <c r="AE1081" s="107"/>
      <c r="AF1081" s="107"/>
      <c r="AG1081" s="107"/>
      <c r="AH1081" s="107"/>
      <c r="AI1081" s="111"/>
      <c r="AJ1081" s="111"/>
      <c r="AK1081" s="111"/>
      <c r="AL1081" s="111"/>
      <c r="AM1081" s="112"/>
      <c r="AN1081" s="112"/>
      <c r="AO1081" s="5"/>
      <c r="AP1081" s="112"/>
      <c r="AQ1081" s="5"/>
      <c r="AR1081" s="5"/>
      <c r="AS1081" s="5"/>
      <c r="AT1081" s="5"/>
      <c r="AU1081" s="112"/>
      <c r="AV1081" s="112"/>
    </row>
    <row r="1082" spans="1:48">
      <c r="A1082" s="107"/>
      <c r="B1082" s="107"/>
      <c r="C1082" s="107"/>
      <c r="D1082" s="113"/>
      <c r="E1082" s="107"/>
      <c r="F1082" s="109"/>
      <c r="G1082" s="109"/>
      <c r="H1082" s="107"/>
      <c r="I1082" s="109"/>
      <c r="J1082" s="107"/>
      <c r="K1082" s="107"/>
      <c r="L1082" s="107"/>
      <c r="M1082" s="109"/>
      <c r="N1082" s="108"/>
      <c r="O1082" s="107"/>
      <c r="P1082" s="107"/>
      <c r="Q1082" s="107"/>
      <c r="R1082" s="109"/>
      <c r="S1082" s="107"/>
      <c r="T1082" s="107"/>
      <c r="U1082" s="110"/>
      <c r="V1082" s="110"/>
      <c r="W1082" s="107"/>
      <c r="X1082" s="107"/>
      <c r="Y1082" s="107"/>
      <c r="Z1082" s="107"/>
      <c r="AA1082" s="107"/>
      <c r="AB1082" s="107"/>
      <c r="AC1082" s="107"/>
      <c r="AD1082" s="107"/>
      <c r="AE1082" s="107"/>
      <c r="AF1082" s="107"/>
      <c r="AG1082" s="107"/>
      <c r="AH1082" s="107"/>
      <c r="AI1082" s="111"/>
      <c r="AJ1082" s="111"/>
      <c r="AK1082" s="111"/>
      <c r="AL1082" s="111"/>
      <c r="AM1082" s="112"/>
      <c r="AN1082" s="112"/>
      <c r="AO1082" s="5"/>
      <c r="AP1082" s="112"/>
      <c r="AQ1082" s="5"/>
      <c r="AR1082" s="5"/>
      <c r="AS1082" s="5"/>
      <c r="AT1082" s="5"/>
      <c r="AU1082" s="112"/>
      <c r="AV1082" s="112"/>
    </row>
    <row r="1083" spans="1:48">
      <c r="A1083" s="107"/>
      <c r="B1083" s="107"/>
      <c r="C1083" s="107"/>
      <c r="D1083" s="113"/>
      <c r="E1083" s="107"/>
      <c r="F1083" s="109"/>
      <c r="G1083" s="109"/>
      <c r="H1083" s="107"/>
      <c r="I1083" s="109"/>
      <c r="J1083" s="107"/>
      <c r="K1083" s="107"/>
      <c r="L1083" s="107"/>
      <c r="M1083" s="109"/>
      <c r="N1083" s="108"/>
      <c r="O1083" s="107"/>
      <c r="P1083" s="107"/>
      <c r="Q1083" s="107"/>
      <c r="R1083" s="109"/>
      <c r="S1083" s="107"/>
      <c r="T1083" s="107"/>
      <c r="U1083" s="110"/>
      <c r="V1083" s="110"/>
      <c r="W1083" s="107"/>
      <c r="X1083" s="107"/>
      <c r="Y1083" s="107"/>
      <c r="Z1083" s="107"/>
      <c r="AA1083" s="107"/>
      <c r="AB1083" s="107"/>
      <c r="AC1083" s="107"/>
      <c r="AD1083" s="107"/>
      <c r="AE1083" s="107"/>
      <c r="AF1083" s="107"/>
      <c r="AG1083" s="107"/>
      <c r="AH1083" s="107"/>
      <c r="AI1083" s="111"/>
      <c r="AJ1083" s="111"/>
      <c r="AK1083" s="111"/>
      <c r="AL1083" s="111"/>
      <c r="AM1083" s="112"/>
      <c r="AN1083" s="112"/>
      <c r="AO1083" s="5"/>
      <c r="AP1083" s="112"/>
      <c r="AQ1083" s="5"/>
      <c r="AR1083" s="5"/>
      <c r="AS1083" s="5"/>
      <c r="AT1083" s="5"/>
      <c r="AU1083" s="112"/>
      <c r="AV1083" s="112"/>
    </row>
    <row r="1084" spans="1:48">
      <c r="A1084" s="107"/>
      <c r="B1084" s="107"/>
      <c r="C1084" s="107"/>
      <c r="D1084" s="113"/>
      <c r="E1084" s="107"/>
      <c r="F1084" s="109"/>
      <c r="G1084" s="109"/>
      <c r="H1084" s="107"/>
      <c r="I1084" s="109"/>
      <c r="J1084" s="107"/>
      <c r="K1084" s="107"/>
      <c r="L1084" s="107"/>
      <c r="M1084" s="109"/>
      <c r="N1084" s="108"/>
      <c r="O1084" s="107"/>
      <c r="P1084" s="107"/>
      <c r="Q1084" s="107"/>
      <c r="R1084" s="109"/>
      <c r="S1084" s="107"/>
      <c r="T1084" s="107"/>
      <c r="U1084" s="110"/>
      <c r="V1084" s="110"/>
      <c r="W1084" s="107"/>
      <c r="X1084" s="107"/>
      <c r="Y1084" s="107"/>
      <c r="Z1084" s="107"/>
      <c r="AA1084" s="107"/>
      <c r="AB1084" s="107"/>
      <c r="AC1084" s="107"/>
      <c r="AD1084" s="107"/>
      <c r="AE1084" s="107"/>
      <c r="AF1084" s="107"/>
      <c r="AG1084" s="107"/>
      <c r="AH1084" s="107"/>
      <c r="AI1084" s="111"/>
      <c r="AJ1084" s="111"/>
      <c r="AK1084" s="111"/>
      <c r="AL1084" s="111"/>
      <c r="AM1084" s="112"/>
      <c r="AN1084" s="112"/>
      <c r="AO1084" s="5"/>
      <c r="AP1084" s="112"/>
      <c r="AQ1084" s="5"/>
      <c r="AR1084" s="5"/>
      <c r="AS1084" s="5"/>
      <c r="AT1084" s="5"/>
      <c r="AU1084" s="112"/>
      <c r="AV1084" s="112"/>
    </row>
    <row r="1085" spans="1:48">
      <c r="A1085" s="107"/>
      <c r="B1085" s="107"/>
      <c r="C1085" s="107"/>
      <c r="D1085" s="113"/>
      <c r="E1085" s="107"/>
      <c r="F1085" s="109"/>
      <c r="G1085" s="109"/>
      <c r="H1085" s="107"/>
      <c r="I1085" s="109"/>
      <c r="J1085" s="107"/>
      <c r="K1085" s="107"/>
      <c r="L1085" s="107"/>
      <c r="M1085" s="109"/>
      <c r="N1085" s="108"/>
      <c r="O1085" s="107"/>
      <c r="P1085" s="107"/>
      <c r="Q1085" s="107"/>
      <c r="R1085" s="109"/>
      <c r="S1085" s="107"/>
      <c r="T1085" s="107"/>
      <c r="U1085" s="110"/>
      <c r="V1085" s="110"/>
      <c r="W1085" s="107"/>
      <c r="X1085" s="107"/>
      <c r="Y1085" s="107"/>
      <c r="Z1085" s="107"/>
      <c r="AA1085" s="107"/>
      <c r="AB1085" s="107"/>
      <c r="AC1085" s="107"/>
      <c r="AD1085" s="107"/>
      <c r="AE1085" s="107"/>
      <c r="AF1085" s="107"/>
      <c r="AG1085" s="107"/>
      <c r="AH1085" s="107"/>
      <c r="AI1085" s="111"/>
      <c r="AJ1085" s="111"/>
      <c r="AK1085" s="111"/>
      <c r="AL1085" s="111"/>
      <c r="AM1085" s="112"/>
      <c r="AN1085" s="112"/>
      <c r="AO1085" s="5"/>
      <c r="AP1085" s="112"/>
      <c r="AQ1085" s="5"/>
      <c r="AR1085" s="5"/>
      <c r="AS1085" s="5"/>
      <c r="AT1085" s="5"/>
      <c r="AU1085" s="112"/>
      <c r="AV1085" s="112"/>
    </row>
    <row r="1086" spans="1:48">
      <c r="A1086" s="107"/>
      <c r="B1086" s="107"/>
      <c r="C1086" s="107"/>
      <c r="D1086" s="113"/>
      <c r="E1086" s="107"/>
      <c r="F1086" s="109"/>
      <c r="G1086" s="109"/>
      <c r="H1086" s="107"/>
      <c r="I1086" s="109"/>
      <c r="J1086" s="107"/>
      <c r="K1086" s="107"/>
      <c r="L1086" s="107"/>
      <c r="M1086" s="109"/>
      <c r="N1086" s="108"/>
      <c r="O1086" s="107"/>
      <c r="P1086" s="107"/>
      <c r="Q1086" s="107"/>
      <c r="R1086" s="109"/>
      <c r="S1086" s="107"/>
      <c r="T1086" s="107"/>
      <c r="U1086" s="110"/>
      <c r="V1086" s="110"/>
      <c r="W1086" s="107"/>
      <c r="X1086" s="107"/>
      <c r="Y1086" s="107"/>
      <c r="Z1086" s="107"/>
      <c r="AA1086" s="107"/>
      <c r="AB1086" s="107"/>
      <c r="AC1086" s="107"/>
      <c r="AD1086" s="107"/>
      <c r="AE1086" s="107"/>
      <c r="AF1086" s="107"/>
      <c r="AG1086" s="107"/>
      <c r="AH1086" s="107"/>
      <c r="AI1086" s="111"/>
      <c r="AJ1086" s="111"/>
      <c r="AK1086" s="111"/>
      <c r="AL1086" s="111"/>
      <c r="AM1086" s="112"/>
      <c r="AN1086" s="112"/>
      <c r="AO1086" s="5"/>
      <c r="AP1086" s="112"/>
      <c r="AQ1086" s="5"/>
      <c r="AR1086" s="5"/>
      <c r="AS1086" s="5"/>
      <c r="AT1086" s="5"/>
      <c r="AU1086" s="112"/>
      <c r="AV1086" s="112"/>
    </row>
    <row r="1087" spans="1:48">
      <c r="A1087" s="107"/>
      <c r="B1087" s="107"/>
      <c r="C1087" s="107"/>
      <c r="D1087" s="113"/>
      <c r="E1087" s="107"/>
      <c r="F1087" s="109"/>
      <c r="G1087" s="109"/>
      <c r="H1087" s="107"/>
      <c r="I1087" s="109"/>
      <c r="J1087" s="107"/>
      <c r="K1087" s="107"/>
      <c r="L1087" s="107"/>
      <c r="M1087" s="109"/>
      <c r="N1087" s="108"/>
      <c r="O1087" s="107"/>
      <c r="P1087" s="107"/>
      <c r="Q1087" s="107"/>
      <c r="R1087" s="109"/>
      <c r="S1087" s="107"/>
      <c r="T1087" s="107"/>
      <c r="U1087" s="110"/>
      <c r="V1087" s="110"/>
      <c r="W1087" s="107"/>
      <c r="X1087" s="107"/>
      <c r="Y1087" s="107"/>
      <c r="Z1087" s="107"/>
      <c r="AA1087" s="107"/>
      <c r="AB1087" s="107"/>
      <c r="AC1087" s="107"/>
      <c r="AD1087" s="107"/>
      <c r="AE1087" s="107"/>
      <c r="AF1087" s="107"/>
      <c r="AG1087" s="107"/>
      <c r="AH1087" s="107"/>
      <c r="AI1087" s="111"/>
      <c r="AJ1087" s="111"/>
      <c r="AK1087" s="111"/>
      <c r="AL1087" s="111"/>
      <c r="AM1087" s="112"/>
      <c r="AN1087" s="112"/>
      <c r="AO1087" s="5"/>
      <c r="AP1087" s="112"/>
      <c r="AQ1087" s="5"/>
      <c r="AR1087" s="5"/>
      <c r="AS1087" s="5"/>
      <c r="AT1087" s="5"/>
      <c r="AU1087" s="112"/>
      <c r="AV1087" s="112"/>
    </row>
    <row r="1088" spans="1:48">
      <c r="A1088" s="107"/>
      <c r="B1088" s="107"/>
      <c r="C1088" s="107"/>
      <c r="D1088" s="113"/>
      <c r="E1088" s="107"/>
      <c r="F1088" s="109"/>
      <c r="G1088" s="109"/>
      <c r="H1088" s="107"/>
      <c r="I1088" s="109"/>
      <c r="J1088" s="107"/>
      <c r="K1088" s="107"/>
      <c r="L1088" s="107"/>
      <c r="M1088" s="109"/>
      <c r="N1088" s="108"/>
      <c r="O1088" s="107"/>
      <c r="P1088" s="107"/>
      <c r="Q1088" s="107"/>
      <c r="R1088" s="109"/>
      <c r="S1088" s="107"/>
      <c r="T1088" s="107"/>
      <c r="U1088" s="110"/>
      <c r="V1088" s="110"/>
      <c r="W1088" s="107"/>
      <c r="X1088" s="107"/>
      <c r="Y1088" s="107"/>
      <c r="Z1088" s="107"/>
      <c r="AA1088" s="107"/>
      <c r="AB1088" s="107"/>
      <c r="AC1088" s="107"/>
      <c r="AD1088" s="107"/>
      <c r="AE1088" s="107"/>
      <c r="AF1088" s="107"/>
      <c r="AG1088" s="107"/>
      <c r="AH1088" s="107"/>
      <c r="AI1088" s="111"/>
      <c r="AJ1088" s="111"/>
      <c r="AK1088" s="111"/>
      <c r="AL1088" s="111"/>
      <c r="AM1088" s="112"/>
      <c r="AN1088" s="112"/>
      <c r="AO1088" s="5"/>
      <c r="AP1088" s="112"/>
      <c r="AQ1088" s="5"/>
      <c r="AR1088" s="5"/>
      <c r="AS1088" s="5"/>
      <c r="AT1088" s="5"/>
      <c r="AU1088" s="112"/>
      <c r="AV1088" s="112"/>
    </row>
    <row r="1089" spans="1:48">
      <c r="A1089" s="107"/>
      <c r="B1089" s="107"/>
      <c r="C1089" s="107"/>
      <c r="D1089" s="113"/>
      <c r="E1089" s="107"/>
      <c r="F1089" s="109"/>
      <c r="G1089" s="109"/>
      <c r="H1089" s="107"/>
      <c r="I1089" s="109"/>
      <c r="J1089" s="107"/>
      <c r="K1089" s="107"/>
      <c r="L1089" s="107"/>
      <c r="M1089" s="109"/>
      <c r="N1089" s="108"/>
      <c r="O1089" s="107"/>
      <c r="P1089" s="107"/>
      <c r="Q1089" s="107"/>
      <c r="R1089" s="109"/>
      <c r="S1089" s="107"/>
      <c r="T1089" s="107"/>
      <c r="U1089" s="110"/>
      <c r="V1089" s="110"/>
      <c r="W1089" s="107"/>
      <c r="X1089" s="107"/>
      <c r="Y1089" s="107"/>
      <c r="Z1089" s="107"/>
      <c r="AA1089" s="107"/>
      <c r="AB1089" s="107"/>
      <c r="AC1089" s="107"/>
      <c r="AD1089" s="107"/>
      <c r="AE1089" s="107"/>
      <c r="AF1089" s="107"/>
      <c r="AG1089" s="107"/>
      <c r="AH1089" s="107"/>
      <c r="AI1089" s="111"/>
      <c r="AJ1089" s="111"/>
      <c r="AK1089" s="111"/>
      <c r="AL1089" s="111"/>
      <c r="AM1089" s="112"/>
      <c r="AN1089" s="112"/>
      <c r="AO1089" s="5"/>
      <c r="AP1089" s="112"/>
      <c r="AQ1089" s="5"/>
      <c r="AR1089" s="5"/>
      <c r="AS1089" s="5"/>
      <c r="AT1089" s="5"/>
      <c r="AU1089" s="112"/>
      <c r="AV1089" s="112"/>
    </row>
    <row r="1090" spans="1:48">
      <c r="A1090" s="107"/>
      <c r="B1090" s="107"/>
      <c r="C1090" s="107"/>
      <c r="D1090" s="113"/>
      <c r="E1090" s="107"/>
      <c r="F1090" s="109"/>
      <c r="G1090" s="109"/>
      <c r="H1090" s="107"/>
      <c r="I1090" s="109"/>
      <c r="J1090" s="107"/>
      <c r="K1090" s="107"/>
      <c r="L1090" s="107"/>
      <c r="M1090" s="109"/>
      <c r="N1090" s="108"/>
      <c r="O1090" s="107"/>
      <c r="P1090" s="107"/>
      <c r="Q1090" s="107"/>
      <c r="R1090" s="109"/>
      <c r="S1090" s="107"/>
      <c r="T1090" s="107"/>
      <c r="U1090" s="110"/>
      <c r="V1090" s="110"/>
      <c r="W1090" s="107"/>
      <c r="X1090" s="107"/>
      <c r="Y1090" s="107"/>
      <c r="Z1090" s="107"/>
      <c r="AA1090" s="107"/>
      <c r="AB1090" s="107"/>
      <c r="AC1090" s="107"/>
      <c r="AD1090" s="107"/>
      <c r="AE1090" s="107"/>
      <c r="AF1090" s="107"/>
      <c r="AG1090" s="107"/>
      <c r="AH1090" s="107"/>
      <c r="AI1090" s="111"/>
      <c r="AJ1090" s="111"/>
      <c r="AK1090" s="111"/>
      <c r="AL1090" s="111"/>
      <c r="AM1090" s="112"/>
      <c r="AN1090" s="112"/>
      <c r="AO1090" s="5"/>
      <c r="AP1090" s="112"/>
      <c r="AQ1090" s="5"/>
      <c r="AR1090" s="5"/>
      <c r="AS1090" s="5"/>
      <c r="AT1090" s="5"/>
      <c r="AU1090" s="112"/>
      <c r="AV1090" s="112"/>
    </row>
    <row r="1091" spans="1:48">
      <c r="A1091" s="107"/>
      <c r="B1091" s="107"/>
      <c r="C1091" s="107"/>
      <c r="D1091" s="113"/>
      <c r="E1091" s="107"/>
      <c r="F1091" s="109"/>
      <c r="G1091" s="109"/>
      <c r="H1091" s="107"/>
      <c r="I1091" s="109"/>
      <c r="J1091" s="107"/>
      <c r="K1091" s="107"/>
      <c r="L1091" s="107"/>
      <c r="M1091" s="109"/>
      <c r="N1091" s="108"/>
      <c r="O1091" s="107"/>
      <c r="P1091" s="107"/>
      <c r="Q1091" s="107"/>
      <c r="R1091" s="109"/>
      <c r="S1091" s="107"/>
      <c r="T1091" s="107"/>
      <c r="U1091" s="110"/>
      <c r="V1091" s="110"/>
      <c r="W1091" s="107"/>
      <c r="X1091" s="107"/>
      <c r="Y1091" s="107"/>
      <c r="Z1091" s="107"/>
      <c r="AA1091" s="107"/>
      <c r="AB1091" s="107"/>
      <c r="AC1091" s="107"/>
      <c r="AD1091" s="107"/>
      <c r="AE1091" s="107"/>
      <c r="AF1091" s="107"/>
      <c r="AG1091" s="107"/>
      <c r="AH1091" s="107"/>
      <c r="AI1091" s="111"/>
      <c r="AJ1091" s="111"/>
      <c r="AK1091" s="111"/>
      <c r="AL1091" s="111"/>
      <c r="AM1091" s="112"/>
      <c r="AN1091" s="112"/>
      <c r="AO1091" s="5"/>
      <c r="AP1091" s="112"/>
      <c r="AQ1091" s="5"/>
      <c r="AR1091" s="5"/>
      <c r="AS1091" s="5"/>
      <c r="AT1091" s="5"/>
      <c r="AU1091" s="112"/>
      <c r="AV1091" s="112"/>
    </row>
    <row r="1092" spans="1:48">
      <c r="A1092" s="107"/>
      <c r="B1092" s="107"/>
      <c r="C1092" s="107"/>
      <c r="D1092" s="113"/>
      <c r="E1092" s="107"/>
      <c r="F1092" s="109"/>
      <c r="G1092" s="109"/>
      <c r="H1092" s="107"/>
      <c r="I1092" s="109"/>
      <c r="J1092" s="107"/>
      <c r="K1092" s="107"/>
      <c r="L1092" s="107"/>
      <c r="M1092" s="109"/>
      <c r="N1092" s="108"/>
      <c r="O1092" s="107"/>
      <c r="P1092" s="107"/>
      <c r="Q1092" s="107"/>
      <c r="R1092" s="109"/>
      <c r="S1092" s="107"/>
      <c r="T1092" s="107"/>
      <c r="U1092" s="110"/>
      <c r="V1092" s="110"/>
      <c r="W1092" s="107"/>
      <c r="X1092" s="107"/>
      <c r="Y1092" s="107"/>
      <c r="Z1092" s="107"/>
      <c r="AA1092" s="107"/>
      <c r="AB1092" s="107"/>
      <c r="AC1092" s="107"/>
      <c r="AD1092" s="107"/>
      <c r="AE1092" s="107"/>
      <c r="AF1092" s="107"/>
      <c r="AG1092" s="107"/>
      <c r="AH1092" s="107"/>
      <c r="AI1092" s="111"/>
      <c r="AJ1092" s="111"/>
      <c r="AK1092" s="111"/>
      <c r="AL1092" s="111"/>
      <c r="AM1092" s="112"/>
      <c r="AN1092" s="112"/>
      <c r="AO1092" s="5"/>
      <c r="AP1092" s="112"/>
      <c r="AQ1092" s="5"/>
      <c r="AR1092" s="5"/>
      <c r="AS1092" s="5"/>
      <c r="AT1092" s="5"/>
      <c r="AU1092" s="112"/>
      <c r="AV1092" s="112"/>
    </row>
    <row r="1093" spans="1:48">
      <c r="A1093" s="107"/>
      <c r="B1093" s="107"/>
      <c r="C1093" s="107"/>
      <c r="D1093" s="113"/>
      <c r="E1093" s="107"/>
      <c r="F1093" s="109"/>
      <c r="G1093" s="109"/>
      <c r="H1093" s="107"/>
      <c r="I1093" s="109"/>
      <c r="J1093" s="107"/>
      <c r="K1093" s="107"/>
      <c r="L1093" s="107"/>
      <c r="M1093" s="109"/>
      <c r="N1093" s="108"/>
      <c r="O1093" s="107"/>
      <c r="P1093" s="107"/>
      <c r="Q1093" s="107"/>
      <c r="R1093" s="109"/>
      <c r="S1093" s="107"/>
      <c r="T1093" s="107"/>
      <c r="U1093" s="110"/>
      <c r="V1093" s="110"/>
      <c r="W1093" s="107"/>
      <c r="X1093" s="107"/>
      <c r="Y1093" s="107"/>
      <c r="Z1093" s="107"/>
      <c r="AA1093" s="107"/>
      <c r="AB1093" s="107"/>
      <c r="AC1093" s="107"/>
      <c r="AD1093" s="107"/>
      <c r="AE1093" s="107"/>
      <c r="AF1093" s="107"/>
      <c r="AG1093" s="107"/>
      <c r="AH1093" s="107"/>
      <c r="AI1093" s="111"/>
      <c r="AJ1093" s="111"/>
      <c r="AK1093" s="111"/>
      <c r="AL1093" s="111"/>
      <c r="AM1093" s="112"/>
      <c r="AN1093" s="112"/>
      <c r="AO1093" s="5"/>
      <c r="AP1093" s="112"/>
      <c r="AQ1093" s="5"/>
      <c r="AR1093" s="5"/>
      <c r="AS1093" s="5"/>
      <c r="AT1093" s="5"/>
      <c r="AU1093" s="112"/>
      <c r="AV1093" s="112"/>
    </row>
    <row r="1094" spans="1:48">
      <c r="A1094" s="107"/>
      <c r="B1094" s="107"/>
      <c r="C1094" s="107"/>
      <c r="D1094" s="113"/>
      <c r="E1094" s="107"/>
      <c r="F1094" s="109"/>
      <c r="G1094" s="109"/>
      <c r="H1094" s="107"/>
      <c r="I1094" s="109"/>
      <c r="J1094" s="107"/>
      <c r="K1094" s="107"/>
      <c r="L1094" s="107"/>
      <c r="M1094" s="109"/>
      <c r="N1094" s="108"/>
      <c r="O1094" s="107"/>
      <c r="P1094" s="107"/>
      <c r="Q1094" s="107"/>
      <c r="R1094" s="109"/>
      <c r="S1094" s="107"/>
      <c r="T1094" s="107"/>
      <c r="U1094" s="110"/>
      <c r="V1094" s="110"/>
      <c r="W1094" s="107"/>
      <c r="X1094" s="107"/>
      <c r="Y1094" s="107"/>
      <c r="Z1094" s="107"/>
      <c r="AA1094" s="107"/>
      <c r="AB1094" s="107"/>
      <c r="AC1094" s="107"/>
      <c r="AD1094" s="107"/>
      <c r="AE1094" s="107"/>
      <c r="AF1094" s="107"/>
      <c r="AG1094" s="107"/>
      <c r="AH1094" s="107"/>
      <c r="AI1094" s="111"/>
      <c r="AJ1094" s="111"/>
      <c r="AK1094" s="111"/>
      <c r="AL1094" s="111"/>
      <c r="AM1094" s="112"/>
      <c r="AN1094" s="112"/>
      <c r="AO1094" s="5"/>
      <c r="AP1094" s="112"/>
      <c r="AQ1094" s="5"/>
      <c r="AR1094" s="5"/>
      <c r="AS1094" s="5"/>
      <c r="AT1094" s="5"/>
      <c r="AU1094" s="112"/>
      <c r="AV1094" s="112"/>
    </row>
    <row r="1095" spans="1:48">
      <c r="A1095" s="107"/>
      <c r="B1095" s="107"/>
      <c r="C1095" s="107"/>
      <c r="D1095" s="113"/>
      <c r="E1095" s="107"/>
      <c r="F1095" s="109"/>
      <c r="G1095" s="109"/>
      <c r="H1095" s="107"/>
      <c r="I1095" s="109"/>
      <c r="J1095" s="107"/>
      <c r="K1095" s="107"/>
      <c r="L1095" s="107"/>
      <c r="M1095" s="109"/>
      <c r="N1095" s="108"/>
      <c r="O1095" s="107"/>
      <c r="P1095" s="107"/>
      <c r="Q1095" s="107"/>
      <c r="R1095" s="109"/>
      <c r="S1095" s="107"/>
      <c r="T1095" s="107"/>
      <c r="U1095" s="110"/>
      <c r="V1095" s="110"/>
      <c r="W1095" s="107"/>
      <c r="X1095" s="107"/>
      <c r="Y1095" s="107"/>
      <c r="Z1095" s="107"/>
      <c r="AA1095" s="107"/>
      <c r="AB1095" s="107"/>
      <c r="AC1095" s="107"/>
      <c r="AD1095" s="107"/>
      <c r="AE1095" s="107"/>
      <c r="AF1095" s="107"/>
      <c r="AG1095" s="107"/>
      <c r="AH1095" s="107"/>
      <c r="AI1095" s="111"/>
      <c r="AJ1095" s="111"/>
      <c r="AK1095" s="111"/>
      <c r="AL1095" s="111"/>
      <c r="AM1095" s="112"/>
      <c r="AN1095" s="112"/>
      <c r="AO1095" s="5"/>
      <c r="AP1095" s="112"/>
      <c r="AQ1095" s="5"/>
      <c r="AR1095" s="5"/>
      <c r="AS1095" s="5"/>
      <c r="AT1095" s="5"/>
      <c r="AU1095" s="112"/>
      <c r="AV1095" s="112"/>
    </row>
    <row r="1096" spans="1:48">
      <c r="A1096" s="107"/>
      <c r="B1096" s="107"/>
      <c r="C1096" s="107"/>
      <c r="D1096" s="113"/>
      <c r="E1096" s="107"/>
      <c r="F1096" s="109"/>
      <c r="G1096" s="109"/>
      <c r="H1096" s="107"/>
      <c r="I1096" s="109"/>
      <c r="J1096" s="107"/>
      <c r="K1096" s="107"/>
      <c r="L1096" s="107"/>
      <c r="M1096" s="109"/>
      <c r="N1096" s="108"/>
      <c r="O1096" s="107"/>
      <c r="P1096" s="107"/>
      <c r="Q1096" s="107"/>
      <c r="R1096" s="109"/>
      <c r="S1096" s="107"/>
      <c r="T1096" s="107"/>
      <c r="U1096" s="110"/>
      <c r="V1096" s="110"/>
      <c r="W1096" s="107"/>
      <c r="X1096" s="107"/>
      <c r="Y1096" s="107"/>
      <c r="Z1096" s="107"/>
      <c r="AA1096" s="107"/>
      <c r="AB1096" s="107"/>
      <c r="AC1096" s="107"/>
      <c r="AD1096" s="107"/>
      <c r="AE1096" s="107"/>
      <c r="AF1096" s="107"/>
      <c r="AG1096" s="107"/>
      <c r="AH1096" s="107"/>
      <c r="AI1096" s="111"/>
      <c r="AJ1096" s="111"/>
      <c r="AK1096" s="111"/>
      <c r="AL1096" s="111"/>
      <c r="AM1096" s="112"/>
      <c r="AN1096" s="112"/>
      <c r="AO1096" s="5"/>
      <c r="AP1096" s="112"/>
      <c r="AQ1096" s="5"/>
      <c r="AR1096" s="5"/>
      <c r="AS1096" s="5"/>
      <c r="AT1096" s="5"/>
      <c r="AU1096" s="112"/>
      <c r="AV1096" s="112"/>
    </row>
    <row r="1097" spans="1:48">
      <c r="A1097" s="107"/>
      <c r="B1097" s="107"/>
      <c r="C1097" s="107"/>
      <c r="D1097" s="113"/>
      <c r="E1097" s="107"/>
      <c r="F1097" s="109"/>
      <c r="G1097" s="109"/>
      <c r="H1097" s="107"/>
      <c r="I1097" s="109"/>
      <c r="J1097" s="107"/>
      <c r="K1097" s="107"/>
      <c r="L1097" s="107"/>
      <c r="M1097" s="109"/>
      <c r="N1097" s="108"/>
      <c r="O1097" s="107"/>
      <c r="P1097" s="107"/>
      <c r="Q1097" s="107"/>
      <c r="R1097" s="109"/>
      <c r="S1097" s="107"/>
      <c r="T1097" s="107"/>
      <c r="U1097" s="110"/>
      <c r="V1097" s="110"/>
      <c r="W1097" s="107"/>
      <c r="X1097" s="107"/>
      <c r="Y1097" s="107"/>
      <c r="Z1097" s="107"/>
      <c r="AA1097" s="107"/>
      <c r="AB1097" s="107"/>
      <c r="AC1097" s="107"/>
      <c r="AD1097" s="107"/>
      <c r="AE1097" s="107"/>
      <c r="AF1097" s="107"/>
      <c r="AG1097" s="107"/>
      <c r="AH1097" s="107"/>
      <c r="AI1097" s="111"/>
      <c r="AJ1097" s="111"/>
      <c r="AK1097" s="111"/>
      <c r="AL1097" s="111"/>
      <c r="AM1097" s="112"/>
      <c r="AN1097" s="112"/>
      <c r="AO1097" s="5"/>
      <c r="AP1097" s="112"/>
      <c r="AQ1097" s="5"/>
      <c r="AR1097" s="5"/>
      <c r="AS1097" s="5"/>
      <c r="AT1097" s="5"/>
      <c r="AU1097" s="112"/>
      <c r="AV1097" s="112"/>
    </row>
    <row r="1098" spans="1:48">
      <c r="A1098" s="107"/>
      <c r="B1098" s="107"/>
      <c r="C1098" s="107"/>
      <c r="D1098" s="113"/>
      <c r="E1098" s="107"/>
      <c r="F1098" s="109"/>
      <c r="G1098" s="109"/>
      <c r="H1098" s="107"/>
      <c r="I1098" s="109"/>
      <c r="J1098" s="107"/>
      <c r="K1098" s="107"/>
      <c r="L1098" s="107"/>
      <c r="M1098" s="109"/>
      <c r="N1098" s="108"/>
      <c r="O1098" s="107"/>
      <c r="P1098" s="107"/>
      <c r="Q1098" s="107"/>
      <c r="R1098" s="109"/>
      <c r="S1098" s="107"/>
      <c r="T1098" s="107"/>
      <c r="U1098" s="110"/>
      <c r="V1098" s="110"/>
      <c r="W1098" s="107"/>
      <c r="X1098" s="107"/>
      <c r="Y1098" s="107"/>
      <c r="Z1098" s="107"/>
      <c r="AA1098" s="107"/>
      <c r="AB1098" s="107"/>
      <c r="AC1098" s="107"/>
      <c r="AD1098" s="107"/>
      <c r="AE1098" s="107"/>
      <c r="AF1098" s="107"/>
      <c r="AG1098" s="107"/>
      <c r="AH1098" s="107"/>
      <c r="AI1098" s="111"/>
      <c r="AJ1098" s="111"/>
      <c r="AK1098" s="111"/>
      <c r="AL1098" s="111"/>
      <c r="AM1098" s="112"/>
      <c r="AN1098" s="112"/>
      <c r="AO1098" s="5"/>
      <c r="AP1098" s="112"/>
      <c r="AQ1098" s="5"/>
      <c r="AR1098" s="5"/>
      <c r="AS1098" s="5"/>
      <c r="AT1098" s="5"/>
      <c r="AU1098" s="112"/>
      <c r="AV1098" s="112"/>
    </row>
    <row r="1099" spans="1:48">
      <c r="A1099" s="107"/>
      <c r="B1099" s="107"/>
      <c r="C1099" s="107"/>
      <c r="D1099" s="113"/>
      <c r="E1099" s="107"/>
      <c r="F1099" s="109"/>
      <c r="G1099" s="109"/>
      <c r="H1099" s="107"/>
      <c r="I1099" s="109"/>
      <c r="J1099" s="107"/>
      <c r="K1099" s="107"/>
      <c r="L1099" s="107"/>
      <c r="M1099" s="109"/>
      <c r="N1099" s="108"/>
      <c r="O1099" s="107"/>
      <c r="P1099" s="107"/>
      <c r="Q1099" s="107"/>
      <c r="R1099" s="109"/>
      <c r="S1099" s="107"/>
      <c r="T1099" s="107"/>
      <c r="U1099" s="110"/>
      <c r="V1099" s="110"/>
      <c r="W1099" s="107"/>
      <c r="X1099" s="107"/>
      <c r="Y1099" s="107"/>
      <c r="Z1099" s="107"/>
      <c r="AA1099" s="107"/>
      <c r="AB1099" s="107"/>
      <c r="AC1099" s="107"/>
      <c r="AD1099" s="107"/>
      <c r="AE1099" s="107"/>
      <c r="AF1099" s="107"/>
      <c r="AG1099" s="107"/>
      <c r="AH1099" s="107"/>
      <c r="AI1099" s="111"/>
      <c r="AJ1099" s="111"/>
      <c r="AK1099" s="111"/>
      <c r="AL1099" s="111"/>
      <c r="AM1099" s="112"/>
      <c r="AN1099" s="112"/>
      <c r="AO1099" s="5"/>
      <c r="AP1099" s="112"/>
      <c r="AQ1099" s="5"/>
      <c r="AR1099" s="5"/>
      <c r="AS1099" s="5"/>
      <c r="AT1099" s="5"/>
      <c r="AU1099" s="112"/>
      <c r="AV1099" s="112"/>
    </row>
    <row r="1100" spans="1:48">
      <c r="A1100" s="107"/>
      <c r="B1100" s="107"/>
      <c r="C1100" s="107"/>
      <c r="D1100" s="113"/>
      <c r="E1100" s="107"/>
      <c r="F1100" s="109"/>
      <c r="G1100" s="109"/>
      <c r="H1100" s="107"/>
      <c r="I1100" s="109"/>
      <c r="J1100" s="107"/>
      <c r="K1100" s="107"/>
      <c r="L1100" s="107"/>
      <c r="M1100" s="109"/>
      <c r="N1100" s="108"/>
      <c r="O1100" s="107"/>
      <c r="P1100" s="107"/>
      <c r="Q1100" s="107"/>
      <c r="R1100" s="109"/>
      <c r="S1100" s="107"/>
      <c r="T1100" s="107"/>
      <c r="U1100" s="110"/>
      <c r="V1100" s="110"/>
      <c r="W1100" s="107"/>
      <c r="X1100" s="107"/>
      <c r="Y1100" s="107"/>
      <c r="Z1100" s="107"/>
      <c r="AA1100" s="107"/>
      <c r="AB1100" s="107"/>
      <c r="AC1100" s="107"/>
      <c r="AD1100" s="107"/>
      <c r="AE1100" s="107"/>
      <c r="AF1100" s="107"/>
      <c r="AG1100" s="107"/>
      <c r="AH1100" s="107"/>
      <c r="AI1100" s="111"/>
      <c r="AJ1100" s="111"/>
      <c r="AK1100" s="111"/>
      <c r="AL1100" s="111"/>
      <c r="AM1100" s="112"/>
      <c r="AN1100" s="112"/>
      <c r="AO1100" s="5"/>
      <c r="AP1100" s="112"/>
      <c r="AQ1100" s="5"/>
      <c r="AR1100" s="5"/>
      <c r="AS1100" s="5"/>
      <c r="AT1100" s="5"/>
      <c r="AU1100" s="112"/>
      <c r="AV1100" s="112"/>
    </row>
    <row r="1101" spans="1:48">
      <c r="A1101" s="107"/>
      <c r="B1101" s="107"/>
      <c r="C1101" s="107"/>
      <c r="D1101" s="113"/>
      <c r="E1101" s="107"/>
      <c r="F1101" s="109"/>
      <c r="G1101" s="109"/>
      <c r="H1101" s="107"/>
      <c r="I1101" s="109"/>
      <c r="J1101" s="107"/>
      <c r="K1101" s="107"/>
      <c r="L1101" s="107"/>
      <c r="M1101" s="109"/>
      <c r="N1101" s="108"/>
      <c r="O1101" s="107"/>
      <c r="P1101" s="107"/>
      <c r="Q1101" s="107"/>
      <c r="R1101" s="109"/>
      <c r="S1101" s="107"/>
      <c r="T1101" s="107"/>
      <c r="U1101" s="110"/>
      <c r="V1101" s="110"/>
      <c r="W1101" s="107"/>
      <c r="X1101" s="107"/>
      <c r="Y1101" s="107"/>
      <c r="Z1101" s="107"/>
      <c r="AA1101" s="107"/>
      <c r="AB1101" s="107"/>
      <c r="AC1101" s="107"/>
      <c r="AD1101" s="107"/>
      <c r="AE1101" s="107"/>
      <c r="AF1101" s="107"/>
      <c r="AG1101" s="107"/>
      <c r="AH1101" s="107"/>
      <c r="AI1101" s="111"/>
      <c r="AJ1101" s="111"/>
      <c r="AK1101" s="111"/>
      <c r="AL1101" s="111"/>
      <c r="AM1101" s="112"/>
      <c r="AN1101" s="112"/>
      <c r="AO1101" s="5"/>
      <c r="AP1101" s="112"/>
      <c r="AQ1101" s="5"/>
      <c r="AR1101" s="5"/>
      <c r="AS1101" s="5"/>
      <c r="AT1101" s="5"/>
      <c r="AU1101" s="112"/>
      <c r="AV1101" s="112"/>
    </row>
    <row r="1102" spans="1:48">
      <c r="A1102" s="107"/>
      <c r="B1102" s="107"/>
      <c r="C1102" s="107"/>
      <c r="D1102" s="113"/>
      <c r="E1102" s="107"/>
      <c r="F1102" s="109"/>
      <c r="G1102" s="109"/>
      <c r="H1102" s="107"/>
      <c r="I1102" s="109"/>
      <c r="J1102" s="107"/>
      <c r="K1102" s="107"/>
      <c r="L1102" s="107"/>
      <c r="M1102" s="109"/>
      <c r="N1102" s="108"/>
      <c r="O1102" s="107"/>
      <c r="P1102" s="107"/>
      <c r="Q1102" s="107"/>
      <c r="R1102" s="109"/>
      <c r="S1102" s="107"/>
      <c r="T1102" s="107"/>
      <c r="U1102" s="110"/>
      <c r="V1102" s="110"/>
      <c r="W1102" s="107"/>
      <c r="X1102" s="107"/>
      <c r="Y1102" s="107"/>
      <c r="Z1102" s="107"/>
      <c r="AA1102" s="107"/>
      <c r="AB1102" s="107"/>
      <c r="AC1102" s="107"/>
      <c r="AD1102" s="107"/>
      <c r="AE1102" s="107"/>
      <c r="AF1102" s="107"/>
      <c r="AG1102" s="107"/>
      <c r="AH1102" s="107"/>
      <c r="AI1102" s="111"/>
      <c r="AJ1102" s="111"/>
      <c r="AK1102" s="111"/>
      <c r="AL1102" s="111"/>
      <c r="AM1102" s="112"/>
      <c r="AN1102" s="112"/>
      <c r="AO1102" s="5"/>
      <c r="AP1102" s="112"/>
      <c r="AQ1102" s="5"/>
      <c r="AR1102" s="5"/>
      <c r="AS1102" s="5"/>
      <c r="AT1102" s="5"/>
      <c r="AU1102" s="112"/>
      <c r="AV1102" s="112"/>
    </row>
    <row r="1103" spans="1:48">
      <c r="A1103" s="107"/>
      <c r="B1103" s="107"/>
      <c r="C1103" s="107"/>
      <c r="D1103" s="113"/>
      <c r="E1103" s="107"/>
      <c r="F1103" s="109"/>
      <c r="G1103" s="109"/>
      <c r="H1103" s="107"/>
      <c r="I1103" s="109"/>
      <c r="J1103" s="107"/>
      <c r="K1103" s="107"/>
      <c r="L1103" s="107"/>
      <c r="M1103" s="109"/>
      <c r="N1103" s="108"/>
      <c r="O1103" s="107"/>
      <c r="P1103" s="107"/>
      <c r="Q1103" s="107"/>
      <c r="R1103" s="109"/>
      <c r="S1103" s="107"/>
      <c r="T1103" s="107"/>
      <c r="U1103" s="110"/>
      <c r="V1103" s="110"/>
      <c r="W1103" s="107"/>
      <c r="X1103" s="107"/>
      <c r="Y1103" s="107"/>
      <c r="Z1103" s="107"/>
      <c r="AA1103" s="107"/>
      <c r="AB1103" s="107"/>
      <c r="AC1103" s="107"/>
      <c r="AD1103" s="107"/>
      <c r="AE1103" s="107"/>
      <c r="AF1103" s="107"/>
      <c r="AG1103" s="107"/>
      <c r="AH1103" s="107"/>
      <c r="AI1103" s="111"/>
      <c r="AJ1103" s="111"/>
      <c r="AK1103" s="111"/>
      <c r="AL1103" s="111"/>
      <c r="AM1103" s="112"/>
      <c r="AN1103" s="112"/>
      <c r="AO1103" s="5"/>
      <c r="AP1103" s="112"/>
      <c r="AQ1103" s="5"/>
      <c r="AR1103" s="5"/>
      <c r="AS1103" s="5"/>
      <c r="AT1103" s="5"/>
      <c r="AU1103" s="112"/>
      <c r="AV1103" s="112"/>
    </row>
    <row r="1104" spans="1:48">
      <c r="A1104" s="107"/>
      <c r="B1104" s="107"/>
      <c r="C1104" s="107"/>
      <c r="D1104" s="113"/>
      <c r="E1104" s="107"/>
      <c r="F1104" s="109"/>
      <c r="G1104" s="109"/>
      <c r="H1104" s="107"/>
      <c r="I1104" s="109"/>
      <c r="J1104" s="107"/>
      <c r="K1104" s="107"/>
      <c r="L1104" s="107"/>
      <c r="M1104" s="109"/>
      <c r="N1104" s="108"/>
      <c r="O1104" s="107"/>
      <c r="P1104" s="107"/>
      <c r="Q1104" s="107"/>
      <c r="R1104" s="109"/>
      <c r="S1104" s="107"/>
      <c r="T1104" s="107"/>
      <c r="U1104" s="110"/>
      <c r="V1104" s="110"/>
      <c r="W1104" s="107"/>
      <c r="X1104" s="107"/>
      <c r="Y1104" s="107"/>
      <c r="Z1104" s="107"/>
      <c r="AA1104" s="107"/>
      <c r="AB1104" s="107"/>
      <c r="AC1104" s="107"/>
      <c r="AD1104" s="107"/>
      <c r="AE1104" s="107"/>
      <c r="AF1104" s="107"/>
      <c r="AG1104" s="107"/>
      <c r="AH1104" s="107"/>
      <c r="AI1104" s="111"/>
      <c r="AJ1104" s="111"/>
      <c r="AK1104" s="111"/>
      <c r="AL1104" s="111"/>
      <c r="AM1104" s="112"/>
      <c r="AN1104" s="112"/>
      <c r="AO1104" s="5"/>
      <c r="AP1104" s="112"/>
      <c r="AQ1104" s="5"/>
      <c r="AR1104" s="5"/>
      <c r="AS1104" s="5"/>
      <c r="AT1104" s="5"/>
      <c r="AU1104" s="112"/>
      <c r="AV1104" s="112"/>
    </row>
    <row r="1105" spans="1:48">
      <c r="A1105" s="107"/>
      <c r="B1105" s="107"/>
      <c r="C1105" s="107"/>
      <c r="D1105" s="113"/>
      <c r="E1105" s="107"/>
      <c r="F1105" s="109"/>
      <c r="G1105" s="109"/>
      <c r="H1105" s="107"/>
      <c r="I1105" s="109"/>
      <c r="J1105" s="107"/>
      <c r="K1105" s="107"/>
      <c r="L1105" s="107"/>
      <c r="M1105" s="109"/>
      <c r="N1105" s="108"/>
      <c r="O1105" s="107"/>
      <c r="P1105" s="107"/>
      <c r="Q1105" s="107"/>
      <c r="R1105" s="109"/>
      <c r="S1105" s="107"/>
      <c r="T1105" s="107"/>
      <c r="U1105" s="110"/>
      <c r="V1105" s="110"/>
      <c r="W1105" s="107"/>
      <c r="X1105" s="107"/>
      <c r="Y1105" s="107"/>
      <c r="Z1105" s="107"/>
      <c r="AA1105" s="107"/>
      <c r="AB1105" s="107"/>
      <c r="AC1105" s="107"/>
      <c r="AD1105" s="107"/>
      <c r="AE1105" s="107"/>
      <c r="AF1105" s="107"/>
      <c r="AG1105" s="107"/>
      <c r="AH1105" s="107"/>
      <c r="AI1105" s="111"/>
      <c r="AJ1105" s="111"/>
      <c r="AK1105" s="111"/>
      <c r="AL1105" s="111"/>
      <c r="AM1105" s="112"/>
      <c r="AN1105" s="112"/>
      <c r="AO1105" s="5"/>
      <c r="AP1105" s="112"/>
      <c r="AQ1105" s="5"/>
      <c r="AR1105" s="5"/>
      <c r="AS1105" s="5"/>
      <c r="AT1105" s="5"/>
      <c r="AU1105" s="112"/>
      <c r="AV1105" s="112"/>
    </row>
    <row r="1106" spans="1:48">
      <c r="A1106" s="107"/>
      <c r="B1106" s="107"/>
      <c r="C1106" s="107"/>
      <c r="D1106" s="113"/>
      <c r="E1106" s="107"/>
      <c r="F1106" s="109"/>
      <c r="G1106" s="109"/>
      <c r="H1106" s="107"/>
      <c r="I1106" s="109"/>
      <c r="J1106" s="107"/>
      <c r="K1106" s="107"/>
      <c r="L1106" s="107"/>
      <c r="M1106" s="109"/>
      <c r="N1106" s="108"/>
      <c r="O1106" s="107"/>
      <c r="P1106" s="107"/>
      <c r="Q1106" s="107"/>
      <c r="R1106" s="109"/>
      <c r="S1106" s="107"/>
      <c r="T1106" s="107"/>
      <c r="U1106" s="110"/>
      <c r="V1106" s="110"/>
      <c r="W1106" s="107"/>
      <c r="X1106" s="107"/>
      <c r="Y1106" s="107"/>
      <c r="Z1106" s="107"/>
      <c r="AA1106" s="107"/>
      <c r="AB1106" s="107"/>
      <c r="AC1106" s="107"/>
      <c r="AD1106" s="107"/>
      <c r="AE1106" s="107"/>
      <c r="AF1106" s="107"/>
      <c r="AG1106" s="107"/>
      <c r="AH1106" s="107"/>
      <c r="AI1106" s="111"/>
      <c r="AJ1106" s="111"/>
      <c r="AK1106" s="111"/>
      <c r="AL1106" s="111"/>
      <c r="AM1106" s="112"/>
      <c r="AN1106" s="112"/>
      <c r="AO1106" s="5"/>
      <c r="AP1106" s="112"/>
      <c r="AQ1106" s="5"/>
      <c r="AR1106" s="5"/>
      <c r="AS1106" s="5"/>
      <c r="AT1106" s="5"/>
      <c r="AU1106" s="112"/>
      <c r="AV1106" s="112"/>
    </row>
    <row r="1107" spans="1:48">
      <c r="A1107" s="107"/>
      <c r="B1107" s="107"/>
      <c r="C1107" s="107"/>
      <c r="D1107" s="113"/>
      <c r="E1107" s="107"/>
      <c r="F1107" s="109"/>
      <c r="G1107" s="109"/>
      <c r="H1107" s="107"/>
      <c r="I1107" s="109"/>
      <c r="J1107" s="107"/>
      <c r="K1107" s="107"/>
      <c r="L1107" s="107"/>
      <c r="M1107" s="109"/>
      <c r="N1107" s="108"/>
      <c r="O1107" s="107"/>
      <c r="P1107" s="107"/>
      <c r="Q1107" s="107"/>
      <c r="R1107" s="109"/>
      <c r="S1107" s="107"/>
      <c r="T1107" s="107"/>
      <c r="U1107" s="110"/>
      <c r="V1107" s="110"/>
      <c r="W1107" s="107"/>
      <c r="X1107" s="107"/>
      <c r="Y1107" s="107"/>
      <c r="Z1107" s="107"/>
      <c r="AA1107" s="107"/>
      <c r="AB1107" s="107"/>
      <c r="AC1107" s="107"/>
      <c r="AD1107" s="107"/>
      <c r="AE1107" s="107"/>
      <c r="AF1107" s="107"/>
      <c r="AG1107" s="107"/>
      <c r="AH1107" s="107"/>
      <c r="AI1107" s="111"/>
      <c r="AJ1107" s="111"/>
      <c r="AK1107" s="111"/>
      <c r="AL1107" s="111"/>
      <c r="AM1107" s="112"/>
      <c r="AN1107" s="112"/>
      <c r="AO1107" s="5"/>
      <c r="AP1107" s="112"/>
      <c r="AQ1107" s="5"/>
      <c r="AR1107" s="5"/>
      <c r="AS1107" s="5"/>
      <c r="AT1107" s="5"/>
      <c r="AU1107" s="112"/>
      <c r="AV1107" s="112"/>
    </row>
    <row r="1108" spans="1:48">
      <c r="A1108" s="107"/>
      <c r="B1108" s="107"/>
      <c r="C1108" s="107"/>
      <c r="D1108" s="113"/>
      <c r="E1108" s="107"/>
      <c r="F1108" s="109"/>
      <c r="G1108" s="109"/>
      <c r="H1108" s="107"/>
      <c r="I1108" s="109"/>
      <c r="J1108" s="107"/>
      <c r="K1108" s="107"/>
      <c r="L1108" s="107"/>
      <c r="M1108" s="109"/>
      <c r="N1108" s="108"/>
      <c r="O1108" s="107"/>
      <c r="P1108" s="107"/>
      <c r="Q1108" s="107"/>
      <c r="R1108" s="109"/>
      <c r="S1108" s="107"/>
      <c r="T1108" s="107"/>
      <c r="U1108" s="110"/>
      <c r="V1108" s="110"/>
      <c r="W1108" s="107"/>
      <c r="X1108" s="107"/>
      <c r="Y1108" s="107"/>
      <c r="Z1108" s="107"/>
      <c r="AA1108" s="107"/>
      <c r="AB1108" s="107"/>
      <c r="AC1108" s="107"/>
      <c r="AD1108" s="107"/>
      <c r="AE1108" s="107"/>
      <c r="AF1108" s="107"/>
      <c r="AG1108" s="107"/>
      <c r="AH1108" s="107"/>
      <c r="AI1108" s="111"/>
      <c r="AJ1108" s="111"/>
      <c r="AK1108" s="111"/>
      <c r="AL1108" s="111"/>
      <c r="AM1108" s="112"/>
      <c r="AN1108" s="112"/>
      <c r="AO1108" s="5"/>
      <c r="AP1108" s="112"/>
      <c r="AQ1108" s="5"/>
      <c r="AR1108" s="5"/>
      <c r="AS1108" s="5"/>
      <c r="AT1108" s="5"/>
      <c r="AU1108" s="112"/>
      <c r="AV1108" s="112"/>
    </row>
    <row r="1109" spans="1:48">
      <c r="A1109" s="107"/>
      <c r="B1109" s="107"/>
      <c r="C1109" s="107"/>
      <c r="D1109" s="113"/>
      <c r="E1109" s="107"/>
      <c r="F1109" s="109"/>
      <c r="G1109" s="109"/>
      <c r="H1109" s="107"/>
      <c r="I1109" s="109"/>
      <c r="J1109" s="107"/>
      <c r="K1109" s="107"/>
      <c r="L1109" s="107"/>
      <c r="M1109" s="109"/>
      <c r="N1109" s="108"/>
      <c r="O1109" s="107"/>
      <c r="P1109" s="107"/>
      <c r="Q1109" s="107"/>
      <c r="R1109" s="109"/>
      <c r="S1109" s="107"/>
      <c r="T1109" s="107"/>
      <c r="U1109" s="110"/>
      <c r="V1109" s="110"/>
      <c r="W1109" s="107"/>
      <c r="X1109" s="107"/>
      <c r="Y1109" s="107"/>
      <c r="Z1109" s="107"/>
      <c r="AA1109" s="107"/>
      <c r="AB1109" s="107"/>
      <c r="AC1109" s="107"/>
      <c r="AD1109" s="107"/>
      <c r="AE1109" s="107"/>
      <c r="AF1109" s="107"/>
      <c r="AG1109" s="107"/>
      <c r="AH1109" s="107"/>
      <c r="AI1109" s="111"/>
      <c r="AJ1109" s="111"/>
      <c r="AK1109" s="111"/>
      <c r="AL1109" s="111"/>
      <c r="AM1109" s="112"/>
      <c r="AN1109" s="112"/>
      <c r="AO1109" s="5"/>
      <c r="AP1109" s="112"/>
      <c r="AQ1109" s="5"/>
      <c r="AR1109" s="5"/>
      <c r="AS1109" s="5"/>
      <c r="AT1109" s="5"/>
      <c r="AU1109" s="112"/>
      <c r="AV1109" s="112"/>
    </row>
    <row r="1110" spans="1:48">
      <c r="A1110" s="107"/>
      <c r="B1110" s="107"/>
      <c r="C1110" s="107"/>
      <c r="D1110" s="113"/>
      <c r="E1110" s="107"/>
      <c r="F1110" s="109"/>
      <c r="G1110" s="109"/>
      <c r="H1110" s="107"/>
      <c r="I1110" s="109"/>
      <c r="J1110" s="107"/>
      <c r="K1110" s="107"/>
      <c r="L1110" s="107"/>
      <c r="M1110" s="109"/>
      <c r="N1110" s="108"/>
      <c r="O1110" s="107"/>
      <c r="P1110" s="107"/>
      <c r="Q1110" s="107"/>
      <c r="R1110" s="109"/>
      <c r="S1110" s="107"/>
      <c r="T1110" s="107"/>
      <c r="U1110" s="110"/>
      <c r="V1110" s="110"/>
      <c r="W1110" s="107"/>
      <c r="X1110" s="107"/>
      <c r="Y1110" s="107"/>
      <c r="Z1110" s="107"/>
      <c r="AA1110" s="107"/>
      <c r="AB1110" s="107"/>
      <c r="AC1110" s="107"/>
      <c r="AD1110" s="107"/>
      <c r="AE1110" s="107"/>
      <c r="AF1110" s="107"/>
      <c r="AG1110" s="107"/>
      <c r="AH1110" s="107"/>
      <c r="AI1110" s="111"/>
      <c r="AJ1110" s="111"/>
      <c r="AK1110" s="111"/>
      <c r="AL1110" s="111"/>
      <c r="AM1110" s="112"/>
      <c r="AN1110" s="112"/>
      <c r="AO1110" s="5"/>
      <c r="AP1110" s="112"/>
      <c r="AQ1110" s="5"/>
      <c r="AR1110" s="5"/>
      <c r="AS1110" s="5"/>
      <c r="AT1110" s="5"/>
      <c r="AU1110" s="112"/>
      <c r="AV1110" s="112"/>
    </row>
    <row r="1111" spans="1:48">
      <c r="A1111" s="107"/>
      <c r="B1111" s="107"/>
      <c r="C1111" s="107"/>
      <c r="D1111" s="113"/>
      <c r="E1111" s="107"/>
      <c r="F1111" s="109"/>
      <c r="G1111" s="109"/>
      <c r="H1111" s="107"/>
      <c r="I1111" s="109"/>
      <c r="J1111" s="107"/>
      <c r="K1111" s="107"/>
      <c r="L1111" s="107"/>
      <c r="M1111" s="109"/>
      <c r="N1111" s="108"/>
      <c r="O1111" s="107"/>
      <c r="P1111" s="107"/>
      <c r="Q1111" s="107"/>
      <c r="R1111" s="109"/>
      <c r="S1111" s="107"/>
      <c r="T1111" s="107"/>
      <c r="U1111" s="110"/>
      <c r="V1111" s="110"/>
      <c r="W1111" s="107"/>
      <c r="X1111" s="107"/>
      <c r="Y1111" s="107"/>
      <c r="Z1111" s="107"/>
      <c r="AA1111" s="107"/>
      <c r="AB1111" s="107"/>
      <c r="AC1111" s="107"/>
      <c r="AD1111" s="107"/>
      <c r="AE1111" s="107"/>
      <c r="AF1111" s="107"/>
      <c r="AG1111" s="107"/>
      <c r="AH1111" s="107"/>
      <c r="AI1111" s="111"/>
      <c r="AJ1111" s="111"/>
      <c r="AK1111" s="111"/>
      <c r="AL1111" s="111"/>
      <c r="AM1111" s="112"/>
      <c r="AN1111" s="112"/>
      <c r="AO1111" s="5"/>
      <c r="AP1111" s="112"/>
      <c r="AQ1111" s="5"/>
      <c r="AR1111" s="5"/>
      <c r="AS1111" s="5"/>
      <c r="AT1111" s="5"/>
      <c r="AU1111" s="112"/>
      <c r="AV1111" s="112"/>
    </row>
    <row r="1112" spans="1:48">
      <c r="A1112" s="107"/>
      <c r="B1112" s="107"/>
      <c r="C1112" s="107"/>
      <c r="D1112" s="113"/>
      <c r="E1112" s="107"/>
      <c r="F1112" s="109"/>
      <c r="G1112" s="109"/>
      <c r="H1112" s="107"/>
      <c r="I1112" s="109"/>
      <c r="J1112" s="107"/>
      <c r="K1112" s="107"/>
      <c r="L1112" s="107"/>
      <c r="M1112" s="109"/>
      <c r="N1112" s="108"/>
      <c r="O1112" s="107"/>
      <c r="P1112" s="107"/>
      <c r="Q1112" s="107"/>
      <c r="R1112" s="109"/>
      <c r="S1112" s="107"/>
      <c r="T1112" s="107"/>
      <c r="U1112" s="110"/>
      <c r="V1112" s="110"/>
      <c r="W1112" s="107"/>
      <c r="X1112" s="107"/>
      <c r="Y1112" s="107"/>
      <c r="Z1112" s="107"/>
      <c r="AA1112" s="107"/>
      <c r="AB1112" s="107"/>
      <c r="AC1112" s="107"/>
      <c r="AD1112" s="107"/>
      <c r="AE1112" s="107"/>
      <c r="AF1112" s="107"/>
      <c r="AG1112" s="107"/>
      <c r="AH1112" s="107"/>
      <c r="AI1112" s="111"/>
      <c r="AJ1112" s="111"/>
      <c r="AK1112" s="111"/>
      <c r="AL1112" s="111"/>
      <c r="AM1112" s="112"/>
      <c r="AN1112" s="112"/>
      <c r="AO1112" s="5"/>
      <c r="AP1112" s="112"/>
      <c r="AQ1112" s="5"/>
      <c r="AR1112" s="5"/>
      <c r="AS1112" s="5"/>
      <c r="AT1112" s="5"/>
      <c r="AU1112" s="112"/>
      <c r="AV1112" s="112"/>
    </row>
    <row r="1113" spans="1:48">
      <c r="A1113" s="107"/>
      <c r="B1113" s="107"/>
      <c r="C1113" s="107"/>
      <c r="D1113" s="113"/>
      <c r="E1113" s="107"/>
      <c r="F1113" s="109"/>
      <c r="G1113" s="109"/>
      <c r="H1113" s="107"/>
      <c r="I1113" s="109"/>
      <c r="J1113" s="107"/>
      <c r="K1113" s="107"/>
      <c r="L1113" s="107"/>
      <c r="M1113" s="109"/>
      <c r="N1113" s="108"/>
      <c r="O1113" s="107"/>
      <c r="P1113" s="107"/>
      <c r="Q1113" s="107"/>
      <c r="R1113" s="109"/>
      <c r="S1113" s="107"/>
      <c r="T1113" s="107"/>
      <c r="U1113" s="110"/>
      <c r="V1113" s="110"/>
      <c r="W1113" s="107"/>
      <c r="X1113" s="107"/>
      <c r="Y1113" s="107"/>
      <c r="Z1113" s="107"/>
      <c r="AA1113" s="107"/>
      <c r="AB1113" s="107"/>
      <c r="AC1113" s="107"/>
      <c r="AD1113" s="107"/>
      <c r="AE1113" s="107"/>
      <c r="AF1113" s="107"/>
      <c r="AG1113" s="107"/>
      <c r="AH1113" s="107"/>
      <c r="AI1113" s="111"/>
      <c r="AJ1113" s="111"/>
      <c r="AK1113" s="111"/>
      <c r="AL1113" s="111"/>
      <c r="AM1113" s="112"/>
      <c r="AN1113" s="112"/>
      <c r="AO1113" s="5"/>
      <c r="AP1113" s="112"/>
      <c r="AQ1113" s="5"/>
      <c r="AR1113" s="5"/>
      <c r="AS1113" s="5"/>
      <c r="AT1113" s="5"/>
      <c r="AU1113" s="112"/>
      <c r="AV1113" s="112"/>
    </row>
    <row r="1114" spans="1:48">
      <c r="A1114" s="107"/>
      <c r="B1114" s="107"/>
      <c r="C1114" s="107"/>
      <c r="D1114" s="113"/>
      <c r="E1114" s="107"/>
      <c r="F1114" s="109"/>
      <c r="G1114" s="109"/>
      <c r="H1114" s="107"/>
      <c r="I1114" s="109"/>
      <c r="J1114" s="107"/>
      <c r="K1114" s="107"/>
      <c r="L1114" s="107"/>
      <c r="M1114" s="109"/>
      <c r="N1114" s="108"/>
      <c r="O1114" s="107"/>
      <c r="P1114" s="107"/>
      <c r="Q1114" s="107"/>
      <c r="R1114" s="109"/>
      <c r="S1114" s="107"/>
      <c r="T1114" s="107"/>
      <c r="U1114" s="110"/>
      <c r="V1114" s="110"/>
      <c r="W1114" s="107"/>
      <c r="X1114" s="107"/>
      <c r="Y1114" s="107"/>
      <c r="Z1114" s="107"/>
      <c r="AA1114" s="107"/>
      <c r="AB1114" s="107"/>
      <c r="AC1114" s="107"/>
      <c r="AD1114" s="107"/>
      <c r="AE1114" s="107"/>
      <c r="AF1114" s="107"/>
      <c r="AG1114" s="107"/>
      <c r="AH1114" s="107"/>
      <c r="AI1114" s="111"/>
      <c r="AJ1114" s="111"/>
      <c r="AK1114" s="111"/>
      <c r="AL1114" s="111"/>
      <c r="AM1114" s="112"/>
      <c r="AN1114" s="112"/>
      <c r="AO1114" s="5"/>
      <c r="AP1114" s="112"/>
      <c r="AQ1114" s="5"/>
      <c r="AR1114" s="5"/>
      <c r="AS1114" s="5"/>
      <c r="AT1114" s="5"/>
      <c r="AU1114" s="112"/>
      <c r="AV1114" s="112"/>
    </row>
    <row r="1115" spans="1:48">
      <c r="A1115" s="107"/>
      <c r="B1115" s="107"/>
      <c r="C1115" s="107"/>
      <c r="D1115" s="113"/>
      <c r="E1115" s="107"/>
      <c r="F1115" s="109"/>
      <c r="G1115" s="109"/>
      <c r="H1115" s="107"/>
      <c r="I1115" s="109"/>
      <c r="J1115" s="107"/>
      <c r="K1115" s="107"/>
      <c r="L1115" s="107"/>
      <c r="M1115" s="109"/>
      <c r="N1115" s="108"/>
      <c r="O1115" s="107"/>
      <c r="P1115" s="107"/>
      <c r="Q1115" s="107"/>
      <c r="R1115" s="109"/>
      <c r="S1115" s="107"/>
      <c r="T1115" s="107"/>
      <c r="U1115" s="110"/>
      <c r="V1115" s="110"/>
      <c r="W1115" s="107"/>
      <c r="X1115" s="107"/>
      <c r="Y1115" s="107"/>
      <c r="Z1115" s="107"/>
      <c r="AA1115" s="107"/>
      <c r="AB1115" s="107"/>
      <c r="AC1115" s="107"/>
      <c r="AD1115" s="107"/>
      <c r="AE1115" s="107"/>
      <c r="AF1115" s="107"/>
      <c r="AG1115" s="107"/>
      <c r="AH1115" s="107"/>
      <c r="AI1115" s="111"/>
      <c r="AJ1115" s="111"/>
      <c r="AK1115" s="111"/>
      <c r="AL1115" s="111"/>
      <c r="AM1115" s="112"/>
      <c r="AN1115" s="112"/>
      <c r="AO1115" s="5"/>
      <c r="AP1115" s="112"/>
      <c r="AQ1115" s="5"/>
      <c r="AR1115" s="5"/>
      <c r="AS1115" s="5"/>
      <c r="AT1115" s="5"/>
      <c r="AU1115" s="112"/>
      <c r="AV1115" s="112"/>
    </row>
    <row r="1116" spans="1:48">
      <c r="A1116" s="107"/>
      <c r="B1116" s="107"/>
      <c r="C1116" s="107"/>
      <c r="D1116" s="113"/>
      <c r="E1116" s="107"/>
      <c r="F1116" s="109"/>
      <c r="G1116" s="109"/>
      <c r="H1116" s="107"/>
      <c r="I1116" s="109"/>
      <c r="J1116" s="107"/>
      <c r="K1116" s="107"/>
      <c r="L1116" s="107"/>
      <c r="M1116" s="109"/>
      <c r="N1116" s="108"/>
      <c r="O1116" s="107"/>
      <c r="P1116" s="107"/>
      <c r="Q1116" s="107"/>
      <c r="R1116" s="109"/>
      <c r="S1116" s="107"/>
      <c r="T1116" s="107"/>
      <c r="U1116" s="110"/>
      <c r="V1116" s="110"/>
      <c r="W1116" s="107"/>
      <c r="X1116" s="107"/>
      <c r="Y1116" s="107"/>
      <c r="Z1116" s="107"/>
      <c r="AA1116" s="107"/>
      <c r="AB1116" s="107"/>
      <c r="AC1116" s="107"/>
      <c r="AD1116" s="107"/>
      <c r="AE1116" s="107"/>
      <c r="AF1116" s="107"/>
      <c r="AG1116" s="107"/>
      <c r="AH1116" s="107"/>
      <c r="AI1116" s="111"/>
      <c r="AJ1116" s="111"/>
      <c r="AK1116" s="111"/>
      <c r="AL1116" s="111"/>
      <c r="AM1116" s="112"/>
      <c r="AN1116" s="112"/>
      <c r="AO1116" s="5"/>
      <c r="AP1116" s="112"/>
      <c r="AQ1116" s="5"/>
      <c r="AR1116" s="5"/>
      <c r="AS1116" s="5"/>
      <c r="AT1116" s="5"/>
      <c r="AU1116" s="112"/>
      <c r="AV1116" s="112"/>
    </row>
    <row r="1117" spans="1:48">
      <c r="A1117" s="107"/>
      <c r="B1117" s="107"/>
      <c r="C1117" s="107"/>
      <c r="D1117" s="113"/>
      <c r="E1117" s="107"/>
      <c r="F1117" s="109"/>
      <c r="G1117" s="109"/>
      <c r="H1117" s="107"/>
      <c r="I1117" s="109"/>
      <c r="J1117" s="107"/>
      <c r="K1117" s="107"/>
      <c r="L1117" s="107"/>
      <c r="M1117" s="109"/>
      <c r="N1117" s="108"/>
      <c r="O1117" s="107"/>
      <c r="P1117" s="107"/>
      <c r="Q1117" s="107"/>
      <c r="R1117" s="109"/>
      <c r="S1117" s="107"/>
      <c r="T1117" s="107"/>
      <c r="U1117" s="110"/>
      <c r="V1117" s="110"/>
      <c r="W1117" s="107"/>
      <c r="X1117" s="107"/>
      <c r="Y1117" s="107"/>
      <c r="Z1117" s="107"/>
      <c r="AA1117" s="107"/>
      <c r="AB1117" s="107"/>
      <c r="AC1117" s="107"/>
      <c r="AD1117" s="107"/>
      <c r="AE1117" s="107"/>
      <c r="AF1117" s="107"/>
      <c r="AG1117" s="107"/>
      <c r="AH1117" s="107"/>
      <c r="AI1117" s="111"/>
      <c r="AJ1117" s="111"/>
      <c r="AK1117" s="111"/>
      <c r="AL1117" s="111"/>
      <c r="AM1117" s="112"/>
      <c r="AN1117" s="112"/>
      <c r="AO1117" s="5"/>
      <c r="AP1117" s="112"/>
      <c r="AQ1117" s="5"/>
      <c r="AR1117" s="5"/>
      <c r="AS1117" s="5"/>
      <c r="AT1117" s="5"/>
      <c r="AU1117" s="112"/>
      <c r="AV1117" s="112"/>
    </row>
    <row r="1118" spans="1:48">
      <c r="A1118" s="107"/>
      <c r="B1118" s="107"/>
      <c r="C1118" s="107"/>
      <c r="D1118" s="113"/>
      <c r="E1118" s="107"/>
      <c r="F1118" s="109"/>
      <c r="G1118" s="109"/>
      <c r="H1118" s="107"/>
      <c r="I1118" s="109"/>
      <c r="J1118" s="107"/>
      <c r="K1118" s="107"/>
      <c r="L1118" s="107"/>
      <c r="M1118" s="109"/>
      <c r="N1118" s="108"/>
      <c r="O1118" s="107"/>
      <c r="P1118" s="107"/>
      <c r="Q1118" s="107"/>
      <c r="R1118" s="109"/>
      <c r="S1118" s="107"/>
      <c r="T1118" s="107"/>
      <c r="U1118" s="110"/>
      <c r="V1118" s="110"/>
      <c r="W1118" s="107"/>
      <c r="X1118" s="107"/>
      <c r="Y1118" s="107"/>
      <c r="Z1118" s="107"/>
      <c r="AA1118" s="107"/>
      <c r="AB1118" s="107"/>
      <c r="AC1118" s="107"/>
      <c r="AD1118" s="107"/>
      <c r="AE1118" s="107"/>
      <c r="AF1118" s="107"/>
      <c r="AG1118" s="107"/>
      <c r="AH1118" s="107"/>
      <c r="AI1118" s="111"/>
      <c r="AJ1118" s="111"/>
      <c r="AK1118" s="111"/>
      <c r="AL1118" s="111"/>
      <c r="AM1118" s="112"/>
      <c r="AN1118" s="112"/>
      <c r="AO1118" s="5"/>
      <c r="AP1118" s="112"/>
      <c r="AQ1118" s="5"/>
      <c r="AR1118" s="5"/>
      <c r="AS1118" s="5"/>
      <c r="AT1118" s="5"/>
      <c r="AU1118" s="112"/>
      <c r="AV1118" s="112"/>
    </row>
    <row r="1119" spans="1:48">
      <c r="A1119" s="107"/>
      <c r="B1119" s="107"/>
      <c r="C1119" s="107"/>
      <c r="D1119" s="113"/>
      <c r="E1119" s="107"/>
      <c r="F1119" s="109"/>
      <c r="G1119" s="109"/>
      <c r="H1119" s="107"/>
      <c r="I1119" s="109"/>
      <c r="J1119" s="107"/>
      <c r="K1119" s="107"/>
      <c r="L1119" s="107"/>
      <c r="M1119" s="109"/>
      <c r="N1119" s="108"/>
      <c r="O1119" s="107"/>
      <c r="P1119" s="107"/>
      <c r="Q1119" s="107"/>
      <c r="R1119" s="109"/>
      <c r="S1119" s="107"/>
      <c r="T1119" s="107"/>
      <c r="U1119" s="110"/>
      <c r="V1119" s="110"/>
      <c r="W1119" s="107"/>
      <c r="X1119" s="107"/>
      <c r="Y1119" s="107"/>
      <c r="Z1119" s="107"/>
      <c r="AA1119" s="107"/>
      <c r="AB1119" s="107"/>
      <c r="AC1119" s="107"/>
      <c r="AD1119" s="107"/>
      <c r="AE1119" s="107"/>
      <c r="AF1119" s="107"/>
      <c r="AG1119" s="107"/>
      <c r="AH1119" s="107"/>
      <c r="AI1119" s="111"/>
      <c r="AJ1119" s="111"/>
      <c r="AK1119" s="111"/>
      <c r="AL1119" s="111"/>
      <c r="AM1119" s="112"/>
      <c r="AN1119" s="112"/>
      <c r="AO1119" s="5"/>
      <c r="AP1119" s="112"/>
      <c r="AQ1119" s="5"/>
      <c r="AR1119" s="5"/>
      <c r="AS1119" s="5"/>
      <c r="AT1119" s="5"/>
      <c r="AU1119" s="112"/>
      <c r="AV1119" s="112"/>
    </row>
    <row r="1120" spans="1:48">
      <c r="A1120" s="107"/>
      <c r="B1120" s="107"/>
      <c r="C1120" s="107"/>
      <c r="D1120" s="113"/>
      <c r="E1120" s="107"/>
      <c r="F1120" s="109"/>
      <c r="G1120" s="109"/>
      <c r="H1120" s="107"/>
      <c r="I1120" s="109"/>
      <c r="J1120" s="107"/>
      <c r="K1120" s="107"/>
      <c r="L1120" s="107"/>
      <c r="M1120" s="109"/>
      <c r="N1120" s="108"/>
      <c r="O1120" s="107"/>
      <c r="P1120" s="107"/>
      <c r="Q1120" s="107"/>
      <c r="R1120" s="109"/>
      <c r="S1120" s="107"/>
      <c r="T1120" s="107"/>
      <c r="U1120" s="110"/>
      <c r="V1120" s="110"/>
      <c r="W1120" s="107"/>
      <c r="X1120" s="107"/>
      <c r="Y1120" s="107"/>
      <c r="Z1120" s="107"/>
      <c r="AA1120" s="107"/>
      <c r="AB1120" s="107"/>
      <c r="AC1120" s="107"/>
      <c r="AD1120" s="107"/>
      <c r="AE1120" s="107"/>
      <c r="AF1120" s="107"/>
      <c r="AG1120" s="107"/>
      <c r="AH1120" s="107"/>
      <c r="AI1120" s="111"/>
      <c r="AJ1120" s="111"/>
      <c r="AK1120" s="111"/>
      <c r="AL1120" s="111"/>
      <c r="AM1120" s="112"/>
      <c r="AN1120" s="112"/>
      <c r="AO1120" s="5"/>
      <c r="AP1120" s="112"/>
      <c r="AQ1120" s="5"/>
      <c r="AR1120" s="5"/>
      <c r="AS1120" s="5"/>
      <c r="AT1120" s="5"/>
      <c r="AU1120" s="112"/>
      <c r="AV1120" s="112"/>
    </row>
    <row r="1121" spans="1:48">
      <c r="A1121" s="107"/>
      <c r="B1121" s="107"/>
      <c r="C1121" s="107"/>
      <c r="D1121" s="113"/>
      <c r="E1121" s="107"/>
      <c r="F1121" s="109"/>
      <c r="G1121" s="109"/>
      <c r="H1121" s="107"/>
      <c r="I1121" s="109"/>
      <c r="J1121" s="107"/>
      <c r="K1121" s="107"/>
      <c r="L1121" s="107"/>
      <c r="M1121" s="109"/>
      <c r="N1121" s="108"/>
      <c r="O1121" s="107"/>
      <c r="P1121" s="107"/>
      <c r="Q1121" s="107"/>
      <c r="R1121" s="109"/>
      <c r="S1121" s="107"/>
      <c r="T1121" s="107"/>
      <c r="U1121" s="110"/>
      <c r="V1121" s="110"/>
      <c r="W1121" s="107"/>
      <c r="X1121" s="107"/>
      <c r="Y1121" s="107"/>
      <c r="Z1121" s="107"/>
      <c r="AA1121" s="107"/>
      <c r="AB1121" s="107"/>
      <c r="AC1121" s="107"/>
      <c r="AD1121" s="107"/>
      <c r="AE1121" s="107"/>
      <c r="AF1121" s="107"/>
      <c r="AG1121" s="107"/>
      <c r="AH1121" s="107"/>
      <c r="AI1121" s="111"/>
      <c r="AJ1121" s="111"/>
      <c r="AK1121" s="111"/>
      <c r="AL1121" s="111"/>
      <c r="AM1121" s="112"/>
      <c r="AN1121" s="112"/>
      <c r="AO1121" s="5"/>
      <c r="AP1121" s="112"/>
      <c r="AQ1121" s="5"/>
      <c r="AR1121" s="5"/>
      <c r="AS1121" s="5"/>
      <c r="AT1121" s="5"/>
      <c r="AU1121" s="112"/>
      <c r="AV1121" s="112"/>
    </row>
    <row r="1122" spans="1:48">
      <c r="A1122" s="107"/>
      <c r="B1122" s="107"/>
      <c r="C1122" s="107"/>
      <c r="D1122" s="113"/>
      <c r="E1122" s="107"/>
      <c r="F1122" s="109"/>
      <c r="G1122" s="109"/>
      <c r="H1122" s="107"/>
      <c r="I1122" s="109"/>
      <c r="J1122" s="107"/>
      <c r="K1122" s="107"/>
      <c r="L1122" s="107"/>
      <c r="M1122" s="109"/>
      <c r="N1122" s="108"/>
      <c r="O1122" s="107"/>
      <c r="P1122" s="107"/>
      <c r="Q1122" s="107"/>
      <c r="R1122" s="109"/>
      <c r="S1122" s="107"/>
      <c r="T1122" s="107"/>
      <c r="U1122" s="110"/>
      <c r="V1122" s="110"/>
      <c r="W1122" s="107"/>
      <c r="X1122" s="107"/>
      <c r="Y1122" s="107"/>
      <c r="Z1122" s="107"/>
      <c r="AA1122" s="107"/>
      <c r="AB1122" s="107"/>
      <c r="AC1122" s="107"/>
      <c r="AD1122" s="107"/>
      <c r="AE1122" s="107"/>
      <c r="AF1122" s="107"/>
      <c r="AG1122" s="107"/>
      <c r="AH1122" s="107"/>
      <c r="AI1122" s="111"/>
      <c r="AJ1122" s="111"/>
      <c r="AK1122" s="111"/>
      <c r="AL1122" s="111"/>
      <c r="AM1122" s="112"/>
      <c r="AN1122" s="112"/>
      <c r="AO1122" s="5"/>
      <c r="AP1122" s="112"/>
      <c r="AQ1122" s="5"/>
      <c r="AR1122" s="5"/>
      <c r="AS1122" s="5"/>
      <c r="AT1122" s="5"/>
      <c r="AU1122" s="112"/>
      <c r="AV1122" s="112"/>
    </row>
    <row r="1123" spans="1:48">
      <c r="A1123" s="107"/>
      <c r="B1123" s="107"/>
      <c r="C1123" s="107"/>
      <c r="D1123" s="113"/>
      <c r="E1123" s="107"/>
      <c r="F1123" s="109"/>
      <c r="G1123" s="109"/>
      <c r="H1123" s="107"/>
      <c r="I1123" s="109"/>
      <c r="J1123" s="107"/>
      <c r="K1123" s="107"/>
      <c r="L1123" s="107"/>
      <c r="M1123" s="109"/>
      <c r="N1123" s="108"/>
      <c r="O1123" s="107"/>
      <c r="P1123" s="107"/>
      <c r="Q1123" s="107"/>
      <c r="R1123" s="109"/>
      <c r="S1123" s="107"/>
      <c r="T1123" s="107"/>
      <c r="U1123" s="110"/>
      <c r="V1123" s="110"/>
      <c r="W1123" s="107"/>
      <c r="X1123" s="107"/>
      <c r="Y1123" s="107"/>
      <c r="Z1123" s="107"/>
      <c r="AA1123" s="107"/>
      <c r="AB1123" s="107"/>
      <c r="AC1123" s="107"/>
      <c r="AD1123" s="107"/>
      <c r="AE1123" s="107"/>
      <c r="AF1123" s="107"/>
      <c r="AG1123" s="107"/>
      <c r="AH1123" s="107"/>
      <c r="AI1123" s="111"/>
      <c r="AJ1123" s="111"/>
      <c r="AK1123" s="111"/>
      <c r="AL1123" s="111"/>
      <c r="AM1123" s="112"/>
      <c r="AN1123" s="112"/>
      <c r="AO1123" s="5"/>
      <c r="AP1123" s="112"/>
      <c r="AQ1123" s="5"/>
      <c r="AR1123" s="5"/>
      <c r="AS1123" s="5"/>
      <c r="AT1123" s="5"/>
      <c r="AU1123" s="112"/>
      <c r="AV1123" s="112"/>
    </row>
    <row r="1124" spans="1:48">
      <c r="A1124" s="107"/>
      <c r="B1124" s="107"/>
      <c r="C1124" s="107"/>
      <c r="D1124" s="113"/>
      <c r="E1124" s="107"/>
      <c r="F1124" s="109"/>
      <c r="G1124" s="109"/>
      <c r="H1124" s="107"/>
      <c r="I1124" s="109"/>
      <c r="J1124" s="107"/>
      <c r="K1124" s="107"/>
      <c r="L1124" s="107"/>
      <c r="M1124" s="109"/>
      <c r="N1124" s="108"/>
      <c r="O1124" s="107"/>
      <c r="P1124" s="107"/>
      <c r="Q1124" s="107"/>
      <c r="R1124" s="109"/>
      <c r="S1124" s="107"/>
      <c r="T1124" s="107"/>
      <c r="U1124" s="110"/>
      <c r="V1124" s="110"/>
      <c r="W1124" s="107"/>
      <c r="X1124" s="107"/>
      <c r="Y1124" s="107"/>
      <c r="Z1124" s="107"/>
      <c r="AA1124" s="107"/>
      <c r="AB1124" s="107"/>
      <c r="AC1124" s="107"/>
      <c r="AD1124" s="107"/>
      <c r="AE1124" s="107"/>
      <c r="AF1124" s="107"/>
      <c r="AG1124" s="107"/>
      <c r="AH1124" s="107"/>
      <c r="AI1124" s="111"/>
      <c r="AJ1124" s="111"/>
      <c r="AK1124" s="111"/>
      <c r="AL1124" s="111"/>
      <c r="AM1124" s="112"/>
      <c r="AN1124" s="112"/>
      <c r="AO1124" s="5"/>
      <c r="AP1124" s="112"/>
      <c r="AQ1124" s="5"/>
      <c r="AR1124" s="5"/>
      <c r="AS1124" s="5"/>
      <c r="AT1124" s="5"/>
      <c r="AU1124" s="112"/>
      <c r="AV1124" s="112"/>
    </row>
    <row r="1125" spans="1:48">
      <c r="A1125" s="107"/>
      <c r="B1125" s="107"/>
      <c r="C1125" s="107"/>
      <c r="D1125" s="113"/>
      <c r="E1125" s="107"/>
      <c r="F1125" s="109"/>
      <c r="G1125" s="109"/>
      <c r="H1125" s="107"/>
      <c r="I1125" s="109"/>
      <c r="J1125" s="107"/>
      <c r="K1125" s="107"/>
      <c r="L1125" s="107"/>
      <c r="M1125" s="109"/>
      <c r="N1125" s="108"/>
      <c r="O1125" s="107"/>
      <c r="P1125" s="107"/>
      <c r="Q1125" s="107"/>
      <c r="R1125" s="109"/>
      <c r="S1125" s="107"/>
      <c r="T1125" s="107"/>
      <c r="U1125" s="110"/>
      <c r="V1125" s="110"/>
      <c r="W1125" s="107"/>
      <c r="X1125" s="107"/>
      <c r="Y1125" s="107"/>
      <c r="Z1125" s="107"/>
      <c r="AA1125" s="107"/>
      <c r="AB1125" s="107"/>
      <c r="AC1125" s="107"/>
      <c r="AD1125" s="107"/>
      <c r="AE1125" s="107"/>
      <c r="AF1125" s="107"/>
      <c r="AG1125" s="107"/>
      <c r="AH1125" s="107"/>
      <c r="AI1125" s="111"/>
      <c r="AJ1125" s="111"/>
      <c r="AK1125" s="111"/>
      <c r="AL1125" s="111"/>
      <c r="AM1125" s="112"/>
      <c r="AN1125" s="112"/>
      <c r="AO1125" s="5"/>
      <c r="AP1125" s="112"/>
      <c r="AQ1125" s="5"/>
      <c r="AR1125" s="5"/>
      <c r="AS1125" s="5"/>
      <c r="AT1125" s="5"/>
      <c r="AU1125" s="112"/>
      <c r="AV1125" s="112"/>
    </row>
    <row r="1126" spans="1:48">
      <c r="A1126" s="107"/>
      <c r="B1126" s="107"/>
      <c r="C1126" s="107"/>
      <c r="D1126" s="113"/>
      <c r="E1126" s="107"/>
      <c r="F1126" s="109"/>
      <c r="G1126" s="109"/>
      <c r="H1126" s="107"/>
      <c r="I1126" s="109"/>
      <c r="J1126" s="107"/>
      <c r="K1126" s="107"/>
      <c r="L1126" s="107"/>
      <c r="M1126" s="109"/>
      <c r="N1126" s="108"/>
      <c r="O1126" s="107"/>
      <c r="P1126" s="107"/>
      <c r="Q1126" s="107"/>
      <c r="R1126" s="109"/>
      <c r="S1126" s="107"/>
      <c r="T1126" s="107"/>
      <c r="U1126" s="110"/>
      <c r="V1126" s="110"/>
      <c r="W1126" s="107"/>
      <c r="X1126" s="107"/>
      <c r="Y1126" s="107"/>
      <c r="Z1126" s="107"/>
      <c r="AA1126" s="107"/>
      <c r="AB1126" s="107"/>
      <c r="AC1126" s="107"/>
      <c r="AD1126" s="107"/>
      <c r="AE1126" s="107"/>
      <c r="AF1126" s="107"/>
      <c r="AG1126" s="107"/>
      <c r="AH1126" s="107"/>
      <c r="AI1126" s="111"/>
      <c r="AJ1126" s="111"/>
      <c r="AK1126" s="111"/>
      <c r="AL1126" s="111"/>
      <c r="AM1126" s="112"/>
      <c r="AN1126" s="112"/>
      <c r="AO1126" s="5"/>
      <c r="AP1126" s="112"/>
      <c r="AQ1126" s="5"/>
      <c r="AR1126" s="5"/>
      <c r="AS1126" s="5"/>
      <c r="AT1126" s="5"/>
      <c r="AU1126" s="112"/>
      <c r="AV1126" s="112"/>
    </row>
    <row r="1127" spans="1:48">
      <c r="A1127" s="107"/>
      <c r="B1127" s="107"/>
      <c r="C1127" s="107"/>
      <c r="D1127" s="113"/>
      <c r="E1127" s="107"/>
      <c r="F1127" s="109"/>
      <c r="G1127" s="109"/>
      <c r="H1127" s="107"/>
      <c r="I1127" s="109"/>
      <c r="J1127" s="107"/>
      <c r="K1127" s="107"/>
      <c r="L1127" s="107"/>
      <c r="M1127" s="109"/>
      <c r="N1127" s="108"/>
      <c r="O1127" s="107"/>
      <c r="P1127" s="107"/>
      <c r="Q1127" s="107"/>
      <c r="R1127" s="109"/>
      <c r="S1127" s="107"/>
      <c r="T1127" s="107"/>
      <c r="U1127" s="110"/>
      <c r="V1127" s="110"/>
      <c r="W1127" s="107"/>
      <c r="X1127" s="107"/>
      <c r="Y1127" s="107"/>
      <c r="Z1127" s="107"/>
      <c r="AA1127" s="107"/>
      <c r="AB1127" s="107"/>
      <c r="AC1127" s="107"/>
      <c r="AD1127" s="107"/>
      <c r="AE1127" s="107"/>
      <c r="AF1127" s="107"/>
      <c r="AG1127" s="107"/>
      <c r="AH1127" s="107"/>
      <c r="AI1127" s="111"/>
      <c r="AJ1127" s="111"/>
      <c r="AK1127" s="111"/>
      <c r="AL1127" s="111"/>
      <c r="AM1127" s="112"/>
      <c r="AN1127" s="112"/>
      <c r="AO1127" s="5"/>
      <c r="AP1127" s="112"/>
      <c r="AQ1127" s="5"/>
      <c r="AR1127" s="5"/>
      <c r="AS1127" s="5"/>
      <c r="AT1127" s="5"/>
      <c r="AU1127" s="112"/>
      <c r="AV1127" s="112"/>
    </row>
    <row r="1128" spans="1:48">
      <c r="A1128" s="107"/>
      <c r="B1128" s="107"/>
      <c r="C1128" s="107"/>
      <c r="D1128" s="113"/>
      <c r="E1128" s="107"/>
      <c r="F1128" s="109"/>
      <c r="G1128" s="109"/>
      <c r="H1128" s="107"/>
      <c r="I1128" s="109"/>
      <c r="J1128" s="107"/>
      <c r="K1128" s="107"/>
      <c r="L1128" s="107"/>
      <c r="M1128" s="109"/>
      <c r="N1128" s="108"/>
      <c r="O1128" s="107"/>
      <c r="P1128" s="107"/>
      <c r="Q1128" s="107"/>
      <c r="R1128" s="109"/>
      <c r="S1128" s="107"/>
      <c r="T1128" s="107"/>
      <c r="U1128" s="110"/>
      <c r="V1128" s="110"/>
      <c r="W1128" s="107"/>
      <c r="X1128" s="107"/>
      <c r="Y1128" s="107"/>
      <c r="Z1128" s="107"/>
      <c r="AA1128" s="107"/>
      <c r="AB1128" s="107"/>
      <c r="AC1128" s="107"/>
      <c r="AD1128" s="107"/>
      <c r="AE1128" s="107"/>
      <c r="AF1128" s="107"/>
      <c r="AG1128" s="107"/>
      <c r="AH1128" s="107"/>
      <c r="AI1128" s="111"/>
      <c r="AJ1128" s="111"/>
      <c r="AK1128" s="111"/>
      <c r="AL1128" s="111"/>
      <c r="AM1128" s="112"/>
      <c r="AN1128" s="112"/>
      <c r="AO1128" s="5"/>
      <c r="AP1128" s="112"/>
      <c r="AQ1128" s="5"/>
      <c r="AR1128" s="5"/>
      <c r="AS1128" s="5"/>
      <c r="AT1128" s="5"/>
      <c r="AU1128" s="112"/>
      <c r="AV1128" s="112"/>
    </row>
    <row r="1129" spans="1:48">
      <c r="A1129" s="107"/>
      <c r="B1129" s="107"/>
      <c r="C1129" s="107"/>
      <c r="D1129" s="113"/>
      <c r="E1129" s="107"/>
      <c r="F1129" s="109"/>
      <c r="G1129" s="109"/>
      <c r="H1129" s="107"/>
      <c r="I1129" s="109"/>
      <c r="J1129" s="107"/>
      <c r="K1129" s="107"/>
      <c r="L1129" s="107"/>
      <c r="M1129" s="109"/>
      <c r="N1129" s="108"/>
      <c r="O1129" s="107"/>
      <c r="P1129" s="107"/>
      <c r="Q1129" s="107"/>
      <c r="R1129" s="109"/>
      <c r="S1129" s="107"/>
      <c r="T1129" s="107"/>
      <c r="U1129" s="110"/>
      <c r="V1129" s="110"/>
      <c r="W1129" s="107"/>
      <c r="X1129" s="107"/>
      <c r="Y1129" s="107"/>
      <c r="Z1129" s="107"/>
      <c r="AA1129" s="107"/>
      <c r="AB1129" s="107"/>
      <c r="AC1129" s="107"/>
      <c r="AD1129" s="107"/>
      <c r="AE1129" s="107"/>
      <c r="AF1129" s="107"/>
      <c r="AG1129" s="107"/>
      <c r="AH1129" s="107"/>
      <c r="AI1129" s="111"/>
      <c r="AJ1129" s="111"/>
      <c r="AK1129" s="111"/>
      <c r="AL1129" s="111"/>
      <c r="AM1129" s="112"/>
      <c r="AN1129" s="112"/>
      <c r="AO1129" s="5"/>
      <c r="AP1129" s="112"/>
      <c r="AQ1129" s="5"/>
      <c r="AR1129" s="5"/>
      <c r="AS1129" s="5"/>
      <c r="AT1129" s="5"/>
      <c r="AU1129" s="112"/>
      <c r="AV1129" s="112"/>
    </row>
    <row r="1130" spans="1:48">
      <c r="A1130" s="107"/>
      <c r="B1130" s="107"/>
      <c r="C1130" s="107"/>
      <c r="D1130" s="113"/>
      <c r="E1130" s="107"/>
      <c r="F1130" s="109"/>
      <c r="G1130" s="109"/>
      <c r="H1130" s="107"/>
      <c r="I1130" s="109"/>
      <c r="J1130" s="107"/>
      <c r="K1130" s="107"/>
      <c r="L1130" s="107"/>
      <c r="M1130" s="109"/>
      <c r="N1130" s="108"/>
      <c r="O1130" s="107"/>
      <c r="P1130" s="107"/>
      <c r="Q1130" s="107"/>
      <c r="R1130" s="109"/>
      <c r="S1130" s="107"/>
      <c r="T1130" s="107"/>
      <c r="U1130" s="110"/>
      <c r="V1130" s="110"/>
      <c r="W1130" s="107"/>
      <c r="X1130" s="107"/>
      <c r="Y1130" s="107"/>
      <c r="Z1130" s="107"/>
      <c r="AA1130" s="107"/>
      <c r="AB1130" s="107"/>
      <c r="AC1130" s="107"/>
      <c r="AD1130" s="107"/>
      <c r="AE1130" s="107"/>
      <c r="AF1130" s="107"/>
      <c r="AG1130" s="107"/>
      <c r="AH1130" s="107"/>
      <c r="AI1130" s="111"/>
      <c r="AJ1130" s="111"/>
      <c r="AK1130" s="111"/>
      <c r="AL1130" s="111"/>
      <c r="AM1130" s="112"/>
      <c r="AN1130" s="112"/>
      <c r="AO1130" s="5"/>
      <c r="AP1130" s="112"/>
      <c r="AQ1130" s="5"/>
      <c r="AR1130" s="5"/>
      <c r="AS1130" s="5"/>
      <c r="AT1130" s="5"/>
      <c r="AU1130" s="112"/>
      <c r="AV1130" s="112"/>
    </row>
    <row r="1131" spans="1:48">
      <c r="A1131" s="107"/>
      <c r="B1131" s="107"/>
      <c r="C1131" s="107"/>
      <c r="D1131" s="113"/>
      <c r="E1131" s="107"/>
      <c r="F1131" s="109"/>
      <c r="G1131" s="109"/>
      <c r="H1131" s="107"/>
      <c r="I1131" s="109"/>
      <c r="J1131" s="107"/>
      <c r="K1131" s="107"/>
      <c r="L1131" s="107"/>
      <c r="M1131" s="109"/>
      <c r="N1131" s="108"/>
      <c r="O1131" s="107"/>
      <c r="P1131" s="107"/>
      <c r="Q1131" s="107"/>
      <c r="R1131" s="109"/>
      <c r="S1131" s="107"/>
      <c r="T1131" s="107"/>
      <c r="U1131" s="110"/>
      <c r="V1131" s="110"/>
      <c r="W1131" s="107"/>
      <c r="X1131" s="107"/>
      <c r="Y1131" s="107"/>
      <c r="Z1131" s="107"/>
      <c r="AA1131" s="107"/>
      <c r="AB1131" s="107"/>
      <c r="AC1131" s="107"/>
      <c r="AD1131" s="107"/>
      <c r="AE1131" s="107"/>
      <c r="AF1131" s="107"/>
      <c r="AG1131" s="107"/>
      <c r="AH1131" s="107"/>
      <c r="AI1131" s="111"/>
      <c r="AJ1131" s="111"/>
      <c r="AK1131" s="111"/>
      <c r="AL1131" s="111"/>
      <c r="AM1131" s="112"/>
      <c r="AN1131" s="112"/>
      <c r="AO1131" s="5"/>
      <c r="AP1131" s="112"/>
      <c r="AQ1131" s="5"/>
      <c r="AR1131" s="5"/>
      <c r="AS1131" s="5"/>
      <c r="AT1131" s="5"/>
      <c r="AU1131" s="112"/>
      <c r="AV1131" s="112"/>
    </row>
    <row r="1132" spans="1:48">
      <c r="A1132" s="107"/>
      <c r="B1132" s="107"/>
      <c r="C1132" s="107"/>
      <c r="D1132" s="113"/>
      <c r="E1132" s="107"/>
      <c r="F1132" s="109"/>
      <c r="G1132" s="109"/>
      <c r="H1132" s="107"/>
      <c r="I1132" s="109"/>
      <c r="J1132" s="107"/>
      <c r="K1132" s="107"/>
      <c r="L1132" s="107"/>
      <c r="M1132" s="109"/>
      <c r="N1132" s="108"/>
      <c r="O1132" s="107"/>
      <c r="P1132" s="107"/>
      <c r="Q1132" s="107"/>
      <c r="R1132" s="109"/>
      <c r="S1132" s="107"/>
      <c r="T1132" s="107"/>
      <c r="U1132" s="110"/>
      <c r="V1132" s="110"/>
      <c r="W1132" s="107"/>
      <c r="X1132" s="107"/>
      <c r="Y1132" s="107"/>
      <c r="Z1132" s="107"/>
      <c r="AA1132" s="107"/>
      <c r="AB1132" s="107"/>
      <c r="AC1132" s="107"/>
      <c r="AD1132" s="107"/>
      <c r="AE1132" s="107"/>
      <c r="AF1132" s="107"/>
      <c r="AG1132" s="107"/>
      <c r="AH1132" s="107"/>
      <c r="AI1132" s="111"/>
      <c r="AJ1132" s="111"/>
      <c r="AK1132" s="111"/>
      <c r="AL1132" s="111"/>
      <c r="AM1132" s="112"/>
      <c r="AN1132" s="112"/>
      <c r="AO1132" s="5"/>
      <c r="AP1132" s="112"/>
      <c r="AQ1132" s="5"/>
      <c r="AR1132" s="5"/>
      <c r="AS1132" s="5"/>
      <c r="AT1132" s="5"/>
      <c r="AU1132" s="112"/>
      <c r="AV1132" s="112"/>
    </row>
    <row r="1133" spans="1:48">
      <c r="A1133" s="107"/>
      <c r="B1133" s="107"/>
      <c r="C1133" s="107"/>
      <c r="D1133" s="113"/>
      <c r="E1133" s="107"/>
      <c r="F1133" s="109"/>
      <c r="G1133" s="109"/>
      <c r="H1133" s="107"/>
      <c r="I1133" s="109"/>
      <c r="J1133" s="107"/>
      <c r="K1133" s="107"/>
      <c r="L1133" s="107"/>
      <c r="M1133" s="109"/>
      <c r="N1133" s="108"/>
      <c r="O1133" s="107"/>
      <c r="P1133" s="107"/>
      <c r="Q1133" s="107"/>
      <c r="R1133" s="109"/>
      <c r="S1133" s="107"/>
      <c r="T1133" s="107"/>
      <c r="U1133" s="110"/>
      <c r="V1133" s="110"/>
      <c r="W1133" s="107"/>
      <c r="X1133" s="107"/>
      <c r="Y1133" s="107"/>
      <c r="Z1133" s="107"/>
      <c r="AA1133" s="107"/>
      <c r="AB1133" s="107"/>
      <c r="AC1133" s="107"/>
      <c r="AD1133" s="107"/>
      <c r="AE1133" s="107"/>
      <c r="AF1133" s="107"/>
      <c r="AG1133" s="107"/>
      <c r="AH1133" s="107"/>
      <c r="AI1133" s="111"/>
      <c r="AJ1133" s="111"/>
      <c r="AK1133" s="111"/>
      <c r="AL1133" s="111"/>
      <c r="AM1133" s="112"/>
      <c r="AN1133" s="112"/>
      <c r="AO1133" s="5"/>
      <c r="AP1133" s="112"/>
      <c r="AQ1133" s="5"/>
      <c r="AR1133" s="5"/>
      <c r="AS1133" s="5"/>
      <c r="AT1133" s="5"/>
      <c r="AU1133" s="112"/>
      <c r="AV1133" s="112"/>
    </row>
    <row r="1134" spans="1:48">
      <c r="A1134" s="107"/>
      <c r="B1134" s="107"/>
      <c r="C1134" s="107"/>
      <c r="D1134" s="113"/>
      <c r="E1134" s="107"/>
      <c r="F1134" s="109"/>
      <c r="G1134" s="109"/>
      <c r="H1134" s="107"/>
      <c r="I1134" s="109"/>
      <c r="J1134" s="107"/>
      <c r="K1134" s="107"/>
      <c r="L1134" s="107"/>
      <c r="M1134" s="109"/>
      <c r="N1134" s="108"/>
      <c r="O1134" s="107"/>
      <c r="P1134" s="107"/>
      <c r="Q1134" s="107"/>
      <c r="R1134" s="109"/>
      <c r="S1134" s="107"/>
      <c r="T1134" s="107"/>
      <c r="U1134" s="110"/>
      <c r="V1134" s="110"/>
      <c r="W1134" s="107"/>
      <c r="X1134" s="107"/>
      <c r="Y1134" s="107"/>
      <c r="Z1134" s="107"/>
      <c r="AA1134" s="107"/>
      <c r="AB1134" s="107"/>
      <c r="AC1134" s="107"/>
      <c r="AD1134" s="107"/>
      <c r="AE1134" s="107"/>
      <c r="AF1134" s="107"/>
      <c r="AG1134" s="107"/>
      <c r="AH1134" s="107"/>
      <c r="AI1134" s="111"/>
      <c r="AJ1134" s="111"/>
      <c r="AK1134" s="111"/>
      <c r="AL1134" s="111"/>
      <c r="AM1134" s="112"/>
      <c r="AN1134" s="112"/>
      <c r="AO1134" s="5"/>
      <c r="AP1134" s="112"/>
      <c r="AQ1134" s="5"/>
      <c r="AR1134" s="5"/>
      <c r="AS1134" s="5"/>
      <c r="AT1134" s="5"/>
      <c r="AU1134" s="112"/>
      <c r="AV1134" s="112"/>
    </row>
    <row r="1135" spans="1:48">
      <c r="A1135" s="107"/>
      <c r="B1135" s="107"/>
      <c r="C1135" s="107"/>
      <c r="D1135" s="113"/>
      <c r="E1135" s="107"/>
      <c r="F1135" s="109"/>
      <c r="G1135" s="109"/>
      <c r="H1135" s="107"/>
      <c r="I1135" s="109"/>
      <c r="J1135" s="107"/>
      <c r="K1135" s="107"/>
      <c r="L1135" s="107"/>
      <c r="M1135" s="109"/>
      <c r="N1135" s="108"/>
      <c r="O1135" s="107"/>
      <c r="P1135" s="107"/>
      <c r="Q1135" s="107"/>
      <c r="R1135" s="109"/>
      <c r="S1135" s="107"/>
      <c r="T1135" s="107"/>
      <c r="U1135" s="110"/>
      <c r="V1135" s="110"/>
      <c r="W1135" s="107"/>
      <c r="X1135" s="107"/>
      <c r="Y1135" s="107"/>
      <c r="Z1135" s="107"/>
      <c r="AA1135" s="107"/>
      <c r="AB1135" s="107"/>
      <c r="AC1135" s="107"/>
      <c r="AD1135" s="107"/>
      <c r="AE1135" s="107"/>
      <c r="AF1135" s="107"/>
      <c r="AG1135" s="107"/>
      <c r="AH1135" s="107"/>
      <c r="AI1135" s="111"/>
      <c r="AJ1135" s="111"/>
      <c r="AK1135" s="111"/>
      <c r="AL1135" s="111"/>
      <c r="AM1135" s="112"/>
      <c r="AN1135" s="112"/>
      <c r="AO1135" s="5"/>
      <c r="AP1135" s="112"/>
      <c r="AQ1135" s="5"/>
      <c r="AR1135" s="5"/>
      <c r="AS1135" s="5"/>
      <c r="AT1135" s="5"/>
      <c r="AU1135" s="112"/>
      <c r="AV1135" s="112"/>
    </row>
    <row r="1136" spans="1:48">
      <c r="A1136" s="107"/>
      <c r="B1136" s="107"/>
      <c r="C1136" s="107"/>
      <c r="D1136" s="113"/>
      <c r="E1136" s="107"/>
      <c r="F1136" s="109"/>
      <c r="G1136" s="109"/>
      <c r="H1136" s="107"/>
      <c r="I1136" s="109"/>
      <c r="J1136" s="107"/>
      <c r="K1136" s="107"/>
      <c r="L1136" s="107"/>
      <c r="M1136" s="109"/>
      <c r="N1136" s="108"/>
      <c r="O1136" s="107"/>
      <c r="P1136" s="107"/>
      <c r="Q1136" s="107"/>
      <c r="R1136" s="109"/>
      <c r="S1136" s="107"/>
      <c r="T1136" s="107"/>
      <c r="U1136" s="110"/>
      <c r="V1136" s="110"/>
      <c r="W1136" s="107"/>
      <c r="X1136" s="107"/>
      <c r="Y1136" s="107"/>
      <c r="Z1136" s="107"/>
      <c r="AA1136" s="107"/>
      <c r="AB1136" s="107"/>
      <c r="AC1136" s="107"/>
      <c r="AD1136" s="107"/>
      <c r="AE1136" s="107"/>
      <c r="AF1136" s="107"/>
      <c r="AG1136" s="107"/>
      <c r="AH1136" s="107"/>
      <c r="AI1136" s="111"/>
      <c r="AJ1136" s="111"/>
      <c r="AK1136" s="111"/>
      <c r="AL1136" s="111"/>
      <c r="AM1136" s="112"/>
      <c r="AN1136" s="112"/>
      <c r="AO1136" s="5"/>
      <c r="AP1136" s="112"/>
      <c r="AQ1136" s="5"/>
      <c r="AR1136" s="5"/>
      <c r="AS1136" s="5"/>
      <c r="AT1136" s="5"/>
      <c r="AU1136" s="112"/>
      <c r="AV1136" s="112"/>
    </row>
    <row r="1137" spans="1:48">
      <c r="A1137" s="107"/>
      <c r="B1137" s="107"/>
      <c r="C1137" s="107"/>
      <c r="D1137" s="113"/>
      <c r="E1137" s="107"/>
      <c r="F1137" s="109"/>
      <c r="G1137" s="109"/>
      <c r="H1137" s="107"/>
      <c r="I1137" s="109"/>
      <c r="J1137" s="107"/>
      <c r="K1137" s="107"/>
      <c r="L1137" s="107"/>
      <c r="M1137" s="109"/>
      <c r="N1137" s="108"/>
      <c r="O1137" s="107"/>
      <c r="P1137" s="107"/>
      <c r="Q1137" s="107"/>
      <c r="R1137" s="109"/>
      <c r="S1137" s="107"/>
      <c r="T1137" s="107"/>
      <c r="U1137" s="110"/>
      <c r="V1137" s="110"/>
      <c r="W1137" s="107"/>
      <c r="X1137" s="107"/>
      <c r="Y1137" s="107"/>
      <c r="Z1137" s="107"/>
      <c r="AA1137" s="107"/>
      <c r="AB1137" s="107"/>
      <c r="AC1137" s="107"/>
      <c r="AD1137" s="107"/>
      <c r="AE1137" s="107"/>
      <c r="AF1137" s="107"/>
      <c r="AG1137" s="107"/>
      <c r="AH1137" s="107"/>
      <c r="AI1137" s="111"/>
      <c r="AJ1137" s="111"/>
      <c r="AK1137" s="111"/>
      <c r="AL1137" s="111"/>
      <c r="AM1137" s="112"/>
      <c r="AN1137" s="112"/>
      <c r="AO1137" s="5"/>
      <c r="AP1137" s="112"/>
      <c r="AQ1137" s="5"/>
      <c r="AR1137" s="5"/>
      <c r="AS1137" s="5"/>
      <c r="AT1137" s="5"/>
      <c r="AU1137" s="112"/>
      <c r="AV1137" s="112"/>
    </row>
    <row r="1138" spans="1:48">
      <c r="A1138" s="107"/>
      <c r="B1138" s="107"/>
      <c r="C1138" s="107"/>
      <c r="D1138" s="113"/>
      <c r="E1138" s="107"/>
      <c r="F1138" s="109"/>
      <c r="G1138" s="109"/>
      <c r="H1138" s="107"/>
      <c r="I1138" s="109"/>
      <c r="J1138" s="107"/>
      <c r="K1138" s="107"/>
      <c r="L1138" s="107"/>
      <c r="M1138" s="109"/>
      <c r="N1138" s="108"/>
      <c r="O1138" s="107"/>
      <c r="P1138" s="107"/>
      <c r="Q1138" s="107"/>
      <c r="R1138" s="109"/>
      <c r="S1138" s="107"/>
      <c r="T1138" s="107"/>
      <c r="U1138" s="110"/>
      <c r="V1138" s="110"/>
      <c r="W1138" s="107"/>
      <c r="X1138" s="107"/>
      <c r="Y1138" s="107"/>
      <c r="Z1138" s="107"/>
      <c r="AA1138" s="107"/>
      <c r="AB1138" s="107"/>
      <c r="AC1138" s="107"/>
      <c r="AD1138" s="107"/>
      <c r="AE1138" s="107"/>
      <c r="AF1138" s="107"/>
      <c r="AG1138" s="107"/>
      <c r="AH1138" s="107"/>
      <c r="AI1138" s="111"/>
      <c r="AJ1138" s="111"/>
      <c r="AK1138" s="111"/>
      <c r="AL1138" s="111"/>
      <c r="AM1138" s="112"/>
      <c r="AN1138" s="112"/>
      <c r="AO1138" s="5"/>
      <c r="AP1138" s="112"/>
      <c r="AQ1138" s="5"/>
      <c r="AR1138" s="5"/>
      <c r="AS1138" s="5"/>
      <c r="AT1138" s="5"/>
      <c r="AU1138" s="112"/>
      <c r="AV1138" s="112"/>
    </row>
    <row r="1139" spans="1:48">
      <c r="A1139" s="107"/>
      <c r="B1139" s="107"/>
      <c r="C1139" s="107"/>
      <c r="D1139" s="113"/>
      <c r="E1139" s="107"/>
      <c r="F1139" s="109"/>
      <c r="G1139" s="109"/>
      <c r="H1139" s="107"/>
      <c r="I1139" s="109"/>
      <c r="J1139" s="107"/>
      <c r="K1139" s="107"/>
      <c r="L1139" s="107"/>
      <c r="M1139" s="109"/>
      <c r="N1139" s="108"/>
      <c r="O1139" s="107"/>
      <c r="P1139" s="107"/>
      <c r="Q1139" s="107"/>
      <c r="R1139" s="109"/>
      <c r="S1139" s="107"/>
      <c r="T1139" s="107"/>
      <c r="U1139" s="110"/>
      <c r="V1139" s="110"/>
      <c r="W1139" s="107"/>
      <c r="X1139" s="107"/>
      <c r="Y1139" s="107"/>
      <c r="Z1139" s="107"/>
      <c r="AA1139" s="107"/>
      <c r="AB1139" s="107"/>
      <c r="AC1139" s="107"/>
      <c r="AD1139" s="107"/>
      <c r="AE1139" s="107"/>
      <c r="AF1139" s="107"/>
      <c r="AG1139" s="107"/>
      <c r="AH1139" s="107"/>
      <c r="AI1139" s="111"/>
      <c r="AJ1139" s="111"/>
      <c r="AK1139" s="111"/>
      <c r="AL1139" s="111"/>
      <c r="AM1139" s="112"/>
      <c r="AN1139" s="112"/>
      <c r="AO1139" s="5"/>
      <c r="AP1139" s="112"/>
      <c r="AQ1139" s="5"/>
      <c r="AR1139" s="5"/>
      <c r="AS1139" s="5"/>
      <c r="AT1139" s="5"/>
      <c r="AU1139" s="112"/>
      <c r="AV1139" s="112"/>
    </row>
    <row r="1140" spans="1:48">
      <c r="A1140" s="107"/>
      <c r="B1140" s="107"/>
      <c r="C1140" s="107"/>
      <c r="D1140" s="113"/>
      <c r="E1140" s="107"/>
      <c r="F1140" s="109"/>
      <c r="G1140" s="109"/>
      <c r="H1140" s="107"/>
      <c r="I1140" s="109"/>
      <c r="J1140" s="107"/>
      <c r="K1140" s="107"/>
      <c r="L1140" s="107"/>
      <c r="M1140" s="109"/>
      <c r="N1140" s="108"/>
      <c r="O1140" s="107"/>
      <c r="P1140" s="107"/>
      <c r="Q1140" s="107"/>
      <c r="R1140" s="109"/>
      <c r="S1140" s="107"/>
      <c r="T1140" s="107"/>
      <c r="U1140" s="110"/>
      <c r="V1140" s="110"/>
      <c r="W1140" s="107"/>
      <c r="X1140" s="107"/>
      <c r="Y1140" s="107"/>
      <c r="Z1140" s="107"/>
      <c r="AA1140" s="107"/>
      <c r="AB1140" s="107"/>
      <c r="AC1140" s="107"/>
      <c r="AD1140" s="107"/>
      <c r="AE1140" s="107"/>
      <c r="AF1140" s="107"/>
      <c r="AG1140" s="107"/>
      <c r="AH1140" s="107"/>
      <c r="AI1140" s="111"/>
      <c r="AJ1140" s="111"/>
      <c r="AK1140" s="111"/>
      <c r="AL1140" s="111"/>
      <c r="AM1140" s="112"/>
      <c r="AN1140" s="112"/>
      <c r="AO1140" s="5"/>
      <c r="AP1140" s="112"/>
      <c r="AQ1140" s="5"/>
      <c r="AR1140" s="5"/>
      <c r="AS1140" s="5"/>
      <c r="AT1140" s="5"/>
      <c r="AU1140" s="112"/>
      <c r="AV1140" s="112"/>
    </row>
    <row r="1141" spans="1:48">
      <c r="A1141" s="107"/>
      <c r="B1141" s="107"/>
      <c r="C1141" s="107"/>
      <c r="D1141" s="113"/>
      <c r="E1141" s="107"/>
      <c r="F1141" s="109"/>
      <c r="G1141" s="109"/>
      <c r="H1141" s="107"/>
      <c r="I1141" s="109"/>
      <c r="J1141" s="107"/>
      <c r="K1141" s="107"/>
      <c r="L1141" s="107"/>
      <c r="M1141" s="109"/>
      <c r="N1141" s="108"/>
      <c r="O1141" s="107"/>
      <c r="P1141" s="107"/>
      <c r="Q1141" s="107"/>
      <c r="R1141" s="109"/>
      <c r="S1141" s="107"/>
      <c r="T1141" s="107"/>
      <c r="U1141" s="110"/>
      <c r="V1141" s="110"/>
      <c r="W1141" s="107"/>
      <c r="X1141" s="107"/>
      <c r="Y1141" s="107"/>
      <c r="Z1141" s="107"/>
      <c r="AA1141" s="107"/>
      <c r="AB1141" s="107"/>
      <c r="AC1141" s="107"/>
      <c r="AD1141" s="107"/>
      <c r="AE1141" s="107"/>
      <c r="AF1141" s="107"/>
      <c r="AG1141" s="107"/>
      <c r="AH1141" s="107"/>
      <c r="AI1141" s="111"/>
      <c r="AJ1141" s="111"/>
      <c r="AK1141" s="111"/>
      <c r="AL1141" s="111"/>
      <c r="AM1141" s="112"/>
      <c r="AN1141" s="112"/>
      <c r="AO1141" s="5"/>
      <c r="AP1141" s="112"/>
      <c r="AQ1141" s="5"/>
      <c r="AR1141" s="5"/>
      <c r="AS1141" s="5"/>
      <c r="AT1141" s="5"/>
      <c r="AU1141" s="112"/>
      <c r="AV1141" s="112"/>
    </row>
    <row r="1142" spans="1:48">
      <c r="A1142" s="107"/>
      <c r="B1142" s="107"/>
      <c r="C1142" s="107"/>
      <c r="D1142" s="113"/>
      <c r="E1142" s="107"/>
      <c r="F1142" s="109"/>
      <c r="G1142" s="109"/>
      <c r="H1142" s="107"/>
      <c r="I1142" s="109"/>
      <c r="J1142" s="107"/>
      <c r="K1142" s="107"/>
      <c r="L1142" s="107"/>
      <c r="M1142" s="109"/>
      <c r="N1142" s="108"/>
      <c r="O1142" s="107"/>
      <c r="P1142" s="107"/>
      <c r="Q1142" s="107"/>
      <c r="R1142" s="109"/>
      <c r="S1142" s="107"/>
      <c r="T1142" s="107"/>
      <c r="U1142" s="110"/>
      <c r="V1142" s="110"/>
      <c r="W1142" s="107"/>
      <c r="X1142" s="107"/>
      <c r="Y1142" s="107"/>
      <c r="Z1142" s="107"/>
      <c r="AA1142" s="107"/>
      <c r="AB1142" s="107"/>
      <c r="AC1142" s="107"/>
      <c r="AD1142" s="107"/>
      <c r="AE1142" s="107"/>
      <c r="AF1142" s="107"/>
      <c r="AG1142" s="107"/>
      <c r="AH1142" s="107"/>
      <c r="AI1142" s="111"/>
      <c r="AJ1142" s="111"/>
      <c r="AK1142" s="111"/>
      <c r="AL1142" s="111"/>
      <c r="AM1142" s="112"/>
      <c r="AN1142" s="112"/>
      <c r="AO1142" s="5"/>
      <c r="AP1142" s="112"/>
      <c r="AQ1142" s="5"/>
      <c r="AR1142" s="5"/>
      <c r="AS1142" s="5"/>
      <c r="AT1142" s="5"/>
      <c r="AU1142" s="112"/>
      <c r="AV1142" s="112"/>
    </row>
    <row r="1143" spans="1:48">
      <c r="A1143" s="107"/>
      <c r="B1143" s="107"/>
      <c r="C1143" s="107"/>
      <c r="D1143" s="113"/>
      <c r="E1143" s="107"/>
      <c r="F1143" s="109"/>
      <c r="G1143" s="109"/>
      <c r="H1143" s="107"/>
      <c r="I1143" s="109"/>
      <c r="J1143" s="107"/>
      <c r="K1143" s="107"/>
      <c r="L1143" s="107"/>
      <c r="M1143" s="109"/>
      <c r="N1143" s="108"/>
      <c r="O1143" s="107"/>
      <c r="P1143" s="107"/>
      <c r="Q1143" s="107"/>
      <c r="R1143" s="109"/>
      <c r="S1143" s="107"/>
      <c r="T1143" s="107"/>
      <c r="U1143" s="110"/>
      <c r="V1143" s="110"/>
      <c r="W1143" s="107"/>
      <c r="X1143" s="107"/>
      <c r="Y1143" s="107"/>
      <c r="Z1143" s="107"/>
      <c r="AA1143" s="107"/>
      <c r="AB1143" s="107"/>
      <c r="AC1143" s="107"/>
      <c r="AD1143" s="107"/>
      <c r="AE1143" s="107"/>
      <c r="AF1143" s="107"/>
      <c r="AG1143" s="107"/>
      <c r="AH1143" s="107"/>
      <c r="AI1143" s="111"/>
      <c r="AJ1143" s="111"/>
      <c r="AK1143" s="111"/>
      <c r="AL1143" s="111"/>
      <c r="AM1143" s="112"/>
      <c r="AN1143" s="112"/>
      <c r="AO1143" s="5"/>
      <c r="AP1143" s="112"/>
      <c r="AQ1143" s="5"/>
      <c r="AR1143" s="5"/>
      <c r="AS1143" s="5"/>
      <c r="AT1143" s="5"/>
      <c r="AU1143" s="112"/>
      <c r="AV1143" s="112"/>
    </row>
    <row r="1144" spans="1:48">
      <c r="A1144" s="107"/>
      <c r="B1144" s="107"/>
      <c r="C1144" s="107"/>
      <c r="D1144" s="113"/>
      <c r="E1144" s="107"/>
      <c r="F1144" s="109"/>
      <c r="G1144" s="109"/>
      <c r="H1144" s="107"/>
      <c r="I1144" s="109"/>
      <c r="J1144" s="107"/>
      <c r="K1144" s="107"/>
      <c r="L1144" s="107"/>
      <c r="M1144" s="109"/>
      <c r="N1144" s="108"/>
      <c r="O1144" s="107"/>
      <c r="P1144" s="107"/>
      <c r="Q1144" s="107"/>
      <c r="R1144" s="109"/>
      <c r="S1144" s="107"/>
      <c r="T1144" s="107"/>
      <c r="U1144" s="110"/>
      <c r="V1144" s="110"/>
      <c r="W1144" s="107"/>
      <c r="X1144" s="107"/>
      <c r="Y1144" s="107"/>
      <c r="Z1144" s="107"/>
      <c r="AA1144" s="107"/>
      <c r="AB1144" s="107"/>
      <c r="AC1144" s="107"/>
      <c r="AD1144" s="107"/>
      <c r="AE1144" s="107"/>
      <c r="AF1144" s="107"/>
      <c r="AG1144" s="107"/>
      <c r="AH1144" s="107"/>
      <c r="AI1144" s="111"/>
      <c r="AJ1144" s="111"/>
      <c r="AK1144" s="111"/>
      <c r="AL1144" s="111"/>
      <c r="AM1144" s="112"/>
      <c r="AN1144" s="112"/>
      <c r="AO1144" s="5"/>
      <c r="AP1144" s="112"/>
      <c r="AQ1144" s="5"/>
      <c r="AR1144" s="5"/>
      <c r="AS1144" s="5"/>
      <c r="AT1144" s="5"/>
      <c r="AU1144" s="112"/>
      <c r="AV1144" s="112"/>
    </row>
    <row r="1145" spans="1:48">
      <c r="A1145" s="107"/>
      <c r="B1145" s="107"/>
      <c r="C1145" s="107"/>
      <c r="D1145" s="113"/>
      <c r="E1145" s="107"/>
      <c r="F1145" s="109"/>
      <c r="G1145" s="109"/>
      <c r="H1145" s="107"/>
      <c r="I1145" s="109"/>
      <c r="J1145" s="107"/>
      <c r="K1145" s="107"/>
      <c r="L1145" s="107"/>
      <c r="M1145" s="109"/>
      <c r="N1145" s="108"/>
      <c r="O1145" s="107"/>
      <c r="P1145" s="107"/>
      <c r="Q1145" s="107"/>
      <c r="R1145" s="109"/>
      <c r="S1145" s="107"/>
      <c r="T1145" s="107"/>
      <c r="U1145" s="110"/>
      <c r="V1145" s="110"/>
      <c r="W1145" s="107"/>
      <c r="X1145" s="107"/>
      <c r="Y1145" s="107"/>
      <c r="Z1145" s="107"/>
      <c r="AA1145" s="107"/>
      <c r="AB1145" s="107"/>
      <c r="AC1145" s="107"/>
      <c r="AD1145" s="107"/>
      <c r="AE1145" s="107"/>
      <c r="AF1145" s="107"/>
      <c r="AG1145" s="107"/>
      <c r="AH1145" s="107"/>
      <c r="AI1145" s="111"/>
      <c r="AJ1145" s="111"/>
      <c r="AK1145" s="111"/>
      <c r="AL1145" s="111"/>
      <c r="AM1145" s="112"/>
      <c r="AN1145" s="112"/>
      <c r="AO1145" s="5"/>
      <c r="AP1145" s="112"/>
      <c r="AQ1145" s="5"/>
      <c r="AR1145" s="5"/>
      <c r="AS1145" s="5"/>
      <c r="AT1145" s="5"/>
      <c r="AU1145" s="112"/>
      <c r="AV1145" s="112"/>
    </row>
    <row r="1146" spans="1:48">
      <c r="A1146" s="107"/>
      <c r="B1146" s="107"/>
      <c r="C1146" s="107"/>
      <c r="D1146" s="113"/>
      <c r="E1146" s="107"/>
      <c r="F1146" s="109"/>
      <c r="G1146" s="109"/>
      <c r="H1146" s="107"/>
      <c r="I1146" s="109"/>
      <c r="J1146" s="107"/>
      <c r="K1146" s="107"/>
      <c r="L1146" s="107"/>
      <c r="M1146" s="109"/>
      <c r="N1146" s="108"/>
      <c r="O1146" s="107"/>
      <c r="P1146" s="107"/>
      <c r="Q1146" s="107"/>
      <c r="R1146" s="109"/>
      <c r="S1146" s="107"/>
      <c r="T1146" s="107"/>
      <c r="U1146" s="110"/>
      <c r="V1146" s="110"/>
      <c r="W1146" s="107"/>
      <c r="X1146" s="107"/>
      <c r="Y1146" s="107"/>
      <c r="Z1146" s="107"/>
      <c r="AA1146" s="107"/>
      <c r="AB1146" s="107"/>
      <c r="AC1146" s="107"/>
      <c r="AD1146" s="107"/>
      <c r="AE1146" s="107"/>
      <c r="AF1146" s="107"/>
      <c r="AG1146" s="107"/>
      <c r="AH1146" s="107"/>
      <c r="AI1146" s="111"/>
      <c r="AJ1146" s="111"/>
      <c r="AK1146" s="111"/>
      <c r="AL1146" s="111"/>
      <c r="AM1146" s="112"/>
      <c r="AN1146" s="112"/>
      <c r="AO1146" s="5"/>
      <c r="AP1146" s="112"/>
      <c r="AQ1146" s="5"/>
      <c r="AR1146" s="5"/>
      <c r="AS1146" s="5"/>
      <c r="AT1146" s="5"/>
      <c r="AU1146" s="112"/>
      <c r="AV1146" s="112"/>
    </row>
    <row r="1147" spans="1:48">
      <c r="A1147" s="107"/>
      <c r="B1147" s="107"/>
      <c r="C1147" s="107"/>
      <c r="D1147" s="113"/>
      <c r="E1147" s="107"/>
      <c r="F1147" s="109"/>
      <c r="G1147" s="109"/>
      <c r="H1147" s="107"/>
      <c r="I1147" s="109"/>
      <c r="J1147" s="107"/>
      <c r="K1147" s="107"/>
      <c r="L1147" s="107"/>
      <c r="M1147" s="109"/>
      <c r="N1147" s="108"/>
      <c r="O1147" s="107"/>
      <c r="P1147" s="107"/>
      <c r="Q1147" s="107"/>
      <c r="R1147" s="109"/>
      <c r="S1147" s="107"/>
      <c r="T1147" s="107"/>
      <c r="U1147" s="110"/>
      <c r="V1147" s="110"/>
      <c r="W1147" s="107"/>
      <c r="X1147" s="107"/>
      <c r="Y1147" s="107"/>
      <c r="Z1147" s="107"/>
      <c r="AA1147" s="107"/>
      <c r="AB1147" s="107"/>
      <c r="AC1147" s="107"/>
      <c r="AD1147" s="107"/>
      <c r="AE1147" s="107"/>
      <c r="AF1147" s="107"/>
      <c r="AG1147" s="107"/>
      <c r="AH1147" s="107"/>
      <c r="AI1147" s="111"/>
      <c r="AJ1147" s="111"/>
      <c r="AK1147" s="111"/>
      <c r="AL1147" s="111"/>
      <c r="AM1147" s="112"/>
      <c r="AN1147" s="112"/>
      <c r="AO1147" s="5"/>
      <c r="AP1147" s="112"/>
      <c r="AQ1147" s="5"/>
      <c r="AR1147" s="5"/>
      <c r="AS1147" s="5"/>
      <c r="AT1147" s="5"/>
      <c r="AU1147" s="112"/>
      <c r="AV1147" s="112"/>
    </row>
    <row r="1148" spans="1:48">
      <c r="A1148" s="107"/>
      <c r="B1148" s="107"/>
      <c r="C1148" s="107"/>
      <c r="D1148" s="113"/>
      <c r="E1148" s="107"/>
      <c r="F1148" s="109"/>
      <c r="G1148" s="109"/>
      <c r="H1148" s="107"/>
      <c r="I1148" s="109"/>
      <c r="J1148" s="107"/>
      <c r="K1148" s="107"/>
      <c r="L1148" s="107"/>
      <c r="M1148" s="109"/>
      <c r="N1148" s="108"/>
      <c r="O1148" s="107"/>
      <c r="P1148" s="107"/>
      <c r="Q1148" s="107"/>
      <c r="R1148" s="109"/>
      <c r="S1148" s="107"/>
      <c r="T1148" s="107"/>
      <c r="U1148" s="110"/>
      <c r="V1148" s="110"/>
      <c r="W1148" s="107"/>
      <c r="X1148" s="107"/>
      <c r="Y1148" s="107"/>
      <c r="Z1148" s="107"/>
      <c r="AA1148" s="107"/>
      <c r="AB1148" s="107"/>
      <c r="AC1148" s="107"/>
      <c r="AD1148" s="107"/>
      <c r="AE1148" s="107"/>
      <c r="AF1148" s="107"/>
      <c r="AG1148" s="107"/>
      <c r="AH1148" s="107"/>
      <c r="AI1148" s="111"/>
      <c r="AJ1148" s="111"/>
      <c r="AK1148" s="111"/>
      <c r="AL1148" s="111"/>
      <c r="AM1148" s="112"/>
      <c r="AN1148" s="112"/>
      <c r="AO1148" s="5"/>
      <c r="AP1148" s="112"/>
      <c r="AQ1148" s="5"/>
      <c r="AR1148" s="5"/>
      <c r="AS1148" s="5"/>
      <c r="AT1148" s="5"/>
      <c r="AU1148" s="112"/>
      <c r="AV1148" s="112"/>
    </row>
    <row r="1149" spans="1:48">
      <c r="A1149" s="107"/>
      <c r="B1149" s="107"/>
      <c r="C1149" s="107"/>
      <c r="D1149" s="113"/>
      <c r="E1149" s="107"/>
      <c r="F1149" s="109"/>
      <c r="G1149" s="109"/>
      <c r="H1149" s="107"/>
      <c r="I1149" s="109"/>
      <c r="J1149" s="107"/>
      <c r="K1149" s="107"/>
      <c r="L1149" s="107"/>
      <c r="M1149" s="109"/>
      <c r="N1149" s="108"/>
      <c r="O1149" s="107"/>
      <c r="P1149" s="107"/>
      <c r="Q1149" s="107"/>
      <c r="R1149" s="109"/>
      <c r="S1149" s="107"/>
      <c r="T1149" s="107"/>
      <c r="U1149" s="110"/>
      <c r="V1149" s="110"/>
      <c r="W1149" s="107"/>
      <c r="X1149" s="107"/>
      <c r="Y1149" s="107"/>
      <c r="Z1149" s="107"/>
      <c r="AA1149" s="107"/>
      <c r="AB1149" s="107"/>
      <c r="AC1149" s="107"/>
      <c r="AD1149" s="107"/>
      <c r="AE1149" s="107"/>
      <c r="AF1149" s="107"/>
      <c r="AG1149" s="107"/>
      <c r="AH1149" s="107"/>
      <c r="AI1149" s="111"/>
      <c r="AJ1149" s="111"/>
      <c r="AK1149" s="111"/>
      <c r="AL1149" s="111"/>
      <c r="AM1149" s="112"/>
      <c r="AN1149" s="112"/>
      <c r="AO1149" s="5"/>
      <c r="AP1149" s="112"/>
      <c r="AQ1149" s="5"/>
      <c r="AR1149" s="5"/>
      <c r="AS1149" s="5"/>
      <c r="AT1149" s="5"/>
      <c r="AU1149" s="112"/>
      <c r="AV1149" s="112"/>
    </row>
    <row r="1150" spans="1:48">
      <c r="A1150" s="107"/>
      <c r="B1150" s="107"/>
      <c r="C1150" s="107"/>
      <c r="D1150" s="113"/>
      <c r="E1150" s="107"/>
      <c r="F1150" s="109"/>
      <c r="G1150" s="109"/>
      <c r="H1150" s="107"/>
      <c r="I1150" s="109"/>
      <c r="J1150" s="107"/>
      <c r="K1150" s="107"/>
      <c r="L1150" s="107"/>
      <c r="M1150" s="109"/>
      <c r="N1150" s="108"/>
      <c r="O1150" s="107"/>
      <c r="P1150" s="107"/>
      <c r="Q1150" s="107"/>
      <c r="R1150" s="109"/>
      <c r="S1150" s="107"/>
      <c r="T1150" s="107"/>
      <c r="U1150" s="110"/>
      <c r="V1150" s="110"/>
      <c r="W1150" s="107"/>
      <c r="X1150" s="107"/>
      <c r="Y1150" s="107"/>
      <c r="Z1150" s="107"/>
      <c r="AA1150" s="107"/>
      <c r="AB1150" s="107"/>
      <c r="AC1150" s="107"/>
      <c r="AD1150" s="107"/>
      <c r="AE1150" s="107"/>
      <c r="AF1150" s="107"/>
      <c r="AG1150" s="107"/>
      <c r="AH1150" s="107"/>
      <c r="AI1150" s="111"/>
      <c r="AJ1150" s="111"/>
      <c r="AK1150" s="111"/>
      <c r="AL1150" s="111"/>
      <c r="AM1150" s="112"/>
      <c r="AN1150" s="112"/>
      <c r="AO1150" s="5"/>
      <c r="AP1150" s="112"/>
      <c r="AQ1150" s="5"/>
      <c r="AR1150" s="5"/>
      <c r="AS1150" s="5"/>
      <c r="AT1150" s="5"/>
      <c r="AU1150" s="112"/>
      <c r="AV1150" s="112"/>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4177"/>
  <sheetViews>
    <sheetView topLeftCell="H1" workbookViewId="0">
      <pane ySplit="1" topLeftCell="A4144" activePane="bottomLeft" state="frozen"/>
      <selection pane="bottomLeft" activeCell="B3" sqref="B3"/>
    </sheetView>
  </sheetViews>
  <sheetFormatPr defaultColWidth="12.5703125" defaultRowHeight="15.75" customHeight="1"/>
  <cols>
    <col min="9" max="9" width="35.7109375" customWidth="1"/>
    <col min="13" max="13" width="22.42578125" customWidth="1"/>
    <col min="14" max="14" width="23" customWidth="1"/>
    <col min="24" max="25" width="42.42578125" customWidth="1"/>
  </cols>
  <sheetData>
    <row r="1" spans="1:25">
      <c r="A1" s="8" t="s">
        <v>1215</v>
      </c>
      <c r="B1" s="9" t="s">
        <v>29</v>
      </c>
      <c r="C1" s="9" t="s">
        <v>1216</v>
      </c>
      <c r="D1" s="9" t="s">
        <v>10</v>
      </c>
      <c r="E1" s="9" t="s">
        <v>40</v>
      </c>
      <c r="F1" s="9" t="s">
        <v>1217</v>
      </c>
      <c r="G1" s="9" t="s">
        <v>1218</v>
      </c>
      <c r="H1" s="9" t="s">
        <v>1219</v>
      </c>
      <c r="I1" s="9" t="s">
        <v>1220</v>
      </c>
      <c r="J1" s="9" t="s">
        <v>43</v>
      </c>
      <c r="K1" s="9" t="s">
        <v>1221</v>
      </c>
      <c r="L1" s="9" t="s">
        <v>1222</v>
      </c>
      <c r="M1" s="9" t="s">
        <v>1223</v>
      </c>
      <c r="N1" s="9" t="s">
        <v>1224</v>
      </c>
      <c r="O1" s="8" t="s">
        <v>1225</v>
      </c>
      <c r="P1" s="8" t="s">
        <v>1226</v>
      </c>
      <c r="Q1" s="8" t="s">
        <v>1227</v>
      </c>
      <c r="R1" s="8" t="s">
        <v>1228</v>
      </c>
      <c r="S1" s="8" t="s">
        <v>20</v>
      </c>
      <c r="T1" s="8" t="s">
        <v>1229</v>
      </c>
      <c r="U1" s="8" t="s">
        <v>1230</v>
      </c>
      <c r="V1" s="8" t="s">
        <v>1231</v>
      </c>
      <c r="W1" s="8" t="s">
        <v>1232</v>
      </c>
      <c r="X1" s="8" t="s">
        <v>21</v>
      </c>
      <c r="Y1" s="8" t="s">
        <v>1233</v>
      </c>
    </row>
    <row r="2" spans="1:25">
      <c r="A2" s="10" t="s">
        <v>48</v>
      </c>
      <c r="B2" s="11"/>
      <c r="C2" s="10" t="s">
        <v>83</v>
      </c>
      <c r="D2" s="10" t="s">
        <v>1234</v>
      </c>
      <c r="E2" s="10" t="s">
        <v>66</v>
      </c>
      <c r="F2" s="10" t="s">
        <v>1235</v>
      </c>
      <c r="G2" s="10" t="s">
        <v>1236</v>
      </c>
      <c r="H2" s="10" t="s">
        <v>1237</v>
      </c>
      <c r="I2" s="10" t="s">
        <v>1238</v>
      </c>
      <c r="J2" s="10" t="s">
        <v>55</v>
      </c>
      <c r="K2" s="10" t="s">
        <v>1239</v>
      </c>
      <c r="L2" s="10" t="s">
        <v>1240</v>
      </c>
      <c r="M2" s="10">
        <v>-3.7281568890000001</v>
      </c>
      <c r="N2" s="10">
        <v>-38.510175349999997</v>
      </c>
      <c r="O2" s="10" t="s">
        <v>125</v>
      </c>
      <c r="P2" s="10" t="s">
        <v>1241</v>
      </c>
      <c r="Q2" s="10"/>
      <c r="R2" s="10">
        <v>1564.2</v>
      </c>
      <c r="S2" s="10" t="s">
        <v>1242</v>
      </c>
      <c r="T2" s="10" t="s">
        <v>1243</v>
      </c>
      <c r="U2" s="12">
        <v>45820</v>
      </c>
      <c r="V2" s="13"/>
      <c r="W2" s="13"/>
      <c r="X2" s="11" t="s">
        <v>1244</v>
      </c>
      <c r="Y2" s="11"/>
    </row>
    <row r="3" spans="1:25">
      <c r="A3" s="10" t="s">
        <v>57</v>
      </c>
      <c r="B3" s="11"/>
      <c r="C3" s="10" t="s">
        <v>83</v>
      </c>
      <c r="D3" s="10" t="s">
        <v>1234</v>
      </c>
      <c r="E3" s="10" t="s">
        <v>66</v>
      </c>
      <c r="F3" s="10" t="s">
        <v>1235</v>
      </c>
      <c r="G3" s="10" t="s">
        <v>1236</v>
      </c>
      <c r="H3" s="10" t="s">
        <v>1237</v>
      </c>
      <c r="I3" s="10" t="s">
        <v>1245</v>
      </c>
      <c r="J3" s="10" t="s">
        <v>1246</v>
      </c>
      <c r="K3" s="10" t="s">
        <v>1239</v>
      </c>
      <c r="L3" s="10" t="s">
        <v>1240</v>
      </c>
      <c r="M3" s="10">
        <v>-3.7281568890000001</v>
      </c>
      <c r="N3" s="10">
        <v>-38.510175349999997</v>
      </c>
      <c r="O3" s="10" t="s">
        <v>125</v>
      </c>
      <c r="P3" s="10" t="s">
        <v>1241</v>
      </c>
      <c r="Q3" s="10"/>
      <c r="R3" s="10">
        <v>376.2</v>
      </c>
      <c r="S3" s="10" t="s">
        <v>1242</v>
      </c>
      <c r="T3" s="10" t="s">
        <v>1243</v>
      </c>
      <c r="U3" s="12">
        <v>45820</v>
      </c>
      <c r="V3" s="13"/>
      <c r="W3" s="13"/>
      <c r="X3" s="11" t="s">
        <v>1244</v>
      </c>
      <c r="Y3" s="11"/>
    </row>
    <row r="4" spans="1:25">
      <c r="A4" s="10" t="s">
        <v>59</v>
      </c>
      <c r="B4" s="11"/>
      <c r="C4" s="10" t="s">
        <v>83</v>
      </c>
      <c r="D4" s="10" t="s">
        <v>1234</v>
      </c>
      <c r="E4" s="10" t="s">
        <v>66</v>
      </c>
      <c r="F4" s="10" t="s">
        <v>1235</v>
      </c>
      <c r="G4" s="10" t="s">
        <v>1236</v>
      </c>
      <c r="H4" s="10" t="s">
        <v>1237</v>
      </c>
      <c r="I4" s="10" t="s">
        <v>1247</v>
      </c>
      <c r="J4" s="10" t="s">
        <v>1246</v>
      </c>
      <c r="K4" s="10" t="s">
        <v>1239</v>
      </c>
      <c r="L4" s="10" t="s">
        <v>1240</v>
      </c>
      <c r="M4" s="10">
        <v>-3.7281568890000001</v>
      </c>
      <c r="N4" s="10">
        <v>-38.510175349999997</v>
      </c>
      <c r="O4" s="10" t="s">
        <v>125</v>
      </c>
      <c r="P4" s="10" t="s">
        <v>1241</v>
      </c>
      <c r="Q4" s="10"/>
      <c r="R4" s="10">
        <v>376.2</v>
      </c>
      <c r="S4" s="10" t="s">
        <v>1242</v>
      </c>
      <c r="T4" s="10" t="s">
        <v>1243</v>
      </c>
      <c r="U4" s="12">
        <v>45820</v>
      </c>
      <c r="V4" s="13"/>
      <c r="W4" s="13"/>
      <c r="X4" s="11" t="s">
        <v>1244</v>
      </c>
      <c r="Y4" s="11"/>
    </row>
    <row r="5" spans="1:25">
      <c r="A5" s="10" t="s">
        <v>61</v>
      </c>
      <c r="B5" s="11"/>
      <c r="C5" s="10" t="s">
        <v>83</v>
      </c>
      <c r="D5" s="10" t="s">
        <v>1234</v>
      </c>
      <c r="E5" s="10" t="s">
        <v>66</v>
      </c>
      <c r="F5" s="10" t="s">
        <v>1235</v>
      </c>
      <c r="G5" s="10" t="s">
        <v>1236</v>
      </c>
      <c r="H5" s="10" t="s">
        <v>1237</v>
      </c>
      <c r="I5" s="10" t="s">
        <v>1248</v>
      </c>
      <c r="J5" s="10" t="s">
        <v>1246</v>
      </c>
      <c r="K5" s="10" t="s">
        <v>1239</v>
      </c>
      <c r="L5" s="10" t="s">
        <v>1240</v>
      </c>
      <c r="M5" s="10">
        <v>-3.7281568890000001</v>
      </c>
      <c r="N5" s="10">
        <v>-38.510175349999997</v>
      </c>
      <c r="O5" s="10" t="s">
        <v>125</v>
      </c>
      <c r="P5" s="10" t="s">
        <v>1241</v>
      </c>
      <c r="Q5" s="10"/>
      <c r="R5" s="10">
        <v>376.2</v>
      </c>
      <c r="S5" s="10" t="s">
        <v>1242</v>
      </c>
      <c r="T5" s="10" t="s">
        <v>1243</v>
      </c>
      <c r="U5" s="12">
        <v>45820</v>
      </c>
      <c r="V5" s="13"/>
      <c r="W5" s="13"/>
      <c r="X5" s="11" t="s">
        <v>1244</v>
      </c>
      <c r="Y5" s="11"/>
    </row>
    <row r="6" spans="1:25">
      <c r="A6" s="10" t="s">
        <v>63</v>
      </c>
      <c r="B6" s="11"/>
      <c r="C6" s="10" t="s">
        <v>83</v>
      </c>
      <c r="D6" s="10" t="s">
        <v>1234</v>
      </c>
      <c r="E6" s="10" t="s">
        <v>66</v>
      </c>
      <c r="F6" s="10" t="s">
        <v>1235</v>
      </c>
      <c r="G6" s="10" t="s">
        <v>1236</v>
      </c>
      <c r="H6" s="10" t="s">
        <v>1237</v>
      </c>
      <c r="I6" s="10" t="s">
        <v>1249</v>
      </c>
      <c r="J6" s="10" t="s">
        <v>1246</v>
      </c>
      <c r="K6" s="10" t="s">
        <v>1239</v>
      </c>
      <c r="L6" s="10" t="s">
        <v>1240</v>
      </c>
      <c r="M6" s="10">
        <v>-3.7281568890000001</v>
      </c>
      <c r="N6" s="10">
        <v>-38.510175349999997</v>
      </c>
      <c r="O6" s="10" t="s">
        <v>125</v>
      </c>
      <c r="P6" s="10" t="s">
        <v>1241</v>
      </c>
      <c r="Q6" s="10"/>
      <c r="R6" s="10">
        <v>376.2</v>
      </c>
      <c r="S6" s="10" t="s">
        <v>1242</v>
      </c>
      <c r="T6" s="10" t="s">
        <v>1243</v>
      </c>
      <c r="U6" s="12">
        <v>45820</v>
      </c>
      <c r="V6" s="13"/>
      <c r="W6" s="13"/>
      <c r="X6" s="11" t="s">
        <v>1244</v>
      </c>
      <c r="Y6" s="11"/>
    </row>
    <row r="7" spans="1:25">
      <c r="A7" s="10" t="s">
        <v>65</v>
      </c>
      <c r="B7" s="11"/>
      <c r="C7" s="10" t="s">
        <v>85</v>
      </c>
      <c r="D7" s="10" t="s">
        <v>1234</v>
      </c>
      <c r="E7" s="10" t="s">
        <v>66</v>
      </c>
      <c r="F7" s="10" t="s">
        <v>1250</v>
      </c>
      <c r="G7" s="10" t="s">
        <v>1251</v>
      </c>
      <c r="H7" s="10" t="s">
        <v>1252</v>
      </c>
      <c r="I7" s="10" t="s">
        <v>1253</v>
      </c>
      <c r="J7" s="10" t="s">
        <v>55</v>
      </c>
      <c r="K7" s="10" t="s">
        <v>1254</v>
      </c>
      <c r="L7" s="10" t="s">
        <v>1255</v>
      </c>
      <c r="M7" s="10">
        <v>-3.7316557499999998</v>
      </c>
      <c r="N7" s="10">
        <v>-38.566913120000002</v>
      </c>
      <c r="O7" s="10" t="s">
        <v>122</v>
      </c>
      <c r="P7" s="10" t="s">
        <v>1241</v>
      </c>
      <c r="Q7" s="10"/>
      <c r="R7" s="10">
        <v>1564.2</v>
      </c>
      <c r="S7" s="10" t="s">
        <v>1256</v>
      </c>
      <c r="T7" s="10" t="s">
        <v>1243</v>
      </c>
      <c r="U7" s="12">
        <v>45819</v>
      </c>
      <c r="V7" s="13"/>
      <c r="W7" s="13"/>
      <c r="X7" s="11" t="s">
        <v>1257</v>
      </c>
      <c r="Y7" s="11"/>
    </row>
    <row r="8" spans="1:25">
      <c r="A8" s="10" t="s">
        <v>69</v>
      </c>
      <c r="B8" s="11"/>
      <c r="C8" s="10" t="s">
        <v>85</v>
      </c>
      <c r="D8" s="10" t="s">
        <v>1234</v>
      </c>
      <c r="E8" s="10" t="s">
        <v>66</v>
      </c>
      <c r="F8" s="10" t="s">
        <v>1250</v>
      </c>
      <c r="G8" s="10" t="s">
        <v>1251</v>
      </c>
      <c r="H8" s="10" t="s">
        <v>1252</v>
      </c>
      <c r="I8" s="10" t="s">
        <v>1258</v>
      </c>
      <c r="J8" s="10" t="s">
        <v>1246</v>
      </c>
      <c r="K8" s="10" t="s">
        <v>1254</v>
      </c>
      <c r="L8" s="10" t="s">
        <v>1255</v>
      </c>
      <c r="M8" s="10">
        <v>-3.7316557499999998</v>
      </c>
      <c r="N8" s="10">
        <v>-38.566913120000002</v>
      </c>
      <c r="O8" s="10" t="s">
        <v>122</v>
      </c>
      <c r="P8" s="10" t="s">
        <v>1241</v>
      </c>
      <c r="Q8" s="10"/>
      <c r="R8" s="10">
        <v>376.2</v>
      </c>
      <c r="S8" s="10" t="s">
        <v>1256</v>
      </c>
      <c r="T8" s="10" t="s">
        <v>1243</v>
      </c>
      <c r="U8" s="12">
        <v>45819</v>
      </c>
      <c r="V8" s="11"/>
      <c r="W8" s="13"/>
      <c r="X8" s="11" t="s">
        <v>1257</v>
      </c>
      <c r="Y8" s="11"/>
    </row>
    <row r="9" spans="1:25">
      <c r="A9" s="10" t="s">
        <v>73</v>
      </c>
      <c r="B9" s="11"/>
      <c r="C9" s="10" t="s">
        <v>85</v>
      </c>
      <c r="D9" s="10" t="s">
        <v>1234</v>
      </c>
      <c r="E9" s="10" t="s">
        <v>66</v>
      </c>
      <c r="F9" s="10" t="s">
        <v>1250</v>
      </c>
      <c r="G9" s="10" t="s">
        <v>1251</v>
      </c>
      <c r="H9" s="10" t="s">
        <v>1252</v>
      </c>
      <c r="I9" s="10" t="s">
        <v>1259</v>
      </c>
      <c r="J9" s="10" t="s">
        <v>1246</v>
      </c>
      <c r="K9" s="10" t="s">
        <v>1254</v>
      </c>
      <c r="L9" s="10" t="s">
        <v>1255</v>
      </c>
      <c r="M9" s="10">
        <v>-3.7316557499999998</v>
      </c>
      <c r="N9" s="10">
        <v>-38.566913120000002</v>
      </c>
      <c r="O9" s="10" t="s">
        <v>122</v>
      </c>
      <c r="P9" s="10" t="s">
        <v>1241</v>
      </c>
      <c r="Q9" s="10"/>
      <c r="R9" s="10">
        <v>376.2</v>
      </c>
      <c r="S9" s="10" t="s">
        <v>1256</v>
      </c>
      <c r="T9" s="10" t="s">
        <v>1243</v>
      </c>
      <c r="U9" s="14">
        <v>45819</v>
      </c>
      <c r="V9" s="11"/>
      <c r="W9" s="11"/>
      <c r="X9" s="11" t="s">
        <v>1257</v>
      </c>
      <c r="Y9" s="11"/>
    </row>
    <row r="10" spans="1:25">
      <c r="A10" s="10" t="s">
        <v>80</v>
      </c>
      <c r="B10" s="11"/>
      <c r="C10" s="10" t="s">
        <v>85</v>
      </c>
      <c r="D10" s="10" t="s">
        <v>1234</v>
      </c>
      <c r="E10" s="10" t="s">
        <v>66</v>
      </c>
      <c r="F10" s="10" t="s">
        <v>1250</v>
      </c>
      <c r="G10" s="10" t="s">
        <v>1251</v>
      </c>
      <c r="H10" s="10" t="s">
        <v>1252</v>
      </c>
      <c r="I10" s="10" t="s">
        <v>1260</v>
      </c>
      <c r="J10" s="10" t="s">
        <v>1246</v>
      </c>
      <c r="K10" s="10" t="s">
        <v>1254</v>
      </c>
      <c r="L10" s="10" t="s">
        <v>1255</v>
      </c>
      <c r="M10" s="10">
        <v>-3.7316557499999998</v>
      </c>
      <c r="N10" s="10">
        <v>-38.566913120000002</v>
      </c>
      <c r="O10" s="10" t="s">
        <v>122</v>
      </c>
      <c r="P10" s="10" t="s">
        <v>1241</v>
      </c>
      <c r="Q10" s="10"/>
      <c r="R10" s="10">
        <v>376.2</v>
      </c>
      <c r="S10" s="10" t="s">
        <v>1256</v>
      </c>
      <c r="T10" s="10" t="s">
        <v>1243</v>
      </c>
      <c r="U10" s="14">
        <v>45819</v>
      </c>
      <c r="V10" s="11"/>
      <c r="W10" s="11"/>
      <c r="X10" s="11" t="s">
        <v>1257</v>
      </c>
      <c r="Y10" s="11"/>
    </row>
    <row r="11" spans="1:25">
      <c r="A11" s="10" t="s">
        <v>81</v>
      </c>
      <c r="B11" s="11"/>
      <c r="C11" s="10" t="s">
        <v>85</v>
      </c>
      <c r="D11" s="10" t="s">
        <v>1234</v>
      </c>
      <c r="E11" s="10" t="s">
        <v>66</v>
      </c>
      <c r="F11" s="10" t="s">
        <v>1261</v>
      </c>
      <c r="G11" s="10" t="s">
        <v>1251</v>
      </c>
      <c r="H11" s="10" t="s">
        <v>1262</v>
      </c>
      <c r="I11" s="10" t="s">
        <v>1263</v>
      </c>
      <c r="J11" s="10" t="s">
        <v>1246</v>
      </c>
      <c r="K11" s="10" t="s">
        <v>1254</v>
      </c>
      <c r="L11" s="10" t="s">
        <v>1255</v>
      </c>
      <c r="M11" s="10">
        <v>-3.7316557499999998</v>
      </c>
      <c r="N11" s="10">
        <v>-38.566913120000002</v>
      </c>
      <c r="O11" s="10" t="s">
        <v>122</v>
      </c>
      <c r="P11" s="10" t="s">
        <v>1241</v>
      </c>
      <c r="Q11" s="10"/>
      <c r="R11" s="10">
        <v>376.2</v>
      </c>
      <c r="S11" s="10" t="s">
        <v>1256</v>
      </c>
      <c r="T11" s="10" t="s">
        <v>1243</v>
      </c>
      <c r="U11" s="14">
        <v>45819</v>
      </c>
      <c r="V11" s="11"/>
      <c r="W11" s="11"/>
      <c r="X11" s="11" t="s">
        <v>1257</v>
      </c>
      <c r="Y11" s="11"/>
    </row>
    <row r="12" spans="1:25">
      <c r="A12" s="10" t="s">
        <v>82</v>
      </c>
      <c r="B12" s="11"/>
      <c r="C12" s="10" t="s">
        <v>85</v>
      </c>
      <c r="D12" s="10" t="s">
        <v>1234</v>
      </c>
      <c r="E12" s="10" t="s">
        <v>66</v>
      </c>
      <c r="F12" s="10" t="s">
        <v>1261</v>
      </c>
      <c r="G12" s="10" t="s">
        <v>1251</v>
      </c>
      <c r="H12" s="10" t="s">
        <v>1262</v>
      </c>
      <c r="I12" s="10" t="s">
        <v>1264</v>
      </c>
      <c r="J12" s="10" t="s">
        <v>1246</v>
      </c>
      <c r="K12" s="10" t="s">
        <v>1254</v>
      </c>
      <c r="L12" s="10" t="s">
        <v>1255</v>
      </c>
      <c r="M12" s="10">
        <v>-3.7316557499999998</v>
      </c>
      <c r="N12" s="10">
        <v>-38.566913120000002</v>
      </c>
      <c r="O12" s="10" t="s">
        <v>122</v>
      </c>
      <c r="P12" s="10" t="s">
        <v>1241</v>
      </c>
      <c r="Q12" s="10"/>
      <c r="R12" s="10">
        <v>376.2</v>
      </c>
      <c r="S12" s="10" t="s">
        <v>1242</v>
      </c>
      <c r="T12" s="10" t="s">
        <v>1243</v>
      </c>
      <c r="U12" s="14">
        <v>45819</v>
      </c>
      <c r="V12" s="11"/>
      <c r="W12" s="11"/>
      <c r="X12" s="11" t="s">
        <v>1244</v>
      </c>
      <c r="Y12" s="11"/>
    </row>
    <row r="13" spans="1:25">
      <c r="A13" s="10" t="s">
        <v>84</v>
      </c>
      <c r="B13" s="11"/>
      <c r="C13" s="10" t="s">
        <v>85</v>
      </c>
      <c r="D13" s="10" t="s">
        <v>1234</v>
      </c>
      <c r="E13" s="10" t="s">
        <v>66</v>
      </c>
      <c r="F13" s="10" t="s">
        <v>1261</v>
      </c>
      <c r="G13" s="10" t="s">
        <v>1251</v>
      </c>
      <c r="H13" s="10" t="s">
        <v>1262</v>
      </c>
      <c r="I13" s="10" t="s">
        <v>1265</v>
      </c>
      <c r="J13" s="10" t="s">
        <v>1246</v>
      </c>
      <c r="K13" s="10" t="s">
        <v>1254</v>
      </c>
      <c r="L13" s="10" t="s">
        <v>1255</v>
      </c>
      <c r="M13" s="10">
        <v>-3.7316557499999998</v>
      </c>
      <c r="N13" s="10">
        <v>-38.566913120000002</v>
      </c>
      <c r="O13" s="10" t="s">
        <v>122</v>
      </c>
      <c r="P13" s="10" t="s">
        <v>1241</v>
      </c>
      <c r="Q13" s="10"/>
      <c r="R13" s="10">
        <v>376.2</v>
      </c>
      <c r="S13" s="10" t="s">
        <v>1242</v>
      </c>
      <c r="T13" s="10" t="s">
        <v>1243</v>
      </c>
      <c r="U13" s="14">
        <v>45819</v>
      </c>
      <c r="V13" s="11"/>
      <c r="W13" s="11"/>
      <c r="X13" s="11" t="s">
        <v>1244</v>
      </c>
      <c r="Y13" s="11"/>
    </row>
    <row r="14" spans="1:25">
      <c r="A14" s="10" t="s">
        <v>86</v>
      </c>
      <c r="B14" s="11"/>
      <c r="C14" s="10" t="s">
        <v>85</v>
      </c>
      <c r="D14" s="10" t="s">
        <v>1234</v>
      </c>
      <c r="E14" s="10" t="s">
        <v>66</v>
      </c>
      <c r="F14" s="10" t="s">
        <v>1261</v>
      </c>
      <c r="G14" s="10" t="s">
        <v>1251</v>
      </c>
      <c r="H14" s="10" t="s">
        <v>1262</v>
      </c>
      <c r="I14" s="10" t="s">
        <v>1266</v>
      </c>
      <c r="J14" s="10" t="s">
        <v>1246</v>
      </c>
      <c r="K14" s="10" t="s">
        <v>1254</v>
      </c>
      <c r="L14" s="10" t="s">
        <v>1255</v>
      </c>
      <c r="M14" s="10">
        <v>-3.7316557499999998</v>
      </c>
      <c r="N14" s="10">
        <v>-38.566913120000002</v>
      </c>
      <c r="O14" s="10" t="s">
        <v>122</v>
      </c>
      <c r="P14" s="10" t="s">
        <v>1241</v>
      </c>
      <c r="Q14" s="10"/>
      <c r="R14" s="10">
        <v>376.2</v>
      </c>
      <c r="S14" s="10" t="s">
        <v>1242</v>
      </c>
      <c r="T14" s="10" t="s">
        <v>1243</v>
      </c>
      <c r="U14" s="14">
        <v>45819</v>
      </c>
      <c r="V14" s="11"/>
      <c r="W14" s="11"/>
      <c r="X14" s="11" t="s">
        <v>1244</v>
      </c>
      <c r="Y14" s="11"/>
    </row>
    <row r="15" spans="1:25">
      <c r="A15" s="10" t="s">
        <v>89</v>
      </c>
      <c r="B15" s="11"/>
      <c r="C15" s="10" t="s">
        <v>85</v>
      </c>
      <c r="D15" s="10" t="s">
        <v>1234</v>
      </c>
      <c r="E15" s="10" t="s">
        <v>66</v>
      </c>
      <c r="F15" s="10" t="s">
        <v>1261</v>
      </c>
      <c r="G15" s="10" t="s">
        <v>1251</v>
      </c>
      <c r="H15" s="10" t="s">
        <v>1262</v>
      </c>
      <c r="I15" s="10" t="s">
        <v>1267</v>
      </c>
      <c r="J15" s="10" t="s">
        <v>1246</v>
      </c>
      <c r="K15" s="10" t="s">
        <v>1254</v>
      </c>
      <c r="L15" s="10" t="s">
        <v>1255</v>
      </c>
      <c r="M15" s="10">
        <v>-3.7316557499999998</v>
      </c>
      <c r="N15" s="10">
        <v>-38.566913120000002</v>
      </c>
      <c r="O15" s="10" t="s">
        <v>122</v>
      </c>
      <c r="P15" s="10" t="s">
        <v>1241</v>
      </c>
      <c r="Q15" s="10"/>
      <c r="R15" s="10">
        <v>376.2</v>
      </c>
      <c r="S15" s="10" t="s">
        <v>1242</v>
      </c>
      <c r="T15" s="10" t="s">
        <v>1243</v>
      </c>
      <c r="U15" s="14">
        <v>45819</v>
      </c>
      <c r="V15" s="11"/>
      <c r="W15" s="11"/>
      <c r="X15" s="11" t="s">
        <v>1244</v>
      </c>
      <c r="Y15" s="11"/>
    </row>
    <row r="16" spans="1:25">
      <c r="A16" s="10" t="s">
        <v>92</v>
      </c>
      <c r="B16" s="11"/>
      <c r="C16" s="10" t="s">
        <v>85</v>
      </c>
      <c r="D16" s="10" t="s">
        <v>1234</v>
      </c>
      <c r="E16" s="10" t="s">
        <v>66</v>
      </c>
      <c r="F16" s="10" t="s">
        <v>1261</v>
      </c>
      <c r="G16" s="10" t="s">
        <v>1251</v>
      </c>
      <c r="H16" s="10" t="s">
        <v>1262</v>
      </c>
      <c r="I16" s="10" t="s">
        <v>1268</v>
      </c>
      <c r="J16" s="10" t="s">
        <v>1246</v>
      </c>
      <c r="K16" s="10" t="s">
        <v>1254</v>
      </c>
      <c r="L16" s="10" t="s">
        <v>1255</v>
      </c>
      <c r="M16" s="10">
        <v>-3.7316557499999998</v>
      </c>
      <c r="N16" s="10">
        <v>-38.566913120000002</v>
      </c>
      <c r="O16" s="10" t="s">
        <v>122</v>
      </c>
      <c r="P16" s="10" t="s">
        <v>1241</v>
      </c>
      <c r="Q16" s="10"/>
      <c r="R16" s="10">
        <v>376.2</v>
      </c>
      <c r="S16" s="10" t="s">
        <v>1242</v>
      </c>
      <c r="T16" s="10" t="s">
        <v>1243</v>
      </c>
      <c r="U16" s="14">
        <v>45819</v>
      </c>
      <c r="V16" s="11"/>
      <c r="W16" s="11"/>
      <c r="X16" s="11" t="s">
        <v>1244</v>
      </c>
      <c r="Y16" s="11"/>
    </row>
    <row r="17" spans="1:25">
      <c r="A17" s="10" t="s">
        <v>96</v>
      </c>
      <c r="B17" s="11"/>
      <c r="C17" s="10" t="s">
        <v>85</v>
      </c>
      <c r="D17" s="10" t="s">
        <v>1234</v>
      </c>
      <c r="E17" s="10" t="s">
        <v>66</v>
      </c>
      <c r="F17" s="10" t="s">
        <v>1261</v>
      </c>
      <c r="G17" s="10" t="s">
        <v>1251</v>
      </c>
      <c r="H17" s="10" t="s">
        <v>1262</v>
      </c>
      <c r="I17" s="10" t="s">
        <v>1269</v>
      </c>
      <c r="J17" s="10" t="s">
        <v>1270</v>
      </c>
      <c r="K17" s="10" t="s">
        <v>1254</v>
      </c>
      <c r="L17" s="10" t="s">
        <v>1255</v>
      </c>
      <c r="M17" s="10">
        <v>-3.7316557499999998</v>
      </c>
      <c r="N17" s="10">
        <v>-38.566913120000002</v>
      </c>
      <c r="O17" s="10" t="s">
        <v>122</v>
      </c>
      <c r="P17" s="10" t="s">
        <v>1241</v>
      </c>
      <c r="Q17" s="10"/>
      <c r="R17" s="10">
        <v>1029.5999999999999</v>
      </c>
      <c r="S17" s="10" t="s">
        <v>1242</v>
      </c>
      <c r="T17" s="10" t="s">
        <v>1243</v>
      </c>
      <c r="U17" s="14">
        <v>45819</v>
      </c>
      <c r="V17" s="11"/>
      <c r="W17" s="11"/>
      <c r="X17" s="11" t="s">
        <v>1244</v>
      </c>
      <c r="Y17" s="11"/>
    </row>
    <row r="18" spans="1:25">
      <c r="A18" s="10" t="s">
        <v>98</v>
      </c>
      <c r="B18" s="11"/>
      <c r="C18" s="10" t="s">
        <v>85</v>
      </c>
      <c r="D18" s="10" t="s">
        <v>1234</v>
      </c>
      <c r="E18" s="10" t="s">
        <v>66</v>
      </c>
      <c r="F18" s="10" t="s">
        <v>1261</v>
      </c>
      <c r="G18" s="10" t="s">
        <v>1251</v>
      </c>
      <c r="H18" s="10" t="s">
        <v>1262</v>
      </c>
      <c r="I18" s="10" t="s">
        <v>1271</v>
      </c>
      <c r="J18" s="10" t="s">
        <v>1246</v>
      </c>
      <c r="K18" s="10" t="s">
        <v>1254</v>
      </c>
      <c r="L18" s="10" t="s">
        <v>1255</v>
      </c>
      <c r="M18" s="10">
        <v>-3.7316557499999998</v>
      </c>
      <c r="N18" s="10">
        <v>-38.566913120000002</v>
      </c>
      <c r="O18" s="10" t="s">
        <v>122</v>
      </c>
      <c r="P18" s="10" t="s">
        <v>1241</v>
      </c>
      <c r="Q18" s="10"/>
      <c r="R18" s="10">
        <v>376.2</v>
      </c>
      <c r="S18" s="10" t="s">
        <v>1242</v>
      </c>
      <c r="T18" s="10" t="s">
        <v>1243</v>
      </c>
      <c r="U18" s="14">
        <v>45819</v>
      </c>
      <c r="V18" s="11"/>
      <c r="W18" s="11"/>
      <c r="X18" s="11" t="s">
        <v>1244</v>
      </c>
      <c r="Y18" s="11"/>
    </row>
    <row r="19" spans="1:25">
      <c r="A19" s="10" t="s">
        <v>100</v>
      </c>
      <c r="B19" s="11"/>
      <c r="C19" s="10" t="s">
        <v>85</v>
      </c>
      <c r="D19" s="10" t="s">
        <v>1234</v>
      </c>
      <c r="E19" s="10" t="s">
        <v>66</v>
      </c>
      <c r="F19" s="10" t="s">
        <v>1261</v>
      </c>
      <c r="G19" s="10" t="s">
        <v>1251</v>
      </c>
      <c r="H19" s="10" t="s">
        <v>1262</v>
      </c>
      <c r="I19" s="10" t="s">
        <v>1272</v>
      </c>
      <c r="J19" s="10" t="s">
        <v>1246</v>
      </c>
      <c r="K19" s="10" t="s">
        <v>1254</v>
      </c>
      <c r="L19" s="10" t="s">
        <v>1255</v>
      </c>
      <c r="M19" s="10">
        <v>-3.7316557499999998</v>
      </c>
      <c r="N19" s="10">
        <v>-38.566913120000002</v>
      </c>
      <c r="O19" s="10" t="s">
        <v>122</v>
      </c>
      <c r="P19" s="10" t="s">
        <v>1241</v>
      </c>
      <c r="Q19" s="10"/>
      <c r="R19" s="10">
        <v>376.2</v>
      </c>
      <c r="S19" s="10" t="s">
        <v>1242</v>
      </c>
      <c r="T19" s="10" t="s">
        <v>1243</v>
      </c>
      <c r="U19" s="14">
        <v>45819</v>
      </c>
      <c r="V19" s="11"/>
      <c r="W19" s="11"/>
      <c r="X19" s="11" t="s">
        <v>1244</v>
      </c>
      <c r="Y19" s="11"/>
    </row>
    <row r="20" spans="1:25">
      <c r="A20" s="10" t="s">
        <v>102</v>
      </c>
      <c r="B20" s="11"/>
      <c r="C20" s="10" t="s">
        <v>85</v>
      </c>
      <c r="D20" s="10" t="s">
        <v>1234</v>
      </c>
      <c r="E20" s="10" t="s">
        <v>66</v>
      </c>
      <c r="F20" s="10" t="s">
        <v>1261</v>
      </c>
      <c r="G20" s="10" t="s">
        <v>1251</v>
      </c>
      <c r="H20" s="10" t="s">
        <v>1262</v>
      </c>
      <c r="I20" s="10" t="s">
        <v>1273</v>
      </c>
      <c r="J20" s="10" t="s">
        <v>1246</v>
      </c>
      <c r="K20" s="10" t="s">
        <v>1254</v>
      </c>
      <c r="L20" s="10" t="s">
        <v>1255</v>
      </c>
      <c r="M20" s="10">
        <v>-3.7316557499999998</v>
      </c>
      <c r="N20" s="10">
        <v>-38.566913120000002</v>
      </c>
      <c r="O20" s="10" t="s">
        <v>122</v>
      </c>
      <c r="P20" s="10" t="s">
        <v>1241</v>
      </c>
      <c r="Q20" s="10"/>
      <c r="R20" s="10">
        <v>376.2</v>
      </c>
      <c r="S20" s="10" t="s">
        <v>1242</v>
      </c>
      <c r="T20" s="10" t="s">
        <v>1243</v>
      </c>
      <c r="U20" s="14">
        <v>45819</v>
      </c>
      <c r="V20" s="11"/>
      <c r="W20" s="11"/>
      <c r="X20" s="11" t="s">
        <v>1244</v>
      </c>
      <c r="Y20" s="11"/>
    </row>
    <row r="21" spans="1:25">
      <c r="A21" s="10" t="s">
        <v>103</v>
      </c>
      <c r="B21" s="11"/>
      <c r="C21" s="10" t="s">
        <v>85</v>
      </c>
      <c r="D21" s="10" t="s">
        <v>1234</v>
      </c>
      <c r="E21" s="10" t="s">
        <v>66</v>
      </c>
      <c r="F21" s="10" t="s">
        <v>1261</v>
      </c>
      <c r="G21" s="10" t="s">
        <v>1251</v>
      </c>
      <c r="H21" s="10" t="s">
        <v>1262</v>
      </c>
      <c r="I21" s="10" t="s">
        <v>1274</v>
      </c>
      <c r="J21" s="10" t="s">
        <v>1246</v>
      </c>
      <c r="K21" s="10" t="s">
        <v>1254</v>
      </c>
      <c r="L21" s="10" t="s">
        <v>1255</v>
      </c>
      <c r="M21" s="10">
        <v>-3.7316557499999998</v>
      </c>
      <c r="N21" s="10">
        <v>-38.566913120000002</v>
      </c>
      <c r="O21" s="10" t="s">
        <v>122</v>
      </c>
      <c r="P21" s="10" t="s">
        <v>1241</v>
      </c>
      <c r="Q21" s="10"/>
      <c r="R21" s="10">
        <v>376.2</v>
      </c>
      <c r="S21" s="10" t="s">
        <v>1256</v>
      </c>
      <c r="T21" s="10" t="s">
        <v>1243</v>
      </c>
      <c r="U21" s="14">
        <v>45819</v>
      </c>
      <c r="V21" s="11"/>
      <c r="W21" s="11"/>
      <c r="X21" s="11" t="s">
        <v>1257</v>
      </c>
      <c r="Y21" s="11"/>
    </row>
    <row r="22" spans="1:25">
      <c r="A22" s="10" t="s">
        <v>106</v>
      </c>
      <c r="B22" s="11"/>
      <c r="C22" s="10" t="s">
        <v>85</v>
      </c>
      <c r="D22" s="10" t="s">
        <v>1234</v>
      </c>
      <c r="E22" s="10" t="s">
        <v>66</v>
      </c>
      <c r="F22" s="10" t="s">
        <v>1261</v>
      </c>
      <c r="G22" s="10" t="s">
        <v>1251</v>
      </c>
      <c r="H22" s="10" t="s">
        <v>1262</v>
      </c>
      <c r="I22" s="10" t="s">
        <v>1275</v>
      </c>
      <c r="J22" s="10" t="s">
        <v>1246</v>
      </c>
      <c r="K22" s="10" t="s">
        <v>1254</v>
      </c>
      <c r="L22" s="10" t="s">
        <v>1255</v>
      </c>
      <c r="M22" s="10">
        <v>-3.7316557499999998</v>
      </c>
      <c r="N22" s="10">
        <v>-38.566913120000002</v>
      </c>
      <c r="O22" s="10" t="s">
        <v>122</v>
      </c>
      <c r="P22" s="10" t="s">
        <v>1241</v>
      </c>
      <c r="Q22" s="10"/>
      <c r="R22" s="10">
        <v>376.2</v>
      </c>
      <c r="S22" s="10" t="s">
        <v>1256</v>
      </c>
      <c r="T22" s="10" t="s">
        <v>1243</v>
      </c>
      <c r="U22" s="14">
        <v>45819</v>
      </c>
      <c r="V22" s="11"/>
      <c r="W22" s="11"/>
      <c r="X22" s="11" t="s">
        <v>1257</v>
      </c>
      <c r="Y22" s="11"/>
    </row>
    <row r="23" spans="1:25">
      <c r="A23" s="10" t="s">
        <v>107</v>
      </c>
      <c r="B23" s="11"/>
      <c r="C23" s="10" t="s">
        <v>85</v>
      </c>
      <c r="D23" s="10" t="s">
        <v>1234</v>
      </c>
      <c r="E23" s="10" t="s">
        <v>66</v>
      </c>
      <c r="F23" s="10" t="s">
        <v>1261</v>
      </c>
      <c r="G23" s="10" t="s">
        <v>1251</v>
      </c>
      <c r="H23" s="10" t="s">
        <v>1262</v>
      </c>
      <c r="I23" s="10" t="s">
        <v>1276</v>
      </c>
      <c r="J23" s="10" t="s">
        <v>1246</v>
      </c>
      <c r="K23" s="10" t="s">
        <v>1254</v>
      </c>
      <c r="L23" s="10" t="s">
        <v>1255</v>
      </c>
      <c r="M23" s="10">
        <v>-3.7316557499999998</v>
      </c>
      <c r="N23" s="10">
        <v>-38.566913120000002</v>
      </c>
      <c r="O23" s="10" t="s">
        <v>122</v>
      </c>
      <c r="P23" s="10" t="s">
        <v>1241</v>
      </c>
      <c r="Q23" s="10"/>
      <c r="R23" s="10">
        <v>376.2</v>
      </c>
      <c r="S23" s="10" t="s">
        <v>1256</v>
      </c>
      <c r="T23" s="10" t="s">
        <v>1243</v>
      </c>
      <c r="U23" s="14">
        <v>45819</v>
      </c>
      <c r="V23" s="11"/>
      <c r="W23" s="11"/>
      <c r="X23" s="11" t="s">
        <v>1257</v>
      </c>
      <c r="Y23" s="11"/>
    </row>
    <row r="24" spans="1:25">
      <c r="A24" s="10" t="s">
        <v>108</v>
      </c>
      <c r="B24" s="11"/>
      <c r="C24" s="10" t="s">
        <v>85</v>
      </c>
      <c r="D24" s="10" t="s">
        <v>1234</v>
      </c>
      <c r="E24" s="10" t="s">
        <v>66</v>
      </c>
      <c r="F24" s="10" t="s">
        <v>1261</v>
      </c>
      <c r="G24" s="10" t="s">
        <v>1251</v>
      </c>
      <c r="H24" s="10" t="s">
        <v>1262</v>
      </c>
      <c r="I24" s="10" t="s">
        <v>1277</v>
      </c>
      <c r="J24" s="10" t="s">
        <v>1246</v>
      </c>
      <c r="K24" s="10" t="s">
        <v>1254</v>
      </c>
      <c r="L24" s="10" t="s">
        <v>1255</v>
      </c>
      <c r="M24" s="10">
        <v>-3.7316557499999998</v>
      </c>
      <c r="N24" s="10">
        <v>-38.566913120000002</v>
      </c>
      <c r="O24" s="10" t="s">
        <v>122</v>
      </c>
      <c r="P24" s="10" t="s">
        <v>1241</v>
      </c>
      <c r="Q24" s="10"/>
      <c r="R24" s="10">
        <v>376.2</v>
      </c>
      <c r="S24" s="10" t="s">
        <v>1256</v>
      </c>
      <c r="T24" s="10" t="s">
        <v>1243</v>
      </c>
      <c r="U24" s="14">
        <v>45819</v>
      </c>
      <c r="V24" s="11"/>
      <c r="W24" s="11"/>
      <c r="X24" s="11" t="s">
        <v>1257</v>
      </c>
      <c r="Y24" s="11"/>
    </row>
    <row r="25" spans="1:25">
      <c r="A25" s="10" t="s">
        <v>111</v>
      </c>
      <c r="B25" s="11"/>
      <c r="C25" s="10" t="s">
        <v>85</v>
      </c>
      <c r="D25" s="10" t="s">
        <v>1234</v>
      </c>
      <c r="E25" s="10" t="s">
        <v>66</v>
      </c>
      <c r="F25" s="10" t="s">
        <v>1261</v>
      </c>
      <c r="G25" s="10" t="s">
        <v>1251</v>
      </c>
      <c r="H25" s="10" t="s">
        <v>1262</v>
      </c>
      <c r="I25" s="10" t="s">
        <v>1278</v>
      </c>
      <c r="J25" s="10" t="s">
        <v>1246</v>
      </c>
      <c r="K25" s="10" t="s">
        <v>1254</v>
      </c>
      <c r="L25" s="10" t="s">
        <v>1255</v>
      </c>
      <c r="M25" s="10">
        <v>-3.7316557499999998</v>
      </c>
      <c r="N25" s="10">
        <v>-38.566913120000002</v>
      </c>
      <c r="O25" s="10" t="s">
        <v>122</v>
      </c>
      <c r="P25" s="10" t="s">
        <v>1241</v>
      </c>
      <c r="Q25" s="10"/>
      <c r="R25" s="10">
        <v>376.2</v>
      </c>
      <c r="S25" s="10" t="s">
        <v>1256</v>
      </c>
      <c r="T25" s="10" t="s">
        <v>1243</v>
      </c>
      <c r="U25" s="14">
        <v>45819</v>
      </c>
      <c r="V25" s="11"/>
      <c r="W25" s="11"/>
      <c r="X25" s="11" t="s">
        <v>1257</v>
      </c>
      <c r="Y25" s="11"/>
    </row>
    <row r="26" spans="1:25">
      <c r="A26" s="10" t="s">
        <v>113</v>
      </c>
      <c r="B26" s="11"/>
      <c r="C26" s="10" t="s">
        <v>85</v>
      </c>
      <c r="D26" s="10" t="s">
        <v>1234</v>
      </c>
      <c r="E26" s="10" t="s">
        <v>66</v>
      </c>
      <c r="F26" s="10" t="s">
        <v>1261</v>
      </c>
      <c r="G26" s="10" t="s">
        <v>1251</v>
      </c>
      <c r="H26" s="10" t="s">
        <v>1262</v>
      </c>
      <c r="I26" s="10" t="s">
        <v>1279</v>
      </c>
      <c r="J26" s="10" t="s">
        <v>1246</v>
      </c>
      <c r="K26" s="10" t="s">
        <v>1254</v>
      </c>
      <c r="L26" s="10" t="s">
        <v>1255</v>
      </c>
      <c r="M26" s="10">
        <v>-3.7316557499999998</v>
      </c>
      <c r="N26" s="10">
        <v>-38.566913120000002</v>
      </c>
      <c r="O26" s="10" t="s">
        <v>122</v>
      </c>
      <c r="P26" s="10" t="s">
        <v>1241</v>
      </c>
      <c r="Q26" s="10"/>
      <c r="R26" s="10">
        <v>376.2</v>
      </c>
      <c r="S26" s="10" t="s">
        <v>1256</v>
      </c>
      <c r="T26" s="10" t="s">
        <v>1243</v>
      </c>
      <c r="U26" s="14">
        <v>45819</v>
      </c>
      <c r="V26" s="11"/>
      <c r="W26" s="11"/>
      <c r="X26" s="11" t="s">
        <v>1257</v>
      </c>
      <c r="Y26" s="11"/>
    </row>
    <row r="27" spans="1:25">
      <c r="A27" s="10" t="s">
        <v>115</v>
      </c>
      <c r="B27" s="11"/>
      <c r="C27" s="10" t="s">
        <v>118</v>
      </c>
      <c r="D27" s="10" t="s">
        <v>1234</v>
      </c>
      <c r="E27" s="10" t="s">
        <v>66</v>
      </c>
      <c r="F27" s="10" t="s">
        <v>1261</v>
      </c>
      <c r="G27" s="10" t="s">
        <v>1236</v>
      </c>
      <c r="H27" s="10" t="s">
        <v>1280</v>
      </c>
      <c r="I27" s="10" t="s">
        <v>1281</v>
      </c>
      <c r="J27" s="10" t="s">
        <v>55</v>
      </c>
      <c r="K27" s="10" t="s">
        <v>1282</v>
      </c>
      <c r="L27" s="10" t="s">
        <v>1283</v>
      </c>
      <c r="M27" s="10">
        <v>-3.8137416540000002</v>
      </c>
      <c r="N27" s="10">
        <v>-38.531466700000003</v>
      </c>
      <c r="O27" s="10" t="s">
        <v>117</v>
      </c>
      <c r="P27" s="10" t="s">
        <v>1241</v>
      </c>
      <c r="Q27" s="10"/>
      <c r="R27" s="10">
        <v>1564.2</v>
      </c>
      <c r="S27" s="10" t="s">
        <v>1256</v>
      </c>
      <c r="T27" s="10" t="s">
        <v>1243</v>
      </c>
      <c r="U27" s="12">
        <v>45817</v>
      </c>
      <c r="V27" s="11"/>
      <c r="W27" s="11"/>
      <c r="X27" s="11" t="s">
        <v>1257</v>
      </c>
      <c r="Y27" s="11"/>
    </row>
    <row r="28" spans="1:25">
      <c r="A28" s="10" t="s">
        <v>117</v>
      </c>
      <c r="B28" s="11"/>
      <c r="C28" s="10" t="s">
        <v>118</v>
      </c>
      <c r="D28" s="10" t="s">
        <v>1234</v>
      </c>
      <c r="E28" s="10" t="s">
        <v>66</v>
      </c>
      <c r="F28" s="10" t="s">
        <v>1261</v>
      </c>
      <c r="G28" s="10" t="s">
        <v>1236</v>
      </c>
      <c r="H28" s="10" t="s">
        <v>1280</v>
      </c>
      <c r="I28" s="10" t="s">
        <v>1284</v>
      </c>
      <c r="J28" s="10" t="s">
        <v>1246</v>
      </c>
      <c r="K28" s="10" t="s">
        <v>1282</v>
      </c>
      <c r="L28" s="10" t="s">
        <v>1283</v>
      </c>
      <c r="M28" s="10">
        <v>-3.8137416540000002</v>
      </c>
      <c r="N28" s="10">
        <v>-38.531466700000003</v>
      </c>
      <c r="O28" s="10" t="s">
        <v>117</v>
      </c>
      <c r="P28" s="10" t="s">
        <v>1241</v>
      </c>
      <c r="Q28" s="10"/>
      <c r="R28" s="10">
        <v>376.2</v>
      </c>
      <c r="S28" s="10" t="s">
        <v>1256</v>
      </c>
      <c r="T28" s="10" t="s">
        <v>1243</v>
      </c>
      <c r="U28" s="12">
        <v>45817</v>
      </c>
      <c r="V28" s="11"/>
      <c r="W28" s="11"/>
      <c r="X28" s="11" t="s">
        <v>1257</v>
      </c>
      <c r="Y28" s="11"/>
    </row>
    <row r="29" spans="1:25">
      <c r="A29" s="10" t="s">
        <v>119</v>
      </c>
      <c r="B29" s="11"/>
      <c r="C29" s="10" t="s">
        <v>118</v>
      </c>
      <c r="D29" s="10" t="s">
        <v>1234</v>
      </c>
      <c r="E29" s="10" t="s">
        <v>66</v>
      </c>
      <c r="F29" s="10" t="s">
        <v>1261</v>
      </c>
      <c r="G29" s="10" t="s">
        <v>1236</v>
      </c>
      <c r="H29" s="10" t="s">
        <v>1280</v>
      </c>
      <c r="I29" s="10" t="s">
        <v>1285</v>
      </c>
      <c r="J29" s="10" t="s">
        <v>1246</v>
      </c>
      <c r="K29" s="10" t="s">
        <v>1282</v>
      </c>
      <c r="L29" s="10" t="s">
        <v>1283</v>
      </c>
      <c r="M29" s="10">
        <v>-3.8137416540000002</v>
      </c>
      <c r="N29" s="10">
        <v>-38.531466700000003</v>
      </c>
      <c r="O29" s="10" t="s">
        <v>117</v>
      </c>
      <c r="P29" s="10" t="s">
        <v>1241</v>
      </c>
      <c r="Q29" s="10"/>
      <c r="R29" s="10">
        <v>376.2</v>
      </c>
      <c r="S29" s="10" t="s">
        <v>1256</v>
      </c>
      <c r="T29" s="10" t="s">
        <v>1243</v>
      </c>
      <c r="U29" s="12">
        <v>45817</v>
      </c>
      <c r="V29" s="11"/>
      <c r="W29" s="11"/>
      <c r="X29" s="11" t="s">
        <v>1257</v>
      </c>
      <c r="Y29" s="11"/>
    </row>
    <row r="30" spans="1:25">
      <c r="A30" s="10" t="s">
        <v>120</v>
      </c>
      <c r="B30" s="11"/>
      <c r="C30" s="10" t="s">
        <v>118</v>
      </c>
      <c r="D30" s="10" t="s">
        <v>1234</v>
      </c>
      <c r="E30" s="10" t="s">
        <v>66</v>
      </c>
      <c r="F30" s="10" t="s">
        <v>1261</v>
      </c>
      <c r="G30" s="10" t="s">
        <v>1236</v>
      </c>
      <c r="H30" s="10" t="s">
        <v>1280</v>
      </c>
      <c r="I30" s="10" t="s">
        <v>1286</v>
      </c>
      <c r="J30" s="10" t="s">
        <v>1270</v>
      </c>
      <c r="K30" s="10" t="s">
        <v>1282</v>
      </c>
      <c r="L30" s="10" t="s">
        <v>1283</v>
      </c>
      <c r="M30" s="10">
        <v>-3.8137416540000002</v>
      </c>
      <c r="N30" s="10">
        <v>-38.531466700000003</v>
      </c>
      <c r="O30" s="10" t="s">
        <v>117</v>
      </c>
      <c r="P30" s="10" t="s">
        <v>1241</v>
      </c>
      <c r="Q30" s="10"/>
      <c r="R30" s="10">
        <v>1029.5999999999999</v>
      </c>
      <c r="S30" s="10" t="s">
        <v>1256</v>
      </c>
      <c r="T30" s="10" t="s">
        <v>1243</v>
      </c>
      <c r="U30" s="12">
        <v>45817</v>
      </c>
      <c r="V30" s="11"/>
      <c r="W30" s="11"/>
      <c r="X30" s="11" t="s">
        <v>1257</v>
      </c>
      <c r="Y30" s="11"/>
    </row>
    <row r="31" spans="1:25">
      <c r="A31" s="10" t="s">
        <v>122</v>
      </c>
      <c r="B31" s="11"/>
      <c r="C31" s="10" t="s">
        <v>118</v>
      </c>
      <c r="D31" s="10" t="s">
        <v>1234</v>
      </c>
      <c r="E31" s="10" t="s">
        <v>66</v>
      </c>
      <c r="F31" s="10" t="s">
        <v>1261</v>
      </c>
      <c r="G31" s="10" t="s">
        <v>1236</v>
      </c>
      <c r="H31" s="10" t="s">
        <v>1280</v>
      </c>
      <c r="I31" s="10" t="s">
        <v>1287</v>
      </c>
      <c r="J31" s="10" t="s">
        <v>1246</v>
      </c>
      <c r="K31" s="10" t="s">
        <v>1282</v>
      </c>
      <c r="L31" s="10" t="s">
        <v>1283</v>
      </c>
      <c r="M31" s="10">
        <v>-3.8137416540000002</v>
      </c>
      <c r="N31" s="10">
        <v>-38.531466700000003</v>
      </c>
      <c r="O31" s="10" t="s">
        <v>117</v>
      </c>
      <c r="P31" s="10" t="s">
        <v>1241</v>
      </c>
      <c r="Q31" s="10"/>
      <c r="R31" s="10">
        <v>376.2</v>
      </c>
      <c r="S31" s="10" t="s">
        <v>1256</v>
      </c>
      <c r="T31" s="10" t="s">
        <v>1243</v>
      </c>
      <c r="U31" s="12">
        <v>45817</v>
      </c>
      <c r="V31" s="11"/>
      <c r="W31" s="11"/>
      <c r="X31" s="11" t="s">
        <v>1257</v>
      </c>
      <c r="Y31" s="11"/>
    </row>
    <row r="32" spans="1:25">
      <c r="A32" s="10" t="s">
        <v>123</v>
      </c>
      <c r="B32" s="11"/>
      <c r="C32" s="10" t="s">
        <v>118</v>
      </c>
      <c r="D32" s="10" t="s">
        <v>1234</v>
      </c>
      <c r="E32" s="10" t="s">
        <v>66</v>
      </c>
      <c r="F32" s="10" t="s">
        <v>1261</v>
      </c>
      <c r="G32" s="10" t="s">
        <v>1236</v>
      </c>
      <c r="H32" s="10" t="s">
        <v>1280</v>
      </c>
      <c r="I32" s="10" t="s">
        <v>1288</v>
      </c>
      <c r="J32" s="10" t="s">
        <v>1246</v>
      </c>
      <c r="K32" s="10" t="s">
        <v>1282</v>
      </c>
      <c r="L32" s="10" t="s">
        <v>1283</v>
      </c>
      <c r="M32" s="10">
        <v>-3.8137416540000002</v>
      </c>
      <c r="N32" s="10">
        <v>-38.531466700000003</v>
      </c>
      <c r="O32" s="10" t="s">
        <v>117</v>
      </c>
      <c r="P32" s="10" t="s">
        <v>1241</v>
      </c>
      <c r="Q32" s="10"/>
      <c r="R32" s="10">
        <v>376.2</v>
      </c>
      <c r="S32" s="10" t="s">
        <v>1256</v>
      </c>
      <c r="T32" s="10" t="s">
        <v>1243</v>
      </c>
      <c r="U32" s="12">
        <v>45817</v>
      </c>
      <c r="V32" s="11"/>
      <c r="W32" s="11"/>
      <c r="X32" s="11" t="s">
        <v>1257</v>
      </c>
      <c r="Y32" s="11"/>
    </row>
    <row r="33" spans="1:25">
      <c r="A33" s="10" t="s">
        <v>125</v>
      </c>
      <c r="B33" s="11"/>
      <c r="C33" s="10" t="s">
        <v>118</v>
      </c>
      <c r="D33" s="10" t="s">
        <v>1234</v>
      </c>
      <c r="E33" s="10" t="s">
        <v>66</v>
      </c>
      <c r="F33" s="10" t="s">
        <v>1261</v>
      </c>
      <c r="G33" s="10" t="s">
        <v>1236</v>
      </c>
      <c r="H33" s="10" t="s">
        <v>1280</v>
      </c>
      <c r="I33" s="10" t="s">
        <v>1289</v>
      </c>
      <c r="J33" s="10" t="s">
        <v>1270</v>
      </c>
      <c r="K33" s="10" t="s">
        <v>1282</v>
      </c>
      <c r="L33" s="10" t="s">
        <v>1283</v>
      </c>
      <c r="M33" s="10">
        <v>-3.8137416540000002</v>
      </c>
      <c r="N33" s="10">
        <v>-38.531466700000003</v>
      </c>
      <c r="O33" s="10" t="s">
        <v>117</v>
      </c>
      <c r="P33" s="10" t="s">
        <v>1241</v>
      </c>
      <c r="Q33" s="10"/>
      <c r="R33" s="10">
        <v>1029.5999999999999</v>
      </c>
      <c r="S33" s="10" t="s">
        <v>1256</v>
      </c>
      <c r="T33" s="10" t="s">
        <v>1243</v>
      </c>
      <c r="U33" s="12">
        <v>45817</v>
      </c>
      <c r="V33" s="11"/>
      <c r="W33" s="11"/>
      <c r="X33" s="11" t="s">
        <v>1257</v>
      </c>
      <c r="Y33" s="11"/>
    </row>
    <row r="34" spans="1:25">
      <c r="A34" s="10" t="s">
        <v>126</v>
      </c>
      <c r="B34" s="11"/>
      <c r="C34" s="10" t="s">
        <v>118</v>
      </c>
      <c r="D34" s="10" t="s">
        <v>1234</v>
      </c>
      <c r="E34" s="10" t="s">
        <v>66</v>
      </c>
      <c r="F34" s="10" t="s">
        <v>1261</v>
      </c>
      <c r="G34" s="10" t="s">
        <v>1236</v>
      </c>
      <c r="H34" s="10" t="s">
        <v>1280</v>
      </c>
      <c r="I34" s="10" t="s">
        <v>1290</v>
      </c>
      <c r="J34" s="10" t="s">
        <v>1246</v>
      </c>
      <c r="K34" s="10" t="s">
        <v>1282</v>
      </c>
      <c r="L34" s="10" t="s">
        <v>1283</v>
      </c>
      <c r="M34" s="10">
        <v>-3.8137416540000002</v>
      </c>
      <c r="N34" s="10">
        <v>-38.531466700000003</v>
      </c>
      <c r="O34" s="10" t="s">
        <v>117</v>
      </c>
      <c r="P34" s="10" t="s">
        <v>1241</v>
      </c>
      <c r="Q34" s="10"/>
      <c r="R34" s="10">
        <v>376.2</v>
      </c>
      <c r="S34" s="10" t="s">
        <v>1256</v>
      </c>
      <c r="T34" s="10" t="s">
        <v>1243</v>
      </c>
      <c r="U34" s="12">
        <v>45817</v>
      </c>
      <c r="V34" s="11"/>
      <c r="W34" s="11"/>
      <c r="X34" s="11" t="s">
        <v>1257</v>
      </c>
      <c r="Y34" s="11"/>
    </row>
    <row r="35" spans="1:25">
      <c r="A35" s="10" t="s">
        <v>128</v>
      </c>
      <c r="B35" s="11"/>
      <c r="C35" s="10" t="s">
        <v>118</v>
      </c>
      <c r="D35" s="10" t="s">
        <v>1234</v>
      </c>
      <c r="E35" s="10" t="s">
        <v>66</v>
      </c>
      <c r="F35" s="10" t="s">
        <v>1261</v>
      </c>
      <c r="G35" s="10" t="s">
        <v>1236</v>
      </c>
      <c r="H35" s="10" t="s">
        <v>1280</v>
      </c>
      <c r="I35" s="10" t="s">
        <v>1291</v>
      </c>
      <c r="J35" s="10" t="s">
        <v>1246</v>
      </c>
      <c r="K35" s="10" t="s">
        <v>1282</v>
      </c>
      <c r="L35" s="10" t="s">
        <v>1283</v>
      </c>
      <c r="M35" s="10">
        <v>-3.8137416540000002</v>
      </c>
      <c r="N35" s="10">
        <v>-38.531466700000003</v>
      </c>
      <c r="O35" s="10" t="s">
        <v>117</v>
      </c>
      <c r="P35" s="10" t="s">
        <v>1241</v>
      </c>
      <c r="Q35" s="10"/>
      <c r="R35" s="10">
        <v>376.2</v>
      </c>
      <c r="S35" s="10" t="s">
        <v>1256</v>
      </c>
      <c r="T35" s="10" t="s">
        <v>1243</v>
      </c>
      <c r="U35" s="12">
        <v>45817</v>
      </c>
      <c r="V35" s="11"/>
      <c r="W35" s="11"/>
      <c r="X35" s="11" t="s">
        <v>1257</v>
      </c>
      <c r="Y35" s="11"/>
    </row>
    <row r="36" spans="1:25">
      <c r="A36" s="10" t="s">
        <v>130</v>
      </c>
      <c r="B36" s="11"/>
      <c r="C36" s="10" t="s">
        <v>118</v>
      </c>
      <c r="D36" s="10" t="s">
        <v>1234</v>
      </c>
      <c r="E36" s="10" t="s">
        <v>66</v>
      </c>
      <c r="F36" s="10" t="s">
        <v>1261</v>
      </c>
      <c r="G36" s="10" t="s">
        <v>1236</v>
      </c>
      <c r="H36" s="10" t="s">
        <v>1280</v>
      </c>
      <c r="I36" s="10" t="s">
        <v>1292</v>
      </c>
      <c r="J36" s="10" t="s">
        <v>1270</v>
      </c>
      <c r="K36" s="10" t="s">
        <v>1282</v>
      </c>
      <c r="L36" s="10" t="s">
        <v>1283</v>
      </c>
      <c r="M36" s="10">
        <v>-3.8137416540000002</v>
      </c>
      <c r="N36" s="10">
        <v>-38.531466700000003</v>
      </c>
      <c r="O36" s="10" t="s">
        <v>117</v>
      </c>
      <c r="P36" s="10" t="s">
        <v>1241</v>
      </c>
      <c r="Q36" s="10"/>
      <c r="R36" s="10">
        <v>1029.5999999999999</v>
      </c>
      <c r="S36" s="10" t="s">
        <v>1256</v>
      </c>
      <c r="T36" s="10" t="s">
        <v>1243</v>
      </c>
      <c r="U36" s="12">
        <v>45817</v>
      </c>
      <c r="V36" s="11"/>
      <c r="W36" s="11"/>
      <c r="X36" s="11" t="s">
        <v>1257</v>
      </c>
      <c r="Y36" s="11"/>
    </row>
    <row r="37" spans="1:25">
      <c r="A37" s="10" t="s">
        <v>133</v>
      </c>
      <c r="B37" s="11"/>
      <c r="C37" s="10" t="s">
        <v>118</v>
      </c>
      <c r="D37" s="10" t="s">
        <v>1234</v>
      </c>
      <c r="E37" s="10" t="s">
        <v>66</v>
      </c>
      <c r="F37" s="10" t="s">
        <v>1261</v>
      </c>
      <c r="G37" s="10" t="s">
        <v>1236</v>
      </c>
      <c r="H37" s="10" t="s">
        <v>1280</v>
      </c>
      <c r="I37" s="10" t="s">
        <v>1293</v>
      </c>
      <c r="J37" s="10" t="s">
        <v>1246</v>
      </c>
      <c r="K37" s="10" t="s">
        <v>1282</v>
      </c>
      <c r="L37" s="10" t="s">
        <v>1283</v>
      </c>
      <c r="M37" s="10">
        <v>-3.8137416540000002</v>
      </c>
      <c r="N37" s="10">
        <v>-38.531466700000003</v>
      </c>
      <c r="O37" s="10" t="s">
        <v>117</v>
      </c>
      <c r="P37" s="10" t="s">
        <v>1241</v>
      </c>
      <c r="Q37" s="10"/>
      <c r="R37" s="10">
        <v>376.2</v>
      </c>
      <c r="S37" s="10" t="s">
        <v>1256</v>
      </c>
      <c r="T37" s="10" t="s">
        <v>1243</v>
      </c>
      <c r="U37" s="12">
        <v>45817</v>
      </c>
      <c r="V37" s="11"/>
      <c r="W37" s="11"/>
      <c r="X37" s="11" t="s">
        <v>1257</v>
      </c>
      <c r="Y37" s="11"/>
    </row>
    <row r="38" spans="1:25">
      <c r="A38" s="10" t="s">
        <v>134</v>
      </c>
      <c r="B38" s="11"/>
      <c r="C38" s="10" t="s">
        <v>118</v>
      </c>
      <c r="D38" s="10" t="s">
        <v>1234</v>
      </c>
      <c r="E38" s="10" t="s">
        <v>66</v>
      </c>
      <c r="F38" s="10" t="s">
        <v>1261</v>
      </c>
      <c r="G38" s="10" t="s">
        <v>1236</v>
      </c>
      <c r="H38" s="10" t="s">
        <v>1280</v>
      </c>
      <c r="I38" s="10" t="s">
        <v>1294</v>
      </c>
      <c r="J38" s="10" t="s">
        <v>1246</v>
      </c>
      <c r="K38" s="10" t="s">
        <v>1282</v>
      </c>
      <c r="L38" s="10" t="s">
        <v>1283</v>
      </c>
      <c r="M38" s="10">
        <v>-3.8137416540000002</v>
      </c>
      <c r="N38" s="10">
        <v>-38.531466700000003</v>
      </c>
      <c r="O38" s="10" t="s">
        <v>117</v>
      </c>
      <c r="P38" s="10" t="s">
        <v>1241</v>
      </c>
      <c r="Q38" s="10"/>
      <c r="R38" s="10">
        <v>376.2</v>
      </c>
      <c r="S38" s="10" t="s">
        <v>1256</v>
      </c>
      <c r="T38" s="10" t="s">
        <v>1243</v>
      </c>
      <c r="U38" s="12">
        <v>45817</v>
      </c>
      <c r="V38" s="11"/>
      <c r="W38" s="11"/>
      <c r="X38" s="11" t="s">
        <v>1257</v>
      </c>
      <c r="Y38" s="11"/>
    </row>
    <row r="39" spans="1:25">
      <c r="A39" s="10" t="s">
        <v>135</v>
      </c>
      <c r="B39" s="11"/>
      <c r="C39" s="10" t="s">
        <v>118</v>
      </c>
      <c r="D39" s="10" t="s">
        <v>1234</v>
      </c>
      <c r="E39" s="10" t="s">
        <v>66</v>
      </c>
      <c r="F39" s="10" t="s">
        <v>1261</v>
      </c>
      <c r="G39" s="10" t="s">
        <v>1236</v>
      </c>
      <c r="H39" s="10" t="s">
        <v>1280</v>
      </c>
      <c r="I39" s="10" t="s">
        <v>1295</v>
      </c>
      <c r="J39" s="10" t="s">
        <v>1270</v>
      </c>
      <c r="K39" s="10" t="s">
        <v>1282</v>
      </c>
      <c r="L39" s="10" t="s">
        <v>1283</v>
      </c>
      <c r="M39" s="10">
        <v>-3.8137416540000002</v>
      </c>
      <c r="N39" s="10">
        <v>-38.531466700000003</v>
      </c>
      <c r="O39" s="10" t="s">
        <v>117</v>
      </c>
      <c r="P39" s="10" t="s">
        <v>1241</v>
      </c>
      <c r="Q39" s="10"/>
      <c r="R39" s="10">
        <v>1029.5999999999999</v>
      </c>
      <c r="S39" s="10" t="s">
        <v>1256</v>
      </c>
      <c r="T39" s="10" t="s">
        <v>1243</v>
      </c>
      <c r="U39" s="12">
        <v>45817</v>
      </c>
      <c r="V39" s="11"/>
      <c r="W39" s="11"/>
      <c r="X39" s="11" t="s">
        <v>1257</v>
      </c>
      <c r="Y39" s="11"/>
    </row>
    <row r="40" spans="1:25">
      <c r="A40" s="10" t="s">
        <v>137</v>
      </c>
      <c r="B40" s="11"/>
      <c r="C40" s="10" t="s">
        <v>118</v>
      </c>
      <c r="D40" s="10" t="s">
        <v>1234</v>
      </c>
      <c r="E40" s="10" t="s">
        <v>66</v>
      </c>
      <c r="F40" s="10" t="s">
        <v>1261</v>
      </c>
      <c r="G40" s="10" t="s">
        <v>1236</v>
      </c>
      <c r="H40" s="10" t="s">
        <v>1280</v>
      </c>
      <c r="I40" s="10" t="s">
        <v>1296</v>
      </c>
      <c r="J40" s="10" t="s">
        <v>1246</v>
      </c>
      <c r="K40" s="10" t="s">
        <v>1282</v>
      </c>
      <c r="L40" s="10" t="s">
        <v>1283</v>
      </c>
      <c r="M40" s="10">
        <v>-3.8137416540000002</v>
      </c>
      <c r="N40" s="10">
        <v>-38.531466700000003</v>
      </c>
      <c r="O40" s="10" t="s">
        <v>117</v>
      </c>
      <c r="P40" s="10" t="s">
        <v>1241</v>
      </c>
      <c r="Q40" s="10"/>
      <c r="R40" s="10">
        <v>376.2</v>
      </c>
      <c r="S40" s="10" t="s">
        <v>1256</v>
      </c>
      <c r="T40" s="10" t="s">
        <v>1243</v>
      </c>
      <c r="U40" s="12">
        <v>45817</v>
      </c>
      <c r="V40" s="11"/>
      <c r="W40" s="11"/>
      <c r="X40" s="11" t="s">
        <v>1257</v>
      </c>
      <c r="Y40" s="11"/>
    </row>
    <row r="41" spans="1:25">
      <c r="A41" s="10" t="s">
        <v>138</v>
      </c>
      <c r="B41" s="11"/>
      <c r="C41" s="10" t="s">
        <v>118</v>
      </c>
      <c r="D41" s="10" t="s">
        <v>1234</v>
      </c>
      <c r="E41" s="10" t="s">
        <v>66</v>
      </c>
      <c r="F41" s="10" t="s">
        <v>1261</v>
      </c>
      <c r="G41" s="10" t="s">
        <v>1236</v>
      </c>
      <c r="H41" s="10" t="s">
        <v>1280</v>
      </c>
      <c r="I41" s="10" t="s">
        <v>1297</v>
      </c>
      <c r="J41" s="10" t="s">
        <v>1246</v>
      </c>
      <c r="K41" s="10" t="s">
        <v>1282</v>
      </c>
      <c r="L41" s="10" t="s">
        <v>1283</v>
      </c>
      <c r="M41" s="10">
        <v>-3.8137416540000002</v>
      </c>
      <c r="N41" s="10">
        <v>-38.531466700000003</v>
      </c>
      <c r="O41" s="10" t="s">
        <v>117</v>
      </c>
      <c r="P41" s="10" t="s">
        <v>1241</v>
      </c>
      <c r="Q41" s="10"/>
      <c r="R41" s="10">
        <v>376.2</v>
      </c>
      <c r="S41" s="10" t="s">
        <v>1256</v>
      </c>
      <c r="T41" s="10" t="s">
        <v>1243</v>
      </c>
      <c r="U41" s="12">
        <v>45817</v>
      </c>
      <c r="V41" s="13"/>
      <c r="W41" s="13"/>
      <c r="X41" s="11" t="s">
        <v>1257</v>
      </c>
      <c r="Y41" s="11"/>
    </row>
    <row r="42" spans="1:25">
      <c r="A42" s="10" t="s">
        <v>139</v>
      </c>
      <c r="B42" s="11"/>
      <c r="C42" s="10" t="s">
        <v>1298</v>
      </c>
      <c r="D42" s="10" t="s">
        <v>1299</v>
      </c>
      <c r="E42" s="10" t="s">
        <v>52</v>
      </c>
      <c r="F42" s="10" t="s">
        <v>1300</v>
      </c>
      <c r="G42" s="10" t="s">
        <v>1251</v>
      </c>
      <c r="H42" s="10" t="s">
        <v>1301</v>
      </c>
      <c r="I42" s="10" t="s">
        <v>1302</v>
      </c>
      <c r="J42" s="10" t="s">
        <v>55</v>
      </c>
      <c r="K42" s="10" t="s">
        <v>1303</v>
      </c>
      <c r="L42" s="10" t="s">
        <v>1304</v>
      </c>
      <c r="M42" s="10">
        <v>-5.8252529739999996</v>
      </c>
      <c r="N42" s="10">
        <v>-35.204832850000003</v>
      </c>
      <c r="O42" s="10" t="s">
        <v>57</v>
      </c>
      <c r="P42" s="10" t="s">
        <v>1241</v>
      </c>
      <c r="Q42" s="10">
        <v>-18.690000000000001</v>
      </c>
      <c r="R42" s="10">
        <v>133.65</v>
      </c>
      <c r="S42" s="10" t="s">
        <v>1305</v>
      </c>
      <c r="T42" s="10" t="s">
        <v>1243</v>
      </c>
      <c r="U42" s="12">
        <v>45827</v>
      </c>
      <c r="V42" s="13"/>
      <c r="W42" s="13"/>
      <c r="X42" s="11" t="s">
        <v>1306</v>
      </c>
      <c r="Y42" s="11"/>
    </row>
    <row r="43" spans="1:25">
      <c r="A43" s="10" t="s">
        <v>140</v>
      </c>
      <c r="B43" s="11"/>
      <c r="C43" s="10" t="s">
        <v>58</v>
      </c>
      <c r="D43" s="10" t="s">
        <v>1299</v>
      </c>
      <c r="E43" s="10" t="s">
        <v>52</v>
      </c>
      <c r="F43" s="10" t="s">
        <v>1307</v>
      </c>
      <c r="G43" s="10" t="s">
        <v>1308</v>
      </c>
      <c r="H43" s="10" t="s">
        <v>1309</v>
      </c>
      <c r="I43" s="10" t="s">
        <v>1310</v>
      </c>
      <c r="J43" s="10" t="s">
        <v>55</v>
      </c>
      <c r="K43" s="10" t="s">
        <v>1303</v>
      </c>
      <c r="L43" s="10" t="s">
        <v>1311</v>
      </c>
      <c r="M43" s="10">
        <v>-5.8219788890000004</v>
      </c>
      <c r="N43" s="10">
        <v>-35.206353659999998</v>
      </c>
      <c r="O43" s="10" t="s">
        <v>57</v>
      </c>
      <c r="P43" s="10" t="s">
        <v>1241</v>
      </c>
      <c r="Q43" s="10">
        <v>-19.38</v>
      </c>
      <c r="R43" s="10">
        <v>133.65</v>
      </c>
      <c r="S43" s="10" t="s">
        <v>1305</v>
      </c>
      <c r="T43" s="10" t="s">
        <v>1243</v>
      </c>
      <c r="U43" s="12">
        <v>45827</v>
      </c>
      <c r="V43" s="13"/>
      <c r="W43" s="13"/>
      <c r="X43" s="11" t="s">
        <v>1306</v>
      </c>
      <c r="Y43" s="11"/>
    </row>
    <row r="44" spans="1:25">
      <c r="A44" s="10" t="s">
        <v>142</v>
      </c>
      <c r="B44" s="11"/>
      <c r="C44" s="10" t="s">
        <v>58</v>
      </c>
      <c r="D44" s="10" t="s">
        <v>1299</v>
      </c>
      <c r="E44" s="10" t="s">
        <v>52</v>
      </c>
      <c r="F44" s="10" t="s">
        <v>1307</v>
      </c>
      <c r="G44" s="10" t="s">
        <v>1312</v>
      </c>
      <c r="H44" s="10" t="s">
        <v>1309</v>
      </c>
      <c r="I44" s="10" t="s">
        <v>1313</v>
      </c>
      <c r="J44" s="10" t="s">
        <v>55</v>
      </c>
      <c r="K44" s="10" t="s">
        <v>1314</v>
      </c>
      <c r="L44" s="10" t="s">
        <v>1315</v>
      </c>
      <c r="M44" s="10">
        <v>-5.8223337820000003</v>
      </c>
      <c r="N44" s="10">
        <v>-35.201844870000002</v>
      </c>
      <c r="O44" s="10" t="s">
        <v>57</v>
      </c>
      <c r="P44" s="10" t="s">
        <v>1241</v>
      </c>
      <c r="Q44" s="10">
        <v>-18.77</v>
      </c>
      <c r="R44" s="10">
        <v>133.65</v>
      </c>
      <c r="S44" s="10" t="s">
        <v>1305</v>
      </c>
      <c r="T44" s="10" t="s">
        <v>1243</v>
      </c>
      <c r="U44" s="12">
        <v>45827</v>
      </c>
      <c r="V44" s="13"/>
      <c r="W44" s="13"/>
      <c r="X44" s="11" t="s">
        <v>1306</v>
      </c>
      <c r="Y44" s="11"/>
    </row>
    <row r="45" spans="1:25">
      <c r="A45" s="10" t="s">
        <v>145</v>
      </c>
      <c r="B45" s="11"/>
      <c r="C45" s="10" t="s">
        <v>58</v>
      </c>
      <c r="D45" s="10" t="s">
        <v>1299</v>
      </c>
      <c r="E45" s="10" t="s">
        <v>52</v>
      </c>
      <c r="F45" s="10" t="s">
        <v>1307</v>
      </c>
      <c r="G45" s="10" t="s">
        <v>1312</v>
      </c>
      <c r="H45" s="10" t="s">
        <v>1316</v>
      </c>
      <c r="I45" s="10" t="s">
        <v>1317</v>
      </c>
      <c r="J45" s="10" t="s">
        <v>55</v>
      </c>
      <c r="K45" s="10" t="s">
        <v>1303</v>
      </c>
      <c r="L45" s="10" t="s">
        <v>1318</v>
      </c>
      <c r="M45" s="10">
        <v>-5.825559836</v>
      </c>
      <c r="N45" s="10">
        <v>-35.203485039999997</v>
      </c>
      <c r="O45" s="10" t="s">
        <v>57</v>
      </c>
      <c r="P45" s="10" t="s">
        <v>1241</v>
      </c>
      <c r="Q45" s="10">
        <v>-18.57</v>
      </c>
      <c r="R45" s="10">
        <v>133.65</v>
      </c>
      <c r="S45" s="10" t="s">
        <v>1319</v>
      </c>
      <c r="T45" s="10" t="s">
        <v>1243</v>
      </c>
      <c r="U45" s="12">
        <v>45825</v>
      </c>
      <c r="V45" s="13"/>
      <c r="W45" s="13"/>
      <c r="X45" s="11" t="s">
        <v>1320</v>
      </c>
      <c r="Y45" s="11"/>
    </row>
    <row r="46" spans="1:25">
      <c r="A46" s="10" t="s">
        <v>149</v>
      </c>
      <c r="B46" s="11"/>
      <c r="C46" s="10" t="s">
        <v>58</v>
      </c>
      <c r="D46" s="10" t="s">
        <v>1299</v>
      </c>
      <c r="E46" s="10" t="s">
        <v>52</v>
      </c>
      <c r="F46" s="10" t="s">
        <v>1307</v>
      </c>
      <c r="G46" s="10" t="s">
        <v>1312</v>
      </c>
      <c r="H46" s="10" t="s">
        <v>1321</v>
      </c>
      <c r="I46" s="10" t="s">
        <v>1322</v>
      </c>
      <c r="J46" s="10" t="s">
        <v>55</v>
      </c>
      <c r="K46" s="10" t="s">
        <v>1314</v>
      </c>
      <c r="L46" s="10" t="s">
        <v>1323</v>
      </c>
      <c r="M46" s="10">
        <v>-5.8247459859999999</v>
      </c>
      <c r="N46" s="10">
        <v>-35.200291870000001</v>
      </c>
      <c r="O46" s="10" t="s">
        <v>57</v>
      </c>
      <c r="P46" s="10" t="s">
        <v>1324</v>
      </c>
      <c r="Q46" s="10" t="s">
        <v>1325</v>
      </c>
      <c r="R46" s="10">
        <v>0</v>
      </c>
      <c r="S46" s="10" t="s">
        <v>1305</v>
      </c>
      <c r="T46" s="10" t="s">
        <v>1326</v>
      </c>
      <c r="U46" s="12">
        <v>45827</v>
      </c>
      <c r="V46" s="13"/>
      <c r="W46" s="13"/>
      <c r="X46" s="11" t="s">
        <v>1306</v>
      </c>
      <c r="Y46" s="11"/>
    </row>
    <row r="47" spans="1:25">
      <c r="A47" s="10" t="s">
        <v>190</v>
      </c>
      <c r="B47" s="11"/>
      <c r="C47" s="10" t="s">
        <v>58</v>
      </c>
      <c r="D47" s="10" t="s">
        <v>1299</v>
      </c>
      <c r="E47" s="10" t="s">
        <v>52</v>
      </c>
      <c r="F47" s="10" t="s">
        <v>1307</v>
      </c>
      <c r="G47" s="10" t="s">
        <v>1312</v>
      </c>
      <c r="H47" s="10" t="s">
        <v>1321</v>
      </c>
      <c r="I47" s="10" t="s">
        <v>1327</v>
      </c>
      <c r="J47" s="10" t="s">
        <v>55</v>
      </c>
      <c r="K47" s="10" t="s">
        <v>1314</v>
      </c>
      <c r="L47" s="10" t="s">
        <v>1328</v>
      </c>
      <c r="M47" s="10">
        <v>-5.8250528470000003</v>
      </c>
      <c r="N47" s="10">
        <v>-35.199768839999997</v>
      </c>
      <c r="O47" s="10" t="s">
        <v>57</v>
      </c>
      <c r="P47" s="10" t="s">
        <v>1241</v>
      </c>
      <c r="Q47" s="10">
        <v>-18.16</v>
      </c>
      <c r="R47" s="10">
        <v>133.65</v>
      </c>
      <c r="S47" s="10" t="s">
        <v>1305</v>
      </c>
      <c r="T47" s="10" t="s">
        <v>1243</v>
      </c>
      <c r="U47" s="12">
        <v>45827</v>
      </c>
      <c r="V47" s="11"/>
      <c r="W47" s="11"/>
      <c r="X47" s="11" t="s">
        <v>1306</v>
      </c>
      <c r="Y47" s="11"/>
    </row>
    <row r="48" spans="1:25">
      <c r="A48" s="10" t="s">
        <v>194</v>
      </c>
      <c r="B48" s="11"/>
      <c r="C48" s="10" t="s">
        <v>58</v>
      </c>
      <c r="D48" s="10" t="s">
        <v>1299</v>
      </c>
      <c r="E48" s="10" t="s">
        <v>52</v>
      </c>
      <c r="F48" s="10" t="s">
        <v>1307</v>
      </c>
      <c r="G48" s="10" t="s">
        <v>1312</v>
      </c>
      <c r="H48" s="10" t="s">
        <v>1321</v>
      </c>
      <c r="I48" s="10" t="s">
        <v>1329</v>
      </c>
      <c r="J48" s="10" t="s">
        <v>55</v>
      </c>
      <c r="K48" s="10" t="s">
        <v>1314</v>
      </c>
      <c r="L48" s="10" t="s">
        <v>1330</v>
      </c>
      <c r="M48" s="10">
        <v>-5.8254664429999998</v>
      </c>
      <c r="N48" s="10">
        <v>-35.19898027</v>
      </c>
      <c r="O48" s="10" t="s">
        <v>57</v>
      </c>
      <c r="P48" s="10" t="s">
        <v>1241</v>
      </c>
      <c r="Q48" s="10">
        <v>-18.62</v>
      </c>
      <c r="R48" s="10">
        <v>133.65</v>
      </c>
      <c r="S48" s="10" t="s">
        <v>1305</v>
      </c>
      <c r="T48" s="10" t="s">
        <v>1243</v>
      </c>
      <c r="U48" s="12">
        <v>45827</v>
      </c>
      <c r="V48" s="13"/>
      <c r="W48" s="13"/>
      <c r="X48" s="11" t="s">
        <v>1306</v>
      </c>
      <c r="Y48" s="11"/>
    </row>
    <row r="49" spans="1:25">
      <c r="A49" s="10" t="s">
        <v>197</v>
      </c>
      <c r="B49" s="11"/>
      <c r="C49" s="10" t="s">
        <v>58</v>
      </c>
      <c r="D49" s="10" t="s">
        <v>1299</v>
      </c>
      <c r="E49" s="10" t="s">
        <v>52</v>
      </c>
      <c r="F49" s="10" t="s">
        <v>1307</v>
      </c>
      <c r="G49" s="10" t="s">
        <v>1312</v>
      </c>
      <c r="H49" s="10" t="s">
        <v>1331</v>
      </c>
      <c r="I49" s="10" t="s">
        <v>1332</v>
      </c>
      <c r="J49" s="10" t="s">
        <v>55</v>
      </c>
      <c r="K49" s="10" t="s">
        <v>1303</v>
      </c>
      <c r="L49" s="10" t="s">
        <v>1333</v>
      </c>
      <c r="M49" s="10">
        <v>-5.8262669489999999</v>
      </c>
      <c r="N49" s="10">
        <v>-35.20180732</v>
      </c>
      <c r="O49" s="10" t="s">
        <v>57</v>
      </c>
      <c r="P49" s="10" t="s">
        <v>1241</v>
      </c>
      <c r="Q49" s="10">
        <v>-18.170000000000002</v>
      </c>
      <c r="R49" s="10">
        <v>133.65</v>
      </c>
      <c r="S49" s="10" t="s">
        <v>1319</v>
      </c>
      <c r="T49" s="10" t="s">
        <v>1243</v>
      </c>
      <c r="U49" s="12">
        <v>45827</v>
      </c>
      <c r="V49" s="11"/>
      <c r="W49" s="11"/>
      <c r="X49" s="11" t="s">
        <v>1320</v>
      </c>
      <c r="Y49" s="11"/>
    </row>
    <row r="50" spans="1:25">
      <c r="A50" s="10" t="s">
        <v>1334</v>
      </c>
      <c r="B50" s="11"/>
      <c r="C50" s="10" t="s">
        <v>58</v>
      </c>
      <c r="D50" s="10" t="s">
        <v>1299</v>
      </c>
      <c r="E50" s="10" t="s">
        <v>52</v>
      </c>
      <c r="F50" s="10" t="s">
        <v>1307</v>
      </c>
      <c r="G50" s="10" t="s">
        <v>1312</v>
      </c>
      <c r="H50" s="10" t="s">
        <v>1335</v>
      </c>
      <c r="I50" s="10" t="s">
        <v>1336</v>
      </c>
      <c r="J50" s="10" t="s">
        <v>55</v>
      </c>
      <c r="K50" s="10" t="s">
        <v>1314</v>
      </c>
      <c r="L50" s="10" t="s">
        <v>1337</v>
      </c>
      <c r="M50" s="10">
        <v>-5.8259894399999999</v>
      </c>
      <c r="N50" s="10">
        <v>-35.202976759999999</v>
      </c>
      <c r="O50" s="10" t="s">
        <v>57</v>
      </c>
      <c r="P50" s="10" t="s">
        <v>1241</v>
      </c>
      <c r="Q50" s="10">
        <v>-18.079999999999998</v>
      </c>
      <c r="R50" s="10">
        <v>133.65</v>
      </c>
      <c r="S50" s="10" t="s">
        <v>1319</v>
      </c>
      <c r="T50" s="10" t="s">
        <v>1243</v>
      </c>
      <c r="U50" s="12">
        <v>45825</v>
      </c>
      <c r="V50" s="13"/>
      <c r="W50" s="13"/>
      <c r="X50" s="11" t="s">
        <v>1320</v>
      </c>
      <c r="Y50" s="11"/>
    </row>
    <row r="51" spans="1:25">
      <c r="A51" s="10" t="s">
        <v>1338</v>
      </c>
      <c r="B51" s="11"/>
      <c r="C51" s="10" t="s">
        <v>58</v>
      </c>
      <c r="D51" s="10" t="s">
        <v>1299</v>
      </c>
      <c r="E51" s="10" t="s">
        <v>52</v>
      </c>
      <c r="F51" s="10" t="s">
        <v>1307</v>
      </c>
      <c r="G51" s="10" t="s">
        <v>1312</v>
      </c>
      <c r="H51" s="10" t="s">
        <v>1339</v>
      </c>
      <c r="I51" s="10" t="s">
        <v>1340</v>
      </c>
      <c r="J51" s="10" t="s">
        <v>55</v>
      </c>
      <c r="K51" s="10" t="s">
        <v>1303</v>
      </c>
      <c r="L51" s="10" t="s">
        <v>1341</v>
      </c>
      <c r="M51" s="10">
        <v>-5.8268753340000004</v>
      </c>
      <c r="N51" s="10">
        <v>-35.203333489999999</v>
      </c>
      <c r="O51" s="10" t="s">
        <v>57</v>
      </c>
      <c r="P51" s="10" t="s">
        <v>1241</v>
      </c>
      <c r="Q51" s="10">
        <v>-18.79</v>
      </c>
      <c r="R51" s="10">
        <v>133.65</v>
      </c>
      <c r="S51" s="10" t="s">
        <v>1319</v>
      </c>
      <c r="T51" s="10" t="s">
        <v>1243</v>
      </c>
      <c r="U51" s="12">
        <v>45827</v>
      </c>
      <c r="V51" s="11"/>
      <c r="W51" s="11"/>
      <c r="X51" s="11" t="s">
        <v>1320</v>
      </c>
      <c r="Y51" s="11"/>
    </row>
    <row r="52" spans="1:25">
      <c r="A52" s="10" t="s">
        <v>1342</v>
      </c>
      <c r="B52" s="11"/>
      <c r="C52" s="10" t="s">
        <v>58</v>
      </c>
      <c r="D52" s="10" t="s">
        <v>1299</v>
      </c>
      <c r="E52" s="10" t="s">
        <v>52</v>
      </c>
      <c r="F52" s="10" t="s">
        <v>1307</v>
      </c>
      <c r="G52" s="10" t="s">
        <v>1312</v>
      </c>
      <c r="H52" s="10" t="s">
        <v>1343</v>
      </c>
      <c r="I52" s="10" t="s">
        <v>1344</v>
      </c>
      <c r="J52" s="10" t="s">
        <v>55</v>
      </c>
      <c r="K52" s="10" t="s">
        <v>1303</v>
      </c>
      <c r="L52" s="10" t="s">
        <v>1345</v>
      </c>
      <c r="M52" s="10">
        <v>-5.8265257789999998</v>
      </c>
      <c r="N52" s="10">
        <v>-35.201048249999999</v>
      </c>
      <c r="O52" s="10" t="s">
        <v>57</v>
      </c>
      <c r="P52" s="10" t="s">
        <v>1241</v>
      </c>
      <c r="Q52" s="10">
        <v>-18.37</v>
      </c>
      <c r="R52" s="10">
        <v>133.65</v>
      </c>
      <c r="S52" s="10" t="s">
        <v>1319</v>
      </c>
      <c r="T52" s="10" t="s">
        <v>1243</v>
      </c>
      <c r="U52" s="12">
        <v>45827</v>
      </c>
      <c r="V52" s="11"/>
      <c r="W52" s="11"/>
      <c r="X52" s="11" t="s">
        <v>1320</v>
      </c>
      <c r="Y52" s="11"/>
    </row>
    <row r="53" spans="1:25">
      <c r="A53" s="10" t="s">
        <v>1346</v>
      </c>
      <c r="B53" s="11"/>
      <c r="C53" s="10" t="s">
        <v>58</v>
      </c>
      <c r="D53" s="10" t="s">
        <v>1299</v>
      </c>
      <c r="E53" s="10" t="s">
        <v>52</v>
      </c>
      <c r="F53" s="10" t="s">
        <v>1307</v>
      </c>
      <c r="G53" s="10" t="s">
        <v>1312</v>
      </c>
      <c r="H53" s="10" t="s">
        <v>1343</v>
      </c>
      <c r="I53" s="10" t="s">
        <v>1347</v>
      </c>
      <c r="J53" s="10" t="s">
        <v>55</v>
      </c>
      <c r="K53" s="10" t="s">
        <v>1303</v>
      </c>
      <c r="L53" s="10" t="s">
        <v>1345</v>
      </c>
      <c r="M53" s="10">
        <v>-5.8264350550000001</v>
      </c>
      <c r="N53" s="10">
        <v>-35.201305740000002</v>
      </c>
      <c r="O53" s="10" t="s">
        <v>57</v>
      </c>
      <c r="P53" s="10" t="s">
        <v>1241</v>
      </c>
      <c r="Q53" s="10">
        <v>-17.89</v>
      </c>
      <c r="R53" s="10">
        <v>133.65</v>
      </c>
      <c r="S53" s="10" t="s">
        <v>1319</v>
      </c>
      <c r="T53" s="10" t="s">
        <v>1243</v>
      </c>
      <c r="U53" s="12">
        <v>45827</v>
      </c>
      <c r="V53" s="11"/>
      <c r="W53" s="11"/>
      <c r="X53" s="11" t="s">
        <v>1320</v>
      </c>
      <c r="Y53" s="11"/>
    </row>
    <row r="54" spans="1:25">
      <c r="A54" s="10" t="s">
        <v>1348</v>
      </c>
      <c r="B54" s="11"/>
      <c r="C54" s="10" t="s">
        <v>58</v>
      </c>
      <c r="D54" s="10" t="s">
        <v>1299</v>
      </c>
      <c r="E54" s="10" t="s">
        <v>52</v>
      </c>
      <c r="F54" s="10" t="s">
        <v>1307</v>
      </c>
      <c r="G54" s="10" t="s">
        <v>1312</v>
      </c>
      <c r="H54" s="10" t="s">
        <v>1343</v>
      </c>
      <c r="I54" s="10" t="s">
        <v>1349</v>
      </c>
      <c r="J54" s="10" t="s">
        <v>55</v>
      </c>
      <c r="K54" s="10" t="s">
        <v>1303</v>
      </c>
      <c r="L54" s="10" t="s">
        <v>1350</v>
      </c>
      <c r="M54" s="10">
        <v>-5.8284243089999999</v>
      </c>
      <c r="N54" s="10">
        <v>-35.203192680000001</v>
      </c>
      <c r="O54" s="10" t="s">
        <v>57</v>
      </c>
      <c r="P54" s="10" t="s">
        <v>1241</v>
      </c>
      <c r="Q54" s="10">
        <v>-17.78</v>
      </c>
      <c r="R54" s="10">
        <v>133.65</v>
      </c>
      <c r="S54" s="10" t="s">
        <v>1319</v>
      </c>
      <c r="T54" s="10" t="s">
        <v>1243</v>
      </c>
      <c r="U54" s="12">
        <v>45825</v>
      </c>
      <c r="V54" s="11"/>
      <c r="W54" s="11"/>
      <c r="X54" s="11" t="s">
        <v>1320</v>
      </c>
      <c r="Y54" s="11"/>
    </row>
    <row r="55" spans="1:25">
      <c r="A55" s="10" t="s">
        <v>1351</v>
      </c>
      <c r="B55" s="11"/>
      <c r="C55" s="10" t="s">
        <v>58</v>
      </c>
      <c r="D55" s="10" t="s">
        <v>1299</v>
      </c>
      <c r="E55" s="10" t="s">
        <v>52</v>
      </c>
      <c r="F55" s="10" t="s">
        <v>1307</v>
      </c>
      <c r="G55" s="10" t="s">
        <v>1312</v>
      </c>
      <c r="H55" s="10" t="s">
        <v>1301</v>
      </c>
      <c r="I55" s="10" t="s">
        <v>1352</v>
      </c>
      <c r="J55" s="10" t="s">
        <v>55</v>
      </c>
      <c r="K55" s="10" t="s">
        <v>1303</v>
      </c>
      <c r="L55" s="10" t="s">
        <v>1353</v>
      </c>
      <c r="M55" s="10">
        <v>-5.8248020220000001</v>
      </c>
      <c r="N55" s="10">
        <v>-35.200004880000002</v>
      </c>
      <c r="O55" s="10" t="s">
        <v>57</v>
      </c>
      <c r="P55" s="10" t="s">
        <v>1241</v>
      </c>
      <c r="Q55" s="10">
        <v>-18.36</v>
      </c>
      <c r="R55" s="10">
        <v>133.65</v>
      </c>
      <c r="S55" s="10" t="s">
        <v>1305</v>
      </c>
      <c r="T55" s="10" t="s">
        <v>1243</v>
      </c>
      <c r="U55" s="12">
        <v>45827</v>
      </c>
      <c r="V55" s="11"/>
      <c r="W55" s="11"/>
      <c r="X55" s="11" t="s">
        <v>1306</v>
      </c>
      <c r="Y55" s="11"/>
    </row>
    <row r="56" spans="1:25">
      <c r="A56" s="10" t="s">
        <v>1354</v>
      </c>
      <c r="B56" s="11"/>
      <c r="C56" s="10" t="s">
        <v>58</v>
      </c>
      <c r="D56" s="10" t="s">
        <v>1299</v>
      </c>
      <c r="E56" s="10" t="s">
        <v>52</v>
      </c>
      <c r="F56" s="10" t="s">
        <v>1307</v>
      </c>
      <c r="G56" s="10" t="s">
        <v>1236</v>
      </c>
      <c r="H56" s="10" t="s">
        <v>1355</v>
      </c>
      <c r="I56" s="10" t="s">
        <v>1356</v>
      </c>
      <c r="J56" s="10" t="s">
        <v>55</v>
      </c>
      <c r="K56" s="10" t="s">
        <v>1303</v>
      </c>
      <c r="L56" s="10" t="s">
        <v>1357</v>
      </c>
      <c r="M56" s="10">
        <v>-5.8267312430000002</v>
      </c>
      <c r="N56" s="10">
        <v>-35.200409890000003</v>
      </c>
      <c r="O56" s="10" t="s">
        <v>57</v>
      </c>
      <c r="P56" s="10" t="s">
        <v>1241</v>
      </c>
      <c r="Q56" s="10">
        <v>-17.440000000000001</v>
      </c>
      <c r="R56" s="10">
        <v>133.65</v>
      </c>
      <c r="S56" s="10" t="s">
        <v>1319</v>
      </c>
      <c r="T56" s="10" t="s">
        <v>1243</v>
      </c>
      <c r="U56" s="12">
        <v>45827</v>
      </c>
      <c r="V56" s="11"/>
      <c r="W56" s="11"/>
      <c r="X56" s="11" t="s">
        <v>1320</v>
      </c>
      <c r="Y56" s="11"/>
    </row>
    <row r="57" spans="1:25">
      <c r="A57" s="10" t="s">
        <v>1358</v>
      </c>
      <c r="B57" s="11"/>
      <c r="C57" s="10" t="s">
        <v>58</v>
      </c>
      <c r="D57" s="10" t="s">
        <v>1299</v>
      </c>
      <c r="E57" s="10" t="s">
        <v>52</v>
      </c>
      <c r="F57" s="10" t="s">
        <v>1307</v>
      </c>
      <c r="G57" s="10" t="s">
        <v>1236</v>
      </c>
      <c r="H57" s="10" t="s">
        <v>1359</v>
      </c>
      <c r="I57" s="10" t="s">
        <v>1360</v>
      </c>
      <c r="J57" s="10" t="s">
        <v>55</v>
      </c>
      <c r="K57" s="10"/>
      <c r="L57" s="10" t="s">
        <v>1361</v>
      </c>
      <c r="M57" s="10">
        <v>-5.8257332789999996</v>
      </c>
      <c r="N57" s="10">
        <v>-35.201697350000003</v>
      </c>
      <c r="O57" s="10" t="s">
        <v>57</v>
      </c>
      <c r="P57" s="10" t="s">
        <v>1241</v>
      </c>
      <c r="Q57" s="10">
        <v>-18.28</v>
      </c>
      <c r="R57" s="10">
        <v>133.65</v>
      </c>
      <c r="S57" s="10" t="s">
        <v>1319</v>
      </c>
      <c r="T57" s="10" t="s">
        <v>1243</v>
      </c>
      <c r="U57" s="12">
        <v>45827</v>
      </c>
      <c r="V57" s="11"/>
      <c r="W57" s="11"/>
      <c r="X57" s="11" t="s">
        <v>1320</v>
      </c>
      <c r="Y57" s="11"/>
    </row>
    <row r="58" spans="1:25">
      <c r="A58" s="10" t="s">
        <v>1362</v>
      </c>
      <c r="B58" s="11"/>
      <c r="C58" s="10" t="s">
        <v>58</v>
      </c>
      <c r="D58" s="10" t="s">
        <v>1299</v>
      </c>
      <c r="E58" s="10" t="s">
        <v>52</v>
      </c>
      <c r="F58" s="10" t="s">
        <v>1307</v>
      </c>
      <c r="G58" s="10" t="s">
        <v>1236</v>
      </c>
      <c r="H58" s="10" t="s">
        <v>1309</v>
      </c>
      <c r="I58" s="10" t="s">
        <v>1363</v>
      </c>
      <c r="J58" s="10" t="s">
        <v>55</v>
      </c>
      <c r="K58" s="10"/>
      <c r="L58" s="10" t="s">
        <v>1364</v>
      </c>
      <c r="M58" s="10">
        <v>-5.8257626299999998</v>
      </c>
      <c r="N58" s="10">
        <v>-35.199691059999999</v>
      </c>
      <c r="O58" s="10" t="s">
        <v>57</v>
      </c>
      <c r="P58" s="10" t="s">
        <v>1241</v>
      </c>
      <c r="Q58" s="10">
        <v>-18.39</v>
      </c>
      <c r="R58" s="10">
        <v>133.65</v>
      </c>
      <c r="S58" s="10" t="s">
        <v>1319</v>
      </c>
      <c r="T58" s="10" t="s">
        <v>1243</v>
      </c>
      <c r="U58" s="12">
        <v>45827</v>
      </c>
      <c r="V58" s="11"/>
      <c r="W58" s="11"/>
      <c r="X58" s="11" t="s">
        <v>1320</v>
      </c>
      <c r="Y58" s="11"/>
    </row>
    <row r="59" spans="1:25">
      <c r="A59" s="10" t="s">
        <v>1365</v>
      </c>
      <c r="B59" s="11"/>
      <c r="C59" s="10" t="s">
        <v>58</v>
      </c>
      <c r="D59" s="10" t="s">
        <v>1299</v>
      </c>
      <c r="E59" s="10" t="s">
        <v>52</v>
      </c>
      <c r="F59" s="10" t="s">
        <v>1307</v>
      </c>
      <c r="G59" s="10" t="s">
        <v>1236</v>
      </c>
      <c r="H59" s="10" t="s">
        <v>1309</v>
      </c>
      <c r="I59" s="10" t="s">
        <v>1366</v>
      </c>
      <c r="J59" s="10" t="s">
        <v>55</v>
      </c>
      <c r="K59" s="10" t="s">
        <v>1314</v>
      </c>
      <c r="L59" s="10" t="s">
        <v>1367</v>
      </c>
      <c r="M59" s="10">
        <v>-5.8253250200000002</v>
      </c>
      <c r="N59" s="10">
        <v>-35.200549359999997</v>
      </c>
      <c r="O59" s="10" t="s">
        <v>57</v>
      </c>
      <c r="P59" s="10" t="s">
        <v>1241</v>
      </c>
      <c r="Q59" s="10">
        <v>-18.27</v>
      </c>
      <c r="R59" s="10">
        <v>133.65</v>
      </c>
      <c r="S59" s="10" t="s">
        <v>1319</v>
      </c>
      <c r="T59" s="10" t="s">
        <v>1243</v>
      </c>
      <c r="U59" s="12">
        <v>45827</v>
      </c>
      <c r="V59" s="11"/>
      <c r="W59" s="11"/>
      <c r="X59" s="11" t="s">
        <v>1320</v>
      </c>
      <c r="Y59" s="11"/>
    </row>
    <row r="60" spans="1:25">
      <c r="A60" s="10" t="s">
        <v>1368</v>
      </c>
      <c r="B60" s="11"/>
      <c r="C60" s="10" t="s">
        <v>58</v>
      </c>
      <c r="D60" s="10" t="s">
        <v>1299</v>
      </c>
      <c r="E60" s="10" t="s">
        <v>52</v>
      </c>
      <c r="F60" s="10" t="s">
        <v>1307</v>
      </c>
      <c r="G60" s="10" t="s">
        <v>1236</v>
      </c>
      <c r="H60" s="10" t="s">
        <v>1316</v>
      </c>
      <c r="I60" s="10" t="s">
        <v>1369</v>
      </c>
      <c r="J60" s="10" t="s">
        <v>55</v>
      </c>
      <c r="K60" s="10"/>
      <c r="L60" s="10" t="s">
        <v>1370</v>
      </c>
      <c r="M60" s="10">
        <v>-5.8244337880000003</v>
      </c>
      <c r="N60" s="10">
        <v>-35.202110410000003</v>
      </c>
      <c r="O60" s="10" t="s">
        <v>57</v>
      </c>
      <c r="P60" s="10" t="s">
        <v>1241</v>
      </c>
      <c r="Q60" s="10">
        <v>-19.77</v>
      </c>
      <c r="R60" s="10">
        <v>133.65</v>
      </c>
      <c r="S60" s="15" t="s">
        <v>1371</v>
      </c>
      <c r="T60" s="10" t="s">
        <v>1243</v>
      </c>
      <c r="U60" s="12">
        <v>45827</v>
      </c>
      <c r="V60" s="11"/>
      <c r="W60" s="11"/>
      <c r="X60" s="11" t="s">
        <v>1372</v>
      </c>
      <c r="Y60" s="11"/>
    </row>
    <row r="61" spans="1:25">
      <c r="A61" s="10" t="s">
        <v>1373</v>
      </c>
      <c r="B61" s="11"/>
      <c r="C61" s="10" t="s">
        <v>58</v>
      </c>
      <c r="D61" s="10" t="s">
        <v>1299</v>
      </c>
      <c r="E61" s="10" t="s">
        <v>52</v>
      </c>
      <c r="F61" s="10" t="s">
        <v>1307</v>
      </c>
      <c r="G61" s="10" t="s">
        <v>1236</v>
      </c>
      <c r="H61" s="10" t="s">
        <v>1331</v>
      </c>
      <c r="I61" s="10" t="s">
        <v>1374</v>
      </c>
      <c r="J61" s="10" t="s">
        <v>55</v>
      </c>
      <c r="K61" s="10"/>
      <c r="L61" s="10" t="s">
        <v>1375</v>
      </c>
      <c r="M61" s="10">
        <v>-5.8266565290000001</v>
      </c>
      <c r="N61" s="10">
        <v>-35.198060269999999</v>
      </c>
      <c r="O61" s="10" t="s">
        <v>57</v>
      </c>
      <c r="P61" s="10" t="s">
        <v>1241</v>
      </c>
      <c r="Q61" s="10">
        <v>-18.22</v>
      </c>
      <c r="R61" s="10">
        <v>133.65</v>
      </c>
      <c r="S61" s="15" t="s">
        <v>1371</v>
      </c>
      <c r="T61" s="10" t="s">
        <v>1243</v>
      </c>
      <c r="U61" s="12">
        <v>45827</v>
      </c>
      <c r="V61" s="11"/>
      <c r="W61" s="11"/>
      <c r="X61" s="11" t="s">
        <v>1372</v>
      </c>
      <c r="Y61" s="11"/>
    </row>
    <row r="62" spans="1:25">
      <c r="A62" s="10" t="s">
        <v>1376</v>
      </c>
      <c r="B62" s="11"/>
      <c r="C62" s="10" t="s">
        <v>58</v>
      </c>
      <c r="D62" s="10" t="s">
        <v>1299</v>
      </c>
      <c r="E62" s="10" t="s">
        <v>52</v>
      </c>
      <c r="F62" s="10" t="s">
        <v>1307</v>
      </c>
      <c r="G62" s="10" t="s">
        <v>1236</v>
      </c>
      <c r="H62" s="10" t="s">
        <v>1377</v>
      </c>
      <c r="I62" s="10" t="s">
        <v>1378</v>
      </c>
      <c r="J62" s="10" t="s">
        <v>55</v>
      </c>
      <c r="K62" s="10" t="s">
        <v>1314</v>
      </c>
      <c r="L62" s="10" t="s">
        <v>1379</v>
      </c>
      <c r="M62" s="10">
        <v>-5.826392362</v>
      </c>
      <c r="N62" s="10">
        <v>-35.194616320000002</v>
      </c>
      <c r="O62" s="10" t="s">
        <v>57</v>
      </c>
      <c r="P62" s="10" t="s">
        <v>1241</v>
      </c>
      <c r="Q62" s="10">
        <v>-19.16</v>
      </c>
      <c r="R62" s="10">
        <v>133.65</v>
      </c>
      <c r="S62" s="15" t="s">
        <v>1371</v>
      </c>
      <c r="T62" s="10" t="s">
        <v>1243</v>
      </c>
      <c r="U62" s="12">
        <v>45827</v>
      </c>
      <c r="V62" s="11"/>
      <c r="W62" s="11"/>
      <c r="X62" s="11" t="s">
        <v>1372</v>
      </c>
      <c r="Y62" s="11"/>
    </row>
    <row r="63" spans="1:25">
      <c r="A63" s="10" t="s">
        <v>1380</v>
      </c>
      <c r="B63" s="11"/>
      <c r="C63" s="10" t="s">
        <v>58</v>
      </c>
      <c r="D63" s="10" t="s">
        <v>1299</v>
      </c>
      <c r="E63" s="10" t="s">
        <v>52</v>
      </c>
      <c r="F63" s="10" t="s">
        <v>1307</v>
      </c>
      <c r="G63" s="10" t="s">
        <v>1236</v>
      </c>
      <c r="H63" s="10" t="s">
        <v>1377</v>
      </c>
      <c r="I63" s="10" t="s">
        <v>1381</v>
      </c>
      <c r="J63" s="10" t="s">
        <v>55</v>
      </c>
      <c r="K63" s="10" t="s">
        <v>1382</v>
      </c>
      <c r="L63" s="10" t="s">
        <v>1383</v>
      </c>
      <c r="M63" s="10">
        <v>-5.8258987170000003</v>
      </c>
      <c r="N63" s="10">
        <v>-35.19491404</v>
      </c>
      <c r="O63" s="10" t="s">
        <v>57</v>
      </c>
      <c r="P63" s="10" t="s">
        <v>1241</v>
      </c>
      <c r="Q63" s="10">
        <v>-18.62</v>
      </c>
      <c r="R63" s="10">
        <v>133.65</v>
      </c>
      <c r="S63" s="15" t="s">
        <v>1371</v>
      </c>
      <c r="T63" s="10" t="s">
        <v>1243</v>
      </c>
      <c r="U63" s="12">
        <v>45827</v>
      </c>
      <c r="V63" s="11"/>
      <c r="W63" s="11"/>
      <c r="X63" s="11" t="s">
        <v>1372</v>
      </c>
      <c r="Y63" s="11"/>
    </row>
    <row r="64" spans="1:25">
      <c r="A64" s="10" t="s">
        <v>1384</v>
      </c>
      <c r="B64" s="11"/>
      <c r="C64" s="10" t="s">
        <v>58</v>
      </c>
      <c r="D64" s="10" t="s">
        <v>1299</v>
      </c>
      <c r="E64" s="10" t="s">
        <v>52</v>
      </c>
      <c r="F64" s="10" t="s">
        <v>1307</v>
      </c>
      <c r="G64" s="10" t="s">
        <v>1236</v>
      </c>
      <c r="H64" s="10" t="s">
        <v>1339</v>
      </c>
      <c r="I64" s="10" t="s">
        <v>1385</v>
      </c>
      <c r="J64" s="10" t="s">
        <v>55</v>
      </c>
      <c r="K64" s="10" t="s">
        <v>1303</v>
      </c>
      <c r="L64" s="10" t="s">
        <v>1386</v>
      </c>
      <c r="M64" s="10">
        <v>-5.8246926180000003</v>
      </c>
      <c r="N64" s="10">
        <v>-35.198062960000001</v>
      </c>
      <c r="O64" s="10" t="s">
        <v>57</v>
      </c>
      <c r="P64" s="10" t="s">
        <v>1241</v>
      </c>
      <c r="Q64" s="10">
        <v>-20.55</v>
      </c>
      <c r="R64" s="10">
        <v>133.65</v>
      </c>
      <c r="S64" s="15" t="s">
        <v>1371</v>
      </c>
      <c r="T64" s="10" t="s">
        <v>1243</v>
      </c>
      <c r="U64" s="12">
        <v>45827</v>
      </c>
      <c r="V64" s="11"/>
      <c r="W64" s="11"/>
      <c r="X64" s="11" t="s">
        <v>1372</v>
      </c>
      <c r="Y64" s="11"/>
    </row>
    <row r="65" spans="1:25">
      <c r="A65" s="10" t="s">
        <v>1387</v>
      </c>
      <c r="B65" s="11"/>
      <c r="C65" s="10" t="s">
        <v>58</v>
      </c>
      <c r="D65" s="10" t="s">
        <v>1299</v>
      </c>
      <c r="E65" s="10" t="s">
        <v>52</v>
      </c>
      <c r="F65" s="10" t="s">
        <v>1307</v>
      </c>
      <c r="G65" s="10" t="s">
        <v>1236</v>
      </c>
      <c r="H65" s="10" t="s">
        <v>1339</v>
      </c>
      <c r="I65" s="10" t="s">
        <v>1388</v>
      </c>
      <c r="J65" s="10" t="s">
        <v>55</v>
      </c>
      <c r="K65" s="10" t="s">
        <v>1314</v>
      </c>
      <c r="L65" s="10" t="s">
        <v>1389</v>
      </c>
      <c r="M65" s="10">
        <v>-5.82428436</v>
      </c>
      <c r="N65" s="10">
        <v>-35.198229249999997</v>
      </c>
      <c r="O65" s="10" t="s">
        <v>57</v>
      </c>
      <c r="P65" s="10" t="s">
        <v>1241</v>
      </c>
      <c r="Q65" s="10">
        <v>-19.52</v>
      </c>
      <c r="R65" s="10">
        <v>133.65</v>
      </c>
      <c r="S65" s="15" t="s">
        <v>1371</v>
      </c>
      <c r="T65" s="10" t="s">
        <v>1243</v>
      </c>
      <c r="U65" s="12">
        <v>45827</v>
      </c>
      <c r="V65" s="11"/>
      <c r="W65" s="11"/>
      <c r="X65" s="11" t="s">
        <v>1372</v>
      </c>
      <c r="Y65" s="11"/>
    </row>
    <row r="66" spans="1:25">
      <c r="A66" s="10" t="s">
        <v>1390</v>
      </c>
      <c r="B66" s="11"/>
      <c r="C66" s="10" t="s">
        <v>58</v>
      </c>
      <c r="D66" s="10" t="s">
        <v>1299</v>
      </c>
      <c r="E66" s="10" t="s">
        <v>52</v>
      </c>
      <c r="F66" s="10" t="s">
        <v>1307</v>
      </c>
      <c r="G66" s="10" t="s">
        <v>1391</v>
      </c>
      <c r="H66" s="10" t="s">
        <v>1359</v>
      </c>
      <c r="I66" s="10" t="s">
        <v>1392</v>
      </c>
      <c r="J66" s="10" t="s">
        <v>55</v>
      </c>
      <c r="K66" s="10" t="s">
        <v>1303</v>
      </c>
      <c r="L66" s="10" t="s">
        <v>1393</v>
      </c>
      <c r="M66" s="10">
        <v>-5.8270407710000001</v>
      </c>
      <c r="N66" s="10">
        <v>-35.209985379999999</v>
      </c>
      <c r="O66" s="10" t="s">
        <v>57</v>
      </c>
      <c r="P66" s="10" t="s">
        <v>1241</v>
      </c>
      <c r="Q66" s="10">
        <v>-20.72</v>
      </c>
      <c r="R66" s="10">
        <v>133.65</v>
      </c>
      <c r="S66" s="15" t="s">
        <v>1371</v>
      </c>
      <c r="T66" s="10" t="s">
        <v>1243</v>
      </c>
      <c r="U66" s="12">
        <v>45825</v>
      </c>
      <c r="V66" s="11"/>
      <c r="W66" s="11"/>
      <c r="X66" s="11" t="s">
        <v>1372</v>
      </c>
      <c r="Y66" s="11"/>
    </row>
    <row r="67" spans="1:25">
      <c r="A67" s="10" t="s">
        <v>1394</v>
      </c>
      <c r="B67" s="11"/>
      <c r="C67" s="10" t="s">
        <v>58</v>
      </c>
      <c r="D67" s="10" t="s">
        <v>1299</v>
      </c>
      <c r="E67" s="10" t="s">
        <v>52</v>
      </c>
      <c r="F67" s="10" t="s">
        <v>1307</v>
      </c>
      <c r="G67" s="10" t="s">
        <v>1391</v>
      </c>
      <c r="H67" s="10" t="s">
        <v>1309</v>
      </c>
      <c r="I67" s="10" t="s">
        <v>1395</v>
      </c>
      <c r="J67" s="10" t="s">
        <v>55</v>
      </c>
      <c r="K67" s="10" t="s">
        <v>1303</v>
      </c>
      <c r="L67" s="10" t="s">
        <v>1396</v>
      </c>
      <c r="M67" s="10">
        <v>-5.8292554980000002</v>
      </c>
      <c r="N67" s="10">
        <v>-35.208443109999997</v>
      </c>
      <c r="O67" s="10" t="s">
        <v>57</v>
      </c>
      <c r="P67" s="10" t="s">
        <v>1241</v>
      </c>
      <c r="Q67" s="10">
        <v>-18.63</v>
      </c>
      <c r="R67" s="10">
        <v>133.65</v>
      </c>
      <c r="S67" s="15" t="s">
        <v>1371</v>
      </c>
      <c r="T67" s="10" t="s">
        <v>1243</v>
      </c>
      <c r="U67" s="12">
        <v>45825</v>
      </c>
      <c r="V67" s="11"/>
      <c r="W67" s="11"/>
      <c r="X67" s="11" t="s">
        <v>1372</v>
      </c>
      <c r="Y67" s="11"/>
    </row>
    <row r="68" spans="1:25">
      <c r="A68" s="10" t="s">
        <v>1397</v>
      </c>
      <c r="B68" s="11"/>
      <c r="C68" s="10" t="s">
        <v>58</v>
      </c>
      <c r="D68" s="10" t="s">
        <v>1299</v>
      </c>
      <c r="E68" s="10" t="s">
        <v>52</v>
      </c>
      <c r="F68" s="10" t="s">
        <v>1307</v>
      </c>
      <c r="G68" s="10" t="s">
        <v>1391</v>
      </c>
      <c r="H68" s="10" t="s">
        <v>1309</v>
      </c>
      <c r="I68" s="10" t="s">
        <v>1398</v>
      </c>
      <c r="J68" s="10" t="s">
        <v>55</v>
      </c>
      <c r="K68" s="10" t="s">
        <v>1303</v>
      </c>
      <c r="L68" s="10" t="s">
        <v>1396</v>
      </c>
      <c r="M68" s="10">
        <v>-5.8289459700000004</v>
      </c>
      <c r="N68" s="10">
        <v>-35.208335820000002</v>
      </c>
      <c r="O68" s="10" t="s">
        <v>57</v>
      </c>
      <c r="P68" s="10" t="s">
        <v>1241</v>
      </c>
      <c r="Q68" s="10">
        <v>-18.649999999999999</v>
      </c>
      <c r="R68" s="10">
        <v>133.65</v>
      </c>
      <c r="S68" s="15" t="s">
        <v>1371</v>
      </c>
      <c r="T68" s="10" t="s">
        <v>1243</v>
      </c>
      <c r="U68" s="12">
        <v>45825</v>
      </c>
      <c r="V68" s="11"/>
      <c r="W68" s="11"/>
      <c r="X68" s="11" t="s">
        <v>1372</v>
      </c>
      <c r="Y68" s="11"/>
    </row>
    <row r="69" spans="1:25">
      <c r="A69" s="10" t="s">
        <v>1399</v>
      </c>
      <c r="B69" s="11"/>
      <c r="C69" s="10" t="s">
        <v>58</v>
      </c>
      <c r="D69" s="10" t="s">
        <v>1299</v>
      </c>
      <c r="E69" s="10" t="s">
        <v>52</v>
      </c>
      <c r="F69" s="10" t="s">
        <v>1307</v>
      </c>
      <c r="G69" s="10" t="s">
        <v>1391</v>
      </c>
      <c r="H69" s="10" t="s">
        <v>1316</v>
      </c>
      <c r="I69" s="10" t="s">
        <v>1400</v>
      </c>
      <c r="J69" s="10" t="s">
        <v>55</v>
      </c>
      <c r="K69" s="10" t="s">
        <v>1401</v>
      </c>
      <c r="L69" s="10" t="s">
        <v>1402</v>
      </c>
      <c r="M69" s="10">
        <v>-5.8278786330000001</v>
      </c>
      <c r="N69" s="10">
        <v>-35.210328699999998</v>
      </c>
      <c r="O69" s="10" t="s">
        <v>57</v>
      </c>
      <c r="P69" s="10" t="s">
        <v>1241</v>
      </c>
      <c r="Q69" s="10">
        <v>-19.53</v>
      </c>
      <c r="R69" s="10">
        <v>133.65</v>
      </c>
      <c r="S69" s="15" t="s">
        <v>1371</v>
      </c>
      <c r="T69" s="10" t="s">
        <v>1243</v>
      </c>
      <c r="U69" s="12">
        <v>45825</v>
      </c>
      <c r="V69" s="11"/>
      <c r="W69" s="11"/>
      <c r="X69" s="11" t="s">
        <v>1372</v>
      </c>
      <c r="Y69" s="11"/>
    </row>
    <row r="70" spans="1:25">
      <c r="A70" s="10" t="s">
        <v>1403</v>
      </c>
      <c r="B70" s="11"/>
      <c r="C70" s="10" t="s">
        <v>58</v>
      </c>
      <c r="D70" s="10" t="s">
        <v>1299</v>
      </c>
      <c r="E70" s="10" t="s">
        <v>52</v>
      </c>
      <c r="F70" s="10" t="s">
        <v>1307</v>
      </c>
      <c r="G70" s="10" t="s">
        <v>1391</v>
      </c>
      <c r="H70" s="10" t="s">
        <v>1316</v>
      </c>
      <c r="I70" s="10" t="s">
        <v>1404</v>
      </c>
      <c r="J70" s="10" t="s">
        <v>55</v>
      </c>
      <c r="K70" s="10" t="s">
        <v>1303</v>
      </c>
      <c r="L70" s="10" t="s">
        <v>1405</v>
      </c>
      <c r="M70" s="10">
        <v>-5.8299199100000001</v>
      </c>
      <c r="N70" s="10">
        <v>-35.206696989999998</v>
      </c>
      <c r="O70" s="10" t="s">
        <v>57</v>
      </c>
      <c r="P70" s="10" t="s">
        <v>1241</v>
      </c>
      <c r="Q70" s="10">
        <v>-19.5</v>
      </c>
      <c r="R70" s="10">
        <v>133.65</v>
      </c>
      <c r="S70" s="15" t="s">
        <v>1371</v>
      </c>
      <c r="T70" s="10" t="s">
        <v>1243</v>
      </c>
      <c r="U70" s="12">
        <v>45825</v>
      </c>
      <c r="V70" s="11"/>
      <c r="W70" s="11"/>
      <c r="X70" s="11" t="s">
        <v>1372</v>
      </c>
      <c r="Y70" s="11"/>
    </row>
    <row r="71" spans="1:25">
      <c r="A71" s="10" t="s">
        <v>1406</v>
      </c>
      <c r="B71" s="11"/>
      <c r="C71" s="10" t="s">
        <v>58</v>
      </c>
      <c r="D71" s="10" t="s">
        <v>1299</v>
      </c>
      <c r="E71" s="10" t="s">
        <v>52</v>
      </c>
      <c r="F71" s="10" t="s">
        <v>1307</v>
      </c>
      <c r="G71" s="10" t="s">
        <v>1391</v>
      </c>
      <c r="H71" s="10" t="s">
        <v>1316</v>
      </c>
      <c r="I71" s="10" t="s">
        <v>1407</v>
      </c>
      <c r="J71" s="10" t="s">
        <v>55</v>
      </c>
      <c r="K71" s="10" t="s">
        <v>1303</v>
      </c>
      <c r="L71" s="10" t="s">
        <v>1408</v>
      </c>
      <c r="M71" s="10">
        <v>-5.8295250000000003</v>
      </c>
      <c r="N71" s="10">
        <v>-35.206077399999998</v>
      </c>
      <c r="O71" s="10" t="s">
        <v>57</v>
      </c>
      <c r="P71" s="10" t="s">
        <v>1241</v>
      </c>
      <c r="Q71" s="10">
        <v>-19.64</v>
      </c>
      <c r="R71" s="10">
        <v>133.65</v>
      </c>
      <c r="S71" s="15" t="s">
        <v>1371</v>
      </c>
      <c r="T71" s="10" t="s">
        <v>1243</v>
      </c>
      <c r="U71" s="12">
        <v>45825</v>
      </c>
      <c r="V71" s="11"/>
      <c r="W71" s="11"/>
      <c r="X71" s="11" t="s">
        <v>1372</v>
      </c>
      <c r="Y71" s="11"/>
    </row>
    <row r="72" spans="1:25">
      <c r="A72" s="10" t="s">
        <v>1409</v>
      </c>
      <c r="B72" s="11"/>
      <c r="C72" s="10" t="s">
        <v>58</v>
      </c>
      <c r="D72" s="10" t="s">
        <v>1299</v>
      </c>
      <c r="E72" s="10" t="s">
        <v>52</v>
      </c>
      <c r="F72" s="10" t="s">
        <v>1307</v>
      </c>
      <c r="G72" s="10" t="s">
        <v>1391</v>
      </c>
      <c r="H72" s="10" t="s">
        <v>1321</v>
      </c>
      <c r="I72" s="10" t="s">
        <v>1410</v>
      </c>
      <c r="J72" s="10" t="s">
        <v>55</v>
      </c>
      <c r="K72" s="10" t="s">
        <v>1303</v>
      </c>
      <c r="L72" s="10" t="s">
        <v>1411</v>
      </c>
      <c r="M72" s="10">
        <v>-5.8304695899999999</v>
      </c>
      <c r="N72" s="10">
        <v>-35.202928479999997</v>
      </c>
      <c r="O72" s="10" t="s">
        <v>57</v>
      </c>
      <c r="P72" s="10" t="s">
        <v>1241</v>
      </c>
      <c r="Q72" s="10">
        <v>-19.399999999999999</v>
      </c>
      <c r="R72" s="10">
        <v>133.65</v>
      </c>
      <c r="S72" s="15" t="s">
        <v>1371</v>
      </c>
      <c r="T72" s="10" t="s">
        <v>1243</v>
      </c>
      <c r="U72" s="12">
        <v>45827</v>
      </c>
      <c r="V72" s="11"/>
      <c r="W72" s="11"/>
      <c r="X72" s="11" t="s">
        <v>1372</v>
      </c>
      <c r="Y72" s="11"/>
    </row>
    <row r="73" spans="1:25">
      <c r="A73" s="10" t="s">
        <v>1412</v>
      </c>
      <c r="B73" s="11"/>
      <c r="C73" s="10" t="s">
        <v>58</v>
      </c>
      <c r="D73" s="10" t="s">
        <v>1299</v>
      </c>
      <c r="E73" s="10" t="s">
        <v>52</v>
      </c>
      <c r="F73" s="10" t="s">
        <v>1307</v>
      </c>
      <c r="G73" s="10" t="s">
        <v>1391</v>
      </c>
      <c r="H73" s="10" t="s">
        <v>1413</v>
      </c>
      <c r="I73" s="10" t="s">
        <v>1414</v>
      </c>
      <c r="J73" s="10" t="s">
        <v>55</v>
      </c>
      <c r="K73" s="10" t="s">
        <v>1303</v>
      </c>
      <c r="L73" s="10" t="s">
        <v>1415</v>
      </c>
      <c r="M73" s="10">
        <v>-5.828935296</v>
      </c>
      <c r="N73" s="10">
        <v>-35.203835069999997</v>
      </c>
      <c r="O73" s="10" t="s">
        <v>57</v>
      </c>
      <c r="P73" s="10" t="s">
        <v>1241</v>
      </c>
      <c r="Q73" s="10">
        <v>-20.23</v>
      </c>
      <c r="R73" s="10">
        <v>133.65</v>
      </c>
      <c r="S73" s="15" t="s">
        <v>1371</v>
      </c>
      <c r="T73" s="10" t="s">
        <v>1243</v>
      </c>
      <c r="U73" s="12">
        <v>45827</v>
      </c>
      <c r="V73" s="11"/>
      <c r="W73" s="11"/>
      <c r="X73" s="11" t="s">
        <v>1372</v>
      </c>
      <c r="Y73" s="11"/>
    </row>
    <row r="74" spans="1:25">
      <c r="A74" s="10" t="s">
        <v>1416</v>
      </c>
      <c r="B74" s="11"/>
      <c r="C74" s="10" t="s">
        <v>58</v>
      </c>
      <c r="D74" s="10" t="s">
        <v>1299</v>
      </c>
      <c r="E74" s="10" t="s">
        <v>52</v>
      </c>
      <c r="F74" s="10" t="s">
        <v>1307</v>
      </c>
      <c r="G74" s="10" t="s">
        <v>1391</v>
      </c>
      <c r="H74" s="10" t="s">
        <v>1413</v>
      </c>
      <c r="I74" s="10" t="s">
        <v>1417</v>
      </c>
      <c r="J74" s="10" t="s">
        <v>55</v>
      </c>
      <c r="K74" s="10" t="s">
        <v>1401</v>
      </c>
      <c r="L74" s="10" t="s">
        <v>1418</v>
      </c>
      <c r="M74" s="10">
        <v>-5.8292308159999999</v>
      </c>
      <c r="N74" s="10">
        <v>-35.202943910000002</v>
      </c>
      <c r="O74" s="10" t="s">
        <v>57</v>
      </c>
      <c r="P74" s="10" t="s">
        <v>1241</v>
      </c>
      <c r="Q74" s="10">
        <v>-20.21</v>
      </c>
      <c r="R74" s="10">
        <v>133.65</v>
      </c>
      <c r="S74" s="15" t="s">
        <v>1371</v>
      </c>
      <c r="T74" s="10" t="s">
        <v>1243</v>
      </c>
      <c r="U74" s="12">
        <v>45827</v>
      </c>
      <c r="V74" s="11"/>
      <c r="W74" s="11"/>
      <c r="X74" s="11" t="s">
        <v>1372</v>
      </c>
      <c r="Y74" s="11"/>
    </row>
    <row r="75" spans="1:25">
      <c r="A75" s="10" t="s">
        <v>1419</v>
      </c>
      <c r="B75" s="11"/>
      <c r="C75" s="10" t="s">
        <v>58</v>
      </c>
      <c r="D75" s="10" t="s">
        <v>1299</v>
      </c>
      <c r="E75" s="10" t="s">
        <v>52</v>
      </c>
      <c r="F75" s="10" t="s">
        <v>1300</v>
      </c>
      <c r="G75" s="10" t="s">
        <v>1391</v>
      </c>
      <c r="H75" s="10" t="s">
        <v>1280</v>
      </c>
      <c r="I75" s="10" t="s">
        <v>1420</v>
      </c>
      <c r="J75" s="10" t="s">
        <v>55</v>
      </c>
      <c r="K75" s="10" t="s">
        <v>1421</v>
      </c>
      <c r="L75" s="10" t="s">
        <v>1422</v>
      </c>
      <c r="M75" s="10">
        <v>-5.8121191620000001</v>
      </c>
      <c r="N75" s="10">
        <v>-35.19910634</v>
      </c>
      <c r="O75" s="10" t="s">
        <v>57</v>
      </c>
      <c r="P75" s="10" t="s">
        <v>1241</v>
      </c>
      <c r="Q75" s="10">
        <v>-19.12</v>
      </c>
      <c r="R75" s="10">
        <v>133.65</v>
      </c>
      <c r="S75" s="10" t="s">
        <v>1305</v>
      </c>
      <c r="T75" s="10" t="s">
        <v>1243</v>
      </c>
      <c r="U75" s="12">
        <v>45822</v>
      </c>
      <c r="V75" s="11"/>
      <c r="W75" s="11"/>
      <c r="X75" s="11" t="s">
        <v>1306</v>
      </c>
      <c r="Y75" s="11"/>
    </row>
    <row r="76" spans="1:25">
      <c r="A76" s="10" t="s">
        <v>1423</v>
      </c>
      <c r="B76" s="11"/>
      <c r="C76" s="10" t="s">
        <v>58</v>
      </c>
      <c r="D76" s="10" t="s">
        <v>1299</v>
      </c>
      <c r="E76" s="10" t="s">
        <v>52</v>
      </c>
      <c r="F76" s="10" t="s">
        <v>1300</v>
      </c>
      <c r="G76" s="10" t="s">
        <v>1391</v>
      </c>
      <c r="H76" s="10" t="s">
        <v>1280</v>
      </c>
      <c r="I76" s="10" t="s">
        <v>1424</v>
      </c>
      <c r="J76" s="10" t="s">
        <v>55</v>
      </c>
      <c r="K76" s="10" t="s">
        <v>1421</v>
      </c>
      <c r="L76" s="10" t="s">
        <v>1425</v>
      </c>
      <c r="M76" s="10">
        <v>-5.8132665809999997</v>
      </c>
      <c r="N76" s="10">
        <v>-35.196096900000001</v>
      </c>
      <c r="O76" s="10" t="s">
        <v>57</v>
      </c>
      <c r="P76" s="10" t="s">
        <v>1241</v>
      </c>
      <c r="Q76" s="10">
        <v>-19.5</v>
      </c>
      <c r="R76" s="10">
        <v>133.65</v>
      </c>
      <c r="S76" s="10" t="s">
        <v>1305</v>
      </c>
      <c r="T76" s="10" t="s">
        <v>1243</v>
      </c>
      <c r="U76" s="12">
        <v>45822</v>
      </c>
      <c r="V76" s="11"/>
      <c r="W76" s="11"/>
      <c r="X76" s="11" t="s">
        <v>1306</v>
      </c>
      <c r="Y76" s="11"/>
    </row>
    <row r="77" spans="1:25">
      <c r="A77" s="10" t="s">
        <v>1426</v>
      </c>
      <c r="B77" s="11"/>
      <c r="C77" s="10" t="s">
        <v>58</v>
      </c>
      <c r="D77" s="10" t="s">
        <v>1299</v>
      </c>
      <c r="E77" s="10" t="s">
        <v>52</v>
      </c>
      <c r="F77" s="10" t="s">
        <v>1300</v>
      </c>
      <c r="G77" s="10" t="s">
        <v>1391</v>
      </c>
      <c r="H77" s="10" t="s">
        <v>1343</v>
      </c>
      <c r="I77" s="10" t="s">
        <v>1427</v>
      </c>
      <c r="J77" s="10" t="s">
        <v>55</v>
      </c>
      <c r="K77" s="10" t="s">
        <v>1303</v>
      </c>
      <c r="L77" s="10" t="s">
        <v>1428</v>
      </c>
      <c r="M77" s="10">
        <v>-5.8162765460000001</v>
      </c>
      <c r="N77" s="10">
        <v>-35.20186365</v>
      </c>
      <c r="O77" s="10" t="s">
        <v>57</v>
      </c>
      <c r="P77" s="10" t="s">
        <v>1241</v>
      </c>
      <c r="Q77" s="10">
        <v>-18.98</v>
      </c>
      <c r="R77" s="10">
        <v>133.65</v>
      </c>
      <c r="S77" s="10" t="s">
        <v>1305</v>
      </c>
      <c r="T77" s="10" t="s">
        <v>1243</v>
      </c>
      <c r="U77" s="12">
        <v>45822</v>
      </c>
      <c r="V77" s="11"/>
      <c r="W77" s="11"/>
      <c r="X77" s="11" t="s">
        <v>1306</v>
      </c>
      <c r="Y77" s="11"/>
    </row>
    <row r="78" spans="1:25">
      <c r="A78" s="10" t="s">
        <v>1429</v>
      </c>
      <c r="B78" s="11"/>
      <c r="C78" s="10" t="s">
        <v>58</v>
      </c>
      <c r="D78" s="10" t="s">
        <v>1299</v>
      </c>
      <c r="E78" s="10" t="s">
        <v>52</v>
      </c>
      <c r="F78" s="10" t="s">
        <v>1300</v>
      </c>
      <c r="G78" s="10" t="s">
        <v>1391</v>
      </c>
      <c r="H78" s="10" t="s">
        <v>1301</v>
      </c>
      <c r="I78" s="10" t="s">
        <v>1430</v>
      </c>
      <c r="J78" s="10" t="s">
        <v>55</v>
      </c>
      <c r="K78" s="10" t="s">
        <v>1303</v>
      </c>
      <c r="L78" s="10" t="s">
        <v>1431</v>
      </c>
      <c r="M78" s="10">
        <v>-5.8165994220000004</v>
      </c>
      <c r="N78" s="10">
        <v>-35.201729540000002</v>
      </c>
      <c r="O78" s="10" t="s">
        <v>57</v>
      </c>
      <c r="P78" s="10" t="s">
        <v>1241</v>
      </c>
      <c r="Q78" s="10">
        <v>-19.010000000000002</v>
      </c>
      <c r="R78" s="10">
        <v>133.65</v>
      </c>
      <c r="S78" s="10" t="s">
        <v>1305</v>
      </c>
      <c r="T78" s="10" t="s">
        <v>1243</v>
      </c>
      <c r="U78" s="12">
        <v>45822</v>
      </c>
      <c r="V78" s="11"/>
      <c r="W78" s="11"/>
      <c r="X78" s="11" t="s">
        <v>1306</v>
      </c>
      <c r="Y78" s="11"/>
    </row>
    <row r="79" spans="1:25">
      <c r="A79" s="10" t="s">
        <v>1432</v>
      </c>
      <c r="B79" s="11"/>
      <c r="C79" s="10" t="s">
        <v>58</v>
      </c>
      <c r="D79" s="10" t="s">
        <v>1299</v>
      </c>
      <c r="E79" s="10" t="s">
        <v>52</v>
      </c>
      <c r="F79" s="10" t="s">
        <v>1300</v>
      </c>
      <c r="G79" s="10" t="s">
        <v>1433</v>
      </c>
      <c r="H79" s="10" t="s">
        <v>1355</v>
      </c>
      <c r="I79" s="10" t="s">
        <v>1434</v>
      </c>
      <c r="J79" s="10" t="s">
        <v>55</v>
      </c>
      <c r="K79" s="10" t="s">
        <v>1303</v>
      </c>
      <c r="L79" s="10" t="s">
        <v>1435</v>
      </c>
      <c r="M79" s="10" t="s">
        <v>1436</v>
      </c>
      <c r="N79" s="10">
        <v>-35.200736220000003</v>
      </c>
      <c r="O79" s="10" t="s">
        <v>57</v>
      </c>
      <c r="P79" s="10" t="s">
        <v>1241</v>
      </c>
      <c r="Q79" s="10">
        <v>-18.18</v>
      </c>
      <c r="R79" s="10">
        <v>133.65</v>
      </c>
      <c r="S79" s="10" t="s">
        <v>1305</v>
      </c>
      <c r="T79" s="10" t="s">
        <v>1243</v>
      </c>
      <c r="U79" s="12">
        <v>45822</v>
      </c>
      <c r="V79" s="11"/>
      <c r="W79" s="11"/>
      <c r="X79" s="11" t="s">
        <v>1306</v>
      </c>
      <c r="Y79" s="11"/>
    </row>
    <row r="80" spans="1:25">
      <c r="A80" s="10" t="s">
        <v>1437</v>
      </c>
      <c r="B80" s="11"/>
      <c r="C80" s="10" t="s">
        <v>58</v>
      </c>
      <c r="D80" s="10" t="s">
        <v>1299</v>
      </c>
      <c r="E80" s="10" t="s">
        <v>52</v>
      </c>
      <c r="F80" s="10" t="s">
        <v>1300</v>
      </c>
      <c r="G80" s="10" t="s">
        <v>1433</v>
      </c>
      <c r="H80" s="10" t="s">
        <v>1355</v>
      </c>
      <c r="I80" s="10" t="s">
        <v>1438</v>
      </c>
      <c r="J80" s="10" t="s">
        <v>55</v>
      </c>
      <c r="K80" s="10" t="s">
        <v>1303</v>
      </c>
      <c r="L80" s="10" t="s">
        <v>1439</v>
      </c>
      <c r="M80" s="10">
        <v>-5.8152258610000001</v>
      </c>
      <c r="N80" s="10">
        <v>-35.201123350000003</v>
      </c>
      <c r="O80" s="10" t="s">
        <v>57</v>
      </c>
      <c r="P80" s="10" t="s">
        <v>1241</v>
      </c>
      <c r="Q80" s="10">
        <v>-18.53</v>
      </c>
      <c r="R80" s="10">
        <v>133.65</v>
      </c>
      <c r="S80" s="10" t="s">
        <v>1305</v>
      </c>
      <c r="T80" s="10" t="s">
        <v>1243</v>
      </c>
      <c r="U80" s="12">
        <v>45822</v>
      </c>
      <c r="V80" s="11"/>
      <c r="W80" s="11"/>
      <c r="X80" s="11" t="s">
        <v>1306</v>
      </c>
      <c r="Y80" s="11"/>
    </row>
    <row r="81" spans="1:25">
      <c r="A81" s="10" t="s">
        <v>1440</v>
      </c>
      <c r="B81" s="11"/>
      <c r="C81" s="10" t="s">
        <v>58</v>
      </c>
      <c r="D81" s="10" t="s">
        <v>1299</v>
      </c>
      <c r="E81" s="10" t="s">
        <v>52</v>
      </c>
      <c r="F81" s="10" t="s">
        <v>1300</v>
      </c>
      <c r="G81" s="10" t="s">
        <v>1433</v>
      </c>
      <c r="H81" s="10" t="s">
        <v>1355</v>
      </c>
      <c r="I81" s="10" t="s">
        <v>1441</v>
      </c>
      <c r="J81" s="10" t="s">
        <v>55</v>
      </c>
      <c r="K81" s="10" t="s">
        <v>1303</v>
      </c>
      <c r="L81" s="10" t="s">
        <v>1442</v>
      </c>
      <c r="M81" s="10">
        <v>-5.8155267239999997</v>
      </c>
      <c r="N81" s="10">
        <v>-35.200476940000001</v>
      </c>
      <c r="O81" s="10" t="s">
        <v>57</v>
      </c>
      <c r="P81" s="10" t="s">
        <v>1241</v>
      </c>
      <c r="Q81" s="10">
        <v>-19.53</v>
      </c>
      <c r="R81" s="10">
        <v>133.65</v>
      </c>
      <c r="S81" s="10" t="s">
        <v>1305</v>
      </c>
      <c r="T81" s="10" t="s">
        <v>1243</v>
      </c>
      <c r="U81" s="12">
        <v>45822</v>
      </c>
      <c r="V81" s="13"/>
      <c r="W81" s="13"/>
      <c r="X81" s="11" t="s">
        <v>1306</v>
      </c>
      <c r="Y81" s="11"/>
    </row>
    <row r="82" spans="1:25">
      <c r="A82" s="10" t="s">
        <v>1443</v>
      </c>
      <c r="B82" s="11"/>
      <c r="C82" s="10" t="s">
        <v>58</v>
      </c>
      <c r="D82" s="10" t="s">
        <v>1299</v>
      </c>
      <c r="E82" s="10" t="s">
        <v>52</v>
      </c>
      <c r="F82" s="10" t="s">
        <v>1300</v>
      </c>
      <c r="G82" s="10" t="s">
        <v>1433</v>
      </c>
      <c r="H82" s="10" t="s">
        <v>1359</v>
      </c>
      <c r="I82" s="10" t="s">
        <v>1444</v>
      </c>
      <c r="J82" s="10" t="s">
        <v>55</v>
      </c>
      <c r="K82" s="10" t="s">
        <v>1303</v>
      </c>
      <c r="L82" s="10" t="s">
        <v>1445</v>
      </c>
      <c r="M82" s="10">
        <v>-5.8169970129999999</v>
      </c>
      <c r="N82" s="10">
        <v>-35.201552509999999</v>
      </c>
      <c r="O82" s="10" t="s">
        <v>57</v>
      </c>
      <c r="P82" s="10" t="s">
        <v>1241</v>
      </c>
      <c r="Q82" s="10">
        <v>-19.98</v>
      </c>
      <c r="R82" s="10">
        <v>133.65</v>
      </c>
      <c r="S82" s="10" t="s">
        <v>1305</v>
      </c>
      <c r="T82" s="10" t="s">
        <v>1243</v>
      </c>
      <c r="U82" s="12">
        <v>45822</v>
      </c>
      <c r="V82" s="13"/>
      <c r="W82" s="13"/>
      <c r="X82" s="11" t="s">
        <v>1306</v>
      </c>
      <c r="Y82" s="11"/>
    </row>
    <row r="83" spans="1:25">
      <c r="A83" s="10" t="s">
        <v>1446</v>
      </c>
      <c r="B83" s="11"/>
      <c r="C83" s="10" t="s">
        <v>58</v>
      </c>
      <c r="D83" s="10" t="s">
        <v>1299</v>
      </c>
      <c r="E83" s="10" t="s">
        <v>52</v>
      </c>
      <c r="F83" s="10" t="s">
        <v>1300</v>
      </c>
      <c r="G83" s="10" t="s">
        <v>1433</v>
      </c>
      <c r="H83" s="10" t="s">
        <v>1359</v>
      </c>
      <c r="I83" s="10" t="s">
        <v>1447</v>
      </c>
      <c r="J83" s="10" t="s">
        <v>55</v>
      </c>
      <c r="K83" s="10" t="s">
        <v>1303</v>
      </c>
      <c r="L83" s="10" t="s">
        <v>1448</v>
      </c>
      <c r="M83" s="10">
        <v>-5.8165113650000002</v>
      </c>
      <c r="N83" s="10">
        <v>-35.202815829999999</v>
      </c>
      <c r="O83" s="10" t="s">
        <v>57</v>
      </c>
      <c r="P83" s="10" t="s">
        <v>1324</v>
      </c>
      <c r="Q83" s="10" t="s">
        <v>1449</v>
      </c>
      <c r="R83" s="10">
        <v>0</v>
      </c>
      <c r="S83" s="10" t="s">
        <v>1305</v>
      </c>
      <c r="T83" s="10" t="s">
        <v>1326</v>
      </c>
      <c r="U83" s="12">
        <v>45824</v>
      </c>
      <c r="V83" s="13"/>
      <c r="W83" s="13"/>
      <c r="X83" s="11" t="s">
        <v>1306</v>
      </c>
      <c r="Y83" s="11"/>
    </row>
    <row r="84" spans="1:25">
      <c r="A84" s="10" t="s">
        <v>1450</v>
      </c>
      <c r="B84" s="11"/>
      <c r="C84" s="10" t="s">
        <v>58</v>
      </c>
      <c r="D84" s="10" t="s">
        <v>1299</v>
      </c>
      <c r="E84" s="10" t="s">
        <v>52</v>
      </c>
      <c r="F84" s="10" t="s">
        <v>1300</v>
      </c>
      <c r="G84" s="10" t="s">
        <v>1433</v>
      </c>
      <c r="H84" s="10" t="s">
        <v>1451</v>
      </c>
      <c r="I84" s="10" t="s">
        <v>1452</v>
      </c>
      <c r="J84" s="10" t="s">
        <v>55</v>
      </c>
      <c r="K84" s="10"/>
      <c r="L84" s="10" t="s">
        <v>1453</v>
      </c>
      <c r="M84" s="10">
        <v>-5.816556727</v>
      </c>
      <c r="N84" s="10">
        <v>-35.1994282</v>
      </c>
      <c r="O84" s="10" t="s">
        <v>57</v>
      </c>
      <c r="P84" s="10" t="s">
        <v>1241</v>
      </c>
      <c r="Q84" s="10">
        <v>-18.8</v>
      </c>
      <c r="R84" s="10">
        <v>133.65</v>
      </c>
      <c r="S84" s="10" t="s">
        <v>1305</v>
      </c>
      <c r="T84" s="10" t="s">
        <v>1243</v>
      </c>
      <c r="U84" s="12">
        <v>45824</v>
      </c>
      <c r="V84" s="13"/>
      <c r="W84" s="13"/>
      <c r="X84" s="11" t="s">
        <v>1306</v>
      </c>
      <c r="Y84" s="11"/>
    </row>
    <row r="85" spans="1:25">
      <c r="A85" s="10" t="s">
        <v>1454</v>
      </c>
      <c r="B85" s="11"/>
      <c r="C85" s="10" t="s">
        <v>58</v>
      </c>
      <c r="D85" s="10" t="s">
        <v>1299</v>
      </c>
      <c r="E85" s="10" t="s">
        <v>52</v>
      </c>
      <c r="F85" s="10" t="s">
        <v>1300</v>
      </c>
      <c r="G85" s="10" t="s">
        <v>1433</v>
      </c>
      <c r="H85" s="10" t="s">
        <v>1455</v>
      </c>
      <c r="I85" s="10" t="s">
        <v>1456</v>
      </c>
      <c r="J85" s="10" t="s">
        <v>55</v>
      </c>
      <c r="K85" s="10"/>
      <c r="L85" s="10" t="s">
        <v>1457</v>
      </c>
      <c r="M85" s="10">
        <v>-5.8171878039999996</v>
      </c>
      <c r="N85" s="10">
        <v>-35.198459919999998</v>
      </c>
      <c r="O85" s="10" t="s">
        <v>57</v>
      </c>
      <c r="P85" s="10" t="s">
        <v>1241</v>
      </c>
      <c r="Q85" s="10">
        <v>-19.72</v>
      </c>
      <c r="R85" s="10">
        <v>133.65</v>
      </c>
      <c r="S85" s="10" t="s">
        <v>1305</v>
      </c>
      <c r="T85" s="10" t="s">
        <v>1243</v>
      </c>
      <c r="U85" s="12">
        <v>45824</v>
      </c>
      <c r="V85" s="13"/>
      <c r="W85" s="13"/>
      <c r="X85" s="11" t="s">
        <v>1306</v>
      </c>
      <c r="Y85" s="11"/>
    </row>
    <row r="86" spans="1:25">
      <c r="A86" s="10" t="s">
        <v>1458</v>
      </c>
      <c r="B86" s="11"/>
      <c r="C86" s="10" t="s">
        <v>58</v>
      </c>
      <c r="D86" s="10" t="s">
        <v>1299</v>
      </c>
      <c r="E86" s="10" t="s">
        <v>52</v>
      </c>
      <c r="F86" s="10" t="s">
        <v>1300</v>
      </c>
      <c r="G86" s="10" t="s">
        <v>1433</v>
      </c>
      <c r="H86" s="10" t="s">
        <v>1280</v>
      </c>
      <c r="I86" s="10" t="s">
        <v>1459</v>
      </c>
      <c r="J86" s="10" t="s">
        <v>55</v>
      </c>
      <c r="K86" s="10" t="s">
        <v>1460</v>
      </c>
      <c r="L86" s="10" t="s">
        <v>1461</v>
      </c>
      <c r="M86" s="10">
        <v>-5.8164339810000003</v>
      </c>
      <c r="N86" s="10">
        <v>-35.197679399999998</v>
      </c>
      <c r="O86" s="10" t="s">
        <v>57</v>
      </c>
      <c r="P86" s="10" t="s">
        <v>1241</v>
      </c>
      <c r="Q86" s="10">
        <v>-19.04</v>
      </c>
      <c r="R86" s="10">
        <v>133.65</v>
      </c>
      <c r="S86" s="10" t="s">
        <v>1305</v>
      </c>
      <c r="T86" s="10" t="s">
        <v>1243</v>
      </c>
      <c r="U86" s="12">
        <v>45824</v>
      </c>
      <c r="V86" s="13"/>
      <c r="W86" s="13"/>
      <c r="X86" s="11" t="s">
        <v>1306</v>
      </c>
      <c r="Y86" s="11"/>
    </row>
    <row r="87" spans="1:25">
      <c r="A87" s="10" t="s">
        <v>1462</v>
      </c>
      <c r="B87" s="11"/>
      <c r="C87" s="10" t="s">
        <v>58</v>
      </c>
      <c r="D87" s="10" t="s">
        <v>1299</v>
      </c>
      <c r="E87" s="10" t="s">
        <v>52</v>
      </c>
      <c r="F87" s="10" t="s">
        <v>1300</v>
      </c>
      <c r="G87" s="10" t="s">
        <v>1433</v>
      </c>
      <c r="H87" s="10" t="s">
        <v>1280</v>
      </c>
      <c r="I87" s="10" t="s">
        <v>1463</v>
      </c>
      <c r="J87" s="10" t="s">
        <v>55</v>
      </c>
      <c r="K87" s="10" t="s">
        <v>1421</v>
      </c>
      <c r="L87" s="10" t="s">
        <v>1464</v>
      </c>
      <c r="M87" s="10">
        <v>-5.8158149110000004</v>
      </c>
      <c r="N87" s="10">
        <v>-35.198408960000002</v>
      </c>
      <c r="O87" s="10" t="s">
        <v>57</v>
      </c>
      <c r="P87" s="10" t="s">
        <v>1241</v>
      </c>
      <c r="Q87" s="10">
        <v>-19.32</v>
      </c>
      <c r="R87" s="10">
        <v>133.65</v>
      </c>
      <c r="S87" s="10" t="s">
        <v>1305</v>
      </c>
      <c r="T87" s="10" t="s">
        <v>1243</v>
      </c>
      <c r="U87" s="12">
        <v>45824</v>
      </c>
      <c r="V87" s="13"/>
      <c r="W87" s="13"/>
      <c r="X87" s="11" t="s">
        <v>1306</v>
      </c>
      <c r="Y87" s="11"/>
    </row>
    <row r="88" spans="1:25">
      <c r="A88" s="10" t="s">
        <v>1465</v>
      </c>
      <c r="B88" s="11"/>
      <c r="C88" s="10" t="s">
        <v>58</v>
      </c>
      <c r="D88" s="10" t="s">
        <v>1299</v>
      </c>
      <c r="E88" s="10" t="s">
        <v>52</v>
      </c>
      <c r="F88" s="10" t="s">
        <v>1300</v>
      </c>
      <c r="G88" s="10" t="s">
        <v>1433</v>
      </c>
      <c r="H88" s="10" t="s">
        <v>1280</v>
      </c>
      <c r="I88" s="10" t="s">
        <v>1466</v>
      </c>
      <c r="J88" s="10" t="s">
        <v>55</v>
      </c>
      <c r="K88" s="10" t="s">
        <v>1421</v>
      </c>
      <c r="L88" s="10" t="s">
        <v>1464</v>
      </c>
      <c r="M88" s="10">
        <v>-5.8165006899999998</v>
      </c>
      <c r="N88" s="10">
        <v>-35.198666449999997</v>
      </c>
      <c r="O88" s="10" t="s">
        <v>57</v>
      </c>
      <c r="P88" s="10" t="s">
        <v>1324</v>
      </c>
      <c r="Q88" s="10" t="s">
        <v>1449</v>
      </c>
      <c r="R88" s="10">
        <v>0</v>
      </c>
      <c r="S88" s="10" t="s">
        <v>1305</v>
      </c>
      <c r="T88" s="10" t="s">
        <v>1326</v>
      </c>
      <c r="U88" s="12">
        <v>45824</v>
      </c>
      <c r="V88" s="13"/>
      <c r="W88" s="13"/>
      <c r="X88" s="11" t="s">
        <v>1306</v>
      </c>
      <c r="Y88" s="11"/>
    </row>
    <row r="89" spans="1:25">
      <c r="A89" s="10" t="s">
        <v>1467</v>
      </c>
      <c r="B89" s="11"/>
      <c r="C89" s="10" t="s">
        <v>58</v>
      </c>
      <c r="D89" s="10" t="s">
        <v>1299</v>
      </c>
      <c r="E89" s="10" t="s">
        <v>52</v>
      </c>
      <c r="F89" s="10" t="s">
        <v>1300</v>
      </c>
      <c r="G89" s="10" t="s">
        <v>1433</v>
      </c>
      <c r="H89" s="10" t="s">
        <v>1280</v>
      </c>
      <c r="I89" s="10" t="s">
        <v>1468</v>
      </c>
      <c r="J89" s="10" t="s">
        <v>55</v>
      </c>
      <c r="K89" s="10" t="s">
        <v>1314</v>
      </c>
      <c r="L89" s="10" t="s">
        <v>1469</v>
      </c>
      <c r="M89" s="10">
        <v>-5.8167301729999998</v>
      </c>
      <c r="N89" s="10">
        <v>-35.198028090000001</v>
      </c>
      <c r="O89" s="10" t="s">
        <v>57</v>
      </c>
      <c r="P89" s="10" t="s">
        <v>1241</v>
      </c>
      <c r="Q89" s="10">
        <v>-19.27</v>
      </c>
      <c r="R89" s="10">
        <v>133.65</v>
      </c>
      <c r="S89" s="10" t="s">
        <v>1305</v>
      </c>
      <c r="T89" s="10" t="s">
        <v>1243</v>
      </c>
      <c r="U89" s="12">
        <v>45824</v>
      </c>
      <c r="V89" s="13"/>
      <c r="W89" s="13"/>
      <c r="X89" s="11" t="s">
        <v>1306</v>
      </c>
      <c r="Y89" s="11"/>
    </row>
    <row r="90" spans="1:25">
      <c r="A90" s="10" t="s">
        <v>1470</v>
      </c>
      <c r="B90" s="11"/>
      <c r="C90" s="10" t="s">
        <v>58</v>
      </c>
      <c r="D90" s="10" t="s">
        <v>1299</v>
      </c>
      <c r="E90" s="10" t="s">
        <v>52</v>
      </c>
      <c r="F90" s="10" t="s">
        <v>1300</v>
      </c>
      <c r="G90" s="10" t="s">
        <v>1433</v>
      </c>
      <c r="H90" s="10" t="s">
        <v>1331</v>
      </c>
      <c r="I90" s="10" t="s">
        <v>1471</v>
      </c>
      <c r="J90" s="10" t="s">
        <v>55</v>
      </c>
      <c r="K90" s="10" t="s">
        <v>1421</v>
      </c>
      <c r="L90" s="10" t="s">
        <v>1472</v>
      </c>
      <c r="M90" s="10">
        <v>-5.8133052730000001</v>
      </c>
      <c r="N90" s="10">
        <v>-35.197230130000001</v>
      </c>
      <c r="O90" s="10" t="s">
        <v>57</v>
      </c>
      <c r="P90" s="10" t="s">
        <v>1241</v>
      </c>
      <c r="Q90" s="10">
        <v>-19.12</v>
      </c>
      <c r="R90" s="10">
        <v>133.65</v>
      </c>
      <c r="S90" s="10" t="s">
        <v>1305</v>
      </c>
      <c r="T90" s="10" t="s">
        <v>1243</v>
      </c>
      <c r="U90" s="12">
        <v>45825</v>
      </c>
      <c r="V90" s="13"/>
      <c r="W90" s="13"/>
      <c r="X90" s="11" t="s">
        <v>1306</v>
      </c>
      <c r="Y90" s="11"/>
    </row>
    <row r="91" spans="1:25">
      <c r="A91" s="10" t="s">
        <v>1473</v>
      </c>
      <c r="B91" s="11"/>
      <c r="C91" s="10" t="s">
        <v>58</v>
      </c>
      <c r="D91" s="10" t="s">
        <v>1299</v>
      </c>
      <c r="E91" s="10" t="s">
        <v>52</v>
      </c>
      <c r="F91" s="10" t="s">
        <v>1300</v>
      </c>
      <c r="G91" s="10" t="s">
        <v>1433</v>
      </c>
      <c r="H91" s="10" t="s">
        <v>1343</v>
      </c>
      <c r="I91" s="10" t="s">
        <v>1474</v>
      </c>
      <c r="J91" s="10" t="s">
        <v>55</v>
      </c>
      <c r="K91" s="10" t="s">
        <v>1303</v>
      </c>
      <c r="L91" s="10" t="s">
        <v>1475</v>
      </c>
      <c r="M91" s="10">
        <v>-5.8135120699999998</v>
      </c>
      <c r="N91" s="10">
        <v>-35.203227550000001</v>
      </c>
      <c r="O91" s="10" t="s">
        <v>57</v>
      </c>
      <c r="P91" s="10" t="s">
        <v>1241</v>
      </c>
      <c r="Q91" s="10">
        <v>-18.190000000000001</v>
      </c>
      <c r="R91" s="10">
        <v>133.65</v>
      </c>
      <c r="S91" s="10" t="s">
        <v>1305</v>
      </c>
      <c r="T91" s="10" t="s">
        <v>1243</v>
      </c>
      <c r="U91" s="12">
        <v>45825</v>
      </c>
      <c r="V91" s="13"/>
      <c r="W91" s="13"/>
      <c r="X91" s="11" t="s">
        <v>1306</v>
      </c>
      <c r="Y91" s="11"/>
    </row>
    <row r="92" spans="1:25">
      <c r="A92" s="10" t="s">
        <v>1476</v>
      </c>
      <c r="B92" s="11"/>
      <c r="C92" s="10" t="s">
        <v>58</v>
      </c>
      <c r="D92" s="10" t="s">
        <v>1299</v>
      </c>
      <c r="E92" s="10" t="s">
        <v>52</v>
      </c>
      <c r="F92" s="10" t="s">
        <v>1300</v>
      </c>
      <c r="G92" s="10" t="s">
        <v>1433</v>
      </c>
      <c r="H92" s="10" t="s">
        <v>1343</v>
      </c>
      <c r="I92" s="10" t="s">
        <v>1477</v>
      </c>
      <c r="J92" s="10" t="s">
        <v>55</v>
      </c>
      <c r="K92" s="10" t="s">
        <v>1303</v>
      </c>
      <c r="L92" s="10" t="s">
        <v>1478</v>
      </c>
      <c r="M92" s="10">
        <v>-5.8137282160000003</v>
      </c>
      <c r="N92" s="10">
        <v>-35.202670990000001</v>
      </c>
      <c r="O92" s="10" t="s">
        <v>57</v>
      </c>
      <c r="P92" s="10" t="s">
        <v>1241</v>
      </c>
      <c r="Q92" s="10">
        <v>-19.71</v>
      </c>
      <c r="R92" s="10">
        <v>133.65</v>
      </c>
      <c r="S92" s="10" t="s">
        <v>1305</v>
      </c>
      <c r="T92" s="10" t="s">
        <v>1243</v>
      </c>
      <c r="U92" s="12">
        <v>45825</v>
      </c>
      <c r="V92" s="13"/>
      <c r="W92" s="13"/>
      <c r="X92" s="11" t="s">
        <v>1306</v>
      </c>
      <c r="Y92" s="11"/>
    </row>
    <row r="93" spans="1:25">
      <c r="A93" s="10" t="s">
        <v>1479</v>
      </c>
      <c r="B93" s="11"/>
      <c r="C93" s="10" t="s">
        <v>58</v>
      </c>
      <c r="D93" s="10" t="s">
        <v>1299</v>
      </c>
      <c r="E93" s="10" t="s">
        <v>52</v>
      </c>
      <c r="F93" s="10" t="s">
        <v>1300</v>
      </c>
      <c r="G93" s="10" t="s">
        <v>1433</v>
      </c>
      <c r="H93" s="10" t="s">
        <v>1301</v>
      </c>
      <c r="I93" s="10" t="s">
        <v>1480</v>
      </c>
      <c r="J93" s="10" t="s">
        <v>55</v>
      </c>
      <c r="K93" s="10" t="s">
        <v>1303</v>
      </c>
      <c r="L93" s="10" t="s">
        <v>1481</v>
      </c>
      <c r="M93" s="10">
        <v>-5.8139763699999998</v>
      </c>
      <c r="N93" s="10">
        <v>-35.203953089999999</v>
      </c>
      <c r="O93" s="10" t="s">
        <v>57</v>
      </c>
      <c r="P93" s="10" t="s">
        <v>1241</v>
      </c>
      <c r="Q93" s="10">
        <v>-18.38</v>
      </c>
      <c r="R93" s="10">
        <v>133.65</v>
      </c>
      <c r="S93" s="10" t="s">
        <v>1305</v>
      </c>
      <c r="T93" s="10" t="s">
        <v>1243</v>
      </c>
      <c r="U93" s="12">
        <v>45825</v>
      </c>
      <c r="V93" s="13"/>
      <c r="W93" s="13"/>
      <c r="X93" s="11" t="s">
        <v>1306</v>
      </c>
      <c r="Y93" s="11"/>
    </row>
    <row r="94" spans="1:25">
      <c r="A94" s="10" t="s">
        <v>1482</v>
      </c>
      <c r="B94" s="11"/>
      <c r="C94" s="10" t="s">
        <v>58</v>
      </c>
      <c r="D94" s="10" t="s">
        <v>1299</v>
      </c>
      <c r="E94" s="10" t="s">
        <v>52</v>
      </c>
      <c r="F94" s="10" t="s">
        <v>1300</v>
      </c>
      <c r="G94" s="10" t="s">
        <v>1433</v>
      </c>
      <c r="H94" s="10" t="s">
        <v>1301</v>
      </c>
      <c r="I94" s="10" t="s">
        <v>1483</v>
      </c>
      <c r="J94" s="10" t="s">
        <v>55</v>
      </c>
      <c r="K94" s="10" t="s">
        <v>1303</v>
      </c>
      <c r="L94" s="10" t="s">
        <v>1481</v>
      </c>
      <c r="M94" s="10">
        <v>-5.8137015300000003</v>
      </c>
      <c r="N94" s="10">
        <v>-35.204578040000001</v>
      </c>
      <c r="O94" s="10" t="s">
        <v>57</v>
      </c>
      <c r="P94" s="10" t="s">
        <v>1241</v>
      </c>
      <c r="Q94" s="10">
        <v>-18.2</v>
      </c>
      <c r="R94" s="10">
        <v>133.65</v>
      </c>
      <c r="S94" s="10" t="s">
        <v>1305</v>
      </c>
      <c r="T94" s="10" t="s">
        <v>1243</v>
      </c>
      <c r="U94" s="12">
        <v>45825</v>
      </c>
      <c r="V94" s="13"/>
      <c r="W94" s="13"/>
      <c r="X94" s="11" t="s">
        <v>1306</v>
      </c>
      <c r="Y94" s="11"/>
    </row>
    <row r="95" spans="1:25">
      <c r="A95" s="10" t="s">
        <v>1484</v>
      </c>
      <c r="B95" s="11"/>
      <c r="C95" s="10" t="s">
        <v>58</v>
      </c>
      <c r="D95" s="10" t="s">
        <v>1299</v>
      </c>
      <c r="E95" s="10" t="s">
        <v>52</v>
      </c>
      <c r="F95" s="10" t="s">
        <v>1300</v>
      </c>
      <c r="G95" s="10" t="s">
        <v>1485</v>
      </c>
      <c r="H95" s="10" t="s">
        <v>1451</v>
      </c>
      <c r="I95" s="10" t="s">
        <v>1486</v>
      </c>
      <c r="J95" s="10" t="s">
        <v>55</v>
      </c>
      <c r="K95" s="10" t="s">
        <v>1303</v>
      </c>
      <c r="L95" s="10" t="s">
        <v>1487</v>
      </c>
      <c r="M95" s="10">
        <v>-5.8153946379999999</v>
      </c>
      <c r="N95" s="10">
        <v>-35.202975420000001</v>
      </c>
      <c r="O95" s="10" t="s">
        <v>57</v>
      </c>
      <c r="P95" s="10" t="s">
        <v>1241</v>
      </c>
      <c r="Q95" s="10">
        <v>-19.91</v>
      </c>
      <c r="R95" s="10">
        <v>133.65</v>
      </c>
      <c r="S95" s="10" t="s">
        <v>1305</v>
      </c>
      <c r="T95" s="10" t="s">
        <v>1243</v>
      </c>
      <c r="U95" s="12">
        <v>45825</v>
      </c>
      <c r="V95" s="13"/>
      <c r="W95" s="13"/>
      <c r="X95" s="11" t="s">
        <v>1306</v>
      </c>
      <c r="Y95" s="11"/>
    </row>
    <row r="96" spans="1:25">
      <c r="A96" s="10" t="s">
        <v>1488</v>
      </c>
      <c r="B96" s="11"/>
      <c r="C96" s="10" t="s">
        <v>58</v>
      </c>
      <c r="D96" s="10" t="s">
        <v>1299</v>
      </c>
      <c r="E96" s="10" t="s">
        <v>52</v>
      </c>
      <c r="F96" s="10" t="s">
        <v>1300</v>
      </c>
      <c r="G96" s="10" t="s">
        <v>1485</v>
      </c>
      <c r="H96" s="10" t="s">
        <v>1451</v>
      </c>
      <c r="I96" s="10" t="s">
        <v>1489</v>
      </c>
      <c r="J96" s="10" t="s">
        <v>55</v>
      </c>
      <c r="K96" s="10" t="s">
        <v>1303</v>
      </c>
      <c r="L96" s="10" t="s">
        <v>1490</v>
      </c>
      <c r="M96" s="10">
        <v>-5.815973681</v>
      </c>
      <c r="N96" s="10">
        <v>-35.20317524</v>
      </c>
      <c r="O96" s="10" t="s">
        <v>57</v>
      </c>
      <c r="P96" s="10" t="s">
        <v>1241</v>
      </c>
      <c r="Q96" s="10">
        <v>-19.38</v>
      </c>
      <c r="R96" s="10">
        <v>133.65</v>
      </c>
      <c r="S96" s="10" t="s">
        <v>1305</v>
      </c>
      <c r="T96" s="10" t="s">
        <v>1243</v>
      </c>
      <c r="U96" s="12">
        <v>45825</v>
      </c>
      <c r="V96" s="13"/>
      <c r="W96" s="13"/>
      <c r="X96" s="11" t="s">
        <v>1306</v>
      </c>
      <c r="Y96" s="11"/>
    </row>
    <row r="97" spans="1:25">
      <c r="A97" s="10" t="s">
        <v>1491</v>
      </c>
      <c r="B97" s="11"/>
      <c r="C97" s="10" t="s">
        <v>58</v>
      </c>
      <c r="D97" s="10" t="s">
        <v>1299</v>
      </c>
      <c r="E97" s="10" t="s">
        <v>52</v>
      </c>
      <c r="F97" s="10" t="s">
        <v>1300</v>
      </c>
      <c r="G97" s="10" t="s">
        <v>1485</v>
      </c>
      <c r="H97" s="10" t="s">
        <v>1413</v>
      </c>
      <c r="I97" s="10" t="s">
        <v>1492</v>
      </c>
      <c r="J97" s="10" t="s">
        <v>55</v>
      </c>
      <c r="K97" s="10" t="s">
        <v>1303</v>
      </c>
      <c r="L97" s="10" t="s">
        <v>1493</v>
      </c>
      <c r="M97" s="10">
        <v>-5.8181043969999999</v>
      </c>
      <c r="N97" s="10">
        <v>-35.205468539999998</v>
      </c>
      <c r="O97" s="10" t="s">
        <v>57</v>
      </c>
      <c r="P97" s="10" t="s">
        <v>1241</v>
      </c>
      <c r="Q97" s="10">
        <v>-19.079999999999998</v>
      </c>
      <c r="R97" s="10">
        <v>133.65</v>
      </c>
      <c r="S97" s="10" t="s">
        <v>1305</v>
      </c>
      <c r="T97" s="10" t="s">
        <v>1243</v>
      </c>
      <c r="U97" s="12">
        <v>45825</v>
      </c>
      <c r="V97" s="13"/>
      <c r="W97" s="13"/>
      <c r="X97" s="11" t="s">
        <v>1306</v>
      </c>
      <c r="Y97" s="11"/>
    </row>
    <row r="98" spans="1:25">
      <c r="A98" s="10" t="s">
        <v>1494</v>
      </c>
      <c r="B98" s="11"/>
      <c r="C98" s="10" t="s">
        <v>58</v>
      </c>
      <c r="D98" s="10" t="s">
        <v>1299</v>
      </c>
      <c r="E98" s="10" t="s">
        <v>52</v>
      </c>
      <c r="F98" s="10" t="s">
        <v>1300</v>
      </c>
      <c r="G98" s="10" t="s">
        <v>1495</v>
      </c>
      <c r="H98" s="10" t="s">
        <v>1451</v>
      </c>
      <c r="I98" s="10" t="s">
        <v>1496</v>
      </c>
      <c r="J98" s="10" t="s">
        <v>55</v>
      </c>
      <c r="K98" s="10" t="s">
        <v>1303</v>
      </c>
      <c r="L98" s="10" t="s">
        <v>1497</v>
      </c>
      <c r="M98" s="10">
        <v>-5.8203671889999997</v>
      </c>
      <c r="N98" s="10">
        <v>-35.203722419999998</v>
      </c>
      <c r="O98" s="10" t="s">
        <v>57</v>
      </c>
      <c r="P98" s="10" t="s">
        <v>1241</v>
      </c>
      <c r="Q98" s="10">
        <v>-19.55</v>
      </c>
      <c r="R98" s="10">
        <v>133.65</v>
      </c>
      <c r="S98" s="10" t="s">
        <v>1305</v>
      </c>
      <c r="T98" s="10" t="s">
        <v>1243</v>
      </c>
      <c r="U98" s="12">
        <v>45825</v>
      </c>
      <c r="V98" s="13"/>
      <c r="W98" s="13"/>
      <c r="X98" s="11" t="s">
        <v>1306</v>
      </c>
      <c r="Y98" s="11"/>
    </row>
    <row r="99" spans="1:25">
      <c r="A99" s="10" t="s">
        <v>1498</v>
      </c>
      <c r="B99" s="11"/>
      <c r="C99" s="10" t="s">
        <v>58</v>
      </c>
      <c r="D99" s="10" t="s">
        <v>1299</v>
      </c>
      <c r="E99" s="10" t="s">
        <v>52</v>
      </c>
      <c r="F99" s="10" t="s">
        <v>1300</v>
      </c>
      <c r="G99" s="10" t="s">
        <v>1495</v>
      </c>
      <c r="H99" s="10" t="s">
        <v>1451</v>
      </c>
      <c r="I99" s="10" t="s">
        <v>1499</v>
      </c>
      <c r="J99" s="10" t="s">
        <v>55</v>
      </c>
      <c r="K99" s="10" t="s">
        <v>1303</v>
      </c>
      <c r="L99" s="10" t="s">
        <v>1500</v>
      </c>
      <c r="M99" s="10">
        <v>-5.8203938730000004</v>
      </c>
      <c r="N99" s="10">
        <v>-35.204170339999997</v>
      </c>
      <c r="O99" s="10" t="s">
        <v>57</v>
      </c>
      <c r="P99" s="10" t="s">
        <v>1324</v>
      </c>
      <c r="Q99" s="10" t="s">
        <v>1449</v>
      </c>
      <c r="R99" s="10">
        <v>0</v>
      </c>
      <c r="S99" s="10" t="s">
        <v>1305</v>
      </c>
      <c r="T99" s="10" t="s">
        <v>1326</v>
      </c>
      <c r="U99" s="12">
        <v>45825</v>
      </c>
      <c r="V99" s="13"/>
      <c r="W99" s="13"/>
      <c r="X99" s="11" t="s">
        <v>1306</v>
      </c>
      <c r="Y99" s="11"/>
    </row>
    <row r="100" spans="1:25">
      <c r="A100" s="10" t="s">
        <v>1501</v>
      </c>
      <c r="B100" s="11"/>
      <c r="C100" s="10" t="s">
        <v>58</v>
      </c>
      <c r="D100" s="10" t="s">
        <v>1299</v>
      </c>
      <c r="E100" s="10" t="s">
        <v>52</v>
      </c>
      <c r="F100" s="10" t="s">
        <v>1300</v>
      </c>
      <c r="G100" s="10" t="s">
        <v>1495</v>
      </c>
      <c r="H100" s="10" t="s">
        <v>1321</v>
      </c>
      <c r="I100" s="10" t="s">
        <v>1502</v>
      </c>
      <c r="J100" s="10" t="s">
        <v>55</v>
      </c>
      <c r="K100" s="10" t="s">
        <v>1314</v>
      </c>
      <c r="L100" s="10" t="s">
        <v>1503</v>
      </c>
      <c r="M100" s="10">
        <v>-5.8215145919999998</v>
      </c>
      <c r="N100" s="10">
        <v>-35.19679695</v>
      </c>
      <c r="O100" s="10" t="s">
        <v>57</v>
      </c>
      <c r="P100" s="10" t="s">
        <v>1241</v>
      </c>
      <c r="Q100" s="10">
        <v>-19.64</v>
      </c>
      <c r="R100" s="10">
        <v>133.65</v>
      </c>
      <c r="S100" s="10" t="s">
        <v>1305</v>
      </c>
      <c r="T100" s="10" t="s">
        <v>1243</v>
      </c>
      <c r="U100" s="12">
        <v>45825</v>
      </c>
      <c r="V100" s="13"/>
      <c r="W100" s="13"/>
      <c r="X100" s="11" t="s">
        <v>1306</v>
      </c>
      <c r="Y100" s="11"/>
    </row>
    <row r="101" spans="1:25">
      <c r="A101" s="10" t="s">
        <v>1504</v>
      </c>
      <c r="B101" s="11"/>
      <c r="C101" s="10" t="s">
        <v>58</v>
      </c>
      <c r="D101" s="10" t="s">
        <v>1299</v>
      </c>
      <c r="E101" s="10" t="s">
        <v>52</v>
      </c>
      <c r="F101" s="10" t="s">
        <v>1300</v>
      </c>
      <c r="G101" s="10" t="s">
        <v>1495</v>
      </c>
      <c r="H101" s="10" t="s">
        <v>1321</v>
      </c>
      <c r="I101" s="10" t="s">
        <v>1505</v>
      </c>
      <c r="J101" s="10" t="s">
        <v>55</v>
      </c>
      <c r="K101" s="10" t="s">
        <v>1314</v>
      </c>
      <c r="L101" s="10" t="s">
        <v>1506</v>
      </c>
      <c r="M101" s="10">
        <v>-5.8209115389999999</v>
      </c>
      <c r="N101" s="10">
        <v>-35.197982490000001</v>
      </c>
      <c r="O101" s="10" t="s">
        <v>57</v>
      </c>
      <c r="P101" s="10" t="s">
        <v>1241</v>
      </c>
      <c r="Q101" s="10">
        <v>-19.95</v>
      </c>
      <c r="R101" s="10">
        <v>133.65</v>
      </c>
      <c r="S101" s="10" t="s">
        <v>1305</v>
      </c>
      <c r="T101" s="10" t="s">
        <v>1243</v>
      </c>
      <c r="U101" s="12">
        <v>45825</v>
      </c>
      <c r="V101" s="13"/>
      <c r="W101" s="13"/>
      <c r="X101" s="11" t="s">
        <v>1306</v>
      </c>
      <c r="Y101" s="11"/>
    </row>
    <row r="102" spans="1:25">
      <c r="A102" s="10" t="s">
        <v>1507</v>
      </c>
      <c r="B102" s="11"/>
      <c r="C102" s="10" t="s">
        <v>58</v>
      </c>
      <c r="D102" s="10" t="s">
        <v>1299</v>
      </c>
      <c r="E102" s="10" t="s">
        <v>52</v>
      </c>
      <c r="F102" s="10" t="s">
        <v>1300</v>
      </c>
      <c r="G102" s="10" t="s">
        <v>1495</v>
      </c>
      <c r="H102" s="10" t="s">
        <v>1343</v>
      </c>
      <c r="I102" s="10" t="s">
        <v>1508</v>
      </c>
      <c r="J102" s="10" t="s">
        <v>55</v>
      </c>
      <c r="K102" s="10" t="s">
        <v>1303</v>
      </c>
      <c r="L102" s="10" t="s">
        <v>1509</v>
      </c>
      <c r="M102" s="10">
        <v>-5.8208528340000001</v>
      </c>
      <c r="N102" s="10">
        <v>-35.206933020000001</v>
      </c>
      <c r="O102" s="10" t="s">
        <v>57</v>
      </c>
      <c r="P102" s="10" t="s">
        <v>1241</v>
      </c>
      <c r="Q102" s="10">
        <v>-19.22</v>
      </c>
      <c r="R102" s="10">
        <v>133.65</v>
      </c>
      <c r="S102" s="10" t="s">
        <v>1305</v>
      </c>
      <c r="T102" s="10" t="s">
        <v>1243</v>
      </c>
      <c r="U102" s="12">
        <v>45828</v>
      </c>
      <c r="V102" s="13"/>
      <c r="W102" s="13"/>
      <c r="X102" s="11" t="s">
        <v>1306</v>
      </c>
      <c r="Y102" s="11"/>
    </row>
    <row r="103" spans="1:25">
      <c r="A103" s="10" t="s">
        <v>1510</v>
      </c>
      <c r="B103" s="11"/>
      <c r="C103" s="10" t="s">
        <v>58</v>
      </c>
      <c r="D103" s="10" t="s">
        <v>1299</v>
      </c>
      <c r="E103" s="10" t="s">
        <v>52</v>
      </c>
      <c r="F103" s="10" t="s">
        <v>1300</v>
      </c>
      <c r="G103" s="10" t="s">
        <v>1251</v>
      </c>
      <c r="H103" s="10" t="s">
        <v>1309</v>
      </c>
      <c r="I103" s="10" t="s">
        <v>1511</v>
      </c>
      <c r="J103" s="10" t="s">
        <v>55</v>
      </c>
      <c r="K103" s="10" t="s">
        <v>1303</v>
      </c>
      <c r="L103" s="10" t="s">
        <v>1512</v>
      </c>
      <c r="M103" s="10">
        <v>-5.8216800309999996</v>
      </c>
      <c r="N103" s="10">
        <v>-35.20723074</v>
      </c>
      <c r="O103" s="10" t="s">
        <v>57</v>
      </c>
      <c r="P103" s="10" t="s">
        <v>1241</v>
      </c>
      <c r="Q103" s="10">
        <v>-18.989999999999998</v>
      </c>
      <c r="R103" s="10">
        <v>133.65</v>
      </c>
      <c r="S103" s="10" t="s">
        <v>1305</v>
      </c>
      <c r="T103" s="10" t="s">
        <v>1243</v>
      </c>
      <c r="U103" s="12">
        <v>45825</v>
      </c>
      <c r="V103" s="13"/>
      <c r="W103" s="13"/>
      <c r="X103" s="11" t="s">
        <v>1306</v>
      </c>
      <c r="Y103" s="11"/>
    </row>
    <row r="104" spans="1:25">
      <c r="A104" s="10" t="s">
        <v>1513</v>
      </c>
      <c r="B104" s="11"/>
      <c r="C104" s="10" t="s">
        <v>58</v>
      </c>
      <c r="D104" s="10" t="s">
        <v>1299</v>
      </c>
      <c r="E104" s="10" t="s">
        <v>52</v>
      </c>
      <c r="F104" s="10" t="s">
        <v>1300</v>
      </c>
      <c r="G104" s="10" t="s">
        <v>1251</v>
      </c>
      <c r="H104" s="10" t="s">
        <v>1280</v>
      </c>
      <c r="I104" s="10" t="s">
        <v>1514</v>
      </c>
      <c r="J104" s="10" t="s">
        <v>55</v>
      </c>
      <c r="K104" s="10" t="s">
        <v>1303</v>
      </c>
      <c r="L104" s="10" t="s">
        <v>1515</v>
      </c>
      <c r="M104" s="10">
        <v>-5.8214772349999997</v>
      </c>
      <c r="N104" s="10">
        <v>-35.206144449999996</v>
      </c>
      <c r="O104" s="10" t="s">
        <v>57</v>
      </c>
      <c r="P104" s="10" t="s">
        <v>1241</v>
      </c>
      <c r="Q104" s="10">
        <v>-19.37</v>
      </c>
      <c r="R104" s="10">
        <v>133.65</v>
      </c>
      <c r="S104" s="10" t="s">
        <v>1305</v>
      </c>
      <c r="T104" s="10" t="s">
        <v>1243</v>
      </c>
      <c r="U104" s="12">
        <v>45827</v>
      </c>
      <c r="V104" s="13"/>
      <c r="W104" s="13"/>
      <c r="X104" s="11" t="s">
        <v>1306</v>
      </c>
      <c r="Y104" s="11"/>
    </row>
    <row r="105" spans="1:25">
      <c r="A105" s="10" t="s">
        <v>1516</v>
      </c>
      <c r="B105" s="11"/>
      <c r="C105" s="10" t="s">
        <v>60</v>
      </c>
      <c r="D105" s="10" t="s">
        <v>1517</v>
      </c>
      <c r="E105" s="10" t="s">
        <v>52</v>
      </c>
      <c r="F105" s="10" t="s">
        <v>1300</v>
      </c>
      <c r="G105" s="10" t="s">
        <v>1308</v>
      </c>
      <c r="H105" s="10" t="s">
        <v>1518</v>
      </c>
      <c r="I105" s="10" t="s">
        <v>1519</v>
      </c>
      <c r="J105" s="10" t="s">
        <v>55</v>
      </c>
      <c r="K105" s="10" t="s">
        <v>1520</v>
      </c>
      <c r="L105" s="10" t="s">
        <v>1521</v>
      </c>
      <c r="M105" s="10" t="s">
        <v>1522</v>
      </c>
      <c r="N105" s="10" t="s">
        <v>1523</v>
      </c>
      <c r="O105" s="10" t="s">
        <v>59</v>
      </c>
      <c r="P105" s="10" t="s">
        <v>1241</v>
      </c>
      <c r="Q105" s="10">
        <v>-18.63</v>
      </c>
      <c r="R105" s="10">
        <v>133.65</v>
      </c>
      <c r="S105" s="15" t="s">
        <v>1371</v>
      </c>
      <c r="T105" s="10" t="s">
        <v>1243</v>
      </c>
      <c r="U105" s="12">
        <v>45831</v>
      </c>
      <c r="V105" s="13"/>
      <c r="W105" s="13"/>
      <c r="X105" s="11" t="s">
        <v>1372</v>
      </c>
      <c r="Y105" s="11"/>
    </row>
    <row r="106" spans="1:25">
      <c r="A106" s="10" t="s">
        <v>1524</v>
      </c>
      <c r="B106" s="11"/>
      <c r="C106" s="10" t="s">
        <v>60</v>
      </c>
      <c r="D106" s="10" t="s">
        <v>1517</v>
      </c>
      <c r="E106" s="10" t="s">
        <v>52</v>
      </c>
      <c r="F106" s="10" t="s">
        <v>1300</v>
      </c>
      <c r="G106" s="10" t="s">
        <v>1308</v>
      </c>
      <c r="H106" s="10" t="s">
        <v>1518</v>
      </c>
      <c r="I106" s="10" t="s">
        <v>1525</v>
      </c>
      <c r="J106" s="10" t="s">
        <v>55</v>
      </c>
      <c r="K106" s="10" t="s">
        <v>1526</v>
      </c>
      <c r="L106" s="10" t="s">
        <v>1527</v>
      </c>
      <c r="M106" s="10">
        <v>-5.9024305799999999</v>
      </c>
      <c r="N106" s="10">
        <v>-35.270672959999999</v>
      </c>
      <c r="O106" s="10" t="s">
        <v>59</v>
      </c>
      <c r="P106" s="10" t="s">
        <v>1241</v>
      </c>
      <c r="Q106" s="10">
        <v>-18.350000000000001</v>
      </c>
      <c r="R106" s="10">
        <v>133.65</v>
      </c>
      <c r="S106" s="10" t="s">
        <v>1305</v>
      </c>
      <c r="T106" s="10" t="s">
        <v>1243</v>
      </c>
      <c r="U106" s="12">
        <v>45831</v>
      </c>
      <c r="V106" s="13"/>
      <c r="W106" s="13"/>
      <c r="X106" s="11" t="s">
        <v>1306</v>
      </c>
      <c r="Y106" s="11"/>
    </row>
    <row r="107" spans="1:25">
      <c r="A107" s="10" t="s">
        <v>1528</v>
      </c>
      <c r="B107" s="11"/>
      <c r="C107" s="10" t="s">
        <v>60</v>
      </c>
      <c r="D107" s="10" t="s">
        <v>1517</v>
      </c>
      <c r="E107" s="10" t="s">
        <v>52</v>
      </c>
      <c r="F107" s="10" t="s">
        <v>1300</v>
      </c>
      <c r="G107" s="10" t="s">
        <v>1308</v>
      </c>
      <c r="H107" s="10" t="s">
        <v>1518</v>
      </c>
      <c r="I107" s="10" t="s">
        <v>1529</v>
      </c>
      <c r="J107" s="10" t="s">
        <v>55</v>
      </c>
      <c r="K107" s="10" t="s">
        <v>1520</v>
      </c>
      <c r="L107" s="10" t="s">
        <v>1521</v>
      </c>
      <c r="M107" s="10">
        <v>-5.9034522200000001</v>
      </c>
      <c r="N107" s="10">
        <v>-35.269524160000003</v>
      </c>
      <c r="O107" s="10" t="s">
        <v>59</v>
      </c>
      <c r="P107" s="10" t="s">
        <v>1241</v>
      </c>
      <c r="Q107" s="10">
        <v>-19.170000000000002</v>
      </c>
      <c r="R107" s="10">
        <v>133.65</v>
      </c>
      <c r="S107" s="10" t="s">
        <v>1305</v>
      </c>
      <c r="T107" s="10" t="s">
        <v>1243</v>
      </c>
      <c r="U107" s="12">
        <v>45832</v>
      </c>
      <c r="V107" s="13"/>
      <c r="W107" s="13"/>
      <c r="X107" s="11" t="s">
        <v>1306</v>
      </c>
      <c r="Y107" s="11"/>
    </row>
    <row r="108" spans="1:25">
      <c r="A108" s="10" t="s">
        <v>1530</v>
      </c>
      <c r="B108" s="11"/>
      <c r="C108" s="10" t="s">
        <v>60</v>
      </c>
      <c r="D108" s="10" t="s">
        <v>1517</v>
      </c>
      <c r="E108" s="10" t="s">
        <v>52</v>
      </c>
      <c r="F108" s="10" t="s">
        <v>1300</v>
      </c>
      <c r="G108" s="10" t="s">
        <v>1308</v>
      </c>
      <c r="H108" s="10" t="s">
        <v>1531</v>
      </c>
      <c r="I108" s="10" t="s">
        <v>1532</v>
      </c>
      <c r="J108" s="10" t="s">
        <v>55</v>
      </c>
      <c r="K108" s="10" t="s">
        <v>1520</v>
      </c>
      <c r="L108" s="10" t="s">
        <v>1533</v>
      </c>
      <c r="M108" s="10" t="s">
        <v>1534</v>
      </c>
      <c r="N108" s="10" t="s">
        <v>1535</v>
      </c>
      <c r="O108" s="10" t="s">
        <v>59</v>
      </c>
      <c r="P108" s="10" t="s">
        <v>1241</v>
      </c>
      <c r="Q108" s="10">
        <v>-18.03</v>
      </c>
      <c r="R108" s="10">
        <v>133.65</v>
      </c>
      <c r="S108" s="10" t="s">
        <v>1305</v>
      </c>
      <c r="T108" s="10" t="s">
        <v>1243</v>
      </c>
      <c r="U108" s="12">
        <v>45831</v>
      </c>
      <c r="V108" s="13"/>
      <c r="W108" s="13"/>
      <c r="X108" s="11" t="s">
        <v>1306</v>
      </c>
      <c r="Y108" s="11"/>
    </row>
    <row r="109" spans="1:25">
      <c r="A109" s="10" t="s">
        <v>1536</v>
      </c>
      <c r="B109" s="11"/>
      <c r="C109" s="10" t="s">
        <v>60</v>
      </c>
      <c r="D109" s="10" t="s">
        <v>1517</v>
      </c>
      <c r="E109" s="10" t="s">
        <v>52</v>
      </c>
      <c r="F109" s="10" t="s">
        <v>1300</v>
      </c>
      <c r="G109" s="10" t="s">
        <v>1308</v>
      </c>
      <c r="H109" s="10" t="s">
        <v>1262</v>
      </c>
      <c r="I109" s="10" t="s">
        <v>1537</v>
      </c>
      <c r="J109" s="10" t="s">
        <v>55</v>
      </c>
      <c r="K109" s="10" t="s">
        <v>1526</v>
      </c>
      <c r="L109" s="10" t="s">
        <v>1538</v>
      </c>
      <c r="M109" s="10">
        <v>-5.8987229699999997</v>
      </c>
      <c r="N109" s="10">
        <v>-35.272028210000002</v>
      </c>
      <c r="O109" s="10" t="s">
        <v>59</v>
      </c>
      <c r="P109" s="10" t="s">
        <v>1241</v>
      </c>
      <c r="Q109" s="10">
        <v>-18.899999999999999</v>
      </c>
      <c r="R109" s="10">
        <v>133.65</v>
      </c>
      <c r="S109" s="10" t="s">
        <v>1305</v>
      </c>
      <c r="T109" s="10" t="s">
        <v>1243</v>
      </c>
      <c r="U109" s="12">
        <v>45831</v>
      </c>
      <c r="V109" s="13"/>
      <c r="W109" s="13"/>
      <c r="X109" s="11" t="s">
        <v>1306</v>
      </c>
      <c r="Y109" s="11"/>
    </row>
    <row r="110" spans="1:25">
      <c r="A110" s="10" t="s">
        <v>1539</v>
      </c>
      <c r="B110" s="11"/>
      <c r="C110" s="10" t="s">
        <v>60</v>
      </c>
      <c r="D110" s="10" t="s">
        <v>1517</v>
      </c>
      <c r="E110" s="10" t="s">
        <v>52</v>
      </c>
      <c r="F110" s="10" t="s">
        <v>1300</v>
      </c>
      <c r="G110" s="10" t="s">
        <v>1308</v>
      </c>
      <c r="H110" s="10" t="s">
        <v>1540</v>
      </c>
      <c r="I110" s="10" t="s">
        <v>1541</v>
      </c>
      <c r="J110" s="10" t="s">
        <v>55</v>
      </c>
      <c r="K110" s="10" t="s">
        <v>1520</v>
      </c>
      <c r="L110" s="10" t="s">
        <v>1542</v>
      </c>
      <c r="M110" s="10" t="s">
        <v>1543</v>
      </c>
      <c r="N110" s="10" t="s">
        <v>1544</v>
      </c>
      <c r="O110" s="10" t="s">
        <v>59</v>
      </c>
      <c r="P110" s="10" t="s">
        <v>1241</v>
      </c>
      <c r="Q110" s="10">
        <v>-18.72</v>
      </c>
      <c r="R110" s="10">
        <v>133.65</v>
      </c>
      <c r="S110" s="10" t="s">
        <v>1305</v>
      </c>
      <c r="T110" s="10" t="s">
        <v>1243</v>
      </c>
      <c r="U110" s="12">
        <v>45831</v>
      </c>
      <c r="V110" s="13"/>
      <c r="W110" s="13"/>
      <c r="X110" s="11" t="s">
        <v>1306</v>
      </c>
      <c r="Y110" s="11"/>
    </row>
    <row r="111" spans="1:25">
      <c r="A111" s="10" t="s">
        <v>1545</v>
      </c>
      <c r="B111" s="11"/>
      <c r="C111" s="10" t="s">
        <v>60</v>
      </c>
      <c r="D111" s="10" t="s">
        <v>1517</v>
      </c>
      <c r="E111" s="10" t="s">
        <v>52</v>
      </c>
      <c r="F111" s="10" t="s">
        <v>1300</v>
      </c>
      <c r="G111" s="10" t="s">
        <v>1308</v>
      </c>
      <c r="H111" s="10" t="s">
        <v>1540</v>
      </c>
      <c r="I111" s="10" t="s">
        <v>1546</v>
      </c>
      <c r="J111" s="10" t="s">
        <v>55</v>
      </c>
      <c r="K111" s="10" t="s">
        <v>1526</v>
      </c>
      <c r="L111" s="10" t="s">
        <v>1547</v>
      </c>
      <c r="M111" s="10">
        <v>-5.9010474100000003</v>
      </c>
      <c r="N111" s="10">
        <v>-35.269477389999999</v>
      </c>
      <c r="O111" s="10" t="s">
        <v>59</v>
      </c>
      <c r="P111" s="10" t="s">
        <v>1241</v>
      </c>
      <c r="Q111" s="10">
        <v>-19.489999999999998</v>
      </c>
      <c r="R111" s="10">
        <v>133.65</v>
      </c>
      <c r="S111" s="15" t="s">
        <v>1371</v>
      </c>
      <c r="T111" s="10" t="s">
        <v>1243</v>
      </c>
      <c r="U111" s="12">
        <v>45831</v>
      </c>
      <c r="V111" s="13"/>
      <c r="W111" s="13"/>
      <c r="X111" s="11" t="s">
        <v>1372</v>
      </c>
      <c r="Y111" s="11"/>
    </row>
    <row r="112" spans="1:25">
      <c r="A112" s="10" t="s">
        <v>1548</v>
      </c>
      <c r="B112" s="11"/>
      <c r="C112" s="10" t="s">
        <v>60</v>
      </c>
      <c r="D112" s="10" t="s">
        <v>1517</v>
      </c>
      <c r="E112" s="10" t="s">
        <v>52</v>
      </c>
      <c r="F112" s="10" t="s">
        <v>1300</v>
      </c>
      <c r="G112" s="10" t="s">
        <v>1308</v>
      </c>
      <c r="H112" s="10" t="s">
        <v>1540</v>
      </c>
      <c r="I112" s="10" t="s">
        <v>1549</v>
      </c>
      <c r="J112" s="10" t="s">
        <v>55</v>
      </c>
      <c r="K112" s="10" t="s">
        <v>1526</v>
      </c>
      <c r="L112" s="10" t="s">
        <v>1550</v>
      </c>
      <c r="M112" s="10">
        <v>-5.8980540499999998</v>
      </c>
      <c r="N112" s="10">
        <v>-35.271428389999997</v>
      </c>
      <c r="O112" s="10" t="s">
        <v>59</v>
      </c>
      <c r="P112" s="10" t="s">
        <v>1241</v>
      </c>
      <c r="Q112" s="10">
        <v>-18.46</v>
      </c>
      <c r="R112" s="10">
        <v>133.65</v>
      </c>
      <c r="S112" s="10" t="s">
        <v>1305</v>
      </c>
      <c r="T112" s="10" t="s">
        <v>1243</v>
      </c>
      <c r="U112" s="12">
        <v>45831</v>
      </c>
      <c r="V112" s="13"/>
      <c r="W112" s="13"/>
      <c r="X112" s="11" t="s">
        <v>1306</v>
      </c>
      <c r="Y112" s="11"/>
    </row>
    <row r="113" spans="1:25">
      <c r="A113" s="10" t="s">
        <v>1551</v>
      </c>
      <c r="B113" s="11"/>
      <c r="C113" s="10" t="s">
        <v>60</v>
      </c>
      <c r="D113" s="10" t="s">
        <v>1517</v>
      </c>
      <c r="E113" s="10" t="s">
        <v>52</v>
      </c>
      <c r="F113" s="10" t="s">
        <v>1300</v>
      </c>
      <c r="G113" s="10" t="s">
        <v>1308</v>
      </c>
      <c r="H113" s="10" t="s">
        <v>1237</v>
      </c>
      <c r="I113" s="10" t="s">
        <v>1552</v>
      </c>
      <c r="J113" s="10" t="s">
        <v>55</v>
      </c>
      <c r="K113" s="10" t="s">
        <v>1520</v>
      </c>
      <c r="L113" s="10" t="s">
        <v>1553</v>
      </c>
      <c r="M113" s="10" t="s">
        <v>1554</v>
      </c>
      <c r="N113" s="10" t="s">
        <v>1555</v>
      </c>
      <c r="O113" s="10" t="s">
        <v>59</v>
      </c>
      <c r="P113" s="10" t="s">
        <v>1241</v>
      </c>
      <c r="Q113" s="10">
        <v>-17.579999999999998</v>
      </c>
      <c r="R113" s="10">
        <v>133.65</v>
      </c>
      <c r="S113" s="10" t="s">
        <v>1305</v>
      </c>
      <c r="T113" s="10" t="s">
        <v>1243</v>
      </c>
      <c r="U113" s="12">
        <v>45832</v>
      </c>
      <c r="V113" s="13"/>
      <c r="W113" s="13"/>
      <c r="X113" s="11" t="s">
        <v>1306</v>
      </c>
      <c r="Y113" s="11"/>
    </row>
    <row r="114" spans="1:25">
      <c r="A114" s="10" t="s">
        <v>1556</v>
      </c>
      <c r="B114" s="11"/>
      <c r="C114" s="10" t="s">
        <v>60</v>
      </c>
      <c r="D114" s="10" t="s">
        <v>1517</v>
      </c>
      <c r="E114" s="10" t="s">
        <v>52</v>
      </c>
      <c r="F114" s="10" t="s">
        <v>1300</v>
      </c>
      <c r="G114" s="10" t="s">
        <v>1308</v>
      </c>
      <c r="H114" s="10" t="s">
        <v>1557</v>
      </c>
      <c r="I114" s="10" t="s">
        <v>1558</v>
      </c>
      <c r="J114" s="10" t="s">
        <v>55</v>
      </c>
      <c r="K114" s="10" t="s">
        <v>1559</v>
      </c>
      <c r="L114" s="10" t="s">
        <v>1560</v>
      </c>
      <c r="M114" s="10">
        <v>-5.9025268899999999</v>
      </c>
      <c r="N114" s="10">
        <v>-35.268504620000002</v>
      </c>
      <c r="O114" s="10" t="s">
        <v>59</v>
      </c>
      <c r="P114" s="10" t="s">
        <v>1241</v>
      </c>
      <c r="Q114" s="10">
        <v>-18.98</v>
      </c>
      <c r="R114" s="10">
        <v>133.65</v>
      </c>
      <c r="S114" s="15" t="s">
        <v>1371</v>
      </c>
      <c r="T114" s="10" t="s">
        <v>1243</v>
      </c>
      <c r="U114" s="12">
        <v>45831</v>
      </c>
      <c r="V114" s="13"/>
      <c r="W114" s="13"/>
      <c r="X114" s="11" t="s">
        <v>1372</v>
      </c>
      <c r="Y114" s="11"/>
    </row>
    <row r="115" spans="1:25">
      <c r="A115" s="10" t="s">
        <v>1561</v>
      </c>
      <c r="B115" s="11"/>
      <c r="C115" s="10" t="s">
        <v>60</v>
      </c>
      <c r="D115" s="10" t="s">
        <v>1517</v>
      </c>
      <c r="E115" s="10" t="s">
        <v>52</v>
      </c>
      <c r="F115" s="10" t="s">
        <v>1300</v>
      </c>
      <c r="G115" s="10" t="s">
        <v>1308</v>
      </c>
      <c r="H115" s="10" t="s">
        <v>1557</v>
      </c>
      <c r="I115" s="10" t="s">
        <v>1562</v>
      </c>
      <c r="J115" s="10" t="s">
        <v>55</v>
      </c>
      <c r="K115" s="10" t="s">
        <v>1520</v>
      </c>
      <c r="L115" s="10" t="s">
        <v>1563</v>
      </c>
      <c r="M115" s="10">
        <v>-5.9013788800000002</v>
      </c>
      <c r="N115" s="10">
        <v>-35.270085250000001</v>
      </c>
      <c r="O115" s="10" t="s">
        <v>59</v>
      </c>
      <c r="P115" s="10" t="s">
        <v>1241</v>
      </c>
      <c r="Q115" s="10">
        <v>-17.97</v>
      </c>
      <c r="R115" s="10">
        <v>133.65</v>
      </c>
      <c r="S115" s="15" t="s">
        <v>1371</v>
      </c>
      <c r="T115" s="10" t="s">
        <v>1243</v>
      </c>
      <c r="U115" s="12">
        <v>45831</v>
      </c>
      <c r="V115" s="13"/>
      <c r="W115" s="13"/>
      <c r="X115" s="11" t="s">
        <v>1372</v>
      </c>
      <c r="Y115" s="11"/>
    </row>
    <row r="116" spans="1:25">
      <c r="A116" s="10" t="s">
        <v>1564</v>
      </c>
      <c r="B116" s="11"/>
      <c r="C116" s="10" t="s">
        <v>60</v>
      </c>
      <c r="D116" s="10" t="s">
        <v>1517</v>
      </c>
      <c r="E116" s="10" t="s">
        <v>52</v>
      </c>
      <c r="F116" s="10" t="s">
        <v>1300</v>
      </c>
      <c r="G116" s="10" t="s">
        <v>1308</v>
      </c>
      <c r="H116" s="10" t="s">
        <v>1557</v>
      </c>
      <c r="I116" s="10" t="s">
        <v>1565</v>
      </c>
      <c r="J116" s="10" t="s">
        <v>55</v>
      </c>
      <c r="K116" s="10" t="s">
        <v>1526</v>
      </c>
      <c r="L116" s="10" t="s">
        <v>1566</v>
      </c>
      <c r="M116" s="10" t="s">
        <v>1567</v>
      </c>
      <c r="N116" s="10" t="s">
        <v>1568</v>
      </c>
      <c r="O116" s="10" t="s">
        <v>59</v>
      </c>
      <c r="P116" s="10" t="s">
        <v>1241</v>
      </c>
      <c r="Q116" s="10">
        <v>-17.87</v>
      </c>
      <c r="R116" s="10">
        <v>133.65</v>
      </c>
      <c r="S116" s="15" t="s">
        <v>1371</v>
      </c>
      <c r="T116" s="10" t="s">
        <v>1243</v>
      </c>
      <c r="U116" s="12">
        <v>45831</v>
      </c>
      <c r="V116" s="13"/>
      <c r="W116" s="13"/>
      <c r="X116" s="11" t="s">
        <v>1372</v>
      </c>
      <c r="Y116" s="11"/>
    </row>
    <row r="117" spans="1:25">
      <c r="A117" s="10" t="s">
        <v>1569</v>
      </c>
      <c r="B117" s="11"/>
      <c r="C117" s="10" t="s">
        <v>60</v>
      </c>
      <c r="D117" s="10" t="s">
        <v>1517</v>
      </c>
      <c r="E117" s="10" t="s">
        <v>52</v>
      </c>
      <c r="F117" s="10" t="s">
        <v>1300</v>
      </c>
      <c r="G117" s="10" t="s">
        <v>1308</v>
      </c>
      <c r="H117" s="10" t="s">
        <v>1557</v>
      </c>
      <c r="I117" s="10" t="s">
        <v>1570</v>
      </c>
      <c r="J117" s="10" t="s">
        <v>55</v>
      </c>
      <c r="K117" s="10" t="s">
        <v>1520</v>
      </c>
      <c r="L117" s="10" t="s">
        <v>1571</v>
      </c>
      <c r="M117" s="10" t="s">
        <v>1572</v>
      </c>
      <c r="N117" s="10" t="s">
        <v>1573</v>
      </c>
      <c r="O117" s="10" t="s">
        <v>59</v>
      </c>
      <c r="P117" s="10" t="s">
        <v>1241</v>
      </c>
      <c r="Q117" s="10">
        <v>-18.91</v>
      </c>
      <c r="R117" s="10">
        <v>133.65</v>
      </c>
      <c r="S117" s="15" t="s">
        <v>1371</v>
      </c>
      <c r="T117" s="10" t="s">
        <v>1243</v>
      </c>
      <c r="U117" s="14">
        <v>45831</v>
      </c>
      <c r="V117" s="11"/>
      <c r="W117" s="11"/>
      <c r="X117" s="11" t="s">
        <v>1372</v>
      </c>
      <c r="Y117" s="11"/>
    </row>
    <row r="118" spans="1:25">
      <c r="A118" s="10" t="s">
        <v>1574</v>
      </c>
      <c r="B118" s="11"/>
      <c r="C118" s="10" t="s">
        <v>60</v>
      </c>
      <c r="D118" s="10" t="s">
        <v>1517</v>
      </c>
      <c r="E118" s="10" t="s">
        <v>52</v>
      </c>
      <c r="F118" s="10" t="s">
        <v>1300</v>
      </c>
      <c r="G118" s="10" t="s">
        <v>1308</v>
      </c>
      <c r="H118" s="10" t="s">
        <v>1575</v>
      </c>
      <c r="I118" s="10" t="s">
        <v>1576</v>
      </c>
      <c r="J118" s="10" t="s">
        <v>55</v>
      </c>
      <c r="K118" s="10" t="s">
        <v>1526</v>
      </c>
      <c r="L118" s="10" t="s">
        <v>1547</v>
      </c>
      <c r="M118" s="10">
        <v>-5.9014511599999997</v>
      </c>
      <c r="N118" s="10">
        <v>-35.269027299999998</v>
      </c>
      <c r="O118" s="10" t="s">
        <v>59</v>
      </c>
      <c r="P118" s="10" t="s">
        <v>1241</v>
      </c>
      <c r="Q118" s="10">
        <v>-17.98</v>
      </c>
      <c r="R118" s="10">
        <v>133.65</v>
      </c>
      <c r="S118" s="15" t="s">
        <v>1371</v>
      </c>
      <c r="T118" s="10" t="s">
        <v>1243</v>
      </c>
      <c r="U118" s="12">
        <v>45831</v>
      </c>
      <c r="V118" s="13"/>
      <c r="W118" s="13"/>
      <c r="X118" s="11" t="s">
        <v>1372</v>
      </c>
      <c r="Y118" s="11"/>
    </row>
    <row r="119" spans="1:25">
      <c r="A119" s="10" t="s">
        <v>1577</v>
      </c>
      <c r="B119" s="11"/>
      <c r="C119" s="10" t="s">
        <v>60</v>
      </c>
      <c r="D119" s="10" t="s">
        <v>1517</v>
      </c>
      <c r="E119" s="10" t="s">
        <v>52</v>
      </c>
      <c r="F119" s="10" t="s">
        <v>1300</v>
      </c>
      <c r="G119" s="10" t="s">
        <v>1308</v>
      </c>
      <c r="H119" s="10" t="s">
        <v>1578</v>
      </c>
      <c r="I119" s="10" t="s">
        <v>1579</v>
      </c>
      <c r="J119" s="10" t="s">
        <v>55</v>
      </c>
      <c r="K119" s="10" t="s">
        <v>1526</v>
      </c>
      <c r="L119" s="10" t="s">
        <v>1580</v>
      </c>
      <c r="M119" s="10">
        <v>-5.8935227579999996</v>
      </c>
      <c r="N119" s="10">
        <v>-35.276387479999997</v>
      </c>
      <c r="O119" s="10" t="s">
        <v>59</v>
      </c>
      <c r="P119" s="10" t="s">
        <v>1324</v>
      </c>
      <c r="Q119" s="10" t="s">
        <v>1581</v>
      </c>
      <c r="R119" s="10">
        <v>133.65</v>
      </c>
      <c r="S119" s="10" t="s">
        <v>1582</v>
      </c>
      <c r="T119" s="10" t="s">
        <v>1326</v>
      </c>
      <c r="U119" s="12"/>
      <c r="V119" s="13"/>
      <c r="W119" s="13"/>
      <c r="X119" s="10" t="s">
        <v>1582</v>
      </c>
      <c r="Y119" s="10"/>
    </row>
    <row r="120" spans="1:25">
      <c r="A120" s="10" t="s">
        <v>1583</v>
      </c>
      <c r="B120" s="11"/>
      <c r="C120" s="10" t="s">
        <v>60</v>
      </c>
      <c r="D120" s="10" t="s">
        <v>1517</v>
      </c>
      <c r="E120" s="10" t="s">
        <v>52</v>
      </c>
      <c r="F120" s="10" t="s">
        <v>1300</v>
      </c>
      <c r="G120" s="10" t="s">
        <v>1308</v>
      </c>
      <c r="H120" s="10" t="s">
        <v>1578</v>
      </c>
      <c r="I120" s="10" t="s">
        <v>1584</v>
      </c>
      <c r="J120" s="10" t="s">
        <v>55</v>
      </c>
      <c r="K120" s="10" t="s">
        <v>1526</v>
      </c>
      <c r="L120" s="10" t="s">
        <v>1580</v>
      </c>
      <c r="M120" s="10" t="s">
        <v>1585</v>
      </c>
      <c r="N120" s="10" t="s">
        <v>1586</v>
      </c>
      <c r="O120" s="10" t="s">
        <v>59</v>
      </c>
      <c r="P120" s="10" t="s">
        <v>1324</v>
      </c>
      <c r="Q120" s="10" t="s">
        <v>1581</v>
      </c>
      <c r="R120" s="10">
        <v>133.65</v>
      </c>
      <c r="S120" s="10" t="s">
        <v>1582</v>
      </c>
      <c r="T120" s="10" t="s">
        <v>1326</v>
      </c>
      <c r="U120" s="12"/>
      <c r="V120" s="13"/>
      <c r="W120" s="13"/>
      <c r="X120" s="10" t="s">
        <v>1582</v>
      </c>
      <c r="Y120" s="10"/>
    </row>
    <row r="121" spans="1:25">
      <c r="A121" s="10" t="s">
        <v>1587</v>
      </c>
      <c r="B121" s="11"/>
      <c r="C121" s="10" t="s">
        <v>60</v>
      </c>
      <c r="D121" s="10" t="s">
        <v>1517</v>
      </c>
      <c r="E121" s="10" t="s">
        <v>52</v>
      </c>
      <c r="F121" s="10" t="s">
        <v>1300</v>
      </c>
      <c r="G121" s="10" t="s">
        <v>1308</v>
      </c>
      <c r="H121" s="10" t="s">
        <v>1252</v>
      </c>
      <c r="I121" s="10" t="s">
        <v>1588</v>
      </c>
      <c r="J121" s="10" t="s">
        <v>55</v>
      </c>
      <c r="K121" s="10" t="s">
        <v>1520</v>
      </c>
      <c r="L121" s="10" t="s">
        <v>1589</v>
      </c>
      <c r="M121" s="10">
        <v>-5.8976159800000003</v>
      </c>
      <c r="N121" s="10">
        <v>-35.271584050000001</v>
      </c>
      <c r="O121" s="10" t="s">
        <v>59</v>
      </c>
      <c r="P121" s="10" t="s">
        <v>1241</v>
      </c>
      <c r="Q121" s="10">
        <v>-19.41</v>
      </c>
      <c r="R121" s="10">
        <v>133.65</v>
      </c>
      <c r="S121" s="15" t="s">
        <v>1371</v>
      </c>
      <c r="T121" s="10" t="s">
        <v>1243</v>
      </c>
      <c r="U121" s="12">
        <v>45831</v>
      </c>
      <c r="V121" s="13"/>
      <c r="W121" s="13"/>
      <c r="X121" s="11" t="s">
        <v>1372</v>
      </c>
      <c r="Y121" s="11"/>
    </row>
    <row r="122" spans="1:25">
      <c r="A122" s="10" t="s">
        <v>1590</v>
      </c>
      <c r="B122" s="11"/>
      <c r="C122" s="10" t="s">
        <v>60</v>
      </c>
      <c r="D122" s="10" t="s">
        <v>1517</v>
      </c>
      <c r="E122" s="10" t="s">
        <v>52</v>
      </c>
      <c r="F122" s="10" t="s">
        <v>1300</v>
      </c>
      <c r="G122" s="10" t="s">
        <v>1312</v>
      </c>
      <c r="H122" s="10" t="s">
        <v>1531</v>
      </c>
      <c r="I122" s="10" t="s">
        <v>1591</v>
      </c>
      <c r="J122" s="10" t="s">
        <v>55</v>
      </c>
      <c r="K122" s="10" t="s">
        <v>1592</v>
      </c>
      <c r="L122" s="10" t="s">
        <v>1593</v>
      </c>
      <c r="M122" s="10">
        <v>-5.90253417</v>
      </c>
      <c r="N122" s="10">
        <v>-35.267623020000002</v>
      </c>
      <c r="O122" s="10" t="s">
        <v>59</v>
      </c>
      <c r="P122" s="10" t="s">
        <v>1241</v>
      </c>
      <c r="Q122" s="10">
        <v>-18.38</v>
      </c>
      <c r="R122" s="10">
        <v>133.65</v>
      </c>
      <c r="S122" s="15" t="s">
        <v>1371</v>
      </c>
      <c r="T122" s="10" t="s">
        <v>1243</v>
      </c>
      <c r="U122" s="12">
        <v>45831</v>
      </c>
      <c r="V122" s="13"/>
      <c r="W122" s="13"/>
      <c r="X122" s="11" t="s">
        <v>1372</v>
      </c>
      <c r="Y122" s="11"/>
    </row>
    <row r="123" spans="1:25">
      <c r="A123" s="10" t="s">
        <v>1594</v>
      </c>
      <c r="B123" s="11"/>
      <c r="C123" s="10" t="s">
        <v>60</v>
      </c>
      <c r="D123" s="10" t="s">
        <v>1517</v>
      </c>
      <c r="E123" s="10" t="s">
        <v>52</v>
      </c>
      <c r="F123" s="10" t="s">
        <v>1300</v>
      </c>
      <c r="G123" s="10" t="s">
        <v>1312</v>
      </c>
      <c r="H123" s="10" t="s">
        <v>1262</v>
      </c>
      <c r="I123" s="10" t="s">
        <v>1595</v>
      </c>
      <c r="J123" s="10" t="s">
        <v>55</v>
      </c>
      <c r="K123" s="10" t="s">
        <v>1596</v>
      </c>
      <c r="L123" s="10" t="s">
        <v>1597</v>
      </c>
      <c r="M123" s="10">
        <v>-5.9030296099999999</v>
      </c>
      <c r="N123" s="10">
        <v>-35.267767970000001</v>
      </c>
      <c r="O123" s="10" t="s">
        <v>59</v>
      </c>
      <c r="P123" s="10" t="s">
        <v>1241</v>
      </c>
      <c r="Q123" s="10">
        <v>-18.03</v>
      </c>
      <c r="R123" s="10">
        <v>133.65</v>
      </c>
      <c r="S123" s="15" t="s">
        <v>1371</v>
      </c>
      <c r="T123" s="10" t="s">
        <v>1243</v>
      </c>
      <c r="U123" s="12">
        <v>45831</v>
      </c>
      <c r="V123" s="13"/>
      <c r="W123" s="13"/>
      <c r="X123" s="11" t="s">
        <v>1372</v>
      </c>
      <c r="Y123" s="11"/>
    </row>
    <row r="124" spans="1:25">
      <c r="A124" s="10" t="s">
        <v>1598</v>
      </c>
      <c r="B124" s="11"/>
      <c r="C124" s="10" t="s">
        <v>60</v>
      </c>
      <c r="D124" s="10" t="s">
        <v>1517</v>
      </c>
      <c r="E124" s="10" t="s">
        <v>52</v>
      </c>
      <c r="F124" s="10" t="s">
        <v>1300</v>
      </c>
      <c r="G124" s="10" t="s">
        <v>1312</v>
      </c>
      <c r="H124" s="10" t="s">
        <v>1599</v>
      </c>
      <c r="I124" s="10" t="s">
        <v>1600</v>
      </c>
      <c r="J124" s="10" t="s">
        <v>55</v>
      </c>
      <c r="K124" s="10" t="s">
        <v>1526</v>
      </c>
      <c r="L124" s="10" t="s">
        <v>1601</v>
      </c>
      <c r="M124" s="10" t="s">
        <v>1602</v>
      </c>
      <c r="N124" s="10" t="s">
        <v>1603</v>
      </c>
      <c r="O124" s="10" t="s">
        <v>59</v>
      </c>
      <c r="P124" s="10" t="s">
        <v>1324</v>
      </c>
      <c r="Q124" s="10" t="s">
        <v>1581</v>
      </c>
      <c r="R124" s="10">
        <v>133.65</v>
      </c>
      <c r="S124" s="10" t="s">
        <v>1582</v>
      </c>
      <c r="T124" s="10" t="s">
        <v>1326</v>
      </c>
      <c r="U124" s="12">
        <v>45832</v>
      </c>
      <c r="V124" s="13"/>
      <c r="W124" s="13"/>
      <c r="X124" s="10" t="s">
        <v>1582</v>
      </c>
      <c r="Y124" s="10"/>
    </row>
    <row r="125" spans="1:25">
      <c r="A125" s="10" t="s">
        <v>1604</v>
      </c>
      <c r="B125" s="11"/>
      <c r="C125" s="10" t="s">
        <v>60</v>
      </c>
      <c r="D125" s="10" t="s">
        <v>1517</v>
      </c>
      <c r="E125" s="10" t="s">
        <v>52</v>
      </c>
      <c r="F125" s="10" t="s">
        <v>1300</v>
      </c>
      <c r="G125" s="10" t="s">
        <v>1312</v>
      </c>
      <c r="H125" s="10" t="s">
        <v>1605</v>
      </c>
      <c r="I125" s="10" t="s">
        <v>1606</v>
      </c>
      <c r="J125" s="10" t="s">
        <v>55</v>
      </c>
      <c r="K125" s="10" t="s">
        <v>1607</v>
      </c>
      <c r="L125" s="10" t="s">
        <v>1608</v>
      </c>
      <c r="M125" s="10" t="s">
        <v>1609</v>
      </c>
      <c r="N125" s="10" t="s">
        <v>1610</v>
      </c>
      <c r="O125" s="10" t="s">
        <v>59</v>
      </c>
      <c r="P125" s="10" t="s">
        <v>1324</v>
      </c>
      <c r="Q125" s="10" t="s">
        <v>1581</v>
      </c>
      <c r="R125" s="10">
        <v>133.65</v>
      </c>
      <c r="S125" s="10" t="s">
        <v>1582</v>
      </c>
      <c r="T125" s="10" t="s">
        <v>1326</v>
      </c>
      <c r="U125" s="12">
        <v>45832</v>
      </c>
      <c r="V125" s="13"/>
      <c r="W125" s="13"/>
      <c r="X125" s="10" t="s">
        <v>1582</v>
      </c>
      <c r="Y125" s="10"/>
    </row>
    <row r="126" spans="1:25">
      <c r="A126" s="10" t="s">
        <v>1611</v>
      </c>
      <c r="B126" s="11"/>
      <c r="C126" s="10" t="s">
        <v>60</v>
      </c>
      <c r="D126" s="10" t="s">
        <v>1517</v>
      </c>
      <c r="E126" s="10" t="s">
        <v>52</v>
      </c>
      <c r="F126" s="10" t="s">
        <v>1300</v>
      </c>
      <c r="G126" s="10" t="s">
        <v>1312</v>
      </c>
      <c r="H126" s="10" t="s">
        <v>1605</v>
      </c>
      <c r="I126" s="10" t="s">
        <v>1612</v>
      </c>
      <c r="J126" s="10" t="s">
        <v>55</v>
      </c>
      <c r="K126" s="10" t="s">
        <v>1526</v>
      </c>
      <c r="L126" s="10" t="s">
        <v>1601</v>
      </c>
      <c r="M126" s="10" t="s">
        <v>1613</v>
      </c>
      <c r="N126" s="10" t="s">
        <v>1614</v>
      </c>
      <c r="O126" s="10" t="s">
        <v>59</v>
      </c>
      <c r="P126" s="10" t="s">
        <v>1324</v>
      </c>
      <c r="Q126" s="10" t="s">
        <v>1581</v>
      </c>
      <c r="R126" s="10">
        <v>133.65</v>
      </c>
      <c r="S126" s="10" t="s">
        <v>1582</v>
      </c>
      <c r="T126" s="10" t="s">
        <v>1326</v>
      </c>
      <c r="U126" s="12">
        <v>45832</v>
      </c>
      <c r="V126" s="13"/>
      <c r="W126" s="13"/>
      <c r="X126" s="10" t="s">
        <v>1582</v>
      </c>
      <c r="Y126" s="10"/>
    </row>
    <row r="127" spans="1:25">
      <c r="A127" s="10" t="s">
        <v>1615</v>
      </c>
      <c r="B127" s="11"/>
      <c r="C127" s="10" t="s">
        <v>60</v>
      </c>
      <c r="D127" s="10" t="s">
        <v>1517</v>
      </c>
      <c r="E127" s="10" t="s">
        <v>52</v>
      </c>
      <c r="F127" s="10" t="s">
        <v>1300</v>
      </c>
      <c r="G127" s="10" t="s">
        <v>1312</v>
      </c>
      <c r="H127" s="10" t="s">
        <v>1616</v>
      </c>
      <c r="I127" s="10" t="s">
        <v>1617</v>
      </c>
      <c r="J127" s="10" t="s">
        <v>55</v>
      </c>
      <c r="K127" s="10" t="s">
        <v>1607</v>
      </c>
      <c r="L127" s="10" t="s">
        <v>1618</v>
      </c>
      <c r="M127" s="10" t="s">
        <v>1619</v>
      </c>
      <c r="N127" s="10" t="s">
        <v>1620</v>
      </c>
      <c r="O127" s="10" t="s">
        <v>59</v>
      </c>
      <c r="P127" s="10" t="s">
        <v>1324</v>
      </c>
      <c r="Q127" s="10" t="s">
        <v>1581</v>
      </c>
      <c r="R127" s="10">
        <v>133.65</v>
      </c>
      <c r="S127" s="10" t="s">
        <v>1582</v>
      </c>
      <c r="T127" s="10" t="s">
        <v>1326</v>
      </c>
      <c r="U127" s="12">
        <v>45832</v>
      </c>
      <c r="V127" s="13"/>
      <c r="W127" s="13"/>
      <c r="X127" s="10" t="s">
        <v>1582</v>
      </c>
      <c r="Y127" s="10"/>
    </row>
    <row r="128" spans="1:25">
      <c r="A128" s="10" t="s">
        <v>1621</v>
      </c>
      <c r="B128" s="11"/>
      <c r="C128" s="10" t="s">
        <v>60</v>
      </c>
      <c r="D128" s="10" t="s">
        <v>1517</v>
      </c>
      <c r="E128" s="10" t="s">
        <v>52</v>
      </c>
      <c r="F128" s="10" t="s">
        <v>1300</v>
      </c>
      <c r="G128" s="10" t="s">
        <v>1312</v>
      </c>
      <c r="H128" s="10" t="s">
        <v>1616</v>
      </c>
      <c r="I128" s="10" t="s">
        <v>1622</v>
      </c>
      <c r="J128" s="10" t="s">
        <v>55</v>
      </c>
      <c r="K128" s="10" t="s">
        <v>1623</v>
      </c>
      <c r="L128" s="10" t="s">
        <v>1624</v>
      </c>
      <c r="M128" s="10" t="s">
        <v>1625</v>
      </c>
      <c r="N128" s="10" t="s">
        <v>1626</v>
      </c>
      <c r="O128" s="10" t="s">
        <v>59</v>
      </c>
      <c r="P128" s="10" t="s">
        <v>1324</v>
      </c>
      <c r="Q128" s="10" t="s">
        <v>1581</v>
      </c>
      <c r="R128" s="10">
        <v>133.65</v>
      </c>
      <c r="S128" s="10" t="s">
        <v>1582</v>
      </c>
      <c r="T128" s="10" t="s">
        <v>1326</v>
      </c>
      <c r="U128" s="12">
        <v>45832</v>
      </c>
      <c r="V128" s="13"/>
      <c r="W128" s="13"/>
      <c r="X128" s="10" t="s">
        <v>1582</v>
      </c>
      <c r="Y128" s="10"/>
    </row>
    <row r="129" spans="1:25">
      <c r="A129" s="10" t="s">
        <v>1627</v>
      </c>
      <c r="B129" s="11"/>
      <c r="C129" s="10" t="s">
        <v>60</v>
      </c>
      <c r="D129" s="10" t="s">
        <v>1517</v>
      </c>
      <c r="E129" s="10" t="s">
        <v>52</v>
      </c>
      <c r="F129" s="10" t="s">
        <v>1300</v>
      </c>
      <c r="G129" s="10" t="s">
        <v>1312</v>
      </c>
      <c r="H129" s="10" t="s">
        <v>1237</v>
      </c>
      <c r="I129" s="10" t="s">
        <v>1628</v>
      </c>
      <c r="J129" s="10" t="s">
        <v>55</v>
      </c>
      <c r="K129" s="10" t="s">
        <v>1607</v>
      </c>
      <c r="L129" s="10" t="s">
        <v>1629</v>
      </c>
      <c r="M129" s="10" t="s">
        <v>1630</v>
      </c>
      <c r="N129" s="10" t="s">
        <v>1631</v>
      </c>
      <c r="O129" s="10" t="s">
        <v>59</v>
      </c>
      <c r="P129" s="10" t="s">
        <v>1324</v>
      </c>
      <c r="Q129" s="10" t="s">
        <v>1581</v>
      </c>
      <c r="R129" s="10">
        <v>133.65</v>
      </c>
      <c r="S129" s="10" t="s">
        <v>1582</v>
      </c>
      <c r="T129" s="10" t="s">
        <v>1326</v>
      </c>
      <c r="U129" s="12">
        <v>45832</v>
      </c>
      <c r="V129" s="13"/>
      <c r="W129" s="13"/>
      <c r="X129" s="10" t="s">
        <v>1582</v>
      </c>
      <c r="Y129" s="10"/>
    </row>
    <row r="130" spans="1:25">
      <c r="A130" s="10" t="s">
        <v>1632</v>
      </c>
      <c r="B130" s="11"/>
      <c r="C130" s="10" t="s">
        <v>60</v>
      </c>
      <c r="D130" s="10" t="s">
        <v>1517</v>
      </c>
      <c r="E130" s="10" t="s">
        <v>52</v>
      </c>
      <c r="F130" s="10" t="s">
        <v>1300</v>
      </c>
      <c r="G130" s="10" t="s">
        <v>1312</v>
      </c>
      <c r="H130" s="10" t="s">
        <v>1575</v>
      </c>
      <c r="I130" s="10" t="s">
        <v>1633</v>
      </c>
      <c r="J130" s="10" t="s">
        <v>55</v>
      </c>
      <c r="K130" s="10" t="s">
        <v>1592</v>
      </c>
      <c r="L130" s="10" t="s">
        <v>1634</v>
      </c>
      <c r="M130" s="10">
        <v>-5.9053097399999999</v>
      </c>
      <c r="N130" s="10">
        <v>-35.263225009999999</v>
      </c>
      <c r="O130" s="10" t="s">
        <v>59</v>
      </c>
      <c r="P130" s="10" t="s">
        <v>1241</v>
      </c>
      <c r="Q130" s="10">
        <v>-19.27</v>
      </c>
      <c r="R130" s="10">
        <v>133.65</v>
      </c>
      <c r="S130" s="15" t="s">
        <v>1371</v>
      </c>
      <c r="T130" s="10" t="s">
        <v>1243</v>
      </c>
      <c r="U130" s="14">
        <v>45831</v>
      </c>
      <c r="V130" s="11"/>
      <c r="W130" s="11"/>
      <c r="X130" s="11" t="s">
        <v>1372</v>
      </c>
      <c r="Y130" s="11"/>
    </row>
    <row r="131" spans="1:25">
      <c r="A131" s="10" t="s">
        <v>1635</v>
      </c>
      <c r="B131" s="11"/>
      <c r="C131" s="10" t="s">
        <v>60</v>
      </c>
      <c r="D131" s="10" t="s">
        <v>1517</v>
      </c>
      <c r="E131" s="10" t="s">
        <v>52</v>
      </c>
      <c r="F131" s="10" t="s">
        <v>1300</v>
      </c>
      <c r="G131" s="10" t="s">
        <v>1312</v>
      </c>
      <c r="H131" s="10" t="s">
        <v>1575</v>
      </c>
      <c r="I131" s="10" t="s">
        <v>1636</v>
      </c>
      <c r="J131" s="10" t="s">
        <v>55</v>
      </c>
      <c r="K131" s="10" t="s">
        <v>1592</v>
      </c>
      <c r="L131" s="10" t="s">
        <v>1637</v>
      </c>
      <c r="M131" s="10">
        <v>-5.9048273399999998</v>
      </c>
      <c r="N131" s="10">
        <v>-35.263462760000003</v>
      </c>
      <c r="O131" s="10" t="s">
        <v>59</v>
      </c>
      <c r="P131" s="10" t="s">
        <v>1241</v>
      </c>
      <c r="Q131" s="10">
        <v>-19.41</v>
      </c>
      <c r="R131" s="10">
        <v>133.65</v>
      </c>
      <c r="S131" s="15" t="s">
        <v>1371</v>
      </c>
      <c r="T131" s="10" t="s">
        <v>1243</v>
      </c>
      <c r="U131" s="14">
        <v>45831</v>
      </c>
      <c r="V131" s="11"/>
      <c r="W131" s="11"/>
      <c r="X131" s="11" t="s">
        <v>1372</v>
      </c>
      <c r="Y131" s="11"/>
    </row>
    <row r="132" spans="1:25">
      <c r="A132" s="10" t="s">
        <v>1638</v>
      </c>
      <c r="B132" s="11"/>
      <c r="C132" s="10" t="s">
        <v>60</v>
      </c>
      <c r="D132" s="10" t="s">
        <v>1517</v>
      </c>
      <c r="E132" s="10" t="s">
        <v>52</v>
      </c>
      <c r="F132" s="10" t="s">
        <v>1300</v>
      </c>
      <c r="G132" s="10" t="s">
        <v>1312</v>
      </c>
      <c r="H132" s="10" t="s">
        <v>1639</v>
      </c>
      <c r="I132" s="10" t="s">
        <v>1640</v>
      </c>
      <c r="J132" s="10" t="s">
        <v>55</v>
      </c>
      <c r="K132" s="10" t="s">
        <v>1592</v>
      </c>
      <c r="L132" s="10" t="s">
        <v>1641</v>
      </c>
      <c r="M132" s="10">
        <v>-5.9050689900000002</v>
      </c>
      <c r="N132" s="10">
        <v>-35.261816150000001</v>
      </c>
      <c r="O132" s="10" t="s">
        <v>59</v>
      </c>
      <c r="P132" s="10" t="s">
        <v>1241</v>
      </c>
      <c r="Q132" s="10">
        <v>-18.73</v>
      </c>
      <c r="R132" s="10">
        <v>133.65</v>
      </c>
      <c r="S132" s="15" t="s">
        <v>1371</v>
      </c>
      <c r="T132" s="10" t="s">
        <v>1243</v>
      </c>
      <c r="U132" s="14">
        <v>45831</v>
      </c>
      <c r="V132" s="11"/>
      <c r="W132" s="11"/>
      <c r="X132" s="11" t="s">
        <v>1372</v>
      </c>
      <c r="Y132" s="11"/>
    </row>
    <row r="133" spans="1:25">
      <c r="A133" s="10" t="s">
        <v>1642</v>
      </c>
      <c r="B133" s="11"/>
      <c r="C133" s="10" t="s">
        <v>60</v>
      </c>
      <c r="D133" s="10" t="s">
        <v>1517</v>
      </c>
      <c r="E133" s="10" t="s">
        <v>52</v>
      </c>
      <c r="F133" s="10" t="s">
        <v>1300</v>
      </c>
      <c r="G133" s="10" t="s">
        <v>1312</v>
      </c>
      <c r="H133" s="10" t="s">
        <v>1578</v>
      </c>
      <c r="I133" s="10" t="s">
        <v>1643</v>
      </c>
      <c r="J133" s="10" t="s">
        <v>55</v>
      </c>
      <c r="K133" s="10" t="s">
        <v>1592</v>
      </c>
      <c r="L133" s="10" t="s">
        <v>1644</v>
      </c>
      <c r="M133" s="10">
        <v>-5.9029174299999996</v>
      </c>
      <c r="N133" s="10">
        <v>-35.264371320000002</v>
      </c>
      <c r="O133" s="10" t="s">
        <v>59</v>
      </c>
      <c r="P133" s="10" t="s">
        <v>1241</v>
      </c>
      <c r="Q133" s="10">
        <v>-18.809999999999999</v>
      </c>
      <c r="R133" s="10">
        <v>133.65</v>
      </c>
      <c r="S133" s="15" t="s">
        <v>1371</v>
      </c>
      <c r="T133" s="10" t="s">
        <v>1243</v>
      </c>
      <c r="U133" s="14">
        <v>45831</v>
      </c>
      <c r="V133" s="11"/>
      <c r="W133" s="11"/>
      <c r="X133" s="11" t="s">
        <v>1372</v>
      </c>
      <c r="Y133" s="11"/>
    </row>
    <row r="134" spans="1:25">
      <c r="A134" s="10" t="s">
        <v>1645</v>
      </c>
      <c r="B134" s="11"/>
      <c r="C134" s="10" t="s">
        <v>60</v>
      </c>
      <c r="D134" s="10" t="s">
        <v>1517</v>
      </c>
      <c r="E134" s="10" t="s">
        <v>52</v>
      </c>
      <c r="F134" s="10" t="s">
        <v>1300</v>
      </c>
      <c r="G134" s="10" t="s">
        <v>1312</v>
      </c>
      <c r="H134" s="10" t="s">
        <v>1578</v>
      </c>
      <c r="I134" s="10" t="s">
        <v>1646</v>
      </c>
      <c r="J134" s="10" t="s">
        <v>55</v>
      </c>
      <c r="K134" s="10" t="s">
        <v>1623</v>
      </c>
      <c r="L134" s="10" t="s">
        <v>1647</v>
      </c>
      <c r="M134" s="10">
        <v>-5.9048960900000003</v>
      </c>
      <c r="N134" s="10">
        <v>-35.264680679999998</v>
      </c>
      <c r="O134" s="10" t="s">
        <v>59</v>
      </c>
      <c r="P134" s="10" t="s">
        <v>1241</v>
      </c>
      <c r="Q134" s="10">
        <v>-18.510000000000002</v>
      </c>
      <c r="R134" s="10">
        <v>133.65</v>
      </c>
      <c r="S134" s="15" t="s">
        <v>1371</v>
      </c>
      <c r="T134" s="10" t="s">
        <v>1243</v>
      </c>
      <c r="U134" s="14">
        <v>45831</v>
      </c>
      <c r="V134" s="11"/>
      <c r="W134" s="11"/>
      <c r="X134" s="11" t="s">
        <v>1372</v>
      </c>
      <c r="Y134" s="11"/>
    </row>
    <row r="135" spans="1:25">
      <c r="A135" s="10" t="s">
        <v>1648</v>
      </c>
      <c r="B135" s="11"/>
      <c r="C135" s="10" t="s">
        <v>60</v>
      </c>
      <c r="D135" s="10" t="s">
        <v>1517</v>
      </c>
      <c r="E135" s="10" t="s">
        <v>52</v>
      </c>
      <c r="F135" s="10" t="s">
        <v>1300</v>
      </c>
      <c r="G135" s="10" t="s">
        <v>1312</v>
      </c>
      <c r="H135" s="10" t="s">
        <v>1649</v>
      </c>
      <c r="I135" s="10" t="s">
        <v>1650</v>
      </c>
      <c r="J135" s="10" t="s">
        <v>55</v>
      </c>
      <c r="K135" s="10" t="s">
        <v>1623</v>
      </c>
      <c r="L135" s="10" t="s">
        <v>1651</v>
      </c>
      <c r="M135" s="10">
        <v>-5.9049698700000004</v>
      </c>
      <c r="N135" s="10">
        <v>-35.26541151</v>
      </c>
      <c r="O135" s="10" t="s">
        <v>59</v>
      </c>
      <c r="P135" s="10" t="s">
        <v>1241</v>
      </c>
      <c r="Q135" s="10">
        <v>-19.43</v>
      </c>
      <c r="R135" s="10">
        <v>133.65</v>
      </c>
      <c r="S135" s="15" t="s">
        <v>1371</v>
      </c>
      <c r="T135" s="10" t="s">
        <v>1243</v>
      </c>
      <c r="U135" s="14">
        <v>45831</v>
      </c>
      <c r="V135" s="11"/>
      <c r="W135" s="11"/>
      <c r="X135" s="11" t="s">
        <v>1372</v>
      </c>
      <c r="Y135" s="11"/>
    </row>
    <row r="136" spans="1:25">
      <c r="A136" s="10" t="s">
        <v>1652</v>
      </c>
      <c r="B136" s="11"/>
      <c r="C136" s="10" t="s">
        <v>60</v>
      </c>
      <c r="D136" s="10" t="s">
        <v>1517</v>
      </c>
      <c r="E136" s="10" t="s">
        <v>52</v>
      </c>
      <c r="F136" s="10" t="s">
        <v>1300</v>
      </c>
      <c r="G136" s="10" t="s">
        <v>1312</v>
      </c>
      <c r="H136" s="10" t="s">
        <v>1653</v>
      </c>
      <c r="I136" s="10" t="s">
        <v>1654</v>
      </c>
      <c r="J136" s="10" t="s">
        <v>55</v>
      </c>
      <c r="K136" s="10" t="s">
        <v>1520</v>
      </c>
      <c r="L136" s="10" t="s">
        <v>1655</v>
      </c>
      <c r="M136" s="10">
        <v>-5.8962511700000002</v>
      </c>
      <c r="N136" s="10">
        <v>-35.27022316</v>
      </c>
      <c r="O136" s="10" t="s">
        <v>59</v>
      </c>
      <c r="P136" s="10" t="s">
        <v>1241</v>
      </c>
      <c r="Q136" s="10">
        <v>-18.2</v>
      </c>
      <c r="R136" s="10">
        <v>133.65</v>
      </c>
      <c r="S136" s="15" t="s">
        <v>1371</v>
      </c>
      <c r="T136" s="10" t="s">
        <v>1243</v>
      </c>
      <c r="U136" s="14">
        <v>45831</v>
      </c>
      <c r="V136" s="11"/>
      <c r="W136" s="11"/>
      <c r="X136" s="11" t="s">
        <v>1372</v>
      </c>
      <c r="Y136" s="11"/>
    </row>
    <row r="137" spans="1:25">
      <c r="A137" s="10" t="s">
        <v>1656</v>
      </c>
      <c r="B137" s="11"/>
      <c r="C137" s="10" t="s">
        <v>60</v>
      </c>
      <c r="D137" s="10" t="s">
        <v>1517</v>
      </c>
      <c r="E137" s="10" t="s">
        <v>52</v>
      </c>
      <c r="F137" s="10" t="s">
        <v>1300</v>
      </c>
      <c r="G137" s="10" t="s">
        <v>1312</v>
      </c>
      <c r="H137" s="10" t="s">
        <v>1653</v>
      </c>
      <c r="I137" s="10" t="s">
        <v>1657</v>
      </c>
      <c r="J137" s="10" t="s">
        <v>55</v>
      </c>
      <c r="K137" s="10" t="s">
        <v>1658</v>
      </c>
      <c r="L137" s="10" t="s">
        <v>1659</v>
      </c>
      <c r="M137" s="10">
        <v>-5.8968154699999999</v>
      </c>
      <c r="N137" s="10">
        <v>-35.270601329999998</v>
      </c>
      <c r="O137" s="10" t="s">
        <v>59</v>
      </c>
      <c r="P137" s="10" t="s">
        <v>1241</v>
      </c>
      <c r="Q137" s="10">
        <v>-18.41</v>
      </c>
      <c r="R137" s="10">
        <v>133.65</v>
      </c>
      <c r="S137" s="15" t="s">
        <v>1371</v>
      </c>
      <c r="T137" s="10" t="s">
        <v>1243</v>
      </c>
      <c r="U137" s="14">
        <v>45831</v>
      </c>
      <c r="V137" s="11"/>
      <c r="W137" s="11"/>
      <c r="X137" s="11" t="s">
        <v>1372</v>
      </c>
      <c r="Y137" s="11"/>
    </row>
    <row r="138" spans="1:25">
      <c r="A138" s="10" t="s">
        <v>1660</v>
      </c>
      <c r="B138" s="11"/>
      <c r="C138" s="10" t="s">
        <v>60</v>
      </c>
      <c r="D138" s="10" t="s">
        <v>1517</v>
      </c>
      <c r="E138" s="10" t="s">
        <v>52</v>
      </c>
      <c r="F138" s="10" t="s">
        <v>1300</v>
      </c>
      <c r="G138" s="10" t="s">
        <v>1312</v>
      </c>
      <c r="H138" s="10" t="s">
        <v>1252</v>
      </c>
      <c r="I138" s="10" t="s">
        <v>1661</v>
      </c>
      <c r="J138" s="10" t="s">
        <v>55</v>
      </c>
      <c r="K138" s="10" t="s">
        <v>1520</v>
      </c>
      <c r="L138" s="10" t="s">
        <v>1655</v>
      </c>
      <c r="M138" s="10">
        <v>-5.8961696300000002</v>
      </c>
      <c r="N138" s="10">
        <v>-35.270562169999998</v>
      </c>
      <c r="O138" s="10" t="s">
        <v>59</v>
      </c>
      <c r="P138" s="10" t="s">
        <v>1241</v>
      </c>
      <c r="Q138" s="10">
        <v>-17.79</v>
      </c>
      <c r="R138" s="10">
        <v>133.65</v>
      </c>
      <c r="S138" s="15" t="s">
        <v>1371</v>
      </c>
      <c r="T138" s="10" t="s">
        <v>1243</v>
      </c>
      <c r="U138" s="14">
        <v>45831</v>
      </c>
      <c r="V138" s="11"/>
      <c r="W138" s="11"/>
      <c r="X138" s="11" t="s">
        <v>1372</v>
      </c>
      <c r="Y138" s="11"/>
    </row>
    <row r="139" spans="1:25">
      <c r="A139" s="10" t="s">
        <v>1662</v>
      </c>
      <c r="B139" s="11"/>
      <c r="C139" s="10" t="s">
        <v>60</v>
      </c>
      <c r="D139" s="10" t="s">
        <v>1517</v>
      </c>
      <c r="E139" s="10" t="s">
        <v>52</v>
      </c>
      <c r="F139" s="10" t="s">
        <v>1300</v>
      </c>
      <c r="G139" s="10" t="s">
        <v>1236</v>
      </c>
      <c r="H139" s="10" t="s">
        <v>1518</v>
      </c>
      <c r="I139" s="10" t="s">
        <v>1663</v>
      </c>
      <c r="J139" s="10" t="s">
        <v>55</v>
      </c>
      <c r="K139" s="10" t="s">
        <v>1520</v>
      </c>
      <c r="L139" s="10" t="s">
        <v>1664</v>
      </c>
      <c r="M139" s="10">
        <v>-5.8955558300000002</v>
      </c>
      <c r="N139" s="10">
        <v>-35.269231810000001</v>
      </c>
      <c r="O139" s="10" t="s">
        <v>59</v>
      </c>
      <c r="P139" s="10" t="s">
        <v>1241</v>
      </c>
      <c r="Q139" s="10">
        <v>-17.8</v>
      </c>
      <c r="R139" s="10">
        <v>133.65</v>
      </c>
      <c r="S139" s="15" t="s">
        <v>1371</v>
      </c>
      <c r="T139" s="10" t="s">
        <v>1243</v>
      </c>
      <c r="U139" s="14">
        <v>45831</v>
      </c>
      <c r="V139" s="11"/>
      <c r="W139" s="11"/>
      <c r="X139" s="11" t="s">
        <v>1372</v>
      </c>
      <c r="Y139" s="11"/>
    </row>
    <row r="140" spans="1:25">
      <c r="A140" s="10" t="s">
        <v>1665</v>
      </c>
      <c r="B140" s="11"/>
      <c r="C140" s="10" t="s">
        <v>60</v>
      </c>
      <c r="D140" s="10" t="s">
        <v>1517</v>
      </c>
      <c r="E140" s="10" t="s">
        <v>52</v>
      </c>
      <c r="F140" s="10" t="s">
        <v>1300</v>
      </c>
      <c r="G140" s="10" t="s">
        <v>1236</v>
      </c>
      <c r="H140" s="10" t="s">
        <v>1518</v>
      </c>
      <c r="I140" s="10" t="s">
        <v>1666</v>
      </c>
      <c r="J140" s="10" t="s">
        <v>55</v>
      </c>
      <c r="K140" s="10" t="s">
        <v>1520</v>
      </c>
      <c r="L140" s="10" t="s">
        <v>1667</v>
      </c>
      <c r="M140" s="10">
        <v>-5.8956325999999999</v>
      </c>
      <c r="N140" s="10">
        <v>-35.270760000000003</v>
      </c>
      <c r="O140" s="10" t="s">
        <v>59</v>
      </c>
      <c r="P140" s="10" t="s">
        <v>1324</v>
      </c>
      <c r="Q140" s="10" t="s">
        <v>1668</v>
      </c>
      <c r="R140" s="10">
        <v>133.65</v>
      </c>
      <c r="S140" s="10" t="s">
        <v>1582</v>
      </c>
      <c r="T140" s="10" t="s">
        <v>1326</v>
      </c>
      <c r="U140" s="14">
        <v>45831</v>
      </c>
      <c r="V140" s="11"/>
      <c r="W140" s="11"/>
      <c r="X140" s="10" t="s">
        <v>1582</v>
      </c>
      <c r="Y140" s="10"/>
    </row>
    <row r="141" spans="1:25">
      <c r="A141" s="10" t="s">
        <v>1669</v>
      </c>
      <c r="B141" s="11"/>
      <c r="C141" s="10" t="s">
        <v>60</v>
      </c>
      <c r="D141" s="10" t="s">
        <v>1517</v>
      </c>
      <c r="E141" s="10" t="s">
        <v>52</v>
      </c>
      <c r="F141" s="10" t="s">
        <v>1300</v>
      </c>
      <c r="G141" s="10" t="s">
        <v>1236</v>
      </c>
      <c r="H141" s="10" t="s">
        <v>1237</v>
      </c>
      <c r="I141" s="10" t="s">
        <v>1670</v>
      </c>
      <c r="J141" s="10" t="s">
        <v>55</v>
      </c>
      <c r="K141" s="10" t="s">
        <v>1520</v>
      </c>
      <c r="L141" s="10" t="s">
        <v>1671</v>
      </c>
      <c r="M141" s="10">
        <v>-5.8924079200000001</v>
      </c>
      <c r="N141" s="10">
        <v>-35.26882501</v>
      </c>
      <c r="O141" s="10" t="s">
        <v>59</v>
      </c>
      <c r="P141" s="10" t="s">
        <v>1241</v>
      </c>
      <c r="Q141" s="10">
        <v>-17.37</v>
      </c>
      <c r="R141" s="10">
        <v>133.65</v>
      </c>
      <c r="S141" s="15" t="s">
        <v>1371</v>
      </c>
      <c r="T141" s="10" t="s">
        <v>1243</v>
      </c>
      <c r="U141" s="14">
        <v>45831</v>
      </c>
      <c r="V141" s="11"/>
      <c r="W141" s="11"/>
      <c r="X141" s="11" t="s">
        <v>1372</v>
      </c>
      <c r="Y141" s="11"/>
    </row>
    <row r="142" spans="1:25">
      <c r="A142" s="10" t="s">
        <v>1672</v>
      </c>
      <c r="B142" s="11"/>
      <c r="C142" s="10" t="s">
        <v>60</v>
      </c>
      <c r="D142" s="10" t="s">
        <v>1517</v>
      </c>
      <c r="E142" s="10" t="s">
        <v>52</v>
      </c>
      <c r="F142" s="10" t="s">
        <v>1300</v>
      </c>
      <c r="G142" s="10" t="s">
        <v>1391</v>
      </c>
      <c r="H142" s="10" t="s">
        <v>1518</v>
      </c>
      <c r="I142" s="10" t="s">
        <v>1673</v>
      </c>
      <c r="J142" s="10" t="s">
        <v>55</v>
      </c>
      <c r="K142" s="10" t="s">
        <v>1607</v>
      </c>
      <c r="L142" s="10" t="s">
        <v>1674</v>
      </c>
      <c r="M142" s="10" t="s">
        <v>1675</v>
      </c>
      <c r="N142" s="10" t="s">
        <v>1676</v>
      </c>
      <c r="O142" s="10" t="s">
        <v>59</v>
      </c>
      <c r="P142" s="10" t="s">
        <v>1241</v>
      </c>
      <c r="Q142" s="10">
        <v>-18.22</v>
      </c>
      <c r="R142" s="10">
        <v>133.65</v>
      </c>
      <c r="S142" s="15" t="s">
        <v>1371</v>
      </c>
      <c r="T142" s="10" t="s">
        <v>1243</v>
      </c>
      <c r="U142" s="10"/>
      <c r="V142" s="11"/>
      <c r="W142" s="11"/>
      <c r="X142" s="11" t="s">
        <v>1372</v>
      </c>
      <c r="Y142" s="11"/>
    </row>
    <row r="143" spans="1:25">
      <c r="A143" s="10" t="s">
        <v>1677</v>
      </c>
      <c r="B143" s="11"/>
      <c r="C143" s="10" t="s">
        <v>60</v>
      </c>
      <c r="D143" s="10" t="s">
        <v>1517</v>
      </c>
      <c r="E143" s="10" t="s">
        <v>52</v>
      </c>
      <c r="F143" s="10" t="s">
        <v>1300</v>
      </c>
      <c r="G143" s="10" t="s">
        <v>1391</v>
      </c>
      <c r="H143" s="10" t="s">
        <v>1540</v>
      </c>
      <c r="I143" s="10" t="s">
        <v>1678</v>
      </c>
      <c r="J143" s="10" t="s">
        <v>55</v>
      </c>
      <c r="K143" s="10" t="s">
        <v>1607</v>
      </c>
      <c r="L143" s="10" t="s">
        <v>1679</v>
      </c>
      <c r="M143" s="10">
        <v>-5.9001678999999996</v>
      </c>
      <c r="N143" s="10">
        <v>-35.2599898</v>
      </c>
      <c r="O143" s="10" t="s">
        <v>59</v>
      </c>
      <c r="P143" s="10" t="s">
        <v>1241</v>
      </c>
      <c r="Q143" s="10">
        <v>-18.98</v>
      </c>
      <c r="R143" s="10">
        <v>133.65</v>
      </c>
      <c r="S143" s="15" t="s">
        <v>1371</v>
      </c>
      <c r="T143" s="10" t="s">
        <v>1243</v>
      </c>
      <c r="U143" s="10"/>
      <c r="V143" s="11"/>
      <c r="W143" s="11"/>
      <c r="X143" s="11" t="s">
        <v>1372</v>
      </c>
      <c r="Y143" s="11"/>
    </row>
    <row r="144" spans="1:25">
      <c r="A144" s="10" t="s">
        <v>1680</v>
      </c>
      <c r="B144" s="11"/>
      <c r="C144" s="10" t="s">
        <v>60</v>
      </c>
      <c r="D144" s="10" t="s">
        <v>1517</v>
      </c>
      <c r="E144" s="10" t="s">
        <v>52</v>
      </c>
      <c r="F144" s="10" t="s">
        <v>1300</v>
      </c>
      <c r="G144" s="10" t="s">
        <v>1391</v>
      </c>
      <c r="H144" s="10" t="s">
        <v>1616</v>
      </c>
      <c r="I144" s="10" t="s">
        <v>1681</v>
      </c>
      <c r="J144" s="10" t="s">
        <v>55</v>
      </c>
      <c r="K144" s="10" t="s">
        <v>1623</v>
      </c>
      <c r="L144" s="10" t="s">
        <v>1682</v>
      </c>
      <c r="M144" s="10">
        <v>-5.9096691999999997</v>
      </c>
      <c r="N144" s="10">
        <v>-35.270375899999998</v>
      </c>
      <c r="O144" s="10" t="s">
        <v>59</v>
      </c>
      <c r="P144" s="10" t="s">
        <v>1241</v>
      </c>
      <c r="Q144" s="10">
        <v>-18.45</v>
      </c>
      <c r="R144" s="10">
        <v>133.65</v>
      </c>
      <c r="S144" s="15" t="s">
        <v>1371</v>
      </c>
      <c r="T144" s="10" t="s">
        <v>1243</v>
      </c>
      <c r="U144" s="10"/>
      <c r="V144" s="11"/>
      <c r="W144" s="11"/>
      <c r="X144" s="11" t="s">
        <v>1372</v>
      </c>
      <c r="Y144" s="11"/>
    </row>
    <row r="145" spans="1:25">
      <c r="A145" s="10" t="s">
        <v>1683</v>
      </c>
      <c r="B145" s="11"/>
      <c r="C145" s="10" t="s">
        <v>60</v>
      </c>
      <c r="D145" s="10" t="s">
        <v>1517</v>
      </c>
      <c r="E145" s="10" t="s">
        <v>52</v>
      </c>
      <c r="F145" s="10" t="s">
        <v>1300</v>
      </c>
      <c r="G145" s="10" t="s">
        <v>1391</v>
      </c>
      <c r="H145" s="10" t="s">
        <v>1616</v>
      </c>
      <c r="I145" s="10" t="s">
        <v>1684</v>
      </c>
      <c r="J145" s="10" t="s">
        <v>55</v>
      </c>
      <c r="K145" s="10" t="s">
        <v>1685</v>
      </c>
      <c r="L145" s="10" t="s">
        <v>1686</v>
      </c>
      <c r="M145" s="10">
        <v>-5.9115934899999996</v>
      </c>
      <c r="N145" s="10">
        <v>-35.270576290000001</v>
      </c>
      <c r="O145" s="10" t="s">
        <v>59</v>
      </c>
      <c r="P145" s="10" t="s">
        <v>1241</v>
      </c>
      <c r="Q145" s="10">
        <v>-18.52</v>
      </c>
      <c r="R145" s="10">
        <v>133.65</v>
      </c>
      <c r="S145" s="10" t="s">
        <v>1305</v>
      </c>
      <c r="T145" s="10" t="s">
        <v>1243</v>
      </c>
      <c r="U145" s="14">
        <v>45831</v>
      </c>
      <c r="V145" s="11"/>
      <c r="W145" s="11"/>
      <c r="X145" s="11" t="s">
        <v>1306</v>
      </c>
      <c r="Y145" s="11"/>
    </row>
    <row r="146" spans="1:25">
      <c r="A146" s="10" t="s">
        <v>1687</v>
      </c>
      <c r="B146" s="11"/>
      <c r="C146" s="10" t="s">
        <v>60</v>
      </c>
      <c r="D146" s="10" t="s">
        <v>1517</v>
      </c>
      <c r="E146" s="10" t="s">
        <v>52</v>
      </c>
      <c r="F146" s="10" t="s">
        <v>1300</v>
      </c>
      <c r="G146" s="10" t="s">
        <v>1391</v>
      </c>
      <c r="H146" s="10" t="s">
        <v>1237</v>
      </c>
      <c r="I146" s="10" t="s">
        <v>1688</v>
      </c>
      <c r="J146" s="10" t="s">
        <v>55</v>
      </c>
      <c r="K146" s="10" t="s">
        <v>1623</v>
      </c>
      <c r="L146" s="10" t="s">
        <v>1689</v>
      </c>
      <c r="M146" s="10">
        <v>-5.9125167000000003</v>
      </c>
      <c r="N146" s="10">
        <v>-35.268566700000001</v>
      </c>
      <c r="O146" s="10" t="s">
        <v>59</v>
      </c>
      <c r="P146" s="10" t="s">
        <v>1241</v>
      </c>
      <c r="Q146" s="10">
        <v>-18.14</v>
      </c>
      <c r="R146" s="10">
        <v>133.65</v>
      </c>
      <c r="S146" s="15" t="s">
        <v>1371</v>
      </c>
      <c r="T146" s="10" t="s">
        <v>1243</v>
      </c>
      <c r="U146" s="10"/>
      <c r="V146" s="11"/>
      <c r="W146" s="11"/>
      <c r="X146" s="11" t="s">
        <v>1372</v>
      </c>
      <c r="Y146" s="11"/>
    </row>
    <row r="147" spans="1:25">
      <c r="A147" s="10" t="s">
        <v>1690</v>
      </c>
      <c r="B147" s="11"/>
      <c r="C147" s="10" t="s">
        <v>60</v>
      </c>
      <c r="D147" s="10" t="s">
        <v>1517</v>
      </c>
      <c r="E147" s="10" t="s">
        <v>52</v>
      </c>
      <c r="F147" s="10" t="s">
        <v>1300</v>
      </c>
      <c r="G147" s="10" t="s">
        <v>1391</v>
      </c>
      <c r="H147" s="10" t="s">
        <v>1575</v>
      </c>
      <c r="I147" s="10" t="s">
        <v>1691</v>
      </c>
      <c r="J147" s="10" t="s">
        <v>55</v>
      </c>
      <c r="K147" s="10" t="s">
        <v>1592</v>
      </c>
      <c r="L147" s="10" t="s">
        <v>1692</v>
      </c>
      <c r="M147" s="10">
        <v>-5.9072977</v>
      </c>
      <c r="N147" s="10">
        <v>-35.268399100000003</v>
      </c>
      <c r="O147" s="10" t="s">
        <v>59</v>
      </c>
      <c r="P147" s="10" t="s">
        <v>1241</v>
      </c>
      <c r="Q147" s="10">
        <v>-18.34</v>
      </c>
      <c r="R147" s="10">
        <v>133.65</v>
      </c>
      <c r="S147" s="15" t="s">
        <v>1371</v>
      </c>
      <c r="T147" s="10" t="s">
        <v>1243</v>
      </c>
      <c r="U147" s="10"/>
      <c r="V147" s="11"/>
      <c r="W147" s="11"/>
      <c r="X147" s="11" t="s">
        <v>1372</v>
      </c>
      <c r="Y147" s="11"/>
    </row>
    <row r="148" spans="1:25">
      <c r="A148" s="10" t="s">
        <v>1693</v>
      </c>
      <c r="B148" s="11"/>
      <c r="C148" s="10" t="s">
        <v>60</v>
      </c>
      <c r="D148" s="10" t="s">
        <v>1517</v>
      </c>
      <c r="E148" s="10" t="s">
        <v>52</v>
      </c>
      <c r="F148" s="10" t="s">
        <v>1300</v>
      </c>
      <c r="G148" s="10" t="s">
        <v>1391</v>
      </c>
      <c r="H148" s="10" t="s">
        <v>1575</v>
      </c>
      <c r="I148" s="10" t="s">
        <v>1694</v>
      </c>
      <c r="J148" s="10" t="s">
        <v>55</v>
      </c>
      <c r="K148" s="10" t="s">
        <v>1592</v>
      </c>
      <c r="L148" s="10" t="s">
        <v>1692</v>
      </c>
      <c r="M148" s="10">
        <v>-5.9079622000000001</v>
      </c>
      <c r="N148" s="10">
        <v>-35.268729100000002</v>
      </c>
      <c r="O148" s="10" t="s">
        <v>59</v>
      </c>
      <c r="P148" s="10" t="s">
        <v>1241</v>
      </c>
      <c r="Q148" s="10">
        <v>-18.61</v>
      </c>
      <c r="R148" s="10">
        <v>133.65</v>
      </c>
      <c r="S148" s="15" t="s">
        <v>1371</v>
      </c>
      <c r="T148" s="10" t="s">
        <v>1243</v>
      </c>
      <c r="U148" s="10"/>
      <c r="V148" s="11"/>
      <c r="W148" s="11"/>
      <c r="X148" s="11" t="s">
        <v>1372</v>
      </c>
      <c r="Y148" s="11"/>
    </row>
    <row r="149" spans="1:25">
      <c r="A149" s="10" t="s">
        <v>1695</v>
      </c>
      <c r="B149" s="11"/>
      <c r="C149" s="10" t="s">
        <v>60</v>
      </c>
      <c r="D149" s="10" t="s">
        <v>1517</v>
      </c>
      <c r="E149" s="10" t="s">
        <v>52</v>
      </c>
      <c r="F149" s="10" t="s">
        <v>1300</v>
      </c>
      <c r="G149" s="10" t="s">
        <v>1391</v>
      </c>
      <c r="H149" s="10" t="s">
        <v>1575</v>
      </c>
      <c r="I149" s="10" t="s">
        <v>1696</v>
      </c>
      <c r="J149" s="10" t="s">
        <v>55</v>
      </c>
      <c r="K149" s="10" t="s">
        <v>1592</v>
      </c>
      <c r="L149" s="10" t="s">
        <v>1692</v>
      </c>
      <c r="M149" s="10" t="s">
        <v>1697</v>
      </c>
      <c r="N149" s="10" t="s">
        <v>1698</v>
      </c>
      <c r="O149" s="10" t="s">
        <v>59</v>
      </c>
      <c r="P149" s="10" t="s">
        <v>1241</v>
      </c>
      <c r="Q149" s="10">
        <v>-18.72</v>
      </c>
      <c r="R149" s="10">
        <v>133.65</v>
      </c>
      <c r="S149" s="10" t="s">
        <v>1305</v>
      </c>
      <c r="T149" s="10" t="s">
        <v>1243</v>
      </c>
      <c r="U149" s="14">
        <v>45831</v>
      </c>
      <c r="V149" s="11"/>
      <c r="W149" s="11"/>
      <c r="X149" s="11" t="s">
        <v>1306</v>
      </c>
      <c r="Y149" s="11"/>
    </row>
    <row r="150" spans="1:25">
      <c r="A150" s="10" t="s">
        <v>1699</v>
      </c>
      <c r="B150" s="11"/>
      <c r="C150" s="10" t="s">
        <v>60</v>
      </c>
      <c r="D150" s="10" t="s">
        <v>1517</v>
      </c>
      <c r="E150" s="10" t="s">
        <v>52</v>
      </c>
      <c r="F150" s="10" t="s">
        <v>1300</v>
      </c>
      <c r="G150" s="10" t="s">
        <v>1391</v>
      </c>
      <c r="H150" s="10" t="s">
        <v>1578</v>
      </c>
      <c r="I150" s="10" t="s">
        <v>1700</v>
      </c>
      <c r="J150" s="10" t="s">
        <v>55</v>
      </c>
      <c r="K150" s="10" t="s">
        <v>1592</v>
      </c>
      <c r="L150" s="10" t="s">
        <v>1701</v>
      </c>
      <c r="M150" s="10">
        <v>-5.9102508</v>
      </c>
      <c r="N150" s="10">
        <v>-35.267429509999999</v>
      </c>
      <c r="O150" s="10" t="s">
        <v>59</v>
      </c>
      <c r="P150" s="10" t="s">
        <v>1241</v>
      </c>
      <c r="Q150" s="10">
        <v>-19.02</v>
      </c>
      <c r="R150" s="10">
        <v>133.65</v>
      </c>
      <c r="S150" s="10" t="s">
        <v>1305</v>
      </c>
      <c r="T150" s="10" t="s">
        <v>1243</v>
      </c>
      <c r="U150" s="14">
        <v>45831</v>
      </c>
      <c r="V150" s="11"/>
      <c r="W150" s="11"/>
      <c r="X150" s="11" t="s">
        <v>1306</v>
      </c>
      <c r="Y150" s="11"/>
    </row>
    <row r="151" spans="1:25">
      <c r="A151" s="10" t="s">
        <v>1702</v>
      </c>
      <c r="B151" s="11"/>
      <c r="C151" s="10" t="s">
        <v>60</v>
      </c>
      <c r="D151" s="10" t="s">
        <v>1517</v>
      </c>
      <c r="E151" s="10" t="s">
        <v>52</v>
      </c>
      <c r="F151" s="10" t="s">
        <v>1300</v>
      </c>
      <c r="G151" s="10" t="s">
        <v>1391</v>
      </c>
      <c r="H151" s="10" t="s">
        <v>1649</v>
      </c>
      <c r="I151" s="10" t="s">
        <v>1703</v>
      </c>
      <c r="J151" s="10" t="s">
        <v>55</v>
      </c>
      <c r="K151" s="10" t="s">
        <v>1623</v>
      </c>
      <c r="L151" s="10" t="s">
        <v>1651</v>
      </c>
      <c r="M151" s="10">
        <v>-5.9114719200000003</v>
      </c>
      <c r="N151" s="10">
        <v>-35.26799493</v>
      </c>
      <c r="O151" s="10" t="s">
        <v>59</v>
      </c>
      <c r="P151" s="10" t="s">
        <v>1241</v>
      </c>
      <c r="Q151" s="10">
        <v>-19.239999999999998</v>
      </c>
      <c r="R151" s="10">
        <v>133.65</v>
      </c>
      <c r="S151" s="15" t="s">
        <v>1371</v>
      </c>
      <c r="T151" s="10" t="s">
        <v>1243</v>
      </c>
      <c r="U151" s="14">
        <v>45831</v>
      </c>
      <c r="V151" s="11"/>
      <c r="W151" s="11"/>
      <c r="X151" s="11" t="s">
        <v>1372</v>
      </c>
      <c r="Y151" s="11"/>
    </row>
    <row r="152" spans="1:25">
      <c r="A152" s="10" t="s">
        <v>1704</v>
      </c>
      <c r="B152" s="11"/>
      <c r="C152" s="10" t="s">
        <v>60</v>
      </c>
      <c r="D152" s="10" t="s">
        <v>1517</v>
      </c>
      <c r="E152" s="10" t="s">
        <v>52</v>
      </c>
      <c r="F152" s="10" t="s">
        <v>1300</v>
      </c>
      <c r="G152" s="10" t="s">
        <v>1391</v>
      </c>
      <c r="H152" s="10" t="s">
        <v>1649</v>
      </c>
      <c r="I152" s="10" t="s">
        <v>1705</v>
      </c>
      <c r="J152" s="10" t="s">
        <v>55</v>
      </c>
      <c r="K152" s="10" t="s">
        <v>1592</v>
      </c>
      <c r="L152" s="10" t="s">
        <v>1706</v>
      </c>
      <c r="M152" s="10" t="s">
        <v>1707</v>
      </c>
      <c r="N152" s="10" t="s">
        <v>1708</v>
      </c>
      <c r="O152" s="10" t="s">
        <v>59</v>
      </c>
      <c r="P152" s="10" t="s">
        <v>1241</v>
      </c>
      <c r="Q152" s="10">
        <v>-19.3</v>
      </c>
      <c r="R152" s="10">
        <v>133.65</v>
      </c>
      <c r="S152" s="10" t="s">
        <v>1305</v>
      </c>
      <c r="T152" s="10" t="s">
        <v>1243</v>
      </c>
      <c r="U152" s="14">
        <v>45831</v>
      </c>
      <c r="V152" s="11"/>
      <c r="W152" s="11"/>
      <c r="X152" s="11" t="s">
        <v>1306</v>
      </c>
      <c r="Y152" s="11"/>
    </row>
    <row r="153" spans="1:25">
      <c r="A153" s="10" t="s">
        <v>1709</v>
      </c>
      <c r="B153" s="11"/>
      <c r="C153" s="10" t="s">
        <v>60</v>
      </c>
      <c r="D153" s="10" t="s">
        <v>1517</v>
      </c>
      <c r="E153" s="10" t="s">
        <v>52</v>
      </c>
      <c r="F153" s="10" t="s">
        <v>1300</v>
      </c>
      <c r="G153" s="10" t="s">
        <v>1391</v>
      </c>
      <c r="H153" s="10" t="s">
        <v>1649</v>
      </c>
      <c r="I153" s="10" t="s">
        <v>1710</v>
      </c>
      <c r="J153" s="10" t="s">
        <v>55</v>
      </c>
      <c r="K153" s="10" t="s">
        <v>1592</v>
      </c>
      <c r="L153" s="10" t="s">
        <v>1711</v>
      </c>
      <c r="M153" s="10" t="s">
        <v>1712</v>
      </c>
      <c r="N153" s="10" t="s">
        <v>1713</v>
      </c>
      <c r="O153" s="10" t="s">
        <v>59</v>
      </c>
      <c r="P153" s="10" t="s">
        <v>1241</v>
      </c>
      <c r="Q153" s="10">
        <v>-19.989999999999998</v>
      </c>
      <c r="R153" s="10">
        <v>133.65</v>
      </c>
      <c r="S153" s="10" t="s">
        <v>1305</v>
      </c>
      <c r="T153" s="10" t="s">
        <v>1243</v>
      </c>
      <c r="U153" s="14">
        <v>45832</v>
      </c>
      <c r="V153" s="11"/>
      <c r="W153" s="11"/>
      <c r="X153" s="11" t="s">
        <v>1306</v>
      </c>
      <c r="Y153" s="11"/>
    </row>
    <row r="154" spans="1:25">
      <c r="A154" s="10" t="s">
        <v>1714</v>
      </c>
      <c r="B154" s="11"/>
      <c r="C154" s="10" t="s">
        <v>60</v>
      </c>
      <c r="D154" s="10" t="s">
        <v>1517</v>
      </c>
      <c r="E154" s="10" t="s">
        <v>52</v>
      </c>
      <c r="F154" s="10" t="s">
        <v>1300</v>
      </c>
      <c r="G154" s="10" t="s">
        <v>1391</v>
      </c>
      <c r="H154" s="10" t="s">
        <v>1653</v>
      </c>
      <c r="I154" s="10" t="s">
        <v>1715</v>
      </c>
      <c r="J154" s="10" t="s">
        <v>55</v>
      </c>
      <c r="K154" s="10" t="s">
        <v>1623</v>
      </c>
      <c r="L154" s="10" t="s">
        <v>1716</v>
      </c>
      <c r="M154" s="10">
        <v>-5.9082582700000001</v>
      </c>
      <c r="N154" s="10">
        <v>-35.269037169999997</v>
      </c>
      <c r="O154" s="10" t="s">
        <v>59</v>
      </c>
      <c r="P154" s="10" t="s">
        <v>1324</v>
      </c>
      <c r="Q154" s="10" t="s">
        <v>1449</v>
      </c>
      <c r="R154" s="10">
        <v>133.65</v>
      </c>
      <c r="S154" s="10" t="s">
        <v>1305</v>
      </c>
      <c r="T154" s="10" t="s">
        <v>1326</v>
      </c>
      <c r="U154" s="10"/>
      <c r="V154" s="11"/>
      <c r="W154" s="11"/>
      <c r="X154" s="11" t="s">
        <v>1306</v>
      </c>
      <c r="Y154" s="11"/>
    </row>
    <row r="155" spans="1:25">
      <c r="A155" s="10" t="s">
        <v>1717</v>
      </c>
      <c r="B155" s="11"/>
      <c r="C155" s="10" t="s">
        <v>60</v>
      </c>
      <c r="D155" s="10" t="s">
        <v>1517</v>
      </c>
      <c r="E155" s="10" t="s">
        <v>52</v>
      </c>
      <c r="F155" s="10" t="s">
        <v>1300</v>
      </c>
      <c r="G155" s="10" t="s">
        <v>1391</v>
      </c>
      <c r="H155" s="10" t="s">
        <v>1252</v>
      </c>
      <c r="I155" s="10" t="s">
        <v>1718</v>
      </c>
      <c r="J155" s="10" t="s">
        <v>55</v>
      </c>
      <c r="K155" s="10" t="s">
        <v>1623</v>
      </c>
      <c r="L155" s="10" t="s">
        <v>1719</v>
      </c>
      <c r="M155" s="10" t="s">
        <v>1720</v>
      </c>
      <c r="N155" s="10" t="s">
        <v>1721</v>
      </c>
      <c r="O155" s="10" t="s">
        <v>59</v>
      </c>
      <c r="P155" s="10" t="s">
        <v>1241</v>
      </c>
      <c r="Q155" s="10">
        <v>-19.96</v>
      </c>
      <c r="R155" s="10">
        <v>133.65</v>
      </c>
      <c r="S155" s="10" t="s">
        <v>1305</v>
      </c>
      <c r="T155" s="10" t="s">
        <v>1243</v>
      </c>
      <c r="U155" s="14">
        <v>45831</v>
      </c>
      <c r="V155" s="11"/>
      <c r="W155" s="11"/>
      <c r="X155" s="11" t="s">
        <v>1306</v>
      </c>
      <c r="Y155" s="11"/>
    </row>
    <row r="156" spans="1:25">
      <c r="A156" s="10" t="s">
        <v>1722</v>
      </c>
      <c r="B156" s="11"/>
      <c r="C156" s="10" t="s">
        <v>60</v>
      </c>
      <c r="D156" s="10" t="s">
        <v>1517</v>
      </c>
      <c r="E156" s="10" t="s">
        <v>52</v>
      </c>
      <c r="F156" s="10" t="s">
        <v>1300</v>
      </c>
      <c r="G156" s="10" t="s">
        <v>1391</v>
      </c>
      <c r="H156" s="10" t="s">
        <v>1252</v>
      </c>
      <c r="I156" s="10" t="s">
        <v>1723</v>
      </c>
      <c r="J156" s="10" t="s">
        <v>55</v>
      </c>
      <c r="K156" s="10" t="s">
        <v>1623</v>
      </c>
      <c r="L156" s="10" t="s">
        <v>1719</v>
      </c>
      <c r="M156" s="10">
        <v>-5.9127901999999999</v>
      </c>
      <c r="N156" s="10">
        <v>-35.269619429999999</v>
      </c>
      <c r="O156" s="10" t="s">
        <v>59</v>
      </c>
      <c r="P156" s="10" t="s">
        <v>1241</v>
      </c>
      <c r="Q156" s="10">
        <v>-19.45</v>
      </c>
      <c r="R156" s="10">
        <v>133.65</v>
      </c>
      <c r="S156" s="10" t="s">
        <v>1305</v>
      </c>
      <c r="T156" s="10" t="s">
        <v>1243</v>
      </c>
      <c r="U156" s="14">
        <v>45831</v>
      </c>
      <c r="V156" s="11"/>
      <c r="W156" s="11"/>
      <c r="X156" s="11" t="s">
        <v>1306</v>
      </c>
      <c r="Y156" s="11"/>
    </row>
    <row r="157" spans="1:25">
      <c r="A157" s="10" t="s">
        <v>1724</v>
      </c>
      <c r="B157" s="11"/>
      <c r="C157" s="10" t="s">
        <v>60</v>
      </c>
      <c r="D157" s="10" t="s">
        <v>1517</v>
      </c>
      <c r="E157" s="10" t="s">
        <v>52</v>
      </c>
      <c r="F157" s="10" t="s">
        <v>1300</v>
      </c>
      <c r="G157" s="10" t="s">
        <v>1433</v>
      </c>
      <c r="H157" s="10" t="s">
        <v>1540</v>
      </c>
      <c r="I157" s="10" t="s">
        <v>1725</v>
      </c>
      <c r="J157" s="10" t="s">
        <v>55</v>
      </c>
      <c r="K157" s="10" t="s">
        <v>1592</v>
      </c>
      <c r="L157" s="10" t="s">
        <v>1726</v>
      </c>
      <c r="M157" s="10">
        <v>-5.9056932700000004</v>
      </c>
      <c r="N157" s="10">
        <v>-35.26512915</v>
      </c>
      <c r="O157" s="10" t="s">
        <v>59</v>
      </c>
      <c r="P157" s="10" t="s">
        <v>1324</v>
      </c>
      <c r="Q157" s="10" t="s">
        <v>1727</v>
      </c>
      <c r="R157" s="10">
        <v>133.65</v>
      </c>
      <c r="S157" s="10" t="s">
        <v>1305</v>
      </c>
      <c r="T157" s="10" t="s">
        <v>1326</v>
      </c>
      <c r="U157" s="14">
        <v>45831</v>
      </c>
      <c r="V157" s="11"/>
      <c r="W157" s="11"/>
      <c r="X157" s="11" t="s">
        <v>1306</v>
      </c>
      <c r="Y157" s="11"/>
    </row>
    <row r="158" spans="1:25">
      <c r="A158" s="10" t="s">
        <v>1728</v>
      </c>
      <c r="B158" s="11"/>
      <c r="C158" s="10" t="s">
        <v>60</v>
      </c>
      <c r="D158" s="10" t="s">
        <v>1517</v>
      </c>
      <c r="E158" s="10" t="s">
        <v>52</v>
      </c>
      <c r="F158" s="10" t="s">
        <v>1300</v>
      </c>
      <c r="G158" s="10" t="s">
        <v>1433</v>
      </c>
      <c r="H158" s="10" t="s">
        <v>1616</v>
      </c>
      <c r="I158" s="10" t="s">
        <v>1729</v>
      </c>
      <c r="J158" s="10" t="s">
        <v>55</v>
      </c>
      <c r="K158" s="10" t="s">
        <v>1592</v>
      </c>
      <c r="L158" s="10" t="s">
        <v>1730</v>
      </c>
      <c r="M158" s="10">
        <v>-5.9067434299999997</v>
      </c>
      <c r="N158" s="10">
        <v>-35.265485929999997</v>
      </c>
      <c r="O158" s="10" t="s">
        <v>59</v>
      </c>
      <c r="P158" s="10" t="s">
        <v>1241</v>
      </c>
      <c r="Q158" s="10">
        <v>-19.809999999999999</v>
      </c>
      <c r="R158" s="10">
        <v>133.65</v>
      </c>
      <c r="S158" s="10" t="s">
        <v>1305</v>
      </c>
      <c r="T158" s="10" t="s">
        <v>1243</v>
      </c>
      <c r="U158" s="14">
        <v>45831</v>
      </c>
      <c r="V158" s="11"/>
      <c r="W158" s="11"/>
      <c r="X158" s="11" t="s">
        <v>1306</v>
      </c>
      <c r="Y158" s="11"/>
    </row>
    <row r="159" spans="1:25">
      <c r="A159" s="10" t="s">
        <v>1731</v>
      </c>
      <c r="B159" s="11"/>
      <c r="C159" s="10" t="s">
        <v>60</v>
      </c>
      <c r="D159" s="10" t="s">
        <v>1517</v>
      </c>
      <c r="E159" s="10" t="s">
        <v>52</v>
      </c>
      <c r="F159" s="10" t="s">
        <v>1300</v>
      </c>
      <c r="G159" s="10" t="s">
        <v>1433</v>
      </c>
      <c r="H159" s="10" t="s">
        <v>1557</v>
      </c>
      <c r="I159" s="10" t="s">
        <v>1732</v>
      </c>
      <c r="J159" s="10" t="s">
        <v>55</v>
      </c>
      <c r="K159" s="10" t="s">
        <v>1592</v>
      </c>
      <c r="L159" s="10" t="s">
        <v>1733</v>
      </c>
      <c r="M159" s="10" t="s">
        <v>1734</v>
      </c>
      <c r="N159" s="10" t="s">
        <v>1735</v>
      </c>
      <c r="O159" s="10" t="s">
        <v>59</v>
      </c>
      <c r="P159" s="10" t="s">
        <v>1241</v>
      </c>
      <c r="Q159" s="10">
        <v>-20.059999999999999</v>
      </c>
      <c r="R159" s="10">
        <v>133.65</v>
      </c>
      <c r="S159" s="10" t="s">
        <v>1305</v>
      </c>
      <c r="T159" s="10" t="s">
        <v>1243</v>
      </c>
      <c r="U159" s="14">
        <v>45832</v>
      </c>
      <c r="V159" s="11"/>
      <c r="W159" s="11"/>
      <c r="X159" s="11" t="s">
        <v>1306</v>
      </c>
      <c r="Y159" s="11"/>
    </row>
    <row r="160" spans="1:25">
      <c r="A160" s="10" t="s">
        <v>1736</v>
      </c>
      <c r="B160" s="11"/>
      <c r="C160" s="10" t="s">
        <v>60</v>
      </c>
      <c r="D160" s="10" t="s">
        <v>1517</v>
      </c>
      <c r="E160" s="10" t="s">
        <v>52</v>
      </c>
      <c r="F160" s="10" t="s">
        <v>1300</v>
      </c>
      <c r="G160" s="10" t="s">
        <v>1433</v>
      </c>
      <c r="H160" s="10" t="s">
        <v>1575</v>
      </c>
      <c r="I160" s="10" t="s">
        <v>1737</v>
      </c>
      <c r="J160" s="10" t="s">
        <v>55</v>
      </c>
      <c r="K160" s="10" t="s">
        <v>1592</v>
      </c>
      <c r="L160" s="10" t="s">
        <v>1738</v>
      </c>
      <c r="M160" s="10" t="s">
        <v>1739</v>
      </c>
      <c r="N160" s="10" t="s">
        <v>1740</v>
      </c>
      <c r="O160" s="10" t="s">
        <v>59</v>
      </c>
      <c r="P160" s="10" t="s">
        <v>1241</v>
      </c>
      <c r="Q160" s="10">
        <v>-17.809999999999999</v>
      </c>
      <c r="R160" s="10">
        <v>133.65</v>
      </c>
      <c r="S160" s="10" t="s">
        <v>1305</v>
      </c>
      <c r="T160" s="10" t="s">
        <v>1243</v>
      </c>
      <c r="U160" s="14">
        <v>45832</v>
      </c>
      <c r="V160" s="11"/>
      <c r="W160" s="11"/>
      <c r="X160" s="11" t="s">
        <v>1306</v>
      </c>
      <c r="Y160" s="11"/>
    </row>
    <row r="161" spans="1:25">
      <c r="A161" s="10" t="s">
        <v>1741</v>
      </c>
      <c r="B161" s="11"/>
      <c r="C161" s="10" t="s">
        <v>60</v>
      </c>
      <c r="D161" s="10" t="s">
        <v>1517</v>
      </c>
      <c r="E161" s="10" t="s">
        <v>52</v>
      </c>
      <c r="F161" s="10" t="s">
        <v>1300</v>
      </c>
      <c r="G161" s="10" t="s">
        <v>1433</v>
      </c>
      <c r="H161" s="10" t="s">
        <v>1575</v>
      </c>
      <c r="I161" s="10" t="s">
        <v>1742</v>
      </c>
      <c r="J161" s="10" t="s">
        <v>55</v>
      </c>
      <c r="K161" s="10" t="s">
        <v>1592</v>
      </c>
      <c r="L161" s="10" t="s">
        <v>1738</v>
      </c>
      <c r="M161" s="10" t="s">
        <v>1743</v>
      </c>
      <c r="N161" s="10" t="s">
        <v>1744</v>
      </c>
      <c r="O161" s="10" t="s">
        <v>59</v>
      </c>
      <c r="P161" s="10" t="s">
        <v>1241</v>
      </c>
      <c r="Q161" s="10">
        <v>-17.95</v>
      </c>
      <c r="R161" s="10">
        <v>133.65</v>
      </c>
      <c r="S161" s="10" t="s">
        <v>1305</v>
      </c>
      <c r="T161" s="10" t="s">
        <v>1243</v>
      </c>
      <c r="U161" s="14">
        <v>45832</v>
      </c>
      <c r="V161" s="11"/>
      <c r="W161" s="11"/>
      <c r="X161" s="11" t="s">
        <v>1306</v>
      </c>
      <c r="Y161" s="11"/>
    </row>
    <row r="162" spans="1:25">
      <c r="A162" s="10" t="s">
        <v>1745</v>
      </c>
      <c r="B162" s="11"/>
      <c r="C162" s="10" t="s">
        <v>60</v>
      </c>
      <c r="D162" s="10" t="s">
        <v>1517</v>
      </c>
      <c r="E162" s="10" t="s">
        <v>52</v>
      </c>
      <c r="F162" s="10" t="s">
        <v>1300</v>
      </c>
      <c r="G162" s="10" t="s">
        <v>1433</v>
      </c>
      <c r="H162" s="10" t="s">
        <v>1575</v>
      </c>
      <c r="I162" s="10" t="s">
        <v>1746</v>
      </c>
      <c r="J162" s="10" t="s">
        <v>55</v>
      </c>
      <c r="K162" s="10" t="s">
        <v>1592</v>
      </c>
      <c r="L162" s="10" t="s">
        <v>1747</v>
      </c>
      <c r="M162" s="10" t="s">
        <v>1748</v>
      </c>
      <c r="N162" s="10" t="s">
        <v>1749</v>
      </c>
      <c r="O162" s="10" t="s">
        <v>59</v>
      </c>
      <c r="P162" s="10" t="s">
        <v>1241</v>
      </c>
      <c r="Q162" s="10">
        <v>-16.98</v>
      </c>
      <c r="R162" s="10">
        <v>133.65</v>
      </c>
      <c r="S162" s="15" t="s">
        <v>1371</v>
      </c>
      <c r="T162" s="10" t="s">
        <v>1243</v>
      </c>
      <c r="U162" s="14">
        <v>45832</v>
      </c>
      <c r="V162" s="11"/>
      <c r="W162" s="11"/>
      <c r="X162" s="11" t="s">
        <v>1372</v>
      </c>
      <c r="Y162" s="11"/>
    </row>
    <row r="163" spans="1:25">
      <c r="A163" s="10" t="s">
        <v>1750</v>
      </c>
      <c r="B163" s="11"/>
      <c r="C163" s="10" t="s">
        <v>60</v>
      </c>
      <c r="D163" s="10" t="s">
        <v>1517</v>
      </c>
      <c r="E163" s="10" t="s">
        <v>52</v>
      </c>
      <c r="F163" s="10" t="s">
        <v>1300</v>
      </c>
      <c r="G163" s="10" t="s">
        <v>1433</v>
      </c>
      <c r="H163" s="10" t="s">
        <v>1639</v>
      </c>
      <c r="I163" s="10" t="s">
        <v>1751</v>
      </c>
      <c r="J163" s="10" t="s">
        <v>55</v>
      </c>
      <c r="K163" s="10" t="s">
        <v>1592</v>
      </c>
      <c r="L163" s="10" t="s">
        <v>1738</v>
      </c>
      <c r="M163" s="10" t="s">
        <v>1739</v>
      </c>
      <c r="N163" s="10" t="s">
        <v>1740</v>
      </c>
      <c r="O163" s="10" t="s">
        <v>59</v>
      </c>
      <c r="P163" s="10" t="s">
        <v>1241</v>
      </c>
      <c r="Q163" s="10">
        <v>-17.87</v>
      </c>
      <c r="R163" s="10">
        <v>133.65</v>
      </c>
      <c r="S163" s="15" t="s">
        <v>1371</v>
      </c>
      <c r="T163" s="10" t="s">
        <v>1243</v>
      </c>
      <c r="U163" s="10"/>
      <c r="V163" s="11"/>
      <c r="W163" s="11"/>
      <c r="X163" s="11" t="s">
        <v>1372</v>
      </c>
      <c r="Y163" s="11"/>
    </row>
    <row r="164" spans="1:25">
      <c r="A164" s="10" t="s">
        <v>1752</v>
      </c>
      <c r="B164" s="11"/>
      <c r="C164" s="10" t="s">
        <v>60</v>
      </c>
      <c r="D164" s="10" t="s">
        <v>1517</v>
      </c>
      <c r="E164" s="10" t="s">
        <v>52</v>
      </c>
      <c r="F164" s="10" t="s">
        <v>1300</v>
      </c>
      <c r="G164" s="10" t="s">
        <v>1433</v>
      </c>
      <c r="H164" s="10" t="s">
        <v>1578</v>
      </c>
      <c r="I164" s="10" t="s">
        <v>1753</v>
      </c>
      <c r="J164" s="10" t="s">
        <v>55</v>
      </c>
      <c r="K164" s="10" t="s">
        <v>1592</v>
      </c>
      <c r="L164" s="10" t="s">
        <v>1754</v>
      </c>
      <c r="M164" s="10">
        <v>-5.9119979000000003</v>
      </c>
      <c r="N164" s="10">
        <v>-35.263279269999998</v>
      </c>
      <c r="O164" s="10" t="s">
        <v>59</v>
      </c>
      <c r="P164" s="10" t="s">
        <v>1241</v>
      </c>
      <c r="Q164" s="10">
        <v>-18.03</v>
      </c>
      <c r="R164" s="10">
        <v>133.65</v>
      </c>
      <c r="S164" s="15" t="s">
        <v>1371</v>
      </c>
      <c r="T164" s="10" t="s">
        <v>1243</v>
      </c>
      <c r="U164" s="10"/>
      <c r="V164" s="11"/>
      <c r="W164" s="11"/>
      <c r="X164" s="11" t="s">
        <v>1372</v>
      </c>
      <c r="Y164" s="11"/>
    </row>
    <row r="165" spans="1:25">
      <c r="A165" s="10" t="s">
        <v>1755</v>
      </c>
      <c r="B165" s="11"/>
      <c r="C165" s="10" t="s">
        <v>60</v>
      </c>
      <c r="D165" s="10" t="s">
        <v>1517</v>
      </c>
      <c r="E165" s="10" t="s">
        <v>52</v>
      </c>
      <c r="F165" s="10" t="s">
        <v>1300</v>
      </c>
      <c r="G165" s="10" t="s">
        <v>1485</v>
      </c>
      <c r="H165" s="10" t="s">
        <v>1518</v>
      </c>
      <c r="I165" s="10" t="s">
        <v>1756</v>
      </c>
      <c r="J165" s="10" t="s">
        <v>55</v>
      </c>
      <c r="K165" s="10" t="s">
        <v>1685</v>
      </c>
      <c r="L165" s="10" t="s">
        <v>1686</v>
      </c>
      <c r="M165" s="10" t="s">
        <v>1757</v>
      </c>
      <c r="N165" s="10" t="s">
        <v>1758</v>
      </c>
      <c r="O165" s="10" t="s">
        <v>59</v>
      </c>
      <c r="P165" s="10" t="s">
        <v>1241</v>
      </c>
      <c r="Q165" s="10">
        <v>-19.22</v>
      </c>
      <c r="R165" s="10">
        <v>133.65</v>
      </c>
      <c r="S165" s="10" t="s">
        <v>1305</v>
      </c>
      <c r="T165" s="10" t="s">
        <v>1243</v>
      </c>
      <c r="U165" s="14">
        <v>45831</v>
      </c>
      <c r="V165" s="11"/>
      <c r="W165" s="11"/>
      <c r="X165" s="11" t="s">
        <v>1306</v>
      </c>
      <c r="Y165" s="11"/>
    </row>
    <row r="166" spans="1:25">
      <c r="A166" s="10" t="s">
        <v>1759</v>
      </c>
      <c r="B166" s="11"/>
      <c r="C166" s="10" t="s">
        <v>60</v>
      </c>
      <c r="D166" s="10" t="s">
        <v>1517</v>
      </c>
      <c r="E166" s="10" t="s">
        <v>52</v>
      </c>
      <c r="F166" s="10" t="s">
        <v>1300</v>
      </c>
      <c r="G166" s="10" t="s">
        <v>1485</v>
      </c>
      <c r="H166" s="10" t="s">
        <v>1531</v>
      </c>
      <c r="I166" s="10" t="s">
        <v>1760</v>
      </c>
      <c r="J166" s="10" t="s">
        <v>55</v>
      </c>
      <c r="K166" s="10" t="s">
        <v>1623</v>
      </c>
      <c r="L166" s="10" t="s">
        <v>1761</v>
      </c>
      <c r="M166" s="10">
        <v>-5.9147441900000004</v>
      </c>
      <c r="N166" s="10">
        <v>-35.264625160000001</v>
      </c>
      <c r="O166" s="10" t="s">
        <v>59</v>
      </c>
      <c r="P166" s="10" t="s">
        <v>1241</v>
      </c>
      <c r="Q166" s="10">
        <v>-17.55</v>
      </c>
      <c r="R166" s="10">
        <v>133.65</v>
      </c>
      <c r="S166" s="10"/>
      <c r="T166" s="10" t="s">
        <v>1243</v>
      </c>
      <c r="U166" s="10"/>
      <c r="V166" s="11"/>
      <c r="W166" s="11"/>
      <c r="X166" s="11"/>
      <c r="Y166" s="11"/>
    </row>
    <row r="167" spans="1:25">
      <c r="A167" s="10" t="s">
        <v>1762</v>
      </c>
      <c r="B167" s="11"/>
      <c r="C167" s="10" t="s">
        <v>60</v>
      </c>
      <c r="D167" s="10" t="s">
        <v>1517</v>
      </c>
      <c r="E167" s="10" t="s">
        <v>52</v>
      </c>
      <c r="F167" s="10" t="s">
        <v>1300</v>
      </c>
      <c r="G167" s="10" t="s">
        <v>1485</v>
      </c>
      <c r="H167" s="10" t="s">
        <v>1599</v>
      </c>
      <c r="I167" s="10" t="s">
        <v>1763</v>
      </c>
      <c r="J167" s="10" t="s">
        <v>55</v>
      </c>
      <c r="K167" s="10" t="s">
        <v>1592</v>
      </c>
      <c r="L167" s="10" t="s">
        <v>1764</v>
      </c>
      <c r="M167" s="10">
        <v>-5.9108669999999996</v>
      </c>
      <c r="N167" s="10">
        <v>-35.266905000000001</v>
      </c>
      <c r="O167" s="10" t="s">
        <v>59</v>
      </c>
      <c r="P167" s="10" t="s">
        <v>1241</v>
      </c>
      <c r="Q167" s="10">
        <v>-18.010000000000002</v>
      </c>
      <c r="R167" s="10">
        <v>133.65</v>
      </c>
      <c r="S167" s="15" t="s">
        <v>1371</v>
      </c>
      <c r="T167" s="10" t="s">
        <v>1243</v>
      </c>
      <c r="U167" s="10"/>
      <c r="V167" s="11"/>
      <c r="W167" s="11"/>
      <c r="X167" s="11" t="s">
        <v>1372</v>
      </c>
      <c r="Y167" s="11"/>
    </row>
    <row r="168" spans="1:25">
      <c r="A168" s="10" t="s">
        <v>1765</v>
      </c>
      <c r="B168" s="11"/>
      <c r="C168" s="10" t="s">
        <v>60</v>
      </c>
      <c r="D168" s="10" t="s">
        <v>1517</v>
      </c>
      <c r="E168" s="10" t="s">
        <v>52</v>
      </c>
      <c r="F168" s="10" t="s">
        <v>1300</v>
      </c>
      <c r="G168" s="10" t="s">
        <v>1485</v>
      </c>
      <c r="H168" s="10" t="s">
        <v>1605</v>
      </c>
      <c r="I168" s="10" t="s">
        <v>1766</v>
      </c>
      <c r="J168" s="10" t="s">
        <v>55</v>
      </c>
      <c r="K168" s="10" t="s">
        <v>1526</v>
      </c>
      <c r="L168" s="10" t="s">
        <v>1767</v>
      </c>
      <c r="M168" s="10" t="s">
        <v>1768</v>
      </c>
      <c r="N168" s="10" t="s">
        <v>1769</v>
      </c>
      <c r="O168" s="10" t="s">
        <v>59</v>
      </c>
      <c r="P168" s="10" t="s">
        <v>1324</v>
      </c>
      <c r="Q168" s="10" t="s">
        <v>1449</v>
      </c>
      <c r="R168" s="10">
        <v>133.65</v>
      </c>
      <c r="S168" s="10"/>
      <c r="T168" s="10" t="s">
        <v>1326</v>
      </c>
      <c r="U168" s="10"/>
      <c r="V168" s="11"/>
      <c r="W168" s="11"/>
      <c r="X168" s="11"/>
      <c r="Y168" s="11"/>
    </row>
    <row r="169" spans="1:25">
      <c r="A169" s="10" t="s">
        <v>1770</v>
      </c>
      <c r="B169" s="11"/>
      <c r="C169" s="10" t="s">
        <v>60</v>
      </c>
      <c r="D169" s="10" t="s">
        <v>1517</v>
      </c>
      <c r="E169" s="10" t="s">
        <v>52</v>
      </c>
      <c r="F169" s="10" t="s">
        <v>1300</v>
      </c>
      <c r="G169" s="10" t="s">
        <v>1485</v>
      </c>
      <c r="H169" s="10" t="s">
        <v>1616</v>
      </c>
      <c r="I169" s="10" t="s">
        <v>1771</v>
      </c>
      <c r="J169" s="10" t="s">
        <v>55</v>
      </c>
      <c r="K169" s="10" t="s">
        <v>1520</v>
      </c>
      <c r="L169" s="10" t="s">
        <v>1772</v>
      </c>
      <c r="M169" s="10" t="s">
        <v>1773</v>
      </c>
      <c r="N169" s="10" t="s">
        <v>1774</v>
      </c>
      <c r="O169" s="10" t="s">
        <v>59</v>
      </c>
      <c r="P169" s="10" t="s">
        <v>1241</v>
      </c>
      <c r="Q169" s="10">
        <v>-19.02</v>
      </c>
      <c r="R169" s="10">
        <v>133.65</v>
      </c>
      <c r="S169" s="10" t="s">
        <v>1305</v>
      </c>
      <c r="T169" s="10" t="s">
        <v>1243</v>
      </c>
      <c r="U169" s="14">
        <v>45832</v>
      </c>
      <c r="V169" s="11"/>
      <c r="W169" s="11"/>
      <c r="X169" s="11" t="s">
        <v>1306</v>
      </c>
      <c r="Y169" s="11"/>
    </row>
    <row r="170" spans="1:25">
      <c r="A170" s="10" t="s">
        <v>1775</v>
      </c>
      <c r="B170" s="11"/>
      <c r="C170" s="10" t="s">
        <v>60</v>
      </c>
      <c r="D170" s="10" t="s">
        <v>1517</v>
      </c>
      <c r="E170" s="10" t="s">
        <v>52</v>
      </c>
      <c r="F170" s="10" t="s">
        <v>1300</v>
      </c>
      <c r="G170" s="10" t="s">
        <v>1485</v>
      </c>
      <c r="H170" s="10" t="s">
        <v>1237</v>
      </c>
      <c r="I170" s="10" t="s">
        <v>1776</v>
      </c>
      <c r="J170" s="10" t="s">
        <v>55</v>
      </c>
      <c r="K170" s="10" t="s">
        <v>1520</v>
      </c>
      <c r="L170" s="10" t="s">
        <v>1589</v>
      </c>
      <c r="M170" s="10">
        <v>-5.9036759600000002</v>
      </c>
      <c r="N170" s="10">
        <v>-35.273818849999998</v>
      </c>
      <c r="O170" s="10" t="s">
        <v>59</v>
      </c>
      <c r="P170" s="10" t="s">
        <v>1241</v>
      </c>
      <c r="Q170" s="10">
        <v>-18.079999999999998</v>
      </c>
      <c r="R170" s="10">
        <v>133.65</v>
      </c>
      <c r="S170" s="10" t="s">
        <v>1305</v>
      </c>
      <c r="T170" s="10" t="s">
        <v>1243</v>
      </c>
      <c r="U170" s="14">
        <v>45832</v>
      </c>
      <c r="V170" s="11"/>
      <c r="W170" s="11"/>
      <c r="X170" s="11" t="s">
        <v>1306</v>
      </c>
      <c r="Y170" s="11"/>
    </row>
    <row r="171" spans="1:25">
      <c r="A171" s="10" t="s">
        <v>1777</v>
      </c>
      <c r="B171" s="11"/>
      <c r="C171" s="10" t="s">
        <v>60</v>
      </c>
      <c r="D171" s="10" t="s">
        <v>1517</v>
      </c>
      <c r="E171" s="10" t="s">
        <v>52</v>
      </c>
      <c r="F171" s="10" t="s">
        <v>1300</v>
      </c>
      <c r="G171" s="10" t="s">
        <v>1485</v>
      </c>
      <c r="H171" s="10" t="s">
        <v>1649</v>
      </c>
      <c r="I171" s="10" t="s">
        <v>1778</v>
      </c>
      <c r="J171" s="10" t="s">
        <v>55</v>
      </c>
      <c r="K171" s="10" t="s">
        <v>1520</v>
      </c>
      <c r="L171" s="10" t="s">
        <v>1779</v>
      </c>
      <c r="M171" s="10" t="s">
        <v>1780</v>
      </c>
      <c r="N171" s="10" t="s">
        <v>1781</v>
      </c>
      <c r="O171" s="10" t="s">
        <v>59</v>
      </c>
      <c r="P171" s="10" t="s">
        <v>1241</v>
      </c>
      <c r="Q171" s="10">
        <v>-18.62</v>
      </c>
      <c r="R171" s="10">
        <v>133.65</v>
      </c>
      <c r="S171" s="10" t="s">
        <v>1305</v>
      </c>
      <c r="T171" s="10" t="s">
        <v>1243</v>
      </c>
      <c r="U171" s="14">
        <v>45832</v>
      </c>
      <c r="V171" s="11"/>
      <c r="W171" s="11"/>
      <c r="X171" s="11" t="s">
        <v>1306</v>
      </c>
      <c r="Y171" s="11"/>
    </row>
    <row r="172" spans="1:25">
      <c r="A172" s="10" t="s">
        <v>1782</v>
      </c>
      <c r="B172" s="11"/>
      <c r="C172" s="10" t="s">
        <v>60</v>
      </c>
      <c r="D172" s="10" t="s">
        <v>1517</v>
      </c>
      <c r="E172" s="10" t="s">
        <v>52</v>
      </c>
      <c r="F172" s="10" t="s">
        <v>1300</v>
      </c>
      <c r="G172" s="10" t="s">
        <v>1485</v>
      </c>
      <c r="H172" s="10" t="s">
        <v>1653</v>
      </c>
      <c r="I172" s="10" t="s">
        <v>1783</v>
      </c>
      <c r="J172" s="10" t="s">
        <v>55</v>
      </c>
      <c r="K172" s="10" t="s">
        <v>1520</v>
      </c>
      <c r="L172" s="10" t="s">
        <v>1784</v>
      </c>
      <c r="M172" s="10" t="s">
        <v>1785</v>
      </c>
      <c r="N172" s="10" t="s">
        <v>1786</v>
      </c>
      <c r="O172" s="10" t="s">
        <v>59</v>
      </c>
      <c r="P172" s="10" t="s">
        <v>1241</v>
      </c>
      <c r="Q172" s="10">
        <v>-19.12</v>
      </c>
      <c r="R172" s="10">
        <v>133.65</v>
      </c>
      <c r="S172" s="10" t="s">
        <v>1305</v>
      </c>
      <c r="T172" s="10" t="s">
        <v>1243</v>
      </c>
      <c r="U172" s="14">
        <v>45832</v>
      </c>
      <c r="V172" s="11"/>
      <c r="W172" s="11"/>
      <c r="X172" s="11" t="s">
        <v>1306</v>
      </c>
      <c r="Y172" s="11"/>
    </row>
    <row r="173" spans="1:25">
      <c r="A173" s="10" t="s">
        <v>1787</v>
      </c>
      <c r="B173" s="11"/>
      <c r="C173" s="10" t="s">
        <v>60</v>
      </c>
      <c r="D173" s="10" t="s">
        <v>1517</v>
      </c>
      <c r="E173" s="10" t="s">
        <v>52</v>
      </c>
      <c r="F173" s="10" t="s">
        <v>1300</v>
      </c>
      <c r="G173" s="10" t="s">
        <v>1485</v>
      </c>
      <c r="H173" s="10" t="s">
        <v>1653</v>
      </c>
      <c r="I173" s="10" t="s">
        <v>1788</v>
      </c>
      <c r="J173" s="10" t="s">
        <v>55</v>
      </c>
      <c r="K173" s="10" t="s">
        <v>1520</v>
      </c>
      <c r="L173" s="10" t="s">
        <v>1789</v>
      </c>
      <c r="M173" s="10" t="s">
        <v>1790</v>
      </c>
      <c r="N173" s="10" t="s">
        <v>1791</v>
      </c>
      <c r="O173" s="10" t="s">
        <v>59</v>
      </c>
      <c r="P173" s="10" t="s">
        <v>1241</v>
      </c>
      <c r="Q173" s="10">
        <v>-19.18</v>
      </c>
      <c r="R173" s="10">
        <v>133.65</v>
      </c>
      <c r="S173" s="10" t="s">
        <v>1305</v>
      </c>
      <c r="T173" s="10" t="s">
        <v>1243</v>
      </c>
      <c r="U173" s="14">
        <v>45832</v>
      </c>
      <c r="V173" s="11"/>
      <c r="W173" s="11"/>
      <c r="X173" s="11" t="s">
        <v>1306</v>
      </c>
      <c r="Y173" s="11"/>
    </row>
    <row r="174" spans="1:25">
      <c r="A174" s="10" t="s">
        <v>1792</v>
      </c>
      <c r="B174" s="11"/>
      <c r="C174" s="10" t="s">
        <v>60</v>
      </c>
      <c r="D174" s="10" t="s">
        <v>1517</v>
      </c>
      <c r="E174" s="10" t="s">
        <v>52</v>
      </c>
      <c r="F174" s="10" t="s">
        <v>1300</v>
      </c>
      <c r="G174" s="10" t="s">
        <v>1485</v>
      </c>
      <c r="H174" s="10" t="s">
        <v>1252</v>
      </c>
      <c r="I174" s="10" t="s">
        <v>1793</v>
      </c>
      <c r="J174" s="10" t="s">
        <v>55</v>
      </c>
      <c r="K174" s="10" t="s">
        <v>1520</v>
      </c>
      <c r="L174" s="10" t="s">
        <v>1794</v>
      </c>
      <c r="M174" s="10" t="s">
        <v>1795</v>
      </c>
      <c r="N174" s="10" t="s">
        <v>1796</v>
      </c>
      <c r="O174" s="10" t="s">
        <v>59</v>
      </c>
      <c r="P174" s="10" t="s">
        <v>1241</v>
      </c>
      <c r="Q174" s="10">
        <v>-18.84</v>
      </c>
      <c r="R174" s="10">
        <v>133.65</v>
      </c>
      <c r="S174" s="10"/>
      <c r="T174" s="10"/>
      <c r="U174" s="14">
        <v>45833</v>
      </c>
      <c r="V174" s="11"/>
      <c r="W174" s="11"/>
      <c r="X174" s="11"/>
      <c r="Y174" s="11"/>
    </row>
    <row r="175" spans="1:25">
      <c r="A175" s="10" t="s">
        <v>1797</v>
      </c>
      <c r="B175" s="11"/>
      <c r="C175" s="10" t="s">
        <v>60</v>
      </c>
      <c r="D175" s="10" t="s">
        <v>1517</v>
      </c>
      <c r="E175" s="10" t="s">
        <v>52</v>
      </c>
      <c r="F175" s="10" t="s">
        <v>1300</v>
      </c>
      <c r="G175" s="10" t="s">
        <v>1495</v>
      </c>
      <c r="H175" s="10" t="s">
        <v>1262</v>
      </c>
      <c r="I175" s="10" t="s">
        <v>1798</v>
      </c>
      <c r="J175" s="10" t="s">
        <v>55</v>
      </c>
      <c r="K175" s="10" t="s">
        <v>1658</v>
      </c>
      <c r="L175" s="10" t="s">
        <v>1799</v>
      </c>
      <c r="M175" s="10">
        <v>-5.9062948100000003</v>
      </c>
      <c r="N175" s="10">
        <v>-35.276251610000003</v>
      </c>
      <c r="O175" s="10" t="s">
        <v>59</v>
      </c>
      <c r="P175" s="10" t="s">
        <v>1241</v>
      </c>
      <c r="Q175" s="10">
        <v>-18.73</v>
      </c>
      <c r="R175" s="10">
        <v>133.65</v>
      </c>
      <c r="S175" s="10" t="s">
        <v>1305</v>
      </c>
      <c r="T175" s="10" t="s">
        <v>1243</v>
      </c>
      <c r="U175" s="14">
        <v>45832</v>
      </c>
      <c r="V175" s="11"/>
      <c r="W175" s="11"/>
      <c r="X175" s="11" t="s">
        <v>1306</v>
      </c>
      <c r="Y175" s="11"/>
    </row>
    <row r="176" spans="1:25">
      <c r="A176" s="10" t="s">
        <v>1800</v>
      </c>
      <c r="B176" s="11"/>
      <c r="C176" s="10" t="s">
        <v>60</v>
      </c>
      <c r="D176" s="10" t="s">
        <v>1517</v>
      </c>
      <c r="E176" s="10" t="s">
        <v>52</v>
      </c>
      <c r="F176" s="10" t="s">
        <v>1300</v>
      </c>
      <c r="G176" s="10" t="s">
        <v>1495</v>
      </c>
      <c r="H176" s="10" t="s">
        <v>1540</v>
      </c>
      <c r="I176" s="10" t="s">
        <v>1801</v>
      </c>
      <c r="J176" s="10" t="s">
        <v>55</v>
      </c>
      <c r="K176" s="10" t="s">
        <v>1802</v>
      </c>
      <c r="L176" s="10" t="s">
        <v>1803</v>
      </c>
      <c r="M176" s="10">
        <v>-5.9072286700000003</v>
      </c>
      <c r="N176" s="10">
        <v>-35.27617351</v>
      </c>
      <c r="O176" s="10" t="s">
        <v>59</v>
      </c>
      <c r="P176" s="10" t="s">
        <v>1241</v>
      </c>
      <c r="Q176" s="10">
        <v>-17.43</v>
      </c>
      <c r="R176" s="10">
        <v>133.65</v>
      </c>
      <c r="S176" s="10" t="s">
        <v>1305</v>
      </c>
      <c r="T176" s="10" t="s">
        <v>1243</v>
      </c>
      <c r="U176" s="14">
        <v>45828</v>
      </c>
      <c r="V176" s="11"/>
      <c r="W176" s="11"/>
      <c r="X176" s="11" t="s">
        <v>1306</v>
      </c>
      <c r="Y176" s="11"/>
    </row>
    <row r="177" spans="1:25">
      <c r="A177" s="10" t="s">
        <v>1804</v>
      </c>
      <c r="B177" s="11"/>
      <c r="C177" s="10" t="s">
        <v>60</v>
      </c>
      <c r="D177" s="10" t="s">
        <v>1517</v>
      </c>
      <c r="E177" s="10" t="s">
        <v>52</v>
      </c>
      <c r="F177" s="10" t="s">
        <v>1300</v>
      </c>
      <c r="G177" s="10" t="s">
        <v>1495</v>
      </c>
      <c r="H177" s="10" t="s">
        <v>1616</v>
      </c>
      <c r="I177" s="10" t="s">
        <v>1805</v>
      </c>
      <c r="J177" s="10" t="s">
        <v>55</v>
      </c>
      <c r="K177" s="10" t="s">
        <v>1802</v>
      </c>
      <c r="L177" s="10" t="s">
        <v>1806</v>
      </c>
      <c r="M177" s="10">
        <v>-5.9091365600000003</v>
      </c>
      <c r="N177" s="10">
        <v>-35.274018249999997</v>
      </c>
      <c r="O177" s="10" t="s">
        <v>59</v>
      </c>
      <c r="P177" s="10" t="s">
        <v>1241</v>
      </c>
      <c r="Q177" s="10">
        <v>-18.23</v>
      </c>
      <c r="R177" s="10">
        <v>133.65</v>
      </c>
      <c r="S177" s="10" t="s">
        <v>1305</v>
      </c>
      <c r="T177" s="10" t="s">
        <v>1243</v>
      </c>
      <c r="U177" s="14">
        <v>45828</v>
      </c>
      <c r="V177" s="11"/>
      <c r="W177" s="11"/>
      <c r="X177" s="11" t="s">
        <v>1306</v>
      </c>
      <c r="Y177" s="11"/>
    </row>
    <row r="178" spans="1:25">
      <c r="A178" s="10" t="s">
        <v>1807</v>
      </c>
      <c r="B178" s="11"/>
      <c r="C178" s="10" t="s">
        <v>62</v>
      </c>
      <c r="D178" s="10" t="s">
        <v>1808</v>
      </c>
      <c r="E178" s="10" t="s">
        <v>52</v>
      </c>
      <c r="F178" s="10" t="s">
        <v>1300</v>
      </c>
      <c r="G178" s="10" t="s">
        <v>1308</v>
      </c>
      <c r="H178" s="10" t="s">
        <v>1809</v>
      </c>
      <c r="I178" s="10" t="s">
        <v>1810</v>
      </c>
      <c r="J178" s="10" t="s">
        <v>55</v>
      </c>
      <c r="K178" s="10" t="s">
        <v>1811</v>
      </c>
      <c r="L178" s="10" t="s">
        <v>1812</v>
      </c>
      <c r="M178" s="10" t="s">
        <v>1813</v>
      </c>
      <c r="N178" s="10" t="s">
        <v>1814</v>
      </c>
      <c r="O178" s="10" t="s">
        <v>61</v>
      </c>
      <c r="P178" s="10" t="s">
        <v>1241</v>
      </c>
      <c r="Q178" s="10">
        <v>-18.38</v>
      </c>
      <c r="R178" s="10">
        <v>133.65</v>
      </c>
      <c r="S178" s="15" t="s">
        <v>1371</v>
      </c>
      <c r="T178" s="10" t="s">
        <v>1243</v>
      </c>
      <c r="U178" s="14">
        <v>45829</v>
      </c>
      <c r="V178" s="11"/>
      <c r="W178" s="11"/>
      <c r="X178" s="11" t="s">
        <v>1372</v>
      </c>
      <c r="Y178" s="11"/>
    </row>
    <row r="179" spans="1:25">
      <c r="A179" s="10" t="s">
        <v>1815</v>
      </c>
      <c r="B179" s="11"/>
      <c r="C179" s="10" t="s">
        <v>62</v>
      </c>
      <c r="D179" s="10" t="s">
        <v>1808</v>
      </c>
      <c r="E179" s="10" t="s">
        <v>52</v>
      </c>
      <c r="F179" s="10" t="s">
        <v>1300</v>
      </c>
      <c r="G179" s="10" t="s">
        <v>1308</v>
      </c>
      <c r="H179" s="10" t="s">
        <v>1649</v>
      </c>
      <c r="I179" s="10" t="s">
        <v>1816</v>
      </c>
      <c r="J179" s="10" t="s">
        <v>55</v>
      </c>
      <c r="K179" s="10" t="s">
        <v>1811</v>
      </c>
      <c r="L179" s="10" t="s">
        <v>1817</v>
      </c>
      <c r="M179" s="10" t="s">
        <v>1818</v>
      </c>
      <c r="N179" s="10" t="s">
        <v>1819</v>
      </c>
      <c r="O179" s="10" t="s">
        <v>61</v>
      </c>
      <c r="P179" s="10" t="s">
        <v>1241</v>
      </c>
      <c r="Q179" s="10">
        <v>-18.5</v>
      </c>
      <c r="R179" s="10">
        <v>133.65</v>
      </c>
      <c r="S179" s="15" t="s">
        <v>1371</v>
      </c>
      <c r="T179" s="10" t="s">
        <v>1243</v>
      </c>
      <c r="U179" s="14">
        <v>45829</v>
      </c>
      <c r="V179" s="11"/>
      <c r="W179" s="11"/>
      <c r="X179" s="11" t="s">
        <v>1372</v>
      </c>
      <c r="Y179" s="11"/>
    </row>
    <row r="180" spans="1:25">
      <c r="A180" s="10" t="s">
        <v>1820</v>
      </c>
      <c r="B180" s="11"/>
      <c r="C180" s="10" t="s">
        <v>62</v>
      </c>
      <c r="D180" s="10" t="s">
        <v>1808</v>
      </c>
      <c r="E180" s="10" t="s">
        <v>52</v>
      </c>
      <c r="F180" s="10" t="s">
        <v>1300</v>
      </c>
      <c r="G180" s="10" t="s">
        <v>1308</v>
      </c>
      <c r="H180" s="10" t="s">
        <v>1653</v>
      </c>
      <c r="I180" s="10" t="s">
        <v>1821</v>
      </c>
      <c r="J180" s="10" t="s">
        <v>55</v>
      </c>
      <c r="K180" s="10" t="s">
        <v>1811</v>
      </c>
      <c r="L180" s="10" t="s">
        <v>1822</v>
      </c>
      <c r="M180" s="10" t="s">
        <v>1823</v>
      </c>
      <c r="N180" s="10" t="s">
        <v>1824</v>
      </c>
      <c r="O180" s="10" t="s">
        <v>61</v>
      </c>
      <c r="P180" s="10" t="s">
        <v>1241</v>
      </c>
      <c r="Q180" s="10">
        <v>-18.170000000000002</v>
      </c>
      <c r="R180" s="10">
        <v>133.65</v>
      </c>
      <c r="S180" s="15" t="s">
        <v>1371</v>
      </c>
      <c r="T180" s="10" t="s">
        <v>1243</v>
      </c>
      <c r="U180" s="14">
        <v>45829</v>
      </c>
      <c r="V180" s="11"/>
      <c r="W180" s="11"/>
      <c r="X180" s="11" t="s">
        <v>1372</v>
      </c>
      <c r="Y180" s="11"/>
    </row>
    <row r="181" spans="1:25">
      <c r="A181" s="10" t="s">
        <v>1825</v>
      </c>
      <c r="B181" s="11"/>
      <c r="C181" s="10" t="s">
        <v>62</v>
      </c>
      <c r="D181" s="10" t="s">
        <v>1808</v>
      </c>
      <c r="E181" s="10" t="s">
        <v>52</v>
      </c>
      <c r="F181" s="10" t="s">
        <v>1300</v>
      </c>
      <c r="G181" s="10" t="s">
        <v>1308</v>
      </c>
      <c r="H181" s="10" t="s">
        <v>1518</v>
      </c>
      <c r="I181" s="10" t="s">
        <v>1826</v>
      </c>
      <c r="J181" s="10" t="s">
        <v>55</v>
      </c>
      <c r="K181" s="10" t="s">
        <v>1811</v>
      </c>
      <c r="L181" s="10" t="s">
        <v>1827</v>
      </c>
      <c r="M181" s="10" t="s">
        <v>1828</v>
      </c>
      <c r="N181" s="10" t="s">
        <v>1829</v>
      </c>
      <c r="O181" s="10" t="s">
        <v>61</v>
      </c>
      <c r="P181" s="10" t="s">
        <v>1241</v>
      </c>
      <c r="Q181" s="10">
        <v>-17.54</v>
      </c>
      <c r="R181" s="10">
        <v>133.65</v>
      </c>
      <c r="S181" s="15" t="s">
        <v>1371</v>
      </c>
      <c r="T181" s="10" t="s">
        <v>1243</v>
      </c>
      <c r="U181" s="14">
        <v>45829</v>
      </c>
      <c r="V181" s="11"/>
      <c r="W181" s="11"/>
      <c r="X181" s="11" t="s">
        <v>1372</v>
      </c>
      <c r="Y181" s="11"/>
    </row>
    <row r="182" spans="1:25">
      <c r="A182" s="10" t="s">
        <v>1830</v>
      </c>
      <c r="B182" s="11"/>
      <c r="C182" s="10" t="s">
        <v>62</v>
      </c>
      <c r="D182" s="10" t="s">
        <v>1808</v>
      </c>
      <c r="E182" s="10" t="s">
        <v>52</v>
      </c>
      <c r="F182" s="10" t="s">
        <v>1300</v>
      </c>
      <c r="G182" s="10" t="s">
        <v>1312</v>
      </c>
      <c r="H182" s="10" t="s">
        <v>1578</v>
      </c>
      <c r="I182" s="10" t="s">
        <v>1831</v>
      </c>
      <c r="J182" s="10" t="s">
        <v>55</v>
      </c>
      <c r="K182" s="10" t="s">
        <v>1811</v>
      </c>
      <c r="L182" s="10" t="s">
        <v>1832</v>
      </c>
      <c r="M182" s="10" t="s">
        <v>1833</v>
      </c>
      <c r="N182" s="10" t="s">
        <v>1834</v>
      </c>
      <c r="O182" s="10" t="s">
        <v>61</v>
      </c>
      <c r="P182" s="10" t="s">
        <v>1241</v>
      </c>
      <c r="Q182" s="10">
        <v>-18.91</v>
      </c>
      <c r="R182" s="10">
        <v>133.65</v>
      </c>
      <c r="S182" s="15" t="s">
        <v>1371</v>
      </c>
      <c r="T182" s="10" t="s">
        <v>1243</v>
      </c>
      <c r="U182" s="14">
        <v>45829</v>
      </c>
      <c r="V182" s="11"/>
      <c r="W182" s="11"/>
      <c r="X182" s="11" t="s">
        <v>1372</v>
      </c>
      <c r="Y182" s="11"/>
    </row>
    <row r="183" spans="1:25">
      <c r="A183" s="10" t="s">
        <v>1835</v>
      </c>
      <c r="B183" s="11"/>
      <c r="C183" s="10" t="s">
        <v>62</v>
      </c>
      <c r="D183" s="10" t="s">
        <v>1808</v>
      </c>
      <c r="E183" s="10" t="s">
        <v>52</v>
      </c>
      <c r="F183" s="10" t="s">
        <v>1300</v>
      </c>
      <c r="G183" s="10" t="s">
        <v>1312</v>
      </c>
      <c r="H183" s="10" t="s">
        <v>1809</v>
      </c>
      <c r="I183" s="10" t="s">
        <v>1836</v>
      </c>
      <c r="J183" s="10" t="s">
        <v>55</v>
      </c>
      <c r="K183" s="10" t="s">
        <v>1811</v>
      </c>
      <c r="L183" s="10" t="s">
        <v>1837</v>
      </c>
      <c r="M183" s="10" t="s">
        <v>1838</v>
      </c>
      <c r="N183" s="10" t="s">
        <v>1839</v>
      </c>
      <c r="O183" s="10" t="s">
        <v>61</v>
      </c>
      <c r="P183" s="10" t="s">
        <v>1241</v>
      </c>
      <c r="Q183" s="10">
        <v>-18.190000000000001</v>
      </c>
      <c r="R183" s="10">
        <v>133.65</v>
      </c>
      <c r="S183" s="15" t="s">
        <v>1371</v>
      </c>
      <c r="T183" s="10" t="s">
        <v>1243</v>
      </c>
      <c r="U183" s="14">
        <v>45829</v>
      </c>
      <c r="V183" s="11"/>
      <c r="W183" s="11"/>
      <c r="X183" s="11" t="s">
        <v>1372</v>
      </c>
      <c r="Y183" s="11"/>
    </row>
    <row r="184" spans="1:25">
      <c r="A184" s="10" t="s">
        <v>1840</v>
      </c>
      <c r="B184" s="11"/>
      <c r="C184" s="10" t="s">
        <v>62</v>
      </c>
      <c r="D184" s="10" t="s">
        <v>1808</v>
      </c>
      <c r="E184" s="10" t="s">
        <v>52</v>
      </c>
      <c r="F184" s="10" t="s">
        <v>1300</v>
      </c>
      <c r="G184" s="10" t="s">
        <v>1312</v>
      </c>
      <c r="H184" s="10" t="s">
        <v>1809</v>
      </c>
      <c r="I184" s="10" t="s">
        <v>1841</v>
      </c>
      <c r="J184" s="10" t="s">
        <v>55</v>
      </c>
      <c r="K184" s="10" t="s">
        <v>1811</v>
      </c>
      <c r="L184" s="10" t="s">
        <v>1842</v>
      </c>
      <c r="M184" s="10" t="s">
        <v>1843</v>
      </c>
      <c r="N184" s="10" t="s">
        <v>1844</v>
      </c>
      <c r="O184" s="10" t="s">
        <v>61</v>
      </c>
      <c r="P184" s="10" t="s">
        <v>1241</v>
      </c>
      <c r="Q184" s="10">
        <v>-18.84</v>
      </c>
      <c r="R184" s="10">
        <v>133.65</v>
      </c>
      <c r="S184" s="15" t="s">
        <v>1371</v>
      </c>
      <c r="T184" s="10" t="s">
        <v>1243</v>
      </c>
      <c r="U184" s="14">
        <v>45829</v>
      </c>
      <c r="V184" s="11"/>
      <c r="W184" s="11"/>
      <c r="X184" s="11" t="s">
        <v>1372</v>
      </c>
      <c r="Y184" s="11"/>
    </row>
    <row r="185" spans="1:25">
      <c r="A185" s="10" t="s">
        <v>1845</v>
      </c>
      <c r="B185" s="11"/>
      <c r="C185" s="10" t="s">
        <v>62</v>
      </c>
      <c r="D185" s="10" t="s">
        <v>1808</v>
      </c>
      <c r="E185" s="10" t="s">
        <v>52</v>
      </c>
      <c r="F185" s="10" t="s">
        <v>1300</v>
      </c>
      <c r="G185" s="10" t="s">
        <v>1236</v>
      </c>
      <c r="H185" s="10" t="s">
        <v>1531</v>
      </c>
      <c r="I185" s="10" t="s">
        <v>1846</v>
      </c>
      <c r="J185" s="10" t="s">
        <v>55</v>
      </c>
      <c r="K185" s="10" t="s">
        <v>1811</v>
      </c>
      <c r="L185" s="10" t="s">
        <v>1847</v>
      </c>
      <c r="M185" s="10" t="s">
        <v>1848</v>
      </c>
      <c r="N185" s="10" t="s">
        <v>1849</v>
      </c>
      <c r="O185" s="10" t="s">
        <v>61</v>
      </c>
      <c r="P185" s="10" t="s">
        <v>1241</v>
      </c>
      <c r="Q185" s="10">
        <v>-18.12</v>
      </c>
      <c r="R185" s="10">
        <v>133.65</v>
      </c>
      <c r="S185" s="15" t="s">
        <v>1371</v>
      </c>
      <c r="T185" s="10" t="s">
        <v>1243</v>
      </c>
      <c r="U185" s="14">
        <v>45829</v>
      </c>
      <c r="V185" s="11"/>
      <c r="W185" s="11"/>
      <c r="X185" s="11" t="s">
        <v>1372</v>
      </c>
      <c r="Y185" s="11"/>
    </row>
    <row r="186" spans="1:25">
      <c r="A186" s="10" t="s">
        <v>1850</v>
      </c>
      <c r="B186" s="11"/>
      <c r="C186" s="10" t="s">
        <v>62</v>
      </c>
      <c r="D186" s="10" t="s">
        <v>1808</v>
      </c>
      <c r="E186" s="10" t="s">
        <v>52</v>
      </c>
      <c r="F186" s="10" t="s">
        <v>1300</v>
      </c>
      <c r="G186" s="10" t="s">
        <v>1236</v>
      </c>
      <c r="H186" s="10" t="s">
        <v>1599</v>
      </c>
      <c r="I186" s="10" t="s">
        <v>1851</v>
      </c>
      <c r="J186" s="10" t="s">
        <v>55</v>
      </c>
      <c r="K186" s="10" t="s">
        <v>1811</v>
      </c>
      <c r="L186" s="10" t="s">
        <v>1852</v>
      </c>
      <c r="M186" s="10" t="s">
        <v>1853</v>
      </c>
      <c r="N186" s="10" t="s">
        <v>1854</v>
      </c>
      <c r="O186" s="10" t="s">
        <v>61</v>
      </c>
      <c r="P186" s="10" t="s">
        <v>1241</v>
      </c>
      <c r="Q186" s="10">
        <v>-18.920000000000002</v>
      </c>
      <c r="R186" s="10">
        <v>133.65</v>
      </c>
      <c r="S186" s="15" t="s">
        <v>1371</v>
      </c>
      <c r="T186" s="10" t="s">
        <v>1243</v>
      </c>
      <c r="U186" s="14">
        <v>45829</v>
      </c>
      <c r="V186" s="11"/>
      <c r="W186" s="11"/>
      <c r="X186" s="11" t="s">
        <v>1372</v>
      </c>
      <c r="Y186" s="11"/>
    </row>
    <row r="187" spans="1:25">
      <c r="A187" s="10" t="s">
        <v>1855</v>
      </c>
      <c r="B187" s="11"/>
      <c r="C187" s="10" t="s">
        <v>62</v>
      </c>
      <c r="D187" s="10" t="s">
        <v>1808</v>
      </c>
      <c r="E187" s="10" t="s">
        <v>52</v>
      </c>
      <c r="F187" s="10" t="s">
        <v>1300</v>
      </c>
      <c r="G187" s="10" t="s">
        <v>1236</v>
      </c>
      <c r="H187" s="10" t="s">
        <v>1605</v>
      </c>
      <c r="I187" s="10" t="s">
        <v>1856</v>
      </c>
      <c r="J187" s="10" t="s">
        <v>55</v>
      </c>
      <c r="K187" s="10" t="s">
        <v>1811</v>
      </c>
      <c r="L187" s="10" t="s">
        <v>1857</v>
      </c>
      <c r="M187" s="10" t="s">
        <v>1858</v>
      </c>
      <c r="N187" s="10" t="s">
        <v>1859</v>
      </c>
      <c r="O187" s="10" t="s">
        <v>61</v>
      </c>
      <c r="P187" s="10" t="s">
        <v>1241</v>
      </c>
      <c r="Q187" s="10">
        <v>-16</v>
      </c>
      <c r="R187" s="10">
        <v>133.65</v>
      </c>
      <c r="S187" s="15" t="s">
        <v>1371</v>
      </c>
      <c r="T187" s="10" t="s">
        <v>1243</v>
      </c>
      <c r="U187" s="14">
        <v>45829</v>
      </c>
      <c r="V187" s="11"/>
      <c r="W187" s="11"/>
      <c r="X187" s="11" t="s">
        <v>1372</v>
      </c>
      <c r="Y187" s="11"/>
    </row>
    <row r="188" spans="1:25">
      <c r="A188" s="10" t="s">
        <v>1860</v>
      </c>
      <c r="B188" s="11"/>
      <c r="C188" s="10" t="s">
        <v>62</v>
      </c>
      <c r="D188" s="10" t="s">
        <v>1808</v>
      </c>
      <c r="E188" s="10" t="s">
        <v>52</v>
      </c>
      <c r="F188" s="10" t="s">
        <v>1300</v>
      </c>
      <c r="G188" s="10" t="s">
        <v>1236</v>
      </c>
      <c r="H188" s="10" t="s">
        <v>1605</v>
      </c>
      <c r="I188" s="10" t="s">
        <v>1861</v>
      </c>
      <c r="J188" s="10" t="s">
        <v>55</v>
      </c>
      <c r="K188" s="10" t="s">
        <v>1811</v>
      </c>
      <c r="L188" s="10" t="s">
        <v>1847</v>
      </c>
      <c r="M188" s="10">
        <v>-6.3058160000000001</v>
      </c>
      <c r="N188" s="10">
        <v>-35.474476000000003</v>
      </c>
      <c r="O188" s="10" t="s">
        <v>61</v>
      </c>
      <c r="P188" s="10" t="s">
        <v>1241</v>
      </c>
      <c r="Q188" s="10">
        <v>-16.38</v>
      </c>
      <c r="R188" s="10">
        <v>133.65</v>
      </c>
      <c r="S188" s="15" t="s">
        <v>1371</v>
      </c>
      <c r="T188" s="10" t="s">
        <v>1243</v>
      </c>
      <c r="U188" s="14">
        <v>45829</v>
      </c>
      <c r="V188" s="11"/>
      <c r="W188" s="11"/>
      <c r="X188" s="11" t="s">
        <v>1372</v>
      </c>
      <c r="Y188" s="11"/>
    </row>
    <row r="189" spans="1:25">
      <c r="A189" s="10" t="s">
        <v>1862</v>
      </c>
      <c r="B189" s="11"/>
      <c r="C189" s="10" t="s">
        <v>62</v>
      </c>
      <c r="D189" s="10" t="s">
        <v>1808</v>
      </c>
      <c r="E189" s="10" t="s">
        <v>52</v>
      </c>
      <c r="F189" s="10" t="s">
        <v>1300</v>
      </c>
      <c r="G189" s="10" t="s">
        <v>1236</v>
      </c>
      <c r="H189" s="10" t="s">
        <v>1616</v>
      </c>
      <c r="I189" s="10" t="s">
        <v>1863</v>
      </c>
      <c r="J189" s="10" t="s">
        <v>55</v>
      </c>
      <c r="K189" s="10" t="s">
        <v>1811</v>
      </c>
      <c r="L189" s="10" t="s">
        <v>1864</v>
      </c>
      <c r="M189" s="10" t="s">
        <v>1865</v>
      </c>
      <c r="N189" s="10" t="s">
        <v>1866</v>
      </c>
      <c r="O189" s="10" t="s">
        <v>61</v>
      </c>
      <c r="P189" s="10" t="s">
        <v>1241</v>
      </c>
      <c r="Q189" s="10">
        <v>-18.77</v>
      </c>
      <c r="R189" s="10">
        <v>133.65</v>
      </c>
      <c r="S189" s="15" t="s">
        <v>1371</v>
      </c>
      <c r="T189" s="10" t="s">
        <v>1243</v>
      </c>
      <c r="U189" s="14">
        <v>45829</v>
      </c>
      <c r="V189" s="11"/>
      <c r="W189" s="11"/>
      <c r="X189" s="11" t="s">
        <v>1372</v>
      </c>
      <c r="Y189" s="11"/>
    </row>
    <row r="190" spans="1:25">
      <c r="A190" s="10" t="s">
        <v>1867</v>
      </c>
      <c r="B190" s="11"/>
      <c r="C190" s="10" t="s">
        <v>62</v>
      </c>
      <c r="D190" s="10" t="s">
        <v>1808</v>
      </c>
      <c r="E190" s="10" t="s">
        <v>52</v>
      </c>
      <c r="F190" s="10" t="s">
        <v>1300</v>
      </c>
      <c r="G190" s="10" t="s">
        <v>1236</v>
      </c>
      <c r="H190" s="10" t="s">
        <v>1557</v>
      </c>
      <c r="I190" s="10" t="s">
        <v>1868</v>
      </c>
      <c r="J190" s="10" t="s">
        <v>55</v>
      </c>
      <c r="K190" s="10" t="s">
        <v>1811</v>
      </c>
      <c r="L190" s="10" t="s">
        <v>1869</v>
      </c>
      <c r="M190" s="10" t="s">
        <v>1870</v>
      </c>
      <c r="N190" s="10" t="s">
        <v>1871</v>
      </c>
      <c r="O190" s="10" t="s">
        <v>61</v>
      </c>
      <c r="P190" s="10" t="s">
        <v>1241</v>
      </c>
      <c r="Q190" s="10">
        <v>-18.29</v>
      </c>
      <c r="R190" s="10">
        <v>133.65</v>
      </c>
      <c r="S190" s="10" t="s">
        <v>1319</v>
      </c>
      <c r="T190" s="10" t="s">
        <v>1243</v>
      </c>
      <c r="U190" s="14">
        <v>45829</v>
      </c>
      <c r="V190" s="11"/>
      <c r="W190" s="11"/>
      <c r="X190" s="11" t="s">
        <v>1320</v>
      </c>
      <c r="Y190" s="11"/>
    </row>
    <row r="191" spans="1:25">
      <c r="A191" s="10" t="s">
        <v>1872</v>
      </c>
      <c r="B191" s="11"/>
      <c r="C191" s="10" t="s">
        <v>62</v>
      </c>
      <c r="D191" s="10" t="s">
        <v>1808</v>
      </c>
      <c r="E191" s="10" t="s">
        <v>52</v>
      </c>
      <c r="F191" s="10" t="s">
        <v>1300</v>
      </c>
      <c r="G191" s="10" t="s">
        <v>1236</v>
      </c>
      <c r="H191" s="10" t="s">
        <v>1578</v>
      </c>
      <c r="I191" s="10" t="s">
        <v>1873</v>
      </c>
      <c r="J191" s="10" t="s">
        <v>55</v>
      </c>
      <c r="K191" s="10" t="s">
        <v>1685</v>
      </c>
      <c r="L191" s="10" t="s">
        <v>1874</v>
      </c>
      <c r="M191" s="10" t="s">
        <v>1875</v>
      </c>
      <c r="N191" s="10" t="s">
        <v>1876</v>
      </c>
      <c r="O191" s="10" t="s">
        <v>61</v>
      </c>
      <c r="P191" s="10" t="s">
        <v>1241</v>
      </c>
      <c r="Q191" s="10">
        <v>-18.75</v>
      </c>
      <c r="R191" s="10">
        <v>133.65</v>
      </c>
      <c r="S191" s="10" t="s">
        <v>1319</v>
      </c>
      <c r="T191" s="10" t="s">
        <v>1243</v>
      </c>
      <c r="U191" s="14">
        <v>45829</v>
      </c>
      <c r="V191" s="11"/>
      <c r="W191" s="11"/>
      <c r="X191" s="11" t="s">
        <v>1320</v>
      </c>
      <c r="Y191" s="11"/>
    </row>
    <row r="192" spans="1:25">
      <c r="A192" s="10" t="s">
        <v>1877</v>
      </c>
      <c r="B192" s="11"/>
      <c r="C192" s="10" t="s">
        <v>62</v>
      </c>
      <c r="D192" s="10" t="s">
        <v>1808</v>
      </c>
      <c r="E192" s="10" t="s">
        <v>52</v>
      </c>
      <c r="F192" s="10" t="s">
        <v>1300</v>
      </c>
      <c r="G192" s="10" t="s">
        <v>1236</v>
      </c>
      <c r="H192" s="10" t="s">
        <v>1578</v>
      </c>
      <c r="I192" s="10" t="s">
        <v>1878</v>
      </c>
      <c r="J192" s="10" t="s">
        <v>55</v>
      </c>
      <c r="K192" s="10" t="s">
        <v>1811</v>
      </c>
      <c r="L192" s="10" t="s">
        <v>1879</v>
      </c>
      <c r="M192" s="10" t="s">
        <v>1880</v>
      </c>
      <c r="N192" s="10" t="s">
        <v>1881</v>
      </c>
      <c r="O192" s="10" t="s">
        <v>61</v>
      </c>
      <c r="P192" s="10" t="s">
        <v>1241</v>
      </c>
      <c r="Q192" s="10">
        <v>-18.66</v>
      </c>
      <c r="R192" s="10">
        <v>133.65</v>
      </c>
      <c r="S192" s="10" t="s">
        <v>1319</v>
      </c>
      <c r="T192" s="10" t="s">
        <v>1243</v>
      </c>
      <c r="U192" s="14">
        <v>45829</v>
      </c>
      <c r="V192" s="11"/>
      <c r="W192" s="11"/>
      <c r="X192" s="11" t="s">
        <v>1320</v>
      </c>
      <c r="Y192" s="11"/>
    </row>
    <row r="193" spans="1:25">
      <c r="A193" s="10" t="s">
        <v>1882</v>
      </c>
      <c r="B193" s="11"/>
      <c r="C193" s="10" t="s">
        <v>62</v>
      </c>
      <c r="D193" s="10" t="s">
        <v>1808</v>
      </c>
      <c r="E193" s="10" t="s">
        <v>52</v>
      </c>
      <c r="F193" s="10" t="s">
        <v>1300</v>
      </c>
      <c r="G193" s="10" t="s">
        <v>1236</v>
      </c>
      <c r="H193" s="10" t="s">
        <v>1578</v>
      </c>
      <c r="I193" s="10" t="s">
        <v>1883</v>
      </c>
      <c r="J193" s="10" t="s">
        <v>55</v>
      </c>
      <c r="K193" s="10" t="s">
        <v>1811</v>
      </c>
      <c r="L193" s="10" t="s">
        <v>1864</v>
      </c>
      <c r="M193" s="10" t="s">
        <v>1884</v>
      </c>
      <c r="N193" s="10" t="s">
        <v>1885</v>
      </c>
      <c r="O193" s="10" t="s">
        <v>61</v>
      </c>
      <c r="P193" s="10" t="s">
        <v>1241</v>
      </c>
      <c r="Q193" s="10">
        <v>-19.34</v>
      </c>
      <c r="R193" s="10">
        <v>133.65</v>
      </c>
      <c r="S193" s="10" t="s">
        <v>1319</v>
      </c>
      <c r="T193" s="10" t="s">
        <v>1243</v>
      </c>
      <c r="U193" s="14">
        <v>45829</v>
      </c>
      <c r="V193" s="11"/>
      <c r="W193" s="11"/>
      <c r="X193" s="11" t="s">
        <v>1320</v>
      </c>
      <c r="Y193" s="11"/>
    </row>
    <row r="194" spans="1:25">
      <c r="A194" s="10" t="s">
        <v>1886</v>
      </c>
      <c r="B194" s="11"/>
      <c r="C194" s="10" t="s">
        <v>62</v>
      </c>
      <c r="D194" s="10" t="s">
        <v>1808</v>
      </c>
      <c r="E194" s="10" t="s">
        <v>52</v>
      </c>
      <c r="F194" s="10" t="s">
        <v>1300</v>
      </c>
      <c r="G194" s="10" t="s">
        <v>1236</v>
      </c>
      <c r="H194" s="10" t="s">
        <v>1809</v>
      </c>
      <c r="I194" s="10" t="s">
        <v>1887</v>
      </c>
      <c r="J194" s="10" t="s">
        <v>55</v>
      </c>
      <c r="K194" s="10" t="s">
        <v>1811</v>
      </c>
      <c r="L194" s="10" t="s">
        <v>1888</v>
      </c>
      <c r="M194" s="10" t="s">
        <v>1889</v>
      </c>
      <c r="N194" s="10" t="s">
        <v>1890</v>
      </c>
      <c r="O194" s="10" t="s">
        <v>61</v>
      </c>
      <c r="P194" s="10" t="s">
        <v>1241</v>
      </c>
      <c r="Q194" s="10">
        <v>-17.53</v>
      </c>
      <c r="R194" s="10">
        <v>133.65</v>
      </c>
      <c r="S194" s="10" t="s">
        <v>1319</v>
      </c>
      <c r="T194" s="10" t="s">
        <v>1243</v>
      </c>
      <c r="U194" s="14">
        <v>45829</v>
      </c>
      <c r="V194" s="11"/>
      <c r="W194" s="11"/>
      <c r="X194" s="11" t="s">
        <v>1320</v>
      </c>
      <c r="Y194" s="11"/>
    </row>
    <row r="195" spans="1:25">
      <c r="A195" s="10" t="s">
        <v>1891</v>
      </c>
      <c r="B195" s="11"/>
      <c r="C195" s="10" t="s">
        <v>62</v>
      </c>
      <c r="D195" s="10" t="s">
        <v>1808</v>
      </c>
      <c r="E195" s="10" t="s">
        <v>52</v>
      </c>
      <c r="F195" s="10" t="s">
        <v>1300</v>
      </c>
      <c r="G195" s="10" t="s">
        <v>1236</v>
      </c>
      <c r="H195" s="10" t="s">
        <v>1649</v>
      </c>
      <c r="I195" s="10" t="s">
        <v>1892</v>
      </c>
      <c r="J195" s="10" t="s">
        <v>55</v>
      </c>
      <c r="K195" s="10" t="s">
        <v>1811</v>
      </c>
      <c r="L195" s="10" t="s">
        <v>1893</v>
      </c>
      <c r="M195" s="10" t="s">
        <v>1894</v>
      </c>
      <c r="N195" s="10" t="s">
        <v>1895</v>
      </c>
      <c r="O195" s="10" t="s">
        <v>61</v>
      </c>
      <c r="P195" s="10" t="s">
        <v>1241</v>
      </c>
      <c r="Q195" s="10">
        <v>-18.329999999999998</v>
      </c>
      <c r="R195" s="10">
        <v>133.65</v>
      </c>
      <c r="S195" s="10" t="s">
        <v>1319</v>
      </c>
      <c r="T195" s="10" t="s">
        <v>1243</v>
      </c>
      <c r="U195" s="14">
        <v>45829</v>
      </c>
      <c r="V195" s="11"/>
      <c r="W195" s="11"/>
      <c r="X195" s="11" t="s">
        <v>1320</v>
      </c>
      <c r="Y195" s="11"/>
    </row>
    <row r="196" spans="1:25">
      <c r="A196" s="10" t="s">
        <v>1896</v>
      </c>
      <c r="B196" s="11"/>
      <c r="C196" s="10" t="s">
        <v>62</v>
      </c>
      <c r="D196" s="10" t="s">
        <v>1808</v>
      </c>
      <c r="E196" s="10" t="s">
        <v>52</v>
      </c>
      <c r="F196" s="10" t="s">
        <v>1300</v>
      </c>
      <c r="G196" s="10" t="s">
        <v>1391</v>
      </c>
      <c r="H196" s="10" t="s">
        <v>1262</v>
      </c>
      <c r="I196" s="10" t="s">
        <v>1897</v>
      </c>
      <c r="J196" s="10" t="s">
        <v>55</v>
      </c>
      <c r="K196" s="10" t="s">
        <v>1811</v>
      </c>
      <c r="L196" s="10" t="s">
        <v>1898</v>
      </c>
      <c r="M196" s="10" t="s">
        <v>1899</v>
      </c>
      <c r="N196" s="10" t="s">
        <v>1900</v>
      </c>
      <c r="O196" s="10" t="s">
        <v>61</v>
      </c>
      <c r="P196" s="10" t="s">
        <v>1241</v>
      </c>
      <c r="Q196" s="10">
        <v>-18.43</v>
      </c>
      <c r="R196" s="10">
        <v>133.65</v>
      </c>
      <c r="S196" s="10" t="s">
        <v>1319</v>
      </c>
      <c r="T196" s="10" t="s">
        <v>1243</v>
      </c>
      <c r="U196" s="14">
        <v>45829</v>
      </c>
      <c r="V196" s="11"/>
      <c r="W196" s="11"/>
      <c r="X196" s="11" t="s">
        <v>1320</v>
      </c>
      <c r="Y196" s="11"/>
    </row>
    <row r="197" spans="1:25">
      <c r="A197" s="10" t="s">
        <v>1901</v>
      </c>
      <c r="B197" s="11"/>
      <c r="C197" s="10" t="s">
        <v>62</v>
      </c>
      <c r="D197" s="10" t="s">
        <v>1808</v>
      </c>
      <c r="E197" s="10" t="s">
        <v>52</v>
      </c>
      <c r="F197" s="10" t="s">
        <v>1300</v>
      </c>
      <c r="G197" s="10" t="s">
        <v>1391</v>
      </c>
      <c r="H197" s="10" t="s">
        <v>1262</v>
      </c>
      <c r="I197" s="10" t="s">
        <v>1902</v>
      </c>
      <c r="J197" s="10" t="s">
        <v>55</v>
      </c>
      <c r="K197" s="10" t="s">
        <v>1811</v>
      </c>
      <c r="L197" s="10" t="s">
        <v>1903</v>
      </c>
      <c r="M197" s="10" t="s">
        <v>1904</v>
      </c>
      <c r="N197" s="10" t="s">
        <v>1905</v>
      </c>
      <c r="O197" s="10" t="s">
        <v>61</v>
      </c>
      <c r="P197" s="10" t="s">
        <v>1241</v>
      </c>
      <c r="Q197" s="10">
        <v>-18.68</v>
      </c>
      <c r="R197" s="10">
        <v>133.65</v>
      </c>
      <c r="S197" s="10" t="s">
        <v>1319</v>
      </c>
      <c r="T197" s="10" t="s">
        <v>1243</v>
      </c>
      <c r="U197" s="14">
        <v>45829</v>
      </c>
      <c r="V197" s="11"/>
      <c r="W197" s="11"/>
      <c r="X197" s="11" t="s">
        <v>1320</v>
      </c>
      <c r="Y197" s="11"/>
    </row>
    <row r="198" spans="1:25">
      <c r="A198" s="10" t="s">
        <v>1906</v>
      </c>
      <c r="B198" s="11"/>
      <c r="C198" s="10" t="s">
        <v>62</v>
      </c>
      <c r="D198" s="10" t="s">
        <v>1808</v>
      </c>
      <c r="E198" s="10" t="s">
        <v>52</v>
      </c>
      <c r="F198" s="10" t="s">
        <v>1300</v>
      </c>
      <c r="G198" s="10" t="s">
        <v>1391</v>
      </c>
      <c r="H198" s="10" t="s">
        <v>1262</v>
      </c>
      <c r="I198" s="10" t="s">
        <v>1907</v>
      </c>
      <c r="J198" s="10" t="s">
        <v>55</v>
      </c>
      <c r="K198" s="10" t="s">
        <v>1811</v>
      </c>
      <c r="L198" s="10" t="s">
        <v>1908</v>
      </c>
      <c r="M198" s="10" t="s">
        <v>1909</v>
      </c>
      <c r="N198" s="10" t="s">
        <v>1910</v>
      </c>
      <c r="O198" s="10" t="s">
        <v>61</v>
      </c>
      <c r="P198" s="10" t="s">
        <v>1241</v>
      </c>
      <c r="Q198" s="10">
        <v>-19.68</v>
      </c>
      <c r="R198" s="10">
        <v>133.65</v>
      </c>
      <c r="S198" s="15" t="s">
        <v>1371</v>
      </c>
      <c r="T198" s="10" t="s">
        <v>1243</v>
      </c>
      <c r="U198" s="14">
        <v>45829</v>
      </c>
      <c r="V198" s="11"/>
      <c r="W198" s="11"/>
      <c r="X198" s="11" t="s">
        <v>1372</v>
      </c>
      <c r="Y198" s="11"/>
    </row>
    <row r="199" spans="1:25">
      <c r="A199" s="10" t="s">
        <v>1911</v>
      </c>
      <c r="B199" s="11"/>
      <c r="C199" s="10" t="s">
        <v>62</v>
      </c>
      <c r="D199" s="10" t="s">
        <v>1808</v>
      </c>
      <c r="E199" s="10" t="s">
        <v>52</v>
      </c>
      <c r="F199" s="10" t="s">
        <v>1300</v>
      </c>
      <c r="G199" s="10" t="s">
        <v>1391</v>
      </c>
      <c r="H199" s="10" t="s">
        <v>1605</v>
      </c>
      <c r="I199" s="10" t="s">
        <v>1912</v>
      </c>
      <c r="J199" s="10" t="s">
        <v>55</v>
      </c>
      <c r="K199" s="10" t="s">
        <v>1811</v>
      </c>
      <c r="L199" s="10" t="s">
        <v>1869</v>
      </c>
      <c r="M199" s="10" t="s">
        <v>1913</v>
      </c>
      <c r="N199" s="10" t="s">
        <v>1914</v>
      </c>
      <c r="O199" s="10" t="s">
        <v>61</v>
      </c>
      <c r="P199" s="10" t="s">
        <v>1324</v>
      </c>
      <c r="Q199" s="10" t="s">
        <v>1915</v>
      </c>
      <c r="R199" s="10">
        <v>133.65</v>
      </c>
      <c r="S199" s="10" t="s">
        <v>1916</v>
      </c>
      <c r="T199" s="10" t="s">
        <v>1326</v>
      </c>
      <c r="U199" s="14">
        <v>45829</v>
      </c>
      <c r="V199" s="11"/>
      <c r="W199" s="11"/>
      <c r="X199" s="10" t="s">
        <v>1916</v>
      </c>
      <c r="Y199" s="10"/>
    </row>
    <row r="200" spans="1:25">
      <c r="A200" s="10" t="s">
        <v>1917</v>
      </c>
      <c r="B200" s="11"/>
      <c r="C200" s="10" t="s">
        <v>62</v>
      </c>
      <c r="D200" s="10" t="s">
        <v>1808</v>
      </c>
      <c r="E200" s="10" t="s">
        <v>52</v>
      </c>
      <c r="F200" s="10" t="s">
        <v>1300</v>
      </c>
      <c r="G200" s="10" t="s">
        <v>1391</v>
      </c>
      <c r="H200" s="10" t="s">
        <v>1605</v>
      </c>
      <c r="I200" s="10" t="s">
        <v>1918</v>
      </c>
      <c r="J200" s="10" t="s">
        <v>55</v>
      </c>
      <c r="K200" s="10" t="s">
        <v>1811</v>
      </c>
      <c r="L200" s="10" t="s">
        <v>1919</v>
      </c>
      <c r="M200" s="10" t="s">
        <v>1920</v>
      </c>
      <c r="N200" s="10" t="s">
        <v>1921</v>
      </c>
      <c r="O200" s="10" t="s">
        <v>61</v>
      </c>
      <c r="P200" s="10" t="s">
        <v>1241</v>
      </c>
      <c r="Q200" s="10">
        <v>-17.96</v>
      </c>
      <c r="R200" s="10">
        <v>133.65</v>
      </c>
      <c r="S200" s="10" t="s">
        <v>1319</v>
      </c>
      <c r="T200" s="10" t="s">
        <v>1243</v>
      </c>
      <c r="U200" s="14">
        <v>45829</v>
      </c>
      <c r="V200" s="11"/>
      <c r="W200" s="11"/>
      <c r="X200" s="11" t="s">
        <v>1320</v>
      </c>
      <c r="Y200" s="11"/>
    </row>
    <row r="201" spans="1:25">
      <c r="A201" s="10" t="s">
        <v>1922</v>
      </c>
      <c r="B201" s="11"/>
      <c r="C201" s="10" t="s">
        <v>62</v>
      </c>
      <c r="D201" s="10" t="s">
        <v>1808</v>
      </c>
      <c r="E201" s="10" t="s">
        <v>52</v>
      </c>
      <c r="F201" s="10" t="s">
        <v>1300</v>
      </c>
      <c r="G201" s="10" t="s">
        <v>1391</v>
      </c>
      <c r="H201" s="10" t="s">
        <v>1237</v>
      </c>
      <c r="I201" s="10" t="s">
        <v>1923</v>
      </c>
      <c r="J201" s="10" t="s">
        <v>55</v>
      </c>
      <c r="K201" s="10" t="s">
        <v>1811</v>
      </c>
      <c r="L201" s="10" t="s">
        <v>1924</v>
      </c>
      <c r="M201" s="10" t="s">
        <v>1925</v>
      </c>
      <c r="N201" s="10" t="s">
        <v>1926</v>
      </c>
      <c r="O201" s="10" t="s">
        <v>61</v>
      </c>
      <c r="P201" s="10" t="s">
        <v>1241</v>
      </c>
      <c r="Q201" s="10">
        <v>-18.11</v>
      </c>
      <c r="R201" s="10">
        <v>133.65</v>
      </c>
      <c r="S201" s="10" t="s">
        <v>1319</v>
      </c>
      <c r="T201" s="10" t="s">
        <v>1243</v>
      </c>
      <c r="U201" s="14">
        <v>45829</v>
      </c>
      <c r="V201" s="11"/>
      <c r="W201" s="11"/>
      <c r="X201" s="11" t="s">
        <v>1320</v>
      </c>
      <c r="Y201" s="11"/>
    </row>
    <row r="202" spans="1:25">
      <c r="A202" s="10" t="s">
        <v>1927</v>
      </c>
      <c r="B202" s="11"/>
      <c r="C202" s="10" t="s">
        <v>62</v>
      </c>
      <c r="D202" s="10" t="s">
        <v>1808</v>
      </c>
      <c r="E202" s="10" t="s">
        <v>52</v>
      </c>
      <c r="F202" s="10" t="s">
        <v>1300</v>
      </c>
      <c r="G202" s="10" t="s">
        <v>1391</v>
      </c>
      <c r="H202" s="10" t="s">
        <v>1639</v>
      </c>
      <c r="I202" s="10" t="s">
        <v>1928</v>
      </c>
      <c r="J202" s="10" t="s">
        <v>55</v>
      </c>
      <c r="K202" s="10" t="s">
        <v>1811</v>
      </c>
      <c r="L202" s="10" t="s">
        <v>1929</v>
      </c>
      <c r="M202" s="10" t="s">
        <v>1930</v>
      </c>
      <c r="N202" s="10" t="s">
        <v>1931</v>
      </c>
      <c r="O202" s="10" t="s">
        <v>61</v>
      </c>
      <c r="P202" s="10" t="s">
        <v>1241</v>
      </c>
      <c r="Q202" s="10">
        <v>-17.72</v>
      </c>
      <c r="R202" s="10">
        <v>133.65</v>
      </c>
      <c r="S202" s="10" t="s">
        <v>1319</v>
      </c>
      <c r="T202" s="10" t="s">
        <v>1243</v>
      </c>
      <c r="U202" s="14">
        <v>45829</v>
      </c>
      <c r="V202" s="11"/>
      <c r="W202" s="11"/>
      <c r="X202" s="11" t="s">
        <v>1320</v>
      </c>
      <c r="Y202" s="11"/>
    </row>
    <row r="203" spans="1:25">
      <c r="A203" s="10" t="s">
        <v>1932</v>
      </c>
      <c r="B203" s="11"/>
      <c r="C203" s="10" t="s">
        <v>62</v>
      </c>
      <c r="D203" s="10" t="s">
        <v>1808</v>
      </c>
      <c r="E203" s="10" t="s">
        <v>52</v>
      </c>
      <c r="F203" s="10" t="s">
        <v>1300</v>
      </c>
      <c r="G203" s="10" t="s">
        <v>1391</v>
      </c>
      <c r="H203" s="10" t="s">
        <v>1639</v>
      </c>
      <c r="I203" s="10" t="s">
        <v>1933</v>
      </c>
      <c r="J203" s="10" t="s">
        <v>55</v>
      </c>
      <c r="K203" s="10" t="s">
        <v>1811</v>
      </c>
      <c r="L203" s="10" t="s">
        <v>1934</v>
      </c>
      <c r="M203" s="10" t="s">
        <v>1935</v>
      </c>
      <c r="N203" s="10" t="s">
        <v>1936</v>
      </c>
      <c r="O203" s="10" t="s">
        <v>61</v>
      </c>
      <c r="P203" s="10" t="s">
        <v>1241</v>
      </c>
      <c r="Q203" s="10">
        <v>-18.2</v>
      </c>
      <c r="R203" s="10">
        <v>133.65</v>
      </c>
      <c r="S203" s="10" t="s">
        <v>1319</v>
      </c>
      <c r="T203" s="10" t="s">
        <v>1243</v>
      </c>
      <c r="U203" s="14">
        <v>45829</v>
      </c>
      <c r="V203" s="11"/>
      <c r="W203" s="11"/>
      <c r="X203" s="11" t="s">
        <v>1320</v>
      </c>
      <c r="Y203" s="11"/>
    </row>
    <row r="204" spans="1:25">
      <c r="A204" s="10" t="s">
        <v>1937</v>
      </c>
      <c r="B204" s="11"/>
      <c r="C204" s="10" t="s">
        <v>62</v>
      </c>
      <c r="D204" s="10" t="s">
        <v>1808</v>
      </c>
      <c r="E204" s="10" t="s">
        <v>52</v>
      </c>
      <c r="F204" s="10" t="s">
        <v>1300</v>
      </c>
      <c r="G204" s="10" t="s">
        <v>1391</v>
      </c>
      <c r="H204" s="10" t="s">
        <v>1809</v>
      </c>
      <c r="I204" s="10" t="s">
        <v>1938</v>
      </c>
      <c r="J204" s="10" t="s">
        <v>55</v>
      </c>
      <c r="K204" s="10" t="s">
        <v>1811</v>
      </c>
      <c r="L204" s="10" t="s">
        <v>1939</v>
      </c>
      <c r="M204" s="10" t="s">
        <v>1940</v>
      </c>
      <c r="N204" s="10" t="s">
        <v>1941</v>
      </c>
      <c r="O204" s="10" t="s">
        <v>61</v>
      </c>
      <c r="P204" s="10" t="s">
        <v>1241</v>
      </c>
      <c r="Q204" s="10">
        <v>-19.11</v>
      </c>
      <c r="R204" s="10">
        <v>133.65</v>
      </c>
      <c r="S204" s="10" t="s">
        <v>1319</v>
      </c>
      <c r="T204" s="10" t="s">
        <v>1243</v>
      </c>
      <c r="U204" s="14">
        <v>45829</v>
      </c>
      <c r="V204" s="11"/>
      <c r="W204" s="11"/>
      <c r="X204" s="11" t="s">
        <v>1320</v>
      </c>
      <c r="Y204" s="11"/>
    </row>
    <row r="205" spans="1:25">
      <c r="A205" s="10" t="s">
        <v>1942</v>
      </c>
      <c r="B205" s="11"/>
      <c r="C205" s="10" t="s">
        <v>62</v>
      </c>
      <c r="D205" s="10" t="s">
        <v>1808</v>
      </c>
      <c r="E205" s="10" t="s">
        <v>52</v>
      </c>
      <c r="F205" s="10" t="s">
        <v>1300</v>
      </c>
      <c r="G205" s="10" t="s">
        <v>1391</v>
      </c>
      <c r="H205" s="10" t="s">
        <v>1809</v>
      </c>
      <c r="I205" s="10" t="s">
        <v>1943</v>
      </c>
      <c r="J205" s="10" t="s">
        <v>55</v>
      </c>
      <c r="K205" s="10" t="s">
        <v>1811</v>
      </c>
      <c r="L205" s="10" t="s">
        <v>1944</v>
      </c>
      <c r="M205" s="10" t="s">
        <v>1945</v>
      </c>
      <c r="N205" s="10" t="s">
        <v>1946</v>
      </c>
      <c r="O205" s="10" t="s">
        <v>61</v>
      </c>
      <c r="P205" s="10" t="s">
        <v>1241</v>
      </c>
      <c r="Q205" s="10">
        <v>-18.8</v>
      </c>
      <c r="R205" s="10">
        <v>133.65</v>
      </c>
      <c r="S205" s="10" t="s">
        <v>1319</v>
      </c>
      <c r="T205" s="10" t="s">
        <v>1243</v>
      </c>
      <c r="U205" s="14">
        <v>45829</v>
      </c>
      <c r="V205" s="11"/>
      <c r="W205" s="11"/>
      <c r="X205" s="11" t="s">
        <v>1320</v>
      </c>
      <c r="Y205" s="11"/>
    </row>
    <row r="206" spans="1:25">
      <c r="A206" s="10" t="s">
        <v>1947</v>
      </c>
      <c r="B206" s="11"/>
      <c r="C206" s="10" t="s">
        <v>62</v>
      </c>
      <c r="D206" s="10" t="s">
        <v>1808</v>
      </c>
      <c r="E206" s="10" t="s">
        <v>52</v>
      </c>
      <c r="F206" s="10" t="s">
        <v>1300</v>
      </c>
      <c r="G206" s="10" t="s">
        <v>1433</v>
      </c>
      <c r="H206" s="10" t="s">
        <v>1540</v>
      </c>
      <c r="I206" s="10" t="s">
        <v>1948</v>
      </c>
      <c r="J206" s="10" t="s">
        <v>55</v>
      </c>
      <c r="K206" s="10" t="s">
        <v>1811</v>
      </c>
      <c r="L206" s="10" t="s">
        <v>1949</v>
      </c>
      <c r="M206" s="10" t="s">
        <v>1950</v>
      </c>
      <c r="N206" s="10" t="s">
        <v>1951</v>
      </c>
      <c r="O206" s="10" t="s">
        <v>61</v>
      </c>
      <c r="P206" s="10" t="s">
        <v>1241</v>
      </c>
      <c r="Q206" s="10">
        <v>-18.13</v>
      </c>
      <c r="R206" s="10">
        <v>133.65</v>
      </c>
      <c r="S206" s="15" t="s">
        <v>1371</v>
      </c>
      <c r="T206" s="10" t="s">
        <v>1243</v>
      </c>
      <c r="U206" s="14">
        <v>45829</v>
      </c>
      <c r="V206" s="11"/>
      <c r="W206" s="11"/>
      <c r="X206" s="11" t="s">
        <v>1372</v>
      </c>
      <c r="Y206" s="11"/>
    </row>
    <row r="207" spans="1:25">
      <c r="A207" s="10" t="s">
        <v>1952</v>
      </c>
      <c r="B207" s="11"/>
      <c r="C207" s="10" t="s">
        <v>62</v>
      </c>
      <c r="D207" s="10" t="s">
        <v>1808</v>
      </c>
      <c r="E207" s="10" t="s">
        <v>52</v>
      </c>
      <c r="F207" s="10" t="s">
        <v>1300</v>
      </c>
      <c r="G207" s="10" t="s">
        <v>1433</v>
      </c>
      <c r="H207" s="10" t="s">
        <v>1599</v>
      </c>
      <c r="I207" s="10" t="s">
        <v>1953</v>
      </c>
      <c r="J207" s="10" t="s">
        <v>55</v>
      </c>
      <c r="K207" s="10" t="s">
        <v>1811</v>
      </c>
      <c r="L207" s="10" t="s">
        <v>1954</v>
      </c>
      <c r="M207" s="10" t="s">
        <v>1955</v>
      </c>
      <c r="N207" s="10" t="s">
        <v>1956</v>
      </c>
      <c r="O207" s="10" t="s">
        <v>61</v>
      </c>
      <c r="P207" s="10" t="s">
        <v>1241</v>
      </c>
      <c r="Q207" s="10">
        <v>-18.7</v>
      </c>
      <c r="R207" s="10">
        <v>133.65</v>
      </c>
      <c r="S207" s="15" t="s">
        <v>1371</v>
      </c>
      <c r="T207" s="10" t="s">
        <v>1243</v>
      </c>
      <c r="U207" s="14">
        <v>45829</v>
      </c>
      <c r="V207" s="11"/>
      <c r="W207" s="11"/>
      <c r="X207" s="11" t="s">
        <v>1372</v>
      </c>
      <c r="Y207" s="11"/>
    </row>
    <row r="208" spans="1:25">
      <c r="A208" s="10" t="s">
        <v>1957</v>
      </c>
      <c r="B208" s="11"/>
      <c r="C208" s="10" t="s">
        <v>62</v>
      </c>
      <c r="D208" s="10" t="s">
        <v>1808</v>
      </c>
      <c r="E208" s="10" t="s">
        <v>52</v>
      </c>
      <c r="F208" s="10" t="s">
        <v>1300</v>
      </c>
      <c r="G208" s="10" t="s">
        <v>1433</v>
      </c>
      <c r="H208" s="10" t="s">
        <v>1616</v>
      </c>
      <c r="I208" s="10" t="s">
        <v>1958</v>
      </c>
      <c r="J208" s="10" t="s">
        <v>55</v>
      </c>
      <c r="K208" s="10" t="s">
        <v>1811</v>
      </c>
      <c r="L208" s="10" t="s">
        <v>1959</v>
      </c>
      <c r="M208" s="10" t="s">
        <v>1960</v>
      </c>
      <c r="N208" s="10" t="s">
        <v>1961</v>
      </c>
      <c r="O208" s="10" t="s">
        <v>61</v>
      </c>
      <c r="P208" s="10" t="s">
        <v>1241</v>
      </c>
      <c r="Q208" s="10">
        <v>-20.05</v>
      </c>
      <c r="R208" s="10">
        <v>133.65</v>
      </c>
      <c r="S208" s="15" t="s">
        <v>1371</v>
      </c>
      <c r="T208" s="10" t="s">
        <v>1243</v>
      </c>
      <c r="U208" s="14">
        <v>45829</v>
      </c>
      <c r="V208" s="11"/>
      <c r="W208" s="11"/>
      <c r="X208" s="11" t="s">
        <v>1372</v>
      </c>
      <c r="Y208" s="11"/>
    </row>
    <row r="209" spans="1:25">
      <c r="A209" s="10" t="s">
        <v>1962</v>
      </c>
      <c r="B209" s="11"/>
      <c r="C209" s="10" t="s">
        <v>62</v>
      </c>
      <c r="D209" s="10" t="s">
        <v>1808</v>
      </c>
      <c r="E209" s="10" t="s">
        <v>52</v>
      </c>
      <c r="F209" s="10" t="s">
        <v>1300</v>
      </c>
      <c r="G209" s="10" t="s">
        <v>1433</v>
      </c>
      <c r="H209" s="10" t="s">
        <v>1616</v>
      </c>
      <c r="I209" s="10" t="s">
        <v>1963</v>
      </c>
      <c r="J209" s="10" t="s">
        <v>55</v>
      </c>
      <c r="K209" s="10" t="s">
        <v>1811</v>
      </c>
      <c r="L209" s="10" t="s">
        <v>1964</v>
      </c>
      <c r="M209" s="10" t="s">
        <v>1965</v>
      </c>
      <c r="N209" s="10" t="s">
        <v>1966</v>
      </c>
      <c r="O209" s="10" t="s">
        <v>61</v>
      </c>
      <c r="P209" s="10" t="s">
        <v>1241</v>
      </c>
      <c r="Q209" s="10">
        <v>-17.12</v>
      </c>
      <c r="R209" s="10">
        <v>133.65</v>
      </c>
      <c r="S209" s="15" t="s">
        <v>1371</v>
      </c>
      <c r="T209" s="10" t="s">
        <v>1243</v>
      </c>
      <c r="U209" s="14">
        <v>45829</v>
      </c>
      <c r="V209" s="11"/>
      <c r="W209" s="11"/>
      <c r="X209" s="11" t="s">
        <v>1372</v>
      </c>
      <c r="Y209" s="11"/>
    </row>
    <row r="210" spans="1:25">
      <c r="A210" s="10" t="s">
        <v>1967</v>
      </c>
      <c r="B210" s="11"/>
      <c r="C210" s="10" t="s">
        <v>62</v>
      </c>
      <c r="D210" s="10" t="s">
        <v>1808</v>
      </c>
      <c r="E210" s="10" t="s">
        <v>52</v>
      </c>
      <c r="F210" s="10" t="s">
        <v>1300</v>
      </c>
      <c r="G210" s="10" t="s">
        <v>1433</v>
      </c>
      <c r="H210" s="10" t="s">
        <v>1605</v>
      </c>
      <c r="I210" s="10" t="s">
        <v>1968</v>
      </c>
      <c r="J210" s="10" t="s">
        <v>55</v>
      </c>
      <c r="K210" s="10" t="s">
        <v>1811</v>
      </c>
      <c r="L210" s="10" t="s">
        <v>1969</v>
      </c>
      <c r="M210" s="10" t="s">
        <v>1970</v>
      </c>
      <c r="N210" s="10" t="s">
        <v>1971</v>
      </c>
      <c r="O210" s="10" t="s">
        <v>61</v>
      </c>
      <c r="P210" s="10" t="s">
        <v>1241</v>
      </c>
      <c r="Q210" s="10">
        <v>-18.989999999999998</v>
      </c>
      <c r="R210" s="10">
        <v>133.65</v>
      </c>
      <c r="S210" s="15" t="s">
        <v>1371</v>
      </c>
      <c r="T210" s="10" t="s">
        <v>1243</v>
      </c>
      <c r="U210" s="14">
        <v>45829</v>
      </c>
      <c r="V210" s="11"/>
      <c r="W210" s="11"/>
      <c r="X210" s="11" t="s">
        <v>1372</v>
      </c>
      <c r="Y210" s="11"/>
    </row>
    <row r="211" spans="1:25">
      <c r="A211" s="10" t="s">
        <v>1972</v>
      </c>
      <c r="B211" s="11"/>
      <c r="C211" s="10" t="s">
        <v>64</v>
      </c>
      <c r="D211" s="10" t="s">
        <v>1517</v>
      </c>
      <c r="E211" s="10" t="s">
        <v>52</v>
      </c>
      <c r="F211" s="10" t="s">
        <v>1307</v>
      </c>
      <c r="G211" s="10" t="s">
        <v>1308</v>
      </c>
      <c r="H211" s="10" t="s">
        <v>1531</v>
      </c>
      <c r="I211" s="10" t="s">
        <v>1973</v>
      </c>
      <c r="J211" s="10" t="s">
        <v>55</v>
      </c>
      <c r="K211" s="10" t="s">
        <v>1974</v>
      </c>
      <c r="L211" s="10" t="s">
        <v>1975</v>
      </c>
      <c r="M211" s="10">
        <v>-5.9393053</v>
      </c>
      <c r="N211" s="10">
        <v>-35.277988899999997</v>
      </c>
      <c r="O211" s="10" t="s">
        <v>63</v>
      </c>
      <c r="P211" s="10" t="s">
        <v>1241</v>
      </c>
      <c r="Q211" s="10">
        <v>-19.86</v>
      </c>
      <c r="R211" s="10">
        <v>133.65</v>
      </c>
      <c r="S211" s="15" t="s">
        <v>1371</v>
      </c>
      <c r="T211" s="10" t="s">
        <v>1243</v>
      </c>
      <c r="U211" s="12">
        <v>45823</v>
      </c>
      <c r="V211" s="11"/>
      <c r="W211" s="11"/>
      <c r="X211" s="11" t="s">
        <v>1372</v>
      </c>
      <c r="Y211" s="11"/>
    </row>
    <row r="212" spans="1:25">
      <c r="A212" s="10" t="s">
        <v>1976</v>
      </c>
      <c r="B212" s="11"/>
      <c r="C212" s="10" t="s">
        <v>64</v>
      </c>
      <c r="D212" s="10" t="s">
        <v>1517</v>
      </c>
      <c r="E212" s="10" t="s">
        <v>52</v>
      </c>
      <c r="F212" s="10" t="s">
        <v>1307</v>
      </c>
      <c r="G212" s="10" t="s">
        <v>1308</v>
      </c>
      <c r="H212" s="10" t="s">
        <v>1531</v>
      </c>
      <c r="I212" s="10" t="s">
        <v>1977</v>
      </c>
      <c r="J212" s="10" t="s">
        <v>55</v>
      </c>
      <c r="K212" s="10" t="s">
        <v>1978</v>
      </c>
      <c r="L212" s="10" t="s">
        <v>1979</v>
      </c>
      <c r="M212" s="10">
        <v>-5.9386030999999999</v>
      </c>
      <c r="N212" s="10">
        <v>-35.277604099999998</v>
      </c>
      <c r="O212" s="10" t="s">
        <v>63</v>
      </c>
      <c r="P212" s="10" t="s">
        <v>1241</v>
      </c>
      <c r="Q212" s="10">
        <v>-20.46</v>
      </c>
      <c r="R212" s="10">
        <v>133.65</v>
      </c>
      <c r="S212" s="15" t="s">
        <v>1371</v>
      </c>
      <c r="T212" s="10" t="s">
        <v>1243</v>
      </c>
      <c r="U212" s="12">
        <v>45823</v>
      </c>
      <c r="V212" s="11"/>
      <c r="W212" s="11"/>
      <c r="X212" s="11" t="s">
        <v>1372</v>
      </c>
      <c r="Y212" s="11"/>
    </row>
    <row r="213" spans="1:25">
      <c r="A213" s="10" t="s">
        <v>1980</v>
      </c>
      <c r="B213" s="11"/>
      <c r="C213" s="10" t="s">
        <v>64</v>
      </c>
      <c r="D213" s="10" t="s">
        <v>1517</v>
      </c>
      <c r="E213" s="10" t="s">
        <v>52</v>
      </c>
      <c r="F213" s="10" t="s">
        <v>1307</v>
      </c>
      <c r="G213" s="10" t="s">
        <v>1308</v>
      </c>
      <c r="H213" s="10" t="s">
        <v>1262</v>
      </c>
      <c r="I213" s="10" t="s">
        <v>1981</v>
      </c>
      <c r="J213" s="10" t="s">
        <v>55</v>
      </c>
      <c r="K213" s="10" t="s">
        <v>1596</v>
      </c>
      <c r="L213" s="10" t="s">
        <v>1982</v>
      </c>
      <c r="M213" s="10">
        <v>-5.9419164999999996</v>
      </c>
      <c r="N213" s="10">
        <v>-35.2787431</v>
      </c>
      <c r="O213" s="10" t="s">
        <v>63</v>
      </c>
      <c r="P213" s="10" t="s">
        <v>1241</v>
      </c>
      <c r="Q213" s="10">
        <v>-21.07</v>
      </c>
      <c r="R213" s="10">
        <v>133.65</v>
      </c>
      <c r="S213" s="15" t="s">
        <v>1371</v>
      </c>
      <c r="T213" s="10" t="s">
        <v>1243</v>
      </c>
      <c r="U213" s="12">
        <v>45823</v>
      </c>
      <c r="V213" s="11"/>
      <c r="W213" s="11"/>
      <c r="X213" s="11" t="s">
        <v>1372</v>
      </c>
      <c r="Y213" s="11"/>
    </row>
    <row r="214" spans="1:25">
      <c r="A214" s="10" t="s">
        <v>1983</v>
      </c>
      <c r="B214" s="11"/>
      <c r="C214" s="10" t="s">
        <v>64</v>
      </c>
      <c r="D214" s="10" t="s">
        <v>1517</v>
      </c>
      <c r="E214" s="10" t="s">
        <v>52</v>
      </c>
      <c r="F214" s="10" t="s">
        <v>1307</v>
      </c>
      <c r="G214" s="10" t="s">
        <v>1308</v>
      </c>
      <c r="H214" s="10" t="s">
        <v>1540</v>
      </c>
      <c r="I214" s="10" t="s">
        <v>1984</v>
      </c>
      <c r="J214" s="10" t="s">
        <v>55</v>
      </c>
      <c r="K214" s="10" t="s">
        <v>1596</v>
      </c>
      <c r="L214" s="10" t="s">
        <v>1985</v>
      </c>
      <c r="M214" s="10">
        <v>-5.9405551000000001</v>
      </c>
      <c r="N214" s="10">
        <v>-35.279490299999999</v>
      </c>
      <c r="O214" s="10" t="s">
        <v>63</v>
      </c>
      <c r="P214" s="10" t="s">
        <v>1241</v>
      </c>
      <c r="Q214" s="10">
        <v>-21.96</v>
      </c>
      <c r="R214" s="10">
        <v>133.65</v>
      </c>
      <c r="S214" s="15" t="s">
        <v>1371</v>
      </c>
      <c r="T214" s="10" t="s">
        <v>1243</v>
      </c>
      <c r="U214" s="12">
        <v>45823</v>
      </c>
      <c r="V214" s="11"/>
      <c r="W214" s="11"/>
      <c r="X214" s="11" t="s">
        <v>1372</v>
      </c>
      <c r="Y214" s="11"/>
    </row>
    <row r="215" spans="1:25">
      <c r="A215" s="10" t="s">
        <v>1986</v>
      </c>
      <c r="B215" s="11"/>
      <c r="C215" s="10" t="s">
        <v>64</v>
      </c>
      <c r="D215" s="10" t="s">
        <v>1517</v>
      </c>
      <c r="E215" s="10" t="s">
        <v>52</v>
      </c>
      <c r="F215" s="10" t="s">
        <v>1307</v>
      </c>
      <c r="G215" s="10" t="s">
        <v>1308</v>
      </c>
      <c r="H215" s="10" t="s">
        <v>1540</v>
      </c>
      <c r="I215" s="10" t="s">
        <v>1987</v>
      </c>
      <c r="J215" s="10" t="s">
        <v>55</v>
      </c>
      <c r="K215" s="10" t="s">
        <v>1596</v>
      </c>
      <c r="L215" s="10" t="s">
        <v>1988</v>
      </c>
      <c r="M215" s="10">
        <v>-5.9404725000000003</v>
      </c>
      <c r="N215" s="10">
        <v>-35.278679500000003</v>
      </c>
      <c r="O215" s="10" t="s">
        <v>63</v>
      </c>
      <c r="P215" s="10" t="s">
        <v>1241</v>
      </c>
      <c r="Q215" s="10">
        <v>-20.99</v>
      </c>
      <c r="R215" s="10">
        <v>133.65</v>
      </c>
      <c r="S215" s="15" t="s">
        <v>1371</v>
      </c>
      <c r="T215" s="10" t="s">
        <v>1243</v>
      </c>
      <c r="U215" s="12">
        <v>45823</v>
      </c>
      <c r="V215" s="11"/>
      <c r="W215" s="11"/>
      <c r="X215" s="11" t="s">
        <v>1372</v>
      </c>
      <c r="Y215" s="11"/>
    </row>
    <row r="216" spans="1:25">
      <c r="A216" s="10" t="s">
        <v>1989</v>
      </c>
      <c r="B216" s="11"/>
      <c r="C216" s="10" t="s">
        <v>64</v>
      </c>
      <c r="D216" s="10" t="s">
        <v>1517</v>
      </c>
      <c r="E216" s="10" t="s">
        <v>52</v>
      </c>
      <c r="F216" s="10" t="s">
        <v>1307</v>
      </c>
      <c r="G216" s="10" t="s">
        <v>1308</v>
      </c>
      <c r="H216" s="10" t="s">
        <v>1599</v>
      </c>
      <c r="I216" s="10" t="s">
        <v>1990</v>
      </c>
      <c r="J216" s="10" t="s">
        <v>55</v>
      </c>
      <c r="K216" s="10" t="s">
        <v>1596</v>
      </c>
      <c r="L216" s="10" t="s">
        <v>1991</v>
      </c>
      <c r="M216" s="10">
        <v>-5.9386726999999997</v>
      </c>
      <c r="N216" s="10">
        <v>-35.276817100000002</v>
      </c>
      <c r="O216" s="10" t="s">
        <v>63</v>
      </c>
      <c r="P216" s="10" t="s">
        <v>1241</v>
      </c>
      <c r="Q216" s="10">
        <v>-21.91</v>
      </c>
      <c r="R216" s="10">
        <v>133.65</v>
      </c>
      <c r="S216" s="15" t="s">
        <v>1371</v>
      </c>
      <c r="T216" s="10" t="s">
        <v>1243</v>
      </c>
      <c r="U216" s="12">
        <v>45823</v>
      </c>
      <c r="V216" s="11"/>
      <c r="W216" s="11"/>
      <c r="X216" s="11" t="s">
        <v>1372</v>
      </c>
      <c r="Y216" s="11"/>
    </row>
    <row r="217" spans="1:25">
      <c r="A217" s="10" t="s">
        <v>1992</v>
      </c>
      <c r="B217" s="11"/>
      <c r="C217" s="10" t="s">
        <v>64</v>
      </c>
      <c r="D217" s="10" t="s">
        <v>1517</v>
      </c>
      <c r="E217" s="10" t="s">
        <v>52</v>
      </c>
      <c r="F217" s="10" t="s">
        <v>1307</v>
      </c>
      <c r="G217" s="10" t="s">
        <v>1308</v>
      </c>
      <c r="H217" s="10" t="s">
        <v>1605</v>
      </c>
      <c r="I217" s="10" t="s">
        <v>1993</v>
      </c>
      <c r="J217" s="10" t="s">
        <v>55</v>
      </c>
      <c r="K217" s="10" t="s">
        <v>1596</v>
      </c>
      <c r="L217" s="10" t="s">
        <v>1994</v>
      </c>
      <c r="M217" s="10">
        <v>-5.9396497000000004</v>
      </c>
      <c r="N217" s="10">
        <v>-35.276090000000003</v>
      </c>
      <c r="O217" s="10" t="s">
        <v>63</v>
      </c>
      <c r="P217" s="10" t="s">
        <v>1241</v>
      </c>
      <c r="Q217" s="10">
        <v>-20.49</v>
      </c>
      <c r="R217" s="10">
        <v>133.65</v>
      </c>
      <c r="S217" s="15" t="s">
        <v>1371</v>
      </c>
      <c r="T217" s="10" t="s">
        <v>1243</v>
      </c>
      <c r="U217" s="12">
        <v>45823</v>
      </c>
      <c r="V217" s="11"/>
      <c r="W217" s="11"/>
      <c r="X217" s="11" t="s">
        <v>1372</v>
      </c>
      <c r="Y217" s="11"/>
    </row>
    <row r="218" spans="1:25">
      <c r="A218" s="10" t="s">
        <v>1995</v>
      </c>
      <c r="B218" s="11"/>
      <c r="C218" s="10" t="s">
        <v>64</v>
      </c>
      <c r="D218" s="10" t="s">
        <v>1517</v>
      </c>
      <c r="E218" s="10" t="s">
        <v>52</v>
      </c>
      <c r="F218" s="10" t="s">
        <v>1307</v>
      </c>
      <c r="G218" s="10" t="s">
        <v>1308</v>
      </c>
      <c r="H218" s="10" t="s">
        <v>1605</v>
      </c>
      <c r="I218" s="10" t="s">
        <v>1996</v>
      </c>
      <c r="J218" s="10" t="s">
        <v>55</v>
      </c>
      <c r="K218" s="10" t="s">
        <v>1978</v>
      </c>
      <c r="L218" s="10" t="s">
        <v>1997</v>
      </c>
      <c r="M218" s="10">
        <v>-5.9405925000000002</v>
      </c>
      <c r="N218" s="10">
        <v>-35.276591600000003</v>
      </c>
      <c r="O218" s="10" t="s">
        <v>63</v>
      </c>
      <c r="P218" s="10" t="s">
        <v>1241</v>
      </c>
      <c r="Q218" s="10">
        <v>-20.079999999999998</v>
      </c>
      <c r="R218" s="10">
        <v>133.65</v>
      </c>
      <c r="S218" s="15" t="s">
        <v>1371</v>
      </c>
      <c r="T218" s="10" t="s">
        <v>1243</v>
      </c>
      <c r="U218" s="12">
        <v>45823</v>
      </c>
      <c r="V218" s="11"/>
      <c r="W218" s="11"/>
      <c r="X218" s="11" t="s">
        <v>1372</v>
      </c>
      <c r="Y218" s="11"/>
    </row>
    <row r="219" spans="1:25">
      <c r="A219" s="10" t="s">
        <v>1998</v>
      </c>
      <c r="B219" s="11"/>
      <c r="C219" s="10" t="s">
        <v>64</v>
      </c>
      <c r="D219" s="10" t="s">
        <v>1517</v>
      </c>
      <c r="E219" s="10" t="s">
        <v>52</v>
      </c>
      <c r="F219" s="10" t="s">
        <v>1307</v>
      </c>
      <c r="G219" s="10" t="s">
        <v>1308</v>
      </c>
      <c r="H219" s="10" t="s">
        <v>1616</v>
      </c>
      <c r="I219" s="10" t="s">
        <v>1999</v>
      </c>
      <c r="J219" s="10" t="s">
        <v>55</v>
      </c>
      <c r="K219" s="10" t="s">
        <v>1596</v>
      </c>
      <c r="L219" s="10" t="s">
        <v>2000</v>
      </c>
      <c r="M219" s="10">
        <v>-5.9410217999999997</v>
      </c>
      <c r="N219" s="10">
        <v>-35.276604399999997</v>
      </c>
      <c r="O219" s="10" t="s">
        <v>63</v>
      </c>
      <c r="P219" s="10" t="s">
        <v>1241</v>
      </c>
      <c r="Q219" s="10">
        <v>-20.96</v>
      </c>
      <c r="R219" s="10">
        <v>133.65</v>
      </c>
      <c r="S219" s="15" t="s">
        <v>1371</v>
      </c>
      <c r="T219" s="10" t="s">
        <v>1243</v>
      </c>
      <c r="U219" s="12">
        <v>45823</v>
      </c>
      <c r="V219" s="11"/>
      <c r="W219" s="11"/>
      <c r="X219" s="11" t="s">
        <v>1372</v>
      </c>
      <c r="Y219" s="11"/>
    </row>
    <row r="220" spans="1:25">
      <c r="A220" s="10" t="s">
        <v>2001</v>
      </c>
      <c r="B220" s="11"/>
      <c r="C220" s="10" t="s">
        <v>64</v>
      </c>
      <c r="D220" s="10" t="s">
        <v>1517</v>
      </c>
      <c r="E220" s="10" t="s">
        <v>52</v>
      </c>
      <c r="F220" s="10" t="s">
        <v>1307</v>
      </c>
      <c r="G220" s="10" t="s">
        <v>1308</v>
      </c>
      <c r="H220" s="10" t="s">
        <v>1616</v>
      </c>
      <c r="I220" s="10" t="s">
        <v>2002</v>
      </c>
      <c r="J220" s="10" t="s">
        <v>55</v>
      </c>
      <c r="K220" s="10" t="s">
        <v>1596</v>
      </c>
      <c r="L220" s="10" t="s">
        <v>2000</v>
      </c>
      <c r="M220" s="10">
        <v>-5.9410824</v>
      </c>
      <c r="N220" s="10">
        <v>-35.2773574</v>
      </c>
      <c r="O220" s="10" t="s">
        <v>63</v>
      </c>
      <c r="P220" s="10" t="s">
        <v>1241</v>
      </c>
      <c r="Q220" s="10">
        <v>-20.72</v>
      </c>
      <c r="R220" s="10">
        <v>133.65</v>
      </c>
      <c r="S220" s="15" t="s">
        <v>1371</v>
      </c>
      <c r="T220" s="10" t="s">
        <v>1243</v>
      </c>
      <c r="U220" s="12">
        <v>45823</v>
      </c>
      <c r="V220" s="11"/>
      <c r="W220" s="11"/>
      <c r="X220" s="11" t="s">
        <v>1372</v>
      </c>
      <c r="Y220" s="11"/>
    </row>
    <row r="221" spans="1:25">
      <c r="A221" s="10" t="s">
        <v>2003</v>
      </c>
      <c r="B221" s="11"/>
      <c r="C221" s="10" t="s">
        <v>64</v>
      </c>
      <c r="D221" s="10" t="s">
        <v>1517</v>
      </c>
      <c r="E221" s="10" t="s">
        <v>52</v>
      </c>
      <c r="F221" s="10" t="s">
        <v>1307</v>
      </c>
      <c r="G221" s="10" t="s">
        <v>1308</v>
      </c>
      <c r="H221" s="10" t="s">
        <v>1237</v>
      </c>
      <c r="I221" s="10" t="s">
        <v>2004</v>
      </c>
      <c r="J221" s="10" t="s">
        <v>55</v>
      </c>
      <c r="K221" s="10" t="s">
        <v>1978</v>
      </c>
      <c r="L221" s="10" t="s">
        <v>2005</v>
      </c>
      <c r="M221" s="10">
        <v>-5.9428603000000004</v>
      </c>
      <c r="N221" s="10">
        <v>-35.276044499999998</v>
      </c>
      <c r="O221" s="10" t="s">
        <v>63</v>
      </c>
      <c r="P221" s="10" t="s">
        <v>1241</v>
      </c>
      <c r="Q221" s="10">
        <v>-19.649999999999999</v>
      </c>
      <c r="R221" s="10">
        <v>133.65</v>
      </c>
      <c r="S221" s="15" t="s">
        <v>1371</v>
      </c>
      <c r="T221" s="10" t="s">
        <v>1243</v>
      </c>
      <c r="U221" s="12">
        <v>45823</v>
      </c>
      <c r="V221" s="11"/>
      <c r="W221" s="11"/>
      <c r="X221" s="11" t="s">
        <v>1372</v>
      </c>
      <c r="Y221" s="11"/>
    </row>
    <row r="222" spans="1:25">
      <c r="A222" s="10" t="s">
        <v>2006</v>
      </c>
      <c r="B222" s="11"/>
      <c r="C222" s="10" t="s">
        <v>64</v>
      </c>
      <c r="D222" s="10" t="s">
        <v>1517</v>
      </c>
      <c r="E222" s="10" t="s">
        <v>52</v>
      </c>
      <c r="F222" s="10" t="s">
        <v>1307</v>
      </c>
      <c r="G222" s="10" t="s">
        <v>1308</v>
      </c>
      <c r="H222" s="10" t="s">
        <v>1237</v>
      </c>
      <c r="I222" s="10" t="s">
        <v>2007</v>
      </c>
      <c r="J222" s="10" t="s">
        <v>55</v>
      </c>
      <c r="K222" s="10" t="s">
        <v>1596</v>
      </c>
      <c r="L222" s="10" t="s">
        <v>2008</v>
      </c>
      <c r="M222" s="10">
        <v>-5.9424010999999997</v>
      </c>
      <c r="N222" s="10">
        <v>-35.275800500000003</v>
      </c>
      <c r="O222" s="10" t="s">
        <v>63</v>
      </c>
      <c r="P222" s="10" t="s">
        <v>1241</v>
      </c>
      <c r="Q222" s="10">
        <v>-19.96</v>
      </c>
      <c r="R222" s="10">
        <v>133.65</v>
      </c>
      <c r="S222" s="15" t="s">
        <v>1371</v>
      </c>
      <c r="T222" s="10" t="s">
        <v>1243</v>
      </c>
      <c r="U222" s="12">
        <v>45823</v>
      </c>
      <c r="V222" s="11"/>
      <c r="W222" s="11"/>
      <c r="X222" s="11" t="s">
        <v>1372</v>
      </c>
      <c r="Y222" s="11"/>
    </row>
    <row r="223" spans="1:25">
      <c r="A223" s="10" t="s">
        <v>2009</v>
      </c>
      <c r="B223" s="11"/>
      <c r="C223" s="10" t="s">
        <v>64</v>
      </c>
      <c r="D223" s="10" t="s">
        <v>1517</v>
      </c>
      <c r="E223" s="10" t="s">
        <v>52</v>
      </c>
      <c r="F223" s="10" t="s">
        <v>1307</v>
      </c>
      <c r="G223" s="10" t="s">
        <v>1308</v>
      </c>
      <c r="H223" s="10" t="s">
        <v>1557</v>
      </c>
      <c r="I223" s="10" t="s">
        <v>2010</v>
      </c>
      <c r="J223" s="10" t="s">
        <v>55</v>
      </c>
      <c r="K223" s="10" t="s">
        <v>1978</v>
      </c>
      <c r="L223" s="10" t="s">
        <v>2011</v>
      </c>
      <c r="M223" s="10">
        <v>-5.9419719999999998</v>
      </c>
      <c r="N223" s="10">
        <v>-35.276837399999998</v>
      </c>
      <c r="O223" s="10" t="s">
        <v>63</v>
      </c>
      <c r="P223" s="10" t="s">
        <v>1241</v>
      </c>
      <c r="Q223" s="10">
        <v>-20.03</v>
      </c>
      <c r="R223" s="10">
        <v>133.65</v>
      </c>
      <c r="S223" s="15" t="s">
        <v>1371</v>
      </c>
      <c r="T223" s="10" t="s">
        <v>1243</v>
      </c>
      <c r="U223" s="12">
        <v>45823</v>
      </c>
      <c r="V223" s="11"/>
      <c r="W223" s="11"/>
      <c r="X223" s="11" t="s">
        <v>1372</v>
      </c>
      <c r="Y223" s="11"/>
    </row>
    <row r="224" spans="1:25">
      <c r="A224" s="10" t="s">
        <v>2012</v>
      </c>
      <c r="B224" s="11"/>
      <c r="C224" s="10" t="s">
        <v>64</v>
      </c>
      <c r="D224" s="10" t="s">
        <v>1517</v>
      </c>
      <c r="E224" s="10" t="s">
        <v>52</v>
      </c>
      <c r="F224" s="10" t="s">
        <v>1307</v>
      </c>
      <c r="G224" s="10" t="s">
        <v>1308</v>
      </c>
      <c r="H224" s="10" t="s">
        <v>1557</v>
      </c>
      <c r="I224" s="10" t="s">
        <v>2013</v>
      </c>
      <c r="J224" s="10" t="s">
        <v>55</v>
      </c>
      <c r="K224" s="10" t="s">
        <v>1596</v>
      </c>
      <c r="L224" s="10" t="s">
        <v>2014</v>
      </c>
      <c r="M224" s="10">
        <v>-5.9420355000000002</v>
      </c>
      <c r="N224" s="10">
        <v>-35.2775538</v>
      </c>
      <c r="O224" s="10" t="s">
        <v>63</v>
      </c>
      <c r="P224" s="10" t="s">
        <v>1241</v>
      </c>
      <c r="Q224" s="10">
        <v>-20.350000000000001</v>
      </c>
      <c r="R224" s="10">
        <v>133.65</v>
      </c>
      <c r="S224" s="15" t="s">
        <v>1371</v>
      </c>
      <c r="T224" s="10" t="s">
        <v>1243</v>
      </c>
      <c r="U224" s="12">
        <v>45823</v>
      </c>
      <c r="V224" s="11"/>
      <c r="W224" s="11"/>
      <c r="X224" s="11" t="s">
        <v>1372</v>
      </c>
      <c r="Y224" s="11"/>
    </row>
    <row r="225" spans="1:25">
      <c r="A225" s="10" t="s">
        <v>2015</v>
      </c>
      <c r="B225" s="11"/>
      <c r="C225" s="10" t="s">
        <v>64</v>
      </c>
      <c r="D225" s="10" t="s">
        <v>1517</v>
      </c>
      <c r="E225" s="10" t="s">
        <v>52</v>
      </c>
      <c r="F225" s="10" t="s">
        <v>1307</v>
      </c>
      <c r="G225" s="10" t="s">
        <v>1308</v>
      </c>
      <c r="H225" s="10" t="s">
        <v>1575</v>
      </c>
      <c r="I225" s="10" t="s">
        <v>2016</v>
      </c>
      <c r="J225" s="10" t="s">
        <v>55</v>
      </c>
      <c r="K225" s="10" t="s">
        <v>1596</v>
      </c>
      <c r="L225" s="10" t="s">
        <v>2017</v>
      </c>
      <c r="M225" s="10">
        <v>-5.9417888999999997</v>
      </c>
      <c r="N225" s="10">
        <v>-35.281976200000003</v>
      </c>
      <c r="O225" s="10" t="s">
        <v>63</v>
      </c>
      <c r="P225" s="10" t="s">
        <v>1241</v>
      </c>
      <c r="Q225" s="10">
        <v>-20.56</v>
      </c>
      <c r="R225" s="10">
        <v>133.65</v>
      </c>
      <c r="S225" s="15" t="s">
        <v>1371</v>
      </c>
      <c r="T225" s="10" t="s">
        <v>1243</v>
      </c>
      <c r="U225" s="12">
        <v>45824</v>
      </c>
      <c r="V225" s="11"/>
      <c r="W225" s="11"/>
      <c r="X225" s="11" t="s">
        <v>1372</v>
      </c>
      <c r="Y225" s="11"/>
    </row>
    <row r="226" spans="1:25">
      <c r="A226" s="10" t="s">
        <v>2018</v>
      </c>
      <c r="B226" s="11"/>
      <c r="C226" s="10" t="s">
        <v>64</v>
      </c>
      <c r="D226" s="10" t="s">
        <v>1517</v>
      </c>
      <c r="E226" s="10" t="s">
        <v>52</v>
      </c>
      <c r="F226" s="10" t="s">
        <v>1307</v>
      </c>
      <c r="G226" s="10" t="s">
        <v>1308</v>
      </c>
      <c r="H226" s="10" t="s">
        <v>1578</v>
      </c>
      <c r="I226" s="10" t="s">
        <v>2019</v>
      </c>
      <c r="J226" s="10" t="s">
        <v>55</v>
      </c>
      <c r="K226" s="10" t="s">
        <v>1596</v>
      </c>
      <c r="L226" s="10" t="s">
        <v>2020</v>
      </c>
      <c r="M226" s="10">
        <v>-5.9426093</v>
      </c>
      <c r="N226" s="10">
        <v>-35.281135200000001</v>
      </c>
      <c r="O226" s="10" t="s">
        <v>63</v>
      </c>
      <c r="P226" s="10" t="s">
        <v>1241</v>
      </c>
      <c r="Q226" s="10">
        <v>-20.58</v>
      </c>
      <c r="R226" s="10">
        <v>133.65</v>
      </c>
      <c r="S226" s="15" t="s">
        <v>1371</v>
      </c>
      <c r="T226" s="10" t="s">
        <v>1243</v>
      </c>
      <c r="U226" s="12">
        <v>45824</v>
      </c>
      <c r="V226" s="11"/>
      <c r="W226" s="11"/>
      <c r="X226" s="11" t="s">
        <v>1372</v>
      </c>
      <c r="Y226" s="11"/>
    </row>
    <row r="227" spans="1:25">
      <c r="A227" s="10" t="s">
        <v>2021</v>
      </c>
      <c r="B227" s="11"/>
      <c r="C227" s="10" t="s">
        <v>64</v>
      </c>
      <c r="D227" s="10" t="s">
        <v>1517</v>
      </c>
      <c r="E227" s="10" t="s">
        <v>52</v>
      </c>
      <c r="F227" s="10" t="s">
        <v>1307</v>
      </c>
      <c r="G227" s="10" t="s">
        <v>1308</v>
      </c>
      <c r="H227" s="10" t="s">
        <v>1649</v>
      </c>
      <c r="I227" s="10" t="s">
        <v>2022</v>
      </c>
      <c r="J227" s="10" t="s">
        <v>55</v>
      </c>
      <c r="K227" s="10" t="s">
        <v>1596</v>
      </c>
      <c r="L227" s="10" t="s">
        <v>2023</v>
      </c>
      <c r="M227" s="10">
        <v>-5.9445535999999999</v>
      </c>
      <c r="N227" s="10">
        <v>-35.281014999999996</v>
      </c>
      <c r="O227" s="10" t="s">
        <v>63</v>
      </c>
      <c r="P227" s="10" t="s">
        <v>1241</v>
      </c>
      <c r="Q227" s="10">
        <v>-20.87</v>
      </c>
      <c r="R227" s="10">
        <v>133.65</v>
      </c>
      <c r="S227" s="15" t="s">
        <v>1371</v>
      </c>
      <c r="T227" s="10" t="s">
        <v>1243</v>
      </c>
      <c r="U227" s="12">
        <v>45824</v>
      </c>
      <c r="V227" s="11"/>
      <c r="W227" s="11"/>
      <c r="X227" s="11" t="s">
        <v>1372</v>
      </c>
      <c r="Y227" s="11"/>
    </row>
    <row r="228" spans="1:25">
      <c r="A228" s="10" t="s">
        <v>2024</v>
      </c>
      <c r="B228" s="11"/>
      <c r="C228" s="10" t="s">
        <v>64</v>
      </c>
      <c r="D228" s="10" t="s">
        <v>1517</v>
      </c>
      <c r="E228" s="10" t="s">
        <v>52</v>
      </c>
      <c r="F228" s="10" t="s">
        <v>1307</v>
      </c>
      <c r="G228" s="10" t="s">
        <v>1308</v>
      </c>
      <c r="H228" s="10" t="s">
        <v>1653</v>
      </c>
      <c r="I228" s="10" t="s">
        <v>2025</v>
      </c>
      <c r="J228" s="10" t="s">
        <v>55</v>
      </c>
      <c r="K228" s="10" t="s">
        <v>1596</v>
      </c>
      <c r="L228" s="10" t="s">
        <v>2026</v>
      </c>
      <c r="M228" s="10">
        <v>-5.9440773</v>
      </c>
      <c r="N228" s="10">
        <v>-35.282874800000002</v>
      </c>
      <c r="O228" s="10" t="s">
        <v>63</v>
      </c>
      <c r="P228" s="10" t="s">
        <v>1241</v>
      </c>
      <c r="Q228" s="10">
        <v>-20.67</v>
      </c>
      <c r="R228" s="10">
        <v>133.65</v>
      </c>
      <c r="S228" s="15" t="s">
        <v>1371</v>
      </c>
      <c r="T228" s="10" t="s">
        <v>1243</v>
      </c>
      <c r="U228" s="12">
        <v>45824</v>
      </c>
      <c r="V228" s="11"/>
      <c r="W228" s="11"/>
      <c r="X228" s="11" t="s">
        <v>1372</v>
      </c>
      <c r="Y228" s="11"/>
    </row>
    <row r="229" spans="1:25">
      <c r="A229" s="10" t="s">
        <v>2027</v>
      </c>
      <c r="B229" s="11"/>
      <c r="C229" s="10" t="s">
        <v>64</v>
      </c>
      <c r="D229" s="10" t="s">
        <v>1517</v>
      </c>
      <c r="E229" s="10" t="s">
        <v>52</v>
      </c>
      <c r="F229" s="10" t="s">
        <v>1307</v>
      </c>
      <c r="G229" s="10" t="s">
        <v>1308</v>
      </c>
      <c r="H229" s="10" t="s">
        <v>1653</v>
      </c>
      <c r="I229" s="10" t="s">
        <v>2028</v>
      </c>
      <c r="J229" s="10" t="s">
        <v>55</v>
      </c>
      <c r="K229" s="10" t="s">
        <v>1978</v>
      </c>
      <c r="L229" s="10" t="s">
        <v>2029</v>
      </c>
      <c r="M229" s="10">
        <v>-5.9440238000000001</v>
      </c>
      <c r="N229" s="10">
        <v>-35.282141000000003</v>
      </c>
      <c r="O229" s="10" t="s">
        <v>63</v>
      </c>
      <c r="P229" s="10" t="s">
        <v>1241</v>
      </c>
      <c r="Q229" s="10">
        <v>-21.81</v>
      </c>
      <c r="R229" s="10">
        <v>133.65</v>
      </c>
      <c r="S229" s="15" t="s">
        <v>1371</v>
      </c>
      <c r="T229" s="10" t="s">
        <v>1243</v>
      </c>
      <c r="U229" s="12">
        <v>45824</v>
      </c>
      <c r="V229" s="11"/>
      <c r="W229" s="11"/>
      <c r="X229" s="11" t="s">
        <v>1372</v>
      </c>
      <c r="Y229" s="11"/>
    </row>
    <row r="230" spans="1:25">
      <c r="A230" s="10" t="s">
        <v>2030</v>
      </c>
      <c r="B230" s="11"/>
      <c r="C230" s="10" t="s">
        <v>64</v>
      </c>
      <c r="D230" s="10" t="s">
        <v>1517</v>
      </c>
      <c r="E230" s="10" t="s">
        <v>52</v>
      </c>
      <c r="F230" s="10" t="s">
        <v>1300</v>
      </c>
      <c r="G230" s="10" t="s">
        <v>1308</v>
      </c>
      <c r="H230" s="10" t="s">
        <v>1653</v>
      </c>
      <c r="I230" s="10" t="s">
        <v>2031</v>
      </c>
      <c r="J230" s="10" t="s">
        <v>55</v>
      </c>
      <c r="K230" s="10" t="s">
        <v>1592</v>
      </c>
      <c r="L230" s="10" t="s">
        <v>1711</v>
      </c>
      <c r="M230" s="10">
        <v>-5.9192200000000001</v>
      </c>
      <c r="N230" s="10">
        <v>-35.272399999999998</v>
      </c>
      <c r="O230" s="10" t="s">
        <v>63</v>
      </c>
      <c r="P230" s="10" t="s">
        <v>1241</v>
      </c>
      <c r="Q230" s="10">
        <v>-19.04</v>
      </c>
      <c r="R230" s="10">
        <v>133.65</v>
      </c>
      <c r="S230" s="10" t="s">
        <v>1319</v>
      </c>
      <c r="T230" s="10" t="s">
        <v>1243</v>
      </c>
      <c r="U230" s="12">
        <v>45823</v>
      </c>
      <c r="V230" s="11"/>
      <c r="W230" s="11"/>
      <c r="X230" s="11" t="s">
        <v>1320</v>
      </c>
      <c r="Y230" s="11"/>
    </row>
    <row r="231" spans="1:25">
      <c r="A231" s="10" t="s">
        <v>2032</v>
      </c>
      <c r="B231" s="11"/>
      <c r="C231" s="10" t="s">
        <v>64</v>
      </c>
      <c r="D231" s="10" t="s">
        <v>1517</v>
      </c>
      <c r="E231" s="10" t="s">
        <v>52</v>
      </c>
      <c r="F231" s="10" t="s">
        <v>1307</v>
      </c>
      <c r="G231" s="10" t="s">
        <v>1308</v>
      </c>
      <c r="H231" s="10" t="s">
        <v>1252</v>
      </c>
      <c r="I231" s="10" t="s">
        <v>2033</v>
      </c>
      <c r="J231" s="10" t="s">
        <v>55</v>
      </c>
      <c r="K231" s="10" t="s">
        <v>1596</v>
      </c>
      <c r="L231" s="10" t="s">
        <v>2023</v>
      </c>
      <c r="M231" s="10">
        <v>-5.9444539000000001</v>
      </c>
      <c r="N231" s="10">
        <v>-35.279575299999998</v>
      </c>
      <c r="O231" s="10" t="s">
        <v>63</v>
      </c>
      <c r="P231" s="10" t="s">
        <v>1241</v>
      </c>
      <c r="Q231" s="10">
        <v>-21.62</v>
      </c>
      <c r="R231" s="10">
        <v>133.65</v>
      </c>
      <c r="S231" s="15" t="s">
        <v>1371</v>
      </c>
      <c r="T231" s="10" t="s">
        <v>1243</v>
      </c>
      <c r="U231" s="12">
        <v>45824</v>
      </c>
      <c r="V231" s="11"/>
      <c r="W231" s="11"/>
      <c r="X231" s="11" t="s">
        <v>1372</v>
      </c>
      <c r="Y231" s="11"/>
    </row>
    <row r="232" spans="1:25">
      <c r="A232" s="10" t="s">
        <v>2034</v>
      </c>
      <c r="B232" s="11"/>
      <c r="C232" s="10" t="s">
        <v>64</v>
      </c>
      <c r="D232" s="10" t="s">
        <v>1517</v>
      </c>
      <c r="E232" s="10" t="s">
        <v>52</v>
      </c>
      <c r="F232" s="10" t="s">
        <v>1307</v>
      </c>
      <c r="G232" s="10" t="s">
        <v>1312</v>
      </c>
      <c r="H232" s="10" t="s">
        <v>1518</v>
      </c>
      <c r="I232" s="10" t="s">
        <v>2035</v>
      </c>
      <c r="J232" s="10" t="s">
        <v>55</v>
      </c>
      <c r="K232" s="10" t="s">
        <v>1596</v>
      </c>
      <c r="L232" s="10" t="s">
        <v>2036</v>
      </c>
      <c r="M232" s="10">
        <v>-5.9457572000000001</v>
      </c>
      <c r="N232" s="10">
        <v>-35.280209499999998</v>
      </c>
      <c r="O232" s="10" t="s">
        <v>63</v>
      </c>
      <c r="P232" s="10" t="s">
        <v>1241</v>
      </c>
      <c r="Q232" s="10">
        <v>-21.21</v>
      </c>
      <c r="R232" s="10">
        <v>133.65</v>
      </c>
      <c r="S232" s="15" t="s">
        <v>1371</v>
      </c>
      <c r="T232" s="10" t="s">
        <v>1243</v>
      </c>
      <c r="U232" s="12">
        <v>45824</v>
      </c>
      <c r="V232" s="11"/>
      <c r="W232" s="11"/>
      <c r="X232" s="11" t="s">
        <v>1372</v>
      </c>
      <c r="Y232" s="11"/>
    </row>
    <row r="233" spans="1:25">
      <c r="A233" s="10" t="s">
        <v>2037</v>
      </c>
      <c r="B233" s="11"/>
      <c r="C233" s="10" t="s">
        <v>64</v>
      </c>
      <c r="D233" s="10" t="s">
        <v>1517</v>
      </c>
      <c r="E233" s="10" t="s">
        <v>52</v>
      </c>
      <c r="F233" s="10" t="s">
        <v>1300</v>
      </c>
      <c r="G233" s="10" t="s">
        <v>1308</v>
      </c>
      <c r="H233" s="10" t="s">
        <v>1653</v>
      </c>
      <c r="I233" s="10" t="s">
        <v>2038</v>
      </c>
      <c r="J233" s="10" t="s">
        <v>55</v>
      </c>
      <c r="K233" s="10" t="s">
        <v>1623</v>
      </c>
      <c r="L233" s="10" t="s">
        <v>2039</v>
      </c>
      <c r="M233" s="10">
        <v>-5.9179272999999997</v>
      </c>
      <c r="N233" s="10">
        <v>-35.271526199999997</v>
      </c>
      <c r="O233" s="10" t="s">
        <v>63</v>
      </c>
      <c r="P233" s="10" t="s">
        <v>1241</v>
      </c>
      <c r="Q233" s="10">
        <v>-19.5</v>
      </c>
      <c r="R233" s="10">
        <v>133.65</v>
      </c>
      <c r="S233" s="10" t="s">
        <v>1319</v>
      </c>
      <c r="T233" s="10" t="s">
        <v>1243</v>
      </c>
      <c r="U233" s="12">
        <v>45823</v>
      </c>
      <c r="V233" s="11"/>
      <c r="W233" s="11"/>
      <c r="X233" s="11" t="s">
        <v>1320</v>
      </c>
      <c r="Y233" s="11"/>
    </row>
    <row r="234" spans="1:25">
      <c r="A234" s="10" t="s">
        <v>2040</v>
      </c>
      <c r="B234" s="11"/>
      <c r="C234" s="10" t="s">
        <v>64</v>
      </c>
      <c r="D234" s="10" t="s">
        <v>1517</v>
      </c>
      <c r="E234" s="10" t="s">
        <v>52</v>
      </c>
      <c r="F234" s="10" t="s">
        <v>1307</v>
      </c>
      <c r="G234" s="10" t="s">
        <v>1312</v>
      </c>
      <c r="H234" s="10" t="s">
        <v>1605</v>
      </c>
      <c r="I234" s="10" t="s">
        <v>2041</v>
      </c>
      <c r="J234" s="10" t="s">
        <v>55</v>
      </c>
      <c r="K234" s="10" t="s">
        <v>1596</v>
      </c>
      <c r="L234" s="10" t="s">
        <v>2042</v>
      </c>
      <c r="M234" s="10">
        <v>-5.9487097000000002</v>
      </c>
      <c r="N234" s="10">
        <v>-35.2830941</v>
      </c>
      <c r="O234" s="10" t="s">
        <v>63</v>
      </c>
      <c r="P234" s="10" t="s">
        <v>1241</v>
      </c>
      <c r="Q234" s="10">
        <v>-21.45</v>
      </c>
      <c r="R234" s="10">
        <v>133.65</v>
      </c>
      <c r="S234" s="15" t="s">
        <v>1371</v>
      </c>
      <c r="T234" s="10" t="s">
        <v>1243</v>
      </c>
      <c r="U234" s="12">
        <v>45824</v>
      </c>
      <c r="V234" s="11"/>
      <c r="W234" s="11"/>
      <c r="X234" s="11" t="s">
        <v>1372</v>
      </c>
      <c r="Y234" s="11"/>
    </row>
    <row r="235" spans="1:25">
      <c r="A235" s="10" t="s">
        <v>2043</v>
      </c>
      <c r="B235" s="11"/>
      <c r="C235" s="10" t="s">
        <v>64</v>
      </c>
      <c r="D235" s="10" t="s">
        <v>1517</v>
      </c>
      <c r="E235" s="10" t="s">
        <v>52</v>
      </c>
      <c r="F235" s="10" t="s">
        <v>1307</v>
      </c>
      <c r="G235" s="10" t="s">
        <v>1312</v>
      </c>
      <c r="H235" s="10" t="s">
        <v>1605</v>
      </c>
      <c r="I235" s="10" t="s">
        <v>2044</v>
      </c>
      <c r="J235" s="10" t="s">
        <v>55</v>
      </c>
      <c r="K235" s="10" t="s">
        <v>1596</v>
      </c>
      <c r="L235" s="10" t="s">
        <v>2045</v>
      </c>
      <c r="M235" s="10">
        <v>-5.9490588999999998</v>
      </c>
      <c r="N235" s="10">
        <v>-35.279400799999998</v>
      </c>
      <c r="O235" s="10" t="s">
        <v>63</v>
      </c>
      <c r="P235" s="10" t="s">
        <v>1241</v>
      </c>
      <c r="Q235" s="10">
        <v>-21.08</v>
      </c>
      <c r="R235" s="10">
        <v>133.65</v>
      </c>
      <c r="S235" s="15" t="s">
        <v>1371</v>
      </c>
      <c r="T235" s="10" t="s">
        <v>1243</v>
      </c>
      <c r="U235" s="12">
        <v>45824</v>
      </c>
      <c r="V235" s="11"/>
      <c r="W235" s="11"/>
      <c r="X235" s="11" t="s">
        <v>1372</v>
      </c>
      <c r="Y235" s="11"/>
    </row>
    <row r="236" spans="1:25">
      <c r="A236" s="10" t="s">
        <v>2046</v>
      </c>
      <c r="B236" s="11"/>
      <c r="C236" s="10" t="s">
        <v>64</v>
      </c>
      <c r="D236" s="10" t="s">
        <v>1517</v>
      </c>
      <c r="E236" s="10" t="s">
        <v>52</v>
      </c>
      <c r="F236" s="10" t="s">
        <v>1307</v>
      </c>
      <c r="G236" s="10" t="s">
        <v>1312</v>
      </c>
      <c r="H236" s="10" t="s">
        <v>1616</v>
      </c>
      <c r="I236" s="10" t="s">
        <v>2047</v>
      </c>
      <c r="J236" s="10" t="s">
        <v>55</v>
      </c>
      <c r="K236" s="10" t="s">
        <v>1596</v>
      </c>
      <c r="L236" s="10" t="s">
        <v>2048</v>
      </c>
      <c r="M236" s="10">
        <v>-5.9484532999999997</v>
      </c>
      <c r="N236" s="10">
        <v>-35.280114400000002</v>
      </c>
      <c r="O236" s="10" t="s">
        <v>63</v>
      </c>
      <c r="P236" s="10" t="s">
        <v>1241</v>
      </c>
      <c r="Q236" s="10">
        <v>-17.329999999999998</v>
      </c>
      <c r="R236" s="10">
        <v>133.65</v>
      </c>
      <c r="S236" s="15" t="s">
        <v>1371</v>
      </c>
      <c r="T236" s="10" t="s">
        <v>1243</v>
      </c>
      <c r="U236" s="12">
        <v>45824</v>
      </c>
      <c r="V236" s="11"/>
      <c r="W236" s="11"/>
      <c r="X236" s="11" t="s">
        <v>1372</v>
      </c>
      <c r="Y236" s="11"/>
    </row>
    <row r="237" spans="1:25">
      <c r="A237" s="10" t="s">
        <v>2049</v>
      </c>
      <c r="B237" s="11"/>
      <c r="C237" s="10" t="s">
        <v>64</v>
      </c>
      <c r="D237" s="10" t="s">
        <v>1517</v>
      </c>
      <c r="E237" s="10" t="s">
        <v>52</v>
      </c>
      <c r="F237" s="10" t="s">
        <v>1307</v>
      </c>
      <c r="G237" s="10" t="s">
        <v>1312</v>
      </c>
      <c r="H237" s="10" t="s">
        <v>1616</v>
      </c>
      <c r="I237" s="10" t="s">
        <v>2050</v>
      </c>
      <c r="J237" s="10" t="s">
        <v>55</v>
      </c>
      <c r="K237" s="10" t="s">
        <v>1978</v>
      </c>
      <c r="L237" s="10" t="s">
        <v>2051</v>
      </c>
      <c r="M237" s="10">
        <v>-5.9484323000000003</v>
      </c>
      <c r="N237" s="10">
        <v>-35.279606100000002</v>
      </c>
      <c r="O237" s="10" t="s">
        <v>63</v>
      </c>
      <c r="P237" s="10" t="s">
        <v>1241</v>
      </c>
      <c r="Q237" s="10">
        <v>-20.41</v>
      </c>
      <c r="R237" s="10">
        <v>133.65</v>
      </c>
      <c r="S237" s="15" t="s">
        <v>1371</v>
      </c>
      <c r="T237" s="10" t="s">
        <v>1243</v>
      </c>
      <c r="U237" s="12">
        <v>45824</v>
      </c>
      <c r="V237" s="11"/>
      <c r="W237" s="11"/>
      <c r="X237" s="11" t="s">
        <v>1372</v>
      </c>
      <c r="Y237" s="11"/>
    </row>
    <row r="238" spans="1:25">
      <c r="A238" s="10" t="s">
        <v>2052</v>
      </c>
      <c r="B238" s="11"/>
      <c r="C238" s="10" t="s">
        <v>64</v>
      </c>
      <c r="D238" s="10" t="s">
        <v>1517</v>
      </c>
      <c r="E238" s="10" t="s">
        <v>52</v>
      </c>
      <c r="F238" s="10" t="s">
        <v>1307</v>
      </c>
      <c r="G238" s="10" t="s">
        <v>1312</v>
      </c>
      <c r="H238" s="10" t="s">
        <v>1809</v>
      </c>
      <c r="I238" s="10" t="s">
        <v>2053</v>
      </c>
      <c r="J238" s="10" t="s">
        <v>55</v>
      </c>
      <c r="K238" s="10" t="s">
        <v>2054</v>
      </c>
      <c r="L238" s="10" t="s">
        <v>2055</v>
      </c>
      <c r="M238" s="10">
        <v>-5.9459913999999996</v>
      </c>
      <c r="N238" s="10">
        <v>-35.294428600000003</v>
      </c>
      <c r="O238" s="10" t="s">
        <v>63</v>
      </c>
      <c r="P238" s="10" t="s">
        <v>1241</v>
      </c>
      <c r="Q238" s="10">
        <v>-21.11</v>
      </c>
      <c r="R238" s="10">
        <v>133.65</v>
      </c>
      <c r="S238" s="15" t="s">
        <v>1371</v>
      </c>
      <c r="T238" s="10" t="s">
        <v>1243</v>
      </c>
      <c r="U238" s="12">
        <v>45825</v>
      </c>
      <c r="V238" s="11"/>
      <c r="W238" s="11"/>
      <c r="X238" s="11" t="s">
        <v>1372</v>
      </c>
      <c r="Y238" s="11"/>
    </row>
    <row r="239" spans="1:25">
      <c r="A239" s="10" t="s">
        <v>2056</v>
      </c>
      <c r="B239" s="11"/>
      <c r="C239" s="10" t="s">
        <v>64</v>
      </c>
      <c r="D239" s="10" t="s">
        <v>1517</v>
      </c>
      <c r="E239" s="10" t="s">
        <v>52</v>
      </c>
      <c r="F239" s="10" t="s">
        <v>1307</v>
      </c>
      <c r="G239" s="10" t="s">
        <v>1312</v>
      </c>
      <c r="H239" s="10" t="s">
        <v>1653</v>
      </c>
      <c r="I239" s="10" t="s">
        <v>2057</v>
      </c>
      <c r="J239" s="10" t="s">
        <v>55</v>
      </c>
      <c r="K239" s="10" t="s">
        <v>1596</v>
      </c>
      <c r="L239" s="10" t="s">
        <v>2058</v>
      </c>
      <c r="M239" s="10">
        <v>-5.9462732999999997</v>
      </c>
      <c r="N239" s="10">
        <v>-35.294966700000003</v>
      </c>
      <c r="O239" s="10" t="s">
        <v>63</v>
      </c>
      <c r="P239" s="10" t="s">
        <v>1241</v>
      </c>
      <c r="Q239" s="10">
        <v>-20.97</v>
      </c>
      <c r="R239" s="10">
        <v>133.65</v>
      </c>
      <c r="S239" s="15" t="s">
        <v>1371</v>
      </c>
      <c r="T239" s="10" t="s">
        <v>1243</v>
      </c>
      <c r="U239" s="12">
        <v>45825</v>
      </c>
      <c r="V239" s="11"/>
      <c r="W239" s="11"/>
      <c r="X239" s="11" t="s">
        <v>1372</v>
      </c>
      <c r="Y239" s="11"/>
    </row>
    <row r="240" spans="1:25">
      <c r="A240" s="10" t="s">
        <v>2059</v>
      </c>
      <c r="B240" s="11"/>
      <c r="C240" s="10" t="s">
        <v>64</v>
      </c>
      <c r="D240" s="10" t="s">
        <v>1517</v>
      </c>
      <c r="E240" s="10" t="s">
        <v>52</v>
      </c>
      <c r="F240" s="10" t="s">
        <v>1307</v>
      </c>
      <c r="G240" s="10" t="s">
        <v>1312</v>
      </c>
      <c r="H240" s="10" t="s">
        <v>1252</v>
      </c>
      <c r="I240" s="10" t="s">
        <v>2060</v>
      </c>
      <c r="J240" s="10" t="s">
        <v>55</v>
      </c>
      <c r="K240" s="10" t="s">
        <v>1596</v>
      </c>
      <c r="L240" s="10" t="s">
        <v>2061</v>
      </c>
      <c r="M240" s="10">
        <v>-5.9454317000000003</v>
      </c>
      <c r="N240" s="10">
        <v>-35.2961867</v>
      </c>
      <c r="O240" s="10" t="s">
        <v>63</v>
      </c>
      <c r="P240" s="10" t="s">
        <v>1241</v>
      </c>
      <c r="Q240" s="10">
        <v>-21.58</v>
      </c>
      <c r="R240" s="10">
        <v>133.65</v>
      </c>
      <c r="S240" s="15" t="s">
        <v>1371</v>
      </c>
      <c r="T240" s="10" t="s">
        <v>1243</v>
      </c>
      <c r="U240" s="12">
        <v>45825</v>
      </c>
      <c r="V240" s="11"/>
      <c r="W240" s="11"/>
      <c r="X240" s="11" t="s">
        <v>1372</v>
      </c>
      <c r="Y240" s="11"/>
    </row>
    <row r="241" spans="1:25">
      <c r="A241" s="10" t="s">
        <v>2062</v>
      </c>
      <c r="B241" s="11"/>
      <c r="C241" s="10" t="s">
        <v>64</v>
      </c>
      <c r="D241" s="10" t="s">
        <v>1517</v>
      </c>
      <c r="E241" s="10" t="s">
        <v>52</v>
      </c>
      <c r="F241" s="10" t="s">
        <v>1300</v>
      </c>
      <c r="G241" s="10" t="s">
        <v>1308</v>
      </c>
      <c r="H241" s="10" t="s">
        <v>1252</v>
      </c>
      <c r="I241" s="10" t="s">
        <v>2063</v>
      </c>
      <c r="J241" s="10" t="s">
        <v>55</v>
      </c>
      <c r="K241" s="10" t="s">
        <v>1623</v>
      </c>
      <c r="L241" s="10" t="s">
        <v>2039</v>
      </c>
      <c r="M241" s="10">
        <v>-5.9186481000000004</v>
      </c>
      <c r="N241" s="10">
        <v>-35.269819599999998</v>
      </c>
      <c r="O241" s="10" t="s">
        <v>63</v>
      </c>
      <c r="P241" s="10" t="s">
        <v>1241</v>
      </c>
      <c r="Q241" s="10">
        <v>-20.05</v>
      </c>
      <c r="R241" s="10">
        <v>133.65</v>
      </c>
      <c r="S241" s="10" t="s">
        <v>1319</v>
      </c>
      <c r="T241" s="10" t="s">
        <v>1243</v>
      </c>
      <c r="U241" s="12">
        <v>45822</v>
      </c>
      <c r="V241" s="11"/>
      <c r="W241" s="11"/>
      <c r="X241" s="11" t="s">
        <v>1320</v>
      </c>
      <c r="Y241" s="11"/>
    </row>
    <row r="242" spans="1:25">
      <c r="A242" s="10" t="s">
        <v>2064</v>
      </c>
      <c r="B242" s="11"/>
      <c r="C242" s="10" t="s">
        <v>64</v>
      </c>
      <c r="D242" s="10" t="s">
        <v>1517</v>
      </c>
      <c r="E242" s="10" t="s">
        <v>52</v>
      </c>
      <c r="F242" s="10" t="s">
        <v>1307</v>
      </c>
      <c r="G242" s="10" t="s">
        <v>1236</v>
      </c>
      <c r="H242" s="10" t="s">
        <v>1518</v>
      </c>
      <c r="I242" s="10" t="s">
        <v>2065</v>
      </c>
      <c r="J242" s="10" t="s">
        <v>55</v>
      </c>
      <c r="K242" s="10" t="s">
        <v>2054</v>
      </c>
      <c r="L242" s="10" t="s">
        <v>2066</v>
      </c>
      <c r="M242" s="10">
        <v>-5.94238</v>
      </c>
      <c r="N242" s="10">
        <v>-35.293968300000003</v>
      </c>
      <c r="O242" s="10" t="s">
        <v>63</v>
      </c>
      <c r="P242" s="10" t="s">
        <v>1324</v>
      </c>
      <c r="Q242" s="10" t="s">
        <v>1581</v>
      </c>
      <c r="R242" s="10">
        <v>0</v>
      </c>
      <c r="S242" s="10" t="s">
        <v>1582</v>
      </c>
      <c r="T242" s="10" t="s">
        <v>1326</v>
      </c>
      <c r="U242" s="12">
        <v>45825</v>
      </c>
      <c r="V242" s="11"/>
      <c r="W242" s="11"/>
      <c r="X242" s="10" t="s">
        <v>1582</v>
      </c>
      <c r="Y242" s="10"/>
    </row>
    <row r="243" spans="1:25">
      <c r="A243" s="10" t="s">
        <v>2067</v>
      </c>
      <c r="B243" s="11"/>
      <c r="C243" s="10" t="s">
        <v>64</v>
      </c>
      <c r="D243" s="10" t="s">
        <v>1517</v>
      </c>
      <c r="E243" s="10" t="s">
        <v>52</v>
      </c>
      <c r="F243" s="10" t="s">
        <v>1300</v>
      </c>
      <c r="G243" s="10" t="s">
        <v>1308</v>
      </c>
      <c r="H243" s="10" t="s">
        <v>1531</v>
      </c>
      <c r="I243" s="10" t="s">
        <v>2068</v>
      </c>
      <c r="J243" s="10" t="s">
        <v>55</v>
      </c>
      <c r="K243" s="10" t="s">
        <v>2069</v>
      </c>
      <c r="L243" s="10" t="s">
        <v>2070</v>
      </c>
      <c r="M243" s="10">
        <v>-5.9279026000000004</v>
      </c>
      <c r="N243" s="10">
        <v>-35.266539999999999</v>
      </c>
      <c r="O243" s="10" t="s">
        <v>63</v>
      </c>
      <c r="P243" s="10" t="s">
        <v>1241</v>
      </c>
      <c r="Q243" s="10">
        <v>-19.350000000000001</v>
      </c>
      <c r="R243" s="10">
        <v>133.65</v>
      </c>
      <c r="S243" s="10" t="s">
        <v>1319</v>
      </c>
      <c r="T243" s="10" t="s">
        <v>1243</v>
      </c>
      <c r="U243" s="12">
        <v>45822</v>
      </c>
      <c r="V243" s="11"/>
      <c r="W243" s="11"/>
      <c r="X243" s="11" t="s">
        <v>1320</v>
      </c>
      <c r="Y243" s="11"/>
    </row>
    <row r="244" spans="1:25">
      <c r="A244" s="10" t="s">
        <v>2071</v>
      </c>
      <c r="B244" s="11"/>
      <c r="C244" s="10" t="s">
        <v>64</v>
      </c>
      <c r="D244" s="10" t="s">
        <v>1517</v>
      </c>
      <c r="E244" s="10" t="s">
        <v>52</v>
      </c>
      <c r="F244" s="10" t="s">
        <v>1307</v>
      </c>
      <c r="G244" s="10" t="s">
        <v>1391</v>
      </c>
      <c r="H244" s="10" t="s">
        <v>1599</v>
      </c>
      <c r="I244" s="10" t="s">
        <v>2072</v>
      </c>
      <c r="J244" s="10" t="s">
        <v>55</v>
      </c>
      <c r="K244" s="10" t="s">
        <v>1596</v>
      </c>
      <c r="L244" s="10" t="s">
        <v>2073</v>
      </c>
      <c r="M244" s="10">
        <v>-5.9472310000000004</v>
      </c>
      <c r="N244" s="10">
        <v>-35.277138999999998</v>
      </c>
      <c r="O244" s="10" t="s">
        <v>63</v>
      </c>
      <c r="P244" s="10" t="s">
        <v>1241</v>
      </c>
      <c r="Q244" s="10">
        <v>-19.89</v>
      </c>
      <c r="R244" s="10">
        <v>133.65</v>
      </c>
      <c r="S244" s="15" t="s">
        <v>1371</v>
      </c>
      <c r="T244" s="10" t="s">
        <v>1243</v>
      </c>
      <c r="U244" s="12">
        <v>45823</v>
      </c>
      <c r="V244" s="11"/>
      <c r="W244" s="11"/>
      <c r="X244" s="11" t="s">
        <v>1372</v>
      </c>
      <c r="Y244" s="11"/>
    </row>
    <row r="245" spans="1:25">
      <c r="A245" s="10" t="s">
        <v>2074</v>
      </c>
      <c r="B245" s="11"/>
      <c r="C245" s="10" t="s">
        <v>64</v>
      </c>
      <c r="D245" s="10" t="s">
        <v>1517</v>
      </c>
      <c r="E245" s="10" t="s">
        <v>52</v>
      </c>
      <c r="F245" s="10" t="s">
        <v>1307</v>
      </c>
      <c r="G245" s="10" t="s">
        <v>1391</v>
      </c>
      <c r="H245" s="10" t="s">
        <v>1599</v>
      </c>
      <c r="I245" s="10" t="s">
        <v>2075</v>
      </c>
      <c r="J245" s="10" t="s">
        <v>55</v>
      </c>
      <c r="K245" s="10" t="s">
        <v>1596</v>
      </c>
      <c r="L245" s="10" t="s">
        <v>2076</v>
      </c>
      <c r="M245" s="10">
        <v>-5.9468999</v>
      </c>
      <c r="N245" s="10">
        <v>-35.277972699999999</v>
      </c>
      <c r="O245" s="10" t="s">
        <v>63</v>
      </c>
      <c r="P245" s="10" t="s">
        <v>1241</v>
      </c>
      <c r="Q245" s="10">
        <v>-20.27</v>
      </c>
      <c r="R245" s="10">
        <v>133.65</v>
      </c>
      <c r="S245" s="15" t="s">
        <v>1371</v>
      </c>
      <c r="T245" s="10" t="s">
        <v>1243</v>
      </c>
      <c r="U245" s="12">
        <v>45823</v>
      </c>
      <c r="V245" s="11"/>
      <c r="W245" s="11"/>
      <c r="X245" s="11" t="s">
        <v>1372</v>
      </c>
      <c r="Y245" s="11"/>
    </row>
    <row r="246" spans="1:25">
      <c r="A246" s="10" t="s">
        <v>2077</v>
      </c>
      <c r="B246" s="11"/>
      <c r="C246" s="10" t="s">
        <v>64</v>
      </c>
      <c r="D246" s="10" t="s">
        <v>1517</v>
      </c>
      <c r="E246" s="10" t="s">
        <v>52</v>
      </c>
      <c r="F246" s="10" t="s">
        <v>1307</v>
      </c>
      <c r="G246" s="10" t="s">
        <v>1391</v>
      </c>
      <c r="H246" s="10" t="s">
        <v>1605</v>
      </c>
      <c r="I246" s="10" t="s">
        <v>2078</v>
      </c>
      <c r="J246" s="10" t="s">
        <v>55</v>
      </c>
      <c r="K246" s="10" t="s">
        <v>1596</v>
      </c>
      <c r="L246" s="10" t="s">
        <v>2079</v>
      </c>
      <c r="M246" s="10">
        <v>-5.9457443999999997</v>
      </c>
      <c r="N246" s="10">
        <v>-35.277319300000002</v>
      </c>
      <c r="O246" s="10" t="s">
        <v>63</v>
      </c>
      <c r="P246" s="10" t="s">
        <v>1241</v>
      </c>
      <c r="Q246" s="10">
        <v>-20.48</v>
      </c>
      <c r="R246" s="10">
        <v>133.65</v>
      </c>
      <c r="S246" s="15" t="s">
        <v>1371</v>
      </c>
      <c r="T246" s="10" t="s">
        <v>1243</v>
      </c>
      <c r="U246" s="12">
        <v>45823</v>
      </c>
      <c r="V246" s="11"/>
      <c r="W246" s="11"/>
      <c r="X246" s="11" t="s">
        <v>1372</v>
      </c>
      <c r="Y246" s="11"/>
    </row>
    <row r="247" spans="1:25">
      <c r="A247" s="10" t="s">
        <v>2080</v>
      </c>
      <c r="B247" s="11"/>
      <c r="C247" s="10" t="s">
        <v>64</v>
      </c>
      <c r="D247" s="10" t="s">
        <v>1517</v>
      </c>
      <c r="E247" s="10" t="s">
        <v>52</v>
      </c>
      <c r="F247" s="10" t="s">
        <v>1307</v>
      </c>
      <c r="G247" s="10" t="s">
        <v>1391</v>
      </c>
      <c r="H247" s="10" t="s">
        <v>1575</v>
      </c>
      <c r="I247" s="10" t="s">
        <v>2081</v>
      </c>
      <c r="J247" s="10" t="s">
        <v>55</v>
      </c>
      <c r="K247" s="10" t="s">
        <v>1596</v>
      </c>
      <c r="L247" s="10" t="s">
        <v>2082</v>
      </c>
      <c r="M247" s="10">
        <v>-5.9480380000000004</v>
      </c>
      <c r="N247" s="10">
        <v>-35.275303000000001</v>
      </c>
      <c r="O247" s="10" t="s">
        <v>63</v>
      </c>
      <c r="P247" s="10" t="s">
        <v>1241</v>
      </c>
      <c r="Q247" s="10">
        <v>-19.78</v>
      </c>
      <c r="R247" s="10">
        <v>133.65</v>
      </c>
      <c r="S247" s="15" t="s">
        <v>1371</v>
      </c>
      <c r="T247" s="10" t="s">
        <v>1243</v>
      </c>
      <c r="U247" s="12">
        <v>45823</v>
      </c>
      <c r="V247" s="11"/>
      <c r="W247" s="11"/>
      <c r="X247" s="11" t="s">
        <v>1372</v>
      </c>
      <c r="Y247" s="11"/>
    </row>
    <row r="248" spans="1:25">
      <c r="A248" s="10" t="s">
        <v>2083</v>
      </c>
      <c r="B248" s="11"/>
      <c r="C248" s="10" t="s">
        <v>64</v>
      </c>
      <c r="D248" s="10" t="s">
        <v>1517</v>
      </c>
      <c r="E248" s="10" t="s">
        <v>52</v>
      </c>
      <c r="F248" s="10" t="s">
        <v>1307</v>
      </c>
      <c r="G248" s="10" t="s">
        <v>1391</v>
      </c>
      <c r="H248" s="10" t="s">
        <v>1575</v>
      </c>
      <c r="I248" s="10" t="s">
        <v>2084</v>
      </c>
      <c r="J248" s="10" t="s">
        <v>55</v>
      </c>
      <c r="K248" s="10" t="s">
        <v>1596</v>
      </c>
      <c r="L248" s="10" t="s">
        <v>2085</v>
      </c>
      <c r="M248" s="10">
        <v>-5.9476269999999998</v>
      </c>
      <c r="N248" s="10">
        <v>-35.277357100000003</v>
      </c>
      <c r="O248" s="10" t="s">
        <v>63</v>
      </c>
      <c r="P248" s="10" t="s">
        <v>1241</v>
      </c>
      <c r="Q248" s="10">
        <v>-20.7</v>
      </c>
      <c r="R248" s="10">
        <v>133.65</v>
      </c>
      <c r="S248" s="15" t="s">
        <v>1371</v>
      </c>
      <c r="T248" s="10" t="s">
        <v>1243</v>
      </c>
      <c r="U248" s="12">
        <v>45823</v>
      </c>
      <c r="V248" s="11"/>
      <c r="W248" s="11"/>
      <c r="X248" s="11" t="s">
        <v>1372</v>
      </c>
      <c r="Y248" s="11"/>
    </row>
    <row r="249" spans="1:25">
      <c r="A249" s="10" t="s">
        <v>2086</v>
      </c>
      <c r="B249" s="11"/>
      <c r="C249" s="10" t="s">
        <v>64</v>
      </c>
      <c r="D249" s="10" t="s">
        <v>1517</v>
      </c>
      <c r="E249" s="10" t="s">
        <v>52</v>
      </c>
      <c r="F249" s="10" t="s">
        <v>1307</v>
      </c>
      <c r="G249" s="10" t="s">
        <v>1433</v>
      </c>
      <c r="H249" s="10" t="s">
        <v>1518</v>
      </c>
      <c r="I249" s="10" t="s">
        <v>2087</v>
      </c>
      <c r="J249" s="10" t="s">
        <v>55</v>
      </c>
      <c r="K249" s="10" t="s">
        <v>2054</v>
      </c>
      <c r="L249" s="10" t="s">
        <v>2088</v>
      </c>
      <c r="M249" s="10">
        <v>-5.9537709999999997</v>
      </c>
      <c r="N249" s="10">
        <v>-35.277540999999999</v>
      </c>
      <c r="O249" s="10" t="s">
        <v>63</v>
      </c>
      <c r="P249" s="10" t="s">
        <v>1241</v>
      </c>
      <c r="Q249" s="10">
        <v>-20.71</v>
      </c>
      <c r="R249" s="10">
        <v>133.65</v>
      </c>
      <c r="S249" s="15" t="s">
        <v>1371</v>
      </c>
      <c r="T249" s="10" t="s">
        <v>1243</v>
      </c>
      <c r="U249" s="12">
        <v>45824</v>
      </c>
      <c r="V249" s="11"/>
      <c r="W249" s="11"/>
      <c r="X249" s="11" t="s">
        <v>1372</v>
      </c>
      <c r="Y249" s="11"/>
    </row>
    <row r="250" spans="1:25">
      <c r="A250" s="10" t="s">
        <v>2089</v>
      </c>
      <c r="B250" s="11"/>
      <c r="C250" s="10" t="s">
        <v>64</v>
      </c>
      <c r="D250" s="10" t="s">
        <v>1517</v>
      </c>
      <c r="E250" s="10" t="s">
        <v>52</v>
      </c>
      <c r="F250" s="10" t="s">
        <v>1307</v>
      </c>
      <c r="G250" s="10" t="s">
        <v>1433</v>
      </c>
      <c r="H250" s="10" t="s">
        <v>1599</v>
      </c>
      <c r="I250" s="10" t="s">
        <v>2090</v>
      </c>
      <c r="J250" s="10" t="s">
        <v>55</v>
      </c>
      <c r="K250" s="10" t="s">
        <v>1596</v>
      </c>
      <c r="L250" s="10" t="s">
        <v>2091</v>
      </c>
      <c r="M250" s="10">
        <v>-5.9502566000000003</v>
      </c>
      <c r="N250" s="10">
        <v>-35.279538199999998</v>
      </c>
      <c r="O250" s="10" t="s">
        <v>63</v>
      </c>
      <c r="P250" s="10" t="s">
        <v>1241</v>
      </c>
      <c r="Q250" s="10">
        <v>-21.67</v>
      </c>
      <c r="R250" s="10">
        <v>133.65</v>
      </c>
      <c r="S250" s="15" t="s">
        <v>1371</v>
      </c>
      <c r="T250" s="10" t="s">
        <v>1243</v>
      </c>
      <c r="U250" s="12">
        <v>45824</v>
      </c>
      <c r="V250" s="11"/>
      <c r="W250" s="11"/>
      <c r="X250" s="11" t="s">
        <v>1372</v>
      </c>
      <c r="Y250" s="11"/>
    </row>
    <row r="251" spans="1:25">
      <c r="A251" s="10" t="s">
        <v>2092</v>
      </c>
      <c r="B251" s="11"/>
      <c r="C251" s="10" t="s">
        <v>64</v>
      </c>
      <c r="D251" s="10" t="s">
        <v>1517</v>
      </c>
      <c r="E251" s="10" t="s">
        <v>52</v>
      </c>
      <c r="F251" s="10" t="s">
        <v>1307</v>
      </c>
      <c r="G251" s="10" t="s">
        <v>1433</v>
      </c>
      <c r="H251" s="10" t="s">
        <v>1599</v>
      </c>
      <c r="I251" s="10" t="s">
        <v>2093</v>
      </c>
      <c r="J251" s="10" t="s">
        <v>55</v>
      </c>
      <c r="K251" s="10" t="s">
        <v>1596</v>
      </c>
      <c r="L251" s="10" t="s">
        <v>2091</v>
      </c>
      <c r="M251" s="10">
        <v>-5.9502290000000002</v>
      </c>
      <c r="N251" s="10">
        <v>-35.279257999999999</v>
      </c>
      <c r="O251" s="10" t="s">
        <v>63</v>
      </c>
      <c r="P251" s="10" t="s">
        <v>1241</v>
      </c>
      <c r="Q251" s="10">
        <v>-20.55</v>
      </c>
      <c r="R251" s="10">
        <v>133.65</v>
      </c>
      <c r="S251" s="15" t="s">
        <v>1371</v>
      </c>
      <c r="T251" s="10" t="s">
        <v>1243</v>
      </c>
      <c r="U251" s="12">
        <v>45824</v>
      </c>
      <c r="V251" s="11"/>
      <c r="W251" s="11"/>
      <c r="X251" s="11" t="s">
        <v>1372</v>
      </c>
      <c r="Y251" s="11"/>
    </row>
    <row r="252" spans="1:25">
      <c r="A252" s="10" t="s">
        <v>2094</v>
      </c>
      <c r="B252" s="11"/>
      <c r="C252" s="10" t="s">
        <v>64</v>
      </c>
      <c r="D252" s="10" t="s">
        <v>1517</v>
      </c>
      <c r="E252" s="10" t="s">
        <v>52</v>
      </c>
      <c r="F252" s="10" t="s">
        <v>1300</v>
      </c>
      <c r="G252" s="10" t="s">
        <v>1312</v>
      </c>
      <c r="H252" s="10" t="s">
        <v>1540</v>
      </c>
      <c r="I252" s="10" t="s">
        <v>2095</v>
      </c>
      <c r="J252" s="10" t="s">
        <v>55</v>
      </c>
      <c r="K252" s="10" t="s">
        <v>1623</v>
      </c>
      <c r="L252" s="10" t="s">
        <v>2096</v>
      </c>
      <c r="M252" s="10">
        <v>-5.9198300000000001</v>
      </c>
      <c r="N252" s="10">
        <v>-35.273099999999999</v>
      </c>
      <c r="O252" s="10" t="s">
        <v>63</v>
      </c>
      <c r="P252" s="10" t="s">
        <v>1241</v>
      </c>
      <c r="Q252" s="10">
        <v>-19.68</v>
      </c>
      <c r="R252" s="10">
        <v>133.65</v>
      </c>
      <c r="S252" s="10" t="s">
        <v>1319</v>
      </c>
      <c r="T252" s="10" t="s">
        <v>1243</v>
      </c>
      <c r="U252" s="12">
        <v>45823</v>
      </c>
      <c r="V252" s="11"/>
      <c r="W252" s="11"/>
      <c r="X252" s="11" t="s">
        <v>1320</v>
      </c>
      <c r="Y252" s="11"/>
    </row>
    <row r="253" spans="1:25">
      <c r="A253" s="10" t="s">
        <v>2097</v>
      </c>
      <c r="B253" s="11"/>
      <c r="C253" s="10" t="s">
        <v>64</v>
      </c>
      <c r="D253" s="10" t="s">
        <v>1517</v>
      </c>
      <c r="E253" s="10" t="s">
        <v>52</v>
      </c>
      <c r="F253" s="10" t="s">
        <v>1307</v>
      </c>
      <c r="G253" s="10" t="s">
        <v>1433</v>
      </c>
      <c r="H253" s="10" t="s">
        <v>1237</v>
      </c>
      <c r="I253" s="10" t="s">
        <v>2098</v>
      </c>
      <c r="J253" s="10" t="s">
        <v>55</v>
      </c>
      <c r="K253" s="10" t="s">
        <v>2054</v>
      </c>
      <c r="L253" s="10" t="s">
        <v>2099</v>
      </c>
      <c r="M253" s="10">
        <v>-5.9512767000000002</v>
      </c>
      <c r="N253" s="10">
        <v>-35.282100800000002</v>
      </c>
      <c r="O253" s="10" t="s">
        <v>63</v>
      </c>
      <c r="P253" s="10" t="s">
        <v>1241</v>
      </c>
      <c r="Q253" s="10">
        <v>-20.94</v>
      </c>
      <c r="R253" s="10">
        <v>133.65</v>
      </c>
      <c r="S253" s="15" t="s">
        <v>1371</v>
      </c>
      <c r="T253" s="10" t="s">
        <v>1243</v>
      </c>
      <c r="U253" s="12">
        <v>45824</v>
      </c>
      <c r="V253" s="11"/>
      <c r="W253" s="11"/>
      <c r="X253" s="11" t="s">
        <v>1372</v>
      </c>
      <c r="Y253" s="11"/>
    </row>
    <row r="254" spans="1:25">
      <c r="A254" s="10" t="s">
        <v>2100</v>
      </c>
      <c r="B254" s="11"/>
      <c r="C254" s="10" t="s">
        <v>64</v>
      </c>
      <c r="D254" s="10" t="s">
        <v>1517</v>
      </c>
      <c r="E254" s="10" t="s">
        <v>52</v>
      </c>
      <c r="F254" s="10" t="s">
        <v>1307</v>
      </c>
      <c r="G254" s="10" t="s">
        <v>1433</v>
      </c>
      <c r="H254" s="10" t="s">
        <v>1557</v>
      </c>
      <c r="I254" s="10" t="s">
        <v>2101</v>
      </c>
      <c r="J254" s="10" t="s">
        <v>55</v>
      </c>
      <c r="K254" s="10" t="s">
        <v>1596</v>
      </c>
      <c r="L254" s="10" t="s">
        <v>2102</v>
      </c>
      <c r="M254" s="10">
        <v>-5.950761</v>
      </c>
      <c r="N254" s="10">
        <v>-35.280546999999999</v>
      </c>
      <c r="O254" s="10" t="s">
        <v>63</v>
      </c>
      <c r="P254" s="10" t="s">
        <v>1241</v>
      </c>
      <c r="Q254" s="10">
        <v>-19.809999999999999</v>
      </c>
      <c r="R254" s="10">
        <v>133.65</v>
      </c>
      <c r="S254" s="15" t="s">
        <v>1371</v>
      </c>
      <c r="T254" s="10" t="s">
        <v>1243</v>
      </c>
      <c r="U254" s="12">
        <v>45824</v>
      </c>
      <c r="V254" s="11"/>
      <c r="W254" s="11"/>
      <c r="X254" s="11" t="s">
        <v>1372</v>
      </c>
      <c r="Y254" s="11"/>
    </row>
    <row r="255" spans="1:25">
      <c r="A255" s="10" t="s">
        <v>2103</v>
      </c>
      <c r="B255" s="11"/>
      <c r="C255" s="10" t="s">
        <v>64</v>
      </c>
      <c r="D255" s="10" t="s">
        <v>1517</v>
      </c>
      <c r="E255" s="10" t="s">
        <v>52</v>
      </c>
      <c r="F255" s="10" t="s">
        <v>1307</v>
      </c>
      <c r="G255" s="10" t="s">
        <v>1433</v>
      </c>
      <c r="H255" s="10" t="s">
        <v>1575</v>
      </c>
      <c r="I255" s="10" t="s">
        <v>2104</v>
      </c>
      <c r="J255" s="10" t="s">
        <v>55</v>
      </c>
      <c r="K255" s="10" t="s">
        <v>1596</v>
      </c>
      <c r="L255" s="10" t="s">
        <v>2105</v>
      </c>
      <c r="M255" s="10">
        <v>-5.9486955000000004</v>
      </c>
      <c r="N255" s="10">
        <v>-35.2852727</v>
      </c>
      <c r="O255" s="10" t="s">
        <v>63</v>
      </c>
      <c r="P255" s="10" t="s">
        <v>1241</v>
      </c>
      <c r="Q255" s="10">
        <v>-20.69</v>
      </c>
      <c r="R255" s="10">
        <v>133.65</v>
      </c>
      <c r="S255" s="15" t="s">
        <v>1371</v>
      </c>
      <c r="T255" s="10" t="s">
        <v>1243</v>
      </c>
      <c r="U255" s="12">
        <v>45824</v>
      </c>
      <c r="V255" s="11"/>
      <c r="W255" s="11"/>
      <c r="X255" s="11" t="s">
        <v>1372</v>
      </c>
      <c r="Y255" s="11"/>
    </row>
    <row r="256" spans="1:25">
      <c r="A256" s="10" t="s">
        <v>2106</v>
      </c>
      <c r="B256" s="11"/>
      <c r="C256" s="10" t="s">
        <v>64</v>
      </c>
      <c r="D256" s="10" t="s">
        <v>1517</v>
      </c>
      <c r="E256" s="10" t="s">
        <v>52</v>
      </c>
      <c r="F256" s="10" t="s">
        <v>1307</v>
      </c>
      <c r="G256" s="10" t="s">
        <v>1433</v>
      </c>
      <c r="H256" s="10" t="s">
        <v>1578</v>
      </c>
      <c r="I256" s="10" t="s">
        <v>2107</v>
      </c>
      <c r="J256" s="10" t="s">
        <v>55</v>
      </c>
      <c r="K256" s="10" t="s">
        <v>1596</v>
      </c>
      <c r="L256" s="10" t="s">
        <v>2108</v>
      </c>
      <c r="M256" s="10">
        <v>-5.9446833000000003</v>
      </c>
      <c r="N256" s="10">
        <v>-35.284751399999998</v>
      </c>
      <c r="O256" s="10" t="s">
        <v>63</v>
      </c>
      <c r="P256" s="10" t="s">
        <v>1241</v>
      </c>
      <c r="Q256" s="10">
        <v>-20.45</v>
      </c>
      <c r="R256" s="10">
        <v>133.65</v>
      </c>
      <c r="S256" s="15" t="s">
        <v>1371</v>
      </c>
      <c r="T256" s="10" t="s">
        <v>1243</v>
      </c>
      <c r="U256" s="12">
        <v>45824</v>
      </c>
      <c r="V256" s="11"/>
      <c r="W256" s="11"/>
      <c r="X256" s="11" t="s">
        <v>1372</v>
      </c>
      <c r="Y256" s="11"/>
    </row>
    <row r="257" spans="1:25">
      <c r="A257" s="10" t="s">
        <v>2109</v>
      </c>
      <c r="B257" s="11"/>
      <c r="C257" s="10" t="s">
        <v>64</v>
      </c>
      <c r="D257" s="10" t="s">
        <v>1517</v>
      </c>
      <c r="E257" s="10" t="s">
        <v>52</v>
      </c>
      <c r="F257" s="10" t="s">
        <v>1307</v>
      </c>
      <c r="G257" s="10" t="s">
        <v>1433</v>
      </c>
      <c r="H257" s="10" t="s">
        <v>1578</v>
      </c>
      <c r="I257" s="10" t="s">
        <v>2110</v>
      </c>
      <c r="J257" s="10" t="s">
        <v>55</v>
      </c>
      <c r="K257" s="10" t="s">
        <v>1596</v>
      </c>
      <c r="L257" s="10" t="s">
        <v>2111</v>
      </c>
      <c r="M257" s="10">
        <v>-5.9435552999999999</v>
      </c>
      <c r="N257" s="10">
        <v>-35.284511600000002</v>
      </c>
      <c r="O257" s="10" t="s">
        <v>63</v>
      </c>
      <c r="P257" s="10" t="s">
        <v>1241</v>
      </c>
      <c r="Q257" s="10">
        <v>-20.57</v>
      </c>
      <c r="R257" s="10">
        <v>133.65</v>
      </c>
      <c r="S257" s="15" t="s">
        <v>1371</v>
      </c>
      <c r="T257" s="10" t="s">
        <v>1243</v>
      </c>
      <c r="U257" s="12">
        <v>45824</v>
      </c>
      <c r="V257" s="11"/>
      <c r="W257" s="11"/>
      <c r="X257" s="11" t="s">
        <v>1372</v>
      </c>
      <c r="Y257" s="11"/>
    </row>
    <row r="258" spans="1:25">
      <c r="A258" s="10" t="s">
        <v>2112</v>
      </c>
      <c r="B258" s="11"/>
      <c r="C258" s="10" t="s">
        <v>64</v>
      </c>
      <c r="D258" s="10" t="s">
        <v>1517</v>
      </c>
      <c r="E258" s="10" t="s">
        <v>52</v>
      </c>
      <c r="F258" s="10" t="s">
        <v>1307</v>
      </c>
      <c r="G258" s="10" t="s">
        <v>1433</v>
      </c>
      <c r="H258" s="10" t="s">
        <v>1252</v>
      </c>
      <c r="I258" s="10" t="s">
        <v>2113</v>
      </c>
      <c r="J258" s="10" t="s">
        <v>55</v>
      </c>
      <c r="K258" s="10" t="s">
        <v>1596</v>
      </c>
      <c r="L258" s="10" t="s">
        <v>2114</v>
      </c>
      <c r="M258" s="10">
        <v>-5.9428492999999998</v>
      </c>
      <c r="N258" s="10">
        <v>-35.285028599999997</v>
      </c>
      <c r="O258" s="10" t="s">
        <v>63</v>
      </c>
      <c r="P258" s="10" t="s">
        <v>1241</v>
      </c>
      <c r="Q258" s="10">
        <v>-21.15</v>
      </c>
      <c r="R258" s="10">
        <v>133.65</v>
      </c>
      <c r="S258" s="15" t="s">
        <v>1371</v>
      </c>
      <c r="T258" s="10" t="s">
        <v>1243</v>
      </c>
      <c r="U258" s="12">
        <v>45824</v>
      </c>
      <c r="V258" s="11"/>
      <c r="W258" s="11"/>
      <c r="X258" s="11" t="s">
        <v>1372</v>
      </c>
      <c r="Y258" s="11"/>
    </row>
    <row r="259" spans="1:25">
      <c r="A259" s="10" t="s">
        <v>2115</v>
      </c>
      <c r="B259" s="11"/>
      <c r="C259" s="10" t="s">
        <v>64</v>
      </c>
      <c r="D259" s="10" t="s">
        <v>1517</v>
      </c>
      <c r="E259" s="10" t="s">
        <v>52</v>
      </c>
      <c r="F259" s="10" t="s">
        <v>1300</v>
      </c>
      <c r="G259" s="10" t="s">
        <v>1308</v>
      </c>
      <c r="H259" s="10" t="s">
        <v>1262</v>
      </c>
      <c r="I259" s="10" t="s">
        <v>2116</v>
      </c>
      <c r="J259" s="10" t="s">
        <v>55</v>
      </c>
      <c r="K259" s="10" t="s">
        <v>2069</v>
      </c>
      <c r="L259" s="10" t="s">
        <v>2117</v>
      </c>
      <c r="M259" s="10">
        <v>-5.9258462999999999</v>
      </c>
      <c r="N259" s="10">
        <v>-35.269038999999999</v>
      </c>
      <c r="O259" s="10" t="s">
        <v>63</v>
      </c>
      <c r="P259" s="10" t="s">
        <v>1241</v>
      </c>
      <c r="Q259" s="10">
        <v>-20.2</v>
      </c>
      <c r="R259" s="10">
        <v>133.65</v>
      </c>
      <c r="S259" s="10" t="s">
        <v>1319</v>
      </c>
      <c r="T259" s="10" t="s">
        <v>1243</v>
      </c>
      <c r="U259" s="12">
        <v>45822</v>
      </c>
      <c r="V259" s="11"/>
      <c r="W259" s="11"/>
      <c r="X259" s="11" t="s">
        <v>1320</v>
      </c>
      <c r="Y259" s="11"/>
    </row>
    <row r="260" spans="1:25">
      <c r="A260" s="10" t="s">
        <v>2118</v>
      </c>
      <c r="B260" s="11"/>
      <c r="C260" s="10" t="s">
        <v>64</v>
      </c>
      <c r="D260" s="10" t="s">
        <v>1517</v>
      </c>
      <c r="E260" s="10" t="s">
        <v>52</v>
      </c>
      <c r="F260" s="10" t="s">
        <v>1300</v>
      </c>
      <c r="G260" s="10" t="s">
        <v>1312</v>
      </c>
      <c r="H260" s="10" t="s">
        <v>1237</v>
      </c>
      <c r="I260" s="10" t="s">
        <v>2119</v>
      </c>
      <c r="J260" s="10" t="s">
        <v>55</v>
      </c>
      <c r="K260" s="10" t="s">
        <v>2120</v>
      </c>
      <c r="L260" s="10" t="s">
        <v>2121</v>
      </c>
      <c r="M260" s="10">
        <v>-5.9217700000000004</v>
      </c>
      <c r="N260" s="10">
        <v>-35.2744</v>
      </c>
      <c r="O260" s="10" t="s">
        <v>63</v>
      </c>
      <c r="P260" s="10" t="s">
        <v>1241</v>
      </c>
      <c r="Q260" s="10">
        <v>-19.190000000000001</v>
      </c>
      <c r="R260" s="10">
        <v>133.65</v>
      </c>
      <c r="S260" s="10" t="s">
        <v>1319</v>
      </c>
      <c r="T260" s="10" t="s">
        <v>1243</v>
      </c>
      <c r="U260" s="12">
        <v>45823</v>
      </c>
      <c r="V260" s="11"/>
      <c r="W260" s="11"/>
      <c r="X260" s="11" t="s">
        <v>1320</v>
      </c>
      <c r="Y260" s="11"/>
    </row>
    <row r="261" spans="1:25">
      <c r="A261" s="10" t="s">
        <v>2122</v>
      </c>
      <c r="B261" s="11"/>
      <c r="C261" s="10" t="s">
        <v>64</v>
      </c>
      <c r="D261" s="10" t="s">
        <v>1517</v>
      </c>
      <c r="E261" s="10" t="s">
        <v>52</v>
      </c>
      <c r="F261" s="10" t="s">
        <v>1300</v>
      </c>
      <c r="G261" s="10" t="s">
        <v>1312</v>
      </c>
      <c r="H261" s="10" t="s">
        <v>1237</v>
      </c>
      <c r="I261" s="10" t="s">
        <v>2123</v>
      </c>
      <c r="J261" s="10" t="s">
        <v>55</v>
      </c>
      <c r="K261" s="10" t="s">
        <v>2120</v>
      </c>
      <c r="L261" s="10" t="s">
        <v>2124</v>
      </c>
      <c r="M261" s="10">
        <v>-5.9275500000000001</v>
      </c>
      <c r="N261" s="10">
        <v>-35.273800000000001</v>
      </c>
      <c r="O261" s="10" t="s">
        <v>63</v>
      </c>
      <c r="P261" s="10" t="s">
        <v>1241</v>
      </c>
      <c r="Q261" s="10">
        <v>-19.38</v>
      </c>
      <c r="R261" s="10">
        <v>133.65</v>
      </c>
      <c r="S261" s="10" t="s">
        <v>1319</v>
      </c>
      <c r="T261" s="10" t="s">
        <v>1243</v>
      </c>
      <c r="U261" s="12">
        <v>45824</v>
      </c>
      <c r="V261" s="11"/>
      <c r="W261" s="11"/>
      <c r="X261" s="11" t="s">
        <v>1320</v>
      </c>
      <c r="Y261" s="11"/>
    </row>
    <row r="262" spans="1:25">
      <c r="A262" s="10" t="s">
        <v>2125</v>
      </c>
      <c r="B262" s="11"/>
      <c r="C262" s="10" t="s">
        <v>64</v>
      </c>
      <c r="D262" s="10" t="s">
        <v>1517</v>
      </c>
      <c r="E262" s="10" t="s">
        <v>52</v>
      </c>
      <c r="F262" s="10" t="s">
        <v>1300</v>
      </c>
      <c r="G262" s="10" t="s">
        <v>1312</v>
      </c>
      <c r="H262" s="10" t="s">
        <v>1639</v>
      </c>
      <c r="I262" s="10" t="s">
        <v>2126</v>
      </c>
      <c r="J262" s="10" t="s">
        <v>55</v>
      </c>
      <c r="K262" s="10" t="s">
        <v>2127</v>
      </c>
      <c r="L262" s="10" t="s">
        <v>2128</v>
      </c>
      <c r="M262" s="10">
        <v>-5.9284810999999999</v>
      </c>
      <c r="N262" s="10">
        <v>-35.257102500000002</v>
      </c>
      <c r="O262" s="10" t="s">
        <v>63</v>
      </c>
      <c r="P262" s="10" t="s">
        <v>1241</v>
      </c>
      <c r="Q262" s="10">
        <v>-19.96</v>
      </c>
      <c r="R262" s="10">
        <v>133.65</v>
      </c>
      <c r="S262" s="10" t="s">
        <v>1319</v>
      </c>
      <c r="T262" s="10" t="s">
        <v>1243</v>
      </c>
      <c r="U262" s="12">
        <v>45824</v>
      </c>
      <c r="V262" s="11"/>
      <c r="W262" s="11"/>
      <c r="X262" s="11" t="s">
        <v>1320</v>
      </c>
      <c r="Y262" s="11"/>
    </row>
    <row r="263" spans="1:25">
      <c r="A263" s="10" t="s">
        <v>2129</v>
      </c>
      <c r="B263" s="11"/>
      <c r="C263" s="10" t="s">
        <v>64</v>
      </c>
      <c r="D263" s="10" t="s">
        <v>1517</v>
      </c>
      <c r="E263" s="10" t="s">
        <v>52</v>
      </c>
      <c r="F263" s="10" t="s">
        <v>1300</v>
      </c>
      <c r="G263" s="10" t="s">
        <v>1236</v>
      </c>
      <c r="H263" s="10" t="s">
        <v>1262</v>
      </c>
      <c r="I263" s="10" t="s">
        <v>2130</v>
      </c>
      <c r="J263" s="10" t="s">
        <v>55</v>
      </c>
      <c r="K263" s="10" t="s">
        <v>2127</v>
      </c>
      <c r="L263" s="10" t="s">
        <v>2128</v>
      </c>
      <c r="M263" s="10">
        <v>-5.9295358</v>
      </c>
      <c r="N263" s="10">
        <v>-35.257154900000003</v>
      </c>
      <c r="O263" s="10" t="s">
        <v>63</v>
      </c>
      <c r="P263" s="10" t="s">
        <v>1241</v>
      </c>
      <c r="Q263" s="10">
        <v>-22.01</v>
      </c>
      <c r="R263" s="10">
        <v>133.65</v>
      </c>
      <c r="S263" s="10" t="s">
        <v>1319</v>
      </c>
      <c r="T263" s="10" t="s">
        <v>1243</v>
      </c>
      <c r="U263" s="12">
        <v>45824</v>
      </c>
      <c r="V263" s="11"/>
      <c r="W263" s="11"/>
      <c r="X263" s="11" t="s">
        <v>1320</v>
      </c>
      <c r="Y263" s="11"/>
    </row>
    <row r="264" spans="1:25">
      <c r="A264" s="10" t="s">
        <v>2131</v>
      </c>
      <c r="B264" s="11"/>
      <c r="C264" s="10" t="s">
        <v>64</v>
      </c>
      <c r="D264" s="10" t="s">
        <v>1517</v>
      </c>
      <c r="E264" s="10" t="s">
        <v>52</v>
      </c>
      <c r="F264" s="10" t="s">
        <v>1300</v>
      </c>
      <c r="G264" s="10" t="s">
        <v>1308</v>
      </c>
      <c r="H264" s="10" t="s">
        <v>1540</v>
      </c>
      <c r="I264" s="10" t="s">
        <v>2132</v>
      </c>
      <c r="J264" s="10" t="s">
        <v>55</v>
      </c>
      <c r="K264" s="10" t="s">
        <v>2069</v>
      </c>
      <c r="L264" s="10" t="s">
        <v>2133</v>
      </c>
      <c r="M264" s="10">
        <v>-5.9260644999999998</v>
      </c>
      <c r="N264" s="10">
        <v>-35.267485700000002</v>
      </c>
      <c r="O264" s="10" t="s">
        <v>63</v>
      </c>
      <c r="P264" s="10" t="s">
        <v>1241</v>
      </c>
      <c r="Q264" s="10">
        <v>-19.66</v>
      </c>
      <c r="R264" s="10">
        <v>133.65</v>
      </c>
      <c r="S264" s="10" t="s">
        <v>1319</v>
      </c>
      <c r="T264" s="10" t="s">
        <v>1243</v>
      </c>
      <c r="U264" s="12">
        <v>45822</v>
      </c>
      <c r="V264" s="11"/>
      <c r="W264" s="11"/>
      <c r="X264" s="11" t="s">
        <v>1320</v>
      </c>
      <c r="Y264" s="11"/>
    </row>
    <row r="265" spans="1:25">
      <c r="A265" s="10" t="s">
        <v>2134</v>
      </c>
      <c r="B265" s="11"/>
      <c r="C265" s="10" t="s">
        <v>64</v>
      </c>
      <c r="D265" s="10" t="s">
        <v>1517</v>
      </c>
      <c r="E265" s="10" t="s">
        <v>52</v>
      </c>
      <c r="F265" s="10" t="s">
        <v>1300</v>
      </c>
      <c r="G265" s="10" t="s">
        <v>1236</v>
      </c>
      <c r="H265" s="10" t="s">
        <v>1605</v>
      </c>
      <c r="I265" s="10" t="s">
        <v>2135</v>
      </c>
      <c r="J265" s="10" t="s">
        <v>55</v>
      </c>
      <c r="K265" s="10" t="s">
        <v>2120</v>
      </c>
      <c r="L265" s="10" t="s">
        <v>2136</v>
      </c>
      <c r="M265" s="10">
        <v>-5.9248250750000002</v>
      </c>
      <c r="N265" s="10">
        <v>-35.278121939999998</v>
      </c>
      <c r="O265" s="10" t="s">
        <v>63</v>
      </c>
      <c r="P265" s="10" t="s">
        <v>1241</v>
      </c>
      <c r="Q265" s="10">
        <v>-21.96</v>
      </c>
      <c r="R265" s="10">
        <v>133.65</v>
      </c>
      <c r="S265" s="10" t="s">
        <v>1319</v>
      </c>
      <c r="T265" s="10" t="s">
        <v>1243</v>
      </c>
      <c r="U265" s="12">
        <v>45823</v>
      </c>
      <c r="V265" s="11"/>
      <c r="W265" s="11"/>
      <c r="X265" s="11" t="s">
        <v>1320</v>
      </c>
      <c r="Y265" s="11"/>
    </row>
    <row r="266" spans="1:25">
      <c r="A266" s="10" t="s">
        <v>2137</v>
      </c>
      <c r="B266" s="11"/>
      <c r="C266" s="10" t="s">
        <v>64</v>
      </c>
      <c r="D266" s="10" t="s">
        <v>1517</v>
      </c>
      <c r="E266" s="10" t="s">
        <v>52</v>
      </c>
      <c r="F266" s="10" t="s">
        <v>1300</v>
      </c>
      <c r="G266" s="10" t="s">
        <v>1236</v>
      </c>
      <c r="H266" s="10" t="s">
        <v>1616</v>
      </c>
      <c r="I266" s="10" t="s">
        <v>2138</v>
      </c>
      <c r="J266" s="10" t="s">
        <v>55</v>
      </c>
      <c r="K266" s="10" t="s">
        <v>2120</v>
      </c>
      <c r="L266" s="10" t="s">
        <v>2139</v>
      </c>
      <c r="M266" s="10">
        <v>-5.9253476999999997</v>
      </c>
      <c r="N266" s="10">
        <v>-35.278424600000001</v>
      </c>
      <c r="O266" s="10" t="s">
        <v>63</v>
      </c>
      <c r="P266" s="10" t="s">
        <v>1241</v>
      </c>
      <c r="Q266" s="10">
        <v>-19.14</v>
      </c>
      <c r="R266" s="10">
        <v>133.65</v>
      </c>
      <c r="S266" s="10" t="s">
        <v>1319</v>
      </c>
      <c r="T266" s="10" t="s">
        <v>1243</v>
      </c>
      <c r="U266" s="12">
        <v>45823</v>
      </c>
      <c r="V266" s="11"/>
      <c r="W266" s="11"/>
      <c r="X266" s="11" t="s">
        <v>1320</v>
      </c>
      <c r="Y266" s="11"/>
    </row>
    <row r="267" spans="1:25">
      <c r="A267" s="10" t="s">
        <v>2140</v>
      </c>
      <c r="B267" s="11"/>
      <c r="C267" s="10" t="s">
        <v>64</v>
      </c>
      <c r="D267" s="10" t="s">
        <v>1517</v>
      </c>
      <c r="E267" s="10" t="s">
        <v>52</v>
      </c>
      <c r="F267" s="10" t="s">
        <v>1300</v>
      </c>
      <c r="G267" s="10" t="s">
        <v>1236</v>
      </c>
      <c r="H267" s="10" t="s">
        <v>1237</v>
      </c>
      <c r="I267" s="10" t="s">
        <v>2141</v>
      </c>
      <c r="J267" s="10" t="s">
        <v>55</v>
      </c>
      <c r="K267" s="10" t="s">
        <v>2120</v>
      </c>
      <c r="L267" s="10" t="s">
        <v>2142</v>
      </c>
      <c r="M267" s="10">
        <v>-5.9262639000000004</v>
      </c>
      <c r="N267" s="10">
        <v>-35.278923399999996</v>
      </c>
      <c r="O267" s="10" t="s">
        <v>63</v>
      </c>
      <c r="P267" s="10" t="s">
        <v>1241</v>
      </c>
      <c r="Q267" s="10">
        <v>-20.86</v>
      </c>
      <c r="R267" s="10">
        <v>133.65</v>
      </c>
      <c r="S267" s="10" t="s">
        <v>1319</v>
      </c>
      <c r="T267" s="10" t="s">
        <v>1243</v>
      </c>
      <c r="U267" s="12">
        <v>45823</v>
      </c>
      <c r="V267" s="11"/>
      <c r="W267" s="11"/>
      <c r="X267" s="11" t="s">
        <v>1320</v>
      </c>
      <c r="Y267" s="11"/>
    </row>
    <row r="268" spans="1:25">
      <c r="A268" s="10" t="s">
        <v>2143</v>
      </c>
      <c r="B268" s="11"/>
      <c r="C268" s="10" t="s">
        <v>64</v>
      </c>
      <c r="D268" s="10" t="s">
        <v>1517</v>
      </c>
      <c r="E268" s="10" t="s">
        <v>52</v>
      </c>
      <c r="F268" s="10" t="s">
        <v>1300</v>
      </c>
      <c r="G268" s="10" t="s">
        <v>1236</v>
      </c>
      <c r="H268" s="10" t="s">
        <v>1557</v>
      </c>
      <c r="I268" s="10" t="s">
        <v>2144</v>
      </c>
      <c r="J268" s="10" t="s">
        <v>55</v>
      </c>
      <c r="K268" s="10" t="s">
        <v>2120</v>
      </c>
      <c r="L268" s="10" t="s">
        <v>2136</v>
      </c>
      <c r="M268" s="10">
        <v>-5.9249048999999996</v>
      </c>
      <c r="N268" s="10">
        <v>-35.278875999999997</v>
      </c>
      <c r="O268" s="10" t="s">
        <v>63</v>
      </c>
      <c r="P268" s="10" t="s">
        <v>1241</v>
      </c>
      <c r="Q268" s="10">
        <v>-19</v>
      </c>
      <c r="R268" s="10">
        <v>133.65</v>
      </c>
      <c r="S268" s="10" t="s">
        <v>1319</v>
      </c>
      <c r="T268" s="10" t="s">
        <v>1243</v>
      </c>
      <c r="U268" s="12">
        <v>45823</v>
      </c>
      <c r="V268" s="11"/>
      <c r="W268" s="11"/>
      <c r="X268" s="11" t="s">
        <v>1320</v>
      </c>
      <c r="Y268" s="11"/>
    </row>
    <row r="269" spans="1:25">
      <c r="A269" s="10" t="s">
        <v>2145</v>
      </c>
      <c r="B269" s="11"/>
      <c r="C269" s="10" t="s">
        <v>64</v>
      </c>
      <c r="D269" s="10" t="s">
        <v>1517</v>
      </c>
      <c r="E269" s="10" t="s">
        <v>52</v>
      </c>
      <c r="F269" s="10" t="s">
        <v>1300</v>
      </c>
      <c r="G269" s="10" t="s">
        <v>1236</v>
      </c>
      <c r="H269" s="10" t="s">
        <v>1639</v>
      </c>
      <c r="I269" s="10" t="s">
        <v>2146</v>
      </c>
      <c r="J269" s="10" t="s">
        <v>55</v>
      </c>
      <c r="K269" s="10" t="s">
        <v>2147</v>
      </c>
      <c r="L269" s="10" t="s">
        <v>2148</v>
      </c>
      <c r="M269" s="10">
        <v>-5.9329235200000001</v>
      </c>
      <c r="N269" s="10">
        <v>-35.279942069999997</v>
      </c>
      <c r="O269" s="10" t="s">
        <v>63</v>
      </c>
      <c r="P269" s="10" t="s">
        <v>1241</v>
      </c>
      <c r="Q269" s="10">
        <v>-20.12</v>
      </c>
      <c r="R269" s="10">
        <v>133.65</v>
      </c>
      <c r="S269" s="10" t="s">
        <v>1319</v>
      </c>
      <c r="T269" s="10" t="s">
        <v>1243</v>
      </c>
      <c r="U269" s="12">
        <v>45824</v>
      </c>
      <c r="V269" s="11"/>
      <c r="W269" s="11"/>
      <c r="X269" s="11" t="s">
        <v>1320</v>
      </c>
      <c r="Y269" s="11"/>
    </row>
    <row r="270" spans="1:25">
      <c r="A270" s="10" t="s">
        <v>2149</v>
      </c>
      <c r="B270" s="11"/>
      <c r="C270" s="10" t="s">
        <v>64</v>
      </c>
      <c r="D270" s="10" t="s">
        <v>1517</v>
      </c>
      <c r="E270" s="10" t="s">
        <v>52</v>
      </c>
      <c r="F270" s="10" t="s">
        <v>1300</v>
      </c>
      <c r="G270" s="10" t="s">
        <v>1236</v>
      </c>
      <c r="H270" s="10" t="s">
        <v>1639</v>
      </c>
      <c r="I270" s="10" t="s">
        <v>2150</v>
      </c>
      <c r="J270" s="10" t="s">
        <v>55</v>
      </c>
      <c r="K270" s="10" t="s">
        <v>2147</v>
      </c>
      <c r="L270" s="10" t="s">
        <v>2151</v>
      </c>
      <c r="M270" s="10">
        <v>-5.9329121999999996</v>
      </c>
      <c r="N270" s="10">
        <v>-35.281308000000003</v>
      </c>
      <c r="O270" s="10" t="s">
        <v>63</v>
      </c>
      <c r="P270" s="10" t="s">
        <v>1241</v>
      </c>
      <c r="Q270" s="10">
        <v>-20.54</v>
      </c>
      <c r="R270" s="10">
        <v>133.65</v>
      </c>
      <c r="S270" s="10" t="s">
        <v>1319</v>
      </c>
      <c r="T270" s="10" t="s">
        <v>1243</v>
      </c>
      <c r="U270" s="12">
        <v>45824</v>
      </c>
      <c r="V270" s="11"/>
      <c r="W270" s="11"/>
      <c r="X270" s="11" t="s">
        <v>1320</v>
      </c>
      <c r="Y270" s="11"/>
    </row>
    <row r="271" spans="1:25">
      <c r="A271" s="10" t="s">
        <v>2152</v>
      </c>
      <c r="B271" s="11"/>
      <c r="C271" s="10" t="s">
        <v>64</v>
      </c>
      <c r="D271" s="10" t="s">
        <v>1517</v>
      </c>
      <c r="E271" s="10" t="s">
        <v>52</v>
      </c>
      <c r="F271" s="10" t="s">
        <v>1300</v>
      </c>
      <c r="G271" s="10" t="s">
        <v>1308</v>
      </c>
      <c r="H271" s="10" t="s">
        <v>1599</v>
      </c>
      <c r="I271" s="10" t="s">
        <v>2153</v>
      </c>
      <c r="J271" s="10" t="s">
        <v>55</v>
      </c>
      <c r="K271" s="10" t="s">
        <v>2069</v>
      </c>
      <c r="L271" s="10" t="s">
        <v>2154</v>
      </c>
      <c r="M271" s="10">
        <v>-5.9244611000000003</v>
      </c>
      <c r="N271" s="10">
        <v>-35.268859800000001</v>
      </c>
      <c r="O271" s="10" t="s">
        <v>63</v>
      </c>
      <c r="P271" s="10" t="s">
        <v>1241</v>
      </c>
      <c r="Q271" s="10">
        <v>-19.45</v>
      </c>
      <c r="R271" s="10">
        <v>133.65</v>
      </c>
      <c r="S271" s="10" t="s">
        <v>1319</v>
      </c>
      <c r="T271" s="10" t="s">
        <v>1243</v>
      </c>
      <c r="U271" s="12">
        <v>45822</v>
      </c>
      <c r="V271" s="11"/>
      <c r="W271" s="11"/>
      <c r="X271" s="11" t="s">
        <v>1320</v>
      </c>
      <c r="Y271" s="11"/>
    </row>
    <row r="272" spans="1:25">
      <c r="A272" s="10" t="s">
        <v>2155</v>
      </c>
      <c r="B272" s="11"/>
      <c r="C272" s="10" t="s">
        <v>64</v>
      </c>
      <c r="D272" s="10" t="s">
        <v>1517</v>
      </c>
      <c r="E272" s="10" t="s">
        <v>52</v>
      </c>
      <c r="F272" s="10" t="s">
        <v>1300</v>
      </c>
      <c r="G272" s="10" t="s">
        <v>1236</v>
      </c>
      <c r="H272" s="10" t="s">
        <v>1653</v>
      </c>
      <c r="I272" s="10" t="s">
        <v>2156</v>
      </c>
      <c r="J272" s="10" t="s">
        <v>55</v>
      </c>
      <c r="K272" s="10" t="s">
        <v>2147</v>
      </c>
      <c r="L272" s="10" t="s">
        <v>2157</v>
      </c>
      <c r="M272" s="10">
        <v>-5.9304882000000001</v>
      </c>
      <c r="N272" s="10">
        <v>-35.275621200000003</v>
      </c>
      <c r="O272" s="10" t="s">
        <v>63</v>
      </c>
      <c r="P272" s="10" t="s">
        <v>1241</v>
      </c>
      <c r="Q272" s="10">
        <v>-19.66</v>
      </c>
      <c r="R272" s="10">
        <v>133.65</v>
      </c>
      <c r="S272" s="10" t="s">
        <v>1319</v>
      </c>
      <c r="T272" s="10" t="s">
        <v>1243</v>
      </c>
      <c r="U272" s="12">
        <v>45824</v>
      </c>
      <c r="V272" s="11"/>
      <c r="W272" s="11"/>
      <c r="X272" s="11" t="s">
        <v>1320</v>
      </c>
      <c r="Y272" s="11"/>
    </row>
    <row r="273" spans="1:25">
      <c r="A273" s="10" t="s">
        <v>2158</v>
      </c>
      <c r="B273" s="11"/>
      <c r="C273" s="10" t="s">
        <v>64</v>
      </c>
      <c r="D273" s="10" t="s">
        <v>1517</v>
      </c>
      <c r="E273" s="10" t="s">
        <v>52</v>
      </c>
      <c r="F273" s="10" t="s">
        <v>1300</v>
      </c>
      <c r="G273" s="10" t="s">
        <v>1391</v>
      </c>
      <c r="H273" s="10" t="s">
        <v>1599</v>
      </c>
      <c r="I273" s="10" t="s">
        <v>2159</v>
      </c>
      <c r="J273" s="10" t="s">
        <v>55</v>
      </c>
      <c r="K273" s="10" t="s">
        <v>2147</v>
      </c>
      <c r="L273" s="10" t="s">
        <v>2160</v>
      </c>
      <c r="M273" s="10">
        <v>-5.9316784</v>
      </c>
      <c r="N273" s="10">
        <v>-35.274706000000002</v>
      </c>
      <c r="O273" s="10" t="s">
        <v>63</v>
      </c>
      <c r="P273" s="10" t="s">
        <v>1241</v>
      </c>
      <c r="Q273" s="10">
        <v>-19.43</v>
      </c>
      <c r="R273" s="10">
        <v>133.65</v>
      </c>
      <c r="S273" s="10" t="s">
        <v>1319</v>
      </c>
      <c r="T273" s="10" t="s">
        <v>1243</v>
      </c>
      <c r="U273" s="12">
        <v>45824</v>
      </c>
      <c r="V273" s="11"/>
      <c r="W273" s="11"/>
      <c r="X273" s="11" t="s">
        <v>1320</v>
      </c>
      <c r="Y273" s="11"/>
    </row>
    <row r="274" spans="1:25">
      <c r="A274" s="10" t="s">
        <v>2161</v>
      </c>
      <c r="B274" s="11"/>
      <c r="C274" s="10" t="s">
        <v>64</v>
      </c>
      <c r="D274" s="10" t="s">
        <v>1517</v>
      </c>
      <c r="E274" s="10" t="s">
        <v>52</v>
      </c>
      <c r="F274" s="10" t="s">
        <v>1300</v>
      </c>
      <c r="G274" s="10" t="s">
        <v>1391</v>
      </c>
      <c r="H274" s="10" t="s">
        <v>1605</v>
      </c>
      <c r="I274" s="10" t="s">
        <v>2162</v>
      </c>
      <c r="J274" s="10" t="s">
        <v>55</v>
      </c>
      <c r="K274" s="10" t="s">
        <v>2147</v>
      </c>
      <c r="L274" s="10" t="s">
        <v>2160</v>
      </c>
      <c r="M274" s="10">
        <v>-5.9307116999999998</v>
      </c>
      <c r="N274" s="10">
        <v>-35.272885199999997</v>
      </c>
      <c r="O274" s="10" t="s">
        <v>63</v>
      </c>
      <c r="P274" s="10" t="s">
        <v>1241</v>
      </c>
      <c r="Q274" s="10">
        <v>-19.7</v>
      </c>
      <c r="R274" s="10">
        <v>133.65</v>
      </c>
      <c r="S274" s="10" t="s">
        <v>1319</v>
      </c>
      <c r="T274" s="10" t="s">
        <v>1243</v>
      </c>
      <c r="U274" s="12">
        <v>45825</v>
      </c>
      <c r="V274" s="11"/>
      <c r="W274" s="11"/>
      <c r="X274" s="11" t="s">
        <v>1320</v>
      </c>
      <c r="Y274" s="11"/>
    </row>
    <row r="275" spans="1:25">
      <c r="A275" s="10" t="s">
        <v>2163</v>
      </c>
      <c r="B275" s="11"/>
      <c r="C275" s="10" t="s">
        <v>64</v>
      </c>
      <c r="D275" s="10" t="s">
        <v>1517</v>
      </c>
      <c r="E275" s="10" t="s">
        <v>52</v>
      </c>
      <c r="F275" s="10" t="s">
        <v>1300</v>
      </c>
      <c r="G275" s="10" t="s">
        <v>1391</v>
      </c>
      <c r="H275" s="10" t="s">
        <v>1616</v>
      </c>
      <c r="I275" s="10" t="s">
        <v>2164</v>
      </c>
      <c r="J275" s="10" t="s">
        <v>55</v>
      </c>
      <c r="K275" s="10" t="s">
        <v>2120</v>
      </c>
      <c r="L275" s="10" t="s">
        <v>2124</v>
      </c>
      <c r="M275" s="10">
        <v>-5.9273363999999997</v>
      </c>
      <c r="N275" s="10">
        <v>-35.273010200000002</v>
      </c>
      <c r="O275" s="10" t="s">
        <v>63</v>
      </c>
      <c r="P275" s="10" t="s">
        <v>1241</v>
      </c>
      <c r="Q275" s="10">
        <v>-19.03</v>
      </c>
      <c r="R275" s="10">
        <v>133.65</v>
      </c>
      <c r="S275" s="10" t="s">
        <v>1319</v>
      </c>
      <c r="T275" s="10" t="s">
        <v>1243</v>
      </c>
      <c r="U275" s="12">
        <v>45823</v>
      </c>
      <c r="V275" s="11"/>
      <c r="W275" s="11"/>
      <c r="X275" s="11" t="s">
        <v>1320</v>
      </c>
      <c r="Y275" s="11"/>
    </row>
    <row r="276" spans="1:25">
      <c r="A276" s="10" t="s">
        <v>2165</v>
      </c>
      <c r="B276" s="11"/>
      <c r="C276" s="10" t="s">
        <v>64</v>
      </c>
      <c r="D276" s="10" t="s">
        <v>1517</v>
      </c>
      <c r="E276" s="10" t="s">
        <v>52</v>
      </c>
      <c r="F276" s="10" t="s">
        <v>1300</v>
      </c>
      <c r="G276" s="10" t="s">
        <v>1391</v>
      </c>
      <c r="H276" s="10" t="s">
        <v>1557</v>
      </c>
      <c r="I276" s="10" t="s">
        <v>2166</v>
      </c>
      <c r="J276" s="10" t="s">
        <v>55</v>
      </c>
      <c r="K276" s="10" t="s">
        <v>2147</v>
      </c>
      <c r="L276" s="10" t="s">
        <v>2167</v>
      </c>
      <c r="M276" s="10">
        <v>-5.9292720000000001</v>
      </c>
      <c r="N276" s="10">
        <v>-35.273377799999999</v>
      </c>
      <c r="O276" s="10" t="s">
        <v>63</v>
      </c>
      <c r="P276" s="10" t="s">
        <v>1241</v>
      </c>
      <c r="Q276" s="10">
        <v>-19.39</v>
      </c>
      <c r="R276" s="10">
        <v>133.65</v>
      </c>
      <c r="S276" s="10" t="s">
        <v>1319</v>
      </c>
      <c r="T276" s="10" t="s">
        <v>1243</v>
      </c>
      <c r="U276" s="12">
        <v>45823</v>
      </c>
      <c r="V276" s="11"/>
      <c r="W276" s="11"/>
      <c r="X276" s="11" t="s">
        <v>1320</v>
      </c>
      <c r="Y276" s="11"/>
    </row>
    <row r="277" spans="1:25">
      <c r="A277" s="10" t="s">
        <v>2168</v>
      </c>
      <c r="B277" s="11"/>
      <c r="C277" s="10" t="s">
        <v>64</v>
      </c>
      <c r="D277" s="10" t="s">
        <v>1517</v>
      </c>
      <c r="E277" s="10" t="s">
        <v>52</v>
      </c>
      <c r="F277" s="10" t="s">
        <v>1300</v>
      </c>
      <c r="G277" s="10" t="s">
        <v>1391</v>
      </c>
      <c r="H277" s="10" t="s">
        <v>1557</v>
      </c>
      <c r="I277" s="10" t="s">
        <v>2169</v>
      </c>
      <c r="J277" s="10" t="s">
        <v>55</v>
      </c>
      <c r="K277" s="10" t="s">
        <v>2147</v>
      </c>
      <c r="L277" s="10" t="s">
        <v>2170</v>
      </c>
      <c r="M277" s="10">
        <v>-5.9302393000000002</v>
      </c>
      <c r="N277" s="10">
        <v>-35.274222999999999</v>
      </c>
      <c r="O277" s="10" t="s">
        <v>63</v>
      </c>
      <c r="P277" s="10" t="s">
        <v>1241</v>
      </c>
      <c r="Q277" s="10">
        <v>-18.18</v>
      </c>
      <c r="R277" s="10">
        <v>133.65</v>
      </c>
      <c r="S277" s="10" t="s">
        <v>1319</v>
      </c>
      <c r="T277" s="10" t="s">
        <v>1243</v>
      </c>
      <c r="U277" s="12">
        <v>45825</v>
      </c>
      <c r="V277" s="11"/>
      <c r="W277" s="11"/>
      <c r="X277" s="11" t="s">
        <v>1320</v>
      </c>
      <c r="Y277" s="11"/>
    </row>
    <row r="278" spans="1:25">
      <c r="A278" s="10" t="s">
        <v>2171</v>
      </c>
      <c r="B278" s="11"/>
      <c r="C278" s="10" t="s">
        <v>64</v>
      </c>
      <c r="D278" s="10" t="s">
        <v>1517</v>
      </c>
      <c r="E278" s="10" t="s">
        <v>52</v>
      </c>
      <c r="F278" s="10" t="s">
        <v>1300</v>
      </c>
      <c r="G278" s="10" t="s">
        <v>1391</v>
      </c>
      <c r="H278" s="10" t="s">
        <v>1639</v>
      </c>
      <c r="I278" s="10" t="s">
        <v>2172</v>
      </c>
      <c r="J278" s="10" t="s">
        <v>55</v>
      </c>
      <c r="K278" s="10" t="s">
        <v>2147</v>
      </c>
      <c r="L278" s="10" t="s">
        <v>2173</v>
      </c>
      <c r="M278" s="10">
        <v>-5.9305047999999996</v>
      </c>
      <c r="N278" s="10">
        <v>-35.266142899999998</v>
      </c>
      <c r="O278" s="10" t="s">
        <v>63</v>
      </c>
      <c r="P278" s="10" t="s">
        <v>1241</v>
      </c>
      <c r="Q278" s="10">
        <v>-19.34</v>
      </c>
      <c r="R278" s="10">
        <v>133.65</v>
      </c>
      <c r="S278" s="10" t="s">
        <v>1319</v>
      </c>
      <c r="T278" s="10" t="s">
        <v>1243</v>
      </c>
      <c r="U278" s="12">
        <v>45825</v>
      </c>
      <c r="V278" s="11"/>
      <c r="W278" s="11"/>
      <c r="X278" s="11" t="s">
        <v>1320</v>
      </c>
      <c r="Y278" s="11"/>
    </row>
    <row r="279" spans="1:25">
      <c r="A279" s="10" t="s">
        <v>2174</v>
      </c>
      <c r="B279" s="11"/>
      <c r="C279" s="10" t="s">
        <v>64</v>
      </c>
      <c r="D279" s="10" t="s">
        <v>1517</v>
      </c>
      <c r="E279" s="10" t="s">
        <v>52</v>
      </c>
      <c r="F279" s="10" t="s">
        <v>1300</v>
      </c>
      <c r="G279" s="10" t="s">
        <v>1391</v>
      </c>
      <c r="H279" s="10" t="s">
        <v>1578</v>
      </c>
      <c r="I279" s="10" t="s">
        <v>2175</v>
      </c>
      <c r="J279" s="10" t="s">
        <v>55</v>
      </c>
      <c r="K279" s="10" t="s">
        <v>2147</v>
      </c>
      <c r="L279" s="10" t="s">
        <v>2176</v>
      </c>
      <c r="M279" s="10">
        <v>-5.9303210000000002</v>
      </c>
      <c r="N279" s="10">
        <v>-35.2654481</v>
      </c>
      <c r="O279" s="10" t="s">
        <v>63</v>
      </c>
      <c r="P279" s="10" t="s">
        <v>1241</v>
      </c>
      <c r="Q279" s="10">
        <v>-19.45</v>
      </c>
      <c r="R279" s="10">
        <v>133.65</v>
      </c>
      <c r="S279" s="10" t="s">
        <v>1319</v>
      </c>
      <c r="T279" s="10" t="s">
        <v>1243</v>
      </c>
      <c r="U279" s="12">
        <v>45825</v>
      </c>
      <c r="V279" s="11"/>
      <c r="W279" s="11"/>
      <c r="X279" s="11" t="s">
        <v>1320</v>
      </c>
      <c r="Y279" s="11"/>
    </row>
    <row r="280" spans="1:25">
      <c r="A280" s="10" t="s">
        <v>2177</v>
      </c>
      <c r="B280" s="11"/>
      <c r="C280" s="10" t="s">
        <v>64</v>
      </c>
      <c r="D280" s="10" t="s">
        <v>1517</v>
      </c>
      <c r="E280" s="10" t="s">
        <v>52</v>
      </c>
      <c r="F280" s="10" t="s">
        <v>1300</v>
      </c>
      <c r="G280" s="10" t="s">
        <v>1433</v>
      </c>
      <c r="H280" s="10" t="s">
        <v>1616</v>
      </c>
      <c r="I280" s="10" t="s">
        <v>2178</v>
      </c>
      <c r="J280" s="10" t="s">
        <v>55</v>
      </c>
      <c r="K280" s="10" t="s">
        <v>2147</v>
      </c>
      <c r="L280" s="10" t="s">
        <v>2179</v>
      </c>
      <c r="M280" s="10">
        <v>-5.9288699999999999</v>
      </c>
      <c r="N280" s="10">
        <v>-35.271299999999997</v>
      </c>
      <c r="O280" s="10" t="s">
        <v>63</v>
      </c>
      <c r="P280" s="10" t="s">
        <v>1241</v>
      </c>
      <c r="Q280" s="10">
        <v>-19.36</v>
      </c>
      <c r="R280" s="10">
        <v>133.65</v>
      </c>
      <c r="S280" s="10" t="s">
        <v>1319</v>
      </c>
      <c r="T280" s="10" t="s">
        <v>1243</v>
      </c>
      <c r="U280" s="12">
        <v>45825</v>
      </c>
      <c r="V280" s="11"/>
      <c r="W280" s="11"/>
      <c r="X280" s="11" t="s">
        <v>1320</v>
      </c>
      <c r="Y280" s="11"/>
    </row>
    <row r="281" spans="1:25">
      <c r="A281" s="10" t="s">
        <v>2180</v>
      </c>
      <c r="B281" s="11"/>
      <c r="C281" s="10" t="s">
        <v>64</v>
      </c>
      <c r="D281" s="10" t="s">
        <v>1517</v>
      </c>
      <c r="E281" s="10" t="s">
        <v>52</v>
      </c>
      <c r="F281" s="10" t="s">
        <v>1300</v>
      </c>
      <c r="G281" s="10" t="s">
        <v>1433</v>
      </c>
      <c r="H281" s="10" t="s">
        <v>1616</v>
      </c>
      <c r="I281" s="10" t="s">
        <v>2181</v>
      </c>
      <c r="J281" s="10" t="s">
        <v>55</v>
      </c>
      <c r="K281" s="10" t="s">
        <v>2147</v>
      </c>
      <c r="L281" s="10" t="s">
        <v>2179</v>
      </c>
      <c r="M281" s="10">
        <v>-5.9279299999999999</v>
      </c>
      <c r="N281" s="10">
        <v>-35.271000000000001</v>
      </c>
      <c r="O281" s="10" t="s">
        <v>63</v>
      </c>
      <c r="P281" s="10" t="s">
        <v>1241</v>
      </c>
      <c r="Q281" s="10">
        <v>-19.989999999999998</v>
      </c>
      <c r="R281" s="10">
        <v>133.65</v>
      </c>
      <c r="S281" s="10" t="s">
        <v>1319</v>
      </c>
      <c r="T281" s="10" t="s">
        <v>1243</v>
      </c>
      <c r="U281" s="12">
        <v>45825</v>
      </c>
      <c r="V281" s="11"/>
      <c r="W281" s="11"/>
      <c r="X281" s="11" t="s">
        <v>1320</v>
      </c>
      <c r="Y281" s="11"/>
    </row>
    <row r="282" spans="1:25">
      <c r="A282" s="10" t="s">
        <v>2182</v>
      </c>
      <c r="B282" s="11"/>
      <c r="C282" s="10" t="s">
        <v>64</v>
      </c>
      <c r="D282" s="10" t="s">
        <v>1517</v>
      </c>
      <c r="E282" s="10" t="s">
        <v>52</v>
      </c>
      <c r="F282" s="10" t="s">
        <v>1300</v>
      </c>
      <c r="G282" s="10" t="s">
        <v>1433</v>
      </c>
      <c r="H282" s="10" t="s">
        <v>1237</v>
      </c>
      <c r="I282" s="10" t="s">
        <v>2183</v>
      </c>
      <c r="J282" s="10" t="s">
        <v>55</v>
      </c>
      <c r="K282" s="10" t="s">
        <v>2147</v>
      </c>
      <c r="L282" s="10" t="s">
        <v>2184</v>
      </c>
      <c r="M282" s="10">
        <v>-5.9292689000000003</v>
      </c>
      <c r="N282" s="10">
        <v>-35.270802600000003</v>
      </c>
      <c r="O282" s="10" t="s">
        <v>63</v>
      </c>
      <c r="P282" s="10" t="s">
        <v>1241</v>
      </c>
      <c r="Q282" s="10">
        <v>-20.309999999999999</v>
      </c>
      <c r="R282" s="10">
        <v>133.65</v>
      </c>
      <c r="S282" s="10" t="s">
        <v>1319</v>
      </c>
      <c r="T282" s="10" t="s">
        <v>1243</v>
      </c>
      <c r="U282" s="12">
        <v>45825</v>
      </c>
      <c r="V282" s="11"/>
      <c r="W282" s="11"/>
      <c r="X282" s="11" t="s">
        <v>1320</v>
      </c>
      <c r="Y282" s="11"/>
    </row>
    <row r="283" spans="1:25">
      <c r="A283" s="10" t="s">
        <v>2185</v>
      </c>
      <c r="B283" s="11"/>
      <c r="C283" s="10" t="s">
        <v>64</v>
      </c>
      <c r="D283" s="10" t="s">
        <v>1517</v>
      </c>
      <c r="E283" s="10" t="s">
        <v>52</v>
      </c>
      <c r="F283" s="10" t="s">
        <v>1300</v>
      </c>
      <c r="G283" s="10" t="s">
        <v>1433</v>
      </c>
      <c r="H283" s="10" t="s">
        <v>1237</v>
      </c>
      <c r="I283" s="10" t="s">
        <v>2186</v>
      </c>
      <c r="J283" s="10" t="s">
        <v>55</v>
      </c>
      <c r="K283" s="10" t="s">
        <v>2147</v>
      </c>
      <c r="L283" s="10" t="s">
        <v>2187</v>
      </c>
      <c r="M283" s="10">
        <v>-5.9273300000000004</v>
      </c>
      <c r="N283" s="10">
        <v>-35.270099999999999</v>
      </c>
      <c r="O283" s="10" t="s">
        <v>63</v>
      </c>
      <c r="P283" s="10" t="s">
        <v>1241</v>
      </c>
      <c r="Q283" s="10">
        <v>-20.350000000000001</v>
      </c>
      <c r="R283" s="10">
        <v>133.65</v>
      </c>
      <c r="S283" s="10" t="s">
        <v>1319</v>
      </c>
      <c r="T283" s="10" t="s">
        <v>1243</v>
      </c>
      <c r="U283" s="12">
        <v>45825</v>
      </c>
      <c r="V283" s="11"/>
      <c r="W283" s="11"/>
      <c r="X283" s="11" t="s">
        <v>1320</v>
      </c>
      <c r="Y283" s="11"/>
    </row>
    <row r="284" spans="1:25">
      <c r="A284" s="10" t="s">
        <v>2188</v>
      </c>
      <c r="B284" s="11"/>
      <c r="C284" s="10" t="s">
        <v>64</v>
      </c>
      <c r="D284" s="10" t="s">
        <v>1517</v>
      </c>
      <c r="E284" s="10" t="s">
        <v>52</v>
      </c>
      <c r="F284" s="10" t="s">
        <v>1300</v>
      </c>
      <c r="G284" s="10" t="s">
        <v>1308</v>
      </c>
      <c r="H284" s="10" t="s">
        <v>1237</v>
      </c>
      <c r="I284" s="10" t="s">
        <v>2189</v>
      </c>
      <c r="J284" s="10" t="s">
        <v>55</v>
      </c>
      <c r="K284" s="10" t="s">
        <v>2069</v>
      </c>
      <c r="L284" s="10" t="s">
        <v>2190</v>
      </c>
      <c r="M284" s="10">
        <v>-5.9228807999999997</v>
      </c>
      <c r="N284" s="10">
        <v>-35.268957399999998</v>
      </c>
      <c r="O284" s="10" t="s">
        <v>63</v>
      </c>
      <c r="P284" s="10" t="s">
        <v>1241</v>
      </c>
      <c r="Q284" s="10">
        <v>-19.18</v>
      </c>
      <c r="R284" s="10">
        <v>133.65</v>
      </c>
      <c r="S284" s="10" t="s">
        <v>1319</v>
      </c>
      <c r="T284" s="10" t="s">
        <v>1243</v>
      </c>
      <c r="U284" s="12">
        <v>45822</v>
      </c>
      <c r="V284" s="11"/>
      <c r="W284" s="11"/>
      <c r="X284" s="11" t="s">
        <v>1320</v>
      </c>
      <c r="Y284" s="11"/>
    </row>
    <row r="285" spans="1:25">
      <c r="A285" s="10" t="s">
        <v>2191</v>
      </c>
      <c r="B285" s="11"/>
      <c r="C285" s="10" t="s">
        <v>64</v>
      </c>
      <c r="D285" s="10" t="s">
        <v>1517</v>
      </c>
      <c r="E285" s="10" t="s">
        <v>52</v>
      </c>
      <c r="F285" s="10" t="s">
        <v>1300</v>
      </c>
      <c r="G285" s="10" t="s">
        <v>1433</v>
      </c>
      <c r="H285" s="10" t="s">
        <v>1557</v>
      </c>
      <c r="I285" s="10" t="s">
        <v>2192</v>
      </c>
      <c r="J285" s="10" t="s">
        <v>55</v>
      </c>
      <c r="K285" s="10" t="s">
        <v>2147</v>
      </c>
      <c r="L285" s="10" t="s">
        <v>2193</v>
      </c>
      <c r="M285" s="10">
        <v>-5.9292199999999999</v>
      </c>
      <c r="N285" s="10">
        <v>-35.270000000000003</v>
      </c>
      <c r="O285" s="10" t="s">
        <v>63</v>
      </c>
      <c r="P285" s="10" t="s">
        <v>1241</v>
      </c>
      <c r="Q285" s="10">
        <v>-18.489999999999998</v>
      </c>
      <c r="R285" s="10">
        <v>133.65</v>
      </c>
      <c r="S285" s="10" t="s">
        <v>1319</v>
      </c>
      <c r="T285" s="10" t="s">
        <v>1243</v>
      </c>
      <c r="U285" s="12">
        <v>45825</v>
      </c>
      <c r="V285" s="11"/>
      <c r="W285" s="11"/>
      <c r="X285" s="11" t="s">
        <v>1320</v>
      </c>
      <c r="Y285" s="11"/>
    </row>
    <row r="286" spans="1:25">
      <c r="A286" s="10" t="s">
        <v>2194</v>
      </c>
      <c r="B286" s="11"/>
      <c r="C286" s="10" t="s">
        <v>64</v>
      </c>
      <c r="D286" s="10" t="s">
        <v>1517</v>
      </c>
      <c r="E286" s="10" t="s">
        <v>52</v>
      </c>
      <c r="F286" s="10" t="s">
        <v>1300</v>
      </c>
      <c r="G286" s="10" t="s">
        <v>1433</v>
      </c>
      <c r="H286" s="10" t="s">
        <v>1809</v>
      </c>
      <c r="I286" s="10" t="s">
        <v>2195</v>
      </c>
      <c r="J286" s="10" t="s">
        <v>55</v>
      </c>
      <c r="K286" s="10" t="s">
        <v>1978</v>
      </c>
      <c r="L286" s="10" t="s">
        <v>2196</v>
      </c>
      <c r="M286" s="10">
        <v>-5.9405644999999998</v>
      </c>
      <c r="N286" s="10">
        <v>-35.2802589</v>
      </c>
      <c r="O286" s="10" t="s">
        <v>63</v>
      </c>
      <c r="P286" s="10" t="s">
        <v>1241</v>
      </c>
      <c r="Q286" s="10">
        <v>-19.440000000000001</v>
      </c>
      <c r="R286" s="10">
        <v>133.65</v>
      </c>
      <c r="S286" s="10" t="s">
        <v>1319</v>
      </c>
      <c r="T286" s="10" t="s">
        <v>1243</v>
      </c>
      <c r="U286" s="12">
        <v>45823</v>
      </c>
      <c r="V286" s="11"/>
      <c r="W286" s="11"/>
      <c r="X286" s="11" t="s">
        <v>1320</v>
      </c>
      <c r="Y286" s="11"/>
    </row>
    <row r="287" spans="1:25">
      <c r="A287" s="10" t="s">
        <v>2197</v>
      </c>
      <c r="B287" s="11"/>
      <c r="C287" s="10" t="s">
        <v>64</v>
      </c>
      <c r="D287" s="10" t="s">
        <v>1517</v>
      </c>
      <c r="E287" s="10" t="s">
        <v>52</v>
      </c>
      <c r="F287" s="10" t="s">
        <v>1300</v>
      </c>
      <c r="G287" s="10" t="s">
        <v>1308</v>
      </c>
      <c r="H287" s="10" t="s">
        <v>1237</v>
      </c>
      <c r="I287" s="10" t="s">
        <v>2198</v>
      </c>
      <c r="J287" s="10" t="s">
        <v>55</v>
      </c>
      <c r="K287" s="10" t="s">
        <v>2069</v>
      </c>
      <c r="L287" s="10" t="s">
        <v>2199</v>
      </c>
      <c r="M287" s="10">
        <v>-5.9223847760000004</v>
      </c>
      <c r="N287" s="10">
        <v>-35.268618449999998</v>
      </c>
      <c r="O287" s="10" t="s">
        <v>63</v>
      </c>
      <c r="P287" s="10" t="s">
        <v>1241</v>
      </c>
      <c r="Q287" s="10">
        <v>-18.940000000000001</v>
      </c>
      <c r="R287" s="10">
        <v>133.65</v>
      </c>
      <c r="S287" s="10" t="s">
        <v>1319</v>
      </c>
      <c r="T287" s="10" t="s">
        <v>1243</v>
      </c>
      <c r="U287" s="12">
        <v>45822</v>
      </c>
      <c r="V287" s="11"/>
      <c r="W287" s="11"/>
      <c r="X287" s="11" t="s">
        <v>1320</v>
      </c>
      <c r="Y287" s="11"/>
    </row>
    <row r="288" spans="1:25">
      <c r="A288" s="10" t="s">
        <v>2200</v>
      </c>
      <c r="B288" s="11"/>
      <c r="C288" s="10" t="s">
        <v>64</v>
      </c>
      <c r="D288" s="10" t="s">
        <v>1517</v>
      </c>
      <c r="E288" s="10" t="s">
        <v>52</v>
      </c>
      <c r="F288" s="10" t="s">
        <v>1300</v>
      </c>
      <c r="G288" s="10" t="s">
        <v>1485</v>
      </c>
      <c r="H288" s="10" t="s">
        <v>1518</v>
      </c>
      <c r="I288" s="10" t="s">
        <v>2201</v>
      </c>
      <c r="J288" s="10" t="s">
        <v>55</v>
      </c>
      <c r="K288" s="10" t="s">
        <v>1596</v>
      </c>
      <c r="L288" s="10" t="s">
        <v>2202</v>
      </c>
      <c r="M288" s="10">
        <v>-5.9413200000000002</v>
      </c>
      <c r="N288" s="10">
        <v>-35.282299999999999</v>
      </c>
      <c r="O288" s="10" t="s">
        <v>63</v>
      </c>
      <c r="P288" s="10" t="s">
        <v>1241</v>
      </c>
      <c r="Q288" s="10">
        <v>-20.239999999999998</v>
      </c>
      <c r="R288" s="10">
        <v>133.65</v>
      </c>
      <c r="S288" s="10" t="s">
        <v>1319</v>
      </c>
      <c r="T288" s="10" t="s">
        <v>1243</v>
      </c>
      <c r="U288" s="12">
        <v>45823</v>
      </c>
      <c r="V288" s="11"/>
      <c r="W288" s="11"/>
      <c r="X288" s="11" t="s">
        <v>1320</v>
      </c>
      <c r="Y288" s="11"/>
    </row>
    <row r="289" spans="1:25">
      <c r="A289" s="10" t="s">
        <v>2203</v>
      </c>
      <c r="B289" s="11"/>
      <c r="C289" s="10" t="s">
        <v>64</v>
      </c>
      <c r="D289" s="10" t="s">
        <v>1517</v>
      </c>
      <c r="E289" s="10" t="s">
        <v>52</v>
      </c>
      <c r="F289" s="10" t="s">
        <v>1300</v>
      </c>
      <c r="G289" s="10" t="s">
        <v>1485</v>
      </c>
      <c r="H289" s="10" t="s">
        <v>1599</v>
      </c>
      <c r="I289" s="10" t="s">
        <v>2204</v>
      </c>
      <c r="J289" s="10" t="s">
        <v>55</v>
      </c>
      <c r="K289" s="10" t="s">
        <v>1596</v>
      </c>
      <c r="L289" s="10" t="s">
        <v>2205</v>
      </c>
      <c r="M289" s="10">
        <v>-5.9386400000000004</v>
      </c>
      <c r="N289" s="10">
        <v>-35.2806</v>
      </c>
      <c r="O289" s="10" t="s">
        <v>63</v>
      </c>
      <c r="P289" s="10" t="s">
        <v>1241</v>
      </c>
      <c r="Q289" s="10">
        <v>-19.78</v>
      </c>
      <c r="R289" s="10">
        <v>133.65</v>
      </c>
      <c r="S289" s="10" t="s">
        <v>1319</v>
      </c>
      <c r="T289" s="10" t="s">
        <v>1243</v>
      </c>
      <c r="U289" s="12">
        <v>45823</v>
      </c>
      <c r="V289" s="11"/>
      <c r="W289" s="11"/>
      <c r="X289" s="11" t="s">
        <v>1320</v>
      </c>
      <c r="Y289" s="11"/>
    </row>
    <row r="290" spans="1:25">
      <c r="A290" s="10" t="s">
        <v>2206</v>
      </c>
      <c r="B290" s="11"/>
      <c r="C290" s="10" t="s">
        <v>64</v>
      </c>
      <c r="D290" s="10" t="s">
        <v>1517</v>
      </c>
      <c r="E290" s="10" t="s">
        <v>52</v>
      </c>
      <c r="F290" s="10" t="s">
        <v>1300</v>
      </c>
      <c r="G290" s="10" t="s">
        <v>1485</v>
      </c>
      <c r="H290" s="10" t="s">
        <v>1616</v>
      </c>
      <c r="I290" s="10" t="s">
        <v>2207</v>
      </c>
      <c r="J290" s="10" t="s">
        <v>55</v>
      </c>
      <c r="K290" s="10" t="s">
        <v>1596</v>
      </c>
      <c r="L290" s="10" t="s">
        <v>2208</v>
      </c>
      <c r="M290" s="10">
        <v>-5.9392100000000001</v>
      </c>
      <c r="N290" s="10">
        <v>-35.279499999999999</v>
      </c>
      <c r="O290" s="10" t="s">
        <v>63</v>
      </c>
      <c r="P290" s="10" t="s">
        <v>1241</v>
      </c>
      <c r="Q290" s="10">
        <v>-19.55</v>
      </c>
      <c r="R290" s="10">
        <v>133.65</v>
      </c>
      <c r="S290" s="10" t="s">
        <v>1319</v>
      </c>
      <c r="T290" s="10" t="s">
        <v>1243</v>
      </c>
      <c r="U290" s="12">
        <v>45823</v>
      </c>
      <c r="V290" s="11"/>
      <c r="W290" s="11"/>
      <c r="X290" s="11" t="s">
        <v>1320</v>
      </c>
      <c r="Y290" s="11"/>
    </row>
    <row r="291" spans="1:25">
      <c r="A291" s="10" t="s">
        <v>2209</v>
      </c>
      <c r="B291" s="11"/>
      <c r="C291" s="10" t="s">
        <v>64</v>
      </c>
      <c r="D291" s="10" t="s">
        <v>1517</v>
      </c>
      <c r="E291" s="10" t="s">
        <v>52</v>
      </c>
      <c r="F291" s="10" t="s">
        <v>1300</v>
      </c>
      <c r="G291" s="10" t="s">
        <v>1485</v>
      </c>
      <c r="H291" s="10" t="s">
        <v>1616</v>
      </c>
      <c r="I291" s="10" t="s">
        <v>2210</v>
      </c>
      <c r="J291" s="10" t="s">
        <v>55</v>
      </c>
      <c r="K291" s="10" t="s">
        <v>1978</v>
      </c>
      <c r="L291" s="10" t="s">
        <v>2211</v>
      </c>
      <c r="M291" s="10">
        <v>-5.9392800000000001</v>
      </c>
      <c r="N291" s="10">
        <v>-35.280200000000001</v>
      </c>
      <c r="O291" s="10" t="s">
        <v>63</v>
      </c>
      <c r="P291" s="10" t="s">
        <v>1241</v>
      </c>
      <c r="Q291" s="10">
        <v>-19.75</v>
      </c>
      <c r="R291" s="10">
        <v>133.65</v>
      </c>
      <c r="S291" s="10" t="s">
        <v>1319</v>
      </c>
      <c r="T291" s="10" t="s">
        <v>1243</v>
      </c>
      <c r="U291" s="12">
        <v>45823</v>
      </c>
      <c r="V291" s="11"/>
      <c r="W291" s="11"/>
      <c r="X291" s="11" t="s">
        <v>1320</v>
      </c>
      <c r="Y291" s="11"/>
    </row>
    <row r="292" spans="1:25">
      <c r="A292" s="10" t="s">
        <v>2212</v>
      </c>
      <c r="B292" s="11"/>
      <c r="C292" s="10" t="s">
        <v>64</v>
      </c>
      <c r="D292" s="10" t="s">
        <v>1517</v>
      </c>
      <c r="E292" s="10" t="s">
        <v>52</v>
      </c>
      <c r="F292" s="10" t="s">
        <v>1300</v>
      </c>
      <c r="G292" s="10" t="s">
        <v>1308</v>
      </c>
      <c r="H292" s="10" t="s">
        <v>1557</v>
      </c>
      <c r="I292" s="10" t="s">
        <v>2213</v>
      </c>
      <c r="J292" s="10" t="s">
        <v>55</v>
      </c>
      <c r="K292" s="10" t="s">
        <v>2069</v>
      </c>
      <c r="L292" s="10" t="s">
        <v>2214</v>
      </c>
      <c r="M292" s="10">
        <v>-5.9209655000000003</v>
      </c>
      <c r="N292" s="10">
        <v>-35.268143799999997</v>
      </c>
      <c r="O292" s="10" t="s">
        <v>63</v>
      </c>
      <c r="P292" s="10" t="s">
        <v>1241</v>
      </c>
      <c r="Q292" s="10">
        <v>-19.71</v>
      </c>
      <c r="R292" s="10">
        <v>133.65</v>
      </c>
      <c r="S292" s="10" t="s">
        <v>1319</v>
      </c>
      <c r="T292" s="10" t="s">
        <v>1243</v>
      </c>
      <c r="U292" s="12">
        <v>45822</v>
      </c>
      <c r="V292" s="11"/>
      <c r="W292" s="11"/>
      <c r="X292" s="11" t="s">
        <v>1320</v>
      </c>
      <c r="Y292" s="11"/>
    </row>
    <row r="293" spans="1:25">
      <c r="A293" s="10" t="s">
        <v>2215</v>
      </c>
      <c r="B293" s="11"/>
      <c r="C293" s="10" t="s">
        <v>64</v>
      </c>
      <c r="D293" s="10" t="s">
        <v>1517</v>
      </c>
      <c r="E293" s="10" t="s">
        <v>52</v>
      </c>
      <c r="F293" s="10" t="s">
        <v>1300</v>
      </c>
      <c r="G293" s="10" t="s">
        <v>1485</v>
      </c>
      <c r="H293" s="10" t="s">
        <v>1557</v>
      </c>
      <c r="I293" s="10" t="s">
        <v>2216</v>
      </c>
      <c r="J293" s="10" t="s">
        <v>55</v>
      </c>
      <c r="K293" s="10" t="s">
        <v>1978</v>
      </c>
      <c r="L293" s="10" t="s">
        <v>2217</v>
      </c>
      <c r="M293" s="10">
        <v>-5.9371700000000001</v>
      </c>
      <c r="N293" s="10">
        <v>-35.279299999999999</v>
      </c>
      <c r="O293" s="10" t="s">
        <v>63</v>
      </c>
      <c r="P293" s="10" t="s">
        <v>1241</v>
      </c>
      <c r="Q293" s="10">
        <v>-19.22</v>
      </c>
      <c r="R293" s="10">
        <v>133.65</v>
      </c>
      <c r="S293" s="10" t="s">
        <v>1319</v>
      </c>
      <c r="T293" s="10" t="s">
        <v>1243</v>
      </c>
      <c r="U293" s="12">
        <v>45823</v>
      </c>
      <c r="V293" s="11"/>
      <c r="W293" s="11"/>
      <c r="X293" s="11" t="s">
        <v>1320</v>
      </c>
      <c r="Y293" s="11"/>
    </row>
    <row r="294" spans="1:25">
      <c r="A294" s="10" t="s">
        <v>2218</v>
      </c>
      <c r="B294" s="11"/>
      <c r="C294" s="10" t="s">
        <v>64</v>
      </c>
      <c r="D294" s="10" t="s">
        <v>1517</v>
      </c>
      <c r="E294" s="10" t="s">
        <v>52</v>
      </c>
      <c r="F294" s="10" t="s">
        <v>1300</v>
      </c>
      <c r="G294" s="10" t="s">
        <v>1485</v>
      </c>
      <c r="H294" s="10" t="s">
        <v>1649</v>
      </c>
      <c r="I294" s="10" t="s">
        <v>2219</v>
      </c>
      <c r="J294" s="10" t="s">
        <v>55</v>
      </c>
      <c r="K294" s="10" t="s">
        <v>1596</v>
      </c>
      <c r="L294" s="10" t="s">
        <v>2220</v>
      </c>
      <c r="M294" s="10">
        <v>-5.9348356920000001</v>
      </c>
      <c r="N294" s="10">
        <v>-35.277230369999998</v>
      </c>
      <c r="O294" s="10" t="s">
        <v>63</v>
      </c>
      <c r="P294" s="10" t="s">
        <v>1241</v>
      </c>
      <c r="Q294" s="10">
        <v>-20.73</v>
      </c>
      <c r="R294" s="10">
        <v>133.65</v>
      </c>
      <c r="S294" s="10" t="s">
        <v>1319</v>
      </c>
      <c r="T294" s="10" t="s">
        <v>1243</v>
      </c>
      <c r="U294" s="12">
        <v>45824</v>
      </c>
      <c r="V294" s="11"/>
      <c r="W294" s="11"/>
      <c r="X294" s="11" t="s">
        <v>1320</v>
      </c>
      <c r="Y294" s="11"/>
    </row>
    <row r="295" spans="1:25">
      <c r="A295" s="10" t="s">
        <v>2221</v>
      </c>
      <c r="B295" s="11"/>
      <c r="C295" s="10" t="s">
        <v>64</v>
      </c>
      <c r="D295" s="10" t="s">
        <v>1517</v>
      </c>
      <c r="E295" s="10" t="s">
        <v>52</v>
      </c>
      <c r="F295" s="10" t="s">
        <v>1300</v>
      </c>
      <c r="G295" s="10" t="s">
        <v>1485</v>
      </c>
      <c r="H295" s="10" t="s">
        <v>1649</v>
      </c>
      <c r="I295" s="10" t="s">
        <v>2222</v>
      </c>
      <c r="J295" s="10" t="s">
        <v>55</v>
      </c>
      <c r="K295" s="10" t="s">
        <v>1596</v>
      </c>
      <c r="L295" s="10" t="s">
        <v>2223</v>
      </c>
      <c r="M295" s="10">
        <v>-5.9355295000000003</v>
      </c>
      <c r="N295" s="10">
        <v>-35.277203200000002</v>
      </c>
      <c r="O295" s="10" t="s">
        <v>63</v>
      </c>
      <c r="P295" s="10" t="s">
        <v>1241</v>
      </c>
      <c r="Q295" s="10">
        <v>-21.14</v>
      </c>
      <c r="R295" s="10">
        <v>133.65</v>
      </c>
      <c r="S295" s="10" t="s">
        <v>1319</v>
      </c>
      <c r="T295" s="10" t="s">
        <v>1243</v>
      </c>
      <c r="U295" s="12">
        <v>45824</v>
      </c>
      <c r="V295" s="11"/>
      <c r="W295" s="11"/>
      <c r="X295" s="11" t="s">
        <v>1320</v>
      </c>
      <c r="Y295" s="11"/>
    </row>
    <row r="296" spans="1:25">
      <c r="A296" s="10" t="s">
        <v>2224</v>
      </c>
      <c r="B296" s="11"/>
      <c r="C296" s="10" t="s">
        <v>64</v>
      </c>
      <c r="D296" s="10" t="s">
        <v>1517</v>
      </c>
      <c r="E296" s="10" t="s">
        <v>52</v>
      </c>
      <c r="F296" s="10" t="s">
        <v>1300</v>
      </c>
      <c r="G296" s="10" t="s">
        <v>1485</v>
      </c>
      <c r="H296" s="10" t="s">
        <v>1809</v>
      </c>
      <c r="I296" s="10" t="s">
        <v>2225</v>
      </c>
      <c r="J296" s="10" t="s">
        <v>55</v>
      </c>
      <c r="K296" s="10" t="s">
        <v>2147</v>
      </c>
      <c r="L296" s="10" t="s">
        <v>2226</v>
      </c>
      <c r="M296" s="10">
        <v>-5.9355500000000001</v>
      </c>
      <c r="N296" s="10">
        <v>-35.277900000000002</v>
      </c>
      <c r="O296" s="10" t="s">
        <v>63</v>
      </c>
      <c r="P296" s="10" t="s">
        <v>1241</v>
      </c>
      <c r="Q296" s="10">
        <v>-20.38</v>
      </c>
      <c r="R296" s="10">
        <v>133.65</v>
      </c>
      <c r="S296" s="10" t="s">
        <v>1319</v>
      </c>
      <c r="T296" s="10" t="s">
        <v>1243</v>
      </c>
      <c r="U296" s="12">
        <v>45824</v>
      </c>
      <c r="V296" s="11"/>
      <c r="W296" s="11"/>
      <c r="X296" s="11" t="s">
        <v>1320</v>
      </c>
      <c r="Y296" s="11"/>
    </row>
    <row r="297" spans="1:25">
      <c r="A297" s="10" t="s">
        <v>2227</v>
      </c>
      <c r="B297" s="11"/>
      <c r="C297" s="10" t="s">
        <v>64</v>
      </c>
      <c r="D297" s="10" t="s">
        <v>1517</v>
      </c>
      <c r="E297" s="10" t="s">
        <v>52</v>
      </c>
      <c r="F297" s="10" t="s">
        <v>1300</v>
      </c>
      <c r="G297" s="10" t="s">
        <v>1485</v>
      </c>
      <c r="H297" s="10" t="s">
        <v>1809</v>
      </c>
      <c r="I297" s="10" t="s">
        <v>2228</v>
      </c>
      <c r="J297" s="10" t="s">
        <v>55</v>
      </c>
      <c r="K297" s="10" t="s">
        <v>1596</v>
      </c>
      <c r="L297" s="10" t="s">
        <v>2229</v>
      </c>
      <c r="M297" s="10">
        <v>-5.9348517000000003</v>
      </c>
      <c r="N297" s="10">
        <v>-35.279812700000001</v>
      </c>
      <c r="O297" s="10" t="s">
        <v>63</v>
      </c>
      <c r="P297" s="10" t="s">
        <v>1241</v>
      </c>
      <c r="Q297" s="10">
        <v>-20.059999999999999</v>
      </c>
      <c r="R297" s="10">
        <v>133.65</v>
      </c>
      <c r="S297" s="10" t="s">
        <v>1319</v>
      </c>
      <c r="T297" s="10" t="s">
        <v>1243</v>
      </c>
      <c r="U297" s="12">
        <v>45824</v>
      </c>
      <c r="V297" s="11"/>
      <c r="W297" s="11"/>
      <c r="X297" s="11" t="s">
        <v>1320</v>
      </c>
      <c r="Y297" s="11"/>
    </row>
    <row r="298" spans="1:25">
      <c r="A298" s="10" t="s">
        <v>2230</v>
      </c>
      <c r="B298" s="11"/>
      <c r="C298" s="10" t="s">
        <v>64</v>
      </c>
      <c r="D298" s="10" t="s">
        <v>1517</v>
      </c>
      <c r="E298" s="10" t="s">
        <v>52</v>
      </c>
      <c r="F298" s="10" t="s">
        <v>1300</v>
      </c>
      <c r="G298" s="10" t="s">
        <v>1485</v>
      </c>
      <c r="H298" s="10" t="s">
        <v>1809</v>
      </c>
      <c r="I298" s="10" t="s">
        <v>2231</v>
      </c>
      <c r="J298" s="10" t="s">
        <v>55</v>
      </c>
      <c r="K298" s="10" t="s">
        <v>1596</v>
      </c>
      <c r="L298" s="10" t="s">
        <v>2232</v>
      </c>
      <c r="M298" s="10">
        <v>-5.9362066999999996</v>
      </c>
      <c r="N298" s="10">
        <v>-35.276978700000001</v>
      </c>
      <c r="O298" s="10" t="s">
        <v>63</v>
      </c>
      <c r="P298" s="10" t="s">
        <v>1241</v>
      </c>
      <c r="Q298" s="10">
        <v>-20.3</v>
      </c>
      <c r="R298" s="10">
        <v>133.65</v>
      </c>
      <c r="S298" s="10" t="s">
        <v>1319</v>
      </c>
      <c r="T298" s="10" t="s">
        <v>1243</v>
      </c>
      <c r="U298" s="12">
        <v>45824</v>
      </c>
      <c r="V298" s="11"/>
      <c r="W298" s="11"/>
      <c r="X298" s="11" t="s">
        <v>1320</v>
      </c>
      <c r="Y298" s="11"/>
    </row>
    <row r="299" spans="1:25">
      <c r="A299" s="10" t="s">
        <v>2233</v>
      </c>
      <c r="B299" s="11"/>
      <c r="C299" s="10" t="s">
        <v>64</v>
      </c>
      <c r="D299" s="10" t="s">
        <v>1517</v>
      </c>
      <c r="E299" s="10" t="s">
        <v>52</v>
      </c>
      <c r="F299" s="10" t="s">
        <v>1300</v>
      </c>
      <c r="G299" s="10" t="s">
        <v>1485</v>
      </c>
      <c r="H299" s="10" t="s">
        <v>1653</v>
      </c>
      <c r="I299" s="10" t="s">
        <v>2234</v>
      </c>
      <c r="J299" s="10" t="s">
        <v>55</v>
      </c>
      <c r="K299" s="10" t="s">
        <v>1596</v>
      </c>
      <c r="L299" s="10" t="s">
        <v>2235</v>
      </c>
      <c r="M299" s="10">
        <v>-5.9354100000000001</v>
      </c>
      <c r="N299" s="10">
        <v>-35.275300000000001</v>
      </c>
      <c r="O299" s="10" t="s">
        <v>63</v>
      </c>
      <c r="P299" s="10" t="s">
        <v>1241</v>
      </c>
      <c r="Q299" s="10">
        <v>-20.010000000000002</v>
      </c>
      <c r="R299" s="10">
        <v>133.65</v>
      </c>
      <c r="S299" s="10" t="s">
        <v>1319</v>
      </c>
      <c r="T299" s="10" t="s">
        <v>1243</v>
      </c>
      <c r="U299" s="12">
        <v>45824</v>
      </c>
      <c r="V299" s="11"/>
      <c r="W299" s="11"/>
      <c r="X299" s="11" t="s">
        <v>1320</v>
      </c>
      <c r="Y299" s="11"/>
    </row>
    <row r="300" spans="1:25">
      <c r="A300" s="10" t="s">
        <v>2236</v>
      </c>
      <c r="B300" s="11"/>
      <c r="C300" s="10" t="s">
        <v>64</v>
      </c>
      <c r="D300" s="10" t="s">
        <v>1517</v>
      </c>
      <c r="E300" s="10" t="s">
        <v>52</v>
      </c>
      <c r="F300" s="10" t="s">
        <v>1300</v>
      </c>
      <c r="G300" s="10" t="s">
        <v>1485</v>
      </c>
      <c r="H300" s="10" t="s">
        <v>1252</v>
      </c>
      <c r="I300" s="10" t="s">
        <v>2237</v>
      </c>
      <c r="J300" s="10" t="s">
        <v>55</v>
      </c>
      <c r="K300" s="10" t="s">
        <v>1596</v>
      </c>
      <c r="L300" s="10" t="s">
        <v>2238</v>
      </c>
      <c r="M300" s="10">
        <v>-5.9350223</v>
      </c>
      <c r="N300" s="10">
        <v>-35.275079499999997</v>
      </c>
      <c r="O300" s="10" t="s">
        <v>63</v>
      </c>
      <c r="P300" s="10" t="s">
        <v>1241</v>
      </c>
      <c r="Q300" s="10">
        <v>-21.15</v>
      </c>
      <c r="R300" s="10">
        <v>133.65</v>
      </c>
      <c r="S300" s="10" t="s">
        <v>1319</v>
      </c>
      <c r="T300" s="10" t="s">
        <v>1243</v>
      </c>
      <c r="U300" s="12">
        <v>45824</v>
      </c>
      <c r="V300" s="11"/>
      <c r="W300" s="11"/>
      <c r="X300" s="11" t="s">
        <v>1320</v>
      </c>
      <c r="Y300" s="11"/>
    </row>
    <row r="301" spans="1:25">
      <c r="A301" s="10" t="s">
        <v>2239</v>
      </c>
      <c r="B301" s="11"/>
      <c r="C301" s="10" t="s">
        <v>64</v>
      </c>
      <c r="D301" s="10" t="s">
        <v>1517</v>
      </c>
      <c r="E301" s="10" t="s">
        <v>52</v>
      </c>
      <c r="F301" s="10" t="s">
        <v>1300</v>
      </c>
      <c r="G301" s="10" t="s">
        <v>1485</v>
      </c>
      <c r="H301" s="10" t="s">
        <v>1252</v>
      </c>
      <c r="I301" s="10" t="s">
        <v>2240</v>
      </c>
      <c r="J301" s="10" t="s">
        <v>55</v>
      </c>
      <c r="K301" s="10" t="s">
        <v>2147</v>
      </c>
      <c r="L301" s="10" t="s">
        <v>2241</v>
      </c>
      <c r="M301" s="10">
        <v>-5.9367627000000001</v>
      </c>
      <c r="N301" s="10">
        <v>-35.275584000000002</v>
      </c>
      <c r="O301" s="10" t="s">
        <v>63</v>
      </c>
      <c r="P301" s="10" t="s">
        <v>1241</v>
      </c>
      <c r="Q301" s="10">
        <v>-20.3</v>
      </c>
      <c r="R301" s="10">
        <v>133.65</v>
      </c>
      <c r="S301" s="10" t="s">
        <v>1319</v>
      </c>
      <c r="T301" s="10" t="s">
        <v>1243</v>
      </c>
      <c r="U301" s="12">
        <v>45824</v>
      </c>
      <c r="V301" s="11"/>
      <c r="W301" s="11"/>
      <c r="X301" s="11" t="s">
        <v>1320</v>
      </c>
      <c r="Y301" s="11"/>
    </row>
    <row r="302" spans="1:25">
      <c r="A302" s="10" t="s">
        <v>2242</v>
      </c>
      <c r="B302" s="11"/>
      <c r="C302" s="10" t="s">
        <v>64</v>
      </c>
      <c r="D302" s="10" t="s">
        <v>1517</v>
      </c>
      <c r="E302" s="10" t="s">
        <v>52</v>
      </c>
      <c r="F302" s="10" t="s">
        <v>1300</v>
      </c>
      <c r="G302" s="10" t="s">
        <v>1495</v>
      </c>
      <c r="H302" s="10" t="s">
        <v>1599</v>
      </c>
      <c r="I302" s="10" t="s">
        <v>2243</v>
      </c>
      <c r="J302" s="10" t="s">
        <v>55</v>
      </c>
      <c r="K302" s="10" t="s">
        <v>2054</v>
      </c>
      <c r="L302" s="10" t="s">
        <v>2244</v>
      </c>
      <c r="M302" s="10">
        <v>-5.9402499999999998</v>
      </c>
      <c r="N302" s="10">
        <v>-35.290500000000002</v>
      </c>
      <c r="O302" s="10" t="s">
        <v>63</v>
      </c>
      <c r="P302" s="10" t="s">
        <v>1241</v>
      </c>
      <c r="Q302" s="10">
        <v>-21.45</v>
      </c>
      <c r="R302" s="10">
        <v>133.65</v>
      </c>
      <c r="S302" s="15" t="s">
        <v>1371</v>
      </c>
      <c r="T302" s="10" t="s">
        <v>1243</v>
      </c>
      <c r="U302" s="12">
        <v>45825</v>
      </c>
      <c r="V302" s="11"/>
      <c r="W302" s="11"/>
      <c r="X302" s="11" t="s">
        <v>1372</v>
      </c>
      <c r="Y302" s="11"/>
    </row>
    <row r="303" spans="1:25">
      <c r="A303" s="10" t="s">
        <v>2245</v>
      </c>
      <c r="B303" s="11"/>
      <c r="C303" s="10" t="s">
        <v>64</v>
      </c>
      <c r="D303" s="10" t="s">
        <v>1517</v>
      </c>
      <c r="E303" s="10" t="s">
        <v>52</v>
      </c>
      <c r="F303" s="10" t="s">
        <v>1307</v>
      </c>
      <c r="G303" s="10" t="s">
        <v>1433</v>
      </c>
      <c r="H303" s="10" t="s">
        <v>1252</v>
      </c>
      <c r="I303" s="10" t="s">
        <v>2246</v>
      </c>
      <c r="J303" s="10" t="s">
        <v>55</v>
      </c>
      <c r="K303" s="10" t="s">
        <v>1596</v>
      </c>
      <c r="L303" s="10" t="s">
        <v>2247</v>
      </c>
      <c r="M303" s="10">
        <v>-5.9385620000000001</v>
      </c>
      <c r="N303" s="10">
        <v>-35.288330999999999</v>
      </c>
      <c r="O303" s="10" t="s">
        <v>63</v>
      </c>
      <c r="P303" s="10" t="s">
        <v>1241</v>
      </c>
      <c r="Q303" s="10">
        <v>-21.35</v>
      </c>
      <c r="R303" s="10">
        <v>133.65</v>
      </c>
      <c r="S303" s="15" t="s">
        <v>1371</v>
      </c>
      <c r="T303" s="10" t="s">
        <v>1243</v>
      </c>
      <c r="U303" s="12">
        <v>45824</v>
      </c>
      <c r="V303" s="11"/>
      <c r="W303" s="11"/>
      <c r="X303" s="11" t="s">
        <v>1372</v>
      </c>
      <c r="Y303" s="11"/>
    </row>
    <row r="304" spans="1:25">
      <c r="A304" s="10" t="s">
        <v>2248</v>
      </c>
      <c r="B304" s="11"/>
      <c r="C304" s="10" t="s">
        <v>64</v>
      </c>
      <c r="D304" s="10" t="s">
        <v>1517</v>
      </c>
      <c r="E304" s="10" t="s">
        <v>52</v>
      </c>
      <c r="F304" s="10" t="s">
        <v>1300</v>
      </c>
      <c r="G304" s="10" t="s">
        <v>1495</v>
      </c>
      <c r="H304" s="10" t="s">
        <v>1616</v>
      </c>
      <c r="I304" s="10" t="s">
        <v>2249</v>
      </c>
      <c r="J304" s="10" t="s">
        <v>55</v>
      </c>
      <c r="K304" s="10" t="s">
        <v>1596</v>
      </c>
      <c r="L304" s="10" t="s">
        <v>2250</v>
      </c>
      <c r="M304" s="10">
        <v>-5.9395199999999999</v>
      </c>
      <c r="N304" s="10">
        <v>-35.287469999999999</v>
      </c>
      <c r="O304" s="10" t="s">
        <v>63</v>
      </c>
      <c r="P304" s="10" t="s">
        <v>1324</v>
      </c>
      <c r="Q304" s="10" t="s">
        <v>1581</v>
      </c>
      <c r="R304" s="10">
        <v>0</v>
      </c>
      <c r="S304" s="10" t="s">
        <v>1582</v>
      </c>
      <c r="T304" s="10" t="s">
        <v>1326</v>
      </c>
      <c r="U304" s="12">
        <v>45825</v>
      </c>
      <c r="V304" s="11"/>
      <c r="W304" s="11"/>
      <c r="X304" s="10" t="s">
        <v>1582</v>
      </c>
      <c r="Y304" s="10"/>
    </row>
    <row r="305" spans="1:25">
      <c r="A305" s="10" t="s">
        <v>2251</v>
      </c>
      <c r="B305" s="11"/>
      <c r="C305" s="10" t="s">
        <v>64</v>
      </c>
      <c r="D305" s="10" t="s">
        <v>1517</v>
      </c>
      <c r="E305" s="10" t="s">
        <v>52</v>
      </c>
      <c r="F305" s="10" t="s">
        <v>1300</v>
      </c>
      <c r="G305" s="10" t="s">
        <v>1495</v>
      </c>
      <c r="H305" s="10" t="s">
        <v>1616</v>
      </c>
      <c r="I305" s="10" t="s">
        <v>2252</v>
      </c>
      <c r="J305" s="10" t="s">
        <v>55</v>
      </c>
      <c r="K305" s="10" t="s">
        <v>2253</v>
      </c>
      <c r="L305" s="10" t="s">
        <v>2254</v>
      </c>
      <c r="M305" s="10">
        <v>-5.9380144000000001</v>
      </c>
      <c r="N305" s="10">
        <v>-35.288357599999998</v>
      </c>
      <c r="O305" s="10" t="s">
        <v>63</v>
      </c>
      <c r="P305" s="10" t="s">
        <v>1324</v>
      </c>
      <c r="Q305" s="10" t="s">
        <v>1581</v>
      </c>
      <c r="R305" s="10">
        <v>0</v>
      </c>
      <c r="S305" s="10" t="s">
        <v>1582</v>
      </c>
      <c r="T305" s="10" t="s">
        <v>1326</v>
      </c>
      <c r="U305" s="12">
        <v>45825</v>
      </c>
      <c r="V305" s="11"/>
      <c r="W305" s="11"/>
      <c r="X305" s="10" t="s">
        <v>1582</v>
      </c>
      <c r="Y305" s="10"/>
    </row>
    <row r="306" spans="1:25">
      <c r="A306" s="10" t="s">
        <v>2255</v>
      </c>
      <c r="B306" s="11"/>
      <c r="C306" s="10" t="s">
        <v>64</v>
      </c>
      <c r="D306" s="10" t="s">
        <v>1517</v>
      </c>
      <c r="E306" s="10" t="s">
        <v>52</v>
      </c>
      <c r="F306" s="10" t="s">
        <v>1300</v>
      </c>
      <c r="G306" s="10" t="s">
        <v>1495</v>
      </c>
      <c r="H306" s="10" t="s">
        <v>1575</v>
      </c>
      <c r="I306" s="10" t="s">
        <v>2256</v>
      </c>
      <c r="J306" s="10" t="s">
        <v>55</v>
      </c>
      <c r="K306" s="10" t="s">
        <v>2253</v>
      </c>
      <c r="L306" s="10" t="s">
        <v>2254</v>
      </c>
      <c r="M306" s="10">
        <v>-5.9408304000000003</v>
      </c>
      <c r="N306" s="10">
        <v>-35.288142200000003</v>
      </c>
      <c r="O306" s="10" t="s">
        <v>63</v>
      </c>
      <c r="P306" s="10" t="s">
        <v>1324</v>
      </c>
      <c r="Q306" s="10" t="s">
        <v>1581</v>
      </c>
      <c r="R306" s="10">
        <v>0</v>
      </c>
      <c r="S306" s="10" t="s">
        <v>1582</v>
      </c>
      <c r="T306" s="10" t="s">
        <v>1326</v>
      </c>
      <c r="U306" s="12">
        <v>45825</v>
      </c>
      <c r="V306" s="11"/>
      <c r="W306" s="11"/>
      <c r="X306" s="10" t="s">
        <v>1582</v>
      </c>
      <c r="Y306" s="10"/>
    </row>
    <row r="307" spans="1:25">
      <c r="A307" s="10" t="s">
        <v>2257</v>
      </c>
      <c r="B307" s="11"/>
      <c r="C307" s="10" t="s">
        <v>64</v>
      </c>
      <c r="D307" s="10" t="s">
        <v>1517</v>
      </c>
      <c r="E307" s="10" t="s">
        <v>52</v>
      </c>
      <c r="F307" s="10" t="s">
        <v>1300</v>
      </c>
      <c r="G307" s="10" t="s">
        <v>1495</v>
      </c>
      <c r="H307" s="10" t="s">
        <v>1649</v>
      </c>
      <c r="I307" s="10" t="s">
        <v>2258</v>
      </c>
      <c r="J307" s="10" t="s">
        <v>55</v>
      </c>
      <c r="K307" s="10" t="s">
        <v>1596</v>
      </c>
      <c r="L307" s="10" t="s">
        <v>2259</v>
      </c>
      <c r="M307" s="10">
        <v>-5.9431318900000001</v>
      </c>
      <c r="N307" s="10">
        <v>-35.287937499999998</v>
      </c>
      <c r="O307" s="10" t="s">
        <v>63</v>
      </c>
      <c r="P307" s="10" t="s">
        <v>1324</v>
      </c>
      <c r="Q307" s="10" t="s">
        <v>1581</v>
      </c>
      <c r="R307" s="10">
        <v>0</v>
      </c>
      <c r="S307" s="10" t="s">
        <v>1582</v>
      </c>
      <c r="T307" s="10" t="s">
        <v>1326</v>
      </c>
      <c r="U307" s="12">
        <v>45825</v>
      </c>
      <c r="V307" s="11"/>
      <c r="W307" s="11"/>
      <c r="X307" s="10" t="s">
        <v>1582</v>
      </c>
      <c r="Y307" s="10"/>
    </row>
    <row r="308" spans="1:25">
      <c r="A308" s="10" t="s">
        <v>2260</v>
      </c>
      <c r="B308" s="11"/>
      <c r="C308" s="10" t="s">
        <v>64</v>
      </c>
      <c r="D308" s="10" t="s">
        <v>1517</v>
      </c>
      <c r="E308" s="10" t="s">
        <v>52</v>
      </c>
      <c r="F308" s="10" t="s">
        <v>1300</v>
      </c>
      <c r="G308" s="10" t="s">
        <v>1495</v>
      </c>
      <c r="H308" s="10" t="s">
        <v>1809</v>
      </c>
      <c r="I308" s="10" t="s">
        <v>2261</v>
      </c>
      <c r="J308" s="10" t="s">
        <v>55</v>
      </c>
      <c r="K308" s="10" t="s">
        <v>2054</v>
      </c>
      <c r="L308" s="10" t="s">
        <v>2262</v>
      </c>
      <c r="M308" s="10">
        <v>-5.9473700000000003</v>
      </c>
      <c r="N308" s="10">
        <v>-35.289200000000001</v>
      </c>
      <c r="O308" s="10" t="s">
        <v>63</v>
      </c>
      <c r="P308" s="10" t="s">
        <v>1241</v>
      </c>
      <c r="Q308" s="10">
        <v>-23.5</v>
      </c>
      <c r="R308" s="10">
        <v>133.65</v>
      </c>
      <c r="S308" s="15" t="s">
        <v>1371</v>
      </c>
      <c r="T308" s="10" t="s">
        <v>1243</v>
      </c>
      <c r="U308" s="12">
        <v>45825</v>
      </c>
      <c r="V308" s="11"/>
      <c r="W308" s="11"/>
      <c r="X308" s="11" t="s">
        <v>1372</v>
      </c>
      <c r="Y308" s="11"/>
    </row>
    <row r="309" spans="1:25">
      <c r="A309" s="10" t="s">
        <v>2263</v>
      </c>
      <c r="B309" s="11"/>
      <c r="C309" s="10" t="s">
        <v>64</v>
      </c>
      <c r="D309" s="10" t="s">
        <v>1517</v>
      </c>
      <c r="E309" s="10" t="s">
        <v>52</v>
      </c>
      <c r="F309" s="10" t="s">
        <v>1300</v>
      </c>
      <c r="G309" s="10" t="s">
        <v>1495</v>
      </c>
      <c r="H309" s="10" t="s">
        <v>1252</v>
      </c>
      <c r="I309" s="10" t="s">
        <v>2264</v>
      </c>
      <c r="J309" s="10" t="s">
        <v>55</v>
      </c>
      <c r="K309" s="10" t="s">
        <v>2054</v>
      </c>
      <c r="L309" s="10" t="s">
        <v>2265</v>
      </c>
      <c r="M309" s="10">
        <v>-5.9453640219999997</v>
      </c>
      <c r="N309" s="10">
        <v>-35.287793270000002</v>
      </c>
      <c r="O309" s="10" t="s">
        <v>63</v>
      </c>
      <c r="P309" s="10" t="s">
        <v>1324</v>
      </c>
      <c r="Q309" s="10" t="s">
        <v>1581</v>
      </c>
      <c r="R309" s="10">
        <v>0</v>
      </c>
      <c r="S309" s="10" t="s">
        <v>1582</v>
      </c>
      <c r="T309" s="10" t="s">
        <v>1326</v>
      </c>
      <c r="U309" s="12">
        <v>45825</v>
      </c>
      <c r="V309" s="11"/>
      <c r="W309" s="11"/>
      <c r="X309" s="10" t="s">
        <v>1582</v>
      </c>
      <c r="Y309" s="10"/>
    </row>
    <row r="310" spans="1:25">
      <c r="A310" s="10" t="s">
        <v>2266</v>
      </c>
      <c r="B310" s="11"/>
      <c r="C310" s="10" t="s">
        <v>64</v>
      </c>
      <c r="D310" s="10" t="s">
        <v>1517</v>
      </c>
      <c r="E310" s="10" t="s">
        <v>52</v>
      </c>
      <c r="F310" s="10" t="s">
        <v>1300</v>
      </c>
      <c r="G310" s="10" t="s">
        <v>1251</v>
      </c>
      <c r="H310" s="10" t="s">
        <v>1518</v>
      </c>
      <c r="I310" s="10" t="s">
        <v>2267</v>
      </c>
      <c r="J310" s="10" t="s">
        <v>55</v>
      </c>
      <c r="K310" s="10" t="s">
        <v>2054</v>
      </c>
      <c r="L310" s="10" t="s">
        <v>2265</v>
      </c>
      <c r="M310" s="10">
        <v>-5.9453640219999997</v>
      </c>
      <c r="N310" s="10">
        <v>-35.287793270000002</v>
      </c>
      <c r="O310" s="10" t="s">
        <v>63</v>
      </c>
      <c r="P310" s="10" t="s">
        <v>1324</v>
      </c>
      <c r="Q310" s="10" t="s">
        <v>1581</v>
      </c>
      <c r="R310" s="10">
        <v>0</v>
      </c>
      <c r="S310" s="10" t="s">
        <v>1582</v>
      </c>
      <c r="T310" s="10" t="s">
        <v>1326</v>
      </c>
      <c r="U310" s="12">
        <v>45825</v>
      </c>
      <c r="V310" s="11"/>
      <c r="W310" s="11"/>
      <c r="X310" s="10" t="s">
        <v>1582</v>
      </c>
      <c r="Y310" s="10"/>
    </row>
    <row r="311" spans="1:25">
      <c r="A311" s="10" t="s">
        <v>2268</v>
      </c>
      <c r="B311" s="11"/>
      <c r="C311" s="10" t="s">
        <v>64</v>
      </c>
      <c r="D311" s="10" t="s">
        <v>1517</v>
      </c>
      <c r="E311" s="10" t="s">
        <v>52</v>
      </c>
      <c r="F311" s="10" t="s">
        <v>1300</v>
      </c>
      <c r="G311" s="10" t="s">
        <v>1308</v>
      </c>
      <c r="H311" s="10" t="s">
        <v>1649</v>
      </c>
      <c r="I311" s="10" t="s">
        <v>2269</v>
      </c>
      <c r="J311" s="10" t="s">
        <v>55</v>
      </c>
      <c r="K311" s="10" t="s">
        <v>2069</v>
      </c>
      <c r="L311" s="10" t="s">
        <v>2270</v>
      </c>
      <c r="M311" s="10">
        <v>-5.9215296000000004</v>
      </c>
      <c r="N311" s="10">
        <v>-35.268576799999998</v>
      </c>
      <c r="O311" s="10" t="s">
        <v>63</v>
      </c>
      <c r="P311" s="10" t="s">
        <v>1241</v>
      </c>
      <c r="Q311" s="10">
        <v>-18.690000000000001</v>
      </c>
      <c r="R311" s="10">
        <v>133.65</v>
      </c>
      <c r="S311" s="10" t="s">
        <v>1319</v>
      </c>
      <c r="T311" s="10" t="s">
        <v>1243</v>
      </c>
      <c r="U311" s="12">
        <v>45822</v>
      </c>
      <c r="V311" s="11"/>
      <c r="W311" s="11"/>
      <c r="X311" s="11" t="s">
        <v>1320</v>
      </c>
      <c r="Y311" s="11"/>
    </row>
    <row r="312" spans="1:25">
      <c r="A312" s="10" t="s">
        <v>2271</v>
      </c>
      <c r="B312" s="11"/>
      <c r="C312" s="10" t="s">
        <v>70</v>
      </c>
      <c r="D312" s="10" t="s">
        <v>1517</v>
      </c>
      <c r="E312" s="10" t="s">
        <v>52</v>
      </c>
      <c r="F312" s="10" t="s">
        <v>2272</v>
      </c>
      <c r="G312" s="10" t="s">
        <v>1495</v>
      </c>
      <c r="H312" s="10" t="s">
        <v>1540</v>
      </c>
      <c r="I312" s="10" t="s">
        <v>2273</v>
      </c>
      <c r="J312" s="10" t="s">
        <v>79</v>
      </c>
      <c r="K312" s="10" t="s">
        <v>2274</v>
      </c>
      <c r="L312" s="10" t="s">
        <v>2275</v>
      </c>
      <c r="M312" s="10">
        <v>-5.919280198</v>
      </c>
      <c r="N312" s="10">
        <v>-35.212542489999997</v>
      </c>
      <c r="O312" s="10" t="s">
        <v>69</v>
      </c>
      <c r="P312" s="10" t="s">
        <v>1241</v>
      </c>
      <c r="Q312" s="10">
        <v>-20.66</v>
      </c>
      <c r="R312" s="10">
        <v>514.79999999999995</v>
      </c>
      <c r="S312" s="10" t="s">
        <v>1319</v>
      </c>
      <c r="T312" s="10" t="s">
        <v>1243</v>
      </c>
      <c r="U312" s="14">
        <v>45826</v>
      </c>
      <c r="V312" s="11"/>
      <c r="W312" s="11"/>
      <c r="X312" s="11" t="s">
        <v>1320</v>
      </c>
      <c r="Y312" s="11"/>
    </row>
    <row r="313" spans="1:25">
      <c r="A313" s="10" t="s">
        <v>2276</v>
      </c>
      <c r="B313" s="11"/>
      <c r="C313" s="10" t="s">
        <v>78</v>
      </c>
      <c r="D313" s="10" t="s">
        <v>2277</v>
      </c>
      <c r="E313" s="10" t="s">
        <v>77</v>
      </c>
      <c r="F313" s="10" t="s">
        <v>2278</v>
      </c>
      <c r="G313" s="10" t="s">
        <v>1251</v>
      </c>
      <c r="H313" s="10" t="s">
        <v>1262</v>
      </c>
      <c r="I313" s="10" t="s">
        <v>2279</v>
      </c>
      <c r="J313" s="10" t="s">
        <v>79</v>
      </c>
      <c r="K313" s="10" t="s">
        <v>2280</v>
      </c>
      <c r="L313" s="97" t="s">
        <v>2281</v>
      </c>
      <c r="M313" s="98"/>
      <c r="N313" s="10"/>
      <c r="O313" s="10" t="s">
        <v>73</v>
      </c>
      <c r="P313" s="10" t="s">
        <v>2282</v>
      </c>
      <c r="Q313" s="10"/>
      <c r="R313" s="10">
        <v>0</v>
      </c>
      <c r="S313" s="10"/>
      <c r="T313" s="10" t="s">
        <v>1243</v>
      </c>
      <c r="U313" s="10"/>
      <c r="V313" s="11"/>
      <c r="W313" s="11"/>
      <c r="X313" s="11"/>
      <c r="Y313" s="11"/>
    </row>
    <row r="314" spans="1:25">
      <c r="A314" s="10" t="s">
        <v>2283</v>
      </c>
      <c r="B314" s="11"/>
      <c r="C314" s="10" t="s">
        <v>78</v>
      </c>
      <c r="D314" s="10" t="s">
        <v>2277</v>
      </c>
      <c r="E314" s="10" t="s">
        <v>77</v>
      </c>
      <c r="F314" s="10" t="s">
        <v>2278</v>
      </c>
      <c r="G314" s="10" t="s">
        <v>1236</v>
      </c>
      <c r="H314" s="10" t="s">
        <v>1649</v>
      </c>
      <c r="I314" s="10" t="s">
        <v>2284</v>
      </c>
      <c r="J314" s="10" t="s">
        <v>79</v>
      </c>
      <c r="K314" s="10" t="s">
        <v>2285</v>
      </c>
      <c r="L314" s="10" t="s">
        <v>2286</v>
      </c>
      <c r="M314" s="10">
        <v>-7.1869263659395699</v>
      </c>
      <c r="N314" s="10">
        <v>-34.847163142328696</v>
      </c>
      <c r="O314" s="10" t="s">
        <v>80</v>
      </c>
      <c r="P314" s="10" t="s">
        <v>1241</v>
      </c>
      <c r="Q314" s="10"/>
      <c r="R314" s="10">
        <v>1564.2</v>
      </c>
      <c r="S314" s="10" t="s">
        <v>1242</v>
      </c>
      <c r="T314" s="10"/>
      <c r="U314" s="14">
        <v>45833</v>
      </c>
      <c r="V314" s="11"/>
      <c r="W314" s="11"/>
      <c r="X314" s="11" t="s">
        <v>1244</v>
      </c>
      <c r="Y314" s="11"/>
    </row>
    <row r="315" spans="1:25">
      <c r="A315" s="10" t="s">
        <v>2287</v>
      </c>
      <c r="B315" s="11"/>
      <c r="C315" s="10" t="s">
        <v>78</v>
      </c>
      <c r="D315" s="10" t="s">
        <v>2277</v>
      </c>
      <c r="E315" s="10" t="s">
        <v>77</v>
      </c>
      <c r="F315" s="10" t="s">
        <v>2288</v>
      </c>
      <c r="G315" s="10" t="s">
        <v>1251</v>
      </c>
      <c r="H315" s="10" t="s">
        <v>1540</v>
      </c>
      <c r="I315" s="10" t="s">
        <v>2289</v>
      </c>
      <c r="J315" s="10" t="s">
        <v>79</v>
      </c>
      <c r="K315" s="10" t="s">
        <v>2290</v>
      </c>
      <c r="L315" s="10" t="s">
        <v>2291</v>
      </c>
      <c r="M315" s="10">
        <v>-7.1555758529934703</v>
      </c>
      <c r="N315" s="10">
        <v>-34.829097369314802</v>
      </c>
      <c r="O315" s="10" t="s">
        <v>81</v>
      </c>
      <c r="P315" s="10" t="s">
        <v>1241</v>
      </c>
      <c r="Q315" s="10">
        <v>-22.69</v>
      </c>
      <c r="R315" s="10">
        <v>1564.2</v>
      </c>
      <c r="S315" s="10" t="s">
        <v>1242</v>
      </c>
      <c r="T315" s="10" t="s">
        <v>1243</v>
      </c>
      <c r="U315" s="14">
        <v>45835</v>
      </c>
      <c r="V315" s="11">
        <v>288</v>
      </c>
      <c r="W315" s="11">
        <v>40</v>
      </c>
      <c r="X315" s="11" t="s">
        <v>1244</v>
      </c>
      <c r="Y315" s="11"/>
    </row>
    <row r="316" spans="1:25">
      <c r="A316" s="10" t="s">
        <v>2292</v>
      </c>
      <c r="B316" s="11"/>
      <c r="C316" s="10" t="s">
        <v>78</v>
      </c>
      <c r="D316" s="10" t="s">
        <v>2277</v>
      </c>
      <c r="E316" s="10" t="s">
        <v>77</v>
      </c>
      <c r="F316" s="10" t="s">
        <v>2288</v>
      </c>
      <c r="G316" s="10" t="s">
        <v>1251</v>
      </c>
      <c r="H316" s="10" t="s">
        <v>1540</v>
      </c>
      <c r="I316" s="10" t="s">
        <v>2293</v>
      </c>
      <c r="J316" s="10" t="s">
        <v>79</v>
      </c>
      <c r="K316" s="10" t="s">
        <v>2290</v>
      </c>
      <c r="L316" s="10" t="s">
        <v>2291</v>
      </c>
      <c r="M316" s="10">
        <v>-7.1555758529934703</v>
      </c>
      <c r="N316" s="10">
        <v>-34.829097369314802</v>
      </c>
      <c r="O316" s="10" t="s">
        <v>81</v>
      </c>
      <c r="P316" s="10" t="s">
        <v>1241</v>
      </c>
      <c r="Q316" s="10">
        <v>-21.62</v>
      </c>
      <c r="R316" s="10">
        <v>376.2</v>
      </c>
      <c r="S316" s="10" t="s">
        <v>1242</v>
      </c>
      <c r="T316" s="10" t="s">
        <v>1243</v>
      </c>
      <c r="U316" s="14">
        <v>45835</v>
      </c>
      <c r="V316" s="11"/>
      <c r="W316" s="11"/>
      <c r="X316" s="11" t="s">
        <v>1244</v>
      </c>
      <c r="Y316" s="11"/>
    </row>
    <row r="317" spans="1:25">
      <c r="A317" s="10" t="s">
        <v>2294</v>
      </c>
      <c r="B317" s="11"/>
      <c r="C317" s="10" t="s">
        <v>67</v>
      </c>
      <c r="D317" s="10" t="s">
        <v>1234</v>
      </c>
      <c r="E317" s="10" t="s">
        <v>66</v>
      </c>
      <c r="F317" s="10" t="s">
        <v>1261</v>
      </c>
      <c r="G317" s="10" t="s">
        <v>1391</v>
      </c>
      <c r="H317" s="10" t="s">
        <v>1578</v>
      </c>
      <c r="I317" s="10" t="s">
        <v>2295</v>
      </c>
      <c r="J317" s="10" t="s">
        <v>68</v>
      </c>
      <c r="K317" s="10" t="s">
        <v>2296</v>
      </c>
      <c r="L317" s="10" t="s">
        <v>2297</v>
      </c>
      <c r="M317" s="10">
        <v>-3.7955453741931402</v>
      </c>
      <c r="N317" s="10">
        <v>-38.466063737869199</v>
      </c>
      <c r="O317" s="10" t="s">
        <v>65</v>
      </c>
      <c r="P317" s="10" t="s">
        <v>1241</v>
      </c>
      <c r="Q317" s="10"/>
      <c r="R317" s="10">
        <v>514.79999999999995</v>
      </c>
      <c r="S317" s="10" t="s">
        <v>1256</v>
      </c>
      <c r="T317" s="10" t="s">
        <v>1243</v>
      </c>
      <c r="U317" s="14">
        <v>45826</v>
      </c>
      <c r="V317" s="11"/>
      <c r="W317" s="11"/>
      <c r="X317" s="11" t="s">
        <v>1257</v>
      </c>
      <c r="Y317" s="11"/>
    </row>
    <row r="318" spans="1:25">
      <c r="A318" s="10" t="s">
        <v>2298</v>
      </c>
      <c r="B318" s="11"/>
      <c r="C318" s="10" t="s">
        <v>83</v>
      </c>
      <c r="D318" s="10" t="s">
        <v>1234</v>
      </c>
      <c r="E318" s="10" t="s">
        <v>66</v>
      </c>
      <c r="F318" s="10" t="s">
        <v>2272</v>
      </c>
      <c r="G318" s="10" t="s">
        <v>1391</v>
      </c>
      <c r="H318" s="10" t="s">
        <v>1599</v>
      </c>
      <c r="I318" s="10" t="s">
        <v>2299</v>
      </c>
      <c r="J318" s="10" t="s">
        <v>68</v>
      </c>
      <c r="K318" s="10" t="s">
        <v>2300</v>
      </c>
      <c r="L318" s="10" t="s">
        <v>2301</v>
      </c>
      <c r="M318" s="10">
        <v>-3.72632040854347</v>
      </c>
      <c r="N318" s="10">
        <v>-38.514436848023102</v>
      </c>
      <c r="O318" s="10" t="s">
        <v>82</v>
      </c>
      <c r="P318" s="10"/>
      <c r="Q318" s="10"/>
      <c r="R318" s="10"/>
      <c r="S318" s="10"/>
      <c r="T318" s="10" t="s">
        <v>1243</v>
      </c>
      <c r="U318" s="10"/>
      <c r="V318" s="11"/>
      <c r="W318" s="11"/>
      <c r="X318" s="11"/>
      <c r="Y318" s="11"/>
    </row>
    <row r="319" spans="1:25">
      <c r="A319" s="10" t="s">
        <v>2302</v>
      </c>
      <c r="B319" s="11"/>
      <c r="C319" s="10" t="s">
        <v>85</v>
      </c>
      <c r="D319" s="10" t="s">
        <v>1234</v>
      </c>
      <c r="E319" s="10" t="s">
        <v>66</v>
      </c>
      <c r="F319" s="10" t="s">
        <v>1250</v>
      </c>
      <c r="G319" s="10" t="s">
        <v>1236</v>
      </c>
      <c r="H319" s="10" t="s">
        <v>1809</v>
      </c>
      <c r="I319" s="10" t="s">
        <v>2303</v>
      </c>
      <c r="J319" s="10" t="s">
        <v>68</v>
      </c>
      <c r="K319" s="10" t="s">
        <v>2304</v>
      </c>
      <c r="L319" s="10" t="s">
        <v>2305</v>
      </c>
      <c r="M319" s="10">
        <v>-3.7415176456303398</v>
      </c>
      <c r="N319" s="10">
        <v>-38.567502919449403</v>
      </c>
      <c r="O319" s="10" t="s">
        <v>84</v>
      </c>
      <c r="P319" s="10" t="s">
        <v>1241</v>
      </c>
      <c r="Q319" s="10">
        <v>-20.329999999999998</v>
      </c>
      <c r="R319" s="10">
        <v>514.79999999999995</v>
      </c>
      <c r="S319" s="10" t="s">
        <v>1256</v>
      </c>
      <c r="T319" s="10" t="s">
        <v>1243</v>
      </c>
      <c r="U319" s="14">
        <v>45833</v>
      </c>
      <c r="V319" s="11"/>
      <c r="W319" s="11"/>
      <c r="X319" s="11" t="s">
        <v>2306</v>
      </c>
      <c r="Y319" s="11"/>
    </row>
    <row r="320" spans="1:25">
      <c r="A320" s="10" t="s">
        <v>2307</v>
      </c>
      <c r="B320" s="11"/>
      <c r="C320" s="10" t="s">
        <v>85</v>
      </c>
      <c r="D320" s="10" t="s">
        <v>1234</v>
      </c>
      <c r="E320" s="10" t="s">
        <v>66</v>
      </c>
      <c r="F320" s="10" t="s">
        <v>1250</v>
      </c>
      <c r="G320" s="10" t="s">
        <v>1391</v>
      </c>
      <c r="H320" s="10" t="s">
        <v>1518</v>
      </c>
      <c r="I320" s="10" t="s">
        <v>2308</v>
      </c>
      <c r="J320" s="10" t="s">
        <v>68</v>
      </c>
      <c r="K320" s="10" t="s">
        <v>2304</v>
      </c>
      <c r="L320" s="10" t="s">
        <v>2305</v>
      </c>
      <c r="M320" s="10">
        <v>-3.7415176456303398</v>
      </c>
      <c r="N320" s="10">
        <v>-38.567502919449403</v>
      </c>
      <c r="O320" s="10" t="s">
        <v>84</v>
      </c>
      <c r="P320" s="10" t="s">
        <v>1241</v>
      </c>
      <c r="Q320" s="10">
        <v>-19.510000000000002</v>
      </c>
      <c r="R320" s="10">
        <v>514.79999999999995</v>
      </c>
      <c r="S320" s="10" t="s">
        <v>1256</v>
      </c>
      <c r="T320" s="10" t="s">
        <v>1243</v>
      </c>
      <c r="U320" s="14">
        <v>45833</v>
      </c>
      <c r="V320" s="11"/>
      <c r="W320" s="11"/>
      <c r="X320" s="11" t="s">
        <v>2306</v>
      </c>
      <c r="Y320" s="11"/>
    </row>
    <row r="321" spans="1:25">
      <c r="A321" s="10" t="s">
        <v>2309</v>
      </c>
      <c r="B321" s="11"/>
      <c r="C321" s="10" t="s">
        <v>85</v>
      </c>
      <c r="D321" s="10" t="s">
        <v>1234</v>
      </c>
      <c r="E321" s="10" t="s">
        <v>66</v>
      </c>
      <c r="F321" s="10" t="s">
        <v>1250</v>
      </c>
      <c r="G321" s="10" t="s">
        <v>1391</v>
      </c>
      <c r="H321" s="10" t="s">
        <v>1518</v>
      </c>
      <c r="I321" s="10" t="s">
        <v>2310</v>
      </c>
      <c r="J321" s="10" t="s">
        <v>68</v>
      </c>
      <c r="K321" s="10" t="s">
        <v>2304</v>
      </c>
      <c r="L321" s="10" t="s">
        <v>2305</v>
      </c>
      <c r="M321" s="10">
        <v>-3.7415176456303398</v>
      </c>
      <c r="N321" s="10">
        <v>-38.567502919449403</v>
      </c>
      <c r="O321" s="10" t="s">
        <v>84</v>
      </c>
      <c r="P321" s="10" t="s">
        <v>1241</v>
      </c>
      <c r="Q321" s="10">
        <v>-19.100000000000001</v>
      </c>
      <c r="R321" s="10">
        <v>514.79999999999995</v>
      </c>
      <c r="S321" s="10" t="s">
        <v>1256</v>
      </c>
      <c r="T321" s="10" t="s">
        <v>1243</v>
      </c>
      <c r="U321" s="14">
        <v>45833</v>
      </c>
      <c r="V321" s="11"/>
      <c r="W321" s="11"/>
      <c r="X321" s="11" t="s">
        <v>2306</v>
      </c>
      <c r="Y321" s="11"/>
    </row>
    <row r="322" spans="1:25">
      <c r="A322" s="10" t="s">
        <v>2311</v>
      </c>
      <c r="B322" s="11"/>
      <c r="C322" s="10" t="s">
        <v>88</v>
      </c>
      <c r="D322" s="10" t="s">
        <v>1234</v>
      </c>
      <c r="E322" s="10" t="s">
        <v>66</v>
      </c>
      <c r="F322" s="10" t="s">
        <v>1300</v>
      </c>
      <c r="G322" s="10" t="s">
        <v>1251</v>
      </c>
      <c r="H322" s="10" t="s">
        <v>1262</v>
      </c>
      <c r="I322" s="10" t="s">
        <v>2312</v>
      </c>
      <c r="J322" s="10" t="s">
        <v>79</v>
      </c>
      <c r="K322" s="10" t="s">
        <v>2296</v>
      </c>
      <c r="L322" s="10" t="s">
        <v>2313</v>
      </c>
      <c r="M322" s="10">
        <v>-3.7942178695701201</v>
      </c>
      <c r="N322" s="10">
        <v>-38.477740115487499</v>
      </c>
      <c r="O322" s="10" t="s">
        <v>86</v>
      </c>
      <c r="P322" s="10"/>
      <c r="Q322" s="10"/>
      <c r="R322" s="10"/>
      <c r="S322" s="10"/>
      <c r="T322" s="10" t="s">
        <v>1243</v>
      </c>
      <c r="U322" s="10"/>
      <c r="V322" s="11"/>
      <c r="W322" s="11"/>
      <c r="X322" s="11"/>
      <c r="Y322" s="11"/>
    </row>
    <row r="323" spans="1:25">
      <c r="A323" s="10" t="s">
        <v>2314</v>
      </c>
      <c r="B323" s="11"/>
      <c r="C323" s="10" t="s">
        <v>88</v>
      </c>
      <c r="D323" s="10" t="s">
        <v>1234</v>
      </c>
      <c r="E323" s="10" t="s">
        <v>66</v>
      </c>
      <c r="F323" s="10" t="s">
        <v>1300</v>
      </c>
      <c r="G323" s="10" t="s">
        <v>1251</v>
      </c>
      <c r="H323" s="10" t="s">
        <v>1262</v>
      </c>
      <c r="I323" s="10" t="s">
        <v>2315</v>
      </c>
      <c r="J323" s="10" t="s">
        <v>79</v>
      </c>
      <c r="K323" s="10" t="s">
        <v>2296</v>
      </c>
      <c r="L323" s="10" t="s">
        <v>2313</v>
      </c>
      <c r="M323" s="10">
        <v>-3.7942178695701201</v>
      </c>
      <c r="N323" s="10">
        <v>-38.477740115487499</v>
      </c>
      <c r="O323" s="10" t="s">
        <v>86</v>
      </c>
      <c r="P323" s="10"/>
      <c r="Q323" s="10"/>
      <c r="R323" s="10"/>
      <c r="S323" s="10"/>
      <c r="T323" s="10" t="s">
        <v>1243</v>
      </c>
      <c r="U323" s="10"/>
      <c r="V323" s="11"/>
      <c r="W323" s="11"/>
      <c r="X323" s="11"/>
      <c r="Y323" s="11"/>
    </row>
    <row r="324" spans="1:25">
      <c r="A324" s="10" t="s">
        <v>2316</v>
      </c>
      <c r="B324" s="11"/>
      <c r="C324" s="10" t="s">
        <v>88</v>
      </c>
      <c r="D324" s="10" t="s">
        <v>1234</v>
      </c>
      <c r="E324" s="10" t="s">
        <v>66</v>
      </c>
      <c r="F324" s="10" t="s">
        <v>1300</v>
      </c>
      <c r="G324" s="10" t="s">
        <v>1251</v>
      </c>
      <c r="H324" s="10" t="s">
        <v>1262</v>
      </c>
      <c r="I324" s="10" t="s">
        <v>2317</v>
      </c>
      <c r="J324" s="10" t="s">
        <v>79</v>
      </c>
      <c r="K324" s="10" t="s">
        <v>2296</v>
      </c>
      <c r="L324" s="10" t="s">
        <v>2313</v>
      </c>
      <c r="M324" s="10">
        <v>-3.7942178695701201</v>
      </c>
      <c r="N324" s="10">
        <v>-38.477740115487499</v>
      </c>
      <c r="O324" s="10" t="s">
        <v>86</v>
      </c>
      <c r="P324" s="10"/>
      <c r="Q324" s="10"/>
      <c r="R324" s="10"/>
      <c r="S324" s="10"/>
      <c r="T324" s="10" t="s">
        <v>1243</v>
      </c>
      <c r="U324" s="10"/>
      <c r="V324" s="11"/>
      <c r="W324" s="11"/>
      <c r="X324" s="11"/>
      <c r="Y324" s="11"/>
    </row>
    <row r="325" spans="1:25">
      <c r="A325" s="10" t="s">
        <v>2318</v>
      </c>
      <c r="B325" s="11"/>
      <c r="C325" s="10" t="s">
        <v>88</v>
      </c>
      <c r="D325" s="10" t="s">
        <v>1234</v>
      </c>
      <c r="E325" s="10" t="s">
        <v>66</v>
      </c>
      <c r="F325" s="10" t="s">
        <v>1300</v>
      </c>
      <c r="G325" s="10" t="s">
        <v>1251</v>
      </c>
      <c r="H325" s="10" t="s">
        <v>1262</v>
      </c>
      <c r="I325" s="10" t="s">
        <v>2319</v>
      </c>
      <c r="J325" s="10" t="s">
        <v>79</v>
      </c>
      <c r="K325" s="10" t="s">
        <v>2296</v>
      </c>
      <c r="L325" s="10" t="s">
        <v>2313</v>
      </c>
      <c r="M325" s="10">
        <v>-3.7942178695701201</v>
      </c>
      <c r="N325" s="10">
        <v>-38.477740115487499</v>
      </c>
      <c r="O325" s="10" t="s">
        <v>86</v>
      </c>
      <c r="P325" s="10"/>
      <c r="Q325" s="10"/>
      <c r="R325" s="10"/>
      <c r="S325" s="10"/>
      <c r="T325" s="10" t="s">
        <v>1326</v>
      </c>
      <c r="U325" s="10"/>
      <c r="V325" s="11"/>
      <c r="W325" s="11"/>
      <c r="X325" s="11"/>
      <c r="Y325" s="11"/>
    </row>
    <row r="326" spans="1:25">
      <c r="A326" s="10" t="s">
        <v>2320</v>
      </c>
      <c r="B326" s="11"/>
      <c r="C326" s="10" t="s">
        <v>88</v>
      </c>
      <c r="D326" s="10" t="s">
        <v>1234</v>
      </c>
      <c r="E326" s="10" t="s">
        <v>66</v>
      </c>
      <c r="F326" s="10" t="s">
        <v>1300</v>
      </c>
      <c r="G326" s="10" t="s">
        <v>1251</v>
      </c>
      <c r="H326" s="10" t="s">
        <v>1262</v>
      </c>
      <c r="I326" s="10" t="s">
        <v>2321</v>
      </c>
      <c r="J326" s="10" t="s">
        <v>79</v>
      </c>
      <c r="K326" s="10" t="s">
        <v>2296</v>
      </c>
      <c r="L326" s="10" t="s">
        <v>2313</v>
      </c>
      <c r="M326" s="10">
        <v>-3.7942178695701201</v>
      </c>
      <c r="N326" s="10">
        <v>-38.477740115487499</v>
      </c>
      <c r="O326" s="10" t="s">
        <v>86</v>
      </c>
      <c r="P326" s="10"/>
      <c r="Q326" s="10"/>
      <c r="R326" s="10"/>
      <c r="S326" s="10"/>
      <c r="T326" s="10" t="s">
        <v>1326</v>
      </c>
      <c r="U326" s="10"/>
      <c r="V326" s="11"/>
      <c r="W326" s="11"/>
      <c r="X326" s="11"/>
      <c r="Y326" s="11"/>
    </row>
    <row r="327" spans="1:25">
      <c r="A327" s="10" t="s">
        <v>2322</v>
      </c>
      <c r="B327" s="11"/>
      <c r="C327" s="10" t="s">
        <v>88</v>
      </c>
      <c r="D327" s="10" t="s">
        <v>1234</v>
      </c>
      <c r="E327" s="10" t="s">
        <v>66</v>
      </c>
      <c r="F327" s="10" t="s">
        <v>1300</v>
      </c>
      <c r="G327" s="10" t="s">
        <v>1251</v>
      </c>
      <c r="H327" s="10" t="s">
        <v>1262</v>
      </c>
      <c r="I327" s="10" t="s">
        <v>2323</v>
      </c>
      <c r="J327" s="10" t="s">
        <v>79</v>
      </c>
      <c r="K327" s="10" t="s">
        <v>2296</v>
      </c>
      <c r="L327" s="10" t="s">
        <v>2313</v>
      </c>
      <c r="M327" s="10">
        <v>-3.7942178695701201</v>
      </c>
      <c r="N327" s="10">
        <v>-38.477740115487499</v>
      </c>
      <c r="O327" s="10" t="s">
        <v>86</v>
      </c>
      <c r="P327" s="10"/>
      <c r="Q327" s="10"/>
      <c r="R327" s="10"/>
      <c r="S327" s="10"/>
      <c r="T327" s="10" t="s">
        <v>1326</v>
      </c>
      <c r="U327" s="10"/>
      <c r="V327" s="11"/>
      <c r="W327" s="11"/>
      <c r="X327" s="11"/>
      <c r="Y327" s="11"/>
    </row>
    <row r="328" spans="1:25">
      <c r="A328" s="10" t="s">
        <v>2324</v>
      </c>
      <c r="B328" s="11"/>
      <c r="C328" s="10" t="s">
        <v>88</v>
      </c>
      <c r="D328" s="10" t="s">
        <v>1234</v>
      </c>
      <c r="E328" s="10" t="s">
        <v>66</v>
      </c>
      <c r="F328" s="10" t="s">
        <v>1300</v>
      </c>
      <c r="G328" s="10" t="s">
        <v>1251</v>
      </c>
      <c r="H328" s="10" t="s">
        <v>1262</v>
      </c>
      <c r="I328" s="10" t="s">
        <v>2325</v>
      </c>
      <c r="J328" s="10" t="s">
        <v>79</v>
      </c>
      <c r="K328" s="10" t="s">
        <v>2296</v>
      </c>
      <c r="L328" s="10" t="s">
        <v>2313</v>
      </c>
      <c r="M328" s="10">
        <v>-3.7942178695701201</v>
      </c>
      <c r="N328" s="10">
        <v>-38.477740115487499</v>
      </c>
      <c r="O328" s="10" t="s">
        <v>86</v>
      </c>
      <c r="P328" s="10"/>
      <c r="Q328" s="10"/>
      <c r="R328" s="10"/>
      <c r="S328" s="10"/>
      <c r="T328" s="10" t="s">
        <v>1326</v>
      </c>
      <c r="U328" s="10"/>
      <c r="V328" s="11"/>
      <c r="W328" s="11"/>
      <c r="X328" s="11"/>
      <c r="Y328" s="11"/>
    </row>
    <row r="329" spans="1:25">
      <c r="A329" s="10" t="s">
        <v>2326</v>
      </c>
      <c r="B329" s="11"/>
      <c r="C329" s="10" t="s">
        <v>88</v>
      </c>
      <c r="D329" s="10" t="s">
        <v>1234</v>
      </c>
      <c r="E329" s="10" t="s">
        <v>66</v>
      </c>
      <c r="F329" s="10" t="s">
        <v>1300</v>
      </c>
      <c r="G329" s="10" t="s">
        <v>1251</v>
      </c>
      <c r="H329" s="10" t="s">
        <v>1262</v>
      </c>
      <c r="I329" s="10" t="s">
        <v>2327</v>
      </c>
      <c r="J329" s="10" t="s">
        <v>79</v>
      </c>
      <c r="K329" s="10" t="s">
        <v>2296</v>
      </c>
      <c r="L329" s="10" t="s">
        <v>2313</v>
      </c>
      <c r="M329" s="10">
        <v>-3.7942178695701201</v>
      </c>
      <c r="N329" s="10">
        <v>-38.477740115487499</v>
      </c>
      <c r="O329" s="10" t="s">
        <v>86</v>
      </c>
      <c r="P329" s="10"/>
      <c r="Q329" s="10"/>
      <c r="R329" s="10"/>
      <c r="S329" s="10"/>
      <c r="T329" s="10" t="s">
        <v>1243</v>
      </c>
      <c r="U329" s="10"/>
      <c r="V329" s="11"/>
      <c r="W329" s="11"/>
      <c r="X329" s="11"/>
      <c r="Y329" s="11"/>
    </row>
    <row r="330" spans="1:25">
      <c r="A330" s="10" t="s">
        <v>2328</v>
      </c>
      <c r="B330" s="11"/>
      <c r="C330" s="10" t="s">
        <v>90</v>
      </c>
      <c r="D330" s="10" t="s">
        <v>2329</v>
      </c>
      <c r="E330" s="10" t="s">
        <v>66</v>
      </c>
      <c r="F330" s="10" t="s">
        <v>2272</v>
      </c>
      <c r="G330" s="10" t="s">
        <v>1308</v>
      </c>
      <c r="H330" s="10" t="s">
        <v>2330</v>
      </c>
      <c r="I330" s="10" t="s">
        <v>2331</v>
      </c>
      <c r="J330" s="10" t="s">
        <v>91</v>
      </c>
      <c r="K330" s="10" t="s">
        <v>2332</v>
      </c>
      <c r="L330" s="10" t="s">
        <v>2333</v>
      </c>
      <c r="M330" s="10">
        <v>-3.8454973101576702</v>
      </c>
      <c r="N330" s="10">
        <v>-38.599261634528801</v>
      </c>
      <c r="O330" s="10" t="s">
        <v>89</v>
      </c>
      <c r="P330" s="10" t="s">
        <v>1241</v>
      </c>
      <c r="Q330" s="10">
        <v>-20.3</v>
      </c>
      <c r="R330" s="10">
        <v>3346.41</v>
      </c>
      <c r="S330" s="10" t="s">
        <v>1242</v>
      </c>
      <c r="T330" s="10" t="s">
        <v>1243</v>
      </c>
      <c r="U330" s="14">
        <v>45826</v>
      </c>
      <c r="V330" s="11"/>
      <c r="W330" s="11"/>
      <c r="X330" s="11" t="s">
        <v>1244</v>
      </c>
      <c r="Y330" s="11"/>
    </row>
    <row r="331" spans="1:25">
      <c r="A331" s="10" t="s">
        <v>2334</v>
      </c>
      <c r="B331" s="11"/>
      <c r="C331" s="10" t="s">
        <v>93</v>
      </c>
      <c r="D331" s="10" t="s">
        <v>1234</v>
      </c>
      <c r="E331" s="10" t="s">
        <v>66</v>
      </c>
      <c r="F331" s="10">
        <v>0</v>
      </c>
      <c r="G331" s="10">
        <v>0</v>
      </c>
      <c r="H331" s="10">
        <v>0</v>
      </c>
      <c r="I331" s="10" t="s">
        <v>2335</v>
      </c>
      <c r="J331" s="10" t="s">
        <v>94</v>
      </c>
      <c r="K331" s="10" t="s">
        <v>2336</v>
      </c>
      <c r="L331" s="10" t="s">
        <v>2337</v>
      </c>
      <c r="M331" s="10">
        <v>-3.8065565824310799</v>
      </c>
      <c r="N331" s="10">
        <v>-38.501693824279002</v>
      </c>
      <c r="O331" s="10" t="s">
        <v>92</v>
      </c>
      <c r="P331" s="10" t="s">
        <v>1241</v>
      </c>
      <c r="Q331" s="10"/>
      <c r="R331" s="10">
        <v>5597.21</v>
      </c>
      <c r="S331" s="10" t="s">
        <v>1256</v>
      </c>
      <c r="T331" s="10" t="s">
        <v>1243</v>
      </c>
      <c r="U331" s="14">
        <v>45831</v>
      </c>
      <c r="V331" s="11"/>
      <c r="W331" s="11"/>
      <c r="X331" s="11" t="s">
        <v>1257</v>
      </c>
      <c r="Y331" s="11"/>
    </row>
    <row r="332" spans="1:25">
      <c r="A332" s="10" t="s">
        <v>2338</v>
      </c>
      <c r="B332" s="11"/>
      <c r="C332" s="10" t="s">
        <v>97</v>
      </c>
      <c r="D332" s="10" t="s">
        <v>1234</v>
      </c>
      <c r="E332" s="10" t="s">
        <v>66</v>
      </c>
      <c r="F332" s="10" t="s">
        <v>1261</v>
      </c>
      <c r="G332" s="10" t="s">
        <v>1308</v>
      </c>
      <c r="H332" s="10" t="s">
        <v>1518</v>
      </c>
      <c r="I332" s="10" t="s">
        <v>2339</v>
      </c>
      <c r="J332" s="10" t="s">
        <v>55</v>
      </c>
      <c r="K332" s="10" t="s">
        <v>2340</v>
      </c>
      <c r="L332" s="10" t="s">
        <v>2341</v>
      </c>
      <c r="M332" s="10">
        <v>-3.7119759999999999</v>
      </c>
      <c r="N332" s="10">
        <v>-38.598666999999999</v>
      </c>
      <c r="O332" s="10" t="s">
        <v>96</v>
      </c>
      <c r="P332" s="10" t="s">
        <v>1241</v>
      </c>
      <c r="Q332" s="10">
        <v>-21.4</v>
      </c>
      <c r="R332" s="10">
        <v>133.65</v>
      </c>
      <c r="S332" s="10" t="s">
        <v>1319</v>
      </c>
      <c r="T332" s="10" t="s">
        <v>1243</v>
      </c>
      <c r="U332" s="14">
        <v>45831</v>
      </c>
      <c r="V332" s="11"/>
      <c r="W332" s="11"/>
      <c r="X332" s="11"/>
      <c r="Y332" s="11"/>
    </row>
    <row r="333" spans="1:25">
      <c r="A333" s="10" t="s">
        <v>2342</v>
      </c>
      <c r="B333" s="11"/>
      <c r="C333" s="10" t="s">
        <v>97</v>
      </c>
      <c r="D333" s="10" t="s">
        <v>1234</v>
      </c>
      <c r="E333" s="10" t="s">
        <v>66</v>
      </c>
      <c r="F333" s="10" t="s">
        <v>1261</v>
      </c>
      <c r="G333" s="10" t="s">
        <v>1308</v>
      </c>
      <c r="H333" s="10" t="s">
        <v>1262</v>
      </c>
      <c r="I333" s="10" t="s">
        <v>2343</v>
      </c>
      <c r="J333" s="10" t="s">
        <v>55</v>
      </c>
      <c r="K333" s="10" t="s">
        <v>2344</v>
      </c>
      <c r="L333" s="10" t="s">
        <v>2345</v>
      </c>
      <c r="M333" s="10">
        <v>-3.709803</v>
      </c>
      <c r="N333" s="10">
        <v>-38.598191</v>
      </c>
      <c r="O333" s="10" t="s">
        <v>96</v>
      </c>
      <c r="P333" s="10" t="s">
        <v>1241</v>
      </c>
      <c r="Q333" s="10">
        <v>-22.56</v>
      </c>
      <c r="R333" s="10">
        <v>133.65</v>
      </c>
      <c r="S333" s="10" t="s">
        <v>1319</v>
      </c>
      <c r="T333" s="10"/>
      <c r="U333" s="14">
        <v>45839</v>
      </c>
      <c r="V333" s="11"/>
      <c r="W333" s="11"/>
      <c r="X333" s="11" t="s">
        <v>1320</v>
      </c>
      <c r="Y333" s="11"/>
    </row>
    <row r="334" spans="1:25">
      <c r="A334" s="10" t="s">
        <v>2346</v>
      </c>
      <c r="B334" s="11"/>
      <c r="C334" s="10" t="s">
        <v>97</v>
      </c>
      <c r="D334" s="10" t="s">
        <v>1234</v>
      </c>
      <c r="E334" s="10" t="s">
        <v>66</v>
      </c>
      <c r="F334" s="10" t="s">
        <v>1261</v>
      </c>
      <c r="G334" s="10" t="s">
        <v>1308</v>
      </c>
      <c r="H334" s="10" t="s">
        <v>1540</v>
      </c>
      <c r="I334" s="10" t="s">
        <v>2347</v>
      </c>
      <c r="J334" s="10" t="s">
        <v>55</v>
      </c>
      <c r="K334" s="10" t="s">
        <v>2344</v>
      </c>
      <c r="L334" s="10" t="s">
        <v>2348</v>
      </c>
      <c r="M334" s="10">
        <v>-3.7094390000000002</v>
      </c>
      <c r="N334" s="10">
        <v>-38.598280000000003</v>
      </c>
      <c r="O334" s="10" t="s">
        <v>96</v>
      </c>
      <c r="P334" s="10" t="s">
        <v>1241</v>
      </c>
      <c r="Q334" s="10">
        <v>-20.7</v>
      </c>
      <c r="R334" s="10">
        <v>133.65</v>
      </c>
      <c r="S334" s="10" t="s">
        <v>1319</v>
      </c>
      <c r="T334" s="10"/>
      <c r="U334" s="14">
        <v>45831</v>
      </c>
      <c r="V334" s="11"/>
      <c r="W334" s="11"/>
      <c r="X334" s="11"/>
      <c r="Y334" s="11"/>
    </row>
    <row r="335" spans="1:25">
      <c r="A335" s="10" t="s">
        <v>2349</v>
      </c>
      <c r="B335" s="11"/>
      <c r="C335" s="10" t="s">
        <v>97</v>
      </c>
      <c r="D335" s="10" t="s">
        <v>1234</v>
      </c>
      <c r="E335" s="10" t="s">
        <v>66</v>
      </c>
      <c r="F335" s="10" t="s">
        <v>1261</v>
      </c>
      <c r="G335" s="10" t="s">
        <v>1308</v>
      </c>
      <c r="H335" s="10" t="s">
        <v>1540</v>
      </c>
      <c r="I335" s="10" t="s">
        <v>2350</v>
      </c>
      <c r="J335" s="10" t="s">
        <v>55</v>
      </c>
      <c r="K335" s="10" t="s">
        <v>2344</v>
      </c>
      <c r="L335" s="10" t="s">
        <v>2351</v>
      </c>
      <c r="M335" s="10">
        <v>-3.7102189999999999</v>
      </c>
      <c r="N335" s="10">
        <v>-38.598225999999997</v>
      </c>
      <c r="O335" s="10" t="s">
        <v>96</v>
      </c>
      <c r="P335" s="10" t="s">
        <v>1241</v>
      </c>
      <c r="Q335" s="10">
        <v>-22.2</v>
      </c>
      <c r="R335" s="10">
        <v>133.65</v>
      </c>
      <c r="S335" s="10" t="s">
        <v>1319</v>
      </c>
      <c r="T335" s="10"/>
      <c r="U335" s="14">
        <v>45831</v>
      </c>
      <c r="V335" s="11"/>
      <c r="W335" s="11"/>
      <c r="X335" s="11"/>
      <c r="Y335" s="11"/>
    </row>
    <row r="336" spans="1:25">
      <c r="A336" s="10" t="s">
        <v>2352</v>
      </c>
      <c r="B336" s="11"/>
      <c r="C336" s="10" t="s">
        <v>97</v>
      </c>
      <c r="D336" s="10" t="s">
        <v>1234</v>
      </c>
      <c r="E336" s="10" t="s">
        <v>66</v>
      </c>
      <c r="F336" s="10" t="s">
        <v>1261</v>
      </c>
      <c r="G336" s="10" t="s">
        <v>1308</v>
      </c>
      <c r="H336" s="10" t="s">
        <v>1605</v>
      </c>
      <c r="I336" s="10" t="s">
        <v>2353</v>
      </c>
      <c r="J336" s="10" t="s">
        <v>55</v>
      </c>
      <c r="K336" s="10" t="s">
        <v>2344</v>
      </c>
      <c r="L336" s="10" t="s">
        <v>2348</v>
      </c>
      <c r="M336" s="10">
        <v>-3.7144189999999999</v>
      </c>
      <c r="N336" s="10">
        <v>-38.600288999999997</v>
      </c>
      <c r="O336" s="10" t="s">
        <v>96</v>
      </c>
      <c r="P336" s="10" t="s">
        <v>1241</v>
      </c>
      <c r="Q336" s="10">
        <v>-20.6</v>
      </c>
      <c r="R336" s="10">
        <v>133.65</v>
      </c>
      <c r="S336" s="10" t="s">
        <v>1319</v>
      </c>
      <c r="T336" s="10"/>
      <c r="U336" s="14">
        <v>45831</v>
      </c>
      <c r="V336" s="11"/>
      <c r="W336" s="11"/>
      <c r="X336" s="11"/>
      <c r="Y336" s="11"/>
    </row>
    <row r="337" spans="1:25">
      <c r="A337" s="10" t="s">
        <v>2354</v>
      </c>
      <c r="B337" s="11"/>
      <c r="C337" s="10" t="s">
        <v>97</v>
      </c>
      <c r="D337" s="10" t="s">
        <v>1234</v>
      </c>
      <c r="E337" s="10" t="s">
        <v>66</v>
      </c>
      <c r="F337" s="10" t="s">
        <v>1261</v>
      </c>
      <c r="G337" s="10" t="s">
        <v>1308</v>
      </c>
      <c r="H337" s="10" t="s">
        <v>1557</v>
      </c>
      <c r="I337" s="10" t="s">
        <v>2355</v>
      </c>
      <c r="J337" s="10" t="s">
        <v>55</v>
      </c>
      <c r="K337" s="10" t="s">
        <v>2356</v>
      </c>
      <c r="L337" s="10" t="s">
        <v>2357</v>
      </c>
      <c r="M337" s="10">
        <v>-3.7189930000000002</v>
      </c>
      <c r="N337" s="10">
        <v>-38.602654999999999</v>
      </c>
      <c r="O337" s="10" t="s">
        <v>96</v>
      </c>
      <c r="P337" s="10" t="s">
        <v>1241</v>
      </c>
      <c r="Q337" s="10">
        <v>-20.399999999999999</v>
      </c>
      <c r="R337" s="10">
        <v>133.65</v>
      </c>
      <c r="S337" s="10" t="s">
        <v>1319</v>
      </c>
      <c r="T337" s="10"/>
      <c r="U337" s="14">
        <v>45831</v>
      </c>
      <c r="V337" s="11"/>
      <c r="W337" s="11"/>
      <c r="X337" s="11"/>
      <c r="Y337" s="11"/>
    </row>
    <row r="338" spans="1:25">
      <c r="A338" s="10" t="s">
        <v>2358</v>
      </c>
      <c r="B338" s="11"/>
      <c r="C338" s="10" t="s">
        <v>97</v>
      </c>
      <c r="D338" s="10" t="s">
        <v>1234</v>
      </c>
      <c r="E338" s="10" t="s">
        <v>66</v>
      </c>
      <c r="F338" s="10" t="s">
        <v>1261</v>
      </c>
      <c r="G338" s="10" t="s">
        <v>1308</v>
      </c>
      <c r="H338" s="10" t="s">
        <v>1557</v>
      </c>
      <c r="I338" s="10" t="s">
        <v>2359</v>
      </c>
      <c r="J338" s="10" t="s">
        <v>55</v>
      </c>
      <c r="K338" s="10" t="s">
        <v>2344</v>
      </c>
      <c r="L338" s="10" t="s">
        <v>2360</v>
      </c>
      <c r="M338" s="10">
        <v>-3.7181630000000001</v>
      </c>
      <c r="N338" s="10">
        <v>-38.601821000000001</v>
      </c>
      <c r="O338" s="10" t="s">
        <v>96</v>
      </c>
      <c r="P338" s="10" t="s">
        <v>1241</v>
      </c>
      <c r="Q338" s="10">
        <v>-19.809999999999999</v>
      </c>
      <c r="R338" s="10">
        <v>133.65</v>
      </c>
      <c r="S338" s="10" t="s">
        <v>1319</v>
      </c>
      <c r="T338" s="10"/>
      <c r="U338" s="14">
        <v>45832</v>
      </c>
      <c r="V338" s="11"/>
      <c r="W338" s="11"/>
      <c r="X338" s="11"/>
      <c r="Y338" s="11"/>
    </row>
    <row r="339" spans="1:25">
      <c r="A339" s="10" t="s">
        <v>2361</v>
      </c>
      <c r="B339" s="11"/>
      <c r="C339" s="10" t="s">
        <v>97</v>
      </c>
      <c r="D339" s="10" t="s">
        <v>1234</v>
      </c>
      <c r="E339" s="10" t="s">
        <v>66</v>
      </c>
      <c r="F339" s="10" t="s">
        <v>1261</v>
      </c>
      <c r="G339" s="10" t="s">
        <v>1308</v>
      </c>
      <c r="H339" s="10" t="s">
        <v>1557</v>
      </c>
      <c r="I339" s="10" t="s">
        <v>2362</v>
      </c>
      <c r="J339" s="10" t="s">
        <v>55</v>
      </c>
      <c r="K339" s="10" t="s">
        <v>2344</v>
      </c>
      <c r="L339" s="10" t="s">
        <v>2360</v>
      </c>
      <c r="M339" s="10">
        <v>-3.7188059999999998</v>
      </c>
      <c r="N339" s="10">
        <v>-38.602009000000002</v>
      </c>
      <c r="O339" s="10" t="s">
        <v>96</v>
      </c>
      <c r="P339" s="10" t="s">
        <v>1241</v>
      </c>
      <c r="Q339" s="10">
        <v>-20.440000000000001</v>
      </c>
      <c r="R339" s="10">
        <v>133.65</v>
      </c>
      <c r="S339" s="10" t="s">
        <v>1319</v>
      </c>
      <c r="T339" s="10"/>
      <c r="U339" s="14">
        <v>45832</v>
      </c>
      <c r="V339" s="11"/>
      <c r="W339" s="11"/>
      <c r="X339" s="11"/>
      <c r="Y339" s="11"/>
    </row>
    <row r="340" spans="1:25">
      <c r="A340" s="10" t="s">
        <v>2363</v>
      </c>
      <c r="B340" s="11"/>
      <c r="C340" s="10" t="s">
        <v>97</v>
      </c>
      <c r="D340" s="10" t="s">
        <v>1234</v>
      </c>
      <c r="E340" s="10" t="s">
        <v>66</v>
      </c>
      <c r="F340" s="10" t="s">
        <v>1261</v>
      </c>
      <c r="G340" s="10" t="s">
        <v>1308</v>
      </c>
      <c r="H340" s="10" t="s">
        <v>1639</v>
      </c>
      <c r="I340" s="10" t="s">
        <v>2364</v>
      </c>
      <c r="J340" s="10" t="s">
        <v>55</v>
      </c>
      <c r="K340" s="10" t="s">
        <v>2365</v>
      </c>
      <c r="L340" s="10" t="s">
        <v>2366</v>
      </c>
      <c r="M340" s="10">
        <v>-3.7177479999999998</v>
      </c>
      <c r="N340" s="10">
        <v>-38.601587000000002</v>
      </c>
      <c r="O340" s="10" t="s">
        <v>96</v>
      </c>
      <c r="P340" s="10" t="s">
        <v>1241</v>
      </c>
      <c r="Q340" s="10">
        <v>-20.87</v>
      </c>
      <c r="R340" s="10">
        <v>133.65</v>
      </c>
      <c r="S340" s="10" t="s">
        <v>1319</v>
      </c>
      <c r="T340" s="10"/>
      <c r="U340" s="14">
        <v>45832</v>
      </c>
      <c r="V340" s="11"/>
      <c r="W340" s="11"/>
      <c r="X340" s="11"/>
      <c r="Y340" s="11"/>
    </row>
    <row r="341" spans="1:25">
      <c r="A341" s="10" t="s">
        <v>2367</v>
      </c>
      <c r="B341" s="11"/>
      <c r="C341" s="10" t="s">
        <v>97</v>
      </c>
      <c r="D341" s="10" t="s">
        <v>1234</v>
      </c>
      <c r="E341" s="10" t="s">
        <v>66</v>
      </c>
      <c r="F341" s="10" t="s">
        <v>1261</v>
      </c>
      <c r="G341" s="10" t="s">
        <v>1308</v>
      </c>
      <c r="H341" s="10" t="s">
        <v>1649</v>
      </c>
      <c r="I341" s="10" t="s">
        <v>2368</v>
      </c>
      <c r="J341" s="10" t="s">
        <v>55</v>
      </c>
      <c r="K341" s="10" t="s">
        <v>2344</v>
      </c>
      <c r="L341" s="10" t="s">
        <v>2369</v>
      </c>
      <c r="M341" s="10">
        <v>-3.7189199999999998</v>
      </c>
      <c r="N341" s="10">
        <v>-38.599589999999999</v>
      </c>
      <c r="O341" s="10" t="s">
        <v>96</v>
      </c>
      <c r="P341" s="10" t="s">
        <v>2370</v>
      </c>
      <c r="Q341" s="10">
        <v>-21.41</v>
      </c>
      <c r="R341" s="10"/>
      <c r="S341" s="15" t="s">
        <v>2371</v>
      </c>
      <c r="T341" s="10"/>
      <c r="U341" s="14">
        <v>45835</v>
      </c>
      <c r="V341" s="11"/>
      <c r="W341" s="11"/>
      <c r="X341" s="11" t="s">
        <v>2372</v>
      </c>
      <c r="Y341" s="11"/>
    </row>
    <row r="342" spans="1:25">
      <c r="A342" s="10" t="s">
        <v>2373</v>
      </c>
      <c r="B342" s="11"/>
      <c r="C342" s="10" t="s">
        <v>97</v>
      </c>
      <c r="D342" s="10" t="s">
        <v>1234</v>
      </c>
      <c r="E342" s="10" t="s">
        <v>66</v>
      </c>
      <c r="F342" s="10" t="s">
        <v>1261</v>
      </c>
      <c r="G342" s="10" t="s">
        <v>1312</v>
      </c>
      <c r="H342" s="10" t="s">
        <v>1518</v>
      </c>
      <c r="I342" s="10" t="s">
        <v>2374</v>
      </c>
      <c r="J342" s="10" t="s">
        <v>55</v>
      </c>
      <c r="K342" s="10" t="s">
        <v>2344</v>
      </c>
      <c r="L342" s="10" t="s">
        <v>2375</v>
      </c>
      <c r="M342" s="10">
        <v>-3.712942</v>
      </c>
      <c r="N342" s="10">
        <v>-38.594512000000002</v>
      </c>
      <c r="O342" s="10" t="s">
        <v>96</v>
      </c>
      <c r="P342" s="10" t="s">
        <v>1241</v>
      </c>
      <c r="Q342" s="10">
        <v>-18.899999999999999</v>
      </c>
      <c r="R342" s="10">
        <v>133.65</v>
      </c>
      <c r="S342" s="10" t="s">
        <v>1319</v>
      </c>
      <c r="T342" s="10"/>
      <c r="U342" s="14">
        <v>45832</v>
      </c>
      <c r="V342" s="11"/>
      <c r="W342" s="11"/>
      <c r="X342" s="11"/>
      <c r="Y342" s="11"/>
    </row>
    <row r="343" spans="1:25">
      <c r="A343" s="10" t="s">
        <v>2376</v>
      </c>
      <c r="B343" s="11"/>
      <c r="C343" s="10" t="s">
        <v>97</v>
      </c>
      <c r="D343" s="10" t="s">
        <v>1234</v>
      </c>
      <c r="E343" s="10" t="s">
        <v>66</v>
      </c>
      <c r="F343" s="10" t="s">
        <v>1261</v>
      </c>
      <c r="G343" s="10" t="s">
        <v>1312</v>
      </c>
      <c r="H343" s="10" t="s">
        <v>1262</v>
      </c>
      <c r="I343" s="10" t="s">
        <v>2377</v>
      </c>
      <c r="J343" s="10" t="s">
        <v>55</v>
      </c>
      <c r="K343" s="10" t="s">
        <v>2344</v>
      </c>
      <c r="L343" s="10" t="s">
        <v>2378</v>
      </c>
      <c r="M343" s="10">
        <v>-3.7151800000000001</v>
      </c>
      <c r="N343" s="10">
        <v>-38.595429000000003</v>
      </c>
      <c r="O343" s="10" t="s">
        <v>96</v>
      </c>
      <c r="P343" s="10" t="s">
        <v>1241</v>
      </c>
      <c r="Q343" s="10">
        <v>-21.48</v>
      </c>
      <c r="R343" s="10">
        <v>133.65</v>
      </c>
      <c r="S343" s="10" t="s">
        <v>1319</v>
      </c>
      <c r="T343" s="10"/>
      <c r="U343" s="14">
        <v>45832</v>
      </c>
      <c r="V343" s="11"/>
      <c r="W343" s="11"/>
      <c r="X343" s="11"/>
      <c r="Y343" s="11"/>
    </row>
    <row r="344" spans="1:25">
      <c r="A344" s="10" t="s">
        <v>2379</v>
      </c>
      <c r="B344" s="11"/>
      <c r="C344" s="10" t="s">
        <v>97</v>
      </c>
      <c r="D344" s="10" t="s">
        <v>1234</v>
      </c>
      <c r="E344" s="10" t="s">
        <v>66</v>
      </c>
      <c r="F344" s="10" t="s">
        <v>1261</v>
      </c>
      <c r="G344" s="10" t="s">
        <v>1312</v>
      </c>
      <c r="H344" s="10" t="s">
        <v>1616</v>
      </c>
      <c r="I344" s="10" t="s">
        <v>2380</v>
      </c>
      <c r="J344" s="10" t="s">
        <v>55</v>
      </c>
      <c r="K344" s="10" t="s">
        <v>2344</v>
      </c>
      <c r="L344" s="10" t="s">
        <v>2381</v>
      </c>
      <c r="M344" s="10">
        <v>-3.718337</v>
      </c>
      <c r="N344" s="10">
        <v>-38.598754999999997</v>
      </c>
      <c r="O344" s="10" t="s">
        <v>96</v>
      </c>
      <c r="P344" s="10" t="s">
        <v>1241</v>
      </c>
      <c r="Q344" s="10">
        <v>-19.600000000000001</v>
      </c>
      <c r="R344" s="10">
        <v>133.65</v>
      </c>
      <c r="S344" s="10" t="s">
        <v>1319</v>
      </c>
      <c r="T344" s="10"/>
      <c r="U344" s="14">
        <v>45832</v>
      </c>
      <c r="V344" s="11"/>
      <c r="W344" s="11"/>
      <c r="X344" s="11"/>
      <c r="Y344" s="11"/>
    </row>
    <row r="345" spans="1:25">
      <c r="A345" s="10" t="s">
        <v>2382</v>
      </c>
      <c r="B345" s="11"/>
      <c r="C345" s="10" t="s">
        <v>97</v>
      </c>
      <c r="D345" s="10" t="s">
        <v>1234</v>
      </c>
      <c r="E345" s="10" t="s">
        <v>66</v>
      </c>
      <c r="F345" s="10" t="s">
        <v>1261</v>
      </c>
      <c r="G345" s="10" t="s">
        <v>1312</v>
      </c>
      <c r="H345" s="10" t="s">
        <v>1639</v>
      </c>
      <c r="I345" s="10" t="s">
        <v>2383</v>
      </c>
      <c r="J345" s="10" t="s">
        <v>55</v>
      </c>
      <c r="K345" s="10" t="s">
        <v>2384</v>
      </c>
      <c r="L345" s="10" t="s">
        <v>2385</v>
      </c>
      <c r="M345" s="10">
        <v>-3.7238389999999999</v>
      </c>
      <c r="N345" s="10">
        <v>-38.598529999999997</v>
      </c>
      <c r="O345" s="10" t="s">
        <v>96</v>
      </c>
      <c r="P345" s="10" t="s">
        <v>1241</v>
      </c>
      <c r="Q345" s="10">
        <v>-22.07</v>
      </c>
      <c r="R345" s="10">
        <v>133.65</v>
      </c>
      <c r="S345" s="15" t="s">
        <v>2371</v>
      </c>
      <c r="T345" s="10"/>
      <c r="U345" s="14">
        <v>45834</v>
      </c>
      <c r="V345" s="11"/>
      <c r="W345" s="11"/>
      <c r="X345" s="11" t="s">
        <v>2386</v>
      </c>
      <c r="Y345" s="11"/>
    </row>
    <row r="346" spans="1:25">
      <c r="A346" s="10" t="s">
        <v>2387</v>
      </c>
      <c r="B346" s="11"/>
      <c r="C346" s="10" t="s">
        <v>97</v>
      </c>
      <c r="D346" s="10" t="s">
        <v>1234</v>
      </c>
      <c r="E346" s="10" t="s">
        <v>66</v>
      </c>
      <c r="F346" s="10" t="s">
        <v>1261</v>
      </c>
      <c r="G346" s="10" t="s">
        <v>1312</v>
      </c>
      <c r="H346" s="10" t="s">
        <v>1578</v>
      </c>
      <c r="I346" s="10" t="s">
        <v>2388</v>
      </c>
      <c r="J346" s="10" t="s">
        <v>55</v>
      </c>
      <c r="K346" s="10" t="s">
        <v>2344</v>
      </c>
      <c r="L346" s="10" t="s">
        <v>2389</v>
      </c>
      <c r="M346" s="10">
        <v>-3.7239979999999999</v>
      </c>
      <c r="N346" s="10">
        <v>-38.600445999999998</v>
      </c>
      <c r="O346" s="10" t="s">
        <v>96</v>
      </c>
      <c r="P346" s="10" t="s">
        <v>1241</v>
      </c>
      <c r="Q346" s="10">
        <v>-21.64</v>
      </c>
      <c r="R346" s="10">
        <v>133.65</v>
      </c>
      <c r="S346" s="15" t="s">
        <v>2371</v>
      </c>
      <c r="T346" s="10"/>
      <c r="U346" s="14">
        <v>45833</v>
      </c>
      <c r="V346" s="11"/>
      <c r="W346" s="11"/>
      <c r="X346" s="11"/>
      <c r="Y346" s="11"/>
    </row>
    <row r="347" spans="1:25">
      <c r="A347" s="10" t="s">
        <v>2390</v>
      </c>
      <c r="B347" s="11"/>
      <c r="C347" s="10" t="s">
        <v>97</v>
      </c>
      <c r="D347" s="10" t="s">
        <v>1234</v>
      </c>
      <c r="E347" s="10" t="s">
        <v>66</v>
      </c>
      <c r="F347" s="10" t="s">
        <v>1261</v>
      </c>
      <c r="G347" s="10" t="s">
        <v>1312</v>
      </c>
      <c r="H347" s="10" t="s">
        <v>1649</v>
      </c>
      <c r="I347" s="10" t="s">
        <v>2391</v>
      </c>
      <c r="J347" s="10" t="s">
        <v>55</v>
      </c>
      <c r="K347" s="10" t="s">
        <v>2392</v>
      </c>
      <c r="L347" s="10" t="s">
        <v>2393</v>
      </c>
      <c r="M347" s="10">
        <v>-3.7248070000000002</v>
      </c>
      <c r="N347" s="10">
        <v>-38.600574000000002</v>
      </c>
      <c r="O347" s="10" t="s">
        <v>96</v>
      </c>
      <c r="P347" s="10" t="s">
        <v>1241</v>
      </c>
      <c r="Q347" s="10">
        <v>-21.9</v>
      </c>
      <c r="R347" s="10">
        <v>133.65</v>
      </c>
      <c r="S347" s="15" t="s">
        <v>2371</v>
      </c>
      <c r="T347" s="10"/>
      <c r="U347" s="14">
        <v>45838</v>
      </c>
      <c r="V347" s="11"/>
      <c r="W347" s="11"/>
      <c r="X347" s="11" t="s">
        <v>2372</v>
      </c>
      <c r="Y347" s="11"/>
    </row>
    <row r="348" spans="1:25">
      <c r="A348" s="10" t="s">
        <v>2394</v>
      </c>
      <c r="B348" s="11"/>
      <c r="C348" s="10" t="s">
        <v>97</v>
      </c>
      <c r="D348" s="10" t="s">
        <v>1234</v>
      </c>
      <c r="E348" s="10" t="s">
        <v>66</v>
      </c>
      <c r="F348" s="10" t="s">
        <v>1261</v>
      </c>
      <c r="G348" s="10" t="s">
        <v>1312</v>
      </c>
      <c r="H348" s="10" t="s">
        <v>1809</v>
      </c>
      <c r="I348" s="10" t="s">
        <v>2395</v>
      </c>
      <c r="J348" s="10" t="s">
        <v>55</v>
      </c>
      <c r="K348" s="10" t="s">
        <v>2392</v>
      </c>
      <c r="L348" s="10" t="s">
        <v>2396</v>
      </c>
      <c r="M348" s="10">
        <v>-3.724046</v>
      </c>
      <c r="N348" s="10">
        <v>-38.601131000000002</v>
      </c>
      <c r="O348" s="10" t="s">
        <v>96</v>
      </c>
      <c r="P348" s="10" t="s">
        <v>1241</v>
      </c>
      <c r="Q348" s="10">
        <v>-21.67</v>
      </c>
      <c r="R348" s="10">
        <v>133.65</v>
      </c>
      <c r="S348" s="15" t="s">
        <v>2371</v>
      </c>
      <c r="T348" s="10"/>
      <c r="U348" s="14">
        <v>45838</v>
      </c>
      <c r="V348" s="11"/>
      <c r="W348" s="11"/>
      <c r="X348" s="11" t="s">
        <v>2372</v>
      </c>
      <c r="Y348" s="11"/>
    </row>
    <row r="349" spans="1:25">
      <c r="A349" s="10" t="s">
        <v>2397</v>
      </c>
      <c r="B349" s="11"/>
      <c r="C349" s="10" t="s">
        <v>97</v>
      </c>
      <c r="D349" s="10" t="s">
        <v>1234</v>
      </c>
      <c r="E349" s="10" t="s">
        <v>66</v>
      </c>
      <c r="F349" s="10" t="s">
        <v>1261</v>
      </c>
      <c r="G349" s="10" t="s">
        <v>1312</v>
      </c>
      <c r="H349" s="10" t="s">
        <v>1653</v>
      </c>
      <c r="I349" s="10" t="s">
        <v>2398</v>
      </c>
      <c r="J349" s="10" t="s">
        <v>55</v>
      </c>
      <c r="K349" s="10" t="s">
        <v>2392</v>
      </c>
      <c r="L349" s="10" t="s">
        <v>2399</v>
      </c>
      <c r="M349" s="10">
        <v>-3.725015</v>
      </c>
      <c r="N349" s="10">
        <v>-38.601528999999999</v>
      </c>
      <c r="O349" s="10" t="s">
        <v>96</v>
      </c>
      <c r="P349" s="10" t="s">
        <v>1241</v>
      </c>
      <c r="Q349" s="10">
        <v>-23.92</v>
      </c>
      <c r="R349" s="10">
        <v>133.65</v>
      </c>
      <c r="S349" s="10" t="s">
        <v>1256</v>
      </c>
      <c r="T349" s="10"/>
      <c r="U349" s="14">
        <v>45839</v>
      </c>
      <c r="V349" s="11"/>
      <c r="W349" s="11"/>
      <c r="X349" s="11" t="s">
        <v>2306</v>
      </c>
      <c r="Y349" s="11"/>
    </row>
    <row r="350" spans="1:25">
      <c r="A350" s="10" t="s">
        <v>2400</v>
      </c>
      <c r="B350" s="11"/>
      <c r="C350" s="10" t="s">
        <v>97</v>
      </c>
      <c r="D350" s="10" t="s">
        <v>1234</v>
      </c>
      <c r="E350" s="10" t="s">
        <v>66</v>
      </c>
      <c r="F350" s="10" t="s">
        <v>1261</v>
      </c>
      <c r="G350" s="10" t="s">
        <v>1312</v>
      </c>
      <c r="H350" s="10" t="s">
        <v>1653</v>
      </c>
      <c r="I350" s="10" t="s">
        <v>2401</v>
      </c>
      <c r="J350" s="10" t="s">
        <v>55</v>
      </c>
      <c r="K350" s="10" t="s">
        <v>2402</v>
      </c>
      <c r="L350" s="10" t="s">
        <v>2403</v>
      </c>
      <c r="M350" s="10">
        <v>-3.7260879999999998</v>
      </c>
      <c r="N350" s="10">
        <v>-38.602428000000003</v>
      </c>
      <c r="O350" s="10" t="s">
        <v>96</v>
      </c>
      <c r="P350" s="10" t="s">
        <v>2370</v>
      </c>
      <c r="Q350" s="10">
        <v>-21.82</v>
      </c>
      <c r="R350" s="10">
        <v>0</v>
      </c>
      <c r="S350" s="15" t="s">
        <v>2371</v>
      </c>
      <c r="T350" s="10"/>
      <c r="U350" s="14">
        <v>45833</v>
      </c>
      <c r="V350" s="11"/>
      <c r="W350" s="11"/>
      <c r="X350" s="11" t="s">
        <v>2386</v>
      </c>
      <c r="Y350" s="11"/>
    </row>
    <row r="351" spans="1:25">
      <c r="A351" s="10" t="s">
        <v>2404</v>
      </c>
      <c r="B351" s="11"/>
      <c r="C351" s="10" t="s">
        <v>97</v>
      </c>
      <c r="D351" s="10" t="s">
        <v>1234</v>
      </c>
      <c r="E351" s="10" t="s">
        <v>66</v>
      </c>
      <c r="F351" s="10" t="s">
        <v>1261</v>
      </c>
      <c r="G351" s="10" t="s">
        <v>1312</v>
      </c>
      <c r="H351" s="10" t="s">
        <v>1252</v>
      </c>
      <c r="I351" s="10" t="s">
        <v>2405</v>
      </c>
      <c r="J351" s="10" t="s">
        <v>55</v>
      </c>
      <c r="K351" s="10" t="s">
        <v>2392</v>
      </c>
      <c r="L351" s="10" t="s">
        <v>2406</v>
      </c>
      <c r="M351" s="10">
        <v>-3.7267640000000002</v>
      </c>
      <c r="N351" s="10">
        <v>-38.598782999999997</v>
      </c>
      <c r="O351" s="10" t="s">
        <v>96</v>
      </c>
      <c r="P351" s="10" t="s">
        <v>1241</v>
      </c>
      <c r="Q351" s="10">
        <v>-21.57</v>
      </c>
      <c r="R351" s="10">
        <v>133.65</v>
      </c>
      <c r="S351" s="15" t="s">
        <v>2371</v>
      </c>
      <c r="T351" s="10" t="s">
        <v>1243</v>
      </c>
      <c r="U351" s="14">
        <v>45838</v>
      </c>
      <c r="V351" s="11"/>
      <c r="W351" s="11"/>
      <c r="X351" s="11" t="s">
        <v>2372</v>
      </c>
      <c r="Y351" s="11"/>
    </row>
    <row r="352" spans="1:25">
      <c r="A352" s="10" t="s">
        <v>2407</v>
      </c>
      <c r="B352" s="11"/>
      <c r="C352" s="10" t="s">
        <v>97</v>
      </c>
      <c r="D352" s="10" t="s">
        <v>1234</v>
      </c>
      <c r="E352" s="10" t="s">
        <v>66</v>
      </c>
      <c r="F352" s="10" t="s">
        <v>1261</v>
      </c>
      <c r="G352" s="10" t="s">
        <v>1312</v>
      </c>
      <c r="H352" s="10" t="s">
        <v>1252</v>
      </c>
      <c r="I352" s="10" t="s">
        <v>2408</v>
      </c>
      <c r="J352" s="10" t="s">
        <v>55</v>
      </c>
      <c r="K352" s="10" t="s">
        <v>2392</v>
      </c>
      <c r="L352" s="10" t="s">
        <v>2409</v>
      </c>
      <c r="M352" s="10">
        <v>-3.7263310000000001</v>
      </c>
      <c r="N352" s="10">
        <v>-38.599151999999997</v>
      </c>
      <c r="O352" s="10" t="s">
        <v>96</v>
      </c>
      <c r="P352" s="10" t="s">
        <v>1241</v>
      </c>
      <c r="Q352" s="10">
        <v>-20.7</v>
      </c>
      <c r="R352" s="10">
        <v>133.65</v>
      </c>
      <c r="S352" s="15" t="s">
        <v>2371</v>
      </c>
      <c r="T352" s="10"/>
      <c r="U352" s="14">
        <v>45838</v>
      </c>
      <c r="V352" s="11"/>
      <c r="W352" s="11"/>
      <c r="X352" s="11" t="s">
        <v>2372</v>
      </c>
      <c r="Y352" s="11"/>
    </row>
    <row r="353" spans="1:25">
      <c r="A353" s="10" t="s">
        <v>2410</v>
      </c>
      <c r="B353" s="11"/>
      <c r="C353" s="10" t="s">
        <v>97</v>
      </c>
      <c r="D353" s="10" t="s">
        <v>1234</v>
      </c>
      <c r="E353" s="10" t="s">
        <v>66</v>
      </c>
      <c r="F353" s="10" t="s">
        <v>1261</v>
      </c>
      <c r="G353" s="10" t="s">
        <v>1236</v>
      </c>
      <c r="H353" s="10" t="s">
        <v>1518</v>
      </c>
      <c r="I353" s="10" t="s">
        <v>2411</v>
      </c>
      <c r="J353" s="10" t="s">
        <v>55</v>
      </c>
      <c r="K353" s="10" t="s">
        <v>2392</v>
      </c>
      <c r="L353" s="10" t="s">
        <v>2406</v>
      </c>
      <c r="M353" s="10">
        <v>-3.7258599999999999</v>
      </c>
      <c r="N353" s="10">
        <v>-38.598525000000002</v>
      </c>
      <c r="O353" s="10" t="s">
        <v>96</v>
      </c>
      <c r="P353" s="10" t="s">
        <v>1241</v>
      </c>
      <c r="Q353" s="10">
        <v>-21.45</v>
      </c>
      <c r="R353" s="10">
        <v>133.65</v>
      </c>
      <c r="S353" s="15" t="s">
        <v>2371</v>
      </c>
      <c r="T353" s="10"/>
      <c r="U353" s="14">
        <v>45833</v>
      </c>
      <c r="V353" s="11"/>
      <c r="W353" s="11"/>
      <c r="X353" s="11"/>
      <c r="Y353" s="11"/>
    </row>
    <row r="354" spans="1:25">
      <c r="A354" s="10" t="s">
        <v>2412</v>
      </c>
      <c r="B354" s="11"/>
      <c r="C354" s="10" t="s">
        <v>97</v>
      </c>
      <c r="D354" s="10" t="s">
        <v>1234</v>
      </c>
      <c r="E354" s="10" t="s">
        <v>66</v>
      </c>
      <c r="F354" s="10" t="s">
        <v>1261</v>
      </c>
      <c r="G354" s="10" t="s">
        <v>1236</v>
      </c>
      <c r="H354" s="10" t="s">
        <v>1518</v>
      </c>
      <c r="I354" s="10" t="s">
        <v>2413</v>
      </c>
      <c r="J354" s="10" t="s">
        <v>55</v>
      </c>
      <c r="K354" s="10" t="s">
        <v>2392</v>
      </c>
      <c r="L354" s="10" t="s">
        <v>2406</v>
      </c>
      <c r="M354" s="10">
        <v>-3.7257859999999998</v>
      </c>
      <c r="N354" s="10">
        <v>-38.598930000000003</v>
      </c>
      <c r="O354" s="10" t="s">
        <v>96</v>
      </c>
      <c r="P354" s="10" t="s">
        <v>1241</v>
      </c>
      <c r="Q354" s="10">
        <v>-21.45</v>
      </c>
      <c r="R354" s="10">
        <v>133.65</v>
      </c>
      <c r="S354" s="15" t="s">
        <v>2371</v>
      </c>
      <c r="T354" s="10"/>
      <c r="U354" s="14">
        <v>45838</v>
      </c>
      <c r="V354" s="11"/>
      <c r="W354" s="11"/>
      <c r="X354" s="11" t="s">
        <v>2372</v>
      </c>
      <c r="Y354" s="11"/>
    </row>
    <row r="355" spans="1:25">
      <c r="A355" s="10" t="s">
        <v>2414</v>
      </c>
      <c r="B355" s="11"/>
      <c r="C355" s="10" t="s">
        <v>97</v>
      </c>
      <c r="D355" s="10" t="s">
        <v>1234</v>
      </c>
      <c r="E355" s="10" t="s">
        <v>66</v>
      </c>
      <c r="F355" s="10" t="s">
        <v>1261</v>
      </c>
      <c r="G355" s="10" t="s">
        <v>1236</v>
      </c>
      <c r="H355" s="10" t="s">
        <v>1531</v>
      </c>
      <c r="I355" s="10" t="s">
        <v>2415</v>
      </c>
      <c r="J355" s="10" t="s">
        <v>55</v>
      </c>
      <c r="K355" s="10" t="s">
        <v>2392</v>
      </c>
      <c r="L355" s="10" t="s">
        <v>2396</v>
      </c>
      <c r="M355" s="10">
        <v>-3.7246100000000002</v>
      </c>
      <c r="N355" s="10">
        <v>-38.599223000000002</v>
      </c>
      <c r="O355" s="10" t="s">
        <v>96</v>
      </c>
      <c r="P355" s="10" t="s">
        <v>1241</v>
      </c>
      <c r="Q355" s="10">
        <v>-24.73</v>
      </c>
      <c r="R355" s="10">
        <v>133.65</v>
      </c>
      <c r="S355" s="15" t="s">
        <v>2371</v>
      </c>
      <c r="T355" s="10"/>
      <c r="U355" s="14">
        <v>45839</v>
      </c>
      <c r="V355" s="11"/>
      <c r="W355" s="11"/>
      <c r="X355" s="11" t="s">
        <v>2372</v>
      </c>
      <c r="Y355" s="11"/>
    </row>
    <row r="356" spans="1:25">
      <c r="A356" s="10" t="s">
        <v>2416</v>
      </c>
      <c r="B356" s="11"/>
      <c r="C356" s="10" t="s">
        <v>97</v>
      </c>
      <c r="D356" s="10" t="s">
        <v>1234</v>
      </c>
      <c r="E356" s="10" t="s">
        <v>66</v>
      </c>
      <c r="F356" s="10" t="s">
        <v>1261</v>
      </c>
      <c r="G356" s="10" t="s">
        <v>1236</v>
      </c>
      <c r="H356" s="10" t="s">
        <v>1531</v>
      </c>
      <c r="I356" s="10" t="s">
        <v>1241</v>
      </c>
      <c r="J356" s="10" t="s">
        <v>55</v>
      </c>
      <c r="K356" s="10" t="s">
        <v>2392</v>
      </c>
      <c r="L356" s="10" t="s">
        <v>2406</v>
      </c>
      <c r="M356" s="10">
        <v>-3.7250730000000001</v>
      </c>
      <c r="N356" s="10">
        <v>-38.598300999999999</v>
      </c>
      <c r="O356" s="10" t="s">
        <v>96</v>
      </c>
      <c r="P356" s="10"/>
      <c r="Q356" s="10">
        <v>-21.12</v>
      </c>
      <c r="R356" s="10">
        <v>-23.2</v>
      </c>
      <c r="S356" s="15" t="s">
        <v>2371</v>
      </c>
      <c r="T356" s="10"/>
      <c r="U356" s="14">
        <v>45839</v>
      </c>
      <c r="V356" s="11"/>
      <c r="W356" s="11"/>
      <c r="X356" s="11" t="s">
        <v>2372</v>
      </c>
      <c r="Y356" s="11"/>
    </row>
    <row r="357" spans="1:25">
      <c r="A357" s="10" t="s">
        <v>2417</v>
      </c>
      <c r="B357" s="11"/>
      <c r="C357" s="10" t="s">
        <v>97</v>
      </c>
      <c r="D357" s="10" t="s">
        <v>1234</v>
      </c>
      <c r="E357" s="10" t="s">
        <v>66</v>
      </c>
      <c r="F357" s="10" t="s">
        <v>1261</v>
      </c>
      <c r="G357" s="10" t="s">
        <v>1236</v>
      </c>
      <c r="H357" s="10" t="s">
        <v>1531</v>
      </c>
      <c r="I357" s="10" t="s">
        <v>2418</v>
      </c>
      <c r="J357" s="10" t="s">
        <v>55</v>
      </c>
      <c r="K357" s="10" t="s">
        <v>2392</v>
      </c>
      <c r="L357" s="10" t="s">
        <v>2393</v>
      </c>
      <c r="M357" s="10">
        <v>-3.724917</v>
      </c>
      <c r="N357" s="10">
        <v>-38.599713999999999</v>
      </c>
      <c r="O357" s="10" t="s">
        <v>96</v>
      </c>
      <c r="P357" s="10" t="s">
        <v>1241</v>
      </c>
      <c r="Q357" s="10">
        <v>-22.96</v>
      </c>
      <c r="R357" s="10">
        <v>133.65</v>
      </c>
      <c r="S357" s="15" t="s">
        <v>2371</v>
      </c>
      <c r="T357" s="10"/>
      <c r="U357" s="14">
        <v>45839</v>
      </c>
      <c r="V357" s="11"/>
      <c r="W357" s="11"/>
      <c r="X357" s="11" t="s">
        <v>2372</v>
      </c>
      <c r="Y357" s="11"/>
    </row>
    <row r="358" spans="1:25">
      <c r="A358" s="10" t="s">
        <v>2419</v>
      </c>
      <c r="B358" s="11"/>
      <c r="C358" s="10" t="s">
        <v>97</v>
      </c>
      <c r="D358" s="10" t="s">
        <v>1234</v>
      </c>
      <c r="E358" s="10" t="s">
        <v>66</v>
      </c>
      <c r="F358" s="10" t="s">
        <v>1261</v>
      </c>
      <c r="G358" s="10" t="s">
        <v>1236</v>
      </c>
      <c r="H358" s="10" t="s">
        <v>1262</v>
      </c>
      <c r="I358" s="10" t="s">
        <v>2420</v>
      </c>
      <c r="J358" s="10" t="s">
        <v>55</v>
      </c>
      <c r="K358" s="10" t="s">
        <v>2392</v>
      </c>
      <c r="L358" s="10" t="s">
        <v>2421</v>
      </c>
      <c r="M358" s="10">
        <v>-3.7299660000000001</v>
      </c>
      <c r="N358" s="10">
        <v>-38.603676999999998</v>
      </c>
      <c r="O358" s="10" t="s">
        <v>96</v>
      </c>
      <c r="P358" s="10" t="s">
        <v>2370</v>
      </c>
      <c r="Q358" s="10">
        <v>-26.46</v>
      </c>
      <c r="R358" s="10">
        <v>0</v>
      </c>
      <c r="S358" s="15" t="s">
        <v>2371</v>
      </c>
      <c r="T358" s="10"/>
      <c r="U358" s="14">
        <v>45835</v>
      </c>
      <c r="V358" s="11"/>
      <c r="W358" s="11"/>
      <c r="X358" s="11" t="s">
        <v>2372</v>
      </c>
      <c r="Y358" s="11"/>
    </row>
    <row r="359" spans="1:25">
      <c r="A359" s="10" t="s">
        <v>2422</v>
      </c>
      <c r="B359" s="11"/>
      <c r="C359" s="10" t="s">
        <v>97</v>
      </c>
      <c r="D359" s="10" t="s">
        <v>1234</v>
      </c>
      <c r="E359" s="10" t="s">
        <v>66</v>
      </c>
      <c r="F359" s="10" t="s">
        <v>1261</v>
      </c>
      <c r="G359" s="10" t="s">
        <v>1236</v>
      </c>
      <c r="H359" s="10" t="s">
        <v>1262</v>
      </c>
      <c r="I359" s="10" t="s">
        <v>2423</v>
      </c>
      <c r="J359" s="10" t="s">
        <v>55</v>
      </c>
      <c r="K359" s="10" t="s">
        <v>2392</v>
      </c>
      <c r="L359" s="10" t="s">
        <v>2424</v>
      </c>
      <c r="M359" s="10">
        <v>-3.7306840000000001</v>
      </c>
      <c r="N359" s="10">
        <v>-38.602908999999997</v>
      </c>
      <c r="O359" s="10" t="s">
        <v>96</v>
      </c>
      <c r="P359" s="10" t="s">
        <v>1241</v>
      </c>
      <c r="Q359" s="10">
        <v>-23.52</v>
      </c>
      <c r="R359" s="10">
        <v>133.65</v>
      </c>
      <c r="S359" s="15" t="s">
        <v>2371</v>
      </c>
      <c r="T359" s="10"/>
      <c r="U359" s="14">
        <v>45835</v>
      </c>
      <c r="V359" s="11"/>
      <c r="W359" s="11"/>
      <c r="X359" s="11" t="s">
        <v>2372</v>
      </c>
      <c r="Y359" s="11"/>
    </row>
    <row r="360" spans="1:25">
      <c r="A360" s="10" t="s">
        <v>2425</v>
      </c>
      <c r="B360" s="11"/>
      <c r="C360" s="10" t="s">
        <v>97</v>
      </c>
      <c r="D360" s="10" t="s">
        <v>1234</v>
      </c>
      <c r="E360" s="10" t="s">
        <v>66</v>
      </c>
      <c r="F360" s="10" t="s">
        <v>1261</v>
      </c>
      <c r="G360" s="10" t="s">
        <v>1236</v>
      </c>
      <c r="H360" s="10" t="s">
        <v>1540</v>
      </c>
      <c r="I360" s="10" t="s">
        <v>2426</v>
      </c>
      <c r="J360" s="10" t="s">
        <v>55</v>
      </c>
      <c r="K360" s="10" t="s">
        <v>2392</v>
      </c>
      <c r="L360" s="10" t="s">
        <v>2424</v>
      </c>
      <c r="M360" s="10">
        <v>-3.731449</v>
      </c>
      <c r="N360" s="10">
        <v>-38.600194999999999</v>
      </c>
      <c r="O360" s="10" t="s">
        <v>96</v>
      </c>
      <c r="P360" s="10" t="s">
        <v>1241</v>
      </c>
      <c r="Q360" s="10">
        <v>-22.73</v>
      </c>
      <c r="R360" s="10">
        <v>133.65</v>
      </c>
      <c r="S360" s="15" t="s">
        <v>2371</v>
      </c>
      <c r="T360" s="10"/>
      <c r="U360" s="14">
        <v>45835</v>
      </c>
      <c r="V360" s="11"/>
      <c r="W360" s="11"/>
      <c r="X360" s="11" t="s">
        <v>2386</v>
      </c>
      <c r="Y360" s="11"/>
    </row>
    <row r="361" spans="1:25">
      <c r="A361" s="10" t="s">
        <v>2427</v>
      </c>
      <c r="B361" s="11"/>
      <c r="C361" s="10" t="s">
        <v>97</v>
      </c>
      <c r="D361" s="10" t="s">
        <v>1234</v>
      </c>
      <c r="E361" s="10" t="s">
        <v>66</v>
      </c>
      <c r="F361" s="10" t="s">
        <v>1261</v>
      </c>
      <c r="G361" s="10" t="s">
        <v>1236</v>
      </c>
      <c r="H361" s="10" t="s">
        <v>1540</v>
      </c>
      <c r="I361" s="10" t="s">
        <v>2428</v>
      </c>
      <c r="J361" s="10" t="s">
        <v>55</v>
      </c>
      <c r="K361" s="10" t="s">
        <v>2392</v>
      </c>
      <c r="L361" s="10" t="s">
        <v>2406</v>
      </c>
      <c r="M361" s="10">
        <v>-3.7298309999999999</v>
      </c>
      <c r="N361" s="10">
        <v>-38.599777000000003</v>
      </c>
      <c r="O361" s="10" t="s">
        <v>96</v>
      </c>
      <c r="P361" s="10" t="s">
        <v>1241</v>
      </c>
      <c r="Q361" s="10">
        <v>-22.76</v>
      </c>
      <c r="R361" s="10">
        <v>133.65</v>
      </c>
      <c r="S361" s="15" t="s">
        <v>2371</v>
      </c>
      <c r="T361" s="10"/>
      <c r="U361" s="14">
        <v>45835</v>
      </c>
      <c r="V361" s="11"/>
      <c r="W361" s="11"/>
      <c r="X361" s="11" t="s">
        <v>2372</v>
      </c>
      <c r="Y361" s="11"/>
    </row>
    <row r="362" spans="1:25">
      <c r="A362" s="10" t="s">
        <v>2429</v>
      </c>
      <c r="B362" s="11"/>
      <c r="C362" s="10" t="s">
        <v>97</v>
      </c>
      <c r="D362" s="10" t="s">
        <v>1234</v>
      </c>
      <c r="E362" s="10" t="s">
        <v>66</v>
      </c>
      <c r="F362" s="10" t="s">
        <v>1261</v>
      </c>
      <c r="G362" s="10" t="s">
        <v>1236</v>
      </c>
      <c r="H362" s="10" t="s">
        <v>1540</v>
      </c>
      <c r="I362" s="10" t="s">
        <v>2430</v>
      </c>
      <c r="J362" s="10" t="s">
        <v>55</v>
      </c>
      <c r="K362" s="10" t="s">
        <v>2392</v>
      </c>
      <c r="L362" s="10" t="s">
        <v>2431</v>
      </c>
      <c r="M362" s="10">
        <v>-3.7308430000000001</v>
      </c>
      <c r="N362" s="10">
        <v>-38.600060999999997</v>
      </c>
      <c r="O362" s="10" t="s">
        <v>96</v>
      </c>
      <c r="P362" s="10" t="s">
        <v>1241</v>
      </c>
      <c r="Q362" s="10">
        <v>-22.49</v>
      </c>
      <c r="R362" s="10">
        <v>133.65</v>
      </c>
      <c r="S362" s="15" t="s">
        <v>2371</v>
      </c>
      <c r="T362" s="10"/>
      <c r="U362" s="14">
        <v>45835</v>
      </c>
      <c r="V362" s="11"/>
      <c r="W362" s="11"/>
      <c r="X362" s="11" t="s">
        <v>2386</v>
      </c>
      <c r="Y362" s="11"/>
    </row>
    <row r="363" spans="1:25">
      <c r="A363" s="10" t="s">
        <v>2432</v>
      </c>
      <c r="B363" s="11"/>
      <c r="C363" s="10" t="s">
        <v>97</v>
      </c>
      <c r="D363" s="10" t="s">
        <v>1234</v>
      </c>
      <c r="E363" s="10" t="s">
        <v>66</v>
      </c>
      <c r="F363" s="10" t="s">
        <v>1261</v>
      </c>
      <c r="G363" s="10" t="s">
        <v>1236</v>
      </c>
      <c r="H363" s="10" t="s">
        <v>1599</v>
      </c>
      <c r="I363" s="10" t="s">
        <v>2433</v>
      </c>
      <c r="J363" s="10" t="s">
        <v>55</v>
      </c>
      <c r="K363" s="10" t="s">
        <v>2392</v>
      </c>
      <c r="L363" s="10" t="s">
        <v>2431</v>
      </c>
      <c r="M363" s="10">
        <v>-3.7306520000000001</v>
      </c>
      <c r="N363" s="10">
        <v>-38.600659</v>
      </c>
      <c r="O363" s="10" t="s">
        <v>96</v>
      </c>
      <c r="P363" s="10" t="s">
        <v>1241</v>
      </c>
      <c r="Q363" s="10">
        <v>-20.27</v>
      </c>
      <c r="R363" s="10">
        <v>133.65</v>
      </c>
      <c r="S363" s="15" t="s">
        <v>2371</v>
      </c>
      <c r="T363" s="10"/>
      <c r="U363" s="14">
        <v>45835</v>
      </c>
      <c r="V363" s="11"/>
      <c r="W363" s="11"/>
      <c r="X363" s="11" t="s">
        <v>2386</v>
      </c>
      <c r="Y363" s="11"/>
    </row>
    <row r="364" spans="1:25">
      <c r="A364" s="10" t="s">
        <v>2434</v>
      </c>
      <c r="B364" s="11"/>
      <c r="C364" s="10" t="s">
        <v>97</v>
      </c>
      <c r="D364" s="10" t="s">
        <v>1234</v>
      </c>
      <c r="E364" s="10" t="s">
        <v>66</v>
      </c>
      <c r="F364" s="10" t="s">
        <v>1261</v>
      </c>
      <c r="G364" s="10" t="s">
        <v>1236</v>
      </c>
      <c r="H364" s="10" t="s">
        <v>1605</v>
      </c>
      <c r="I364" s="10" t="s">
        <v>2435</v>
      </c>
      <c r="J364" s="10" t="s">
        <v>55</v>
      </c>
      <c r="K364" s="10" t="s">
        <v>2392</v>
      </c>
      <c r="L364" s="10" t="s">
        <v>2436</v>
      </c>
      <c r="M364" s="10">
        <v>-3.7310400000000001</v>
      </c>
      <c r="N364" s="10">
        <v>-38.602859000000002</v>
      </c>
      <c r="O364" s="10" t="s">
        <v>96</v>
      </c>
      <c r="P364" s="10" t="s">
        <v>1241</v>
      </c>
      <c r="Q364" s="10">
        <v>-22.49</v>
      </c>
      <c r="R364" s="10">
        <v>133.65</v>
      </c>
      <c r="S364" s="15" t="s">
        <v>2371</v>
      </c>
      <c r="T364" s="10"/>
      <c r="U364" s="14">
        <v>45835</v>
      </c>
      <c r="V364" s="11"/>
      <c r="W364" s="11"/>
      <c r="X364" s="11" t="s">
        <v>2372</v>
      </c>
      <c r="Y364" s="11"/>
    </row>
    <row r="365" spans="1:25">
      <c r="A365" s="10" t="s">
        <v>2437</v>
      </c>
      <c r="B365" s="11"/>
      <c r="C365" s="10" t="s">
        <v>97</v>
      </c>
      <c r="D365" s="10" t="s">
        <v>1234</v>
      </c>
      <c r="E365" s="10" t="s">
        <v>66</v>
      </c>
      <c r="F365" s="10" t="s">
        <v>1261</v>
      </c>
      <c r="G365" s="10" t="s">
        <v>1236</v>
      </c>
      <c r="H365" s="10" t="s">
        <v>1605</v>
      </c>
      <c r="I365" s="10" t="s">
        <v>2438</v>
      </c>
      <c r="J365" s="10" t="s">
        <v>55</v>
      </c>
      <c r="K365" s="10" t="s">
        <v>2392</v>
      </c>
      <c r="L365" s="10" t="s">
        <v>2436</v>
      </c>
      <c r="M365" s="10">
        <v>-3.7313239999999999</v>
      </c>
      <c r="N365" s="10">
        <v>-38.601847999999997</v>
      </c>
      <c r="O365" s="10" t="s">
        <v>96</v>
      </c>
      <c r="P365" s="10" t="s">
        <v>1241</v>
      </c>
      <c r="Q365" s="10">
        <v>-22.45</v>
      </c>
      <c r="R365" s="10">
        <v>133.65</v>
      </c>
      <c r="S365" s="15" t="s">
        <v>2371</v>
      </c>
      <c r="T365" s="10"/>
      <c r="U365" s="14">
        <v>45835</v>
      </c>
      <c r="V365" s="11"/>
      <c r="W365" s="11"/>
      <c r="X365" s="11" t="s">
        <v>2386</v>
      </c>
      <c r="Y365" s="11"/>
    </row>
    <row r="366" spans="1:25">
      <c r="A366" s="10" t="s">
        <v>2439</v>
      </c>
      <c r="B366" s="11"/>
      <c r="C366" s="10" t="s">
        <v>97</v>
      </c>
      <c r="D366" s="10" t="s">
        <v>1234</v>
      </c>
      <c r="E366" s="10" t="s">
        <v>66</v>
      </c>
      <c r="F366" s="10" t="s">
        <v>1261</v>
      </c>
      <c r="G366" s="10" t="s">
        <v>1236</v>
      </c>
      <c r="H366" s="10" t="s">
        <v>1605</v>
      </c>
      <c r="I366" s="10" t="s">
        <v>2440</v>
      </c>
      <c r="J366" s="10" t="s">
        <v>55</v>
      </c>
      <c r="K366" s="10" t="s">
        <v>2392</v>
      </c>
      <c r="L366" s="10" t="s">
        <v>2436</v>
      </c>
      <c r="M366" s="10">
        <v>-3.731487</v>
      </c>
      <c r="N366" s="10">
        <v>-38.601264999999998</v>
      </c>
      <c r="O366" s="10" t="s">
        <v>96</v>
      </c>
      <c r="P366" s="10" t="s">
        <v>1241</v>
      </c>
      <c r="Q366" s="10">
        <v>-23.35</v>
      </c>
      <c r="R366" s="10">
        <v>133.65</v>
      </c>
      <c r="S366" s="15" t="s">
        <v>2371</v>
      </c>
      <c r="T366" s="10"/>
      <c r="U366" s="14">
        <v>45835</v>
      </c>
      <c r="V366" s="11"/>
      <c r="W366" s="11"/>
      <c r="X366" s="11" t="s">
        <v>2386</v>
      </c>
      <c r="Y366" s="11"/>
    </row>
    <row r="367" spans="1:25">
      <c r="A367" s="10" t="s">
        <v>2441</v>
      </c>
      <c r="B367" s="11"/>
      <c r="C367" s="10" t="s">
        <v>97</v>
      </c>
      <c r="D367" s="10" t="s">
        <v>1234</v>
      </c>
      <c r="E367" s="10" t="s">
        <v>66</v>
      </c>
      <c r="F367" s="10" t="s">
        <v>1261</v>
      </c>
      <c r="G367" s="10" t="s">
        <v>1236</v>
      </c>
      <c r="H367" s="10" t="s">
        <v>1616</v>
      </c>
      <c r="I367" s="10" t="s">
        <v>2442</v>
      </c>
      <c r="J367" s="10" t="s">
        <v>55</v>
      </c>
      <c r="K367" s="10" t="s">
        <v>2392</v>
      </c>
      <c r="L367" s="10" t="s">
        <v>2443</v>
      </c>
      <c r="M367" s="10">
        <v>-3.7319710000000001</v>
      </c>
      <c r="N367" s="10">
        <v>-38.601745000000001</v>
      </c>
      <c r="O367" s="10" t="s">
        <v>96</v>
      </c>
      <c r="P367" s="10" t="s">
        <v>1241</v>
      </c>
      <c r="Q367" s="10">
        <v>-21.03</v>
      </c>
      <c r="R367" s="10">
        <v>133.65</v>
      </c>
      <c r="S367" s="15" t="s">
        <v>2371</v>
      </c>
      <c r="T367" s="10"/>
      <c r="U367" s="14">
        <v>45835</v>
      </c>
      <c r="V367" s="11"/>
      <c r="W367" s="11"/>
      <c r="X367" s="11" t="s">
        <v>2386</v>
      </c>
      <c r="Y367" s="11"/>
    </row>
    <row r="368" spans="1:25">
      <c r="A368" s="10" t="s">
        <v>2444</v>
      </c>
      <c r="B368" s="11"/>
      <c r="C368" s="10" t="s">
        <v>97</v>
      </c>
      <c r="D368" s="10" t="s">
        <v>1234</v>
      </c>
      <c r="E368" s="10" t="s">
        <v>66</v>
      </c>
      <c r="F368" s="10" t="s">
        <v>1261</v>
      </c>
      <c r="G368" s="10" t="s">
        <v>1236</v>
      </c>
      <c r="H368" s="10" t="s">
        <v>1616</v>
      </c>
      <c r="I368" s="10" t="s">
        <v>2445</v>
      </c>
      <c r="J368" s="10" t="s">
        <v>55</v>
      </c>
      <c r="K368" s="10" t="s">
        <v>2392</v>
      </c>
      <c r="L368" s="10" t="s">
        <v>2446</v>
      </c>
      <c r="M368" s="10">
        <v>-3.7327469999999998</v>
      </c>
      <c r="N368" s="10">
        <v>-38.601925999999999</v>
      </c>
      <c r="O368" s="10" t="s">
        <v>96</v>
      </c>
      <c r="P368" s="10" t="s">
        <v>1241</v>
      </c>
      <c r="Q368" s="10">
        <v>-20.84</v>
      </c>
      <c r="R368" s="10">
        <v>133.65</v>
      </c>
      <c r="S368" s="15" t="s">
        <v>2371</v>
      </c>
      <c r="T368" s="10"/>
      <c r="U368" s="14">
        <v>45835</v>
      </c>
      <c r="V368" s="11"/>
      <c r="W368" s="11"/>
      <c r="X368" s="11" t="s">
        <v>2386</v>
      </c>
      <c r="Y368" s="11"/>
    </row>
    <row r="369" spans="1:25">
      <c r="A369" s="10" t="s">
        <v>2447</v>
      </c>
      <c r="B369" s="11"/>
      <c r="C369" s="10" t="s">
        <v>97</v>
      </c>
      <c r="D369" s="10" t="s">
        <v>1234</v>
      </c>
      <c r="E369" s="10" t="s">
        <v>66</v>
      </c>
      <c r="F369" s="10" t="s">
        <v>1261</v>
      </c>
      <c r="G369" s="10" t="s">
        <v>1236</v>
      </c>
      <c r="H369" s="10" t="s">
        <v>1616</v>
      </c>
      <c r="I369" s="10" t="s">
        <v>2448</v>
      </c>
      <c r="J369" s="10" t="s">
        <v>55</v>
      </c>
      <c r="K369" s="10" t="s">
        <v>2392</v>
      </c>
      <c r="L369" s="10" t="s">
        <v>2449</v>
      </c>
      <c r="M369" s="10">
        <v>-3.7321620000000002</v>
      </c>
      <c r="N369" s="10">
        <v>-38.600555</v>
      </c>
      <c r="O369" s="10" t="s">
        <v>96</v>
      </c>
      <c r="P369" s="10" t="s">
        <v>1241</v>
      </c>
      <c r="Q369" s="10">
        <v>-21.28</v>
      </c>
      <c r="R369" s="10">
        <v>133.65</v>
      </c>
      <c r="S369" s="15" t="s">
        <v>2371</v>
      </c>
      <c r="T369" s="10"/>
      <c r="U369" s="14">
        <v>45835</v>
      </c>
      <c r="V369" s="11"/>
      <c r="W369" s="11"/>
      <c r="X369" s="11" t="s">
        <v>2372</v>
      </c>
      <c r="Y369" s="11"/>
    </row>
    <row r="370" spans="1:25">
      <c r="A370" s="10" t="s">
        <v>2450</v>
      </c>
      <c r="B370" s="11"/>
      <c r="C370" s="10" t="s">
        <v>97</v>
      </c>
      <c r="D370" s="10" t="s">
        <v>1234</v>
      </c>
      <c r="E370" s="10" t="s">
        <v>66</v>
      </c>
      <c r="F370" s="10" t="s">
        <v>1261</v>
      </c>
      <c r="G370" s="10" t="s">
        <v>1391</v>
      </c>
      <c r="H370" s="10" t="s">
        <v>1518</v>
      </c>
      <c r="I370" s="10" t="s">
        <v>2451</v>
      </c>
      <c r="J370" s="10" t="s">
        <v>55</v>
      </c>
      <c r="K370" s="10" t="s">
        <v>2344</v>
      </c>
      <c r="L370" s="10" t="s">
        <v>2452</v>
      </c>
      <c r="M370" s="10">
        <v>-3.7166459999999999</v>
      </c>
      <c r="N370" s="10">
        <v>-38.594925000000003</v>
      </c>
      <c r="O370" s="10" t="s">
        <v>96</v>
      </c>
      <c r="P370" s="10" t="s">
        <v>1241</v>
      </c>
      <c r="Q370" s="10">
        <v>-21.67</v>
      </c>
      <c r="R370" s="10">
        <v>133.65</v>
      </c>
      <c r="S370" s="10" t="s">
        <v>1256</v>
      </c>
      <c r="T370" s="10"/>
      <c r="U370" s="14">
        <v>45839</v>
      </c>
      <c r="V370" s="11"/>
      <c r="W370" s="11"/>
      <c r="X370" s="11" t="s">
        <v>2306</v>
      </c>
      <c r="Y370" s="11"/>
    </row>
    <row r="371" spans="1:25">
      <c r="A371" s="10" t="s">
        <v>2453</v>
      </c>
      <c r="B371" s="11"/>
      <c r="C371" s="10" t="s">
        <v>97</v>
      </c>
      <c r="D371" s="10" t="s">
        <v>1234</v>
      </c>
      <c r="E371" s="10" t="s">
        <v>66</v>
      </c>
      <c r="F371" s="10" t="s">
        <v>1261</v>
      </c>
      <c r="G371" s="10" t="s">
        <v>1391</v>
      </c>
      <c r="H371" s="10" t="s">
        <v>1531</v>
      </c>
      <c r="I371" s="10" t="s">
        <v>2454</v>
      </c>
      <c r="J371" s="10" t="s">
        <v>55</v>
      </c>
      <c r="K371" s="10" t="s">
        <v>2384</v>
      </c>
      <c r="L371" s="10" t="s">
        <v>2455</v>
      </c>
      <c r="M371" s="10">
        <v>-3.7175850000000001</v>
      </c>
      <c r="N371" s="10">
        <v>-38.589181000000004</v>
      </c>
      <c r="O371" s="10" t="s">
        <v>96</v>
      </c>
      <c r="P371" s="10" t="s">
        <v>1241</v>
      </c>
      <c r="Q371" s="10">
        <v>-20.34</v>
      </c>
      <c r="R371" s="10">
        <v>133.65</v>
      </c>
      <c r="S371" s="10" t="s">
        <v>1256</v>
      </c>
      <c r="T371" s="10"/>
      <c r="U371" s="14">
        <v>45836</v>
      </c>
      <c r="V371" s="11"/>
      <c r="W371" s="11"/>
      <c r="X371" s="11" t="s">
        <v>2306</v>
      </c>
      <c r="Y371" s="11"/>
    </row>
    <row r="372" spans="1:25">
      <c r="A372" s="10" t="s">
        <v>2456</v>
      </c>
      <c r="B372" s="11"/>
      <c r="C372" s="10" t="s">
        <v>97</v>
      </c>
      <c r="D372" s="10" t="s">
        <v>1234</v>
      </c>
      <c r="E372" s="10" t="s">
        <v>66</v>
      </c>
      <c r="F372" s="10" t="s">
        <v>1261</v>
      </c>
      <c r="G372" s="10" t="s">
        <v>1391</v>
      </c>
      <c r="H372" s="10" t="s">
        <v>1262</v>
      </c>
      <c r="I372" s="10" t="s">
        <v>2457</v>
      </c>
      <c r="J372" s="10" t="s">
        <v>55</v>
      </c>
      <c r="K372" s="10" t="s">
        <v>2384</v>
      </c>
      <c r="L372" s="10" t="s">
        <v>2455</v>
      </c>
      <c r="M372" s="10">
        <v>-3.7164920000000001</v>
      </c>
      <c r="N372" s="10">
        <v>-38.593283999999997</v>
      </c>
      <c r="O372" s="10" t="s">
        <v>96</v>
      </c>
      <c r="P372" s="10" t="s">
        <v>1241</v>
      </c>
      <c r="Q372" s="10">
        <v>-19.100000000000001</v>
      </c>
      <c r="R372" s="10">
        <v>133.65</v>
      </c>
      <c r="S372" s="10" t="s">
        <v>1256</v>
      </c>
      <c r="T372" s="10"/>
      <c r="U372" s="14">
        <v>45839</v>
      </c>
      <c r="V372" s="11"/>
      <c r="W372" s="11"/>
      <c r="X372" s="11" t="s">
        <v>2306</v>
      </c>
      <c r="Y372" s="11"/>
    </row>
    <row r="373" spans="1:25">
      <c r="A373" s="10" t="s">
        <v>2458</v>
      </c>
      <c r="B373" s="11"/>
      <c r="C373" s="10" t="s">
        <v>97</v>
      </c>
      <c r="D373" s="10" t="s">
        <v>1234</v>
      </c>
      <c r="E373" s="10" t="s">
        <v>66</v>
      </c>
      <c r="F373" s="10" t="s">
        <v>1261</v>
      </c>
      <c r="G373" s="10" t="s">
        <v>1391</v>
      </c>
      <c r="H373" s="10" t="s">
        <v>1540</v>
      </c>
      <c r="I373" s="10" t="s">
        <v>2459</v>
      </c>
      <c r="J373" s="10" t="s">
        <v>55</v>
      </c>
      <c r="K373" s="10" t="s">
        <v>2344</v>
      </c>
      <c r="L373" s="10" t="s">
        <v>2460</v>
      </c>
      <c r="M373" s="10">
        <v>-3.7173639999999999</v>
      </c>
      <c r="N373" s="10">
        <v>-38.594982999999999</v>
      </c>
      <c r="O373" s="10" t="s">
        <v>96</v>
      </c>
      <c r="P373" s="10" t="s">
        <v>1241</v>
      </c>
      <c r="Q373" s="10">
        <v>-20.12</v>
      </c>
      <c r="R373" s="10">
        <v>133.65</v>
      </c>
      <c r="S373" s="10" t="s">
        <v>1256</v>
      </c>
      <c r="T373" s="10"/>
      <c r="U373" s="14">
        <v>45839</v>
      </c>
      <c r="V373" s="11"/>
      <c r="W373" s="11"/>
      <c r="X373" s="11" t="s">
        <v>2306</v>
      </c>
      <c r="Y373" s="11"/>
    </row>
    <row r="374" spans="1:25">
      <c r="A374" s="10" t="s">
        <v>2461</v>
      </c>
      <c r="B374" s="11"/>
      <c r="C374" s="10" t="s">
        <v>97</v>
      </c>
      <c r="D374" s="10" t="s">
        <v>1234</v>
      </c>
      <c r="E374" s="10" t="s">
        <v>66</v>
      </c>
      <c r="F374" s="10" t="s">
        <v>1261</v>
      </c>
      <c r="G374" s="10" t="s">
        <v>1391</v>
      </c>
      <c r="H374" s="10" t="s">
        <v>1605</v>
      </c>
      <c r="I374" s="10" t="s">
        <v>2462</v>
      </c>
      <c r="J374" s="10" t="s">
        <v>55</v>
      </c>
      <c r="K374" s="10" t="s">
        <v>2344</v>
      </c>
      <c r="L374" s="10" t="s">
        <v>2460</v>
      </c>
      <c r="M374" s="10">
        <v>-3.7182270000000002</v>
      </c>
      <c r="N374" s="10">
        <v>-38.592005999999998</v>
      </c>
      <c r="O374" s="10" t="s">
        <v>96</v>
      </c>
      <c r="P374" s="10" t="s">
        <v>1241</v>
      </c>
      <c r="Q374" s="10">
        <v>-19.05</v>
      </c>
      <c r="R374" s="10">
        <v>133.65</v>
      </c>
      <c r="S374" s="10" t="s">
        <v>1256</v>
      </c>
      <c r="T374" s="10"/>
      <c r="U374" s="14">
        <v>45838</v>
      </c>
      <c r="V374" s="11"/>
      <c r="W374" s="11"/>
      <c r="X374" s="11" t="s">
        <v>2306</v>
      </c>
      <c r="Y374" s="11"/>
    </row>
    <row r="375" spans="1:25">
      <c r="A375" s="10" t="s">
        <v>2463</v>
      </c>
      <c r="B375" s="11"/>
      <c r="C375" s="10" t="s">
        <v>97</v>
      </c>
      <c r="D375" s="10" t="s">
        <v>1234</v>
      </c>
      <c r="E375" s="10" t="s">
        <v>66</v>
      </c>
      <c r="F375" s="10" t="s">
        <v>1261</v>
      </c>
      <c r="G375" s="10" t="s">
        <v>1391</v>
      </c>
      <c r="H375" s="10" t="s">
        <v>1605</v>
      </c>
      <c r="I375" s="10" t="s">
        <v>2464</v>
      </c>
      <c r="J375" s="10" t="s">
        <v>55</v>
      </c>
      <c r="K375" s="10" t="s">
        <v>2344</v>
      </c>
      <c r="L375" s="10" t="s">
        <v>2465</v>
      </c>
      <c r="M375" s="10">
        <v>-3.7192560000000001</v>
      </c>
      <c r="N375" s="10">
        <v>-38.591006</v>
      </c>
      <c r="O375" s="10" t="s">
        <v>96</v>
      </c>
      <c r="P375" s="10" t="s">
        <v>1241</v>
      </c>
      <c r="Q375" s="10">
        <v>-20.05</v>
      </c>
      <c r="R375" s="10">
        <v>133.65</v>
      </c>
      <c r="S375" s="10" t="s">
        <v>1256</v>
      </c>
      <c r="T375" s="10"/>
      <c r="U375" s="14">
        <v>45838</v>
      </c>
      <c r="V375" s="11"/>
      <c r="W375" s="11"/>
      <c r="X375" s="11" t="s">
        <v>2306</v>
      </c>
      <c r="Y375" s="11"/>
    </row>
    <row r="376" spans="1:25">
      <c r="A376" s="10" t="s">
        <v>2466</v>
      </c>
      <c r="B376" s="11"/>
      <c r="C376" s="10" t="s">
        <v>97</v>
      </c>
      <c r="D376" s="10" t="s">
        <v>1234</v>
      </c>
      <c r="E376" s="10" t="s">
        <v>66</v>
      </c>
      <c r="F376" s="10" t="s">
        <v>1261</v>
      </c>
      <c r="G376" s="10" t="s">
        <v>1391</v>
      </c>
      <c r="H376" s="10" t="s">
        <v>1557</v>
      </c>
      <c r="I376" s="10" t="s">
        <v>2467</v>
      </c>
      <c r="J376" s="10" t="s">
        <v>55</v>
      </c>
      <c r="K376" s="10" t="s">
        <v>2384</v>
      </c>
      <c r="L376" s="10" t="s">
        <v>2468</v>
      </c>
      <c r="M376" s="10">
        <v>-3.719983</v>
      </c>
      <c r="N376" s="10">
        <v>-38.594174000000002</v>
      </c>
      <c r="O376" s="10" t="s">
        <v>96</v>
      </c>
      <c r="P376" s="10" t="s">
        <v>1241</v>
      </c>
      <c r="Q376" s="10">
        <v>-19.02</v>
      </c>
      <c r="R376" s="10">
        <v>133.65</v>
      </c>
      <c r="S376" s="10" t="s">
        <v>1256</v>
      </c>
      <c r="T376" s="10"/>
      <c r="U376" s="14">
        <v>45837</v>
      </c>
      <c r="V376" s="11"/>
      <c r="W376" s="11"/>
      <c r="X376" s="11" t="s">
        <v>2306</v>
      </c>
      <c r="Y376" s="11"/>
    </row>
    <row r="377" spans="1:25">
      <c r="A377" s="10" t="s">
        <v>2469</v>
      </c>
      <c r="B377" s="11"/>
      <c r="C377" s="10" t="s">
        <v>97</v>
      </c>
      <c r="D377" s="10" t="s">
        <v>1234</v>
      </c>
      <c r="E377" s="10" t="s">
        <v>66</v>
      </c>
      <c r="F377" s="10" t="s">
        <v>1261</v>
      </c>
      <c r="G377" s="10" t="s">
        <v>1391</v>
      </c>
      <c r="H377" s="10" t="s">
        <v>1639</v>
      </c>
      <c r="I377" s="10" t="s">
        <v>2470</v>
      </c>
      <c r="J377" s="10" t="s">
        <v>55</v>
      </c>
      <c r="K377" s="10" t="s">
        <v>2384</v>
      </c>
      <c r="L377" s="10" t="s">
        <v>2471</v>
      </c>
      <c r="M377" s="10">
        <v>-3.7192500000000002</v>
      </c>
      <c r="N377" s="10">
        <v>-38.593662999999999</v>
      </c>
      <c r="O377" s="10" t="s">
        <v>96</v>
      </c>
      <c r="P377" s="10" t="s">
        <v>1241</v>
      </c>
      <c r="Q377" s="10">
        <v>-18.03</v>
      </c>
      <c r="R377" s="10">
        <v>133.65</v>
      </c>
      <c r="S377" s="10" t="s">
        <v>1256</v>
      </c>
      <c r="T377" s="10"/>
      <c r="U377" s="14">
        <v>45838</v>
      </c>
      <c r="V377" s="11"/>
      <c r="W377" s="11"/>
      <c r="X377" s="11" t="s">
        <v>2306</v>
      </c>
      <c r="Y377" s="11"/>
    </row>
    <row r="378" spans="1:25">
      <c r="A378" s="10" t="s">
        <v>2472</v>
      </c>
      <c r="B378" s="11"/>
      <c r="C378" s="10" t="s">
        <v>97</v>
      </c>
      <c r="D378" s="10" t="s">
        <v>1234</v>
      </c>
      <c r="E378" s="10" t="s">
        <v>66</v>
      </c>
      <c r="F378" s="10" t="s">
        <v>1261</v>
      </c>
      <c r="G378" s="10" t="s">
        <v>1391</v>
      </c>
      <c r="H378" s="10" t="s">
        <v>1578</v>
      </c>
      <c r="I378" s="10" t="s">
        <v>2473</v>
      </c>
      <c r="J378" s="10" t="s">
        <v>55</v>
      </c>
      <c r="K378" s="10" t="s">
        <v>2384</v>
      </c>
      <c r="L378" s="10" t="s">
        <v>2474</v>
      </c>
      <c r="M378" s="10">
        <v>-3.7203110000000001</v>
      </c>
      <c r="N378" s="10">
        <v>-38.593978999999997</v>
      </c>
      <c r="O378" s="10" t="s">
        <v>96</v>
      </c>
      <c r="P378" s="10" t="s">
        <v>1241</v>
      </c>
      <c r="Q378" s="10">
        <v>-19.149999999999999</v>
      </c>
      <c r="R378" s="10">
        <v>133.65</v>
      </c>
      <c r="S378" s="10" t="s">
        <v>1256</v>
      </c>
      <c r="T378" s="10"/>
      <c r="U378" s="14">
        <v>45837</v>
      </c>
      <c r="V378" s="11"/>
      <c r="W378" s="11"/>
      <c r="X378" s="11" t="s">
        <v>2306</v>
      </c>
      <c r="Y378" s="11"/>
    </row>
    <row r="379" spans="1:25">
      <c r="A379" s="10" t="s">
        <v>2475</v>
      </c>
      <c r="B379" s="11"/>
      <c r="C379" s="10" t="s">
        <v>97</v>
      </c>
      <c r="D379" s="10" t="s">
        <v>1234</v>
      </c>
      <c r="E379" s="10" t="s">
        <v>66</v>
      </c>
      <c r="F379" s="10" t="s">
        <v>1261</v>
      </c>
      <c r="G379" s="10" t="s">
        <v>1391</v>
      </c>
      <c r="H379" s="10" t="s">
        <v>1578</v>
      </c>
      <c r="I379" s="10" t="s">
        <v>2476</v>
      </c>
      <c r="J379" s="10" t="s">
        <v>55</v>
      </c>
      <c r="K379" s="10" t="s">
        <v>2344</v>
      </c>
      <c r="L379" s="10" t="s">
        <v>2477</v>
      </c>
      <c r="M379" s="10">
        <v>-3.7203970000000002</v>
      </c>
      <c r="N379" s="10">
        <v>-38.595325000000003</v>
      </c>
      <c r="O379" s="10" t="s">
        <v>96</v>
      </c>
      <c r="P379" s="10" t="s">
        <v>1241</v>
      </c>
      <c r="Q379" s="10">
        <v>-19.170000000000002</v>
      </c>
      <c r="R379" s="10">
        <v>133.65</v>
      </c>
      <c r="S379" s="10" t="s">
        <v>1256</v>
      </c>
      <c r="T379" s="10"/>
      <c r="U379" s="14">
        <v>45838</v>
      </c>
      <c r="V379" s="11"/>
      <c r="W379" s="11"/>
      <c r="X379" s="11" t="s">
        <v>2306</v>
      </c>
      <c r="Y379" s="11"/>
    </row>
    <row r="380" spans="1:25">
      <c r="A380" s="10" t="s">
        <v>2478</v>
      </c>
      <c r="B380" s="11"/>
      <c r="C380" s="10" t="s">
        <v>97</v>
      </c>
      <c r="D380" s="10" t="s">
        <v>1234</v>
      </c>
      <c r="E380" s="10" t="s">
        <v>66</v>
      </c>
      <c r="F380" s="10" t="s">
        <v>1261</v>
      </c>
      <c r="G380" s="10" t="s">
        <v>1391</v>
      </c>
      <c r="H380" s="10" t="s">
        <v>1649</v>
      </c>
      <c r="I380" s="10" t="s">
        <v>2479</v>
      </c>
      <c r="J380" s="10" t="s">
        <v>55</v>
      </c>
      <c r="K380" s="10" t="s">
        <v>2344</v>
      </c>
      <c r="L380" s="10" t="s">
        <v>2480</v>
      </c>
      <c r="M380" s="10">
        <v>-3.7217479999999998</v>
      </c>
      <c r="N380" s="10">
        <v>-38.592680999999999</v>
      </c>
      <c r="O380" s="10" t="s">
        <v>96</v>
      </c>
      <c r="P380" s="10" t="s">
        <v>1241</v>
      </c>
      <c r="Q380" s="10">
        <v>-20.440000000000001</v>
      </c>
      <c r="R380" s="10">
        <v>133.65</v>
      </c>
      <c r="S380" s="10" t="s">
        <v>1256</v>
      </c>
      <c r="T380" s="10"/>
      <c r="U380" s="14">
        <v>45837</v>
      </c>
      <c r="V380" s="11"/>
      <c r="W380" s="11"/>
      <c r="X380" s="11" t="s">
        <v>2306</v>
      </c>
      <c r="Y380" s="11"/>
    </row>
    <row r="381" spans="1:25">
      <c r="A381" s="10" t="s">
        <v>2481</v>
      </c>
      <c r="B381" s="11"/>
      <c r="C381" s="10" t="s">
        <v>97</v>
      </c>
      <c r="D381" s="10" t="s">
        <v>1234</v>
      </c>
      <c r="E381" s="10" t="s">
        <v>66</v>
      </c>
      <c r="F381" s="10" t="s">
        <v>1261</v>
      </c>
      <c r="G381" s="10" t="s">
        <v>1391</v>
      </c>
      <c r="H381" s="10" t="s">
        <v>1252</v>
      </c>
      <c r="I381" s="10" t="s">
        <v>2482</v>
      </c>
      <c r="J381" s="10" t="s">
        <v>55</v>
      </c>
      <c r="K381" s="10" t="s">
        <v>2344</v>
      </c>
      <c r="L381" s="10" t="s">
        <v>2483</v>
      </c>
      <c r="M381" s="10">
        <v>-3.7223540000000002</v>
      </c>
      <c r="N381" s="10">
        <v>-38.593919</v>
      </c>
      <c r="O381" s="10" t="s">
        <v>96</v>
      </c>
      <c r="P381" s="10" t="s">
        <v>1241</v>
      </c>
      <c r="Q381" s="10">
        <v>-19.91</v>
      </c>
      <c r="R381" s="10">
        <v>133.65</v>
      </c>
      <c r="S381" s="10" t="s">
        <v>1256</v>
      </c>
      <c r="T381" s="10"/>
      <c r="U381" s="14">
        <v>45837</v>
      </c>
      <c r="V381" s="11"/>
      <c r="W381" s="11"/>
      <c r="X381" s="11" t="s">
        <v>2306</v>
      </c>
      <c r="Y381" s="11"/>
    </row>
    <row r="382" spans="1:25">
      <c r="A382" s="10" t="s">
        <v>2484</v>
      </c>
      <c r="B382" s="11"/>
      <c r="C382" s="10" t="s">
        <v>97</v>
      </c>
      <c r="D382" s="10" t="s">
        <v>1234</v>
      </c>
      <c r="E382" s="10" t="s">
        <v>66</v>
      </c>
      <c r="F382" s="10" t="s">
        <v>1261</v>
      </c>
      <c r="G382" s="10" t="s">
        <v>1391</v>
      </c>
      <c r="H382" s="10" t="s">
        <v>1252</v>
      </c>
      <c r="I382" s="10" t="s">
        <v>2485</v>
      </c>
      <c r="J382" s="10" t="s">
        <v>55</v>
      </c>
      <c r="K382" s="10" t="s">
        <v>2384</v>
      </c>
      <c r="L382" s="10" t="s">
        <v>2486</v>
      </c>
      <c r="M382" s="10">
        <v>-3.7229899999999998</v>
      </c>
      <c r="N382" s="10">
        <v>-38.593747999999998</v>
      </c>
      <c r="O382" s="10" t="s">
        <v>96</v>
      </c>
      <c r="P382" s="10" t="s">
        <v>1241</v>
      </c>
      <c r="Q382" s="10">
        <v>-20.49</v>
      </c>
      <c r="R382" s="10">
        <v>133.65</v>
      </c>
      <c r="S382" s="10" t="s">
        <v>1256</v>
      </c>
      <c r="T382" s="10"/>
      <c r="U382" s="14">
        <v>45836</v>
      </c>
      <c r="V382" s="11"/>
      <c r="W382" s="11"/>
      <c r="X382" s="11" t="s">
        <v>2306</v>
      </c>
      <c r="Y382" s="11"/>
    </row>
    <row r="383" spans="1:25">
      <c r="A383" s="10" t="s">
        <v>2487</v>
      </c>
      <c r="B383" s="11"/>
      <c r="C383" s="10" t="s">
        <v>97</v>
      </c>
      <c r="D383" s="10" t="s">
        <v>1234</v>
      </c>
      <c r="E383" s="10" t="s">
        <v>66</v>
      </c>
      <c r="F383" s="10" t="s">
        <v>1261</v>
      </c>
      <c r="G383" s="10" t="s">
        <v>1433</v>
      </c>
      <c r="H383" s="10" t="s">
        <v>1518</v>
      </c>
      <c r="I383" s="10" t="s">
        <v>2488</v>
      </c>
      <c r="J383" s="10" t="s">
        <v>55</v>
      </c>
      <c r="K383" s="10" t="s">
        <v>2344</v>
      </c>
      <c r="L383" s="10" t="s">
        <v>2483</v>
      </c>
      <c r="M383" s="10">
        <v>-3.722655</v>
      </c>
      <c r="N383" s="10">
        <v>-38.592866999999998</v>
      </c>
      <c r="O383" s="10" t="s">
        <v>96</v>
      </c>
      <c r="P383" s="10" t="s">
        <v>1241</v>
      </c>
      <c r="Q383" s="10">
        <v>-19.03</v>
      </c>
      <c r="R383" s="10">
        <v>133.65</v>
      </c>
      <c r="S383" s="10" t="s">
        <v>1256</v>
      </c>
      <c r="T383" s="10"/>
      <c r="U383" s="14">
        <v>45837</v>
      </c>
      <c r="V383" s="11"/>
      <c r="W383" s="11"/>
      <c r="X383" s="11" t="s">
        <v>2306</v>
      </c>
      <c r="Y383" s="11"/>
    </row>
    <row r="384" spans="1:25">
      <c r="A384" s="10" t="s">
        <v>2489</v>
      </c>
      <c r="B384" s="11"/>
      <c r="C384" s="10" t="s">
        <v>97</v>
      </c>
      <c r="D384" s="10" t="s">
        <v>1234</v>
      </c>
      <c r="E384" s="10" t="s">
        <v>66</v>
      </c>
      <c r="F384" s="10" t="s">
        <v>1261</v>
      </c>
      <c r="G384" s="10" t="s">
        <v>1433</v>
      </c>
      <c r="H384" s="10" t="s">
        <v>1531</v>
      </c>
      <c r="I384" s="10" t="s">
        <v>2490</v>
      </c>
      <c r="J384" s="10" t="s">
        <v>55</v>
      </c>
      <c r="K384" s="10" t="s">
        <v>2384</v>
      </c>
      <c r="L384" s="10" t="s">
        <v>2491</v>
      </c>
      <c r="M384" s="10">
        <v>-3.7235740000000002</v>
      </c>
      <c r="N384" s="10">
        <v>-38.591748000000003</v>
      </c>
      <c r="O384" s="10" t="s">
        <v>96</v>
      </c>
      <c r="P384" s="10" t="s">
        <v>1241</v>
      </c>
      <c r="Q384" s="10">
        <v>-21.29</v>
      </c>
      <c r="R384" s="10">
        <v>133.65</v>
      </c>
      <c r="S384" s="10" t="s">
        <v>1256</v>
      </c>
      <c r="T384" s="10"/>
      <c r="U384" s="14">
        <v>45836</v>
      </c>
      <c r="V384" s="11"/>
      <c r="W384" s="11"/>
      <c r="X384" s="11" t="s">
        <v>2306</v>
      </c>
      <c r="Y384" s="11"/>
    </row>
    <row r="385" spans="1:25">
      <c r="A385" s="10" t="s">
        <v>2492</v>
      </c>
      <c r="B385" s="11"/>
      <c r="C385" s="10" t="s">
        <v>97</v>
      </c>
      <c r="D385" s="10" t="s">
        <v>1234</v>
      </c>
      <c r="E385" s="10" t="s">
        <v>66</v>
      </c>
      <c r="F385" s="10" t="s">
        <v>1261</v>
      </c>
      <c r="G385" s="10" t="s">
        <v>1433</v>
      </c>
      <c r="H385" s="10" t="s">
        <v>1531</v>
      </c>
      <c r="I385" s="10" t="s">
        <v>2493</v>
      </c>
      <c r="J385" s="10" t="s">
        <v>55</v>
      </c>
      <c r="K385" s="10" t="s">
        <v>2344</v>
      </c>
      <c r="L385" s="10" t="s">
        <v>2494</v>
      </c>
      <c r="M385" s="10">
        <v>-3.7235490000000002</v>
      </c>
      <c r="N385" s="10">
        <v>-38.589730000000003</v>
      </c>
      <c r="O385" s="10" t="s">
        <v>96</v>
      </c>
      <c r="P385" s="10" t="s">
        <v>1241</v>
      </c>
      <c r="Q385" s="10">
        <v>-24.23</v>
      </c>
      <c r="R385" s="10">
        <v>133.65</v>
      </c>
      <c r="S385" s="10" t="s">
        <v>1319</v>
      </c>
      <c r="T385" s="10"/>
      <c r="U385" s="14">
        <v>45839</v>
      </c>
      <c r="V385" s="11"/>
      <c r="W385" s="11"/>
      <c r="X385" s="11" t="s">
        <v>1320</v>
      </c>
      <c r="Y385" s="11"/>
    </row>
    <row r="386" spans="1:25">
      <c r="A386" s="10" t="s">
        <v>2495</v>
      </c>
      <c r="B386" s="11"/>
      <c r="C386" s="10" t="s">
        <v>97</v>
      </c>
      <c r="D386" s="10" t="s">
        <v>1234</v>
      </c>
      <c r="E386" s="10" t="s">
        <v>66</v>
      </c>
      <c r="F386" s="10" t="s">
        <v>1261</v>
      </c>
      <c r="G386" s="10" t="s">
        <v>1433</v>
      </c>
      <c r="H386" s="10" t="s">
        <v>1531</v>
      </c>
      <c r="I386" s="10" t="s">
        <v>2496</v>
      </c>
      <c r="J386" s="10" t="s">
        <v>55</v>
      </c>
      <c r="K386" s="10" t="s">
        <v>2384</v>
      </c>
      <c r="L386" s="10" t="s">
        <v>2497</v>
      </c>
      <c r="M386" s="10">
        <v>-3.7230530000000002</v>
      </c>
      <c r="N386" s="10">
        <v>-38.590969000000001</v>
      </c>
      <c r="O386" s="10" t="s">
        <v>96</v>
      </c>
      <c r="P386" s="10" t="s">
        <v>1241</v>
      </c>
      <c r="Q386" s="10">
        <v>-21.09</v>
      </c>
      <c r="R386" s="10">
        <v>133.65</v>
      </c>
      <c r="S386" s="10" t="s">
        <v>1256</v>
      </c>
      <c r="T386" s="10"/>
      <c r="U386" s="14">
        <v>45838</v>
      </c>
      <c r="V386" s="11"/>
      <c r="W386" s="11"/>
      <c r="X386" s="11" t="s">
        <v>2306</v>
      </c>
      <c r="Y386" s="11"/>
    </row>
    <row r="387" spans="1:25">
      <c r="A387" s="10" t="s">
        <v>2498</v>
      </c>
      <c r="B387" s="11"/>
      <c r="C387" s="10" t="s">
        <v>97</v>
      </c>
      <c r="D387" s="10" t="s">
        <v>1234</v>
      </c>
      <c r="E387" s="10" t="s">
        <v>66</v>
      </c>
      <c r="F387" s="10" t="s">
        <v>1261</v>
      </c>
      <c r="G387" s="10" t="s">
        <v>1433</v>
      </c>
      <c r="H387" s="10" t="s">
        <v>1262</v>
      </c>
      <c r="I387" s="10" t="s">
        <v>2499</v>
      </c>
      <c r="J387" s="10" t="s">
        <v>55</v>
      </c>
      <c r="K387" s="10" t="s">
        <v>2392</v>
      </c>
      <c r="L387" s="10" t="s">
        <v>2500</v>
      </c>
      <c r="M387" s="10">
        <v>-3.7240419999999999</v>
      </c>
      <c r="N387" s="10">
        <v>-38.596693999999999</v>
      </c>
      <c r="O387" s="10" t="s">
        <v>96</v>
      </c>
      <c r="P387" s="10" t="s">
        <v>1241</v>
      </c>
      <c r="Q387" s="10">
        <v>-21.46</v>
      </c>
      <c r="R387" s="10">
        <v>133.65</v>
      </c>
      <c r="S387" s="15" t="s">
        <v>2371</v>
      </c>
      <c r="T387" s="10"/>
      <c r="U387" s="14">
        <v>45834</v>
      </c>
      <c r="V387" s="11"/>
      <c r="W387" s="11"/>
      <c r="X387" s="11" t="s">
        <v>2386</v>
      </c>
      <c r="Y387" s="11"/>
    </row>
    <row r="388" spans="1:25">
      <c r="A388" s="10" t="s">
        <v>2501</v>
      </c>
      <c r="B388" s="11"/>
      <c r="C388" s="10" t="s">
        <v>97</v>
      </c>
      <c r="D388" s="10" t="s">
        <v>1234</v>
      </c>
      <c r="E388" s="10" t="s">
        <v>66</v>
      </c>
      <c r="F388" s="10" t="s">
        <v>1261</v>
      </c>
      <c r="G388" s="10" t="s">
        <v>1433</v>
      </c>
      <c r="H388" s="10" t="s">
        <v>1599</v>
      </c>
      <c r="I388" s="10" t="s">
        <v>2502</v>
      </c>
      <c r="J388" s="10" t="s">
        <v>55</v>
      </c>
      <c r="K388" s="10" t="s">
        <v>2344</v>
      </c>
      <c r="L388" s="10" t="s">
        <v>2503</v>
      </c>
      <c r="M388" s="10">
        <v>-3.7247569999999999</v>
      </c>
      <c r="N388" s="10">
        <v>-38.589146999999997</v>
      </c>
      <c r="O388" s="10" t="s">
        <v>96</v>
      </c>
      <c r="P388" s="10" t="s">
        <v>1241</v>
      </c>
      <c r="Q388" s="10">
        <v>-21.16</v>
      </c>
      <c r="R388" s="10">
        <v>133.65</v>
      </c>
      <c r="S388" s="10" t="s">
        <v>1256</v>
      </c>
      <c r="T388" s="10"/>
      <c r="U388" s="14">
        <v>45836</v>
      </c>
      <c r="V388" s="11"/>
      <c r="W388" s="11"/>
      <c r="X388" s="11" t="s">
        <v>2306</v>
      </c>
      <c r="Y388" s="11"/>
    </row>
    <row r="389" spans="1:25">
      <c r="A389" s="10" t="s">
        <v>2504</v>
      </c>
      <c r="B389" s="11"/>
      <c r="C389" s="10" t="s">
        <v>97</v>
      </c>
      <c r="D389" s="10" t="s">
        <v>1234</v>
      </c>
      <c r="E389" s="10" t="s">
        <v>66</v>
      </c>
      <c r="F389" s="10" t="s">
        <v>1261</v>
      </c>
      <c r="G389" s="10" t="s">
        <v>1433</v>
      </c>
      <c r="H389" s="10" t="s">
        <v>1616</v>
      </c>
      <c r="I389" s="10" t="s">
        <v>2505</v>
      </c>
      <c r="J389" s="10" t="s">
        <v>55</v>
      </c>
      <c r="K389" s="10" t="s">
        <v>2384</v>
      </c>
      <c r="L389" s="10" t="s">
        <v>2385</v>
      </c>
      <c r="M389" s="10">
        <v>-3.724504</v>
      </c>
      <c r="N389" s="10">
        <v>-38.596246999999998</v>
      </c>
      <c r="O389" s="10" t="s">
        <v>96</v>
      </c>
      <c r="P389" s="10" t="s">
        <v>2370</v>
      </c>
      <c r="Q389" s="10">
        <v>-21.73</v>
      </c>
      <c r="R389" s="10"/>
      <c r="S389" s="15" t="s">
        <v>2371</v>
      </c>
      <c r="T389" s="10"/>
      <c r="U389" s="14">
        <v>45834</v>
      </c>
      <c r="V389" s="11"/>
      <c r="W389" s="11"/>
      <c r="X389" s="11" t="s">
        <v>2386</v>
      </c>
      <c r="Y389" s="11"/>
    </row>
    <row r="390" spans="1:25">
      <c r="A390" s="10" t="s">
        <v>2506</v>
      </c>
      <c r="B390" s="11"/>
      <c r="C390" s="10" t="s">
        <v>97</v>
      </c>
      <c r="D390" s="10" t="s">
        <v>1234</v>
      </c>
      <c r="E390" s="10" t="s">
        <v>66</v>
      </c>
      <c r="F390" s="10" t="s">
        <v>1261</v>
      </c>
      <c r="G390" s="10" t="s">
        <v>1433</v>
      </c>
      <c r="H390" s="10" t="s">
        <v>1237</v>
      </c>
      <c r="I390" s="10" t="s">
        <v>2507</v>
      </c>
      <c r="J390" s="10" t="s">
        <v>55</v>
      </c>
      <c r="K390" s="10" t="s">
        <v>2344</v>
      </c>
      <c r="L390" s="10" t="s">
        <v>2508</v>
      </c>
      <c r="M390" s="10">
        <v>-3.7250740000000002</v>
      </c>
      <c r="N390" s="10">
        <v>-38.595368999999998</v>
      </c>
      <c r="O390" s="10" t="s">
        <v>96</v>
      </c>
      <c r="P390" s="10" t="s">
        <v>1241</v>
      </c>
      <c r="Q390" s="10">
        <v>-21.72</v>
      </c>
      <c r="R390" s="10">
        <v>133.65</v>
      </c>
      <c r="S390" s="10" t="s">
        <v>1319</v>
      </c>
      <c r="T390" s="10"/>
      <c r="U390" s="14">
        <v>45839</v>
      </c>
      <c r="V390" s="11"/>
      <c r="W390" s="11"/>
      <c r="X390" s="11" t="s">
        <v>1320</v>
      </c>
      <c r="Y390" s="11"/>
    </row>
    <row r="391" spans="1:25">
      <c r="A391" s="10" t="s">
        <v>2509</v>
      </c>
      <c r="B391" s="11"/>
      <c r="C391" s="10" t="s">
        <v>97</v>
      </c>
      <c r="D391" s="10" t="s">
        <v>1234</v>
      </c>
      <c r="E391" s="10" t="s">
        <v>66</v>
      </c>
      <c r="F391" s="10" t="s">
        <v>1261</v>
      </c>
      <c r="G391" s="10" t="s">
        <v>1433</v>
      </c>
      <c r="H391" s="10" t="s">
        <v>1557</v>
      </c>
      <c r="I391" s="10" t="s">
        <v>2510</v>
      </c>
      <c r="J391" s="10" t="s">
        <v>55</v>
      </c>
      <c r="K391" s="10" t="s">
        <v>2384</v>
      </c>
      <c r="L391" s="10" t="s">
        <v>2385</v>
      </c>
      <c r="M391" s="10">
        <v>-3.7252749999999999</v>
      </c>
      <c r="N391" s="10">
        <v>-38.593600000000002</v>
      </c>
      <c r="O391" s="10" t="s">
        <v>96</v>
      </c>
      <c r="P391" s="10" t="s">
        <v>1241</v>
      </c>
      <c r="Q391" s="10">
        <v>-23.72</v>
      </c>
      <c r="R391" s="10">
        <v>133.65</v>
      </c>
      <c r="S391" s="15" t="s">
        <v>2371</v>
      </c>
      <c r="T391" s="10"/>
      <c r="U391" s="14">
        <v>45838</v>
      </c>
      <c r="V391" s="11"/>
      <c r="W391" s="11"/>
      <c r="X391" s="11" t="s">
        <v>2372</v>
      </c>
      <c r="Y391" s="11"/>
    </row>
    <row r="392" spans="1:25">
      <c r="A392" s="10" t="s">
        <v>2511</v>
      </c>
      <c r="B392" s="11"/>
      <c r="C392" s="10" t="s">
        <v>97</v>
      </c>
      <c r="D392" s="10" t="s">
        <v>1234</v>
      </c>
      <c r="E392" s="10" t="s">
        <v>66</v>
      </c>
      <c r="F392" s="10" t="s">
        <v>1261</v>
      </c>
      <c r="G392" s="10" t="s">
        <v>1433</v>
      </c>
      <c r="H392" s="10" t="s">
        <v>1557</v>
      </c>
      <c r="I392" s="10" t="s">
        <v>2512</v>
      </c>
      <c r="J392" s="10" t="s">
        <v>55</v>
      </c>
      <c r="K392" s="10" t="s">
        <v>2344</v>
      </c>
      <c r="L392" s="10" t="s">
        <v>2503</v>
      </c>
      <c r="M392" s="10">
        <v>-3.7260589999999998</v>
      </c>
      <c r="N392" s="10">
        <v>-38.589261999999998</v>
      </c>
      <c r="O392" s="10" t="s">
        <v>96</v>
      </c>
      <c r="P392" s="10" t="s">
        <v>1241</v>
      </c>
      <c r="Q392" s="10">
        <v>-21.14</v>
      </c>
      <c r="R392" s="10">
        <v>133.65</v>
      </c>
      <c r="S392" s="10" t="s">
        <v>1256</v>
      </c>
      <c r="T392" s="10"/>
      <c r="U392" s="14">
        <v>45837</v>
      </c>
      <c r="V392" s="11"/>
      <c r="W392" s="11"/>
      <c r="X392" s="11" t="s">
        <v>2306</v>
      </c>
      <c r="Y392" s="11"/>
    </row>
    <row r="393" spans="1:25">
      <c r="A393" s="10" t="s">
        <v>2513</v>
      </c>
      <c r="B393" s="11"/>
      <c r="C393" s="10" t="s">
        <v>97</v>
      </c>
      <c r="D393" s="10" t="s">
        <v>1234</v>
      </c>
      <c r="E393" s="10" t="s">
        <v>66</v>
      </c>
      <c r="F393" s="10" t="s">
        <v>1261</v>
      </c>
      <c r="G393" s="10" t="s">
        <v>1433</v>
      </c>
      <c r="H393" s="10" t="s">
        <v>1575</v>
      </c>
      <c r="I393" s="10" t="s">
        <v>2514</v>
      </c>
      <c r="J393" s="10" t="s">
        <v>55</v>
      </c>
      <c r="K393" s="10" t="s">
        <v>2384</v>
      </c>
      <c r="L393" s="10" t="s">
        <v>2385</v>
      </c>
      <c r="M393" s="10">
        <v>-3.72566</v>
      </c>
      <c r="N393" s="10">
        <v>-38.592280000000002</v>
      </c>
      <c r="O393" s="10" t="s">
        <v>96</v>
      </c>
      <c r="P393" s="10" t="s">
        <v>1241</v>
      </c>
      <c r="Q393" s="10">
        <v>-23.27</v>
      </c>
      <c r="R393" s="10">
        <v>133.65</v>
      </c>
      <c r="S393" s="10" t="s">
        <v>1319</v>
      </c>
      <c r="T393" s="10"/>
      <c r="U393" s="14">
        <v>45839</v>
      </c>
      <c r="V393" s="11"/>
      <c r="W393" s="11"/>
      <c r="X393" s="11" t="s">
        <v>1320</v>
      </c>
      <c r="Y393" s="11"/>
    </row>
    <row r="394" spans="1:25">
      <c r="A394" s="10" t="s">
        <v>2515</v>
      </c>
      <c r="B394" s="11"/>
      <c r="C394" s="10" t="s">
        <v>97</v>
      </c>
      <c r="D394" s="10" t="s">
        <v>1234</v>
      </c>
      <c r="E394" s="10" t="s">
        <v>66</v>
      </c>
      <c r="F394" s="10" t="s">
        <v>1261</v>
      </c>
      <c r="G394" s="10" t="s">
        <v>1485</v>
      </c>
      <c r="H394" s="10" t="s">
        <v>1262</v>
      </c>
      <c r="I394" s="10" t="s">
        <v>2516</v>
      </c>
      <c r="J394" s="10" t="s">
        <v>55</v>
      </c>
      <c r="K394" s="10" t="s">
        <v>2344</v>
      </c>
      <c r="L394" s="10" t="s">
        <v>2389</v>
      </c>
      <c r="M394" s="10">
        <v>-3.7265009999999998</v>
      </c>
      <c r="N394" s="10">
        <v>-38.592821000000001</v>
      </c>
      <c r="O394" s="10" t="s">
        <v>96</v>
      </c>
      <c r="P394" s="10" t="s">
        <v>2370</v>
      </c>
      <c r="Q394" s="10">
        <v>-25.08</v>
      </c>
      <c r="R394" s="10"/>
      <c r="S394" s="15" t="s">
        <v>2371</v>
      </c>
      <c r="T394" s="10"/>
      <c r="U394" s="14">
        <v>45839</v>
      </c>
      <c r="V394" s="11"/>
      <c r="W394" s="11"/>
      <c r="X394" s="11" t="s">
        <v>2372</v>
      </c>
      <c r="Y394" s="11"/>
    </row>
    <row r="395" spans="1:25">
      <c r="A395" s="10" t="s">
        <v>2517</v>
      </c>
      <c r="B395" s="11"/>
      <c r="C395" s="10" t="s">
        <v>97</v>
      </c>
      <c r="D395" s="10" t="s">
        <v>1234</v>
      </c>
      <c r="E395" s="10" t="s">
        <v>66</v>
      </c>
      <c r="F395" s="10" t="s">
        <v>1261</v>
      </c>
      <c r="G395" s="10" t="s">
        <v>1485</v>
      </c>
      <c r="H395" s="10" t="s">
        <v>1262</v>
      </c>
      <c r="I395" s="10" t="s">
        <v>2518</v>
      </c>
      <c r="J395" s="10" t="s">
        <v>55</v>
      </c>
      <c r="K395" s="10" t="s">
        <v>2519</v>
      </c>
      <c r="L395" s="10" t="s">
        <v>2520</v>
      </c>
      <c r="M395" s="10">
        <v>-3.7265269999999999</v>
      </c>
      <c r="N395" s="10">
        <v>-38.593941000000001</v>
      </c>
      <c r="O395" s="10" t="s">
        <v>96</v>
      </c>
      <c r="P395" s="10" t="s">
        <v>1241</v>
      </c>
      <c r="Q395" s="10">
        <v>-19.88</v>
      </c>
      <c r="R395" s="10">
        <v>133.65</v>
      </c>
      <c r="S395" s="15" t="s">
        <v>2371</v>
      </c>
      <c r="T395" s="10"/>
      <c r="U395" s="14">
        <v>45839</v>
      </c>
      <c r="V395" s="11"/>
      <c r="W395" s="11"/>
      <c r="X395" s="11" t="s">
        <v>2372</v>
      </c>
      <c r="Y395" s="11"/>
    </row>
    <row r="396" spans="1:25">
      <c r="A396" s="10" t="s">
        <v>2521</v>
      </c>
      <c r="B396" s="11"/>
      <c r="C396" s="10" t="s">
        <v>97</v>
      </c>
      <c r="D396" s="10" t="s">
        <v>1234</v>
      </c>
      <c r="E396" s="10" t="s">
        <v>66</v>
      </c>
      <c r="F396" s="10" t="s">
        <v>1261</v>
      </c>
      <c r="G396" s="10" t="s">
        <v>1485</v>
      </c>
      <c r="H396" s="10" t="s">
        <v>1599</v>
      </c>
      <c r="I396" s="10" t="s">
        <v>2522</v>
      </c>
      <c r="J396" s="10" t="s">
        <v>55</v>
      </c>
      <c r="K396" s="10" t="s">
        <v>2519</v>
      </c>
      <c r="L396" s="10" t="s">
        <v>2520</v>
      </c>
      <c r="M396" s="10">
        <v>-3.7281949999999999</v>
      </c>
      <c r="N396" s="10">
        <v>-38.593201000000001</v>
      </c>
      <c r="O396" s="10" t="s">
        <v>96</v>
      </c>
      <c r="P396" s="10" t="s">
        <v>1241</v>
      </c>
      <c r="Q396" s="10">
        <v>-20.67</v>
      </c>
      <c r="R396" s="10">
        <v>133.65</v>
      </c>
      <c r="S396" s="10" t="s">
        <v>2523</v>
      </c>
      <c r="T396" s="10"/>
      <c r="U396" s="14">
        <v>45837</v>
      </c>
      <c r="V396" s="11"/>
      <c r="W396" s="11"/>
      <c r="X396" s="11" t="s">
        <v>2524</v>
      </c>
      <c r="Y396" s="11"/>
    </row>
    <row r="397" spans="1:25">
      <c r="A397" s="10" t="s">
        <v>2525</v>
      </c>
      <c r="B397" s="11"/>
      <c r="C397" s="10" t="s">
        <v>97</v>
      </c>
      <c r="D397" s="10" t="s">
        <v>1234</v>
      </c>
      <c r="E397" s="10" t="s">
        <v>66</v>
      </c>
      <c r="F397" s="10" t="s">
        <v>1261</v>
      </c>
      <c r="G397" s="10" t="s">
        <v>1485</v>
      </c>
      <c r="H397" s="10" t="s">
        <v>1599</v>
      </c>
      <c r="I397" s="10" t="s">
        <v>2526</v>
      </c>
      <c r="J397" s="10" t="s">
        <v>55</v>
      </c>
      <c r="K397" s="10" t="s">
        <v>2519</v>
      </c>
      <c r="L397" s="10" t="s">
        <v>2527</v>
      </c>
      <c r="M397" s="10">
        <v>-3.7280690000000001</v>
      </c>
      <c r="N397" s="10">
        <v>-38.592118999999997</v>
      </c>
      <c r="O397" s="10" t="s">
        <v>96</v>
      </c>
      <c r="P397" s="10" t="s">
        <v>1241</v>
      </c>
      <c r="Q397" s="10">
        <v>-20.37</v>
      </c>
      <c r="R397" s="10">
        <v>133.65</v>
      </c>
      <c r="S397" s="10" t="s">
        <v>2523</v>
      </c>
      <c r="T397" s="10"/>
      <c r="U397" s="14">
        <v>45837</v>
      </c>
      <c r="V397" s="11"/>
      <c r="W397" s="11"/>
      <c r="X397" s="11" t="s">
        <v>2524</v>
      </c>
      <c r="Y397" s="11"/>
    </row>
    <row r="398" spans="1:25">
      <c r="A398" s="10" t="s">
        <v>2528</v>
      </c>
      <c r="B398" s="11"/>
      <c r="C398" s="10" t="s">
        <v>97</v>
      </c>
      <c r="D398" s="10" t="s">
        <v>1234</v>
      </c>
      <c r="E398" s="10" t="s">
        <v>66</v>
      </c>
      <c r="F398" s="10" t="s">
        <v>1261</v>
      </c>
      <c r="G398" s="10" t="s">
        <v>1485</v>
      </c>
      <c r="H398" s="10" t="s">
        <v>1616</v>
      </c>
      <c r="I398" s="10" t="s">
        <v>2529</v>
      </c>
      <c r="J398" s="10" t="s">
        <v>55</v>
      </c>
      <c r="K398" s="10" t="s">
        <v>2392</v>
      </c>
      <c r="L398" s="10" t="s">
        <v>2500</v>
      </c>
      <c r="M398" s="10">
        <v>-3.7297750000000001</v>
      </c>
      <c r="N398" s="10">
        <v>-38.594329999999999</v>
      </c>
      <c r="O398" s="10" t="s">
        <v>96</v>
      </c>
      <c r="P398" s="10" t="s">
        <v>1241</v>
      </c>
      <c r="Q398" s="10">
        <v>-19.149999999999999</v>
      </c>
      <c r="R398" s="10">
        <v>133.65</v>
      </c>
      <c r="S398" s="10" t="s">
        <v>1256</v>
      </c>
      <c r="T398" s="10"/>
      <c r="U398" s="10"/>
      <c r="V398" s="11"/>
      <c r="W398" s="11"/>
      <c r="X398" s="11" t="s">
        <v>2306</v>
      </c>
      <c r="Y398" s="11"/>
    </row>
    <row r="399" spans="1:25">
      <c r="A399" s="10" t="s">
        <v>2530</v>
      </c>
      <c r="B399" s="11"/>
      <c r="C399" s="10" t="s">
        <v>97</v>
      </c>
      <c r="D399" s="10" t="s">
        <v>1234</v>
      </c>
      <c r="E399" s="10" t="s">
        <v>66</v>
      </c>
      <c r="F399" s="10" t="s">
        <v>1261</v>
      </c>
      <c r="G399" s="10" t="s">
        <v>1495</v>
      </c>
      <c r="H399" s="10" t="s">
        <v>1531</v>
      </c>
      <c r="I399" s="10" t="s">
        <v>2531</v>
      </c>
      <c r="J399" s="10" t="s">
        <v>55</v>
      </c>
      <c r="K399" s="10" t="s">
        <v>2519</v>
      </c>
      <c r="L399" s="10" t="s">
        <v>2532</v>
      </c>
      <c r="M399" s="10">
        <v>-3.729622</v>
      </c>
      <c r="N399" s="10">
        <v>-38.589396000000001</v>
      </c>
      <c r="O399" s="10" t="s">
        <v>96</v>
      </c>
      <c r="P399" s="10" t="s">
        <v>1241</v>
      </c>
      <c r="Q399" s="10">
        <v>-22.75</v>
      </c>
      <c r="R399" s="10">
        <v>133.65</v>
      </c>
      <c r="S399" s="10" t="s">
        <v>1319</v>
      </c>
      <c r="T399" s="10"/>
      <c r="U399" s="14">
        <v>45839</v>
      </c>
      <c r="V399" s="11"/>
      <c r="W399" s="11"/>
      <c r="X399" s="11" t="s">
        <v>1320</v>
      </c>
      <c r="Y399" s="11"/>
    </row>
    <row r="400" spans="1:25">
      <c r="A400" s="10" t="s">
        <v>2533</v>
      </c>
      <c r="B400" s="11"/>
      <c r="C400" s="10" t="s">
        <v>97</v>
      </c>
      <c r="D400" s="10" t="s">
        <v>1234</v>
      </c>
      <c r="E400" s="10" t="s">
        <v>66</v>
      </c>
      <c r="F400" s="10" t="s">
        <v>1261</v>
      </c>
      <c r="G400" s="10" t="s">
        <v>1495</v>
      </c>
      <c r="H400" s="10" t="s">
        <v>1531</v>
      </c>
      <c r="I400" s="10" t="s">
        <v>2534</v>
      </c>
      <c r="J400" s="10" t="s">
        <v>55</v>
      </c>
      <c r="K400" s="10" t="s">
        <v>2519</v>
      </c>
      <c r="L400" s="10" t="s">
        <v>2535</v>
      </c>
      <c r="M400" s="10">
        <v>-3.7298119999999999</v>
      </c>
      <c r="N400" s="10">
        <v>-38.589779</v>
      </c>
      <c r="O400" s="10" t="s">
        <v>96</v>
      </c>
      <c r="P400" s="10" t="s">
        <v>1241</v>
      </c>
      <c r="Q400" s="10">
        <v>-19.190000000000001</v>
      </c>
      <c r="R400" s="10">
        <v>133.65</v>
      </c>
      <c r="S400" s="10" t="s">
        <v>1319</v>
      </c>
      <c r="T400" s="10"/>
      <c r="U400" s="14">
        <v>45834</v>
      </c>
      <c r="V400" s="11"/>
      <c r="W400" s="11"/>
      <c r="X400" s="11"/>
      <c r="Y400" s="11"/>
    </row>
    <row r="401" spans="1:25">
      <c r="A401" s="10" t="s">
        <v>2536</v>
      </c>
      <c r="B401" s="11"/>
      <c r="C401" s="10" t="s">
        <v>97</v>
      </c>
      <c r="D401" s="10" t="s">
        <v>1234</v>
      </c>
      <c r="E401" s="10" t="s">
        <v>66</v>
      </c>
      <c r="F401" s="10" t="s">
        <v>1261</v>
      </c>
      <c r="G401" s="10" t="s">
        <v>1495</v>
      </c>
      <c r="H401" s="10" t="s">
        <v>1531</v>
      </c>
      <c r="I401" s="10" t="s">
        <v>2537</v>
      </c>
      <c r="J401" s="10" t="s">
        <v>55</v>
      </c>
      <c r="K401" s="10" t="s">
        <v>2384</v>
      </c>
      <c r="L401" s="10" t="s">
        <v>2538</v>
      </c>
      <c r="M401" s="10">
        <v>-3.7263820000000001</v>
      </c>
      <c r="N401" s="10">
        <v>-38.591372999999997</v>
      </c>
      <c r="O401" s="10" t="s">
        <v>96</v>
      </c>
      <c r="P401" s="10" t="s">
        <v>1241</v>
      </c>
      <c r="Q401" s="10">
        <v>-21.38</v>
      </c>
      <c r="R401" s="10">
        <v>133.65</v>
      </c>
      <c r="S401" s="10" t="s">
        <v>1319</v>
      </c>
      <c r="T401" s="10"/>
      <c r="U401" s="14">
        <v>45834</v>
      </c>
      <c r="V401" s="11"/>
      <c r="W401" s="11"/>
      <c r="X401" s="11" t="s">
        <v>1320</v>
      </c>
      <c r="Y401" s="11"/>
    </row>
    <row r="402" spans="1:25">
      <c r="A402" s="10" t="s">
        <v>2539</v>
      </c>
      <c r="B402" s="11"/>
      <c r="C402" s="10" t="s">
        <v>97</v>
      </c>
      <c r="D402" s="10" t="s">
        <v>1234</v>
      </c>
      <c r="E402" s="10" t="s">
        <v>66</v>
      </c>
      <c r="F402" s="10" t="s">
        <v>1261</v>
      </c>
      <c r="G402" s="10" t="s">
        <v>1495</v>
      </c>
      <c r="H402" s="10" t="s">
        <v>1540</v>
      </c>
      <c r="I402" s="10" t="s">
        <v>2540</v>
      </c>
      <c r="J402" s="10" t="s">
        <v>55</v>
      </c>
      <c r="K402" s="10" t="s">
        <v>2519</v>
      </c>
      <c r="L402" s="10" t="s">
        <v>2527</v>
      </c>
      <c r="M402" s="10">
        <v>-3.7277999999999998</v>
      </c>
      <c r="N402" s="10">
        <v>-38.591966999999997</v>
      </c>
      <c r="O402" s="10" t="s">
        <v>96</v>
      </c>
      <c r="P402" s="10" t="s">
        <v>1241</v>
      </c>
      <c r="Q402" s="10">
        <v>-19.63</v>
      </c>
      <c r="R402" s="10">
        <v>133.65</v>
      </c>
      <c r="S402" s="10" t="s">
        <v>1319</v>
      </c>
      <c r="T402" s="10"/>
      <c r="U402" s="14">
        <v>45835</v>
      </c>
      <c r="V402" s="11"/>
      <c r="W402" s="11"/>
      <c r="X402" s="11" t="s">
        <v>1320</v>
      </c>
      <c r="Y402" s="11"/>
    </row>
    <row r="403" spans="1:25">
      <c r="A403" s="10" t="s">
        <v>2541</v>
      </c>
      <c r="B403" s="11"/>
      <c r="C403" s="10" t="s">
        <v>97</v>
      </c>
      <c r="D403" s="10" t="s">
        <v>1234</v>
      </c>
      <c r="E403" s="10" t="s">
        <v>66</v>
      </c>
      <c r="F403" s="10" t="s">
        <v>1261</v>
      </c>
      <c r="G403" s="10" t="s">
        <v>1495</v>
      </c>
      <c r="H403" s="10" t="s">
        <v>1599</v>
      </c>
      <c r="I403" s="10" t="s">
        <v>2542</v>
      </c>
      <c r="J403" s="10" t="s">
        <v>55</v>
      </c>
      <c r="K403" s="10" t="s">
        <v>2392</v>
      </c>
      <c r="L403" s="10" t="s">
        <v>2543</v>
      </c>
      <c r="M403" s="10">
        <v>-3.73123</v>
      </c>
      <c r="N403" s="10">
        <v>-38.590474999999998</v>
      </c>
      <c r="O403" s="10" t="s">
        <v>96</v>
      </c>
      <c r="P403" s="10" t="s">
        <v>1241</v>
      </c>
      <c r="Q403" s="10">
        <v>-19.88</v>
      </c>
      <c r="R403" s="10">
        <v>133.65</v>
      </c>
      <c r="S403" s="10" t="s">
        <v>1319</v>
      </c>
      <c r="T403" s="10"/>
      <c r="U403" s="14">
        <v>45834</v>
      </c>
      <c r="V403" s="11"/>
      <c r="W403" s="11"/>
      <c r="X403" s="11"/>
      <c r="Y403" s="11"/>
    </row>
    <row r="404" spans="1:25">
      <c r="A404" s="10" t="s">
        <v>2544</v>
      </c>
      <c r="B404" s="11"/>
      <c r="C404" s="10" t="s">
        <v>97</v>
      </c>
      <c r="D404" s="10" t="s">
        <v>1234</v>
      </c>
      <c r="E404" s="10" t="s">
        <v>66</v>
      </c>
      <c r="F404" s="10" t="s">
        <v>1261</v>
      </c>
      <c r="G404" s="10" t="s">
        <v>1495</v>
      </c>
      <c r="H404" s="10" t="s">
        <v>1616</v>
      </c>
      <c r="I404" s="10" t="s">
        <v>2545</v>
      </c>
      <c r="J404" s="10" t="s">
        <v>55</v>
      </c>
      <c r="K404" s="10" t="s">
        <v>2519</v>
      </c>
      <c r="L404" s="10" t="s">
        <v>2546</v>
      </c>
      <c r="M404" s="10">
        <v>-3.7336860000000001</v>
      </c>
      <c r="N404" s="10">
        <v>-38.592320000000001</v>
      </c>
      <c r="O404" s="10" t="s">
        <v>96</v>
      </c>
      <c r="P404" s="10" t="s">
        <v>1241</v>
      </c>
      <c r="Q404" s="10">
        <v>-21.62</v>
      </c>
      <c r="R404" s="10">
        <v>133.65</v>
      </c>
      <c r="S404" s="10" t="s">
        <v>1319</v>
      </c>
      <c r="T404" s="10"/>
      <c r="U404" s="14">
        <v>45834</v>
      </c>
      <c r="V404" s="11"/>
      <c r="W404" s="11"/>
      <c r="X404" s="11"/>
      <c r="Y404" s="11"/>
    </row>
    <row r="405" spans="1:25">
      <c r="A405" s="10" t="s">
        <v>2547</v>
      </c>
      <c r="B405" s="11"/>
      <c r="C405" s="10" t="s">
        <v>97</v>
      </c>
      <c r="D405" s="10" t="s">
        <v>1234</v>
      </c>
      <c r="E405" s="10" t="s">
        <v>66</v>
      </c>
      <c r="F405" s="10" t="s">
        <v>1261</v>
      </c>
      <c r="G405" s="10" t="s">
        <v>1495</v>
      </c>
      <c r="H405" s="10" t="s">
        <v>1557</v>
      </c>
      <c r="I405" s="10" t="s">
        <v>2548</v>
      </c>
      <c r="J405" s="10" t="s">
        <v>55</v>
      </c>
      <c r="K405" s="10" t="s">
        <v>2519</v>
      </c>
      <c r="L405" s="10" t="s">
        <v>2549</v>
      </c>
      <c r="M405" s="10">
        <v>-3.7296140000000002</v>
      </c>
      <c r="N405" s="10">
        <v>-38.591788000000001</v>
      </c>
      <c r="O405" s="10" t="s">
        <v>96</v>
      </c>
      <c r="P405" s="10" t="s">
        <v>1241</v>
      </c>
      <c r="Q405" s="10">
        <v>-20.48</v>
      </c>
      <c r="R405" s="10">
        <v>133.65</v>
      </c>
      <c r="S405" s="15" t="s">
        <v>2371</v>
      </c>
      <c r="T405" s="10"/>
      <c r="U405" s="14">
        <v>45835</v>
      </c>
      <c r="V405" s="11"/>
      <c r="W405" s="11"/>
      <c r="X405" s="11" t="s">
        <v>2386</v>
      </c>
      <c r="Y405" s="11"/>
    </row>
    <row r="406" spans="1:25">
      <c r="A406" s="10" t="s">
        <v>2550</v>
      </c>
      <c r="B406" s="11"/>
      <c r="C406" s="10" t="s">
        <v>97</v>
      </c>
      <c r="D406" s="10" t="s">
        <v>1234</v>
      </c>
      <c r="E406" s="10" t="s">
        <v>66</v>
      </c>
      <c r="F406" s="10" t="s">
        <v>1261</v>
      </c>
      <c r="G406" s="10" t="s">
        <v>1495</v>
      </c>
      <c r="H406" s="10" t="s">
        <v>1575</v>
      </c>
      <c r="I406" s="10" t="s">
        <v>2551</v>
      </c>
      <c r="J406" s="10" t="s">
        <v>55</v>
      </c>
      <c r="K406" s="10" t="s">
        <v>2519</v>
      </c>
      <c r="L406" s="10" t="s">
        <v>2520</v>
      </c>
      <c r="M406" s="10">
        <v>-3.7317930000000001</v>
      </c>
      <c r="N406" s="10">
        <v>-38.591602999999999</v>
      </c>
      <c r="O406" s="10" t="s">
        <v>96</v>
      </c>
      <c r="P406" s="10" t="s">
        <v>1241</v>
      </c>
      <c r="Q406" s="10">
        <v>-22.06</v>
      </c>
      <c r="R406" s="10">
        <v>133.65</v>
      </c>
      <c r="S406" s="10" t="s">
        <v>1319</v>
      </c>
      <c r="T406" s="10"/>
      <c r="U406" s="14">
        <v>45834</v>
      </c>
      <c r="V406" s="11"/>
      <c r="W406" s="11"/>
      <c r="X406" s="11"/>
      <c r="Y406" s="11"/>
    </row>
    <row r="407" spans="1:25">
      <c r="A407" s="10" t="s">
        <v>2552</v>
      </c>
      <c r="B407" s="11"/>
      <c r="C407" s="10" t="s">
        <v>97</v>
      </c>
      <c r="D407" s="10" t="s">
        <v>1234</v>
      </c>
      <c r="E407" s="10" t="s">
        <v>66</v>
      </c>
      <c r="F407" s="10" t="s">
        <v>1261</v>
      </c>
      <c r="G407" s="10" t="s">
        <v>1495</v>
      </c>
      <c r="H407" s="10" t="s">
        <v>1575</v>
      </c>
      <c r="I407" s="10" t="s">
        <v>2553</v>
      </c>
      <c r="J407" s="10" t="s">
        <v>55</v>
      </c>
      <c r="K407" s="10" t="s">
        <v>2519</v>
      </c>
      <c r="L407" s="10" t="s">
        <v>2554</v>
      </c>
      <c r="M407" s="10">
        <v>-3.7318669999999998</v>
      </c>
      <c r="N407" s="10">
        <v>-38.590792</v>
      </c>
      <c r="O407" s="10" t="s">
        <v>96</v>
      </c>
      <c r="P407" s="10" t="s">
        <v>1241</v>
      </c>
      <c r="Q407" s="10">
        <v>-22.23</v>
      </c>
      <c r="R407" s="10">
        <v>133.65</v>
      </c>
      <c r="S407" s="10" t="s">
        <v>1319</v>
      </c>
      <c r="T407" s="10"/>
      <c r="U407" s="14">
        <v>45834</v>
      </c>
      <c r="V407" s="11"/>
      <c r="W407" s="11"/>
      <c r="X407" s="11"/>
      <c r="Y407" s="11"/>
    </row>
    <row r="408" spans="1:25">
      <c r="A408" s="10" t="s">
        <v>2555</v>
      </c>
      <c r="B408" s="11"/>
      <c r="C408" s="10" t="s">
        <v>97</v>
      </c>
      <c r="D408" s="10" t="s">
        <v>1234</v>
      </c>
      <c r="E408" s="10" t="s">
        <v>66</v>
      </c>
      <c r="F408" s="10" t="s">
        <v>1261</v>
      </c>
      <c r="G408" s="10" t="s">
        <v>1495</v>
      </c>
      <c r="H408" s="10" t="s">
        <v>1578</v>
      </c>
      <c r="I408" s="10" t="s">
        <v>2556</v>
      </c>
      <c r="J408" s="10" t="s">
        <v>55</v>
      </c>
      <c r="K408" s="10" t="s">
        <v>2336</v>
      </c>
      <c r="L408" s="10" t="s">
        <v>2557</v>
      </c>
      <c r="M408" s="10">
        <v>-3.7214930000000002</v>
      </c>
      <c r="N408" s="10">
        <v>-38.586072000000001</v>
      </c>
      <c r="O408" s="10" t="s">
        <v>96</v>
      </c>
      <c r="P408" s="10" t="s">
        <v>1241</v>
      </c>
      <c r="Q408" s="10">
        <v>-21.4</v>
      </c>
      <c r="R408" s="10">
        <v>133.65</v>
      </c>
      <c r="S408" s="10" t="s">
        <v>2523</v>
      </c>
      <c r="T408" s="10"/>
      <c r="U408" s="14">
        <v>45837</v>
      </c>
      <c r="V408" s="11"/>
      <c r="W408" s="11"/>
      <c r="X408" s="11" t="s">
        <v>2524</v>
      </c>
      <c r="Y408" s="11"/>
    </row>
    <row r="409" spans="1:25">
      <c r="A409" s="10" t="s">
        <v>2558</v>
      </c>
      <c r="B409" s="11"/>
      <c r="C409" s="10" t="s">
        <v>97</v>
      </c>
      <c r="D409" s="10" t="s">
        <v>1234</v>
      </c>
      <c r="E409" s="10" t="s">
        <v>66</v>
      </c>
      <c r="F409" s="10" t="s">
        <v>1261</v>
      </c>
      <c r="G409" s="10" t="s">
        <v>1495</v>
      </c>
      <c r="H409" s="10" t="s">
        <v>1649</v>
      </c>
      <c r="I409" s="10" t="s">
        <v>2559</v>
      </c>
      <c r="J409" s="10" t="s">
        <v>55</v>
      </c>
      <c r="K409" s="10" t="s">
        <v>2336</v>
      </c>
      <c r="L409" s="10" t="s">
        <v>2560</v>
      </c>
      <c r="M409" s="10">
        <v>-3.7192850000000002</v>
      </c>
      <c r="N409" s="10">
        <v>-38.586427</v>
      </c>
      <c r="O409" s="10" t="s">
        <v>96</v>
      </c>
      <c r="P409" s="10" t="s">
        <v>1241</v>
      </c>
      <c r="Q409" s="10">
        <v>-22.19</v>
      </c>
      <c r="R409" s="10">
        <v>133.65</v>
      </c>
      <c r="S409" s="10" t="s">
        <v>2523</v>
      </c>
      <c r="T409" s="10"/>
      <c r="U409" s="14">
        <v>45837</v>
      </c>
      <c r="V409" s="11"/>
      <c r="W409" s="11"/>
      <c r="X409" s="11" t="s">
        <v>2524</v>
      </c>
      <c r="Y409" s="11"/>
    </row>
    <row r="410" spans="1:25">
      <c r="A410" s="10" t="s">
        <v>2561</v>
      </c>
      <c r="B410" s="11"/>
      <c r="C410" s="10" t="s">
        <v>97</v>
      </c>
      <c r="D410" s="10" t="s">
        <v>1234</v>
      </c>
      <c r="E410" s="10" t="s">
        <v>66</v>
      </c>
      <c r="F410" s="10" t="s">
        <v>1261</v>
      </c>
      <c r="G410" s="10" t="s">
        <v>1251</v>
      </c>
      <c r="H410" s="10" t="s">
        <v>1531</v>
      </c>
      <c r="I410" s="10" t="s">
        <v>2562</v>
      </c>
      <c r="J410" s="10" t="s">
        <v>55</v>
      </c>
      <c r="K410" s="10" t="s">
        <v>2344</v>
      </c>
      <c r="L410" s="10" t="s">
        <v>2389</v>
      </c>
      <c r="M410" s="10">
        <v>-3.7271640000000001</v>
      </c>
      <c r="N410" s="10">
        <v>-38.589720999999997</v>
      </c>
      <c r="O410" s="10" t="s">
        <v>96</v>
      </c>
      <c r="P410" s="10" t="s">
        <v>1241</v>
      </c>
      <c r="Q410" s="10">
        <v>-19.64</v>
      </c>
      <c r="R410" s="10">
        <v>133.65</v>
      </c>
      <c r="S410" s="10" t="s">
        <v>1319</v>
      </c>
      <c r="T410" s="10"/>
      <c r="U410" s="14">
        <v>45835</v>
      </c>
      <c r="V410" s="11"/>
      <c r="W410" s="11"/>
      <c r="X410" s="11" t="s">
        <v>1320</v>
      </c>
      <c r="Y410" s="11"/>
    </row>
    <row r="411" spans="1:25">
      <c r="A411" s="10" t="s">
        <v>2563</v>
      </c>
      <c r="B411" s="11"/>
      <c r="C411" s="10" t="s">
        <v>97</v>
      </c>
      <c r="D411" s="10" t="s">
        <v>1234</v>
      </c>
      <c r="E411" s="10" t="s">
        <v>66</v>
      </c>
      <c r="F411" s="10" t="s">
        <v>1261</v>
      </c>
      <c r="G411" s="10" t="s">
        <v>1251</v>
      </c>
      <c r="H411" s="10" t="s">
        <v>1262</v>
      </c>
      <c r="I411" s="10" t="s">
        <v>2564</v>
      </c>
      <c r="J411" s="10" t="s">
        <v>55</v>
      </c>
      <c r="K411" s="10" t="s">
        <v>2384</v>
      </c>
      <c r="L411" s="10" t="s">
        <v>2565</v>
      </c>
      <c r="M411" s="10">
        <v>-3.7275070000000001</v>
      </c>
      <c r="N411" s="10">
        <v>-38.585940999999998</v>
      </c>
      <c r="O411" s="10" t="s">
        <v>96</v>
      </c>
      <c r="P411" s="10" t="s">
        <v>1241</v>
      </c>
      <c r="Q411" s="10">
        <v>-19.579999999999998</v>
      </c>
      <c r="R411" s="10">
        <v>133.65</v>
      </c>
      <c r="S411" s="10" t="s">
        <v>1319</v>
      </c>
      <c r="T411" s="10"/>
      <c r="U411" s="14">
        <v>45835</v>
      </c>
      <c r="V411" s="11"/>
      <c r="W411" s="11"/>
      <c r="X411" s="11" t="s">
        <v>1320</v>
      </c>
      <c r="Y411" s="11"/>
    </row>
    <row r="412" spans="1:25">
      <c r="A412" s="10" t="s">
        <v>2566</v>
      </c>
      <c r="B412" s="11"/>
      <c r="C412" s="10" t="s">
        <v>97</v>
      </c>
      <c r="D412" s="10" t="s">
        <v>1234</v>
      </c>
      <c r="E412" s="10" t="s">
        <v>66</v>
      </c>
      <c r="F412" s="10" t="s">
        <v>1261</v>
      </c>
      <c r="G412" s="10" t="s">
        <v>1251</v>
      </c>
      <c r="H412" s="10" t="s">
        <v>1599</v>
      </c>
      <c r="I412" s="10" t="s">
        <v>2567</v>
      </c>
      <c r="J412" s="10" t="s">
        <v>55</v>
      </c>
      <c r="K412" s="10" t="s">
        <v>2519</v>
      </c>
      <c r="L412" s="10" t="s">
        <v>2568</v>
      </c>
      <c r="M412" s="10">
        <v>-3.7278769999999999</v>
      </c>
      <c r="N412" s="10">
        <v>-38.588681999999999</v>
      </c>
      <c r="O412" s="10" t="s">
        <v>96</v>
      </c>
      <c r="P412" s="10" t="s">
        <v>1241</v>
      </c>
      <c r="Q412" s="10">
        <v>-21.79</v>
      </c>
      <c r="R412" s="10">
        <v>133.65</v>
      </c>
      <c r="S412" s="10" t="s">
        <v>1319</v>
      </c>
      <c r="T412" s="10"/>
      <c r="U412" s="14">
        <v>45835</v>
      </c>
      <c r="V412" s="11"/>
      <c r="W412" s="11"/>
      <c r="X412" s="11" t="s">
        <v>1320</v>
      </c>
      <c r="Y412" s="11"/>
    </row>
    <row r="413" spans="1:25">
      <c r="A413" s="10" t="s">
        <v>2569</v>
      </c>
      <c r="B413" s="11"/>
      <c r="C413" s="10" t="s">
        <v>97</v>
      </c>
      <c r="D413" s="10" t="s">
        <v>1234</v>
      </c>
      <c r="E413" s="10" t="s">
        <v>66</v>
      </c>
      <c r="F413" s="10" t="s">
        <v>1261</v>
      </c>
      <c r="G413" s="10" t="s">
        <v>1251</v>
      </c>
      <c r="H413" s="10" t="s">
        <v>1616</v>
      </c>
      <c r="I413" s="10" t="s">
        <v>2570</v>
      </c>
      <c r="J413" s="10" t="s">
        <v>55</v>
      </c>
      <c r="K413" s="10" t="s">
        <v>2519</v>
      </c>
      <c r="L413" s="10" t="s">
        <v>2532</v>
      </c>
      <c r="M413" s="10">
        <v>-3.732602</v>
      </c>
      <c r="N413" s="10">
        <v>-38.588071999999997</v>
      </c>
      <c r="O413" s="10" t="s">
        <v>96</v>
      </c>
      <c r="P413" s="10" t="s">
        <v>1241</v>
      </c>
      <c r="Q413" s="10">
        <v>-21.74</v>
      </c>
      <c r="R413" s="10">
        <v>133.65</v>
      </c>
      <c r="S413" s="10" t="s">
        <v>1319</v>
      </c>
      <c r="T413" s="10"/>
      <c r="U413" s="14">
        <v>45834</v>
      </c>
      <c r="V413" s="11"/>
      <c r="W413" s="11"/>
      <c r="X413" s="11" t="s">
        <v>1320</v>
      </c>
      <c r="Y413" s="11"/>
    </row>
    <row r="414" spans="1:25">
      <c r="A414" s="10" t="s">
        <v>2571</v>
      </c>
      <c r="B414" s="11"/>
      <c r="C414" s="10" t="s">
        <v>97</v>
      </c>
      <c r="D414" s="10" t="s">
        <v>1234</v>
      </c>
      <c r="E414" s="10" t="s">
        <v>66</v>
      </c>
      <c r="F414" s="10" t="s">
        <v>1261</v>
      </c>
      <c r="G414" s="10" t="s">
        <v>1251</v>
      </c>
      <c r="H414" s="10" t="s">
        <v>1237</v>
      </c>
      <c r="I414" s="10" t="s">
        <v>2572</v>
      </c>
      <c r="J414" s="10" t="s">
        <v>55</v>
      </c>
      <c r="K414" s="10" t="s">
        <v>2573</v>
      </c>
      <c r="L414" s="10" t="s">
        <v>2574</v>
      </c>
      <c r="M414" s="10">
        <v>-3.7324830000000002</v>
      </c>
      <c r="N414" s="10">
        <v>-38.586945</v>
      </c>
      <c r="O414" s="10" t="s">
        <v>96</v>
      </c>
      <c r="P414" s="10" t="s">
        <v>1241</v>
      </c>
      <c r="Q414" s="10">
        <v>-19.579999999999998</v>
      </c>
      <c r="R414" s="10">
        <v>133.65</v>
      </c>
      <c r="S414" s="10" t="s">
        <v>1319</v>
      </c>
      <c r="T414" s="10"/>
      <c r="U414" s="14">
        <v>45834</v>
      </c>
      <c r="V414" s="11"/>
      <c r="W414" s="11"/>
      <c r="X414" s="11" t="s">
        <v>1320</v>
      </c>
      <c r="Y414" s="11"/>
    </row>
    <row r="415" spans="1:25">
      <c r="A415" s="10" t="s">
        <v>2575</v>
      </c>
      <c r="B415" s="11"/>
      <c r="C415" s="10" t="s">
        <v>97</v>
      </c>
      <c r="D415" s="10" t="s">
        <v>1234</v>
      </c>
      <c r="E415" s="10" t="s">
        <v>66</v>
      </c>
      <c r="F415" s="10" t="s">
        <v>1261</v>
      </c>
      <c r="G415" s="10" t="s">
        <v>1251</v>
      </c>
      <c r="H415" s="10" t="s">
        <v>1557</v>
      </c>
      <c r="I415" s="10" t="s">
        <v>2576</v>
      </c>
      <c r="J415" s="10" t="s">
        <v>55</v>
      </c>
      <c r="K415" s="10" t="s">
        <v>2336</v>
      </c>
      <c r="L415" s="10" t="s">
        <v>2577</v>
      </c>
      <c r="M415" s="10">
        <v>-3.719258</v>
      </c>
      <c r="N415" s="10">
        <v>-38.585154000000003</v>
      </c>
      <c r="O415" s="10" t="s">
        <v>96</v>
      </c>
      <c r="P415" s="10" t="s">
        <v>1241</v>
      </c>
      <c r="Q415" s="10">
        <v>-19.420000000000002</v>
      </c>
      <c r="R415" s="10">
        <v>133.65</v>
      </c>
      <c r="S415" s="10" t="s">
        <v>2523</v>
      </c>
      <c r="T415" s="10"/>
      <c r="U415" s="14">
        <v>45837</v>
      </c>
      <c r="V415" s="11"/>
      <c r="W415" s="11"/>
      <c r="X415" s="11" t="s">
        <v>2524</v>
      </c>
      <c r="Y415" s="11"/>
    </row>
    <row r="416" spans="1:25">
      <c r="A416" s="10" t="s">
        <v>2578</v>
      </c>
      <c r="B416" s="11"/>
      <c r="C416" s="10" t="s">
        <v>97</v>
      </c>
      <c r="D416" s="10" t="s">
        <v>1234</v>
      </c>
      <c r="E416" s="10" t="s">
        <v>66</v>
      </c>
      <c r="F416" s="10" t="s">
        <v>1261</v>
      </c>
      <c r="G416" s="10" t="s">
        <v>1251</v>
      </c>
      <c r="H416" s="10" t="s">
        <v>1575</v>
      </c>
      <c r="I416" s="10" t="s">
        <v>2579</v>
      </c>
      <c r="J416" s="10" t="s">
        <v>55</v>
      </c>
      <c r="K416" s="10" t="s">
        <v>2336</v>
      </c>
      <c r="L416" s="10" t="s">
        <v>2577</v>
      </c>
      <c r="M416" s="10">
        <v>-3.719449</v>
      </c>
      <c r="N416" s="10">
        <v>-38.585172</v>
      </c>
      <c r="O416" s="10" t="s">
        <v>96</v>
      </c>
      <c r="P416" s="10" t="s">
        <v>1241</v>
      </c>
      <c r="Q416" s="10">
        <v>-19.68</v>
      </c>
      <c r="R416" s="10">
        <v>133.65</v>
      </c>
      <c r="S416" s="10" t="s">
        <v>2523</v>
      </c>
      <c r="T416" s="10"/>
      <c r="U416" s="14">
        <v>45837</v>
      </c>
      <c r="V416" s="11"/>
      <c r="W416" s="11"/>
      <c r="X416" s="11" t="s">
        <v>2524</v>
      </c>
      <c r="Y416" s="11"/>
    </row>
    <row r="417" spans="1:25">
      <c r="A417" s="10" t="s">
        <v>2580</v>
      </c>
      <c r="B417" s="11"/>
      <c r="C417" s="10" t="s">
        <v>97</v>
      </c>
      <c r="D417" s="10" t="s">
        <v>1234</v>
      </c>
      <c r="E417" s="10" t="s">
        <v>66</v>
      </c>
      <c r="F417" s="10" t="s">
        <v>1261</v>
      </c>
      <c r="G417" s="10" t="s">
        <v>1251</v>
      </c>
      <c r="H417" s="10" t="s">
        <v>1578</v>
      </c>
      <c r="I417" s="10" t="s">
        <v>2581</v>
      </c>
      <c r="J417" s="10" t="s">
        <v>55</v>
      </c>
      <c r="K417" s="10" t="s">
        <v>2336</v>
      </c>
      <c r="L417" s="10" t="s">
        <v>2577</v>
      </c>
      <c r="M417" s="10">
        <v>-3.722709</v>
      </c>
      <c r="N417" s="10">
        <v>-38.585338</v>
      </c>
      <c r="O417" s="10" t="s">
        <v>96</v>
      </c>
      <c r="P417" s="10" t="s">
        <v>1241</v>
      </c>
      <c r="Q417" s="10">
        <v>-20.85</v>
      </c>
      <c r="R417" s="10">
        <v>133.65</v>
      </c>
      <c r="S417" s="10" t="s">
        <v>2523</v>
      </c>
      <c r="T417" s="10"/>
      <c r="U417" s="14">
        <v>45837</v>
      </c>
      <c r="V417" s="11"/>
      <c r="W417" s="11"/>
      <c r="X417" s="11" t="s">
        <v>2524</v>
      </c>
      <c r="Y417" s="11"/>
    </row>
    <row r="418" spans="1:25">
      <c r="A418" s="10" t="s">
        <v>2582</v>
      </c>
      <c r="B418" s="11"/>
      <c r="C418" s="10" t="s">
        <v>97</v>
      </c>
      <c r="D418" s="10" t="s">
        <v>1234</v>
      </c>
      <c r="E418" s="10" t="s">
        <v>66</v>
      </c>
      <c r="F418" s="10" t="s">
        <v>1261</v>
      </c>
      <c r="G418" s="10" t="s">
        <v>1251</v>
      </c>
      <c r="H418" s="10" t="s">
        <v>1809</v>
      </c>
      <c r="I418" s="10" t="s">
        <v>2583</v>
      </c>
      <c r="J418" s="10" t="s">
        <v>55</v>
      </c>
      <c r="K418" s="10" t="s">
        <v>2336</v>
      </c>
      <c r="L418" s="10" t="s">
        <v>2584</v>
      </c>
      <c r="M418" s="10">
        <v>-3.7231179999999999</v>
      </c>
      <c r="N418" s="10">
        <v>-38.584654</v>
      </c>
      <c r="O418" s="10" t="s">
        <v>96</v>
      </c>
      <c r="P418" s="10" t="s">
        <v>1241</v>
      </c>
      <c r="Q418" s="10">
        <v>-21.66</v>
      </c>
      <c r="R418" s="10">
        <v>133.65</v>
      </c>
      <c r="S418" s="10" t="s">
        <v>2523</v>
      </c>
      <c r="T418" s="10"/>
      <c r="U418" s="14">
        <v>45837</v>
      </c>
      <c r="V418" s="11"/>
      <c r="W418" s="11"/>
      <c r="X418" s="11" t="s">
        <v>2524</v>
      </c>
      <c r="Y418" s="11"/>
    </row>
    <row r="419" spans="1:25">
      <c r="A419" s="10" t="s">
        <v>2585</v>
      </c>
      <c r="B419" s="11"/>
      <c r="C419" s="10" t="s">
        <v>97</v>
      </c>
      <c r="D419" s="10" t="s">
        <v>1234</v>
      </c>
      <c r="E419" s="10" t="s">
        <v>66</v>
      </c>
      <c r="F419" s="10" t="s">
        <v>1261</v>
      </c>
      <c r="G419" s="10" t="s">
        <v>2586</v>
      </c>
      <c r="H419" s="10" t="s">
        <v>1531</v>
      </c>
      <c r="I419" s="10" t="s">
        <v>2587</v>
      </c>
      <c r="J419" s="10" t="s">
        <v>55</v>
      </c>
      <c r="K419" s="10" t="s">
        <v>2336</v>
      </c>
      <c r="L419" s="10" t="s">
        <v>2588</v>
      </c>
      <c r="M419" s="10">
        <v>-3.7236060000000002</v>
      </c>
      <c r="N419" s="10">
        <v>-38.584001000000001</v>
      </c>
      <c r="O419" s="10" t="s">
        <v>96</v>
      </c>
      <c r="P419" s="10" t="s">
        <v>1241</v>
      </c>
      <c r="Q419" s="10">
        <v>-20.05</v>
      </c>
      <c r="R419" s="10">
        <v>133.65</v>
      </c>
      <c r="S419" s="10" t="s">
        <v>2523</v>
      </c>
      <c r="T419" s="10"/>
      <c r="U419" s="14">
        <v>45837</v>
      </c>
      <c r="V419" s="11"/>
      <c r="W419" s="11"/>
      <c r="X419" s="11" t="s">
        <v>2524</v>
      </c>
      <c r="Y419" s="11"/>
    </row>
    <row r="420" spans="1:25">
      <c r="A420" s="10" t="s">
        <v>2589</v>
      </c>
      <c r="B420" s="11"/>
      <c r="C420" s="10" t="s">
        <v>97</v>
      </c>
      <c r="D420" s="10" t="s">
        <v>1234</v>
      </c>
      <c r="E420" s="10" t="s">
        <v>66</v>
      </c>
      <c r="F420" s="10" t="s">
        <v>1261</v>
      </c>
      <c r="G420" s="10" t="s">
        <v>2586</v>
      </c>
      <c r="H420" s="10" t="s">
        <v>1599</v>
      </c>
      <c r="I420" s="10" t="s">
        <v>2590</v>
      </c>
      <c r="J420" s="10" t="s">
        <v>55</v>
      </c>
      <c r="K420" s="10" t="s">
        <v>2336</v>
      </c>
      <c r="L420" s="10" t="s">
        <v>2591</v>
      </c>
      <c r="M420" s="10">
        <v>-3.7252299999999998</v>
      </c>
      <c r="N420" s="10">
        <v>-38.58343</v>
      </c>
      <c r="O420" s="10" t="s">
        <v>96</v>
      </c>
      <c r="P420" s="10" t="s">
        <v>1241</v>
      </c>
      <c r="Q420" s="10">
        <v>-19.3</v>
      </c>
      <c r="R420" s="10">
        <v>133.65</v>
      </c>
      <c r="S420" s="10" t="s">
        <v>2523</v>
      </c>
      <c r="T420" s="10"/>
      <c r="U420" s="14">
        <v>45837</v>
      </c>
      <c r="V420" s="11"/>
      <c r="W420" s="11"/>
      <c r="X420" s="11" t="s">
        <v>2524</v>
      </c>
      <c r="Y420" s="11"/>
    </row>
    <row r="421" spans="1:25">
      <c r="A421" s="10" t="s">
        <v>2592</v>
      </c>
      <c r="B421" s="11"/>
      <c r="C421" s="10" t="s">
        <v>97</v>
      </c>
      <c r="D421" s="10" t="s">
        <v>1234</v>
      </c>
      <c r="E421" s="10" t="s">
        <v>66</v>
      </c>
      <c r="F421" s="10" t="s">
        <v>1261</v>
      </c>
      <c r="G421" s="10" t="s">
        <v>2586</v>
      </c>
      <c r="H421" s="10" t="s">
        <v>1237</v>
      </c>
      <c r="I421" s="10" t="s">
        <v>2593</v>
      </c>
      <c r="J421" s="10" t="s">
        <v>55</v>
      </c>
      <c r="K421" s="10" t="s">
        <v>2336</v>
      </c>
      <c r="L421" s="10" t="s">
        <v>2591</v>
      </c>
      <c r="M421" s="10">
        <v>-3.729943</v>
      </c>
      <c r="N421" s="10">
        <v>-38.584012999999999</v>
      </c>
      <c r="O421" s="10" t="s">
        <v>96</v>
      </c>
      <c r="P421" s="10" t="s">
        <v>1241</v>
      </c>
      <c r="Q421" s="10">
        <v>-19.850000000000001</v>
      </c>
      <c r="R421" s="10">
        <v>133.65</v>
      </c>
      <c r="S421" s="10" t="s">
        <v>1319</v>
      </c>
      <c r="T421" s="10"/>
      <c r="U421" s="14">
        <v>45835</v>
      </c>
      <c r="V421" s="11"/>
      <c r="W421" s="11"/>
      <c r="X421" s="11" t="s">
        <v>1320</v>
      </c>
      <c r="Y421" s="11"/>
    </row>
    <row r="422" spans="1:25">
      <c r="A422" s="10" t="s">
        <v>2594</v>
      </c>
      <c r="B422" s="11"/>
      <c r="C422" s="10" t="s">
        <v>97</v>
      </c>
      <c r="D422" s="10" t="s">
        <v>1234</v>
      </c>
      <c r="E422" s="10" t="s">
        <v>66</v>
      </c>
      <c r="F422" s="10" t="s">
        <v>1261</v>
      </c>
      <c r="G422" s="10" t="s">
        <v>2586</v>
      </c>
      <c r="H422" s="10" t="s">
        <v>1575</v>
      </c>
      <c r="I422" s="10" t="s">
        <v>2595</v>
      </c>
      <c r="J422" s="10" t="s">
        <v>55</v>
      </c>
      <c r="K422" s="10" t="s">
        <v>2336</v>
      </c>
      <c r="L422" s="10" t="s">
        <v>2596</v>
      </c>
      <c r="M422" s="10">
        <v>-3.721603</v>
      </c>
      <c r="N422" s="10">
        <v>-38.581802000000003</v>
      </c>
      <c r="O422" s="10" t="s">
        <v>96</v>
      </c>
      <c r="P422" s="10" t="s">
        <v>1241</v>
      </c>
      <c r="Q422" s="10">
        <v>-18.190000000000001</v>
      </c>
      <c r="R422" s="10">
        <v>133.65</v>
      </c>
      <c r="S422" s="10" t="s">
        <v>1319</v>
      </c>
      <c r="T422" s="10"/>
      <c r="U422" s="14">
        <v>45835</v>
      </c>
      <c r="V422" s="11"/>
      <c r="W422" s="11"/>
      <c r="X422" s="11" t="s">
        <v>1320</v>
      </c>
      <c r="Y422" s="11"/>
    </row>
    <row r="423" spans="1:25">
      <c r="A423" s="10" t="s">
        <v>2597</v>
      </c>
      <c r="B423" s="11"/>
      <c r="C423" s="10" t="s">
        <v>97</v>
      </c>
      <c r="D423" s="10" t="s">
        <v>1234</v>
      </c>
      <c r="E423" s="10" t="s">
        <v>66</v>
      </c>
      <c r="F423" s="10" t="s">
        <v>1261</v>
      </c>
      <c r="G423" s="10" t="s">
        <v>2586</v>
      </c>
      <c r="H423" s="10" t="s">
        <v>1639</v>
      </c>
      <c r="I423" s="10" t="s">
        <v>2598</v>
      </c>
      <c r="J423" s="10" t="s">
        <v>55</v>
      </c>
      <c r="K423" s="10" t="s">
        <v>2336</v>
      </c>
      <c r="L423" s="10" t="s">
        <v>2599</v>
      </c>
      <c r="M423" s="10">
        <v>-3.7214469999999999</v>
      </c>
      <c r="N423" s="10">
        <v>-38.581068999999999</v>
      </c>
      <c r="O423" s="10" t="s">
        <v>96</v>
      </c>
      <c r="P423" s="10" t="s">
        <v>1241</v>
      </c>
      <c r="Q423" s="10">
        <v>-17.89</v>
      </c>
      <c r="R423" s="10">
        <v>133.65</v>
      </c>
      <c r="S423" s="10" t="s">
        <v>1319</v>
      </c>
      <c r="T423" s="10"/>
      <c r="U423" s="14">
        <v>45835</v>
      </c>
      <c r="V423" s="11"/>
      <c r="W423" s="11"/>
      <c r="X423" s="11" t="s">
        <v>1320</v>
      </c>
      <c r="Y423" s="11"/>
    </row>
    <row r="424" spans="1:25">
      <c r="A424" s="10" t="s">
        <v>2600</v>
      </c>
      <c r="B424" s="11"/>
      <c r="C424" s="10" t="s">
        <v>97</v>
      </c>
      <c r="D424" s="10" t="s">
        <v>1234</v>
      </c>
      <c r="E424" s="10" t="s">
        <v>66</v>
      </c>
      <c r="F424" s="10" t="s">
        <v>1261</v>
      </c>
      <c r="G424" s="10" t="s">
        <v>2586</v>
      </c>
      <c r="H424" s="10" t="s">
        <v>1809</v>
      </c>
      <c r="I424" s="10" t="s">
        <v>2601</v>
      </c>
      <c r="J424" s="10" t="s">
        <v>55</v>
      </c>
      <c r="K424" s="10" t="s">
        <v>2336</v>
      </c>
      <c r="L424" s="10" t="s">
        <v>2596</v>
      </c>
      <c r="M424" s="10">
        <v>-3.723684</v>
      </c>
      <c r="N424" s="10">
        <v>-38.581991000000002</v>
      </c>
      <c r="O424" s="10" t="s">
        <v>96</v>
      </c>
      <c r="P424" s="10" t="s">
        <v>1241</v>
      </c>
      <c r="Q424" s="10">
        <v>-18.41</v>
      </c>
      <c r="R424" s="10">
        <v>133.65</v>
      </c>
      <c r="S424" s="10" t="s">
        <v>1319</v>
      </c>
      <c r="T424" s="10"/>
      <c r="U424" s="14">
        <v>45835</v>
      </c>
      <c r="V424" s="11"/>
      <c r="W424" s="11"/>
      <c r="X424" s="11" t="s">
        <v>1320</v>
      </c>
      <c r="Y424" s="11"/>
    </row>
    <row r="425" spans="1:25">
      <c r="A425" s="10" t="s">
        <v>2602</v>
      </c>
      <c r="B425" s="11"/>
      <c r="C425" s="10" t="s">
        <v>97</v>
      </c>
      <c r="D425" s="10" t="s">
        <v>1234</v>
      </c>
      <c r="E425" s="10" t="s">
        <v>66</v>
      </c>
      <c r="F425" s="10" t="s">
        <v>1261</v>
      </c>
      <c r="G425" s="10" t="s">
        <v>2586</v>
      </c>
      <c r="H425" s="10" t="s">
        <v>1653</v>
      </c>
      <c r="I425" s="10" t="s">
        <v>2603</v>
      </c>
      <c r="J425" s="10" t="s">
        <v>55</v>
      </c>
      <c r="K425" s="10" t="s">
        <v>2336</v>
      </c>
      <c r="L425" s="10" t="s">
        <v>2596</v>
      </c>
      <c r="M425" s="10">
        <v>-3.7258369999999998</v>
      </c>
      <c r="N425" s="10">
        <v>-38.581985000000003</v>
      </c>
      <c r="O425" s="10" t="s">
        <v>96</v>
      </c>
      <c r="P425" s="10" t="s">
        <v>1241</v>
      </c>
      <c r="Q425" s="10">
        <v>-19.739999999999998</v>
      </c>
      <c r="R425" s="10">
        <v>133.65</v>
      </c>
      <c r="S425" s="10" t="s">
        <v>1319</v>
      </c>
      <c r="T425" s="10"/>
      <c r="U425" s="14">
        <v>45835</v>
      </c>
      <c r="V425" s="11"/>
      <c r="W425" s="11"/>
      <c r="X425" s="11" t="s">
        <v>1320</v>
      </c>
      <c r="Y425" s="11"/>
    </row>
    <row r="426" spans="1:25">
      <c r="A426" s="10" t="s">
        <v>2604</v>
      </c>
      <c r="B426" s="11"/>
      <c r="C426" s="10" t="s">
        <v>97</v>
      </c>
      <c r="D426" s="10" t="s">
        <v>1234</v>
      </c>
      <c r="E426" s="10" t="s">
        <v>66</v>
      </c>
      <c r="F426" s="10" t="s">
        <v>1261</v>
      </c>
      <c r="G426" s="10" t="s">
        <v>2586</v>
      </c>
      <c r="H426" s="10" t="s">
        <v>1653</v>
      </c>
      <c r="I426" s="10" t="s">
        <v>2605</v>
      </c>
      <c r="J426" s="10" t="s">
        <v>55</v>
      </c>
      <c r="K426" s="10" t="s">
        <v>2336</v>
      </c>
      <c r="L426" s="10" t="s">
        <v>2596</v>
      </c>
      <c r="M426" s="10">
        <v>-3.7251159999999999</v>
      </c>
      <c r="N426" s="10">
        <v>-38.582121000000001</v>
      </c>
      <c r="O426" s="10" t="s">
        <v>96</v>
      </c>
      <c r="P426" s="10" t="s">
        <v>1241</v>
      </c>
      <c r="Q426" s="10">
        <v>-19.93</v>
      </c>
      <c r="R426" s="10">
        <v>133.65</v>
      </c>
      <c r="S426" s="10" t="s">
        <v>1319</v>
      </c>
      <c r="T426" s="10"/>
      <c r="U426" s="14">
        <v>45835</v>
      </c>
      <c r="V426" s="11"/>
      <c r="W426" s="11"/>
      <c r="X426" s="11" t="s">
        <v>1320</v>
      </c>
      <c r="Y426" s="11"/>
    </row>
    <row r="427" spans="1:25">
      <c r="A427" s="10" t="s">
        <v>2606</v>
      </c>
      <c r="B427" s="11"/>
      <c r="C427" s="10" t="s">
        <v>97</v>
      </c>
      <c r="D427" s="10" t="s">
        <v>1234</v>
      </c>
      <c r="E427" s="10" t="s">
        <v>66</v>
      </c>
      <c r="F427" s="10" t="s">
        <v>1261</v>
      </c>
      <c r="G427" s="10" t="s">
        <v>2586</v>
      </c>
      <c r="H427" s="10" t="s">
        <v>1653</v>
      </c>
      <c r="I427" s="10" t="s">
        <v>2607</v>
      </c>
      <c r="J427" s="10" t="s">
        <v>55</v>
      </c>
      <c r="K427" s="10" t="s">
        <v>2336</v>
      </c>
      <c r="L427" s="10" t="s">
        <v>2599</v>
      </c>
      <c r="M427" s="10">
        <v>-3.7255769999999999</v>
      </c>
      <c r="N427" s="10">
        <v>-38.581446999999997</v>
      </c>
      <c r="O427" s="10" t="s">
        <v>96</v>
      </c>
      <c r="P427" s="10" t="s">
        <v>1241</v>
      </c>
      <c r="Q427" s="10">
        <v>-20.2</v>
      </c>
      <c r="R427" s="10">
        <v>133.65</v>
      </c>
      <c r="S427" s="10" t="s">
        <v>1319</v>
      </c>
      <c r="T427" s="10"/>
      <c r="U427" s="14">
        <v>45835</v>
      </c>
      <c r="V427" s="11"/>
      <c r="W427" s="11"/>
      <c r="X427" s="11" t="s">
        <v>1320</v>
      </c>
      <c r="Y427" s="11"/>
    </row>
    <row r="428" spans="1:25">
      <c r="A428" s="10" t="s">
        <v>2608</v>
      </c>
      <c r="B428" s="11"/>
      <c r="C428" s="10" t="s">
        <v>97</v>
      </c>
      <c r="D428" s="10" t="s">
        <v>1234</v>
      </c>
      <c r="E428" s="10" t="s">
        <v>66</v>
      </c>
      <c r="F428" s="10" t="s">
        <v>1261</v>
      </c>
      <c r="G428" s="10" t="s">
        <v>2586</v>
      </c>
      <c r="H428" s="10" t="s">
        <v>1252</v>
      </c>
      <c r="I428" s="10" t="s">
        <v>2609</v>
      </c>
      <c r="J428" s="10" t="s">
        <v>55</v>
      </c>
      <c r="K428" s="10" t="s">
        <v>2336</v>
      </c>
      <c r="L428" s="10" t="s">
        <v>2610</v>
      </c>
      <c r="M428" s="10">
        <v>-3.7223229999999998</v>
      </c>
      <c r="N428" s="10">
        <v>-38.582444000000002</v>
      </c>
      <c r="O428" s="10" t="s">
        <v>96</v>
      </c>
      <c r="P428" s="10" t="s">
        <v>1241</v>
      </c>
      <c r="Q428" s="10">
        <v>-20.48</v>
      </c>
      <c r="R428" s="10">
        <v>133.65</v>
      </c>
      <c r="S428" s="10" t="s">
        <v>2523</v>
      </c>
      <c r="T428" s="10"/>
      <c r="U428" s="14">
        <v>45837</v>
      </c>
      <c r="V428" s="11"/>
      <c r="W428" s="11"/>
      <c r="X428" s="11" t="s">
        <v>2524</v>
      </c>
      <c r="Y428" s="11"/>
    </row>
    <row r="429" spans="1:25">
      <c r="A429" s="10" t="s">
        <v>2611</v>
      </c>
      <c r="B429" s="11"/>
      <c r="C429" s="10" t="s">
        <v>97</v>
      </c>
      <c r="D429" s="10" t="s">
        <v>1234</v>
      </c>
      <c r="E429" s="10" t="s">
        <v>66</v>
      </c>
      <c r="F429" s="10" t="s">
        <v>1261</v>
      </c>
      <c r="G429" s="10" t="s">
        <v>2612</v>
      </c>
      <c r="H429" s="10" t="s">
        <v>1518</v>
      </c>
      <c r="I429" s="10" t="s">
        <v>2613</v>
      </c>
      <c r="J429" s="10" t="s">
        <v>55</v>
      </c>
      <c r="K429" s="10" t="s">
        <v>2336</v>
      </c>
      <c r="L429" s="10" t="s">
        <v>2596</v>
      </c>
      <c r="M429" s="10">
        <v>-3.7282540000000002</v>
      </c>
      <c r="N429" s="10">
        <v>-38.582405999999999</v>
      </c>
      <c r="O429" s="10" t="s">
        <v>96</v>
      </c>
      <c r="P429" s="10" t="s">
        <v>1241</v>
      </c>
      <c r="Q429" s="10">
        <v>-17.53</v>
      </c>
      <c r="R429" s="10">
        <v>133.65</v>
      </c>
      <c r="S429" s="10" t="s">
        <v>1319</v>
      </c>
      <c r="T429" s="10"/>
      <c r="U429" s="14">
        <v>45835</v>
      </c>
      <c r="V429" s="11"/>
      <c r="W429" s="11"/>
      <c r="X429" s="11" t="s">
        <v>1320</v>
      </c>
      <c r="Y429" s="11"/>
    </row>
    <row r="430" spans="1:25">
      <c r="A430" s="10" t="s">
        <v>2614</v>
      </c>
      <c r="B430" s="11"/>
      <c r="C430" s="10" t="s">
        <v>97</v>
      </c>
      <c r="D430" s="10" t="s">
        <v>1234</v>
      </c>
      <c r="E430" s="10" t="s">
        <v>66</v>
      </c>
      <c r="F430" s="10" t="s">
        <v>1261</v>
      </c>
      <c r="G430" s="10" t="s">
        <v>2612</v>
      </c>
      <c r="H430" s="10" t="s">
        <v>1649</v>
      </c>
      <c r="I430" s="10" t="s">
        <v>2615</v>
      </c>
      <c r="J430" s="10" t="s">
        <v>55</v>
      </c>
      <c r="K430" s="10" t="s">
        <v>2344</v>
      </c>
      <c r="L430" s="10" t="s">
        <v>2616</v>
      </c>
      <c r="M430" s="10">
        <v>-3.7095919999999998</v>
      </c>
      <c r="N430" s="10">
        <v>-38.594116</v>
      </c>
      <c r="O430" s="10" t="s">
        <v>96</v>
      </c>
      <c r="P430" s="10" t="s">
        <v>1241</v>
      </c>
      <c r="Q430" s="10">
        <v>-20.03</v>
      </c>
      <c r="R430" s="10">
        <v>133.65</v>
      </c>
      <c r="S430" s="10" t="s">
        <v>1319</v>
      </c>
      <c r="T430" s="10"/>
      <c r="U430" s="14">
        <v>45832</v>
      </c>
      <c r="V430" s="11"/>
      <c r="W430" s="11"/>
      <c r="X430" s="11" t="s">
        <v>1320</v>
      </c>
      <c r="Y430" s="11"/>
    </row>
    <row r="431" spans="1:25">
      <c r="A431" s="10" t="s">
        <v>2617</v>
      </c>
      <c r="B431" s="11"/>
      <c r="C431" s="10" t="s">
        <v>97</v>
      </c>
      <c r="D431" s="10" t="s">
        <v>1234</v>
      </c>
      <c r="E431" s="10" t="s">
        <v>66</v>
      </c>
      <c r="F431" s="10" t="s">
        <v>1261</v>
      </c>
      <c r="G431" s="10" t="s">
        <v>2612</v>
      </c>
      <c r="H431" s="10" t="s">
        <v>1809</v>
      </c>
      <c r="I431" s="10" t="s">
        <v>2618</v>
      </c>
      <c r="J431" s="10" t="s">
        <v>55</v>
      </c>
      <c r="K431" s="10" t="s">
        <v>2344</v>
      </c>
      <c r="L431" s="10" t="s">
        <v>2619</v>
      </c>
      <c r="M431" s="10">
        <v>-3.7077059999999999</v>
      </c>
      <c r="N431" s="10">
        <v>-38.592168000000001</v>
      </c>
      <c r="O431" s="10" t="s">
        <v>96</v>
      </c>
      <c r="P431" s="10" t="s">
        <v>1241</v>
      </c>
      <c r="Q431" s="10">
        <v>-21.95</v>
      </c>
      <c r="R431" s="10">
        <v>133.65</v>
      </c>
      <c r="S431" s="10" t="s">
        <v>1319</v>
      </c>
      <c r="T431" s="10"/>
      <c r="U431" s="14">
        <v>45832</v>
      </c>
      <c r="V431" s="11"/>
      <c r="W431" s="11"/>
      <c r="X431" s="11" t="s">
        <v>1320</v>
      </c>
      <c r="Y431" s="11"/>
    </row>
    <row r="432" spans="1:25">
      <c r="A432" s="10" t="s">
        <v>2620</v>
      </c>
      <c r="B432" s="11"/>
      <c r="C432" s="10" t="s">
        <v>97</v>
      </c>
      <c r="D432" s="10" t="s">
        <v>1234</v>
      </c>
      <c r="E432" s="10" t="s">
        <v>66</v>
      </c>
      <c r="F432" s="10" t="s">
        <v>1261</v>
      </c>
      <c r="G432" s="10" t="s">
        <v>2621</v>
      </c>
      <c r="H432" s="10" t="s">
        <v>1599</v>
      </c>
      <c r="I432" s="10" t="s">
        <v>2622</v>
      </c>
      <c r="J432" s="10" t="s">
        <v>55</v>
      </c>
      <c r="K432" s="10" t="s">
        <v>2344</v>
      </c>
      <c r="L432" s="10" t="s">
        <v>2623</v>
      </c>
      <c r="M432" s="10">
        <v>-3.7110729999999998</v>
      </c>
      <c r="N432" s="10">
        <v>-38.593141000000003</v>
      </c>
      <c r="O432" s="10" t="s">
        <v>96</v>
      </c>
      <c r="P432" s="10" t="s">
        <v>1241</v>
      </c>
      <c r="Q432" s="10">
        <v>-18.47</v>
      </c>
      <c r="R432" s="10">
        <v>133.65</v>
      </c>
      <c r="S432" s="10" t="s">
        <v>1319</v>
      </c>
      <c r="T432" s="10"/>
      <c r="U432" s="14">
        <v>45832</v>
      </c>
      <c r="V432" s="11"/>
      <c r="W432" s="11"/>
      <c r="X432" s="11" t="s">
        <v>1320</v>
      </c>
      <c r="Y432" s="11"/>
    </row>
    <row r="433" spans="1:25">
      <c r="A433" s="10" t="s">
        <v>2624</v>
      </c>
      <c r="B433" s="11"/>
      <c r="C433" s="10" t="s">
        <v>97</v>
      </c>
      <c r="D433" s="10" t="s">
        <v>1234</v>
      </c>
      <c r="E433" s="10" t="s">
        <v>66</v>
      </c>
      <c r="F433" s="10" t="s">
        <v>1261</v>
      </c>
      <c r="G433" s="10" t="s">
        <v>2621</v>
      </c>
      <c r="H433" s="10" t="s">
        <v>1616</v>
      </c>
      <c r="I433" s="10" t="s">
        <v>2625</v>
      </c>
      <c r="J433" s="10" t="s">
        <v>55</v>
      </c>
      <c r="K433" s="10" t="s">
        <v>2384</v>
      </c>
      <c r="L433" s="10" t="s">
        <v>2455</v>
      </c>
      <c r="M433" s="10">
        <v>-3.7159339999999998</v>
      </c>
      <c r="N433" s="10">
        <v>-38.594638000000003</v>
      </c>
      <c r="O433" s="10" t="s">
        <v>96</v>
      </c>
      <c r="P433" s="10" t="s">
        <v>1241</v>
      </c>
      <c r="Q433" s="10">
        <v>-18.09</v>
      </c>
      <c r="R433" s="10">
        <v>133.65</v>
      </c>
      <c r="S433" s="10" t="s">
        <v>1256</v>
      </c>
      <c r="T433" s="10"/>
      <c r="U433" s="14">
        <v>45839</v>
      </c>
      <c r="V433" s="11"/>
      <c r="W433" s="11"/>
      <c r="X433" s="11" t="s">
        <v>2306</v>
      </c>
      <c r="Y433" s="11"/>
    </row>
    <row r="434" spans="1:25">
      <c r="A434" s="10" t="s">
        <v>2626</v>
      </c>
      <c r="B434" s="11"/>
      <c r="C434" s="10" t="s">
        <v>97</v>
      </c>
      <c r="D434" s="10" t="s">
        <v>1234</v>
      </c>
      <c r="E434" s="10" t="s">
        <v>66</v>
      </c>
      <c r="F434" s="10" t="s">
        <v>1261</v>
      </c>
      <c r="G434" s="10" t="s">
        <v>2621</v>
      </c>
      <c r="H434" s="10" t="s">
        <v>1616</v>
      </c>
      <c r="I434" s="10" t="s">
        <v>2627</v>
      </c>
      <c r="J434" s="10" t="s">
        <v>55</v>
      </c>
      <c r="K434" s="10" t="s">
        <v>2344</v>
      </c>
      <c r="L434" s="10" t="s">
        <v>2628</v>
      </c>
      <c r="M434" s="10">
        <v>-3.7156500000000001</v>
      </c>
      <c r="N434" s="10">
        <v>-38.592972000000003</v>
      </c>
      <c r="O434" s="10" t="s">
        <v>96</v>
      </c>
      <c r="P434" s="10" t="s">
        <v>1241</v>
      </c>
      <c r="Q434" s="10">
        <v>-18.350000000000001</v>
      </c>
      <c r="R434" s="10">
        <v>133.65</v>
      </c>
      <c r="S434" s="10" t="s">
        <v>1319</v>
      </c>
      <c r="T434" s="10"/>
      <c r="U434" s="14">
        <v>45832</v>
      </c>
      <c r="V434" s="11"/>
      <c r="W434" s="11"/>
      <c r="X434" s="11" t="s">
        <v>1320</v>
      </c>
      <c r="Y434" s="11"/>
    </row>
    <row r="435" spans="1:25">
      <c r="A435" s="10" t="s">
        <v>2629</v>
      </c>
      <c r="B435" s="11"/>
      <c r="C435" s="10" t="s">
        <v>97</v>
      </c>
      <c r="D435" s="10" t="s">
        <v>1234</v>
      </c>
      <c r="E435" s="10" t="s">
        <v>66</v>
      </c>
      <c r="F435" s="10" t="s">
        <v>1261</v>
      </c>
      <c r="G435" s="10" t="s">
        <v>2621</v>
      </c>
      <c r="H435" s="10" t="s">
        <v>1237</v>
      </c>
      <c r="I435" s="10" t="s">
        <v>2630</v>
      </c>
      <c r="J435" s="10" t="s">
        <v>55</v>
      </c>
      <c r="K435" s="10" t="s">
        <v>2344</v>
      </c>
      <c r="L435" s="10" t="s">
        <v>2631</v>
      </c>
      <c r="M435" s="10">
        <v>-3.7145920000000001</v>
      </c>
      <c r="N435" s="10">
        <v>-38.592018000000003</v>
      </c>
      <c r="O435" s="10" t="s">
        <v>96</v>
      </c>
      <c r="P435" s="10" t="s">
        <v>1241</v>
      </c>
      <c r="Q435" s="10">
        <v>-19.440000000000001</v>
      </c>
      <c r="R435" s="10">
        <v>133.65</v>
      </c>
      <c r="S435" s="10" t="s">
        <v>1319</v>
      </c>
      <c r="T435" s="10"/>
      <c r="U435" s="14">
        <v>45832</v>
      </c>
      <c r="V435" s="11"/>
      <c r="W435" s="11"/>
      <c r="X435" s="11" t="s">
        <v>1320</v>
      </c>
      <c r="Y435" s="11"/>
    </row>
    <row r="436" spans="1:25">
      <c r="A436" s="10" t="s">
        <v>2632</v>
      </c>
      <c r="B436" s="11"/>
      <c r="C436" s="10" t="s">
        <v>97</v>
      </c>
      <c r="D436" s="10" t="s">
        <v>1234</v>
      </c>
      <c r="E436" s="10" t="s">
        <v>66</v>
      </c>
      <c r="F436" s="10" t="s">
        <v>1261</v>
      </c>
      <c r="G436" s="10" t="s">
        <v>2621</v>
      </c>
      <c r="H436" s="10" t="s">
        <v>1649</v>
      </c>
      <c r="I436" s="10" t="s">
        <v>2633</v>
      </c>
      <c r="J436" s="10" t="s">
        <v>55</v>
      </c>
      <c r="K436" s="10" t="s">
        <v>2344</v>
      </c>
      <c r="L436" s="10" t="s">
        <v>2634</v>
      </c>
      <c r="M436" s="10">
        <v>-3.7078829999999998</v>
      </c>
      <c r="N436" s="10">
        <v>-38.588236000000002</v>
      </c>
      <c r="O436" s="10" t="s">
        <v>96</v>
      </c>
      <c r="P436" s="10" t="s">
        <v>1241</v>
      </c>
      <c r="Q436" s="10">
        <v>-21.39</v>
      </c>
      <c r="R436" s="10">
        <v>133.65</v>
      </c>
      <c r="S436" s="10" t="s">
        <v>1319</v>
      </c>
      <c r="T436" s="10"/>
      <c r="U436" s="14">
        <v>45836</v>
      </c>
      <c r="V436" s="11"/>
      <c r="W436" s="11"/>
      <c r="X436" s="11" t="s">
        <v>1320</v>
      </c>
      <c r="Y436" s="11"/>
    </row>
    <row r="437" spans="1:25">
      <c r="A437" s="10" t="s">
        <v>2635</v>
      </c>
      <c r="B437" s="11"/>
      <c r="C437" s="10" t="s">
        <v>97</v>
      </c>
      <c r="D437" s="10" t="s">
        <v>1234</v>
      </c>
      <c r="E437" s="10" t="s">
        <v>66</v>
      </c>
      <c r="F437" s="10" t="s">
        <v>1261</v>
      </c>
      <c r="G437" s="10" t="s">
        <v>2636</v>
      </c>
      <c r="H437" s="10" t="s">
        <v>1540</v>
      </c>
      <c r="I437" s="10" t="s">
        <v>2637</v>
      </c>
      <c r="J437" s="10" t="s">
        <v>55</v>
      </c>
      <c r="K437" s="10" t="s">
        <v>2638</v>
      </c>
      <c r="L437" s="10" t="s">
        <v>2639</v>
      </c>
      <c r="M437" s="10">
        <v>-3.7141479999999998</v>
      </c>
      <c r="N437" s="10">
        <v>-38.584688999999997</v>
      </c>
      <c r="O437" s="10" t="s">
        <v>96</v>
      </c>
      <c r="P437" s="10" t="s">
        <v>1241</v>
      </c>
      <c r="Q437" s="10">
        <v>-20.059999999999999</v>
      </c>
      <c r="R437" s="10">
        <v>133.65</v>
      </c>
      <c r="S437" s="10" t="s">
        <v>1319</v>
      </c>
      <c r="T437" s="10"/>
      <c r="U437" s="14">
        <v>45839</v>
      </c>
      <c r="V437" s="11"/>
      <c r="W437" s="11"/>
      <c r="X437" s="11" t="s">
        <v>1320</v>
      </c>
      <c r="Y437" s="11"/>
    </row>
    <row r="438" spans="1:25">
      <c r="A438" s="10" t="s">
        <v>2640</v>
      </c>
      <c r="B438" s="11"/>
      <c r="C438" s="10" t="s">
        <v>97</v>
      </c>
      <c r="D438" s="10" t="s">
        <v>1234</v>
      </c>
      <c r="E438" s="10" t="s">
        <v>66</v>
      </c>
      <c r="F438" s="10" t="s">
        <v>1261</v>
      </c>
      <c r="G438" s="10" t="s">
        <v>2636</v>
      </c>
      <c r="H438" s="10" t="s">
        <v>1599</v>
      </c>
      <c r="I438" s="10" t="s">
        <v>2641</v>
      </c>
      <c r="J438" s="10" t="s">
        <v>55</v>
      </c>
      <c r="K438" s="10" t="s">
        <v>2638</v>
      </c>
      <c r="L438" s="10" t="s">
        <v>2642</v>
      </c>
      <c r="M438" s="10">
        <v>-3.7133470000000002</v>
      </c>
      <c r="N438" s="10">
        <v>-38.585534000000003</v>
      </c>
      <c r="O438" s="10" t="s">
        <v>96</v>
      </c>
      <c r="P438" s="10" t="s">
        <v>1241</v>
      </c>
      <c r="Q438" s="10">
        <v>-19.97</v>
      </c>
      <c r="R438" s="10">
        <v>133.65</v>
      </c>
      <c r="S438" s="10" t="s">
        <v>1319</v>
      </c>
      <c r="T438" s="10"/>
      <c r="U438" s="14">
        <v>45839</v>
      </c>
      <c r="V438" s="11"/>
      <c r="W438" s="11"/>
      <c r="X438" s="11" t="s">
        <v>1320</v>
      </c>
      <c r="Y438" s="11"/>
    </row>
    <row r="439" spans="1:25">
      <c r="A439" s="10" t="s">
        <v>2643</v>
      </c>
      <c r="B439" s="11"/>
      <c r="C439" s="10" t="s">
        <v>97</v>
      </c>
      <c r="D439" s="10" t="s">
        <v>1234</v>
      </c>
      <c r="E439" s="10" t="s">
        <v>66</v>
      </c>
      <c r="F439" s="10" t="s">
        <v>1261</v>
      </c>
      <c r="G439" s="10" t="s">
        <v>2636</v>
      </c>
      <c r="H439" s="10" t="s">
        <v>1599</v>
      </c>
      <c r="I439" s="10" t="s">
        <v>2644</v>
      </c>
      <c r="J439" s="10" t="s">
        <v>55</v>
      </c>
      <c r="K439" s="10" t="s">
        <v>2638</v>
      </c>
      <c r="L439" s="10" t="s">
        <v>2642</v>
      </c>
      <c r="M439" s="10">
        <v>-3.7132969999999998</v>
      </c>
      <c r="N439" s="10">
        <v>-38.586089000000001</v>
      </c>
      <c r="O439" s="10" t="s">
        <v>96</v>
      </c>
      <c r="P439" s="10" t="s">
        <v>1241</v>
      </c>
      <c r="Q439" s="10">
        <v>-19.600000000000001</v>
      </c>
      <c r="R439" s="10">
        <v>133.65</v>
      </c>
      <c r="S439" s="10" t="s">
        <v>1319</v>
      </c>
      <c r="T439" s="10"/>
      <c r="U439" s="14">
        <v>45839</v>
      </c>
      <c r="V439" s="11"/>
      <c r="W439" s="11"/>
      <c r="X439" s="11" t="s">
        <v>1320</v>
      </c>
      <c r="Y439" s="11"/>
    </row>
    <row r="440" spans="1:25">
      <c r="A440" s="10" t="s">
        <v>2645</v>
      </c>
      <c r="B440" s="11"/>
      <c r="C440" s="10" t="s">
        <v>97</v>
      </c>
      <c r="D440" s="10" t="s">
        <v>1234</v>
      </c>
      <c r="E440" s="10" t="s">
        <v>66</v>
      </c>
      <c r="F440" s="10" t="s">
        <v>1261</v>
      </c>
      <c r="G440" s="10" t="s">
        <v>2636</v>
      </c>
      <c r="H440" s="10" t="s">
        <v>1616</v>
      </c>
      <c r="I440" s="10" t="s">
        <v>2646</v>
      </c>
      <c r="J440" s="10" t="s">
        <v>55</v>
      </c>
      <c r="K440" s="10" t="s">
        <v>2638</v>
      </c>
      <c r="L440" s="10" t="s">
        <v>2647</v>
      </c>
      <c r="M440" s="10">
        <v>-3.7147160000000001</v>
      </c>
      <c r="N440" s="10">
        <v>-38.586185999999998</v>
      </c>
      <c r="O440" s="10" t="s">
        <v>96</v>
      </c>
      <c r="P440" s="10" t="s">
        <v>1241</v>
      </c>
      <c r="Q440" s="10">
        <v>-19.690000000000001</v>
      </c>
      <c r="R440" s="10">
        <v>133.65</v>
      </c>
      <c r="S440" s="10" t="s">
        <v>1319</v>
      </c>
      <c r="T440" s="10"/>
      <c r="U440" s="14">
        <v>45839</v>
      </c>
      <c r="V440" s="11"/>
      <c r="W440" s="11"/>
      <c r="X440" s="11" t="s">
        <v>1320</v>
      </c>
      <c r="Y440" s="11"/>
    </row>
    <row r="441" spans="1:25">
      <c r="A441" s="10" t="s">
        <v>2648</v>
      </c>
      <c r="B441" s="11"/>
      <c r="C441" s="10" t="s">
        <v>97</v>
      </c>
      <c r="D441" s="10" t="s">
        <v>1234</v>
      </c>
      <c r="E441" s="10" t="s">
        <v>66</v>
      </c>
      <c r="F441" s="10" t="s">
        <v>1261</v>
      </c>
      <c r="G441" s="10" t="s">
        <v>2636</v>
      </c>
      <c r="H441" s="10" t="s">
        <v>1237</v>
      </c>
      <c r="I441" s="10" t="s">
        <v>2649</v>
      </c>
      <c r="J441" s="10" t="s">
        <v>55</v>
      </c>
      <c r="K441" s="10" t="s">
        <v>2336</v>
      </c>
      <c r="L441" s="10" t="s">
        <v>2650</v>
      </c>
      <c r="M441" s="10">
        <v>-3.7155109999999998</v>
      </c>
      <c r="N441" s="10">
        <v>-38.585075000000003</v>
      </c>
      <c r="O441" s="10" t="s">
        <v>96</v>
      </c>
      <c r="P441" s="10" t="s">
        <v>1241</v>
      </c>
      <c r="Q441" s="10">
        <v>-21.16</v>
      </c>
      <c r="R441" s="10">
        <v>133.65</v>
      </c>
      <c r="S441" s="10" t="s">
        <v>1319</v>
      </c>
      <c r="T441" s="10"/>
      <c r="U441" s="14">
        <v>45839</v>
      </c>
      <c r="V441" s="11"/>
      <c r="W441" s="11"/>
      <c r="X441" s="11" t="s">
        <v>1320</v>
      </c>
      <c r="Y441" s="11"/>
    </row>
    <row r="442" spans="1:25">
      <c r="A442" s="10" t="s">
        <v>2651</v>
      </c>
      <c r="B442" s="11"/>
      <c r="C442" s="10" t="s">
        <v>97</v>
      </c>
      <c r="D442" s="10" t="s">
        <v>1234</v>
      </c>
      <c r="E442" s="10" t="s">
        <v>66</v>
      </c>
      <c r="F442" s="10" t="s">
        <v>1261</v>
      </c>
      <c r="G442" s="10" t="s">
        <v>2636</v>
      </c>
      <c r="H442" s="10" t="s">
        <v>1237</v>
      </c>
      <c r="I442" s="10" t="s">
        <v>2652</v>
      </c>
      <c r="J442" s="10" t="s">
        <v>55</v>
      </c>
      <c r="K442" s="10" t="s">
        <v>2336</v>
      </c>
      <c r="L442" s="10" t="s">
        <v>2650</v>
      </c>
      <c r="M442" s="10">
        <v>-3.7155619999999998</v>
      </c>
      <c r="N442" s="10">
        <v>-38.584542999999996</v>
      </c>
      <c r="O442" s="10" t="s">
        <v>96</v>
      </c>
      <c r="P442" s="10" t="s">
        <v>1241</v>
      </c>
      <c r="Q442" s="10">
        <v>-22.56</v>
      </c>
      <c r="R442" s="10">
        <v>133.65</v>
      </c>
      <c r="S442" s="10" t="s">
        <v>1319</v>
      </c>
      <c r="T442" s="10"/>
      <c r="U442" s="14">
        <v>45839</v>
      </c>
      <c r="V442" s="11"/>
      <c r="W442" s="11"/>
      <c r="X442" s="11" t="s">
        <v>1320</v>
      </c>
      <c r="Y442" s="11"/>
    </row>
    <row r="443" spans="1:25">
      <c r="A443" s="10" t="s">
        <v>2653</v>
      </c>
      <c r="B443" s="11"/>
      <c r="C443" s="10" t="s">
        <v>97</v>
      </c>
      <c r="D443" s="10" t="s">
        <v>1234</v>
      </c>
      <c r="E443" s="10" t="s">
        <v>66</v>
      </c>
      <c r="F443" s="10" t="s">
        <v>1261</v>
      </c>
      <c r="G443" s="10" t="s">
        <v>2654</v>
      </c>
      <c r="H443" s="10" t="s">
        <v>1557</v>
      </c>
      <c r="I443" s="10" t="s">
        <v>2655</v>
      </c>
      <c r="J443" s="10" t="s">
        <v>55</v>
      </c>
      <c r="K443" s="10" t="s">
        <v>2638</v>
      </c>
      <c r="L443" s="10" t="s">
        <v>2656</v>
      </c>
      <c r="M443" s="10">
        <v>-3.7138629999999999</v>
      </c>
      <c r="N443" s="10">
        <v>-38.582331000000003</v>
      </c>
      <c r="O443" s="10" t="s">
        <v>96</v>
      </c>
      <c r="P443" s="10" t="s">
        <v>1241</v>
      </c>
      <c r="Q443" s="10">
        <v>-18.95</v>
      </c>
      <c r="R443" s="10">
        <v>133.65</v>
      </c>
      <c r="S443" s="10" t="s">
        <v>1319</v>
      </c>
      <c r="T443" s="10"/>
      <c r="U443" s="14">
        <v>45838</v>
      </c>
      <c r="V443" s="11"/>
      <c r="W443" s="11"/>
      <c r="X443" s="11" t="s">
        <v>1320</v>
      </c>
      <c r="Y443" s="11"/>
    </row>
    <row r="444" spans="1:25">
      <c r="A444" s="10" t="s">
        <v>2657</v>
      </c>
      <c r="B444" s="11"/>
      <c r="C444" s="10" t="s">
        <v>97</v>
      </c>
      <c r="D444" s="10" t="s">
        <v>1234</v>
      </c>
      <c r="E444" s="10" t="s">
        <v>66</v>
      </c>
      <c r="F444" s="10" t="s">
        <v>1261</v>
      </c>
      <c r="G444" s="10" t="s">
        <v>2654</v>
      </c>
      <c r="H444" s="10" t="s">
        <v>1575</v>
      </c>
      <c r="I444" s="10" t="s">
        <v>2658</v>
      </c>
      <c r="J444" s="10" t="s">
        <v>55</v>
      </c>
      <c r="K444" s="10" t="s">
        <v>2638</v>
      </c>
      <c r="L444" s="10" t="s">
        <v>2659</v>
      </c>
      <c r="M444" s="10">
        <v>-3.7128239999999999</v>
      </c>
      <c r="N444" s="10">
        <v>-38.580567000000002</v>
      </c>
      <c r="O444" s="10" t="s">
        <v>96</v>
      </c>
      <c r="P444" s="10" t="s">
        <v>1241</v>
      </c>
      <c r="Q444" s="10">
        <v>-18.809999999999999</v>
      </c>
      <c r="R444" s="10">
        <v>133.65</v>
      </c>
      <c r="S444" s="10" t="s">
        <v>1319</v>
      </c>
      <c r="T444" s="10"/>
      <c r="U444" s="14">
        <v>45838</v>
      </c>
      <c r="V444" s="11"/>
      <c r="W444" s="11"/>
      <c r="X444" s="11" t="s">
        <v>1320</v>
      </c>
      <c r="Y444" s="11"/>
    </row>
    <row r="445" spans="1:25">
      <c r="A445" s="10" t="s">
        <v>2660</v>
      </c>
      <c r="B445" s="11"/>
      <c r="C445" s="10" t="s">
        <v>97</v>
      </c>
      <c r="D445" s="10" t="s">
        <v>1234</v>
      </c>
      <c r="E445" s="10" t="s">
        <v>66</v>
      </c>
      <c r="F445" s="10" t="s">
        <v>1261</v>
      </c>
      <c r="G445" s="10" t="s">
        <v>2654</v>
      </c>
      <c r="H445" s="10" t="s">
        <v>1639</v>
      </c>
      <c r="I445" s="10" t="s">
        <v>2661</v>
      </c>
      <c r="J445" s="10" t="s">
        <v>55</v>
      </c>
      <c r="K445" s="10" t="s">
        <v>2638</v>
      </c>
      <c r="L445" s="10" t="s">
        <v>2662</v>
      </c>
      <c r="M445" s="10">
        <v>-3.716669</v>
      </c>
      <c r="N445" s="10">
        <v>-38.578828999999999</v>
      </c>
      <c r="O445" s="10" t="s">
        <v>96</v>
      </c>
      <c r="P445" s="10" t="s">
        <v>1241</v>
      </c>
      <c r="Q445" s="10">
        <v>-19.47</v>
      </c>
      <c r="R445" s="10">
        <v>133.65</v>
      </c>
      <c r="S445" s="10" t="s">
        <v>1319</v>
      </c>
      <c r="T445" s="10"/>
      <c r="U445" s="14">
        <v>45836</v>
      </c>
      <c r="V445" s="11"/>
      <c r="W445" s="11"/>
      <c r="X445" s="11" t="s">
        <v>1320</v>
      </c>
      <c r="Y445" s="11"/>
    </row>
    <row r="446" spans="1:25">
      <c r="A446" s="10" t="s">
        <v>2663</v>
      </c>
      <c r="B446" s="11"/>
      <c r="C446" s="10" t="s">
        <v>97</v>
      </c>
      <c r="D446" s="10" t="s">
        <v>1234</v>
      </c>
      <c r="E446" s="10" t="s">
        <v>66</v>
      </c>
      <c r="F446" s="10" t="s">
        <v>1261</v>
      </c>
      <c r="G446" s="10" t="s">
        <v>2654</v>
      </c>
      <c r="H446" s="10" t="s">
        <v>1639</v>
      </c>
      <c r="I446" s="10" t="s">
        <v>2664</v>
      </c>
      <c r="J446" s="10" t="s">
        <v>55</v>
      </c>
      <c r="K446" s="10" t="s">
        <v>2336</v>
      </c>
      <c r="L446" s="10" t="s">
        <v>2665</v>
      </c>
      <c r="M446" s="10">
        <v>-3.7167560000000002</v>
      </c>
      <c r="N446" s="10">
        <v>-38.580041000000001</v>
      </c>
      <c r="O446" s="10" t="s">
        <v>96</v>
      </c>
      <c r="P446" s="10" t="s">
        <v>1241</v>
      </c>
      <c r="Q446" s="10">
        <v>-18.850000000000001</v>
      </c>
      <c r="R446" s="10">
        <v>133.65</v>
      </c>
      <c r="S446" s="10" t="s">
        <v>1319</v>
      </c>
      <c r="T446" s="10"/>
      <c r="U446" s="14">
        <v>45836</v>
      </c>
      <c r="V446" s="11"/>
      <c r="W446" s="11"/>
      <c r="X446" s="11" t="s">
        <v>1320</v>
      </c>
      <c r="Y446" s="11"/>
    </row>
    <row r="447" spans="1:25">
      <c r="A447" s="10" t="s">
        <v>2666</v>
      </c>
      <c r="B447" s="11"/>
      <c r="C447" s="10" t="s">
        <v>97</v>
      </c>
      <c r="D447" s="10" t="s">
        <v>1234</v>
      </c>
      <c r="E447" s="10" t="s">
        <v>66</v>
      </c>
      <c r="F447" s="10" t="s">
        <v>1261</v>
      </c>
      <c r="G447" s="10" t="s">
        <v>2654</v>
      </c>
      <c r="H447" s="10" t="s">
        <v>1578</v>
      </c>
      <c r="I447" s="10" t="s">
        <v>2667</v>
      </c>
      <c r="J447" s="10" t="s">
        <v>55</v>
      </c>
      <c r="K447" s="10" t="s">
        <v>2638</v>
      </c>
      <c r="L447" s="10" t="s">
        <v>2656</v>
      </c>
      <c r="M447" s="10">
        <v>-3.716243</v>
      </c>
      <c r="N447" s="10">
        <v>-38.582512000000001</v>
      </c>
      <c r="O447" s="10" t="s">
        <v>96</v>
      </c>
      <c r="P447" s="10" t="s">
        <v>1241</v>
      </c>
      <c r="Q447" s="10">
        <v>-19.23</v>
      </c>
      <c r="R447" s="10">
        <v>133.65</v>
      </c>
      <c r="S447" s="10" t="s">
        <v>1319</v>
      </c>
      <c r="T447" s="10"/>
      <c r="U447" s="14">
        <v>45838</v>
      </c>
      <c r="V447" s="11"/>
      <c r="W447" s="11"/>
      <c r="X447" s="11" t="s">
        <v>1320</v>
      </c>
      <c r="Y447" s="11"/>
    </row>
    <row r="448" spans="1:25">
      <c r="A448" s="10" t="s">
        <v>2668</v>
      </c>
      <c r="B448" s="11"/>
      <c r="C448" s="10" t="s">
        <v>97</v>
      </c>
      <c r="D448" s="10" t="s">
        <v>1234</v>
      </c>
      <c r="E448" s="10" t="s">
        <v>66</v>
      </c>
      <c r="F448" s="10" t="s">
        <v>1261</v>
      </c>
      <c r="G448" s="10" t="s">
        <v>2669</v>
      </c>
      <c r="H448" s="10" t="s">
        <v>1518</v>
      </c>
      <c r="I448" s="10" t="s">
        <v>2670</v>
      </c>
      <c r="J448" s="10" t="s">
        <v>55</v>
      </c>
      <c r="K448" s="10" t="s">
        <v>2638</v>
      </c>
      <c r="L448" s="10" t="s">
        <v>2671</v>
      </c>
      <c r="M448" s="10">
        <v>-3.7143980000000001</v>
      </c>
      <c r="N448" s="10">
        <v>-38.579073000000001</v>
      </c>
      <c r="O448" s="10" t="s">
        <v>96</v>
      </c>
      <c r="P448" s="10" t="s">
        <v>1241</v>
      </c>
      <c r="Q448" s="10">
        <v>-21.79</v>
      </c>
      <c r="R448" s="10">
        <v>133.65</v>
      </c>
      <c r="S448" s="10" t="s">
        <v>1319</v>
      </c>
      <c r="T448" s="10" t="s">
        <v>1243</v>
      </c>
      <c r="U448" s="14">
        <v>45838</v>
      </c>
      <c r="V448" s="11"/>
      <c r="W448" s="11"/>
      <c r="X448" s="11" t="s">
        <v>1320</v>
      </c>
      <c r="Y448" s="11"/>
    </row>
    <row r="449" spans="1:25">
      <c r="A449" s="10" t="s">
        <v>2672</v>
      </c>
      <c r="B449" s="11"/>
      <c r="C449" s="10" t="s">
        <v>97</v>
      </c>
      <c r="D449" s="10" t="s">
        <v>1234</v>
      </c>
      <c r="E449" s="10" t="s">
        <v>66</v>
      </c>
      <c r="F449" s="10" t="s">
        <v>1261</v>
      </c>
      <c r="G449" s="10" t="s">
        <v>2669</v>
      </c>
      <c r="H449" s="10" t="s">
        <v>1262</v>
      </c>
      <c r="I449" s="10" t="s">
        <v>2673</v>
      </c>
      <c r="J449" s="10" t="s">
        <v>55</v>
      </c>
      <c r="K449" s="10" t="s">
        <v>2638</v>
      </c>
      <c r="L449" s="10" t="s">
        <v>2662</v>
      </c>
      <c r="M449" s="10">
        <v>-3.7150439999999998</v>
      </c>
      <c r="N449" s="10">
        <v>-38.578234000000002</v>
      </c>
      <c r="O449" s="10" t="s">
        <v>96</v>
      </c>
      <c r="P449" s="10" t="s">
        <v>1241</v>
      </c>
      <c r="Q449" s="10">
        <v>-20.07</v>
      </c>
      <c r="R449" s="10">
        <v>133.65</v>
      </c>
      <c r="S449" s="10" t="s">
        <v>1319</v>
      </c>
      <c r="T449" s="10"/>
      <c r="U449" s="14">
        <v>45838</v>
      </c>
      <c r="V449" s="11"/>
      <c r="W449" s="11"/>
      <c r="X449" s="11" t="s">
        <v>1320</v>
      </c>
      <c r="Y449" s="11"/>
    </row>
    <row r="450" spans="1:25">
      <c r="A450" s="10" t="s">
        <v>2674</v>
      </c>
      <c r="B450" s="11"/>
      <c r="C450" s="10" t="s">
        <v>97</v>
      </c>
      <c r="D450" s="10" t="s">
        <v>1234</v>
      </c>
      <c r="E450" s="10" t="s">
        <v>66</v>
      </c>
      <c r="F450" s="10" t="s">
        <v>1261</v>
      </c>
      <c r="G450" s="10" t="s">
        <v>2669</v>
      </c>
      <c r="H450" s="10" t="s">
        <v>1262</v>
      </c>
      <c r="I450" s="10" t="s">
        <v>2675</v>
      </c>
      <c r="J450" s="10" t="s">
        <v>55</v>
      </c>
      <c r="K450" s="10" t="s">
        <v>2676</v>
      </c>
      <c r="L450" s="10" t="s">
        <v>2677</v>
      </c>
      <c r="M450" s="10">
        <v>-3.7136490000000002</v>
      </c>
      <c r="N450" s="10">
        <v>-38.576379000000003</v>
      </c>
      <c r="O450" s="10" t="s">
        <v>96</v>
      </c>
      <c r="P450" s="10" t="s">
        <v>1241</v>
      </c>
      <c r="Q450" s="10">
        <v>-19.88</v>
      </c>
      <c r="R450" s="10">
        <v>133.65</v>
      </c>
      <c r="S450" s="10" t="s">
        <v>1319</v>
      </c>
      <c r="T450" s="10"/>
      <c r="U450" s="14">
        <v>45838</v>
      </c>
      <c r="V450" s="11"/>
      <c r="W450" s="11"/>
      <c r="X450" s="11" t="s">
        <v>1320</v>
      </c>
      <c r="Y450" s="11"/>
    </row>
    <row r="451" spans="1:25">
      <c r="A451" s="10" t="s">
        <v>2678</v>
      </c>
      <c r="B451" s="11"/>
      <c r="C451" s="10" t="s">
        <v>97</v>
      </c>
      <c r="D451" s="10" t="s">
        <v>1234</v>
      </c>
      <c r="E451" s="10" t="s">
        <v>66</v>
      </c>
      <c r="F451" s="10" t="s">
        <v>1261</v>
      </c>
      <c r="G451" s="10" t="s">
        <v>2669</v>
      </c>
      <c r="H451" s="10" t="s">
        <v>1639</v>
      </c>
      <c r="I451" s="10" t="s">
        <v>2679</v>
      </c>
      <c r="J451" s="10" t="s">
        <v>55</v>
      </c>
      <c r="K451" s="10" t="s">
        <v>2680</v>
      </c>
      <c r="L451" s="10" t="s">
        <v>2681</v>
      </c>
      <c r="M451" s="10">
        <v>-3.7140279999999999</v>
      </c>
      <c r="N451" s="10">
        <v>-38.574522999999999</v>
      </c>
      <c r="O451" s="10" t="s">
        <v>96</v>
      </c>
      <c r="P451" s="10" t="s">
        <v>1241</v>
      </c>
      <c r="Q451" s="10">
        <v>-18.989999999999998</v>
      </c>
      <c r="R451" s="10">
        <v>133.65</v>
      </c>
      <c r="S451" s="10" t="s">
        <v>1319</v>
      </c>
      <c r="T451" s="10"/>
      <c r="U451" s="14">
        <v>45836</v>
      </c>
      <c r="V451" s="11"/>
      <c r="W451" s="11"/>
      <c r="X451" s="11" t="s">
        <v>1320</v>
      </c>
      <c r="Y451" s="11"/>
    </row>
    <row r="452" spans="1:25">
      <c r="A452" s="10" t="s">
        <v>2682</v>
      </c>
      <c r="B452" s="11"/>
      <c r="C452" s="10" t="s">
        <v>97</v>
      </c>
      <c r="D452" s="10" t="s">
        <v>1234</v>
      </c>
      <c r="E452" s="10" t="s">
        <v>66</v>
      </c>
      <c r="F452" s="10" t="s">
        <v>1261</v>
      </c>
      <c r="G452" s="10" t="s">
        <v>2669</v>
      </c>
      <c r="H452" s="10" t="s">
        <v>1578</v>
      </c>
      <c r="I452" s="10" t="s">
        <v>2683</v>
      </c>
      <c r="J452" s="10" t="s">
        <v>55</v>
      </c>
      <c r="K452" s="10" t="s">
        <v>2676</v>
      </c>
      <c r="L452" s="10" t="s">
        <v>2684</v>
      </c>
      <c r="M452" s="10">
        <v>-3.7143459999999999</v>
      </c>
      <c r="N452" s="10">
        <v>-38.574294000000002</v>
      </c>
      <c r="O452" s="10" t="s">
        <v>96</v>
      </c>
      <c r="P452" s="10" t="s">
        <v>1241</v>
      </c>
      <c r="Q452" s="10">
        <v>-18.77</v>
      </c>
      <c r="R452" s="10">
        <v>133.65</v>
      </c>
      <c r="S452" s="10" t="s">
        <v>1319</v>
      </c>
      <c r="T452" s="10"/>
      <c r="U452" s="14">
        <v>45836</v>
      </c>
      <c r="V452" s="11"/>
      <c r="W452" s="11"/>
      <c r="X452" s="11" t="s">
        <v>1320</v>
      </c>
      <c r="Y452" s="11"/>
    </row>
    <row r="453" spans="1:25">
      <c r="A453" s="10" t="s">
        <v>2685</v>
      </c>
      <c r="B453" s="11"/>
      <c r="C453" s="10" t="s">
        <v>97</v>
      </c>
      <c r="D453" s="10" t="s">
        <v>1234</v>
      </c>
      <c r="E453" s="10" t="s">
        <v>66</v>
      </c>
      <c r="F453" s="10" t="s">
        <v>1261</v>
      </c>
      <c r="G453" s="10" t="s">
        <v>2669</v>
      </c>
      <c r="H453" s="10" t="s">
        <v>1649</v>
      </c>
      <c r="I453" s="10" t="s">
        <v>2686</v>
      </c>
      <c r="J453" s="10" t="s">
        <v>55</v>
      </c>
      <c r="K453" s="10" t="s">
        <v>2676</v>
      </c>
      <c r="L453" s="10" t="s">
        <v>2687</v>
      </c>
      <c r="M453" s="10">
        <v>-3.715182</v>
      </c>
      <c r="N453" s="10">
        <v>-38.574137999999998</v>
      </c>
      <c r="O453" s="10" t="s">
        <v>96</v>
      </c>
      <c r="P453" s="10" t="s">
        <v>1241</v>
      </c>
      <c r="Q453" s="10">
        <v>-19.82</v>
      </c>
      <c r="R453" s="10">
        <v>133.65</v>
      </c>
      <c r="S453" s="10" t="s">
        <v>1319</v>
      </c>
      <c r="T453" s="10"/>
      <c r="U453" s="14">
        <v>45836</v>
      </c>
      <c r="V453" s="11"/>
      <c r="W453" s="11"/>
      <c r="X453" s="11" t="s">
        <v>1320</v>
      </c>
      <c r="Y453" s="11"/>
    </row>
    <row r="454" spans="1:25">
      <c r="A454" s="10" t="s">
        <v>2688</v>
      </c>
      <c r="B454" s="11"/>
      <c r="C454" s="10" t="s">
        <v>97</v>
      </c>
      <c r="D454" s="10" t="s">
        <v>1234</v>
      </c>
      <c r="E454" s="10" t="s">
        <v>66</v>
      </c>
      <c r="F454" s="10" t="s">
        <v>1261</v>
      </c>
      <c r="G454" s="10" t="s">
        <v>2669</v>
      </c>
      <c r="H454" s="10" t="s">
        <v>1252</v>
      </c>
      <c r="I454" s="10" t="s">
        <v>2689</v>
      </c>
      <c r="J454" s="10" t="s">
        <v>55</v>
      </c>
      <c r="K454" s="10" t="s">
        <v>2676</v>
      </c>
      <c r="L454" s="10" t="s">
        <v>2690</v>
      </c>
      <c r="M454" s="10">
        <v>-3.7172550000000002</v>
      </c>
      <c r="N454" s="10">
        <v>-38.575949999999999</v>
      </c>
      <c r="O454" s="10" t="s">
        <v>96</v>
      </c>
      <c r="P454" s="10" t="s">
        <v>1241</v>
      </c>
      <c r="Q454" s="10">
        <v>-22.12</v>
      </c>
      <c r="R454" s="10">
        <v>133.65</v>
      </c>
      <c r="S454" s="10" t="s">
        <v>1319</v>
      </c>
      <c r="T454" s="10"/>
      <c r="U454" s="14">
        <v>45836</v>
      </c>
      <c r="V454" s="11"/>
      <c r="W454" s="11"/>
      <c r="X454" s="11" t="s">
        <v>1320</v>
      </c>
      <c r="Y454" s="11"/>
    </row>
    <row r="455" spans="1:25">
      <c r="A455" s="10" t="s">
        <v>2691</v>
      </c>
      <c r="B455" s="11"/>
      <c r="C455" s="10" t="s">
        <v>97</v>
      </c>
      <c r="D455" s="10" t="s">
        <v>1234</v>
      </c>
      <c r="E455" s="10" t="s">
        <v>66</v>
      </c>
      <c r="F455" s="10" t="s">
        <v>1250</v>
      </c>
      <c r="G455" s="10" t="s">
        <v>1391</v>
      </c>
      <c r="H455" s="10" t="s">
        <v>1599</v>
      </c>
      <c r="I455" s="10" t="s">
        <v>2692</v>
      </c>
      <c r="J455" s="10" t="s">
        <v>55</v>
      </c>
      <c r="K455" s="10" t="s">
        <v>2638</v>
      </c>
      <c r="L455" s="10" t="s">
        <v>2693</v>
      </c>
      <c r="M455" s="10">
        <v>-3.7121970000000002</v>
      </c>
      <c r="N455" s="10">
        <v>-38.581130000000002</v>
      </c>
      <c r="O455" s="10" t="s">
        <v>96</v>
      </c>
      <c r="P455" s="10" t="s">
        <v>1241</v>
      </c>
      <c r="Q455" s="10">
        <v>-20.82</v>
      </c>
      <c r="R455" s="10">
        <v>133.65</v>
      </c>
      <c r="S455" s="10" t="s">
        <v>1319</v>
      </c>
      <c r="T455" s="10"/>
      <c r="U455" s="14">
        <v>45838</v>
      </c>
      <c r="V455" s="11"/>
      <c r="W455" s="11"/>
      <c r="X455" s="11" t="s">
        <v>1320</v>
      </c>
      <c r="Y455" s="11"/>
    </row>
    <row r="456" spans="1:25">
      <c r="A456" s="10" t="s">
        <v>2694</v>
      </c>
      <c r="B456" s="11"/>
      <c r="C456" s="10" t="s">
        <v>97</v>
      </c>
      <c r="D456" s="10" t="s">
        <v>1234</v>
      </c>
      <c r="E456" s="10" t="s">
        <v>66</v>
      </c>
      <c r="F456" s="10" t="s">
        <v>1250</v>
      </c>
      <c r="G456" s="10" t="s">
        <v>1391</v>
      </c>
      <c r="H456" s="10" t="s">
        <v>1599</v>
      </c>
      <c r="I456" s="10" t="s">
        <v>2695</v>
      </c>
      <c r="J456" s="10" t="s">
        <v>55</v>
      </c>
      <c r="K456" s="10" t="s">
        <v>2638</v>
      </c>
      <c r="L456" s="10" t="s">
        <v>2696</v>
      </c>
      <c r="M456" s="10">
        <v>-3.7097440000000002</v>
      </c>
      <c r="N456" s="10">
        <v>-38.579835000000003</v>
      </c>
      <c r="O456" s="10" t="s">
        <v>96</v>
      </c>
      <c r="P456" s="10" t="s">
        <v>1241</v>
      </c>
      <c r="Q456" s="10">
        <v>-21.18</v>
      </c>
      <c r="R456" s="10">
        <v>133.65</v>
      </c>
      <c r="S456" s="10" t="s">
        <v>1319</v>
      </c>
      <c r="T456" s="10"/>
      <c r="U456" s="14">
        <v>45836</v>
      </c>
      <c r="V456" s="11"/>
      <c r="W456" s="11"/>
      <c r="X456" s="11" t="s">
        <v>1320</v>
      </c>
      <c r="Y456" s="11"/>
    </row>
    <row r="457" spans="1:25">
      <c r="A457" s="10" t="s">
        <v>2697</v>
      </c>
      <c r="B457" s="11"/>
      <c r="C457" s="10" t="s">
        <v>99</v>
      </c>
      <c r="D457" s="10" t="s">
        <v>1234</v>
      </c>
      <c r="E457" s="10" t="s">
        <v>66</v>
      </c>
      <c r="F457" s="10" t="s">
        <v>1261</v>
      </c>
      <c r="G457" s="10" t="s">
        <v>1308</v>
      </c>
      <c r="H457" s="10" t="s">
        <v>1599</v>
      </c>
      <c r="I457" s="10" t="s">
        <v>2698</v>
      </c>
      <c r="J457" s="10" t="s">
        <v>79</v>
      </c>
      <c r="K457" s="10" t="s">
        <v>2699</v>
      </c>
      <c r="L457" s="10" t="s">
        <v>2700</v>
      </c>
      <c r="M457" s="10">
        <v>-3.7864348811161999</v>
      </c>
      <c r="N457" s="10">
        <v>-38.526943042211798</v>
      </c>
      <c r="O457" s="10" t="s">
        <v>98</v>
      </c>
      <c r="P457" s="10"/>
      <c r="Q457" s="10"/>
      <c r="R457" s="10"/>
      <c r="S457" s="10"/>
      <c r="T457" s="10"/>
      <c r="U457" s="10"/>
      <c r="V457" s="11"/>
      <c r="W457" s="11"/>
      <c r="X457" s="11"/>
      <c r="Y457" s="11"/>
    </row>
    <row r="458" spans="1:25">
      <c r="A458" s="10" t="s">
        <v>2701</v>
      </c>
      <c r="B458" s="11"/>
      <c r="C458" s="10" t="s">
        <v>99</v>
      </c>
      <c r="D458" s="10" t="s">
        <v>1234</v>
      </c>
      <c r="E458" s="10" t="s">
        <v>66</v>
      </c>
      <c r="F458" s="10" t="s">
        <v>1261</v>
      </c>
      <c r="G458" s="10" t="s">
        <v>1308</v>
      </c>
      <c r="H458" s="10" t="s">
        <v>1599</v>
      </c>
      <c r="I458" s="10" t="s">
        <v>2702</v>
      </c>
      <c r="J458" s="10" t="s">
        <v>79</v>
      </c>
      <c r="K458" s="10" t="s">
        <v>2699</v>
      </c>
      <c r="L458" s="10" t="s">
        <v>2700</v>
      </c>
      <c r="M458" s="10">
        <v>-3.7864348811161999</v>
      </c>
      <c r="N458" s="10">
        <v>-38.526943042211798</v>
      </c>
      <c r="O458" s="10" t="s">
        <v>98</v>
      </c>
      <c r="P458" s="10"/>
      <c r="Q458" s="10"/>
      <c r="R458" s="10"/>
      <c r="S458" s="10"/>
      <c r="T458" s="10"/>
      <c r="U458" s="10"/>
      <c r="V458" s="11"/>
      <c r="W458" s="11"/>
      <c r="X458" s="11"/>
      <c r="Y458" s="11"/>
    </row>
    <row r="459" spans="1:25">
      <c r="A459" s="10" t="s">
        <v>2703</v>
      </c>
      <c r="B459" s="11"/>
      <c r="C459" s="10" t="s">
        <v>99</v>
      </c>
      <c r="D459" s="10" t="s">
        <v>1234</v>
      </c>
      <c r="E459" s="10" t="s">
        <v>66</v>
      </c>
      <c r="F459" s="10" t="s">
        <v>1261</v>
      </c>
      <c r="G459" s="10" t="s">
        <v>1308</v>
      </c>
      <c r="H459" s="10" t="s">
        <v>1599</v>
      </c>
      <c r="I459" s="10" t="s">
        <v>2704</v>
      </c>
      <c r="J459" s="10" t="s">
        <v>79</v>
      </c>
      <c r="K459" s="10" t="s">
        <v>2699</v>
      </c>
      <c r="L459" s="10" t="s">
        <v>2700</v>
      </c>
      <c r="M459" s="10">
        <v>-3.7864348811161999</v>
      </c>
      <c r="N459" s="10">
        <v>-38.526943042211798</v>
      </c>
      <c r="O459" s="10" t="s">
        <v>98</v>
      </c>
      <c r="P459" s="10"/>
      <c r="Q459" s="10"/>
      <c r="R459" s="10"/>
      <c r="S459" s="10"/>
      <c r="T459" s="10"/>
      <c r="U459" s="10"/>
      <c r="V459" s="11"/>
      <c r="W459" s="11"/>
      <c r="X459" s="11"/>
      <c r="Y459" s="11"/>
    </row>
    <row r="460" spans="1:25">
      <c r="A460" s="10" t="s">
        <v>2705</v>
      </c>
      <c r="B460" s="11"/>
      <c r="C460" s="10" t="s">
        <v>99</v>
      </c>
      <c r="D460" s="10" t="s">
        <v>1234</v>
      </c>
      <c r="E460" s="10" t="s">
        <v>66</v>
      </c>
      <c r="F460" s="10" t="s">
        <v>1261</v>
      </c>
      <c r="G460" s="10" t="s">
        <v>1308</v>
      </c>
      <c r="H460" s="10" t="s">
        <v>1599</v>
      </c>
      <c r="I460" s="10" t="s">
        <v>2706</v>
      </c>
      <c r="J460" s="10" t="s">
        <v>79</v>
      </c>
      <c r="K460" s="10" t="s">
        <v>2699</v>
      </c>
      <c r="L460" s="10" t="s">
        <v>2700</v>
      </c>
      <c r="M460" s="10">
        <v>-3.7864348811161999</v>
      </c>
      <c r="N460" s="10">
        <v>-38.526943042211798</v>
      </c>
      <c r="O460" s="10" t="s">
        <v>98</v>
      </c>
      <c r="P460" s="10"/>
      <c r="Q460" s="10"/>
      <c r="R460" s="10"/>
      <c r="S460" s="10"/>
      <c r="T460" s="10"/>
      <c r="U460" s="10"/>
      <c r="V460" s="11"/>
      <c r="W460" s="11"/>
      <c r="X460" s="11"/>
      <c r="Y460" s="11"/>
    </row>
    <row r="461" spans="1:25">
      <c r="A461" s="10" t="s">
        <v>2707</v>
      </c>
      <c r="B461" s="11"/>
      <c r="C461" s="10" t="s">
        <v>99</v>
      </c>
      <c r="D461" s="10" t="s">
        <v>1234</v>
      </c>
      <c r="E461" s="10" t="s">
        <v>66</v>
      </c>
      <c r="F461" s="10" t="s">
        <v>1261</v>
      </c>
      <c r="G461" s="10" t="s">
        <v>1308</v>
      </c>
      <c r="H461" s="10" t="s">
        <v>1599</v>
      </c>
      <c r="I461" s="10" t="s">
        <v>2708</v>
      </c>
      <c r="J461" s="10" t="s">
        <v>79</v>
      </c>
      <c r="K461" s="10" t="s">
        <v>2699</v>
      </c>
      <c r="L461" s="10" t="s">
        <v>2700</v>
      </c>
      <c r="M461" s="10">
        <v>-3.7864348811161999</v>
      </c>
      <c r="N461" s="10">
        <v>-38.526943042211798</v>
      </c>
      <c r="O461" s="10" t="s">
        <v>98</v>
      </c>
      <c r="P461" s="10"/>
      <c r="Q461" s="10"/>
      <c r="R461" s="10"/>
      <c r="S461" s="10"/>
      <c r="T461" s="10"/>
      <c r="U461" s="10"/>
      <c r="V461" s="11"/>
      <c r="W461" s="11"/>
      <c r="X461" s="11"/>
      <c r="Y461" s="11"/>
    </row>
    <row r="462" spans="1:25">
      <c r="A462" s="10" t="s">
        <v>2709</v>
      </c>
      <c r="B462" s="11"/>
      <c r="C462" s="10" t="s">
        <v>99</v>
      </c>
      <c r="D462" s="10" t="s">
        <v>1234</v>
      </c>
      <c r="E462" s="10" t="s">
        <v>66</v>
      </c>
      <c r="F462" s="10" t="s">
        <v>1261</v>
      </c>
      <c r="G462" s="10" t="s">
        <v>1308</v>
      </c>
      <c r="H462" s="10" t="s">
        <v>1599</v>
      </c>
      <c r="I462" s="10" t="s">
        <v>2710</v>
      </c>
      <c r="J462" s="10" t="s">
        <v>79</v>
      </c>
      <c r="K462" s="10" t="s">
        <v>2699</v>
      </c>
      <c r="L462" s="10" t="s">
        <v>2700</v>
      </c>
      <c r="M462" s="10">
        <v>-3.7864348811161999</v>
      </c>
      <c r="N462" s="10">
        <v>-38.526943042211798</v>
      </c>
      <c r="O462" s="10" t="s">
        <v>98</v>
      </c>
      <c r="P462" s="10"/>
      <c r="Q462" s="10"/>
      <c r="R462" s="10"/>
      <c r="S462" s="10"/>
      <c r="T462" s="10"/>
      <c r="U462" s="10"/>
      <c r="V462" s="11"/>
      <c r="W462" s="11"/>
      <c r="X462" s="11"/>
      <c r="Y462" s="11"/>
    </row>
    <row r="463" spans="1:25">
      <c r="A463" s="10" t="s">
        <v>2711</v>
      </c>
      <c r="B463" s="11"/>
      <c r="C463" s="10" t="s">
        <v>99</v>
      </c>
      <c r="D463" s="10" t="s">
        <v>1234</v>
      </c>
      <c r="E463" s="10" t="s">
        <v>66</v>
      </c>
      <c r="F463" s="10" t="s">
        <v>1261</v>
      </c>
      <c r="G463" s="10" t="s">
        <v>1308</v>
      </c>
      <c r="H463" s="10" t="s">
        <v>1599</v>
      </c>
      <c r="I463" s="10" t="s">
        <v>2712</v>
      </c>
      <c r="J463" s="10" t="s">
        <v>79</v>
      </c>
      <c r="K463" s="10" t="s">
        <v>2699</v>
      </c>
      <c r="L463" s="10" t="s">
        <v>2700</v>
      </c>
      <c r="M463" s="10">
        <v>-3.7864348811161999</v>
      </c>
      <c r="N463" s="10">
        <v>-38.526943042211798</v>
      </c>
      <c r="O463" s="10" t="s">
        <v>98</v>
      </c>
      <c r="P463" s="10"/>
      <c r="Q463" s="10"/>
      <c r="R463" s="10"/>
      <c r="S463" s="10"/>
      <c r="T463" s="10"/>
      <c r="U463" s="10"/>
      <c r="V463" s="11"/>
      <c r="W463" s="11"/>
      <c r="X463" s="11"/>
      <c r="Y463" s="11"/>
    </row>
    <row r="464" spans="1:25">
      <c r="A464" s="10" t="s">
        <v>2713</v>
      </c>
      <c r="B464" s="11"/>
      <c r="C464" s="10" t="s">
        <v>99</v>
      </c>
      <c r="D464" s="10" t="s">
        <v>1234</v>
      </c>
      <c r="E464" s="10" t="s">
        <v>66</v>
      </c>
      <c r="F464" s="10" t="s">
        <v>1261</v>
      </c>
      <c r="G464" s="10" t="s">
        <v>1308</v>
      </c>
      <c r="H464" s="10" t="s">
        <v>1599</v>
      </c>
      <c r="I464" s="10" t="s">
        <v>2714</v>
      </c>
      <c r="J464" s="10" t="s">
        <v>79</v>
      </c>
      <c r="K464" s="10" t="s">
        <v>2699</v>
      </c>
      <c r="L464" s="10" t="s">
        <v>2700</v>
      </c>
      <c r="M464" s="10">
        <v>-3.7864348811161999</v>
      </c>
      <c r="N464" s="10">
        <v>-38.526943042211798</v>
      </c>
      <c r="O464" s="10" t="s">
        <v>98</v>
      </c>
      <c r="P464" s="10"/>
      <c r="Q464" s="10"/>
      <c r="R464" s="10"/>
      <c r="S464" s="10"/>
      <c r="T464" s="10"/>
      <c r="U464" s="10"/>
      <c r="V464" s="11"/>
      <c r="W464" s="11"/>
      <c r="X464" s="11"/>
      <c r="Y464" s="11"/>
    </row>
    <row r="465" spans="1:25">
      <c r="A465" s="10" t="s">
        <v>2715</v>
      </c>
      <c r="B465" s="11"/>
      <c r="C465" s="10" t="s">
        <v>101</v>
      </c>
      <c r="D465" s="10" t="s">
        <v>2716</v>
      </c>
      <c r="E465" s="10" t="s">
        <v>66</v>
      </c>
      <c r="F465" s="10" t="s">
        <v>2272</v>
      </c>
      <c r="G465" s="10" t="s">
        <v>1495</v>
      </c>
      <c r="H465" s="10" t="s">
        <v>2717</v>
      </c>
      <c r="I465" s="10" t="s">
        <v>2718</v>
      </c>
      <c r="J465" s="10" t="s">
        <v>79</v>
      </c>
      <c r="K465" s="10" t="s">
        <v>2719</v>
      </c>
      <c r="L465" s="10" t="s">
        <v>2720</v>
      </c>
      <c r="M465" s="10">
        <v>-3.8869035613904699</v>
      </c>
      <c r="N465" s="10">
        <v>-38.455656902364296</v>
      </c>
      <c r="O465" s="10" t="s">
        <v>100</v>
      </c>
      <c r="P465" s="10"/>
      <c r="Q465" s="10"/>
      <c r="R465" s="10"/>
      <c r="S465" s="10"/>
      <c r="T465" s="10"/>
      <c r="U465" s="10"/>
      <c r="V465" s="11"/>
      <c r="W465" s="11"/>
      <c r="X465" s="11"/>
      <c r="Y465" s="11"/>
    </row>
    <row r="466" spans="1:25">
      <c r="A466" s="10" t="s">
        <v>2721</v>
      </c>
      <c r="B466" s="11"/>
      <c r="C466" s="10" t="s">
        <v>101</v>
      </c>
      <c r="D466" s="10" t="s">
        <v>2716</v>
      </c>
      <c r="E466" s="10" t="s">
        <v>66</v>
      </c>
      <c r="F466" s="10" t="s">
        <v>2272</v>
      </c>
      <c r="G466" s="10" t="s">
        <v>1495</v>
      </c>
      <c r="H466" s="10" t="s">
        <v>2717</v>
      </c>
      <c r="I466" s="10" t="s">
        <v>2722</v>
      </c>
      <c r="J466" s="10" t="s">
        <v>79</v>
      </c>
      <c r="K466" s="10" t="s">
        <v>2719</v>
      </c>
      <c r="L466" s="10" t="s">
        <v>2720</v>
      </c>
      <c r="M466" s="10">
        <v>-3.8869035613904699</v>
      </c>
      <c r="N466" s="10">
        <v>-38.455656902364296</v>
      </c>
      <c r="O466" s="10" t="s">
        <v>100</v>
      </c>
      <c r="P466" s="10"/>
      <c r="Q466" s="10"/>
      <c r="R466" s="10"/>
      <c r="S466" s="10"/>
      <c r="T466" s="10"/>
      <c r="U466" s="10"/>
      <c r="V466" s="11"/>
      <c r="W466" s="11"/>
      <c r="X466" s="11"/>
      <c r="Y466" s="11"/>
    </row>
    <row r="467" spans="1:25">
      <c r="A467" s="10" t="s">
        <v>2723</v>
      </c>
      <c r="B467" s="11"/>
      <c r="C467" s="10" t="s">
        <v>101</v>
      </c>
      <c r="D467" s="10" t="s">
        <v>2716</v>
      </c>
      <c r="E467" s="10" t="s">
        <v>66</v>
      </c>
      <c r="F467" s="10" t="s">
        <v>2272</v>
      </c>
      <c r="G467" s="10" t="s">
        <v>1495</v>
      </c>
      <c r="H467" s="10" t="s">
        <v>2717</v>
      </c>
      <c r="I467" s="10" t="s">
        <v>2724</v>
      </c>
      <c r="J467" s="10" t="s">
        <v>79</v>
      </c>
      <c r="K467" s="10" t="s">
        <v>2719</v>
      </c>
      <c r="L467" s="10" t="s">
        <v>2720</v>
      </c>
      <c r="M467" s="10">
        <v>-3.8869035613904699</v>
      </c>
      <c r="N467" s="10">
        <v>-38.455656902364296</v>
      </c>
      <c r="O467" s="10" t="s">
        <v>100</v>
      </c>
      <c r="P467" s="10"/>
      <c r="Q467" s="10"/>
      <c r="R467" s="10"/>
      <c r="S467" s="10"/>
      <c r="T467" s="10"/>
      <c r="U467" s="10"/>
      <c r="V467" s="11"/>
      <c r="W467" s="11"/>
      <c r="X467" s="11"/>
      <c r="Y467" s="11"/>
    </row>
    <row r="468" spans="1:25">
      <c r="A468" s="10" t="s">
        <v>2725</v>
      </c>
      <c r="B468" s="11"/>
      <c r="C468" s="10" t="s">
        <v>101</v>
      </c>
      <c r="D468" s="10" t="s">
        <v>2716</v>
      </c>
      <c r="E468" s="10" t="s">
        <v>66</v>
      </c>
      <c r="F468" s="10" t="s">
        <v>2272</v>
      </c>
      <c r="G468" s="10" t="s">
        <v>1495</v>
      </c>
      <c r="H468" s="10" t="s">
        <v>2717</v>
      </c>
      <c r="I468" s="10" t="s">
        <v>2726</v>
      </c>
      <c r="J468" s="10" t="s">
        <v>79</v>
      </c>
      <c r="K468" s="10" t="s">
        <v>2719</v>
      </c>
      <c r="L468" s="10" t="s">
        <v>2720</v>
      </c>
      <c r="M468" s="10">
        <v>-3.8869035613904699</v>
      </c>
      <c r="N468" s="10">
        <v>-38.455656902364296</v>
      </c>
      <c r="O468" s="10" t="s">
        <v>100</v>
      </c>
      <c r="P468" s="10"/>
      <c r="Q468" s="10"/>
      <c r="R468" s="10"/>
      <c r="S468" s="10"/>
      <c r="T468" s="10"/>
      <c r="U468" s="10"/>
      <c r="V468" s="11"/>
      <c r="W468" s="11"/>
      <c r="X468" s="11"/>
      <c r="Y468" s="11"/>
    </row>
    <row r="469" spans="1:25">
      <c r="A469" s="10" t="s">
        <v>2727</v>
      </c>
      <c r="B469" s="11"/>
      <c r="C469" s="10" t="s">
        <v>101</v>
      </c>
      <c r="D469" s="10" t="s">
        <v>2716</v>
      </c>
      <c r="E469" s="10" t="s">
        <v>66</v>
      </c>
      <c r="F469" s="10" t="s">
        <v>2272</v>
      </c>
      <c r="G469" s="10" t="s">
        <v>1495</v>
      </c>
      <c r="H469" s="10" t="s">
        <v>2717</v>
      </c>
      <c r="I469" s="10" t="s">
        <v>2728</v>
      </c>
      <c r="J469" s="10" t="s">
        <v>79</v>
      </c>
      <c r="K469" s="10" t="s">
        <v>2719</v>
      </c>
      <c r="L469" s="10" t="s">
        <v>2720</v>
      </c>
      <c r="M469" s="10">
        <v>-3.8869035613904699</v>
      </c>
      <c r="N469" s="10">
        <v>-38.455656902364296</v>
      </c>
      <c r="O469" s="10" t="s">
        <v>100</v>
      </c>
      <c r="P469" s="10"/>
      <c r="Q469" s="10"/>
      <c r="R469" s="10"/>
      <c r="S469" s="10"/>
      <c r="T469" s="10"/>
      <c r="U469" s="10"/>
      <c r="V469" s="11"/>
      <c r="W469" s="11"/>
      <c r="X469" s="11"/>
      <c r="Y469" s="11"/>
    </row>
    <row r="470" spans="1:25">
      <c r="A470" s="10" t="s">
        <v>2729</v>
      </c>
      <c r="B470" s="11"/>
      <c r="C470" s="10" t="s">
        <v>78</v>
      </c>
      <c r="D470" s="10" t="s">
        <v>2277</v>
      </c>
      <c r="E470" s="10" t="s">
        <v>77</v>
      </c>
      <c r="F470" s="10" t="s">
        <v>1324</v>
      </c>
      <c r="G470" s="10" t="s">
        <v>1324</v>
      </c>
      <c r="H470" s="10" t="s">
        <v>1324</v>
      </c>
      <c r="I470" s="10" t="s">
        <v>2730</v>
      </c>
      <c r="J470" s="10" t="s">
        <v>94</v>
      </c>
      <c r="K470" s="10" t="s">
        <v>2731</v>
      </c>
      <c r="L470" s="10" t="s">
        <v>2732</v>
      </c>
      <c r="M470" s="10">
        <v>-7.1198436389789297</v>
      </c>
      <c r="N470" s="10">
        <v>-34.84796046332</v>
      </c>
      <c r="O470" s="10" t="s">
        <v>102</v>
      </c>
      <c r="P470" s="10" t="s">
        <v>1241</v>
      </c>
      <c r="Q470" s="10">
        <v>0</v>
      </c>
      <c r="R470" s="10">
        <v>4849.9799999999996</v>
      </c>
      <c r="S470" s="15" t="s">
        <v>2733</v>
      </c>
      <c r="T470" s="10"/>
      <c r="U470" s="14">
        <v>45833</v>
      </c>
      <c r="V470" s="11"/>
      <c r="W470" s="11"/>
      <c r="X470" s="11" t="s">
        <v>2734</v>
      </c>
      <c r="Y470" s="11"/>
    </row>
    <row r="471" spans="1:25">
      <c r="A471" s="10" t="s">
        <v>2735</v>
      </c>
      <c r="B471" s="11"/>
      <c r="C471" s="10" t="s">
        <v>105</v>
      </c>
      <c r="D471" s="10" t="s">
        <v>2736</v>
      </c>
      <c r="E471" s="10" t="s">
        <v>52</v>
      </c>
      <c r="F471" s="10" t="s">
        <v>1324</v>
      </c>
      <c r="G471" s="10" t="s">
        <v>1324</v>
      </c>
      <c r="H471" s="10" t="s">
        <v>1324</v>
      </c>
      <c r="I471" s="10" t="s">
        <v>2737</v>
      </c>
      <c r="J471" s="10" t="s">
        <v>94</v>
      </c>
      <c r="K471" s="10" t="s">
        <v>2738</v>
      </c>
      <c r="L471" s="10" t="s">
        <v>2739</v>
      </c>
      <c r="M471" s="10">
        <v>-6.282374398</v>
      </c>
      <c r="N471" s="10">
        <v>-35.204799665895202</v>
      </c>
      <c r="O471" s="10" t="s">
        <v>103</v>
      </c>
      <c r="P471" s="10" t="s">
        <v>1241</v>
      </c>
      <c r="Q471" s="10">
        <v>0</v>
      </c>
      <c r="R471" s="10">
        <v>8275</v>
      </c>
      <c r="S471" s="10" t="s">
        <v>2740</v>
      </c>
      <c r="T471" s="10"/>
      <c r="U471" s="14">
        <v>45835</v>
      </c>
      <c r="V471" s="11"/>
      <c r="W471" s="11"/>
      <c r="X471" s="11" t="s">
        <v>2741</v>
      </c>
      <c r="Y471" s="11"/>
    </row>
    <row r="472" spans="1:25">
      <c r="A472" s="10" t="s">
        <v>2742</v>
      </c>
      <c r="B472" s="11"/>
      <c r="C472" s="10" t="s">
        <v>58</v>
      </c>
      <c r="D472" s="10" t="s">
        <v>1299</v>
      </c>
      <c r="E472" s="10" t="s">
        <v>52</v>
      </c>
      <c r="F472" s="10" t="s">
        <v>1307</v>
      </c>
      <c r="G472" s="10" t="s">
        <v>1433</v>
      </c>
      <c r="H472" s="10" t="s">
        <v>1557</v>
      </c>
      <c r="I472" s="10" t="s">
        <v>2743</v>
      </c>
      <c r="J472" s="10" t="s">
        <v>79</v>
      </c>
      <c r="K472" s="10" t="s">
        <v>1303</v>
      </c>
      <c r="L472" s="10" t="s">
        <v>2744</v>
      </c>
      <c r="M472" s="10">
        <v>-5.8296779919999997</v>
      </c>
      <c r="N472" s="10">
        <v>-35.202219858808498</v>
      </c>
      <c r="O472" s="10" t="s">
        <v>106</v>
      </c>
      <c r="P472" s="10"/>
      <c r="Q472" s="10"/>
      <c r="R472" s="10"/>
      <c r="S472" s="10"/>
      <c r="T472" s="10"/>
      <c r="U472" s="10"/>
      <c r="V472" s="11"/>
      <c r="W472" s="11"/>
      <c r="X472" s="11"/>
      <c r="Y472" s="11"/>
    </row>
    <row r="473" spans="1:25">
      <c r="A473" s="10" t="s">
        <v>2745</v>
      </c>
      <c r="B473" s="11"/>
      <c r="C473" s="10" t="s">
        <v>58</v>
      </c>
      <c r="D473" s="10" t="s">
        <v>1299</v>
      </c>
      <c r="E473" s="10" t="s">
        <v>52</v>
      </c>
      <c r="F473" s="10" t="s">
        <v>1307</v>
      </c>
      <c r="G473" s="10" t="s">
        <v>1433</v>
      </c>
      <c r="H473" s="10" t="s">
        <v>1557</v>
      </c>
      <c r="I473" s="10" t="s">
        <v>2746</v>
      </c>
      <c r="J473" s="10" t="s">
        <v>79</v>
      </c>
      <c r="K473" s="10" t="s">
        <v>1303</v>
      </c>
      <c r="L473" s="10" t="s">
        <v>2744</v>
      </c>
      <c r="M473" s="10">
        <v>-5.8296779919999997</v>
      </c>
      <c r="N473" s="10">
        <v>-35.202219858808498</v>
      </c>
      <c r="O473" s="10" t="s">
        <v>106</v>
      </c>
      <c r="P473" s="10"/>
      <c r="Q473" s="10"/>
      <c r="R473" s="10"/>
      <c r="S473" s="10"/>
      <c r="T473" s="10"/>
      <c r="U473" s="10"/>
      <c r="V473" s="11"/>
      <c r="W473" s="11"/>
      <c r="X473" s="11"/>
      <c r="Y473" s="11"/>
    </row>
    <row r="474" spans="1:25">
      <c r="A474" s="10" t="s">
        <v>2747</v>
      </c>
      <c r="B474" s="11"/>
      <c r="C474" s="10" t="s">
        <v>58</v>
      </c>
      <c r="D474" s="10" t="s">
        <v>1299</v>
      </c>
      <c r="E474" s="10" t="s">
        <v>52</v>
      </c>
      <c r="F474" s="10" t="s">
        <v>1307</v>
      </c>
      <c r="G474" s="10" t="s">
        <v>1433</v>
      </c>
      <c r="H474" s="10" t="s">
        <v>1639</v>
      </c>
      <c r="I474" s="10" t="s">
        <v>2748</v>
      </c>
      <c r="J474" s="10" t="s">
        <v>79</v>
      </c>
      <c r="K474" s="10" t="s">
        <v>2749</v>
      </c>
      <c r="L474" s="10" t="s">
        <v>2750</v>
      </c>
      <c r="M474" s="10">
        <v>-5.8458800000000002</v>
      </c>
      <c r="N474" s="10">
        <v>-35.206270000000004</v>
      </c>
      <c r="O474" s="10" t="s">
        <v>107</v>
      </c>
      <c r="P474" s="10"/>
      <c r="Q474" s="10"/>
      <c r="R474" s="10"/>
      <c r="S474" s="10"/>
      <c r="T474" s="10"/>
      <c r="U474" s="10"/>
      <c r="V474" s="11"/>
      <c r="W474" s="11"/>
      <c r="X474" s="11"/>
      <c r="Y474" s="11"/>
    </row>
    <row r="475" spans="1:25">
      <c r="A475" s="10" t="s">
        <v>2751</v>
      </c>
      <c r="B475" s="11"/>
      <c r="C475" s="10" t="s">
        <v>58</v>
      </c>
      <c r="D475" s="10" t="s">
        <v>1299</v>
      </c>
      <c r="E475" s="10" t="s">
        <v>52</v>
      </c>
      <c r="F475" s="10" t="s">
        <v>1307</v>
      </c>
      <c r="G475" s="10" t="s">
        <v>1433</v>
      </c>
      <c r="H475" s="10" t="s">
        <v>1639</v>
      </c>
      <c r="I475" s="10" t="s">
        <v>2752</v>
      </c>
      <c r="J475" s="10" t="s">
        <v>79</v>
      </c>
      <c r="K475" s="10" t="s">
        <v>2749</v>
      </c>
      <c r="L475" s="10" t="s">
        <v>2750</v>
      </c>
      <c r="M475" s="10">
        <v>-5.8458800000000002</v>
      </c>
      <c r="N475" s="10">
        <v>-35.206270000000004</v>
      </c>
      <c r="O475" s="10" t="s">
        <v>107</v>
      </c>
      <c r="P475" s="10"/>
      <c r="Q475" s="10"/>
      <c r="R475" s="10"/>
      <c r="S475" s="10"/>
      <c r="T475" s="10"/>
      <c r="U475" s="10"/>
      <c r="V475" s="11"/>
      <c r="W475" s="11"/>
      <c r="X475" s="11"/>
      <c r="Y475" s="11"/>
    </row>
    <row r="476" spans="1:25">
      <c r="A476" s="10" t="s">
        <v>2753</v>
      </c>
      <c r="B476" s="11"/>
      <c r="C476" s="10" t="s">
        <v>58</v>
      </c>
      <c r="D476" s="10" t="s">
        <v>1299</v>
      </c>
      <c r="E476" s="10" t="s">
        <v>52</v>
      </c>
      <c r="F476" s="10" t="s">
        <v>1307</v>
      </c>
      <c r="G476" s="10" t="s">
        <v>1433</v>
      </c>
      <c r="H476" s="10" t="s">
        <v>1639</v>
      </c>
      <c r="I476" s="10" t="s">
        <v>2754</v>
      </c>
      <c r="J476" s="10" t="s">
        <v>79</v>
      </c>
      <c r="K476" s="10" t="s">
        <v>2749</v>
      </c>
      <c r="L476" s="10" t="s">
        <v>2750</v>
      </c>
      <c r="M476" s="10">
        <v>-5.8458800000000002</v>
      </c>
      <c r="N476" s="10">
        <v>-35.206270000000004</v>
      </c>
      <c r="O476" s="10" t="s">
        <v>107</v>
      </c>
      <c r="P476" s="10"/>
      <c r="Q476" s="10"/>
      <c r="R476" s="10"/>
      <c r="S476" s="10"/>
      <c r="T476" s="10"/>
      <c r="U476" s="10"/>
      <c r="V476" s="11"/>
      <c r="W476" s="11"/>
      <c r="X476" s="11"/>
      <c r="Y476" s="11"/>
    </row>
    <row r="477" spans="1:25">
      <c r="A477" s="10" t="s">
        <v>2755</v>
      </c>
      <c r="B477" s="11"/>
      <c r="C477" s="10" t="s">
        <v>58</v>
      </c>
      <c r="D477" s="10" t="s">
        <v>1299</v>
      </c>
      <c r="E477" s="10" t="s">
        <v>52</v>
      </c>
      <c r="F477" s="10" t="s">
        <v>1307</v>
      </c>
      <c r="G477" s="10" t="s">
        <v>1433</v>
      </c>
      <c r="H477" s="10" t="s">
        <v>1639</v>
      </c>
      <c r="I477" s="10" t="s">
        <v>2756</v>
      </c>
      <c r="J477" s="10" t="s">
        <v>79</v>
      </c>
      <c r="K477" s="10" t="s">
        <v>2749</v>
      </c>
      <c r="L477" s="10" t="s">
        <v>2750</v>
      </c>
      <c r="M477" s="10">
        <v>-5.8458800000000002</v>
      </c>
      <c r="N477" s="10">
        <v>-35.206270000000004</v>
      </c>
      <c r="O477" s="10" t="s">
        <v>107</v>
      </c>
      <c r="P477" s="10"/>
      <c r="Q477" s="10"/>
      <c r="R477" s="10"/>
      <c r="S477" s="10"/>
      <c r="T477" s="10"/>
      <c r="U477" s="10"/>
      <c r="V477" s="11"/>
      <c r="W477" s="11"/>
      <c r="X477" s="11"/>
      <c r="Y477" s="11"/>
    </row>
    <row r="478" spans="1:25">
      <c r="A478" s="10" t="s">
        <v>2757</v>
      </c>
      <c r="B478" s="11"/>
      <c r="C478" s="10" t="s">
        <v>109</v>
      </c>
      <c r="D478" s="10" t="s">
        <v>1517</v>
      </c>
      <c r="E478" s="10" t="s">
        <v>52</v>
      </c>
      <c r="F478" s="10" t="s">
        <v>1300</v>
      </c>
      <c r="G478" s="10" t="s">
        <v>1251</v>
      </c>
      <c r="H478" s="10" t="s">
        <v>1599</v>
      </c>
      <c r="I478" s="10" t="s">
        <v>2758</v>
      </c>
      <c r="J478" s="10" t="s">
        <v>132</v>
      </c>
      <c r="K478" s="10" t="s">
        <v>2759</v>
      </c>
      <c r="L478" s="10" t="s">
        <v>2760</v>
      </c>
      <c r="M478" s="10">
        <v>-5.9765189989999996</v>
      </c>
      <c r="N478" s="10">
        <v>-35.127093049999999</v>
      </c>
      <c r="O478" s="10" t="s">
        <v>108</v>
      </c>
      <c r="P478" s="10" t="s">
        <v>1241</v>
      </c>
      <c r="Q478" s="10">
        <v>-19.68</v>
      </c>
      <c r="R478" s="10">
        <v>346.5</v>
      </c>
      <c r="S478" s="10" t="s">
        <v>1305</v>
      </c>
      <c r="T478" s="10" t="s">
        <v>2761</v>
      </c>
      <c r="U478" s="14">
        <v>45839</v>
      </c>
      <c r="V478" s="11"/>
      <c r="W478" s="11"/>
      <c r="X478" s="11" t="s">
        <v>1306</v>
      </c>
      <c r="Y478" s="11"/>
    </row>
    <row r="479" spans="1:25">
      <c r="A479" s="10" t="s">
        <v>2762</v>
      </c>
      <c r="B479" s="11"/>
      <c r="C479" s="10" t="s">
        <v>109</v>
      </c>
      <c r="D479" s="10" t="s">
        <v>1517</v>
      </c>
      <c r="E479" s="10" t="s">
        <v>52</v>
      </c>
      <c r="F479" s="10" t="s">
        <v>1300</v>
      </c>
      <c r="G479" s="10" t="s">
        <v>1251</v>
      </c>
      <c r="H479" s="10" t="s">
        <v>1599</v>
      </c>
      <c r="I479" s="10" t="s">
        <v>2763</v>
      </c>
      <c r="J479" s="10" t="s">
        <v>110</v>
      </c>
      <c r="K479" s="10" t="s">
        <v>2759</v>
      </c>
      <c r="L479" s="10" t="s">
        <v>2764</v>
      </c>
      <c r="M479" s="10">
        <v>-5.9769711619999999</v>
      </c>
      <c r="N479" s="10">
        <v>-35.127011240000002</v>
      </c>
      <c r="O479" s="10" t="s">
        <v>108</v>
      </c>
      <c r="P479" s="10" t="s">
        <v>1241</v>
      </c>
      <c r="Q479" s="10">
        <v>-20.34</v>
      </c>
      <c r="R479" s="10">
        <v>900.9</v>
      </c>
      <c r="S479" s="10" t="s">
        <v>1305</v>
      </c>
      <c r="T479" s="10" t="s">
        <v>2761</v>
      </c>
      <c r="U479" s="14">
        <v>45839</v>
      </c>
      <c r="V479" s="11"/>
      <c r="W479" s="11"/>
      <c r="X479" s="11" t="s">
        <v>1306</v>
      </c>
      <c r="Y479" s="11"/>
    </row>
    <row r="480" spans="1:25">
      <c r="A480" s="10" t="s">
        <v>2765</v>
      </c>
      <c r="B480" s="11"/>
      <c r="C480" s="10" t="s">
        <v>109</v>
      </c>
      <c r="D480" s="10" t="s">
        <v>1517</v>
      </c>
      <c r="E480" s="10" t="s">
        <v>52</v>
      </c>
      <c r="F480" s="10" t="s">
        <v>1300</v>
      </c>
      <c r="G480" s="10" t="s">
        <v>1251</v>
      </c>
      <c r="H480" s="10" t="s">
        <v>1599</v>
      </c>
      <c r="I480" s="10" t="s">
        <v>2766</v>
      </c>
      <c r="J480" s="10" t="s">
        <v>110</v>
      </c>
      <c r="K480" s="10" t="s">
        <v>2759</v>
      </c>
      <c r="L480" s="10" t="s">
        <v>2767</v>
      </c>
      <c r="M480" s="10">
        <v>-5.9772272539999998</v>
      </c>
      <c r="N480" s="10">
        <v>-35.125922260000003</v>
      </c>
      <c r="O480" s="10" t="s">
        <v>108</v>
      </c>
      <c r="P480" s="10" t="s">
        <v>1241</v>
      </c>
      <c r="Q480" s="10">
        <v>-20.059999999999999</v>
      </c>
      <c r="R480" s="10">
        <v>900.9</v>
      </c>
      <c r="S480" s="10" t="s">
        <v>1305</v>
      </c>
      <c r="T480" s="10" t="s">
        <v>2761</v>
      </c>
      <c r="U480" s="14">
        <v>45839</v>
      </c>
      <c r="V480" s="11"/>
      <c r="W480" s="11"/>
      <c r="X480" s="11" t="s">
        <v>1306</v>
      </c>
      <c r="Y480" s="11"/>
    </row>
    <row r="481" spans="1:25">
      <c r="A481" s="10" t="s">
        <v>2768</v>
      </c>
      <c r="B481" s="11"/>
      <c r="C481" s="10" t="s">
        <v>109</v>
      </c>
      <c r="D481" s="10" t="s">
        <v>1517</v>
      </c>
      <c r="E481" s="10" t="s">
        <v>52</v>
      </c>
      <c r="F481" s="10" t="s">
        <v>1300</v>
      </c>
      <c r="G481" s="10" t="s">
        <v>1251</v>
      </c>
      <c r="H481" s="10" t="s">
        <v>1252</v>
      </c>
      <c r="I481" s="10" t="s">
        <v>2769</v>
      </c>
      <c r="J481" s="10" t="s">
        <v>110</v>
      </c>
      <c r="K481" s="10" t="s">
        <v>2759</v>
      </c>
      <c r="L481" s="10" t="s">
        <v>2770</v>
      </c>
      <c r="M481" s="10">
        <v>-5.9751251600000002</v>
      </c>
      <c r="N481" s="10">
        <v>-35.130726099999997</v>
      </c>
      <c r="O481" s="10" t="s">
        <v>108</v>
      </c>
      <c r="P481" s="10" t="s">
        <v>1241</v>
      </c>
      <c r="Q481" s="10">
        <v>-18.97</v>
      </c>
      <c r="R481" s="10">
        <v>900.9</v>
      </c>
      <c r="S481" s="10" t="s">
        <v>1305</v>
      </c>
      <c r="T481" s="10" t="s">
        <v>2761</v>
      </c>
      <c r="U481" s="14">
        <v>45840</v>
      </c>
      <c r="V481" s="11"/>
      <c r="W481" s="11"/>
      <c r="X481" s="11" t="s">
        <v>1306</v>
      </c>
      <c r="Y481" s="11"/>
    </row>
    <row r="482" spans="1:25">
      <c r="A482" s="10" t="s">
        <v>2771</v>
      </c>
      <c r="B482" s="11"/>
      <c r="C482" s="10" t="s">
        <v>109</v>
      </c>
      <c r="D482" s="10" t="s">
        <v>1517</v>
      </c>
      <c r="E482" s="10" t="s">
        <v>52</v>
      </c>
      <c r="F482" s="10" t="s">
        <v>1300</v>
      </c>
      <c r="G482" s="10" t="s">
        <v>1251</v>
      </c>
      <c r="H482" s="10" t="s">
        <v>1252</v>
      </c>
      <c r="I482" s="10" t="s">
        <v>2772</v>
      </c>
      <c r="J482" s="10" t="s">
        <v>110</v>
      </c>
      <c r="K482" s="10" t="s">
        <v>2759</v>
      </c>
      <c r="L482" s="10" t="s">
        <v>2773</v>
      </c>
      <c r="M482" s="10">
        <v>-5.9748263850000001</v>
      </c>
      <c r="N482" s="10">
        <v>-35.131887499999998</v>
      </c>
      <c r="O482" s="10" t="s">
        <v>108</v>
      </c>
      <c r="P482" s="10" t="s">
        <v>1241</v>
      </c>
      <c r="Q482" s="10">
        <v>-19.41</v>
      </c>
      <c r="R482" s="10">
        <v>900.9</v>
      </c>
      <c r="S482" s="10" t="s">
        <v>1305</v>
      </c>
      <c r="T482" s="10" t="s">
        <v>2761</v>
      </c>
      <c r="U482" s="14">
        <v>45839</v>
      </c>
      <c r="V482" s="11"/>
      <c r="W482" s="11"/>
      <c r="X482" s="11" t="s">
        <v>1306</v>
      </c>
      <c r="Y482" s="11"/>
    </row>
    <row r="483" spans="1:25">
      <c r="A483" s="10" t="s">
        <v>2774</v>
      </c>
      <c r="B483" s="11"/>
      <c r="C483" s="10" t="s">
        <v>109</v>
      </c>
      <c r="D483" s="10" t="s">
        <v>1517</v>
      </c>
      <c r="E483" s="10" t="s">
        <v>52</v>
      </c>
      <c r="F483" s="10" t="s">
        <v>1300</v>
      </c>
      <c r="G483" s="10" t="s">
        <v>1251</v>
      </c>
      <c r="H483" s="10" t="s">
        <v>1252</v>
      </c>
      <c r="I483" s="10" t="s">
        <v>2775</v>
      </c>
      <c r="J483" s="10" t="s">
        <v>110</v>
      </c>
      <c r="K483" s="10" t="s">
        <v>2759</v>
      </c>
      <c r="L483" s="10" t="s">
        <v>2776</v>
      </c>
      <c r="M483" s="10">
        <v>-5.9767404119999998</v>
      </c>
      <c r="N483" s="10">
        <v>-35.1305142</v>
      </c>
      <c r="O483" s="10" t="s">
        <v>108</v>
      </c>
      <c r="P483" s="10" t="s">
        <v>1241</v>
      </c>
      <c r="Q483" s="10">
        <v>-19.850000000000001</v>
      </c>
      <c r="R483" s="10">
        <v>900.9</v>
      </c>
      <c r="S483" s="10" t="s">
        <v>1305</v>
      </c>
      <c r="T483" s="10" t="s">
        <v>2761</v>
      </c>
      <c r="U483" s="14">
        <v>45839</v>
      </c>
      <c r="V483" s="11"/>
      <c r="W483" s="11"/>
      <c r="X483" s="11" t="s">
        <v>1306</v>
      </c>
      <c r="Y483" s="11"/>
    </row>
    <row r="484" spans="1:25">
      <c r="A484" s="10" t="s">
        <v>2777</v>
      </c>
      <c r="B484" s="11"/>
      <c r="C484" s="10" t="s">
        <v>109</v>
      </c>
      <c r="D484" s="10" t="s">
        <v>1517</v>
      </c>
      <c r="E484" s="10" t="s">
        <v>52</v>
      </c>
      <c r="F484" s="10" t="s">
        <v>1300</v>
      </c>
      <c r="G484" s="10" t="s">
        <v>1251</v>
      </c>
      <c r="H484" s="10" t="s">
        <v>1252</v>
      </c>
      <c r="I484" s="10" t="s">
        <v>2778</v>
      </c>
      <c r="J484" s="10" t="s">
        <v>110</v>
      </c>
      <c r="K484" s="10" t="s">
        <v>2759</v>
      </c>
      <c r="L484" s="10" t="s">
        <v>2779</v>
      </c>
      <c r="M484" s="10">
        <v>-5.9771045430000003</v>
      </c>
      <c r="N484" s="10">
        <v>-35.1298745</v>
      </c>
      <c r="O484" s="10" t="s">
        <v>108</v>
      </c>
      <c r="P484" s="10" t="s">
        <v>1241</v>
      </c>
      <c r="Q484" s="10">
        <v>-20.100000000000001</v>
      </c>
      <c r="R484" s="10">
        <v>900.9</v>
      </c>
      <c r="S484" s="10" t="s">
        <v>1305</v>
      </c>
      <c r="T484" s="10" t="s">
        <v>2761</v>
      </c>
      <c r="U484" s="14">
        <v>45839</v>
      </c>
      <c r="V484" s="11"/>
      <c r="W484" s="11"/>
      <c r="X484" s="11" t="s">
        <v>1306</v>
      </c>
      <c r="Y484" s="11"/>
    </row>
    <row r="485" spans="1:25">
      <c r="A485" s="10" t="s">
        <v>2780</v>
      </c>
      <c r="B485" s="11"/>
      <c r="C485" s="10" t="s">
        <v>109</v>
      </c>
      <c r="D485" s="10" t="s">
        <v>1517</v>
      </c>
      <c r="E485" s="10" t="s">
        <v>52</v>
      </c>
      <c r="F485" s="10" t="s">
        <v>1300</v>
      </c>
      <c r="G485" s="10" t="s">
        <v>1251</v>
      </c>
      <c r="H485" s="10" t="s">
        <v>1252</v>
      </c>
      <c r="I485" s="10" t="s">
        <v>2781</v>
      </c>
      <c r="J485" s="10" t="s">
        <v>68</v>
      </c>
      <c r="K485" s="10" t="s">
        <v>2759</v>
      </c>
      <c r="L485" s="10" t="s">
        <v>2782</v>
      </c>
      <c r="M485" s="10">
        <v>-5.9774086530000003</v>
      </c>
      <c r="N485" s="10">
        <v>-35.130140040000001</v>
      </c>
      <c r="O485" s="10" t="s">
        <v>108</v>
      </c>
      <c r="P485" s="10" t="s">
        <v>1241</v>
      </c>
      <c r="Q485" s="10">
        <v>-23.36</v>
      </c>
      <c r="R485" s="10">
        <v>514.79999999999995</v>
      </c>
      <c r="S485" s="10" t="s">
        <v>1305</v>
      </c>
      <c r="T485" s="10" t="s">
        <v>2761</v>
      </c>
      <c r="U485" s="14">
        <v>45839</v>
      </c>
      <c r="V485" s="11"/>
      <c r="W485" s="11"/>
      <c r="X485" s="11" t="s">
        <v>1306</v>
      </c>
      <c r="Y485" s="11"/>
    </row>
    <row r="486" spans="1:25">
      <c r="A486" s="10" t="s">
        <v>2783</v>
      </c>
      <c r="B486" s="11"/>
      <c r="C486" s="10" t="s">
        <v>112</v>
      </c>
      <c r="D486" s="10" t="s">
        <v>1299</v>
      </c>
      <c r="E486" s="10" t="s">
        <v>52</v>
      </c>
      <c r="F486" s="10" t="s">
        <v>1300</v>
      </c>
      <c r="G486" s="10" t="s">
        <v>1495</v>
      </c>
      <c r="H486" s="10" t="s">
        <v>1599</v>
      </c>
      <c r="I486" s="10" t="s">
        <v>2784</v>
      </c>
      <c r="J486" s="10" t="s">
        <v>68</v>
      </c>
      <c r="K486" s="10" t="s">
        <v>2785</v>
      </c>
      <c r="L486" s="10" t="s">
        <v>2786</v>
      </c>
      <c r="M486" s="10">
        <v>-5.8774849859999998</v>
      </c>
      <c r="N486" s="10">
        <v>-35.177825689999999</v>
      </c>
      <c r="O486" s="10" t="s">
        <v>111</v>
      </c>
      <c r="P486" s="10" t="s">
        <v>1241</v>
      </c>
      <c r="Q486" s="10">
        <v>-16.86</v>
      </c>
      <c r="R486" s="10">
        <v>514.79999999999995</v>
      </c>
      <c r="S486" s="10" t="s">
        <v>1305</v>
      </c>
      <c r="T486" s="10"/>
      <c r="U486" s="14">
        <v>45834</v>
      </c>
      <c r="V486" s="11"/>
      <c r="W486" s="11"/>
      <c r="X486" s="11" t="s">
        <v>1306</v>
      </c>
      <c r="Y486" s="11"/>
    </row>
    <row r="487" spans="1:25">
      <c r="A487" s="10" t="s">
        <v>2787</v>
      </c>
      <c r="B487" s="11"/>
      <c r="C487" s="10" t="s">
        <v>112</v>
      </c>
      <c r="D487" s="10" t="s">
        <v>1299</v>
      </c>
      <c r="E487" s="10" t="s">
        <v>52</v>
      </c>
      <c r="F487" s="10" t="s">
        <v>1300</v>
      </c>
      <c r="G487" s="10" t="s">
        <v>1495</v>
      </c>
      <c r="H487" s="10" t="s">
        <v>1599</v>
      </c>
      <c r="I487" s="10" t="s">
        <v>2788</v>
      </c>
      <c r="J487" s="10" t="s">
        <v>68</v>
      </c>
      <c r="K487" s="10" t="s">
        <v>2785</v>
      </c>
      <c r="L487" s="10" t="s">
        <v>2786</v>
      </c>
      <c r="M487" s="10">
        <v>-5.8774849859999998</v>
      </c>
      <c r="N487" s="10">
        <v>-35.177825689999999</v>
      </c>
      <c r="O487" s="10" t="s">
        <v>111</v>
      </c>
      <c r="P487" s="10" t="s">
        <v>1241</v>
      </c>
      <c r="Q487" s="10">
        <v>-18.420000000000002</v>
      </c>
      <c r="R487" s="10">
        <v>514.79999999999995</v>
      </c>
      <c r="S487" s="10" t="s">
        <v>1305</v>
      </c>
      <c r="T487" s="10"/>
      <c r="U487" s="14">
        <v>45834</v>
      </c>
      <c r="V487" s="11"/>
      <c r="W487" s="11"/>
      <c r="X487" s="11" t="s">
        <v>1306</v>
      </c>
      <c r="Y487" s="11"/>
    </row>
    <row r="488" spans="1:25">
      <c r="A488" s="10" t="s">
        <v>2789</v>
      </c>
      <c r="B488" s="11"/>
      <c r="C488" s="10" t="s">
        <v>114</v>
      </c>
      <c r="D488" s="10" t="s">
        <v>1517</v>
      </c>
      <c r="E488" s="10" t="s">
        <v>52</v>
      </c>
      <c r="F488" s="10" t="s">
        <v>1300</v>
      </c>
      <c r="G488" s="10" t="s">
        <v>1308</v>
      </c>
      <c r="H488" s="10" t="s">
        <v>1316</v>
      </c>
      <c r="I488" s="10" t="s">
        <v>2790</v>
      </c>
      <c r="J488" s="10" t="s">
        <v>55</v>
      </c>
      <c r="K488" s="10" t="s">
        <v>2791</v>
      </c>
      <c r="L488" s="10" t="s">
        <v>2792</v>
      </c>
      <c r="M488" s="10">
        <v>-5.9035874000000002</v>
      </c>
      <c r="N488" s="10">
        <v>-35.256911899999999</v>
      </c>
      <c r="O488" s="10" t="s">
        <v>113</v>
      </c>
      <c r="P488" s="10" t="s">
        <v>1241</v>
      </c>
      <c r="Q488" s="10">
        <v>-19.440000000000001</v>
      </c>
      <c r="R488" s="10">
        <v>133.65</v>
      </c>
      <c r="S488" s="10" t="s">
        <v>1319</v>
      </c>
      <c r="T488" s="10" t="s">
        <v>1243</v>
      </c>
      <c r="U488" s="14">
        <v>45817</v>
      </c>
      <c r="V488" s="11"/>
      <c r="W488" s="11"/>
      <c r="X488" s="11" t="s">
        <v>1320</v>
      </c>
      <c r="Y488" s="11"/>
    </row>
    <row r="489" spans="1:25">
      <c r="A489" s="10" t="s">
        <v>2793</v>
      </c>
      <c r="B489" s="11"/>
      <c r="C489" s="10" t="s">
        <v>114</v>
      </c>
      <c r="D489" s="10" t="s">
        <v>1517</v>
      </c>
      <c r="E489" s="10" t="s">
        <v>52</v>
      </c>
      <c r="F489" s="10" t="s">
        <v>1300</v>
      </c>
      <c r="G489" s="10" t="s">
        <v>1308</v>
      </c>
      <c r="H489" s="10" t="s">
        <v>2794</v>
      </c>
      <c r="I489" s="10" t="s">
        <v>2795</v>
      </c>
      <c r="J489" s="10" t="s">
        <v>55</v>
      </c>
      <c r="K489" s="10" t="s">
        <v>1685</v>
      </c>
      <c r="L489" s="10" t="s">
        <v>2796</v>
      </c>
      <c r="M489" s="10">
        <v>-5.9072356109999999</v>
      </c>
      <c r="N489" s="10">
        <v>-35.259497600000003</v>
      </c>
      <c r="O489" s="10" t="s">
        <v>113</v>
      </c>
      <c r="P489" s="10" t="s">
        <v>1241</v>
      </c>
      <c r="Q489" s="10">
        <v>-19.34</v>
      </c>
      <c r="R489" s="10">
        <v>133.65</v>
      </c>
      <c r="S489" s="10" t="s">
        <v>1319</v>
      </c>
      <c r="T489" s="10" t="s">
        <v>1243</v>
      </c>
      <c r="U489" s="14">
        <v>45817</v>
      </c>
      <c r="V489" s="11"/>
      <c r="W489" s="11"/>
      <c r="X489" s="11" t="s">
        <v>1320</v>
      </c>
      <c r="Y489" s="11"/>
    </row>
    <row r="490" spans="1:25">
      <c r="A490" s="10" t="s">
        <v>2797</v>
      </c>
      <c r="B490" s="11"/>
      <c r="C490" s="10" t="s">
        <v>114</v>
      </c>
      <c r="D490" s="10" t="s">
        <v>1517</v>
      </c>
      <c r="E490" s="10" t="s">
        <v>52</v>
      </c>
      <c r="F490" s="10" t="s">
        <v>1300</v>
      </c>
      <c r="G490" s="10" t="s">
        <v>1308</v>
      </c>
      <c r="H490" s="10" t="s">
        <v>1331</v>
      </c>
      <c r="I490" s="10" t="s">
        <v>2798</v>
      </c>
      <c r="J490" s="10" t="s">
        <v>55</v>
      </c>
      <c r="K490" s="10" t="s">
        <v>1685</v>
      </c>
      <c r="L490" s="10" t="s">
        <v>2799</v>
      </c>
      <c r="M490" s="10" t="s">
        <v>2800</v>
      </c>
      <c r="N490" s="10" t="s">
        <v>2801</v>
      </c>
      <c r="O490" s="10" t="s">
        <v>113</v>
      </c>
      <c r="P490" s="10" t="s">
        <v>1241</v>
      </c>
      <c r="Q490" s="10">
        <v>-20.21</v>
      </c>
      <c r="R490" s="10">
        <v>133.65</v>
      </c>
      <c r="S490" s="10" t="s">
        <v>1319</v>
      </c>
      <c r="T490" s="10" t="s">
        <v>1243</v>
      </c>
      <c r="U490" s="14">
        <v>45817</v>
      </c>
      <c r="V490" s="11"/>
      <c r="W490" s="11"/>
      <c r="X490" s="11" t="s">
        <v>1320</v>
      </c>
      <c r="Y490" s="11"/>
    </row>
    <row r="491" spans="1:25">
      <c r="A491" s="10" t="s">
        <v>2802</v>
      </c>
      <c r="B491" s="11"/>
      <c r="C491" s="10" t="s">
        <v>114</v>
      </c>
      <c r="D491" s="10" t="s">
        <v>1517</v>
      </c>
      <c r="E491" s="10" t="s">
        <v>52</v>
      </c>
      <c r="F491" s="10" t="s">
        <v>1300</v>
      </c>
      <c r="G491" s="10" t="s">
        <v>1312</v>
      </c>
      <c r="H491" s="10" t="s">
        <v>1451</v>
      </c>
      <c r="I491" s="10" t="s">
        <v>2803</v>
      </c>
      <c r="J491" s="10" t="s">
        <v>55</v>
      </c>
      <c r="K491" s="10" t="s">
        <v>1685</v>
      </c>
      <c r="L491" s="10" t="s">
        <v>2804</v>
      </c>
      <c r="M491" s="10" t="s">
        <v>2805</v>
      </c>
      <c r="N491" s="10" t="s">
        <v>2806</v>
      </c>
      <c r="O491" s="10" t="s">
        <v>113</v>
      </c>
      <c r="P491" s="10" t="s">
        <v>1241</v>
      </c>
      <c r="Q491" s="10">
        <v>-19.670000000000002</v>
      </c>
      <c r="R491" s="10">
        <v>133.65</v>
      </c>
      <c r="S491" s="10" t="s">
        <v>1319</v>
      </c>
      <c r="T491" s="10" t="s">
        <v>1243</v>
      </c>
      <c r="U491" s="14">
        <v>45817</v>
      </c>
      <c r="V491" s="11"/>
      <c r="W491" s="11"/>
      <c r="X491" s="11" t="s">
        <v>1320</v>
      </c>
      <c r="Y491" s="11"/>
    </row>
    <row r="492" spans="1:25">
      <c r="A492" s="10" t="s">
        <v>2807</v>
      </c>
      <c r="B492" s="11"/>
      <c r="C492" s="10" t="s">
        <v>114</v>
      </c>
      <c r="D492" s="10" t="s">
        <v>1517</v>
      </c>
      <c r="E492" s="10" t="s">
        <v>52</v>
      </c>
      <c r="F492" s="10" t="s">
        <v>1300</v>
      </c>
      <c r="G492" s="10" t="s">
        <v>1312</v>
      </c>
      <c r="H492" s="10" t="s">
        <v>1451</v>
      </c>
      <c r="I492" s="10" t="s">
        <v>2808</v>
      </c>
      <c r="J492" s="10" t="s">
        <v>55</v>
      </c>
      <c r="K492" s="10" t="s">
        <v>1685</v>
      </c>
      <c r="L492" s="10" t="s">
        <v>2809</v>
      </c>
      <c r="M492" s="10">
        <v>-5.9151807999999999</v>
      </c>
      <c r="N492" s="10">
        <v>-35.260393399999998</v>
      </c>
      <c r="O492" s="10" t="s">
        <v>113</v>
      </c>
      <c r="P492" s="10" t="s">
        <v>1241</v>
      </c>
      <c r="Q492" s="10">
        <v>-18.510000000000002</v>
      </c>
      <c r="R492" s="10">
        <v>133.65</v>
      </c>
      <c r="S492" s="10" t="s">
        <v>1319</v>
      </c>
      <c r="T492" s="10" t="s">
        <v>1243</v>
      </c>
      <c r="U492" s="14">
        <v>45817</v>
      </c>
      <c r="V492" s="11"/>
      <c r="W492" s="11"/>
      <c r="X492" s="11" t="s">
        <v>1320</v>
      </c>
      <c r="Y492" s="11"/>
    </row>
    <row r="493" spans="1:25">
      <c r="A493" s="10" t="s">
        <v>2810</v>
      </c>
      <c r="B493" s="11"/>
      <c r="C493" s="10" t="s">
        <v>114</v>
      </c>
      <c r="D493" s="10" t="s">
        <v>1517</v>
      </c>
      <c r="E493" s="10" t="s">
        <v>52</v>
      </c>
      <c r="F493" s="10" t="s">
        <v>1300</v>
      </c>
      <c r="G493" s="10" t="s">
        <v>1312</v>
      </c>
      <c r="H493" s="10" t="s">
        <v>1316</v>
      </c>
      <c r="I493" s="10" t="s">
        <v>2811</v>
      </c>
      <c r="J493" s="10" t="s">
        <v>55</v>
      </c>
      <c r="K493" s="10" t="s">
        <v>1685</v>
      </c>
      <c r="L493" s="10" t="s">
        <v>2812</v>
      </c>
      <c r="M493" s="10">
        <v>-5.9162909419999998</v>
      </c>
      <c r="N493" s="10">
        <v>-35.262013019999998</v>
      </c>
      <c r="O493" s="10" t="s">
        <v>113</v>
      </c>
      <c r="P493" s="10" t="s">
        <v>1241</v>
      </c>
      <c r="Q493" s="10">
        <v>-18.68</v>
      </c>
      <c r="R493" s="10">
        <v>133.65</v>
      </c>
      <c r="S493" s="10" t="s">
        <v>1319</v>
      </c>
      <c r="T493" s="10" t="s">
        <v>1243</v>
      </c>
      <c r="U493" s="14">
        <v>45817</v>
      </c>
      <c r="V493" s="11"/>
      <c r="W493" s="11"/>
      <c r="X493" s="11" t="s">
        <v>1320</v>
      </c>
      <c r="Y493" s="11"/>
    </row>
    <row r="494" spans="1:25">
      <c r="A494" s="10" t="s">
        <v>2813</v>
      </c>
      <c r="B494" s="11"/>
      <c r="C494" s="10" t="s">
        <v>114</v>
      </c>
      <c r="D494" s="10" t="s">
        <v>1517</v>
      </c>
      <c r="E494" s="10" t="s">
        <v>52</v>
      </c>
      <c r="F494" s="10" t="s">
        <v>1300</v>
      </c>
      <c r="G494" s="10" t="s">
        <v>1312</v>
      </c>
      <c r="H494" s="10" t="s">
        <v>1316</v>
      </c>
      <c r="I494" s="10" t="s">
        <v>2814</v>
      </c>
      <c r="J494" s="10" t="s">
        <v>55</v>
      </c>
      <c r="K494" s="10" t="s">
        <v>2812</v>
      </c>
      <c r="L494" s="10" t="s">
        <v>2815</v>
      </c>
      <c r="M494" s="10" t="s">
        <v>2816</v>
      </c>
      <c r="N494" s="10" t="s">
        <v>2817</v>
      </c>
      <c r="O494" s="10" t="s">
        <v>113</v>
      </c>
      <c r="P494" s="10" t="s">
        <v>1241</v>
      </c>
      <c r="Q494" s="10">
        <v>-19.149999999999999</v>
      </c>
      <c r="R494" s="10">
        <v>133.65</v>
      </c>
      <c r="S494" s="10" t="s">
        <v>1319</v>
      </c>
      <c r="T494" s="10" t="s">
        <v>1243</v>
      </c>
      <c r="U494" s="14">
        <v>45818</v>
      </c>
      <c r="V494" s="11"/>
      <c r="W494" s="11"/>
      <c r="X494" s="11" t="s">
        <v>1320</v>
      </c>
      <c r="Y494" s="11"/>
    </row>
    <row r="495" spans="1:25">
      <c r="A495" s="10" t="s">
        <v>2818</v>
      </c>
      <c r="B495" s="11"/>
      <c r="C495" s="10" t="s">
        <v>114</v>
      </c>
      <c r="D495" s="10" t="s">
        <v>1517</v>
      </c>
      <c r="E495" s="10" t="s">
        <v>52</v>
      </c>
      <c r="F495" s="10" t="s">
        <v>1300</v>
      </c>
      <c r="G495" s="10" t="s">
        <v>1312</v>
      </c>
      <c r="H495" s="10" t="s">
        <v>1280</v>
      </c>
      <c r="I495" s="10" t="s">
        <v>2819</v>
      </c>
      <c r="J495" s="10" t="s">
        <v>55</v>
      </c>
      <c r="K495" s="10" t="s">
        <v>1685</v>
      </c>
      <c r="L495" s="10" t="s">
        <v>2820</v>
      </c>
      <c r="M495" s="10" t="s">
        <v>2821</v>
      </c>
      <c r="N495" s="10" t="s">
        <v>2822</v>
      </c>
      <c r="O495" s="10" t="s">
        <v>113</v>
      </c>
      <c r="P495" s="10" t="s">
        <v>1241</v>
      </c>
      <c r="Q495" s="10">
        <v>-19.3</v>
      </c>
      <c r="R495" s="10">
        <v>133.65</v>
      </c>
      <c r="S495" s="10" t="s">
        <v>1319</v>
      </c>
      <c r="T495" s="10" t="s">
        <v>1243</v>
      </c>
      <c r="U495" s="14">
        <v>45818</v>
      </c>
      <c r="V495" s="11"/>
      <c r="W495" s="11"/>
      <c r="X495" s="11" t="s">
        <v>1320</v>
      </c>
      <c r="Y495" s="11"/>
    </row>
    <row r="496" spans="1:25">
      <c r="A496" s="10" t="s">
        <v>2823</v>
      </c>
      <c r="B496" s="11"/>
      <c r="C496" s="10" t="s">
        <v>114</v>
      </c>
      <c r="D496" s="10" t="s">
        <v>1517</v>
      </c>
      <c r="E496" s="10" t="s">
        <v>52</v>
      </c>
      <c r="F496" s="10" t="s">
        <v>1300</v>
      </c>
      <c r="G496" s="10" t="s">
        <v>1312</v>
      </c>
      <c r="H496" s="10" t="s">
        <v>1321</v>
      </c>
      <c r="I496" s="10" t="s">
        <v>2824</v>
      </c>
      <c r="J496" s="10" t="s">
        <v>55</v>
      </c>
      <c r="K496" s="10" t="s">
        <v>1685</v>
      </c>
      <c r="L496" s="10" t="s">
        <v>2825</v>
      </c>
      <c r="M496" s="10">
        <v>-5.9189043000000003</v>
      </c>
      <c r="N496" s="10">
        <v>-35.261150100000002</v>
      </c>
      <c r="O496" s="10" t="s">
        <v>113</v>
      </c>
      <c r="P496" s="10" t="s">
        <v>1241</v>
      </c>
      <c r="Q496" s="10">
        <v>-19.18</v>
      </c>
      <c r="R496" s="10">
        <v>133.65</v>
      </c>
      <c r="S496" s="10" t="s">
        <v>1319</v>
      </c>
      <c r="T496" s="10" t="s">
        <v>1243</v>
      </c>
      <c r="U496" s="14">
        <v>45819</v>
      </c>
      <c r="V496" s="11"/>
      <c r="W496" s="11"/>
      <c r="X496" s="11" t="s">
        <v>1320</v>
      </c>
      <c r="Y496" s="11"/>
    </row>
    <row r="497" spans="1:25">
      <c r="A497" s="10" t="s">
        <v>2826</v>
      </c>
      <c r="B497" s="11"/>
      <c r="C497" s="10" t="s">
        <v>114</v>
      </c>
      <c r="D497" s="10" t="s">
        <v>1517</v>
      </c>
      <c r="E497" s="10" t="s">
        <v>52</v>
      </c>
      <c r="F497" s="10" t="s">
        <v>1300</v>
      </c>
      <c r="G497" s="10" t="s">
        <v>1312</v>
      </c>
      <c r="H497" s="10" t="s">
        <v>1377</v>
      </c>
      <c r="I497" s="10" t="s">
        <v>2827</v>
      </c>
      <c r="J497" s="10" t="s">
        <v>55</v>
      </c>
      <c r="K497" s="10" t="s">
        <v>1685</v>
      </c>
      <c r="L497" s="10" t="s">
        <v>2828</v>
      </c>
      <c r="M497" s="10" t="s">
        <v>2829</v>
      </c>
      <c r="N497" s="10" t="s">
        <v>2830</v>
      </c>
      <c r="O497" s="10" t="s">
        <v>113</v>
      </c>
      <c r="P497" s="10" t="s">
        <v>1241</v>
      </c>
      <c r="Q497" s="10">
        <v>-18.46</v>
      </c>
      <c r="R497" s="10">
        <v>133.65</v>
      </c>
      <c r="S497" s="10" t="s">
        <v>1319</v>
      </c>
      <c r="T497" s="10" t="s">
        <v>1243</v>
      </c>
      <c r="U497" s="14">
        <v>45818</v>
      </c>
      <c r="V497" s="11"/>
      <c r="W497" s="11"/>
      <c r="X497" s="11" t="s">
        <v>1320</v>
      </c>
      <c r="Y497" s="11"/>
    </row>
    <row r="498" spans="1:25">
      <c r="A498" s="10" t="s">
        <v>2831</v>
      </c>
      <c r="B498" s="11"/>
      <c r="C498" s="10" t="s">
        <v>114</v>
      </c>
      <c r="D498" s="10" t="s">
        <v>1517</v>
      </c>
      <c r="E498" s="10" t="s">
        <v>52</v>
      </c>
      <c r="F498" s="10" t="s">
        <v>1300</v>
      </c>
      <c r="G498" s="10" t="s">
        <v>1312</v>
      </c>
      <c r="H498" s="10" t="s">
        <v>1377</v>
      </c>
      <c r="I498" s="10" t="s">
        <v>2832</v>
      </c>
      <c r="J498" s="10" t="s">
        <v>55</v>
      </c>
      <c r="K498" s="10" t="s">
        <v>1685</v>
      </c>
      <c r="L498" s="10" t="s">
        <v>2833</v>
      </c>
      <c r="M498" s="10" t="s">
        <v>2834</v>
      </c>
      <c r="N498" s="10" t="s">
        <v>2835</v>
      </c>
      <c r="O498" s="10" t="s">
        <v>113</v>
      </c>
      <c r="P498" s="10" t="s">
        <v>1241</v>
      </c>
      <c r="Q498" s="10">
        <v>-18.149999999999999</v>
      </c>
      <c r="R498" s="10">
        <v>133.65</v>
      </c>
      <c r="S498" s="10" t="s">
        <v>1319</v>
      </c>
      <c r="T498" s="10" t="s">
        <v>1243</v>
      </c>
      <c r="U498" s="14">
        <v>45818</v>
      </c>
      <c r="V498" s="11"/>
      <c r="W498" s="11"/>
      <c r="X498" s="11" t="s">
        <v>1320</v>
      </c>
      <c r="Y498" s="11"/>
    </row>
    <row r="499" spans="1:25">
      <c r="A499" s="10" t="s">
        <v>2836</v>
      </c>
      <c r="B499" s="11"/>
      <c r="C499" s="10" t="s">
        <v>114</v>
      </c>
      <c r="D499" s="10" t="s">
        <v>1517</v>
      </c>
      <c r="E499" s="10" t="s">
        <v>52</v>
      </c>
      <c r="F499" s="10" t="s">
        <v>1300</v>
      </c>
      <c r="G499" s="10" t="s">
        <v>1236</v>
      </c>
      <c r="H499" s="10" t="s">
        <v>1309</v>
      </c>
      <c r="I499" s="10" t="s">
        <v>2837</v>
      </c>
      <c r="J499" s="10" t="s">
        <v>55</v>
      </c>
      <c r="K499" s="10" t="s">
        <v>2838</v>
      </c>
      <c r="L499" s="10" t="s">
        <v>2839</v>
      </c>
      <c r="M499" s="10" t="s">
        <v>2840</v>
      </c>
      <c r="N499" s="10" t="s">
        <v>2841</v>
      </c>
      <c r="O499" s="10" t="s">
        <v>113</v>
      </c>
      <c r="P499" s="10" t="s">
        <v>1241</v>
      </c>
      <c r="Q499" s="10">
        <v>-19.04</v>
      </c>
      <c r="R499" s="10">
        <v>133.65</v>
      </c>
      <c r="S499" s="10" t="s">
        <v>1319</v>
      </c>
      <c r="T499" s="10" t="s">
        <v>1243</v>
      </c>
      <c r="U499" s="14">
        <v>45819</v>
      </c>
      <c r="V499" s="11"/>
      <c r="W499" s="11"/>
      <c r="X499" s="11" t="s">
        <v>1320</v>
      </c>
      <c r="Y499" s="11"/>
    </row>
    <row r="500" spans="1:25">
      <c r="A500" s="10" t="s">
        <v>2842</v>
      </c>
      <c r="B500" s="11"/>
      <c r="C500" s="10" t="s">
        <v>114</v>
      </c>
      <c r="D500" s="10" t="s">
        <v>1517</v>
      </c>
      <c r="E500" s="10" t="s">
        <v>52</v>
      </c>
      <c r="F500" s="10" t="s">
        <v>1300</v>
      </c>
      <c r="G500" s="10" t="s">
        <v>1236</v>
      </c>
      <c r="H500" s="10" t="s">
        <v>1237</v>
      </c>
      <c r="I500" s="10" t="s">
        <v>2843</v>
      </c>
      <c r="J500" s="10" t="s">
        <v>55</v>
      </c>
      <c r="K500" s="10" t="s">
        <v>1685</v>
      </c>
      <c r="L500" s="10" t="s">
        <v>2844</v>
      </c>
      <c r="M500" s="10">
        <v>-5.9189758000000001</v>
      </c>
      <c r="N500" s="10">
        <v>-35.261690000000002</v>
      </c>
      <c r="O500" s="10" t="s">
        <v>113</v>
      </c>
      <c r="P500" s="10" t="s">
        <v>1241</v>
      </c>
      <c r="Q500" s="10">
        <v>-18.97</v>
      </c>
      <c r="R500" s="10">
        <v>133.65</v>
      </c>
      <c r="S500" s="10" t="s">
        <v>1319</v>
      </c>
      <c r="T500" s="10" t="s">
        <v>1243</v>
      </c>
      <c r="U500" s="14">
        <v>45819</v>
      </c>
      <c r="V500" s="11"/>
      <c r="W500" s="11"/>
      <c r="X500" s="11" t="s">
        <v>1320</v>
      </c>
      <c r="Y500" s="11"/>
    </row>
    <row r="501" spans="1:25">
      <c r="A501" s="10" t="s">
        <v>2845</v>
      </c>
      <c r="B501" s="11"/>
      <c r="C501" s="10" t="s">
        <v>114</v>
      </c>
      <c r="D501" s="10" t="s">
        <v>1517</v>
      </c>
      <c r="E501" s="10" t="s">
        <v>52</v>
      </c>
      <c r="F501" s="10" t="s">
        <v>1300</v>
      </c>
      <c r="G501" s="10" t="s">
        <v>1236</v>
      </c>
      <c r="H501" s="10" t="s">
        <v>1575</v>
      </c>
      <c r="I501" s="10" t="s">
        <v>2846</v>
      </c>
      <c r="J501" s="10" t="s">
        <v>55</v>
      </c>
      <c r="K501" s="10" t="s">
        <v>2838</v>
      </c>
      <c r="L501" s="10" t="s">
        <v>2847</v>
      </c>
      <c r="M501" s="10">
        <v>-5.9226378000000004</v>
      </c>
      <c r="N501" s="10">
        <v>-35.261533300000004</v>
      </c>
      <c r="O501" s="10" t="s">
        <v>113</v>
      </c>
      <c r="P501" s="10" t="s">
        <v>1241</v>
      </c>
      <c r="Q501" s="10">
        <v>-19.690000000000001</v>
      </c>
      <c r="R501" s="10">
        <v>133.65</v>
      </c>
      <c r="S501" s="10" t="s">
        <v>1319</v>
      </c>
      <c r="T501" s="10" t="s">
        <v>1243</v>
      </c>
      <c r="U501" s="14">
        <v>45818</v>
      </c>
      <c r="V501" s="11"/>
      <c r="W501" s="11"/>
      <c r="X501" s="11" t="s">
        <v>1320</v>
      </c>
      <c r="Y501" s="11"/>
    </row>
    <row r="502" spans="1:25">
      <c r="A502" s="10" t="s">
        <v>2848</v>
      </c>
      <c r="B502" s="11"/>
      <c r="C502" s="10" t="s">
        <v>114</v>
      </c>
      <c r="D502" s="10" t="s">
        <v>1517</v>
      </c>
      <c r="E502" s="10" t="s">
        <v>52</v>
      </c>
      <c r="F502" s="10" t="s">
        <v>1300</v>
      </c>
      <c r="G502" s="10" t="s">
        <v>1236</v>
      </c>
      <c r="H502" s="10" t="s">
        <v>1575</v>
      </c>
      <c r="I502" s="10" t="s">
        <v>2849</v>
      </c>
      <c r="J502" s="10" t="s">
        <v>55</v>
      </c>
      <c r="K502" s="10" t="s">
        <v>2838</v>
      </c>
      <c r="L502" s="10" t="s">
        <v>2847</v>
      </c>
      <c r="M502" s="10">
        <v>-5.9236133000000004</v>
      </c>
      <c r="N502" s="10">
        <v>-35.261951199999999</v>
      </c>
      <c r="O502" s="10" t="s">
        <v>113</v>
      </c>
      <c r="P502" s="10" t="s">
        <v>1241</v>
      </c>
      <c r="Q502" s="10">
        <v>-19.010000000000002</v>
      </c>
      <c r="R502" s="10">
        <v>133.65</v>
      </c>
      <c r="S502" s="10" t="s">
        <v>1319</v>
      </c>
      <c r="T502" s="10" t="s">
        <v>1243</v>
      </c>
      <c r="U502" s="14">
        <v>45818</v>
      </c>
      <c r="V502" s="11"/>
      <c r="W502" s="11"/>
      <c r="X502" s="11" t="s">
        <v>1320</v>
      </c>
      <c r="Y502" s="11"/>
    </row>
    <row r="503" spans="1:25">
      <c r="A503" s="10" t="s">
        <v>2850</v>
      </c>
      <c r="B503" s="11"/>
      <c r="C503" s="10" t="s">
        <v>114</v>
      </c>
      <c r="D503" s="10" t="s">
        <v>1517</v>
      </c>
      <c r="E503" s="10" t="s">
        <v>52</v>
      </c>
      <c r="F503" s="10" t="s">
        <v>1300</v>
      </c>
      <c r="G503" s="10" t="s">
        <v>1236</v>
      </c>
      <c r="H503" s="10" t="s">
        <v>1413</v>
      </c>
      <c r="I503" s="10" t="s">
        <v>2851</v>
      </c>
      <c r="J503" s="10" t="s">
        <v>55</v>
      </c>
      <c r="K503" s="10" t="s">
        <v>2838</v>
      </c>
      <c r="L503" s="10" t="s">
        <v>2852</v>
      </c>
      <c r="M503" s="10" t="s">
        <v>2853</v>
      </c>
      <c r="N503" s="10" t="s">
        <v>2854</v>
      </c>
      <c r="O503" s="10" t="s">
        <v>113</v>
      </c>
      <c r="P503" s="10" t="s">
        <v>1241</v>
      </c>
      <c r="Q503" s="10">
        <v>-19.57</v>
      </c>
      <c r="R503" s="10">
        <v>133.65</v>
      </c>
      <c r="S503" s="10" t="s">
        <v>1319</v>
      </c>
      <c r="T503" s="10" t="s">
        <v>1243</v>
      </c>
      <c r="U503" s="14">
        <v>45818</v>
      </c>
      <c r="V503" s="11"/>
      <c r="W503" s="11"/>
      <c r="X503" s="11" t="s">
        <v>1320</v>
      </c>
      <c r="Y503" s="11"/>
    </row>
    <row r="504" spans="1:25">
      <c r="A504" s="10" t="s">
        <v>2855</v>
      </c>
      <c r="B504" s="11"/>
      <c r="C504" s="10" t="s">
        <v>114</v>
      </c>
      <c r="D504" s="10" t="s">
        <v>1517</v>
      </c>
      <c r="E504" s="10" t="s">
        <v>52</v>
      </c>
      <c r="F504" s="10" t="s">
        <v>1300</v>
      </c>
      <c r="G504" s="10" t="s">
        <v>1236</v>
      </c>
      <c r="H504" s="10" t="s">
        <v>1331</v>
      </c>
      <c r="I504" s="10" t="s">
        <v>2856</v>
      </c>
      <c r="J504" s="10" t="s">
        <v>55</v>
      </c>
      <c r="K504" s="10" t="s">
        <v>1685</v>
      </c>
      <c r="L504" s="10" t="s">
        <v>2857</v>
      </c>
      <c r="M504" s="10" t="s">
        <v>2858</v>
      </c>
      <c r="N504" s="10" t="s">
        <v>2859</v>
      </c>
      <c r="O504" s="10" t="s">
        <v>113</v>
      </c>
      <c r="P504" s="10" t="s">
        <v>1241</v>
      </c>
      <c r="Q504" s="10">
        <v>-17.91</v>
      </c>
      <c r="R504" s="10">
        <v>133.65</v>
      </c>
      <c r="S504" s="10" t="s">
        <v>1319</v>
      </c>
      <c r="T504" s="10" t="s">
        <v>1243</v>
      </c>
      <c r="U504" s="14">
        <v>45818</v>
      </c>
      <c r="V504" s="11"/>
      <c r="W504" s="11"/>
      <c r="X504" s="11" t="s">
        <v>1320</v>
      </c>
      <c r="Y504" s="11"/>
    </row>
    <row r="505" spans="1:25">
      <c r="A505" s="10" t="s">
        <v>2860</v>
      </c>
      <c r="B505" s="11"/>
      <c r="C505" s="10" t="s">
        <v>114</v>
      </c>
      <c r="D505" s="10" t="s">
        <v>1517</v>
      </c>
      <c r="E505" s="10" t="s">
        <v>52</v>
      </c>
      <c r="F505" s="10" t="s">
        <v>1300</v>
      </c>
      <c r="G505" s="10" t="s">
        <v>1236</v>
      </c>
      <c r="H505" s="10" t="s">
        <v>1335</v>
      </c>
      <c r="I505" s="10" t="s">
        <v>2861</v>
      </c>
      <c r="J505" s="10" t="s">
        <v>55</v>
      </c>
      <c r="K505" s="10" t="s">
        <v>2838</v>
      </c>
      <c r="L505" s="10" t="s">
        <v>2862</v>
      </c>
      <c r="M505" s="10">
        <v>-5.9231889000000004</v>
      </c>
      <c r="N505" s="10">
        <v>-35.261962199999999</v>
      </c>
      <c r="O505" s="10" t="s">
        <v>113</v>
      </c>
      <c r="P505" s="10" t="s">
        <v>1241</v>
      </c>
      <c r="Q505" s="10">
        <v>-18.52</v>
      </c>
      <c r="R505" s="10">
        <v>133.65</v>
      </c>
      <c r="S505" s="10" t="s">
        <v>1319</v>
      </c>
      <c r="T505" s="10" t="s">
        <v>1243</v>
      </c>
      <c r="U505" s="14">
        <v>45818</v>
      </c>
      <c r="V505" s="11"/>
      <c r="W505" s="11"/>
      <c r="X505" s="11" t="s">
        <v>1320</v>
      </c>
      <c r="Y505" s="11"/>
    </row>
    <row r="506" spans="1:25">
      <c r="A506" s="10" t="s">
        <v>2863</v>
      </c>
      <c r="B506" s="11"/>
      <c r="C506" s="10" t="s">
        <v>114</v>
      </c>
      <c r="D506" s="10" t="s">
        <v>1517</v>
      </c>
      <c r="E506" s="10" t="s">
        <v>52</v>
      </c>
      <c r="F506" s="10" t="s">
        <v>1300</v>
      </c>
      <c r="G506" s="10" t="s">
        <v>1236</v>
      </c>
      <c r="H506" s="10" t="s">
        <v>1335</v>
      </c>
      <c r="I506" s="10" t="s">
        <v>2864</v>
      </c>
      <c r="J506" s="10" t="s">
        <v>55</v>
      </c>
      <c r="K506" s="10" t="s">
        <v>2838</v>
      </c>
      <c r="L506" s="10" t="s">
        <v>2865</v>
      </c>
      <c r="M506" s="10" t="s">
        <v>2866</v>
      </c>
      <c r="N506" s="10" t="s">
        <v>2867</v>
      </c>
      <c r="O506" s="10" t="s">
        <v>113</v>
      </c>
      <c r="P506" s="10" t="s">
        <v>1241</v>
      </c>
      <c r="Q506" s="10">
        <v>-18.5</v>
      </c>
      <c r="R506" s="10">
        <v>133.65</v>
      </c>
      <c r="S506" s="10" t="s">
        <v>1319</v>
      </c>
      <c r="T506" s="10" t="s">
        <v>1243</v>
      </c>
      <c r="U506" s="14">
        <v>45818</v>
      </c>
      <c r="V506" s="11"/>
      <c r="W506" s="11"/>
      <c r="X506" s="11" t="s">
        <v>1320</v>
      </c>
      <c r="Y506" s="11"/>
    </row>
    <row r="507" spans="1:25">
      <c r="A507" s="10" t="s">
        <v>2868</v>
      </c>
      <c r="B507" s="11"/>
      <c r="C507" s="10" t="s">
        <v>114</v>
      </c>
      <c r="D507" s="10" t="s">
        <v>1517</v>
      </c>
      <c r="E507" s="10" t="s">
        <v>52</v>
      </c>
      <c r="F507" s="10" t="s">
        <v>1300</v>
      </c>
      <c r="G507" s="10" t="s">
        <v>1236</v>
      </c>
      <c r="H507" s="10" t="s">
        <v>1377</v>
      </c>
      <c r="I507" s="10" t="s">
        <v>2869</v>
      </c>
      <c r="J507" s="10" t="s">
        <v>55</v>
      </c>
      <c r="K507" s="10" t="s">
        <v>2838</v>
      </c>
      <c r="L507" s="10" t="s">
        <v>2844</v>
      </c>
      <c r="M507" s="10" t="s">
        <v>2870</v>
      </c>
      <c r="N507" s="10" t="s">
        <v>2871</v>
      </c>
      <c r="O507" s="10" t="s">
        <v>113</v>
      </c>
      <c r="P507" s="10" t="s">
        <v>1241</v>
      </c>
      <c r="Q507" s="10">
        <v>-18.41</v>
      </c>
      <c r="R507" s="10">
        <v>133.65</v>
      </c>
      <c r="S507" s="10" t="s">
        <v>1319</v>
      </c>
      <c r="T507" s="10" t="s">
        <v>1243</v>
      </c>
      <c r="U507" s="14">
        <v>45818</v>
      </c>
      <c r="V507" s="11"/>
      <c r="W507" s="11"/>
      <c r="X507" s="11" t="s">
        <v>1320</v>
      </c>
      <c r="Y507" s="11"/>
    </row>
    <row r="508" spans="1:25">
      <c r="A508" s="10" t="s">
        <v>2872</v>
      </c>
      <c r="B508" s="11"/>
      <c r="C508" s="10" t="s">
        <v>114</v>
      </c>
      <c r="D508" s="10" t="s">
        <v>1517</v>
      </c>
      <c r="E508" s="10" t="s">
        <v>52</v>
      </c>
      <c r="F508" s="10" t="s">
        <v>1300</v>
      </c>
      <c r="G508" s="10" t="s">
        <v>1236</v>
      </c>
      <c r="H508" s="10" t="s">
        <v>1343</v>
      </c>
      <c r="I508" s="10" t="s">
        <v>2873</v>
      </c>
      <c r="J508" s="10" t="s">
        <v>55</v>
      </c>
      <c r="K508" s="10" t="s">
        <v>1685</v>
      </c>
      <c r="L508" s="10" t="s">
        <v>2874</v>
      </c>
      <c r="M508" s="10" t="s">
        <v>2875</v>
      </c>
      <c r="N508" s="10" t="s">
        <v>2876</v>
      </c>
      <c r="O508" s="10" t="s">
        <v>113</v>
      </c>
      <c r="P508" s="10" t="s">
        <v>1241</v>
      </c>
      <c r="Q508" s="10">
        <v>-19.29</v>
      </c>
      <c r="R508" s="10">
        <v>133.65</v>
      </c>
      <c r="S508" s="10" t="s">
        <v>1319</v>
      </c>
      <c r="T508" s="10" t="s">
        <v>1243</v>
      </c>
      <c r="U508" s="14">
        <v>45819</v>
      </c>
      <c r="V508" s="11"/>
      <c r="W508" s="11"/>
      <c r="X508" s="11" t="s">
        <v>1320</v>
      </c>
      <c r="Y508" s="11"/>
    </row>
    <row r="509" spans="1:25">
      <c r="A509" s="10" t="s">
        <v>2877</v>
      </c>
      <c r="B509" s="11"/>
      <c r="C509" s="10" t="s">
        <v>114</v>
      </c>
      <c r="D509" s="10" t="s">
        <v>1517</v>
      </c>
      <c r="E509" s="10" t="s">
        <v>52</v>
      </c>
      <c r="F509" s="10" t="s">
        <v>1300</v>
      </c>
      <c r="G509" s="10" t="s">
        <v>1236</v>
      </c>
      <c r="H509" s="10" t="s">
        <v>1343</v>
      </c>
      <c r="I509" s="10" t="s">
        <v>2878</v>
      </c>
      <c r="J509" s="10" t="s">
        <v>55</v>
      </c>
      <c r="K509" s="10" t="s">
        <v>2838</v>
      </c>
      <c r="L509" s="10" t="s">
        <v>2879</v>
      </c>
      <c r="M509" s="10" t="s">
        <v>2880</v>
      </c>
      <c r="N509" s="10" t="s">
        <v>2881</v>
      </c>
      <c r="O509" s="10" t="s">
        <v>113</v>
      </c>
      <c r="P509" s="10" t="s">
        <v>1241</v>
      </c>
      <c r="Q509" s="10">
        <v>-18.760000000000002</v>
      </c>
      <c r="R509" s="10">
        <v>133.65</v>
      </c>
      <c r="S509" s="10"/>
      <c r="T509" s="10" t="s">
        <v>1243</v>
      </c>
      <c r="U509" s="14">
        <v>45819</v>
      </c>
      <c r="V509" s="11"/>
      <c r="W509" s="11"/>
      <c r="X509" s="11"/>
      <c r="Y509" s="11"/>
    </row>
    <row r="510" spans="1:25">
      <c r="A510" s="10" t="s">
        <v>2882</v>
      </c>
      <c r="B510" s="11"/>
      <c r="C510" s="10" t="s">
        <v>114</v>
      </c>
      <c r="D510" s="10" t="s">
        <v>1517</v>
      </c>
      <c r="E510" s="10" t="s">
        <v>52</v>
      </c>
      <c r="F510" s="10" t="s">
        <v>1300</v>
      </c>
      <c r="G510" s="10" t="s">
        <v>1236</v>
      </c>
      <c r="H510" s="10" t="s">
        <v>1301</v>
      </c>
      <c r="I510" s="10" t="s">
        <v>2883</v>
      </c>
      <c r="J510" s="10" t="s">
        <v>55</v>
      </c>
      <c r="K510" s="10" t="s">
        <v>2838</v>
      </c>
      <c r="L510" s="10" t="s">
        <v>2884</v>
      </c>
      <c r="M510" s="10" t="s">
        <v>2885</v>
      </c>
      <c r="N510" s="10" t="s">
        <v>2886</v>
      </c>
      <c r="O510" s="10" t="s">
        <v>113</v>
      </c>
      <c r="P510" s="10" t="s">
        <v>1241</v>
      </c>
      <c r="Q510" s="10">
        <v>-19.190000000000001</v>
      </c>
      <c r="R510" s="10">
        <v>133.65</v>
      </c>
      <c r="S510" s="10" t="s">
        <v>1319</v>
      </c>
      <c r="T510" s="10" t="s">
        <v>1243</v>
      </c>
      <c r="U510" s="14">
        <v>45819</v>
      </c>
      <c r="V510" s="11"/>
      <c r="W510" s="11"/>
      <c r="X510" s="11" t="s">
        <v>1320</v>
      </c>
      <c r="Y510" s="11"/>
    </row>
    <row r="511" spans="1:25">
      <c r="A511" s="10" t="s">
        <v>2887</v>
      </c>
      <c r="B511" s="11"/>
      <c r="C511" s="10" t="s">
        <v>114</v>
      </c>
      <c r="D511" s="10" t="s">
        <v>1517</v>
      </c>
      <c r="E511" s="10" t="s">
        <v>52</v>
      </c>
      <c r="F511" s="10" t="s">
        <v>1300</v>
      </c>
      <c r="G511" s="10" t="s">
        <v>1236</v>
      </c>
      <c r="H511" s="10" t="s">
        <v>1301</v>
      </c>
      <c r="I511" s="10" t="s">
        <v>2888</v>
      </c>
      <c r="J511" s="10" t="s">
        <v>55</v>
      </c>
      <c r="K511" s="10" t="s">
        <v>2838</v>
      </c>
      <c r="L511" s="10" t="s">
        <v>2889</v>
      </c>
      <c r="M511" s="10" t="s">
        <v>2890</v>
      </c>
      <c r="N511" s="10" t="s">
        <v>2891</v>
      </c>
      <c r="O511" s="10" t="s">
        <v>113</v>
      </c>
      <c r="P511" s="10" t="s">
        <v>1241</v>
      </c>
      <c r="Q511" s="10">
        <v>-19.760000000000002</v>
      </c>
      <c r="R511" s="10">
        <v>133.65</v>
      </c>
      <c r="S511" s="10" t="s">
        <v>1319</v>
      </c>
      <c r="T511" s="10" t="s">
        <v>1243</v>
      </c>
      <c r="U511" s="14">
        <v>45819</v>
      </c>
      <c r="V511" s="11"/>
      <c r="W511" s="11"/>
      <c r="X511" s="11" t="s">
        <v>1320</v>
      </c>
      <c r="Y511" s="11"/>
    </row>
    <row r="512" spans="1:25">
      <c r="A512" s="10" t="s">
        <v>2892</v>
      </c>
      <c r="B512" s="11"/>
      <c r="C512" s="10" t="s">
        <v>114</v>
      </c>
      <c r="D512" s="10" t="s">
        <v>1517</v>
      </c>
      <c r="E512" s="10" t="s">
        <v>52</v>
      </c>
      <c r="F512" s="10" t="s">
        <v>1300</v>
      </c>
      <c r="G512" s="10" t="s">
        <v>1236</v>
      </c>
      <c r="H512" s="10" t="s">
        <v>1252</v>
      </c>
      <c r="I512" s="10" t="s">
        <v>2893</v>
      </c>
      <c r="J512" s="10" t="s">
        <v>55</v>
      </c>
      <c r="K512" s="10" t="s">
        <v>2838</v>
      </c>
      <c r="L512" s="10" t="s">
        <v>2894</v>
      </c>
      <c r="M512" s="10">
        <v>-5.9269942999999996</v>
      </c>
      <c r="N512" s="10">
        <v>-35.2602099</v>
      </c>
      <c r="O512" s="10" t="s">
        <v>113</v>
      </c>
      <c r="P512" s="10" t="s">
        <v>1241</v>
      </c>
      <c r="Q512" s="10">
        <v>-19.68</v>
      </c>
      <c r="R512" s="10">
        <v>133.65</v>
      </c>
      <c r="S512" s="10" t="s">
        <v>1319</v>
      </c>
      <c r="T512" s="10" t="s">
        <v>1243</v>
      </c>
      <c r="U512" s="14">
        <v>45819</v>
      </c>
      <c r="V512" s="11"/>
      <c r="W512" s="11"/>
      <c r="X512" s="11" t="s">
        <v>1320</v>
      </c>
      <c r="Y512" s="11"/>
    </row>
    <row r="513" spans="1:25">
      <c r="A513" s="10" t="s">
        <v>2895</v>
      </c>
      <c r="B513" s="11"/>
      <c r="C513" s="10" t="s">
        <v>114</v>
      </c>
      <c r="D513" s="10" t="s">
        <v>1517</v>
      </c>
      <c r="E513" s="10" t="s">
        <v>52</v>
      </c>
      <c r="F513" s="10" t="s">
        <v>1300</v>
      </c>
      <c r="G513" s="10" t="s">
        <v>1236</v>
      </c>
      <c r="H513" s="10" t="s">
        <v>1301</v>
      </c>
      <c r="I513" s="10" t="s">
        <v>2896</v>
      </c>
      <c r="J513" s="10" t="s">
        <v>55</v>
      </c>
      <c r="K513" s="10" t="s">
        <v>2838</v>
      </c>
      <c r="L513" s="10" t="s">
        <v>2879</v>
      </c>
      <c r="M513" s="10" t="s">
        <v>2897</v>
      </c>
      <c r="N513" s="10" t="s">
        <v>2898</v>
      </c>
      <c r="O513" s="10" t="s">
        <v>113</v>
      </c>
      <c r="P513" s="10" t="s">
        <v>1241</v>
      </c>
      <c r="Q513" s="10">
        <v>-19.02</v>
      </c>
      <c r="R513" s="10">
        <v>133.65</v>
      </c>
      <c r="S513" s="10" t="s">
        <v>1319</v>
      </c>
      <c r="T513" s="10" t="s">
        <v>1243</v>
      </c>
      <c r="U513" s="14">
        <v>45819</v>
      </c>
      <c r="V513" s="11"/>
      <c r="W513" s="11"/>
      <c r="X513" s="11" t="s">
        <v>1320</v>
      </c>
      <c r="Y513" s="11"/>
    </row>
    <row r="514" spans="1:25">
      <c r="A514" s="10" t="s">
        <v>2899</v>
      </c>
      <c r="B514" s="11"/>
      <c r="C514" s="10" t="s">
        <v>114</v>
      </c>
      <c r="D514" s="10" t="s">
        <v>1517</v>
      </c>
      <c r="E514" s="10" t="s">
        <v>52</v>
      </c>
      <c r="F514" s="10" t="s">
        <v>1300</v>
      </c>
      <c r="G514" s="10" t="s">
        <v>1391</v>
      </c>
      <c r="H514" s="10" t="s">
        <v>1355</v>
      </c>
      <c r="I514" s="10" t="s">
        <v>2900</v>
      </c>
      <c r="J514" s="10" t="s">
        <v>55</v>
      </c>
      <c r="K514" s="10" t="s">
        <v>2838</v>
      </c>
      <c r="L514" s="10" t="s">
        <v>2901</v>
      </c>
      <c r="M514" s="10" t="s">
        <v>2902</v>
      </c>
      <c r="N514" s="10" t="s">
        <v>2903</v>
      </c>
      <c r="O514" s="10" t="s">
        <v>113</v>
      </c>
      <c r="P514" s="10" t="s">
        <v>1241</v>
      </c>
      <c r="Q514" s="10">
        <v>-18.72</v>
      </c>
      <c r="R514" s="10">
        <v>133.65</v>
      </c>
      <c r="S514" s="10" t="s">
        <v>1319</v>
      </c>
      <c r="T514" s="10" t="s">
        <v>1243</v>
      </c>
      <c r="U514" s="14">
        <v>45819</v>
      </c>
      <c r="V514" s="11"/>
      <c r="W514" s="11"/>
      <c r="X514" s="11" t="s">
        <v>1320</v>
      </c>
      <c r="Y514" s="11"/>
    </row>
    <row r="515" spans="1:25">
      <c r="A515" s="10" t="s">
        <v>2904</v>
      </c>
      <c r="B515" s="11"/>
      <c r="C515" s="10" t="s">
        <v>114</v>
      </c>
      <c r="D515" s="10" t="s">
        <v>1517</v>
      </c>
      <c r="E515" s="10" t="s">
        <v>52</v>
      </c>
      <c r="F515" s="10" t="s">
        <v>1300</v>
      </c>
      <c r="G515" s="10" t="s">
        <v>1391</v>
      </c>
      <c r="H515" s="10" t="s">
        <v>1359</v>
      </c>
      <c r="I515" s="10" t="s">
        <v>2905</v>
      </c>
      <c r="J515" s="10" t="s">
        <v>55</v>
      </c>
      <c r="K515" s="10" t="s">
        <v>2838</v>
      </c>
      <c r="L515" s="10" t="s">
        <v>2901</v>
      </c>
      <c r="M515" s="10" t="s">
        <v>2906</v>
      </c>
      <c r="N515" s="10" t="s">
        <v>2907</v>
      </c>
      <c r="O515" s="10" t="s">
        <v>113</v>
      </c>
      <c r="P515" s="10" t="s">
        <v>1241</v>
      </c>
      <c r="Q515" s="10">
        <v>-19.350000000000001</v>
      </c>
      <c r="R515" s="10">
        <v>133.65</v>
      </c>
      <c r="S515" s="10" t="s">
        <v>1319</v>
      </c>
      <c r="T515" s="10" t="s">
        <v>1243</v>
      </c>
      <c r="U515" s="14">
        <v>45818</v>
      </c>
      <c r="V515" s="11"/>
      <c r="W515" s="11"/>
      <c r="X515" s="11" t="s">
        <v>1320</v>
      </c>
      <c r="Y515" s="11"/>
    </row>
    <row r="516" spans="1:25">
      <c r="A516" s="10" t="s">
        <v>2908</v>
      </c>
      <c r="B516" s="11"/>
      <c r="C516" s="10" t="s">
        <v>114</v>
      </c>
      <c r="D516" s="10" t="s">
        <v>1517</v>
      </c>
      <c r="E516" s="10" t="s">
        <v>52</v>
      </c>
      <c r="F516" s="10" t="s">
        <v>1300</v>
      </c>
      <c r="G516" s="10" t="s">
        <v>1391</v>
      </c>
      <c r="H516" s="10" t="s">
        <v>1359</v>
      </c>
      <c r="I516" s="10" t="s">
        <v>2909</v>
      </c>
      <c r="J516" s="10" t="s">
        <v>55</v>
      </c>
      <c r="K516" s="10" t="s">
        <v>2838</v>
      </c>
      <c r="L516" s="10" t="s">
        <v>2879</v>
      </c>
      <c r="M516" s="10" t="s">
        <v>2910</v>
      </c>
      <c r="N516" s="10" t="s">
        <v>2911</v>
      </c>
      <c r="O516" s="10" t="s">
        <v>113</v>
      </c>
      <c r="P516" s="10" t="s">
        <v>1241</v>
      </c>
      <c r="Q516" s="10">
        <v>-19.829999999999998</v>
      </c>
      <c r="R516" s="10">
        <v>133.65</v>
      </c>
      <c r="S516" s="10" t="s">
        <v>1319</v>
      </c>
      <c r="T516" s="10" t="s">
        <v>1243</v>
      </c>
      <c r="U516" s="14">
        <v>45818</v>
      </c>
      <c r="V516" s="11"/>
      <c r="W516" s="11"/>
      <c r="X516" s="11" t="s">
        <v>1320</v>
      </c>
      <c r="Y516" s="11"/>
    </row>
    <row r="517" spans="1:25">
      <c r="A517" s="10" t="s">
        <v>2912</v>
      </c>
      <c r="B517" s="11"/>
      <c r="C517" s="10" t="s">
        <v>114</v>
      </c>
      <c r="D517" s="10" t="s">
        <v>1517</v>
      </c>
      <c r="E517" s="10" t="s">
        <v>52</v>
      </c>
      <c r="F517" s="10" t="s">
        <v>1300</v>
      </c>
      <c r="G517" s="10" t="s">
        <v>1391</v>
      </c>
      <c r="H517" s="10" t="s">
        <v>1451</v>
      </c>
      <c r="I517" s="10" t="s">
        <v>2913</v>
      </c>
      <c r="J517" s="10" t="s">
        <v>55</v>
      </c>
      <c r="K517" s="10" t="s">
        <v>1685</v>
      </c>
      <c r="L517" s="10" t="s">
        <v>2874</v>
      </c>
      <c r="M517" s="10" t="s">
        <v>2914</v>
      </c>
      <c r="N517" s="10" t="s">
        <v>2915</v>
      </c>
      <c r="O517" s="10" t="s">
        <v>113</v>
      </c>
      <c r="P517" s="10" t="s">
        <v>1324</v>
      </c>
      <c r="Q517" s="10" t="s">
        <v>1668</v>
      </c>
      <c r="R517" s="10">
        <v>0</v>
      </c>
      <c r="S517" s="10" t="s">
        <v>1916</v>
      </c>
      <c r="T517" s="10" t="s">
        <v>1326</v>
      </c>
      <c r="U517" s="14">
        <v>45819</v>
      </c>
      <c r="V517" s="11"/>
      <c r="W517" s="11"/>
      <c r="X517" s="10" t="s">
        <v>1916</v>
      </c>
      <c r="Y517" s="10"/>
    </row>
    <row r="518" spans="1:25">
      <c r="A518" s="10" t="s">
        <v>2916</v>
      </c>
      <c r="B518" s="11"/>
      <c r="C518" s="10" t="s">
        <v>114</v>
      </c>
      <c r="D518" s="10" t="s">
        <v>1517</v>
      </c>
      <c r="E518" s="10" t="s">
        <v>52</v>
      </c>
      <c r="F518" s="10" t="s">
        <v>1300</v>
      </c>
      <c r="G518" s="10" t="s">
        <v>1391</v>
      </c>
      <c r="H518" s="10" t="s">
        <v>1455</v>
      </c>
      <c r="I518" s="10" t="s">
        <v>2917</v>
      </c>
      <c r="J518" s="10" t="s">
        <v>55</v>
      </c>
      <c r="K518" s="10" t="s">
        <v>2838</v>
      </c>
      <c r="L518" s="10" t="s">
        <v>2918</v>
      </c>
      <c r="M518" s="10" t="s">
        <v>2919</v>
      </c>
      <c r="N518" s="10" t="s">
        <v>2920</v>
      </c>
      <c r="O518" s="10" t="s">
        <v>113</v>
      </c>
      <c r="P518" s="10" t="s">
        <v>1241</v>
      </c>
      <c r="Q518" s="10">
        <v>-18.82</v>
      </c>
      <c r="R518" s="10">
        <v>133.65</v>
      </c>
      <c r="S518" s="10" t="s">
        <v>1319</v>
      </c>
      <c r="T518" s="10" t="s">
        <v>1243</v>
      </c>
      <c r="U518" s="14">
        <v>45819</v>
      </c>
      <c r="V518" s="11"/>
      <c r="W518" s="11"/>
      <c r="X518" s="11" t="s">
        <v>1320</v>
      </c>
      <c r="Y518" s="11"/>
    </row>
    <row r="519" spans="1:25">
      <c r="A519" s="10" t="s">
        <v>2921</v>
      </c>
      <c r="B519" s="11"/>
      <c r="C519" s="10" t="s">
        <v>114</v>
      </c>
      <c r="D519" s="10" t="s">
        <v>1517</v>
      </c>
      <c r="E519" s="10" t="s">
        <v>52</v>
      </c>
      <c r="F519" s="10" t="s">
        <v>1300</v>
      </c>
      <c r="G519" s="10" t="s">
        <v>1391</v>
      </c>
      <c r="H519" s="10" t="s">
        <v>1455</v>
      </c>
      <c r="I519" s="10" t="s">
        <v>2922</v>
      </c>
      <c r="J519" s="10" t="s">
        <v>55</v>
      </c>
      <c r="K519" s="10" t="s">
        <v>2838</v>
      </c>
      <c r="L519" s="10" t="s">
        <v>2923</v>
      </c>
      <c r="M519" s="10" t="s">
        <v>2924</v>
      </c>
      <c r="N519" s="10" t="s">
        <v>2925</v>
      </c>
      <c r="O519" s="10" t="s">
        <v>113</v>
      </c>
      <c r="P519" s="10" t="s">
        <v>1241</v>
      </c>
      <c r="Q519" s="10">
        <v>-19.97</v>
      </c>
      <c r="R519" s="10">
        <v>133.65</v>
      </c>
      <c r="S519" s="10" t="s">
        <v>1319</v>
      </c>
      <c r="T519" s="10" t="s">
        <v>1243</v>
      </c>
      <c r="U519" s="14">
        <v>45819</v>
      </c>
      <c r="V519" s="11"/>
      <c r="W519" s="11"/>
      <c r="X519" s="11" t="s">
        <v>1320</v>
      </c>
      <c r="Y519" s="11"/>
    </row>
    <row r="520" spans="1:25">
      <c r="A520" s="10" t="s">
        <v>2926</v>
      </c>
      <c r="B520" s="11"/>
      <c r="C520" s="10" t="s">
        <v>114</v>
      </c>
      <c r="D520" s="10" t="s">
        <v>1517</v>
      </c>
      <c r="E520" s="10" t="s">
        <v>52</v>
      </c>
      <c r="F520" s="10" t="s">
        <v>1300</v>
      </c>
      <c r="G520" s="10" t="s">
        <v>1391</v>
      </c>
      <c r="H520" s="10" t="s">
        <v>1616</v>
      </c>
      <c r="I520" s="10" t="s">
        <v>2927</v>
      </c>
      <c r="J520" s="10" t="s">
        <v>55</v>
      </c>
      <c r="K520" s="10" t="s">
        <v>2838</v>
      </c>
      <c r="L520" s="10" t="s">
        <v>2928</v>
      </c>
      <c r="M520" s="10">
        <v>-5.9286586999999997</v>
      </c>
      <c r="N520" s="10">
        <v>-35.261549799999997</v>
      </c>
      <c r="O520" s="10" t="s">
        <v>113</v>
      </c>
      <c r="P520" s="10" t="s">
        <v>1241</v>
      </c>
      <c r="Q520" s="10">
        <v>-18.91</v>
      </c>
      <c r="R520" s="10">
        <v>133.65</v>
      </c>
      <c r="S520" s="10" t="s">
        <v>1319</v>
      </c>
      <c r="T520" s="10" t="s">
        <v>1243</v>
      </c>
      <c r="U520" s="14">
        <v>45819</v>
      </c>
      <c r="V520" s="11"/>
      <c r="W520" s="11"/>
      <c r="X520" s="11" t="s">
        <v>1320</v>
      </c>
      <c r="Y520" s="11"/>
    </row>
    <row r="521" spans="1:25">
      <c r="A521" s="10" t="s">
        <v>2929</v>
      </c>
      <c r="B521" s="11"/>
      <c r="C521" s="10" t="s">
        <v>114</v>
      </c>
      <c r="D521" s="10" t="s">
        <v>1517</v>
      </c>
      <c r="E521" s="10" t="s">
        <v>52</v>
      </c>
      <c r="F521" s="10" t="s">
        <v>1300</v>
      </c>
      <c r="G521" s="10" t="s">
        <v>1391</v>
      </c>
      <c r="H521" s="10" t="s">
        <v>1280</v>
      </c>
      <c r="I521" s="10" t="s">
        <v>2930</v>
      </c>
      <c r="J521" s="10" t="s">
        <v>55</v>
      </c>
      <c r="K521" s="10" t="s">
        <v>2838</v>
      </c>
      <c r="L521" s="10" t="s">
        <v>2931</v>
      </c>
      <c r="M521" s="10" t="s">
        <v>2932</v>
      </c>
      <c r="N521" s="10" t="s">
        <v>2933</v>
      </c>
      <c r="O521" s="10" t="s">
        <v>113</v>
      </c>
      <c r="P521" s="10" t="s">
        <v>1241</v>
      </c>
      <c r="Q521" s="10">
        <v>-19.28</v>
      </c>
      <c r="R521" s="10">
        <v>133.65</v>
      </c>
      <c r="S521" s="10" t="s">
        <v>1319</v>
      </c>
      <c r="T521" s="10" t="s">
        <v>1243</v>
      </c>
      <c r="U521" s="14">
        <v>45819</v>
      </c>
      <c r="V521" s="11"/>
      <c r="W521" s="11"/>
      <c r="X521" s="11" t="s">
        <v>1320</v>
      </c>
      <c r="Y521" s="11"/>
    </row>
    <row r="522" spans="1:25">
      <c r="A522" s="10" t="s">
        <v>2934</v>
      </c>
      <c r="B522" s="11"/>
      <c r="C522" s="10" t="s">
        <v>114</v>
      </c>
      <c r="D522" s="10" t="s">
        <v>1517</v>
      </c>
      <c r="E522" s="10" t="s">
        <v>52</v>
      </c>
      <c r="F522" s="10" t="s">
        <v>1300</v>
      </c>
      <c r="G522" s="10" t="s">
        <v>1391</v>
      </c>
      <c r="H522" s="10" t="s">
        <v>2794</v>
      </c>
      <c r="I522" s="10" t="s">
        <v>2935</v>
      </c>
      <c r="J522" s="10" t="s">
        <v>55</v>
      </c>
      <c r="K522" s="10" t="s">
        <v>2838</v>
      </c>
      <c r="L522" s="10" t="s">
        <v>2931</v>
      </c>
      <c r="M522" s="10" t="s">
        <v>2936</v>
      </c>
      <c r="N522" s="10" t="s">
        <v>2937</v>
      </c>
      <c r="O522" s="10" t="s">
        <v>113</v>
      </c>
      <c r="P522" s="10" t="s">
        <v>1241</v>
      </c>
      <c r="Q522" s="10">
        <v>-18.28</v>
      </c>
      <c r="R522" s="10">
        <v>133.65</v>
      </c>
      <c r="S522" s="10" t="s">
        <v>1319</v>
      </c>
      <c r="T522" s="10" t="s">
        <v>1243</v>
      </c>
      <c r="U522" s="14">
        <v>45819</v>
      </c>
      <c r="V522" s="11"/>
      <c r="W522" s="11"/>
      <c r="X522" s="11" t="s">
        <v>1320</v>
      </c>
      <c r="Y522" s="11"/>
    </row>
    <row r="523" spans="1:25">
      <c r="A523" s="10" t="s">
        <v>2938</v>
      </c>
      <c r="B523" s="11"/>
      <c r="C523" s="10" t="s">
        <v>114</v>
      </c>
      <c r="D523" s="10" t="s">
        <v>1517</v>
      </c>
      <c r="E523" s="10" t="s">
        <v>52</v>
      </c>
      <c r="F523" s="10" t="s">
        <v>1300</v>
      </c>
      <c r="G523" s="10" t="s">
        <v>1391</v>
      </c>
      <c r="H523" s="10" t="s">
        <v>1557</v>
      </c>
      <c r="I523" s="10" t="s">
        <v>2939</v>
      </c>
      <c r="J523" s="10" t="s">
        <v>55</v>
      </c>
      <c r="K523" s="10" t="s">
        <v>2838</v>
      </c>
      <c r="L523" s="10" t="s">
        <v>2928</v>
      </c>
      <c r="M523" s="10">
        <v>-5.9303869999999996</v>
      </c>
      <c r="N523" s="10">
        <v>-35.261918199999997</v>
      </c>
      <c r="O523" s="10" t="s">
        <v>113</v>
      </c>
      <c r="P523" s="10" t="s">
        <v>1241</v>
      </c>
      <c r="Q523" s="10">
        <v>-19.36</v>
      </c>
      <c r="R523" s="10">
        <v>133.65</v>
      </c>
      <c r="S523" s="10" t="s">
        <v>1319</v>
      </c>
      <c r="T523" s="10" t="s">
        <v>1243</v>
      </c>
      <c r="U523" s="14">
        <v>45820</v>
      </c>
      <c r="V523" s="11"/>
      <c r="W523" s="11"/>
      <c r="X523" s="11" t="s">
        <v>1320</v>
      </c>
      <c r="Y523" s="11"/>
    </row>
    <row r="524" spans="1:25">
      <c r="A524" s="10" t="s">
        <v>2940</v>
      </c>
      <c r="B524" s="11"/>
      <c r="C524" s="10" t="s">
        <v>114</v>
      </c>
      <c r="D524" s="10" t="s">
        <v>1517</v>
      </c>
      <c r="E524" s="10" t="s">
        <v>52</v>
      </c>
      <c r="F524" s="10" t="s">
        <v>1300</v>
      </c>
      <c r="G524" s="10" t="s">
        <v>1391</v>
      </c>
      <c r="H524" s="10" t="s">
        <v>1321</v>
      </c>
      <c r="I524" s="10" t="s">
        <v>2941</v>
      </c>
      <c r="J524" s="10" t="s">
        <v>55</v>
      </c>
      <c r="K524" s="10" t="s">
        <v>2838</v>
      </c>
      <c r="L524" s="10" t="s">
        <v>2942</v>
      </c>
      <c r="M524" s="10" t="s">
        <v>2943</v>
      </c>
      <c r="N524" s="10" t="s">
        <v>2944</v>
      </c>
      <c r="O524" s="10" t="s">
        <v>113</v>
      </c>
      <c r="P524" s="10" t="s">
        <v>1241</v>
      </c>
      <c r="Q524" s="10">
        <v>-19.36</v>
      </c>
      <c r="R524" s="10">
        <v>133.65</v>
      </c>
      <c r="S524" s="10" t="s">
        <v>1319</v>
      </c>
      <c r="T524" s="10" t="s">
        <v>1243</v>
      </c>
      <c r="U524" s="14">
        <v>45820</v>
      </c>
      <c r="V524" s="11"/>
      <c r="W524" s="11"/>
      <c r="X524" s="11" t="s">
        <v>1320</v>
      </c>
      <c r="Y524" s="11"/>
    </row>
    <row r="525" spans="1:25">
      <c r="A525" s="10" t="s">
        <v>2945</v>
      </c>
      <c r="B525" s="11"/>
      <c r="C525" s="10" t="s">
        <v>114</v>
      </c>
      <c r="D525" s="10" t="s">
        <v>1517</v>
      </c>
      <c r="E525" s="10" t="s">
        <v>52</v>
      </c>
      <c r="F525" s="10" t="s">
        <v>1300</v>
      </c>
      <c r="G525" s="10" t="s">
        <v>1391</v>
      </c>
      <c r="H525" s="10" t="s">
        <v>1321</v>
      </c>
      <c r="I525" s="10" t="s">
        <v>2946</v>
      </c>
      <c r="J525" s="10" t="s">
        <v>55</v>
      </c>
      <c r="K525" s="10" t="s">
        <v>2838</v>
      </c>
      <c r="L525" s="10" t="s">
        <v>2942</v>
      </c>
      <c r="M525" s="10" t="s">
        <v>2947</v>
      </c>
      <c r="N525" s="10" t="s">
        <v>2948</v>
      </c>
      <c r="O525" s="10" t="s">
        <v>113</v>
      </c>
      <c r="P525" s="10" t="s">
        <v>1241</v>
      </c>
      <c r="Q525" s="10">
        <v>-19.18</v>
      </c>
      <c r="R525" s="10">
        <v>133.65</v>
      </c>
      <c r="S525" s="10" t="s">
        <v>1319</v>
      </c>
      <c r="T525" s="10" t="s">
        <v>1243</v>
      </c>
      <c r="U525" s="14">
        <v>45820</v>
      </c>
      <c r="V525" s="11"/>
      <c r="W525" s="11"/>
      <c r="X525" s="11" t="s">
        <v>1320</v>
      </c>
      <c r="Y525" s="11"/>
    </row>
    <row r="526" spans="1:25">
      <c r="A526" s="10" t="s">
        <v>2949</v>
      </c>
      <c r="B526" s="11"/>
      <c r="C526" s="10" t="s">
        <v>114</v>
      </c>
      <c r="D526" s="10" t="s">
        <v>1517</v>
      </c>
      <c r="E526" s="10" t="s">
        <v>52</v>
      </c>
      <c r="F526" s="10" t="s">
        <v>1300</v>
      </c>
      <c r="G526" s="10" t="s">
        <v>1391</v>
      </c>
      <c r="H526" s="10" t="s">
        <v>1331</v>
      </c>
      <c r="I526" s="10" t="s">
        <v>2950</v>
      </c>
      <c r="J526" s="10" t="s">
        <v>55</v>
      </c>
      <c r="K526" s="10" t="s">
        <v>2838</v>
      </c>
      <c r="L526" s="10" t="s">
        <v>2951</v>
      </c>
      <c r="M526" s="10" t="s">
        <v>2952</v>
      </c>
      <c r="N526" s="10" t="s">
        <v>2953</v>
      </c>
      <c r="O526" s="10" t="s">
        <v>113</v>
      </c>
      <c r="P526" s="10" t="s">
        <v>1241</v>
      </c>
      <c r="Q526" s="10">
        <v>-18.28</v>
      </c>
      <c r="R526" s="10">
        <v>133.65</v>
      </c>
      <c r="S526" s="10" t="s">
        <v>1319</v>
      </c>
      <c r="T526" s="10" t="s">
        <v>1243</v>
      </c>
      <c r="U526" s="14">
        <v>45819</v>
      </c>
      <c r="V526" s="11"/>
      <c r="W526" s="11"/>
      <c r="X526" s="11" t="s">
        <v>1320</v>
      </c>
      <c r="Y526" s="11"/>
    </row>
    <row r="527" spans="1:25">
      <c r="A527" s="10" t="s">
        <v>2954</v>
      </c>
      <c r="B527" s="11"/>
      <c r="C527" s="10" t="s">
        <v>114</v>
      </c>
      <c r="D527" s="10" t="s">
        <v>1517</v>
      </c>
      <c r="E527" s="10" t="s">
        <v>52</v>
      </c>
      <c r="F527" s="10" t="s">
        <v>1300</v>
      </c>
      <c r="G527" s="10" t="s">
        <v>1391</v>
      </c>
      <c r="H527" s="10" t="s">
        <v>1331</v>
      </c>
      <c r="I527" s="10" t="s">
        <v>2955</v>
      </c>
      <c r="J527" s="10" t="s">
        <v>55</v>
      </c>
      <c r="K527" s="10" t="s">
        <v>2956</v>
      </c>
      <c r="L527" s="10" t="s">
        <v>2956</v>
      </c>
      <c r="M527" s="10" t="s">
        <v>2957</v>
      </c>
      <c r="N527" s="10" t="s">
        <v>2958</v>
      </c>
      <c r="O527" s="10" t="s">
        <v>113</v>
      </c>
      <c r="P527" s="10" t="s">
        <v>1324</v>
      </c>
      <c r="Q527" s="10" t="s">
        <v>1581</v>
      </c>
      <c r="R527" s="10">
        <v>0</v>
      </c>
      <c r="S527" s="10" t="s">
        <v>1916</v>
      </c>
      <c r="T527" s="10" t="s">
        <v>1326</v>
      </c>
      <c r="U527" s="14">
        <v>45820</v>
      </c>
      <c r="V527" s="11"/>
      <c r="W527" s="11"/>
      <c r="X527" s="10" t="s">
        <v>1916</v>
      </c>
      <c r="Y527" s="10"/>
    </row>
    <row r="528" spans="1:25">
      <c r="A528" s="10" t="s">
        <v>2959</v>
      </c>
      <c r="B528" s="11"/>
      <c r="C528" s="10" t="s">
        <v>114</v>
      </c>
      <c r="D528" s="10" t="s">
        <v>1517</v>
      </c>
      <c r="E528" s="10" t="s">
        <v>52</v>
      </c>
      <c r="F528" s="10" t="s">
        <v>1300</v>
      </c>
      <c r="G528" s="10" t="s">
        <v>1391</v>
      </c>
      <c r="H528" s="10" t="s">
        <v>1335</v>
      </c>
      <c r="I528" s="10" t="s">
        <v>2960</v>
      </c>
      <c r="J528" s="10" t="s">
        <v>55</v>
      </c>
      <c r="K528" s="10" t="s">
        <v>2838</v>
      </c>
      <c r="L528" s="10" t="s">
        <v>2961</v>
      </c>
      <c r="M528" s="10" t="s">
        <v>2962</v>
      </c>
      <c r="N528" s="10" t="s">
        <v>2963</v>
      </c>
      <c r="O528" s="10" t="s">
        <v>113</v>
      </c>
      <c r="P528" s="10" t="s">
        <v>1241</v>
      </c>
      <c r="Q528" s="10">
        <v>-18.54</v>
      </c>
      <c r="R528" s="10">
        <v>133.65</v>
      </c>
      <c r="S528" s="10" t="s">
        <v>1319</v>
      </c>
      <c r="T528" s="10" t="s">
        <v>1243</v>
      </c>
      <c r="U528" s="14">
        <v>45820</v>
      </c>
      <c r="V528" s="11"/>
      <c r="W528" s="11"/>
      <c r="X528" s="11" t="s">
        <v>1320</v>
      </c>
      <c r="Y528" s="11"/>
    </row>
    <row r="529" spans="1:25">
      <c r="A529" s="10" t="s">
        <v>2964</v>
      </c>
      <c r="B529" s="11"/>
      <c r="C529" s="10" t="s">
        <v>114</v>
      </c>
      <c r="D529" s="10" t="s">
        <v>1517</v>
      </c>
      <c r="E529" s="10" t="s">
        <v>52</v>
      </c>
      <c r="F529" s="10" t="s">
        <v>1300</v>
      </c>
      <c r="G529" s="10" t="s">
        <v>1391</v>
      </c>
      <c r="H529" s="10" t="s">
        <v>1335</v>
      </c>
      <c r="I529" s="10" t="s">
        <v>2965</v>
      </c>
      <c r="J529" s="10" t="s">
        <v>55</v>
      </c>
      <c r="K529" s="10" t="s">
        <v>2838</v>
      </c>
      <c r="L529" s="10" t="s">
        <v>2966</v>
      </c>
      <c r="M529" s="10" t="s">
        <v>2967</v>
      </c>
      <c r="N529" s="10" t="s">
        <v>2968</v>
      </c>
      <c r="O529" s="10" t="s">
        <v>113</v>
      </c>
      <c r="P529" s="10" t="s">
        <v>1241</v>
      </c>
      <c r="Q529" s="10">
        <v>-19.2</v>
      </c>
      <c r="R529" s="10">
        <v>133.65</v>
      </c>
      <c r="S529" s="10" t="s">
        <v>1319</v>
      </c>
      <c r="T529" s="10" t="s">
        <v>1243</v>
      </c>
      <c r="U529" s="14">
        <v>45820</v>
      </c>
      <c r="V529" s="11"/>
      <c r="W529" s="11"/>
      <c r="X529" s="11" t="s">
        <v>1320</v>
      </c>
      <c r="Y529" s="11"/>
    </row>
    <row r="530" spans="1:25">
      <c r="A530" s="10" t="s">
        <v>2969</v>
      </c>
      <c r="B530" s="11"/>
      <c r="C530" s="10" t="s">
        <v>114</v>
      </c>
      <c r="D530" s="10" t="s">
        <v>1517</v>
      </c>
      <c r="E530" s="10" t="s">
        <v>52</v>
      </c>
      <c r="F530" s="10" t="s">
        <v>1300</v>
      </c>
      <c r="G530" s="10" t="s">
        <v>1391</v>
      </c>
      <c r="H530" s="10" t="s">
        <v>1377</v>
      </c>
      <c r="I530" s="10" t="s">
        <v>2970</v>
      </c>
      <c r="J530" s="10" t="s">
        <v>55</v>
      </c>
      <c r="K530" s="10" t="s">
        <v>2838</v>
      </c>
      <c r="L530" s="10" t="s">
        <v>2971</v>
      </c>
      <c r="M530" s="10" t="s">
        <v>2972</v>
      </c>
      <c r="N530" s="10" t="s">
        <v>2973</v>
      </c>
      <c r="O530" s="10" t="s">
        <v>113</v>
      </c>
      <c r="P530" s="10" t="s">
        <v>1241</v>
      </c>
      <c r="Q530" s="10">
        <v>-18.899999999999999</v>
      </c>
      <c r="R530" s="10">
        <v>133.65</v>
      </c>
      <c r="S530" s="10" t="s">
        <v>1319</v>
      </c>
      <c r="T530" s="10" t="s">
        <v>1243</v>
      </c>
      <c r="U530" s="14">
        <v>45820</v>
      </c>
      <c r="V530" s="11"/>
      <c r="W530" s="11"/>
      <c r="X530" s="11" t="s">
        <v>1320</v>
      </c>
      <c r="Y530" s="11"/>
    </row>
    <row r="531" spans="1:25">
      <c r="A531" s="10" t="s">
        <v>2974</v>
      </c>
      <c r="B531" s="11"/>
      <c r="C531" s="10" t="s">
        <v>114</v>
      </c>
      <c r="D531" s="10" t="s">
        <v>1517</v>
      </c>
      <c r="E531" s="10" t="s">
        <v>52</v>
      </c>
      <c r="F531" s="10" t="s">
        <v>1300</v>
      </c>
      <c r="G531" s="10" t="s">
        <v>1391</v>
      </c>
      <c r="H531" s="10" t="s">
        <v>1377</v>
      </c>
      <c r="I531" s="10" t="s">
        <v>2975</v>
      </c>
      <c r="J531" s="10" t="s">
        <v>55</v>
      </c>
      <c r="K531" s="10" t="s">
        <v>2838</v>
      </c>
      <c r="L531" s="10" t="s">
        <v>2976</v>
      </c>
      <c r="M531" s="10" t="s">
        <v>2977</v>
      </c>
      <c r="N531" s="10" t="s">
        <v>2978</v>
      </c>
      <c r="O531" s="10" t="s">
        <v>113</v>
      </c>
      <c r="P531" s="10" t="s">
        <v>1241</v>
      </c>
      <c r="Q531" s="10">
        <v>-18.79</v>
      </c>
      <c r="R531" s="10">
        <v>133.65</v>
      </c>
      <c r="S531" s="10" t="s">
        <v>1319</v>
      </c>
      <c r="T531" s="10" t="s">
        <v>1243</v>
      </c>
      <c r="U531" s="14">
        <v>45820</v>
      </c>
      <c r="V531" s="11"/>
      <c r="W531" s="11"/>
      <c r="X531" s="11" t="s">
        <v>1320</v>
      </c>
      <c r="Y531" s="11"/>
    </row>
    <row r="532" spans="1:25">
      <c r="A532" s="10" t="s">
        <v>2979</v>
      </c>
      <c r="B532" s="11"/>
      <c r="C532" s="10" t="s">
        <v>114</v>
      </c>
      <c r="D532" s="10" t="s">
        <v>1517</v>
      </c>
      <c r="E532" s="10" t="s">
        <v>52</v>
      </c>
      <c r="F532" s="10" t="s">
        <v>1300</v>
      </c>
      <c r="G532" s="10" t="s">
        <v>1391</v>
      </c>
      <c r="H532" s="10" t="s">
        <v>1649</v>
      </c>
      <c r="I532" s="10" t="s">
        <v>2980</v>
      </c>
      <c r="J532" s="10" t="s">
        <v>55</v>
      </c>
      <c r="K532" s="10" t="s">
        <v>2838</v>
      </c>
      <c r="L532" s="10" t="s">
        <v>2981</v>
      </c>
      <c r="M532" s="10">
        <v>-5.9311691</v>
      </c>
      <c r="N532" s="10">
        <v>-35.263845199999999</v>
      </c>
      <c r="O532" s="10" t="s">
        <v>113</v>
      </c>
      <c r="P532" s="10" t="s">
        <v>1241</v>
      </c>
      <c r="Q532" s="10">
        <v>-18.73</v>
      </c>
      <c r="R532" s="10">
        <v>133.65</v>
      </c>
      <c r="S532" s="10" t="s">
        <v>1319</v>
      </c>
      <c r="T532" s="10" t="s">
        <v>1243</v>
      </c>
      <c r="U532" s="14">
        <v>45820</v>
      </c>
      <c r="V532" s="11"/>
      <c r="W532" s="11"/>
      <c r="X532" s="11" t="s">
        <v>1320</v>
      </c>
      <c r="Y532" s="11"/>
    </row>
    <row r="533" spans="1:25">
      <c r="A533" s="10" t="s">
        <v>2982</v>
      </c>
      <c r="B533" s="11"/>
      <c r="C533" s="10" t="s">
        <v>114</v>
      </c>
      <c r="D533" s="10" t="s">
        <v>1517</v>
      </c>
      <c r="E533" s="10" t="s">
        <v>52</v>
      </c>
      <c r="F533" s="10" t="s">
        <v>1300</v>
      </c>
      <c r="G533" s="10" t="s">
        <v>1391</v>
      </c>
      <c r="H533" s="10" t="s">
        <v>1809</v>
      </c>
      <c r="I533" s="10" t="s">
        <v>2983</v>
      </c>
      <c r="J533" s="10" t="s">
        <v>55</v>
      </c>
      <c r="K533" s="10" t="s">
        <v>2838</v>
      </c>
      <c r="L533" s="10" t="s">
        <v>2981</v>
      </c>
      <c r="M533" s="10">
        <v>-5.9314970999999996</v>
      </c>
      <c r="N533" s="10">
        <v>-35.262722699999998</v>
      </c>
      <c r="O533" s="10" t="s">
        <v>113</v>
      </c>
      <c r="P533" s="10" t="s">
        <v>1241</v>
      </c>
      <c r="Q533" s="10">
        <v>-18.29</v>
      </c>
      <c r="R533" s="10">
        <v>133.65</v>
      </c>
      <c r="S533" s="10" t="s">
        <v>1319</v>
      </c>
      <c r="T533" s="10" t="s">
        <v>1243</v>
      </c>
      <c r="U533" s="14">
        <v>45820</v>
      </c>
      <c r="V533" s="11"/>
      <c r="W533" s="11"/>
      <c r="X533" s="11" t="s">
        <v>1320</v>
      </c>
      <c r="Y533" s="11"/>
    </row>
    <row r="534" spans="1:25">
      <c r="A534" s="10" t="s">
        <v>2984</v>
      </c>
      <c r="B534" s="11"/>
      <c r="C534" s="10" t="s">
        <v>114</v>
      </c>
      <c r="D534" s="10" t="s">
        <v>1517</v>
      </c>
      <c r="E534" s="10" t="s">
        <v>52</v>
      </c>
      <c r="F534" s="10" t="s">
        <v>1300</v>
      </c>
      <c r="G534" s="10" t="s">
        <v>1433</v>
      </c>
      <c r="H534" s="10" t="s">
        <v>1359</v>
      </c>
      <c r="I534" s="10" t="s">
        <v>2985</v>
      </c>
      <c r="J534" s="10" t="s">
        <v>55</v>
      </c>
      <c r="K534" s="10" t="s">
        <v>2127</v>
      </c>
      <c r="L534" s="10" t="s">
        <v>2986</v>
      </c>
      <c r="M534" s="10" t="s">
        <v>2987</v>
      </c>
      <c r="N534" s="10" t="s">
        <v>2988</v>
      </c>
      <c r="O534" s="10" t="s">
        <v>113</v>
      </c>
      <c r="P534" s="10" t="s">
        <v>1241</v>
      </c>
      <c r="Q534" s="10">
        <v>-18.04</v>
      </c>
      <c r="R534" s="10">
        <v>133.65</v>
      </c>
      <c r="S534" s="10" t="s">
        <v>1319</v>
      </c>
      <c r="T534" s="10" t="s">
        <v>1243</v>
      </c>
      <c r="U534" s="14">
        <v>45820</v>
      </c>
      <c r="V534" s="11"/>
      <c r="W534" s="11"/>
      <c r="X534" s="11" t="s">
        <v>1320</v>
      </c>
      <c r="Y534" s="11"/>
    </row>
    <row r="535" spans="1:25">
      <c r="A535" s="10" t="s">
        <v>2989</v>
      </c>
      <c r="B535" s="11"/>
      <c r="C535" s="10" t="s">
        <v>114</v>
      </c>
      <c r="D535" s="10" t="s">
        <v>1517</v>
      </c>
      <c r="E535" s="10" t="s">
        <v>52</v>
      </c>
      <c r="F535" s="10" t="s">
        <v>1300</v>
      </c>
      <c r="G535" s="10" t="s">
        <v>1433</v>
      </c>
      <c r="H535" s="10" t="s">
        <v>1359</v>
      </c>
      <c r="I535" s="10" t="s">
        <v>2990</v>
      </c>
      <c r="J535" s="10" t="s">
        <v>55</v>
      </c>
      <c r="K535" s="10" t="s">
        <v>2127</v>
      </c>
      <c r="L535" s="10" t="s">
        <v>2991</v>
      </c>
      <c r="M535" s="10" t="s">
        <v>2992</v>
      </c>
      <c r="N535" s="10" t="s">
        <v>2993</v>
      </c>
      <c r="O535" s="10" t="s">
        <v>113</v>
      </c>
      <c r="P535" s="10" t="s">
        <v>1241</v>
      </c>
      <c r="Q535" s="10">
        <v>-18.36</v>
      </c>
      <c r="R535" s="10">
        <v>133.65</v>
      </c>
      <c r="S535" s="10" t="s">
        <v>1319</v>
      </c>
      <c r="T535" s="10" t="s">
        <v>1243</v>
      </c>
      <c r="U535" s="14">
        <v>45820</v>
      </c>
      <c r="V535" s="11"/>
      <c r="W535" s="11"/>
      <c r="X535" s="11" t="s">
        <v>1320</v>
      </c>
      <c r="Y535" s="11"/>
    </row>
    <row r="536" spans="1:25">
      <c r="A536" s="10" t="s">
        <v>2994</v>
      </c>
      <c r="B536" s="11"/>
      <c r="C536" s="10" t="s">
        <v>114</v>
      </c>
      <c r="D536" s="10" t="s">
        <v>1517</v>
      </c>
      <c r="E536" s="10" t="s">
        <v>52</v>
      </c>
      <c r="F536" s="10" t="s">
        <v>1300</v>
      </c>
      <c r="G536" s="10" t="s">
        <v>1433</v>
      </c>
      <c r="H536" s="10" t="s">
        <v>1359</v>
      </c>
      <c r="I536" s="10" t="s">
        <v>2995</v>
      </c>
      <c r="J536" s="10" t="s">
        <v>55</v>
      </c>
      <c r="K536" s="10" t="s">
        <v>2127</v>
      </c>
      <c r="L536" s="10" t="s">
        <v>2991</v>
      </c>
      <c r="M536" s="10" t="s">
        <v>2996</v>
      </c>
      <c r="N536" s="10" t="s">
        <v>2993</v>
      </c>
      <c r="O536" s="10" t="s">
        <v>113</v>
      </c>
      <c r="P536" s="10" t="s">
        <v>1241</v>
      </c>
      <c r="Q536" s="10">
        <v>-19.940000000000001</v>
      </c>
      <c r="R536" s="10">
        <v>133.65</v>
      </c>
      <c r="S536" s="10" t="s">
        <v>1319</v>
      </c>
      <c r="T536" s="10" t="s">
        <v>1243</v>
      </c>
      <c r="U536" s="14">
        <v>45820</v>
      </c>
      <c r="V536" s="11"/>
      <c r="W536" s="11"/>
      <c r="X536" s="11" t="s">
        <v>1320</v>
      </c>
      <c r="Y536" s="11"/>
    </row>
    <row r="537" spans="1:25">
      <c r="A537" s="10" t="s">
        <v>2997</v>
      </c>
      <c r="B537" s="11"/>
      <c r="C537" s="10" t="s">
        <v>114</v>
      </c>
      <c r="D537" s="10" t="s">
        <v>1517</v>
      </c>
      <c r="E537" s="10" t="s">
        <v>52</v>
      </c>
      <c r="F537" s="10" t="s">
        <v>1300</v>
      </c>
      <c r="G537" s="10" t="s">
        <v>1433</v>
      </c>
      <c r="H537" s="10" t="s">
        <v>1309</v>
      </c>
      <c r="I537" s="10" t="s">
        <v>2998</v>
      </c>
      <c r="J537" s="10" t="s">
        <v>55</v>
      </c>
      <c r="K537" s="10" t="s">
        <v>1974</v>
      </c>
      <c r="L537" s="10" t="s">
        <v>2999</v>
      </c>
      <c r="M537" s="10" t="s">
        <v>3000</v>
      </c>
      <c r="N537" s="10" t="s">
        <v>3001</v>
      </c>
      <c r="O537" s="10" t="s">
        <v>113</v>
      </c>
      <c r="P537" s="10" t="s">
        <v>1241</v>
      </c>
      <c r="Q537" s="10">
        <v>-19.3</v>
      </c>
      <c r="R537" s="10">
        <v>133.65</v>
      </c>
      <c r="S537" s="10" t="s">
        <v>1319</v>
      </c>
      <c r="T537" s="10" t="s">
        <v>1243</v>
      </c>
      <c r="U537" s="14">
        <v>45821</v>
      </c>
      <c r="V537" s="11"/>
      <c r="W537" s="11"/>
      <c r="X537" s="11" t="s">
        <v>1320</v>
      </c>
      <c r="Y537" s="11"/>
    </row>
    <row r="538" spans="1:25">
      <c r="A538" s="10" t="s">
        <v>3002</v>
      </c>
      <c r="B538" s="11"/>
      <c r="C538" s="10" t="s">
        <v>114</v>
      </c>
      <c r="D538" s="10" t="s">
        <v>1517</v>
      </c>
      <c r="E538" s="10" t="s">
        <v>52</v>
      </c>
      <c r="F538" s="10" t="s">
        <v>1300</v>
      </c>
      <c r="G538" s="10" t="s">
        <v>1433</v>
      </c>
      <c r="H538" s="10" t="s">
        <v>1280</v>
      </c>
      <c r="I538" s="10" t="s">
        <v>3003</v>
      </c>
      <c r="J538" s="10" t="s">
        <v>55</v>
      </c>
      <c r="K538" s="10" t="s">
        <v>2127</v>
      </c>
      <c r="L538" s="10" t="s">
        <v>3004</v>
      </c>
      <c r="M538" s="10">
        <v>-5.9223654359999998</v>
      </c>
      <c r="N538" s="10">
        <v>-35.257571769999998</v>
      </c>
      <c r="O538" s="10" t="s">
        <v>113</v>
      </c>
      <c r="P538" s="10" t="s">
        <v>1241</v>
      </c>
      <c r="Q538" s="10">
        <v>-19.739999999999998</v>
      </c>
      <c r="R538" s="10">
        <v>133.65</v>
      </c>
      <c r="S538" s="10" t="s">
        <v>1319</v>
      </c>
      <c r="T538" s="10" t="s">
        <v>1243</v>
      </c>
      <c r="U538" s="14">
        <v>45820</v>
      </c>
      <c r="V538" s="11"/>
      <c r="W538" s="11"/>
      <c r="X538" s="11" t="s">
        <v>1320</v>
      </c>
      <c r="Y538" s="11"/>
    </row>
    <row r="539" spans="1:25">
      <c r="A539" s="10" t="s">
        <v>3005</v>
      </c>
      <c r="B539" s="11"/>
      <c r="C539" s="10" t="s">
        <v>114</v>
      </c>
      <c r="D539" s="10" t="s">
        <v>1517</v>
      </c>
      <c r="E539" s="10" t="s">
        <v>52</v>
      </c>
      <c r="F539" s="10" t="s">
        <v>1300</v>
      </c>
      <c r="G539" s="10" t="s">
        <v>1433</v>
      </c>
      <c r="H539" s="10" t="s">
        <v>1339</v>
      </c>
      <c r="I539" s="10" t="s">
        <v>3006</v>
      </c>
      <c r="J539" s="10" t="s">
        <v>55</v>
      </c>
      <c r="K539" s="10" t="s">
        <v>1974</v>
      </c>
      <c r="L539" s="10" t="s">
        <v>3007</v>
      </c>
      <c r="M539" s="10" t="s">
        <v>3008</v>
      </c>
      <c r="N539" s="10" t="s">
        <v>3009</v>
      </c>
      <c r="O539" s="10" t="s">
        <v>113</v>
      </c>
      <c r="P539" s="10" t="s">
        <v>1241</v>
      </c>
      <c r="Q539" s="10">
        <v>-19.329999999999998</v>
      </c>
      <c r="R539" s="10">
        <v>133.65</v>
      </c>
      <c r="S539" s="10" t="s">
        <v>1319</v>
      </c>
      <c r="T539" s="10" t="s">
        <v>1243</v>
      </c>
      <c r="U539" s="14">
        <v>45821</v>
      </c>
      <c r="V539" s="11"/>
      <c r="W539" s="11"/>
      <c r="X539" s="11" t="s">
        <v>1320</v>
      </c>
      <c r="Y539" s="11"/>
    </row>
    <row r="540" spans="1:25">
      <c r="A540" s="10" t="s">
        <v>3010</v>
      </c>
      <c r="B540" s="11"/>
      <c r="C540" s="10" t="s">
        <v>114</v>
      </c>
      <c r="D540" s="10" t="s">
        <v>1517</v>
      </c>
      <c r="E540" s="10" t="s">
        <v>52</v>
      </c>
      <c r="F540" s="10" t="s">
        <v>1300</v>
      </c>
      <c r="G540" s="10" t="s">
        <v>1433</v>
      </c>
      <c r="H540" s="10" t="s">
        <v>1343</v>
      </c>
      <c r="I540" s="10" t="s">
        <v>3011</v>
      </c>
      <c r="J540" s="10" t="s">
        <v>55</v>
      </c>
      <c r="K540" s="10" t="s">
        <v>1520</v>
      </c>
      <c r="L540" s="10" t="s">
        <v>3012</v>
      </c>
      <c r="M540" s="10" t="s">
        <v>3013</v>
      </c>
      <c r="N540" s="10" t="s">
        <v>3014</v>
      </c>
      <c r="O540" s="10" t="s">
        <v>113</v>
      </c>
      <c r="P540" s="10" t="s">
        <v>1241</v>
      </c>
      <c r="Q540" s="10">
        <v>-20.05</v>
      </c>
      <c r="R540" s="10">
        <v>133.65</v>
      </c>
      <c r="S540" s="10" t="s">
        <v>1319</v>
      </c>
      <c r="T540" s="10" t="s">
        <v>1243</v>
      </c>
      <c r="U540" s="14">
        <v>45821</v>
      </c>
      <c r="V540" s="11"/>
      <c r="W540" s="11"/>
      <c r="X540" s="11" t="s">
        <v>1320</v>
      </c>
      <c r="Y540" s="11"/>
    </row>
    <row r="541" spans="1:25">
      <c r="A541" s="10" t="s">
        <v>3015</v>
      </c>
      <c r="B541" s="11"/>
      <c r="C541" s="10" t="s">
        <v>114</v>
      </c>
      <c r="D541" s="10" t="s">
        <v>1517</v>
      </c>
      <c r="E541" s="10" t="s">
        <v>52</v>
      </c>
      <c r="F541" s="10" t="s">
        <v>1300</v>
      </c>
      <c r="G541" s="10" t="s">
        <v>1433</v>
      </c>
      <c r="H541" s="10" t="s">
        <v>1301</v>
      </c>
      <c r="I541" s="10" t="s">
        <v>3016</v>
      </c>
      <c r="J541" s="10" t="s">
        <v>55</v>
      </c>
      <c r="K541" s="10" t="s">
        <v>2127</v>
      </c>
      <c r="L541" s="10" t="s">
        <v>3017</v>
      </c>
      <c r="M541" s="10" t="s">
        <v>3018</v>
      </c>
      <c r="N541" s="10" t="s">
        <v>3019</v>
      </c>
      <c r="O541" s="10" t="s">
        <v>113</v>
      </c>
      <c r="P541" s="10" t="s">
        <v>1241</v>
      </c>
      <c r="Q541" s="10">
        <v>-19.22</v>
      </c>
      <c r="R541" s="10">
        <v>133.65</v>
      </c>
      <c r="S541" s="10" t="s">
        <v>1319</v>
      </c>
      <c r="T541" s="10" t="s">
        <v>1243</v>
      </c>
      <c r="U541" s="14">
        <v>45821</v>
      </c>
      <c r="V541" s="11"/>
      <c r="W541" s="11"/>
      <c r="X541" s="11" t="s">
        <v>1320</v>
      </c>
      <c r="Y541" s="11"/>
    </row>
    <row r="542" spans="1:25">
      <c r="A542" s="10" t="s">
        <v>3020</v>
      </c>
      <c r="B542" s="11"/>
      <c r="C542" s="10" t="s">
        <v>114</v>
      </c>
      <c r="D542" s="10" t="s">
        <v>1517</v>
      </c>
      <c r="E542" s="10" t="s">
        <v>52</v>
      </c>
      <c r="F542" s="10" t="s">
        <v>1300</v>
      </c>
      <c r="G542" s="10" t="s">
        <v>1485</v>
      </c>
      <c r="H542" s="10" t="s">
        <v>1355</v>
      </c>
      <c r="I542" s="10" t="s">
        <v>3021</v>
      </c>
      <c r="J542" s="10" t="s">
        <v>55</v>
      </c>
      <c r="K542" s="10" t="s">
        <v>2127</v>
      </c>
      <c r="L542" s="10" t="s">
        <v>3017</v>
      </c>
      <c r="M542" s="10" t="s">
        <v>3022</v>
      </c>
      <c r="N542" s="10" t="s">
        <v>3023</v>
      </c>
      <c r="O542" s="10" t="s">
        <v>113</v>
      </c>
      <c r="P542" s="10" t="s">
        <v>1241</v>
      </c>
      <c r="Q542" s="10">
        <v>-19.39</v>
      </c>
      <c r="R542" s="10">
        <v>133.65</v>
      </c>
      <c r="S542" s="10" t="s">
        <v>1319</v>
      </c>
      <c r="T542" s="10" t="s">
        <v>1243</v>
      </c>
      <c r="U542" s="14">
        <v>45821</v>
      </c>
      <c r="V542" s="11"/>
      <c r="W542" s="11"/>
      <c r="X542" s="11" t="s">
        <v>1320</v>
      </c>
      <c r="Y542" s="11"/>
    </row>
    <row r="543" spans="1:25">
      <c r="A543" s="10" t="s">
        <v>3024</v>
      </c>
      <c r="B543" s="11"/>
      <c r="C543" s="10" t="s">
        <v>114</v>
      </c>
      <c r="D543" s="10" t="s">
        <v>1517</v>
      </c>
      <c r="E543" s="10" t="s">
        <v>52</v>
      </c>
      <c r="F543" s="10" t="s">
        <v>1300</v>
      </c>
      <c r="G543" s="10" t="s">
        <v>1485</v>
      </c>
      <c r="H543" s="10" t="s">
        <v>1540</v>
      </c>
      <c r="I543" s="10" t="s">
        <v>3025</v>
      </c>
      <c r="J543" s="10" t="s">
        <v>55</v>
      </c>
      <c r="K543" s="10" t="s">
        <v>1974</v>
      </c>
      <c r="L543" s="10" t="s">
        <v>3026</v>
      </c>
      <c r="M543" s="10">
        <v>-5.9261223000000003</v>
      </c>
      <c r="N543" s="10">
        <v>-35.246443200000002</v>
      </c>
      <c r="O543" s="10" t="s">
        <v>113</v>
      </c>
      <c r="P543" s="10" t="s">
        <v>1241</v>
      </c>
      <c r="Q543" s="10">
        <v>-18.809999999999999</v>
      </c>
      <c r="R543" s="10">
        <v>133.65</v>
      </c>
      <c r="S543" s="10" t="s">
        <v>1319</v>
      </c>
      <c r="T543" s="10" t="s">
        <v>1243</v>
      </c>
      <c r="U543" s="14">
        <v>45821</v>
      </c>
      <c r="V543" s="11"/>
      <c r="W543" s="11"/>
      <c r="X543" s="11" t="s">
        <v>1320</v>
      </c>
      <c r="Y543" s="11"/>
    </row>
    <row r="544" spans="1:25">
      <c r="A544" s="10" t="s">
        <v>3027</v>
      </c>
      <c r="B544" s="11"/>
      <c r="C544" s="10" t="s">
        <v>114</v>
      </c>
      <c r="D544" s="10" t="s">
        <v>1517</v>
      </c>
      <c r="E544" s="10" t="s">
        <v>52</v>
      </c>
      <c r="F544" s="10" t="s">
        <v>1300</v>
      </c>
      <c r="G544" s="10" t="s">
        <v>1485</v>
      </c>
      <c r="H544" s="10" t="s">
        <v>1599</v>
      </c>
      <c r="I544" s="10" t="s">
        <v>3028</v>
      </c>
      <c r="J544" s="10" t="s">
        <v>55</v>
      </c>
      <c r="K544" s="10" t="s">
        <v>1974</v>
      </c>
      <c r="L544" s="10" t="s">
        <v>3029</v>
      </c>
      <c r="M544" s="10">
        <v>-5.9250128999999996</v>
      </c>
      <c r="N544" s="10">
        <v>-35.246090700000003</v>
      </c>
      <c r="O544" s="10" t="s">
        <v>113</v>
      </c>
      <c r="P544" s="10" t="s">
        <v>1241</v>
      </c>
      <c r="Q544" s="10">
        <v>-19.190000000000001</v>
      </c>
      <c r="R544" s="10">
        <v>133.65</v>
      </c>
      <c r="S544" s="10" t="s">
        <v>1319</v>
      </c>
      <c r="T544" s="10" t="s">
        <v>1243</v>
      </c>
      <c r="U544" s="14">
        <v>45821</v>
      </c>
      <c r="V544" s="11"/>
      <c r="W544" s="11"/>
      <c r="X544" s="11" t="s">
        <v>1320</v>
      </c>
      <c r="Y544" s="11"/>
    </row>
    <row r="545" spans="1:25">
      <c r="A545" s="10" t="s">
        <v>3030</v>
      </c>
      <c r="B545" s="11"/>
      <c r="C545" s="10" t="s">
        <v>114</v>
      </c>
      <c r="D545" s="10" t="s">
        <v>1517</v>
      </c>
      <c r="E545" s="10" t="s">
        <v>52</v>
      </c>
      <c r="F545" s="10" t="s">
        <v>1300</v>
      </c>
      <c r="G545" s="10" t="s">
        <v>1485</v>
      </c>
      <c r="H545" s="10" t="s">
        <v>1316</v>
      </c>
      <c r="I545" s="10" t="s">
        <v>3031</v>
      </c>
      <c r="J545" s="10" t="s">
        <v>55</v>
      </c>
      <c r="K545" s="10" t="s">
        <v>1974</v>
      </c>
      <c r="L545" s="10" t="s">
        <v>3032</v>
      </c>
      <c r="M545" s="10" t="s">
        <v>3033</v>
      </c>
      <c r="N545" s="10" t="s">
        <v>3034</v>
      </c>
      <c r="O545" s="10" t="s">
        <v>113</v>
      </c>
      <c r="P545" s="10" t="s">
        <v>1241</v>
      </c>
      <c r="Q545" s="10">
        <v>-18.63</v>
      </c>
      <c r="R545" s="10">
        <v>133.65</v>
      </c>
      <c r="S545" s="10" t="s">
        <v>1319</v>
      </c>
      <c r="T545" s="10" t="s">
        <v>1243</v>
      </c>
      <c r="U545" s="10"/>
      <c r="V545" s="11"/>
      <c r="W545" s="11"/>
      <c r="X545" s="11" t="s">
        <v>1320</v>
      </c>
      <c r="Y545" s="11"/>
    </row>
    <row r="546" spans="1:25">
      <c r="A546" s="10" t="s">
        <v>3035</v>
      </c>
      <c r="B546" s="11"/>
      <c r="C546" s="10" t="s">
        <v>114</v>
      </c>
      <c r="D546" s="10" t="s">
        <v>1517</v>
      </c>
      <c r="E546" s="10" t="s">
        <v>52</v>
      </c>
      <c r="F546" s="10" t="s">
        <v>1300</v>
      </c>
      <c r="G546" s="10" t="s">
        <v>1485</v>
      </c>
      <c r="H546" s="10" t="s">
        <v>1316</v>
      </c>
      <c r="I546" s="10" t="s">
        <v>3036</v>
      </c>
      <c r="J546" s="10" t="s">
        <v>55</v>
      </c>
      <c r="K546" s="10" t="s">
        <v>1974</v>
      </c>
      <c r="L546" s="10" t="s">
        <v>3032</v>
      </c>
      <c r="M546" s="10" t="s">
        <v>3037</v>
      </c>
      <c r="N546" s="10" t="s">
        <v>3038</v>
      </c>
      <c r="O546" s="10" t="s">
        <v>113</v>
      </c>
      <c r="P546" s="10" t="s">
        <v>1241</v>
      </c>
      <c r="Q546" s="10">
        <v>-19.260000000000002</v>
      </c>
      <c r="R546" s="10">
        <v>133.65</v>
      </c>
      <c r="S546" s="10" t="s">
        <v>1319</v>
      </c>
      <c r="T546" s="10" t="s">
        <v>1243</v>
      </c>
      <c r="U546" s="14">
        <v>45821</v>
      </c>
      <c r="V546" s="11"/>
      <c r="W546" s="11"/>
      <c r="X546" s="11" t="s">
        <v>1320</v>
      </c>
      <c r="Y546" s="11"/>
    </row>
    <row r="547" spans="1:25">
      <c r="A547" s="10" t="s">
        <v>3039</v>
      </c>
      <c r="B547" s="11"/>
      <c r="C547" s="10" t="s">
        <v>114</v>
      </c>
      <c r="D547" s="10" t="s">
        <v>1517</v>
      </c>
      <c r="E547" s="10" t="s">
        <v>52</v>
      </c>
      <c r="F547" s="10" t="s">
        <v>1300</v>
      </c>
      <c r="G547" s="10" t="s">
        <v>1485</v>
      </c>
      <c r="H547" s="10" t="s">
        <v>1616</v>
      </c>
      <c r="I547" s="10" t="s">
        <v>3040</v>
      </c>
      <c r="J547" s="10" t="s">
        <v>55</v>
      </c>
      <c r="K547" s="10" t="s">
        <v>1974</v>
      </c>
      <c r="L547" s="10" t="s">
        <v>3041</v>
      </c>
      <c r="M547" s="10">
        <v>-5.9238787000000004</v>
      </c>
      <c r="N547" s="10">
        <v>-35.2473812</v>
      </c>
      <c r="O547" s="10" t="s">
        <v>113</v>
      </c>
      <c r="P547" s="10" t="s">
        <v>1324</v>
      </c>
      <c r="Q547" s="10" t="s">
        <v>1668</v>
      </c>
      <c r="R547" s="10">
        <v>0</v>
      </c>
      <c r="S547" s="10" t="s">
        <v>1916</v>
      </c>
      <c r="T547" s="10" t="s">
        <v>1326</v>
      </c>
      <c r="U547" s="14">
        <v>45821</v>
      </c>
      <c r="V547" s="11"/>
      <c r="W547" s="11"/>
      <c r="X547" s="10" t="s">
        <v>1916</v>
      </c>
      <c r="Y547" s="10"/>
    </row>
    <row r="548" spans="1:25">
      <c r="A548" s="10" t="s">
        <v>3042</v>
      </c>
      <c r="B548" s="11"/>
      <c r="C548" s="10" t="s">
        <v>114</v>
      </c>
      <c r="D548" s="10" t="s">
        <v>1517</v>
      </c>
      <c r="E548" s="10" t="s">
        <v>52</v>
      </c>
      <c r="F548" s="10" t="s">
        <v>1300</v>
      </c>
      <c r="G548" s="10" t="s">
        <v>1485</v>
      </c>
      <c r="H548" s="10" t="s">
        <v>1237</v>
      </c>
      <c r="I548" s="10" t="s">
        <v>3043</v>
      </c>
      <c r="J548" s="10" t="s">
        <v>55</v>
      </c>
      <c r="K548" s="10" t="s">
        <v>2127</v>
      </c>
      <c r="L548" s="10" t="s">
        <v>3044</v>
      </c>
      <c r="M548" s="10">
        <v>-5.9237482000000004</v>
      </c>
      <c r="N548" s="10">
        <v>-35.248780699999998</v>
      </c>
      <c r="O548" s="10" t="s">
        <v>113</v>
      </c>
      <c r="P548" s="10" t="s">
        <v>1241</v>
      </c>
      <c r="Q548" s="10">
        <v>-19.12</v>
      </c>
      <c r="R548" s="10">
        <v>133.65</v>
      </c>
      <c r="S548" s="10" t="s">
        <v>1305</v>
      </c>
      <c r="T548" s="10" t="s">
        <v>1243</v>
      </c>
      <c r="U548" s="14">
        <v>45817</v>
      </c>
      <c r="V548" s="11"/>
      <c r="W548" s="11"/>
      <c r="X548" s="11" t="s">
        <v>1306</v>
      </c>
      <c r="Y548" s="11"/>
    </row>
    <row r="549" spans="1:25">
      <c r="A549" s="10" t="s">
        <v>3045</v>
      </c>
      <c r="B549" s="11"/>
      <c r="C549" s="10" t="s">
        <v>114</v>
      </c>
      <c r="D549" s="10" t="s">
        <v>1517</v>
      </c>
      <c r="E549" s="10" t="s">
        <v>52</v>
      </c>
      <c r="F549" s="10" t="s">
        <v>1300</v>
      </c>
      <c r="G549" s="10" t="s">
        <v>1485</v>
      </c>
      <c r="H549" s="10" t="s">
        <v>1557</v>
      </c>
      <c r="I549" s="10" t="s">
        <v>3046</v>
      </c>
      <c r="J549" s="10" t="s">
        <v>55</v>
      </c>
      <c r="K549" s="10" t="s">
        <v>2127</v>
      </c>
      <c r="L549" s="10" t="s">
        <v>3044</v>
      </c>
      <c r="M549" s="10">
        <v>-5.9257492000000003</v>
      </c>
      <c r="N549" s="10">
        <v>-35.250709700000002</v>
      </c>
      <c r="O549" s="10" t="s">
        <v>113</v>
      </c>
      <c r="P549" s="10" t="s">
        <v>1241</v>
      </c>
      <c r="Q549" s="10">
        <v>-18.28</v>
      </c>
      <c r="R549" s="10">
        <v>133.65</v>
      </c>
      <c r="S549" s="10" t="s">
        <v>1305</v>
      </c>
      <c r="T549" s="10" t="s">
        <v>1243</v>
      </c>
      <c r="U549" s="14">
        <v>45817</v>
      </c>
      <c r="V549" s="11"/>
      <c r="W549" s="11"/>
      <c r="X549" s="11" t="s">
        <v>1306</v>
      </c>
      <c r="Y549" s="11"/>
    </row>
    <row r="550" spans="1:25">
      <c r="A550" s="10" t="s">
        <v>3047</v>
      </c>
      <c r="B550" s="11"/>
      <c r="C550" s="10" t="s">
        <v>114</v>
      </c>
      <c r="D550" s="10" t="s">
        <v>1517</v>
      </c>
      <c r="E550" s="10" t="s">
        <v>52</v>
      </c>
      <c r="F550" s="10" t="s">
        <v>1300</v>
      </c>
      <c r="G550" s="10" t="s">
        <v>1485</v>
      </c>
      <c r="H550" s="10" t="s">
        <v>1321</v>
      </c>
      <c r="I550" s="10" t="s">
        <v>3048</v>
      </c>
      <c r="J550" s="10" t="s">
        <v>55</v>
      </c>
      <c r="K550" s="10" t="s">
        <v>2127</v>
      </c>
      <c r="L550" s="10" t="s">
        <v>3049</v>
      </c>
      <c r="M550" s="10" t="s">
        <v>3050</v>
      </c>
      <c r="N550" s="10" t="s">
        <v>3051</v>
      </c>
      <c r="O550" s="10" t="s">
        <v>113</v>
      </c>
      <c r="P550" s="10" t="s">
        <v>1241</v>
      </c>
      <c r="Q550" s="10">
        <v>-18.079999999999998</v>
      </c>
      <c r="R550" s="10">
        <v>133.65</v>
      </c>
      <c r="S550" s="10" t="s">
        <v>1305</v>
      </c>
      <c r="T550" s="10" t="s">
        <v>1243</v>
      </c>
      <c r="U550" s="14">
        <v>45817</v>
      </c>
      <c r="V550" s="11"/>
      <c r="W550" s="11"/>
      <c r="X550" s="11" t="s">
        <v>1306</v>
      </c>
      <c r="Y550" s="11"/>
    </row>
    <row r="551" spans="1:25">
      <c r="A551" s="10" t="s">
        <v>3052</v>
      </c>
      <c r="B551" s="11"/>
      <c r="C551" s="10" t="s">
        <v>114</v>
      </c>
      <c r="D551" s="10" t="s">
        <v>1517</v>
      </c>
      <c r="E551" s="10" t="s">
        <v>52</v>
      </c>
      <c r="F551" s="10" t="s">
        <v>1300</v>
      </c>
      <c r="G551" s="10" t="s">
        <v>1485</v>
      </c>
      <c r="H551" s="10" t="s">
        <v>1413</v>
      </c>
      <c r="I551" s="10" t="s">
        <v>3053</v>
      </c>
      <c r="J551" s="10" t="s">
        <v>55</v>
      </c>
      <c r="K551" s="10" t="s">
        <v>1974</v>
      </c>
      <c r="L551" s="10" t="s">
        <v>3054</v>
      </c>
      <c r="M551" s="10" t="s">
        <v>3055</v>
      </c>
      <c r="N551" s="10" t="s">
        <v>3056</v>
      </c>
      <c r="O551" s="10" t="s">
        <v>113</v>
      </c>
      <c r="P551" s="10" t="s">
        <v>1241</v>
      </c>
      <c r="Q551" s="10">
        <v>-18.440000000000001</v>
      </c>
      <c r="R551" s="10">
        <v>133.65</v>
      </c>
      <c r="S551" s="10" t="s">
        <v>1305</v>
      </c>
      <c r="T551" s="10" t="s">
        <v>1243</v>
      </c>
      <c r="U551" s="14">
        <v>45817</v>
      </c>
      <c r="V551" s="11"/>
      <c r="W551" s="11"/>
      <c r="X551" s="11" t="s">
        <v>1306</v>
      </c>
      <c r="Y551" s="11"/>
    </row>
    <row r="552" spans="1:25">
      <c r="A552" s="10" t="s">
        <v>3057</v>
      </c>
      <c r="B552" s="11"/>
      <c r="C552" s="10" t="s">
        <v>114</v>
      </c>
      <c r="D552" s="10" t="s">
        <v>1517</v>
      </c>
      <c r="E552" s="10" t="s">
        <v>52</v>
      </c>
      <c r="F552" s="10" t="s">
        <v>1300</v>
      </c>
      <c r="G552" s="10" t="s">
        <v>1485</v>
      </c>
      <c r="H552" s="10" t="s">
        <v>1331</v>
      </c>
      <c r="I552" s="10" t="s">
        <v>3058</v>
      </c>
      <c r="J552" s="10" t="s">
        <v>55</v>
      </c>
      <c r="K552" s="10" t="s">
        <v>1974</v>
      </c>
      <c r="L552" s="10" t="s">
        <v>3059</v>
      </c>
      <c r="M552" s="10" t="s">
        <v>3060</v>
      </c>
      <c r="N552" s="10" t="s">
        <v>3061</v>
      </c>
      <c r="O552" s="10" t="s">
        <v>113</v>
      </c>
      <c r="P552" s="10" t="s">
        <v>1241</v>
      </c>
      <c r="Q552" s="10">
        <v>-19.190000000000001</v>
      </c>
      <c r="R552" s="10">
        <v>133.65</v>
      </c>
      <c r="S552" s="10" t="s">
        <v>1305</v>
      </c>
      <c r="T552" s="10" t="s">
        <v>1243</v>
      </c>
      <c r="U552" s="14">
        <v>45817</v>
      </c>
      <c r="V552" s="11"/>
      <c r="W552" s="11"/>
      <c r="X552" s="11" t="s">
        <v>1306</v>
      </c>
      <c r="Y552" s="11"/>
    </row>
    <row r="553" spans="1:25">
      <c r="A553" s="10" t="s">
        <v>3062</v>
      </c>
      <c r="B553" s="11"/>
      <c r="C553" s="10" t="s">
        <v>114</v>
      </c>
      <c r="D553" s="10" t="s">
        <v>1517</v>
      </c>
      <c r="E553" s="10" t="s">
        <v>52</v>
      </c>
      <c r="F553" s="10" t="s">
        <v>1300</v>
      </c>
      <c r="G553" s="10" t="s">
        <v>1485</v>
      </c>
      <c r="H553" s="10" t="s">
        <v>1377</v>
      </c>
      <c r="I553" s="10" t="s">
        <v>3063</v>
      </c>
      <c r="J553" s="10" t="s">
        <v>55</v>
      </c>
      <c r="K553" s="10" t="s">
        <v>1974</v>
      </c>
      <c r="L553" s="10" t="s">
        <v>3064</v>
      </c>
      <c r="M553" s="10" t="s">
        <v>3065</v>
      </c>
      <c r="N553" s="10" t="s">
        <v>3066</v>
      </c>
      <c r="O553" s="10" t="s">
        <v>113</v>
      </c>
      <c r="P553" s="10" t="s">
        <v>1241</v>
      </c>
      <c r="Q553" s="10">
        <v>-18.8</v>
      </c>
      <c r="R553" s="10">
        <v>133.65</v>
      </c>
      <c r="S553" s="10" t="s">
        <v>1305</v>
      </c>
      <c r="T553" s="10" t="s">
        <v>1243</v>
      </c>
      <c r="U553" s="14">
        <v>45817</v>
      </c>
      <c r="V553" s="11"/>
      <c r="W553" s="11"/>
      <c r="X553" s="11" t="s">
        <v>1306</v>
      </c>
      <c r="Y553" s="11"/>
    </row>
    <row r="554" spans="1:25">
      <c r="A554" s="10" t="s">
        <v>3067</v>
      </c>
      <c r="B554" s="11"/>
      <c r="C554" s="10" t="s">
        <v>114</v>
      </c>
      <c r="D554" s="10" t="s">
        <v>1517</v>
      </c>
      <c r="E554" s="10" t="s">
        <v>52</v>
      </c>
      <c r="F554" s="10" t="s">
        <v>1300</v>
      </c>
      <c r="G554" s="10" t="s">
        <v>1495</v>
      </c>
      <c r="H554" s="10" t="s">
        <v>1531</v>
      </c>
      <c r="I554" s="10" t="s">
        <v>3068</v>
      </c>
      <c r="J554" s="10" t="s">
        <v>55</v>
      </c>
      <c r="K554" s="10" t="s">
        <v>1974</v>
      </c>
      <c r="L554" s="10" t="s">
        <v>3041</v>
      </c>
      <c r="M554" s="10">
        <v>-5.9253882000000004</v>
      </c>
      <c r="N554" s="10">
        <v>-35.248845500000002</v>
      </c>
      <c r="O554" s="10" t="s">
        <v>113</v>
      </c>
      <c r="P554" s="10" t="s">
        <v>1241</v>
      </c>
      <c r="Q554" s="10">
        <v>-19.34</v>
      </c>
      <c r="R554" s="10">
        <v>133.65</v>
      </c>
      <c r="S554" s="10" t="s">
        <v>1305</v>
      </c>
      <c r="T554" s="10" t="s">
        <v>1243</v>
      </c>
      <c r="U554" s="14">
        <v>45817</v>
      </c>
      <c r="V554" s="11"/>
      <c r="W554" s="11"/>
      <c r="X554" s="11" t="s">
        <v>1306</v>
      </c>
      <c r="Y554" s="11"/>
    </row>
    <row r="555" spans="1:25">
      <c r="A555" s="10" t="s">
        <v>3069</v>
      </c>
      <c r="B555" s="11"/>
      <c r="C555" s="10" t="s">
        <v>114</v>
      </c>
      <c r="D555" s="10" t="s">
        <v>1517</v>
      </c>
      <c r="E555" s="10" t="s">
        <v>52</v>
      </c>
      <c r="F555" s="10" t="s">
        <v>1300</v>
      </c>
      <c r="G555" s="10" t="s">
        <v>1495</v>
      </c>
      <c r="H555" s="10" t="s">
        <v>1309</v>
      </c>
      <c r="I555" s="10" t="s">
        <v>3070</v>
      </c>
      <c r="J555" s="10" t="s">
        <v>55</v>
      </c>
      <c r="K555" s="10" t="s">
        <v>1974</v>
      </c>
      <c r="L555" s="10" t="s">
        <v>3071</v>
      </c>
      <c r="M555" s="10" t="s">
        <v>3072</v>
      </c>
      <c r="N555" s="10" t="s">
        <v>3073</v>
      </c>
      <c r="O555" s="10" t="s">
        <v>113</v>
      </c>
      <c r="P555" s="10" t="s">
        <v>1241</v>
      </c>
      <c r="Q555" s="10">
        <v>-18.82</v>
      </c>
      <c r="R555" s="10">
        <v>133.65</v>
      </c>
      <c r="S555" s="10" t="s">
        <v>1305</v>
      </c>
      <c r="T555" s="10" t="s">
        <v>1243</v>
      </c>
      <c r="U555" s="14">
        <v>45817</v>
      </c>
      <c r="V555" s="11"/>
      <c r="W555" s="11"/>
      <c r="X555" s="11" t="s">
        <v>1306</v>
      </c>
      <c r="Y555" s="11"/>
    </row>
    <row r="556" spans="1:25">
      <c r="A556" s="10" t="s">
        <v>3074</v>
      </c>
      <c r="B556" s="11"/>
      <c r="C556" s="10" t="s">
        <v>114</v>
      </c>
      <c r="D556" s="10" t="s">
        <v>1517</v>
      </c>
      <c r="E556" s="10" t="s">
        <v>52</v>
      </c>
      <c r="F556" s="10" t="s">
        <v>1300</v>
      </c>
      <c r="G556" s="10" t="s">
        <v>1495</v>
      </c>
      <c r="H556" s="10" t="s">
        <v>1309</v>
      </c>
      <c r="I556" s="10" t="s">
        <v>3075</v>
      </c>
      <c r="J556" s="10" t="s">
        <v>55</v>
      </c>
      <c r="K556" s="10" t="s">
        <v>1974</v>
      </c>
      <c r="L556" s="10" t="s">
        <v>3071</v>
      </c>
      <c r="M556" s="10" t="s">
        <v>3076</v>
      </c>
      <c r="N556" s="10" t="s">
        <v>3077</v>
      </c>
      <c r="O556" s="10" t="s">
        <v>113</v>
      </c>
      <c r="P556" s="10" t="s">
        <v>1241</v>
      </c>
      <c r="Q556" s="10">
        <v>-19.23</v>
      </c>
      <c r="R556" s="10">
        <v>133.65</v>
      </c>
      <c r="S556" s="10" t="s">
        <v>1305</v>
      </c>
      <c r="T556" s="10" t="s">
        <v>1243</v>
      </c>
      <c r="U556" s="14">
        <v>45818</v>
      </c>
      <c r="V556" s="11"/>
      <c r="W556" s="11"/>
      <c r="X556" s="11" t="s">
        <v>1306</v>
      </c>
      <c r="Y556" s="11"/>
    </row>
    <row r="557" spans="1:25">
      <c r="A557" s="10" t="s">
        <v>3078</v>
      </c>
      <c r="B557" s="11"/>
      <c r="C557" s="10" t="s">
        <v>114</v>
      </c>
      <c r="D557" s="10" t="s">
        <v>1517</v>
      </c>
      <c r="E557" s="10" t="s">
        <v>52</v>
      </c>
      <c r="F557" s="10" t="s">
        <v>1300</v>
      </c>
      <c r="G557" s="10" t="s">
        <v>1495</v>
      </c>
      <c r="H557" s="10" t="s">
        <v>2794</v>
      </c>
      <c r="I557" s="10" t="s">
        <v>3079</v>
      </c>
      <c r="J557" s="10" t="s">
        <v>55</v>
      </c>
      <c r="K557" s="10" t="s">
        <v>1974</v>
      </c>
      <c r="L557" s="10" t="s">
        <v>3080</v>
      </c>
      <c r="M557" s="10" t="s">
        <v>3081</v>
      </c>
      <c r="N557" s="10" t="s">
        <v>3082</v>
      </c>
      <c r="O557" s="10" t="s">
        <v>113</v>
      </c>
      <c r="P557" s="10" t="s">
        <v>1241</v>
      </c>
      <c r="Q557" s="10">
        <v>-19.16</v>
      </c>
      <c r="R557" s="10">
        <v>133.65</v>
      </c>
      <c r="S557" s="10" t="s">
        <v>1305</v>
      </c>
      <c r="T557" s="10" t="s">
        <v>1243</v>
      </c>
      <c r="U557" s="14">
        <v>45818</v>
      </c>
      <c r="V557" s="11"/>
      <c r="W557" s="11"/>
      <c r="X557" s="11" t="s">
        <v>1306</v>
      </c>
      <c r="Y557" s="11"/>
    </row>
    <row r="558" spans="1:25">
      <c r="A558" s="10" t="s">
        <v>3083</v>
      </c>
      <c r="B558" s="11"/>
      <c r="C558" s="10" t="s">
        <v>114</v>
      </c>
      <c r="D558" s="10" t="s">
        <v>1517</v>
      </c>
      <c r="E558" s="10" t="s">
        <v>52</v>
      </c>
      <c r="F558" s="10" t="s">
        <v>1300</v>
      </c>
      <c r="G558" s="10" t="s">
        <v>1495</v>
      </c>
      <c r="H558" s="10" t="s">
        <v>1343</v>
      </c>
      <c r="I558" s="10" t="s">
        <v>3084</v>
      </c>
      <c r="J558" s="10" t="s">
        <v>55</v>
      </c>
      <c r="K558" s="10" t="s">
        <v>2127</v>
      </c>
      <c r="L558" s="10" t="s">
        <v>3085</v>
      </c>
      <c r="M558" s="10" t="s">
        <v>3086</v>
      </c>
      <c r="N558" s="10" t="s">
        <v>3087</v>
      </c>
      <c r="O558" s="10" t="s">
        <v>113</v>
      </c>
      <c r="P558" s="10" t="s">
        <v>1241</v>
      </c>
      <c r="Q558" s="10">
        <v>-18.149999999999999</v>
      </c>
      <c r="R558" s="10">
        <v>133.65</v>
      </c>
      <c r="S558" s="10" t="s">
        <v>1305</v>
      </c>
      <c r="T558" s="10" t="s">
        <v>1243</v>
      </c>
      <c r="U558" s="14">
        <v>45818</v>
      </c>
      <c r="V558" s="11"/>
      <c r="W558" s="11"/>
      <c r="X558" s="11" t="s">
        <v>1306</v>
      </c>
      <c r="Y558" s="11"/>
    </row>
    <row r="559" spans="1:25">
      <c r="A559" s="10" t="s">
        <v>3088</v>
      </c>
      <c r="B559" s="11"/>
      <c r="C559" s="10" t="s">
        <v>114</v>
      </c>
      <c r="D559" s="10" t="s">
        <v>1517</v>
      </c>
      <c r="E559" s="10" t="s">
        <v>52</v>
      </c>
      <c r="F559" s="10" t="s">
        <v>1300</v>
      </c>
      <c r="G559" s="10" t="s">
        <v>1251</v>
      </c>
      <c r="H559" s="10" t="s">
        <v>1355</v>
      </c>
      <c r="I559" s="10" t="s">
        <v>3089</v>
      </c>
      <c r="J559" s="10" t="s">
        <v>55</v>
      </c>
      <c r="K559" s="10" t="s">
        <v>2127</v>
      </c>
      <c r="L559" s="10" t="s">
        <v>3090</v>
      </c>
      <c r="M559" s="10" t="s">
        <v>3091</v>
      </c>
      <c r="N559" s="10" t="s">
        <v>3092</v>
      </c>
      <c r="O559" s="10" t="s">
        <v>113</v>
      </c>
      <c r="P559" s="10" t="s">
        <v>1241</v>
      </c>
      <c r="Q559" s="10">
        <v>-18.190000000000001</v>
      </c>
      <c r="R559" s="10">
        <v>133.65</v>
      </c>
      <c r="S559" s="10" t="s">
        <v>1305</v>
      </c>
      <c r="T559" s="10" t="s">
        <v>1243</v>
      </c>
      <c r="U559" s="14">
        <v>45818</v>
      </c>
      <c r="V559" s="11"/>
      <c r="W559" s="11"/>
      <c r="X559" s="11" t="s">
        <v>1306</v>
      </c>
      <c r="Y559" s="11"/>
    </row>
    <row r="560" spans="1:25">
      <c r="A560" s="10" t="s">
        <v>3093</v>
      </c>
      <c r="B560" s="11"/>
      <c r="C560" s="10" t="s">
        <v>114</v>
      </c>
      <c r="D560" s="10" t="s">
        <v>1517</v>
      </c>
      <c r="E560" s="10" t="s">
        <v>52</v>
      </c>
      <c r="F560" s="10" t="s">
        <v>1300</v>
      </c>
      <c r="G560" s="10" t="s">
        <v>1251</v>
      </c>
      <c r="H560" s="10" t="s">
        <v>1309</v>
      </c>
      <c r="I560" s="10" t="s">
        <v>3094</v>
      </c>
      <c r="J560" s="10" t="s">
        <v>55</v>
      </c>
      <c r="K560" s="10" t="s">
        <v>2127</v>
      </c>
      <c r="L560" s="10" t="s">
        <v>3095</v>
      </c>
      <c r="M560" s="10" t="s">
        <v>3096</v>
      </c>
      <c r="N560" s="10" t="s">
        <v>3097</v>
      </c>
      <c r="O560" s="10" t="s">
        <v>113</v>
      </c>
      <c r="P560" s="10" t="s">
        <v>1241</v>
      </c>
      <c r="Q560" s="10">
        <v>-18.55</v>
      </c>
      <c r="R560" s="10">
        <v>133.65</v>
      </c>
      <c r="S560" s="10" t="s">
        <v>1305</v>
      </c>
      <c r="T560" s="10" t="s">
        <v>1243</v>
      </c>
      <c r="U560" s="14">
        <v>45819</v>
      </c>
      <c r="V560" s="11"/>
      <c r="W560" s="11"/>
      <c r="X560" s="11" t="s">
        <v>1306</v>
      </c>
      <c r="Y560" s="11"/>
    </row>
    <row r="561" spans="1:25">
      <c r="A561" s="10" t="s">
        <v>3098</v>
      </c>
      <c r="B561" s="11"/>
      <c r="C561" s="10" t="s">
        <v>114</v>
      </c>
      <c r="D561" s="10" t="s">
        <v>1517</v>
      </c>
      <c r="E561" s="10" t="s">
        <v>52</v>
      </c>
      <c r="F561" s="10" t="s">
        <v>1300</v>
      </c>
      <c r="G561" s="10" t="s">
        <v>1251</v>
      </c>
      <c r="H561" s="10" t="s">
        <v>1455</v>
      </c>
      <c r="I561" s="10" t="s">
        <v>3099</v>
      </c>
      <c r="J561" s="10" t="s">
        <v>55</v>
      </c>
      <c r="K561" s="10" t="s">
        <v>2127</v>
      </c>
      <c r="L561" s="10" t="s">
        <v>3100</v>
      </c>
      <c r="M561" s="10" t="s">
        <v>3101</v>
      </c>
      <c r="N561" s="10" t="s">
        <v>3102</v>
      </c>
      <c r="O561" s="10" t="s">
        <v>113</v>
      </c>
      <c r="P561" s="10" t="s">
        <v>1241</v>
      </c>
      <c r="Q561" s="10">
        <v>-19.260000000000002</v>
      </c>
      <c r="R561" s="10">
        <v>133.65</v>
      </c>
      <c r="S561" s="10" t="s">
        <v>1305</v>
      </c>
      <c r="T561" s="10" t="s">
        <v>1243</v>
      </c>
      <c r="U561" s="14">
        <v>45818</v>
      </c>
      <c r="V561" s="11"/>
      <c r="W561" s="11"/>
      <c r="X561" s="11" t="s">
        <v>1306</v>
      </c>
      <c r="Y561" s="11"/>
    </row>
    <row r="562" spans="1:25">
      <c r="A562" s="10" t="s">
        <v>3103</v>
      </c>
      <c r="B562" s="11"/>
      <c r="C562" s="10" t="s">
        <v>114</v>
      </c>
      <c r="D562" s="10" t="s">
        <v>1517</v>
      </c>
      <c r="E562" s="10" t="s">
        <v>52</v>
      </c>
      <c r="F562" s="10" t="s">
        <v>1300</v>
      </c>
      <c r="G562" s="10" t="s">
        <v>1251</v>
      </c>
      <c r="H562" s="10" t="s">
        <v>1455</v>
      </c>
      <c r="I562" s="10" t="s">
        <v>3104</v>
      </c>
      <c r="J562" s="10" t="s">
        <v>55</v>
      </c>
      <c r="K562" s="10" t="s">
        <v>2127</v>
      </c>
      <c r="L562" s="10" t="s">
        <v>3105</v>
      </c>
      <c r="M562" s="10" t="s">
        <v>3106</v>
      </c>
      <c r="N562" s="10" t="s">
        <v>3107</v>
      </c>
      <c r="O562" s="10" t="s">
        <v>113</v>
      </c>
      <c r="P562" s="10" t="s">
        <v>1241</v>
      </c>
      <c r="Q562" s="10">
        <v>-18.89</v>
      </c>
      <c r="R562" s="10">
        <v>133.65</v>
      </c>
      <c r="S562" s="10" t="s">
        <v>1305</v>
      </c>
      <c r="T562" s="10" t="s">
        <v>1243</v>
      </c>
      <c r="U562" s="14">
        <v>45818</v>
      </c>
      <c r="V562" s="11"/>
      <c r="W562" s="11"/>
      <c r="X562" s="11" t="s">
        <v>1306</v>
      </c>
      <c r="Y562" s="11"/>
    </row>
    <row r="563" spans="1:25">
      <c r="A563" s="10" t="s">
        <v>3108</v>
      </c>
      <c r="B563" s="11"/>
      <c r="C563" s="10" t="s">
        <v>114</v>
      </c>
      <c r="D563" s="10" t="s">
        <v>1517</v>
      </c>
      <c r="E563" s="10" t="s">
        <v>52</v>
      </c>
      <c r="F563" s="10" t="s">
        <v>1300</v>
      </c>
      <c r="G563" s="10" t="s">
        <v>1251</v>
      </c>
      <c r="H563" s="10" t="s">
        <v>1616</v>
      </c>
      <c r="I563" s="10" t="s">
        <v>3109</v>
      </c>
      <c r="J563" s="10" t="s">
        <v>55</v>
      </c>
      <c r="K563" s="10" t="s">
        <v>2127</v>
      </c>
      <c r="L563" s="10" t="s">
        <v>3110</v>
      </c>
      <c r="M563" s="10">
        <v>-5.9306653999999996</v>
      </c>
      <c r="N563" s="10">
        <v>-35.258428700000003</v>
      </c>
      <c r="O563" s="10" t="s">
        <v>113</v>
      </c>
      <c r="P563" s="10" t="s">
        <v>1241</v>
      </c>
      <c r="Q563" s="10">
        <v>-17.95</v>
      </c>
      <c r="R563" s="10">
        <v>133.65</v>
      </c>
      <c r="S563" s="10" t="s">
        <v>1305</v>
      </c>
      <c r="T563" s="10" t="s">
        <v>1243</v>
      </c>
      <c r="U563" s="14">
        <v>45818</v>
      </c>
      <c r="V563" s="11"/>
      <c r="W563" s="11"/>
      <c r="X563" s="11" t="s">
        <v>1306</v>
      </c>
      <c r="Y563" s="11"/>
    </row>
    <row r="564" spans="1:25">
      <c r="A564" s="10" t="s">
        <v>3111</v>
      </c>
      <c r="B564" s="11"/>
      <c r="C564" s="10" t="s">
        <v>114</v>
      </c>
      <c r="D564" s="10" t="s">
        <v>1517</v>
      </c>
      <c r="E564" s="10" t="s">
        <v>52</v>
      </c>
      <c r="F564" s="10" t="s">
        <v>1300</v>
      </c>
      <c r="G564" s="10" t="s">
        <v>1251</v>
      </c>
      <c r="H564" s="10" t="s">
        <v>1280</v>
      </c>
      <c r="I564" s="10" t="s">
        <v>3112</v>
      </c>
      <c r="J564" s="10" t="s">
        <v>55</v>
      </c>
      <c r="K564" s="10" t="s">
        <v>2127</v>
      </c>
      <c r="L564" s="10" t="s">
        <v>3113</v>
      </c>
      <c r="M564" s="10" t="s">
        <v>3114</v>
      </c>
      <c r="N564" s="10" t="s">
        <v>3115</v>
      </c>
      <c r="O564" s="10" t="s">
        <v>113</v>
      </c>
      <c r="P564" s="10" t="s">
        <v>1241</v>
      </c>
      <c r="Q564" s="10">
        <v>-17.72</v>
      </c>
      <c r="R564" s="10">
        <v>133.65</v>
      </c>
      <c r="S564" s="10" t="s">
        <v>1305</v>
      </c>
      <c r="T564" s="10" t="s">
        <v>1243</v>
      </c>
      <c r="U564" s="14">
        <v>45818</v>
      </c>
      <c r="V564" s="11"/>
      <c r="W564" s="11"/>
      <c r="X564" s="11" t="s">
        <v>1306</v>
      </c>
      <c r="Y564" s="11"/>
    </row>
    <row r="565" spans="1:25">
      <c r="A565" s="10" t="s">
        <v>3116</v>
      </c>
      <c r="B565" s="11"/>
      <c r="C565" s="10" t="s">
        <v>114</v>
      </c>
      <c r="D565" s="10" t="s">
        <v>1517</v>
      </c>
      <c r="E565" s="10" t="s">
        <v>52</v>
      </c>
      <c r="F565" s="10" t="s">
        <v>1300</v>
      </c>
      <c r="G565" s="10" t="s">
        <v>1251</v>
      </c>
      <c r="H565" s="10" t="s">
        <v>2794</v>
      </c>
      <c r="I565" s="10" t="s">
        <v>3117</v>
      </c>
      <c r="J565" s="10" t="s">
        <v>55</v>
      </c>
      <c r="K565" s="10" t="s">
        <v>1607</v>
      </c>
      <c r="L565" s="10" t="s">
        <v>3113</v>
      </c>
      <c r="M565" s="10" t="s">
        <v>3118</v>
      </c>
      <c r="N565" s="10" t="s">
        <v>3119</v>
      </c>
      <c r="O565" s="10" t="s">
        <v>113</v>
      </c>
      <c r="P565" s="10" t="s">
        <v>1241</v>
      </c>
      <c r="Q565" s="10">
        <v>-18.98</v>
      </c>
      <c r="R565" s="10">
        <v>133.65</v>
      </c>
      <c r="S565" s="10" t="s">
        <v>1305</v>
      </c>
      <c r="T565" s="10" t="s">
        <v>1243</v>
      </c>
      <c r="U565" s="14">
        <v>45818</v>
      </c>
      <c r="V565" s="11"/>
      <c r="W565" s="11"/>
      <c r="X565" s="11" t="s">
        <v>1306</v>
      </c>
      <c r="Y565" s="11"/>
    </row>
    <row r="566" spans="1:25">
      <c r="A566" s="10" t="s">
        <v>3120</v>
      </c>
      <c r="B566" s="11"/>
      <c r="C566" s="10" t="s">
        <v>114</v>
      </c>
      <c r="D566" s="10" t="s">
        <v>1517</v>
      </c>
      <c r="E566" s="10" t="s">
        <v>52</v>
      </c>
      <c r="F566" s="10" t="s">
        <v>1300</v>
      </c>
      <c r="G566" s="10" t="s">
        <v>1251</v>
      </c>
      <c r="H566" s="10" t="s">
        <v>1321</v>
      </c>
      <c r="I566" s="10" t="s">
        <v>3121</v>
      </c>
      <c r="J566" s="10" t="s">
        <v>55</v>
      </c>
      <c r="K566" s="10" t="s">
        <v>2127</v>
      </c>
      <c r="L566" s="10" t="s">
        <v>3122</v>
      </c>
      <c r="M566" s="10">
        <v>-5.9256143000000003</v>
      </c>
      <c r="N566" s="10">
        <v>-35.253599600000001</v>
      </c>
      <c r="O566" s="10" t="s">
        <v>113</v>
      </c>
      <c r="P566" s="10" t="s">
        <v>1241</v>
      </c>
      <c r="Q566" s="10">
        <v>-18.64</v>
      </c>
      <c r="R566" s="10">
        <v>133.65</v>
      </c>
      <c r="S566" s="10" t="s">
        <v>1305</v>
      </c>
      <c r="T566" s="10" t="s">
        <v>1243</v>
      </c>
      <c r="U566" s="14">
        <v>45819</v>
      </c>
      <c r="V566" s="11"/>
      <c r="W566" s="11"/>
      <c r="X566" s="11" t="s">
        <v>1306</v>
      </c>
      <c r="Y566" s="11"/>
    </row>
    <row r="567" spans="1:25">
      <c r="A567" s="10" t="s">
        <v>3123</v>
      </c>
      <c r="B567" s="11"/>
      <c r="C567" s="10" t="s">
        <v>114</v>
      </c>
      <c r="D567" s="10" t="s">
        <v>1517</v>
      </c>
      <c r="E567" s="10" t="s">
        <v>52</v>
      </c>
      <c r="F567" s="10" t="s">
        <v>1300</v>
      </c>
      <c r="G567" s="10" t="s">
        <v>1251</v>
      </c>
      <c r="H567" s="10" t="s">
        <v>1321</v>
      </c>
      <c r="I567" s="10" t="s">
        <v>3124</v>
      </c>
      <c r="J567" s="10" t="s">
        <v>55</v>
      </c>
      <c r="K567" s="10" t="s">
        <v>2127</v>
      </c>
      <c r="L567" s="10" t="s">
        <v>3125</v>
      </c>
      <c r="M567" s="10" t="s">
        <v>3126</v>
      </c>
      <c r="N567" s="10" t="s">
        <v>3127</v>
      </c>
      <c r="O567" s="10" t="s">
        <v>113</v>
      </c>
      <c r="P567" s="10" t="s">
        <v>1241</v>
      </c>
      <c r="Q567" s="10">
        <v>-18.760000000000002</v>
      </c>
      <c r="R567" s="10">
        <v>133.65</v>
      </c>
      <c r="S567" s="10" t="s">
        <v>1305</v>
      </c>
      <c r="T567" s="10" t="s">
        <v>1243</v>
      </c>
      <c r="U567" s="14">
        <v>45819</v>
      </c>
      <c r="V567" s="11"/>
      <c r="W567" s="11"/>
      <c r="X567" s="11" t="s">
        <v>1306</v>
      </c>
      <c r="Y567" s="11"/>
    </row>
    <row r="568" spans="1:25">
      <c r="A568" s="10" t="s">
        <v>3128</v>
      </c>
      <c r="B568" s="11"/>
      <c r="C568" s="10" t="s">
        <v>114</v>
      </c>
      <c r="D568" s="10" t="s">
        <v>1517</v>
      </c>
      <c r="E568" s="10" t="s">
        <v>52</v>
      </c>
      <c r="F568" s="10" t="s">
        <v>1300</v>
      </c>
      <c r="G568" s="10" t="s">
        <v>1251</v>
      </c>
      <c r="H568" s="10" t="s">
        <v>1557</v>
      </c>
      <c r="I568" s="10" t="s">
        <v>3129</v>
      </c>
      <c r="J568" s="10" t="s">
        <v>55</v>
      </c>
      <c r="K568" s="10" t="s">
        <v>2127</v>
      </c>
      <c r="L568" s="10" t="s">
        <v>3130</v>
      </c>
      <c r="M568" s="10">
        <v>-5.9258332999999999</v>
      </c>
      <c r="N568" s="10">
        <v>-35.254326300000002</v>
      </c>
      <c r="O568" s="10" t="s">
        <v>113</v>
      </c>
      <c r="P568" s="10" t="s">
        <v>1241</v>
      </c>
      <c r="Q568" s="10">
        <v>-18.940000000000001</v>
      </c>
      <c r="R568" s="10">
        <v>133.65</v>
      </c>
      <c r="S568" s="10" t="s">
        <v>1305</v>
      </c>
      <c r="T568" s="10" t="s">
        <v>1243</v>
      </c>
      <c r="U568" s="14">
        <v>45819</v>
      </c>
      <c r="V568" s="11"/>
      <c r="W568" s="11"/>
      <c r="X568" s="11" t="s">
        <v>1306</v>
      </c>
      <c r="Y568" s="11"/>
    </row>
    <row r="569" spans="1:25">
      <c r="A569" s="10" t="s">
        <v>3131</v>
      </c>
      <c r="B569" s="11"/>
      <c r="C569" s="10" t="s">
        <v>114</v>
      </c>
      <c r="D569" s="10" t="s">
        <v>1517</v>
      </c>
      <c r="E569" s="10" t="s">
        <v>52</v>
      </c>
      <c r="F569" s="10" t="s">
        <v>1300</v>
      </c>
      <c r="G569" s="10" t="s">
        <v>1251</v>
      </c>
      <c r="H569" s="10" t="s">
        <v>1321</v>
      </c>
      <c r="I569" s="10" t="s">
        <v>3132</v>
      </c>
      <c r="J569" s="10" t="s">
        <v>55</v>
      </c>
      <c r="K569" s="10" t="s">
        <v>2127</v>
      </c>
      <c r="L569" s="10" t="s">
        <v>3133</v>
      </c>
      <c r="M569" s="10" t="s">
        <v>3134</v>
      </c>
      <c r="N569" s="10" t="s">
        <v>3135</v>
      </c>
      <c r="O569" s="10" t="s">
        <v>113</v>
      </c>
      <c r="P569" s="10" t="s">
        <v>1241</v>
      </c>
      <c r="Q569" s="10">
        <v>-18.940000000000001</v>
      </c>
      <c r="R569" s="10">
        <v>133.65</v>
      </c>
      <c r="S569" s="10" t="s">
        <v>1305</v>
      </c>
      <c r="T569" s="10" t="s">
        <v>1243</v>
      </c>
      <c r="U569" s="14">
        <v>45819</v>
      </c>
      <c r="V569" s="11"/>
      <c r="W569" s="11"/>
      <c r="X569" s="11" t="s">
        <v>1306</v>
      </c>
      <c r="Y569" s="11"/>
    </row>
    <row r="570" spans="1:25">
      <c r="A570" s="10" t="s">
        <v>3136</v>
      </c>
      <c r="B570" s="11"/>
      <c r="C570" s="10" t="s">
        <v>114</v>
      </c>
      <c r="D570" s="10" t="s">
        <v>1517</v>
      </c>
      <c r="E570" s="10" t="s">
        <v>52</v>
      </c>
      <c r="F570" s="10" t="s">
        <v>1300</v>
      </c>
      <c r="G570" s="10" t="s">
        <v>1251</v>
      </c>
      <c r="H570" s="10" t="s">
        <v>1331</v>
      </c>
      <c r="I570" s="10" t="s">
        <v>3137</v>
      </c>
      <c r="J570" s="10" t="s">
        <v>55</v>
      </c>
      <c r="K570" s="10" t="s">
        <v>2127</v>
      </c>
      <c r="L570" s="10" t="s">
        <v>3138</v>
      </c>
      <c r="M570" s="10" t="s">
        <v>3139</v>
      </c>
      <c r="N570" s="10" t="s">
        <v>3140</v>
      </c>
      <c r="O570" s="10" t="s">
        <v>113</v>
      </c>
      <c r="P570" s="10" t="s">
        <v>1241</v>
      </c>
      <c r="Q570" s="10">
        <v>-18.04</v>
      </c>
      <c r="R570" s="10">
        <v>133.65</v>
      </c>
      <c r="S570" s="10" t="s">
        <v>1305</v>
      </c>
      <c r="T570" s="10" t="s">
        <v>1243</v>
      </c>
      <c r="U570" s="14">
        <v>45819</v>
      </c>
      <c r="V570" s="11"/>
      <c r="W570" s="11"/>
      <c r="X570" s="11" t="s">
        <v>1306</v>
      </c>
      <c r="Y570" s="11"/>
    </row>
    <row r="571" spans="1:25">
      <c r="A571" s="10" t="s">
        <v>3141</v>
      </c>
      <c r="B571" s="11"/>
      <c r="C571" s="10" t="s">
        <v>114</v>
      </c>
      <c r="D571" s="10" t="s">
        <v>1517</v>
      </c>
      <c r="E571" s="10" t="s">
        <v>52</v>
      </c>
      <c r="F571" s="10" t="s">
        <v>1300</v>
      </c>
      <c r="G571" s="10" t="s">
        <v>1251</v>
      </c>
      <c r="H571" s="10" t="s">
        <v>1335</v>
      </c>
      <c r="I571" s="10" t="s">
        <v>3142</v>
      </c>
      <c r="J571" s="10" t="s">
        <v>55</v>
      </c>
      <c r="K571" s="10" t="s">
        <v>2127</v>
      </c>
      <c r="L571" s="10" t="s">
        <v>3143</v>
      </c>
      <c r="M571" s="10" t="s">
        <v>3144</v>
      </c>
      <c r="N571" s="10" t="s">
        <v>3145</v>
      </c>
      <c r="O571" s="10" t="s">
        <v>113</v>
      </c>
      <c r="P571" s="10" t="s">
        <v>1241</v>
      </c>
      <c r="Q571" s="10">
        <v>-17.68</v>
      </c>
      <c r="R571" s="10">
        <v>133.65</v>
      </c>
      <c r="S571" s="10" t="s">
        <v>1305</v>
      </c>
      <c r="T571" s="10" t="s">
        <v>1243</v>
      </c>
      <c r="U571" s="14">
        <v>45819</v>
      </c>
      <c r="V571" s="11"/>
      <c r="W571" s="11"/>
      <c r="X571" s="11" t="s">
        <v>1306</v>
      </c>
      <c r="Y571" s="11"/>
    </row>
    <row r="572" spans="1:25">
      <c r="A572" s="10" t="s">
        <v>3146</v>
      </c>
      <c r="B572" s="11"/>
      <c r="C572" s="10" t="s">
        <v>114</v>
      </c>
      <c r="D572" s="10" t="s">
        <v>1517</v>
      </c>
      <c r="E572" s="10" t="s">
        <v>52</v>
      </c>
      <c r="F572" s="10" t="s">
        <v>1300</v>
      </c>
      <c r="G572" s="10" t="s">
        <v>1251</v>
      </c>
      <c r="H572" s="10" t="s">
        <v>1377</v>
      </c>
      <c r="I572" s="10" t="s">
        <v>3147</v>
      </c>
      <c r="J572" s="10" t="s">
        <v>55</v>
      </c>
      <c r="K572" s="10" t="s">
        <v>2127</v>
      </c>
      <c r="L572" s="10" t="s">
        <v>3148</v>
      </c>
      <c r="M572" s="10" t="s">
        <v>3149</v>
      </c>
      <c r="N572" s="10" t="s">
        <v>3150</v>
      </c>
      <c r="O572" s="10" t="s">
        <v>113</v>
      </c>
      <c r="P572" s="10" t="s">
        <v>1241</v>
      </c>
      <c r="Q572" s="10">
        <v>-18.600000000000001</v>
      </c>
      <c r="R572" s="10">
        <v>133.65</v>
      </c>
      <c r="S572" s="10" t="s">
        <v>1305</v>
      </c>
      <c r="T572" s="10" t="s">
        <v>1243</v>
      </c>
      <c r="U572" s="14">
        <v>45819</v>
      </c>
      <c r="V572" s="11"/>
      <c r="W572" s="11"/>
      <c r="X572" s="11" t="s">
        <v>1306</v>
      </c>
      <c r="Y572" s="11"/>
    </row>
    <row r="573" spans="1:25">
      <c r="A573" s="10" t="s">
        <v>3151</v>
      </c>
      <c r="B573" s="11"/>
      <c r="C573" s="10" t="s">
        <v>114</v>
      </c>
      <c r="D573" s="10" t="s">
        <v>1517</v>
      </c>
      <c r="E573" s="10" t="s">
        <v>52</v>
      </c>
      <c r="F573" s="10" t="s">
        <v>1300</v>
      </c>
      <c r="G573" s="10" t="s">
        <v>1251</v>
      </c>
      <c r="H573" s="10" t="s">
        <v>1377</v>
      </c>
      <c r="I573" s="10" t="s">
        <v>3152</v>
      </c>
      <c r="J573" s="10" t="s">
        <v>55</v>
      </c>
      <c r="K573" s="10" t="s">
        <v>2127</v>
      </c>
      <c r="L573" s="10" t="s">
        <v>3148</v>
      </c>
      <c r="M573" s="10" t="s">
        <v>3153</v>
      </c>
      <c r="N573" s="10" t="s">
        <v>3154</v>
      </c>
      <c r="O573" s="10" t="s">
        <v>113</v>
      </c>
      <c r="P573" s="10" t="s">
        <v>1241</v>
      </c>
      <c r="Q573" s="10">
        <v>-18.57</v>
      </c>
      <c r="R573" s="10">
        <v>133.65</v>
      </c>
      <c r="S573" s="10" t="s">
        <v>1305</v>
      </c>
      <c r="T573" s="10" t="s">
        <v>1243</v>
      </c>
      <c r="U573" s="14">
        <v>45819</v>
      </c>
      <c r="V573" s="11"/>
      <c r="W573" s="11"/>
      <c r="X573" s="11" t="s">
        <v>1306</v>
      </c>
      <c r="Y573" s="11"/>
    </row>
    <row r="574" spans="1:25">
      <c r="A574" s="10" t="s">
        <v>3155</v>
      </c>
      <c r="B574" s="11"/>
      <c r="C574" s="10" t="s">
        <v>114</v>
      </c>
      <c r="D574" s="10" t="s">
        <v>1517</v>
      </c>
      <c r="E574" s="10" t="s">
        <v>52</v>
      </c>
      <c r="F574" s="10" t="s">
        <v>1300</v>
      </c>
      <c r="G574" s="10" t="s">
        <v>1251</v>
      </c>
      <c r="H574" s="10" t="s">
        <v>1301</v>
      </c>
      <c r="I574" s="10" t="s">
        <v>3156</v>
      </c>
      <c r="J574" s="10" t="s">
        <v>55</v>
      </c>
      <c r="K574" s="10" t="s">
        <v>1974</v>
      </c>
      <c r="L574" s="10" t="s">
        <v>3157</v>
      </c>
      <c r="M574" s="10" t="s">
        <v>3158</v>
      </c>
      <c r="N574" s="10" t="s">
        <v>3159</v>
      </c>
      <c r="O574" s="10" t="s">
        <v>113</v>
      </c>
      <c r="P574" s="10" t="s">
        <v>1324</v>
      </c>
      <c r="Q574" s="10" t="s">
        <v>1581</v>
      </c>
      <c r="R574" s="10">
        <v>0</v>
      </c>
      <c r="S574" s="10" t="s">
        <v>1305</v>
      </c>
      <c r="T574" s="10" t="s">
        <v>1326</v>
      </c>
      <c r="U574" s="14">
        <v>45819</v>
      </c>
      <c r="V574" s="11"/>
      <c r="W574" s="11"/>
      <c r="X574" s="11" t="s">
        <v>1306</v>
      </c>
      <c r="Y574" s="11"/>
    </row>
    <row r="575" spans="1:25">
      <c r="A575" s="10" t="s">
        <v>3160</v>
      </c>
      <c r="B575" s="11"/>
      <c r="C575" s="10" t="s">
        <v>114</v>
      </c>
      <c r="D575" s="10" t="s">
        <v>1517</v>
      </c>
      <c r="E575" s="10" t="s">
        <v>52</v>
      </c>
      <c r="F575" s="10" t="s">
        <v>1307</v>
      </c>
      <c r="G575" s="10" t="s">
        <v>1308</v>
      </c>
      <c r="H575" s="10" t="s">
        <v>1359</v>
      </c>
      <c r="I575" s="10" t="s">
        <v>3161</v>
      </c>
      <c r="J575" s="10" t="s">
        <v>55</v>
      </c>
      <c r="K575" s="10" t="s">
        <v>2956</v>
      </c>
      <c r="L575" s="10" t="s">
        <v>2956</v>
      </c>
      <c r="M575" s="10" t="s">
        <v>3158</v>
      </c>
      <c r="N575" s="10" t="s">
        <v>3159</v>
      </c>
      <c r="O575" s="10" t="s">
        <v>113</v>
      </c>
      <c r="P575" s="10" t="s">
        <v>1324</v>
      </c>
      <c r="Q575" s="10" t="s">
        <v>1581</v>
      </c>
      <c r="R575" s="10">
        <v>0</v>
      </c>
      <c r="S575" s="10" t="s">
        <v>1305</v>
      </c>
      <c r="T575" s="10" t="s">
        <v>1326</v>
      </c>
      <c r="U575" s="14">
        <v>45819</v>
      </c>
      <c r="V575" s="11"/>
      <c r="W575" s="11"/>
      <c r="X575" s="11" t="s">
        <v>1306</v>
      </c>
      <c r="Y575" s="11"/>
    </row>
    <row r="576" spans="1:25">
      <c r="A576" s="10" t="s">
        <v>3162</v>
      </c>
      <c r="B576" s="11"/>
      <c r="C576" s="10" t="s">
        <v>114</v>
      </c>
      <c r="D576" s="10" t="s">
        <v>1517</v>
      </c>
      <c r="E576" s="10" t="s">
        <v>52</v>
      </c>
      <c r="F576" s="10" t="s">
        <v>1307</v>
      </c>
      <c r="G576" s="10" t="s">
        <v>1308</v>
      </c>
      <c r="H576" s="10" t="s">
        <v>1451</v>
      </c>
      <c r="I576" s="10" t="s">
        <v>3163</v>
      </c>
      <c r="J576" s="10" t="s">
        <v>55</v>
      </c>
      <c r="K576" s="10" t="s">
        <v>1974</v>
      </c>
      <c r="L576" s="10" t="s">
        <v>3164</v>
      </c>
      <c r="M576" s="10" t="s">
        <v>3165</v>
      </c>
      <c r="N576" s="10" t="s">
        <v>3166</v>
      </c>
      <c r="O576" s="10" t="s">
        <v>113</v>
      </c>
      <c r="P576" s="10" t="s">
        <v>1324</v>
      </c>
      <c r="Q576" s="10" t="s">
        <v>1581</v>
      </c>
      <c r="R576" s="10">
        <v>0</v>
      </c>
      <c r="S576" s="10" t="s">
        <v>1305</v>
      </c>
      <c r="T576" s="10" t="s">
        <v>1326</v>
      </c>
      <c r="U576" s="14">
        <v>45819</v>
      </c>
      <c r="V576" s="11"/>
      <c r="W576" s="11"/>
      <c r="X576" s="11" t="s">
        <v>1306</v>
      </c>
      <c r="Y576" s="11"/>
    </row>
    <row r="577" spans="1:25">
      <c r="A577" s="10" t="s">
        <v>3167</v>
      </c>
      <c r="B577" s="11"/>
      <c r="C577" s="10" t="s">
        <v>114</v>
      </c>
      <c r="D577" s="10" t="s">
        <v>1517</v>
      </c>
      <c r="E577" s="10" t="s">
        <v>52</v>
      </c>
      <c r="F577" s="10" t="s">
        <v>1307</v>
      </c>
      <c r="G577" s="10" t="s">
        <v>1308</v>
      </c>
      <c r="H577" s="10" t="s">
        <v>1451</v>
      </c>
      <c r="I577" s="10" t="s">
        <v>3168</v>
      </c>
      <c r="J577" s="10" t="s">
        <v>55</v>
      </c>
      <c r="K577" s="10" t="s">
        <v>1974</v>
      </c>
      <c r="L577" s="10" t="s">
        <v>3164</v>
      </c>
      <c r="M577" s="10" t="s">
        <v>3169</v>
      </c>
      <c r="N577" s="10" t="s">
        <v>3170</v>
      </c>
      <c r="O577" s="10" t="s">
        <v>113</v>
      </c>
      <c r="P577" s="10" t="s">
        <v>1324</v>
      </c>
      <c r="Q577" s="10" t="s">
        <v>1581</v>
      </c>
      <c r="R577" s="10">
        <v>0</v>
      </c>
      <c r="S577" s="10" t="s">
        <v>1305</v>
      </c>
      <c r="T577" s="10" t="s">
        <v>1326</v>
      </c>
      <c r="U577" s="14">
        <v>45819</v>
      </c>
      <c r="V577" s="11"/>
      <c r="W577" s="11"/>
      <c r="X577" s="11" t="s">
        <v>1306</v>
      </c>
      <c r="Y577" s="11"/>
    </row>
    <row r="578" spans="1:25">
      <c r="A578" s="10" t="s">
        <v>3171</v>
      </c>
      <c r="B578" s="11"/>
      <c r="C578" s="10" t="s">
        <v>114</v>
      </c>
      <c r="D578" s="10" t="s">
        <v>1517</v>
      </c>
      <c r="E578" s="10" t="s">
        <v>52</v>
      </c>
      <c r="F578" s="10" t="s">
        <v>1307</v>
      </c>
      <c r="G578" s="10" t="s">
        <v>1308</v>
      </c>
      <c r="H578" s="10" t="s">
        <v>1451</v>
      </c>
      <c r="I578" s="10" t="s">
        <v>3172</v>
      </c>
      <c r="J578" s="10" t="s">
        <v>55</v>
      </c>
      <c r="K578" s="10" t="s">
        <v>1974</v>
      </c>
      <c r="L578" s="10" t="s">
        <v>3164</v>
      </c>
      <c r="M578" s="10" t="s">
        <v>3173</v>
      </c>
      <c r="N578" s="10" t="s">
        <v>3174</v>
      </c>
      <c r="O578" s="10" t="s">
        <v>113</v>
      </c>
      <c r="P578" s="10" t="s">
        <v>1324</v>
      </c>
      <c r="Q578" s="10" t="s">
        <v>1581</v>
      </c>
      <c r="R578" s="10">
        <v>0</v>
      </c>
      <c r="S578" s="10" t="s">
        <v>1305</v>
      </c>
      <c r="T578" s="10" t="s">
        <v>1326</v>
      </c>
      <c r="U578" s="14">
        <v>45819</v>
      </c>
      <c r="V578" s="11"/>
      <c r="W578" s="11"/>
      <c r="X578" s="11" t="s">
        <v>1306</v>
      </c>
      <c r="Y578" s="11"/>
    </row>
    <row r="579" spans="1:25">
      <c r="A579" s="10" t="s">
        <v>3175</v>
      </c>
      <c r="B579" s="11"/>
      <c r="C579" s="10" t="s">
        <v>114</v>
      </c>
      <c r="D579" s="10" t="s">
        <v>1517</v>
      </c>
      <c r="E579" s="10" t="s">
        <v>52</v>
      </c>
      <c r="F579" s="10" t="s">
        <v>1307</v>
      </c>
      <c r="G579" s="10" t="s">
        <v>1308</v>
      </c>
      <c r="H579" s="10" t="s">
        <v>1321</v>
      </c>
      <c r="I579" s="10" t="s">
        <v>3176</v>
      </c>
      <c r="J579" s="10" t="s">
        <v>55</v>
      </c>
      <c r="K579" s="10" t="s">
        <v>3177</v>
      </c>
      <c r="L579" s="10" t="s">
        <v>3178</v>
      </c>
      <c r="M579" s="10" t="s">
        <v>3179</v>
      </c>
      <c r="N579" s="10" t="s">
        <v>3180</v>
      </c>
      <c r="O579" s="10" t="s">
        <v>113</v>
      </c>
      <c r="P579" s="10" t="s">
        <v>1241</v>
      </c>
      <c r="Q579" s="10">
        <v>-21.23</v>
      </c>
      <c r="R579" s="10">
        <v>133.65</v>
      </c>
      <c r="S579" s="10" t="s">
        <v>1305</v>
      </c>
      <c r="T579" s="10" t="s">
        <v>1243</v>
      </c>
      <c r="U579" s="14">
        <v>45819</v>
      </c>
      <c r="V579" s="11"/>
      <c r="W579" s="11"/>
      <c r="X579" s="11" t="s">
        <v>1306</v>
      </c>
      <c r="Y579" s="11"/>
    </row>
    <row r="580" spans="1:25">
      <c r="A580" s="10" t="s">
        <v>3181</v>
      </c>
      <c r="B580" s="11"/>
      <c r="C580" s="10" t="s">
        <v>114</v>
      </c>
      <c r="D580" s="10" t="s">
        <v>1517</v>
      </c>
      <c r="E580" s="10" t="s">
        <v>52</v>
      </c>
      <c r="F580" s="10" t="s">
        <v>1307</v>
      </c>
      <c r="G580" s="10" t="s">
        <v>1308</v>
      </c>
      <c r="H580" s="10" t="s">
        <v>1413</v>
      </c>
      <c r="I580" s="10" t="s">
        <v>3182</v>
      </c>
      <c r="J580" s="10" t="s">
        <v>55</v>
      </c>
      <c r="K580" s="10" t="s">
        <v>3177</v>
      </c>
      <c r="L580" s="10" t="s">
        <v>3183</v>
      </c>
      <c r="M580" s="10" t="s">
        <v>3184</v>
      </c>
      <c r="N580" s="10" t="s">
        <v>3185</v>
      </c>
      <c r="O580" s="10" t="s">
        <v>113</v>
      </c>
      <c r="P580" s="10" t="s">
        <v>1241</v>
      </c>
      <c r="Q580" s="10">
        <v>-19.62</v>
      </c>
      <c r="R580" s="10">
        <v>133.65</v>
      </c>
      <c r="S580" s="10" t="s">
        <v>1305</v>
      </c>
      <c r="T580" s="10" t="s">
        <v>1243</v>
      </c>
      <c r="U580" s="14">
        <v>45819</v>
      </c>
      <c r="V580" s="11"/>
      <c r="W580" s="11"/>
      <c r="X580" s="11" t="s">
        <v>1306</v>
      </c>
      <c r="Y580" s="11"/>
    </row>
    <row r="581" spans="1:25">
      <c r="A581" s="10" t="s">
        <v>3186</v>
      </c>
      <c r="B581" s="11"/>
      <c r="C581" s="10" t="s">
        <v>114</v>
      </c>
      <c r="D581" s="10" t="s">
        <v>1517</v>
      </c>
      <c r="E581" s="10" t="s">
        <v>52</v>
      </c>
      <c r="F581" s="10" t="s">
        <v>1307</v>
      </c>
      <c r="G581" s="10" t="s">
        <v>1308</v>
      </c>
      <c r="H581" s="10" t="s">
        <v>1331</v>
      </c>
      <c r="I581" s="10" t="s">
        <v>3187</v>
      </c>
      <c r="J581" s="10" t="s">
        <v>55</v>
      </c>
      <c r="K581" s="10" t="s">
        <v>3188</v>
      </c>
      <c r="L581" s="10" t="s">
        <v>3189</v>
      </c>
      <c r="M581" s="10" t="s">
        <v>3190</v>
      </c>
      <c r="N581" s="10" t="s">
        <v>3001</v>
      </c>
      <c r="O581" s="10" t="s">
        <v>113</v>
      </c>
      <c r="P581" s="10" t="s">
        <v>1241</v>
      </c>
      <c r="Q581" s="10">
        <v>-19.72</v>
      </c>
      <c r="R581" s="10">
        <v>133.65</v>
      </c>
      <c r="S581" s="10" t="s">
        <v>1305</v>
      </c>
      <c r="T581" s="10" t="s">
        <v>1243</v>
      </c>
      <c r="U581" s="14">
        <v>45819</v>
      </c>
      <c r="V581" s="11"/>
      <c r="W581" s="11"/>
      <c r="X581" s="11" t="s">
        <v>1306</v>
      </c>
      <c r="Y581" s="11"/>
    </row>
    <row r="582" spans="1:25">
      <c r="A582" s="10" t="s">
        <v>3191</v>
      </c>
      <c r="B582" s="11"/>
      <c r="C582" s="10" t="s">
        <v>114</v>
      </c>
      <c r="D582" s="10" t="s">
        <v>1517</v>
      </c>
      <c r="E582" s="10" t="s">
        <v>52</v>
      </c>
      <c r="F582" s="10" t="s">
        <v>1307</v>
      </c>
      <c r="G582" s="10" t="s">
        <v>1308</v>
      </c>
      <c r="H582" s="10" t="s">
        <v>1335</v>
      </c>
      <c r="I582" s="10" t="s">
        <v>3192</v>
      </c>
      <c r="J582" s="10" t="s">
        <v>55</v>
      </c>
      <c r="K582" s="10" t="s">
        <v>3177</v>
      </c>
      <c r="L582" s="10" t="s">
        <v>3193</v>
      </c>
      <c r="M582" s="10">
        <v>-5.9560835000000001</v>
      </c>
      <c r="N582" s="10">
        <v>-35.254105099999997</v>
      </c>
      <c r="O582" s="10" t="s">
        <v>113</v>
      </c>
      <c r="P582" s="10" t="s">
        <v>1241</v>
      </c>
      <c r="Q582" s="10">
        <v>-20.82</v>
      </c>
      <c r="R582" s="10">
        <v>133.65</v>
      </c>
      <c r="S582" s="10" t="s">
        <v>1305</v>
      </c>
      <c r="T582" s="10" t="s">
        <v>1243</v>
      </c>
      <c r="U582" s="14">
        <v>45819</v>
      </c>
      <c r="V582" s="11"/>
      <c r="W582" s="11"/>
      <c r="X582" s="11" t="s">
        <v>1306</v>
      </c>
      <c r="Y582" s="11"/>
    </row>
    <row r="583" spans="1:25">
      <c r="A583" s="10" t="s">
        <v>3194</v>
      </c>
      <c r="B583" s="11"/>
      <c r="C583" s="10" t="s">
        <v>114</v>
      </c>
      <c r="D583" s="10" t="s">
        <v>1517</v>
      </c>
      <c r="E583" s="10" t="s">
        <v>52</v>
      </c>
      <c r="F583" s="10" t="s">
        <v>1307</v>
      </c>
      <c r="G583" s="10" t="s">
        <v>1308</v>
      </c>
      <c r="H583" s="10" t="s">
        <v>1578</v>
      </c>
      <c r="I583" s="10" t="s">
        <v>3195</v>
      </c>
      <c r="J583" s="10" t="s">
        <v>55</v>
      </c>
      <c r="K583" s="10" t="s">
        <v>3177</v>
      </c>
      <c r="L583" s="10" t="s">
        <v>3196</v>
      </c>
      <c r="M583" s="10">
        <v>-5.9557124000000004</v>
      </c>
      <c r="N583" s="10">
        <v>-35.254341699999998</v>
      </c>
      <c r="O583" s="10" t="s">
        <v>113</v>
      </c>
      <c r="P583" s="10" t="s">
        <v>1241</v>
      </c>
      <c r="Q583" s="10">
        <v>-20.149999999999999</v>
      </c>
      <c r="R583" s="10">
        <v>133.65</v>
      </c>
      <c r="S583" s="10" t="s">
        <v>1305</v>
      </c>
      <c r="T583" s="10" t="s">
        <v>1243</v>
      </c>
      <c r="U583" s="14">
        <v>45819</v>
      </c>
      <c r="V583" s="11"/>
      <c r="W583" s="11"/>
      <c r="X583" s="11" t="s">
        <v>1306</v>
      </c>
      <c r="Y583" s="11"/>
    </row>
    <row r="584" spans="1:25">
      <c r="A584" s="10" t="s">
        <v>3197</v>
      </c>
      <c r="B584" s="11"/>
      <c r="C584" s="10" t="s">
        <v>114</v>
      </c>
      <c r="D584" s="10" t="s">
        <v>1517</v>
      </c>
      <c r="E584" s="10" t="s">
        <v>52</v>
      </c>
      <c r="F584" s="10" t="s">
        <v>1307</v>
      </c>
      <c r="G584" s="10" t="s">
        <v>1308</v>
      </c>
      <c r="H584" s="10" t="s">
        <v>1377</v>
      </c>
      <c r="I584" s="10" t="s">
        <v>3198</v>
      </c>
      <c r="J584" s="10" t="s">
        <v>55</v>
      </c>
      <c r="K584" s="10" t="s">
        <v>3177</v>
      </c>
      <c r="L584" s="10" t="s">
        <v>3199</v>
      </c>
      <c r="M584" s="10" t="s">
        <v>3200</v>
      </c>
      <c r="N584" s="10" t="s">
        <v>3201</v>
      </c>
      <c r="O584" s="10" t="s">
        <v>113</v>
      </c>
      <c r="P584" s="10" t="s">
        <v>1241</v>
      </c>
      <c r="Q584" s="10">
        <v>-20.14</v>
      </c>
      <c r="R584" s="10">
        <v>133.65</v>
      </c>
      <c r="S584" s="10" t="s">
        <v>1305</v>
      </c>
      <c r="T584" s="10" t="s">
        <v>1243</v>
      </c>
      <c r="U584" s="14">
        <v>45819</v>
      </c>
      <c r="V584" s="11"/>
      <c r="W584" s="11"/>
      <c r="X584" s="11" t="s">
        <v>1306</v>
      </c>
      <c r="Y584" s="11"/>
    </row>
    <row r="585" spans="1:25">
      <c r="A585" s="10" t="s">
        <v>3202</v>
      </c>
      <c r="B585" s="11"/>
      <c r="C585" s="10" t="s">
        <v>114</v>
      </c>
      <c r="D585" s="10" t="s">
        <v>1517</v>
      </c>
      <c r="E585" s="10" t="s">
        <v>52</v>
      </c>
      <c r="F585" s="10" t="s">
        <v>1307</v>
      </c>
      <c r="G585" s="10" t="s">
        <v>1308</v>
      </c>
      <c r="H585" s="10" t="s">
        <v>1343</v>
      </c>
      <c r="I585" s="10" t="s">
        <v>3203</v>
      </c>
      <c r="J585" s="10" t="s">
        <v>55</v>
      </c>
      <c r="K585" s="10" t="s">
        <v>3177</v>
      </c>
      <c r="L585" s="10" t="s">
        <v>3204</v>
      </c>
      <c r="M585" s="10" t="s">
        <v>3205</v>
      </c>
      <c r="N585" s="10" t="s">
        <v>3206</v>
      </c>
      <c r="O585" s="10" t="s">
        <v>113</v>
      </c>
      <c r="P585" s="10" t="s">
        <v>1241</v>
      </c>
      <c r="Q585" s="10">
        <v>-19.73</v>
      </c>
      <c r="R585" s="10">
        <v>133.65</v>
      </c>
      <c r="S585" s="10" t="s">
        <v>1305</v>
      </c>
      <c r="T585" s="10" t="s">
        <v>1243</v>
      </c>
      <c r="U585" s="14">
        <v>45819</v>
      </c>
      <c r="V585" s="11"/>
      <c r="W585" s="11"/>
      <c r="X585" s="11" t="s">
        <v>1306</v>
      </c>
      <c r="Y585" s="11"/>
    </row>
    <row r="586" spans="1:25">
      <c r="A586" s="10" t="s">
        <v>3207</v>
      </c>
      <c r="B586" s="11"/>
      <c r="C586" s="10" t="s">
        <v>114</v>
      </c>
      <c r="D586" s="10" t="s">
        <v>1517</v>
      </c>
      <c r="E586" s="10" t="s">
        <v>52</v>
      </c>
      <c r="F586" s="10" t="s">
        <v>1307</v>
      </c>
      <c r="G586" s="10" t="s">
        <v>1308</v>
      </c>
      <c r="H586" s="10" t="s">
        <v>1343</v>
      </c>
      <c r="I586" s="10" t="s">
        <v>3208</v>
      </c>
      <c r="J586" s="10" t="s">
        <v>55</v>
      </c>
      <c r="K586" s="10" t="s">
        <v>3188</v>
      </c>
      <c r="L586" s="10" t="s">
        <v>3209</v>
      </c>
      <c r="M586" s="10" t="s">
        <v>3210</v>
      </c>
      <c r="N586" s="10" t="s">
        <v>3211</v>
      </c>
      <c r="O586" s="10" t="s">
        <v>113</v>
      </c>
      <c r="P586" s="10" t="s">
        <v>1241</v>
      </c>
      <c r="Q586" s="10">
        <v>-19.440000000000001</v>
      </c>
      <c r="R586" s="10">
        <v>133.65</v>
      </c>
      <c r="S586" s="10" t="s">
        <v>1305</v>
      </c>
      <c r="T586" s="10" t="s">
        <v>1243</v>
      </c>
      <c r="U586" s="14">
        <v>45820</v>
      </c>
      <c r="V586" s="11"/>
      <c r="W586" s="11"/>
      <c r="X586" s="11" t="s">
        <v>1306</v>
      </c>
      <c r="Y586" s="11"/>
    </row>
    <row r="587" spans="1:25">
      <c r="A587" s="10" t="s">
        <v>3212</v>
      </c>
      <c r="B587" s="11"/>
      <c r="C587" s="10" t="s">
        <v>114</v>
      </c>
      <c r="D587" s="10" t="s">
        <v>1517</v>
      </c>
      <c r="E587" s="10" t="s">
        <v>52</v>
      </c>
      <c r="F587" s="10" t="s">
        <v>1307</v>
      </c>
      <c r="G587" s="10" t="s">
        <v>1312</v>
      </c>
      <c r="H587" s="10" t="s">
        <v>1359</v>
      </c>
      <c r="I587" s="10" t="s">
        <v>3213</v>
      </c>
      <c r="J587" s="10" t="s">
        <v>55</v>
      </c>
      <c r="K587" s="10" t="s">
        <v>3177</v>
      </c>
      <c r="L587" s="10" t="s">
        <v>3214</v>
      </c>
      <c r="M587" s="10" t="s">
        <v>3215</v>
      </c>
      <c r="N587" s="10" t="s">
        <v>3216</v>
      </c>
      <c r="O587" s="10" t="s">
        <v>113</v>
      </c>
      <c r="P587" s="10" t="s">
        <v>1241</v>
      </c>
      <c r="Q587" s="10">
        <v>-20.079999999999998</v>
      </c>
      <c r="R587" s="10">
        <v>133.65</v>
      </c>
      <c r="S587" s="10" t="s">
        <v>1305</v>
      </c>
      <c r="T587" s="10" t="s">
        <v>1243</v>
      </c>
      <c r="U587" s="14">
        <v>45820</v>
      </c>
      <c r="V587" s="11"/>
      <c r="W587" s="11"/>
      <c r="X587" s="11" t="s">
        <v>1306</v>
      </c>
      <c r="Y587" s="11"/>
    </row>
    <row r="588" spans="1:25">
      <c r="A588" s="10" t="s">
        <v>3217</v>
      </c>
      <c r="B588" s="11"/>
      <c r="C588" s="10" t="s">
        <v>114</v>
      </c>
      <c r="D588" s="10" t="s">
        <v>1517</v>
      </c>
      <c r="E588" s="10" t="s">
        <v>52</v>
      </c>
      <c r="F588" s="10" t="s">
        <v>1307</v>
      </c>
      <c r="G588" s="10" t="s">
        <v>1312</v>
      </c>
      <c r="H588" s="10" t="s">
        <v>1451</v>
      </c>
      <c r="I588" s="10" t="s">
        <v>3218</v>
      </c>
      <c r="J588" s="10" t="s">
        <v>55</v>
      </c>
      <c r="K588" s="10" t="s">
        <v>3177</v>
      </c>
      <c r="L588" s="10" t="s">
        <v>3214</v>
      </c>
      <c r="M588" s="10" t="s">
        <v>3219</v>
      </c>
      <c r="N588" s="10" t="s">
        <v>3220</v>
      </c>
      <c r="O588" s="10" t="s">
        <v>113</v>
      </c>
      <c r="P588" s="10" t="s">
        <v>1241</v>
      </c>
      <c r="Q588" s="10">
        <v>-19.38</v>
      </c>
      <c r="R588" s="10">
        <v>133.65</v>
      </c>
      <c r="S588" s="10" t="s">
        <v>1305</v>
      </c>
      <c r="T588" s="10" t="s">
        <v>1243</v>
      </c>
      <c r="U588" s="14">
        <v>45820</v>
      </c>
      <c r="V588" s="11"/>
      <c r="W588" s="11"/>
      <c r="X588" s="11" t="s">
        <v>1306</v>
      </c>
      <c r="Y588" s="11"/>
    </row>
    <row r="589" spans="1:25">
      <c r="A589" s="10" t="s">
        <v>3221</v>
      </c>
      <c r="B589" s="11"/>
      <c r="C589" s="10" t="s">
        <v>114</v>
      </c>
      <c r="D589" s="10" t="s">
        <v>1517</v>
      </c>
      <c r="E589" s="10" t="s">
        <v>52</v>
      </c>
      <c r="F589" s="10" t="s">
        <v>1307</v>
      </c>
      <c r="G589" s="10" t="s">
        <v>1312</v>
      </c>
      <c r="H589" s="10" t="s">
        <v>1309</v>
      </c>
      <c r="I589" s="10" t="s">
        <v>3222</v>
      </c>
      <c r="J589" s="10" t="s">
        <v>55</v>
      </c>
      <c r="K589" s="10" t="s">
        <v>3177</v>
      </c>
      <c r="L589" s="10" t="s">
        <v>3223</v>
      </c>
      <c r="M589" s="10" t="s">
        <v>3224</v>
      </c>
      <c r="N589" s="10" t="s">
        <v>3225</v>
      </c>
      <c r="O589" s="10" t="s">
        <v>113</v>
      </c>
      <c r="P589" s="10" t="s">
        <v>1241</v>
      </c>
      <c r="Q589" s="10">
        <v>-20.57</v>
      </c>
      <c r="R589" s="10">
        <v>133.65</v>
      </c>
      <c r="S589" s="10" t="s">
        <v>1305</v>
      </c>
      <c r="T589" s="10" t="s">
        <v>1243</v>
      </c>
      <c r="U589" s="14">
        <v>45820</v>
      </c>
      <c r="V589" s="11"/>
      <c r="W589" s="11"/>
      <c r="X589" s="11" t="s">
        <v>1306</v>
      </c>
      <c r="Y589" s="11"/>
    </row>
    <row r="590" spans="1:25">
      <c r="A590" s="10" t="s">
        <v>3226</v>
      </c>
      <c r="B590" s="11"/>
      <c r="C590" s="10" t="s">
        <v>114</v>
      </c>
      <c r="D590" s="10" t="s">
        <v>1517</v>
      </c>
      <c r="E590" s="10" t="s">
        <v>52</v>
      </c>
      <c r="F590" s="10" t="s">
        <v>1307</v>
      </c>
      <c r="G590" s="10" t="s">
        <v>1312</v>
      </c>
      <c r="H590" s="10" t="s">
        <v>1321</v>
      </c>
      <c r="I590" s="10" t="s">
        <v>3227</v>
      </c>
      <c r="J590" s="10" t="s">
        <v>55</v>
      </c>
      <c r="K590" s="10" t="s">
        <v>3177</v>
      </c>
      <c r="L590" s="10" t="s">
        <v>3228</v>
      </c>
      <c r="M590" s="10" t="s">
        <v>3229</v>
      </c>
      <c r="N590" s="10" t="s">
        <v>3230</v>
      </c>
      <c r="O590" s="10" t="s">
        <v>113</v>
      </c>
      <c r="P590" s="10" t="s">
        <v>1241</v>
      </c>
      <c r="Q590" s="10">
        <v>-20.010000000000002</v>
      </c>
      <c r="R590" s="10">
        <v>133.65</v>
      </c>
      <c r="S590" s="10" t="s">
        <v>1305</v>
      </c>
      <c r="T590" s="10" t="s">
        <v>1243</v>
      </c>
      <c r="U590" s="14">
        <v>45820</v>
      </c>
      <c r="V590" s="11"/>
      <c r="W590" s="11"/>
      <c r="X590" s="11" t="s">
        <v>1306</v>
      </c>
      <c r="Y590" s="11"/>
    </row>
    <row r="591" spans="1:25">
      <c r="A591" s="10" t="s">
        <v>3231</v>
      </c>
      <c r="B591" s="11"/>
      <c r="C591" s="10" t="s">
        <v>114</v>
      </c>
      <c r="D591" s="10" t="s">
        <v>1517</v>
      </c>
      <c r="E591" s="10" t="s">
        <v>52</v>
      </c>
      <c r="F591" s="10" t="s">
        <v>1307</v>
      </c>
      <c r="G591" s="10" t="s">
        <v>1312</v>
      </c>
      <c r="H591" s="10" t="s">
        <v>1413</v>
      </c>
      <c r="I591" s="10" t="s">
        <v>3232</v>
      </c>
      <c r="J591" s="10" t="s">
        <v>55</v>
      </c>
      <c r="K591" s="10" t="s">
        <v>3177</v>
      </c>
      <c r="L591" s="10" t="s">
        <v>3233</v>
      </c>
      <c r="M591" s="10" t="s">
        <v>3234</v>
      </c>
      <c r="N591" s="10" t="s">
        <v>3235</v>
      </c>
      <c r="O591" s="10" t="s">
        <v>113</v>
      </c>
      <c r="P591" s="10" t="s">
        <v>1241</v>
      </c>
      <c r="Q591" s="10">
        <v>-19.72</v>
      </c>
      <c r="R591" s="10">
        <v>133.65</v>
      </c>
      <c r="S591" s="10" t="s">
        <v>1305</v>
      </c>
      <c r="T591" s="10" t="s">
        <v>1243</v>
      </c>
      <c r="U591" s="14">
        <v>45820</v>
      </c>
      <c r="V591" s="11"/>
      <c r="W591" s="11"/>
      <c r="X591" s="11" t="s">
        <v>1306</v>
      </c>
      <c r="Y591" s="11"/>
    </row>
    <row r="592" spans="1:25">
      <c r="A592" s="10" t="s">
        <v>3236</v>
      </c>
      <c r="B592" s="11"/>
      <c r="C592" s="10" t="s">
        <v>114</v>
      </c>
      <c r="D592" s="10" t="s">
        <v>1517</v>
      </c>
      <c r="E592" s="10" t="s">
        <v>52</v>
      </c>
      <c r="F592" s="10" t="s">
        <v>1307</v>
      </c>
      <c r="G592" s="10" t="s">
        <v>1312</v>
      </c>
      <c r="H592" s="10" t="s">
        <v>1335</v>
      </c>
      <c r="I592" s="10" t="s">
        <v>3237</v>
      </c>
      <c r="J592" s="10" t="s">
        <v>55</v>
      </c>
      <c r="K592" s="10" t="s">
        <v>3188</v>
      </c>
      <c r="L592" s="10" t="s">
        <v>3238</v>
      </c>
      <c r="M592" s="10" t="s">
        <v>3239</v>
      </c>
      <c r="N592" s="10" t="s">
        <v>3240</v>
      </c>
      <c r="O592" s="10" t="s">
        <v>113</v>
      </c>
      <c r="P592" s="10" t="s">
        <v>1241</v>
      </c>
      <c r="Q592" s="10">
        <v>-20.079999999999998</v>
      </c>
      <c r="R592" s="10">
        <v>133.65</v>
      </c>
      <c r="S592" s="10" t="s">
        <v>1305</v>
      </c>
      <c r="T592" s="10" t="s">
        <v>1243</v>
      </c>
      <c r="U592" s="14">
        <v>45820</v>
      </c>
      <c r="V592" s="11"/>
      <c r="W592" s="11"/>
      <c r="X592" s="11" t="s">
        <v>1306</v>
      </c>
      <c r="Y592" s="11"/>
    </row>
    <row r="593" spans="1:25">
      <c r="A593" s="10" t="s">
        <v>3241</v>
      </c>
      <c r="B593" s="11"/>
      <c r="C593" s="10" t="s">
        <v>114</v>
      </c>
      <c r="D593" s="10" t="s">
        <v>1517</v>
      </c>
      <c r="E593" s="10" t="s">
        <v>52</v>
      </c>
      <c r="F593" s="10" t="s">
        <v>1307</v>
      </c>
      <c r="G593" s="10" t="s">
        <v>1312</v>
      </c>
      <c r="H593" s="10" t="s">
        <v>1343</v>
      </c>
      <c r="I593" s="10" t="s">
        <v>3242</v>
      </c>
      <c r="J593" s="10" t="s">
        <v>55</v>
      </c>
      <c r="K593" s="10" t="s">
        <v>3177</v>
      </c>
      <c r="L593" s="10" t="s">
        <v>3238</v>
      </c>
      <c r="M593" s="10" t="s">
        <v>3243</v>
      </c>
      <c r="N593" s="10" t="s">
        <v>3244</v>
      </c>
      <c r="O593" s="10" t="s">
        <v>113</v>
      </c>
      <c r="P593" s="10" t="s">
        <v>1241</v>
      </c>
      <c r="Q593" s="10">
        <v>-19.559999999999999</v>
      </c>
      <c r="R593" s="10">
        <v>133.65</v>
      </c>
      <c r="S593" s="10" t="s">
        <v>1305</v>
      </c>
      <c r="T593" s="10" t="s">
        <v>1243</v>
      </c>
      <c r="U593" s="14">
        <v>45820</v>
      </c>
      <c r="V593" s="11"/>
      <c r="W593" s="11"/>
      <c r="X593" s="11" t="s">
        <v>1306</v>
      </c>
      <c r="Y593" s="11"/>
    </row>
    <row r="594" spans="1:25">
      <c r="A594" s="10" t="s">
        <v>3245</v>
      </c>
      <c r="B594" s="11"/>
      <c r="C594" s="10" t="s">
        <v>114</v>
      </c>
      <c r="D594" s="10" t="s">
        <v>1517</v>
      </c>
      <c r="E594" s="10" t="s">
        <v>52</v>
      </c>
      <c r="F594" s="10" t="s">
        <v>1307</v>
      </c>
      <c r="G594" s="10" t="s">
        <v>1236</v>
      </c>
      <c r="H594" s="10" t="s">
        <v>1451</v>
      </c>
      <c r="I594" s="10" t="s">
        <v>3246</v>
      </c>
      <c r="J594" s="10" t="s">
        <v>55</v>
      </c>
      <c r="K594" s="10" t="s">
        <v>3177</v>
      </c>
      <c r="L594" s="10" t="s">
        <v>3247</v>
      </c>
      <c r="M594" s="10" t="s">
        <v>3248</v>
      </c>
      <c r="N594" s="10" t="s">
        <v>3249</v>
      </c>
      <c r="O594" s="10" t="s">
        <v>113</v>
      </c>
      <c r="P594" s="10" t="s">
        <v>1241</v>
      </c>
      <c r="Q594" s="10">
        <v>-20.52</v>
      </c>
      <c r="R594" s="10">
        <v>133.65</v>
      </c>
      <c r="S594" s="10" t="s">
        <v>1305</v>
      </c>
      <c r="T594" s="10" t="s">
        <v>1243</v>
      </c>
      <c r="U594" s="14">
        <v>45820</v>
      </c>
      <c r="V594" s="11"/>
      <c r="W594" s="11"/>
      <c r="X594" s="11" t="s">
        <v>1306</v>
      </c>
      <c r="Y594" s="11"/>
    </row>
    <row r="595" spans="1:25">
      <c r="A595" s="10" t="s">
        <v>3250</v>
      </c>
      <c r="B595" s="11"/>
      <c r="C595" s="10" t="s">
        <v>114</v>
      </c>
      <c r="D595" s="10" t="s">
        <v>1517</v>
      </c>
      <c r="E595" s="10" t="s">
        <v>52</v>
      </c>
      <c r="F595" s="10" t="s">
        <v>1307</v>
      </c>
      <c r="G595" s="10" t="s">
        <v>1236</v>
      </c>
      <c r="H595" s="10" t="s">
        <v>1451</v>
      </c>
      <c r="I595" s="10" t="s">
        <v>3251</v>
      </c>
      <c r="J595" s="10" t="s">
        <v>55</v>
      </c>
      <c r="K595" s="10" t="s">
        <v>3177</v>
      </c>
      <c r="L595" s="10" t="s">
        <v>3252</v>
      </c>
      <c r="M595" s="10" t="s">
        <v>3253</v>
      </c>
      <c r="N595" s="10" t="s">
        <v>3254</v>
      </c>
      <c r="O595" s="10" t="s">
        <v>113</v>
      </c>
      <c r="P595" s="10" t="s">
        <v>1241</v>
      </c>
      <c r="Q595" s="10">
        <v>-20.190000000000001</v>
      </c>
      <c r="R595" s="10">
        <v>133.65</v>
      </c>
      <c r="S595" s="10" t="s">
        <v>1305</v>
      </c>
      <c r="T595" s="10" t="s">
        <v>1243</v>
      </c>
      <c r="U595" s="14">
        <v>45820</v>
      </c>
      <c r="V595" s="11"/>
      <c r="W595" s="11"/>
      <c r="X595" s="11" t="s">
        <v>1306</v>
      </c>
      <c r="Y595" s="11"/>
    </row>
    <row r="596" spans="1:25">
      <c r="A596" s="10" t="s">
        <v>3255</v>
      </c>
      <c r="B596" s="11"/>
      <c r="C596" s="10" t="s">
        <v>114</v>
      </c>
      <c r="D596" s="10" t="s">
        <v>1517</v>
      </c>
      <c r="E596" s="10" t="s">
        <v>52</v>
      </c>
      <c r="F596" s="10" t="s">
        <v>1307</v>
      </c>
      <c r="G596" s="10" t="s">
        <v>1236</v>
      </c>
      <c r="H596" s="10" t="s">
        <v>1309</v>
      </c>
      <c r="I596" s="10" t="s">
        <v>3256</v>
      </c>
      <c r="J596" s="10" t="s">
        <v>55</v>
      </c>
      <c r="K596" s="10" t="s">
        <v>3177</v>
      </c>
      <c r="L596" s="10" t="s">
        <v>3257</v>
      </c>
      <c r="M596" s="10" t="s">
        <v>3258</v>
      </c>
      <c r="N596" s="10" t="s">
        <v>3259</v>
      </c>
      <c r="O596" s="10" t="s">
        <v>113</v>
      </c>
      <c r="P596" s="10" t="s">
        <v>1241</v>
      </c>
      <c r="Q596" s="10">
        <v>-19.45</v>
      </c>
      <c r="R596" s="10">
        <v>133.65</v>
      </c>
      <c r="S596" s="10" t="s">
        <v>1305</v>
      </c>
      <c r="T596" s="10" t="s">
        <v>1243</v>
      </c>
      <c r="U596" s="14">
        <v>45820</v>
      </c>
      <c r="V596" s="11"/>
      <c r="W596" s="11"/>
      <c r="X596" s="11" t="s">
        <v>1306</v>
      </c>
      <c r="Y596" s="11"/>
    </row>
    <row r="597" spans="1:25">
      <c r="A597" s="10" t="s">
        <v>3260</v>
      </c>
      <c r="B597" s="11"/>
      <c r="C597" s="10" t="s">
        <v>114</v>
      </c>
      <c r="D597" s="10" t="s">
        <v>1517</v>
      </c>
      <c r="E597" s="10" t="s">
        <v>52</v>
      </c>
      <c r="F597" s="10" t="s">
        <v>1307</v>
      </c>
      <c r="G597" s="10" t="s">
        <v>1236</v>
      </c>
      <c r="H597" s="10" t="s">
        <v>1309</v>
      </c>
      <c r="I597" s="10" t="s">
        <v>3261</v>
      </c>
      <c r="J597" s="10" t="s">
        <v>55</v>
      </c>
      <c r="K597" s="10" t="s">
        <v>3177</v>
      </c>
      <c r="L597" s="10" t="s">
        <v>3262</v>
      </c>
      <c r="M597" s="10" t="s">
        <v>3263</v>
      </c>
      <c r="N597" s="10" t="s">
        <v>3264</v>
      </c>
      <c r="O597" s="10" t="s">
        <v>113</v>
      </c>
      <c r="P597" s="10" t="s">
        <v>1241</v>
      </c>
      <c r="Q597" s="10">
        <v>-19.95</v>
      </c>
      <c r="R597" s="10">
        <v>133.65</v>
      </c>
      <c r="S597" s="10" t="s">
        <v>1305</v>
      </c>
      <c r="T597" s="10" t="s">
        <v>1243</v>
      </c>
      <c r="U597" s="14">
        <v>45820</v>
      </c>
      <c r="V597" s="11"/>
      <c r="W597" s="11"/>
      <c r="X597" s="11" t="s">
        <v>1306</v>
      </c>
      <c r="Y597" s="11"/>
    </row>
    <row r="598" spans="1:25">
      <c r="A598" s="10" t="s">
        <v>3265</v>
      </c>
      <c r="B598" s="11"/>
      <c r="C598" s="10" t="s">
        <v>114</v>
      </c>
      <c r="D598" s="10" t="s">
        <v>1517</v>
      </c>
      <c r="E598" s="10" t="s">
        <v>52</v>
      </c>
      <c r="F598" s="10" t="s">
        <v>1307</v>
      </c>
      <c r="G598" s="10" t="s">
        <v>1236</v>
      </c>
      <c r="H598" s="10" t="s">
        <v>1316</v>
      </c>
      <c r="I598" s="10" t="s">
        <v>3266</v>
      </c>
      <c r="J598" s="10" t="s">
        <v>55</v>
      </c>
      <c r="K598" s="10" t="s">
        <v>3177</v>
      </c>
      <c r="L598" s="10" t="s">
        <v>3267</v>
      </c>
      <c r="M598" s="10" t="s">
        <v>3268</v>
      </c>
      <c r="N598" s="10" t="s">
        <v>3269</v>
      </c>
      <c r="O598" s="10" t="s">
        <v>113</v>
      </c>
      <c r="P598" s="10" t="s">
        <v>1241</v>
      </c>
      <c r="Q598" s="10">
        <v>-19.71</v>
      </c>
      <c r="R598" s="10">
        <v>133.65</v>
      </c>
      <c r="S598" s="10" t="s">
        <v>1305</v>
      </c>
      <c r="T598" s="10" t="s">
        <v>1243</v>
      </c>
      <c r="U598" s="14">
        <v>45820</v>
      </c>
      <c r="V598" s="11"/>
      <c r="W598" s="11"/>
      <c r="X598" s="11" t="s">
        <v>1306</v>
      </c>
      <c r="Y598" s="11"/>
    </row>
    <row r="599" spans="1:25">
      <c r="A599" s="10" t="s">
        <v>3270</v>
      </c>
      <c r="B599" s="11"/>
      <c r="C599" s="10" t="s">
        <v>114</v>
      </c>
      <c r="D599" s="10" t="s">
        <v>1517</v>
      </c>
      <c r="E599" s="10" t="s">
        <v>52</v>
      </c>
      <c r="F599" s="10" t="s">
        <v>1307</v>
      </c>
      <c r="G599" s="10" t="s">
        <v>1236</v>
      </c>
      <c r="H599" s="10" t="s">
        <v>1280</v>
      </c>
      <c r="I599" s="10" t="s">
        <v>3271</v>
      </c>
      <c r="J599" s="10" t="s">
        <v>55</v>
      </c>
      <c r="K599" s="10" t="s">
        <v>3177</v>
      </c>
      <c r="L599" s="10" t="s">
        <v>3272</v>
      </c>
      <c r="M599" s="10" t="s">
        <v>3273</v>
      </c>
      <c r="N599" s="10" t="s">
        <v>3274</v>
      </c>
      <c r="O599" s="10" t="s">
        <v>113</v>
      </c>
      <c r="P599" s="10" t="s">
        <v>1241</v>
      </c>
      <c r="Q599" s="10">
        <v>-20.05</v>
      </c>
      <c r="R599" s="10">
        <v>133.65</v>
      </c>
      <c r="S599" s="10" t="s">
        <v>1305</v>
      </c>
      <c r="T599" s="10" t="s">
        <v>1243</v>
      </c>
      <c r="U599" s="14">
        <v>45820</v>
      </c>
      <c r="V599" s="11"/>
      <c r="W599" s="11"/>
      <c r="X599" s="11" t="s">
        <v>1306</v>
      </c>
      <c r="Y599" s="11"/>
    </row>
    <row r="600" spans="1:25">
      <c r="A600" s="10" t="s">
        <v>3275</v>
      </c>
      <c r="B600" s="11"/>
      <c r="C600" s="10" t="s">
        <v>114</v>
      </c>
      <c r="D600" s="10" t="s">
        <v>1517</v>
      </c>
      <c r="E600" s="10" t="s">
        <v>52</v>
      </c>
      <c r="F600" s="10" t="s">
        <v>1307</v>
      </c>
      <c r="G600" s="10" t="s">
        <v>1236</v>
      </c>
      <c r="H600" s="10" t="s">
        <v>1413</v>
      </c>
      <c r="I600" s="10" t="s">
        <v>3276</v>
      </c>
      <c r="J600" s="10" t="s">
        <v>55</v>
      </c>
      <c r="K600" s="10" t="s">
        <v>3177</v>
      </c>
      <c r="L600" s="10" t="s">
        <v>3277</v>
      </c>
      <c r="M600" s="10" t="s">
        <v>3278</v>
      </c>
      <c r="N600" s="10" t="s">
        <v>3279</v>
      </c>
      <c r="O600" s="10" t="s">
        <v>113</v>
      </c>
      <c r="P600" s="10" t="s">
        <v>1241</v>
      </c>
      <c r="Q600" s="10">
        <v>-19.28</v>
      </c>
      <c r="R600" s="10">
        <v>133.65</v>
      </c>
      <c r="S600" s="10" t="s">
        <v>1305</v>
      </c>
      <c r="T600" s="10" t="s">
        <v>1243</v>
      </c>
      <c r="U600" s="14">
        <v>45821</v>
      </c>
      <c r="V600" s="11"/>
      <c r="W600" s="11"/>
      <c r="X600" s="11" t="s">
        <v>1306</v>
      </c>
      <c r="Y600" s="11"/>
    </row>
    <row r="601" spans="1:25">
      <c r="A601" s="10" t="s">
        <v>3280</v>
      </c>
      <c r="B601" s="11"/>
      <c r="C601" s="10" t="s">
        <v>114</v>
      </c>
      <c r="D601" s="10" t="s">
        <v>1517</v>
      </c>
      <c r="E601" s="10" t="s">
        <v>52</v>
      </c>
      <c r="F601" s="10" t="s">
        <v>1307</v>
      </c>
      <c r="G601" s="10" t="s">
        <v>1236</v>
      </c>
      <c r="H601" s="10" t="s">
        <v>1331</v>
      </c>
      <c r="I601" s="10" t="s">
        <v>3281</v>
      </c>
      <c r="J601" s="10" t="s">
        <v>55</v>
      </c>
      <c r="K601" s="10" t="s">
        <v>3177</v>
      </c>
      <c r="L601" s="10" t="s">
        <v>3282</v>
      </c>
      <c r="M601" s="10" t="s">
        <v>3283</v>
      </c>
      <c r="N601" s="10" t="s">
        <v>3284</v>
      </c>
      <c r="O601" s="10" t="s">
        <v>113</v>
      </c>
      <c r="P601" s="10" t="s">
        <v>1241</v>
      </c>
      <c r="Q601" s="10">
        <v>-20.64</v>
      </c>
      <c r="R601" s="10">
        <v>133.65</v>
      </c>
      <c r="S601" s="10" t="s">
        <v>1305</v>
      </c>
      <c r="T601" s="10" t="s">
        <v>1243</v>
      </c>
      <c r="U601" s="14">
        <v>45821</v>
      </c>
      <c r="V601" s="11"/>
      <c r="W601" s="11"/>
      <c r="X601" s="11" t="s">
        <v>1306</v>
      </c>
      <c r="Y601" s="11"/>
    </row>
    <row r="602" spans="1:25">
      <c r="A602" s="10" t="s">
        <v>3285</v>
      </c>
      <c r="B602" s="11"/>
      <c r="C602" s="10" t="s">
        <v>114</v>
      </c>
      <c r="D602" s="10" t="s">
        <v>1517</v>
      </c>
      <c r="E602" s="10" t="s">
        <v>52</v>
      </c>
      <c r="F602" s="10" t="s">
        <v>1307</v>
      </c>
      <c r="G602" s="10" t="s">
        <v>1236</v>
      </c>
      <c r="H602" s="10" t="s">
        <v>1339</v>
      </c>
      <c r="I602" s="10" t="s">
        <v>3286</v>
      </c>
      <c r="J602" s="10" t="s">
        <v>55</v>
      </c>
      <c r="K602" s="10" t="s">
        <v>3177</v>
      </c>
      <c r="L602" s="10" t="s">
        <v>3287</v>
      </c>
      <c r="M602" s="10" t="s">
        <v>3288</v>
      </c>
      <c r="N602" s="10" t="s">
        <v>3289</v>
      </c>
      <c r="O602" s="10" t="s">
        <v>113</v>
      </c>
      <c r="P602" s="10" t="s">
        <v>1241</v>
      </c>
      <c r="Q602" s="10">
        <v>-20.059999999999999</v>
      </c>
      <c r="R602" s="10">
        <v>133.65</v>
      </c>
      <c r="S602" s="10" t="s">
        <v>1305</v>
      </c>
      <c r="T602" s="10" t="s">
        <v>1243</v>
      </c>
      <c r="U602" s="14">
        <v>45821</v>
      </c>
      <c r="V602" s="11"/>
      <c r="W602" s="11"/>
      <c r="X602" s="11" t="s">
        <v>1306</v>
      </c>
      <c r="Y602" s="11"/>
    </row>
    <row r="603" spans="1:25">
      <c r="A603" s="10" t="s">
        <v>3290</v>
      </c>
      <c r="B603" s="11"/>
      <c r="C603" s="10" t="s">
        <v>114</v>
      </c>
      <c r="D603" s="10" t="s">
        <v>1517</v>
      </c>
      <c r="E603" s="10" t="s">
        <v>52</v>
      </c>
      <c r="F603" s="10" t="s">
        <v>1307</v>
      </c>
      <c r="G603" s="10" t="s">
        <v>1391</v>
      </c>
      <c r="H603" s="10" t="s">
        <v>1355</v>
      </c>
      <c r="I603" s="10" t="s">
        <v>3291</v>
      </c>
      <c r="J603" s="10" t="s">
        <v>55</v>
      </c>
      <c r="K603" s="10" t="s">
        <v>3177</v>
      </c>
      <c r="L603" s="10" t="s">
        <v>3292</v>
      </c>
      <c r="M603" s="10" t="s">
        <v>3293</v>
      </c>
      <c r="N603" s="10" t="s">
        <v>3294</v>
      </c>
      <c r="O603" s="10" t="s">
        <v>113</v>
      </c>
      <c r="P603" s="10" t="s">
        <v>1241</v>
      </c>
      <c r="Q603" s="10">
        <v>-22</v>
      </c>
      <c r="R603" s="10">
        <v>133.65</v>
      </c>
      <c r="S603" s="10" t="s">
        <v>1305</v>
      </c>
      <c r="T603" s="10" t="s">
        <v>1243</v>
      </c>
      <c r="U603" s="14">
        <v>45821</v>
      </c>
      <c r="V603" s="11"/>
      <c r="W603" s="11"/>
      <c r="X603" s="11" t="s">
        <v>1306</v>
      </c>
      <c r="Y603" s="11"/>
    </row>
    <row r="604" spans="1:25">
      <c r="A604" s="10" t="s">
        <v>3295</v>
      </c>
      <c r="B604" s="11"/>
      <c r="C604" s="10" t="s">
        <v>114</v>
      </c>
      <c r="D604" s="10" t="s">
        <v>1517</v>
      </c>
      <c r="E604" s="10" t="s">
        <v>52</v>
      </c>
      <c r="F604" s="10" t="s">
        <v>1307</v>
      </c>
      <c r="G604" s="10" t="s">
        <v>1391</v>
      </c>
      <c r="H604" s="10" t="s">
        <v>1355</v>
      </c>
      <c r="I604" s="10" t="s">
        <v>3296</v>
      </c>
      <c r="J604" s="10" t="s">
        <v>55</v>
      </c>
      <c r="K604" s="10" t="s">
        <v>3177</v>
      </c>
      <c r="L604" s="10" t="s">
        <v>3297</v>
      </c>
      <c r="M604" s="10" t="s">
        <v>3298</v>
      </c>
      <c r="N604" s="10" t="s">
        <v>3299</v>
      </c>
      <c r="O604" s="10" t="s">
        <v>113</v>
      </c>
      <c r="P604" s="10" t="s">
        <v>1324</v>
      </c>
      <c r="Q604" s="10" t="s">
        <v>2370</v>
      </c>
      <c r="R604" s="10">
        <v>0</v>
      </c>
      <c r="S604" s="10" t="s">
        <v>1305</v>
      </c>
      <c r="T604" s="10" t="s">
        <v>1326</v>
      </c>
      <c r="U604" s="14">
        <v>45821</v>
      </c>
      <c r="V604" s="11"/>
      <c r="W604" s="11"/>
      <c r="X604" s="11" t="s">
        <v>1306</v>
      </c>
      <c r="Y604" s="11"/>
    </row>
    <row r="605" spans="1:25">
      <c r="A605" s="10" t="s">
        <v>3300</v>
      </c>
      <c r="B605" s="11"/>
      <c r="C605" s="10" t="s">
        <v>114</v>
      </c>
      <c r="D605" s="10" t="s">
        <v>1517</v>
      </c>
      <c r="E605" s="10" t="s">
        <v>52</v>
      </c>
      <c r="F605" s="10" t="s">
        <v>1307</v>
      </c>
      <c r="G605" s="10" t="s">
        <v>1433</v>
      </c>
      <c r="H605" s="10" t="s">
        <v>1355</v>
      </c>
      <c r="I605" s="10" t="s">
        <v>3301</v>
      </c>
      <c r="J605" s="10" t="s">
        <v>55</v>
      </c>
      <c r="K605" s="10" t="s">
        <v>3177</v>
      </c>
      <c r="L605" s="10" t="s">
        <v>3302</v>
      </c>
      <c r="M605" s="10" t="s">
        <v>3303</v>
      </c>
      <c r="N605" s="10" t="s">
        <v>3304</v>
      </c>
      <c r="O605" s="10" t="s">
        <v>113</v>
      </c>
      <c r="P605" s="10" t="s">
        <v>1241</v>
      </c>
      <c r="Q605" s="10">
        <v>-19.91</v>
      </c>
      <c r="R605" s="10">
        <v>133.65</v>
      </c>
      <c r="S605" s="10" t="s">
        <v>1305</v>
      </c>
      <c r="T605" s="10" t="s">
        <v>1243</v>
      </c>
      <c r="U605" s="14">
        <v>45821</v>
      </c>
      <c r="V605" s="11"/>
      <c r="W605" s="11"/>
      <c r="X605" s="11" t="s">
        <v>1306</v>
      </c>
      <c r="Y605" s="11"/>
    </row>
    <row r="606" spans="1:25">
      <c r="A606" s="10" t="s">
        <v>3305</v>
      </c>
      <c r="B606" s="11"/>
      <c r="C606" s="10" t="s">
        <v>114</v>
      </c>
      <c r="D606" s="10" t="s">
        <v>1517</v>
      </c>
      <c r="E606" s="10" t="s">
        <v>52</v>
      </c>
      <c r="F606" s="10" t="s">
        <v>1307</v>
      </c>
      <c r="G606" s="10" t="s">
        <v>1433</v>
      </c>
      <c r="H606" s="10" t="s">
        <v>1355</v>
      </c>
      <c r="I606" s="10" t="s">
        <v>3306</v>
      </c>
      <c r="J606" s="10" t="s">
        <v>55</v>
      </c>
      <c r="K606" s="10" t="s">
        <v>3188</v>
      </c>
      <c r="L606" s="10" t="s">
        <v>3307</v>
      </c>
      <c r="M606" s="10" t="s">
        <v>3303</v>
      </c>
      <c r="N606" s="10" t="s">
        <v>3304</v>
      </c>
      <c r="O606" s="10" t="s">
        <v>113</v>
      </c>
      <c r="P606" s="10" t="s">
        <v>1241</v>
      </c>
      <c r="Q606" s="10">
        <v>-19.760000000000002</v>
      </c>
      <c r="R606" s="10">
        <v>133.65</v>
      </c>
      <c r="S606" s="10" t="s">
        <v>1305</v>
      </c>
      <c r="T606" s="10" t="s">
        <v>1243</v>
      </c>
      <c r="U606" s="14">
        <v>45821</v>
      </c>
      <c r="V606" s="11"/>
      <c r="W606" s="11"/>
      <c r="X606" s="11" t="s">
        <v>1306</v>
      </c>
      <c r="Y606" s="11"/>
    </row>
    <row r="607" spans="1:25">
      <c r="A607" s="10" t="s">
        <v>3308</v>
      </c>
      <c r="B607" s="11"/>
      <c r="C607" s="10" t="s">
        <v>114</v>
      </c>
      <c r="D607" s="10" t="s">
        <v>1517</v>
      </c>
      <c r="E607" s="10" t="s">
        <v>52</v>
      </c>
      <c r="F607" s="10" t="s">
        <v>1307</v>
      </c>
      <c r="G607" s="10" t="s">
        <v>1433</v>
      </c>
      <c r="H607" s="10" t="s">
        <v>1359</v>
      </c>
      <c r="I607" s="10" t="s">
        <v>3309</v>
      </c>
      <c r="J607" s="10" t="s">
        <v>55</v>
      </c>
      <c r="K607" s="10" t="s">
        <v>2956</v>
      </c>
      <c r="L607" s="10" t="s">
        <v>2956</v>
      </c>
      <c r="M607" s="10" t="s">
        <v>3303</v>
      </c>
      <c r="N607" s="10" t="s">
        <v>3304</v>
      </c>
      <c r="O607" s="10" t="s">
        <v>113</v>
      </c>
      <c r="P607" s="10" t="s">
        <v>1241</v>
      </c>
      <c r="Q607" s="10">
        <v>-21.2</v>
      </c>
      <c r="R607" s="10">
        <v>133.65</v>
      </c>
      <c r="S607" s="10" t="s">
        <v>1305</v>
      </c>
      <c r="T607" s="10" t="s">
        <v>1243</v>
      </c>
      <c r="U607" s="14">
        <v>45821</v>
      </c>
      <c r="V607" s="11"/>
      <c r="W607" s="11"/>
      <c r="X607" s="11" t="s">
        <v>1306</v>
      </c>
      <c r="Y607" s="11"/>
    </row>
    <row r="608" spans="1:25">
      <c r="A608" s="10" t="s">
        <v>3310</v>
      </c>
      <c r="B608" s="11"/>
      <c r="C608" s="10" t="s">
        <v>53</v>
      </c>
      <c r="D608" s="10" t="s">
        <v>1517</v>
      </c>
      <c r="E608" s="10" t="s">
        <v>52</v>
      </c>
      <c r="F608" s="10" t="s">
        <v>1300</v>
      </c>
      <c r="G608" s="10" t="s">
        <v>1308</v>
      </c>
      <c r="H608" s="10" t="s">
        <v>1355</v>
      </c>
      <c r="I608" s="10" t="s">
        <v>3311</v>
      </c>
      <c r="J608" s="10" t="s">
        <v>55</v>
      </c>
      <c r="K608" s="10" t="s">
        <v>1623</v>
      </c>
      <c r="L608" s="10" t="s">
        <v>3312</v>
      </c>
      <c r="M608" s="10">
        <v>-5.9139400000000002</v>
      </c>
      <c r="N608" s="10">
        <v>-35.271500000000003</v>
      </c>
      <c r="O608" s="10" t="s">
        <v>48</v>
      </c>
      <c r="P608" s="10" t="s">
        <v>1241</v>
      </c>
      <c r="Q608" s="10">
        <v>-19.29</v>
      </c>
      <c r="R608" s="10">
        <v>133.65</v>
      </c>
      <c r="S608" s="10" t="s">
        <v>1242</v>
      </c>
      <c r="T608" s="10" t="s">
        <v>1243</v>
      </c>
      <c r="U608" s="14">
        <v>45812</v>
      </c>
      <c r="V608" s="11"/>
      <c r="W608" s="11"/>
      <c r="X608" s="11" t="s">
        <v>1244</v>
      </c>
      <c r="Y608" s="11"/>
    </row>
    <row r="609" spans="1:25">
      <c r="A609" s="10" t="s">
        <v>3313</v>
      </c>
      <c r="B609" s="11"/>
      <c r="C609" s="10" t="s">
        <v>53</v>
      </c>
      <c r="D609" s="10" t="s">
        <v>1517</v>
      </c>
      <c r="E609" s="10" t="s">
        <v>52</v>
      </c>
      <c r="F609" s="10" t="s">
        <v>1300</v>
      </c>
      <c r="G609" s="10" t="s">
        <v>1308</v>
      </c>
      <c r="H609" s="10" t="s">
        <v>1355</v>
      </c>
      <c r="I609" s="10" t="s">
        <v>3314</v>
      </c>
      <c r="J609" s="10" t="s">
        <v>55</v>
      </c>
      <c r="K609" s="10" t="s">
        <v>1623</v>
      </c>
      <c r="L609" s="10" t="s">
        <v>3315</v>
      </c>
      <c r="M609" s="10">
        <v>-5.9132300000000004</v>
      </c>
      <c r="N609" s="10">
        <v>-35.271900000000002</v>
      </c>
      <c r="O609" s="10" t="s">
        <v>48</v>
      </c>
      <c r="P609" s="10" t="s">
        <v>1241</v>
      </c>
      <c r="Q609" s="10">
        <v>-19.73</v>
      </c>
      <c r="R609" s="10">
        <v>133.65</v>
      </c>
      <c r="S609" s="10" t="s">
        <v>1242</v>
      </c>
      <c r="T609" s="10" t="s">
        <v>1243</v>
      </c>
      <c r="U609" s="14">
        <v>45812</v>
      </c>
      <c r="V609" s="11"/>
      <c r="W609" s="11"/>
      <c r="X609" s="11" t="s">
        <v>1244</v>
      </c>
      <c r="Y609" s="11"/>
    </row>
    <row r="610" spans="1:25">
      <c r="A610" s="10" t="s">
        <v>3316</v>
      </c>
      <c r="B610" s="11"/>
      <c r="C610" s="10" t="s">
        <v>53</v>
      </c>
      <c r="D610" s="10" t="s">
        <v>1517</v>
      </c>
      <c r="E610" s="10" t="s">
        <v>52</v>
      </c>
      <c r="F610" s="10" t="s">
        <v>1300</v>
      </c>
      <c r="G610" s="10" t="s">
        <v>1308</v>
      </c>
      <c r="H610" s="10" t="s">
        <v>1451</v>
      </c>
      <c r="I610" s="10" t="s">
        <v>3317</v>
      </c>
      <c r="J610" s="10" t="s">
        <v>55</v>
      </c>
      <c r="K610" s="10" t="s">
        <v>1685</v>
      </c>
      <c r="L610" s="10" t="s">
        <v>3318</v>
      </c>
      <c r="M610" s="10">
        <v>-5.9145500000000002</v>
      </c>
      <c r="N610" s="10">
        <v>-35.270600000000002</v>
      </c>
      <c r="O610" s="10" t="s">
        <v>48</v>
      </c>
      <c r="P610" s="10" t="s">
        <v>1241</v>
      </c>
      <c r="Q610" s="10">
        <v>-19.510000000000002</v>
      </c>
      <c r="R610" s="10">
        <v>133.65</v>
      </c>
      <c r="S610" s="10" t="s">
        <v>1242</v>
      </c>
      <c r="T610" s="10" t="s">
        <v>1243</v>
      </c>
      <c r="U610" s="14">
        <v>45812</v>
      </c>
      <c r="V610" s="11"/>
      <c r="W610" s="11"/>
      <c r="X610" s="11" t="s">
        <v>1244</v>
      </c>
      <c r="Y610" s="11"/>
    </row>
    <row r="611" spans="1:25">
      <c r="A611" s="10" t="s">
        <v>3319</v>
      </c>
      <c r="B611" s="11"/>
      <c r="C611" s="10" t="s">
        <v>53</v>
      </c>
      <c r="D611" s="10" t="s">
        <v>1517</v>
      </c>
      <c r="E611" s="10" t="s">
        <v>52</v>
      </c>
      <c r="F611" s="10" t="s">
        <v>1300</v>
      </c>
      <c r="G611" s="10" t="s">
        <v>1308</v>
      </c>
      <c r="H611" s="10" t="s">
        <v>1451</v>
      </c>
      <c r="I611" s="10" t="s">
        <v>3320</v>
      </c>
      <c r="J611" s="10" t="s">
        <v>55</v>
      </c>
      <c r="K611" s="10" t="s">
        <v>2120</v>
      </c>
      <c r="L611" s="10" t="s">
        <v>3321</v>
      </c>
      <c r="M611" s="10">
        <v>-5.9144300000000003</v>
      </c>
      <c r="N611" s="10">
        <v>-35.270200000000003</v>
      </c>
      <c r="O611" s="10" t="s">
        <v>48</v>
      </c>
      <c r="P611" s="10" t="s">
        <v>1241</v>
      </c>
      <c r="Q611" s="10">
        <v>-18.02</v>
      </c>
      <c r="R611" s="10">
        <v>133.65</v>
      </c>
      <c r="S611" s="10" t="s">
        <v>1242</v>
      </c>
      <c r="T611" s="10" t="s">
        <v>1243</v>
      </c>
      <c r="U611" s="14">
        <v>45812</v>
      </c>
      <c r="V611" s="11"/>
      <c r="W611" s="11"/>
      <c r="X611" s="11" t="s">
        <v>1244</v>
      </c>
      <c r="Y611" s="11"/>
    </row>
    <row r="612" spans="1:25">
      <c r="A612" s="10" t="s">
        <v>3322</v>
      </c>
      <c r="B612" s="11"/>
      <c r="C612" s="10" t="s">
        <v>53</v>
      </c>
      <c r="D612" s="10" t="s">
        <v>1517</v>
      </c>
      <c r="E612" s="10" t="s">
        <v>52</v>
      </c>
      <c r="F612" s="10" t="s">
        <v>1300</v>
      </c>
      <c r="G612" s="10" t="s">
        <v>1308</v>
      </c>
      <c r="H612" s="10" t="s">
        <v>1451</v>
      </c>
      <c r="I612" s="10" t="s">
        <v>3323</v>
      </c>
      <c r="J612" s="10" t="s">
        <v>55</v>
      </c>
      <c r="K612" s="10" t="s">
        <v>2120</v>
      </c>
      <c r="L612" s="10" t="s">
        <v>3321</v>
      </c>
      <c r="M612" s="10">
        <v>-5.9138099999999998</v>
      </c>
      <c r="N612" s="10">
        <v>-35.270000000000003</v>
      </c>
      <c r="O612" s="10" t="s">
        <v>48</v>
      </c>
      <c r="P612" s="10" t="s">
        <v>1241</v>
      </c>
      <c r="Q612" s="10">
        <v>-19.43</v>
      </c>
      <c r="R612" s="10">
        <v>133.65</v>
      </c>
      <c r="S612" s="10" t="s">
        <v>1242</v>
      </c>
      <c r="T612" s="10" t="s">
        <v>1243</v>
      </c>
      <c r="U612" s="14">
        <v>45812</v>
      </c>
      <c r="V612" s="11"/>
      <c r="W612" s="11"/>
      <c r="X612" s="11" t="s">
        <v>1244</v>
      </c>
      <c r="Y612" s="11"/>
    </row>
    <row r="613" spans="1:25">
      <c r="A613" s="10" t="s">
        <v>3324</v>
      </c>
      <c r="B613" s="11"/>
      <c r="C613" s="10" t="s">
        <v>53</v>
      </c>
      <c r="D613" s="10" t="s">
        <v>1517</v>
      </c>
      <c r="E613" s="10" t="s">
        <v>52</v>
      </c>
      <c r="F613" s="10" t="s">
        <v>1300</v>
      </c>
      <c r="G613" s="10" t="s">
        <v>1308</v>
      </c>
      <c r="H613" s="10" t="s">
        <v>1309</v>
      </c>
      <c r="I613" s="10" t="s">
        <v>3325</v>
      </c>
      <c r="J613" s="10" t="s">
        <v>55</v>
      </c>
      <c r="K613" s="10" t="s">
        <v>1623</v>
      </c>
      <c r="L613" s="10" t="s">
        <v>3326</v>
      </c>
      <c r="M613" s="10">
        <v>-5.9158400000000002</v>
      </c>
      <c r="N613" s="10">
        <v>-35.2684</v>
      </c>
      <c r="O613" s="10" t="s">
        <v>48</v>
      </c>
      <c r="P613" s="10" t="s">
        <v>1241</v>
      </c>
      <c r="Q613" s="10">
        <v>-18.93</v>
      </c>
      <c r="R613" s="10">
        <v>133.65</v>
      </c>
      <c r="S613" s="10" t="s">
        <v>1242</v>
      </c>
      <c r="T613" s="10" t="s">
        <v>1243</v>
      </c>
      <c r="U613" s="14">
        <v>45812</v>
      </c>
      <c r="V613" s="11"/>
      <c r="W613" s="11"/>
      <c r="X613" s="11" t="s">
        <v>1244</v>
      </c>
      <c r="Y613" s="11"/>
    </row>
    <row r="614" spans="1:25">
      <c r="A614" s="10" t="s">
        <v>3327</v>
      </c>
      <c r="B614" s="11"/>
      <c r="C614" s="10" t="s">
        <v>53</v>
      </c>
      <c r="D614" s="10" t="s">
        <v>1517</v>
      </c>
      <c r="E614" s="10" t="s">
        <v>52</v>
      </c>
      <c r="F614" s="10" t="s">
        <v>1300</v>
      </c>
      <c r="G614" s="10" t="s">
        <v>1308</v>
      </c>
      <c r="H614" s="10" t="s">
        <v>1316</v>
      </c>
      <c r="I614" s="10" t="s">
        <v>3328</v>
      </c>
      <c r="J614" s="10" t="s">
        <v>55</v>
      </c>
      <c r="K614" s="10" t="s">
        <v>1623</v>
      </c>
      <c r="L614" s="10" t="s">
        <v>3329</v>
      </c>
      <c r="M614" s="10">
        <v>-5.9148100000000001</v>
      </c>
      <c r="N614" s="10">
        <v>-35.267899999999997</v>
      </c>
      <c r="O614" s="10" t="s">
        <v>48</v>
      </c>
      <c r="P614" s="10" t="s">
        <v>1241</v>
      </c>
      <c r="Q614" s="10">
        <v>-18.510000000000002</v>
      </c>
      <c r="R614" s="10">
        <v>133.65</v>
      </c>
      <c r="S614" s="10" t="s">
        <v>1242</v>
      </c>
      <c r="T614" s="10" t="s">
        <v>1243</v>
      </c>
      <c r="U614" s="14">
        <v>45812</v>
      </c>
      <c r="V614" s="11"/>
      <c r="W614" s="11"/>
      <c r="X614" s="11" t="s">
        <v>1244</v>
      </c>
      <c r="Y614" s="11"/>
    </row>
    <row r="615" spans="1:25">
      <c r="A615" s="10" t="s">
        <v>3330</v>
      </c>
      <c r="B615" s="11"/>
      <c r="C615" s="10" t="s">
        <v>53</v>
      </c>
      <c r="D615" s="10" t="s">
        <v>1517</v>
      </c>
      <c r="E615" s="10" t="s">
        <v>52</v>
      </c>
      <c r="F615" s="10" t="s">
        <v>1300</v>
      </c>
      <c r="G615" s="10" t="s">
        <v>1308</v>
      </c>
      <c r="H615" s="10" t="s">
        <v>2794</v>
      </c>
      <c r="I615" s="10" t="s">
        <v>3331</v>
      </c>
      <c r="J615" s="10" t="s">
        <v>55</v>
      </c>
      <c r="K615" s="10" t="s">
        <v>1592</v>
      </c>
      <c r="L615" s="10" t="s">
        <v>3332</v>
      </c>
      <c r="M615" s="10">
        <v>-5.91465</v>
      </c>
      <c r="N615" s="10">
        <v>-35.271900000000002</v>
      </c>
      <c r="O615" s="10" t="s">
        <v>48</v>
      </c>
      <c r="P615" s="10" t="s">
        <v>1241</v>
      </c>
      <c r="Q615" s="10">
        <v>-18.54</v>
      </c>
      <c r="R615" s="10">
        <v>133.65</v>
      </c>
      <c r="S615" s="10" t="s">
        <v>1242</v>
      </c>
      <c r="T615" s="10" t="s">
        <v>1243</v>
      </c>
      <c r="U615" s="14">
        <v>45812</v>
      </c>
      <c r="V615" s="11"/>
      <c r="W615" s="11"/>
      <c r="X615" s="11" t="s">
        <v>1244</v>
      </c>
      <c r="Y615" s="11"/>
    </row>
    <row r="616" spans="1:25">
      <c r="A616" s="10" t="s">
        <v>3333</v>
      </c>
      <c r="B616" s="11"/>
      <c r="C616" s="10" t="s">
        <v>53</v>
      </c>
      <c r="D616" s="10" t="s">
        <v>1517</v>
      </c>
      <c r="E616" s="10" t="s">
        <v>52</v>
      </c>
      <c r="F616" s="10" t="s">
        <v>1300</v>
      </c>
      <c r="G616" s="10" t="s">
        <v>1308</v>
      </c>
      <c r="H616" s="10" t="s">
        <v>2794</v>
      </c>
      <c r="I616" s="10" t="s">
        <v>3334</v>
      </c>
      <c r="J616" s="10" t="s">
        <v>55</v>
      </c>
      <c r="K616" s="10" t="s">
        <v>1685</v>
      </c>
      <c r="L616" s="10" t="s">
        <v>3335</v>
      </c>
      <c r="M616" s="10">
        <v>-5.9140300000000003</v>
      </c>
      <c r="N616" s="10">
        <v>-35.271900000000002</v>
      </c>
      <c r="O616" s="10" t="s">
        <v>48</v>
      </c>
      <c r="P616" s="10" t="s">
        <v>1241</v>
      </c>
      <c r="Q616" s="10">
        <v>-18.2</v>
      </c>
      <c r="R616" s="10">
        <v>133.65</v>
      </c>
      <c r="S616" s="10" t="s">
        <v>1242</v>
      </c>
      <c r="T616" s="10" t="s">
        <v>1243</v>
      </c>
      <c r="U616" s="14">
        <v>45812</v>
      </c>
      <c r="V616" s="11"/>
      <c r="W616" s="11"/>
      <c r="X616" s="11" t="s">
        <v>1244</v>
      </c>
      <c r="Y616" s="11"/>
    </row>
    <row r="617" spans="1:25">
      <c r="A617" s="10" t="s">
        <v>3336</v>
      </c>
      <c r="B617" s="11"/>
      <c r="C617" s="10" t="s">
        <v>53</v>
      </c>
      <c r="D617" s="10" t="s">
        <v>1517</v>
      </c>
      <c r="E617" s="10" t="s">
        <v>52</v>
      </c>
      <c r="F617" s="10" t="s">
        <v>1300</v>
      </c>
      <c r="G617" s="10" t="s">
        <v>1308</v>
      </c>
      <c r="H617" s="10" t="s">
        <v>1335</v>
      </c>
      <c r="I617" s="10" t="s">
        <v>3337</v>
      </c>
      <c r="J617" s="10" t="s">
        <v>55</v>
      </c>
      <c r="K617" s="10" t="s">
        <v>1623</v>
      </c>
      <c r="L617" s="10" t="s">
        <v>3338</v>
      </c>
      <c r="M617" s="10">
        <v>-5.9145599999999998</v>
      </c>
      <c r="N617" s="10">
        <v>-35.269399999999997</v>
      </c>
      <c r="O617" s="10" t="s">
        <v>48</v>
      </c>
      <c r="P617" s="10" t="s">
        <v>1241</v>
      </c>
      <c r="Q617" s="10">
        <v>-18.79</v>
      </c>
      <c r="R617" s="10">
        <v>133.65</v>
      </c>
      <c r="S617" s="10" t="s">
        <v>1242</v>
      </c>
      <c r="T617" s="10" t="s">
        <v>1243</v>
      </c>
      <c r="U617" s="14">
        <v>45812</v>
      </c>
      <c r="V617" s="11"/>
      <c r="W617" s="11"/>
      <c r="X617" s="11" t="s">
        <v>1244</v>
      </c>
      <c r="Y617" s="11"/>
    </row>
    <row r="618" spans="1:25">
      <c r="A618" s="10" t="s">
        <v>3339</v>
      </c>
      <c r="B618" s="11"/>
      <c r="C618" s="10" t="s">
        <v>53</v>
      </c>
      <c r="D618" s="10" t="s">
        <v>1517</v>
      </c>
      <c r="E618" s="10" t="s">
        <v>52</v>
      </c>
      <c r="F618" s="10" t="s">
        <v>1300</v>
      </c>
      <c r="G618" s="10" t="s">
        <v>1308</v>
      </c>
      <c r="H618" s="10" t="s">
        <v>1377</v>
      </c>
      <c r="I618" s="10" t="s">
        <v>3340</v>
      </c>
      <c r="J618" s="10" t="s">
        <v>55</v>
      </c>
      <c r="K618" s="10" t="s">
        <v>3341</v>
      </c>
      <c r="L618" s="10" t="s">
        <v>3342</v>
      </c>
      <c r="M618" s="10">
        <v>-5.9169150000000004</v>
      </c>
      <c r="N618" s="10">
        <v>-35.263916700000003</v>
      </c>
      <c r="O618" s="10" t="s">
        <v>48</v>
      </c>
      <c r="P618" s="10" t="s">
        <v>1241</v>
      </c>
      <c r="Q618" s="10">
        <v>-19.34</v>
      </c>
      <c r="R618" s="10">
        <v>133.65</v>
      </c>
      <c r="S618" s="10" t="s">
        <v>1242</v>
      </c>
      <c r="T618" s="10" t="s">
        <v>1243</v>
      </c>
      <c r="U618" s="14">
        <v>45812</v>
      </c>
      <c r="V618" s="11"/>
      <c r="W618" s="11"/>
      <c r="X618" s="11" t="s">
        <v>1244</v>
      </c>
      <c r="Y618" s="11"/>
    </row>
    <row r="619" spans="1:25">
      <c r="A619" s="10" t="s">
        <v>3343</v>
      </c>
      <c r="B619" s="11"/>
      <c r="C619" s="10" t="s">
        <v>53</v>
      </c>
      <c r="D619" s="10" t="s">
        <v>1517</v>
      </c>
      <c r="E619" s="10" t="s">
        <v>52</v>
      </c>
      <c r="F619" s="10" t="s">
        <v>1300</v>
      </c>
      <c r="G619" s="10" t="s">
        <v>1312</v>
      </c>
      <c r="H619" s="10" t="s">
        <v>1355</v>
      </c>
      <c r="I619" s="10" t="s">
        <v>3344</v>
      </c>
      <c r="J619" s="10" t="s">
        <v>55</v>
      </c>
      <c r="K619" s="10" t="s">
        <v>3341</v>
      </c>
      <c r="L619" s="10" t="s">
        <v>3345</v>
      </c>
      <c r="M619" s="10">
        <v>-5.9104999999999999</v>
      </c>
      <c r="N619" s="10">
        <v>-35.276200000000003</v>
      </c>
      <c r="O619" s="10" t="s">
        <v>48</v>
      </c>
      <c r="P619" s="10" t="s">
        <v>1241</v>
      </c>
      <c r="Q619" s="10">
        <v>-18.45</v>
      </c>
      <c r="R619" s="10">
        <v>133.65</v>
      </c>
      <c r="S619" s="10" t="s">
        <v>1242</v>
      </c>
      <c r="T619" s="10" t="s">
        <v>1243</v>
      </c>
      <c r="U619" s="14">
        <v>45812</v>
      </c>
      <c r="V619" s="11"/>
      <c r="W619" s="11"/>
      <c r="X619" s="11" t="s">
        <v>1244</v>
      </c>
      <c r="Y619" s="11"/>
    </row>
    <row r="620" spans="1:25">
      <c r="A620" s="10" t="s">
        <v>3346</v>
      </c>
      <c r="B620" s="11"/>
      <c r="C620" s="10" t="s">
        <v>53</v>
      </c>
      <c r="D620" s="10" t="s">
        <v>1517</v>
      </c>
      <c r="E620" s="10" t="s">
        <v>52</v>
      </c>
      <c r="F620" s="10" t="s">
        <v>1300</v>
      </c>
      <c r="G620" s="10" t="s">
        <v>1312</v>
      </c>
      <c r="H620" s="10" t="s">
        <v>1455</v>
      </c>
      <c r="I620" s="10" t="s">
        <v>3347</v>
      </c>
      <c r="J620" s="10" t="s">
        <v>55</v>
      </c>
      <c r="K620" s="10" t="s">
        <v>1685</v>
      </c>
      <c r="L620" s="10" t="s">
        <v>3348</v>
      </c>
      <c r="M620" s="10">
        <v>-5.91256</v>
      </c>
      <c r="N620" s="10">
        <v>-35.275100000000002</v>
      </c>
      <c r="O620" s="10" t="s">
        <v>48</v>
      </c>
      <c r="P620" s="10" t="s">
        <v>1241</v>
      </c>
      <c r="Q620" s="10">
        <v>-19.399999999999999</v>
      </c>
      <c r="R620" s="10">
        <v>133.65</v>
      </c>
      <c r="S620" s="10" t="s">
        <v>1242</v>
      </c>
      <c r="T620" s="10" t="s">
        <v>1243</v>
      </c>
      <c r="U620" s="14">
        <v>45813</v>
      </c>
      <c r="V620" s="11"/>
      <c r="W620" s="11"/>
      <c r="X620" s="11" t="s">
        <v>1244</v>
      </c>
      <c r="Y620" s="11"/>
    </row>
    <row r="621" spans="1:25">
      <c r="A621" s="10" t="s">
        <v>3349</v>
      </c>
      <c r="B621" s="11"/>
      <c r="C621" s="10" t="s">
        <v>53</v>
      </c>
      <c r="D621" s="10" t="s">
        <v>1517</v>
      </c>
      <c r="E621" s="10" t="s">
        <v>52</v>
      </c>
      <c r="F621" s="10" t="s">
        <v>1300</v>
      </c>
      <c r="G621" s="10" t="s">
        <v>1312</v>
      </c>
      <c r="H621" s="10" t="s">
        <v>1331</v>
      </c>
      <c r="I621" s="10" t="s">
        <v>3350</v>
      </c>
      <c r="J621" s="10" t="s">
        <v>55</v>
      </c>
      <c r="K621" s="10" t="s">
        <v>1802</v>
      </c>
      <c r="L621" s="10" t="s">
        <v>3351</v>
      </c>
      <c r="M621" s="10">
        <v>-5.9117800000000003</v>
      </c>
      <c r="N621" s="10">
        <v>-35.2742</v>
      </c>
      <c r="O621" s="10" t="s">
        <v>48</v>
      </c>
      <c r="P621" s="10" t="s">
        <v>1241</v>
      </c>
      <c r="Q621" s="10">
        <v>-17.670000000000002</v>
      </c>
      <c r="R621" s="10">
        <v>133.65</v>
      </c>
      <c r="S621" s="10" t="s">
        <v>1242</v>
      </c>
      <c r="T621" s="10" t="s">
        <v>1243</v>
      </c>
      <c r="U621" s="14">
        <v>45813</v>
      </c>
      <c r="V621" s="11"/>
      <c r="W621" s="11"/>
      <c r="X621" s="11" t="s">
        <v>1244</v>
      </c>
      <c r="Y621" s="11"/>
    </row>
    <row r="622" spans="1:25">
      <c r="A622" s="10" t="s">
        <v>3352</v>
      </c>
      <c r="B622" s="11"/>
      <c r="C622" s="10" t="s">
        <v>53</v>
      </c>
      <c r="D622" s="10" t="s">
        <v>1517</v>
      </c>
      <c r="E622" s="10" t="s">
        <v>52</v>
      </c>
      <c r="F622" s="10" t="s">
        <v>1300</v>
      </c>
      <c r="G622" s="10" t="s">
        <v>1312</v>
      </c>
      <c r="H622" s="10" t="s">
        <v>1335</v>
      </c>
      <c r="I622" s="10" t="s">
        <v>3353</v>
      </c>
      <c r="J622" s="10" t="s">
        <v>55</v>
      </c>
      <c r="K622" s="10" t="s">
        <v>1685</v>
      </c>
      <c r="L622" s="10" t="s">
        <v>3354</v>
      </c>
      <c r="M622" s="10">
        <v>-5.9133699999999996</v>
      </c>
      <c r="N622" s="10">
        <v>-35.273299999999999</v>
      </c>
      <c r="O622" s="10" t="s">
        <v>48</v>
      </c>
      <c r="P622" s="10" t="s">
        <v>1241</v>
      </c>
      <c r="Q622" s="10">
        <v>-18.27</v>
      </c>
      <c r="R622" s="10">
        <v>133.65</v>
      </c>
      <c r="S622" s="10" t="s">
        <v>1242</v>
      </c>
      <c r="T622" s="10" t="s">
        <v>1243</v>
      </c>
      <c r="U622" s="14">
        <v>45813</v>
      </c>
      <c r="V622" s="11"/>
      <c r="W622" s="11"/>
      <c r="X622" s="11" t="s">
        <v>1244</v>
      </c>
      <c r="Y622" s="11"/>
    </row>
    <row r="623" spans="1:25">
      <c r="A623" s="10" t="s">
        <v>3355</v>
      </c>
      <c r="B623" s="11"/>
      <c r="C623" s="10" t="s">
        <v>53</v>
      </c>
      <c r="D623" s="10" t="s">
        <v>1517</v>
      </c>
      <c r="E623" s="10" t="s">
        <v>52</v>
      </c>
      <c r="F623" s="10" t="s">
        <v>1300</v>
      </c>
      <c r="G623" s="10" t="s">
        <v>1312</v>
      </c>
      <c r="H623" s="10" t="s">
        <v>1301</v>
      </c>
      <c r="I623" s="10" t="s">
        <v>3356</v>
      </c>
      <c r="J623" s="10" t="s">
        <v>55</v>
      </c>
      <c r="K623" s="10" t="s">
        <v>1623</v>
      </c>
      <c r="L623" s="10" t="s">
        <v>3357</v>
      </c>
      <c r="M623" s="10">
        <v>-5.9112600000000004</v>
      </c>
      <c r="N623" s="10">
        <v>-35.2742</v>
      </c>
      <c r="O623" s="10" t="s">
        <v>48</v>
      </c>
      <c r="P623" s="10" t="s">
        <v>1241</v>
      </c>
      <c r="Q623" s="10">
        <v>-19</v>
      </c>
      <c r="R623" s="10">
        <v>133.65</v>
      </c>
      <c r="S623" s="10" t="s">
        <v>1242</v>
      </c>
      <c r="T623" s="10" t="s">
        <v>1243</v>
      </c>
      <c r="U623" s="14">
        <v>45813</v>
      </c>
      <c r="V623" s="11"/>
      <c r="W623" s="11"/>
      <c r="X623" s="11" t="s">
        <v>1244</v>
      </c>
      <c r="Y623" s="11"/>
    </row>
    <row r="624" spans="1:25">
      <c r="A624" s="10" t="s">
        <v>3358</v>
      </c>
      <c r="B624" s="11"/>
      <c r="C624" s="10" t="s">
        <v>53</v>
      </c>
      <c r="D624" s="10" t="s">
        <v>1517</v>
      </c>
      <c r="E624" s="10" t="s">
        <v>52</v>
      </c>
      <c r="F624" s="10" t="s">
        <v>1300</v>
      </c>
      <c r="G624" s="10" t="s">
        <v>1236</v>
      </c>
      <c r="H624" s="10" t="s">
        <v>1309</v>
      </c>
      <c r="I624" s="10" t="s">
        <v>3359</v>
      </c>
      <c r="J624" s="10" t="s">
        <v>55</v>
      </c>
      <c r="K624" s="10" t="s">
        <v>3341</v>
      </c>
      <c r="L624" s="10" t="s">
        <v>3360</v>
      </c>
      <c r="M624" s="10">
        <v>-5.9134697000000003</v>
      </c>
      <c r="N624" s="10">
        <v>-35.279491399999998</v>
      </c>
      <c r="O624" s="10" t="s">
        <v>48</v>
      </c>
      <c r="P624" s="10" t="s">
        <v>1241</v>
      </c>
      <c r="Q624" s="10">
        <v>-18.89</v>
      </c>
      <c r="R624" s="10">
        <v>133.65</v>
      </c>
      <c r="S624" s="10" t="s">
        <v>1242</v>
      </c>
      <c r="T624" s="10" t="s">
        <v>1243</v>
      </c>
      <c r="U624" s="14">
        <v>45813</v>
      </c>
      <c r="V624" s="11"/>
      <c r="W624" s="11"/>
      <c r="X624" s="11" t="s">
        <v>1244</v>
      </c>
      <c r="Y624" s="11"/>
    </row>
    <row r="625" spans="1:25">
      <c r="A625" s="10" t="s">
        <v>3361</v>
      </c>
      <c r="B625" s="11"/>
      <c r="C625" s="10" t="s">
        <v>53</v>
      </c>
      <c r="D625" s="10" t="s">
        <v>1517</v>
      </c>
      <c r="E625" s="10" t="s">
        <v>52</v>
      </c>
      <c r="F625" s="10" t="s">
        <v>1300</v>
      </c>
      <c r="G625" s="10" t="s">
        <v>1236</v>
      </c>
      <c r="H625" s="10" t="s">
        <v>1455</v>
      </c>
      <c r="I625" s="10" t="s">
        <v>3362</v>
      </c>
      <c r="J625" s="10" t="s">
        <v>55</v>
      </c>
      <c r="K625" s="10" t="s">
        <v>1802</v>
      </c>
      <c r="L625" s="10" t="s">
        <v>3363</v>
      </c>
      <c r="M625" s="10">
        <v>-5.9150014000000004</v>
      </c>
      <c r="N625" s="10">
        <v>-35.276289900000002</v>
      </c>
      <c r="O625" s="10" t="s">
        <v>48</v>
      </c>
      <c r="P625" s="10" t="s">
        <v>1241</v>
      </c>
      <c r="Q625" s="10">
        <v>-18.649999999999999</v>
      </c>
      <c r="R625" s="10">
        <v>133.65</v>
      </c>
      <c r="S625" s="10" t="s">
        <v>1242</v>
      </c>
      <c r="T625" s="10" t="s">
        <v>1243</v>
      </c>
      <c r="U625" s="14">
        <v>45813</v>
      </c>
      <c r="V625" s="11"/>
      <c r="W625" s="11"/>
      <c r="X625" s="11" t="s">
        <v>1244</v>
      </c>
      <c r="Y625" s="11"/>
    </row>
    <row r="626" spans="1:25">
      <c r="A626" s="10" t="s">
        <v>3364</v>
      </c>
      <c r="B626" s="11"/>
      <c r="C626" s="10" t="s">
        <v>53</v>
      </c>
      <c r="D626" s="10" t="s">
        <v>1517</v>
      </c>
      <c r="E626" s="10" t="s">
        <v>52</v>
      </c>
      <c r="F626" s="10" t="s">
        <v>1300</v>
      </c>
      <c r="G626" s="10" t="s">
        <v>1236</v>
      </c>
      <c r="H626" s="10" t="s">
        <v>1455</v>
      </c>
      <c r="I626" s="10" t="s">
        <v>3365</v>
      </c>
      <c r="J626" s="10" t="s">
        <v>55</v>
      </c>
      <c r="K626" s="10" t="s">
        <v>1802</v>
      </c>
      <c r="L626" s="10" t="s">
        <v>3366</v>
      </c>
      <c r="M626" s="10">
        <v>-5.9164304999999997</v>
      </c>
      <c r="N626" s="10">
        <v>-35.275006500000003</v>
      </c>
      <c r="O626" s="10" t="s">
        <v>48</v>
      </c>
      <c r="P626" s="10" t="s">
        <v>1241</v>
      </c>
      <c r="Q626" s="10">
        <v>-18.27</v>
      </c>
      <c r="R626" s="10">
        <v>133.65</v>
      </c>
      <c r="S626" s="10" t="s">
        <v>1242</v>
      </c>
      <c r="T626" s="10" t="s">
        <v>1243</v>
      </c>
      <c r="U626" s="14">
        <v>45813</v>
      </c>
      <c r="V626" s="11"/>
      <c r="W626" s="11"/>
      <c r="X626" s="11" t="s">
        <v>1244</v>
      </c>
      <c r="Y626" s="11"/>
    </row>
    <row r="627" spans="1:25">
      <c r="A627" s="10" t="s">
        <v>3367</v>
      </c>
      <c r="B627" s="11"/>
      <c r="C627" s="10" t="s">
        <v>53</v>
      </c>
      <c r="D627" s="10" t="s">
        <v>1517</v>
      </c>
      <c r="E627" s="10" t="s">
        <v>52</v>
      </c>
      <c r="F627" s="10" t="s">
        <v>1300</v>
      </c>
      <c r="G627" s="10" t="s">
        <v>1236</v>
      </c>
      <c r="H627" s="10" t="s">
        <v>1280</v>
      </c>
      <c r="I627" s="10" t="s">
        <v>3368</v>
      </c>
      <c r="J627" s="10" t="s">
        <v>55</v>
      </c>
      <c r="K627" s="10" t="s">
        <v>3341</v>
      </c>
      <c r="L627" s="10" t="s">
        <v>3369</v>
      </c>
      <c r="M627" s="10">
        <v>-5.9158210000000002</v>
      </c>
      <c r="N627" s="10">
        <v>-35.280704</v>
      </c>
      <c r="O627" s="10" t="s">
        <v>48</v>
      </c>
      <c r="P627" s="10" t="s">
        <v>1241</v>
      </c>
      <c r="Q627" s="10">
        <v>-19.88</v>
      </c>
      <c r="R627" s="10">
        <v>133.65</v>
      </c>
      <c r="S627" s="10" t="s">
        <v>1242</v>
      </c>
      <c r="T627" s="10" t="s">
        <v>1243</v>
      </c>
      <c r="U627" s="14">
        <v>45814</v>
      </c>
      <c r="V627" s="11"/>
      <c r="W627" s="11"/>
      <c r="X627" s="11" t="s">
        <v>1244</v>
      </c>
      <c r="Y627" s="11"/>
    </row>
    <row r="628" spans="1:25">
      <c r="A628" s="10" t="s">
        <v>3370</v>
      </c>
      <c r="B628" s="11"/>
      <c r="C628" s="10" t="s">
        <v>53</v>
      </c>
      <c r="D628" s="10" t="s">
        <v>1517</v>
      </c>
      <c r="E628" s="10" t="s">
        <v>52</v>
      </c>
      <c r="F628" s="10" t="s">
        <v>1300</v>
      </c>
      <c r="G628" s="10" t="s">
        <v>1236</v>
      </c>
      <c r="H628" s="10" t="s">
        <v>2794</v>
      </c>
      <c r="I628" s="10" t="s">
        <v>3371</v>
      </c>
      <c r="J628" s="10" t="s">
        <v>55</v>
      </c>
      <c r="K628" s="10" t="s">
        <v>1623</v>
      </c>
      <c r="L628" s="10" t="s">
        <v>3372</v>
      </c>
      <c r="M628" s="10">
        <v>-5.9184000000000001</v>
      </c>
      <c r="N628" s="10">
        <v>-35.281599999999997</v>
      </c>
      <c r="O628" s="10" t="s">
        <v>48</v>
      </c>
      <c r="P628" s="10" t="s">
        <v>1241</v>
      </c>
      <c r="Q628" s="10">
        <v>-18.84</v>
      </c>
      <c r="R628" s="10">
        <v>133.65</v>
      </c>
      <c r="S628" s="10" t="s">
        <v>1242</v>
      </c>
      <c r="T628" s="10" t="s">
        <v>1243</v>
      </c>
      <c r="U628" s="14">
        <v>45813</v>
      </c>
      <c r="V628" s="11"/>
      <c r="W628" s="11"/>
      <c r="X628" s="11" t="s">
        <v>1244</v>
      </c>
      <c r="Y628" s="11"/>
    </row>
    <row r="629" spans="1:25">
      <c r="A629" s="10" t="s">
        <v>3373</v>
      </c>
      <c r="B629" s="11"/>
      <c r="C629" s="10" t="s">
        <v>53</v>
      </c>
      <c r="D629" s="10" t="s">
        <v>1517</v>
      </c>
      <c r="E629" s="10" t="s">
        <v>52</v>
      </c>
      <c r="F629" s="10" t="s">
        <v>1300</v>
      </c>
      <c r="G629" s="10" t="s">
        <v>1236</v>
      </c>
      <c r="H629" s="10" t="s">
        <v>1339</v>
      </c>
      <c r="I629" s="10" t="s">
        <v>3374</v>
      </c>
      <c r="J629" s="10" t="s">
        <v>55</v>
      </c>
      <c r="K629" s="10" t="s">
        <v>1802</v>
      </c>
      <c r="L629" s="10" t="s">
        <v>3375</v>
      </c>
      <c r="M629" s="10">
        <v>-5.9170199999999999</v>
      </c>
      <c r="N629" s="10">
        <v>-35.281300000000002</v>
      </c>
      <c r="O629" s="10" t="s">
        <v>48</v>
      </c>
      <c r="P629" s="10" t="s">
        <v>1241</v>
      </c>
      <c r="Q629" s="10">
        <v>-20.440000000000001</v>
      </c>
      <c r="R629" s="10">
        <v>133.65</v>
      </c>
      <c r="S629" s="10" t="s">
        <v>1242</v>
      </c>
      <c r="T629" s="10" t="s">
        <v>1243</v>
      </c>
      <c r="U629" s="14">
        <v>45813</v>
      </c>
      <c r="V629" s="11"/>
      <c r="W629" s="11"/>
      <c r="X629" s="11" t="s">
        <v>1244</v>
      </c>
      <c r="Y629" s="11"/>
    </row>
    <row r="630" spans="1:25">
      <c r="A630" s="10" t="s">
        <v>3376</v>
      </c>
      <c r="B630" s="11"/>
      <c r="C630" s="10" t="s">
        <v>53</v>
      </c>
      <c r="D630" s="10" t="s">
        <v>1517</v>
      </c>
      <c r="E630" s="10" t="s">
        <v>52</v>
      </c>
      <c r="F630" s="10" t="s">
        <v>1300</v>
      </c>
      <c r="G630" s="10" t="s">
        <v>1236</v>
      </c>
      <c r="H630" s="10" t="s">
        <v>1343</v>
      </c>
      <c r="I630" s="10" t="s">
        <v>3377</v>
      </c>
      <c r="J630" s="10" t="s">
        <v>55</v>
      </c>
      <c r="K630" s="10" t="s">
        <v>1802</v>
      </c>
      <c r="L630" s="10" t="s">
        <v>3378</v>
      </c>
      <c r="M630" s="10">
        <v>-5.9181689999999998</v>
      </c>
      <c r="N630" s="10">
        <v>-35.282096299999999</v>
      </c>
      <c r="O630" s="10" t="s">
        <v>48</v>
      </c>
      <c r="P630" s="10" t="s">
        <v>1241</v>
      </c>
      <c r="Q630" s="10">
        <v>-17.63</v>
      </c>
      <c r="R630" s="10">
        <v>133.65</v>
      </c>
      <c r="S630" s="10" t="s">
        <v>1242</v>
      </c>
      <c r="T630" s="10" t="s">
        <v>1243</v>
      </c>
      <c r="U630" s="14">
        <v>45813</v>
      </c>
      <c r="V630" s="11"/>
      <c r="W630" s="11"/>
      <c r="X630" s="11" t="s">
        <v>1244</v>
      </c>
      <c r="Y630" s="11"/>
    </row>
    <row r="631" spans="1:25">
      <c r="A631" s="10" t="s">
        <v>3379</v>
      </c>
      <c r="B631" s="11"/>
      <c r="C631" s="10" t="s">
        <v>53</v>
      </c>
      <c r="D631" s="10" t="s">
        <v>1517</v>
      </c>
      <c r="E631" s="10" t="s">
        <v>52</v>
      </c>
      <c r="F631" s="10" t="s">
        <v>1300</v>
      </c>
      <c r="G631" s="10" t="s">
        <v>1236</v>
      </c>
      <c r="H631" s="10" t="s">
        <v>1301</v>
      </c>
      <c r="I631" s="10" t="s">
        <v>3380</v>
      </c>
      <c r="J631" s="10" t="s">
        <v>55</v>
      </c>
      <c r="K631" s="10" t="s">
        <v>2120</v>
      </c>
      <c r="L631" s="10" t="s">
        <v>3381</v>
      </c>
      <c r="M631" s="10">
        <v>-5.9189400000000001</v>
      </c>
      <c r="N631" s="10">
        <v>-35.277700000000003</v>
      </c>
      <c r="O631" s="10" t="s">
        <v>48</v>
      </c>
      <c r="P631" s="10" t="s">
        <v>1241</v>
      </c>
      <c r="Q631" s="10">
        <v>-17.59</v>
      </c>
      <c r="R631" s="10">
        <v>133.65</v>
      </c>
      <c r="S631" s="10" t="s">
        <v>1242</v>
      </c>
      <c r="T631" s="10" t="s">
        <v>1243</v>
      </c>
      <c r="U631" s="14">
        <v>45813</v>
      </c>
      <c r="V631" s="11"/>
      <c r="W631" s="11"/>
      <c r="X631" s="11" t="s">
        <v>1244</v>
      </c>
      <c r="Y631" s="11"/>
    </row>
    <row r="632" spans="1:25">
      <c r="A632" s="10" t="s">
        <v>3382</v>
      </c>
      <c r="B632" s="11"/>
      <c r="C632" s="10" t="s">
        <v>53</v>
      </c>
      <c r="D632" s="10" t="s">
        <v>1517</v>
      </c>
      <c r="E632" s="10" t="s">
        <v>52</v>
      </c>
      <c r="F632" s="10" t="s">
        <v>1300</v>
      </c>
      <c r="G632" s="10" t="s">
        <v>1391</v>
      </c>
      <c r="H632" s="10" t="s">
        <v>1355</v>
      </c>
      <c r="I632" s="10" t="s">
        <v>3383</v>
      </c>
      <c r="J632" s="10" t="s">
        <v>55</v>
      </c>
      <c r="K632" s="10" t="s">
        <v>2120</v>
      </c>
      <c r="L632" s="10" t="s">
        <v>3384</v>
      </c>
      <c r="M632" s="10">
        <v>-5.9177400000000002</v>
      </c>
      <c r="N632" s="10">
        <v>-35.278199999999998</v>
      </c>
      <c r="O632" s="10" t="s">
        <v>48</v>
      </c>
      <c r="P632" s="10" t="s">
        <v>1241</v>
      </c>
      <c r="Q632" s="10">
        <v>-19.13</v>
      </c>
      <c r="R632" s="10">
        <v>133.65</v>
      </c>
      <c r="S632" s="10" t="s">
        <v>1242</v>
      </c>
      <c r="T632" s="10" t="s">
        <v>1243</v>
      </c>
      <c r="U632" s="14">
        <v>45813</v>
      </c>
      <c r="V632" s="11"/>
      <c r="W632" s="11"/>
      <c r="X632" s="11" t="s">
        <v>1244</v>
      </c>
      <c r="Y632" s="11"/>
    </row>
    <row r="633" spans="1:25">
      <c r="A633" s="10" t="s">
        <v>3385</v>
      </c>
      <c r="B633" s="11"/>
      <c r="C633" s="10" t="s">
        <v>53</v>
      </c>
      <c r="D633" s="10" t="s">
        <v>1517</v>
      </c>
      <c r="E633" s="10" t="s">
        <v>52</v>
      </c>
      <c r="F633" s="10" t="s">
        <v>1300</v>
      </c>
      <c r="G633" s="10" t="s">
        <v>1391</v>
      </c>
      <c r="H633" s="10" t="s">
        <v>1451</v>
      </c>
      <c r="I633" s="10" t="s">
        <v>3386</v>
      </c>
      <c r="J633" s="10" t="s">
        <v>55</v>
      </c>
      <c r="K633" s="10" t="s">
        <v>2120</v>
      </c>
      <c r="L633" s="10" t="s">
        <v>3387</v>
      </c>
      <c r="M633" s="10">
        <v>-5.9202399999999997</v>
      </c>
      <c r="N633" s="10">
        <v>-35.2776</v>
      </c>
      <c r="O633" s="10" t="s">
        <v>48</v>
      </c>
      <c r="P633" s="10" t="s">
        <v>1241</v>
      </c>
      <c r="Q633" s="10">
        <v>-19.11</v>
      </c>
      <c r="R633" s="10">
        <v>133.65</v>
      </c>
      <c r="S633" s="10" t="s">
        <v>1242</v>
      </c>
      <c r="T633" s="10" t="s">
        <v>1243</v>
      </c>
      <c r="U633" s="14">
        <v>45813</v>
      </c>
      <c r="V633" s="11"/>
      <c r="W633" s="11"/>
      <c r="X633" s="11" t="s">
        <v>1244</v>
      </c>
      <c r="Y633" s="11"/>
    </row>
    <row r="634" spans="1:25">
      <c r="A634" s="10" t="s">
        <v>3388</v>
      </c>
      <c r="B634" s="11"/>
      <c r="C634" s="10" t="s">
        <v>53</v>
      </c>
      <c r="D634" s="10" t="s">
        <v>1517</v>
      </c>
      <c r="E634" s="10" t="s">
        <v>52</v>
      </c>
      <c r="F634" s="10" t="s">
        <v>1300</v>
      </c>
      <c r="G634" s="10" t="s">
        <v>1391</v>
      </c>
      <c r="H634" s="10" t="s">
        <v>1451</v>
      </c>
      <c r="I634" s="10" t="s">
        <v>3389</v>
      </c>
      <c r="J634" s="10" t="s">
        <v>55</v>
      </c>
      <c r="K634" s="10" t="s">
        <v>2120</v>
      </c>
      <c r="L634" s="10" t="s">
        <v>3390</v>
      </c>
      <c r="M634" s="10">
        <v>-5.9236599999999999</v>
      </c>
      <c r="N634" s="10">
        <v>-35.282699999999998</v>
      </c>
      <c r="O634" s="10" t="s">
        <v>48</v>
      </c>
      <c r="P634" s="10" t="s">
        <v>1241</v>
      </c>
      <c r="Q634" s="10">
        <v>-18.260000000000002</v>
      </c>
      <c r="R634" s="10">
        <v>133.65</v>
      </c>
      <c r="S634" s="10" t="s">
        <v>1242</v>
      </c>
      <c r="T634" s="10" t="s">
        <v>1243</v>
      </c>
      <c r="U634" s="14">
        <v>45813</v>
      </c>
      <c r="V634" s="11"/>
      <c r="W634" s="11"/>
      <c r="X634" s="11" t="s">
        <v>1244</v>
      </c>
      <c r="Y634" s="11"/>
    </row>
    <row r="635" spans="1:25">
      <c r="A635" s="10" t="s">
        <v>3391</v>
      </c>
      <c r="B635" s="11"/>
      <c r="C635" s="10" t="s">
        <v>53</v>
      </c>
      <c r="D635" s="10" t="s">
        <v>1517</v>
      </c>
      <c r="E635" s="10" t="s">
        <v>52</v>
      </c>
      <c r="F635" s="10" t="s">
        <v>1300</v>
      </c>
      <c r="G635" s="10" t="s">
        <v>1391</v>
      </c>
      <c r="H635" s="10" t="s">
        <v>1316</v>
      </c>
      <c r="I635" s="10" t="s">
        <v>3392</v>
      </c>
      <c r="J635" s="10" t="s">
        <v>55</v>
      </c>
      <c r="K635" s="10" t="s">
        <v>2120</v>
      </c>
      <c r="L635" s="10" t="s">
        <v>3393</v>
      </c>
      <c r="M635" s="10">
        <v>-5.9248700000000003</v>
      </c>
      <c r="N635" s="10">
        <v>-35.282699999999998</v>
      </c>
      <c r="O635" s="10" t="s">
        <v>48</v>
      </c>
      <c r="P635" s="10" t="s">
        <v>1241</v>
      </c>
      <c r="Q635" s="10">
        <v>-17.690000000000001</v>
      </c>
      <c r="R635" s="10">
        <v>133.65</v>
      </c>
      <c r="S635" s="10" t="s">
        <v>1242</v>
      </c>
      <c r="T635" s="10" t="s">
        <v>1243</v>
      </c>
      <c r="U635" s="14">
        <v>45813</v>
      </c>
      <c r="V635" s="11"/>
      <c r="W635" s="11"/>
      <c r="X635" s="11" t="s">
        <v>1244</v>
      </c>
      <c r="Y635" s="11"/>
    </row>
    <row r="636" spans="1:25">
      <c r="A636" s="10" t="s">
        <v>3394</v>
      </c>
      <c r="B636" s="11"/>
      <c r="C636" s="10" t="s">
        <v>53</v>
      </c>
      <c r="D636" s="10" t="s">
        <v>1517</v>
      </c>
      <c r="E636" s="10" t="s">
        <v>52</v>
      </c>
      <c r="F636" s="10" t="s">
        <v>1300</v>
      </c>
      <c r="G636" s="10" t="s">
        <v>1391</v>
      </c>
      <c r="H636" s="10" t="s">
        <v>1280</v>
      </c>
      <c r="I636" s="10" t="s">
        <v>3395</v>
      </c>
      <c r="J636" s="10" t="s">
        <v>55</v>
      </c>
      <c r="K636" s="10" t="s">
        <v>2120</v>
      </c>
      <c r="L636" s="10" t="s">
        <v>3396</v>
      </c>
      <c r="M636" s="10">
        <v>-5.91364</v>
      </c>
      <c r="N636" s="10">
        <v>-35.269300000000001</v>
      </c>
      <c r="O636" s="10" t="s">
        <v>48</v>
      </c>
      <c r="P636" s="10" t="s">
        <v>1241</v>
      </c>
      <c r="Q636" s="10">
        <v>-18.64</v>
      </c>
      <c r="R636" s="10">
        <v>133.65</v>
      </c>
      <c r="S636" s="10" t="s">
        <v>1242</v>
      </c>
      <c r="T636" s="10" t="s">
        <v>1243</v>
      </c>
      <c r="U636" s="14">
        <v>45813</v>
      </c>
      <c r="V636" s="11"/>
      <c r="W636" s="11"/>
      <c r="X636" s="11" t="s">
        <v>1244</v>
      </c>
      <c r="Y636" s="11"/>
    </row>
    <row r="637" spans="1:25">
      <c r="A637" s="10" t="s">
        <v>3397</v>
      </c>
      <c r="B637" s="11"/>
      <c r="C637" s="10" t="s">
        <v>53</v>
      </c>
      <c r="D637" s="10" t="s">
        <v>1517</v>
      </c>
      <c r="E637" s="10" t="s">
        <v>52</v>
      </c>
      <c r="F637" s="10" t="s">
        <v>1300</v>
      </c>
      <c r="G637" s="10" t="s">
        <v>1391</v>
      </c>
      <c r="H637" s="10" t="s">
        <v>1280</v>
      </c>
      <c r="I637" s="10" t="s">
        <v>3398</v>
      </c>
      <c r="J637" s="10" t="s">
        <v>55</v>
      </c>
      <c r="K637" s="10" t="s">
        <v>2120</v>
      </c>
      <c r="L637" s="10" t="s">
        <v>3399</v>
      </c>
      <c r="M637" s="10">
        <v>-5.92</v>
      </c>
      <c r="N637" s="10">
        <v>-35.276600000000002</v>
      </c>
      <c r="O637" s="10" t="s">
        <v>48</v>
      </c>
      <c r="P637" s="10" t="s">
        <v>1241</v>
      </c>
      <c r="Q637" s="10">
        <v>-18.36</v>
      </c>
      <c r="R637" s="10">
        <v>133.65</v>
      </c>
      <c r="S637" s="10" t="s">
        <v>1242</v>
      </c>
      <c r="T637" s="10" t="s">
        <v>1243</v>
      </c>
      <c r="U637" s="14">
        <v>45813</v>
      </c>
      <c r="V637" s="11"/>
      <c r="W637" s="11"/>
      <c r="X637" s="11" t="s">
        <v>1244</v>
      </c>
      <c r="Y637" s="11"/>
    </row>
    <row r="638" spans="1:25">
      <c r="A638" s="10" t="s">
        <v>3400</v>
      </c>
      <c r="B638" s="11"/>
      <c r="C638" s="10" t="s">
        <v>53</v>
      </c>
      <c r="D638" s="10" t="s">
        <v>1517</v>
      </c>
      <c r="E638" s="10" t="s">
        <v>52</v>
      </c>
      <c r="F638" s="10" t="s">
        <v>1300</v>
      </c>
      <c r="G638" s="10" t="s">
        <v>1391</v>
      </c>
      <c r="H638" s="10" t="s">
        <v>1331</v>
      </c>
      <c r="I638" s="10" t="s">
        <v>3401</v>
      </c>
      <c r="J638" s="10" t="s">
        <v>55</v>
      </c>
      <c r="K638" s="10" t="s">
        <v>2253</v>
      </c>
      <c r="L638" s="10" t="s">
        <v>3402</v>
      </c>
      <c r="M638" s="10">
        <v>-5.9239699999999997</v>
      </c>
      <c r="N638" s="10">
        <v>-35.281700000000001</v>
      </c>
      <c r="O638" s="10" t="s">
        <v>48</v>
      </c>
      <c r="P638" s="10" t="s">
        <v>1241</v>
      </c>
      <c r="Q638" s="10">
        <v>-20.65</v>
      </c>
      <c r="R638" s="10">
        <v>133.65</v>
      </c>
      <c r="S638" s="10" t="s">
        <v>1242</v>
      </c>
      <c r="T638" s="10" t="s">
        <v>1243</v>
      </c>
      <c r="U638" s="14">
        <v>45813</v>
      </c>
      <c r="V638" s="11"/>
      <c r="W638" s="11"/>
      <c r="X638" s="11" t="s">
        <v>1244</v>
      </c>
      <c r="Y638" s="11"/>
    </row>
    <row r="639" spans="1:25">
      <c r="A639" s="10" t="s">
        <v>3403</v>
      </c>
      <c r="B639" s="11"/>
      <c r="C639" s="10" t="s">
        <v>53</v>
      </c>
      <c r="D639" s="10" t="s">
        <v>1517</v>
      </c>
      <c r="E639" s="10" t="s">
        <v>52</v>
      </c>
      <c r="F639" s="10" t="s">
        <v>1300</v>
      </c>
      <c r="G639" s="10" t="s">
        <v>1391</v>
      </c>
      <c r="H639" s="10" t="s">
        <v>1331</v>
      </c>
      <c r="I639" s="10" t="s">
        <v>3404</v>
      </c>
      <c r="J639" s="10" t="s">
        <v>55</v>
      </c>
      <c r="K639" s="10" t="s">
        <v>2120</v>
      </c>
      <c r="L639" s="10" t="s">
        <v>3405</v>
      </c>
      <c r="M639" s="10">
        <v>-5.9198199999999996</v>
      </c>
      <c r="N639" s="10">
        <v>-35.281500000000001</v>
      </c>
      <c r="O639" s="10" t="s">
        <v>48</v>
      </c>
      <c r="P639" s="10" t="s">
        <v>1241</v>
      </c>
      <c r="Q639" s="10">
        <v>-20.03</v>
      </c>
      <c r="R639" s="10">
        <v>133.65</v>
      </c>
      <c r="S639" s="10" t="s">
        <v>1242</v>
      </c>
      <c r="T639" s="10" t="s">
        <v>1243</v>
      </c>
      <c r="U639" s="14">
        <v>45813</v>
      </c>
      <c r="V639" s="11"/>
      <c r="W639" s="11"/>
      <c r="X639" s="11" t="s">
        <v>1244</v>
      </c>
      <c r="Y639" s="11"/>
    </row>
    <row r="640" spans="1:25">
      <c r="A640" s="10" t="s">
        <v>3406</v>
      </c>
      <c r="B640" s="11"/>
      <c r="C640" s="10" t="s">
        <v>53</v>
      </c>
      <c r="D640" s="10" t="s">
        <v>1517</v>
      </c>
      <c r="E640" s="10" t="s">
        <v>52</v>
      </c>
      <c r="F640" s="10" t="s">
        <v>1300</v>
      </c>
      <c r="G640" s="10" t="s">
        <v>1391</v>
      </c>
      <c r="H640" s="10" t="s">
        <v>1331</v>
      </c>
      <c r="I640" s="10" t="s">
        <v>3407</v>
      </c>
      <c r="J640" s="10" t="s">
        <v>55</v>
      </c>
      <c r="K640" s="10" t="s">
        <v>2120</v>
      </c>
      <c r="L640" s="10" t="s">
        <v>3408</v>
      </c>
      <c r="M640" s="10">
        <v>-5.9240199999999996</v>
      </c>
      <c r="N640" s="10">
        <v>-35.282499999999999</v>
      </c>
      <c r="O640" s="10" t="s">
        <v>48</v>
      </c>
      <c r="P640" s="10" t="s">
        <v>1241</v>
      </c>
      <c r="Q640" s="10">
        <v>-18.05</v>
      </c>
      <c r="R640" s="10">
        <v>133.65</v>
      </c>
      <c r="S640" s="10" t="s">
        <v>1242</v>
      </c>
      <c r="T640" s="10" t="s">
        <v>1243</v>
      </c>
      <c r="U640" s="14">
        <v>45814</v>
      </c>
      <c r="V640" s="11"/>
      <c r="W640" s="11"/>
      <c r="X640" s="11" t="s">
        <v>1244</v>
      </c>
      <c r="Y640" s="11"/>
    </row>
    <row r="641" spans="1:25">
      <c r="A641" s="10" t="s">
        <v>3409</v>
      </c>
      <c r="B641" s="11"/>
      <c r="C641" s="10" t="s">
        <v>53</v>
      </c>
      <c r="D641" s="10" t="s">
        <v>1517</v>
      </c>
      <c r="E641" s="10" t="s">
        <v>52</v>
      </c>
      <c r="F641" s="10" t="s">
        <v>1300</v>
      </c>
      <c r="G641" s="10" t="s">
        <v>1391</v>
      </c>
      <c r="H641" s="10" t="s">
        <v>1377</v>
      </c>
      <c r="I641" s="10" t="s">
        <v>3410</v>
      </c>
      <c r="J641" s="10" t="s">
        <v>55</v>
      </c>
      <c r="K641" s="10" t="s">
        <v>2253</v>
      </c>
      <c r="L641" s="10" t="s">
        <v>3411</v>
      </c>
      <c r="M641" s="10">
        <v>-5.9219299999999997</v>
      </c>
      <c r="N641" s="10">
        <v>-35.282699999999998</v>
      </c>
      <c r="O641" s="10" t="s">
        <v>48</v>
      </c>
      <c r="P641" s="10" t="s">
        <v>1241</v>
      </c>
      <c r="Q641" s="10">
        <v>-18.86</v>
      </c>
      <c r="R641" s="10">
        <v>133.65</v>
      </c>
      <c r="S641" s="10" t="s">
        <v>1242</v>
      </c>
      <c r="T641" s="10" t="s">
        <v>1243</v>
      </c>
      <c r="U641" s="14">
        <v>45814</v>
      </c>
      <c r="V641" s="11"/>
      <c r="W641" s="11"/>
      <c r="X641" s="11" t="s">
        <v>1244</v>
      </c>
      <c r="Y641" s="11"/>
    </row>
    <row r="642" spans="1:25">
      <c r="A642" s="10" t="s">
        <v>3412</v>
      </c>
      <c r="B642" s="11"/>
      <c r="C642" s="10" t="s">
        <v>53</v>
      </c>
      <c r="D642" s="10" t="s">
        <v>1517</v>
      </c>
      <c r="E642" s="10" t="s">
        <v>52</v>
      </c>
      <c r="F642" s="10" t="s">
        <v>1300</v>
      </c>
      <c r="G642" s="10" t="s">
        <v>1391</v>
      </c>
      <c r="H642" s="10" t="s">
        <v>1343</v>
      </c>
      <c r="I642" s="10" t="s">
        <v>3413</v>
      </c>
      <c r="J642" s="10" t="s">
        <v>55</v>
      </c>
      <c r="K642" s="10" t="s">
        <v>2253</v>
      </c>
      <c r="L642" s="10" t="s">
        <v>3414</v>
      </c>
      <c r="M642" s="10">
        <v>-5.91906</v>
      </c>
      <c r="N642" s="10">
        <v>-35.282089999999997</v>
      </c>
      <c r="O642" s="10" t="s">
        <v>48</v>
      </c>
      <c r="P642" s="10" t="s">
        <v>1241</v>
      </c>
      <c r="Q642" s="10">
        <v>-19.03</v>
      </c>
      <c r="R642" s="10">
        <v>133.65</v>
      </c>
      <c r="S642" s="10" t="s">
        <v>1242</v>
      </c>
      <c r="T642" s="10" t="s">
        <v>1243</v>
      </c>
      <c r="U642" s="14">
        <v>45814</v>
      </c>
      <c r="V642" s="11"/>
      <c r="W642" s="11"/>
      <c r="X642" s="11" t="s">
        <v>1244</v>
      </c>
      <c r="Y642" s="11"/>
    </row>
    <row r="643" spans="1:25">
      <c r="A643" s="10" t="s">
        <v>3415</v>
      </c>
      <c r="B643" s="11"/>
      <c r="C643" s="10" t="s">
        <v>53</v>
      </c>
      <c r="D643" s="10" t="s">
        <v>1517</v>
      </c>
      <c r="E643" s="10" t="s">
        <v>52</v>
      </c>
      <c r="F643" s="10" t="s">
        <v>1300</v>
      </c>
      <c r="G643" s="10" t="s">
        <v>1391</v>
      </c>
      <c r="H643" s="10" t="s">
        <v>1343</v>
      </c>
      <c r="I643" s="10" t="s">
        <v>3416</v>
      </c>
      <c r="J643" s="10" t="s">
        <v>55</v>
      </c>
      <c r="K643" s="10" t="s">
        <v>2253</v>
      </c>
      <c r="L643" s="10" t="s">
        <v>3417</v>
      </c>
      <c r="M643" s="10">
        <v>-5.9190699999999996</v>
      </c>
      <c r="N643" s="10">
        <v>-35.281500000000001</v>
      </c>
      <c r="O643" s="10" t="s">
        <v>48</v>
      </c>
      <c r="P643" s="10" t="s">
        <v>1241</v>
      </c>
      <c r="Q643" s="10">
        <v>-19.77</v>
      </c>
      <c r="R643" s="10">
        <v>133.65</v>
      </c>
      <c r="S643" s="10" t="s">
        <v>1242</v>
      </c>
      <c r="T643" s="10" t="s">
        <v>1243</v>
      </c>
      <c r="U643" s="14">
        <v>45814</v>
      </c>
      <c r="V643" s="11"/>
      <c r="W643" s="11"/>
      <c r="X643" s="11" t="s">
        <v>1244</v>
      </c>
      <c r="Y643" s="11"/>
    </row>
    <row r="644" spans="1:25">
      <c r="A644" s="10" t="s">
        <v>3418</v>
      </c>
      <c r="B644" s="11"/>
      <c r="C644" s="10" t="s">
        <v>53</v>
      </c>
      <c r="D644" s="10" t="s">
        <v>1517</v>
      </c>
      <c r="E644" s="10" t="s">
        <v>52</v>
      </c>
      <c r="F644" s="10" t="s">
        <v>1300</v>
      </c>
      <c r="G644" s="10" t="s">
        <v>1391</v>
      </c>
      <c r="H644" s="10" t="s">
        <v>1343</v>
      </c>
      <c r="I644" s="10" t="s">
        <v>3419</v>
      </c>
      <c r="J644" s="10" t="s">
        <v>55</v>
      </c>
      <c r="K644" s="10" t="s">
        <v>2253</v>
      </c>
      <c r="L644" s="10" t="s">
        <v>3420</v>
      </c>
      <c r="M644" s="10" t="s">
        <v>3421</v>
      </c>
      <c r="N644" s="10" t="s">
        <v>3422</v>
      </c>
      <c r="O644" s="10" t="s">
        <v>48</v>
      </c>
      <c r="P644" s="10" t="s">
        <v>1241</v>
      </c>
      <c r="Q644" s="10">
        <v>-20.53</v>
      </c>
      <c r="R644" s="10">
        <v>133.65</v>
      </c>
      <c r="S644" s="10" t="s">
        <v>1242</v>
      </c>
      <c r="T644" s="10" t="s">
        <v>1243</v>
      </c>
      <c r="U644" s="14">
        <v>45814</v>
      </c>
      <c r="V644" s="11"/>
      <c r="W644" s="11"/>
      <c r="X644" s="11" t="s">
        <v>1244</v>
      </c>
      <c r="Y644" s="11"/>
    </row>
    <row r="645" spans="1:25">
      <c r="A645" s="10" t="s">
        <v>3423</v>
      </c>
      <c r="B645" s="11"/>
      <c r="C645" s="10" t="s">
        <v>53</v>
      </c>
      <c r="D645" s="10" t="s">
        <v>1517</v>
      </c>
      <c r="E645" s="10" t="s">
        <v>52</v>
      </c>
      <c r="F645" s="10" t="s">
        <v>1300</v>
      </c>
      <c r="G645" s="10" t="s">
        <v>1391</v>
      </c>
      <c r="H645" s="10" t="s">
        <v>1301</v>
      </c>
      <c r="I645" s="10" t="s">
        <v>3424</v>
      </c>
      <c r="J645" s="10" t="s">
        <v>55</v>
      </c>
      <c r="K645" s="10" t="s">
        <v>2253</v>
      </c>
      <c r="L645" s="10" t="s">
        <v>3425</v>
      </c>
      <c r="M645" s="10">
        <v>-5.9212999999999996</v>
      </c>
      <c r="N645" s="10">
        <v>-35.282040000000002</v>
      </c>
      <c r="O645" s="10" t="s">
        <v>48</v>
      </c>
      <c r="P645" s="10" t="s">
        <v>1241</v>
      </c>
      <c r="Q645" s="10">
        <v>-20.05</v>
      </c>
      <c r="R645" s="10">
        <v>133.65</v>
      </c>
      <c r="S645" s="10" t="s">
        <v>1242</v>
      </c>
      <c r="T645" s="10" t="s">
        <v>1243</v>
      </c>
      <c r="U645" s="14">
        <v>45814</v>
      </c>
      <c r="V645" s="11"/>
      <c r="W645" s="11"/>
      <c r="X645" s="11" t="s">
        <v>1244</v>
      </c>
      <c r="Y645" s="11"/>
    </row>
    <row r="646" spans="1:25">
      <c r="A646" s="10" t="s">
        <v>3426</v>
      </c>
      <c r="B646" s="11"/>
      <c r="C646" s="10" t="s">
        <v>53</v>
      </c>
      <c r="D646" s="10" t="s">
        <v>1517</v>
      </c>
      <c r="E646" s="10" t="s">
        <v>52</v>
      </c>
      <c r="F646" s="10" t="s">
        <v>1300</v>
      </c>
      <c r="G646" s="10" t="s">
        <v>1391</v>
      </c>
      <c r="H646" s="10" t="s">
        <v>1301</v>
      </c>
      <c r="I646" s="10" t="s">
        <v>3427</v>
      </c>
      <c r="J646" s="10" t="s">
        <v>55</v>
      </c>
      <c r="K646" s="10" t="s">
        <v>2253</v>
      </c>
      <c r="L646" s="10" t="s">
        <v>3428</v>
      </c>
      <c r="M646" s="10">
        <v>-5.91906</v>
      </c>
      <c r="N646" s="10">
        <v>-35.282089999999997</v>
      </c>
      <c r="O646" s="10" t="s">
        <v>48</v>
      </c>
      <c r="P646" s="10" t="s">
        <v>1241</v>
      </c>
      <c r="Q646" s="10">
        <v>-20.350000000000001</v>
      </c>
      <c r="R646" s="10">
        <v>133.65</v>
      </c>
      <c r="S646" s="10" t="s">
        <v>1242</v>
      </c>
      <c r="T646" s="10" t="s">
        <v>1243</v>
      </c>
      <c r="U646" s="14">
        <v>45814</v>
      </c>
      <c r="V646" s="11"/>
      <c r="W646" s="11"/>
      <c r="X646" s="11" t="s">
        <v>1244</v>
      </c>
      <c r="Y646" s="11"/>
    </row>
    <row r="647" spans="1:25">
      <c r="A647" s="10" t="s">
        <v>3429</v>
      </c>
      <c r="B647" s="11"/>
      <c r="C647" s="10" t="s">
        <v>53</v>
      </c>
      <c r="D647" s="10" t="s">
        <v>1517</v>
      </c>
      <c r="E647" s="10" t="s">
        <v>52</v>
      </c>
      <c r="F647" s="10" t="s">
        <v>1300</v>
      </c>
      <c r="G647" s="10" t="s">
        <v>1391</v>
      </c>
      <c r="H647" s="10" t="s">
        <v>1301</v>
      </c>
      <c r="I647" s="10" t="s">
        <v>3430</v>
      </c>
      <c r="J647" s="10" t="s">
        <v>55</v>
      </c>
      <c r="K647" s="10" t="s">
        <v>2253</v>
      </c>
      <c r="L647" s="10" t="s">
        <v>3431</v>
      </c>
      <c r="M647" s="10">
        <v>-5.9212999999999996</v>
      </c>
      <c r="N647" s="10">
        <v>-35.282040000000002</v>
      </c>
      <c r="O647" s="10" t="s">
        <v>48</v>
      </c>
      <c r="P647" s="10" t="s">
        <v>1241</v>
      </c>
      <c r="Q647" s="10">
        <v>-19.02</v>
      </c>
      <c r="R647" s="10">
        <v>133.65</v>
      </c>
      <c r="S647" s="10" t="s">
        <v>1242</v>
      </c>
      <c r="T647" s="10" t="s">
        <v>1243</v>
      </c>
      <c r="U647" s="14">
        <v>45814</v>
      </c>
      <c r="V647" s="11"/>
      <c r="W647" s="11"/>
      <c r="X647" s="11" t="s">
        <v>1244</v>
      </c>
      <c r="Y647" s="11"/>
    </row>
    <row r="648" spans="1:25">
      <c r="A648" s="10" t="s">
        <v>3432</v>
      </c>
      <c r="B648" s="11"/>
      <c r="C648" s="10" t="s">
        <v>53</v>
      </c>
      <c r="D648" s="10" t="s">
        <v>1517</v>
      </c>
      <c r="E648" s="10" t="s">
        <v>52</v>
      </c>
      <c r="F648" s="10" t="s">
        <v>1300</v>
      </c>
      <c r="G648" s="10" t="s">
        <v>1433</v>
      </c>
      <c r="H648" s="10" t="s">
        <v>1451</v>
      </c>
      <c r="I648" s="10" t="s">
        <v>3433</v>
      </c>
      <c r="J648" s="10" t="s">
        <v>55</v>
      </c>
      <c r="K648" s="10" t="s">
        <v>2120</v>
      </c>
      <c r="L648" s="10" t="s">
        <v>3434</v>
      </c>
      <c r="M648" s="10">
        <v>-5.9234299999999998</v>
      </c>
      <c r="N648" s="10">
        <v>-35.2806</v>
      </c>
      <c r="O648" s="10" t="s">
        <v>48</v>
      </c>
      <c r="P648" s="10" t="s">
        <v>1241</v>
      </c>
      <c r="Q648" s="10">
        <v>-18.27</v>
      </c>
      <c r="R648" s="10">
        <v>133.65</v>
      </c>
      <c r="S648" s="10" t="s">
        <v>1242</v>
      </c>
      <c r="T648" s="10" t="s">
        <v>1243</v>
      </c>
      <c r="U648" s="14">
        <v>45814</v>
      </c>
      <c r="V648" s="11"/>
      <c r="W648" s="11"/>
      <c r="X648" s="11" t="s">
        <v>1244</v>
      </c>
      <c r="Y648" s="11"/>
    </row>
    <row r="649" spans="1:25">
      <c r="A649" s="10" t="s">
        <v>3435</v>
      </c>
      <c r="B649" s="11"/>
      <c r="C649" s="10" t="s">
        <v>53</v>
      </c>
      <c r="D649" s="10" t="s">
        <v>1517</v>
      </c>
      <c r="E649" s="10" t="s">
        <v>52</v>
      </c>
      <c r="F649" s="10" t="s">
        <v>1300</v>
      </c>
      <c r="G649" s="10" t="s">
        <v>1433</v>
      </c>
      <c r="H649" s="10" t="s">
        <v>1316</v>
      </c>
      <c r="I649" s="10" t="s">
        <v>3436</v>
      </c>
      <c r="J649" s="10" t="s">
        <v>55</v>
      </c>
      <c r="K649" s="10" t="s">
        <v>2120</v>
      </c>
      <c r="L649" s="10" t="s">
        <v>3437</v>
      </c>
      <c r="M649" s="10">
        <v>-5.9216800000000003</v>
      </c>
      <c r="N649" s="10">
        <v>-35.28</v>
      </c>
      <c r="O649" s="10" t="s">
        <v>48</v>
      </c>
      <c r="P649" s="10" t="s">
        <v>1241</v>
      </c>
      <c r="Q649" s="10">
        <v>-21.97</v>
      </c>
      <c r="R649" s="10">
        <v>133.65</v>
      </c>
      <c r="S649" s="15" t="s">
        <v>2371</v>
      </c>
      <c r="T649" s="10" t="s">
        <v>1243</v>
      </c>
      <c r="U649" s="14">
        <v>45812</v>
      </c>
      <c r="V649" s="11"/>
      <c r="W649" s="11"/>
      <c r="X649" s="11" t="s">
        <v>2386</v>
      </c>
      <c r="Y649" s="11"/>
    </row>
    <row r="650" spans="1:25">
      <c r="A650" s="10" t="s">
        <v>3438</v>
      </c>
      <c r="B650" s="11"/>
      <c r="C650" s="10" t="s">
        <v>53</v>
      </c>
      <c r="D650" s="10" t="s">
        <v>1517</v>
      </c>
      <c r="E650" s="10" t="s">
        <v>52</v>
      </c>
      <c r="F650" s="10" t="s">
        <v>1300</v>
      </c>
      <c r="G650" s="10" t="s">
        <v>1433</v>
      </c>
      <c r="H650" s="10" t="s">
        <v>1280</v>
      </c>
      <c r="I650" s="10" t="s">
        <v>3439</v>
      </c>
      <c r="J650" s="10" t="s">
        <v>55</v>
      </c>
      <c r="K650" s="10" t="s">
        <v>2120</v>
      </c>
      <c r="L650" s="10" t="s">
        <v>3440</v>
      </c>
      <c r="M650" s="10">
        <v>-5.9217300000000002</v>
      </c>
      <c r="N650" s="10">
        <v>-35.278199999999998</v>
      </c>
      <c r="O650" s="10" t="s">
        <v>48</v>
      </c>
      <c r="P650" s="10" t="s">
        <v>1241</v>
      </c>
      <c r="Q650" s="10">
        <v>-20.89</v>
      </c>
      <c r="R650" s="10">
        <v>133.65</v>
      </c>
      <c r="S650" s="15" t="s">
        <v>2371</v>
      </c>
      <c r="T650" s="10" t="s">
        <v>1243</v>
      </c>
      <c r="U650" s="14">
        <v>45812</v>
      </c>
      <c r="V650" s="11"/>
      <c r="W650" s="11"/>
      <c r="X650" s="11" t="s">
        <v>2386</v>
      </c>
      <c r="Y650" s="11"/>
    </row>
    <row r="651" spans="1:25">
      <c r="A651" s="10" t="s">
        <v>3441</v>
      </c>
      <c r="B651" s="11"/>
      <c r="C651" s="10" t="s">
        <v>53</v>
      </c>
      <c r="D651" s="10" t="s">
        <v>1517</v>
      </c>
      <c r="E651" s="10" t="s">
        <v>52</v>
      </c>
      <c r="F651" s="10" t="s">
        <v>1300</v>
      </c>
      <c r="G651" s="10" t="s">
        <v>1433</v>
      </c>
      <c r="H651" s="10" t="s">
        <v>2794</v>
      </c>
      <c r="I651" s="10" t="s">
        <v>3442</v>
      </c>
      <c r="J651" s="10" t="s">
        <v>55</v>
      </c>
      <c r="K651" s="10" t="s">
        <v>2120</v>
      </c>
      <c r="L651" s="10" t="s">
        <v>3443</v>
      </c>
      <c r="M651" s="10">
        <v>-5.9209199999999997</v>
      </c>
      <c r="N651" s="10">
        <v>-35.277900000000002</v>
      </c>
      <c r="O651" s="10" t="s">
        <v>48</v>
      </c>
      <c r="P651" s="10" t="s">
        <v>1241</v>
      </c>
      <c r="Q651" s="10">
        <v>-20.52</v>
      </c>
      <c r="R651" s="10">
        <v>133.65</v>
      </c>
      <c r="S651" s="15" t="s">
        <v>2371</v>
      </c>
      <c r="T651" s="10" t="s">
        <v>1243</v>
      </c>
      <c r="U651" s="14">
        <v>45812</v>
      </c>
      <c r="V651" s="11"/>
      <c r="W651" s="11"/>
      <c r="X651" s="11" t="s">
        <v>2386</v>
      </c>
      <c r="Y651" s="11"/>
    </row>
    <row r="652" spans="1:25">
      <c r="A652" s="10" t="s">
        <v>3444</v>
      </c>
      <c r="B652" s="11"/>
      <c r="C652" s="10" t="s">
        <v>53</v>
      </c>
      <c r="D652" s="10" t="s">
        <v>1517</v>
      </c>
      <c r="E652" s="10" t="s">
        <v>52</v>
      </c>
      <c r="F652" s="10" t="s">
        <v>1300</v>
      </c>
      <c r="G652" s="10" t="s">
        <v>1433</v>
      </c>
      <c r="H652" s="10" t="s">
        <v>1321</v>
      </c>
      <c r="I652" s="10" t="s">
        <v>3445</v>
      </c>
      <c r="J652" s="10" t="s">
        <v>55</v>
      </c>
      <c r="K652" s="10" t="s">
        <v>2120</v>
      </c>
      <c r="L652" s="10" t="s">
        <v>3446</v>
      </c>
      <c r="M652" s="10" t="s">
        <v>3447</v>
      </c>
      <c r="N652" s="10" t="s">
        <v>3448</v>
      </c>
      <c r="O652" s="10" t="s">
        <v>48</v>
      </c>
      <c r="P652" s="10" t="s">
        <v>1241</v>
      </c>
      <c r="Q652" s="10">
        <v>-20.100000000000001</v>
      </c>
      <c r="R652" s="10">
        <v>133.65</v>
      </c>
      <c r="S652" s="15" t="s">
        <v>2371</v>
      </c>
      <c r="T652" s="10" t="s">
        <v>1243</v>
      </c>
      <c r="U652" s="14">
        <v>45812</v>
      </c>
      <c r="V652" s="11"/>
      <c r="W652" s="11"/>
      <c r="X652" s="11" t="s">
        <v>2386</v>
      </c>
      <c r="Y652" s="11"/>
    </row>
    <row r="653" spans="1:25">
      <c r="A653" s="10" t="s">
        <v>3449</v>
      </c>
      <c r="B653" s="11"/>
      <c r="C653" s="10" t="s">
        <v>53</v>
      </c>
      <c r="D653" s="10" t="s">
        <v>1517</v>
      </c>
      <c r="E653" s="10" t="s">
        <v>52</v>
      </c>
      <c r="F653" s="10" t="s">
        <v>1300</v>
      </c>
      <c r="G653" s="10" t="s">
        <v>1433</v>
      </c>
      <c r="H653" s="10" t="s">
        <v>1377</v>
      </c>
      <c r="I653" s="10" t="s">
        <v>3450</v>
      </c>
      <c r="J653" s="10" t="s">
        <v>55</v>
      </c>
      <c r="K653" s="10" t="s">
        <v>2120</v>
      </c>
      <c r="L653" s="10" t="s">
        <v>3451</v>
      </c>
      <c r="M653" s="10" t="s">
        <v>3452</v>
      </c>
      <c r="N653" s="10" t="s">
        <v>3453</v>
      </c>
      <c r="O653" s="10" t="s">
        <v>48</v>
      </c>
      <c r="P653" s="10" t="s">
        <v>1241</v>
      </c>
      <c r="Q653" s="10">
        <v>-21.76</v>
      </c>
      <c r="R653" s="10">
        <v>133.65</v>
      </c>
      <c r="S653" s="15" t="s">
        <v>2371</v>
      </c>
      <c r="T653" s="10" t="s">
        <v>1243</v>
      </c>
      <c r="U653" s="14">
        <v>45812</v>
      </c>
      <c r="V653" s="11"/>
      <c r="W653" s="11"/>
      <c r="X653" s="11" t="s">
        <v>2386</v>
      </c>
      <c r="Y653" s="11"/>
    </row>
    <row r="654" spans="1:25">
      <c r="A654" s="10" t="s">
        <v>3454</v>
      </c>
      <c r="B654" s="11"/>
      <c r="C654" s="10" t="s">
        <v>53</v>
      </c>
      <c r="D654" s="10" t="s">
        <v>1517</v>
      </c>
      <c r="E654" s="10" t="s">
        <v>52</v>
      </c>
      <c r="F654" s="10" t="s">
        <v>1300</v>
      </c>
      <c r="G654" s="10" t="s">
        <v>1433</v>
      </c>
      <c r="H654" s="10" t="s">
        <v>1377</v>
      </c>
      <c r="I654" s="10" t="s">
        <v>3455</v>
      </c>
      <c r="J654" s="10" t="s">
        <v>55</v>
      </c>
      <c r="K654" s="10" t="s">
        <v>2120</v>
      </c>
      <c r="L654" s="10" t="s">
        <v>3456</v>
      </c>
      <c r="M654" s="10" t="s">
        <v>3457</v>
      </c>
      <c r="N654" s="10" t="s">
        <v>3458</v>
      </c>
      <c r="O654" s="10" t="s">
        <v>48</v>
      </c>
      <c r="P654" s="10" t="s">
        <v>1241</v>
      </c>
      <c r="Q654" s="10">
        <v>-20.61</v>
      </c>
      <c r="R654" s="10">
        <v>133.65</v>
      </c>
      <c r="S654" s="15" t="s">
        <v>2371</v>
      </c>
      <c r="T654" s="10" t="s">
        <v>1243</v>
      </c>
      <c r="U654" s="14">
        <v>45812</v>
      </c>
      <c r="V654" s="11"/>
      <c r="W654" s="11"/>
      <c r="X654" s="11" t="s">
        <v>2386</v>
      </c>
      <c r="Y654" s="11"/>
    </row>
    <row r="655" spans="1:25">
      <c r="A655" s="10" t="s">
        <v>3459</v>
      </c>
      <c r="B655" s="11"/>
      <c r="C655" s="10" t="s">
        <v>53</v>
      </c>
      <c r="D655" s="10" t="s">
        <v>1517</v>
      </c>
      <c r="E655" s="10" t="s">
        <v>52</v>
      </c>
      <c r="F655" s="10" t="s">
        <v>1300</v>
      </c>
      <c r="G655" s="10" t="s">
        <v>1433</v>
      </c>
      <c r="H655" s="10" t="s">
        <v>1339</v>
      </c>
      <c r="I655" s="10" t="s">
        <v>3460</v>
      </c>
      <c r="J655" s="10" t="s">
        <v>55</v>
      </c>
      <c r="K655" s="10" t="s">
        <v>2120</v>
      </c>
      <c r="L655" s="10" t="s">
        <v>3456</v>
      </c>
      <c r="M655" s="10" t="s">
        <v>3461</v>
      </c>
      <c r="N655" s="10" t="s">
        <v>3462</v>
      </c>
      <c r="O655" s="10" t="s">
        <v>48</v>
      </c>
      <c r="P655" s="10" t="s">
        <v>1241</v>
      </c>
      <c r="Q655" s="10">
        <v>-20.25</v>
      </c>
      <c r="R655" s="10">
        <v>133.65</v>
      </c>
      <c r="S655" s="15" t="s">
        <v>2371</v>
      </c>
      <c r="T655" s="10" t="s">
        <v>1243</v>
      </c>
      <c r="U655" s="14">
        <v>45812</v>
      </c>
      <c r="V655" s="11"/>
      <c r="W655" s="11"/>
      <c r="X655" s="11" t="s">
        <v>2386</v>
      </c>
      <c r="Y655" s="11"/>
    </row>
    <row r="656" spans="1:25">
      <c r="A656" s="10" t="s">
        <v>3463</v>
      </c>
      <c r="B656" s="11"/>
      <c r="C656" s="10" t="s">
        <v>53</v>
      </c>
      <c r="D656" s="10" t="s">
        <v>1517</v>
      </c>
      <c r="E656" s="10" t="s">
        <v>52</v>
      </c>
      <c r="F656" s="10" t="s">
        <v>1300</v>
      </c>
      <c r="G656" s="10" t="s">
        <v>1433</v>
      </c>
      <c r="H656" s="10" t="s">
        <v>1339</v>
      </c>
      <c r="I656" s="10" t="s">
        <v>3464</v>
      </c>
      <c r="J656" s="10" t="s">
        <v>55</v>
      </c>
      <c r="K656" s="10" t="s">
        <v>2120</v>
      </c>
      <c r="L656" s="10" t="s">
        <v>3465</v>
      </c>
      <c r="M656" s="10" t="s">
        <v>3466</v>
      </c>
      <c r="N656" s="10" t="s">
        <v>3467</v>
      </c>
      <c r="O656" s="10" t="s">
        <v>48</v>
      </c>
      <c r="P656" s="10" t="s">
        <v>1241</v>
      </c>
      <c r="Q656" s="10">
        <v>-20.86</v>
      </c>
      <c r="R656" s="10">
        <v>133.65</v>
      </c>
      <c r="S656" s="15" t="s">
        <v>2371</v>
      </c>
      <c r="T656" s="10" t="s">
        <v>1243</v>
      </c>
      <c r="U656" s="14">
        <v>45812</v>
      </c>
      <c r="V656" s="11"/>
      <c r="W656" s="11"/>
      <c r="X656" s="11" t="s">
        <v>2386</v>
      </c>
      <c r="Y656" s="11"/>
    </row>
    <row r="657" spans="1:25">
      <c r="A657" s="10" t="s">
        <v>3468</v>
      </c>
      <c r="B657" s="11"/>
      <c r="C657" s="10" t="s">
        <v>53</v>
      </c>
      <c r="D657" s="10" t="s">
        <v>1517</v>
      </c>
      <c r="E657" s="10" t="s">
        <v>52</v>
      </c>
      <c r="F657" s="10" t="s">
        <v>1300</v>
      </c>
      <c r="G657" s="10" t="s">
        <v>1485</v>
      </c>
      <c r="H657" s="10" t="s">
        <v>1413</v>
      </c>
      <c r="I657" s="10" t="s">
        <v>3469</v>
      </c>
      <c r="J657" s="10" t="s">
        <v>55</v>
      </c>
      <c r="K657" s="10" t="s">
        <v>2253</v>
      </c>
      <c r="L657" s="10" t="s">
        <v>3470</v>
      </c>
      <c r="M657" s="10" t="s">
        <v>3471</v>
      </c>
      <c r="N657" s="10" t="s">
        <v>3472</v>
      </c>
      <c r="O657" s="10" t="s">
        <v>48</v>
      </c>
      <c r="P657" s="10" t="s">
        <v>1241</v>
      </c>
      <c r="Q657" s="10">
        <v>-21.29</v>
      </c>
      <c r="R657" s="10">
        <v>133.65</v>
      </c>
      <c r="S657" s="15" t="s">
        <v>2371</v>
      </c>
      <c r="T657" s="10" t="s">
        <v>1243</v>
      </c>
      <c r="U657" s="14">
        <v>45812</v>
      </c>
      <c r="V657" s="11"/>
      <c r="W657" s="11"/>
      <c r="X657" s="11" t="s">
        <v>2386</v>
      </c>
      <c r="Y657" s="11"/>
    </row>
    <row r="658" spans="1:25">
      <c r="A658" s="10" t="s">
        <v>3473</v>
      </c>
      <c r="B658" s="11"/>
      <c r="C658" s="10" t="s">
        <v>53</v>
      </c>
      <c r="D658" s="10" t="s">
        <v>1517</v>
      </c>
      <c r="E658" s="10" t="s">
        <v>52</v>
      </c>
      <c r="F658" s="10" t="s">
        <v>1300</v>
      </c>
      <c r="G658" s="10" t="s">
        <v>1485</v>
      </c>
      <c r="H658" s="10" t="s">
        <v>1413</v>
      </c>
      <c r="I658" s="10" t="s">
        <v>3474</v>
      </c>
      <c r="J658" s="10" t="s">
        <v>55</v>
      </c>
      <c r="K658" s="10" t="s">
        <v>2253</v>
      </c>
      <c r="L658" s="10" t="s">
        <v>3475</v>
      </c>
      <c r="M658" s="10" t="s">
        <v>3476</v>
      </c>
      <c r="N658" s="10" t="s">
        <v>3477</v>
      </c>
      <c r="O658" s="10" t="s">
        <v>48</v>
      </c>
      <c r="P658" s="10" t="s">
        <v>1241</v>
      </c>
      <c r="Q658" s="10">
        <v>-21.2</v>
      </c>
      <c r="R658" s="10">
        <v>133.65</v>
      </c>
      <c r="S658" s="15" t="s">
        <v>2371</v>
      </c>
      <c r="T658" s="10" t="s">
        <v>1243</v>
      </c>
      <c r="U658" s="14">
        <v>45812</v>
      </c>
      <c r="V658" s="11"/>
      <c r="W658" s="11"/>
      <c r="X658" s="11" t="s">
        <v>2386</v>
      </c>
      <c r="Y658" s="11"/>
    </row>
    <row r="659" spans="1:25">
      <c r="A659" s="10" t="s">
        <v>3478</v>
      </c>
      <c r="B659" s="11"/>
      <c r="C659" s="10" t="s">
        <v>53</v>
      </c>
      <c r="D659" s="10" t="s">
        <v>1517</v>
      </c>
      <c r="E659" s="10" t="s">
        <v>52</v>
      </c>
      <c r="F659" s="10" t="s">
        <v>1300</v>
      </c>
      <c r="G659" s="10" t="s">
        <v>1485</v>
      </c>
      <c r="H659" s="10" t="s">
        <v>1331</v>
      </c>
      <c r="I659" s="10" t="s">
        <v>3479</v>
      </c>
      <c r="J659" s="10" t="s">
        <v>55</v>
      </c>
      <c r="K659" s="10" t="s">
        <v>2253</v>
      </c>
      <c r="L659" s="10" t="s">
        <v>3480</v>
      </c>
      <c r="M659" s="10" t="s">
        <v>3481</v>
      </c>
      <c r="N659" s="10" t="s">
        <v>3482</v>
      </c>
      <c r="O659" s="10" t="s">
        <v>48</v>
      </c>
      <c r="P659" s="10" t="s">
        <v>1241</v>
      </c>
      <c r="Q659" s="10">
        <v>-21.51</v>
      </c>
      <c r="R659" s="10">
        <v>133.65</v>
      </c>
      <c r="S659" s="15" t="s">
        <v>2371</v>
      </c>
      <c r="T659" s="10" t="s">
        <v>1243</v>
      </c>
      <c r="U659" s="14">
        <v>45812</v>
      </c>
      <c r="V659" s="11"/>
      <c r="W659" s="11"/>
      <c r="X659" s="11" t="s">
        <v>2386</v>
      </c>
      <c r="Y659" s="11"/>
    </row>
    <row r="660" spans="1:25">
      <c r="A660" s="10" t="s">
        <v>3483</v>
      </c>
      <c r="B660" s="11"/>
      <c r="C660" s="10" t="s">
        <v>53</v>
      </c>
      <c r="D660" s="10" t="s">
        <v>1517</v>
      </c>
      <c r="E660" s="10" t="s">
        <v>52</v>
      </c>
      <c r="F660" s="10" t="s">
        <v>1300</v>
      </c>
      <c r="G660" s="10" t="s">
        <v>1485</v>
      </c>
      <c r="H660" s="10" t="s">
        <v>1331</v>
      </c>
      <c r="I660" s="10" t="s">
        <v>3484</v>
      </c>
      <c r="J660" s="10" t="s">
        <v>55</v>
      </c>
      <c r="K660" s="10" t="s">
        <v>2253</v>
      </c>
      <c r="L660" s="10" t="s">
        <v>3485</v>
      </c>
      <c r="M660" s="10" t="s">
        <v>3486</v>
      </c>
      <c r="N660" s="10" t="s">
        <v>3487</v>
      </c>
      <c r="O660" s="10" t="s">
        <v>48</v>
      </c>
      <c r="P660" s="10" t="s">
        <v>1241</v>
      </c>
      <c r="Q660" s="10">
        <v>-21.54</v>
      </c>
      <c r="R660" s="10">
        <v>133.65</v>
      </c>
      <c r="S660" s="15" t="s">
        <v>2371</v>
      </c>
      <c r="T660" s="10" t="s">
        <v>1243</v>
      </c>
      <c r="U660" s="14">
        <v>45813</v>
      </c>
      <c r="V660" s="11"/>
      <c r="W660" s="11"/>
      <c r="X660" s="11" t="s">
        <v>2386</v>
      </c>
      <c r="Y660" s="11"/>
    </row>
    <row r="661" spans="1:25">
      <c r="A661" s="10" t="s">
        <v>3488</v>
      </c>
      <c r="B661" s="11"/>
      <c r="C661" s="10" t="s">
        <v>53</v>
      </c>
      <c r="D661" s="10" t="s">
        <v>1517</v>
      </c>
      <c r="E661" s="10" t="s">
        <v>52</v>
      </c>
      <c r="F661" s="10" t="s">
        <v>1300</v>
      </c>
      <c r="G661" s="10" t="s">
        <v>1485</v>
      </c>
      <c r="H661" s="10" t="s">
        <v>1335</v>
      </c>
      <c r="I661" s="10" t="s">
        <v>3489</v>
      </c>
      <c r="J661" s="10" t="s">
        <v>55</v>
      </c>
      <c r="K661" s="10" t="s">
        <v>2253</v>
      </c>
      <c r="L661" s="10" t="s">
        <v>3490</v>
      </c>
      <c r="M661" s="10" t="s">
        <v>3491</v>
      </c>
      <c r="N661" s="10" t="s">
        <v>3492</v>
      </c>
      <c r="O661" s="10" t="s">
        <v>48</v>
      </c>
      <c r="P661" s="10" t="s">
        <v>1241</v>
      </c>
      <c r="Q661" s="10">
        <v>-21.8</v>
      </c>
      <c r="R661" s="10">
        <v>133.65</v>
      </c>
      <c r="S661" s="15" t="s">
        <v>2371</v>
      </c>
      <c r="T661" s="10" t="s">
        <v>1243</v>
      </c>
      <c r="U661" s="14">
        <v>45813</v>
      </c>
      <c r="V661" s="11"/>
      <c r="W661" s="11"/>
      <c r="X661" s="11" t="s">
        <v>2386</v>
      </c>
      <c r="Y661" s="11"/>
    </row>
    <row r="662" spans="1:25">
      <c r="A662" s="10" t="s">
        <v>3493</v>
      </c>
      <c r="B662" s="11"/>
      <c r="C662" s="10" t="s">
        <v>53</v>
      </c>
      <c r="D662" s="10" t="s">
        <v>1517</v>
      </c>
      <c r="E662" s="10" t="s">
        <v>52</v>
      </c>
      <c r="F662" s="10" t="s">
        <v>1300</v>
      </c>
      <c r="G662" s="10" t="s">
        <v>1485</v>
      </c>
      <c r="H662" s="10" t="s">
        <v>1335</v>
      </c>
      <c r="I662" s="10" t="s">
        <v>3494</v>
      </c>
      <c r="J662" s="10" t="s">
        <v>55</v>
      </c>
      <c r="K662" s="10" t="s">
        <v>2253</v>
      </c>
      <c r="L662" s="10" t="s">
        <v>3495</v>
      </c>
      <c r="M662" s="10" t="s">
        <v>3496</v>
      </c>
      <c r="N662" s="10" t="s">
        <v>3497</v>
      </c>
      <c r="O662" s="10" t="s">
        <v>48</v>
      </c>
      <c r="P662" s="10" t="s">
        <v>1241</v>
      </c>
      <c r="Q662" s="10">
        <v>-21.39</v>
      </c>
      <c r="R662" s="10">
        <v>133.65</v>
      </c>
      <c r="S662" s="15" t="s">
        <v>2371</v>
      </c>
      <c r="T662" s="10" t="s">
        <v>1243</v>
      </c>
      <c r="U662" s="14">
        <v>45813</v>
      </c>
      <c r="V662" s="11"/>
      <c r="W662" s="11"/>
      <c r="X662" s="11" t="s">
        <v>2386</v>
      </c>
      <c r="Y662" s="11"/>
    </row>
    <row r="663" spans="1:25">
      <c r="A663" s="10" t="s">
        <v>3498</v>
      </c>
      <c r="B663" s="11"/>
      <c r="C663" s="10" t="s">
        <v>53</v>
      </c>
      <c r="D663" s="10" t="s">
        <v>1517</v>
      </c>
      <c r="E663" s="10" t="s">
        <v>52</v>
      </c>
      <c r="F663" s="10" t="s">
        <v>1300</v>
      </c>
      <c r="G663" s="10" t="s">
        <v>1485</v>
      </c>
      <c r="H663" s="10" t="s">
        <v>1377</v>
      </c>
      <c r="I663" s="10" t="s">
        <v>3499</v>
      </c>
      <c r="J663" s="10" t="s">
        <v>55</v>
      </c>
      <c r="K663" s="10" t="s">
        <v>2253</v>
      </c>
      <c r="L663" s="10" t="s">
        <v>3500</v>
      </c>
      <c r="M663" s="10" t="s">
        <v>3501</v>
      </c>
      <c r="N663" s="10" t="s">
        <v>3502</v>
      </c>
      <c r="O663" s="10" t="s">
        <v>48</v>
      </c>
      <c r="P663" s="10" t="s">
        <v>1241</v>
      </c>
      <c r="Q663" s="10">
        <v>-21.46</v>
      </c>
      <c r="R663" s="10">
        <v>133.65</v>
      </c>
      <c r="S663" s="15" t="s">
        <v>2371</v>
      </c>
      <c r="T663" s="10" t="s">
        <v>1243</v>
      </c>
      <c r="U663" s="14">
        <v>45813</v>
      </c>
      <c r="V663" s="11"/>
      <c r="W663" s="11"/>
      <c r="X663" s="11" t="s">
        <v>2386</v>
      </c>
      <c r="Y663" s="11"/>
    </row>
    <row r="664" spans="1:25">
      <c r="A664" s="10" t="s">
        <v>3503</v>
      </c>
      <c r="B664" s="11"/>
      <c r="C664" s="10" t="s">
        <v>53</v>
      </c>
      <c r="D664" s="10" t="s">
        <v>1517</v>
      </c>
      <c r="E664" s="10" t="s">
        <v>52</v>
      </c>
      <c r="F664" s="10" t="s">
        <v>1300</v>
      </c>
      <c r="G664" s="10" t="s">
        <v>1485</v>
      </c>
      <c r="H664" s="10" t="s">
        <v>1339</v>
      </c>
      <c r="I664" s="10" t="s">
        <v>3504</v>
      </c>
      <c r="J664" s="10" t="s">
        <v>55</v>
      </c>
      <c r="K664" s="10" t="s">
        <v>2253</v>
      </c>
      <c r="L664" s="10" t="s">
        <v>3505</v>
      </c>
      <c r="M664" s="10" t="s">
        <v>3506</v>
      </c>
      <c r="N664" s="10" t="s">
        <v>3507</v>
      </c>
      <c r="O664" s="10" t="s">
        <v>48</v>
      </c>
      <c r="P664" s="10" t="s">
        <v>1241</v>
      </c>
      <c r="Q664" s="10">
        <v>-21.26</v>
      </c>
      <c r="R664" s="10">
        <v>133.65</v>
      </c>
      <c r="S664" s="15" t="s">
        <v>2371</v>
      </c>
      <c r="T664" s="10" t="s">
        <v>1243</v>
      </c>
      <c r="U664" s="14">
        <v>45813</v>
      </c>
      <c r="V664" s="11"/>
      <c r="W664" s="11"/>
      <c r="X664" s="11" t="s">
        <v>2386</v>
      </c>
      <c r="Y664" s="11"/>
    </row>
    <row r="665" spans="1:25">
      <c r="A665" s="10" t="s">
        <v>3508</v>
      </c>
      <c r="B665" s="11"/>
      <c r="C665" s="10" t="s">
        <v>53</v>
      </c>
      <c r="D665" s="10" t="s">
        <v>1517</v>
      </c>
      <c r="E665" s="10" t="s">
        <v>52</v>
      </c>
      <c r="F665" s="10" t="s">
        <v>1300</v>
      </c>
      <c r="G665" s="10" t="s">
        <v>1485</v>
      </c>
      <c r="H665" s="10" t="s">
        <v>1339</v>
      </c>
      <c r="I665" s="10" t="s">
        <v>3509</v>
      </c>
      <c r="J665" s="10" t="s">
        <v>55</v>
      </c>
      <c r="K665" s="10" t="s">
        <v>2253</v>
      </c>
      <c r="L665" s="10" t="s">
        <v>3510</v>
      </c>
      <c r="M665" s="10" t="s">
        <v>3511</v>
      </c>
      <c r="N665" s="10" t="s">
        <v>3512</v>
      </c>
      <c r="O665" s="10" t="s">
        <v>48</v>
      </c>
      <c r="P665" s="10" t="s">
        <v>1241</v>
      </c>
      <c r="Q665" s="10">
        <v>-20.9</v>
      </c>
      <c r="R665" s="10">
        <v>133.65</v>
      </c>
      <c r="S665" s="15" t="s">
        <v>2371</v>
      </c>
      <c r="T665" s="10" t="s">
        <v>1243</v>
      </c>
      <c r="U665" s="14">
        <v>45813</v>
      </c>
      <c r="V665" s="11"/>
      <c r="W665" s="11"/>
      <c r="X665" s="11" t="s">
        <v>2386</v>
      </c>
      <c r="Y665" s="11"/>
    </row>
    <row r="666" spans="1:25">
      <c r="A666" s="10" t="s">
        <v>3513</v>
      </c>
      <c r="B666" s="11"/>
      <c r="C666" s="10" t="s">
        <v>53</v>
      </c>
      <c r="D666" s="10" t="s">
        <v>1517</v>
      </c>
      <c r="E666" s="10" t="s">
        <v>52</v>
      </c>
      <c r="F666" s="10" t="s">
        <v>1300</v>
      </c>
      <c r="G666" s="10" t="s">
        <v>1485</v>
      </c>
      <c r="H666" s="10" t="s">
        <v>1339</v>
      </c>
      <c r="I666" s="10" t="s">
        <v>3514</v>
      </c>
      <c r="J666" s="10" t="s">
        <v>55</v>
      </c>
      <c r="K666" s="10" t="s">
        <v>2253</v>
      </c>
      <c r="L666" s="10" t="s">
        <v>3515</v>
      </c>
      <c r="M666" s="10" t="s">
        <v>3516</v>
      </c>
      <c r="N666" s="10" t="s">
        <v>3517</v>
      </c>
      <c r="O666" s="10" t="s">
        <v>48</v>
      </c>
      <c r="P666" s="10" t="s">
        <v>1241</v>
      </c>
      <c r="Q666" s="10">
        <v>-21.6</v>
      </c>
      <c r="R666" s="10">
        <v>133.65</v>
      </c>
      <c r="S666" s="15" t="s">
        <v>2371</v>
      </c>
      <c r="T666" s="10" t="s">
        <v>1243</v>
      </c>
      <c r="U666" s="14">
        <v>45813</v>
      </c>
      <c r="V666" s="11"/>
      <c r="W666" s="11"/>
      <c r="X666" s="11" t="s">
        <v>2386</v>
      </c>
      <c r="Y666" s="11"/>
    </row>
    <row r="667" spans="1:25">
      <c r="A667" s="10" t="s">
        <v>3518</v>
      </c>
      <c r="B667" s="11"/>
      <c r="C667" s="10" t="s">
        <v>53</v>
      </c>
      <c r="D667" s="10" t="s">
        <v>1517</v>
      </c>
      <c r="E667" s="10" t="s">
        <v>52</v>
      </c>
      <c r="F667" s="10" t="s">
        <v>1300</v>
      </c>
      <c r="G667" s="10" t="s">
        <v>1485</v>
      </c>
      <c r="H667" s="10" t="s">
        <v>1343</v>
      </c>
      <c r="I667" s="10" t="s">
        <v>3519</v>
      </c>
      <c r="J667" s="10" t="s">
        <v>55</v>
      </c>
      <c r="K667" s="10" t="s">
        <v>2120</v>
      </c>
      <c r="L667" s="10" t="s">
        <v>3520</v>
      </c>
      <c r="M667" s="10" t="s">
        <v>3521</v>
      </c>
      <c r="N667" s="10" t="s">
        <v>3522</v>
      </c>
      <c r="O667" s="10" t="s">
        <v>48</v>
      </c>
      <c r="P667" s="10" t="s">
        <v>1241</v>
      </c>
      <c r="Q667" s="10">
        <v>-21.32</v>
      </c>
      <c r="R667" s="10">
        <v>133.65</v>
      </c>
      <c r="S667" s="15" t="s">
        <v>2371</v>
      </c>
      <c r="T667" s="10" t="s">
        <v>1243</v>
      </c>
      <c r="U667" s="14">
        <v>45813</v>
      </c>
      <c r="V667" s="11"/>
      <c r="W667" s="11"/>
      <c r="X667" s="11" t="s">
        <v>2386</v>
      </c>
      <c r="Y667" s="11"/>
    </row>
    <row r="668" spans="1:25">
      <c r="A668" s="10" t="s">
        <v>3523</v>
      </c>
      <c r="B668" s="11"/>
      <c r="C668" s="10" t="s">
        <v>53</v>
      </c>
      <c r="D668" s="10" t="s">
        <v>1517</v>
      </c>
      <c r="E668" s="10" t="s">
        <v>52</v>
      </c>
      <c r="F668" s="10" t="s">
        <v>1300</v>
      </c>
      <c r="G668" s="10" t="s">
        <v>1485</v>
      </c>
      <c r="H668" s="10" t="s">
        <v>1301</v>
      </c>
      <c r="I668" s="10" t="s">
        <v>3524</v>
      </c>
      <c r="J668" s="10" t="s">
        <v>55</v>
      </c>
      <c r="K668" s="10" t="s">
        <v>2120</v>
      </c>
      <c r="L668" s="10" t="s">
        <v>3525</v>
      </c>
      <c r="M668" s="10" t="s">
        <v>3526</v>
      </c>
      <c r="N668" s="10" t="s">
        <v>3527</v>
      </c>
      <c r="O668" s="10" t="s">
        <v>48</v>
      </c>
      <c r="P668" s="10" t="s">
        <v>1241</v>
      </c>
      <c r="Q668" s="10">
        <v>-21.45</v>
      </c>
      <c r="R668" s="10">
        <v>133.65</v>
      </c>
      <c r="S668" s="15" t="s">
        <v>2371</v>
      </c>
      <c r="T668" s="10" t="s">
        <v>1243</v>
      </c>
      <c r="U668" s="14">
        <v>45813</v>
      </c>
      <c r="V668" s="11"/>
      <c r="W668" s="11"/>
      <c r="X668" s="11" t="s">
        <v>2386</v>
      </c>
      <c r="Y668" s="11"/>
    </row>
    <row r="669" spans="1:25">
      <c r="A669" s="10" t="s">
        <v>3528</v>
      </c>
      <c r="B669" s="11"/>
      <c r="C669" s="10" t="s">
        <v>53</v>
      </c>
      <c r="D669" s="10" t="s">
        <v>1517</v>
      </c>
      <c r="E669" s="10" t="s">
        <v>52</v>
      </c>
      <c r="F669" s="10" t="s">
        <v>1300</v>
      </c>
      <c r="G669" s="10" t="s">
        <v>1495</v>
      </c>
      <c r="H669" s="10" t="s">
        <v>1359</v>
      </c>
      <c r="I669" s="10" t="s">
        <v>3529</v>
      </c>
      <c r="J669" s="10" t="s">
        <v>55</v>
      </c>
      <c r="K669" s="10" t="s">
        <v>2120</v>
      </c>
      <c r="L669" s="10" t="s">
        <v>3530</v>
      </c>
      <c r="M669" s="10" t="s">
        <v>3531</v>
      </c>
      <c r="N669" s="10" t="s">
        <v>3532</v>
      </c>
      <c r="O669" s="10" t="s">
        <v>48</v>
      </c>
      <c r="P669" s="10" t="s">
        <v>1241</v>
      </c>
      <c r="Q669" s="10">
        <v>-21.41</v>
      </c>
      <c r="R669" s="10">
        <v>133.65</v>
      </c>
      <c r="S669" s="15" t="s">
        <v>2371</v>
      </c>
      <c r="T669" s="10" t="s">
        <v>1243</v>
      </c>
      <c r="U669" s="14">
        <v>45813</v>
      </c>
      <c r="V669" s="11"/>
      <c r="W669" s="11"/>
      <c r="X669" s="11" t="s">
        <v>2386</v>
      </c>
      <c r="Y669" s="11"/>
    </row>
    <row r="670" spans="1:25">
      <c r="A670" s="10" t="s">
        <v>3533</v>
      </c>
      <c r="B670" s="11"/>
      <c r="C670" s="10" t="s">
        <v>53</v>
      </c>
      <c r="D670" s="10" t="s">
        <v>1517</v>
      </c>
      <c r="E670" s="10" t="s">
        <v>52</v>
      </c>
      <c r="F670" s="10" t="s">
        <v>1300</v>
      </c>
      <c r="G670" s="10" t="s">
        <v>1495</v>
      </c>
      <c r="H670" s="10" t="s">
        <v>1451</v>
      </c>
      <c r="I670" s="10" t="s">
        <v>3534</v>
      </c>
      <c r="J670" s="10" t="s">
        <v>55</v>
      </c>
      <c r="K670" s="10" t="s">
        <v>2120</v>
      </c>
      <c r="L670" s="10" t="s">
        <v>3535</v>
      </c>
      <c r="M670" s="10" t="s">
        <v>3536</v>
      </c>
      <c r="N670" s="10" t="s">
        <v>3537</v>
      </c>
      <c r="O670" s="10" t="s">
        <v>48</v>
      </c>
      <c r="P670" s="10" t="s">
        <v>1241</v>
      </c>
      <c r="Q670" s="10">
        <v>-21.2</v>
      </c>
      <c r="R670" s="10">
        <v>133.65</v>
      </c>
      <c r="S670" s="15" t="s">
        <v>2371</v>
      </c>
      <c r="T670" s="10" t="s">
        <v>1243</v>
      </c>
      <c r="U670" s="14">
        <v>45813</v>
      </c>
      <c r="V670" s="11"/>
      <c r="W670" s="11"/>
      <c r="X670" s="11" t="s">
        <v>2386</v>
      </c>
      <c r="Y670" s="11"/>
    </row>
    <row r="671" spans="1:25">
      <c r="A671" s="10" t="s">
        <v>3538</v>
      </c>
      <c r="B671" s="11"/>
      <c r="C671" s="10" t="s">
        <v>53</v>
      </c>
      <c r="D671" s="10" t="s">
        <v>1517</v>
      </c>
      <c r="E671" s="10" t="s">
        <v>52</v>
      </c>
      <c r="F671" s="10" t="s">
        <v>1300</v>
      </c>
      <c r="G671" s="10" t="s">
        <v>1495</v>
      </c>
      <c r="H671" s="10" t="s">
        <v>1455</v>
      </c>
      <c r="I671" s="10" t="s">
        <v>3539</v>
      </c>
      <c r="J671" s="10" t="s">
        <v>55</v>
      </c>
      <c r="K671" s="10" t="s">
        <v>2253</v>
      </c>
      <c r="L671" s="10" t="s">
        <v>3540</v>
      </c>
      <c r="M671" s="10" t="s">
        <v>3541</v>
      </c>
      <c r="N671" s="10" t="s">
        <v>3542</v>
      </c>
      <c r="O671" s="10" t="s">
        <v>48</v>
      </c>
      <c r="P671" s="10" t="s">
        <v>1241</v>
      </c>
      <c r="Q671" s="10">
        <v>-21.16</v>
      </c>
      <c r="R671" s="10">
        <v>133.65</v>
      </c>
      <c r="S671" s="15" t="s">
        <v>2371</v>
      </c>
      <c r="T671" s="10" t="s">
        <v>1243</v>
      </c>
      <c r="U671" s="14">
        <v>45813</v>
      </c>
      <c r="V671" s="11"/>
      <c r="W671" s="11"/>
      <c r="X671" s="11" t="s">
        <v>2386</v>
      </c>
      <c r="Y671" s="11"/>
    </row>
    <row r="672" spans="1:25">
      <c r="A672" s="10" t="s">
        <v>3543</v>
      </c>
      <c r="B672" s="11"/>
      <c r="C672" s="10" t="s">
        <v>53</v>
      </c>
      <c r="D672" s="10" t="s">
        <v>1517</v>
      </c>
      <c r="E672" s="10" t="s">
        <v>52</v>
      </c>
      <c r="F672" s="10" t="s">
        <v>1300</v>
      </c>
      <c r="G672" s="10" t="s">
        <v>1495</v>
      </c>
      <c r="H672" s="10" t="s">
        <v>1280</v>
      </c>
      <c r="I672" s="10" t="s">
        <v>3544</v>
      </c>
      <c r="J672" s="10" t="s">
        <v>55</v>
      </c>
      <c r="K672" s="10" t="s">
        <v>2956</v>
      </c>
      <c r="L672" s="10" t="s">
        <v>2956</v>
      </c>
      <c r="M672" s="10" t="s">
        <v>3545</v>
      </c>
      <c r="N672" s="10" t="s">
        <v>3546</v>
      </c>
      <c r="O672" s="10" t="s">
        <v>48</v>
      </c>
      <c r="P672" s="10" t="s">
        <v>1324</v>
      </c>
      <c r="Q672" s="10" t="s">
        <v>1581</v>
      </c>
      <c r="R672" s="10">
        <v>0</v>
      </c>
      <c r="S672" s="15" t="s">
        <v>2371</v>
      </c>
      <c r="T672" s="10" t="s">
        <v>1326</v>
      </c>
      <c r="U672" s="14">
        <v>45813</v>
      </c>
      <c r="V672" s="11"/>
      <c r="W672" s="11"/>
      <c r="X672" s="11" t="s">
        <v>2386</v>
      </c>
      <c r="Y672" s="11"/>
    </row>
    <row r="673" spans="1:25">
      <c r="A673" s="10" t="s">
        <v>3547</v>
      </c>
      <c r="B673" s="11"/>
      <c r="C673" s="10" t="s">
        <v>53</v>
      </c>
      <c r="D673" s="10" t="s">
        <v>1517</v>
      </c>
      <c r="E673" s="10" t="s">
        <v>52</v>
      </c>
      <c r="F673" s="10" t="s">
        <v>1300</v>
      </c>
      <c r="G673" s="10" t="s">
        <v>1495</v>
      </c>
      <c r="H673" s="10" t="s">
        <v>1280</v>
      </c>
      <c r="I673" s="10" t="s">
        <v>3548</v>
      </c>
      <c r="J673" s="10" t="s">
        <v>55</v>
      </c>
      <c r="K673" s="10" t="s">
        <v>2253</v>
      </c>
      <c r="L673" s="10" t="s">
        <v>3549</v>
      </c>
      <c r="M673" s="10" t="s">
        <v>3550</v>
      </c>
      <c r="N673" s="10" t="s">
        <v>3551</v>
      </c>
      <c r="O673" s="10" t="s">
        <v>48</v>
      </c>
      <c r="P673" s="10" t="s">
        <v>1241</v>
      </c>
      <c r="Q673" s="10">
        <v>-21.65</v>
      </c>
      <c r="R673" s="10">
        <v>133.65</v>
      </c>
      <c r="S673" s="15" t="s">
        <v>2371</v>
      </c>
      <c r="T673" s="10" t="s">
        <v>1243</v>
      </c>
      <c r="U673" s="14">
        <v>45813</v>
      </c>
      <c r="V673" s="11"/>
      <c r="W673" s="11"/>
      <c r="X673" s="11" t="s">
        <v>2386</v>
      </c>
      <c r="Y673" s="11"/>
    </row>
    <row r="674" spans="1:25">
      <c r="A674" s="10" t="s">
        <v>3552</v>
      </c>
      <c r="B674" s="11"/>
      <c r="C674" s="10" t="s">
        <v>53</v>
      </c>
      <c r="D674" s="10" t="s">
        <v>1517</v>
      </c>
      <c r="E674" s="10" t="s">
        <v>52</v>
      </c>
      <c r="F674" s="10" t="s">
        <v>1300</v>
      </c>
      <c r="G674" s="10" t="s">
        <v>1495</v>
      </c>
      <c r="H674" s="10" t="s">
        <v>2794</v>
      </c>
      <c r="I674" s="10" t="s">
        <v>3553</v>
      </c>
      <c r="J674" s="10" t="s">
        <v>55</v>
      </c>
      <c r="K674" s="10" t="s">
        <v>2253</v>
      </c>
      <c r="L674" s="10" t="s">
        <v>3554</v>
      </c>
      <c r="M674" s="10" t="s">
        <v>3555</v>
      </c>
      <c r="N674" s="10" t="s">
        <v>3556</v>
      </c>
      <c r="O674" s="10" t="s">
        <v>48</v>
      </c>
      <c r="P674" s="10" t="s">
        <v>1241</v>
      </c>
      <c r="Q674" s="10">
        <v>-22.52</v>
      </c>
      <c r="R674" s="10">
        <v>133.65</v>
      </c>
      <c r="S674" s="15" t="s">
        <v>2371</v>
      </c>
      <c r="T674" s="10" t="s">
        <v>1243</v>
      </c>
      <c r="U674" s="14">
        <v>45813</v>
      </c>
      <c r="V674" s="11"/>
      <c r="W674" s="11"/>
      <c r="X674" s="11" t="s">
        <v>2386</v>
      </c>
      <c r="Y674" s="11"/>
    </row>
    <row r="675" spans="1:25">
      <c r="A675" s="10" t="s">
        <v>3557</v>
      </c>
      <c r="B675" s="11"/>
      <c r="C675" s="10" t="s">
        <v>53</v>
      </c>
      <c r="D675" s="10" t="s">
        <v>1517</v>
      </c>
      <c r="E675" s="10" t="s">
        <v>52</v>
      </c>
      <c r="F675" s="10" t="s">
        <v>1300</v>
      </c>
      <c r="G675" s="10" t="s">
        <v>1495</v>
      </c>
      <c r="H675" s="10" t="s">
        <v>2794</v>
      </c>
      <c r="I675" s="10" t="s">
        <v>3558</v>
      </c>
      <c r="J675" s="10" t="s">
        <v>55</v>
      </c>
      <c r="K675" s="10" t="s">
        <v>2253</v>
      </c>
      <c r="L675" s="10" t="s">
        <v>3559</v>
      </c>
      <c r="M675" s="10" t="s">
        <v>3560</v>
      </c>
      <c r="N675" s="10" t="s">
        <v>3561</v>
      </c>
      <c r="O675" s="10" t="s">
        <v>48</v>
      </c>
      <c r="P675" s="10" t="s">
        <v>1241</v>
      </c>
      <c r="Q675" s="10">
        <v>-21.11</v>
      </c>
      <c r="R675" s="10">
        <v>133.65</v>
      </c>
      <c r="S675" s="15" t="s">
        <v>2371</v>
      </c>
      <c r="T675" s="10" t="s">
        <v>1243</v>
      </c>
      <c r="U675" s="14">
        <v>45813</v>
      </c>
      <c r="V675" s="11"/>
      <c r="W675" s="11"/>
      <c r="X675" s="11" t="s">
        <v>2386</v>
      </c>
      <c r="Y675" s="11"/>
    </row>
    <row r="676" spans="1:25">
      <c r="A676" s="10" t="s">
        <v>3562</v>
      </c>
      <c r="B676" s="11"/>
      <c r="C676" s="10" t="s">
        <v>53</v>
      </c>
      <c r="D676" s="10" t="s">
        <v>1517</v>
      </c>
      <c r="E676" s="10" t="s">
        <v>52</v>
      </c>
      <c r="F676" s="10" t="s">
        <v>1300</v>
      </c>
      <c r="G676" s="10" t="s">
        <v>1495</v>
      </c>
      <c r="H676" s="10" t="s">
        <v>1413</v>
      </c>
      <c r="I676" s="10" t="s">
        <v>3563</v>
      </c>
      <c r="J676" s="10" t="s">
        <v>55</v>
      </c>
      <c r="K676" s="10" t="s">
        <v>2253</v>
      </c>
      <c r="L676" s="10" t="s">
        <v>3564</v>
      </c>
      <c r="M676" s="10" t="s">
        <v>3565</v>
      </c>
      <c r="N676" s="10" t="s">
        <v>3566</v>
      </c>
      <c r="O676" s="10" t="s">
        <v>48</v>
      </c>
      <c r="P676" s="10" t="s">
        <v>1241</v>
      </c>
      <c r="Q676" s="10">
        <v>-21.52</v>
      </c>
      <c r="R676" s="10">
        <v>133.65</v>
      </c>
      <c r="S676" s="15" t="s">
        <v>2371</v>
      </c>
      <c r="T676" s="10" t="s">
        <v>1243</v>
      </c>
      <c r="U676" s="14">
        <v>45813</v>
      </c>
      <c r="V676" s="11"/>
      <c r="W676" s="11"/>
      <c r="X676" s="11" t="s">
        <v>2386</v>
      </c>
      <c r="Y676" s="11"/>
    </row>
    <row r="677" spans="1:25">
      <c r="A677" s="10" t="s">
        <v>3567</v>
      </c>
      <c r="B677" s="11"/>
      <c r="C677" s="10" t="s">
        <v>53</v>
      </c>
      <c r="D677" s="10" t="s">
        <v>1517</v>
      </c>
      <c r="E677" s="10" t="s">
        <v>52</v>
      </c>
      <c r="F677" s="10" t="s">
        <v>1300</v>
      </c>
      <c r="G677" s="10" t="s">
        <v>1495</v>
      </c>
      <c r="H677" s="10" t="s">
        <v>1331</v>
      </c>
      <c r="I677" s="10" t="s">
        <v>3568</v>
      </c>
      <c r="J677" s="10" t="s">
        <v>55</v>
      </c>
      <c r="K677" s="10" t="s">
        <v>2253</v>
      </c>
      <c r="L677" s="10" t="s">
        <v>3569</v>
      </c>
      <c r="M677" s="10" t="s">
        <v>3570</v>
      </c>
      <c r="N677" s="10" t="s">
        <v>3571</v>
      </c>
      <c r="O677" s="10" t="s">
        <v>48</v>
      </c>
      <c r="P677" s="10" t="s">
        <v>1241</v>
      </c>
      <c r="Q677" s="10">
        <v>-21.12</v>
      </c>
      <c r="R677" s="10">
        <v>133.65</v>
      </c>
      <c r="S677" s="15" t="s">
        <v>2371</v>
      </c>
      <c r="T677" s="10" t="s">
        <v>1243</v>
      </c>
      <c r="U677" s="14">
        <v>45813</v>
      </c>
      <c r="V677" s="11"/>
      <c r="W677" s="11"/>
      <c r="X677" s="11" t="s">
        <v>2386</v>
      </c>
      <c r="Y677" s="11"/>
    </row>
    <row r="678" spans="1:25">
      <c r="A678" s="10" t="s">
        <v>3572</v>
      </c>
      <c r="B678" s="11"/>
      <c r="C678" s="10" t="s">
        <v>53</v>
      </c>
      <c r="D678" s="10" t="s">
        <v>1517</v>
      </c>
      <c r="E678" s="10" t="s">
        <v>52</v>
      </c>
      <c r="F678" s="10" t="s">
        <v>1300</v>
      </c>
      <c r="G678" s="10" t="s">
        <v>1495</v>
      </c>
      <c r="H678" s="10" t="s">
        <v>1335</v>
      </c>
      <c r="I678" s="10" t="s">
        <v>3573</v>
      </c>
      <c r="J678" s="10" t="s">
        <v>55</v>
      </c>
      <c r="K678" s="10" t="s">
        <v>2253</v>
      </c>
      <c r="L678" s="10" t="s">
        <v>3574</v>
      </c>
      <c r="M678" s="10" t="s">
        <v>3575</v>
      </c>
      <c r="N678" s="10" t="s">
        <v>3576</v>
      </c>
      <c r="O678" s="10" t="s">
        <v>48</v>
      </c>
      <c r="P678" s="10" t="s">
        <v>1241</v>
      </c>
      <c r="Q678" s="10">
        <v>-21.63</v>
      </c>
      <c r="R678" s="10">
        <v>133.65</v>
      </c>
      <c r="S678" s="15" t="s">
        <v>2371</v>
      </c>
      <c r="T678" s="10" t="s">
        <v>1243</v>
      </c>
      <c r="U678" s="14">
        <v>45813</v>
      </c>
      <c r="V678" s="11"/>
      <c r="W678" s="11"/>
      <c r="X678" s="11" t="s">
        <v>2386</v>
      </c>
      <c r="Y678" s="11"/>
    </row>
    <row r="679" spans="1:25">
      <c r="A679" s="10" t="s">
        <v>3577</v>
      </c>
      <c r="B679" s="11"/>
      <c r="C679" s="10" t="s">
        <v>53</v>
      </c>
      <c r="D679" s="10" t="s">
        <v>1517</v>
      </c>
      <c r="E679" s="10" t="s">
        <v>52</v>
      </c>
      <c r="F679" s="10" t="s">
        <v>1300</v>
      </c>
      <c r="G679" s="10" t="s">
        <v>1495</v>
      </c>
      <c r="H679" s="10" t="s">
        <v>1377</v>
      </c>
      <c r="I679" s="10" t="s">
        <v>3578</v>
      </c>
      <c r="J679" s="10" t="s">
        <v>55</v>
      </c>
      <c r="K679" s="10" t="s">
        <v>2956</v>
      </c>
      <c r="L679" s="10" t="s">
        <v>3579</v>
      </c>
      <c r="M679" s="10" t="s">
        <v>3580</v>
      </c>
      <c r="N679" s="10" t="s">
        <v>3581</v>
      </c>
      <c r="O679" s="10" t="s">
        <v>48</v>
      </c>
      <c r="P679" s="10" t="s">
        <v>1241</v>
      </c>
      <c r="Q679" s="10">
        <v>-21.34</v>
      </c>
      <c r="R679" s="10">
        <v>133.65</v>
      </c>
      <c r="S679" s="15" t="s">
        <v>2371</v>
      </c>
      <c r="T679" s="10" t="s">
        <v>1243</v>
      </c>
      <c r="U679" s="14">
        <v>45814</v>
      </c>
      <c r="V679" s="11"/>
      <c r="W679" s="11"/>
      <c r="X679" s="11" t="s">
        <v>2386</v>
      </c>
      <c r="Y679" s="11"/>
    </row>
    <row r="680" spans="1:25">
      <c r="A680" s="10" t="s">
        <v>3582</v>
      </c>
      <c r="B680" s="11"/>
      <c r="C680" s="10" t="s">
        <v>53</v>
      </c>
      <c r="D680" s="10" t="s">
        <v>1517</v>
      </c>
      <c r="E680" s="10" t="s">
        <v>52</v>
      </c>
      <c r="F680" s="10" t="s">
        <v>1300</v>
      </c>
      <c r="G680" s="10" t="s">
        <v>1495</v>
      </c>
      <c r="H680" s="10" t="s">
        <v>1377</v>
      </c>
      <c r="I680" s="10" t="s">
        <v>3583</v>
      </c>
      <c r="J680" s="10" t="s">
        <v>55</v>
      </c>
      <c r="K680" s="10" t="s">
        <v>2253</v>
      </c>
      <c r="L680" s="10" t="s">
        <v>3584</v>
      </c>
      <c r="M680" s="10" t="s">
        <v>3585</v>
      </c>
      <c r="N680" s="10" t="s">
        <v>3586</v>
      </c>
      <c r="O680" s="10" t="s">
        <v>48</v>
      </c>
      <c r="P680" s="10" t="s">
        <v>1241</v>
      </c>
      <c r="Q680" s="10">
        <v>-21.63</v>
      </c>
      <c r="R680" s="10">
        <v>133.65</v>
      </c>
      <c r="S680" s="15" t="s">
        <v>2371</v>
      </c>
      <c r="T680" s="10" t="s">
        <v>1243</v>
      </c>
      <c r="U680" s="14">
        <v>45814</v>
      </c>
      <c r="V680" s="11"/>
      <c r="W680" s="11"/>
      <c r="X680" s="11" t="s">
        <v>2386</v>
      </c>
      <c r="Y680" s="11"/>
    </row>
    <row r="681" spans="1:25">
      <c r="A681" s="10" t="s">
        <v>3587</v>
      </c>
      <c r="B681" s="11"/>
      <c r="C681" s="10" t="s">
        <v>53</v>
      </c>
      <c r="D681" s="10" t="s">
        <v>1517</v>
      </c>
      <c r="E681" s="10" t="s">
        <v>52</v>
      </c>
      <c r="F681" s="10" t="s">
        <v>1300</v>
      </c>
      <c r="G681" s="10" t="s">
        <v>1495</v>
      </c>
      <c r="H681" s="10" t="s">
        <v>1339</v>
      </c>
      <c r="I681" s="10" t="s">
        <v>3588</v>
      </c>
      <c r="J681" s="10" t="s">
        <v>55</v>
      </c>
      <c r="K681" s="10" t="s">
        <v>2253</v>
      </c>
      <c r="L681" s="10" t="s">
        <v>3589</v>
      </c>
      <c r="M681" s="10" t="s">
        <v>3590</v>
      </c>
      <c r="N681" s="10" t="s">
        <v>3591</v>
      </c>
      <c r="O681" s="10" t="s">
        <v>48</v>
      </c>
      <c r="P681" s="10" t="s">
        <v>1241</v>
      </c>
      <c r="Q681" s="10">
        <v>-22.2</v>
      </c>
      <c r="R681" s="10">
        <v>133.65</v>
      </c>
      <c r="S681" s="15" t="s">
        <v>2371</v>
      </c>
      <c r="T681" s="10" t="s">
        <v>1243</v>
      </c>
      <c r="U681" s="14">
        <v>45814</v>
      </c>
      <c r="V681" s="11"/>
      <c r="W681" s="11"/>
      <c r="X681" s="11" t="s">
        <v>2386</v>
      </c>
      <c r="Y681" s="11"/>
    </row>
    <row r="682" spans="1:25">
      <c r="A682" s="10" t="s">
        <v>3592</v>
      </c>
      <c r="B682" s="11"/>
      <c r="C682" s="10" t="s">
        <v>53</v>
      </c>
      <c r="D682" s="10" t="s">
        <v>1517</v>
      </c>
      <c r="E682" s="10" t="s">
        <v>52</v>
      </c>
      <c r="F682" s="10" t="s">
        <v>1300</v>
      </c>
      <c r="G682" s="10" t="s">
        <v>1495</v>
      </c>
      <c r="H682" s="10" t="s">
        <v>1339</v>
      </c>
      <c r="I682" s="10" t="s">
        <v>3593</v>
      </c>
      <c r="J682" s="10" t="s">
        <v>55</v>
      </c>
      <c r="K682" s="10" t="s">
        <v>2253</v>
      </c>
      <c r="L682" s="10" t="s">
        <v>3594</v>
      </c>
      <c r="M682" s="10" t="s">
        <v>3595</v>
      </c>
      <c r="N682" s="10" t="s">
        <v>3596</v>
      </c>
      <c r="O682" s="10" t="s">
        <v>48</v>
      </c>
      <c r="P682" s="10" t="s">
        <v>1241</v>
      </c>
      <c r="Q682" s="10">
        <v>-22.23</v>
      </c>
      <c r="R682" s="10">
        <v>133.65</v>
      </c>
      <c r="S682" s="15" t="s">
        <v>2371</v>
      </c>
      <c r="T682" s="10" t="s">
        <v>1243</v>
      </c>
      <c r="U682" s="14">
        <v>45814</v>
      </c>
      <c r="V682" s="11"/>
      <c r="W682" s="11"/>
      <c r="X682" s="11" t="s">
        <v>2386</v>
      </c>
      <c r="Y682" s="11"/>
    </row>
    <row r="683" spans="1:25">
      <c r="A683" s="10" t="s">
        <v>3597</v>
      </c>
      <c r="B683" s="11"/>
      <c r="C683" s="10" t="s">
        <v>53</v>
      </c>
      <c r="D683" s="10" t="s">
        <v>1517</v>
      </c>
      <c r="E683" s="10" t="s">
        <v>52</v>
      </c>
      <c r="F683" s="10" t="s">
        <v>1300</v>
      </c>
      <c r="G683" s="10" t="s">
        <v>1495</v>
      </c>
      <c r="H683" s="10" t="s">
        <v>1339</v>
      </c>
      <c r="I683" s="10" t="s">
        <v>3598</v>
      </c>
      <c r="J683" s="10" t="s">
        <v>55</v>
      </c>
      <c r="K683" s="10" t="s">
        <v>3188</v>
      </c>
      <c r="L683" s="10" t="s">
        <v>3599</v>
      </c>
      <c r="M683" s="10" t="s">
        <v>3600</v>
      </c>
      <c r="N683" s="10" t="s">
        <v>3601</v>
      </c>
      <c r="O683" s="10" t="s">
        <v>48</v>
      </c>
      <c r="P683" s="10" t="s">
        <v>1241</v>
      </c>
      <c r="Q683" s="10">
        <v>-22.39</v>
      </c>
      <c r="R683" s="10">
        <v>133.65</v>
      </c>
      <c r="S683" s="15" t="s">
        <v>2371</v>
      </c>
      <c r="T683" s="10" t="s">
        <v>1243</v>
      </c>
      <c r="U683" s="14">
        <v>45814</v>
      </c>
      <c r="V683" s="11"/>
      <c r="W683" s="11"/>
      <c r="X683" s="11" t="s">
        <v>2386</v>
      </c>
      <c r="Y683" s="11"/>
    </row>
    <row r="684" spans="1:25">
      <c r="A684" s="10" t="s">
        <v>3602</v>
      </c>
      <c r="B684" s="11"/>
      <c r="C684" s="10" t="s">
        <v>53</v>
      </c>
      <c r="D684" s="10" t="s">
        <v>1517</v>
      </c>
      <c r="E684" s="10" t="s">
        <v>52</v>
      </c>
      <c r="F684" s="10" t="s">
        <v>1300</v>
      </c>
      <c r="G684" s="10" t="s">
        <v>1251</v>
      </c>
      <c r="H684" s="10" t="s">
        <v>1355</v>
      </c>
      <c r="I684" s="10" t="s">
        <v>3603</v>
      </c>
      <c r="J684" s="10" t="s">
        <v>55</v>
      </c>
      <c r="K684" s="10" t="s">
        <v>2253</v>
      </c>
      <c r="L684" s="10" t="s">
        <v>3604</v>
      </c>
      <c r="M684" s="10" t="s">
        <v>3605</v>
      </c>
      <c r="N684" s="10" t="s">
        <v>3606</v>
      </c>
      <c r="O684" s="10" t="s">
        <v>48</v>
      </c>
      <c r="P684" s="10" t="s">
        <v>1241</v>
      </c>
      <c r="Q684" s="10">
        <v>-22.32</v>
      </c>
      <c r="R684" s="10">
        <v>133.65</v>
      </c>
      <c r="S684" s="15" t="s">
        <v>2371</v>
      </c>
      <c r="T684" s="10" t="s">
        <v>1243</v>
      </c>
      <c r="U684" s="14">
        <v>45814</v>
      </c>
      <c r="V684" s="11"/>
      <c r="W684" s="11"/>
      <c r="X684" s="11" t="s">
        <v>2386</v>
      </c>
      <c r="Y684" s="11"/>
    </row>
    <row r="685" spans="1:25">
      <c r="A685" s="10" t="s">
        <v>3607</v>
      </c>
      <c r="B685" s="11"/>
      <c r="C685" s="10" t="s">
        <v>53</v>
      </c>
      <c r="D685" s="10" t="s">
        <v>1517</v>
      </c>
      <c r="E685" s="10" t="s">
        <v>52</v>
      </c>
      <c r="F685" s="10" t="s">
        <v>1300</v>
      </c>
      <c r="G685" s="10" t="s">
        <v>1251</v>
      </c>
      <c r="H685" s="10" t="s">
        <v>1359</v>
      </c>
      <c r="I685" s="10" t="s">
        <v>3608</v>
      </c>
      <c r="J685" s="10" t="s">
        <v>55</v>
      </c>
      <c r="K685" s="10" t="s">
        <v>2253</v>
      </c>
      <c r="L685" s="10" t="s">
        <v>3609</v>
      </c>
      <c r="M685" s="10" t="s">
        <v>3610</v>
      </c>
      <c r="N685" s="10" t="s">
        <v>3611</v>
      </c>
      <c r="O685" s="10" t="s">
        <v>48</v>
      </c>
      <c r="P685" s="10" t="s">
        <v>1241</v>
      </c>
      <c r="Q685" s="10">
        <v>-22.47</v>
      </c>
      <c r="R685" s="10">
        <v>133.65</v>
      </c>
      <c r="S685" s="15" t="s">
        <v>2371</v>
      </c>
      <c r="T685" s="10" t="s">
        <v>1243</v>
      </c>
      <c r="U685" s="14">
        <v>45814</v>
      </c>
      <c r="V685" s="11"/>
      <c r="W685" s="11"/>
      <c r="X685" s="11" t="s">
        <v>2386</v>
      </c>
      <c r="Y685" s="11"/>
    </row>
    <row r="686" spans="1:25">
      <c r="A686" s="10" t="s">
        <v>3612</v>
      </c>
      <c r="B686" s="11"/>
      <c r="C686" s="10" t="s">
        <v>53</v>
      </c>
      <c r="D686" s="10" t="s">
        <v>1517</v>
      </c>
      <c r="E686" s="10" t="s">
        <v>52</v>
      </c>
      <c r="F686" s="10" t="s">
        <v>1300</v>
      </c>
      <c r="G686" s="10" t="s">
        <v>1251</v>
      </c>
      <c r="H686" s="10" t="s">
        <v>1451</v>
      </c>
      <c r="I686" s="10" t="s">
        <v>3613</v>
      </c>
      <c r="J686" s="10" t="s">
        <v>55</v>
      </c>
      <c r="K686" s="10" t="s">
        <v>2253</v>
      </c>
      <c r="L686" s="10" t="s">
        <v>3614</v>
      </c>
      <c r="M686" s="10" t="s">
        <v>3615</v>
      </c>
      <c r="N686" s="10" t="s">
        <v>3616</v>
      </c>
      <c r="O686" s="10" t="s">
        <v>48</v>
      </c>
      <c r="P686" s="10" t="s">
        <v>1241</v>
      </c>
      <c r="Q686" s="10">
        <v>-22.43</v>
      </c>
      <c r="R686" s="10">
        <v>133.65</v>
      </c>
      <c r="S686" s="15" t="s">
        <v>2371</v>
      </c>
      <c r="T686" s="10" t="s">
        <v>1243</v>
      </c>
      <c r="U686" s="14">
        <v>45814</v>
      </c>
      <c r="V686" s="11"/>
      <c r="W686" s="11"/>
      <c r="X686" s="11" t="s">
        <v>2386</v>
      </c>
      <c r="Y686" s="11"/>
    </row>
    <row r="687" spans="1:25">
      <c r="A687" s="10" t="s">
        <v>3617</v>
      </c>
      <c r="B687" s="11"/>
      <c r="C687" s="10" t="s">
        <v>53</v>
      </c>
      <c r="D687" s="10" t="s">
        <v>1517</v>
      </c>
      <c r="E687" s="10" t="s">
        <v>52</v>
      </c>
      <c r="F687" s="10" t="s">
        <v>1300</v>
      </c>
      <c r="G687" s="10" t="s">
        <v>1251</v>
      </c>
      <c r="H687" s="10" t="s">
        <v>1309</v>
      </c>
      <c r="I687" s="10" t="s">
        <v>3618</v>
      </c>
      <c r="J687" s="10" t="s">
        <v>55</v>
      </c>
      <c r="K687" s="10" t="s">
        <v>2120</v>
      </c>
      <c r="L687" s="10" t="s">
        <v>3619</v>
      </c>
      <c r="M687" s="10" t="s">
        <v>3620</v>
      </c>
      <c r="N687" s="10" t="s">
        <v>3621</v>
      </c>
      <c r="O687" s="10" t="s">
        <v>48</v>
      </c>
      <c r="P687" s="10" t="s">
        <v>1241</v>
      </c>
      <c r="Q687" s="10">
        <v>-24.95</v>
      </c>
      <c r="R687" s="10">
        <v>133.65</v>
      </c>
      <c r="S687" s="15" t="s">
        <v>2371</v>
      </c>
      <c r="T687" s="10" t="s">
        <v>1243</v>
      </c>
      <c r="U687" s="14">
        <v>45814</v>
      </c>
      <c r="V687" s="11"/>
      <c r="W687" s="11"/>
      <c r="X687" s="11" t="s">
        <v>2386</v>
      </c>
      <c r="Y687" s="11"/>
    </row>
    <row r="688" spans="1:25">
      <c r="A688" s="10" t="s">
        <v>3622</v>
      </c>
      <c r="B688" s="11"/>
      <c r="C688" s="10" t="s">
        <v>53</v>
      </c>
      <c r="D688" s="10" t="s">
        <v>1517</v>
      </c>
      <c r="E688" s="10" t="s">
        <v>52</v>
      </c>
      <c r="F688" s="10" t="s">
        <v>1300</v>
      </c>
      <c r="G688" s="10" t="s">
        <v>1251</v>
      </c>
      <c r="H688" s="10" t="s">
        <v>1309</v>
      </c>
      <c r="I688" s="10" t="s">
        <v>3623</v>
      </c>
      <c r="J688" s="10" t="s">
        <v>55</v>
      </c>
      <c r="K688" s="10" t="s">
        <v>2120</v>
      </c>
      <c r="L688" s="10" t="s">
        <v>3624</v>
      </c>
      <c r="M688" s="10" t="s">
        <v>3625</v>
      </c>
      <c r="N688" s="10" t="s">
        <v>3626</v>
      </c>
      <c r="O688" s="10" t="s">
        <v>48</v>
      </c>
      <c r="P688" s="10" t="s">
        <v>1324</v>
      </c>
      <c r="Q688" s="10" t="s">
        <v>3627</v>
      </c>
      <c r="R688" s="10">
        <v>0</v>
      </c>
      <c r="S688" s="15" t="s">
        <v>2371</v>
      </c>
      <c r="T688" s="10" t="s">
        <v>1326</v>
      </c>
      <c r="U688" s="14">
        <v>45814</v>
      </c>
      <c r="V688" s="11"/>
      <c r="W688" s="11"/>
      <c r="X688" s="11" t="s">
        <v>2386</v>
      </c>
      <c r="Y688" s="11"/>
    </row>
    <row r="689" spans="1:25">
      <c r="A689" s="10" t="s">
        <v>3628</v>
      </c>
      <c r="B689" s="11"/>
      <c r="C689" s="10" t="s">
        <v>116</v>
      </c>
      <c r="D689" s="10" t="s">
        <v>1299</v>
      </c>
      <c r="E689" s="10" t="s">
        <v>52</v>
      </c>
      <c r="F689" s="10" t="s">
        <v>1307</v>
      </c>
      <c r="G689" s="10" t="s">
        <v>1485</v>
      </c>
      <c r="H689" s="10" t="s">
        <v>1413</v>
      </c>
      <c r="I689" s="10" t="s">
        <v>3629</v>
      </c>
      <c r="J689" s="10" t="s">
        <v>55</v>
      </c>
      <c r="K689" s="10" t="s">
        <v>3630</v>
      </c>
      <c r="L689" s="10" t="s">
        <v>3631</v>
      </c>
      <c r="M689" s="10">
        <v>-5.8154253249999996</v>
      </c>
      <c r="N689" s="10">
        <v>-35.237443149999997</v>
      </c>
      <c r="O689" s="10" t="s">
        <v>115</v>
      </c>
      <c r="P689" s="10" t="s">
        <v>1241</v>
      </c>
      <c r="Q689" s="10">
        <v>-18.84</v>
      </c>
      <c r="R689" s="10">
        <v>133.65</v>
      </c>
      <c r="S689" s="10"/>
      <c r="T689" s="10" t="s">
        <v>1243</v>
      </c>
      <c r="U689" s="14">
        <v>45806</v>
      </c>
      <c r="V689" s="11"/>
      <c r="W689" s="11"/>
      <c r="X689" s="11"/>
      <c r="Y689" s="11"/>
    </row>
    <row r="690" spans="1:25">
      <c r="A690" s="10" t="s">
        <v>3632</v>
      </c>
      <c r="B690" s="11"/>
      <c r="C690" s="10" t="s">
        <v>116</v>
      </c>
      <c r="D690" s="10" t="s">
        <v>1299</v>
      </c>
      <c r="E690" s="10" t="s">
        <v>52</v>
      </c>
      <c r="F690" s="10" t="s">
        <v>1307</v>
      </c>
      <c r="G690" s="10" t="s">
        <v>1485</v>
      </c>
      <c r="H690" s="10" t="s">
        <v>2794</v>
      </c>
      <c r="I690" s="10" t="s">
        <v>3633</v>
      </c>
      <c r="J690" s="10" t="s">
        <v>55</v>
      </c>
      <c r="K690" s="10" t="s">
        <v>3630</v>
      </c>
      <c r="L690" s="10" t="s">
        <v>3634</v>
      </c>
      <c r="M690" s="10">
        <v>-5.8161838189999999</v>
      </c>
      <c r="N690" s="10">
        <v>-35.238256530000001</v>
      </c>
      <c r="O690" s="10" t="s">
        <v>115</v>
      </c>
      <c r="P690" s="10" t="s">
        <v>1241</v>
      </c>
      <c r="Q690" s="10">
        <v>-17.579999999999998</v>
      </c>
      <c r="R690" s="10">
        <v>133.65</v>
      </c>
      <c r="S690" s="10" t="s">
        <v>1305</v>
      </c>
      <c r="T690" s="10" t="s">
        <v>1243</v>
      </c>
      <c r="U690" s="14">
        <v>45806</v>
      </c>
      <c r="V690" s="11"/>
      <c r="W690" s="11"/>
      <c r="X690" s="11" t="s">
        <v>1306</v>
      </c>
      <c r="Y690" s="11"/>
    </row>
    <row r="691" spans="1:25">
      <c r="A691" s="10" t="s">
        <v>3635</v>
      </c>
      <c r="B691" s="11"/>
      <c r="C691" s="10" t="s">
        <v>116</v>
      </c>
      <c r="D691" s="10" t="s">
        <v>1299</v>
      </c>
      <c r="E691" s="10" t="s">
        <v>52</v>
      </c>
      <c r="F691" s="10" t="s">
        <v>1307</v>
      </c>
      <c r="G691" s="10" t="s">
        <v>1485</v>
      </c>
      <c r="H691" s="10" t="s">
        <v>1455</v>
      </c>
      <c r="I691" s="10" t="s">
        <v>3636</v>
      </c>
      <c r="J691" s="10" t="s">
        <v>55</v>
      </c>
      <c r="K691" s="10" t="s">
        <v>3630</v>
      </c>
      <c r="L691" s="10" t="s">
        <v>3637</v>
      </c>
      <c r="M691" s="10">
        <v>-5.8155253900000003</v>
      </c>
      <c r="N691" s="10">
        <v>-35.236236159999997</v>
      </c>
      <c r="O691" s="10" t="s">
        <v>115</v>
      </c>
      <c r="P691" s="10" t="s">
        <v>1241</v>
      </c>
      <c r="Q691" s="10">
        <v>-19.739999999999998</v>
      </c>
      <c r="R691" s="10">
        <v>133.65</v>
      </c>
      <c r="S691" s="10" t="s">
        <v>1305</v>
      </c>
      <c r="T691" s="10" t="s">
        <v>1243</v>
      </c>
      <c r="U691" s="14">
        <v>45806</v>
      </c>
      <c r="V691" s="11"/>
      <c r="W691" s="11"/>
      <c r="X691" s="11" t="s">
        <v>1306</v>
      </c>
      <c r="Y691" s="11"/>
    </row>
    <row r="692" spans="1:25">
      <c r="A692" s="10" t="s">
        <v>3638</v>
      </c>
      <c r="B692" s="11"/>
      <c r="C692" s="10" t="s">
        <v>116</v>
      </c>
      <c r="D692" s="10" t="s">
        <v>1299</v>
      </c>
      <c r="E692" s="10" t="s">
        <v>52</v>
      </c>
      <c r="F692" s="10" t="s">
        <v>1307</v>
      </c>
      <c r="G692" s="10" t="s">
        <v>1433</v>
      </c>
      <c r="H692" s="10" t="s">
        <v>1321</v>
      </c>
      <c r="I692" s="10" t="s">
        <v>3639</v>
      </c>
      <c r="J692" s="10" t="s">
        <v>55</v>
      </c>
      <c r="K692" s="10" t="s">
        <v>3640</v>
      </c>
      <c r="L692" s="10" t="s">
        <v>3641</v>
      </c>
      <c r="M692" s="10">
        <v>-5.8101898900000002</v>
      </c>
      <c r="N692" s="10">
        <v>-35.23264468</v>
      </c>
      <c r="O692" s="10" t="s">
        <v>115</v>
      </c>
      <c r="P692" s="10" t="s">
        <v>1241</v>
      </c>
      <c r="Q692" s="10">
        <v>-18.37</v>
      </c>
      <c r="R692" s="10">
        <v>133.65</v>
      </c>
      <c r="S692" s="10" t="s">
        <v>1305</v>
      </c>
      <c r="T692" s="10" t="s">
        <v>1243</v>
      </c>
      <c r="U692" s="14">
        <v>45806</v>
      </c>
      <c r="V692" s="11"/>
      <c r="W692" s="11"/>
      <c r="X692" s="11" t="s">
        <v>1306</v>
      </c>
      <c r="Y692" s="11"/>
    </row>
    <row r="693" spans="1:25">
      <c r="A693" s="10" t="s">
        <v>3642</v>
      </c>
      <c r="B693" s="11"/>
      <c r="C693" s="10" t="s">
        <v>116</v>
      </c>
      <c r="D693" s="10" t="s">
        <v>1299</v>
      </c>
      <c r="E693" s="10" t="s">
        <v>52</v>
      </c>
      <c r="F693" s="10" t="s">
        <v>1307</v>
      </c>
      <c r="G693" s="10" t="s">
        <v>1433</v>
      </c>
      <c r="H693" s="10" t="s">
        <v>1413</v>
      </c>
      <c r="I693" s="10" t="s">
        <v>3643</v>
      </c>
      <c r="J693" s="10" t="s">
        <v>55</v>
      </c>
      <c r="K693" s="10" t="s">
        <v>3640</v>
      </c>
      <c r="L693" s="10" t="s">
        <v>3644</v>
      </c>
      <c r="M693" s="10">
        <v>-5.8108783449999999</v>
      </c>
      <c r="N693" s="10">
        <v>-35.23109436</v>
      </c>
      <c r="O693" s="10" t="s">
        <v>115</v>
      </c>
      <c r="P693" s="10" t="s">
        <v>1241</v>
      </c>
      <c r="Q693" s="10">
        <v>-18.579999999999998</v>
      </c>
      <c r="R693" s="10">
        <v>133.65</v>
      </c>
      <c r="S693" s="10" t="s">
        <v>1305</v>
      </c>
      <c r="T693" s="10" t="s">
        <v>1243</v>
      </c>
      <c r="U693" s="14">
        <v>45806</v>
      </c>
      <c r="V693" s="11"/>
      <c r="W693" s="11"/>
      <c r="X693" s="11" t="s">
        <v>1306</v>
      </c>
      <c r="Y693" s="11"/>
    </row>
    <row r="694" spans="1:25">
      <c r="A694" s="10" t="s">
        <v>3645</v>
      </c>
      <c r="B694" s="11"/>
      <c r="C694" s="10" t="s">
        <v>116</v>
      </c>
      <c r="D694" s="10" t="s">
        <v>1299</v>
      </c>
      <c r="E694" s="10" t="s">
        <v>52</v>
      </c>
      <c r="F694" s="10" t="s">
        <v>1307</v>
      </c>
      <c r="G694" s="10" t="s">
        <v>1433</v>
      </c>
      <c r="H694" s="10" t="s">
        <v>1316</v>
      </c>
      <c r="I694" s="10" t="s">
        <v>3646</v>
      </c>
      <c r="J694" s="10" t="s">
        <v>55</v>
      </c>
      <c r="K694" s="10" t="s">
        <v>3640</v>
      </c>
      <c r="L694" s="10" t="s">
        <v>3647</v>
      </c>
      <c r="M694" s="10">
        <v>-5.8103526639999998</v>
      </c>
      <c r="N694" s="10">
        <v>-35.231067539999998</v>
      </c>
      <c r="O694" s="10" t="s">
        <v>115</v>
      </c>
      <c r="P694" s="10" t="s">
        <v>1241</v>
      </c>
      <c r="Q694" s="10">
        <v>-19.41</v>
      </c>
      <c r="R694" s="10">
        <v>133.65</v>
      </c>
      <c r="S694" s="10" t="s">
        <v>1305</v>
      </c>
      <c r="T694" s="10" t="s">
        <v>1243</v>
      </c>
      <c r="U694" s="14">
        <v>45806</v>
      </c>
      <c r="V694" s="11"/>
      <c r="W694" s="11"/>
      <c r="X694" s="11" t="s">
        <v>1306</v>
      </c>
      <c r="Y694" s="11"/>
    </row>
    <row r="695" spans="1:25">
      <c r="A695" s="10" t="s">
        <v>3648</v>
      </c>
      <c r="B695" s="11"/>
      <c r="C695" s="10" t="s">
        <v>116</v>
      </c>
      <c r="D695" s="10" t="s">
        <v>1299</v>
      </c>
      <c r="E695" s="10" t="s">
        <v>52</v>
      </c>
      <c r="F695" s="10" t="s">
        <v>1307</v>
      </c>
      <c r="G695" s="10" t="s">
        <v>1391</v>
      </c>
      <c r="H695" s="10" t="s">
        <v>1343</v>
      </c>
      <c r="I695" s="10" t="s">
        <v>3649</v>
      </c>
      <c r="J695" s="10" t="s">
        <v>55</v>
      </c>
      <c r="K695" s="10" t="s">
        <v>3640</v>
      </c>
      <c r="L695" s="10" t="s">
        <v>3650</v>
      </c>
      <c r="M695" s="10">
        <v>-5.8068690199999997</v>
      </c>
      <c r="N695" s="10">
        <v>-35.231022609999997</v>
      </c>
      <c r="O695" s="10" t="s">
        <v>115</v>
      </c>
      <c r="P695" s="10" t="s">
        <v>1241</v>
      </c>
      <c r="Q695" s="10">
        <v>-18.670000000000002</v>
      </c>
      <c r="R695" s="10">
        <v>133.65</v>
      </c>
      <c r="S695" s="10" t="s">
        <v>1305</v>
      </c>
      <c r="T695" s="10" t="s">
        <v>1243</v>
      </c>
      <c r="U695" s="14">
        <v>45806</v>
      </c>
      <c r="V695" s="11"/>
      <c r="W695" s="11"/>
      <c r="X695" s="11" t="s">
        <v>1306</v>
      </c>
      <c r="Y695" s="11"/>
    </row>
    <row r="696" spans="1:25">
      <c r="A696" s="10" t="s">
        <v>3651</v>
      </c>
      <c r="B696" s="11"/>
      <c r="C696" s="10" t="s">
        <v>116</v>
      </c>
      <c r="D696" s="10" t="s">
        <v>1299</v>
      </c>
      <c r="E696" s="10" t="s">
        <v>52</v>
      </c>
      <c r="F696" s="10" t="s">
        <v>1307</v>
      </c>
      <c r="G696" s="10" t="s">
        <v>1236</v>
      </c>
      <c r="H696" s="10" t="s">
        <v>1339</v>
      </c>
      <c r="I696" s="10" t="s">
        <v>3652</v>
      </c>
      <c r="J696" s="10" t="s">
        <v>55</v>
      </c>
      <c r="K696" s="10" t="s">
        <v>3630</v>
      </c>
      <c r="L696" s="10" t="s">
        <v>3653</v>
      </c>
      <c r="M696" s="10">
        <v>-5.8138349529999998</v>
      </c>
      <c r="N696" s="10">
        <v>-35.233714880000001</v>
      </c>
      <c r="O696" s="10" t="s">
        <v>115</v>
      </c>
      <c r="P696" s="10" t="s">
        <v>1241</v>
      </c>
      <c r="Q696" s="10">
        <v>-18.61</v>
      </c>
      <c r="R696" s="10">
        <v>133.65</v>
      </c>
      <c r="S696" s="10" t="s">
        <v>1305</v>
      </c>
      <c r="T696" s="10" t="s">
        <v>1243</v>
      </c>
      <c r="U696" s="14">
        <v>45806</v>
      </c>
      <c r="V696" s="11"/>
      <c r="W696" s="11"/>
      <c r="X696" s="11" t="s">
        <v>1306</v>
      </c>
      <c r="Y696" s="11"/>
    </row>
    <row r="697" spans="1:25">
      <c r="A697" s="10" t="s">
        <v>3654</v>
      </c>
      <c r="B697" s="11"/>
      <c r="C697" s="10" t="s">
        <v>116</v>
      </c>
      <c r="D697" s="10" t="s">
        <v>1299</v>
      </c>
      <c r="E697" s="10" t="s">
        <v>52</v>
      </c>
      <c r="F697" s="10" t="s">
        <v>1307</v>
      </c>
      <c r="G697" s="10" t="s">
        <v>1236</v>
      </c>
      <c r="H697" s="10" t="s">
        <v>1335</v>
      </c>
      <c r="I697" s="10" t="s">
        <v>3655</v>
      </c>
      <c r="J697" s="10" t="s">
        <v>55</v>
      </c>
      <c r="K697" s="10" t="s">
        <v>1303</v>
      </c>
      <c r="L697" s="10" t="s">
        <v>3656</v>
      </c>
      <c r="M697" s="10">
        <v>-5.8135040699999996</v>
      </c>
      <c r="N697" s="10">
        <v>-35.235640699999998</v>
      </c>
      <c r="O697" s="10" t="s">
        <v>115</v>
      </c>
      <c r="P697" s="10" t="s">
        <v>1241</v>
      </c>
      <c r="Q697" s="10">
        <v>-18.05</v>
      </c>
      <c r="R697" s="10">
        <v>133.65</v>
      </c>
      <c r="S697" s="10" t="s">
        <v>1305</v>
      </c>
      <c r="T697" s="10" t="s">
        <v>1243</v>
      </c>
      <c r="U697" s="14">
        <v>45807</v>
      </c>
      <c r="V697" s="11"/>
      <c r="W697" s="11"/>
      <c r="X697" s="11" t="s">
        <v>1306</v>
      </c>
      <c r="Y697" s="11"/>
    </row>
    <row r="698" spans="1:25">
      <c r="A698" s="10" t="s">
        <v>3657</v>
      </c>
      <c r="B698" s="11"/>
      <c r="C698" s="10" t="s">
        <v>116</v>
      </c>
      <c r="D698" s="10" t="s">
        <v>1299</v>
      </c>
      <c r="E698" s="10" t="s">
        <v>52</v>
      </c>
      <c r="F698" s="10" t="s">
        <v>1307</v>
      </c>
      <c r="G698" s="10" t="s">
        <v>1236</v>
      </c>
      <c r="H698" s="10" t="s">
        <v>1335</v>
      </c>
      <c r="I698" s="10" t="s">
        <v>3658</v>
      </c>
      <c r="J698" s="10" t="s">
        <v>55</v>
      </c>
      <c r="K698" s="10" t="s">
        <v>3630</v>
      </c>
      <c r="L698" s="10" t="s">
        <v>3659</v>
      </c>
      <c r="M698" s="10">
        <v>-5.8132078759999999</v>
      </c>
      <c r="N698" s="10">
        <v>-35.235466359999997</v>
      </c>
      <c r="O698" s="10" t="s">
        <v>115</v>
      </c>
      <c r="P698" s="10" t="s">
        <v>1241</v>
      </c>
      <c r="Q698" s="10">
        <v>-17.89</v>
      </c>
      <c r="R698" s="10">
        <v>133.65</v>
      </c>
      <c r="S698" s="10" t="s">
        <v>1305</v>
      </c>
      <c r="T698" s="10" t="s">
        <v>1243</v>
      </c>
      <c r="U698" s="14">
        <v>45807</v>
      </c>
      <c r="V698" s="11"/>
      <c r="W698" s="11"/>
      <c r="X698" s="11" t="s">
        <v>1306</v>
      </c>
      <c r="Y698" s="11"/>
    </row>
    <row r="699" spans="1:25">
      <c r="A699" s="10" t="s">
        <v>3660</v>
      </c>
      <c r="B699" s="11"/>
      <c r="C699" s="10" t="s">
        <v>116</v>
      </c>
      <c r="D699" s="10" t="s">
        <v>1299</v>
      </c>
      <c r="E699" s="10" t="s">
        <v>52</v>
      </c>
      <c r="F699" s="10" t="s">
        <v>1307</v>
      </c>
      <c r="G699" s="10" t="s">
        <v>1236</v>
      </c>
      <c r="H699" s="10" t="s">
        <v>1413</v>
      </c>
      <c r="I699" s="10" t="s">
        <v>3661</v>
      </c>
      <c r="J699" s="10" t="s">
        <v>55</v>
      </c>
      <c r="K699" s="10" t="s">
        <v>3640</v>
      </c>
      <c r="L699" s="10" t="s">
        <v>3662</v>
      </c>
      <c r="M699" s="10">
        <v>-5.811171871</v>
      </c>
      <c r="N699" s="10">
        <v>-35.232958500000002</v>
      </c>
      <c r="O699" s="10" t="s">
        <v>115</v>
      </c>
      <c r="P699" s="10" t="s">
        <v>1241</v>
      </c>
      <c r="Q699" s="10">
        <v>-18.29</v>
      </c>
      <c r="R699" s="10">
        <v>133.65</v>
      </c>
      <c r="S699" s="10" t="s">
        <v>1305</v>
      </c>
      <c r="T699" s="10" t="s">
        <v>1243</v>
      </c>
      <c r="U699" s="14">
        <v>45807</v>
      </c>
      <c r="V699" s="11"/>
      <c r="W699" s="11"/>
      <c r="X699" s="11" t="s">
        <v>1306</v>
      </c>
      <c r="Y699" s="11"/>
    </row>
    <row r="700" spans="1:25">
      <c r="A700" s="10" t="s">
        <v>3663</v>
      </c>
      <c r="B700" s="11"/>
      <c r="C700" s="10" t="s">
        <v>116</v>
      </c>
      <c r="D700" s="10" t="s">
        <v>1299</v>
      </c>
      <c r="E700" s="10" t="s">
        <v>52</v>
      </c>
      <c r="F700" s="10" t="s">
        <v>1307</v>
      </c>
      <c r="G700" s="10" t="s">
        <v>1236</v>
      </c>
      <c r="H700" s="10" t="s">
        <v>1451</v>
      </c>
      <c r="I700" s="10" t="s">
        <v>3664</v>
      </c>
      <c r="J700" s="10" t="s">
        <v>55</v>
      </c>
      <c r="K700" s="10" t="s">
        <v>3640</v>
      </c>
      <c r="L700" s="10" t="s">
        <v>3665</v>
      </c>
      <c r="M700" s="10">
        <v>-5.8201643919999997</v>
      </c>
      <c r="N700" s="10">
        <v>-35.231695180000003</v>
      </c>
      <c r="O700" s="10" t="s">
        <v>115</v>
      </c>
      <c r="P700" s="10" t="s">
        <v>1241</v>
      </c>
      <c r="Q700" s="10">
        <v>-18.77</v>
      </c>
      <c r="R700" s="10">
        <v>133.65</v>
      </c>
      <c r="S700" s="10" t="s">
        <v>1305</v>
      </c>
      <c r="T700" s="10" t="s">
        <v>1243</v>
      </c>
      <c r="U700" s="14">
        <v>45807</v>
      </c>
      <c r="V700" s="11"/>
      <c r="W700" s="11"/>
      <c r="X700" s="11" t="s">
        <v>1306</v>
      </c>
      <c r="Y700" s="11"/>
    </row>
    <row r="701" spans="1:25">
      <c r="A701" s="10" t="s">
        <v>3666</v>
      </c>
      <c r="B701" s="11"/>
      <c r="C701" s="10" t="s">
        <v>116</v>
      </c>
      <c r="D701" s="10" t="s">
        <v>1299</v>
      </c>
      <c r="E701" s="10" t="s">
        <v>52</v>
      </c>
      <c r="F701" s="10" t="s">
        <v>1307</v>
      </c>
      <c r="G701" s="10" t="s">
        <v>1236</v>
      </c>
      <c r="H701" s="10" t="s">
        <v>1451</v>
      </c>
      <c r="I701" s="10" t="s">
        <v>3667</v>
      </c>
      <c r="J701" s="10" t="s">
        <v>55</v>
      </c>
      <c r="K701" s="10" t="s">
        <v>3640</v>
      </c>
      <c r="L701" s="10" t="s">
        <v>3668</v>
      </c>
      <c r="M701" s="10">
        <v>-5.8201804020000001</v>
      </c>
      <c r="N701" s="10">
        <v>-35.230549869999997</v>
      </c>
      <c r="O701" s="10" t="s">
        <v>115</v>
      </c>
      <c r="P701" s="10" t="s">
        <v>1241</v>
      </c>
      <c r="Q701" s="10">
        <v>-18.46</v>
      </c>
      <c r="R701" s="10">
        <v>133.65</v>
      </c>
      <c r="S701" s="10" t="s">
        <v>1305</v>
      </c>
      <c r="T701" s="10" t="s">
        <v>1243</v>
      </c>
      <c r="U701" s="14">
        <v>45807</v>
      </c>
      <c r="V701" s="11"/>
      <c r="W701" s="11"/>
      <c r="X701" s="11" t="s">
        <v>1306</v>
      </c>
      <c r="Y701" s="11"/>
    </row>
    <row r="702" spans="1:25">
      <c r="A702" s="10" t="s">
        <v>3669</v>
      </c>
      <c r="B702" s="11"/>
      <c r="C702" s="10" t="s">
        <v>116</v>
      </c>
      <c r="D702" s="10" t="s">
        <v>1299</v>
      </c>
      <c r="E702" s="10" t="s">
        <v>52</v>
      </c>
      <c r="F702" s="10" t="s">
        <v>1307</v>
      </c>
      <c r="G702" s="10" t="s">
        <v>1312</v>
      </c>
      <c r="H702" s="10" t="s">
        <v>1343</v>
      </c>
      <c r="I702" s="10" t="s">
        <v>3670</v>
      </c>
      <c r="J702" s="10" t="s">
        <v>55</v>
      </c>
      <c r="K702" s="10" t="s">
        <v>3640</v>
      </c>
      <c r="L702" s="10" t="s">
        <v>3671</v>
      </c>
      <c r="M702" s="10">
        <v>-5.8179496300000002</v>
      </c>
      <c r="N702" s="10">
        <v>-35.229651330000003</v>
      </c>
      <c r="O702" s="10" t="s">
        <v>115</v>
      </c>
      <c r="P702" s="10" t="s">
        <v>1241</v>
      </c>
      <c r="Q702" s="10">
        <v>-19.38</v>
      </c>
      <c r="R702" s="10">
        <v>133.65</v>
      </c>
      <c r="S702" s="10" t="s">
        <v>1305</v>
      </c>
      <c r="T702" s="10" t="s">
        <v>1243</v>
      </c>
      <c r="U702" s="14">
        <v>45807</v>
      </c>
      <c r="V702" s="11"/>
      <c r="W702" s="11"/>
      <c r="X702" s="11" t="s">
        <v>1306</v>
      </c>
      <c r="Y702" s="11"/>
    </row>
    <row r="703" spans="1:25">
      <c r="A703" s="10" t="s">
        <v>3672</v>
      </c>
      <c r="B703" s="11"/>
      <c r="C703" s="10" t="s">
        <v>116</v>
      </c>
      <c r="D703" s="10" t="s">
        <v>1299</v>
      </c>
      <c r="E703" s="10" t="s">
        <v>52</v>
      </c>
      <c r="F703" s="10" t="s">
        <v>1307</v>
      </c>
      <c r="G703" s="10" t="s">
        <v>1312</v>
      </c>
      <c r="H703" s="10" t="s">
        <v>1377</v>
      </c>
      <c r="I703" s="10" t="s">
        <v>3673</v>
      </c>
      <c r="J703" s="10" t="s">
        <v>55</v>
      </c>
      <c r="K703" s="10" t="s">
        <v>3640</v>
      </c>
      <c r="L703" s="10" t="s">
        <v>3674</v>
      </c>
      <c r="M703" s="10">
        <v>-5.8161297830000001</v>
      </c>
      <c r="N703" s="10">
        <v>-35.231139949999999</v>
      </c>
      <c r="O703" s="10" t="s">
        <v>115</v>
      </c>
      <c r="P703" s="10" t="s">
        <v>1241</v>
      </c>
      <c r="Q703" s="10">
        <v>-19.36</v>
      </c>
      <c r="R703" s="10">
        <v>133.65</v>
      </c>
      <c r="S703" s="10" t="s">
        <v>1305</v>
      </c>
      <c r="T703" s="10" t="s">
        <v>1243</v>
      </c>
      <c r="U703" s="14">
        <v>45807</v>
      </c>
      <c r="V703" s="11"/>
      <c r="W703" s="11"/>
      <c r="X703" s="11" t="s">
        <v>1306</v>
      </c>
      <c r="Y703" s="11"/>
    </row>
    <row r="704" spans="1:25">
      <c r="A704" s="10" t="s">
        <v>3675</v>
      </c>
      <c r="B704" s="11"/>
      <c r="C704" s="10" t="s">
        <v>116</v>
      </c>
      <c r="D704" s="10" t="s">
        <v>1299</v>
      </c>
      <c r="E704" s="10" t="s">
        <v>52</v>
      </c>
      <c r="F704" s="10" t="s">
        <v>1307</v>
      </c>
      <c r="G704" s="10" t="s">
        <v>1312</v>
      </c>
      <c r="H704" s="10" t="s">
        <v>1377</v>
      </c>
      <c r="I704" s="10" t="s">
        <v>3676</v>
      </c>
      <c r="J704" s="10" t="s">
        <v>55</v>
      </c>
      <c r="K704" s="10" t="s">
        <v>1303</v>
      </c>
      <c r="L704" s="10" t="s">
        <v>3677</v>
      </c>
      <c r="M704" s="10">
        <v>-5.8152678890000002</v>
      </c>
      <c r="N704" s="10">
        <v>-35.23126602</v>
      </c>
      <c r="O704" s="10" t="s">
        <v>115</v>
      </c>
      <c r="P704" s="10" t="s">
        <v>1241</v>
      </c>
      <c r="Q704" s="10">
        <v>-18.77</v>
      </c>
      <c r="R704" s="10">
        <v>133.65</v>
      </c>
      <c r="S704" s="10" t="s">
        <v>1305</v>
      </c>
      <c r="T704" s="10" t="s">
        <v>1243</v>
      </c>
      <c r="U704" s="14">
        <v>45807</v>
      </c>
      <c r="V704" s="11"/>
      <c r="W704" s="11"/>
      <c r="X704" s="11" t="s">
        <v>1306</v>
      </c>
      <c r="Y704" s="11"/>
    </row>
    <row r="705" spans="1:25">
      <c r="A705" s="10" t="s">
        <v>3678</v>
      </c>
      <c r="B705" s="11"/>
      <c r="C705" s="10" t="s">
        <v>116</v>
      </c>
      <c r="D705" s="10" t="s">
        <v>1299</v>
      </c>
      <c r="E705" s="10" t="s">
        <v>52</v>
      </c>
      <c r="F705" s="10" t="s">
        <v>1307</v>
      </c>
      <c r="G705" s="10" t="s">
        <v>1312</v>
      </c>
      <c r="H705" s="10" t="s">
        <v>1359</v>
      </c>
      <c r="I705" s="10" t="s">
        <v>3679</v>
      </c>
      <c r="J705" s="10" t="s">
        <v>55</v>
      </c>
      <c r="K705" s="10" t="s">
        <v>3640</v>
      </c>
      <c r="L705" s="10" t="s">
        <v>3680</v>
      </c>
      <c r="M705" s="10">
        <v>-5.8126528449999997</v>
      </c>
      <c r="N705" s="10">
        <v>-35.228039320000001</v>
      </c>
      <c r="O705" s="10" t="s">
        <v>115</v>
      </c>
      <c r="P705" s="10" t="s">
        <v>1241</v>
      </c>
      <c r="Q705" s="10">
        <v>-18.559999999999999</v>
      </c>
      <c r="R705" s="10">
        <v>133.65</v>
      </c>
      <c r="S705" s="10" t="s">
        <v>1305</v>
      </c>
      <c r="T705" s="10" t="s">
        <v>1243</v>
      </c>
      <c r="U705" s="14">
        <v>45807</v>
      </c>
      <c r="V705" s="11"/>
      <c r="W705" s="11"/>
      <c r="X705" s="11" t="s">
        <v>1306</v>
      </c>
      <c r="Y705" s="11"/>
    </row>
    <row r="706" spans="1:25">
      <c r="A706" s="10" t="s">
        <v>3681</v>
      </c>
      <c r="B706" s="11"/>
      <c r="C706" s="10" t="s">
        <v>116</v>
      </c>
      <c r="D706" s="10" t="s">
        <v>1299</v>
      </c>
      <c r="E706" s="10" t="s">
        <v>52</v>
      </c>
      <c r="F706" s="10" t="s">
        <v>1307</v>
      </c>
      <c r="G706" s="10" t="s">
        <v>1308</v>
      </c>
      <c r="H706" s="10" t="s">
        <v>1301</v>
      </c>
      <c r="I706" s="10" t="s">
        <v>3682</v>
      </c>
      <c r="J706" s="10" t="s">
        <v>55</v>
      </c>
      <c r="K706" s="10" t="s">
        <v>3640</v>
      </c>
      <c r="L706" s="10" t="s">
        <v>3683</v>
      </c>
      <c r="M706" s="10">
        <v>-5.8123940080000001</v>
      </c>
      <c r="N706" s="10">
        <v>-35.23001343</v>
      </c>
      <c r="O706" s="10" t="s">
        <v>115</v>
      </c>
      <c r="P706" s="10" t="s">
        <v>1241</v>
      </c>
      <c r="Q706" s="10">
        <v>-19.329999999999998</v>
      </c>
      <c r="R706" s="10">
        <v>133.65</v>
      </c>
      <c r="S706" s="10" t="s">
        <v>1305</v>
      </c>
      <c r="T706" s="10" t="s">
        <v>1243</v>
      </c>
      <c r="U706" s="14">
        <v>45807</v>
      </c>
      <c r="V706" s="11"/>
      <c r="W706" s="11"/>
      <c r="X706" s="11" t="s">
        <v>1306</v>
      </c>
      <c r="Y706" s="11"/>
    </row>
    <row r="707" spans="1:25">
      <c r="A707" s="10" t="s">
        <v>3684</v>
      </c>
      <c r="B707" s="11"/>
      <c r="C707" s="10" t="s">
        <v>116</v>
      </c>
      <c r="D707" s="10" t="s">
        <v>1299</v>
      </c>
      <c r="E707" s="10" t="s">
        <v>52</v>
      </c>
      <c r="F707" s="10" t="s">
        <v>1307</v>
      </c>
      <c r="G707" s="10" t="s">
        <v>1308</v>
      </c>
      <c r="H707" s="10" t="s">
        <v>1339</v>
      </c>
      <c r="I707" s="10" t="s">
        <v>3685</v>
      </c>
      <c r="J707" s="10" t="s">
        <v>55</v>
      </c>
      <c r="K707" s="10" t="s">
        <v>3640</v>
      </c>
      <c r="L707" s="10" t="s">
        <v>3686</v>
      </c>
      <c r="M707" s="10">
        <v>-5.8111158339999998</v>
      </c>
      <c r="N707" s="10">
        <v>-35.228540899999999</v>
      </c>
      <c r="O707" s="10" t="s">
        <v>115</v>
      </c>
      <c r="P707" s="10" t="s">
        <v>1241</v>
      </c>
      <c r="Q707" s="10">
        <v>-19.079999999999998</v>
      </c>
      <c r="R707" s="10">
        <v>133.65</v>
      </c>
      <c r="S707" s="10" t="s">
        <v>1305</v>
      </c>
      <c r="T707" s="10" t="s">
        <v>1243</v>
      </c>
      <c r="U707" s="14">
        <v>45807</v>
      </c>
      <c r="V707" s="11"/>
      <c r="W707" s="11"/>
      <c r="X707" s="11" t="s">
        <v>1306</v>
      </c>
      <c r="Y707" s="11"/>
    </row>
    <row r="708" spans="1:25">
      <c r="A708" s="10" t="s">
        <v>3687</v>
      </c>
      <c r="B708" s="11"/>
      <c r="C708" s="10" t="s">
        <v>116</v>
      </c>
      <c r="D708" s="10" t="s">
        <v>1299</v>
      </c>
      <c r="E708" s="10" t="s">
        <v>52</v>
      </c>
      <c r="F708" s="10" t="s">
        <v>1307</v>
      </c>
      <c r="G708" s="10" t="s">
        <v>1308</v>
      </c>
      <c r="H708" s="10" t="s">
        <v>1331</v>
      </c>
      <c r="I708" s="10" t="s">
        <v>3688</v>
      </c>
      <c r="J708" s="10" t="s">
        <v>55</v>
      </c>
      <c r="K708" s="10" t="s">
        <v>3640</v>
      </c>
      <c r="L708" s="10" t="s">
        <v>3689</v>
      </c>
      <c r="M708" s="10">
        <v>-5.8098483300000003</v>
      </c>
      <c r="N708" s="10">
        <v>-35.226953029999997</v>
      </c>
      <c r="O708" s="10" t="s">
        <v>115</v>
      </c>
      <c r="P708" s="10" t="s">
        <v>1241</v>
      </c>
      <c r="Q708" s="10">
        <v>-18.07</v>
      </c>
      <c r="R708" s="10">
        <v>133.65</v>
      </c>
      <c r="S708" s="10" t="s">
        <v>1305</v>
      </c>
      <c r="T708" s="10" t="s">
        <v>1243</v>
      </c>
      <c r="U708" s="14">
        <v>45807</v>
      </c>
      <c r="V708" s="11"/>
      <c r="W708" s="11"/>
      <c r="X708" s="11" t="s">
        <v>1306</v>
      </c>
      <c r="Y708" s="11"/>
    </row>
    <row r="709" spans="1:25">
      <c r="A709" s="10" t="s">
        <v>3690</v>
      </c>
      <c r="B709" s="11"/>
      <c r="C709" s="10" t="s">
        <v>116</v>
      </c>
      <c r="D709" s="10" t="s">
        <v>1299</v>
      </c>
      <c r="E709" s="10" t="s">
        <v>52</v>
      </c>
      <c r="F709" s="10" t="s">
        <v>1307</v>
      </c>
      <c r="G709" s="10" t="s">
        <v>1308</v>
      </c>
      <c r="H709" s="10" t="s">
        <v>1321</v>
      </c>
      <c r="I709" s="10" t="s">
        <v>3691</v>
      </c>
      <c r="J709" s="10" t="s">
        <v>55</v>
      </c>
      <c r="K709" s="10" t="s">
        <v>3640</v>
      </c>
      <c r="L709" s="10" t="s">
        <v>3692</v>
      </c>
      <c r="M709" s="10">
        <v>-5.8116441820000002</v>
      </c>
      <c r="N709" s="10">
        <v>-35.228146610000003</v>
      </c>
      <c r="O709" s="10" t="s">
        <v>115</v>
      </c>
      <c r="P709" s="10" t="s">
        <v>1241</v>
      </c>
      <c r="Q709" s="10">
        <v>-18.989999999999998</v>
      </c>
      <c r="R709" s="10">
        <v>133.65</v>
      </c>
      <c r="S709" s="10" t="s">
        <v>1305</v>
      </c>
      <c r="T709" s="10" t="s">
        <v>1243</v>
      </c>
      <c r="U709" s="14">
        <v>45807</v>
      </c>
      <c r="V709" s="11"/>
      <c r="W709" s="11"/>
      <c r="X709" s="11" t="s">
        <v>1306</v>
      </c>
      <c r="Y709" s="11"/>
    </row>
    <row r="710" spans="1:25">
      <c r="A710" s="10" t="s">
        <v>3693</v>
      </c>
      <c r="B710" s="11"/>
      <c r="C710" s="10" t="s">
        <v>116</v>
      </c>
      <c r="D710" s="10" t="s">
        <v>1299</v>
      </c>
      <c r="E710" s="10" t="s">
        <v>52</v>
      </c>
      <c r="F710" s="10" t="s">
        <v>1307</v>
      </c>
      <c r="G710" s="10" t="s">
        <v>1308</v>
      </c>
      <c r="H710" s="10" t="s">
        <v>2794</v>
      </c>
      <c r="I710" s="10" t="s">
        <v>3694</v>
      </c>
      <c r="J710" s="10" t="s">
        <v>55</v>
      </c>
      <c r="K710" s="10" t="s">
        <v>3640</v>
      </c>
      <c r="L710" s="10" t="s">
        <v>3695</v>
      </c>
      <c r="M710" s="10">
        <v>-5.8090344580000002</v>
      </c>
      <c r="N710" s="10">
        <v>-35.227650400000002</v>
      </c>
      <c r="O710" s="10" t="s">
        <v>115</v>
      </c>
      <c r="P710" s="10" t="s">
        <v>1241</v>
      </c>
      <c r="Q710" s="10">
        <v>-19.79</v>
      </c>
      <c r="R710" s="10">
        <v>133.65</v>
      </c>
      <c r="S710" s="10" t="s">
        <v>1305</v>
      </c>
      <c r="T710" s="10" t="s">
        <v>1243</v>
      </c>
      <c r="U710" s="14">
        <v>45807</v>
      </c>
      <c r="V710" s="11"/>
      <c r="W710" s="11"/>
      <c r="X710" s="11" t="s">
        <v>1306</v>
      </c>
      <c r="Y710" s="11"/>
    </row>
    <row r="711" spans="1:25">
      <c r="A711" s="10" t="s">
        <v>3696</v>
      </c>
      <c r="B711" s="11"/>
      <c r="C711" s="10" t="s">
        <v>116</v>
      </c>
      <c r="D711" s="10" t="s">
        <v>1299</v>
      </c>
      <c r="E711" s="10" t="s">
        <v>52</v>
      </c>
      <c r="F711" s="10" t="s">
        <v>1307</v>
      </c>
      <c r="G711" s="10" t="s">
        <v>1308</v>
      </c>
      <c r="H711" s="10" t="s">
        <v>1455</v>
      </c>
      <c r="I711" s="10" t="s">
        <v>3697</v>
      </c>
      <c r="J711" s="10" t="s">
        <v>55</v>
      </c>
      <c r="K711" s="10" t="s">
        <v>3640</v>
      </c>
      <c r="L711" s="10" t="s">
        <v>3698</v>
      </c>
      <c r="M711" s="10">
        <v>-5.8098776799999996</v>
      </c>
      <c r="N711" s="10">
        <v>-35.228106369999999</v>
      </c>
      <c r="O711" s="10" t="s">
        <v>115</v>
      </c>
      <c r="P711" s="10" t="s">
        <v>1241</v>
      </c>
      <c r="Q711" s="10">
        <v>-19.190000000000001</v>
      </c>
      <c r="R711" s="10">
        <v>133.65</v>
      </c>
      <c r="S711" s="10" t="s">
        <v>1305</v>
      </c>
      <c r="T711" s="10" t="s">
        <v>1243</v>
      </c>
      <c r="U711" s="14">
        <v>45807</v>
      </c>
      <c r="V711" s="11"/>
      <c r="W711" s="11"/>
      <c r="X711" s="11" t="s">
        <v>1306</v>
      </c>
      <c r="Y711" s="11"/>
    </row>
    <row r="712" spans="1:25">
      <c r="A712" s="10" t="s">
        <v>3699</v>
      </c>
      <c r="B712" s="11"/>
      <c r="C712" s="10" t="s">
        <v>116</v>
      </c>
      <c r="D712" s="10" t="s">
        <v>1299</v>
      </c>
      <c r="E712" s="10" t="s">
        <v>52</v>
      </c>
      <c r="F712" s="10" t="s">
        <v>1307</v>
      </c>
      <c r="G712" s="10" t="s">
        <v>1308</v>
      </c>
      <c r="H712" s="10" t="s">
        <v>1316</v>
      </c>
      <c r="I712" s="10" t="s">
        <v>3700</v>
      </c>
      <c r="J712" s="10" t="s">
        <v>55</v>
      </c>
      <c r="K712" s="10" t="s">
        <v>1303</v>
      </c>
      <c r="L712" s="10" t="s">
        <v>3701</v>
      </c>
      <c r="M712" s="10">
        <v>-5.8079510729999999</v>
      </c>
      <c r="N712" s="10">
        <v>-35.226553379999999</v>
      </c>
      <c r="O712" s="10" t="s">
        <v>115</v>
      </c>
      <c r="P712" s="10" t="s">
        <v>1241</v>
      </c>
      <c r="Q712" s="10">
        <v>-18.75</v>
      </c>
      <c r="R712" s="10">
        <v>133.65</v>
      </c>
      <c r="S712" s="10" t="s">
        <v>1305</v>
      </c>
      <c r="T712" s="10" t="s">
        <v>1243</v>
      </c>
      <c r="U712" s="14">
        <v>45809</v>
      </c>
      <c r="V712" s="11"/>
      <c r="W712" s="11"/>
      <c r="X712" s="11" t="s">
        <v>1306</v>
      </c>
      <c r="Y712" s="11"/>
    </row>
    <row r="713" spans="1:25">
      <c r="A713" s="10" t="s">
        <v>3702</v>
      </c>
      <c r="B713" s="11"/>
      <c r="C713" s="10" t="s">
        <v>116</v>
      </c>
      <c r="D713" s="10" t="s">
        <v>1299</v>
      </c>
      <c r="E713" s="10" t="s">
        <v>52</v>
      </c>
      <c r="F713" s="10" t="s">
        <v>1300</v>
      </c>
      <c r="G713" s="10" t="s">
        <v>1251</v>
      </c>
      <c r="H713" s="10" t="s">
        <v>1413</v>
      </c>
      <c r="I713" s="10" t="s">
        <v>3703</v>
      </c>
      <c r="J713" s="10" t="s">
        <v>55</v>
      </c>
      <c r="K713" s="10" t="s">
        <v>3704</v>
      </c>
      <c r="L713" s="10" t="s">
        <v>3705</v>
      </c>
      <c r="M713" s="10">
        <v>-5.8225779390000003</v>
      </c>
      <c r="N713" s="10">
        <v>-35.229369699999999</v>
      </c>
      <c r="O713" s="10" t="s">
        <v>115</v>
      </c>
      <c r="P713" s="10" t="s">
        <v>1241</v>
      </c>
      <c r="Q713" s="10">
        <v>-19.059999999999999</v>
      </c>
      <c r="R713" s="10">
        <v>133.65</v>
      </c>
      <c r="S713" s="10" t="s">
        <v>1305</v>
      </c>
      <c r="T713" s="10" t="s">
        <v>1243</v>
      </c>
      <c r="U713" s="14">
        <v>45809</v>
      </c>
      <c r="V713" s="11"/>
      <c r="W713" s="11"/>
      <c r="X713" s="11" t="s">
        <v>1306</v>
      </c>
      <c r="Y713" s="11"/>
    </row>
    <row r="714" spans="1:25">
      <c r="A714" s="10" t="s">
        <v>3706</v>
      </c>
      <c r="B714" s="11"/>
      <c r="C714" s="10" t="s">
        <v>116</v>
      </c>
      <c r="D714" s="10" t="s">
        <v>1299</v>
      </c>
      <c r="E714" s="10" t="s">
        <v>52</v>
      </c>
      <c r="F714" s="10" t="s">
        <v>1300</v>
      </c>
      <c r="G714" s="10" t="s">
        <v>1251</v>
      </c>
      <c r="H714" s="10" t="s">
        <v>2794</v>
      </c>
      <c r="I714" s="10" t="s">
        <v>3707</v>
      </c>
      <c r="J714" s="10" t="s">
        <v>55</v>
      </c>
      <c r="K714" s="10" t="s">
        <v>3630</v>
      </c>
      <c r="L714" s="10" t="s">
        <v>3708</v>
      </c>
      <c r="M714" s="10">
        <v>-5.82174674</v>
      </c>
      <c r="N714" s="10">
        <v>-35.228181480000003</v>
      </c>
      <c r="O714" s="10" t="s">
        <v>115</v>
      </c>
      <c r="P714" s="10" t="s">
        <v>1241</v>
      </c>
      <c r="Q714" s="10">
        <v>-19.809999999999999</v>
      </c>
      <c r="R714" s="10">
        <v>133.65</v>
      </c>
      <c r="S714" s="10" t="s">
        <v>1305</v>
      </c>
      <c r="T714" s="10" t="s">
        <v>1243</v>
      </c>
      <c r="U714" s="14">
        <v>45809</v>
      </c>
      <c r="V714" s="11"/>
      <c r="W714" s="11"/>
      <c r="X714" s="11" t="s">
        <v>1306</v>
      </c>
      <c r="Y714" s="11"/>
    </row>
    <row r="715" spans="1:25">
      <c r="A715" s="10" t="s">
        <v>3709</v>
      </c>
      <c r="B715" s="11"/>
      <c r="C715" s="10" t="s">
        <v>116</v>
      </c>
      <c r="D715" s="10" t="s">
        <v>1299</v>
      </c>
      <c r="E715" s="10" t="s">
        <v>52</v>
      </c>
      <c r="F715" s="10" t="s">
        <v>1300</v>
      </c>
      <c r="G715" s="10" t="s">
        <v>1251</v>
      </c>
      <c r="H715" s="10" t="s">
        <v>1309</v>
      </c>
      <c r="I715" s="10" t="s">
        <v>3710</v>
      </c>
      <c r="J715" s="10" t="s">
        <v>55</v>
      </c>
      <c r="K715" s="10" t="s">
        <v>1303</v>
      </c>
      <c r="L715" s="10" t="s">
        <v>3711</v>
      </c>
      <c r="M715" s="10">
        <v>-5.8227233600000003</v>
      </c>
      <c r="N715" s="10">
        <v>-35.22717565</v>
      </c>
      <c r="O715" s="10" t="s">
        <v>115</v>
      </c>
      <c r="P715" s="10" t="s">
        <v>1241</v>
      </c>
      <c r="Q715" s="10">
        <v>-19.39</v>
      </c>
      <c r="R715" s="10">
        <v>133.65</v>
      </c>
      <c r="S715" s="10" t="s">
        <v>1305</v>
      </c>
      <c r="T715" s="10" t="s">
        <v>1243</v>
      </c>
      <c r="U715" s="14">
        <v>45809</v>
      </c>
      <c r="V715" s="11"/>
      <c r="W715" s="11"/>
      <c r="X715" s="11" t="s">
        <v>1306</v>
      </c>
      <c r="Y715" s="11"/>
    </row>
    <row r="716" spans="1:25">
      <c r="A716" s="10" t="s">
        <v>3712</v>
      </c>
      <c r="B716" s="11"/>
      <c r="C716" s="10" t="s">
        <v>116</v>
      </c>
      <c r="D716" s="10" t="s">
        <v>1299</v>
      </c>
      <c r="E716" s="10" t="s">
        <v>52</v>
      </c>
      <c r="F716" s="10" t="s">
        <v>1300</v>
      </c>
      <c r="G716" s="10" t="s">
        <v>1251</v>
      </c>
      <c r="H716" s="10" t="s">
        <v>1359</v>
      </c>
      <c r="I716" s="10" t="s">
        <v>3713</v>
      </c>
      <c r="J716" s="10" t="s">
        <v>55</v>
      </c>
      <c r="K716" s="10" t="s">
        <v>1303</v>
      </c>
      <c r="L716" s="10" t="s">
        <v>3714</v>
      </c>
      <c r="M716" s="10">
        <v>-5.820663379</v>
      </c>
      <c r="N716" s="10">
        <v>-35.227728190000001</v>
      </c>
      <c r="O716" s="10" t="s">
        <v>115</v>
      </c>
      <c r="P716" s="10" t="s">
        <v>1241</v>
      </c>
      <c r="Q716" s="10">
        <v>-18.38</v>
      </c>
      <c r="R716" s="10">
        <v>133.65</v>
      </c>
      <c r="S716" s="10" t="s">
        <v>1305</v>
      </c>
      <c r="T716" s="10" t="s">
        <v>1243</v>
      </c>
      <c r="U716" s="14">
        <v>45809</v>
      </c>
      <c r="V716" s="11"/>
      <c r="W716" s="11"/>
      <c r="X716" s="11" t="s">
        <v>1306</v>
      </c>
      <c r="Y716" s="11"/>
    </row>
    <row r="717" spans="1:25">
      <c r="A717" s="10" t="s">
        <v>3715</v>
      </c>
      <c r="B717" s="11"/>
      <c r="C717" s="10" t="s">
        <v>116</v>
      </c>
      <c r="D717" s="10" t="s">
        <v>1299</v>
      </c>
      <c r="E717" s="10" t="s">
        <v>52</v>
      </c>
      <c r="F717" s="10" t="s">
        <v>1300</v>
      </c>
      <c r="G717" s="10" t="s">
        <v>1251</v>
      </c>
      <c r="H717" s="10" t="s">
        <v>1355</v>
      </c>
      <c r="I717" s="10" t="s">
        <v>3716</v>
      </c>
      <c r="J717" s="10" t="s">
        <v>55</v>
      </c>
      <c r="K717" s="10" t="s">
        <v>1303</v>
      </c>
      <c r="L717" s="10" t="s">
        <v>3717</v>
      </c>
      <c r="M717" s="10">
        <v>-5.8212103900000001</v>
      </c>
      <c r="N717" s="10">
        <v>-35.224882360000002</v>
      </c>
      <c r="O717" s="10" t="s">
        <v>115</v>
      </c>
      <c r="P717" s="10" t="s">
        <v>1241</v>
      </c>
      <c r="Q717" s="10">
        <v>-19.61</v>
      </c>
      <c r="R717" s="10">
        <v>133.65</v>
      </c>
      <c r="S717" s="10" t="s">
        <v>1305</v>
      </c>
      <c r="T717" s="10" t="s">
        <v>1243</v>
      </c>
      <c r="U717" s="14">
        <v>45809</v>
      </c>
      <c r="V717" s="11"/>
      <c r="W717" s="11"/>
      <c r="X717" s="11" t="s">
        <v>1306</v>
      </c>
      <c r="Y717" s="11"/>
    </row>
    <row r="718" spans="1:25">
      <c r="A718" s="10" t="s">
        <v>3718</v>
      </c>
      <c r="B718" s="11"/>
      <c r="C718" s="10" t="s">
        <v>116</v>
      </c>
      <c r="D718" s="10" t="s">
        <v>1299</v>
      </c>
      <c r="E718" s="10" t="s">
        <v>52</v>
      </c>
      <c r="F718" s="10" t="s">
        <v>1300</v>
      </c>
      <c r="G718" s="10" t="s">
        <v>1495</v>
      </c>
      <c r="H718" s="10" t="s">
        <v>1339</v>
      </c>
      <c r="I718" s="10" t="s">
        <v>3719</v>
      </c>
      <c r="J718" s="10" t="s">
        <v>55</v>
      </c>
      <c r="K718" s="10" t="s">
        <v>1303</v>
      </c>
      <c r="L718" s="10" t="s">
        <v>3720</v>
      </c>
      <c r="M718" s="10">
        <v>-5.8201723899999998</v>
      </c>
      <c r="N718" s="10">
        <v>-35.224997690000002</v>
      </c>
      <c r="O718" s="10" t="s">
        <v>115</v>
      </c>
      <c r="P718" s="10" t="s">
        <v>1241</v>
      </c>
      <c r="Q718" s="10">
        <v>-19.68</v>
      </c>
      <c r="R718" s="10">
        <v>133.65</v>
      </c>
      <c r="S718" s="10" t="s">
        <v>1305</v>
      </c>
      <c r="T718" s="10" t="s">
        <v>1243</v>
      </c>
      <c r="U718" s="14">
        <v>45809</v>
      </c>
      <c r="V718" s="11"/>
      <c r="W718" s="11"/>
      <c r="X718" s="11" t="s">
        <v>1306</v>
      </c>
      <c r="Y718" s="11"/>
    </row>
    <row r="719" spans="1:25">
      <c r="A719" s="10" t="s">
        <v>3721</v>
      </c>
      <c r="B719" s="11"/>
      <c r="C719" s="10" t="s">
        <v>116</v>
      </c>
      <c r="D719" s="10" t="s">
        <v>1299</v>
      </c>
      <c r="E719" s="10" t="s">
        <v>52</v>
      </c>
      <c r="F719" s="10" t="s">
        <v>1300</v>
      </c>
      <c r="G719" s="10" t="s">
        <v>1495</v>
      </c>
      <c r="H719" s="10" t="s">
        <v>1335</v>
      </c>
      <c r="I719" s="10" t="s">
        <v>3722</v>
      </c>
      <c r="J719" s="10" t="s">
        <v>55</v>
      </c>
      <c r="K719" s="10" t="s">
        <v>1303</v>
      </c>
      <c r="L719" s="10" t="s">
        <v>3723</v>
      </c>
      <c r="M719" s="10">
        <v>-5.8193211800000002</v>
      </c>
      <c r="N719" s="10">
        <v>-35.223904689999998</v>
      </c>
      <c r="O719" s="10" t="s">
        <v>115</v>
      </c>
      <c r="P719" s="10" t="s">
        <v>1241</v>
      </c>
      <c r="Q719" s="10">
        <v>-17.829999999999998</v>
      </c>
      <c r="R719" s="10">
        <v>133.65</v>
      </c>
      <c r="S719" s="10" t="s">
        <v>1305</v>
      </c>
      <c r="T719" s="10" t="s">
        <v>1243</v>
      </c>
      <c r="U719" s="14">
        <v>45809</v>
      </c>
      <c r="V719" s="11"/>
      <c r="W719" s="11"/>
      <c r="X719" s="11" t="s">
        <v>1306</v>
      </c>
      <c r="Y719" s="11"/>
    </row>
    <row r="720" spans="1:25">
      <c r="A720" s="10" t="s">
        <v>3724</v>
      </c>
      <c r="B720" s="11"/>
      <c r="C720" s="10" t="s">
        <v>116</v>
      </c>
      <c r="D720" s="10" t="s">
        <v>1299</v>
      </c>
      <c r="E720" s="10" t="s">
        <v>52</v>
      </c>
      <c r="F720" s="10" t="s">
        <v>1300</v>
      </c>
      <c r="G720" s="10" t="s">
        <v>1495</v>
      </c>
      <c r="H720" s="10" t="s">
        <v>2794</v>
      </c>
      <c r="I720" s="10" t="s">
        <v>3725</v>
      </c>
      <c r="J720" s="10" t="s">
        <v>55</v>
      </c>
      <c r="K720" s="10" t="s">
        <v>1303</v>
      </c>
      <c r="L720" s="10" t="s">
        <v>3726</v>
      </c>
      <c r="M720" s="10">
        <v>-5.8176214169999998</v>
      </c>
      <c r="N720" s="10">
        <v>-35.224160849999997</v>
      </c>
      <c r="O720" s="10" t="s">
        <v>115</v>
      </c>
      <c r="P720" s="10" t="s">
        <v>1241</v>
      </c>
      <c r="Q720" s="10">
        <v>-19.34</v>
      </c>
      <c r="R720" s="10">
        <v>133.65</v>
      </c>
      <c r="S720" s="10" t="s">
        <v>1305</v>
      </c>
      <c r="T720" s="10" t="s">
        <v>1243</v>
      </c>
      <c r="U720" s="14">
        <v>45809</v>
      </c>
      <c r="V720" s="11"/>
      <c r="W720" s="11"/>
      <c r="X720" s="11" t="s">
        <v>1306</v>
      </c>
      <c r="Y720" s="11"/>
    </row>
    <row r="721" spans="1:25">
      <c r="A721" s="10" t="s">
        <v>3727</v>
      </c>
      <c r="B721" s="11"/>
      <c r="C721" s="10" t="s">
        <v>116</v>
      </c>
      <c r="D721" s="10" t="s">
        <v>1299</v>
      </c>
      <c r="E721" s="10" t="s">
        <v>52</v>
      </c>
      <c r="F721" s="10" t="s">
        <v>1300</v>
      </c>
      <c r="G721" s="10" t="s">
        <v>1495</v>
      </c>
      <c r="H721" s="10" t="s">
        <v>1339</v>
      </c>
      <c r="I721" s="10" t="s">
        <v>3728</v>
      </c>
      <c r="J721" s="10" t="s">
        <v>55</v>
      </c>
      <c r="K721" s="10" t="s">
        <v>1303</v>
      </c>
      <c r="L721" s="10" t="s">
        <v>3729</v>
      </c>
      <c r="M721" s="10">
        <v>-5.8207087419999999</v>
      </c>
      <c r="N721" s="10">
        <v>-35.224571220000001</v>
      </c>
      <c r="O721" s="10" t="s">
        <v>115</v>
      </c>
      <c r="P721" s="10" t="s">
        <v>1241</v>
      </c>
      <c r="Q721" s="10">
        <v>-21.17</v>
      </c>
      <c r="R721" s="10">
        <v>133.65</v>
      </c>
      <c r="S721" s="10" t="s">
        <v>1305</v>
      </c>
      <c r="T721" s="10" t="s">
        <v>1243</v>
      </c>
      <c r="U721" s="14">
        <v>45810</v>
      </c>
      <c r="V721" s="11"/>
      <c r="W721" s="11"/>
      <c r="X721" s="11" t="s">
        <v>1306</v>
      </c>
      <c r="Y721" s="11"/>
    </row>
    <row r="722" spans="1:25">
      <c r="A722" s="10" t="s">
        <v>3730</v>
      </c>
      <c r="B722" s="11"/>
      <c r="C722" s="10" t="s">
        <v>116</v>
      </c>
      <c r="D722" s="10" t="s">
        <v>1299</v>
      </c>
      <c r="E722" s="10" t="s">
        <v>52</v>
      </c>
      <c r="F722" s="10" t="s">
        <v>1300</v>
      </c>
      <c r="G722" s="10" t="s">
        <v>1485</v>
      </c>
      <c r="H722" s="10" t="s">
        <v>1309</v>
      </c>
      <c r="I722" s="10" t="s">
        <v>3731</v>
      </c>
      <c r="J722" s="10" t="s">
        <v>55</v>
      </c>
      <c r="K722" s="10" t="s">
        <v>3630</v>
      </c>
      <c r="L722" s="10" t="s">
        <v>3732</v>
      </c>
      <c r="M722" s="10">
        <v>-5.8151051159999998</v>
      </c>
      <c r="N722" s="10">
        <v>-35.226041070000001</v>
      </c>
      <c r="O722" s="10" t="s">
        <v>115</v>
      </c>
      <c r="P722" s="10" t="s">
        <v>1241</v>
      </c>
      <c r="Q722" s="10">
        <v>-19.03</v>
      </c>
      <c r="R722" s="10">
        <v>133.65</v>
      </c>
      <c r="S722" s="10" t="s">
        <v>1305</v>
      </c>
      <c r="T722" s="10" t="s">
        <v>1243</v>
      </c>
      <c r="U722" s="14">
        <v>45810</v>
      </c>
      <c r="V722" s="11"/>
      <c r="W722" s="11"/>
      <c r="X722" s="11" t="s">
        <v>1306</v>
      </c>
      <c r="Y722" s="11"/>
    </row>
    <row r="723" spans="1:25">
      <c r="A723" s="10" t="s">
        <v>3733</v>
      </c>
      <c r="B723" s="11"/>
      <c r="C723" s="10" t="s">
        <v>116</v>
      </c>
      <c r="D723" s="10" t="s">
        <v>1299</v>
      </c>
      <c r="E723" s="10" t="s">
        <v>52</v>
      </c>
      <c r="F723" s="10" t="s">
        <v>1300</v>
      </c>
      <c r="G723" s="10" t="s">
        <v>1485</v>
      </c>
      <c r="H723" s="10" t="s">
        <v>1355</v>
      </c>
      <c r="I723" s="10" t="s">
        <v>3734</v>
      </c>
      <c r="J723" s="10" t="s">
        <v>55</v>
      </c>
      <c r="K723" s="10" t="s">
        <v>3640</v>
      </c>
      <c r="L723" s="10" t="s">
        <v>3735</v>
      </c>
      <c r="M723" s="10">
        <v>-5.8125274290000002</v>
      </c>
      <c r="N723" s="10">
        <v>-35.225351750000002</v>
      </c>
      <c r="O723" s="10" t="s">
        <v>115</v>
      </c>
      <c r="P723" s="10" t="s">
        <v>1241</v>
      </c>
      <c r="Q723" s="10">
        <v>-18.39</v>
      </c>
      <c r="R723" s="10">
        <v>133.65</v>
      </c>
      <c r="S723" s="10" t="s">
        <v>1305</v>
      </c>
      <c r="T723" s="10" t="s">
        <v>1243</v>
      </c>
      <c r="U723" s="14">
        <v>45810</v>
      </c>
      <c r="V723" s="11"/>
      <c r="W723" s="11"/>
      <c r="X723" s="11" t="s">
        <v>1306</v>
      </c>
      <c r="Y723" s="11"/>
    </row>
    <row r="724" spans="1:25">
      <c r="A724" s="10" t="s">
        <v>3736</v>
      </c>
      <c r="B724" s="11"/>
      <c r="C724" s="10" t="s">
        <v>116</v>
      </c>
      <c r="D724" s="10" t="s">
        <v>1299</v>
      </c>
      <c r="E724" s="10" t="s">
        <v>52</v>
      </c>
      <c r="F724" s="10" t="s">
        <v>1300</v>
      </c>
      <c r="G724" s="10" t="s">
        <v>1433</v>
      </c>
      <c r="H724" s="10" t="s">
        <v>1301</v>
      </c>
      <c r="I724" s="10" t="s">
        <v>3737</v>
      </c>
      <c r="J724" s="10" t="s">
        <v>55</v>
      </c>
      <c r="K724" s="10" t="s">
        <v>3640</v>
      </c>
      <c r="L724" s="10" t="s">
        <v>3738</v>
      </c>
      <c r="M724" s="10">
        <v>-5.8141444890000002</v>
      </c>
      <c r="N724" s="10">
        <v>-35.223793389999997</v>
      </c>
      <c r="O724" s="10" t="s">
        <v>115</v>
      </c>
      <c r="P724" s="10" t="s">
        <v>1241</v>
      </c>
      <c r="Q724" s="10">
        <v>-18.43</v>
      </c>
      <c r="R724" s="10">
        <v>133.65</v>
      </c>
      <c r="S724" s="10" t="s">
        <v>1305</v>
      </c>
      <c r="T724" s="10" t="s">
        <v>1243</v>
      </c>
      <c r="U724" s="14">
        <v>45810</v>
      </c>
      <c r="V724" s="11"/>
      <c r="W724" s="11"/>
      <c r="X724" s="11" t="s">
        <v>1306</v>
      </c>
      <c r="Y724" s="11"/>
    </row>
    <row r="725" spans="1:25">
      <c r="A725" s="10" t="s">
        <v>3739</v>
      </c>
      <c r="B725" s="11"/>
      <c r="C725" s="10" t="s">
        <v>116</v>
      </c>
      <c r="D725" s="10" t="s">
        <v>1299</v>
      </c>
      <c r="E725" s="10" t="s">
        <v>52</v>
      </c>
      <c r="F725" s="10" t="s">
        <v>1300</v>
      </c>
      <c r="G725" s="10" t="s">
        <v>1433</v>
      </c>
      <c r="H725" s="10" t="s">
        <v>1335</v>
      </c>
      <c r="I725" s="10" t="s">
        <v>3740</v>
      </c>
      <c r="J725" s="10" t="s">
        <v>55</v>
      </c>
      <c r="K725" s="10" t="s">
        <v>1303</v>
      </c>
      <c r="L725" s="10" t="s">
        <v>3741</v>
      </c>
      <c r="M725" s="10">
        <v>-5.8143379480000004</v>
      </c>
      <c r="N725" s="10">
        <v>-35.222166600000001</v>
      </c>
      <c r="O725" s="10" t="s">
        <v>115</v>
      </c>
      <c r="P725" s="10" t="s">
        <v>1241</v>
      </c>
      <c r="Q725" s="10">
        <v>-21.21</v>
      </c>
      <c r="R725" s="10">
        <v>133.65</v>
      </c>
      <c r="S725" s="15" t="s">
        <v>2371</v>
      </c>
      <c r="T725" s="10" t="s">
        <v>1243</v>
      </c>
      <c r="U725" s="14">
        <v>45783</v>
      </c>
      <c r="V725" s="11"/>
      <c r="W725" s="11"/>
      <c r="X725" s="11" t="s">
        <v>2386</v>
      </c>
      <c r="Y725" s="11"/>
    </row>
    <row r="726" spans="1:25">
      <c r="A726" s="10" t="s">
        <v>3742</v>
      </c>
      <c r="B726" s="11"/>
      <c r="C726" s="10" t="s">
        <v>116</v>
      </c>
      <c r="D726" s="10" t="s">
        <v>1299</v>
      </c>
      <c r="E726" s="10" t="s">
        <v>52</v>
      </c>
      <c r="F726" s="10" t="s">
        <v>1300</v>
      </c>
      <c r="G726" s="10" t="s">
        <v>1433</v>
      </c>
      <c r="H726" s="10" t="s">
        <v>1309</v>
      </c>
      <c r="I726" s="10" t="s">
        <v>3743</v>
      </c>
      <c r="J726" s="10" t="s">
        <v>55</v>
      </c>
      <c r="K726" s="10" t="s">
        <v>1303</v>
      </c>
      <c r="L726" s="10" t="s">
        <v>3744</v>
      </c>
      <c r="M726" s="10">
        <v>-5.812426029</v>
      </c>
      <c r="N726" s="10">
        <v>-35.221019980000001</v>
      </c>
      <c r="O726" s="10" t="s">
        <v>115</v>
      </c>
      <c r="P726" s="10" t="s">
        <v>1241</v>
      </c>
      <c r="Q726" s="10">
        <v>-18.86</v>
      </c>
      <c r="R726" s="10">
        <v>133.65</v>
      </c>
      <c r="S726" s="10" t="s">
        <v>1305</v>
      </c>
      <c r="T726" s="10" t="s">
        <v>1243</v>
      </c>
      <c r="U726" s="14">
        <v>45810</v>
      </c>
      <c r="V726" s="11"/>
      <c r="W726" s="11"/>
      <c r="X726" s="11" t="s">
        <v>1306</v>
      </c>
      <c r="Y726" s="11"/>
    </row>
    <row r="727" spans="1:25">
      <c r="A727" s="10" t="s">
        <v>3745</v>
      </c>
      <c r="B727" s="11"/>
      <c r="C727" s="10" t="s">
        <v>116</v>
      </c>
      <c r="D727" s="10" t="s">
        <v>1299</v>
      </c>
      <c r="E727" s="10" t="s">
        <v>52</v>
      </c>
      <c r="F727" s="10" t="s">
        <v>1300</v>
      </c>
      <c r="G727" s="10" t="s">
        <v>1391</v>
      </c>
      <c r="H727" s="10" t="s">
        <v>1335</v>
      </c>
      <c r="I727" s="10" t="s">
        <v>3746</v>
      </c>
      <c r="J727" s="10" t="s">
        <v>55</v>
      </c>
      <c r="K727" s="10" t="s">
        <v>3747</v>
      </c>
      <c r="L727" s="10" t="s">
        <v>3748</v>
      </c>
      <c r="M727" s="10">
        <v>-5.8303148269999996</v>
      </c>
      <c r="N727" s="10">
        <v>-35.237775739999996</v>
      </c>
      <c r="O727" s="10" t="s">
        <v>115</v>
      </c>
      <c r="P727" s="10" t="s">
        <v>1241</v>
      </c>
      <c r="Q727" s="10">
        <v>-20.04</v>
      </c>
      <c r="R727" s="10">
        <v>133.65</v>
      </c>
      <c r="S727" s="10" t="s">
        <v>1305</v>
      </c>
      <c r="T727" s="10" t="s">
        <v>1243</v>
      </c>
      <c r="U727" s="14">
        <v>45810</v>
      </c>
      <c r="V727" s="11"/>
      <c r="W727" s="11"/>
      <c r="X727" s="11" t="s">
        <v>1306</v>
      </c>
      <c r="Y727" s="11"/>
    </row>
    <row r="728" spans="1:25">
      <c r="A728" s="10" t="s">
        <v>3749</v>
      </c>
      <c r="B728" s="11"/>
      <c r="C728" s="10" t="s">
        <v>116</v>
      </c>
      <c r="D728" s="10" t="s">
        <v>1299</v>
      </c>
      <c r="E728" s="10" t="s">
        <v>52</v>
      </c>
      <c r="F728" s="10" t="s">
        <v>1300</v>
      </c>
      <c r="G728" s="10" t="s">
        <v>1391</v>
      </c>
      <c r="H728" s="10" t="s">
        <v>2794</v>
      </c>
      <c r="I728" s="10" t="s">
        <v>3750</v>
      </c>
      <c r="J728" s="10" t="s">
        <v>55</v>
      </c>
      <c r="K728" s="10" t="s">
        <v>3747</v>
      </c>
      <c r="L728" s="10" t="s">
        <v>3751</v>
      </c>
      <c r="M728" s="10">
        <v>-5.8273903249999996</v>
      </c>
      <c r="N728" s="10">
        <v>-35.235648750000003</v>
      </c>
      <c r="O728" s="10" t="s">
        <v>115</v>
      </c>
      <c r="P728" s="10" t="s">
        <v>1241</v>
      </c>
      <c r="Q728" s="10">
        <v>-18.61</v>
      </c>
      <c r="R728" s="10">
        <v>133.65</v>
      </c>
      <c r="S728" s="10" t="s">
        <v>1305</v>
      </c>
      <c r="T728" s="10" t="s">
        <v>1243</v>
      </c>
      <c r="U728" s="14">
        <v>45810</v>
      </c>
      <c r="V728" s="11"/>
      <c r="W728" s="11"/>
      <c r="X728" s="11" t="s">
        <v>1306</v>
      </c>
      <c r="Y728" s="11"/>
    </row>
    <row r="729" spans="1:25">
      <c r="A729" s="10" t="s">
        <v>3752</v>
      </c>
      <c r="B729" s="11"/>
      <c r="C729" s="10" t="s">
        <v>116</v>
      </c>
      <c r="D729" s="10" t="s">
        <v>1299</v>
      </c>
      <c r="E729" s="10" t="s">
        <v>52</v>
      </c>
      <c r="F729" s="10" t="s">
        <v>1300</v>
      </c>
      <c r="G729" s="10" t="s">
        <v>1391</v>
      </c>
      <c r="H729" s="10" t="s">
        <v>1455</v>
      </c>
      <c r="I729" s="10" t="s">
        <v>3753</v>
      </c>
      <c r="J729" s="10" t="s">
        <v>55</v>
      </c>
      <c r="K729" s="10" t="s">
        <v>3747</v>
      </c>
      <c r="L729" s="10" t="s">
        <v>3754</v>
      </c>
      <c r="M729" s="10">
        <v>-5.8275744410000003</v>
      </c>
      <c r="N729" s="10">
        <v>-35.236733700000002</v>
      </c>
      <c r="O729" s="10" t="s">
        <v>115</v>
      </c>
      <c r="P729" s="10" t="s">
        <v>1241</v>
      </c>
      <c r="Q729" s="10">
        <v>-18.88</v>
      </c>
      <c r="R729" s="10">
        <v>133.65</v>
      </c>
      <c r="S729" s="10" t="s">
        <v>1305</v>
      </c>
      <c r="T729" s="10" t="s">
        <v>1243</v>
      </c>
      <c r="U729" s="14">
        <v>45810</v>
      </c>
      <c r="V729" s="11"/>
      <c r="W729" s="11"/>
      <c r="X729" s="11" t="s">
        <v>1306</v>
      </c>
      <c r="Y729" s="11"/>
    </row>
    <row r="730" spans="1:25">
      <c r="A730" s="10" t="s">
        <v>3755</v>
      </c>
      <c r="B730" s="11"/>
      <c r="C730" s="10" t="s">
        <v>116</v>
      </c>
      <c r="D730" s="10" t="s">
        <v>1299</v>
      </c>
      <c r="E730" s="10" t="s">
        <v>52</v>
      </c>
      <c r="F730" s="10" t="s">
        <v>1300</v>
      </c>
      <c r="G730" s="10" t="s">
        <v>1391</v>
      </c>
      <c r="H730" s="10" t="s">
        <v>1455</v>
      </c>
      <c r="I730" s="10" t="s">
        <v>3756</v>
      </c>
      <c r="J730" s="10" t="s">
        <v>55</v>
      </c>
      <c r="K730" s="10" t="s">
        <v>3747</v>
      </c>
      <c r="L730" s="10" t="s">
        <v>3757</v>
      </c>
      <c r="M730" s="10">
        <v>-5.8278252650000004</v>
      </c>
      <c r="N730" s="10">
        <v>-35.236319299999998</v>
      </c>
      <c r="O730" s="10" t="s">
        <v>115</v>
      </c>
      <c r="P730" s="10" t="s">
        <v>1241</v>
      </c>
      <c r="Q730" s="10">
        <v>-18.739999999999998</v>
      </c>
      <c r="R730" s="10">
        <v>133.65</v>
      </c>
      <c r="S730" s="10" t="s">
        <v>1305</v>
      </c>
      <c r="T730" s="10" t="s">
        <v>1243</v>
      </c>
      <c r="U730" s="14">
        <v>45810</v>
      </c>
      <c r="V730" s="11"/>
      <c r="W730" s="11"/>
      <c r="X730" s="11" t="s">
        <v>1306</v>
      </c>
      <c r="Y730" s="11"/>
    </row>
    <row r="731" spans="1:25">
      <c r="A731" s="10" t="s">
        <v>3758</v>
      </c>
      <c r="B731" s="11"/>
      <c r="C731" s="10" t="s">
        <v>116</v>
      </c>
      <c r="D731" s="10" t="s">
        <v>1299</v>
      </c>
      <c r="E731" s="10" t="s">
        <v>52</v>
      </c>
      <c r="F731" s="10" t="s">
        <v>1300</v>
      </c>
      <c r="G731" s="10" t="s">
        <v>1236</v>
      </c>
      <c r="H731" s="10" t="s">
        <v>1343</v>
      </c>
      <c r="I731" s="10" t="s">
        <v>3759</v>
      </c>
      <c r="J731" s="10" t="s">
        <v>55</v>
      </c>
      <c r="K731" s="10" t="s">
        <v>3747</v>
      </c>
      <c r="L731" s="10" t="s">
        <v>3760</v>
      </c>
      <c r="M731" s="10">
        <v>-5.8271395000000004</v>
      </c>
      <c r="N731" s="10">
        <v>-35.233379599999999</v>
      </c>
      <c r="O731" s="10" t="s">
        <v>115</v>
      </c>
      <c r="P731" s="10" t="s">
        <v>1241</v>
      </c>
      <c r="Q731" s="10">
        <v>-18.75</v>
      </c>
      <c r="R731" s="10">
        <v>133.65</v>
      </c>
      <c r="S731" s="10" t="s">
        <v>1305</v>
      </c>
      <c r="T731" s="10" t="s">
        <v>1243</v>
      </c>
      <c r="U731" s="14">
        <v>45811</v>
      </c>
      <c r="V731" s="11"/>
      <c r="W731" s="11"/>
      <c r="X731" s="11" t="s">
        <v>1306</v>
      </c>
      <c r="Y731" s="11"/>
    </row>
    <row r="732" spans="1:25">
      <c r="A732" s="10" t="s">
        <v>3761</v>
      </c>
      <c r="B732" s="11"/>
      <c r="C732" s="10" t="s">
        <v>116</v>
      </c>
      <c r="D732" s="10" t="s">
        <v>1299</v>
      </c>
      <c r="E732" s="10" t="s">
        <v>52</v>
      </c>
      <c r="F732" s="10" t="s">
        <v>1300</v>
      </c>
      <c r="G732" s="10" t="s">
        <v>1236</v>
      </c>
      <c r="H732" s="10" t="s">
        <v>1339</v>
      </c>
      <c r="I732" s="10" t="s">
        <v>3762</v>
      </c>
      <c r="J732" s="10" t="s">
        <v>55</v>
      </c>
      <c r="K732" s="10" t="s">
        <v>3747</v>
      </c>
      <c r="L732" s="10" t="s">
        <v>3763</v>
      </c>
      <c r="M732" s="10">
        <v>-5.8283402500000001</v>
      </c>
      <c r="N732" s="10">
        <v>-35.234009919999998</v>
      </c>
      <c r="O732" s="10" t="s">
        <v>115</v>
      </c>
      <c r="P732" s="10" t="s">
        <v>1241</v>
      </c>
      <c r="Q732" s="10">
        <v>-18.649999999999999</v>
      </c>
      <c r="R732" s="10">
        <v>133.65</v>
      </c>
      <c r="S732" s="10" t="s">
        <v>1305</v>
      </c>
      <c r="T732" s="10" t="s">
        <v>1243</v>
      </c>
      <c r="U732" s="14">
        <v>45811</v>
      </c>
      <c r="V732" s="11"/>
      <c r="W732" s="11"/>
      <c r="X732" s="11" t="s">
        <v>1306</v>
      </c>
      <c r="Y732" s="11"/>
    </row>
    <row r="733" spans="1:25">
      <c r="A733" s="10" t="s">
        <v>3764</v>
      </c>
      <c r="B733" s="11"/>
      <c r="C733" s="10" t="s">
        <v>116</v>
      </c>
      <c r="D733" s="10" t="s">
        <v>1299</v>
      </c>
      <c r="E733" s="10" t="s">
        <v>52</v>
      </c>
      <c r="F733" s="10" t="s">
        <v>1300</v>
      </c>
      <c r="G733" s="10" t="s">
        <v>1236</v>
      </c>
      <c r="H733" s="10" t="s">
        <v>1339</v>
      </c>
      <c r="I733" s="10" t="s">
        <v>3765</v>
      </c>
      <c r="J733" s="10" t="s">
        <v>55</v>
      </c>
      <c r="K733" s="10" t="s">
        <v>3747</v>
      </c>
      <c r="L733" s="10" t="s">
        <v>3766</v>
      </c>
      <c r="M733" s="10">
        <v>-5.8272515709999997</v>
      </c>
      <c r="N733" s="10">
        <v>-35.232124329999998</v>
      </c>
      <c r="O733" s="10" t="s">
        <v>115</v>
      </c>
      <c r="P733" s="10" t="s">
        <v>1241</v>
      </c>
      <c r="Q733" s="10">
        <v>-18.66</v>
      </c>
      <c r="R733" s="10">
        <v>133.65</v>
      </c>
      <c r="S733" s="10" t="s">
        <v>1305</v>
      </c>
      <c r="T733" s="10" t="s">
        <v>1243</v>
      </c>
      <c r="U733" s="14">
        <v>45811</v>
      </c>
      <c r="V733" s="11"/>
      <c r="W733" s="11"/>
      <c r="X733" s="11" t="s">
        <v>1306</v>
      </c>
      <c r="Y733" s="11"/>
    </row>
    <row r="734" spans="1:25">
      <c r="A734" s="10" t="s">
        <v>3767</v>
      </c>
      <c r="B734" s="11"/>
      <c r="C734" s="10" t="s">
        <v>116</v>
      </c>
      <c r="D734" s="10" t="s">
        <v>1299</v>
      </c>
      <c r="E734" s="10" t="s">
        <v>52</v>
      </c>
      <c r="F734" s="10" t="s">
        <v>1300</v>
      </c>
      <c r="G734" s="10" t="s">
        <v>1236</v>
      </c>
      <c r="H734" s="10" t="s">
        <v>1335</v>
      </c>
      <c r="I734" s="10" t="s">
        <v>3768</v>
      </c>
      <c r="J734" s="10" t="s">
        <v>55</v>
      </c>
      <c r="K734" s="10" t="s">
        <v>3747</v>
      </c>
      <c r="L734" s="10" t="s">
        <v>3769</v>
      </c>
      <c r="M734" s="10">
        <v>-5.8257012499999998</v>
      </c>
      <c r="N734" s="10">
        <v>-35.237663089999998</v>
      </c>
      <c r="O734" s="10" t="s">
        <v>115</v>
      </c>
      <c r="P734" s="10" t="s">
        <v>1241</v>
      </c>
      <c r="Q734" s="10">
        <v>-18.989999999999998</v>
      </c>
      <c r="R734" s="10">
        <v>133.65</v>
      </c>
      <c r="S734" s="10" t="s">
        <v>1305</v>
      </c>
      <c r="T734" s="10" t="s">
        <v>1243</v>
      </c>
      <c r="U734" s="14">
        <v>45811</v>
      </c>
      <c r="V734" s="11"/>
      <c r="W734" s="11"/>
      <c r="X734" s="11" t="s">
        <v>1306</v>
      </c>
      <c r="Y734" s="11"/>
    </row>
    <row r="735" spans="1:25">
      <c r="A735" s="10" t="s">
        <v>3770</v>
      </c>
      <c r="B735" s="11"/>
      <c r="C735" s="10" t="s">
        <v>116</v>
      </c>
      <c r="D735" s="10" t="s">
        <v>1299</v>
      </c>
      <c r="E735" s="10" t="s">
        <v>52</v>
      </c>
      <c r="F735" s="10" t="s">
        <v>1300</v>
      </c>
      <c r="G735" s="10" t="s">
        <v>1236</v>
      </c>
      <c r="H735" s="10" t="s">
        <v>1335</v>
      </c>
      <c r="I735" s="10" t="s">
        <v>3771</v>
      </c>
      <c r="J735" s="10" t="s">
        <v>55</v>
      </c>
      <c r="K735" s="10" t="s">
        <v>3747</v>
      </c>
      <c r="L735" s="10" t="s">
        <v>3772</v>
      </c>
      <c r="M735" s="10">
        <v>-5.8269153500000002</v>
      </c>
      <c r="N735" s="10">
        <v>-35.236480239999999</v>
      </c>
      <c r="O735" s="10" t="s">
        <v>115</v>
      </c>
      <c r="P735" s="10" t="s">
        <v>1241</v>
      </c>
      <c r="Q735" s="10">
        <v>-18.399999999999999</v>
      </c>
      <c r="R735" s="10">
        <v>133.65</v>
      </c>
      <c r="S735" s="10" t="s">
        <v>1305</v>
      </c>
      <c r="T735" s="10" t="s">
        <v>1243</v>
      </c>
      <c r="U735" s="14">
        <v>45811</v>
      </c>
      <c r="V735" s="11"/>
      <c r="W735" s="11"/>
      <c r="X735" s="11" t="s">
        <v>1306</v>
      </c>
      <c r="Y735" s="11"/>
    </row>
    <row r="736" spans="1:25">
      <c r="A736" s="10" t="s">
        <v>3773</v>
      </c>
      <c r="B736" s="11"/>
      <c r="C736" s="10" t="s">
        <v>116</v>
      </c>
      <c r="D736" s="10" t="s">
        <v>1299</v>
      </c>
      <c r="E736" s="10" t="s">
        <v>52</v>
      </c>
      <c r="F736" s="10" t="s">
        <v>1300</v>
      </c>
      <c r="G736" s="10" t="s">
        <v>1236</v>
      </c>
      <c r="H736" s="10" t="s">
        <v>1331</v>
      </c>
      <c r="I736" s="10" t="s">
        <v>3774</v>
      </c>
      <c r="J736" s="10" t="s">
        <v>55</v>
      </c>
      <c r="K736" s="10" t="s">
        <v>3747</v>
      </c>
      <c r="L736" s="10" t="s">
        <v>3775</v>
      </c>
      <c r="M736" s="10">
        <v>-5.825874701</v>
      </c>
      <c r="N736" s="10">
        <v>-35.237115899999999</v>
      </c>
      <c r="O736" s="10" t="s">
        <v>115</v>
      </c>
      <c r="P736" s="10" t="s">
        <v>1241</v>
      </c>
      <c r="Q736" s="10">
        <v>-19.21</v>
      </c>
      <c r="R736" s="10">
        <v>133.65</v>
      </c>
      <c r="S736" s="10" t="s">
        <v>1305</v>
      </c>
      <c r="T736" s="10" t="s">
        <v>1243</v>
      </c>
      <c r="U736" s="14">
        <v>45812</v>
      </c>
      <c r="V736" s="11"/>
      <c r="W736" s="11"/>
      <c r="X736" s="11" t="s">
        <v>1306</v>
      </c>
      <c r="Y736" s="11"/>
    </row>
    <row r="737" spans="1:25">
      <c r="A737" s="10" t="s">
        <v>3776</v>
      </c>
      <c r="B737" s="11"/>
      <c r="C737" s="10" t="s">
        <v>116</v>
      </c>
      <c r="D737" s="10" t="s">
        <v>1299</v>
      </c>
      <c r="E737" s="10" t="s">
        <v>52</v>
      </c>
      <c r="F737" s="10" t="s">
        <v>1300</v>
      </c>
      <c r="G737" s="10" t="s">
        <v>1236</v>
      </c>
      <c r="H737" s="10" t="s">
        <v>1413</v>
      </c>
      <c r="I737" s="10" t="s">
        <v>3777</v>
      </c>
      <c r="J737" s="10" t="s">
        <v>55</v>
      </c>
      <c r="K737" s="10" t="s">
        <v>3747</v>
      </c>
      <c r="L737" s="10" t="s">
        <v>3778</v>
      </c>
      <c r="M737" s="10">
        <v>-5.8247193020000001</v>
      </c>
      <c r="N737" s="10">
        <v>-35.237295619999998</v>
      </c>
      <c r="O737" s="10" t="s">
        <v>115</v>
      </c>
      <c r="P737" s="10" t="s">
        <v>1241</v>
      </c>
      <c r="Q737" s="10">
        <v>-19.75</v>
      </c>
      <c r="R737" s="10">
        <v>133.65</v>
      </c>
      <c r="S737" s="10" t="s">
        <v>1305</v>
      </c>
      <c r="T737" s="10" t="s">
        <v>1243</v>
      </c>
      <c r="U737" s="14">
        <v>45812</v>
      </c>
      <c r="V737" s="11"/>
      <c r="W737" s="11"/>
      <c r="X737" s="11" t="s">
        <v>1306</v>
      </c>
      <c r="Y737" s="11"/>
    </row>
    <row r="738" spans="1:25">
      <c r="A738" s="10" t="s">
        <v>3779</v>
      </c>
      <c r="B738" s="11"/>
      <c r="C738" s="10" t="s">
        <v>116</v>
      </c>
      <c r="D738" s="10" t="s">
        <v>1299</v>
      </c>
      <c r="E738" s="10" t="s">
        <v>52</v>
      </c>
      <c r="F738" s="10" t="s">
        <v>1300</v>
      </c>
      <c r="G738" s="10" t="s">
        <v>1236</v>
      </c>
      <c r="H738" s="10" t="s">
        <v>1455</v>
      </c>
      <c r="I738" s="10" t="s">
        <v>3780</v>
      </c>
      <c r="J738" s="10" t="s">
        <v>55</v>
      </c>
      <c r="K738" s="10" t="s">
        <v>3747</v>
      </c>
      <c r="L738" s="10" t="s">
        <v>3781</v>
      </c>
      <c r="M738" s="10">
        <v>-5.8252663160000004</v>
      </c>
      <c r="N738" s="10">
        <v>-35.233245490000002</v>
      </c>
      <c r="O738" s="10" t="s">
        <v>115</v>
      </c>
      <c r="P738" s="10" t="s">
        <v>1241</v>
      </c>
      <c r="Q738" s="10">
        <v>-18.829999999999998</v>
      </c>
      <c r="R738" s="10">
        <v>133.65</v>
      </c>
      <c r="S738" s="10" t="s">
        <v>1305</v>
      </c>
      <c r="T738" s="10" t="s">
        <v>1243</v>
      </c>
      <c r="U738" s="14">
        <v>45813</v>
      </c>
      <c r="V738" s="11"/>
      <c r="W738" s="11"/>
      <c r="X738" s="11" t="s">
        <v>1306</v>
      </c>
      <c r="Y738" s="11"/>
    </row>
    <row r="739" spans="1:25">
      <c r="A739" s="10" t="s">
        <v>3782</v>
      </c>
      <c r="B739" s="11"/>
      <c r="C739" s="10" t="s">
        <v>116</v>
      </c>
      <c r="D739" s="10" t="s">
        <v>1299</v>
      </c>
      <c r="E739" s="10" t="s">
        <v>52</v>
      </c>
      <c r="F739" s="10" t="s">
        <v>1300</v>
      </c>
      <c r="G739" s="10" t="s">
        <v>1236</v>
      </c>
      <c r="H739" s="10" t="s">
        <v>1355</v>
      </c>
      <c r="I739" s="10" t="s">
        <v>3783</v>
      </c>
      <c r="J739" s="10" t="s">
        <v>55</v>
      </c>
      <c r="K739" s="10" t="s">
        <v>3747</v>
      </c>
      <c r="L739" s="10" t="s">
        <v>3784</v>
      </c>
      <c r="M739" s="10">
        <v>-5.8237933809999998</v>
      </c>
      <c r="N739" s="10">
        <v>-35.236265660000001</v>
      </c>
      <c r="O739" s="10" t="s">
        <v>115</v>
      </c>
      <c r="P739" s="10" t="s">
        <v>1241</v>
      </c>
      <c r="Q739" s="10">
        <v>-18.010000000000002</v>
      </c>
      <c r="R739" s="10">
        <v>133.65</v>
      </c>
      <c r="S739" s="10"/>
      <c r="T739" s="10" t="s">
        <v>1243</v>
      </c>
      <c r="U739" s="14">
        <v>45813</v>
      </c>
      <c r="V739" s="11"/>
      <c r="W739" s="11"/>
      <c r="X739" s="11"/>
      <c r="Y739" s="11"/>
    </row>
    <row r="740" spans="1:25">
      <c r="A740" s="10" t="s">
        <v>3785</v>
      </c>
      <c r="B740" s="11"/>
      <c r="C740" s="10" t="s">
        <v>116</v>
      </c>
      <c r="D740" s="10" t="s">
        <v>1299</v>
      </c>
      <c r="E740" s="10" t="s">
        <v>52</v>
      </c>
      <c r="F740" s="10" t="s">
        <v>1300</v>
      </c>
      <c r="G740" s="10" t="s">
        <v>1312</v>
      </c>
      <c r="H740" s="10" t="s">
        <v>1301</v>
      </c>
      <c r="I740" s="10" t="s">
        <v>3786</v>
      </c>
      <c r="J740" s="10" t="s">
        <v>55</v>
      </c>
      <c r="K740" s="10" t="s">
        <v>3747</v>
      </c>
      <c r="L740" s="10" t="s">
        <v>3787</v>
      </c>
      <c r="M740" s="10">
        <v>-5.8207380940000002</v>
      </c>
      <c r="N740" s="10">
        <v>-35.23519143</v>
      </c>
      <c r="O740" s="10" t="s">
        <v>115</v>
      </c>
      <c r="P740" s="10" t="s">
        <v>1241</v>
      </c>
      <c r="Q740" s="10">
        <v>-18.84</v>
      </c>
      <c r="R740" s="10">
        <v>133.65</v>
      </c>
      <c r="S740" s="10"/>
      <c r="T740" s="10" t="s">
        <v>1243</v>
      </c>
      <c r="U740" s="14">
        <v>45813</v>
      </c>
      <c r="V740" s="11"/>
      <c r="W740" s="11"/>
      <c r="X740" s="11"/>
      <c r="Y740" s="11"/>
    </row>
    <row r="741" spans="1:25">
      <c r="A741" s="10" t="s">
        <v>3788</v>
      </c>
      <c r="B741" s="11"/>
      <c r="C741" s="10" t="s">
        <v>116</v>
      </c>
      <c r="D741" s="10" t="s">
        <v>1299</v>
      </c>
      <c r="E741" s="10" t="s">
        <v>52</v>
      </c>
      <c r="F741" s="10" t="s">
        <v>1300</v>
      </c>
      <c r="G741" s="10" t="s">
        <v>1312</v>
      </c>
      <c r="H741" s="10" t="s">
        <v>1301</v>
      </c>
      <c r="I741" s="10" t="s">
        <v>3789</v>
      </c>
      <c r="J741" s="10" t="s">
        <v>55</v>
      </c>
      <c r="K741" s="10" t="s">
        <v>3747</v>
      </c>
      <c r="L741" s="10" t="s">
        <v>3790</v>
      </c>
      <c r="M741" s="10">
        <v>-5.8215359390000003</v>
      </c>
      <c r="N741" s="10">
        <v>-35.234940649999999</v>
      </c>
      <c r="O741" s="10" t="s">
        <v>115</v>
      </c>
      <c r="P741" s="10" t="s">
        <v>1241</v>
      </c>
      <c r="Q741" s="10">
        <v>-18.62</v>
      </c>
      <c r="R741" s="10">
        <v>133.65</v>
      </c>
      <c r="S741" s="10" t="s">
        <v>1305</v>
      </c>
      <c r="T741" s="10" t="s">
        <v>1243</v>
      </c>
      <c r="U741" s="14">
        <v>45813</v>
      </c>
      <c r="V741" s="11"/>
      <c r="W741" s="11"/>
      <c r="X741" s="11" t="s">
        <v>1306</v>
      </c>
      <c r="Y741" s="11"/>
    </row>
    <row r="742" spans="1:25">
      <c r="A742" s="10" t="s">
        <v>3791</v>
      </c>
      <c r="B742" s="11"/>
      <c r="C742" s="10" t="s">
        <v>116</v>
      </c>
      <c r="D742" s="10" t="s">
        <v>1299</v>
      </c>
      <c r="E742" s="10" t="s">
        <v>52</v>
      </c>
      <c r="F742" s="10" t="s">
        <v>1300</v>
      </c>
      <c r="G742" s="10" t="s">
        <v>1312</v>
      </c>
      <c r="H742" s="10" t="s">
        <v>1335</v>
      </c>
      <c r="I742" s="10" t="s">
        <v>3792</v>
      </c>
      <c r="J742" s="10" t="s">
        <v>55</v>
      </c>
      <c r="K742" s="10" t="s">
        <v>3793</v>
      </c>
      <c r="L742" s="10" t="s">
        <v>3794</v>
      </c>
      <c r="M742" s="10">
        <v>-5.8291914570000003</v>
      </c>
      <c r="N742" s="10">
        <v>-35.240146809999999</v>
      </c>
      <c r="O742" s="10" t="s">
        <v>115</v>
      </c>
      <c r="P742" s="10" t="s">
        <v>1241</v>
      </c>
      <c r="Q742" s="10">
        <v>-18.53</v>
      </c>
      <c r="R742" s="10">
        <v>133.65</v>
      </c>
      <c r="S742" s="10" t="s">
        <v>1305</v>
      </c>
      <c r="T742" s="10" t="s">
        <v>1243</v>
      </c>
      <c r="U742" s="14">
        <v>45813</v>
      </c>
      <c r="V742" s="11"/>
      <c r="W742" s="11"/>
      <c r="X742" s="11" t="s">
        <v>1306</v>
      </c>
      <c r="Y742" s="11"/>
    </row>
    <row r="743" spans="1:25">
      <c r="A743" s="10" t="s">
        <v>3795</v>
      </c>
      <c r="B743" s="11"/>
      <c r="C743" s="10" t="s">
        <v>116</v>
      </c>
      <c r="D743" s="10" t="s">
        <v>1299</v>
      </c>
      <c r="E743" s="10" t="s">
        <v>52</v>
      </c>
      <c r="F743" s="10" t="s">
        <v>1300</v>
      </c>
      <c r="G743" s="10" t="s">
        <v>1312</v>
      </c>
      <c r="H743" s="10" t="s">
        <v>1321</v>
      </c>
      <c r="I743" s="10" t="s">
        <v>3796</v>
      </c>
      <c r="J743" s="10" t="s">
        <v>55</v>
      </c>
      <c r="K743" s="10" t="s">
        <v>3797</v>
      </c>
      <c r="L743" s="10" t="s">
        <v>3798</v>
      </c>
      <c r="M743" s="10">
        <v>-5.8267472529999997</v>
      </c>
      <c r="N743" s="10">
        <v>-35.240712760000001</v>
      </c>
      <c r="O743" s="10" t="s">
        <v>115</v>
      </c>
      <c r="P743" s="10" t="s">
        <v>1241</v>
      </c>
      <c r="Q743" s="10">
        <v>-18.91</v>
      </c>
      <c r="R743" s="10">
        <v>133.65</v>
      </c>
      <c r="S743" s="10" t="s">
        <v>1305</v>
      </c>
      <c r="T743" s="10" t="s">
        <v>1243</v>
      </c>
      <c r="U743" s="14">
        <v>45813</v>
      </c>
      <c r="V743" s="11"/>
      <c r="W743" s="11"/>
      <c r="X743" s="11" t="s">
        <v>1306</v>
      </c>
      <c r="Y743" s="11"/>
    </row>
    <row r="744" spans="1:25">
      <c r="A744" s="10" t="s">
        <v>3799</v>
      </c>
      <c r="B744" s="11"/>
      <c r="C744" s="10" t="s">
        <v>116</v>
      </c>
      <c r="D744" s="10" t="s">
        <v>1299</v>
      </c>
      <c r="E744" s="10" t="s">
        <v>52</v>
      </c>
      <c r="F744" s="10" t="s">
        <v>1300</v>
      </c>
      <c r="G744" s="10" t="s">
        <v>1312</v>
      </c>
      <c r="H744" s="10" t="s">
        <v>2794</v>
      </c>
      <c r="I744" s="10" t="s">
        <v>3800</v>
      </c>
      <c r="J744" s="10" t="s">
        <v>55</v>
      </c>
      <c r="K744" s="10" t="s">
        <v>3797</v>
      </c>
      <c r="L744" s="10" t="s">
        <v>3801</v>
      </c>
      <c r="M744" s="10">
        <v>-5.8259600880000004</v>
      </c>
      <c r="N744" s="10">
        <v>-35.241933170000003</v>
      </c>
      <c r="O744" s="10" t="s">
        <v>115</v>
      </c>
      <c r="P744" s="10" t="s">
        <v>1241</v>
      </c>
      <c r="Q744" s="10">
        <v>-18.89</v>
      </c>
      <c r="R744" s="10">
        <v>133.65</v>
      </c>
      <c r="S744" s="10" t="s">
        <v>1305</v>
      </c>
      <c r="T744" s="10" t="s">
        <v>1243</v>
      </c>
      <c r="U744" s="14">
        <v>45813</v>
      </c>
      <c r="V744" s="11"/>
      <c r="W744" s="11"/>
      <c r="X744" s="11" t="s">
        <v>1306</v>
      </c>
      <c r="Y744" s="11"/>
    </row>
    <row r="745" spans="1:25">
      <c r="A745" s="10" t="s">
        <v>3802</v>
      </c>
      <c r="B745" s="11"/>
      <c r="C745" s="10" t="s">
        <v>116</v>
      </c>
      <c r="D745" s="10" t="s">
        <v>1299</v>
      </c>
      <c r="E745" s="10" t="s">
        <v>52</v>
      </c>
      <c r="F745" s="10" t="s">
        <v>1300</v>
      </c>
      <c r="G745" s="10" t="s">
        <v>1312</v>
      </c>
      <c r="H745" s="10" t="s">
        <v>1309</v>
      </c>
      <c r="I745" s="10" t="s">
        <v>3803</v>
      </c>
      <c r="J745" s="10" t="s">
        <v>55</v>
      </c>
      <c r="K745" s="10" t="s">
        <v>3797</v>
      </c>
      <c r="L745" s="10" t="s">
        <v>3804</v>
      </c>
      <c r="M745" s="10">
        <v>-5.8247459859999999</v>
      </c>
      <c r="N745" s="10">
        <v>-35.238199530000003</v>
      </c>
      <c r="O745" s="10" t="s">
        <v>115</v>
      </c>
      <c r="P745" s="10" t="s">
        <v>1241</v>
      </c>
      <c r="Q745" s="10">
        <v>-18.97</v>
      </c>
      <c r="R745" s="10">
        <v>133.65</v>
      </c>
      <c r="S745" s="10" t="s">
        <v>1305</v>
      </c>
      <c r="T745" s="10" t="s">
        <v>1243</v>
      </c>
      <c r="U745" s="14">
        <v>45813</v>
      </c>
      <c r="V745" s="11"/>
      <c r="W745" s="11"/>
      <c r="X745" s="11" t="s">
        <v>1306</v>
      </c>
      <c r="Y745" s="11"/>
    </row>
    <row r="746" spans="1:25">
      <c r="A746" s="10" t="s">
        <v>3805</v>
      </c>
      <c r="B746" s="11"/>
      <c r="C746" s="10" t="s">
        <v>116</v>
      </c>
      <c r="D746" s="10" t="s">
        <v>1299</v>
      </c>
      <c r="E746" s="10" t="s">
        <v>52</v>
      </c>
      <c r="F746" s="10" t="s">
        <v>1300</v>
      </c>
      <c r="G746" s="10" t="s">
        <v>1312</v>
      </c>
      <c r="H746" s="10" t="s">
        <v>1309</v>
      </c>
      <c r="I746" s="10" t="s">
        <v>3806</v>
      </c>
      <c r="J746" s="10" t="s">
        <v>55</v>
      </c>
      <c r="K746" s="10" t="s">
        <v>3797</v>
      </c>
      <c r="L746" s="10" t="s">
        <v>3807</v>
      </c>
      <c r="M746" s="10">
        <v>-5.8248660619999999</v>
      </c>
      <c r="N746" s="10">
        <v>-35.237848159999999</v>
      </c>
      <c r="O746" s="10" t="s">
        <v>115</v>
      </c>
      <c r="P746" s="10" t="s">
        <v>1241</v>
      </c>
      <c r="Q746" s="10">
        <v>-18.63</v>
      </c>
      <c r="R746" s="10">
        <v>133.65</v>
      </c>
      <c r="S746" s="10" t="s">
        <v>1305</v>
      </c>
      <c r="T746" s="10" t="s">
        <v>1243</v>
      </c>
      <c r="U746" s="14">
        <v>45813</v>
      </c>
      <c r="V746" s="11"/>
      <c r="W746" s="11"/>
      <c r="X746" s="11" t="s">
        <v>1306</v>
      </c>
      <c r="Y746" s="11"/>
    </row>
    <row r="747" spans="1:25">
      <c r="A747" s="10" t="s">
        <v>3808</v>
      </c>
      <c r="B747" s="11"/>
      <c r="C747" s="10" t="s">
        <v>116</v>
      </c>
      <c r="D747" s="10" t="s">
        <v>1299</v>
      </c>
      <c r="E747" s="10" t="s">
        <v>52</v>
      </c>
      <c r="F747" s="10" t="s">
        <v>1300</v>
      </c>
      <c r="G747" s="10" t="s">
        <v>1308</v>
      </c>
      <c r="H747" s="10" t="s">
        <v>1301</v>
      </c>
      <c r="I747" s="10" t="s">
        <v>3809</v>
      </c>
      <c r="J747" s="10" t="s">
        <v>55</v>
      </c>
      <c r="K747" s="10" t="s">
        <v>3810</v>
      </c>
      <c r="L747" s="10" t="s">
        <v>3811</v>
      </c>
      <c r="M747" s="10">
        <v>-5.8215439440000001</v>
      </c>
      <c r="N747" s="10">
        <v>-35.245866630000002</v>
      </c>
      <c r="O747" s="10" t="s">
        <v>115</v>
      </c>
      <c r="P747" s="10" t="s">
        <v>1241</v>
      </c>
      <c r="Q747" s="10">
        <v>-20.74</v>
      </c>
      <c r="R747" s="10">
        <v>133.65</v>
      </c>
      <c r="S747" s="10" t="s">
        <v>1305</v>
      </c>
      <c r="T747" s="10" t="s">
        <v>1243</v>
      </c>
      <c r="U747" s="14">
        <v>45813</v>
      </c>
      <c r="V747" s="11"/>
      <c r="W747" s="11"/>
      <c r="X747" s="11" t="s">
        <v>1306</v>
      </c>
      <c r="Y747" s="11"/>
    </row>
    <row r="748" spans="1:25">
      <c r="A748" s="10" t="s">
        <v>3812</v>
      </c>
      <c r="B748" s="11"/>
      <c r="C748" s="10" t="s">
        <v>116</v>
      </c>
      <c r="D748" s="10" t="s">
        <v>1299</v>
      </c>
      <c r="E748" s="10" t="s">
        <v>52</v>
      </c>
      <c r="F748" s="10" t="s">
        <v>1300</v>
      </c>
      <c r="G748" s="10" t="s">
        <v>1308</v>
      </c>
      <c r="H748" s="10" t="s">
        <v>1343</v>
      </c>
      <c r="I748" s="10" t="s">
        <v>3813</v>
      </c>
      <c r="J748" s="10" t="s">
        <v>55</v>
      </c>
      <c r="K748" s="10" t="s">
        <v>3797</v>
      </c>
      <c r="L748" s="10" t="s">
        <v>3814</v>
      </c>
      <c r="M748" s="10">
        <v>-5.8231849929999999</v>
      </c>
      <c r="N748" s="10">
        <v>-35.239913459999997</v>
      </c>
      <c r="O748" s="10" t="s">
        <v>115</v>
      </c>
      <c r="P748" s="10" t="s">
        <v>1241</v>
      </c>
      <c r="Q748" s="10">
        <v>-17.96</v>
      </c>
      <c r="R748" s="10">
        <v>133.65</v>
      </c>
      <c r="S748" s="10" t="s">
        <v>1305</v>
      </c>
      <c r="T748" s="10" t="s">
        <v>1243</v>
      </c>
      <c r="U748" s="14">
        <v>45813</v>
      </c>
      <c r="V748" s="11"/>
      <c r="W748" s="11"/>
      <c r="X748" s="11" t="s">
        <v>1306</v>
      </c>
      <c r="Y748" s="11"/>
    </row>
    <row r="749" spans="1:25">
      <c r="A749" s="10" t="s">
        <v>3815</v>
      </c>
      <c r="B749" s="11"/>
      <c r="C749" s="10" t="s">
        <v>116</v>
      </c>
      <c r="D749" s="10" t="s">
        <v>1299</v>
      </c>
      <c r="E749" s="10" t="s">
        <v>52</v>
      </c>
      <c r="F749" s="10" t="s">
        <v>1300</v>
      </c>
      <c r="G749" s="10" t="s">
        <v>1308</v>
      </c>
      <c r="H749" s="10" t="s">
        <v>1377</v>
      </c>
      <c r="I749" s="10" t="s">
        <v>3816</v>
      </c>
      <c r="J749" s="10" t="s">
        <v>55</v>
      </c>
      <c r="K749" s="10" t="s">
        <v>3797</v>
      </c>
      <c r="L749" s="10" t="s">
        <v>3817</v>
      </c>
      <c r="M749" s="10">
        <v>-5.8240762269999999</v>
      </c>
      <c r="N749" s="10">
        <v>-35.238617959999999</v>
      </c>
      <c r="O749" s="10" t="s">
        <v>115</v>
      </c>
      <c r="P749" s="10" t="s">
        <v>1241</v>
      </c>
      <c r="Q749" s="10">
        <v>-18.100000000000001</v>
      </c>
      <c r="R749" s="10">
        <v>133.65</v>
      </c>
      <c r="S749" s="10" t="s">
        <v>1305</v>
      </c>
      <c r="T749" s="10" t="s">
        <v>1243</v>
      </c>
      <c r="U749" s="14">
        <v>45813</v>
      </c>
      <c r="V749" s="11"/>
      <c r="W749" s="11"/>
      <c r="X749" s="11" t="s">
        <v>1306</v>
      </c>
      <c r="Y749" s="11"/>
    </row>
    <row r="750" spans="1:25">
      <c r="A750" s="10" t="s">
        <v>3818</v>
      </c>
      <c r="B750" s="11"/>
      <c r="C750" s="10" t="s">
        <v>116</v>
      </c>
      <c r="D750" s="10" t="s">
        <v>1299</v>
      </c>
      <c r="E750" s="10" t="s">
        <v>52</v>
      </c>
      <c r="F750" s="10" t="s">
        <v>1300</v>
      </c>
      <c r="G750" s="10" t="s">
        <v>1308</v>
      </c>
      <c r="H750" s="10" t="s">
        <v>1377</v>
      </c>
      <c r="I750" s="10" t="s">
        <v>3819</v>
      </c>
      <c r="J750" s="10" t="s">
        <v>55</v>
      </c>
      <c r="K750" s="10" t="s">
        <v>3797</v>
      </c>
      <c r="L750" s="10" t="s">
        <v>3820</v>
      </c>
      <c r="M750" s="10">
        <v>-5.8244284510000002</v>
      </c>
      <c r="N750" s="10">
        <v>-35.237703320000001</v>
      </c>
      <c r="O750" s="10" t="s">
        <v>115</v>
      </c>
      <c r="P750" s="10" t="s">
        <v>1241</v>
      </c>
      <c r="Q750" s="10">
        <v>-18.46</v>
      </c>
      <c r="R750" s="10">
        <v>133.65</v>
      </c>
      <c r="S750" s="10" t="s">
        <v>1305</v>
      </c>
      <c r="T750" s="10" t="s">
        <v>1243</v>
      </c>
      <c r="U750" s="14">
        <v>45813</v>
      </c>
      <c r="V750" s="11"/>
      <c r="W750" s="11"/>
      <c r="X750" s="11" t="s">
        <v>1306</v>
      </c>
      <c r="Y750" s="11"/>
    </row>
    <row r="751" spans="1:25">
      <c r="A751" s="10" t="s">
        <v>3821</v>
      </c>
      <c r="B751" s="11"/>
      <c r="C751" s="10" t="s">
        <v>116</v>
      </c>
      <c r="D751" s="10" t="s">
        <v>1299</v>
      </c>
      <c r="E751" s="10" t="s">
        <v>52</v>
      </c>
      <c r="F751" s="10" t="s">
        <v>1300</v>
      </c>
      <c r="G751" s="10" t="s">
        <v>1308</v>
      </c>
      <c r="H751" s="10" t="s">
        <v>1335</v>
      </c>
      <c r="I751" s="10" t="s">
        <v>3822</v>
      </c>
      <c r="J751" s="10" t="s">
        <v>55</v>
      </c>
      <c r="K751" s="10" t="s">
        <v>3797</v>
      </c>
      <c r="L751" s="10" t="s">
        <v>3823</v>
      </c>
      <c r="M751" s="10">
        <v>-5.8230168850000004</v>
      </c>
      <c r="N751" s="10">
        <v>-35.240578650000003</v>
      </c>
      <c r="O751" s="10" t="s">
        <v>115</v>
      </c>
      <c r="P751" s="10" t="s">
        <v>1241</v>
      </c>
      <c r="Q751" s="10">
        <v>-18.760000000000002</v>
      </c>
      <c r="R751" s="10">
        <v>133.65</v>
      </c>
      <c r="S751" s="10" t="s">
        <v>1305</v>
      </c>
      <c r="T751" s="10" t="s">
        <v>1243</v>
      </c>
      <c r="U751" s="14">
        <v>45813</v>
      </c>
      <c r="V751" s="11"/>
      <c r="W751" s="11"/>
      <c r="X751" s="11" t="s">
        <v>1306</v>
      </c>
      <c r="Y751" s="11"/>
    </row>
    <row r="752" spans="1:25">
      <c r="A752" s="10" t="s">
        <v>3824</v>
      </c>
      <c r="B752" s="11"/>
      <c r="C752" s="10" t="s">
        <v>116</v>
      </c>
      <c r="D752" s="10" t="s">
        <v>1299</v>
      </c>
      <c r="E752" s="10" t="s">
        <v>52</v>
      </c>
      <c r="F752" s="10" t="s">
        <v>1300</v>
      </c>
      <c r="G752" s="10" t="s">
        <v>1308</v>
      </c>
      <c r="H752" s="10" t="s">
        <v>1413</v>
      </c>
      <c r="I752" s="10" t="s">
        <v>3825</v>
      </c>
      <c r="J752" s="10" t="s">
        <v>55</v>
      </c>
      <c r="K752" s="10" t="s">
        <v>3797</v>
      </c>
      <c r="L752" s="10" t="s">
        <v>3826</v>
      </c>
      <c r="M752" s="10">
        <v>-5.8239961759999996</v>
      </c>
      <c r="N752" s="10">
        <v>-35.241793690000002</v>
      </c>
      <c r="O752" s="10" t="s">
        <v>115</v>
      </c>
      <c r="P752" s="10" t="s">
        <v>1241</v>
      </c>
      <c r="Q752" s="10">
        <v>-18.07</v>
      </c>
      <c r="R752" s="10">
        <v>133.65</v>
      </c>
      <c r="S752" s="10" t="s">
        <v>1305</v>
      </c>
      <c r="T752" s="10" t="s">
        <v>1243</v>
      </c>
      <c r="U752" s="14">
        <v>45813</v>
      </c>
      <c r="V752" s="11"/>
      <c r="W752" s="11"/>
      <c r="X752" s="11" t="s">
        <v>1306</v>
      </c>
      <c r="Y752" s="11"/>
    </row>
    <row r="753" spans="1:25">
      <c r="A753" s="10" t="s">
        <v>3827</v>
      </c>
      <c r="B753" s="11"/>
      <c r="C753" s="10" t="s">
        <v>116</v>
      </c>
      <c r="D753" s="10" t="s">
        <v>1299</v>
      </c>
      <c r="E753" s="10" t="s">
        <v>52</v>
      </c>
      <c r="F753" s="10" t="s">
        <v>1300</v>
      </c>
      <c r="G753" s="10" t="s">
        <v>1308</v>
      </c>
      <c r="H753" s="10" t="s">
        <v>1321</v>
      </c>
      <c r="I753" s="10" t="s">
        <v>3828</v>
      </c>
      <c r="J753" s="10" t="s">
        <v>55</v>
      </c>
      <c r="K753" s="10" t="s">
        <v>3797</v>
      </c>
      <c r="L753" s="10" t="s">
        <v>3829</v>
      </c>
      <c r="M753" s="10">
        <v>-5.8235785770000001</v>
      </c>
      <c r="N753" s="10">
        <v>-35.241599229999998</v>
      </c>
      <c r="O753" s="10" t="s">
        <v>115</v>
      </c>
      <c r="P753" s="10" t="s">
        <v>1241</v>
      </c>
      <c r="Q753" s="10">
        <v>-18.239999999999998</v>
      </c>
      <c r="R753" s="10">
        <v>133.65</v>
      </c>
      <c r="S753" s="10" t="s">
        <v>1305</v>
      </c>
      <c r="T753" s="10" t="s">
        <v>1243</v>
      </c>
      <c r="U753" s="14">
        <v>45783</v>
      </c>
      <c r="V753" s="11"/>
      <c r="W753" s="11"/>
      <c r="X753" s="11" t="s">
        <v>1306</v>
      </c>
      <c r="Y753" s="11"/>
    </row>
    <row r="754" spans="1:25">
      <c r="A754" s="10" t="s">
        <v>3830</v>
      </c>
      <c r="B754" s="11"/>
      <c r="C754" s="10" t="s">
        <v>116</v>
      </c>
      <c r="D754" s="10" t="s">
        <v>1299</v>
      </c>
      <c r="E754" s="10" t="s">
        <v>52</v>
      </c>
      <c r="F754" s="10" t="s">
        <v>1300</v>
      </c>
      <c r="G754" s="10" t="s">
        <v>1308</v>
      </c>
      <c r="H754" s="10" t="s">
        <v>1280</v>
      </c>
      <c r="I754" s="10" t="s">
        <v>3831</v>
      </c>
      <c r="J754" s="10" t="s">
        <v>55</v>
      </c>
      <c r="K754" s="10" t="s">
        <v>3797</v>
      </c>
      <c r="L754" s="10" t="s">
        <v>3832</v>
      </c>
      <c r="M754" s="10">
        <v>-5.8217760920000003</v>
      </c>
      <c r="N754" s="10">
        <v>-35.238513349999998</v>
      </c>
      <c r="O754" s="10" t="s">
        <v>115</v>
      </c>
      <c r="P754" s="10" t="s">
        <v>1241</v>
      </c>
      <c r="Q754" s="10">
        <v>-18.97</v>
      </c>
      <c r="R754" s="10">
        <v>133.65</v>
      </c>
      <c r="S754" s="10" t="s">
        <v>1305</v>
      </c>
      <c r="T754" s="10" t="s">
        <v>1243</v>
      </c>
      <c r="U754" s="14">
        <v>45783</v>
      </c>
      <c r="V754" s="11"/>
      <c r="W754" s="11"/>
      <c r="X754" s="11" t="s">
        <v>1306</v>
      </c>
      <c r="Y754" s="11"/>
    </row>
    <row r="755" spans="1:25">
      <c r="A755" s="10" t="s">
        <v>3833</v>
      </c>
      <c r="B755" s="11"/>
      <c r="C755" s="10" t="s">
        <v>116</v>
      </c>
      <c r="D755" s="10" t="s">
        <v>1299</v>
      </c>
      <c r="E755" s="10" t="s">
        <v>52</v>
      </c>
      <c r="F755" s="10" t="s">
        <v>1300</v>
      </c>
      <c r="G755" s="10" t="s">
        <v>1308</v>
      </c>
      <c r="H755" s="10" t="s">
        <v>1455</v>
      </c>
      <c r="I755" s="10" t="s">
        <v>3834</v>
      </c>
      <c r="J755" s="10" t="s">
        <v>55</v>
      </c>
      <c r="K755" s="10" t="s">
        <v>3797</v>
      </c>
      <c r="L755" s="10" t="s">
        <v>3835</v>
      </c>
      <c r="M755" s="10">
        <v>-5.8236599619999998</v>
      </c>
      <c r="N755" s="10">
        <v>-35.23700461</v>
      </c>
      <c r="O755" s="10" t="s">
        <v>115</v>
      </c>
      <c r="P755" s="10" t="s">
        <v>1241</v>
      </c>
      <c r="Q755" s="10">
        <v>-19.43</v>
      </c>
      <c r="R755" s="10">
        <v>133.65</v>
      </c>
      <c r="S755" s="10" t="s">
        <v>1305</v>
      </c>
      <c r="T755" s="10" t="s">
        <v>1243</v>
      </c>
      <c r="U755" s="14">
        <v>45783</v>
      </c>
      <c r="V755" s="11"/>
      <c r="W755" s="11"/>
      <c r="X755" s="11" t="s">
        <v>1306</v>
      </c>
      <c r="Y755" s="11"/>
    </row>
    <row r="756" spans="1:25">
      <c r="A756" s="10" t="s">
        <v>3836</v>
      </c>
      <c r="B756" s="11"/>
      <c r="C756" s="10" t="s">
        <v>116</v>
      </c>
      <c r="D756" s="10" t="s">
        <v>1299</v>
      </c>
      <c r="E756" s="10" t="s">
        <v>52</v>
      </c>
      <c r="F756" s="10" t="s">
        <v>1300</v>
      </c>
      <c r="G756" s="10" t="s">
        <v>1308</v>
      </c>
      <c r="H756" s="10" t="s">
        <v>1455</v>
      </c>
      <c r="I756" s="10" t="s">
        <v>3837</v>
      </c>
      <c r="J756" s="10" t="s">
        <v>55</v>
      </c>
      <c r="K756" s="10" t="s">
        <v>3797</v>
      </c>
      <c r="L756" s="10" t="s">
        <v>3838</v>
      </c>
      <c r="M756" s="10">
        <v>-5.8233904499999998</v>
      </c>
      <c r="N756" s="10">
        <v>-35.236954990000001</v>
      </c>
      <c r="O756" s="10" t="s">
        <v>115</v>
      </c>
      <c r="P756" s="10" t="s">
        <v>1241</v>
      </c>
      <c r="Q756" s="10">
        <v>-18.61</v>
      </c>
      <c r="R756" s="10">
        <v>133.65</v>
      </c>
      <c r="S756" s="10" t="s">
        <v>1305</v>
      </c>
      <c r="T756" s="10" t="s">
        <v>1243</v>
      </c>
      <c r="U756" s="14">
        <v>45783</v>
      </c>
      <c r="V756" s="11"/>
      <c r="W756" s="11"/>
      <c r="X756" s="11" t="s">
        <v>1306</v>
      </c>
      <c r="Y756" s="11"/>
    </row>
    <row r="757" spans="1:25">
      <c r="A757" s="10" t="s">
        <v>3839</v>
      </c>
      <c r="B757" s="11"/>
      <c r="C757" s="10" t="s">
        <v>116</v>
      </c>
      <c r="D757" s="10" t="s">
        <v>1299</v>
      </c>
      <c r="E757" s="10" t="s">
        <v>52</v>
      </c>
      <c r="F757" s="10" t="s">
        <v>1300</v>
      </c>
      <c r="G757" s="10" t="s">
        <v>1308</v>
      </c>
      <c r="H757" s="10" t="s">
        <v>1455</v>
      </c>
      <c r="I757" s="10" t="s">
        <v>3840</v>
      </c>
      <c r="J757" s="10" t="s">
        <v>55</v>
      </c>
      <c r="K757" s="10" t="s">
        <v>3797</v>
      </c>
      <c r="L757" s="10" t="s">
        <v>3838</v>
      </c>
      <c r="M757" s="10">
        <v>-5.8228167580000001</v>
      </c>
      <c r="N757" s="10">
        <v>-35.236732359999998</v>
      </c>
      <c r="O757" s="10" t="s">
        <v>115</v>
      </c>
      <c r="P757" s="10" t="s">
        <v>1241</v>
      </c>
      <c r="Q757" s="10">
        <v>-18.170000000000002</v>
      </c>
      <c r="R757" s="10">
        <v>133.65</v>
      </c>
      <c r="S757" s="10" t="s">
        <v>1305</v>
      </c>
      <c r="T757" s="10" t="s">
        <v>1243</v>
      </c>
      <c r="U757" s="14">
        <v>45783</v>
      </c>
      <c r="V757" s="11"/>
      <c r="W757" s="11"/>
      <c r="X757" s="11" t="s">
        <v>1306</v>
      </c>
      <c r="Y757" s="11"/>
    </row>
    <row r="758" spans="1:25">
      <c r="A758" s="10" t="s">
        <v>3841</v>
      </c>
      <c r="B758" s="11"/>
      <c r="C758" s="10" t="s">
        <v>116</v>
      </c>
      <c r="D758" s="10" t="s">
        <v>1299</v>
      </c>
      <c r="E758" s="10" t="s">
        <v>52</v>
      </c>
      <c r="F758" s="10" t="s">
        <v>1300</v>
      </c>
      <c r="G758" s="10" t="s">
        <v>1308</v>
      </c>
      <c r="H758" s="10" t="s">
        <v>1316</v>
      </c>
      <c r="I758" s="10" t="s">
        <v>3842</v>
      </c>
      <c r="J758" s="10" t="s">
        <v>55</v>
      </c>
      <c r="K758" s="10" t="s">
        <v>3797</v>
      </c>
      <c r="L758" s="10" t="s">
        <v>3843</v>
      </c>
      <c r="M758" s="10">
        <v>-5.8199215689999999</v>
      </c>
      <c r="N758" s="10">
        <v>-35.240313110000002</v>
      </c>
      <c r="O758" s="10" t="s">
        <v>115</v>
      </c>
      <c r="P758" s="10" t="s">
        <v>1241</v>
      </c>
      <c r="Q758" s="10">
        <v>-19.34</v>
      </c>
      <c r="R758" s="10">
        <v>133.65</v>
      </c>
      <c r="S758" s="10" t="s">
        <v>1305</v>
      </c>
      <c r="T758" s="10" t="s">
        <v>1243</v>
      </c>
      <c r="U758" s="14">
        <v>45783</v>
      </c>
      <c r="V758" s="11"/>
      <c r="W758" s="11"/>
      <c r="X758" s="11" t="s">
        <v>1306</v>
      </c>
      <c r="Y758" s="11"/>
    </row>
    <row r="759" spans="1:25">
      <c r="A759" s="10" t="s">
        <v>3844</v>
      </c>
      <c r="B759" s="11"/>
      <c r="C759" s="10" t="s">
        <v>116</v>
      </c>
      <c r="D759" s="10" t="s">
        <v>1299</v>
      </c>
      <c r="E759" s="10" t="s">
        <v>52</v>
      </c>
      <c r="F759" s="10" t="s">
        <v>1300</v>
      </c>
      <c r="G759" s="10" t="s">
        <v>1308</v>
      </c>
      <c r="H759" s="10" t="s">
        <v>1309</v>
      </c>
      <c r="I759" s="10" t="s">
        <v>3845</v>
      </c>
      <c r="J759" s="10" t="s">
        <v>55</v>
      </c>
      <c r="K759" s="10" t="s">
        <v>3797</v>
      </c>
      <c r="L759" s="10" t="s">
        <v>3846</v>
      </c>
      <c r="M759" s="10">
        <v>-5.8214185299999999</v>
      </c>
      <c r="N759" s="10">
        <v>-35.239610370000001</v>
      </c>
      <c r="O759" s="10" t="s">
        <v>115</v>
      </c>
      <c r="P759" s="10" t="s">
        <v>1241</v>
      </c>
      <c r="Q759" s="10">
        <v>-18.52</v>
      </c>
      <c r="R759" s="10">
        <v>133.65</v>
      </c>
      <c r="S759" s="10" t="s">
        <v>1305</v>
      </c>
      <c r="T759" s="10" t="s">
        <v>1243</v>
      </c>
      <c r="U759" s="14">
        <v>45783</v>
      </c>
      <c r="V759" s="11"/>
      <c r="W759" s="11"/>
      <c r="X759" s="11" t="s">
        <v>1306</v>
      </c>
      <c r="Y759" s="11"/>
    </row>
    <row r="760" spans="1:25">
      <c r="A760" s="10" t="s">
        <v>3847</v>
      </c>
      <c r="B760" s="11"/>
      <c r="C760" s="10" t="s">
        <v>116</v>
      </c>
      <c r="D760" s="10" t="s">
        <v>1299</v>
      </c>
      <c r="E760" s="10" t="s">
        <v>52</v>
      </c>
      <c r="F760" s="10" t="s">
        <v>1300</v>
      </c>
      <c r="G760" s="10" t="s">
        <v>1308</v>
      </c>
      <c r="H760" s="10" t="s">
        <v>1309</v>
      </c>
      <c r="I760" s="10" t="s">
        <v>3848</v>
      </c>
      <c r="J760" s="10" t="s">
        <v>55</v>
      </c>
      <c r="K760" s="10" t="s">
        <v>3797</v>
      </c>
      <c r="L760" s="10" t="s">
        <v>3849</v>
      </c>
      <c r="M760" s="10">
        <v>-5.8208288189999999</v>
      </c>
      <c r="N760" s="10">
        <v>-35.239334110000001</v>
      </c>
      <c r="O760" s="10" t="s">
        <v>115</v>
      </c>
      <c r="P760" s="10" t="s">
        <v>1241</v>
      </c>
      <c r="Q760" s="10">
        <v>-19.71</v>
      </c>
      <c r="R760" s="10">
        <v>133.65</v>
      </c>
      <c r="S760" s="10" t="s">
        <v>1305</v>
      </c>
      <c r="T760" s="10" t="s">
        <v>1243</v>
      </c>
      <c r="U760" s="14">
        <v>45783</v>
      </c>
      <c r="V760" s="11"/>
      <c r="W760" s="11"/>
      <c r="X760" s="11" t="s">
        <v>1306</v>
      </c>
      <c r="Y760" s="11"/>
    </row>
    <row r="761" spans="1:25">
      <c r="A761" s="10" t="s">
        <v>3850</v>
      </c>
      <c r="B761" s="11"/>
      <c r="C761" s="10" t="s">
        <v>116</v>
      </c>
      <c r="D761" s="10" t="s">
        <v>1299</v>
      </c>
      <c r="E761" s="10" t="s">
        <v>52</v>
      </c>
      <c r="F761" s="10" t="s">
        <v>1300</v>
      </c>
      <c r="G761" s="10" t="s">
        <v>1308</v>
      </c>
      <c r="H761" s="10" t="s">
        <v>1309</v>
      </c>
      <c r="I761" s="10" t="s">
        <v>3851</v>
      </c>
      <c r="J761" s="10" t="s">
        <v>55</v>
      </c>
      <c r="K761" s="10" t="s">
        <v>3797</v>
      </c>
      <c r="L761" s="10" t="s">
        <v>3852</v>
      </c>
      <c r="M761" s="10">
        <v>-5.8202044170000002</v>
      </c>
      <c r="N761" s="10">
        <v>-35.238870079999998</v>
      </c>
      <c r="O761" s="10" t="s">
        <v>115</v>
      </c>
      <c r="P761" s="10" t="s">
        <v>1241</v>
      </c>
      <c r="Q761" s="10">
        <v>-19.29</v>
      </c>
      <c r="R761" s="10">
        <v>133.65</v>
      </c>
      <c r="S761" s="10" t="s">
        <v>1305</v>
      </c>
      <c r="T761" s="10" t="s">
        <v>1243</v>
      </c>
      <c r="U761" s="14">
        <v>45783</v>
      </c>
      <c r="V761" s="11"/>
      <c r="W761" s="11"/>
      <c r="X761" s="11" t="s">
        <v>1306</v>
      </c>
      <c r="Y761" s="11"/>
    </row>
    <row r="762" spans="1:25">
      <c r="A762" s="10" t="s">
        <v>3853</v>
      </c>
      <c r="B762" s="11"/>
      <c r="C762" s="10" t="s">
        <v>116</v>
      </c>
      <c r="D762" s="10" t="s">
        <v>1299</v>
      </c>
      <c r="E762" s="10" t="s">
        <v>52</v>
      </c>
      <c r="F762" s="10" t="s">
        <v>1300</v>
      </c>
      <c r="G762" s="10" t="s">
        <v>1308</v>
      </c>
      <c r="H762" s="10" t="s">
        <v>1451</v>
      </c>
      <c r="I762" s="10" t="s">
        <v>3854</v>
      </c>
      <c r="J762" s="10" t="s">
        <v>55</v>
      </c>
      <c r="K762" s="10" t="s">
        <v>3797</v>
      </c>
      <c r="L762" s="10" t="s">
        <v>3855</v>
      </c>
      <c r="M762" s="10">
        <v>-5.8212957850000002</v>
      </c>
      <c r="N762" s="10">
        <v>-35.237480699999999</v>
      </c>
      <c r="O762" s="10" t="s">
        <v>115</v>
      </c>
      <c r="P762" s="10" t="s">
        <v>1241</v>
      </c>
      <c r="Q762" s="10">
        <v>-18.63</v>
      </c>
      <c r="R762" s="10">
        <v>133.65</v>
      </c>
      <c r="S762" s="10" t="s">
        <v>1305</v>
      </c>
      <c r="T762" s="10" t="s">
        <v>1243</v>
      </c>
      <c r="U762" s="14">
        <v>45783</v>
      </c>
      <c r="V762" s="11"/>
      <c r="W762" s="11"/>
      <c r="X762" s="11" t="s">
        <v>1306</v>
      </c>
      <c r="Y762" s="11"/>
    </row>
    <row r="763" spans="1:25">
      <c r="A763" s="10" t="s">
        <v>3856</v>
      </c>
      <c r="B763" s="11"/>
      <c r="C763" s="10" t="s">
        <v>116</v>
      </c>
      <c r="D763" s="10" t="s">
        <v>1299</v>
      </c>
      <c r="E763" s="10" t="s">
        <v>52</v>
      </c>
      <c r="F763" s="10" t="s">
        <v>1300</v>
      </c>
      <c r="G763" s="10" t="s">
        <v>1308</v>
      </c>
      <c r="H763" s="10" t="s">
        <v>1359</v>
      </c>
      <c r="I763" s="10" t="s">
        <v>3857</v>
      </c>
      <c r="J763" s="10" t="s">
        <v>55</v>
      </c>
      <c r="K763" s="10" t="s">
        <v>3797</v>
      </c>
      <c r="L763" s="10" t="s">
        <v>3858</v>
      </c>
      <c r="M763" s="10">
        <v>-5.8207541039999997</v>
      </c>
      <c r="N763" s="10">
        <v>-35.237579940000003</v>
      </c>
      <c r="O763" s="10" t="s">
        <v>115</v>
      </c>
      <c r="P763" s="10" t="s">
        <v>1241</v>
      </c>
      <c r="Q763" s="10">
        <v>-18.5</v>
      </c>
      <c r="R763" s="10">
        <v>133.65</v>
      </c>
      <c r="S763" s="10" t="s">
        <v>1305</v>
      </c>
      <c r="T763" s="10" t="s">
        <v>1243</v>
      </c>
      <c r="U763" s="14">
        <v>45783</v>
      </c>
      <c r="V763" s="11"/>
      <c r="W763" s="11"/>
      <c r="X763" s="11" t="s">
        <v>1306</v>
      </c>
      <c r="Y763" s="11"/>
    </row>
    <row r="764" spans="1:25">
      <c r="A764" s="10" t="s">
        <v>3859</v>
      </c>
      <c r="B764" s="11"/>
      <c r="C764" s="10" t="s">
        <v>116</v>
      </c>
      <c r="D764" s="10" t="s">
        <v>1299</v>
      </c>
      <c r="E764" s="10" t="s">
        <v>52</v>
      </c>
      <c r="F764" s="10" t="s">
        <v>1300</v>
      </c>
      <c r="G764" s="10" t="s">
        <v>1308</v>
      </c>
      <c r="H764" s="10" t="s">
        <v>1359</v>
      </c>
      <c r="I764" s="10" t="s">
        <v>3860</v>
      </c>
      <c r="J764" s="10" t="s">
        <v>55</v>
      </c>
      <c r="K764" s="10" t="s">
        <v>3797</v>
      </c>
      <c r="L764" s="10" t="s">
        <v>3861</v>
      </c>
      <c r="M764" s="10">
        <v>-5.8212557599999997</v>
      </c>
      <c r="N764" s="10">
        <v>-35.236788689999997</v>
      </c>
      <c r="O764" s="10" t="s">
        <v>115</v>
      </c>
      <c r="P764" s="10" t="s">
        <v>1241</v>
      </c>
      <c r="Q764" s="10">
        <v>-18.57</v>
      </c>
      <c r="R764" s="10">
        <v>133.65</v>
      </c>
      <c r="S764" s="10" t="s">
        <v>1305</v>
      </c>
      <c r="T764" s="10" t="s">
        <v>1243</v>
      </c>
      <c r="U764" s="14">
        <v>45783</v>
      </c>
      <c r="V764" s="11"/>
      <c r="W764" s="11"/>
      <c r="X764" s="11" t="s">
        <v>1306</v>
      </c>
      <c r="Y764" s="11"/>
    </row>
    <row r="765" spans="1:25">
      <c r="A765" s="10" t="s">
        <v>3862</v>
      </c>
      <c r="B765" s="11"/>
      <c r="C765" s="10" t="s">
        <v>116</v>
      </c>
      <c r="D765" s="10" t="s">
        <v>1299</v>
      </c>
      <c r="E765" s="10" t="s">
        <v>52</v>
      </c>
      <c r="F765" s="10" t="s">
        <v>1300</v>
      </c>
      <c r="G765" s="10" t="s">
        <v>1308</v>
      </c>
      <c r="H765" s="10" t="s">
        <v>1359</v>
      </c>
      <c r="I765" s="10" t="s">
        <v>3863</v>
      </c>
      <c r="J765" s="10" t="s">
        <v>55</v>
      </c>
      <c r="K765" s="10" t="s">
        <v>3797</v>
      </c>
      <c r="L765" s="10" t="s">
        <v>3864</v>
      </c>
      <c r="M765" s="10">
        <v>-5.8207594409999999</v>
      </c>
      <c r="N765" s="10">
        <v>-35.236600940000002</v>
      </c>
      <c r="O765" s="10" t="s">
        <v>115</v>
      </c>
      <c r="P765" s="10" t="s">
        <v>1241</v>
      </c>
      <c r="Q765" s="10">
        <v>-18.62</v>
      </c>
      <c r="R765" s="10">
        <v>133.65</v>
      </c>
      <c r="S765" s="10" t="s">
        <v>1305</v>
      </c>
      <c r="T765" s="10" t="s">
        <v>1243</v>
      </c>
      <c r="U765" s="14">
        <v>45783</v>
      </c>
      <c r="V765" s="11"/>
      <c r="W765" s="11"/>
      <c r="X765" s="11" t="s">
        <v>1306</v>
      </c>
      <c r="Y765" s="11"/>
    </row>
    <row r="766" spans="1:25">
      <c r="A766" s="10" t="s">
        <v>3865</v>
      </c>
      <c r="B766" s="11"/>
      <c r="C766" s="10" t="s">
        <v>116</v>
      </c>
      <c r="D766" s="10" t="s">
        <v>1299</v>
      </c>
      <c r="E766" s="10" t="s">
        <v>52</v>
      </c>
      <c r="F766" s="10" t="s">
        <v>1300</v>
      </c>
      <c r="G766" s="10" t="s">
        <v>1308</v>
      </c>
      <c r="H766" s="10" t="s">
        <v>1355</v>
      </c>
      <c r="I766" s="10" t="s">
        <v>3866</v>
      </c>
      <c r="J766" s="10" t="s">
        <v>55</v>
      </c>
      <c r="K766" s="10" t="s">
        <v>3797</v>
      </c>
      <c r="L766" s="10" t="s">
        <v>3867</v>
      </c>
      <c r="M766" s="10">
        <v>-5.8203678559999998</v>
      </c>
      <c r="N766" s="10">
        <v>-35.236485600000002</v>
      </c>
      <c r="O766" s="10" t="s">
        <v>115</v>
      </c>
      <c r="P766" s="10" t="s">
        <v>1241</v>
      </c>
      <c r="Q766" s="10">
        <v>-18</v>
      </c>
      <c r="R766" s="10">
        <v>133.65</v>
      </c>
      <c r="S766" s="10" t="s">
        <v>1305</v>
      </c>
      <c r="T766" s="10" t="s">
        <v>1243</v>
      </c>
      <c r="U766" s="14">
        <v>45783</v>
      </c>
      <c r="V766" s="11"/>
      <c r="W766" s="11"/>
      <c r="X766" s="11" t="s">
        <v>1306</v>
      </c>
      <c r="Y766" s="11"/>
    </row>
    <row r="767" spans="1:25">
      <c r="A767" s="10" t="s">
        <v>3868</v>
      </c>
      <c r="B767" s="11"/>
      <c r="C767" s="10" t="s">
        <v>83</v>
      </c>
      <c r="D767" s="10" t="s">
        <v>1234</v>
      </c>
      <c r="E767" s="10" t="s">
        <v>66</v>
      </c>
      <c r="F767" s="10" t="s">
        <v>1235</v>
      </c>
      <c r="G767" s="10" t="s">
        <v>1391</v>
      </c>
      <c r="H767" s="10" t="s">
        <v>1518</v>
      </c>
      <c r="I767" s="10" t="s">
        <v>3869</v>
      </c>
      <c r="J767" s="10" t="s">
        <v>55</v>
      </c>
      <c r="K767" s="10" t="s">
        <v>3870</v>
      </c>
      <c r="L767" s="10" t="s">
        <v>3871</v>
      </c>
      <c r="M767" s="10">
        <v>-3.728020812</v>
      </c>
      <c r="N767" s="10">
        <v>-38.507575869999997</v>
      </c>
      <c r="O767" s="10" t="s">
        <v>119</v>
      </c>
      <c r="P767" s="10" t="s">
        <v>1241</v>
      </c>
      <c r="Q767" s="10"/>
      <c r="R767" s="10">
        <v>1564.2</v>
      </c>
      <c r="S767" s="10" t="s">
        <v>1256</v>
      </c>
      <c r="T767" s="10" t="s">
        <v>1243</v>
      </c>
      <c r="U767" s="14">
        <v>45812</v>
      </c>
      <c r="V767" s="11"/>
      <c r="W767" s="11"/>
      <c r="X767" s="11" t="s">
        <v>1257</v>
      </c>
      <c r="Y767" s="11"/>
    </row>
    <row r="768" spans="1:25">
      <c r="A768" s="10" t="s">
        <v>3872</v>
      </c>
      <c r="B768" s="11"/>
      <c r="C768" s="10" t="s">
        <v>83</v>
      </c>
      <c r="D768" s="10" t="s">
        <v>1234</v>
      </c>
      <c r="E768" s="10" t="s">
        <v>66</v>
      </c>
      <c r="F768" s="10" t="s">
        <v>1235</v>
      </c>
      <c r="G768" s="10" t="s">
        <v>1391</v>
      </c>
      <c r="H768" s="10" t="s">
        <v>1518</v>
      </c>
      <c r="I768" s="10" t="s">
        <v>3873</v>
      </c>
      <c r="J768" s="10" t="s">
        <v>1246</v>
      </c>
      <c r="K768" s="10" t="s">
        <v>3870</v>
      </c>
      <c r="L768" s="10" t="s">
        <v>3874</v>
      </c>
      <c r="M768" s="10">
        <v>-3.728020812</v>
      </c>
      <c r="N768" s="10">
        <v>-38.507575869999997</v>
      </c>
      <c r="O768" s="10" t="s">
        <v>119</v>
      </c>
      <c r="P768" s="10" t="s">
        <v>1241</v>
      </c>
      <c r="Q768" s="10"/>
      <c r="R768" s="10">
        <v>376.2</v>
      </c>
      <c r="S768" s="10" t="s">
        <v>1256</v>
      </c>
      <c r="T768" s="10" t="s">
        <v>1243</v>
      </c>
      <c r="U768" s="14">
        <v>45812</v>
      </c>
      <c r="V768" s="11"/>
      <c r="W768" s="11"/>
      <c r="X768" s="11" t="s">
        <v>1257</v>
      </c>
      <c r="Y768" s="11"/>
    </row>
    <row r="769" spans="1:25">
      <c r="A769" s="10" t="s">
        <v>3875</v>
      </c>
      <c r="B769" s="11"/>
      <c r="C769" s="10" t="s">
        <v>83</v>
      </c>
      <c r="D769" s="10" t="s">
        <v>1234</v>
      </c>
      <c r="E769" s="10" t="s">
        <v>66</v>
      </c>
      <c r="F769" s="10" t="s">
        <v>1235</v>
      </c>
      <c r="G769" s="10" t="s">
        <v>1391</v>
      </c>
      <c r="H769" s="10" t="s">
        <v>1518</v>
      </c>
      <c r="I769" s="10" t="s">
        <v>3876</v>
      </c>
      <c r="J769" s="10" t="s">
        <v>1246</v>
      </c>
      <c r="K769" s="10" t="s">
        <v>3870</v>
      </c>
      <c r="L769" s="10" t="s">
        <v>3877</v>
      </c>
      <c r="M769" s="10">
        <v>-3.728020812</v>
      </c>
      <c r="N769" s="10">
        <v>-38.507575869999997</v>
      </c>
      <c r="O769" s="10" t="s">
        <v>119</v>
      </c>
      <c r="P769" s="10" t="s">
        <v>1241</v>
      </c>
      <c r="Q769" s="10"/>
      <c r="R769" s="10">
        <v>376.2</v>
      </c>
      <c r="S769" s="10" t="s">
        <v>1256</v>
      </c>
      <c r="T769" s="10" t="s">
        <v>1243</v>
      </c>
      <c r="U769" s="14">
        <v>45812</v>
      </c>
      <c r="V769" s="11"/>
      <c r="W769" s="11"/>
      <c r="X769" s="11" t="s">
        <v>1257</v>
      </c>
      <c r="Y769" s="11"/>
    </row>
    <row r="770" spans="1:25">
      <c r="A770" s="10" t="s">
        <v>3878</v>
      </c>
      <c r="B770" s="11"/>
      <c r="C770" s="10" t="s">
        <v>83</v>
      </c>
      <c r="D770" s="10" t="s">
        <v>1234</v>
      </c>
      <c r="E770" s="10" t="s">
        <v>66</v>
      </c>
      <c r="F770" s="10" t="s">
        <v>1235</v>
      </c>
      <c r="G770" s="10" t="s">
        <v>1391</v>
      </c>
      <c r="H770" s="10" t="s">
        <v>1518</v>
      </c>
      <c r="I770" s="10" t="s">
        <v>3879</v>
      </c>
      <c r="J770" s="10" t="s">
        <v>1246</v>
      </c>
      <c r="K770" s="10" t="s">
        <v>3870</v>
      </c>
      <c r="L770" s="10" t="s">
        <v>3880</v>
      </c>
      <c r="M770" s="10">
        <v>-3.728020812</v>
      </c>
      <c r="N770" s="10">
        <v>-38.507575869999997</v>
      </c>
      <c r="O770" s="10" t="s">
        <v>119</v>
      </c>
      <c r="P770" s="10" t="s">
        <v>1241</v>
      </c>
      <c r="Q770" s="10"/>
      <c r="R770" s="10">
        <v>376.2</v>
      </c>
      <c r="S770" s="10" t="s">
        <v>1256</v>
      </c>
      <c r="T770" s="10" t="s">
        <v>1243</v>
      </c>
      <c r="U770" s="14">
        <v>45812</v>
      </c>
      <c r="V770" s="11"/>
      <c r="W770" s="11"/>
      <c r="X770" s="11" t="s">
        <v>1257</v>
      </c>
      <c r="Y770" s="11"/>
    </row>
    <row r="771" spans="1:25">
      <c r="A771" s="10" t="s">
        <v>3881</v>
      </c>
      <c r="B771" s="11"/>
      <c r="C771" s="10" t="s">
        <v>83</v>
      </c>
      <c r="D771" s="10" t="s">
        <v>1234</v>
      </c>
      <c r="E771" s="10" t="s">
        <v>66</v>
      </c>
      <c r="F771" s="10" t="s">
        <v>1235</v>
      </c>
      <c r="G771" s="10" t="s">
        <v>1391</v>
      </c>
      <c r="H771" s="10" t="s">
        <v>1518</v>
      </c>
      <c r="I771" s="10" t="s">
        <v>3882</v>
      </c>
      <c r="J771" s="10" t="s">
        <v>1246</v>
      </c>
      <c r="K771" s="10" t="s">
        <v>3870</v>
      </c>
      <c r="L771" s="10" t="s">
        <v>3883</v>
      </c>
      <c r="M771" s="10">
        <v>-3.728020812</v>
      </c>
      <c r="N771" s="10">
        <v>-38.507575869999997</v>
      </c>
      <c r="O771" s="10" t="s">
        <v>119</v>
      </c>
      <c r="P771" s="10" t="s">
        <v>1241</v>
      </c>
      <c r="Q771" s="10"/>
      <c r="R771" s="10">
        <v>376.2</v>
      </c>
      <c r="S771" s="10" t="s">
        <v>1256</v>
      </c>
      <c r="T771" s="10" t="s">
        <v>1243</v>
      </c>
      <c r="U771" s="14">
        <v>45812</v>
      </c>
      <c r="V771" s="11"/>
      <c r="W771" s="11"/>
      <c r="X771" s="11" t="s">
        <v>1257</v>
      </c>
      <c r="Y771" s="11"/>
    </row>
    <row r="772" spans="1:25">
      <c r="A772" s="10" t="s">
        <v>3884</v>
      </c>
      <c r="B772" s="11"/>
      <c r="C772" s="10" t="s">
        <v>83</v>
      </c>
      <c r="D772" s="10" t="s">
        <v>1234</v>
      </c>
      <c r="E772" s="10" t="s">
        <v>66</v>
      </c>
      <c r="F772" s="10" t="s">
        <v>1235</v>
      </c>
      <c r="G772" s="10" t="s">
        <v>1391</v>
      </c>
      <c r="H772" s="10" t="s">
        <v>1518</v>
      </c>
      <c r="I772" s="10" t="s">
        <v>3885</v>
      </c>
      <c r="J772" s="10" t="s">
        <v>1246</v>
      </c>
      <c r="K772" s="10" t="s">
        <v>3870</v>
      </c>
      <c r="L772" s="10" t="s">
        <v>3886</v>
      </c>
      <c r="M772" s="10">
        <v>-3.728020812</v>
      </c>
      <c r="N772" s="10">
        <v>-38.507575869999997</v>
      </c>
      <c r="O772" s="10" t="s">
        <v>119</v>
      </c>
      <c r="P772" s="10" t="s">
        <v>1241</v>
      </c>
      <c r="Q772" s="10"/>
      <c r="R772" s="10">
        <v>376.2</v>
      </c>
      <c r="S772" s="10" t="s">
        <v>1256</v>
      </c>
      <c r="T772" s="10" t="s">
        <v>1243</v>
      </c>
      <c r="U772" s="14">
        <v>45812</v>
      </c>
      <c r="V772" s="11"/>
      <c r="W772" s="11"/>
      <c r="X772" s="11" t="s">
        <v>1257</v>
      </c>
      <c r="Y772" s="11"/>
    </row>
    <row r="773" spans="1:25">
      <c r="A773" s="10" t="s">
        <v>3887</v>
      </c>
      <c r="B773" s="11"/>
      <c r="C773" s="10" t="s">
        <v>83</v>
      </c>
      <c r="D773" s="10" t="s">
        <v>1234</v>
      </c>
      <c r="E773" s="10" t="s">
        <v>66</v>
      </c>
      <c r="F773" s="10" t="s">
        <v>1235</v>
      </c>
      <c r="G773" s="10" t="s">
        <v>1391</v>
      </c>
      <c r="H773" s="10" t="s">
        <v>1518</v>
      </c>
      <c r="I773" s="10" t="s">
        <v>3888</v>
      </c>
      <c r="J773" s="10" t="s">
        <v>1246</v>
      </c>
      <c r="K773" s="10" t="s">
        <v>3870</v>
      </c>
      <c r="L773" s="10" t="s">
        <v>3889</v>
      </c>
      <c r="M773" s="10">
        <v>-3.728020812</v>
      </c>
      <c r="N773" s="10">
        <v>-38.507575869999997</v>
      </c>
      <c r="O773" s="10" t="s">
        <v>119</v>
      </c>
      <c r="P773" s="10" t="s">
        <v>1241</v>
      </c>
      <c r="Q773" s="10"/>
      <c r="R773" s="10">
        <v>376.2</v>
      </c>
      <c r="S773" s="10" t="s">
        <v>1256</v>
      </c>
      <c r="T773" s="10" t="s">
        <v>1243</v>
      </c>
      <c r="U773" s="14">
        <v>45812</v>
      </c>
      <c r="V773" s="11"/>
      <c r="W773" s="11"/>
      <c r="X773" s="11" t="s">
        <v>1257</v>
      </c>
      <c r="Y773" s="11"/>
    </row>
    <row r="774" spans="1:25">
      <c r="A774" s="10" t="s">
        <v>3890</v>
      </c>
      <c r="B774" s="11"/>
      <c r="C774" s="10" t="s">
        <v>83</v>
      </c>
      <c r="D774" s="10" t="s">
        <v>1234</v>
      </c>
      <c r="E774" s="10" t="s">
        <v>66</v>
      </c>
      <c r="F774" s="10" t="s">
        <v>1235</v>
      </c>
      <c r="G774" s="10" t="s">
        <v>1391</v>
      </c>
      <c r="H774" s="10" t="s">
        <v>1518</v>
      </c>
      <c r="I774" s="10" t="s">
        <v>3891</v>
      </c>
      <c r="J774" s="10" t="s">
        <v>1246</v>
      </c>
      <c r="K774" s="10" t="s">
        <v>3870</v>
      </c>
      <c r="L774" s="10" t="s">
        <v>3892</v>
      </c>
      <c r="M774" s="10">
        <v>-3.728020812</v>
      </c>
      <c r="N774" s="10">
        <v>-38.507575869999997</v>
      </c>
      <c r="O774" s="10" t="s">
        <v>119</v>
      </c>
      <c r="P774" s="10" t="s">
        <v>1241</v>
      </c>
      <c r="Q774" s="10"/>
      <c r="R774" s="10">
        <v>376.2</v>
      </c>
      <c r="S774" s="10" t="s">
        <v>1256</v>
      </c>
      <c r="T774" s="10" t="s">
        <v>1243</v>
      </c>
      <c r="U774" s="14">
        <v>45812</v>
      </c>
      <c r="V774" s="11"/>
      <c r="W774" s="11"/>
      <c r="X774" s="11" t="s">
        <v>1257</v>
      </c>
      <c r="Y774" s="11"/>
    </row>
    <row r="775" spans="1:25">
      <c r="A775" s="10" t="s">
        <v>3893</v>
      </c>
      <c r="B775" s="11"/>
      <c r="C775" s="10" t="s">
        <v>83</v>
      </c>
      <c r="D775" s="10" t="s">
        <v>1234</v>
      </c>
      <c r="E775" s="10" t="s">
        <v>66</v>
      </c>
      <c r="F775" s="10" t="s">
        <v>1235</v>
      </c>
      <c r="G775" s="10" t="s">
        <v>1391</v>
      </c>
      <c r="H775" s="10" t="s">
        <v>1531</v>
      </c>
      <c r="I775" s="10" t="s">
        <v>3894</v>
      </c>
      <c r="J775" s="10" t="s">
        <v>1246</v>
      </c>
      <c r="K775" s="10" t="s">
        <v>3870</v>
      </c>
      <c r="L775" s="10" t="s">
        <v>3895</v>
      </c>
      <c r="M775" s="10">
        <v>-3.728020812</v>
      </c>
      <c r="N775" s="10">
        <v>-38.507575869999997</v>
      </c>
      <c r="O775" s="10" t="s">
        <v>119</v>
      </c>
      <c r="P775" s="10" t="s">
        <v>1241</v>
      </c>
      <c r="Q775" s="10"/>
      <c r="R775" s="10">
        <v>376.2</v>
      </c>
      <c r="S775" s="10" t="s">
        <v>1256</v>
      </c>
      <c r="T775" s="10" t="s">
        <v>1243</v>
      </c>
      <c r="U775" s="14">
        <v>45812</v>
      </c>
      <c r="V775" s="11"/>
      <c r="W775" s="11"/>
      <c r="X775" s="11" t="s">
        <v>1257</v>
      </c>
      <c r="Y775" s="11"/>
    </row>
    <row r="776" spans="1:25">
      <c r="A776" s="10" t="s">
        <v>3896</v>
      </c>
      <c r="B776" s="11"/>
      <c r="C776" s="10" t="s">
        <v>83</v>
      </c>
      <c r="D776" s="10" t="s">
        <v>1234</v>
      </c>
      <c r="E776" s="10" t="s">
        <v>66</v>
      </c>
      <c r="F776" s="10" t="s">
        <v>1235</v>
      </c>
      <c r="G776" s="10" t="s">
        <v>1391</v>
      </c>
      <c r="H776" s="10" t="s">
        <v>1531</v>
      </c>
      <c r="I776" s="10" t="s">
        <v>3897</v>
      </c>
      <c r="J776" s="10" t="s">
        <v>1246</v>
      </c>
      <c r="K776" s="10" t="s">
        <v>3870</v>
      </c>
      <c r="L776" s="10" t="s">
        <v>3898</v>
      </c>
      <c r="M776" s="10">
        <v>-3.728020812</v>
      </c>
      <c r="N776" s="10">
        <v>-38.507575869999997</v>
      </c>
      <c r="O776" s="10" t="s">
        <v>119</v>
      </c>
      <c r="P776" s="10" t="s">
        <v>1241</v>
      </c>
      <c r="Q776" s="10"/>
      <c r="R776" s="10">
        <v>376.2</v>
      </c>
      <c r="S776" s="10" t="s">
        <v>1256</v>
      </c>
      <c r="T776" s="10" t="s">
        <v>1243</v>
      </c>
      <c r="U776" s="14">
        <v>45812</v>
      </c>
      <c r="V776" s="11"/>
      <c r="W776" s="11"/>
      <c r="X776" s="11" t="s">
        <v>1257</v>
      </c>
      <c r="Y776" s="11"/>
    </row>
    <row r="777" spans="1:25">
      <c r="A777" s="10" t="s">
        <v>3899</v>
      </c>
      <c r="B777" s="11"/>
      <c r="C777" s="10" t="s">
        <v>83</v>
      </c>
      <c r="D777" s="10" t="s">
        <v>1234</v>
      </c>
      <c r="E777" s="10" t="s">
        <v>66</v>
      </c>
      <c r="F777" s="10" t="s">
        <v>1235</v>
      </c>
      <c r="G777" s="10" t="s">
        <v>1391</v>
      </c>
      <c r="H777" s="10" t="s">
        <v>1531</v>
      </c>
      <c r="I777" s="10" t="s">
        <v>3900</v>
      </c>
      <c r="J777" s="10" t="s">
        <v>1246</v>
      </c>
      <c r="K777" s="10" t="s">
        <v>3870</v>
      </c>
      <c r="L777" s="10" t="s">
        <v>3901</v>
      </c>
      <c r="M777" s="10">
        <v>-3.728020812</v>
      </c>
      <c r="N777" s="10">
        <v>-38.507575869999997</v>
      </c>
      <c r="O777" s="10" t="s">
        <v>119</v>
      </c>
      <c r="P777" s="10" t="s">
        <v>1241</v>
      </c>
      <c r="Q777" s="10"/>
      <c r="R777" s="10">
        <v>376.2</v>
      </c>
      <c r="S777" s="10" t="s">
        <v>1256</v>
      </c>
      <c r="T777" s="10" t="s">
        <v>1243</v>
      </c>
      <c r="U777" s="14">
        <v>45812</v>
      </c>
      <c r="V777" s="11"/>
      <c r="W777" s="11"/>
      <c r="X777" s="11" t="s">
        <v>1257</v>
      </c>
      <c r="Y777" s="11"/>
    </row>
    <row r="778" spans="1:25">
      <c r="A778" s="10" t="s">
        <v>3902</v>
      </c>
      <c r="B778" s="11"/>
      <c r="C778" s="10" t="s">
        <v>83</v>
      </c>
      <c r="D778" s="10" t="s">
        <v>1234</v>
      </c>
      <c r="E778" s="10" t="s">
        <v>66</v>
      </c>
      <c r="F778" s="10" t="s">
        <v>1235</v>
      </c>
      <c r="G778" s="10" t="s">
        <v>1391</v>
      </c>
      <c r="H778" s="10" t="s">
        <v>1531</v>
      </c>
      <c r="I778" s="10" t="s">
        <v>3903</v>
      </c>
      <c r="J778" s="10" t="s">
        <v>1246</v>
      </c>
      <c r="K778" s="10" t="s">
        <v>3870</v>
      </c>
      <c r="L778" s="10" t="s">
        <v>3904</v>
      </c>
      <c r="M778" s="10">
        <v>-3.728020812</v>
      </c>
      <c r="N778" s="10">
        <v>-38.507575869999997</v>
      </c>
      <c r="O778" s="10" t="s">
        <v>119</v>
      </c>
      <c r="P778" s="10" t="s">
        <v>1241</v>
      </c>
      <c r="Q778" s="10"/>
      <c r="R778" s="10">
        <v>376.2</v>
      </c>
      <c r="S778" s="10" t="s">
        <v>1256</v>
      </c>
      <c r="T778" s="10" t="s">
        <v>1243</v>
      </c>
      <c r="U778" s="14">
        <v>45812</v>
      </c>
      <c r="V778" s="11"/>
      <c r="W778" s="11"/>
      <c r="X778" s="11" t="s">
        <v>1257</v>
      </c>
      <c r="Y778" s="11"/>
    </row>
    <row r="779" spans="1:25">
      <c r="A779" s="10" t="s">
        <v>3905</v>
      </c>
      <c r="B779" s="11"/>
      <c r="C779" s="10" t="s">
        <v>83</v>
      </c>
      <c r="D779" s="10" t="s">
        <v>1234</v>
      </c>
      <c r="E779" s="10" t="s">
        <v>66</v>
      </c>
      <c r="F779" s="10" t="s">
        <v>1235</v>
      </c>
      <c r="G779" s="10" t="s">
        <v>1391</v>
      </c>
      <c r="H779" s="10" t="s">
        <v>1531</v>
      </c>
      <c r="I779" s="10" t="s">
        <v>3906</v>
      </c>
      <c r="J779" s="10" t="s">
        <v>1246</v>
      </c>
      <c r="K779" s="10" t="s">
        <v>3870</v>
      </c>
      <c r="L779" s="10" t="s">
        <v>3907</v>
      </c>
      <c r="M779" s="10">
        <v>-3.728020812</v>
      </c>
      <c r="N779" s="10">
        <v>-38.507575869999997</v>
      </c>
      <c r="O779" s="10" t="s">
        <v>119</v>
      </c>
      <c r="P779" s="10" t="s">
        <v>1241</v>
      </c>
      <c r="Q779" s="10"/>
      <c r="R779" s="10">
        <v>376.2</v>
      </c>
      <c r="S779" s="10" t="s">
        <v>1256</v>
      </c>
      <c r="T779" s="10" t="s">
        <v>1243</v>
      </c>
      <c r="U779" s="14">
        <v>45812</v>
      </c>
      <c r="V779" s="11"/>
      <c r="W779" s="11"/>
      <c r="X779" s="11" t="s">
        <v>1257</v>
      </c>
      <c r="Y779" s="11"/>
    </row>
    <row r="780" spans="1:25">
      <c r="A780" s="10" t="s">
        <v>3908</v>
      </c>
      <c r="B780" s="11"/>
      <c r="C780" s="10" t="s">
        <v>83</v>
      </c>
      <c r="D780" s="10" t="s">
        <v>1234</v>
      </c>
      <c r="E780" s="10" t="s">
        <v>66</v>
      </c>
      <c r="F780" s="10" t="s">
        <v>1235</v>
      </c>
      <c r="G780" s="10" t="s">
        <v>1391</v>
      </c>
      <c r="H780" s="10" t="s">
        <v>1531</v>
      </c>
      <c r="I780" s="10" t="s">
        <v>3909</v>
      </c>
      <c r="J780" s="10" t="s">
        <v>1246</v>
      </c>
      <c r="K780" s="10" t="s">
        <v>3870</v>
      </c>
      <c r="L780" s="10" t="s">
        <v>3910</v>
      </c>
      <c r="M780" s="10">
        <v>-3.728020812</v>
      </c>
      <c r="N780" s="10">
        <v>-38.507575869999997</v>
      </c>
      <c r="O780" s="10" t="s">
        <v>119</v>
      </c>
      <c r="P780" s="10" t="s">
        <v>1241</v>
      </c>
      <c r="Q780" s="10"/>
      <c r="R780" s="10">
        <v>376.2</v>
      </c>
      <c r="S780" s="10" t="s">
        <v>1256</v>
      </c>
      <c r="T780" s="10" t="s">
        <v>1243</v>
      </c>
      <c r="U780" s="14">
        <v>45812</v>
      </c>
      <c r="V780" s="11"/>
      <c r="W780" s="11"/>
      <c r="X780" s="11" t="s">
        <v>1257</v>
      </c>
      <c r="Y780" s="11"/>
    </row>
    <row r="781" spans="1:25">
      <c r="A781" s="10" t="s">
        <v>3911</v>
      </c>
      <c r="B781" s="11"/>
      <c r="C781" s="10" t="s">
        <v>83</v>
      </c>
      <c r="D781" s="10" t="s">
        <v>1234</v>
      </c>
      <c r="E781" s="10" t="s">
        <v>66</v>
      </c>
      <c r="F781" s="10" t="s">
        <v>1235</v>
      </c>
      <c r="G781" s="10" t="s">
        <v>1391</v>
      </c>
      <c r="H781" s="10" t="s">
        <v>1531</v>
      </c>
      <c r="I781" s="10" t="s">
        <v>3912</v>
      </c>
      <c r="J781" s="10" t="s">
        <v>1246</v>
      </c>
      <c r="K781" s="10" t="s">
        <v>3870</v>
      </c>
      <c r="L781" s="10" t="s">
        <v>3913</v>
      </c>
      <c r="M781" s="10">
        <v>-3.728020812</v>
      </c>
      <c r="N781" s="10">
        <v>-38.507575869999997</v>
      </c>
      <c r="O781" s="10" t="s">
        <v>119</v>
      </c>
      <c r="P781" s="10" t="s">
        <v>1241</v>
      </c>
      <c r="Q781" s="10"/>
      <c r="R781" s="10">
        <v>376.2</v>
      </c>
      <c r="S781" s="10" t="s">
        <v>1256</v>
      </c>
      <c r="T781" s="10" t="s">
        <v>1243</v>
      </c>
      <c r="U781" s="14">
        <v>45812</v>
      </c>
      <c r="V781" s="11"/>
      <c r="W781" s="11"/>
      <c r="X781" s="11" t="s">
        <v>1257</v>
      </c>
      <c r="Y781" s="11"/>
    </row>
    <row r="782" spans="1:25">
      <c r="A782" s="10" t="s">
        <v>3914</v>
      </c>
      <c r="B782" s="11"/>
      <c r="C782" s="10" t="s">
        <v>83</v>
      </c>
      <c r="D782" s="10" t="s">
        <v>1234</v>
      </c>
      <c r="E782" s="10" t="s">
        <v>66</v>
      </c>
      <c r="F782" s="10" t="s">
        <v>1235</v>
      </c>
      <c r="G782" s="10" t="s">
        <v>1391</v>
      </c>
      <c r="H782" s="10" t="s">
        <v>1531</v>
      </c>
      <c r="I782" s="10" t="s">
        <v>3915</v>
      </c>
      <c r="J782" s="10" t="s">
        <v>1246</v>
      </c>
      <c r="K782" s="10" t="s">
        <v>3870</v>
      </c>
      <c r="L782" s="10" t="s">
        <v>3916</v>
      </c>
      <c r="M782" s="10">
        <v>-3.728020812</v>
      </c>
      <c r="N782" s="10">
        <v>-38.507575869999997</v>
      </c>
      <c r="O782" s="10" t="s">
        <v>119</v>
      </c>
      <c r="P782" s="10" t="s">
        <v>1241</v>
      </c>
      <c r="Q782" s="10"/>
      <c r="R782" s="10">
        <v>376.2</v>
      </c>
      <c r="S782" s="10" t="s">
        <v>1256</v>
      </c>
      <c r="T782" s="10" t="s">
        <v>1243</v>
      </c>
      <c r="U782" s="14">
        <v>45812</v>
      </c>
      <c r="V782" s="11"/>
      <c r="W782" s="11"/>
      <c r="X782" s="11" t="s">
        <v>1257</v>
      </c>
      <c r="Y782" s="11"/>
    </row>
    <row r="783" spans="1:25">
      <c r="A783" s="10" t="s">
        <v>3917</v>
      </c>
      <c r="B783" s="11"/>
      <c r="C783" s="10" t="s">
        <v>83</v>
      </c>
      <c r="D783" s="10" t="s">
        <v>1234</v>
      </c>
      <c r="E783" s="10" t="s">
        <v>66</v>
      </c>
      <c r="F783" s="10" t="s">
        <v>1235</v>
      </c>
      <c r="G783" s="10" t="s">
        <v>1391</v>
      </c>
      <c r="H783" s="10" t="s">
        <v>1262</v>
      </c>
      <c r="I783" s="10" t="s">
        <v>3918</v>
      </c>
      <c r="J783" s="10" t="s">
        <v>1246</v>
      </c>
      <c r="K783" s="10" t="s">
        <v>3870</v>
      </c>
      <c r="L783" s="10" t="s">
        <v>3919</v>
      </c>
      <c r="M783" s="10">
        <v>-3.728020812</v>
      </c>
      <c r="N783" s="10">
        <v>-38.507575869999997</v>
      </c>
      <c r="O783" s="10" t="s">
        <v>119</v>
      </c>
      <c r="P783" s="10" t="s">
        <v>1241</v>
      </c>
      <c r="Q783" s="10"/>
      <c r="R783" s="10">
        <v>376.2</v>
      </c>
      <c r="S783" s="10" t="s">
        <v>1256</v>
      </c>
      <c r="T783" s="10" t="s">
        <v>1243</v>
      </c>
      <c r="U783" s="14">
        <v>45812</v>
      </c>
      <c r="V783" s="11"/>
      <c r="W783" s="11"/>
      <c r="X783" s="11" t="s">
        <v>1257</v>
      </c>
      <c r="Y783" s="11"/>
    </row>
    <row r="784" spans="1:25">
      <c r="A784" s="10" t="s">
        <v>3920</v>
      </c>
      <c r="B784" s="11"/>
      <c r="C784" s="10" t="s">
        <v>83</v>
      </c>
      <c r="D784" s="10" t="s">
        <v>1234</v>
      </c>
      <c r="E784" s="10" t="s">
        <v>66</v>
      </c>
      <c r="F784" s="10" t="s">
        <v>1235</v>
      </c>
      <c r="G784" s="10" t="s">
        <v>1391</v>
      </c>
      <c r="H784" s="10" t="s">
        <v>1262</v>
      </c>
      <c r="I784" s="10" t="s">
        <v>3921</v>
      </c>
      <c r="J784" s="10" t="s">
        <v>1246</v>
      </c>
      <c r="K784" s="10" t="s">
        <v>3870</v>
      </c>
      <c r="L784" s="10" t="s">
        <v>3922</v>
      </c>
      <c r="M784" s="10">
        <v>-3.728020812</v>
      </c>
      <c r="N784" s="10">
        <v>-38.507575869999997</v>
      </c>
      <c r="O784" s="10" t="s">
        <v>119</v>
      </c>
      <c r="P784" s="10" t="s">
        <v>1241</v>
      </c>
      <c r="Q784" s="10"/>
      <c r="R784" s="10">
        <v>376.2</v>
      </c>
      <c r="S784" s="10" t="s">
        <v>1256</v>
      </c>
      <c r="T784" s="10" t="s">
        <v>1243</v>
      </c>
      <c r="U784" s="14">
        <v>45812</v>
      </c>
      <c r="V784" s="11"/>
      <c r="W784" s="11"/>
      <c r="X784" s="11" t="s">
        <v>1257</v>
      </c>
      <c r="Y784" s="11"/>
    </row>
    <row r="785" spans="1:25">
      <c r="A785" s="10" t="s">
        <v>3923</v>
      </c>
      <c r="B785" s="11"/>
      <c r="C785" s="10" t="s">
        <v>83</v>
      </c>
      <c r="D785" s="10" t="s">
        <v>1234</v>
      </c>
      <c r="E785" s="10" t="s">
        <v>66</v>
      </c>
      <c r="F785" s="10" t="s">
        <v>1235</v>
      </c>
      <c r="G785" s="10" t="s">
        <v>1391</v>
      </c>
      <c r="H785" s="10" t="s">
        <v>1262</v>
      </c>
      <c r="I785" s="10" t="s">
        <v>3924</v>
      </c>
      <c r="J785" s="10" t="s">
        <v>1246</v>
      </c>
      <c r="K785" s="10" t="s">
        <v>3870</v>
      </c>
      <c r="L785" s="10" t="s">
        <v>3925</v>
      </c>
      <c r="M785" s="10">
        <v>-3.728020812</v>
      </c>
      <c r="N785" s="10">
        <v>-38.507575869999997</v>
      </c>
      <c r="O785" s="10" t="s">
        <v>119</v>
      </c>
      <c r="P785" s="10" t="s">
        <v>1241</v>
      </c>
      <c r="Q785" s="10"/>
      <c r="R785" s="10">
        <v>376.2</v>
      </c>
      <c r="S785" s="10" t="s">
        <v>1256</v>
      </c>
      <c r="T785" s="10" t="s">
        <v>1243</v>
      </c>
      <c r="U785" s="14">
        <v>45812</v>
      </c>
      <c r="V785" s="11"/>
      <c r="W785" s="11"/>
      <c r="X785" s="11" t="s">
        <v>1257</v>
      </c>
      <c r="Y785" s="11"/>
    </row>
    <row r="786" spans="1:25">
      <c r="A786" s="10" t="s">
        <v>3926</v>
      </c>
      <c r="B786" s="11"/>
      <c r="C786" s="10" t="s">
        <v>83</v>
      </c>
      <c r="D786" s="10" t="s">
        <v>1234</v>
      </c>
      <c r="E786" s="10" t="s">
        <v>66</v>
      </c>
      <c r="F786" s="10" t="s">
        <v>1235</v>
      </c>
      <c r="G786" s="10" t="s">
        <v>1391</v>
      </c>
      <c r="H786" s="10" t="s">
        <v>1262</v>
      </c>
      <c r="I786" s="10" t="s">
        <v>3927</v>
      </c>
      <c r="J786" s="10" t="s">
        <v>1246</v>
      </c>
      <c r="K786" s="10" t="s">
        <v>3870</v>
      </c>
      <c r="L786" s="10" t="s">
        <v>3928</v>
      </c>
      <c r="M786" s="10">
        <v>-3.728020812</v>
      </c>
      <c r="N786" s="10">
        <v>-38.507575869999997</v>
      </c>
      <c r="O786" s="10" t="s">
        <v>119</v>
      </c>
      <c r="P786" s="10" t="s">
        <v>1241</v>
      </c>
      <c r="Q786" s="10"/>
      <c r="R786" s="10">
        <v>376.2</v>
      </c>
      <c r="S786" s="10" t="s">
        <v>1256</v>
      </c>
      <c r="T786" s="10" t="s">
        <v>1243</v>
      </c>
      <c r="U786" s="14">
        <v>45812</v>
      </c>
      <c r="V786" s="11"/>
      <c r="W786" s="11"/>
      <c r="X786" s="11" t="s">
        <v>1257</v>
      </c>
      <c r="Y786" s="11"/>
    </row>
    <row r="787" spans="1:25">
      <c r="A787" s="10" t="s">
        <v>3929</v>
      </c>
      <c r="B787" s="11"/>
      <c r="C787" s="10" t="s">
        <v>83</v>
      </c>
      <c r="D787" s="10" t="s">
        <v>1234</v>
      </c>
      <c r="E787" s="10" t="s">
        <v>66</v>
      </c>
      <c r="F787" s="10" t="s">
        <v>1235</v>
      </c>
      <c r="G787" s="10" t="s">
        <v>1391</v>
      </c>
      <c r="H787" s="10" t="s">
        <v>1262</v>
      </c>
      <c r="I787" s="10" t="s">
        <v>3930</v>
      </c>
      <c r="J787" s="10" t="s">
        <v>1246</v>
      </c>
      <c r="K787" s="10" t="s">
        <v>3870</v>
      </c>
      <c r="L787" s="10" t="s">
        <v>3931</v>
      </c>
      <c r="M787" s="10">
        <v>-3.728020812</v>
      </c>
      <c r="N787" s="10">
        <v>-38.507575869999997</v>
      </c>
      <c r="O787" s="10" t="s">
        <v>119</v>
      </c>
      <c r="P787" s="10" t="s">
        <v>1241</v>
      </c>
      <c r="Q787" s="10"/>
      <c r="R787" s="10">
        <v>376.2</v>
      </c>
      <c r="S787" s="10" t="s">
        <v>1256</v>
      </c>
      <c r="T787" s="10" t="s">
        <v>1243</v>
      </c>
      <c r="U787" s="14">
        <v>45812</v>
      </c>
      <c r="V787" s="11"/>
      <c r="W787" s="11"/>
      <c r="X787" s="11" t="s">
        <v>1257</v>
      </c>
      <c r="Y787" s="11"/>
    </row>
    <row r="788" spans="1:25">
      <c r="A788" s="10" t="s">
        <v>3932</v>
      </c>
      <c r="B788" s="11"/>
      <c r="C788" s="10" t="s">
        <v>83</v>
      </c>
      <c r="D788" s="10" t="s">
        <v>1234</v>
      </c>
      <c r="E788" s="10" t="s">
        <v>66</v>
      </c>
      <c r="F788" s="10" t="s">
        <v>1235</v>
      </c>
      <c r="G788" s="10" t="s">
        <v>1391</v>
      </c>
      <c r="H788" s="10" t="s">
        <v>1262</v>
      </c>
      <c r="I788" s="10" t="s">
        <v>3933</v>
      </c>
      <c r="J788" s="10" t="s">
        <v>1246</v>
      </c>
      <c r="K788" s="10" t="s">
        <v>3870</v>
      </c>
      <c r="L788" s="10" t="s">
        <v>3934</v>
      </c>
      <c r="M788" s="10">
        <v>-3.728020812</v>
      </c>
      <c r="N788" s="10">
        <v>-38.507575869999997</v>
      </c>
      <c r="O788" s="10" t="s">
        <v>119</v>
      </c>
      <c r="P788" s="10" t="s">
        <v>1241</v>
      </c>
      <c r="Q788" s="10"/>
      <c r="R788" s="10">
        <v>376.2</v>
      </c>
      <c r="S788" s="10" t="s">
        <v>1256</v>
      </c>
      <c r="T788" s="10" t="s">
        <v>1243</v>
      </c>
      <c r="U788" s="14">
        <v>45812</v>
      </c>
      <c r="V788" s="11"/>
      <c r="W788" s="11"/>
      <c r="X788" s="11" t="s">
        <v>1257</v>
      </c>
      <c r="Y788" s="11"/>
    </row>
    <row r="789" spans="1:25">
      <c r="A789" s="10" t="s">
        <v>3935</v>
      </c>
      <c r="B789" s="11"/>
      <c r="C789" s="10" t="s">
        <v>83</v>
      </c>
      <c r="D789" s="10" t="s">
        <v>1234</v>
      </c>
      <c r="E789" s="10" t="s">
        <v>66</v>
      </c>
      <c r="F789" s="10" t="s">
        <v>1235</v>
      </c>
      <c r="G789" s="10" t="s">
        <v>1391</v>
      </c>
      <c r="H789" s="10" t="s">
        <v>1262</v>
      </c>
      <c r="I789" s="10" t="s">
        <v>3936</v>
      </c>
      <c r="J789" s="10" t="s">
        <v>1246</v>
      </c>
      <c r="K789" s="10" t="s">
        <v>3870</v>
      </c>
      <c r="L789" s="10" t="s">
        <v>3937</v>
      </c>
      <c r="M789" s="10">
        <v>-3.728020812</v>
      </c>
      <c r="N789" s="10">
        <v>-38.507575869999997</v>
      </c>
      <c r="O789" s="10" t="s">
        <v>119</v>
      </c>
      <c r="P789" s="10" t="s">
        <v>1241</v>
      </c>
      <c r="Q789" s="10"/>
      <c r="R789" s="10">
        <v>376.2</v>
      </c>
      <c r="S789" s="10" t="s">
        <v>1256</v>
      </c>
      <c r="T789" s="10" t="s">
        <v>1243</v>
      </c>
      <c r="U789" s="14">
        <v>45812</v>
      </c>
      <c r="V789" s="11"/>
      <c r="W789" s="11"/>
      <c r="X789" s="11" t="s">
        <v>1257</v>
      </c>
      <c r="Y789" s="11"/>
    </row>
    <row r="790" spans="1:25">
      <c r="A790" s="10" t="s">
        <v>3938</v>
      </c>
      <c r="B790" s="11"/>
      <c r="C790" s="10" t="s">
        <v>83</v>
      </c>
      <c r="D790" s="10" t="s">
        <v>1234</v>
      </c>
      <c r="E790" s="10" t="s">
        <v>66</v>
      </c>
      <c r="F790" s="10" t="s">
        <v>1235</v>
      </c>
      <c r="G790" s="10" t="s">
        <v>1391</v>
      </c>
      <c r="H790" s="10" t="s">
        <v>1262</v>
      </c>
      <c r="I790" s="10" t="s">
        <v>3939</v>
      </c>
      <c r="J790" s="10" t="s">
        <v>1246</v>
      </c>
      <c r="K790" s="10" t="s">
        <v>3870</v>
      </c>
      <c r="L790" s="10" t="s">
        <v>3940</v>
      </c>
      <c r="M790" s="10">
        <v>-3.728020812</v>
      </c>
      <c r="N790" s="10">
        <v>-38.507575869999997</v>
      </c>
      <c r="O790" s="10" t="s">
        <v>119</v>
      </c>
      <c r="P790" s="10" t="s">
        <v>1241</v>
      </c>
      <c r="Q790" s="10"/>
      <c r="R790" s="10">
        <v>376.2</v>
      </c>
      <c r="S790" s="10" t="s">
        <v>1256</v>
      </c>
      <c r="T790" s="10" t="s">
        <v>1243</v>
      </c>
      <c r="U790" s="14">
        <v>45812</v>
      </c>
      <c r="V790" s="11"/>
      <c r="W790" s="11"/>
      <c r="X790" s="11" t="s">
        <v>1257</v>
      </c>
      <c r="Y790" s="11"/>
    </row>
    <row r="791" spans="1:25">
      <c r="A791" s="10" t="s">
        <v>3941</v>
      </c>
      <c r="B791" s="11"/>
      <c r="C791" s="10" t="s">
        <v>121</v>
      </c>
      <c r="D791" s="10" t="s">
        <v>1234</v>
      </c>
      <c r="E791" s="10" t="s">
        <v>66</v>
      </c>
      <c r="F791" s="10" t="s">
        <v>1261</v>
      </c>
      <c r="G791" s="10" t="s">
        <v>1495</v>
      </c>
      <c r="H791" s="10" t="s">
        <v>1262</v>
      </c>
      <c r="I791" s="10" t="s">
        <v>3942</v>
      </c>
      <c r="J791" s="10" t="s">
        <v>55</v>
      </c>
      <c r="K791" s="10" t="s">
        <v>3943</v>
      </c>
      <c r="L791" s="10" t="s">
        <v>3944</v>
      </c>
      <c r="M791" s="10">
        <v>-3.7843982010000001</v>
      </c>
      <c r="N791" s="10">
        <v>-38.461930750000001</v>
      </c>
      <c r="O791" s="10" t="s">
        <v>120</v>
      </c>
      <c r="P791" s="10" t="s">
        <v>1241</v>
      </c>
      <c r="Q791" s="10"/>
      <c r="R791" s="10">
        <v>1564.2</v>
      </c>
      <c r="S791" s="10" t="s">
        <v>1256</v>
      </c>
      <c r="T791" s="10" t="s">
        <v>1243</v>
      </c>
      <c r="U791" s="14">
        <v>45821</v>
      </c>
      <c r="V791" s="11"/>
      <c r="W791" s="11"/>
      <c r="X791" s="11" t="s">
        <v>1257</v>
      </c>
      <c r="Y791" s="11"/>
    </row>
    <row r="792" spans="1:25">
      <c r="A792" s="10" t="s">
        <v>3945</v>
      </c>
      <c r="B792" s="11"/>
      <c r="C792" s="10" t="s">
        <v>121</v>
      </c>
      <c r="D792" s="10" t="s">
        <v>1234</v>
      </c>
      <c r="E792" s="10" t="s">
        <v>66</v>
      </c>
      <c r="F792" s="10" t="s">
        <v>1261</v>
      </c>
      <c r="G792" s="10" t="s">
        <v>1495</v>
      </c>
      <c r="H792" s="10" t="s">
        <v>1262</v>
      </c>
      <c r="I792" s="10" t="s">
        <v>3946</v>
      </c>
      <c r="J792" s="10" t="s">
        <v>1246</v>
      </c>
      <c r="K792" s="10" t="s">
        <v>3943</v>
      </c>
      <c r="L792" s="10" t="s">
        <v>3944</v>
      </c>
      <c r="M792" s="10">
        <v>-3.7843982010000001</v>
      </c>
      <c r="N792" s="10">
        <v>-38.461930750000001</v>
      </c>
      <c r="O792" s="10" t="s">
        <v>120</v>
      </c>
      <c r="P792" s="10" t="s">
        <v>1241</v>
      </c>
      <c r="Q792" s="10"/>
      <c r="R792" s="10">
        <v>376.2</v>
      </c>
      <c r="S792" s="10" t="s">
        <v>1256</v>
      </c>
      <c r="T792" s="10" t="s">
        <v>1243</v>
      </c>
      <c r="U792" s="14">
        <v>45821</v>
      </c>
      <c r="V792" s="11"/>
      <c r="W792" s="11"/>
      <c r="X792" s="11" t="s">
        <v>1257</v>
      </c>
      <c r="Y792" s="11"/>
    </row>
    <row r="793" spans="1:25">
      <c r="A793" s="10" t="s">
        <v>3947</v>
      </c>
      <c r="B793" s="11"/>
      <c r="C793" s="10" t="s">
        <v>127</v>
      </c>
      <c r="D793" s="10" t="s">
        <v>1234</v>
      </c>
      <c r="E793" s="10" t="s">
        <v>66</v>
      </c>
      <c r="F793" s="10" t="s">
        <v>1307</v>
      </c>
      <c r="G793" s="10" t="s">
        <v>1251</v>
      </c>
      <c r="H793" s="10" t="s">
        <v>1540</v>
      </c>
      <c r="I793" s="10" t="s">
        <v>3948</v>
      </c>
      <c r="J793" s="10" t="s">
        <v>68</v>
      </c>
      <c r="K793" s="10" t="s">
        <v>1239</v>
      </c>
      <c r="L793" s="10" t="s">
        <v>3949</v>
      </c>
      <c r="M793" s="10">
        <v>-3.7379642080000002</v>
      </c>
      <c r="N793" s="10">
        <v>-38.514284629999999</v>
      </c>
      <c r="O793" s="10" t="s">
        <v>126</v>
      </c>
      <c r="P793" s="10" t="s">
        <v>1241</v>
      </c>
      <c r="Q793" s="10"/>
      <c r="R793" s="10">
        <v>514.79999999999995</v>
      </c>
      <c r="S793" s="10" t="s">
        <v>2523</v>
      </c>
      <c r="T793" s="10" t="s">
        <v>1243</v>
      </c>
      <c r="U793" s="14">
        <v>45811</v>
      </c>
      <c r="V793" s="11"/>
      <c r="W793" s="11"/>
      <c r="X793" s="11" t="s">
        <v>3950</v>
      </c>
      <c r="Y793" s="11"/>
    </row>
    <row r="794" spans="1:25">
      <c r="A794" s="10" t="s">
        <v>3951</v>
      </c>
      <c r="B794" s="11"/>
      <c r="C794" s="10" t="s">
        <v>129</v>
      </c>
      <c r="D794" s="10" t="s">
        <v>1234</v>
      </c>
      <c r="E794" s="10" t="s">
        <v>66</v>
      </c>
      <c r="F794" s="10" t="s">
        <v>1300</v>
      </c>
      <c r="G794" s="10" t="s">
        <v>2669</v>
      </c>
      <c r="H794" s="10" t="s">
        <v>1518</v>
      </c>
      <c r="I794" s="10" t="s">
        <v>3952</v>
      </c>
      <c r="J794" s="10" t="s">
        <v>55</v>
      </c>
      <c r="K794" s="10" t="s">
        <v>3953</v>
      </c>
      <c r="L794" s="10" t="s">
        <v>3954</v>
      </c>
      <c r="M794" s="10">
        <v>-3.7565469999999999</v>
      </c>
      <c r="N794" s="10">
        <v>-38.548983999999997</v>
      </c>
      <c r="O794" s="10" t="s">
        <v>128</v>
      </c>
      <c r="P794" s="10" t="s">
        <v>1324</v>
      </c>
      <c r="Q794" s="10" t="s">
        <v>2370</v>
      </c>
      <c r="R794" s="10">
        <v>133.65</v>
      </c>
      <c r="S794" s="10" t="s">
        <v>3955</v>
      </c>
      <c r="T794" s="10" t="s">
        <v>1326</v>
      </c>
      <c r="U794" s="14">
        <v>45825</v>
      </c>
      <c r="V794" s="11"/>
      <c r="W794" s="11"/>
      <c r="X794" s="10" t="s">
        <v>3955</v>
      </c>
      <c r="Y794" s="10"/>
    </row>
    <row r="795" spans="1:25">
      <c r="A795" s="10" t="s">
        <v>3956</v>
      </c>
      <c r="B795" s="11"/>
      <c r="C795" s="10" t="s">
        <v>129</v>
      </c>
      <c r="D795" s="10" t="s">
        <v>1234</v>
      </c>
      <c r="E795" s="10" t="s">
        <v>66</v>
      </c>
      <c r="F795" s="10" t="s">
        <v>1300</v>
      </c>
      <c r="G795" s="10" t="s">
        <v>2669</v>
      </c>
      <c r="H795" s="10" t="s">
        <v>1262</v>
      </c>
      <c r="I795" s="10" t="s">
        <v>3957</v>
      </c>
      <c r="J795" s="10" t="s">
        <v>55</v>
      </c>
      <c r="K795" s="10" t="s">
        <v>3958</v>
      </c>
      <c r="L795" s="10" t="s">
        <v>3959</v>
      </c>
      <c r="M795" s="10">
        <v>-3.7572410000000001</v>
      </c>
      <c r="N795" s="10">
        <v>-38.546553000000003</v>
      </c>
      <c r="O795" s="10" t="s">
        <v>128</v>
      </c>
      <c r="P795" s="10" t="s">
        <v>1241</v>
      </c>
      <c r="Q795" s="10">
        <v>-20.89</v>
      </c>
      <c r="R795" s="10">
        <v>133.65</v>
      </c>
      <c r="S795" s="10" t="s">
        <v>1256</v>
      </c>
      <c r="T795" s="10" t="s">
        <v>1243</v>
      </c>
      <c r="U795" s="14">
        <v>45824</v>
      </c>
      <c r="V795" s="11"/>
      <c r="W795" s="11"/>
      <c r="X795" s="11" t="s">
        <v>1257</v>
      </c>
      <c r="Y795" s="11"/>
    </row>
    <row r="796" spans="1:25">
      <c r="A796" s="10" t="s">
        <v>3960</v>
      </c>
      <c r="B796" s="11"/>
      <c r="C796" s="10" t="s">
        <v>129</v>
      </c>
      <c r="D796" s="10" t="s">
        <v>1234</v>
      </c>
      <c r="E796" s="10" t="s">
        <v>66</v>
      </c>
      <c r="F796" s="10" t="s">
        <v>1300</v>
      </c>
      <c r="G796" s="10" t="s">
        <v>2669</v>
      </c>
      <c r="H796" s="10" t="s">
        <v>1599</v>
      </c>
      <c r="I796" s="10" t="s">
        <v>3961</v>
      </c>
      <c r="J796" s="10" t="s">
        <v>55</v>
      </c>
      <c r="K796" s="10" t="s">
        <v>3958</v>
      </c>
      <c r="L796" s="10" t="s">
        <v>3962</v>
      </c>
      <c r="M796" s="10">
        <v>-3.7584970000000002</v>
      </c>
      <c r="N796" s="10">
        <v>-38.545698999999999</v>
      </c>
      <c r="O796" s="10" t="s">
        <v>128</v>
      </c>
      <c r="P796" s="10" t="s">
        <v>1241</v>
      </c>
      <c r="Q796" s="10">
        <v>-21.74</v>
      </c>
      <c r="R796" s="10">
        <v>133.65</v>
      </c>
      <c r="S796" s="10" t="s">
        <v>1256</v>
      </c>
      <c r="T796" s="10" t="s">
        <v>1243</v>
      </c>
      <c r="U796" s="14">
        <v>45824</v>
      </c>
      <c r="V796" s="11"/>
      <c r="W796" s="11"/>
      <c r="X796" s="11" t="s">
        <v>1257</v>
      </c>
      <c r="Y796" s="11"/>
    </row>
    <row r="797" spans="1:25">
      <c r="A797" s="10" t="s">
        <v>3963</v>
      </c>
      <c r="B797" s="11"/>
      <c r="C797" s="10" t="s">
        <v>129</v>
      </c>
      <c r="D797" s="10" t="s">
        <v>1234</v>
      </c>
      <c r="E797" s="10" t="s">
        <v>66</v>
      </c>
      <c r="F797" s="10" t="s">
        <v>1300</v>
      </c>
      <c r="G797" s="10" t="s">
        <v>2669</v>
      </c>
      <c r="H797" s="10" t="s">
        <v>1649</v>
      </c>
      <c r="I797" s="10" t="s">
        <v>3964</v>
      </c>
      <c r="J797" s="10" t="s">
        <v>55</v>
      </c>
      <c r="K797" s="10" t="s">
        <v>3965</v>
      </c>
      <c r="L797" s="10" t="s">
        <v>3966</v>
      </c>
      <c r="M797" s="10">
        <v>-3.7551920000000001</v>
      </c>
      <c r="N797" s="10">
        <v>-38.552514000000002</v>
      </c>
      <c r="O797" s="10" t="s">
        <v>128</v>
      </c>
      <c r="P797" s="10" t="s">
        <v>1324</v>
      </c>
      <c r="Q797" s="10" t="s">
        <v>2370</v>
      </c>
      <c r="R797" s="10">
        <v>133.65</v>
      </c>
      <c r="S797" s="10" t="s">
        <v>3955</v>
      </c>
      <c r="T797" s="10" t="s">
        <v>1326</v>
      </c>
      <c r="U797" s="14">
        <v>45825</v>
      </c>
      <c r="V797" s="11"/>
      <c r="W797" s="11"/>
      <c r="X797" s="10" t="s">
        <v>3955</v>
      </c>
      <c r="Y797" s="10"/>
    </row>
    <row r="798" spans="1:25">
      <c r="A798" s="10" t="s">
        <v>3967</v>
      </c>
      <c r="B798" s="11"/>
      <c r="C798" s="10" t="s">
        <v>129</v>
      </c>
      <c r="D798" s="10" t="s">
        <v>1234</v>
      </c>
      <c r="E798" s="10" t="s">
        <v>66</v>
      </c>
      <c r="F798" s="10" t="s">
        <v>1300</v>
      </c>
      <c r="G798" s="10" t="s">
        <v>2669</v>
      </c>
      <c r="H798" s="10" t="s">
        <v>1649</v>
      </c>
      <c r="I798" s="10" t="s">
        <v>3968</v>
      </c>
      <c r="J798" s="10" t="s">
        <v>55</v>
      </c>
      <c r="K798" s="10" t="s">
        <v>3953</v>
      </c>
      <c r="L798" s="10" t="s">
        <v>3969</v>
      </c>
      <c r="M798" s="10">
        <v>-3.7555489999999998</v>
      </c>
      <c r="N798" s="10">
        <v>-38.553427999999997</v>
      </c>
      <c r="O798" s="10" t="s">
        <v>128</v>
      </c>
      <c r="P798" s="10" t="s">
        <v>1241</v>
      </c>
      <c r="Q798" s="10">
        <v>-20.59</v>
      </c>
      <c r="R798" s="10">
        <v>133.65</v>
      </c>
      <c r="S798" s="10" t="s">
        <v>3970</v>
      </c>
      <c r="T798" s="10" t="s">
        <v>1243</v>
      </c>
      <c r="U798" s="14">
        <v>45825</v>
      </c>
      <c r="V798" s="11"/>
      <c r="W798" s="11"/>
      <c r="X798" s="11" t="s">
        <v>3971</v>
      </c>
      <c r="Y798" s="11"/>
    </row>
    <row r="799" spans="1:25">
      <c r="A799" s="10" t="s">
        <v>3972</v>
      </c>
      <c r="B799" s="11"/>
      <c r="C799" s="10" t="s">
        <v>129</v>
      </c>
      <c r="D799" s="10" t="s">
        <v>1234</v>
      </c>
      <c r="E799" s="10" t="s">
        <v>66</v>
      </c>
      <c r="F799" s="10" t="s">
        <v>1300</v>
      </c>
      <c r="G799" s="10" t="s">
        <v>3973</v>
      </c>
      <c r="H799" s="10" t="s">
        <v>1653</v>
      </c>
      <c r="I799" s="10" t="s">
        <v>3974</v>
      </c>
      <c r="J799" s="10" t="s">
        <v>55</v>
      </c>
      <c r="K799" s="10" t="s">
        <v>3975</v>
      </c>
      <c r="L799" s="10" t="s">
        <v>3976</v>
      </c>
      <c r="M799" s="10">
        <v>-3.756561</v>
      </c>
      <c r="N799" s="10">
        <v>-38.556483</v>
      </c>
      <c r="O799" s="10" t="s">
        <v>128</v>
      </c>
      <c r="P799" s="10" t="s">
        <v>1324</v>
      </c>
      <c r="Q799" s="10" t="s">
        <v>2370</v>
      </c>
      <c r="R799" s="10">
        <v>133.65</v>
      </c>
      <c r="S799" s="10" t="s">
        <v>3955</v>
      </c>
      <c r="T799" s="10" t="s">
        <v>1326</v>
      </c>
      <c r="U799" s="14">
        <v>45825</v>
      </c>
      <c r="V799" s="11"/>
      <c r="W799" s="11"/>
      <c r="X799" s="10" t="s">
        <v>3955</v>
      </c>
      <c r="Y799" s="10"/>
    </row>
    <row r="800" spans="1:25">
      <c r="A800" s="10" t="s">
        <v>3977</v>
      </c>
      <c r="B800" s="11"/>
      <c r="C800" s="10" t="s">
        <v>129</v>
      </c>
      <c r="D800" s="10" t="s">
        <v>1234</v>
      </c>
      <c r="E800" s="10" t="s">
        <v>66</v>
      </c>
      <c r="F800" s="10" t="s">
        <v>1307</v>
      </c>
      <c r="G800" s="10" t="s">
        <v>1308</v>
      </c>
      <c r="H800" s="10" t="s">
        <v>1518</v>
      </c>
      <c r="I800" s="10" t="s">
        <v>3978</v>
      </c>
      <c r="J800" s="10" t="s">
        <v>55</v>
      </c>
      <c r="K800" s="10" t="s">
        <v>3953</v>
      </c>
      <c r="L800" s="10" t="s">
        <v>3979</v>
      </c>
      <c r="M800" s="10">
        <v>-3.7558790000000002</v>
      </c>
      <c r="N800" s="10">
        <v>-38.554769999999998</v>
      </c>
      <c r="O800" s="10" t="s">
        <v>128</v>
      </c>
      <c r="P800" s="10" t="s">
        <v>1241</v>
      </c>
      <c r="Q800" s="10">
        <v>-20.350000000000001</v>
      </c>
      <c r="R800" s="10">
        <v>133.65</v>
      </c>
      <c r="S800" s="10" t="s">
        <v>3970</v>
      </c>
      <c r="T800" s="10" t="s">
        <v>1243</v>
      </c>
      <c r="U800" s="14">
        <v>45824</v>
      </c>
      <c r="V800" s="11"/>
      <c r="W800" s="11"/>
      <c r="X800" s="11" t="s">
        <v>3971</v>
      </c>
      <c r="Y800" s="11"/>
    </row>
    <row r="801" spans="1:25">
      <c r="A801" s="10" t="s">
        <v>3980</v>
      </c>
      <c r="B801" s="11"/>
      <c r="C801" s="10" t="s">
        <v>129</v>
      </c>
      <c r="D801" s="10" t="s">
        <v>1234</v>
      </c>
      <c r="E801" s="10" t="s">
        <v>66</v>
      </c>
      <c r="F801" s="10" t="s">
        <v>1307</v>
      </c>
      <c r="G801" s="10" t="s">
        <v>1308</v>
      </c>
      <c r="H801" s="10" t="s">
        <v>1616</v>
      </c>
      <c r="I801" s="10" t="s">
        <v>3981</v>
      </c>
      <c r="J801" s="10" t="s">
        <v>55</v>
      </c>
      <c r="K801" s="10" t="s">
        <v>3982</v>
      </c>
      <c r="L801" s="10" t="s">
        <v>3983</v>
      </c>
      <c r="M801" s="10">
        <v>-3.759242</v>
      </c>
      <c r="N801" s="10">
        <v>-38.552568999999998</v>
      </c>
      <c r="O801" s="10" t="s">
        <v>128</v>
      </c>
      <c r="P801" s="10" t="s">
        <v>1241</v>
      </c>
      <c r="Q801" s="10">
        <v>-20.309999999999999</v>
      </c>
      <c r="R801" s="10">
        <v>133.65</v>
      </c>
      <c r="S801" s="10" t="s">
        <v>3970</v>
      </c>
      <c r="T801" s="10" t="s">
        <v>1243</v>
      </c>
      <c r="U801" s="14">
        <v>45824</v>
      </c>
      <c r="V801" s="11"/>
      <c r="W801" s="11"/>
      <c r="X801" s="11" t="s">
        <v>3971</v>
      </c>
      <c r="Y801" s="11"/>
    </row>
    <row r="802" spans="1:25">
      <c r="A802" s="10" t="s">
        <v>3984</v>
      </c>
      <c r="B802" s="11"/>
      <c r="C802" s="10" t="s">
        <v>129</v>
      </c>
      <c r="D802" s="10" t="s">
        <v>1234</v>
      </c>
      <c r="E802" s="10" t="s">
        <v>66</v>
      </c>
      <c r="F802" s="10" t="s">
        <v>1307</v>
      </c>
      <c r="G802" s="10" t="s">
        <v>1308</v>
      </c>
      <c r="H802" s="10" t="s">
        <v>1575</v>
      </c>
      <c r="I802" s="10" t="s">
        <v>3985</v>
      </c>
      <c r="J802" s="10" t="s">
        <v>55</v>
      </c>
      <c r="K802" s="10" t="s">
        <v>3982</v>
      </c>
      <c r="L802" s="10" t="s">
        <v>3986</v>
      </c>
      <c r="M802" s="10">
        <v>-3.7613629999999998</v>
      </c>
      <c r="N802" s="10">
        <v>-38.548228000000002</v>
      </c>
      <c r="O802" s="10" t="s">
        <v>128</v>
      </c>
      <c r="P802" s="10" t="s">
        <v>1241</v>
      </c>
      <c r="Q802" s="10">
        <v>-20.91</v>
      </c>
      <c r="R802" s="10">
        <v>133.65</v>
      </c>
      <c r="S802" s="10" t="s">
        <v>3970</v>
      </c>
      <c r="T802" s="10" t="s">
        <v>1243</v>
      </c>
      <c r="U802" s="14">
        <v>45824</v>
      </c>
      <c r="V802" s="11"/>
      <c r="W802" s="11"/>
      <c r="X802" s="11" t="s">
        <v>3971</v>
      </c>
      <c r="Y802" s="11"/>
    </row>
    <row r="803" spans="1:25">
      <c r="A803" s="10" t="s">
        <v>3987</v>
      </c>
      <c r="B803" s="11"/>
      <c r="C803" s="10" t="s">
        <v>129</v>
      </c>
      <c r="D803" s="10" t="s">
        <v>1234</v>
      </c>
      <c r="E803" s="10" t="s">
        <v>66</v>
      </c>
      <c r="F803" s="10" t="s">
        <v>1307</v>
      </c>
      <c r="G803" s="10" t="s">
        <v>1308</v>
      </c>
      <c r="H803" s="10" t="s">
        <v>1639</v>
      </c>
      <c r="I803" s="10" t="s">
        <v>3988</v>
      </c>
      <c r="J803" s="10" t="s">
        <v>55</v>
      </c>
      <c r="K803" s="10" t="s">
        <v>3982</v>
      </c>
      <c r="L803" s="10" t="s">
        <v>3989</v>
      </c>
      <c r="M803" s="10">
        <v>-3.7618830000000001</v>
      </c>
      <c r="N803" s="10">
        <v>-38.548498000000002</v>
      </c>
      <c r="O803" s="10" t="s">
        <v>128</v>
      </c>
      <c r="P803" s="10" t="s">
        <v>1241</v>
      </c>
      <c r="Q803" s="10">
        <v>-20.69</v>
      </c>
      <c r="R803" s="10">
        <v>133.65</v>
      </c>
      <c r="S803" s="10" t="s">
        <v>3970</v>
      </c>
      <c r="T803" s="10" t="s">
        <v>1243</v>
      </c>
      <c r="U803" s="14">
        <v>45824</v>
      </c>
      <c r="V803" s="11"/>
      <c r="W803" s="11"/>
      <c r="X803" s="11" t="s">
        <v>3971</v>
      </c>
      <c r="Y803" s="11"/>
    </row>
    <row r="804" spans="1:25">
      <c r="A804" s="10" t="s">
        <v>3990</v>
      </c>
      <c r="B804" s="11"/>
      <c r="C804" s="10" t="s">
        <v>129</v>
      </c>
      <c r="D804" s="10" t="s">
        <v>1234</v>
      </c>
      <c r="E804" s="10" t="s">
        <v>66</v>
      </c>
      <c r="F804" s="10" t="s">
        <v>1307</v>
      </c>
      <c r="G804" s="10" t="s">
        <v>1308</v>
      </c>
      <c r="H804" s="10" t="s">
        <v>1578</v>
      </c>
      <c r="I804" s="10" t="s">
        <v>3991</v>
      </c>
      <c r="J804" s="10" t="s">
        <v>55</v>
      </c>
      <c r="K804" s="10" t="s">
        <v>3982</v>
      </c>
      <c r="L804" s="10" t="s">
        <v>3989</v>
      </c>
      <c r="M804" s="10">
        <v>-3.7614679999999998</v>
      </c>
      <c r="N804" s="10">
        <v>-38.548865999999997</v>
      </c>
      <c r="O804" s="10" t="s">
        <v>128</v>
      </c>
      <c r="P804" s="10" t="s">
        <v>1241</v>
      </c>
      <c r="Q804" s="10">
        <v>-20.18</v>
      </c>
      <c r="R804" s="10">
        <v>133.65</v>
      </c>
      <c r="S804" s="10" t="s">
        <v>3970</v>
      </c>
      <c r="T804" s="10" t="s">
        <v>1243</v>
      </c>
      <c r="U804" s="14">
        <v>45824</v>
      </c>
      <c r="V804" s="11"/>
      <c r="W804" s="11"/>
      <c r="X804" s="11" t="s">
        <v>3971</v>
      </c>
      <c r="Y804" s="11"/>
    </row>
    <row r="805" spans="1:25">
      <c r="A805" s="10" t="s">
        <v>3992</v>
      </c>
      <c r="B805" s="11"/>
      <c r="C805" s="10" t="s">
        <v>131</v>
      </c>
      <c r="D805" s="10" t="s">
        <v>1234</v>
      </c>
      <c r="E805" s="10" t="s">
        <v>66</v>
      </c>
      <c r="F805" s="10" t="s">
        <v>1261</v>
      </c>
      <c r="G805" s="10" t="s">
        <v>1236</v>
      </c>
      <c r="H805" s="10" t="s">
        <v>1578</v>
      </c>
      <c r="I805" s="10" t="s">
        <v>3993</v>
      </c>
      <c r="J805" s="10" t="s">
        <v>132</v>
      </c>
      <c r="K805" s="10" t="s">
        <v>3994</v>
      </c>
      <c r="L805" s="10" t="s">
        <v>3995</v>
      </c>
      <c r="M805" s="10">
        <v>-3.792183723</v>
      </c>
      <c r="N805" s="10">
        <v>-38.563158350000002</v>
      </c>
      <c r="O805" s="10" t="s">
        <v>130</v>
      </c>
      <c r="P805" s="10" t="s">
        <v>1241</v>
      </c>
      <c r="Q805" s="10"/>
      <c r="R805" s="10">
        <v>346.5</v>
      </c>
      <c r="S805" s="10" t="s">
        <v>1256</v>
      </c>
      <c r="T805" s="10" t="s">
        <v>1243</v>
      </c>
      <c r="U805" s="14">
        <v>45824</v>
      </c>
      <c r="V805" s="11"/>
      <c r="W805" s="11"/>
      <c r="X805" s="11" t="s">
        <v>1257</v>
      </c>
      <c r="Y805" s="11"/>
    </row>
    <row r="806" spans="1:25">
      <c r="A806" s="10" t="s">
        <v>3996</v>
      </c>
      <c r="B806" s="11"/>
      <c r="C806" s="10" t="s">
        <v>85</v>
      </c>
      <c r="D806" s="10" t="s">
        <v>1234</v>
      </c>
      <c r="E806" s="10" t="s">
        <v>66</v>
      </c>
      <c r="F806" s="10" t="s">
        <v>1250</v>
      </c>
      <c r="G806" s="10" t="s">
        <v>1251</v>
      </c>
      <c r="H806" s="10" t="s">
        <v>1518</v>
      </c>
      <c r="I806" s="10" t="s">
        <v>3997</v>
      </c>
      <c r="J806" s="10" t="s">
        <v>68</v>
      </c>
      <c r="K806" s="10" t="s">
        <v>1254</v>
      </c>
      <c r="L806" s="10" t="s">
        <v>3998</v>
      </c>
      <c r="M806" s="10">
        <v>-3.7352802120000002</v>
      </c>
      <c r="N806" s="10">
        <v>-38.571309919999997</v>
      </c>
      <c r="O806" s="10" t="s">
        <v>133</v>
      </c>
      <c r="P806" s="10" t="s">
        <v>1241</v>
      </c>
      <c r="Q806" s="10"/>
      <c r="R806" s="10">
        <v>514.79999999999995</v>
      </c>
      <c r="S806" s="10" t="s">
        <v>2523</v>
      </c>
      <c r="T806" s="10" t="s">
        <v>1243</v>
      </c>
      <c r="U806" s="14">
        <v>45820</v>
      </c>
      <c r="V806" s="11"/>
      <c r="W806" s="11"/>
      <c r="X806" s="11" t="s">
        <v>3950</v>
      </c>
      <c r="Y806" s="11"/>
    </row>
    <row r="807" spans="1:25">
      <c r="A807" s="10" t="s">
        <v>3999</v>
      </c>
      <c r="B807" s="11"/>
      <c r="C807" s="10" t="s">
        <v>67</v>
      </c>
      <c r="D807" s="10" t="s">
        <v>1234</v>
      </c>
      <c r="E807" s="10" t="s">
        <v>66</v>
      </c>
      <c r="F807" s="10" t="s">
        <v>1261</v>
      </c>
      <c r="G807" s="10" t="s">
        <v>1391</v>
      </c>
      <c r="H807" s="10" t="s">
        <v>1578</v>
      </c>
      <c r="I807" s="10" t="s">
        <v>4000</v>
      </c>
      <c r="J807" s="10" t="s">
        <v>110</v>
      </c>
      <c r="K807" s="10" t="s">
        <v>2296</v>
      </c>
      <c r="L807" s="10" t="s">
        <v>4001</v>
      </c>
      <c r="M807" s="10">
        <v>-3.7914134000000002</v>
      </c>
      <c r="N807" s="10">
        <v>-38.459642870000003</v>
      </c>
      <c r="O807" s="10" t="s">
        <v>134</v>
      </c>
      <c r="P807" s="10" t="s">
        <v>1241</v>
      </c>
      <c r="Q807" s="10"/>
      <c r="R807" s="10">
        <v>900.9</v>
      </c>
      <c r="S807" s="10" t="s">
        <v>2523</v>
      </c>
      <c r="T807" s="10" t="s">
        <v>1243</v>
      </c>
      <c r="U807" s="14">
        <v>45817</v>
      </c>
      <c r="V807" s="11"/>
      <c r="W807" s="11"/>
      <c r="X807" s="11" t="s">
        <v>3950</v>
      </c>
      <c r="Y807" s="11"/>
    </row>
    <row r="808" spans="1:25">
      <c r="A808" s="10" t="s">
        <v>4002</v>
      </c>
      <c r="B808" s="11"/>
      <c r="C808" s="10" t="s">
        <v>136</v>
      </c>
      <c r="D808" s="10" t="s">
        <v>1234</v>
      </c>
      <c r="E808" s="10" t="s">
        <v>66</v>
      </c>
      <c r="F808" s="10" t="s">
        <v>1300</v>
      </c>
      <c r="G808" s="10" t="s">
        <v>2654</v>
      </c>
      <c r="H808" s="10" t="s">
        <v>1557</v>
      </c>
      <c r="I808" s="10" t="s">
        <v>4003</v>
      </c>
      <c r="J808" s="10" t="s">
        <v>55</v>
      </c>
      <c r="K808" s="10" t="s">
        <v>4004</v>
      </c>
      <c r="L808" s="10" t="s">
        <v>4005</v>
      </c>
      <c r="M808" s="10">
        <v>-3.7713185679999999</v>
      </c>
      <c r="N808" s="10">
        <v>-38.597176230000002</v>
      </c>
      <c r="O808" s="10" t="s">
        <v>135</v>
      </c>
      <c r="P808" s="10" t="s">
        <v>1241</v>
      </c>
      <c r="Q808" s="10"/>
      <c r="R808" s="10">
        <v>133.65</v>
      </c>
      <c r="S808" s="10" t="s">
        <v>2523</v>
      </c>
      <c r="T808" s="10" t="s">
        <v>1243</v>
      </c>
      <c r="U808" s="14">
        <v>45818</v>
      </c>
      <c r="V808" s="11"/>
      <c r="W808" s="11"/>
      <c r="X808" s="11" t="s">
        <v>3950</v>
      </c>
      <c r="Y808" s="11"/>
    </row>
    <row r="809" spans="1:25">
      <c r="A809" s="10" t="s">
        <v>4006</v>
      </c>
      <c r="B809" s="11"/>
      <c r="C809" s="10" t="s">
        <v>129</v>
      </c>
      <c r="D809" s="10" t="s">
        <v>1234</v>
      </c>
      <c r="E809" s="10" t="s">
        <v>66</v>
      </c>
      <c r="F809" s="10" t="s">
        <v>1324</v>
      </c>
      <c r="G809" s="10" t="s">
        <v>1324</v>
      </c>
      <c r="H809" s="10" t="s">
        <v>1324</v>
      </c>
      <c r="I809" s="10" t="s">
        <v>4007</v>
      </c>
      <c r="J809" s="10" t="s">
        <v>55</v>
      </c>
      <c r="K809" s="10" t="s">
        <v>3958</v>
      </c>
      <c r="L809" s="10" t="s">
        <v>4008</v>
      </c>
      <c r="M809" s="10">
        <v>-3.7580779199999998</v>
      </c>
      <c r="N809" s="10">
        <v>-38.545192360000001</v>
      </c>
      <c r="O809" s="10" t="s">
        <v>137</v>
      </c>
      <c r="P809" s="10" t="s">
        <v>1241</v>
      </c>
      <c r="Q809" s="10"/>
      <c r="R809" s="10">
        <v>133.65</v>
      </c>
      <c r="S809" s="10" t="s">
        <v>1242</v>
      </c>
      <c r="T809" s="10" t="s">
        <v>1243</v>
      </c>
      <c r="U809" s="14">
        <v>45810</v>
      </c>
      <c r="V809" s="11"/>
      <c r="W809" s="11"/>
      <c r="X809" s="11" t="s">
        <v>1244</v>
      </c>
      <c r="Y809" s="11"/>
    </row>
    <row r="810" spans="1:25">
      <c r="A810" s="10" t="s">
        <v>4009</v>
      </c>
      <c r="B810" s="11"/>
      <c r="C810" s="10" t="s">
        <v>78</v>
      </c>
      <c r="D810" s="10" t="s">
        <v>2277</v>
      </c>
      <c r="E810" s="10" t="s">
        <v>77</v>
      </c>
      <c r="F810" s="10" t="s">
        <v>2278</v>
      </c>
      <c r="G810" s="10" t="s">
        <v>1312</v>
      </c>
      <c r="H810" s="10" t="s">
        <v>1605</v>
      </c>
      <c r="I810" s="10" t="s">
        <v>4010</v>
      </c>
      <c r="J810" s="10" t="s">
        <v>68</v>
      </c>
      <c r="K810" s="10" t="s">
        <v>4011</v>
      </c>
      <c r="L810" s="10" t="s">
        <v>4012</v>
      </c>
      <c r="M810" s="10">
        <v>-7.190384882</v>
      </c>
      <c r="N810" s="10">
        <v>-34.840500460000001</v>
      </c>
      <c r="O810" s="10" t="s">
        <v>138</v>
      </c>
      <c r="P810" s="10" t="s">
        <v>1241</v>
      </c>
      <c r="Q810" s="10"/>
      <c r="R810" s="10">
        <v>514.79999999999995</v>
      </c>
      <c r="S810" s="15" t="s">
        <v>2733</v>
      </c>
      <c r="T810" s="10" t="s">
        <v>1243</v>
      </c>
      <c r="U810" s="14">
        <v>45826</v>
      </c>
      <c r="V810" s="11"/>
      <c r="W810" s="11"/>
      <c r="X810" s="11" t="s">
        <v>2734</v>
      </c>
      <c r="Y810" s="11"/>
    </row>
    <row r="811" spans="1:25">
      <c r="A811" s="10" t="s">
        <v>4013</v>
      </c>
      <c r="B811" s="11"/>
      <c r="C811" s="10" t="s">
        <v>83</v>
      </c>
      <c r="D811" s="10" t="s">
        <v>1234</v>
      </c>
      <c r="E811" s="10" t="s">
        <v>66</v>
      </c>
      <c r="F811" s="10" t="s">
        <v>1235</v>
      </c>
      <c r="G811" s="10" t="s">
        <v>1312</v>
      </c>
      <c r="H811" s="10" t="s">
        <v>4014</v>
      </c>
      <c r="I811" s="10" t="s">
        <v>4015</v>
      </c>
      <c r="J811" s="10" t="s">
        <v>132</v>
      </c>
      <c r="K811" s="10" t="s">
        <v>1685</v>
      </c>
      <c r="L811" s="10" t="s">
        <v>4016</v>
      </c>
      <c r="M811" s="10">
        <v>-3.724052302</v>
      </c>
      <c r="N811" s="10">
        <v>-38.513423609999997</v>
      </c>
      <c r="O811" s="10" t="s">
        <v>139</v>
      </c>
      <c r="P811" s="10" t="s">
        <v>1241</v>
      </c>
      <c r="Q811" s="10"/>
      <c r="R811" s="10">
        <v>346.5</v>
      </c>
      <c r="S811" s="10" t="s">
        <v>3970</v>
      </c>
      <c r="T811" s="10" t="s">
        <v>1243</v>
      </c>
      <c r="U811" s="14">
        <v>45826</v>
      </c>
      <c r="V811" s="11"/>
      <c r="W811" s="11"/>
      <c r="X811" s="11" t="s">
        <v>3971</v>
      </c>
      <c r="Y811" s="11"/>
    </row>
    <row r="812" spans="1:25">
      <c r="A812" s="10" t="s">
        <v>4017</v>
      </c>
      <c r="B812" s="11"/>
      <c r="C812" s="10" t="s">
        <v>141</v>
      </c>
      <c r="D812" s="10" t="s">
        <v>1234</v>
      </c>
      <c r="E812" s="10" t="s">
        <v>66</v>
      </c>
      <c r="F812" s="10" t="s">
        <v>1300</v>
      </c>
      <c r="G812" s="10" t="s">
        <v>2636</v>
      </c>
      <c r="H812" s="10" t="s">
        <v>1575</v>
      </c>
      <c r="I812" s="10" t="s">
        <v>4018</v>
      </c>
      <c r="J812" s="10" t="s">
        <v>110</v>
      </c>
      <c r="K812" s="10" t="s">
        <v>4019</v>
      </c>
      <c r="L812" s="10" t="s">
        <v>4020</v>
      </c>
      <c r="M812" s="10">
        <v>-3.7589827750000002</v>
      </c>
      <c r="N812" s="10">
        <v>-38.593060479999998</v>
      </c>
      <c r="O812" s="10" t="s">
        <v>140</v>
      </c>
      <c r="P812" s="10" t="s">
        <v>1241</v>
      </c>
      <c r="Q812" s="10"/>
      <c r="R812" s="10">
        <v>900.9</v>
      </c>
      <c r="S812" s="10" t="s">
        <v>1256</v>
      </c>
      <c r="T812" s="10" t="s">
        <v>1243</v>
      </c>
      <c r="U812" s="14">
        <v>45826</v>
      </c>
      <c r="V812" s="11"/>
      <c r="W812" s="11"/>
      <c r="X812" s="11" t="s">
        <v>1257</v>
      </c>
      <c r="Y812" s="11"/>
    </row>
    <row r="813" spans="1:25">
      <c r="A813" s="10" t="s">
        <v>4021</v>
      </c>
      <c r="B813" s="11"/>
      <c r="C813" s="10" t="s">
        <v>4022</v>
      </c>
      <c r="D813" s="10" t="s">
        <v>4023</v>
      </c>
      <c r="E813" s="10" t="s">
        <v>66</v>
      </c>
      <c r="F813" s="10" t="s">
        <v>1324</v>
      </c>
      <c r="G813" s="10" t="s">
        <v>1324</v>
      </c>
      <c r="H813" s="10" t="s">
        <v>1324</v>
      </c>
      <c r="I813" s="10" t="s">
        <v>4022</v>
      </c>
      <c r="J813" s="10" t="s">
        <v>94</v>
      </c>
      <c r="K813" s="10" t="s">
        <v>4024</v>
      </c>
      <c r="L813" s="10"/>
      <c r="M813" s="10">
        <v>-3.8164110529999999</v>
      </c>
      <c r="N813" s="10">
        <v>-39.264507729999998</v>
      </c>
      <c r="O813" s="10" t="s">
        <v>142</v>
      </c>
      <c r="P813" s="10" t="s">
        <v>1241</v>
      </c>
      <c r="Q813" s="10"/>
      <c r="R813" s="10">
        <v>15583.48</v>
      </c>
      <c r="S813" s="10" t="s">
        <v>1242</v>
      </c>
      <c r="T813" s="10" t="s">
        <v>1243</v>
      </c>
      <c r="U813" s="14">
        <v>45824</v>
      </c>
      <c r="V813" s="11"/>
      <c r="W813" s="11"/>
      <c r="X813" s="11" t="s">
        <v>1244</v>
      </c>
      <c r="Y813" s="11"/>
    </row>
    <row r="814" spans="1:25">
      <c r="A814" s="10" t="s">
        <v>4025</v>
      </c>
      <c r="B814" s="11"/>
      <c r="C814" s="10" t="s">
        <v>67</v>
      </c>
      <c r="D814" s="10" t="s">
        <v>4026</v>
      </c>
      <c r="E814" s="10" t="s">
        <v>66</v>
      </c>
      <c r="F814" s="10" t="s">
        <v>1261</v>
      </c>
      <c r="G814" s="10" t="s">
        <v>1391</v>
      </c>
      <c r="H814" s="10" t="s">
        <v>1252</v>
      </c>
      <c r="I814" s="10" t="s">
        <v>4027</v>
      </c>
      <c r="J814" s="10" t="s">
        <v>132</v>
      </c>
      <c r="K814" s="10" t="s">
        <v>4028</v>
      </c>
      <c r="L814" s="10" t="s">
        <v>4029</v>
      </c>
      <c r="M814" s="15" t="s">
        <v>4030</v>
      </c>
      <c r="N814" s="15" t="s">
        <v>4031</v>
      </c>
      <c r="O814" s="10" t="s">
        <v>143</v>
      </c>
      <c r="P814" s="10" t="s">
        <v>1241</v>
      </c>
      <c r="Q814" s="10">
        <v>0</v>
      </c>
      <c r="R814" s="10">
        <v>346.5</v>
      </c>
      <c r="S814" s="10" t="s">
        <v>1256</v>
      </c>
      <c r="T814" s="10"/>
      <c r="U814" s="14">
        <v>45835</v>
      </c>
      <c r="V814" s="11"/>
      <c r="W814" s="11"/>
      <c r="X814" s="11" t="s">
        <v>1257</v>
      </c>
      <c r="Y814" s="11"/>
    </row>
    <row r="815" spans="1:25">
      <c r="A815" s="10" t="s">
        <v>4032</v>
      </c>
      <c r="B815" s="10"/>
      <c r="C815" s="10" t="s">
        <v>147</v>
      </c>
      <c r="D815" s="10" t="s">
        <v>1299</v>
      </c>
      <c r="E815" s="10" t="s">
        <v>52</v>
      </c>
      <c r="F815" s="10" t="s">
        <v>1300</v>
      </c>
      <c r="G815" s="10" t="s">
        <v>1308</v>
      </c>
      <c r="H815" s="10" t="s">
        <v>1518</v>
      </c>
      <c r="I815" s="10" t="s">
        <v>4033</v>
      </c>
      <c r="J815" s="10" t="s">
        <v>55</v>
      </c>
      <c r="K815" s="10" t="s">
        <v>4034</v>
      </c>
      <c r="L815" s="10" t="s">
        <v>4035</v>
      </c>
      <c r="M815" s="10">
        <v>-5.742197</v>
      </c>
      <c r="N815" s="10">
        <v>-35.254534</v>
      </c>
      <c r="O815" s="10" t="s">
        <v>145</v>
      </c>
      <c r="P815" s="10" t="s">
        <v>1241</v>
      </c>
      <c r="Q815" s="10">
        <v>-19.5</v>
      </c>
      <c r="R815" s="10">
        <v>133.65</v>
      </c>
      <c r="S815" s="10" t="s">
        <v>1242</v>
      </c>
      <c r="T815" s="10"/>
      <c r="U815" s="14">
        <v>45840</v>
      </c>
      <c r="V815" s="11"/>
      <c r="W815" s="11"/>
      <c r="X815" s="11" t="s">
        <v>1244</v>
      </c>
      <c r="Y815" s="11"/>
    </row>
    <row r="816" spans="1:25">
      <c r="A816" s="10" t="s">
        <v>4036</v>
      </c>
      <c r="B816" s="10"/>
      <c r="C816" s="10" t="s">
        <v>147</v>
      </c>
      <c r="D816" s="10" t="s">
        <v>1299</v>
      </c>
      <c r="E816" s="10" t="s">
        <v>52</v>
      </c>
      <c r="F816" s="10" t="s">
        <v>1300</v>
      </c>
      <c r="G816" s="10" t="s">
        <v>1308</v>
      </c>
      <c r="H816" s="10" t="s">
        <v>1518</v>
      </c>
      <c r="I816" s="10" t="s">
        <v>4037</v>
      </c>
      <c r="J816" s="10" t="s">
        <v>55</v>
      </c>
      <c r="K816" s="10" t="s">
        <v>4034</v>
      </c>
      <c r="L816" s="10" t="s">
        <v>4038</v>
      </c>
      <c r="M816" s="10">
        <v>-5.742305</v>
      </c>
      <c r="N816" s="10">
        <v>-35.253684</v>
      </c>
      <c r="O816" s="10" t="s">
        <v>145</v>
      </c>
      <c r="P816" s="10" t="s">
        <v>1241</v>
      </c>
      <c r="Q816" s="10">
        <v>-20.02</v>
      </c>
      <c r="R816" s="10">
        <v>133.65</v>
      </c>
      <c r="S816" s="10" t="s">
        <v>1242</v>
      </c>
      <c r="T816" s="10"/>
      <c r="U816" s="14">
        <v>45840</v>
      </c>
      <c r="V816" s="11"/>
      <c r="W816" s="11"/>
      <c r="X816" s="11" t="s">
        <v>1244</v>
      </c>
      <c r="Y816" s="11"/>
    </row>
    <row r="817" spans="1:25">
      <c r="A817" s="10" t="s">
        <v>4039</v>
      </c>
      <c r="B817" s="10"/>
      <c r="C817" s="10" t="s">
        <v>147</v>
      </c>
      <c r="D817" s="10" t="s">
        <v>1299</v>
      </c>
      <c r="E817" s="10" t="s">
        <v>52</v>
      </c>
      <c r="F817" s="10" t="s">
        <v>1300</v>
      </c>
      <c r="G817" s="10" t="s">
        <v>1308</v>
      </c>
      <c r="H817" s="10" t="s">
        <v>1531</v>
      </c>
      <c r="I817" s="10" t="s">
        <v>4040</v>
      </c>
      <c r="J817" s="10" t="s">
        <v>55</v>
      </c>
      <c r="K817" s="10" t="s">
        <v>4034</v>
      </c>
      <c r="L817" s="10" t="s">
        <v>4041</v>
      </c>
      <c r="M817" s="10">
        <v>-5.7426760000000003</v>
      </c>
      <c r="N817" s="10">
        <v>-35.253095999999999</v>
      </c>
      <c r="O817" s="10" t="s">
        <v>145</v>
      </c>
      <c r="P817" s="10" t="s">
        <v>1241</v>
      </c>
      <c r="Q817" s="10">
        <v>-19.690000000000001</v>
      </c>
      <c r="R817" s="10">
        <v>133.65</v>
      </c>
      <c r="S817" s="10" t="s">
        <v>1242</v>
      </c>
      <c r="T817" s="10"/>
      <c r="U817" s="14">
        <v>45842</v>
      </c>
      <c r="V817" s="11"/>
      <c r="W817" s="11"/>
      <c r="X817" s="11" t="s">
        <v>1244</v>
      </c>
      <c r="Y817" s="11"/>
    </row>
    <row r="818" spans="1:25">
      <c r="A818" s="10" t="s">
        <v>4042</v>
      </c>
      <c r="B818" s="10"/>
      <c r="C818" s="10" t="s">
        <v>147</v>
      </c>
      <c r="D818" s="10" t="s">
        <v>1299</v>
      </c>
      <c r="E818" s="10" t="s">
        <v>52</v>
      </c>
      <c r="F818" s="10" t="s">
        <v>1300</v>
      </c>
      <c r="G818" s="10" t="s">
        <v>1308</v>
      </c>
      <c r="H818" s="10" t="s">
        <v>1531</v>
      </c>
      <c r="I818" s="10" t="s">
        <v>4043</v>
      </c>
      <c r="J818" s="10" t="s">
        <v>55</v>
      </c>
      <c r="K818" s="10" t="s">
        <v>4034</v>
      </c>
      <c r="L818" s="10" t="s">
        <v>4044</v>
      </c>
      <c r="M818" s="10">
        <v>-5.7433100000000001</v>
      </c>
      <c r="N818" s="10">
        <v>-35.254072000000001</v>
      </c>
      <c r="O818" s="10" t="s">
        <v>145</v>
      </c>
      <c r="P818" s="10" t="s">
        <v>1241</v>
      </c>
      <c r="Q818" s="10">
        <v>-19.760000000000002</v>
      </c>
      <c r="R818" s="10">
        <v>133.65</v>
      </c>
      <c r="S818" s="10" t="s">
        <v>1242</v>
      </c>
      <c r="T818" s="10"/>
      <c r="U818" s="14">
        <v>45840</v>
      </c>
      <c r="V818" s="11"/>
      <c r="W818" s="11"/>
      <c r="X818" s="11" t="s">
        <v>1244</v>
      </c>
      <c r="Y818" s="11"/>
    </row>
    <row r="819" spans="1:25">
      <c r="A819" s="10" t="s">
        <v>4045</v>
      </c>
      <c r="B819" s="10"/>
      <c r="C819" s="10" t="s">
        <v>147</v>
      </c>
      <c r="D819" s="10" t="s">
        <v>1299</v>
      </c>
      <c r="E819" s="10" t="s">
        <v>52</v>
      </c>
      <c r="F819" s="10" t="s">
        <v>1300</v>
      </c>
      <c r="G819" s="10" t="s">
        <v>1308</v>
      </c>
      <c r="H819" s="10" t="s">
        <v>1262</v>
      </c>
      <c r="I819" s="10" t="s">
        <v>4046</v>
      </c>
      <c r="J819" s="10" t="s">
        <v>55</v>
      </c>
      <c r="K819" s="10" t="s">
        <v>4034</v>
      </c>
      <c r="L819" s="10" t="s">
        <v>4047</v>
      </c>
      <c r="M819" s="10">
        <v>-5.7443160000000004</v>
      </c>
      <c r="N819" s="10">
        <v>-35.255747999999997</v>
      </c>
      <c r="O819" s="10" t="s">
        <v>145</v>
      </c>
      <c r="P819" s="10" t="s">
        <v>1241</v>
      </c>
      <c r="Q819" s="10">
        <v>-19.43</v>
      </c>
      <c r="R819" s="10">
        <v>133.65</v>
      </c>
      <c r="S819" s="10" t="s">
        <v>1242</v>
      </c>
      <c r="T819" s="10"/>
      <c r="U819" s="14">
        <v>45840</v>
      </c>
      <c r="V819" s="11"/>
      <c r="W819" s="11"/>
      <c r="X819" s="11" t="s">
        <v>1244</v>
      </c>
      <c r="Y819" s="11"/>
    </row>
    <row r="820" spans="1:25">
      <c r="A820" s="10" t="s">
        <v>4048</v>
      </c>
      <c r="B820" s="10"/>
      <c r="C820" s="10" t="s">
        <v>147</v>
      </c>
      <c r="D820" s="10" t="s">
        <v>1299</v>
      </c>
      <c r="E820" s="10" t="s">
        <v>52</v>
      </c>
      <c r="F820" s="10" t="s">
        <v>1300</v>
      </c>
      <c r="G820" s="10" t="s">
        <v>1308</v>
      </c>
      <c r="H820" s="10" t="s">
        <v>1540</v>
      </c>
      <c r="I820" s="10" t="s">
        <v>4049</v>
      </c>
      <c r="J820" s="10" t="s">
        <v>55</v>
      </c>
      <c r="K820" s="10" t="s">
        <v>4034</v>
      </c>
      <c r="L820" s="10" t="s">
        <v>4050</v>
      </c>
      <c r="M820" s="10">
        <v>-5.743576</v>
      </c>
      <c r="N820" s="10">
        <v>-35.255747</v>
      </c>
      <c r="O820" s="10" t="s">
        <v>145</v>
      </c>
      <c r="P820" s="10" t="s">
        <v>1241</v>
      </c>
      <c r="Q820" s="10">
        <v>-20.29</v>
      </c>
      <c r="R820" s="10">
        <v>133.65</v>
      </c>
      <c r="S820" s="10" t="s">
        <v>1242</v>
      </c>
      <c r="T820" s="10"/>
      <c r="U820" s="14">
        <v>45840</v>
      </c>
      <c r="V820" s="11"/>
      <c r="W820" s="11"/>
      <c r="X820" s="11" t="s">
        <v>1244</v>
      </c>
      <c r="Y820" s="11"/>
    </row>
    <row r="821" spans="1:25">
      <c r="A821" s="10" t="s">
        <v>4051</v>
      </c>
      <c r="B821" s="10"/>
      <c r="C821" s="10" t="s">
        <v>147</v>
      </c>
      <c r="D821" s="10" t="s">
        <v>1299</v>
      </c>
      <c r="E821" s="10" t="s">
        <v>52</v>
      </c>
      <c r="F821" s="10" t="s">
        <v>1300</v>
      </c>
      <c r="G821" s="10" t="s">
        <v>1308</v>
      </c>
      <c r="H821" s="10" t="s">
        <v>1540</v>
      </c>
      <c r="I821" s="10" t="s">
        <v>4052</v>
      </c>
      <c r="J821" s="10" t="s">
        <v>55</v>
      </c>
      <c r="K821" s="10" t="s">
        <v>4034</v>
      </c>
      <c r="L821" s="10" t="s">
        <v>4053</v>
      </c>
      <c r="M821" s="10">
        <v>-5.7439859999999996</v>
      </c>
      <c r="N821" s="10">
        <v>-35.257398999999999</v>
      </c>
      <c r="O821" s="10" t="s">
        <v>145</v>
      </c>
      <c r="P821" s="10" t="s">
        <v>1241</v>
      </c>
      <c r="Q821" s="10">
        <v>-19.850000000000001</v>
      </c>
      <c r="R821" s="10">
        <v>133.65</v>
      </c>
      <c r="S821" s="10" t="s">
        <v>1242</v>
      </c>
      <c r="T821" s="10"/>
      <c r="U821" s="14">
        <v>45840</v>
      </c>
      <c r="V821" s="11"/>
      <c r="W821" s="11"/>
      <c r="X821" s="11" t="s">
        <v>1244</v>
      </c>
      <c r="Y821" s="11"/>
    </row>
    <row r="822" spans="1:25">
      <c r="A822" s="10" t="s">
        <v>4054</v>
      </c>
      <c r="B822" s="10"/>
      <c r="C822" s="10" t="s">
        <v>147</v>
      </c>
      <c r="D822" s="10" t="s">
        <v>1299</v>
      </c>
      <c r="E822" s="10" t="s">
        <v>52</v>
      </c>
      <c r="F822" s="10" t="s">
        <v>1300</v>
      </c>
      <c r="G822" s="10" t="s">
        <v>1308</v>
      </c>
      <c r="H822" s="10" t="s">
        <v>1616</v>
      </c>
      <c r="I822" s="10" t="s">
        <v>4055</v>
      </c>
      <c r="J822" s="10" t="s">
        <v>55</v>
      </c>
      <c r="K822" s="10" t="s">
        <v>4034</v>
      </c>
      <c r="L822" s="10" t="s">
        <v>4056</v>
      </c>
      <c r="M822" s="10">
        <v>-5.7445279999999999</v>
      </c>
      <c r="N822" s="10">
        <v>-35.254286999999998</v>
      </c>
      <c r="O822" s="10" t="s">
        <v>145</v>
      </c>
      <c r="P822" s="10" t="s">
        <v>1241</v>
      </c>
      <c r="Q822" s="10">
        <v>-20.6</v>
      </c>
      <c r="R822" s="10">
        <v>133.65</v>
      </c>
      <c r="S822" s="10" t="s">
        <v>1242</v>
      </c>
      <c r="T822" s="10"/>
      <c r="U822" s="14">
        <v>45840</v>
      </c>
      <c r="V822" s="11"/>
      <c r="W822" s="11"/>
      <c r="X822" s="11" t="s">
        <v>1244</v>
      </c>
      <c r="Y822" s="11"/>
    </row>
    <row r="823" spans="1:25">
      <c r="A823" s="10" t="s">
        <v>4057</v>
      </c>
      <c r="B823" s="10"/>
      <c r="C823" s="10" t="s">
        <v>147</v>
      </c>
      <c r="D823" s="10" t="s">
        <v>1299</v>
      </c>
      <c r="E823" s="10" t="s">
        <v>52</v>
      </c>
      <c r="F823" s="10" t="s">
        <v>1300</v>
      </c>
      <c r="G823" s="10" t="s">
        <v>1308</v>
      </c>
      <c r="H823" s="10" t="s">
        <v>1237</v>
      </c>
      <c r="I823" s="10" t="s">
        <v>4058</v>
      </c>
      <c r="J823" s="10" t="s">
        <v>55</v>
      </c>
      <c r="K823" s="10" t="s">
        <v>4034</v>
      </c>
      <c r="L823" s="10" t="s">
        <v>4059</v>
      </c>
      <c r="M823" s="10">
        <v>-5.7473029999999996</v>
      </c>
      <c r="N823" s="10">
        <v>-35.255940000000002</v>
      </c>
      <c r="O823" s="10" t="s">
        <v>145</v>
      </c>
      <c r="P823" s="10" t="s">
        <v>1241</v>
      </c>
      <c r="Q823" s="10">
        <v>-19.079999999999998</v>
      </c>
      <c r="R823" s="10">
        <v>133.65</v>
      </c>
      <c r="S823" s="10" t="s">
        <v>4060</v>
      </c>
      <c r="T823" s="10"/>
      <c r="U823" s="14">
        <v>45845</v>
      </c>
      <c r="V823" s="11"/>
      <c r="W823" s="11"/>
      <c r="X823" s="11" t="s">
        <v>4061</v>
      </c>
      <c r="Y823" s="11"/>
    </row>
    <row r="824" spans="1:25">
      <c r="A824" s="10" t="s">
        <v>4062</v>
      </c>
      <c r="B824" s="10"/>
      <c r="C824" s="10" t="s">
        <v>147</v>
      </c>
      <c r="D824" s="10" t="s">
        <v>1299</v>
      </c>
      <c r="E824" s="10" t="s">
        <v>52</v>
      </c>
      <c r="F824" s="10" t="s">
        <v>1300</v>
      </c>
      <c r="G824" s="10" t="s">
        <v>1308</v>
      </c>
      <c r="H824" s="10" t="s">
        <v>1557</v>
      </c>
      <c r="I824" s="10" t="s">
        <v>4063</v>
      </c>
      <c r="J824" s="10" t="s">
        <v>55</v>
      </c>
      <c r="K824" s="10" t="s">
        <v>4034</v>
      </c>
      <c r="L824" s="10" t="s">
        <v>4064</v>
      </c>
      <c r="M824" s="10">
        <v>-5.744821</v>
      </c>
      <c r="N824" s="10">
        <v>-35.253844999999998</v>
      </c>
      <c r="O824" s="10" t="s">
        <v>145</v>
      </c>
      <c r="P824" s="10" t="s">
        <v>1241</v>
      </c>
      <c r="Q824" s="10">
        <v>-18.52</v>
      </c>
      <c r="R824" s="10">
        <v>133.65</v>
      </c>
      <c r="S824" s="10" t="s">
        <v>1305</v>
      </c>
      <c r="T824" s="10"/>
      <c r="U824" s="14">
        <v>45846</v>
      </c>
      <c r="V824" s="11"/>
      <c r="W824" s="11"/>
      <c r="X824" s="11" t="s">
        <v>1306</v>
      </c>
      <c r="Y824" s="11"/>
    </row>
    <row r="825" spans="1:25">
      <c r="A825" s="10" t="s">
        <v>4065</v>
      </c>
      <c r="B825" s="10"/>
      <c r="C825" s="10" t="s">
        <v>147</v>
      </c>
      <c r="D825" s="10" t="s">
        <v>1299</v>
      </c>
      <c r="E825" s="10" t="s">
        <v>52</v>
      </c>
      <c r="F825" s="10" t="s">
        <v>1300</v>
      </c>
      <c r="G825" s="10" t="s">
        <v>1308</v>
      </c>
      <c r="H825" s="10" t="s">
        <v>1557</v>
      </c>
      <c r="I825" s="10" t="s">
        <v>4066</v>
      </c>
      <c r="J825" s="10" t="s">
        <v>55</v>
      </c>
      <c r="K825" s="10" t="s">
        <v>4034</v>
      </c>
      <c r="L825" s="10" t="s">
        <v>4067</v>
      </c>
      <c r="M825" s="10">
        <v>-5.743563</v>
      </c>
      <c r="N825" s="10">
        <v>-35.253163000000001</v>
      </c>
      <c r="O825" s="10" t="s">
        <v>145</v>
      </c>
      <c r="P825" s="10" t="s">
        <v>1241</v>
      </c>
      <c r="Q825" s="10">
        <v>-19.2</v>
      </c>
      <c r="R825" s="10">
        <v>133.65</v>
      </c>
      <c r="S825" s="10" t="s">
        <v>1305</v>
      </c>
      <c r="T825" s="10"/>
      <c r="U825" s="14">
        <v>45846</v>
      </c>
      <c r="V825" s="11"/>
      <c r="W825" s="11"/>
      <c r="X825" s="11" t="s">
        <v>1306</v>
      </c>
      <c r="Y825" s="11"/>
    </row>
    <row r="826" spans="1:25">
      <c r="A826" s="10" t="s">
        <v>4068</v>
      </c>
      <c r="B826" s="10"/>
      <c r="C826" s="10" t="s">
        <v>147</v>
      </c>
      <c r="D826" s="10" t="s">
        <v>1299</v>
      </c>
      <c r="E826" s="10" t="s">
        <v>52</v>
      </c>
      <c r="F826" s="10" t="s">
        <v>1300</v>
      </c>
      <c r="G826" s="10" t="s">
        <v>1308</v>
      </c>
      <c r="H826" s="10" t="s">
        <v>1575</v>
      </c>
      <c r="I826" s="10" t="s">
        <v>4069</v>
      </c>
      <c r="J826" s="10" t="s">
        <v>55</v>
      </c>
      <c r="K826" s="10" t="s">
        <v>4034</v>
      </c>
      <c r="L826" s="10" t="s">
        <v>4070</v>
      </c>
      <c r="M826" s="10">
        <v>-5.7470109999999996</v>
      </c>
      <c r="N826" s="10">
        <v>-35.255040999999999</v>
      </c>
      <c r="O826" s="10" t="s">
        <v>145</v>
      </c>
      <c r="P826" s="10" t="s">
        <v>1241</v>
      </c>
      <c r="Q826" s="10">
        <v>-18.54</v>
      </c>
      <c r="R826" s="10">
        <v>133.65</v>
      </c>
      <c r="S826" s="10" t="s">
        <v>1305</v>
      </c>
      <c r="T826" s="10"/>
      <c r="U826" s="14">
        <v>45846</v>
      </c>
      <c r="V826" s="11"/>
      <c r="W826" s="11"/>
      <c r="X826" s="11" t="s">
        <v>1306</v>
      </c>
      <c r="Y826" s="11"/>
    </row>
    <row r="827" spans="1:25">
      <c r="A827" s="10" t="s">
        <v>4071</v>
      </c>
      <c r="B827" s="10"/>
      <c r="C827" s="10" t="s">
        <v>147</v>
      </c>
      <c r="D827" s="10" t="s">
        <v>1299</v>
      </c>
      <c r="E827" s="10" t="s">
        <v>52</v>
      </c>
      <c r="F827" s="10" t="s">
        <v>1300</v>
      </c>
      <c r="G827" s="10" t="s">
        <v>1308</v>
      </c>
      <c r="H827" s="10" t="s">
        <v>1575</v>
      </c>
      <c r="I827" s="10" t="s">
        <v>4072</v>
      </c>
      <c r="J827" s="10" t="s">
        <v>55</v>
      </c>
      <c r="K827" s="10" t="s">
        <v>4034</v>
      </c>
      <c r="L827" s="10" t="s">
        <v>4073</v>
      </c>
      <c r="M827" s="10">
        <v>-5.7481249999999999</v>
      </c>
      <c r="N827" s="10">
        <v>-35.255083999999997</v>
      </c>
      <c r="O827" s="10" t="s">
        <v>145</v>
      </c>
      <c r="P827" s="10" t="s">
        <v>1241</v>
      </c>
      <c r="Q827" s="10">
        <v>-19.010000000000002</v>
      </c>
      <c r="R827" s="10">
        <v>133.65</v>
      </c>
      <c r="S827" s="10" t="s">
        <v>4060</v>
      </c>
      <c r="T827" s="10"/>
      <c r="U827" s="14">
        <v>45845</v>
      </c>
      <c r="V827" s="11"/>
      <c r="W827" s="11"/>
      <c r="X827" s="11" t="s">
        <v>4061</v>
      </c>
      <c r="Y827" s="11"/>
    </row>
    <row r="828" spans="1:25">
      <c r="A828" s="10" t="s">
        <v>4074</v>
      </c>
      <c r="B828" s="10"/>
      <c r="C828" s="10" t="s">
        <v>147</v>
      </c>
      <c r="D828" s="10" t="s">
        <v>1299</v>
      </c>
      <c r="E828" s="10" t="s">
        <v>52</v>
      </c>
      <c r="F828" s="10" t="s">
        <v>1300</v>
      </c>
      <c r="G828" s="10" t="s">
        <v>1308</v>
      </c>
      <c r="H828" s="10" t="s">
        <v>1639</v>
      </c>
      <c r="I828" s="10" t="s">
        <v>4075</v>
      </c>
      <c r="J828" s="10" t="s">
        <v>55</v>
      </c>
      <c r="K828" s="10" t="s">
        <v>4034</v>
      </c>
      <c r="L828" s="10" t="s">
        <v>4076</v>
      </c>
      <c r="M828" s="10">
        <v>-5.7462</v>
      </c>
      <c r="N828" s="10">
        <v>-35.257491999999999</v>
      </c>
      <c r="O828" s="10" t="s">
        <v>145</v>
      </c>
      <c r="P828" s="10" t="s">
        <v>1241</v>
      </c>
      <c r="Q828" s="10">
        <v>-20.5</v>
      </c>
      <c r="R828" s="10">
        <v>133.65</v>
      </c>
      <c r="S828" s="10" t="s">
        <v>1305</v>
      </c>
      <c r="T828" s="10"/>
      <c r="U828" s="14">
        <v>45844</v>
      </c>
      <c r="V828" s="11"/>
      <c r="W828" s="11"/>
      <c r="X828" s="11" t="s">
        <v>1306</v>
      </c>
      <c r="Y828" s="11"/>
    </row>
    <row r="829" spans="1:25">
      <c r="A829" s="10" t="s">
        <v>4077</v>
      </c>
      <c r="B829" s="10"/>
      <c r="C829" s="10" t="s">
        <v>147</v>
      </c>
      <c r="D829" s="10" t="s">
        <v>1299</v>
      </c>
      <c r="E829" s="10" t="s">
        <v>52</v>
      </c>
      <c r="F829" s="10" t="s">
        <v>1300</v>
      </c>
      <c r="G829" s="10" t="s">
        <v>1308</v>
      </c>
      <c r="H829" s="10" t="s">
        <v>1578</v>
      </c>
      <c r="I829" s="10" t="s">
        <v>4078</v>
      </c>
      <c r="J829" s="10" t="s">
        <v>55</v>
      </c>
      <c r="K829" s="10" t="s">
        <v>4034</v>
      </c>
      <c r="L829" s="10" t="s">
        <v>4079</v>
      </c>
      <c r="M829" s="10">
        <v>-5.7461719999999996</v>
      </c>
      <c r="N829" s="10">
        <v>-35.256988</v>
      </c>
      <c r="O829" s="10" t="s">
        <v>145</v>
      </c>
      <c r="P829" s="10" t="s">
        <v>1241</v>
      </c>
      <c r="Q829" s="10">
        <v>-18.57</v>
      </c>
      <c r="R829" s="10">
        <v>133.65</v>
      </c>
      <c r="S829" s="10" t="s">
        <v>1305</v>
      </c>
      <c r="T829" s="10"/>
      <c r="U829" s="14">
        <v>45844</v>
      </c>
      <c r="V829" s="11"/>
      <c r="W829" s="11"/>
      <c r="X829" s="11" t="s">
        <v>1306</v>
      </c>
      <c r="Y829" s="11"/>
    </row>
    <row r="830" spans="1:25">
      <c r="A830" s="10" t="s">
        <v>4080</v>
      </c>
      <c r="B830" s="10"/>
      <c r="C830" s="10" t="s">
        <v>147</v>
      </c>
      <c r="D830" s="10" t="s">
        <v>1299</v>
      </c>
      <c r="E830" s="10" t="s">
        <v>52</v>
      </c>
      <c r="F830" s="10" t="s">
        <v>1300</v>
      </c>
      <c r="G830" s="10" t="s">
        <v>1308</v>
      </c>
      <c r="H830" s="10" t="s">
        <v>1578</v>
      </c>
      <c r="I830" s="10" t="s">
        <v>4081</v>
      </c>
      <c r="J830" s="10" t="s">
        <v>55</v>
      </c>
      <c r="K830" s="10" t="s">
        <v>4034</v>
      </c>
      <c r="L830" s="10" t="s">
        <v>4082</v>
      </c>
      <c r="M830" s="10">
        <v>-5.7458780000000003</v>
      </c>
      <c r="N830" s="10">
        <v>-35.256487</v>
      </c>
      <c r="O830" s="10" t="s">
        <v>145</v>
      </c>
      <c r="P830" s="10" t="s">
        <v>1241</v>
      </c>
      <c r="Q830" s="10">
        <v>-18.98</v>
      </c>
      <c r="R830" s="10">
        <v>133.65</v>
      </c>
      <c r="S830" s="10" t="s">
        <v>1305</v>
      </c>
      <c r="T830" s="10"/>
      <c r="U830" s="14">
        <v>45844</v>
      </c>
      <c r="V830" s="11"/>
      <c r="W830" s="11"/>
      <c r="X830" s="11" t="s">
        <v>1306</v>
      </c>
      <c r="Y830" s="11"/>
    </row>
    <row r="831" spans="1:25">
      <c r="A831" s="10" t="s">
        <v>4083</v>
      </c>
      <c r="B831" s="10"/>
      <c r="C831" s="10" t="s">
        <v>147</v>
      </c>
      <c r="D831" s="10" t="s">
        <v>1299</v>
      </c>
      <c r="E831" s="10" t="s">
        <v>52</v>
      </c>
      <c r="F831" s="10" t="s">
        <v>1300</v>
      </c>
      <c r="G831" s="10" t="s">
        <v>1308</v>
      </c>
      <c r="H831" s="10" t="s">
        <v>1649</v>
      </c>
      <c r="I831" s="10" t="s">
        <v>4084</v>
      </c>
      <c r="J831" s="10" t="s">
        <v>55</v>
      </c>
      <c r="K831" s="10" t="s">
        <v>4034</v>
      </c>
      <c r="L831" s="10" t="s">
        <v>4085</v>
      </c>
      <c r="M831" s="10">
        <v>-5.7455299999999996</v>
      </c>
      <c r="N831" s="10">
        <v>-35.256394999999998</v>
      </c>
      <c r="O831" s="10" t="s">
        <v>145</v>
      </c>
      <c r="P831" s="10" t="s">
        <v>1241</v>
      </c>
      <c r="Q831" s="10">
        <v>-20.25</v>
      </c>
      <c r="R831" s="10">
        <v>133.65</v>
      </c>
      <c r="S831" s="10" t="s">
        <v>1305</v>
      </c>
      <c r="T831" s="10"/>
      <c r="U831" s="14">
        <v>45844</v>
      </c>
      <c r="V831" s="11"/>
      <c r="W831" s="11"/>
      <c r="X831" s="11" t="s">
        <v>1306</v>
      </c>
      <c r="Y831" s="11"/>
    </row>
    <row r="832" spans="1:25">
      <c r="A832" s="10" t="s">
        <v>4086</v>
      </c>
      <c r="B832" s="10"/>
      <c r="C832" s="10" t="s">
        <v>147</v>
      </c>
      <c r="D832" s="10" t="s">
        <v>1299</v>
      </c>
      <c r="E832" s="10" t="s">
        <v>52</v>
      </c>
      <c r="F832" s="10" t="s">
        <v>1300</v>
      </c>
      <c r="G832" s="10" t="s">
        <v>1308</v>
      </c>
      <c r="H832" s="10" t="s">
        <v>1653</v>
      </c>
      <c r="I832" s="10" t="s">
        <v>4087</v>
      </c>
      <c r="J832" s="10" t="s">
        <v>55</v>
      </c>
      <c r="K832" s="10" t="s">
        <v>4088</v>
      </c>
      <c r="L832" s="10" t="s">
        <v>4089</v>
      </c>
      <c r="M832" s="10">
        <v>-5.7458210000000003</v>
      </c>
      <c r="N832" s="10">
        <v>-35.258972999999997</v>
      </c>
      <c r="O832" s="10" t="s">
        <v>145</v>
      </c>
      <c r="P832" s="10" t="s">
        <v>1241</v>
      </c>
      <c r="Q832" s="10">
        <v>-19.09</v>
      </c>
      <c r="R832" s="10">
        <v>133.65</v>
      </c>
      <c r="S832" s="10" t="s">
        <v>1305</v>
      </c>
      <c r="T832" s="10"/>
      <c r="U832" s="14">
        <v>45844</v>
      </c>
      <c r="V832" s="11"/>
      <c r="W832" s="11"/>
      <c r="X832" s="11" t="s">
        <v>1306</v>
      </c>
      <c r="Y832" s="11"/>
    </row>
    <row r="833" spans="1:25">
      <c r="A833" s="10" t="s">
        <v>4090</v>
      </c>
      <c r="B833" s="10"/>
      <c r="C833" s="10" t="s">
        <v>147</v>
      </c>
      <c r="D833" s="10" t="s">
        <v>1299</v>
      </c>
      <c r="E833" s="10" t="s">
        <v>52</v>
      </c>
      <c r="F833" s="10" t="s">
        <v>1300</v>
      </c>
      <c r="G833" s="10" t="s">
        <v>1308</v>
      </c>
      <c r="H833" s="10" t="s">
        <v>1252</v>
      </c>
      <c r="I833" s="10" t="s">
        <v>4091</v>
      </c>
      <c r="J833" s="10" t="s">
        <v>55</v>
      </c>
      <c r="K833" s="10" t="s">
        <v>4034</v>
      </c>
      <c r="L833" s="10" t="s">
        <v>4053</v>
      </c>
      <c r="M833" s="10">
        <v>-5.7453339999999997</v>
      </c>
      <c r="N833" s="10">
        <v>-35.258819000000003</v>
      </c>
      <c r="O833" s="10" t="s">
        <v>145</v>
      </c>
      <c r="P833" s="10" t="s">
        <v>1241</v>
      </c>
      <c r="Q833" s="10">
        <v>-20.96</v>
      </c>
      <c r="R833" s="10">
        <v>133.65</v>
      </c>
      <c r="S833" s="10" t="s">
        <v>1305</v>
      </c>
      <c r="T833" s="10"/>
      <c r="U833" s="14">
        <v>45844</v>
      </c>
      <c r="V833" s="11"/>
      <c r="W833" s="11"/>
      <c r="X833" s="11" t="s">
        <v>1306</v>
      </c>
      <c r="Y833" s="11"/>
    </row>
    <row r="834" spans="1:25">
      <c r="A834" s="10" t="s">
        <v>4092</v>
      </c>
      <c r="B834" s="10"/>
      <c r="C834" s="10" t="s">
        <v>147</v>
      </c>
      <c r="D834" s="10" t="s">
        <v>1299</v>
      </c>
      <c r="E834" s="10" t="s">
        <v>52</v>
      </c>
      <c r="F834" s="10" t="s">
        <v>1300</v>
      </c>
      <c r="G834" s="10" t="s">
        <v>1308</v>
      </c>
      <c r="H834" s="10" t="s">
        <v>1252</v>
      </c>
      <c r="I834" s="10" t="s">
        <v>4093</v>
      </c>
      <c r="J834" s="10" t="s">
        <v>55</v>
      </c>
      <c r="K834" s="10" t="s">
        <v>4034</v>
      </c>
      <c r="L834" s="10" t="s">
        <v>4094</v>
      </c>
      <c r="M834" s="10">
        <v>-5.745673</v>
      </c>
      <c r="N834" s="10">
        <v>-35.257984</v>
      </c>
      <c r="O834" s="10" t="s">
        <v>145</v>
      </c>
      <c r="P834" s="10" t="s">
        <v>1241</v>
      </c>
      <c r="Q834" s="10">
        <v>-20.76</v>
      </c>
      <c r="R834" s="10">
        <v>133.65</v>
      </c>
      <c r="S834" s="10" t="s">
        <v>1305</v>
      </c>
      <c r="T834" s="10"/>
      <c r="U834" s="14">
        <v>45844</v>
      </c>
      <c r="V834" s="11"/>
      <c r="W834" s="11"/>
      <c r="X834" s="11" t="s">
        <v>1306</v>
      </c>
      <c r="Y834" s="11"/>
    </row>
    <row r="835" spans="1:25">
      <c r="A835" s="10" t="s">
        <v>4095</v>
      </c>
      <c r="B835" s="10"/>
      <c r="C835" s="10" t="s">
        <v>147</v>
      </c>
      <c r="D835" s="10" t="s">
        <v>1299</v>
      </c>
      <c r="E835" s="10" t="s">
        <v>52</v>
      </c>
      <c r="F835" s="10" t="s">
        <v>1300</v>
      </c>
      <c r="G835" s="10" t="s">
        <v>1312</v>
      </c>
      <c r="H835" s="10" t="s">
        <v>1518</v>
      </c>
      <c r="I835" s="10" t="s">
        <v>4096</v>
      </c>
      <c r="J835" s="10" t="s">
        <v>55</v>
      </c>
      <c r="K835" s="10" t="s">
        <v>4034</v>
      </c>
      <c r="L835" s="10" t="s">
        <v>4097</v>
      </c>
      <c r="M835" s="10">
        <v>-5.7475620000000003</v>
      </c>
      <c r="N835" s="10">
        <v>-35.257497999999998</v>
      </c>
      <c r="O835" s="10" t="s">
        <v>145</v>
      </c>
      <c r="P835" s="10" t="s">
        <v>1241</v>
      </c>
      <c r="Q835" s="10">
        <v>-19.07</v>
      </c>
      <c r="R835" s="10">
        <v>133.65</v>
      </c>
      <c r="S835" s="10" t="s">
        <v>1305</v>
      </c>
      <c r="T835" s="10"/>
      <c r="U835" s="14">
        <v>45844</v>
      </c>
      <c r="V835" s="11"/>
      <c r="W835" s="11"/>
      <c r="X835" s="11" t="s">
        <v>1306</v>
      </c>
      <c r="Y835" s="11"/>
    </row>
    <row r="836" spans="1:25">
      <c r="A836" s="10" t="s">
        <v>4098</v>
      </c>
      <c r="B836" s="10"/>
      <c r="C836" s="10" t="s">
        <v>147</v>
      </c>
      <c r="D836" s="10" t="s">
        <v>1299</v>
      </c>
      <c r="E836" s="10" t="s">
        <v>52</v>
      </c>
      <c r="F836" s="10" t="s">
        <v>1300</v>
      </c>
      <c r="G836" s="10" t="s">
        <v>1312</v>
      </c>
      <c r="H836" s="10" t="s">
        <v>1518</v>
      </c>
      <c r="I836" s="10" t="s">
        <v>4099</v>
      </c>
      <c r="J836" s="10" t="s">
        <v>55</v>
      </c>
      <c r="K836" s="10" t="s">
        <v>4034</v>
      </c>
      <c r="L836" s="10" t="s">
        <v>4100</v>
      </c>
      <c r="M836" s="10">
        <v>-5.746683</v>
      </c>
      <c r="N836" s="10">
        <v>-35.257669</v>
      </c>
      <c r="O836" s="10" t="s">
        <v>145</v>
      </c>
      <c r="P836" s="10" t="s">
        <v>1241</v>
      </c>
      <c r="Q836" s="10">
        <v>-19.260000000000002</v>
      </c>
      <c r="R836" s="10">
        <v>133.65</v>
      </c>
      <c r="S836" s="10" t="s">
        <v>1305</v>
      </c>
      <c r="T836" s="10"/>
      <c r="U836" s="14">
        <v>45844</v>
      </c>
      <c r="V836" s="11"/>
      <c r="W836" s="11"/>
      <c r="X836" s="11" t="s">
        <v>1306</v>
      </c>
      <c r="Y836" s="11"/>
    </row>
    <row r="837" spans="1:25">
      <c r="A837" s="10" t="s">
        <v>4101</v>
      </c>
      <c r="B837" s="10"/>
      <c r="C837" s="10" t="s">
        <v>147</v>
      </c>
      <c r="D837" s="10" t="s">
        <v>1299</v>
      </c>
      <c r="E837" s="10" t="s">
        <v>52</v>
      </c>
      <c r="F837" s="10" t="s">
        <v>1300</v>
      </c>
      <c r="G837" s="10" t="s">
        <v>1312</v>
      </c>
      <c r="H837" s="10" t="s">
        <v>1518</v>
      </c>
      <c r="I837" s="10" t="s">
        <v>4102</v>
      </c>
      <c r="J837" s="10" t="s">
        <v>55</v>
      </c>
      <c r="K837" s="10" t="s">
        <v>4034</v>
      </c>
      <c r="L837" s="10" t="s">
        <v>4100</v>
      </c>
      <c r="M837" s="10">
        <v>-5.7472469999999998</v>
      </c>
      <c r="N837" s="10">
        <v>-35.257221000000001</v>
      </c>
      <c r="O837" s="10" t="s">
        <v>145</v>
      </c>
      <c r="P837" s="10" t="s">
        <v>1241</v>
      </c>
      <c r="Q837" s="10">
        <v>-19.16</v>
      </c>
      <c r="R837" s="10">
        <v>133.65</v>
      </c>
      <c r="S837" s="10" t="s">
        <v>1305</v>
      </c>
      <c r="T837" s="10"/>
      <c r="U837" s="14">
        <v>45844</v>
      </c>
      <c r="V837" s="11"/>
      <c r="W837" s="11"/>
      <c r="X837" s="11" t="s">
        <v>1306</v>
      </c>
      <c r="Y837" s="11"/>
    </row>
    <row r="838" spans="1:25">
      <c r="A838" s="10" t="s">
        <v>4103</v>
      </c>
      <c r="B838" s="10"/>
      <c r="C838" s="10" t="s">
        <v>147</v>
      </c>
      <c r="D838" s="10" t="s">
        <v>1299</v>
      </c>
      <c r="E838" s="10" t="s">
        <v>52</v>
      </c>
      <c r="F838" s="10" t="s">
        <v>1300</v>
      </c>
      <c r="G838" s="10" t="s">
        <v>1312</v>
      </c>
      <c r="H838" s="10" t="s">
        <v>1531</v>
      </c>
      <c r="I838" s="10" t="s">
        <v>4104</v>
      </c>
      <c r="J838" s="10" t="s">
        <v>55</v>
      </c>
      <c r="K838" s="10" t="s">
        <v>4034</v>
      </c>
      <c r="L838" s="10" t="s">
        <v>4105</v>
      </c>
      <c r="M838" s="10">
        <v>-5.746289</v>
      </c>
      <c r="N838" s="10">
        <v>-35.253678000000001</v>
      </c>
      <c r="O838" s="10" t="s">
        <v>145</v>
      </c>
      <c r="P838" s="10" t="s">
        <v>1241</v>
      </c>
      <c r="Q838" s="10">
        <v>-18.739999999999998</v>
      </c>
      <c r="R838" s="10">
        <v>133.65</v>
      </c>
      <c r="S838" s="10" t="s">
        <v>1305</v>
      </c>
      <c r="T838" s="10"/>
      <c r="U838" s="14">
        <v>45846</v>
      </c>
      <c r="V838" s="11"/>
      <c r="W838" s="11"/>
      <c r="X838" s="11" t="s">
        <v>1306</v>
      </c>
      <c r="Y838" s="11"/>
    </row>
    <row r="839" spans="1:25">
      <c r="A839" s="10" t="s">
        <v>4106</v>
      </c>
      <c r="B839" s="10"/>
      <c r="C839" s="10" t="s">
        <v>147</v>
      </c>
      <c r="D839" s="10" t="s">
        <v>1299</v>
      </c>
      <c r="E839" s="10" t="s">
        <v>52</v>
      </c>
      <c r="F839" s="10" t="s">
        <v>1300</v>
      </c>
      <c r="G839" s="10" t="s">
        <v>1312</v>
      </c>
      <c r="H839" s="10" t="s">
        <v>1557</v>
      </c>
      <c r="I839" s="10" t="s">
        <v>4107</v>
      </c>
      <c r="J839" s="10" t="s">
        <v>55</v>
      </c>
      <c r="K839" s="10" t="s">
        <v>4034</v>
      </c>
      <c r="L839" s="10" t="s">
        <v>4108</v>
      </c>
      <c r="M839" s="10">
        <v>-5.7487779999999997</v>
      </c>
      <c r="N839" s="10">
        <v>-35.251717999999997</v>
      </c>
      <c r="O839" s="10" t="s">
        <v>145</v>
      </c>
      <c r="P839" s="10" t="s">
        <v>1241</v>
      </c>
      <c r="Q839" s="10">
        <v>-19.07</v>
      </c>
      <c r="R839" s="10">
        <v>133.65</v>
      </c>
      <c r="S839" s="10" t="s">
        <v>1305</v>
      </c>
      <c r="T839" s="10"/>
      <c r="U839" s="14">
        <v>45845</v>
      </c>
      <c r="V839" s="11"/>
      <c r="W839" s="11"/>
      <c r="X839" s="11" t="s">
        <v>1306</v>
      </c>
      <c r="Y839" s="11"/>
    </row>
    <row r="840" spans="1:25">
      <c r="A840" s="10" t="s">
        <v>4109</v>
      </c>
      <c r="B840" s="10"/>
      <c r="C840" s="10" t="s">
        <v>147</v>
      </c>
      <c r="D840" s="10" t="s">
        <v>1299</v>
      </c>
      <c r="E840" s="10" t="s">
        <v>52</v>
      </c>
      <c r="F840" s="10" t="s">
        <v>1300</v>
      </c>
      <c r="G840" s="10" t="s">
        <v>1236</v>
      </c>
      <c r="H840" s="10" t="s">
        <v>1518</v>
      </c>
      <c r="I840" s="10" t="s">
        <v>4110</v>
      </c>
      <c r="J840" s="10" t="s">
        <v>55</v>
      </c>
      <c r="K840" s="10" t="s">
        <v>4034</v>
      </c>
      <c r="L840" s="10" t="s">
        <v>4111</v>
      </c>
      <c r="M840" s="10">
        <v>-5.7496600000000004</v>
      </c>
      <c r="N840" s="10">
        <v>-35.250537000000001</v>
      </c>
      <c r="O840" s="10" t="s">
        <v>145</v>
      </c>
      <c r="P840" s="10" t="s">
        <v>1241</v>
      </c>
      <c r="Q840" s="10">
        <v>-19.13</v>
      </c>
      <c r="R840" s="10">
        <v>133.65</v>
      </c>
      <c r="S840" s="10" t="s">
        <v>1305</v>
      </c>
      <c r="T840" s="10"/>
      <c r="U840" s="14">
        <v>45845</v>
      </c>
      <c r="V840" s="11"/>
      <c r="W840" s="11"/>
      <c r="X840" s="11" t="s">
        <v>1306</v>
      </c>
      <c r="Y840" s="11"/>
    </row>
    <row r="841" spans="1:25">
      <c r="A841" s="10" t="s">
        <v>4112</v>
      </c>
      <c r="B841" s="10"/>
      <c r="C841" s="10" t="s">
        <v>147</v>
      </c>
      <c r="D841" s="10" t="s">
        <v>1299</v>
      </c>
      <c r="E841" s="10" t="s">
        <v>52</v>
      </c>
      <c r="F841" s="10" t="s">
        <v>1300</v>
      </c>
      <c r="G841" s="10" t="s">
        <v>1236</v>
      </c>
      <c r="H841" s="10" t="s">
        <v>1262</v>
      </c>
      <c r="I841" s="10" t="s">
        <v>4113</v>
      </c>
      <c r="J841" s="10" t="s">
        <v>55</v>
      </c>
      <c r="K841" s="10" t="s">
        <v>4034</v>
      </c>
      <c r="L841" s="10" t="s">
        <v>4114</v>
      </c>
      <c r="M841" s="10">
        <v>-5.7527039999999996</v>
      </c>
      <c r="N841" s="10">
        <v>-35.249122</v>
      </c>
      <c r="O841" s="10" t="s">
        <v>145</v>
      </c>
      <c r="P841" s="10" t="s">
        <v>1241</v>
      </c>
      <c r="Q841" s="10">
        <v>-19.41</v>
      </c>
      <c r="R841" s="10">
        <v>133.65</v>
      </c>
      <c r="S841" s="10" t="s">
        <v>1242</v>
      </c>
      <c r="T841" s="10"/>
      <c r="U841" s="14">
        <v>45842</v>
      </c>
      <c r="V841" s="11"/>
      <c r="W841" s="11"/>
      <c r="X841" s="11" t="s">
        <v>1244</v>
      </c>
      <c r="Y841" s="11"/>
    </row>
    <row r="842" spans="1:25">
      <c r="A842" s="10" t="s">
        <v>4115</v>
      </c>
      <c r="B842" s="10"/>
      <c r="C842" s="10" t="s">
        <v>147</v>
      </c>
      <c r="D842" s="10" t="s">
        <v>1299</v>
      </c>
      <c r="E842" s="10" t="s">
        <v>52</v>
      </c>
      <c r="F842" s="10" t="s">
        <v>1300</v>
      </c>
      <c r="G842" s="10" t="s">
        <v>1236</v>
      </c>
      <c r="H842" s="10" t="s">
        <v>1605</v>
      </c>
      <c r="I842" s="10" t="s">
        <v>4116</v>
      </c>
      <c r="J842" s="10" t="s">
        <v>55</v>
      </c>
      <c r="K842" s="10" t="s">
        <v>4034</v>
      </c>
      <c r="L842" s="10" t="s">
        <v>4117</v>
      </c>
      <c r="M842" s="10">
        <v>-5.7526809999999999</v>
      </c>
      <c r="N842" s="10">
        <v>-35.261290000000002</v>
      </c>
      <c r="O842" s="10" t="s">
        <v>145</v>
      </c>
      <c r="P842" s="10" t="s">
        <v>1241</v>
      </c>
      <c r="Q842" s="10">
        <v>-20.62</v>
      </c>
      <c r="R842" s="10">
        <v>133.65</v>
      </c>
      <c r="S842" s="10" t="s">
        <v>1242</v>
      </c>
      <c r="T842" s="10"/>
      <c r="U842" s="14">
        <v>45841</v>
      </c>
      <c r="V842" s="11"/>
      <c r="W842" s="11"/>
      <c r="X842" s="11" t="s">
        <v>1244</v>
      </c>
      <c r="Y842" s="11"/>
    </row>
    <row r="843" spans="1:25">
      <c r="A843" s="10" t="s">
        <v>4118</v>
      </c>
      <c r="B843" s="10"/>
      <c r="C843" s="10" t="s">
        <v>147</v>
      </c>
      <c r="D843" s="10" t="s">
        <v>1299</v>
      </c>
      <c r="E843" s="10" t="s">
        <v>52</v>
      </c>
      <c r="F843" s="10" t="s">
        <v>1300</v>
      </c>
      <c r="G843" s="10" t="s">
        <v>1236</v>
      </c>
      <c r="H843" s="10" t="s">
        <v>1605</v>
      </c>
      <c r="I843" s="10" t="s">
        <v>4119</v>
      </c>
      <c r="J843" s="10" t="s">
        <v>55</v>
      </c>
      <c r="K843" s="10" t="s">
        <v>4034</v>
      </c>
      <c r="L843" s="10" t="s">
        <v>4117</v>
      </c>
      <c r="M843" s="10">
        <v>-5.7531270000000001</v>
      </c>
      <c r="N843" s="10">
        <v>-35.260773</v>
      </c>
      <c r="O843" s="10" t="s">
        <v>145</v>
      </c>
      <c r="P843" s="10" t="s">
        <v>1241</v>
      </c>
      <c r="Q843" s="10">
        <v>-20.079999999999998</v>
      </c>
      <c r="R843" s="10">
        <v>133.65</v>
      </c>
      <c r="S843" s="10" t="s">
        <v>1242</v>
      </c>
      <c r="T843" s="10"/>
      <c r="U843" s="14">
        <v>45841</v>
      </c>
      <c r="V843" s="11"/>
      <c r="W843" s="11"/>
      <c r="X843" s="11" t="s">
        <v>1244</v>
      </c>
      <c r="Y843" s="11"/>
    </row>
    <row r="844" spans="1:25">
      <c r="A844" s="10" t="s">
        <v>4120</v>
      </c>
      <c r="B844" s="10"/>
      <c r="C844" s="10" t="s">
        <v>147</v>
      </c>
      <c r="D844" s="10" t="s">
        <v>1299</v>
      </c>
      <c r="E844" s="10" t="s">
        <v>52</v>
      </c>
      <c r="F844" s="10" t="s">
        <v>1300</v>
      </c>
      <c r="G844" s="10" t="s">
        <v>1236</v>
      </c>
      <c r="H844" s="10" t="s">
        <v>1237</v>
      </c>
      <c r="I844" s="10" t="s">
        <v>4121</v>
      </c>
      <c r="J844" s="10" t="s">
        <v>55</v>
      </c>
      <c r="K844" s="10" t="s">
        <v>4034</v>
      </c>
      <c r="L844" s="10" t="s">
        <v>4122</v>
      </c>
      <c r="M844" s="10">
        <v>-5.751417</v>
      </c>
      <c r="N844" s="10">
        <v>-35.259501999999998</v>
      </c>
      <c r="O844" s="10" t="s">
        <v>145</v>
      </c>
      <c r="P844" s="10" t="s">
        <v>1241</v>
      </c>
      <c r="Q844" s="10">
        <v>-19.98</v>
      </c>
      <c r="R844" s="10">
        <v>133.65</v>
      </c>
      <c r="S844" s="10" t="s">
        <v>1242</v>
      </c>
      <c r="T844" s="10"/>
      <c r="U844" s="14">
        <v>45841</v>
      </c>
      <c r="V844" s="11"/>
      <c r="W844" s="11"/>
      <c r="X844" s="11" t="s">
        <v>1244</v>
      </c>
      <c r="Y844" s="11"/>
    </row>
    <row r="845" spans="1:25">
      <c r="A845" s="10" t="s">
        <v>4123</v>
      </c>
      <c r="B845" s="10"/>
      <c r="C845" s="10" t="s">
        <v>147</v>
      </c>
      <c r="D845" s="10" t="s">
        <v>1299</v>
      </c>
      <c r="E845" s="10" t="s">
        <v>52</v>
      </c>
      <c r="F845" s="10" t="s">
        <v>1300</v>
      </c>
      <c r="G845" s="10" t="s">
        <v>1391</v>
      </c>
      <c r="H845" s="10" t="s">
        <v>1262</v>
      </c>
      <c r="I845" s="10" t="s">
        <v>4124</v>
      </c>
      <c r="J845" s="10" t="s">
        <v>55</v>
      </c>
      <c r="K845" s="10" t="s">
        <v>4034</v>
      </c>
      <c r="L845" s="10" t="s">
        <v>4125</v>
      </c>
      <c r="M845" s="10">
        <v>-5.7570139999999999</v>
      </c>
      <c r="N845" s="10">
        <v>-35.256222999999999</v>
      </c>
      <c r="O845" s="10" t="s">
        <v>145</v>
      </c>
      <c r="P845" s="10" t="s">
        <v>1241</v>
      </c>
      <c r="Q845" s="10">
        <v>-19.59</v>
      </c>
      <c r="R845" s="10">
        <v>133.65</v>
      </c>
      <c r="S845" s="10" t="s">
        <v>1305</v>
      </c>
      <c r="T845" s="10"/>
      <c r="U845" s="14">
        <v>45846</v>
      </c>
      <c r="V845" s="11"/>
      <c r="W845" s="11"/>
      <c r="X845" s="11" t="s">
        <v>1306</v>
      </c>
      <c r="Y845" s="11"/>
    </row>
    <row r="846" spans="1:25">
      <c r="A846" s="10" t="s">
        <v>4126</v>
      </c>
      <c r="B846" s="10"/>
      <c r="C846" s="10" t="s">
        <v>147</v>
      </c>
      <c r="D846" s="10" t="s">
        <v>1299</v>
      </c>
      <c r="E846" s="10" t="s">
        <v>52</v>
      </c>
      <c r="F846" s="10" t="s">
        <v>1300</v>
      </c>
      <c r="G846" s="10" t="s">
        <v>1391</v>
      </c>
      <c r="H846" s="10" t="s">
        <v>1540</v>
      </c>
      <c r="I846" s="10" t="s">
        <v>4127</v>
      </c>
      <c r="J846" s="10" t="s">
        <v>55</v>
      </c>
      <c r="K846" s="10" t="s">
        <v>4034</v>
      </c>
      <c r="L846" s="10" t="s">
        <v>4128</v>
      </c>
      <c r="M846" s="10">
        <v>-5.7577400000000001</v>
      </c>
      <c r="N846" s="10">
        <v>-35.256836999999997</v>
      </c>
      <c r="O846" s="10" t="s">
        <v>145</v>
      </c>
      <c r="P846" s="10" t="s">
        <v>1241</v>
      </c>
      <c r="Q846" s="10">
        <v>-19.420000000000002</v>
      </c>
      <c r="R846" s="10">
        <v>133.65</v>
      </c>
      <c r="S846" s="10" t="s">
        <v>1242</v>
      </c>
      <c r="T846" s="10"/>
      <c r="U846" s="14">
        <v>45842</v>
      </c>
      <c r="V846" s="11"/>
      <c r="W846" s="11"/>
      <c r="X846" s="11" t="s">
        <v>1244</v>
      </c>
      <c r="Y846" s="11"/>
    </row>
    <row r="847" spans="1:25">
      <c r="A847" s="10" t="s">
        <v>4129</v>
      </c>
      <c r="B847" s="10"/>
      <c r="C847" s="10" t="s">
        <v>147</v>
      </c>
      <c r="D847" s="10" t="s">
        <v>1299</v>
      </c>
      <c r="E847" s="10" t="s">
        <v>52</v>
      </c>
      <c r="F847" s="10" t="s">
        <v>1300</v>
      </c>
      <c r="G847" s="10" t="s">
        <v>1391</v>
      </c>
      <c r="H847" s="10" t="s">
        <v>1605</v>
      </c>
      <c r="I847" s="10" t="s">
        <v>4130</v>
      </c>
      <c r="J847" s="10" t="s">
        <v>55</v>
      </c>
      <c r="K847" s="10" t="s">
        <v>4034</v>
      </c>
      <c r="L847" s="10" t="s">
        <v>4131</v>
      </c>
      <c r="M847" s="10">
        <v>-5.7605969999999997</v>
      </c>
      <c r="N847" s="10">
        <v>-35.255302</v>
      </c>
      <c r="O847" s="10" t="s">
        <v>145</v>
      </c>
      <c r="P847" s="10" t="s">
        <v>1241</v>
      </c>
      <c r="Q847" s="10">
        <v>-19.3</v>
      </c>
      <c r="R847" s="10">
        <v>133.65</v>
      </c>
      <c r="S847" s="10" t="s">
        <v>1242</v>
      </c>
      <c r="T847" s="10"/>
      <c r="U847" s="14">
        <v>45842</v>
      </c>
      <c r="V847" s="11"/>
      <c r="W847" s="11"/>
      <c r="X847" s="11" t="s">
        <v>1244</v>
      </c>
      <c r="Y847" s="11"/>
    </row>
    <row r="848" spans="1:25">
      <c r="A848" s="10" t="s">
        <v>4132</v>
      </c>
      <c r="B848" s="10"/>
      <c r="C848" s="10" t="s">
        <v>147</v>
      </c>
      <c r="D848" s="10" t="s">
        <v>1299</v>
      </c>
      <c r="E848" s="10" t="s">
        <v>52</v>
      </c>
      <c r="F848" s="10" t="s">
        <v>1300</v>
      </c>
      <c r="G848" s="10" t="s">
        <v>1391</v>
      </c>
      <c r="H848" s="10" t="s">
        <v>1557</v>
      </c>
      <c r="I848" s="10" t="s">
        <v>4133</v>
      </c>
      <c r="J848" s="10" t="s">
        <v>55</v>
      </c>
      <c r="K848" s="10" t="s">
        <v>4034</v>
      </c>
      <c r="L848" s="10" t="s">
        <v>4134</v>
      </c>
      <c r="M848" s="10">
        <v>-5.760154</v>
      </c>
      <c r="N848" s="10">
        <v>-35.253231999999997</v>
      </c>
      <c r="O848" s="10" t="s">
        <v>145</v>
      </c>
      <c r="P848" s="10" t="s">
        <v>1241</v>
      </c>
      <c r="Q848" s="10">
        <v>-20.03</v>
      </c>
      <c r="R848" s="10">
        <v>133.65</v>
      </c>
      <c r="S848" s="10" t="s">
        <v>1242</v>
      </c>
      <c r="T848" s="10"/>
      <c r="U848" s="14">
        <v>45842</v>
      </c>
      <c r="V848" s="11"/>
      <c r="W848" s="11"/>
      <c r="X848" s="11" t="s">
        <v>1244</v>
      </c>
      <c r="Y848" s="11"/>
    </row>
    <row r="849" spans="1:25">
      <c r="A849" s="10" t="s">
        <v>4135</v>
      </c>
      <c r="B849" s="10"/>
      <c r="C849" s="10" t="s">
        <v>147</v>
      </c>
      <c r="D849" s="10" t="s">
        <v>1299</v>
      </c>
      <c r="E849" s="10" t="s">
        <v>52</v>
      </c>
      <c r="F849" s="10" t="s">
        <v>1300</v>
      </c>
      <c r="G849" s="10" t="s">
        <v>1391</v>
      </c>
      <c r="H849" s="10" t="s">
        <v>1575</v>
      </c>
      <c r="I849" s="10" t="s">
        <v>4136</v>
      </c>
      <c r="J849" s="10" t="s">
        <v>55</v>
      </c>
      <c r="K849" s="10" t="s">
        <v>4034</v>
      </c>
      <c r="L849" s="10" t="s">
        <v>4137</v>
      </c>
      <c r="M849" s="10">
        <v>-5.7589189999999997</v>
      </c>
      <c r="N849" s="10">
        <v>-35.254936000000001</v>
      </c>
      <c r="O849" s="10" t="s">
        <v>145</v>
      </c>
      <c r="P849" s="10" t="s">
        <v>1241</v>
      </c>
      <c r="Q849" s="10">
        <v>-20.059999999999999</v>
      </c>
      <c r="R849" s="10">
        <v>133.65</v>
      </c>
      <c r="S849" s="10" t="s">
        <v>1242</v>
      </c>
      <c r="T849" s="10"/>
      <c r="U849" s="14">
        <v>45842</v>
      </c>
      <c r="V849" s="11"/>
      <c r="W849" s="11"/>
      <c r="X849" s="11" t="s">
        <v>1244</v>
      </c>
      <c r="Y849" s="11"/>
    </row>
    <row r="850" spans="1:25">
      <c r="A850" s="10" t="s">
        <v>4138</v>
      </c>
      <c r="B850" s="10"/>
      <c r="C850" s="10" t="s">
        <v>147</v>
      </c>
      <c r="D850" s="10" t="s">
        <v>1299</v>
      </c>
      <c r="E850" s="10" t="s">
        <v>52</v>
      </c>
      <c r="F850" s="10" t="s">
        <v>1300</v>
      </c>
      <c r="G850" s="10" t="s">
        <v>1391</v>
      </c>
      <c r="H850" s="10" t="s">
        <v>1252</v>
      </c>
      <c r="I850" s="10" t="s">
        <v>4139</v>
      </c>
      <c r="J850" s="10" t="s">
        <v>55</v>
      </c>
      <c r="K850" s="10" t="s">
        <v>4034</v>
      </c>
      <c r="L850" s="10" t="s">
        <v>4140</v>
      </c>
      <c r="M850" s="10">
        <v>-5.7514329999999996</v>
      </c>
      <c r="N850" s="10">
        <v>-35.256872000000001</v>
      </c>
      <c r="O850" s="10" t="s">
        <v>145</v>
      </c>
      <c r="P850" s="10" t="s">
        <v>1241</v>
      </c>
      <c r="Q850" s="10">
        <v>-20.07</v>
      </c>
      <c r="R850" s="10">
        <v>133.65</v>
      </c>
      <c r="S850" s="10" t="s">
        <v>1242</v>
      </c>
      <c r="T850" s="10"/>
      <c r="U850" s="14">
        <v>45842</v>
      </c>
      <c r="V850" s="11"/>
      <c r="W850" s="11"/>
      <c r="X850" s="11" t="s">
        <v>1244</v>
      </c>
      <c r="Y850" s="11"/>
    </row>
    <row r="851" spans="1:25">
      <c r="A851" s="10" t="s">
        <v>4141</v>
      </c>
      <c r="B851" s="10"/>
      <c r="C851" s="10" t="s">
        <v>147</v>
      </c>
      <c r="D851" s="10" t="s">
        <v>1299</v>
      </c>
      <c r="E851" s="10" t="s">
        <v>52</v>
      </c>
      <c r="F851" s="10" t="s">
        <v>1300</v>
      </c>
      <c r="G851" s="10" t="s">
        <v>1433</v>
      </c>
      <c r="H851" s="10" t="s">
        <v>1557</v>
      </c>
      <c r="I851" s="10" t="s">
        <v>4142</v>
      </c>
      <c r="J851" s="10" t="s">
        <v>55</v>
      </c>
      <c r="K851" s="10" t="s">
        <v>4034</v>
      </c>
      <c r="L851" s="10" t="s">
        <v>4143</v>
      </c>
      <c r="M851" s="10">
        <v>-5.7559709999999997</v>
      </c>
      <c r="N851" s="10">
        <v>-35.252344999999998</v>
      </c>
      <c r="O851" s="10" t="s">
        <v>145</v>
      </c>
      <c r="P851" s="10" t="s">
        <v>1241</v>
      </c>
      <c r="Q851" s="10">
        <v>-19.86</v>
      </c>
      <c r="R851" s="10">
        <v>133.65</v>
      </c>
      <c r="S851" s="10" t="s">
        <v>1242</v>
      </c>
      <c r="T851" s="10"/>
      <c r="U851" s="14">
        <v>45842</v>
      </c>
      <c r="V851" s="11"/>
      <c r="W851" s="11"/>
      <c r="X851" s="11" t="s">
        <v>1244</v>
      </c>
      <c r="Y851" s="11"/>
    </row>
    <row r="852" spans="1:25">
      <c r="A852" s="10" t="s">
        <v>4144</v>
      </c>
      <c r="B852" s="10"/>
      <c r="C852" s="10" t="s">
        <v>147</v>
      </c>
      <c r="D852" s="10" t="s">
        <v>1299</v>
      </c>
      <c r="E852" s="10" t="s">
        <v>52</v>
      </c>
      <c r="F852" s="10" t="s">
        <v>1300</v>
      </c>
      <c r="G852" s="10" t="s">
        <v>1433</v>
      </c>
      <c r="H852" s="10" t="s">
        <v>1639</v>
      </c>
      <c r="I852" s="10" t="s">
        <v>4145</v>
      </c>
      <c r="J852" s="10" t="s">
        <v>55</v>
      </c>
      <c r="K852" s="10" t="s">
        <v>4034</v>
      </c>
      <c r="L852" s="10" t="s">
        <v>4146</v>
      </c>
      <c r="M852" s="10">
        <v>-5.7529260000000004</v>
      </c>
      <c r="N852" s="10">
        <v>-35.252502999999997</v>
      </c>
      <c r="O852" s="10" t="s">
        <v>145</v>
      </c>
      <c r="P852" s="10" t="s">
        <v>1241</v>
      </c>
      <c r="Q852" s="10">
        <v>-19.579999999999998</v>
      </c>
      <c r="R852" s="10">
        <v>133.65</v>
      </c>
      <c r="S852" s="10" t="s">
        <v>1242</v>
      </c>
      <c r="T852" s="10"/>
      <c r="U852" s="14">
        <v>45842</v>
      </c>
      <c r="V852" s="11"/>
      <c r="W852" s="11"/>
      <c r="X852" s="11" t="s">
        <v>1244</v>
      </c>
      <c r="Y852" s="11"/>
    </row>
    <row r="853" spans="1:25">
      <c r="A853" s="10" t="s">
        <v>4147</v>
      </c>
      <c r="B853" s="10"/>
      <c r="C853" s="10" t="s">
        <v>147</v>
      </c>
      <c r="D853" s="10" t="s">
        <v>1299</v>
      </c>
      <c r="E853" s="10" t="s">
        <v>52</v>
      </c>
      <c r="F853" s="10" t="s">
        <v>1300</v>
      </c>
      <c r="G853" s="10" t="s">
        <v>1433</v>
      </c>
      <c r="H853" s="10" t="s">
        <v>1578</v>
      </c>
      <c r="I853" s="10" t="s">
        <v>4148</v>
      </c>
      <c r="J853" s="10" t="s">
        <v>55</v>
      </c>
      <c r="K853" s="10" t="s">
        <v>4034</v>
      </c>
      <c r="L853" s="10" t="s">
        <v>4149</v>
      </c>
      <c r="M853" s="10">
        <v>-5.7559709999999997</v>
      </c>
      <c r="N853" s="10">
        <v>-35.250213000000002</v>
      </c>
      <c r="O853" s="10" t="s">
        <v>145</v>
      </c>
      <c r="P853" s="10" t="s">
        <v>1241</v>
      </c>
      <c r="Q853" s="10">
        <v>-19.77</v>
      </c>
      <c r="R853" s="10">
        <v>133.65</v>
      </c>
      <c r="S853" s="10" t="s">
        <v>1242</v>
      </c>
      <c r="T853" s="10"/>
      <c r="U853" s="14">
        <v>45842</v>
      </c>
      <c r="V853" s="11"/>
      <c r="W853" s="11"/>
      <c r="X853" s="11" t="s">
        <v>1244</v>
      </c>
      <c r="Y853" s="11"/>
    </row>
    <row r="854" spans="1:25">
      <c r="A854" s="10" t="s">
        <v>4150</v>
      </c>
      <c r="B854" s="10"/>
      <c r="C854" s="10" t="s">
        <v>147</v>
      </c>
      <c r="D854" s="10" t="s">
        <v>1299</v>
      </c>
      <c r="E854" s="10" t="s">
        <v>52</v>
      </c>
      <c r="F854" s="10" t="s">
        <v>1300</v>
      </c>
      <c r="G854" s="10" t="s">
        <v>1433</v>
      </c>
      <c r="H854" s="10" t="s">
        <v>1252</v>
      </c>
      <c r="I854" s="10" t="s">
        <v>4151</v>
      </c>
      <c r="J854" s="10" t="s">
        <v>55</v>
      </c>
      <c r="K854" s="10" t="s">
        <v>4034</v>
      </c>
      <c r="L854" s="10" t="s">
        <v>4152</v>
      </c>
      <c r="M854" s="10">
        <v>-5.7582110000000002</v>
      </c>
      <c r="N854" s="10">
        <v>-35.251542000000001</v>
      </c>
      <c r="O854" s="10" t="s">
        <v>145</v>
      </c>
      <c r="P854" s="10" t="s">
        <v>1241</v>
      </c>
      <c r="Q854" s="10">
        <v>-19.100000000000001</v>
      </c>
      <c r="R854" s="10">
        <v>133.65</v>
      </c>
      <c r="S854" s="10" t="s">
        <v>1305</v>
      </c>
      <c r="T854" s="10"/>
      <c r="U854" s="14">
        <v>45846</v>
      </c>
      <c r="V854" s="11"/>
      <c r="W854" s="11"/>
      <c r="X854" s="11" t="s">
        <v>1306</v>
      </c>
      <c r="Y854" s="11"/>
    </row>
    <row r="855" spans="1:25">
      <c r="A855" s="10" t="s">
        <v>4153</v>
      </c>
      <c r="B855" s="10"/>
      <c r="C855" s="10" t="s">
        <v>147</v>
      </c>
      <c r="D855" s="10" t="s">
        <v>1299</v>
      </c>
      <c r="E855" s="10" t="s">
        <v>52</v>
      </c>
      <c r="F855" s="10" t="s">
        <v>1300</v>
      </c>
      <c r="G855" s="10" t="s">
        <v>1485</v>
      </c>
      <c r="H855" s="10" t="s">
        <v>1518</v>
      </c>
      <c r="I855" s="10" t="s">
        <v>4154</v>
      </c>
      <c r="J855" s="10" t="s">
        <v>55</v>
      </c>
      <c r="K855" s="10" t="s">
        <v>4034</v>
      </c>
      <c r="L855" s="10" t="s">
        <v>4155</v>
      </c>
      <c r="M855" s="10">
        <v>-5.7596119999999997</v>
      </c>
      <c r="N855" s="10">
        <v>-35.249369000000002</v>
      </c>
      <c r="O855" s="10" t="s">
        <v>145</v>
      </c>
      <c r="P855" s="10" t="s">
        <v>1241</v>
      </c>
      <c r="Q855" s="10">
        <v>-19.690000000000001</v>
      </c>
      <c r="R855" s="10">
        <v>133.65</v>
      </c>
      <c r="S855" s="10" t="s">
        <v>1242</v>
      </c>
      <c r="T855" s="10"/>
      <c r="U855" s="14">
        <v>45842</v>
      </c>
      <c r="V855" s="11"/>
      <c r="W855" s="11"/>
      <c r="X855" s="11" t="s">
        <v>1244</v>
      </c>
      <c r="Y855" s="11"/>
    </row>
    <row r="856" spans="1:25">
      <c r="A856" s="10" t="s">
        <v>4156</v>
      </c>
      <c r="B856" s="10"/>
      <c r="C856" s="10" t="s">
        <v>147</v>
      </c>
      <c r="D856" s="10" t="s">
        <v>1299</v>
      </c>
      <c r="E856" s="10" t="s">
        <v>52</v>
      </c>
      <c r="F856" s="10" t="s">
        <v>1300</v>
      </c>
      <c r="G856" s="10" t="s">
        <v>1485</v>
      </c>
      <c r="H856" s="10" t="s">
        <v>1531</v>
      </c>
      <c r="I856" s="10" t="s">
        <v>4157</v>
      </c>
      <c r="J856" s="10" t="s">
        <v>55</v>
      </c>
      <c r="K856" s="10" t="s">
        <v>4034</v>
      </c>
      <c r="L856" s="10" t="s">
        <v>4158</v>
      </c>
      <c r="M856" s="10">
        <v>-5.7590669999999999</v>
      </c>
      <c r="N856" s="10">
        <v>-35.251887000000004</v>
      </c>
      <c r="O856" s="10" t="s">
        <v>145</v>
      </c>
      <c r="P856" s="10" t="s">
        <v>1241</v>
      </c>
      <c r="Q856" s="10">
        <v>-19.45</v>
      </c>
      <c r="R856" s="10">
        <v>133.65</v>
      </c>
      <c r="S856" s="10" t="s">
        <v>1305</v>
      </c>
      <c r="T856" s="10"/>
      <c r="U856" s="14">
        <v>45846</v>
      </c>
      <c r="V856" s="11"/>
      <c r="W856" s="11"/>
      <c r="X856" s="11" t="s">
        <v>1306</v>
      </c>
      <c r="Y856" s="11"/>
    </row>
    <row r="857" spans="1:25">
      <c r="A857" s="10" t="s">
        <v>4159</v>
      </c>
      <c r="B857" s="10"/>
      <c r="C857" s="10" t="s">
        <v>147</v>
      </c>
      <c r="D857" s="10" t="s">
        <v>1299</v>
      </c>
      <c r="E857" s="10" t="s">
        <v>52</v>
      </c>
      <c r="F857" s="10" t="s">
        <v>1300</v>
      </c>
      <c r="G857" s="10" t="s">
        <v>1485</v>
      </c>
      <c r="H857" s="10" t="s">
        <v>1531</v>
      </c>
      <c r="I857" s="10" t="s">
        <v>4160</v>
      </c>
      <c r="J857" s="10" t="s">
        <v>55</v>
      </c>
      <c r="K857" s="10" t="s">
        <v>4034</v>
      </c>
      <c r="L857" s="10" t="s">
        <v>4064</v>
      </c>
      <c r="M857" s="10">
        <v>-5.7593769999999997</v>
      </c>
      <c r="N857" s="10">
        <v>-35.251300999999998</v>
      </c>
      <c r="O857" s="10" t="s">
        <v>145</v>
      </c>
      <c r="P857" s="10" t="s">
        <v>1241</v>
      </c>
      <c r="Q857" s="10">
        <v>-19.75</v>
      </c>
      <c r="R857" s="10">
        <v>133.65</v>
      </c>
      <c r="S857" s="10" t="s">
        <v>1305</v>
      </c>
      <c r="T857" s="10"/>
      <c r="U857" s="14">
        <v>45846</v>
      </c>
      <c r="V857" s="11"/>
      <c r="W857" s="11"/>
      <c r="X857" s="11" t="s">
        <v>1306</v>
      </c>
      <c r="Y857" s="11"/>
    </row>
    <row r="858" spans="1:25">
      <c r="A858" s="10" t="s">
        <v>4161</v>
      </c>
      <c r="B858" s="10"/>
      <c r="C858" s="10" t="s">
        <v>147</v>
      </c>
      <c r="D858" s="10" t="s">
        <v>1299</v>
      </c>
      <c r="E858" s="10" t="s">
        <v>52</v>
      </c>
      <c r="F858" s="10" t="s">
        <v>1300</v>
      </c>
      <c r="G858" s="10" t="s">
        <v>1485</v>
      </c>
      <c r="H858" s="10" t="s">
        <v>1649</v>
      </c>
      <c r="I858" s="10" t="s">
        <v>4162</v>
      </c>
      <c r="J858" s="10" t="s">
        <v>55</v>
      </c>
      <c r="K858" s="10" t="s">
        <v>4034</v>
      </c>
      <c r="L858" s="10" t="s">
        <v>4163</v>
      </c>
      <c r="M858" s="10">
        <v>-5.7617599999999998</v>
      </c>
      <c r="N858" s="10">
        <v>-35.254553000000001</v>
      </c>
      <c r="O858" s="10" t="s">
        <v>145</v>
      </c>
      <c r="P858" s="10" t="s">
        <v>1241</v>
      </c>
      <c r="Q858" s="10">
        <v>-21.21</v>
      </c>
      <c r="R858" s="10">
        <v>133.65</v>
      </c>
      <c r="S858" s="10" t="s">
        <v>1242</v>
      </c>
      <c r="T858" s="10"/>
      <c r="U858" s="14">
        <v>45842</v>
      </c>
      <c r="V858" s="11"/>
      <c r="W858" s="11"/>
      <c r="X858" s="11" t="s">
        <v>1244</v>
      </c>
      <c r="Y858" s="11"/>
    </row>
    <row r="859" spans="1:25">
      <c r="A859" s="10" t="s">
        <v>4164</v>
      </c>
      <c r="B859" s="10"/>
      <c r="C859" s="10" t="s">
        <v>147</v>
      </c>
      <c r="D859" s="10" t="s">
        <v>1299</v>
      </c>
      <c r="E859" s="10" t="s">
        <v>52</v>
      </c>
      <c r="F859" s="10" t="s">
        <v>1307</v>
      </c>
      <c r="G859" s="10" t="s">
        <v>1308</v>
      </c>
      <c r="H859" s="10" t="s">
        <v>1605</v>
      </c>
      <c r="I859" s="10" t="s">
        <v>4165</v>
      </c>
      <c r="J859" s="10" t="s">
        <v>55</v>
      </c>
      <c r="K859" s="10" t="s">
        <v>4034</v>
      </c>
      <c r="L859" s="10" t="s">
        <v>4166</v>
      </c>
      <c r="M859" s="10">
        <v>-5.745552</v>
      </c>
      <c r="N859" s="10">
        <v>-35.251030999999998</v>
      </c>
      <c r="O859" s="10" t="s">
        <v>145</v>
      </c>
      <c r="P859" s="10" t="s">
        <v>1241</v>
      </c>
      <c r="Q859" s="10">
        <v>-19.329999999999998</v>
      </c>
      <c r="R859" s="10">
        <v>133.65</v>
      </c>
      <c r="S859" s="10" t="s">
        <v>1305</v>
      </c>
      <c r="T859" s="10"/>
      <c r="U859" s="14">
        <v>45845</v>
      </c>
      <c r="V859" s="11"/>
      <c r="W859" s="11"/>
      <c r="X859" s="11" t="s">
        <v>1306</v>
      </c>
      <c r="Y859" s="11"/>
    </row>
    <row r="860" spans="1:25">
      <c r="A860" s="10" t="s">
        <v>4167</v>
      </c>
      <c r="B860" s="10"/>
      <c r="C860" s="10" t="s">
        <v>147</v>
      </c>
      <c r="D860" s="10" t="s">
        <v>1299</v>
      </c>
      <c r="E860" s="10" t="s">
        <v>52</v>
      </c>
      <c r="F860" s="10" t="s">
        <v>1307</v>
      </c>
      <c r="G860" s="10" t="s">
        <v>1308</v>
      </c>
      <c r="H860" s="10" t="s">
        <v>1605</v>
      </c>
      <c r="I860" s="10" t="s">
        <v>4168</v>
      </c>
      <c r="J860" s="10" t="s">
        <v>55</v>
      </c>
      <c r="K860" s="10" t="s">
        <v>4034</v>
      </c>
      <c r="L860" s="10" t="s">
        <v>4166</v>
      </c>
      <c r="M860" s="10">
        <v>-5.7458099999999996</v>
      </c>
      <c r="N860" s="10">
        <v>-35.251367000000002</v>
      </c>
      <c r="O860" s="10" t="s">
        <v>145</v>
      </c>
      <c r="P860" s="10" t="s">
        <v>1241</v>
      </c>
      <c r="Q860" s="10">
        <v>-19.12</v>
      </c>
      <c r="R860" s="10">
        <v>133.65</v>
      </c>
      <c r="S860" s="10" t="s">
        <v>1305</v>
      </c>
      <c r="T860" s="10"/>
      <c r="U860" s="14">
        <v>45845</v>
      </c>
      <c r="V860" s="11"/>
      <c r="W860" s="11"/>
      <c r="X860" s="11" t="s">
        <v>1306</v>
      </c>
      <c r="Y860" s="11"/>
    </row>
    <row r="861" spans="1:25">
      <c r="A861" s="10" t="s">
        <v>4169</v>
      </c>
      <c r="B861" s="10"/>
      <c r="C861" s="10" t="s">
        <v>147</v>
      </c>
      <c r="D861" s="10" t="s">
        <v>1299</v>
      </c>
      <c r="E861" s="10" t="s">
        <v>52</v>
      </c>
      <c r="F861" s="10" t="s">
        <v>1307</v>
      </c>
      <c r="G861" s="10" t="s">
        <v>1308</v>
      </c>
      <c r="H861" s="10" t="s">
        <v>1237</v>
      </c>
      <c r="I861" s="10" t="s">
        <v>4170</v>
      </c>
      <c r="J861" s="10" t="s">
        <v>55</v>
      </c>
      <c r="K861" s="10" t="s">
        <v>4034</v>
      </c>
      <c r="L861" s="10" t="s">
        <v>4171</v>
      </c>
      <c r="M861" s="10">
        <v>-5.7470499999999998</v>
      </c>
      <c r="N861" s="10">
        <v>-35.248863999999998</v>
      </c>
      <c r="O861" s="10" t="s">
        <v>145</v>
      </c>
      <c r="P861" s="10" t="s">
        <v>1241</v>
      </c>
      <c r="Q861" s="10">
        <v>-18.57</v>
      </c>
      <c r="R861" s="10">
        <v>133.65</v>
      </c>
      <c r="S861" s="10" t="s">
        <v>1305</v>
      </c>
      <c r="T861" s="10"/>
      <c r="U861" s="14">
        <v>45845</v>
      </c>
      <c r="V861" s="11"/>
      <c r="W861" s="11"/>
      <c r="X861" s="11" t="s">
        <v>1306</v>
      </c>
      <c r="Y861" s="11"/>
    </row>
    <row r="862" spans="1:25">
      <c r="A862" s="10" t="s">
        <v>4172</v>
      </c>
      <c r="B862" s="10"/>
      <c r="C862" s="10" t="s">
        <v>147</v>
      </c>
      <c r="D862" s="10" t="s">
        <v>1299</v>
      </c>
      <c r="E862" s="10" t="s">
        <v>52</v>
      </c>
      <c r="F862" s="10" t="s">
        <v>1307</v>
      </c>
      <c r="G862" s="10" t="s">
        <v>1308</v>
      </c>
      <c r="H862" s="10" t="s">
        <v>1809</v>
      </c>
      <c r="I862" s="10" t="s">
        <v>4173</v>
      </c>
      <c r="J862" s="10" t="s">
        <v>55</v>
      </c>
      <c r="K862" s="10" t="s">
        <v>4034</v>
      </c>
      <c r="L862" s="10" t="s">
        <v>4174</v>
      </c>
      <c r="M862" s="10">
        <v>-5.7490139999999998</v>
      </c>
      <c r="N862" s="10">
        <v>-35.247731999999999</v>
      </c>
      <c r="O862" s="10" t="s">
        <v>145</v>
      </c>
      <c r="P862" s="10" t="s">
        <v>1241</v>
      </c>
      <c r="Q862" s="10">
        <v>-19.95</v>
      </c>
      <c r="R862" s="10">
        <v>133.65</v>
      </c>
      <c r="S862" s="10" t="s">
        <v>1305</v>
      </c>
      <c r="T862" s="10"/>
      <c r="U862" s="14">
        <v>45845</v>
      </c>
      <c r="V862" s="11"/>
      <c r="W862" s="11"/>
      <c r="X862" s="11" t="s">
        <v>1306</v>
      </c>
      <c r="Y862" s="11"/>
    </row>
    <row r="863" spans="1:25">
      <c r="A863" s="10" t="s">
        <v>4175</v>
      </c>
      <c r="B863" s="10"/>
      <c r="C863" s="10" t="s">
        <v>147</v>
      </c>
      <c r="D863" s="10" t="s">
        <v>1299</v>
      </c>
      <c r="E863" s="10" t="s">
        <v>52</v>
      </c>
      <c r="F863" s="10" t="s">
        <v>1307</v>
      </c>
      <c r="G863" s="10" t="s">
        <v>1308</v>
      </c>
      <c r="H863" s="10" t="s">
        <v>1252</v>
      </c>
      <c r="I863" s="10" t="s">
        <v>4176</v>
      </c>
      <c r="J863" s="10" t="s">
        <v>55</v>
      </c>
      <c r="K863" s="10" t="s">
        <v>4034</v>
      </c>
      <c r="L863" s="10" t="s">
        <v>4177</v>
      </c>
      <c r="M863" s="10">
        <v>-5.7498620000000003</v>
      </c>
      <c r="N863" s="10">
        <v>-35.248038000000001</v>
      </c>
      <c r="O863" s="10" t="s">
        <v>145</v>
      </c>
      <c r="P863" s="10" t="s">
        <v>1241</v>
      </c>
      <c r="Q863" s="10">
        <v>-18.329999999999998</v>
      </c>
      <c r="R863" s="10">
        <v>133.65</v>
      </c>
      <c r="S863" s="10" t="s">
        <v>1305</v>
      </c>
      <c r="T863" s="10"/>
      <c r="U863" s="14">
        <v>45845</v>
      </c>
      <c r="V863" s="11"/>
      <c r="W863" s="11"/>
      <c r="X863" s="11" t="s">
        <v>1306</v>
      </c>
      <c r="Y863" s="11"/>
    </row>
    <row r="864" spans="1:25">
      <c r="A864" s="10" t="s">
        <v>4178</v>
      </c>
      <c r="B864" s="10"/>
      <c r="C864" s="10" t="s">
        <v>147</v>
      </c>
      <c r="D864" s="10" t="s">
        <v>1299</v>
      </c>
      <c r="E864" s="10" t="s">
        <v>52</v>
      </c>
      <c r="F864" s="10" t="s">
        <v>1307</v>
      </c>
      <c r="G864" s="10" t="s">
        <v>1312</v>
      </c>
      <c r="H864" s="10" t="s">
        <v>1262</v>
      </c>
      <c r="I864" s="10" t="s">
        <v>4179</v>
      </c>
      <c r="J864" s="10" t="s">
        <v>55</v>
      </c>
      <c r="K864" s="10" t="s">
        <v>4034</v>
      </c>
      <c r="L864" s="10" t="s">
        <v>4180</v>
      </c>
      <c r="M864" s="10">
        <v>-5.7533609999999999</v>
      </c>
      <c r="N864" s="10">
        <v>-35.247</v>
      </c>
      <c r="O864" s="10" t="s">
        <v>145</v>
      </c>
      <c r="P864" s="10" t="s">
        <v>1241</v>
      </c>
      <c r="Q864" s="10">
        <v>-23.29</v>
      </c>
      <c r="R864" s="10">
        <v>133.65</v>
      </c>
      <c r="S864" s="10" t="s">
        <v>1305</v>
      </c>
      <c r="T864" s="10"/>
      <c r="U864" s="14">
        <v>45842</v>
      </c>
      <c r="V864" s="11"/>
      <c r="W864" s="11"/>
      <c r="X864" s="11" t="s">
        <v>1306</v>
      </c>
      <c r="Y864" s="11"/>
    </row>
    <row r="865" spans="1:25">
      <c r="A865" s="10" t="s">
        <v>4181</v>
      </c>
      <c r="B865" s="10"/>
      <c r="C865" s="10" t="s">
        <v>147</v>
      </c>
      <c r="D865" s="10" t="s">
        <v>1299</v>
      </c>
      <c r="E865" s="10" t="s">
        <v>52</v>
      </c>
      <c r="F865" s="10" t="s">
        <v>1307</v>
      </c>
      <c r="G865" s="10" t="s">
        <v>1312</v>
      </c>
      <c r="H865" s="10" t="s">
        <v>1540</v>
      </c>
      <c r="I865" s="10" t="s">
        <v>4182</v>
      </c>
      <c r="J865" s="10" t="s">
        <v>55</v>
      </c>
      <c r="K865" s="10" t="s">
        <v>4034</v>
      </c>
      <c r="L865" s="10" t="s">
        <v>4171</v>
      </c>
      <c r="M865" s="10">
        <v>-5.7513750000000003</v>
      </c>
      <c r="N865" s="10">
        <v>-35.246361</v>
      </c>
      <c r="O865" s="10" t="s">
        <v>145</v>
      </c>
      <c r="P865" s="10" t="s">
        <v>1241</v>
      </c>
      <c r="Q865" s="10">
        <v>-19.7</v>
      </c>
      <c r="R865" s="10">
        <v>133.65</v>
      </c>
      <c r="S865" s="10" t="s">
        <v>1305</v>
      </c>
      <c r="T865" s="10"/>
      <c r="U865" s="14">
        <v>45840</v>
      </c>
      <c r="V865" s="11"/>
      <c r="W865" s="11"/>
      <c r="X865" s="11" t="s">
        <v>1306</v>
      </c>
      <c r="Y865" s="11"/>
    </row>
    <row r="866" spans="1:25">
      <c r="A866" s="10" t="s">
        <v>4183</v>
      </c>
      <c r="B866" s="10"/>
      <c r="C866" s="10" t="s">
        <v>147</v>
      </c>
      <c r="D866" s="10" t="s">
        <v>1299</v>
      </c>
      <c r="E866" s="10" t="s">
        <v>52</v>
      </c>
      <c r="F866" s="10" t="s">
        <v>1307</v>
      </c>
      <c r="G866" s="10" t="s">
        <v>1312</v>
      </c>
      <c r="H866" s="10" t="s">
        <v>1540</v>
      </c>
      <c r="I866" s="10" t="s">
        <v>4184</v>
      </c>
      <c r="J866" s="10" t="s">
        <v>55</v>
      </c>
      <c r="K866" s="10" t="s">
        <v>4034</v>
      </c>
      <c r="L866" s="10" t="s">
        <v>4185</v>
      </c>
      <c r="M866" s="10">
        <v>-5.7531999999999996</v>
      </c>
      <c r="N866" s="10">
        <v>-35.246355999999999</v>
      </c>
      <c r="O866" s="10" t="s">
        <v>145</v>
      </c>
      <c r="P866" s="10" t="s">
        <v>1241</v>
      </c>
      <c r="Q866" s="10">
        <v>-20.05</v>
      </c>
      <c r="R866" s="10">
        <v>133.65</v>
      </c>
      <c r="S866" s="10" t="s">
        <v>1305</v>
      </c>
      <c r="T866" s="10"/>
      <c r="U866" s="14">
        <v>45840</v>
      </c>
      <c r="V866" s="11"/>
      <c r="W866" s="11"/>
      <c r="X866" s="11" t="s">
        <v>1306</v>
      </c>
      <c r="Y866" s="11"/>
    </row>
    <row r="867" spans="1:25">
      <c r="A867" s="10" t="s">
        <v>4186</v>
      </c>
      <c r="B867" s="10"/>
      <c r="C867" s="10" t="s">
        <v>147</v>
      </c>
      <c r="D867" s="10" t="s">
        <v>1299</v>
      </c>
      <c r="E867" s="10" t="s">
        <v>52</v>
      </c>
      <c r="F867" s="10" t="s">
        <v>1307</v>
      </c>
      <c r="G867" s="10" t="s">
        <v>1312</v>
      </c>
      <c r="H867" s="10" t="s">
        <v>1605</v>
      </c>
      <c r="I867" s="10" t="s">
        <v>4187</v>
      </c>
      <c r="J867" s="10" t="s">
        <v>55</v>
      </c>
      <c r="K867" s="10" t="s">
        <v>4034</v>
      </c>
      <c r="L867" s="10" t="s">
        <v>4188</v>
      </c>
      <c r="M867" s="10">
        <v>-5.7534219999999996</v>
      </c>
      <c r="N867" s="10">
        <v>-35.246111999999997</v>
      </c>
      <c r="O867" s="10" t="s">
        <v>145</v>
      </c>
      <c r="P867" s="10" t="s">
        <v>1241</v>
      </c>
      <c r="Q867" s="10">
        <v>-20.98</v>
      </c>
      <c r="R867" s="10">
        <v>133.65</v>
      </c>
      <c r="S867" s="10" t="s">
        <v>1305</v>
      </c>
      <c r="T867" s="10"/>
      <c r="U867" s="14">
        <v>45840</v>
      </c>
      <c r="V867" s="11"/>
      <c r="W867" s="11"/>
      <c r="X867" s="11" t="s">
        <v>1306</v>
      </c>
      <c r="Y867" s="11"/>
    </row>
    <row r="868" spans="1:25">
      <c r="A868" s="10" t="s">
        <v>4189</v>
      </c>
      <c r="B868" s="10"/>
      <c r="C868" s="10" t="s">
        <v>147</v>
      </c>
      <c r="D868" s="10" t="s">
        <v>1299</v>
      </c>
      <c r="E868" s="10" t="s">
        <v>52</v>
      </c>
      <c r="F868" s="10" t="s">
        <v>1307</v>
      </c>
      <c r="G868" s="10" t="s">
        <v>1312</v>
      </c>
      <c r="H868" s="10" t="s">
        <v>1605</v>
      </c>
      <c r="I868" s="10" t="s">
        <v>4190</v>
      </c>
      <c r="J868" s="10" t="s">
        <v>55</v>
      </c>
      <c r="K868" s="10" t="s">
        <v>4034</v>
      </c>
      <c r="L868" s="10" t="s">
        <v>4191</v>
      </c>
      <c r="M868" s="10">
        <v>-5.7540740000000001</v>
      </c>
      <c r="N868" s="10">
        <v>-35.246178</v>
      </c>
      <c r="O868" s="10" t="s">
        <v>145</v>
      </c>
      <c r="P868" s="10" t="s">
        <v>1241</v>
      </c>
      <c r="Q868" s="10">
        <v>-21.64</v>
      </c>
      <c r="R868" s="10">
        <v>133.65</v>
      </c>
      <c r="S868" s="10" t="s">
        <v>1305</v>
      </c>
      <c r="T868" s="10"/>
      <c r="U868" s="14">
        <v>45840</v>
      </c>
      <c r="V868" s="11"/>
      <c r="W868" s="11"/>
      <c r="X868" s="11" t="s">
        <v>1306</v>
      </c>
      <c r="Y868" s="11"/>
    </row>
    <row r="869" spans="1:25">
      <c r="A869" s="10" t="s">
        <v>4192</v>
      </c>
      <c r="B869" s="10"/>
      <c r="C869" s="10" t="s">
        <v>147</v>
      </c>
      <c r="D869" s="10" t="s">
        <v>1299</v>
      </c>
      <c r="E869" s="10" t="s">
        <v>52</v>
      </c>
      <c r="F869" s="10" t="s">
        <v>1307</v>
      </c>
      <c r="G869" s="10" t="s">
        <v>1312</v>
      </c>
      <c r="H869" s="10" t="s">
        <v>1605</v>
      </c>
      <c r="I869" s="10" t="s">
        <v>4193</v>
      </c>
      <c r="J869" s="10" t="s">
        <v>55</v>
      </c>
      <c r="K869" s="10" t="s">
        <v>4034</v>
      </c>
      <c r="L869" s="10" t="s">
        <v>4188</v>
      </c>
      <c r="M869" s="10">
        <v>-5.7538359999999997</v>
      </c>
      <c r="N869" s="10">
        <v>-35.246689000000003</v>
      </c>
      <c r="O869" s="10" t="s">
        <v>145</v>
      </c>
      <c r="P869" s="10" t="s">
        <v>1241</v>
      </c>
      <c r="Q869" s="10">
        <v>-21.83</v>
      </c>
      <c r="R869" s="10">
        <v>133.65</v>
      </c>
      <c r="S869" s="10" t="s">
        <v>1305</v>
      </c>
      <c r="T869" s="10"/>
      <c r="U869" s="14">
        <v>45842</v>
      </c>
      <c r="V869" s="11"/>
      <c r="W869" s="11"/>
      <c r="X869" s="11" t="s">
        <v>1306</v>
      </c>
      <c r="Y869" s="11"/>
    </row>
    <row r="870" spans="1:25">
      <c r="A870" s="10" t="s">
        <v>4194</v>
      </c>
      <c r="B870" s="10"/>
      <c r="C870" s="10" t="s">
        <v>147</v>
      </c>
      <c r="D870" s="10" t="s">
        <v>1299</v>
      </c>
      <c r="E870" s="10" t="s">
        <v>52</v>
      </c>
      <c r="F870" s="10" t="s">
        <v>1307</v>
      </c>
      <c r="G870" s="10" t="s">
        <v>1312</v>
      </c>
      <c r="H870" s="10" t="s">
        <v>1557</v>
      </c>
      <c r="I870" s="10" t="s">
        <v>4195</v>
      </c>
      <c r="J870" s="10" t="s">
        <v>55</v>
      </c>
      <c r="K870" s="10" t="s">
        <v>4034</v>
      </c>
      <c r="L870" s="10" t="s">
        <v>4196</v>
      </c>
      <c r="M870" s="10">
        <v>-5.754143</v>
      </c>
      <c r="N870" s="10">
        <v>-35.244194999999998</v>
      </c>
      <c r="O870" s="10" t="s">
        <v>145</v>
      </c>
      <c r="P870" s="10" t="s">
        <v>1241</v>
      </c>
      <c r="Q870" s="10">
        <v>-19.41</v>
      </c>
      <c r="R870" s="10">
        <v>133.65</v>
      </c>
      <c r="S870" s="10" t="s">
        <v>1305</v>
      </c>
      <c r="T870" s="10"/>
      <c r="U870" s="14">
        <v>45842</v>
      </c>
      <c r="V870" s="11"/>
      <c r="W870" s="11"/>
      <c r="X870" s="11" t="s">
        <v>1306</v>
      </c>
      <c r="Y870" s="11"/>
    </row>
    <row r="871" spans="1:25">
      <c r="A871" s="10" t="s">
        <v>4197</v>
      </c>
      <c r="B871" s="10"/>
      <c r="C871" s="10" t="s">
        <v>147</v>
      </c>
      <c r="D871" s="10" t="s">
        <v>1299</v>
      </c>
      <c r="E871" s="10" t="s">
        <v>52</v>
      </c>
      <c r="F871" s="10" t="s">
        <v>1307</v>
      </c>
      <c r="G871" s="10" t="s">
        <v>1312</v>
      </c>
      <c r="H871" s="10" t="s">
        <v>1649</v>
      </c>
      <c r="I871" s="10" t="s">
        <v>4198</v>
      </c>
      <c r="J871" s="10" t="s">
        <v>55</v>
      </c>
      <c r="K871" s="10" t="s">
        <v>4034</v>
      </c>
      <c r="L871" s="10" t="s">
        <v>4199</v>
      </c>
      <c r="M871" s="10">
        <v>-5.7562819999999997</v>
      </c>
      <c r="N871" s="10">
        <v>-35.245125999999999</v>
      </c>
      <c r="O871" s="10" t="s">
        <v>145</v>
      </c>
      <c r="P871" s="10" t="s">
        <v>1241</v>
      </c>
      <c r="Q871" s="10">
        <v>-18.920000000000002</v>
      </c>
      <c r="R871" s="10">
        <v>133.65</v>
      </c>
      <c r="S871" s="10" t="s">
        <v>1305</v>
      </c>
      <c r="T871" s="10"/>
      <c r="U871" s="14">
        <v>45842</v>
      </c>
      <c r="V871" s="11"/>
      <c r="W871" s="11"/>
      <c r="X871" s="11" t="s">
        <v>1306</v>
      </c>
      <c r="Y871" s="11"/>
    </row>
    <row r="872" spans="1:25">
      <c r="A872" s="10" t="s">
        <v>4200</v>
      </c>
      <c r="B872" s="10"/>
      <c r="C872" s="10" t="s">
        <v>147</v>
      </c>
      <c r="D872" s="10" t="s">
        <v>1299</v>
      </c>
      <c r="E872" s="10" t="s">
        <v>52</v>
      </c>
      <c r="F872" s="10" t="s">
        <v>1307</v>
      </c>
      <c r="G872" s="10" t="s">
        <v>1312</v>
      </c>
      <c r="H872" s="10" t="s">
        <v>1649</v>
      </c>
      <c r="I872" s="10" t="s">
        <v>4201</v>
      </c>
      <c r="J872" s="10" t="s">
        <v>55</v>
      </c>
      <c r="K872" s="10" t="s">
        <v>4034</v>
      </c>
      <c r="L872" s="10" t="s">
        <v>4199</v>
      </c>
      <c r="M872" s="10">
        <v>-5.755592</v>
      </c>
      <c r="N872" s="10">
        <v>-35.245517</v>
      </c>
      <c r="O872" s="10" t="s">
        <v>145</v>
      </c>
      <c r="P872" s="10" t="s">
        <v>1241</v>
      </c>
      <c r="Q872" s="10">
        <v>-19.36</v>
      </c>
      <c r="R872" s="10">
        <v>133.65</v>
      </c>
      <c r="S872" s="10" t="s">
        <v>1305</v>
      </c>
      <c r="T872" s="10"/>
      <c r="U872" s="14">
        <v>45842</v>
      </c>
      <c r="V872" s="11"/>
      <c r="W872" s="11"/>
      <c r="X872" s="11" t="s">
        <v>1306</v>
      </c>
      <c r="Y872" s="11"/>
    </row>
    <row r="873" spans="1:25">
      <c r="A873" s="10" t="s">
        <v>4202</v>
      </c>
      <c r="B873" s="10"/>
      <c r="C873" s="10" t="s">
        <v>147</v>
      </c>
      <c r="D873" s="10" t="s">
        <v>1299</v>
      </c>
      <c r="E873" s="10" t="s">
        <v>52</v>
      </c>
      <c r="F873" s="10" t="s">
        <v>1307</v>
      </c>
      <c r="G873" s="10" t="s">
        <v>1236</v>
      </c>
      <c r="H873" s="10" t="s">
        <v>1540</v>
      </c>
      <c r="I873" s="10" t="s">
        <v>4203</v>
      </c>
      <c r="J873" s="10" t="s">
        <v>55</v>
      </c>
      <c r="K873" s="10" t="s">
        <v>4034</v>
      </c>
      <c r="L873" s="10" t="s">
        <v>4204</v>
      </c>
      <c r="M873" s="10">
        <v>-5.7551230000000002</v>
      </c>
      <c r="N873" s="10">
        <v>-35.238855000000001</v>
      </c>
      <c r="O873" s="10" t="s">
        <v>145</v>
      </c>
      <c r="P873" s="10" t="s">
        <v>1241</v>
      </c>
      <c r="Q873" s="10">
        <v>-19.510000000000002</v>
      </c>
      <c r="R873" s="10">
        <v>133.65</v>
      </c>
      <c r="S873" s="10" t="s">
        <v>4060</v>
      </c>
      <c r="T873" s="10"/>
      <c r="U873" s="14">
        <v>45842</v>
      </c>
      <c r="V873" s="11"/>
      <c r="W873" s="11"/>
      <c r="X873" s="11" t="s">
        <v>4061</v>
      </c>
      <c r="Y873" s="11"/>
    </row>
    <row r="874" spans="1:25">
      <c r="A874" s="10" t="s">
        <v>4205</v>
      </c>
      <c r="B874" s="10"/>
      <c r="C874" s="10" t="s">
        <v>147</v>
      </c>
      <c r="D874" s="10" t="s">
        <v>1299</v>
      </c>
      <c r="E874" s="10" t="s">
        <v>52</v>
      </c>
      <c r="F874" s="10" t="s">
        <v>1307</v>
      </c>
      <c r="G874" s="10" t="s">
        <v>1236</v>
      </c>
      <c r="H874" s="10" t="s">
        <v>1237</v>
      </c>
      <c r="I874" s="10" t="s">
        <v>4206</v>
      </c>
      <c r="J874" s="10" t="s">
        <v>55</v>
      </c>
      <c r="K874" s="10" t="s">
        <v>4034</v>
      </c>
      <c r="L874" s="10" t="s">
        <v>4207</v>
      </c>
      <c r="M874" s="10">
        <v>-5.7646160000000002</v>
      </c>
      <c r="N874" s="10">
        <v>-35.254050999999997</v>
      </c>
      <c r="O874" s="10" t="s">
        <v>145</v>
      </c>
      <c r="P874" s="10" t="s">
        <v>1241</v>
      </c>
      <c r="Q874" s="10">
        <v>-18.64</v>
      </c>
      <c r="R874" s="10">
        <v>133.65</v>
      </c>
      <c r="S874" s="10" t="s">
        <v>1305</v>
      </c>
      <c r="T874" s="10"/>
      <c r="U874" s="14">
        <v>45841</v>
      </c>
      <c r="V874" s="11"/>
      <c r="W874" s="11"/>
      <c r="X874" s="11" t="s">
        <v>1306</v>
      </c>
      <c r="Y874" s="11"/>
    </row>
    <row r="875" spans="1:25">
      <c r="A875" s="10" t="s">
        <v>4208</v>
      </c>
      <c r="B875" s="10"/>
      <c r="C875" s="10" t="s">
        <v>147</v>
      </c>
      <c r="D875" s="10" t="s">
        <v>1299</v>
      </c>
      <c r="E875" s="10" t="s">
        <v>52</v>
      </c>
      <c r="F875" s="10" t="s">
        <v>1307</v>
      </c>
      <c r="G875" s="10" t="s">
        <v>1236</v>
      </c>
      <c r="H875" s="10" t="s">
        <v>1237</v>
      </c>
      <c r="I875" s="10" t="s">
        <v>4209</v>
      </c>
      <c r="J875" s="10" t="s">
        <v>55</v>
      </c>
      <c r="K875" s="10" t="s">
        <v>4034</v>
      </c>
      <c r="L875" s="10" t="s">
        <v>4207</v>
      </c>
      <c r="M875" s="10">
        <v>-5.7649629999999998</v>
      </c>
      <c r="N875" s="10">
        <v>-35.253112000000002</v>
      </c>
      <c r="O875" s="10" t="s">
        <v>145</v>
      </c>
      <c r="P875" s="10" t="s">
        <v>1241</v>
      </c>
      <c r="Q875" s="10">
        <v>-19.02</v>
      </c>
      <c r="R875" s="10">
        <v>133.65</v>
      </c>
      <c r="S875" s="10" t="s">
        <v>1305</v>
      </c>
      <c r="T875" s="10"/>
      <c r="U875" s="14">
        <v>45841</v>
      </c>
      <c r="V875" s="11"/>
      <c r="W875" s="11"/>
      <c r="X875" s="11" t="s">
        <v>1306</v>
      </c>
      <c r="Y875" s="11"/>
    </row>
    <row r="876" spans="1:25">
      <c r="A876" s="10" t="s">
        <v>4210</v>
      </c>
      <c r="B876" s="10"/>
      <c r="C876" s="10" t="s">
        <v>147</v>
      </c>
      <c r="D876" s="10" t="s">
        <v>1299</v>
      </c>
      <c r="E876" s="10" t="s">
        <v>52</v>
      </c>
      <c r="F876" s="10" t="s">
        <v>1307</v>
      </c>
      <c r="G876" s="10" t="s">
        <v>1236</v>
      </c>
      <c r="H876" s="10" t="s">
        <v>1575</v>
      </c>
      <c r="I876" s="10" t="s">
        <v>4211</v>
      </c>
      <c r="J876" s="10" t="s">
        <v>55</v>
      </c>
      <c r="K876" s="10" t="s">
        <v>4034</v>
      </c>
      <c r="L876" s="10" t="s">
        <v>4212</v>
      </c>
      <c r="M876" s="10">
        <v>-5.7640250000000002</v>
      </c>
      <c r="N876" s="10">
        <v>-35.25226</v>
      </c>
      <c r="O876" s="10" t="s">
        <v>145</v>
      </c>
      <c r="P876" s="10" t="s">
        <v>1241</v>
      </c>
      <c r="Q876" s="10">
        <v>-19.32</v>
      </c>
      <c r="R876" s="10">
        <v>133.65</v>
      </c>
      <c r="S876" s="15" t="s">
        <v>2371</v>
      </c>
      <c r="T876" s="10"/>
      <c r="U876" s="14">
        <v>45841</v>
      </c>
      <c r="V876" s="11"/>
      <c r="W876" s="11"/>
      <c r="X876" s="11" t="s">
        <v>2372</v>
      </c>
      <c r="Y876" s="11"/>
    </row>
    <row r="877" spans="1:25">
      <c r="A877" s="10" t="s">
        <v>4213</v>
      </c>
      <c r="B877" s="10"/>
      <c r="C877" s="10" t="s">
        <v>147</v>
      </c>
      <c r="D877" s="10" t="s">
        <v>1299</v>
      </c>
      <c r="E877" s="10" t="s">
        <v>52</v>
      </c>
      <c r="F877" s="10" t="s">
        <v>1307</v>
      </c>
      <c r="G877" s="10" t="s">
        <v>1236</v>
      </c>
      <c r="H877" s="10" t="s">
        <v>1578</v>
      </c>
      <c r="I877" s="10" t="s">
        <v>4214</v>
      </c>
      <c r="J877" s="10" t="s">
        <v>55</v>
      </c>
      <c r="K877" s="10" t="s">
        <v>4088</v>
      </c>
      <c r="L877" s="10" t="s">
        <v>4215</v>
      </c>
      <c r="M877" s="10">
        <v>-5.7666589999999998</v>
      </c>
      <c r="N877" s="10">
        <v>-35.250821999999999</v>
      </c>
      <c r="O877" s="10" t="s">
        <v>145</v>
      </c>
      <c r="P877" s="10" t="s">
        <v>1241</v>
      </c>
      <c r="Q877" s="10">
        <v>-19.55</v>
      </c>
      <c r="R877" s="10">
        <v>133.65</v>
      </c>
      <c r="S877" s="10" t="s">
        <v>1305</v>
      </c>
      <c r="T877" s="10"/>
      <c r="U877" s="14">
        <v>45841</v>
      </c>
      <c r="V877" s="11"/>
      <c r="W877" s="11"/>
      <c r="X877" s="11" t="s">
        <v>1306</v>
      </c>
      <c r="Y877" s="11"/>
    </row>
    <row r="878" spans="1:25">
      <c r="A878" s="10" t="s">
        <v>4216</v>
      </c>
      <c r="B878" s="10"/>
      <c r="C878" s="10" t="s">
        <v>147</v>
      </c>
      <c r="D878" s="10" t="s">
        <v>1299</v>
      </c>
      <c r="E878" s="10" t="s">
        <v>52</v>
      </c>
      <c r="F878" s="10" t="s">
        <v>1307</v>
      </c>
      <c r="G878" s="10" t="s">
        <v>1236</v>
      </c>
      <c r="H878" s="10" t="s">
        <v>1578</v>
      </c>
      <c r="I878" s="10" t="s">
        <v>4217</v>
      </c>
      <c r="J878" s="10" t="s">
        <v>55</v>
      </c>
      <c r="K878" s="10" t="s">
        <v>4088</v>
      </c>
      <c r="L878" s="10" t="s">
        <v>4215</v>
      </c>
      <c r="M878" s="10">
        <v>-5.766591</v>
      </c>
      <c r="N878" s="10">
        <v>-35.251040000000003</v>
      </c>
      <c r="O878" s="10" t="s">
        <v>145</v>
      </c>
      <c r="P878" s="10" t="s">
        <v>1241</v>
      </c>
      <c r="Q878" s="10">
        <v>-20.13</v>
      </c>
      <c r="R878" s="10">
        <v>133.65</v>
      </c>
      <c r="S878" s="10" t="s">
        <v>1305</v>
      </c>
      <c r="T878" s="10"/>
      <c r="U878" s="14">
        <v>45841</v>
      </c>
      <c r="V878" s="11"/>
      <c r="W878" s="11"/>
      <c r="X878" s="11" t="s">
        <v>1306</v>
      </c>
      <c r="Y878" s="11"/>
    </row>
    <row r="879" spans="1:25">
      <c r="A879" s="10" t="s">
        <v>4218</v>
      </c>
      <c r="B879" s="10"/>
      <c r="C879" s="10" t="s">
        <v>147</v>
      </c>
      <c r="D879" s="10" t="s">
        <v>1299</v>
      </c>
      <c r="E879" s="10" t="s">
        <v>52</v>
      </c>
      <c r="F879" s="10" t="s">
        <v>1307</v>
      </c>
      <c r="G879" s="10" t="s">
        <v>1236</v>
      </c>
      <c r="H879" s="10" t="s">
        <v>1649</v>
      </c>
      <c r="I879" s="10" t="s">
        <v>4219</v>
      </c>
      <c r="J879" s="10" t="s">
        <v>55</v>
      </c>
      <c r="K879" s="10" t="s">
        <v>4034</v>
      </c>
      <c r="L879" s="10" t="s">
        <v>4220</v>
      </c>
      <c r="M879" s="10">
        <v>-5.7659599999999998</v>
      </c>
      <c r="N879" s="10">
        <v>-35.250912</v>
      </c>
      <c r="O879" s="10" t="s">
        <v>145</v>
      </c>
      <c r="P879" s="10" t="s">
        <v>1241</v>
      </c>
      <c r="Q879" s="10">
        <v>-18.72</v>
      </c>
      <c r="R879" s="10">
        <v>133.65</v>
      </c>
      <c r="S879" s="10" t="s">
        <v>1305</v>
      </c>
      <c r="T879" s="10"/>
      <c r="U879" s="14">
        <v>45840</v>
      </c>
      <c r="V879" s="11"/>
      <c r="W879" s="11"/>
      <c r="X879" s="11" t="s">
        <v>1306</v>
      </c>
      <c r="Y879" s="11"/>
    </row>
    <row r="880" spans="1:25">
      <c r="A880" s="10" t="s">
        <v>4221</v>
      </c>
      <c r="B880" s="10"/>
      <c r="C880" s="10" t="s">
        <v>147</v>
      </c>
      <c r="D880" s="10" t="s">
        <v>1299</v>
      </c>
      <c r="E880" s="10" t="s">
        <v>52</v>
      </c>
      <c r="F880" s="10" t="s">
        <v>1307</v>
      </c>
      <c r="G880" s="10" t="s">
        <v>1236</v>
      </c>
      <c r="H880" s="10" t="s">
        <v>1809</v>
      </c>
      <c r="I880" s="10" t="s">
        <v>4222</v>
      </c>
      <c r="J880" s="10" t="s">
        <v>55</v>
      </c>
      <c r="K880" s="10" t="s">
        <v>4034</v>
      </c>
      <c r="L880" s="10" t="s">
        <v>4212</v>
      </c>
      <c r="M880" s="10">
        <v>-5.7646319999999998</v>
      </c>
      <c r="N880" s="10">
        <v>-35.250757999999998</v>
      </c>
      <c r="O880" s="10" t="s">
        <v>145</v>
      </c>
      <c r="P880" s="10" t="s">
        <v>1241</v>
      </c>
      <c r="Q880" s="10">
        <v>-19.559999999999999</v>
      </c>
      <c r="R880" s="10">
        <v>133.65</v>
      </c>
      <c r="S880" s="10" t="s">
        <v>1305</v>
      </c>
      <c r="T880" s="10"/>
      <c r="U880" s="14">
        <v>45841</v>
      </c>
      <c r="V880" s="11"/>
      <c r="W880" s="11"/>
      <c r="X880" s="11" t="s">
        <v>1306</v>
      </c>
      <c r="Y880" s="11"/>
    </row>
    <row r="881" spans="1:25">
      <c r="A881" s="10" t="s">
        <v>4223</v>
      </c>
      <c r="B881" s="10"/>
      <c r="C881" s="10" t="s">
        <v>147</v>
      </c>
      <c r="D881" s="10" t="s">
        <v>1299</v>
      </c>
      <c r="E881" s="10" t="s">
        <v>52</v>
      </c>
      <c r="F881" s="10" t="s">
        <v>1307</v>
      </c>
      <c r="G881" s="10" t="s">
        <v>1391</v>
      </c>
      <c r="H881" s="10" t="s">
        <v>1540</v>
      </c>
      <c r="I881" s="10" t="s">
        <v>4224</v>
      </c>
      <c r="J881" s="10" t="s">
        <v>55</v>
      </c>
      <c r="K881" s="10" t="s">
        <v>4034</v>
      </c>
      <c r="L881" s="10" t="s">
        <v>4225</v>
      </c>
      <c r="M881" s="10">
        <v>-5.7578149999999999</v>
      </c>
      <c r="N881" s="10">
        <v>-35.241922000000002</v>
      </c>
      <c r="O881" s="10" t="s">
        <v>145</v>
      </c>
      <c r="P881" s="10" t="s">
        <v>1241</v>
      </c>
      <c r="Q881" s="10">
        <v>-19.170000000000002</v>
      </c>
      <c r="R881" s="10">
        <v>133.65</v>
      </c>
      <c r="S881" s="10" t="s">
        <v>1305</v>
      </c>
      <c r="T881" s="10"/>
      <c r="U881" s="14"/>
      <c r="V881" s="11"/>
      <c r="W881" s="11"/>
      <c r="X881" s="11" t="s">
        <v>1306</v>
      </c>
      <c r="Y881" s="11"/>
    </row>
    <row r="882" spans="1:25">
      <c r="A882" s="10" t="s">
        <v>4226</v>
      </c>
      <c r="B882" s="10"/>
      <c r="C882" s="10" t="s">
        <v>147</v>
      </c>
      <c r="D882" s="10" t="s">
        <v>1299</v>
      </c>
      <c r="E882" s="10" t="s">
        <v>52</v>
      </c>
      <c r="F882" s="10" t="s">
        <v>1307</v>
      </c>
      <c r="G882" s="10" t="s">
        <v>1391</v>
      </c>
      <c r="H882" s="10" t="s">
        <v>1599</v>
      </c>
      <c r="I882" s="10" t="s">
        <v>4227</v>
      </c>
      <c r="J882" s="10" t="s">
        <v>55</v>
      </c>
      <c r="K882" s="10" t="s">
        <v>4034</v>
      </c>
      <c r="L882" s="10" t="s">
        <v>4228</v>
      </c>
      <c r="M882" s="10">
        <v>-5.757873</v>
      </c>
      <c r="N882" s="10">
        <v>-35.241019000000001</v>
      </c>
      <c r="O882" s="10" t="s">
        <v>145</v>
      </c>
      <c r="P882" s="10" t="s">
        <v>1241</v>
      </c>
      <c r="Q882" s="10">
        <v>-18.96</v>
      </c>
      <c r="R882" s="10">
        <v>133.65</v>
      </c>
      <c r="S882" s="10" t="s">
        <v>1305</v>
      </c>
      <c r="T882" s="10"/>
      <c r="U882" s="14">
        <v>45842</v>
      </c>
      <c r="V882" s="11"/>
      <c r="W882" s="11"/>
      <c r="X882" s="11" t="s">
        <v>1306</v>
      </c>
      <c r="Y882" s="11"/>
    </row>
    <row r="883" spans="1:25">
      <c r="A883" s="10" t="s">
        <v>4229</v>
      </c>
      <c r="B883" s="10"/>
      <c r="C883" s="10" t="s">
        <v>147</v>
      </c>
      <c r="D883" s="10" t="s">
        <v>1299</v>
      </c>
      <c r="E883" s="10" t="s">
        <v>52</v>
      </c>
      <c r="F883" s="10" t="s">
        <v>1307</v>
      </c>
      <c r="G883" s="10" t="s">
        <v>1391</v>
      </c>
      <c r="H883" s="10" t="s">
        <v>1237</v>
      </c>
      <c r="I883" s="10" t="s">
        <v>4230</v>
      </c>
      <c r="J883" s="10" t="s">
        <v>55</v>
      </c>
      <c r="K883" s="10" t="s">
        <v>4231</v>
      </c>
      <c r="L883" s="10" t="s">
        <v>4232</v>
      </c>
      <c r="M883" s="10">
        <v>-5.7688569999999997</v>
      </c>
      <c r="N883" s="10">
        <v>-35.251845000000003</v>
      </c>
      <c r="O883" s="10" t="s">
        <v>145</v>
      </c>
      <c r="P883" s="10" t="s">
        <v>1241</v>
      </c>
      <c r="Q883" s="10">
        <v>-19.64</v>
      </c>
      <c r="R883" s="10">
        <v>133.65</v>
      </c>
      <c r="S883" s="10" t="s">
        <v>1305</v>
      </c>
      <c r="T883" s="10"/>
      <c r="U883" s="14">
        <v>45843</v>
      </c>
      <c r="V883" s="11"/>
      <c r="W883" s="11"/>
      <c r="X883" s="11" t="s">
        <v>1306</v>
      </c>
      <c r="Y883" s="11"/>
    </row>
    <row r="884" spans="1:25">
      <c r="A884" s="10" t="s">
        <v>4233</v>
      </c>
      <c r="B884" s="10"/>
      <c r="C884" s="10" t="s">
        <v>147</v>
      </c>
      <c r="D884" s="10" t="s">
        <v>1299</v>
      </c>
      <c r="E884" s="10" t="s">
        <v>52</v>
      </c>
      <c r="F884" s="10" t="s">
        <v>1307</v>
      </c>
      <c r="G884" s="10" t="s">
        <v>1391</v>
      </c>
      <c r="H884" s="10" t="s">
        <v>1809</v>
      </c>
      <c r="I884" s="10" t="s">
        <v>4234</v>
      </c>
      <c r="J884" s="10" t="s">
        <v>55</v>
      </c>
      <c r="K884" s="10" t="s">
        <v>4231</v>
      </c>
      <c r="L884" s="10" t="s">
        <v>4235</v>
      </c>
      <c r="M884" s="10">
        <v>-5.7737020000000001</v>
      </c>
      <c r="N884" s="10">
        <v>-35.252954000000003</v>
      </c>
      <c r="O884" s="10" t="s">
        <v>145</v>
      </c>
      <c r="P884" s="10" t="s">
        <v>1241</v>
      </c>
      <c r="Q884" s="10">
        <v>-19.75</v>
      </c>
      <c r="R884" s="10">
        <v>133.65</v>
      </c>
      <c r="S884" s="10" t="s">
        <v>1305</v>
      </c>
      <c r="T884" s="10"/>
      <c r="U884" s="14">
        <v>45843</v>
      </c>
      <c r="V884" s="11"/>
      <c r="W884" s="11"/>
      <c r="X884" s="11" t="s">
        <v>1306</v>
      </c>
      <c r="Y884" s="11"/>
    </row>
    <row r="885" spans="1:25">
      <c r="A885" s="10" t="s">
        <v>4236</v>
      </c>
      <c r="B885" s="10"/>
      <c r="C885" s="10" t="s">
        <v>147</v>
      </c>
      <c r="D885" s="10" t="s">
        <v>1299</v>
      </c>
      <c r="E885" s="10" t="s">
        <v>52</v>
      </c>
      <c r="F885" s="10" t="s">
        <v>1307</v>
      </c>
      <c r="G885" s="10" t="s">
        <v>1433</v>
      </c>
      <c r="H885" s="10" t="s">
        <v>1531</v>
      </c>
      <c r="I885" s="10" t="s">
        <v>4237</v>
      </c>
      <c r="J885" s="10" t="s">
        <v>55</v>
      </c>
      <c r="K885" s="10" t="s">
        <v>4238</v>
      </c>
      <c r="L885" s="10" t="s">
        <v>4239</v>
      </c>
      <c r="M885" s="10">
        <v>-5.7771140000000001</v>
      </c>
      <c r="N885" s="10">
        <v>-35.248795000000001</v>
      </c>
      <c r="O885" s="10" t="s">
        <v>145</v>
      </c>
      <c r="P885" s="10" t="s">
        <v>1241</v>
      </c>
      <c r="Q885" s="10">
        <v>-19.48</v>
      </c>
      <c r="R885" s="10">
        <v>133.65</v>
      </c>
      <c r="S885" s="10" t="s">
        <v>1305</v>
      </c>
      <c r="T885" s="10"/>
      <c r="U885" s="14">
        <v>45843</v>
      </c>
      <c r="V885" s="11"/>
      <c r="W885" s="11"/>
      <c r="X885" s="11" t="s">
        <v>1306</v>
      </c>
      <c r="Y885" s="11"/>
    </row>
    <row r="886" spans="1:25">
      <c r="A886" s="10" t="s">
        <v>4240</v>
      </c>
      <c r="B886" s="10"/>
      <c r="C886" s="10" t="s">
        <v>147</v>
      </c>
      <c r="D886" s="10" t="s">
        <v>1299</v>
      </c>
      <c r="E886" s="10" t="s">
        <v>52</v>
      </c>
      <c r="F886" s="10" t="s">
        <v>1307</v>
      </c>
      <c r="G886" s="10" t="s">
        <v>1433</v>
      </c>
      <c r="H886" s="10" t="s">
        <v>1605</v>
      </c>
      <c r="I886" s="10" t="s">
        <v>4241</v>
      </c>
      <c r="J886" s="10" t="s">
        <v>55</v>
      </c>
      <c r="K886" s="10" t="s">
        <v>4242</v>
      </c>
      <c r="L886" s="10" t="s">
        <v>4243</v>
      </c>
      <c r="M886" s="10">
        <v>-5.7332460000000003</v>
      </c>
      <c r="N886" s="10">
        <v>-35.244267999999998</v>
      </c>
      <c r="O886" s="10" t="s">
        <v>145</v>
      </c>
      <c r="P886" s="10" t="s">
        <v>1241</v>
      </c>
      <c r="Q886" s="10">
        <v>-19.8</v>
      </c>
      <c r="R886" s="10">
        <v>133.65</v>
      </c>
      <c r="S886" s="10" t="s">
        <v>4060</v>
      </c>
      <c r="T886" s="10"/>
      <c r="U886" s="14">
        <v>45846</v>
      </c>
      <c r="V886" s="11"/>
      <c r="W886" s="11"/>
      <c r="X886" s="11" t="s">
        <v>4061</v>
      </c>
      <c r="Y886" s="11"/>
    </row>
    <row r="887" spans="1:25">
      <c r="A887" s="10" t="s">
        <v>4244</v>
      </c>
      <c r="B887" s="10"/>
      <c r="C887" s="10" t="s">
        <v>147</v>
      </c>
      <c r="D887" s="10" t="s">
        <v>1299</v>
      </c>
      <c r="E887" s="10" t="s">
        <v>52</v>
      </c>
      <c r="F887" s="10" t="s">
        <v>1307</v>
      </c>
      <c r="G887" s="10" t="s">
        <v>1433</v>
      </c>
      <c r="H887" s="10" t="s">
        <v>1616</v>
      </c>
      <c r="I887" s="10" t="s">
        <v>4245</v>
      </c>
      <c r="J887" s="10" t="s">
        <v>55</v>
      </c>
      <c r="K887" s="10" t="s">
        <v>4242</v>
      </c>
      <c r="L887" s="10" t="s">
        <v>4246</v>
      </c>
      <c r="M887" s="10">
        <v>-5.7356860000000003</v>
      </c>
      <c r="N887" s="10">
        <v>-35.239809999999999</v>
      </c>
      <c r="O887" s="10" t="s">
        <v>145</v>
      </c>
      <c r="P887" s="10" t="s">
        <v>1241</v>
      </c>
      <c r="Q887" s="10">
        <v>-20.84</v>
      </c>
      <c r="R887" s="10">
        <v>133.65</v>
      </c>
      <c r="S887" s="10" t="s">
        <v>4060</v>
      </c>
      <c r="T887" s="10"/>
      <c r="U887" s="14">
        <v>45846</v>
      </c>
      <c r="V887" s="11"/>
      <c r="W887" s="11"/>
      <c r="X887" s="11" t="s">
        <v>4061</v>
      </c>
      <c r="Y887" s="11"/>
    </row>
    <row r="888" spans="1:25">
      <c r="A888" s="10" t="s">
        <v>4247</v>
      </c>
      <c r="B888" s="10"/>
      <c r="C888" s="10" t="s">
        <v>147</v>
      </c>
      <c r="D888" s="10" t="s">
        <v>1299</v>
      </c>
      <c r="E888" s="10" t="s">
        <v>52</v>
      </c>
      <c r="F888" s="10" t="s">
        <v>1307</v>
      </c>
      <c r="G888" s="10" t="s">
        <v>1433</v>
      </c>
      <c r="H888" s="10" t="s">
        <v>1616</v>
      </c>
      <c r="I888" s="10" t="s">
        <v>4248</v>
      </c>
      <c r="J888" s="10" t="s">
        <v>55</v>
      </c>
      <c r="K888" s="10" t="s">
        <v>4249</v>
      </c>
      <c r="L888" s="10" t="s">
        <v>4250</v>
      </c>
      <c r="M888" s="10">
        <v>-5.7287049999999997</v>
      </c>
      <c r="N888" s="10">
        <v>-35.263725999999998</v>
      </c>
      <c r="O888" s="10" t="s">
        <v>145</v>
      </c>
      <c r="P888" s="10" t="s">
        <v>1241</v>
      </c>
      <c r="Q888" s="10">
        <v>-19.920000000000002</v>
      </c>
      <c r="R888" s="10">
        <v>133.65</v>
      </c>
      <c r="S888" s="10" t="s">
        <v>1305</v>
      </c>
      <c r="T888" s="10"/>
      <c r="U888" s="14">
        <v>45846</v>
      </c>
      <c r="V888" s="11"/>
      <c r="W888" s="11"/>
      <c r="X888" s="11" t="s">
        <v>1306</v>
      </c>
      <c r="Y888" s="11"/>
    </row>
    <row r="889" spans="1:25">
      <c r="A889" s="10" t="s">
        <v>4251</v>
      </c>
      <c r="B889" s="10"/>
      <c r="C889" s="10" t="s">
        <v>147</v>
      </c>
      <c r="D889" s="10" t="s">
        <v>1299</v>
      </c>
      <c r="E889" s="10" t="s">
        <v>52</v>
      </c>
      <c r="F889" s="10" t="s">
        <v>2272</v>
      </c>
      <c r="G889" s="10" t="s">
        <v>1391</v>
      </c>
      <c r="H889" s="10" t="s">
        <v>1605</v>
      </c>
      <c r="I889" s="10" t="s">
        <v>4252</v>
      </c>
      <c r="J889" s="10" t="s">
        <v>55</v>
      </c>
      <c r="K889" s="10" t="s">
        <v>4231</v>
      </c>
      <c r="L889" s="10" t="s">
        <v>4253</v>
      </c>
      <c r="M889" s="10">
        <v>-5.7706629999999999</v>
      </c>
      <c r="N889" s="10">
        <v>-35.256441000000002</v>
      </c>
      <c r="O889" s="10" t="s">
        <v>145</v>
      </c>
      <c r="P889" s="10" t="s">
        <v>1241</v>
      </c>
      <c r="Q889" s="10">
        <v>-20.76</v>
      </c>
      <c r="R889" s="10">
        <v>133.65</v>
      </c>
      <c r="S889" s="10" t="s">
        <v>1305</v>
      </c>
      <c r="T889" s="10"/>
      <c r="U889" s="14">
        <v>45843</v>
      </c>
      <c r="V889" s="11"/>
      <c r="W889" s="11"/>
      <c r="X889" s="11" t="s">
        <v>1306</v>
      </c>
      <c r="Y889" s="11"/>
    </row>
    <row r="890" spans="1:25">
      <c r="A890" s="10" t="s">
        <v>4254</v>
      </c>
      <c r="B890" s="10"/>
      <c r="C890" s="10" t="s">
        <v>147</v>
      </c>
      <c r="D890" s="10" t="s">
        <v>1299</v>
      </c>
      <c r="E890" s="10" t="s">
        <v>52</v>
      </c>
      <c r="F890" s="10" t="s">
        <v>2272</v>
      </c>
      <c r="G890" s="10" t="s">
        <v>1391</v>
      </c>
      <c r="H890" s="10" t="s">
        <v>1639</v>
      </c>
      <c r="I890" s="10" t="s">
        <v>4255</v>
      </c>
      <c r="J890" s="10" t="s">
        <v>55</v>
      </c>
      <c r="K890" s="10" t="s">
        <v>4256</v>
      </c>
      <c r="L890" s="10" t="s">
        <v>4257</v>
      </c>
      <c r="M890" s="10">
        <v>-5.7536098259999999</v>
      </c>
      <c r="N890" s="10">
        <v>-35.232917010000001</v>
      </c>
      <c r="O890" s="10" t="s">
        <v>145</v>
      </c>
      <c r="P890" s="10" t="s">
        <v>1241</v>
      </c>
      <c r="Q890" s="10">
        <v>-18.489999999999998</v>
      </c>
      <c r="R890" s="10">
        <v>133.65</v>
      </c>
      <c r="S890" s="10" t="s">
        <v>4060</v>
      </c>
      <c r="T890" s="10"/>
      <c r="U890" s="14">
        <v>45846</v>
      </c>
      <c r="V890" s="11"/>
      <c r="W890" s="11"/>
      <c r="X890" s="11" t="s">
        <v>4061</v>
      </c>
      <c r="Y890" s="11"/>
    </row>
    <row r="891" spans="1:25">
      <c r="A891" s="10" t="s">
        <v>4258</v>
      </c>
      <c r="B891" s="10"/>
      <c r="C891" s="10" t="s">
        <v>147</v>
      </c>
      <c r="D891" s="10" t="s">
        <v>1299</v>
      </c>
      <c r="E891" s="10" t="s">
        <v>52</v>
      </c>
      <c r="F891" s="10" t="s">
        <v>2272</v>
      </c>
      <c r="G891" s="10" t="s">
        <v>1391</v>
      </c>
      <c r="H891" s="10" t="s">
        <v>1639</v>
      </c>
      <c r="I891" s="10" t="s">
        <v>4259</v>
      </c>
      <c r="J891" s="10" t="s">
        <v>55</v>
      </c>
      <c r="K891" s="10" t="s">
        <v>4256</v>
      </c>
      <c r="L891" s="10" t="s">
        <v>4260</v>
      </c>
      <c r="M891" s="10">
        <v>-5.7551495109999999</v>
      </c>
      <c r="N891" s="10">
        <v>-35.235218930000002</v>
      </c>
      <c r="O891" s="10" t="s">
        <v>145</v>
      </c>
      <c r="P891" s="10" t="s">
        <v>1241</v>
      </c>
      <c r="Q891" s="10">
        <v>-17.649999999999999</v>
      </c>
      <c r="R891" s="10">
        <v>133.65</v>
      </c>
      <c r="S891" s="10" t="s">
        <v>4060</v>
      </c>
      <c r="T891" s="10"/>
      <c r="U891" s="14">
        <v>45842</v>
      </c>
      <c r="V891" s="11"/>
      <c r="W891" s="11"/>
      <c r="X891" s="11" t="s">
        <v>4061</v>
      </c>
      <c r="Y891" s="11"/>
    </row>
    <row r="892" spans="1:25">
      <c r="A892" s="10" t="s">
        <v>4261</v>
      </c>
      <c r="B892" s="10"/>
      <c r="C892" s="10" t="s">
        <v>147</v>
      </c>
      <c r="D892" s="10" t="s">
        <v>1299</v>
      </c>
      <c r="E892" s="10" t="s">
        <v>52</v>
      </c>
      <c r="F892" s="10" t="s">
        <v>2272</v>
      </c>
      <c r="G892" s="10" t="s">
        <v>1391</v>
      </c>
      <c r="H892" s="10" t="s">
        <v>1639</v>
      </c>
      <c r="I892" s="10" t="s">
        <v>4262</v>
      </c>
      <c r="J892" s="10" t="s">
        <v>55</v>
      </c>
      <c r="K892" s="10" t="s">
        <v>4256</v>
      </c>
      <c r="L892" s="10" t="s">
        <v>4263</v>
      </c>
      <c r="M892" s="10">
        <v>-5.7546025810000003</v>
      </c>
      <c r="N892" s="10">
        <v>-35.233458829999996</v>
      </c>
      <c r="O892" s="10" t="s">
        <v>145</v>
      </c>
      <c r="P892" s="10" t="s">
        <v>1241</v>
      </c>
      <c r="Q892" s="10">
        <v>-17.68</v>
      </c>
      <c r="R892" s="10">
        <v>133.65</v>
      </c>
      <c r="S892" s="10" t="s">
        <v>1305</v>
      </c>
      <c r="T892" s="10"/>
      <c r="U892" s="14">
        <v>45843</v>
      </c>
      <c r="V892" s="11"/>
      <c r="W892" s="11"/>
      <c r="X892" s="11" t="s">
        <v>1306</v>
      </c>
      <c r="Y892" s="11"/>
    </row>
    <row r="893" spans="1:25">
      <c r="A893" s="10" t="s">
        <v>4264</v>
      </c>
      <c r="B893" s="10"/>
      <c r="C893" s="10" t="s">
        <v>147</v>
      </c>
      <c r="D893" s="10" t="s">
        <v>1299</v>
      </c>
      <c r="E893" s="10" t="s">
        <v>52</v>
      </c>
      <c r="F893" s="10" t="s">
        <v>2272</v>
      </c>
      <c r="G893" s="10" t="s">
        <v>1391</v>
      </c>
      <c r="H893" s="10" t="s">
        <v>1639</v>
      </c>
      <c r="I893" s="10" t="s">
        <v>4265</v>
      </c>
      <c r="J893" s="10" t="s">
        <v>55</v>
      </c>
      <c r="K893" s="10" t="s">
        <v>4256</v>
      </c>
      <c r="L893" s="10" t="s">
        <v>4263</v>
      </c>
      <c r="M893" s="10">
        <v>-5.7554918519999996</v>
      </c>
      <c r="N893" s="10">
        <v>-35.235090239999998</v>
      </c>
      <c r="O893" s="10" t="s">
        <v>145</v>
      </c>
      <c r="P893" s="10" t="s">
        <v>1241</v>
      </c>
      <c r="Q893" s="10">
        <v>-18.579999999999998</v>
      </c>
      <c r="R893" s="10">
        <v>133.65</v>
      </c>
      <c r="S893" s="10" t="s">
        <v>4060</v>
      </c>
      <c r="T893" s="10"/>
      <c r="U893" s="14">
        <v>45842</v>
      </c>
      <c r="V893" s="11"/>
      <c r="W893" s="11"/>
      <c r="X893" s="11" t="s">
        <v>4061</v>
      </c>
      <c r="Y893" s="11"/>
    </row>
    <row r="894" spans="1:25">
      <c r="A894" s="10" t="s">
        <v>4266</v>
      </c>
      <c r="B894" s="10"/>
      <c r="C894" s="10" t="s">
        <v>147</v>
      </c>
      <c r="D894" s="10" t="s">
        <v>1299</v>
      </c>
      <c r="E894" s="10" t="s">
        <v>52</v>
      </c>
      <c r="F894" s="10" t="s">
        <v>2272</v>
      </c>
      <c r="G894" s="10" t="s">
        <v>1391</v>
      </c>
      <c r="H894" s="10" t="s">
        <v>1649</v>
      </c>
      <c r="I894" s="10" t="s">
        <v>4267</v>
      </c>
      <c r="J894" s="10" t="s">
        <v>55</v>
      </c>
      <c r="K894" s="10" t="s">
        <v>4256</v>
      </c>
      <c r="L894" s="10" t="s">
        <v>4268</v>
      </c>
      <c r="M894" s="10">
        <v>-5.7525181769999998</v>
      </c>
      <c r="N894" s="10">
        <v>-35.228868130000002</v>
      </c>
      <c r="O894" s="10" t="s">
        <v>145</v>
      </c>
      <c r="P894" s="10" t="s">
        <v>1241</v>
      </c>
      <c r="Q894" s="10">
        <v>-20.39</v>
      </c>
      <c r="R894" s="10">
        <v>133.65</v>
      </c>
      <c r="S894" s="10" t="s">
        <v>4060</v>
      </c>
      <c r="T894" s="10"/>
      <c r="U894" s="14">
        <v>45846</v>
      </c>
      <c r="V894" s="11"/>
      <c r="W894" s="11"/>
      <c r="X894" s="11" t="s">
        <v>4061</v>
      </c>
      <c r="Y894" s="11"/>
    </row>
    <row r="895" spans="1:25">
      <c r="A895" s="10" t="s">
        <v>4269</v>
      </c>
      <c r="B895" s="10"/>
      <c r="C895" s="10" t="s">
        <v>147</v>
      </c>
      <c r="D895" s="10" t="s">
        <v>1299</v>
      </c>
      <c r="E895" s="10" t="s">
        <v>52</v>
      </c>
      <c r="F895" s="10" t="s">
        <v>2272</v>
      </c>
      <c r="G895" s="10" t="s">
        <v>1433</v>
      </c>
      <c r="H895" s="10" t="s">
        <v>1599</v>
      </c>
      <c r="I895" s="10" t="s">
        <v>4270</v>
      </c>
      <c r="J895" s="10" t="s">
        <v>55</v>
      </c>
      <c r="K895" s="10" t="s">
        <v>4256</v>
      </c>
      <c r="L895" s="10" t="s">
        <v>4271</v>
      </c>
      <c r="M895" s="10">
        <v>-5.7484580039999997</v>
      </c>
      <c r="N895" s="10">
        <v>-35.22731417</v>
      </c>
      <c r="O895" s="10" t="s">
        <v>145</v>
      </c>
      <c r="P895" s="10" t="s">
        <v>1241</v>
      </c>
      <c r="Q895" s="10">
        <v>-19.399999999999999</v>
      </c>
      <c r="R895" s="10">
        <v>133.65</v>
      </c>
      <c r="S895" s="10" t="s">
        <v>1242</v>
      </c>
      <c r="T895" s="10"/>
      <c r="U895" s="14">
        <v>45843</v>
      </c>
      <c r="V895" s="11"/>
      <c r="W895" s="11"/>
      <c r="X895" s="11" t="s">
        <v>1244</v>
      </c>
      <c r="Y895" s="11"/>
    </row>
    <row r="896" spans="1:25">
      <c r="A896" s="10" t="s">
        <v>4272</v>
      </c>
      <c r="B896" s="10"/>
      <c r="C896" s="10" t="s">
        <v>147</v>
      </c>
      <c r="D896" s="10" t="s">
        <v>1299</v>
      </c>
      <c r="E896" s="10" t="s">
        <v>52</v>
      </c>
      <c r="F896" s="10" t="s">
        <v>2272</v>
      </c>
      <c r="G896" s="10" t="s">
        <v>1433</v>
      </c>
      <c r="H896" s="10" t="s">
        <v>1605</v>
      </c>
      <c r="I896" s="10" t="s">
        <v>4273</v>
      </c>
      <c r="J896" s="10" t="s">
        <v>55</v>
      </c>
      <c r="K896" s="10" t="s">
        <v>4256</v>
      </c>
      <c r="L896" s="10" t="s">
        <v>4263</v>
      </c>
      <c r="M896" s="10">
        <v>-5.7490249860000002</v>
      </c>
      <c r="N896" s="10">
        <v>-35.224198059999999</v>
      </c>
      <c r="O896" s="10" t="s">
        <v>145</v>
      </c>
      <c r="P896" s="10" t="s">
        <v>1241</v>
      </c>
      <c r="Q896" s="10">
        <v>-19.52</v>
      </c>
      <c r="R896" s="10">
        <v>133.65</v>
      </c>
      <c r="S896" s="10" t="s">
        <v>1242</v>
      </c>
      <c r="T896" s="10"/>
      <c r="U896" s="14">
        <v>45843</v>
      </c>
      <c r="V896" s="11"/>
      <c r="W896" s="11"/>
      <c r="X896" s="11" t="s">
        <v>1244</v>
      </c>
      <c r="Y896" s="11"/>
    </row>
    <row r="897" spans="1:25">
      <c r="A897" s="10" t="s">
        <v>4274</v>
      </c>
      <c r="B897" s="10"/>
      <c r="C897" s="10" t="s">
        <v>147</v>
      </c>
      <c r="D897" s="10" t="s">
        <v>1299</v>
      </c>
      <c r="E897" s="10" t="s">
        <v>52</v>
      </c>
      <c r="F897" s="10" t="s">
        <v>2272</v>
      </c>
      <c r="G897" s="10" t="s">
        <v>1433</v>
      </c>
      <c r="H897" s="10" t="s">
        <v>1616</v>
      </c>
      <c r="I897" s="10" t="s">
        <v>4275</v>
      </c>
      <c r="J897" s="10" t="s">
        <v>55</v>
      </c>
      <c r="K897" s="10" t="s">
        <v>4256</v>
      </c>
      <c r="L897" s="10" t="s">
        <v>4276</v>
      </c>
      <c r="M897" s="10">
        <v>-5.7494667890000004</v>
      </c>
      <c r="N897" s="10">
        <v>-35.22631638</v>
      </c>
      <c r="O897" s="10" t="s">
        <v>145</v>
      </c>
      <c r="P897" s="10" t="s">
        <v>1241</v>
      </c>
      <c r="Q897" s="10">
        <v>-20.73</v>
      </c>
      <c r="R897" s="10">
        <v>133.65</v>
      </c>
      <c r="S897" s="10" t="s">
        <v>1242</v>
      </c>
      <c r="T897" s="10"/>
      <c r="U897" s="14">
        <v>45843</v>
      </c>
      <c r="V897" s="11"/>
      <c r="W897" s="11"/>
      <c r="X897" s="11" t="s">
        <v>1244</v>
      </c>
      <c r="Y897" s="11"/>
    </row>
    <row r="898" spans="1:25">
      <c r="A898" s="10" t="s">
        <v>4277</v>
      </c>
      <c r="B898" s="10"/>
      <c r="C898" s="10" t="s">
        <v>147</v>
      </c>
      <c r="D898" s="10" t="s">
        <v>1299</v>
      </c>
      <c r="E898" s="10" t="s">
        <v>52</v>
      </c>
      <c r="F898" s="10" t="s">
        <v>2272</v>
      </c>
      <c r="G898" s="10" t="s">
        <v>1433</v>
      </c>
      <c r="H898" s="10" t="s">
        <v>1809</v>
      </c>
      <c r="I898" s="10" t="s">
        <v>4278</v>
      </c>
      <c r="J898" s="10" t="s">
        <v>55</v>
      </c>
      <c r="K898" s="10" t="s">
        <v>4242</v>
      </c>
      <c r="L898" s="10" t="s">
        <v>4279</v>
      </c>
      <c r="M898" s="16">
        <v>-5745960000000000</v>
      </c>
      <c r="N898" s="16">
        <v>-3523810000000000</v>
      </c>
      <c r="O898" s="10" t="s">
        <v>145</v>
      </c>
      <c r="P898" s="10" t="s">
        <v>1241</v>
      </c>
      <c r="Q898" s="10">
        <v>-20.170000000000002</v>
      </c>
      <c r="R898" s="10">
        <v>133.65</v>
      </c>
      <c r="S898" s="10" t="s">
        <v>1242</v>
      </c>
      <c r="T898" s="10"/>
      <c r="U898" s="14">
        <v>45843</v>
      </c>
      <c r="V898" s="11"/>
      <c r="W898" s="11"/>
      <c r="X898" s="11" t="s">
        <v>1244</v>
      </c>
      <c r="Y898" s="11"/>
    </row>
    <row r="899" spans="1:25">
      <c r="A899" s="10" t="s">
        <v>4280</v>
      </c>
      <c r="B899" s="10"/>
      <c r="C899" s="10" t="s">
        <v>147</v>
      </c>
      <c r="D899" s="10" t="s">
        <v>1299</v>
      </c>
      <c r="E899" s="10" t="s">
        <v>52</v>
      </c>
      <c r="F899" s="10" t="s">
        <v>2272</v>
      </c>
      <c r="G899" s="10" t="s">
        <v>1485</v>
      </c>
      <c r="H899" s="10" t="s">
        <v>1518</v>
      </c>
      <c r="I899" s="10" t="s">
        <v>4281</v>
      </c>
      <c r="J899" s="10" t="s">
        <v>55</v>
      </c>
      <c r="K899" s="10" t="s">
        <v>4242</v>
      </c>
      <c r="L899" s="10" t="s">
        <v>4282</v>
      </c>
      <c r="M899" s="10">
        <v>-5.7447348549999999</v>
      </c>
      <c r="N899" s="10">
        <v>-35.226792099999997</v>
      </c>
      <c r="O899" s="10" t="s">
        <v>145</v>
      </c>
      <c r="P899" s="10" t="s">
        <v>1241</v>
      </c>
      <c r="Q899" s="10">
        <v>-20.11</v>
      </c>
      <c r="R899" s="10">
        <v>133.65</v>
      </c>
      <c r="S899" s="10" t="s">
        <v>1242</v>
      </c>
      <c r="T899" s="10"/>
      <c r="U899" s="14">
        <v>45843</v>
      </c>
      <c r="V899" s="11"/>
      <c r="W899" s="11"/>
      <c r="X899" s="11" t="s">
        <v>1244</v>
      </c>
      <c r="Y899" s="11"/>
    </row>
    <row r="900" spans="1:25">
      <c r="A900" s="10" t="s">
        <v>4283</v>
      </c>
      <c r="B900" s="10"/>
      <c r="C900" s="10" t="s">
        <v>147</v>
      </c>
      <c r="D900" s="10" t="s">
        <v>1299</v>
      </c>
      <c r="E900" s="10" t="s">
        <v>52</v>
      </c>
      <c r="F900" s="10" t="s">
        <v>2272</v>
      </c>
      <c r="G900" s="10" t="s">
        <v>1485</v>
      </c>
      <c r="H900" s="10" t="s">
        <v>1518</v>
      </c>
      <c r="I900" s="10" t="s">
        <v>4284</v>
      </c>
      <c r="J900" s="10" t="s">
        <v>55</v>
      </c>
      <c r="K900" s="10" t="s">
        <v>4242</v>
      </c>
      <c r="L900" s="10" t="s">
        <v>4285</v>
      </c>
      <c r="M900" s="10">
        <v>-5.74426916</v>
      </c>
      <c r="N900" s="10">
        <v>-35.22657014</v>
      </c>
      <c r="O900" s="10" t="s">
        <v>145</v>
      </c>
      <c r="P900" s="10" t="s">
        <v>1241</v>
      </c>
      <c r="Q900" s="10">
        <v>-19.739999999999998</v>
      </c>
      <c r="R900" s="10">
        <v>133.65</v>
      </c>
      <c r="S900" s="10" t="s">
        <v>1242</v>
      </c>
      <c r="T900" s="10"/>
      <c r="U900" s="14">
        <v>45843</v>
      </c>
      <c r="V900" s="11"/>
      <c r="W900" s="11"/>
      <c r="X900" s="11" t="s">
        <v>1244</v>
      </c>
      <c r="Y900" s="11"/>
    </row>
    <row r="901" spans="1:25">
      <c r="A901" s="10" t="s">
        <v>4286</v>
      </c>
      <c r="B901" s="10"/>
      <c r="C901" s="10" t="s">
        <v>147</v>
      </c>
      <c r="D901" s="10" t="s">
        <v>1299</v>
      </c>
      <c r="E901" s="10" t="s">
        <v>52</v>
      </c>
      <c r="F901" s="10" t="s">
        <v>2272</v>
      </c>
      <c r="G901" s="10" t="s">
        <v>1485</v>
      </c>
      <c r="H901" s="10" t="s">
        <v>1531</v>
      </c>
      <c r="I901" s="10" t="s">
        <v>4287</v>
      </c>
      <c r="J901" s="10" t="s">
        <v>55</v>
      </c>
      <c r="K901" s="10" t="s">
        <v>4242</v>
      </c>
      <c r="L901" s="10" t="s">
        <v>4288</v>
      </c>
      <c r="M901" s="10">
        <v>-5.7452285700000001</v>
      </c>
      <c r="N901" s="10">
        <v>-35.225432210000001</v>
      </c>
      <c r="O901" s="10" t="s">
        <v>145</v>
      </c>
      <c r="P901" s="10" t="s">
        <v>1241</v>
      </c>
      <c r="Q901" s="10">
        <v>-20.51</v>
      </c>
      <c r="R901" s="10">
        <v>133.65</v>
      </c>
      <c r="S901" s="10" t="s">
        <v>1242</v>
      </c>
      <c r="T901" s="10"/>
      <c r="U901" s="14">
        <v>45843</v>
      </c>
      <c r="V901" s="11"/>
      <c r="W901" s="11"/>
      <c r="X901" s="11" t="s">
        <v>1244</v>
      </c>
      <c r="Y901" s="11"/>
    </row>
    <row r="902" spans="1:25">
      <c r="A902" s="10" t="s">
        <v>4289</v>
      </c>
      <c r="B902" s="10"/>
      <c r="C902" s="10" t="s">
        <v>147</v>
      </c>
      <c r="D902" s="10" t="s">
        <v>1299</v>
      </c>
      <c r="E902" s="10" t="s">
        <v>52</v>
      </c>
      <c r="F902" s="10" t="s">
        <v>2272</v>
      </c>
      <c r="G902" s="10" t="s">
        <v>1485</v>
      </c>
      <c r="H902" s="10" t="s">
        <v>1262</v>
      </c>
      <c r="I902" s="10" t="s">
        <v>4290</v>
      </c>
      <c r="J902" s="10" t="s">
        <v>55</v>
      </c>
      <c r="K902" s="10" t="s">
        <v>4242</v>
      </c>
      <c r="L902" s="10" t="s">
        <v>4291</v>
      </c>
      <c r="M902" s="10">
        <v>-5.7459157709999999</v>
      </c>
      <c r="N902" s="10">
        <v>-35.230032880000003</v>
      </c>
      <c r="O902" s="10" t="s">
        <v>145</v>
      </c>
      <c r="P902" s="10" t="s">
        <v>1241</v>
      </c>
      <c r="Q902" s="10">
        <v>-19.82</v>
      </c>
      <c r="R902" s="10">
        <v>133.65</v>
      </c>
      <c r="S902" s="10" t="s">
        <v>1242</v>
      </c>
      <c r="T902" s="10"/>
      <c r="U902" s="14">
        <v>45843</v>
      </c>
      <c r="V902" s="11"/>
      <c r="W902" s="11"/>
      <c r="X902" s="11" t="s">
        <v>1244</v>
      </c>
      <c r="Y902" s="11"/>
    </row>
    <row r="903" spans="1:25">
      <c r="A903" s="10" t="s">
        <v>4292</v>
      </c>
      <c r="B903" s="10"/>
      <c r="C903" s="10" t="s">
        <v>147</v>
      </c>
      <c r="D903" s="10" t="s">
        <v>1299</v>
      </c>
      <c r="E903" s="10" t="s">
        <v>52</v>
      </c>
      <c r="F903" s="10" t="s">
        <v>2272</v>
      </c>
      <c r="G903" s="10" t="s">
        <v>1485</v>
      </c>
      <c r="H903" s="10" t="s">
        <v>1262</v>
      </c>
      <c r="I903" s="10" t="s">
        <v>4293</v>
      </c>
      <c r="J903" s="10" t="s">
        <v>55</v>
      </c>
      <c r="K903" s="10" t="s">
        <v>4242</v>
      </c>
      <c r="L903" s="10" t="s">
        <v>4294</v>
      </c>
      <c r="M903" s="10">
        <v>-5.7464548539999996</v>
      </c>
      <c r="N903" s="10">
        <v>-35.232443510000003</v>
      </c>
      <c r="O903" s="10" t="s">
        <v>145</v>
      </c>
      <c r="P903" s="10" t="s">
        <v>1241</v>
      </c>
      <c r="Q903" s="10">
        <v>-19.95</v>
      </c>
      <c r="R903" s="10">
        <v>133.65</v>
      </c>
      <c r="S903" s="10" t="s">
        <v>1242</v>
      </c>
      <c r="T903" s="10"/>
      <c r="U903" s="14">
        <v>45843</v>
      </c>
      <c r="V903" s="11"/>
      <c r="W903" s="11"/>
      <c r="X903" s="11" t="s">
        <v>1244</v>
      </c>
      <c r="Y903" s="11"/>
    </row>
    <row r="904" spans="1:25">
      <c r="A904" s="10" t="s">
        <v>4295</v>
      </c>
      <c r="B904" s="10"/>
      <c r="C904" s="10" t="s">
        <v>147</v>
      </c>
      <c r="D904" s="10" t="s">
        <v>1299</v>
      </c>
      <c r="E904" s="10" t="s">
        <v>52</v>
      </c>
      <c r="F904" s="10" t="s">
        <v>2272</v>
      </c>
      <c r="G904" s="10" t="s">
        <v>1485</v>
      </c>
      <c r="H904" s="10" t="s">
        <v>1262</v>
      </c>
      <c r="I904" s="10" t="s">
        <v>4296</v>
      </c>
      <c r="J904" s="10" t="s">
        <v>55</v>
      </c>
      <c r="K904" s="10" t="s">
        <v>4242</v>
      </c>
      <c r="L904" s="10" t="s">
        <v>4297</v>
      </c>
      <c r="M904" s="10">
        <v>-5.7471046899999996</v>
      </c>
      <c r="N904" s="10">
        <v>-35.231603980000003</v>
      </c>
      <c r="O904" s="10" t="s">
        <v>145</v>
      </c>
      <c r="P904" s="10" t="s">
        <v>1241</v>
      </c>
      <c r="Q904" s="10">
        <v>-20.010000000000002</v>
      </c>
      <c r="R904" s="10">
        <v>133.65</v>
      </c>
      <c r="S904" s="10" t="s">
        <v>1242</v>
      </c>
      <c r="T904" s="10"/>
      <c r="U904" s="14">
        <v>45843</v>
      </c>
      <c r="V904" s="11"/>
      <c r="W904" s="11"/>
      <c r="X904" s="11" t="s">
        <v>1244</v>
      </c>
      <c r="Y904" s="11"/>
    </row>
    <row r="905" spans="1:25">
      <c r="A905" s="10" t="s">
        <v>4298</v>
      </c>
      <c r="B905" s="10"/>
      <c r="C905" s="10" t="s">
        <v>147</v>
      </c>
      <c r="D905" s="10" t="s">
        <v>1299</v>
      </c>
      <c r="E905" s="10" t="s">
        <v>52</v>
      </c>
      <c r="F905" s="10" t="s">
        <v>2272</v>
      </c>
      <c r="G905" s="10" t="s">
        <v>1485</v>
      </c>
      <c r="H905" s="10" t="s">
        <v>1262</v>
      </c>
      <c r="I905" s="10" t="s">
        <v>4299</v>
      </c>
      <c r="J905" s="10" t="s">
        <v>55</v>
      </c>
      <c r="K905" s="10" t="s">
        <v>4242</v>
      </c>
      <c r="L905" s="10" t="s">
        <v>4300</v>
      </c>
      <c r="M905" s="10">
        <v>-5.7474009180000003</v>
      </c>
      <c r="N905" s="10">
        <v>-35.232145789999997</v>
      </c>
      <c r="O905" s="10" t="s">
        <v>145</v>
      </c>
      <c r="P905" s="10" t="s">
        <v>1241</v>
      </c>
      <c r="Q905" s="10">
        <v>-20.99</v>
      </c>
      <c r="R905" s="10">
        <v>133.65</v>
      </c>
      <c r="S905" s="10" t="s">
        <v>1242</v>
      </c>
      <c r="T905" s="10"/>
      <c r="U905" s="14">
        <v>45843</v>
      </c>
      <c r="V905" s="11"/>
      <c r="W905" s="11"/>
      <c r="X905" s="11" t="s">
        <v>1244</v>
      </c>
      <c r="Y905" s="11"/>
    </row>
    <row r="906" spans="1:25">
      <c r="A906" s="10" t="s">
        <v>4301</v>
      </c>
      <c r="B906" s="10"/>
      <c r="C906" s="10" t="s">
        <v>147</v>
      </c>
      <c r="D906" s="10" t="s">
        <v>1299</v>
      </c>
      <c r="E906" s="10" t="s">
        <v>52</v>
      </c>
      <c r="F906" s="10" t="s">
        <v>2272</v>
      </c>
      <c r="G906" s="10" t="s">
        <v>1485</v>
      </c>
      <c r="H906" s="10" t="s">
        <v>1262</v>
      </c>
      <c r="I906" s="10" t="s">
        <v>4302</v>
      </c>
      <c r="J906" s="10" t="s">
        <v>55</v>
      </c>
      <c r="K906" s="10" t="s">
        <v>4242</v>
      </c>
      <c r="L906" s="10" t="s">
        <v>4303</v>
      </c>
      <c r="M906" s="10">
        <v>-5.7478586050000002</v>
      </c>
      <c r="N906" s="10">
        <v>-35.233427880000001</v>
      </c>
      <c r="O906" s="10" t="s">
        <v>145</v>
      </c>
      <c r="P906" s="10" t="s">
        <v>1241</v>
      </c>
      <c r="Q906" s="10">
        <v>-19</v>
      </c>
      <c r="R906" s="10">
        <v>133.65</v>
      </c>
      <c r="S906" s="10" t="s">
        <v>1242</v>
      </c>
      <c r="T906" s="10"/>
      <c r="U906" s="14">
        <v>45843</v>
      </c>
      <c r="V906" s="11"/>
      <c r="W906" s="11"/>
      <c r="X906" s="11" t="s">
        <v>1244</v>
      </c>
      <c r="Y906" s="11"/>
    </row>
    <row r="907" spans="1:25">
      <c r="A907" s="10" t="s">
        <v>4304</v>
      </c>
      <c r="B907" s="10"/>
      <c r="C907" s="10" t="s">
        <v>147</v>
      </c>
      <c r="D907" s="10" t="s">
        <v>1299</v>
      </c>
      <c r="E907" s="10" t="s">
        <v>52</v>
      </c>
      <c r="F907" s="10" t="s">
        <v>2272</v>
      </c>
      <c r="G907" s="10" t="s">
        <v>1485</v>
      </c>
      <c r="H907" s="10" t="s">
        <v>1540</v>
      </c>
      <c r="I907" s="10" t="s">
        <v>4305</v>
      </c>
      <c r="J907" s="10" t="s">
        <v>55</v>
      </c>
      <c r="K907" s="10" t="s">
        <v>4242</v>
      </c>
      <c r="L907" s="10" t="s">
        <v>4306</v>
      </c>
      <c r="M907" s="10">
        <v>-5.748206873</v>
      </c>
      <c r="N907" s="10">
        <v>-35.232979950000001</v>
      </c>
      <c r="O907" s="10" t="s">
        <v>145</v>
      </c>
      <c r="P907" s="10" t="s">
        <v>1241</v>
      </c>
      <c r="Q907" s="10">
        <v>-19</v>
      </c>
      <c r="R907" s="10">
        <v>133.65</v>
      </c>
      <c r="S907" s="10" t="s">
        <v>1242</v>
      </c>
      <c r="T907" s="10"/>
      <c r="U907" s="14">
        <v>45843</v>
      </c>
      <c r="V907" s="11"/>
      <c r="W907" s="11"/>
      <c r="X907" s="11" t="s">
        <v>1244</v>
      </c>
      <c r="Y907" s="11"/>
    </row>
    <row r="908" spans="1:25">
      <c r="A908" s="10" t="s">
        <v>4307</v>
      </c>
      <c r="B908" s="10"/>
      <c r="C908" s="10" t="s">
        <v>147</v>
      </c>
      <c r="D908" s="10" t="s">
        <v>1299</v>
      </c>
      <c r="E908" s="10" t="s">
        <v>52</v>
      </c>
      <c r="F908" s="10" t="s">
        <v>2272</v>
      </c>
      <c r="G908" s="10" t="s">
        <v>1485</v>
      </c>
      <c r="H908" s="10" t="s">
        <v>1575</v>
      </c>
      <c r="I908" s="10" t="s">
        <v>4308</v>
      </c>
      <c r="J908" s="10" t="s">
        <v>55</v>
      </c>
      <c r="K908" s="10" t="s">
        <v>4242</v>
      </c>
      <c r="L908" s="10" t="s">
        <v>4294</v>
      </c>
      <c r="M908" s="16">
        <v>-5747020000000000</v>
      </c>
      <c r="N908" s="16">
        <v>-3523410000000000</v>
      </c>
      <c r="O908" s="10" t="s">
        <v>145</v>
      </c>
      <c r="P908" s="10" t="s">
        <v>1241</v>
      </c>
      <c r="Q908" s="10">
        <v>-18.88</v>
      </c>
      <c r="R908" s="10">
        <v>133.65</v>
      </c>
      <c r="S908" s="10" t="s">
        <v>1305</v>
      </c>
      <c r="T908" s="10"/>
      <c r="U908" s="14">
        <v>45846</v>
      </c>
      <c r="V908" s="11"/>
      <c r="W908" s="11"/>
      <c r="X908" s="11" t="s">
        <v>1306</v>
      </c>
      <c r="Y908" s="11"/>
    </row>
    <row r="909" spans="1:25">
      <c r="A909" s="10" t="s">
        <v>4309</v>
      </c>
      <c r="B909" s="10"/>
      <c r="C909" s="10" t="s">
        <v>147</v>
      </c>
      <c r="D909" s="10" t="s">
        <v>1299</v>
      </c>
      <c r="E909" s="10" t="s">
        <v>52</v>
      </c>
      <c r="F909" s="10" t="s">
        <v>2272</v>
      </c>
      <c r="G909" s="10" t="s">
        <v>1485</v>
      </c>
      <c r="H909" s="10" t="s">
        <v>1575</v>
      </c>
      <c r="I909" s="10" t="s">
        <v>4310</v>
      </c>
      <c r="J909" s="10" t="s">
        <v>55</v>
      </c>
      <c r="K909" s="10" t="s">
        <v>4242</v>
      </c>
      <c r="L909" s="10" t="s">
        <v>4311</v>
      </c>
      <c r="M909" s="10">
        <v>-5.7400191749999996</v>
      </c>
      <c r="N909" s="10">
        <v>-35.232368409999999</v>
      </c>
      <c r="O909" s="10" t="s">
        <v>145</v>
      </c>
      <c r="P909" s="10" t="s">
        <v>1241</v>
      </c>
      <c r="Q909" s="10">
        <v>-20.079999999999998</v>
      </c>
      <c r="R909" s="10">
        <v>133.65</v>
      </c>
      <c r="S909" s="10" t="s">
        <v>1242</v>
      </c>
      <c r="T909" s="10"/>
      <c r="U909" s="14">
        <v>45844</v>
      </c>
      <c r="V909" s="11"/>
      <c r="W909" s="11"/>
      <c r="X909" s="11" t="s">
        <v>1244</v>
      </c>
      <c r="Y909" s="11"/>
    </row>
    <row r="910" spans="1:25">
      <c r="A910" s="10" t="s">
        <v>4312</v>
      </c>
      <c r="B910" s="10"/>
      <c r="C910" s="10" t="s">
        <v>147</v>
      </c>
      <c r="D910" s="10" t="s">
        <v>1299</v>
      </c>
      <c r="E910" s="10" t="s">
        <v>52</v>
      </c>
      <c r="F910" s="10" t="s">
        <v>2272</v>
      </c>
      <c r="G910" s="10" t="s">
        <v>1485</v>
      </c>
      <c r="H910" s="10" t="s">
        <v>1575</v>
      </c>
      <c r="I910" s="10" t="s">
        <v>4313</v>
      </c>
      <c r="J910" s="10" t="s">
        <v>55</v>
      </c>
      <c r="K910" s="10" t="s">
        <v>4242</v>
      </c>
      <c r="L910" s="10" t="s">
        <v>4314</v>
      </c>
      <c r="M910" s="10">
        <v>-5.7403581079999997</v>
      </c>
      <c r="N910" s="10">
        <v>-35.232698319999997</v>
      </c>
      <c r="O910" s="10" t="s">
        <v>145</v>
      </c>
      <c r="P910" s="10" t="s">
        <v>1241</v>
      </c>
      <c r="Q910" s="10">
        <v>-21.87</v>
      </c>
      <c r="R910" s="10">
        <v>133.65</v>
      </c>
      <c r="S910" s="10" t="s">
        <v>1242</v>
      </c>
      <c r="T910" s="10"/>
      <c r="U910" s="14">
        <v>45844</v>
      </c>
      <c r="V910" s="11"/>
      <c r="W910" s="11"/>
      <c r="X910" s="11" t="s">
        <v>1244</v>
      </c>
      <c r="Y910" s="11"/>
    </row>
    <row r="911" spans="1:25">
      <c r="A911" s="10" t="s">
        <v>4315</v>
      </c>
      <c r="B911" s="10"/>
      <c r="C911" s="10" t="s">
        <v>147</v>
      </c>
      <c r="D911" s="10" t="s">
        <v>1299</v>
      </c>
      <c r="E911" s="10" t="s">
        <v>52</v>
      </c>
      <c r="F911" s="10" t="s">
        <v>2272</v>
      </c>
      <c r="G911" s="10" t="s">
        <v>1485</v>
      </c>
      <c r="H911" s="10" t="s">
        <v>1575</v>
      </c>
      <c r="I911" s="10" t="s">
        <v>4316</v>
      </c>
      <c r="J911" s="10" t="s">
        <v>55</v>
      </c>
      <c r="K911" s="10" t="s">
        <v>4242</v>
      </c>
      <c r="L911" s="10" t="s">
        <v>4317</v>
      </c>
      <c r="M911" s="10">
        <v>-5.7407077150000001</v>
      </c>
      <c r="N911" s="10">
        <v>-35.232987999999999</v>
      </c>
      <c r="O911" s="10" t="s">
        <v>145</v>
      </c>
      <c r="P911" s="10" t="s">
        <v>1241</v>
      </c>
      <c r="Q911" s="10">
        <v>-20.95</v>
      </c>
      <c r="R911" s="10">
        <v>133.65</v>
      </c>
      <c r="S911" s="10" t="s">
        <v>1242</v>
      </c>
      <c r="T911" s="10"/>
      <c r="U911" s="14">
        <v>45844</v>
      </c>
      <c r="V911" s="11"/>
      <c r="W911" s="11"/>
      <c r="X911" s="11" t="s">
        <v>1244</v>
      </c>
      <c r="Y911" s="11"/>
    </row>
    <row r="912" spans="1:25">
      <c r="A912" s="10" t="s">
        <v>4318</v>
      </c>
      <c r="B912" s="10"/>
      <c r="C912" s="10" t="s">
        <v>147</v>
      </c>
      <c r="D912" s="10" t="s">
        <v>1299</v>
      </c>
      <c r="E912" s="10" t="s">
        <v>52</v>
      </c>
      <c r="F912" s="10" t="s">
        <v>2272</v>
      </c>
      <c r="G912" s="10" t="s">
        <v>1485</v>
      </c>
      <c r="H912" s="10" t="s">
        <v>1575</v>
      </c>
      <c r="I912" s="10" t="s">
        <v>4319</v>
      </c>
      <c r="J912" s="10" t="s">
        <v>55</v>
      </c>
      <c r="K912" s="10" t="s">
        <v>4242</v>
      </c>
      <c r="L912" s="10" t="s">
        <v>4320</v>
      </c>
      <c r="M912" s="10">
        <v>-5.7360120180000003</v>
      </c>
      <c r="N912" s="10">
        <v>-35.230760429999997</v>
      </c>
      <c r="O912" s="10" t="s">
        <v>145</v>
      </c>
      <c r="P912" s="10" t="s">
        <v>1241</v>
      </c>
      <c r="Q912" s="10">
        <v>-19.43</v>
      </c>
      <c r="R912" s="10">
        <v>133.65</v>
      </c>
      <c r="S912" s="10" t="s">
        <v>1305</v>
      </c>
      <c r="T912" s="10"/>
      <c r="U912" s="14">
        <v>45846</v>
      </c>
      <c r="V912" s="11"/>
      <c r="W912" s="11"/>
      <c r="X912" s="11" t="s">
        <v>1306</v>
      </c>
      <c r="Y912" s="11"/>
    </row>
    <row r="913" spans="1:25">
      <c r="A913" s="10" t="s">
        <v>4321</v>
      </c>
      <c r="B913" s="10"/>
      <c r="C913" s="10" t="s">
        <v>147</v>
      </c>
      <c r="D913" s="10" t="s">
        <v>1299</v>
      </c>
      <c r="E913" s="10" t="s">
        <v>52</v>
      </c>
      <c r="F913" s="10" t="s">
        <v>2272</v>
      </c>
      <c r="G913" s="10" t="s">
        <v>1485</v>
      </c>
      <c r="H913" s="10" t="s">
        <v>1575</v>
      </c>
      <c r="I913" s="10" t="s">
        <v>4322</v>
      </c>
      <c r="J913" s="10" t="s">
        <v>55</v>
      </c>
      <c r="K913" s="10" t="s">
        <v>4242</v>
      </c>
      <c r="L913" s="10" t="s">
        <v>4323</v>
      </c>
      <c r="M913" s="10">
        <v>-5.7369260740000003</v>
      </c>
      <c r="N913" s="10">
        <v>-35.231539609999999</v>
      </c>
      <c r="O913" s="10" t="s">
        <v>145</v>
      </c>
      <c r="P913" s="10" t="s">
        <v>1241</v>
      </c>
      <c r="Q913" s="10">
        <v>-19.36</v>
      </c>
      <c r="R913" s="10">
        <v>133.65</v>
      </c>
      <c r="S913" s="10" t="s">
        <v>1305</v>
      </c>
      <c r="T913" s="10"/>
      <c r="U913" s="14">
        <v>45846</v>
      </c>
      <c r="V913" s="11"/>
      <c r="W913" s="11"/>
      <c r="X913" s="11" t="s">
        <v>1306</v>
      </c>
      <c r="Y913" s="11"/>
    </row>
    <row r="914" spans="1:25">
      <c r="A914" s="10" t="s">
        <v>4324</v>
      </c>
      <c r="B914" s="10"/>
      <c r="C914" s="10" t="s">
        <v>147</v>
      </c>
      <c r="D914" s="10" t="s">
        <v>1299</v>
      </c>
      <c r="E914" s="10" t="s">
        <v>52</v>
      </c>
      <c r="F914" s="10" t="s">
        <v>2272</v>
      </c>
      <c r="G914" s="10" t="s">
        <v>1485</v>
      </c>
      <c r="H914" s="10" t="s">
        <v>1639</v>
      </c>
      <c r="I914" s="10" t="s">
        <v>4325</v>
      </c>
      <c r="J914" s="10" t="s">
        <v>55</v>
      </c>
      <c r="K914" s="10" t="s">
        <v>4242</v>
      </c>
      <c r="L914" s="10" t="s">
        <v>4326</v>
      </c>
      <c r="M914" s="10">
        <v>-5.736240198</v>
      </c>
      <c r="N914" s="10">
        <v>-35.23200095</v>
      </c>
      <c r="O914" s="10" t="s">
        <v>145</v>
      </c>
      <c r="P914" s="10" t="s">
        <v>1241</v>
      </c>
      <c r="Q914" s="10">
        <v>-19.89</v>
      </c>
      <c r="R914" s="10">
        <v>133.65</v>
      </c>
      <c r="S914" s="10" t="s">
        <v>4060</v>
      </c>
      <c r="T914" s="10"/>
      <c r="U914" s="14">
        <v>45849</v>
      </c>
      <c r="V914" s="11"/>
      <c r="W914" s="11"/>
      <c r="X914" s="11" t="s">
        <v>4061</v>
      </c>
      <c r="Y914" s="11"/>
    </row>
    <row r="915" spans="1:25">
      <c r="A915" s="10" t="s">
        <v>4327</v>
      </c>
      <c r="B915" s="10"/>
      <c r="C915" s="10" t="s">
        <v>147</v>
      </c>
      <c r="D915" s="10" t="s">
        <v>1299</v>
      </c>
      <c r="E915" s="10" t="s">
        <v>52</v>
      </c>
      <c r="F915" s="10" t="s">
        <v>2272</v>
      </c>
      <c r="G915" s="10" t="s">
        <v>1485</v>
      </c>
      <c r="H915" s="10" t="s">
        <v>1639</v>
      </c>
      <c r="I915" s="10" t="s">
        <v>4328</v>
      </c>
      <c r="J915" s="10" t="s">
        <v>55</v>
      </c>
      <c r="K915" s="10" t="s">
        <v>4242</v>
      </c>
      <c r="L915" s="10" t="s">
        <v>4326</v>
      </c>
      <c r="M915" s="10">
        <v>-5.7352847750000002</v>
      </c>
      <c r="N915" s="10">
        <v>-35.231156050000003</v>
      </c>
      <c r="O915" s="10" t="s">
        <v>145</v>
      </c>
      <c r="P915" s="10" t="s">
        <v>1241</v>
      </c>
      <c r="Q915" s="10">
        <v>-20.07</v>
      </c>
      <c r="R915" s="10">
        <v>133.65</v>
      </c>
      <c r="S915" s="10" t="s">
        <v>4060</v>
      </c>
      <c r="T915" s="10"/>
      <c r="U915" s="14">
        <v>45847</v>
      </c>
      <c r="V915" s="11"/>
      <c r="W915" s="11"/>
      <c r="X915" s="11" t="s">
        <v>4061</v>
      </c>
      <c r="Y915" s="11"/>
    </row>
    <row r="916" spans="1:25">
      <c r="A916" s="10" t="s">
        <v>4329</v>
      </c>
      <c r="B916" s="10"/>
      <c r="C916" s="10" t="s">
        <v>147</v>
      </c>
      <c r="D916" s="10" t="s">
        <v>1299</v>
      </c>
      <c r="E916" s="10" t="s">
        <v>52</v>
      </c>
      <c r="F916" s="10" t="s">
        <v>2272</v>
      </c>
      <c r="G916" s="10" t="s">
        <v>1485</v>
      </c>
      <c r="H916" s="10" t="s">
        <v>1639</v>
      </c>
      <c r="I916" s="10" t="s">
        <v>4330</v>
      </c>
      <c r="J916" s="10" t="s">
        <v>55</v>
      </c>
      <c r="K916" s="10" t="s">
        <v>4242</v>
      </c>
      <c r="L916" s="10" t="s">
        <v>4331</v>
      </c>
      <c r="M916" s="10">
        <v>-5.7344467760000004</v>
      </c>
      <c r="N916" s="10">
        <v>-35.229766669999997</v>
      </c>
      <c r="O916" s="10" t="s">
        <v>145</v>
      </c>
      <c r="P916" s="10" t="s">
        <v>1241</v>
      </c>
      <c r="Q916" s="10">
        <v>-21.14</v>
      </c>
      <c r="R916" s="10">
        <v>133.65</v>
      </c>
      <c r="S916" s="15" t="s">
        <v>2371</v>
      </c>
      <c r="T916" s="10"/>
      <c r="U916" s="14">
        <v>45846</v>
      </c>
      <c r="V916" s="11"/>
      <c r="W916" s="11"/>
      <c r="X916" s="11" t="s">
        <v>2372</v>
      </c>
      <c r="Y916" s="11"/>
    </row>
    <row r="917" spans="1:25">
      <c r="A917" s="10" t="s">
        <v>4332</v>
      </c>
      <c r="B917" s="10"/>
      <c r="C917" s="10" t="s">
        <v>147</v>
      </c>
      <c r="D917" s="10" t="s">
        <v>1299</v>
      </c>
      <c r="E917" s="10" t="s">
        <v>52</v>
      </c>
      <c r="F917" s="10" t="s">
        <v>2272</v>
      </c>
      <c r="G917" s="10" t="s">
        <v>1485</v>
      </c>
      <c r="H917" s="10" t="s">
        <v>1639</v>
      </c>
      <c r="I917" s="10" t="s">
        <v>4333</v>
      </c>
      <c r="J917" s="10" t="s">
        <v>55</v>
      </c>
      <c r="K917" s="10" t="s">
        <v>4242</v>
      </c>
      <c r="L917" s="10" t="s">
        <v>4334</v>
      </c>
      <c r="M917" s="10">
        <v>-5.7350979600000001</v>
      </c>
      <c r="N917" s="10">
        <v>-35.229120250000001</v>
      </c>
      <c r="O917" s="10" t="s">
        <v>145</v>
      </c>
      <c r="P917" s="10" t="s">
        <v>1241</v>
      </c>
      <c r="Q917" s="10">
        <v>-21</v>
      </c>
      <c r="R917" s="10">
        <v>133.65</v>
      </c>
      <c r="S917" s="15" t="s">
        <v>2371</v>
      </c>
      <c r="T917" s="10"/>
      <c r="U917" s="14">
        <v>45846</v>
      </c>
      <c r="V917" s="11"/>
      <c r="W917" s="11"/>
      <c r="X917" s="11" t="s">
        <v>2372</v>
      </c>
      <c r="Y917" s="11"/>
    </row>
    <row r="918" spans="1:25">
      <c r="A918" s="10" t="s">
        <v>4335</v>
      </c>
      <c r="B918" s="10"/>
      <c r="C918" s="10" t="s">
        <v>147</v>
      </c>
      <c r="D918" s="10" t="s">
        <v>1299</v>
      </c>
      <c r="E918" s="10" t="s">
        <v>52</v>
      </c>
      <c r="F918" s="10" t="s">
        <v>2272</v>
      </c>
      <c r="G918" s="10" t="s">
        <v>1485</v>
      </c>
      <c r="H918" s="10" t="s">
        <v>1639</v>
      </c>
      <c r="I918" s="10" t="s">
        <v>4336</v>
      </c>
      <c r="J918" s="10" t="s">
        <v>55</v>
      </c>
      <c r="K918" s="10" t="s">
        <v>4242</v>
      </c>
      <c r="L918" s="10" t="s">
        <v>4334</v>
      </c>
      <c r="M918" s="10">
        <v>-5.7355730029999998</v>
      </c>
      <c r="N918" s="10">
        <v>-35.228565039999999</v>
      </c>
      <c r="O918" s="10" t="s">
        <v>145</v>
      </c>
      <c r="P918" s="10" t="s">
        <v>1241</v>
      </c>
      <c r="Q918" s="10">
        <v>-20.91</v>
      </c>
      <c r="R918" s="10">
        <v>133.65</v>
      </c>
      <c r="S918" s="15" t="s">
        <v>2371</v>
      </c>
      <c r="T918" s="10"/>
      <c r="U918" s="14">
        <v>45846</v>
      </c>
      <c r="V918" s="11"/>
      <c r="W918" s="11"/>
      <c r="X918" s="11" t="s">
        <v>2372</v>
      </c>
      <c r="Y918" s="11"/>
    </row>
    <row r="919" spans="1:25">
      <c r="A919" s="10" t="s">
        <v>4337</v>
      </c>
      <c r="B919" s="10"/>
      <c r="C919" s="10" t="s">
        <v>147</v>
      </c>
      <c r="D919" s="10" t="s">
        <v>1299</v>
      </c>
      <c r="E919" s="10" t="s">
        <v>52</v>
      </c>
      <c r="F919" s="10" t="s">
        <v>2272</v>
      </c>
      <c r="G919" s="10" t="s">
        <v>1485</v>
      </c>
      <c r="H919" s="10" t="s">
        <v>1639</v>
      </c>
      <c r="I919" s="10" t="s">
        <v>4338</v>
      </c>
      <c r="J919" s="10" t="s">
        <v>55</v>
      </c>
      <c r="K919" s="10" t="s">
        <v>4242</v>
      </c>
      <c r="L919" s="10" t="s">
        <v>4339</v>
      </c>
      <c r="M919" s="10">
        <v>-5.7359756549999998</v>
      </c>
      <c r="N919" s="10">
        <v>-35.228164049999997</v>
      </c>
      <c r="O919" s="10" t="s">
        <v>145</v>
      </c>
      <c r="P919" s="10" t="s">
        <v>1241</v>
      </c>
      <c r="Q919" s="10">
        <v>-20.87</v>
      </c>
      <c r="R919" s="10">
        <v>133.65</v>
      </c>
      <c r="S919" s="15" t="s">
        <v>2371</v>
      </c>
      <c r="T919" s="10"/>
      <c r="U919" s="14">
        <v>45846</v>
      </c>
      <c r="V919" s="11"/>
      <c r="W919" s="11"/>
      <c r="X919" s="11" t="s">
        <v>2372</v>
      </c>
      <c r="Y919" s="11"/>
    </row>
    <row r="920" spans="1:25">
      <c r="A920" s="10" t="s">
        <v>4340</v>
      </c>
      <c r="B920" s="10"/>
      <c r="C920" s="10" t="s">
        <v>147</v>
      </c>
      <c r="D920" s="10" t="s">
        <v>1299</v>
      </c>
      <c r="E920" s="10" t="s">
        <v>52</v>
      </c>
      <c r="F920" s="10" t="s">
        <v>2272</v>
      </c>
      <c r="G920" s="10" t="s">
        <v>1485</v>
      </c>
      <c r="H920" s="10" t="s">
        <v>1809</v>
      </c>
      <c r="I920" s="10" t="s">
        <v>4341</v>
      </c>
      <c r="J920" s="10" t="s">
        <v>55</v>
      </c>
      <c r="K920" s="10" t="s">
        <v>4242</v>
      </c>
      <c r="L920" s="10" t="s">
        <v>4342</v>
      </c>
      <c r="M920" s="10">
        <v>-5.7439635889999998</v>
      </c>
      <c r="N920" s="10">
        <v>-35.237970199999999</v>
      </c>
      <c r="O920" s="10" t="s">
        <v>145</v>
      </c>
      <c r="P920" s="10" t="s">
        <v>1241</v>
      </c>
      <c r="Q920" s="10">
        <v>-21.63</v>
      </c>
      <c r="R920" s="10">
        <v>133.65</v>
      </c>
      <c r="S920" s="10" t="s">
        <v>1242</v>
      </c>
      <c r="T920" s="10"/>
      <c r="U920" s="14">
        <v>45841</v>
      </c>
      <c r="V920" s="11"/>
      <c r="W920" s="11"/>
      <c r="X920" s="11" t="s">
        <v>1244</v>
      </c>
      <c r="Y920" s="11"/>
    </row>
    <row r="921" spans="1:25">
      <c r="A921" s="10" t="s">
        <v>4343</v>
      </c>
      <c r="B921" s="10"/>
      <c r="C921" s="10" t="s">
        <v>147</v>
      </c>
      <c r="D921" s="10" t="s">
        <v>1299</v>
      </c>
      <c r="E921" s="10" t="s">
        <v>52</v>
      </c>
      <c r="F921" s="10" t="s">
        <v>2272</v>
      </c>
      <c r="G921" s="10" t="s">
        <v>1485</v>
      </c>
      <c r="H921" s="10" t="s">
        <v>1653</v>
      </c>
      <c r="I921" s="10" t="s">
        <v>4344</v>
      </c>
      <c r="J921" s="10" t="s">
        <v>55</v>
      </c>
      <c r="K921" s="10" t="s">
        <v>4242</v>
      </c>
      <c r="L921" s="10" t="s">
        <v>4345</v>
      </c>
      <c r="M921" s="10">
        <v>-5.7413802409999999</v>
      </c>
      <c r="N921" s="10">
        <v>-35.233578090000002</v>
      </c>
      <c r="O921" s="10" t="s">
        <v>145</v>
      </c>
      <c r="P921" s="10" t="s">
        <v>1241</v>
      </c>
      <c r="Q921" s="10">
        <v>-20.37</v>
      </c>
      <c r="R921" s="10">
        <v>133.65</v>
      </c>
      <c r="S921" s="10" t="s">
        <v>1242</v>
      </c>
      <c r="T921" s="10"/>
      <c r="U921" s="14">
        <v>45844</v>
      </c>
      <c r="V921" s="11"/>
      <c r="W921" s="11"/>
      <c r="X921" s="11" t="s">
        <v>1244</v>
      </c>
      <c r="Y921" s="11"/>
    </row>
    <row r="922" spans="1:25">
      <c r="A922" s="10" t="s">
        <v>4346</v>
      </c>
      <c r="B922" s="10"/>
      <c r="C922" s="10" t="s">
        <v>147</v>
      </c>
      <c r="D922" s="10" t="s">
        <v>1299</v>
      </c>
      <c r="E922" s="10" t="s">
        <v>52</v>
      </c>
      <c r="F922" s="10" t="s">
        <v>2272</v>
      </c>
      <c r="G922" s="10" t="s">
        <v>1495</v>
      </c>
      <c r="H922" s="10" t="s">
        <v>1518</v>
      </c>
      <c r="I922" s="10" t="s">
        <v>4347</v>
      </c>
      <c r="J922" s="10" t="s">
        <v>55</v>
      </c>
      <c r="K922" s="10" t="s">
        <v>4242</v>
      </c>
      <c r="L922" s="10" t="s">
        <v>4326</v>
      </c>
      <c r="M922" s="10">
        <v>-5.7404488450000004</v>
      </c>
      <c r="N922" s="10">
        <v>-35.235600470000001</v>
      </c>
      <c r="O922" s="10" t="s">
        <v>145</v>
      </c>
      <c r="P922" s="10" t="s">
        <v>1241</v>
      </c>
      <c r="Q922" s="10">
        <v>-20.09</v>
      </c>
      <c r="R922" s="10">
        <v>133.65</v>
      </c>
      <c r="S922" s="10" t="s">
        <v>1242</v>
      </c>
      <c r="T922" s="10"/>
      <c r="U922" s="14">
        <v>45844</v>
      </c>
      <c r="V922" s="11"/>
      <c r="W922" s="11"/>
      <c r="X922" s="11" t="s">
        <v>1244</v>
      </c>
      <c r="Y922" s="11"/>
    </row>
    <row r="923" spans="1:25">
      <c r="A923" s="10" t="s">
        <v>4348</v>
      </c>
      <c r="B923" s="10"/>
      <c r="C923" s="10" t="s">
        <v>147</v>
      </c>
      <c r="D923" s="10" t="s">
        <v>1299</v>
      </c>
      <c r="E923" s="10" t="s">
        <v>52</v>
      </c>
      <c r="F923" s="10" t="s">
        <v>2272</v>
      </c>
      <c r="G923" s="10" t="s">
        <v>1495</v>
      </c>
      <c r="H923" s="10" t="s">
        <v>1518</v>
      </c>
      <c r="I923" s="10" t="s">
        <v>4349</v>
      </c>
      <c r="J923" s="10" t="s">
        <v>55</v>
      </c>
      <c r="K923" s="10" t="s">
        <v>4242</v>
      </c>
      <c r="L923" s="10" t="s">
        <v>4326</v>
      </c>
      <c r="M923" s="10">
        <v>-5.7377987619999997</v>
      </c>
      <c r="N923" s="10">
        <v>-35.233315230000002</v>
      </c>
      <c r="O923" s="10" t="s">
        <v>145</v>
      </c>
      <c r="P923" s="10" t="s">
        <v>1241</v>
      </c>
      <c r="Q923" s="10">
        <v>-22.67</v>
      </c>
      <c r="R923" s="10">
        <v>133.65</v>
      </c>
      <c r="S923" s="10" t="s">
        <v>1242</v>
      </c>
      <c r="T923" s="10"/>
      <c r="U923" s="14">
        <v>45844</v>
      </c>
      <c r="V923" s="11"/>
      <c r="W923" s="11"/>
      <c r="X923" s="11" t="s">
        <v>1244</v>
      </c>
      <c r="Y923" s="11"/>
    </row>
    <row r="924" spans="1:25">
      <c r="A924" s="10" t="s">
        <v>4350</v>
      </c>
      <c r="B924" s="10"/>
      <c r="C924" s="10" t="s">
        <v>147</v>
      </c>
      <c r="D924" s="10" t="s">
        <v>1299</v>
      </c>
      <c r="E924" s="10" t="s">
        <v>52</v>
      </c>
      <c r="F924" s="10" t="s">
        <v>2272</v>
      </c>
      <c r="G924" s="10" t="s">
        <v>1495</v>
      </c>
      <c r="H924" s="10" t="s">
        <v>1518</v>
      </c>
      <c r="I924" s="10" t="s">
        <v>4351</v>
      </c>
      <c r="J924" s="10" t="s">
        <v>55</v>
      </c>
      <c r="K924" s="10" t="s">
        <v>4242</v>
      </c>
      <c r="L924" s="10" t="s">
        <v>4352</v>
      </c>
      <c r="M924" s="10">
        <v>-5.73697678</v>
      </c>
      <c r="N924" s="10">
        <v>-35.232623220000001</v>
      </c>
      <c r="O924" s="10" t="s">
        <v>145</v>
      </c>
      <c r="P924" s="10" t="s">
        <v>1241</v>
      </c>
      <c r="Q924" s="10">
        <v>-22.41</v>
      </c>
      <c r="R924" s="10">
        <v>133.65</v>
      </c>
      <c r="S924" s="10" t="s">
        <v>1242</v>
      </c>
      <c r="T924" s="10"/>
      <c r="U924" s="14">
        <v>45844</v>
      </c>
      <c r="V924" s="11"/>
      <c r="W924" s="11"/>
      <c r="X924" s="11" t="s">
        <v>1244</v>
      </c>
      <c r="Y924" s="11"/>
    </row>
    <row r="925" spans="1:25">
      <c r="A925" s="10" t="s">
        <v>4353</v>
      </c>
      <c r="B925" s="10"/>
      <c r="C925" s="10" t="s">
        <v>147</v>
      </c>
      <c r="D925" s="10" t="s">
        <v>1299</v>
      </c>
      <c r="E925" s="10" t="s">
        <v>52</v>
      </c>
      <c r="F925" s="10" t="s">
        <v>2272</v>
      </c>
      <c r="G925" s="10" t="s">
        <v>1495</v>
      </c>
      <c r="H925" s="10" t="s">
        <v>1518</v>
      </c>
      <c r="I925" s="10" t="s">
        <v>4354</v>
      </c>
      <c r="J925" s="10" t="s">
        <v>55</v>
      </c>
      <c r="K925" s="10" t="s">
        <v>4242</v>
      </c>
      <c r="L925" s="10" t="s">
        <v>4355</v>
      </c>
      <c r="M925" s="10">
        <v>-5.7384365979999998</v>
      </c>
      <c r="N925" s="10">
        <v>-35.233315900000001</v>
      </c>
      <c r="O925" s="10" t="s">
        <v>145</v>
      </c>
      <c r="P925" s="10" t="s">
        <v>1241</v>
      </c>
      <c r="Q925" s="10">
        <v>-21.61</v>
      </c>
      <c r="R925" s="10">
        <v>133.65</v>
      </c>
      <c r="S925" s="10" t="s">
        <v>1242</v>
      </c>
      <c r="T925" s="10"/>
      <c r="U925" s="14">
        <v>45844</v>
      </c>
      <c r="V925" s="11"/>
      <c r="W925" s="11"/>
      <c r="X925" s="11" t="s">
        <v>1244</v>
      </c>
      <c r="Y925" s="11"/>
    </row>
    <row r="926" spans="1:25">
      <c r="A926" s="10" t="s">
        <v>4356</v>
      </c>
      <c r="B926" s="10"/>
      <c r="C926" s="10" t="s">
        <v>147</v>
      </c>
      <c r="D926" s="10" t="s">
        <v>1299</v>
      </c>
      <c r="E926" s="10" t="s">
        <v>52</v>
      </c>
      <c r="F926" s="10" t="s">
        <v>2272</v>
      </c>
      <c r="G926" s="10" t="s">
        <v>1495</v>
      </c>
      <c r="H926" s="10" t="s">
        <v>1518</v>
      </c>
      <c r="I926" s="10" t="s">
        <v>4357</v>
      </c>
      <c r="J926" s="10" t="s">
        <v>55</v>
      </c>
      <c r="K926" s="10" t="s">
        <v>4242</v>
      </c>
      <c r="L926" s="10" t="s">
        <v>4355</v>
      </c>
      <c r="M926" s="10">
        <v>-5.7402059879999996</v>
      </c>
      <c r="N926" s="10">
        <v>-35.234873589999999</v>
      </c>
      <c r="O926" s="10" t="s">
        <v>145</v>
      </c>
      <c r="P926" s="10" t="s">
        <v>1241</v>
      </c>
      <c r="Q926" s="10">
        <v>-22.83</v>
      </c>
      <c r="R926" s="10">
        <v>133.65</v>
      </c>
      <c r="S926" s="10" t="s">
        <v>1242</v>
      </c>
      <c r="T926" s="10"/>
      <c r="U926" s="14">
        <v>45844</v>
      </c>
      <c r="V926" s="11"/>
      <c r="W926" s="11"/>
      <c r="X926" s="11" t="s">
        <v>1244</v>
      </c>
      <c r="Y926" s="11"/>
    </row>
    <row r="927" spans="1:25">
      <c r="A927" s="10" t="s">
        <v>4358</v>
      </c>
      <c r="B927" s="10"/>
      <c r="C927" s="10" t="s">
        <v>147</v>
      </c>
      <c r="D927" s="10" t="s">
        <v>1299</v>
      </c>
      <c r="E927" s="10" t="s">
        <v>52</v>
      </c>
      <c r="F927" s="10" t="s">
        <v>2272</v>
      </c>
      <c r="G927" s="10" t="s">
        <v>1495</v>
      </c>
      <c r="H927" s="10" t="s">
        <v>1531</v>
      </c>
      <c r="I927" s="10" t="s">
        <v>4359</v>
      </c>
      <c r="J927" s="10" t="s">
        <v>55</v>
      </c>
      <c r="K927" s="10" t="s">
        <v>4242</v>
      </c>
      <c r="L927" s="10" t="s">
        <v>4360</v>
      </c>
      <c r="M927" s="10">
        <v>-5.7394934290000004</v>
      </c>
      <c r="N927" s="10">
        <v>-35.238223669999996</v>
      </c>
      <c r="O927" s="10" t="s">
        <v>145</v>
      </c>
      <c r="P927" s="10" t="s">
        <v>1241</v>
      </c>
      <c r="Q927" s="10">
        <v>-20.55</v>
      </c>
      <c r="R927" s="10">
        <v>133.65</v>
      </c>
      <c r="S927" s="10" t="s">
        <v>1242</v>
      </c>
      <c r="T927" s="10"/>
      <c r="U927" s="14">
        <v>45844</v>
      </c>
      <c r="V927" s="11"/>
      <c r="W927" s="11"/>
      <c r="X927" s="11" t="s">
        <v>1244</v>
      </c>
      <c r="Y927" s="11"/>
    </row>
    <row r="928" spans="1:25">
      <c r="A928" s="10" t="s">
        <v>4361</v>
      </c>
      <c r="B928" s="10"/>
      <c r="C928" s="10" t="s">
        <v>147</v>
      </c>
      <c r="D928" s="10" t="s">
        <v>1299</v>
      </c>
      <c r="E928" s="10" t="s">
        <v>52</v>
      </c>
      <c r="F928" s="10" t="s">
        <v>2272</v>
      </c>
      <c r="G928" s="10" t="s">
        <v>1495</v>
      </c>
      <c r="H928" s="10" t="s">
        <v>1262</v>
      </c>
      <c r="I928" s="10" t="s">
        <v>4362</v>
      </c>
      <c r="J928" s="10" t="s">
        <v>55</v>
      </c>
      <c r="K928" s="10" t="s">
        <v>4242</v>
      </c>
      <c r="L928" s="10" t="s">
        <v>4363</v>
      </c>
      <c r="M928" s="10">
        <v>-5.740542252</v>
      </c>
      <c r="N928" s="10">
        <v>-35.237765009999997</v>
      </c>
      <c r="O928" s="10" t="s">
        <v>145</v>
      </c>
      <c r="P928" s="10" t="s">
        <v>1241</v>
      </c>
      <c r="Q928" s="10">
        <v>-20.399999999999999</v>
      </c>
      <c r="R928" s="10">
        <v>133.65</v>
      </c>
      <c r="S928" s="10" t="s">
        <v>1242</v>
      </c>
      <c r="T928" s="10"/>
      <c r="U928" s="14">
        <v>45841</v>
      </c>
      <c r="V928" s="11"/>
      <c r="W928" s="11"/>
      <c r="X928" s="11" t="s">
        <v>1244</v>
      </c>
      <c r="Y928" s="11"/>
    </row>
    <row r="929" spans="1:25">
      <c r="A929" s="10" t="s">
        <v>4364</v>
      </c>
      <c r="B929" s="10"/>
      <c r="C929" s="10" t="s">
        <v>147</v>
      </c>
      <c r="D929" s="10" t="s">
        <v>1299</v>
      </c>
      <c r="E929" s="10" t="s">
        <v>52</v>
      </c>
      <c r="F929" s="10" t="s">
        <v>2272</v>
      </c>
      <c r="G929" s="10" t="s">
        <v>1495</v>
      </c>
      <c r="H929" s="10" t="s">
        <v>1599</v>
      </c>
      <c r="I929" s="10" t="s">
        <v>4365</v>
      </c>
      <c r="J929" s="10" t="s">
        <v>55</v>
      </c>
      <c r="K929" s="10" t="s">
        <v>4242</v>
      </c>
      <c r="L929" s="10" t="s">
        <v>4366</v>
      </c>
      <c r="M929" s="10">
        <v>-5.7413340000000002</v>
      </c>
      <c r="N929" s="10">
        <v>-35.236662000000003</v>
      </c>
      <c r="O929" s="10" t="s">
        <v>145</v>
      </c>
      <c r="P929" s="10" t="s">
        <v>1241</v>
      </c>
      <c r="Q929" s="10">
        <v>-20.09</v>
      </c>
      <c r="R929" s="10">
        <v>133.65</v>
      </c>
      <c r="S929" s="10" t="s">
        <v>1242</v>
      </c>
      <c r="T929" s="10"/>
      <c r="U929" s="14">
        <v>45841</v>
      </c>
      <c r="V929" s="11"/>
      <c r="W929" s="11"/>
      <c r="X929" s="11" t="s">
        <v>1244</v>
      </c>
      <c r="Y929" s="11"/>
    </row>
    <row r="930" spans="1:25">
      <c r="A930" s="10" t="s">
        <v>4367</v>
      </c>
      <c r="B930" s="10"/>
      <c r="C930" s="10" t="s">
        <v>147</v>
      </c>
      <c r="D930" s="10" t="s">
        <v>1299</v>
      </c>
      <c r="E930" s="10" t="s">
        <v>52</v>
      </c>
      <c r="F930" s="10" t="s">
        <v>2272</v>
      </c>
      <c r="G930" s="10" t="s">
        <v>1495</v>
      </c>
      <c r="H930" s="10" t="s">
        <v>1599</v>
      </c>
      <c r="I930" s="10" t="s">
        <v>4368</v>
      </c>
      <c r="J930" s="10" t="s">
        <v>55</v>
      </c>
      <c r="K930" s="10" t="s">
        <v>4242</v>
      </c>
      <c r="L930" s="10" t="s">
        <v>4369</v>
      </c>
      <c r="M930" s="10">
        <v>-5.7353995319999997</v>
      </c>
      <c r="N930" s="10">
        <v>-35.231599959999997</v>
      </c>
      <c r="O930" s="10" t="s">
        <v>145</v>
      </c>
      <c r="P930" s="10" t="s">
        <v>1241</v>
      </c>
      <c r="Q930" s="10">
        <v>-18.73</v>
      </c>
      <c r="R930" s="10">
        <v>133.65</v>
      </c>
      <c r="S930" s="10" t="s">
        <v>4060</v>
      </c>
      <c r="T930" s="10"/>
      <c r="U930" s="14">
        <v>45847</v>
      </c>
      <c r="V930" s="11"/>
      <c r="W930" s="11"/>
      <c r="X930" s="11" t="s">
        <v>4061</v>
      </c>
      <c r="Y930" s="11"/>
    </row>
    <row r="931" spans="1:25">
      <c r="A931" s="10" t="s">
        <v>4370</v>
      </c>
      <c r="B931" s="10"/>
      <c r="C931" s="10" t="s">
        <v>147</v>
      </c>
      <c r="D931" s="10" t="s">
        <v>1299</v>
      </c>
      <c r="E931" s="10" t="s">
        <v>52</v>
      </c>
      <c r="F931" s="10" t="s">
        <v>2272</v>
      </c>
      <c r="G931" s="10" t="s">
        <v>1495</v>
      </c>
      <c r="H931" s="10" t="s">
        <v>1575</v>
      </c>
      <c r="I931" s="10" t="s">
        <v>4371</v>
      </c>
      <c r="J931" s="10" t="s">
        <v>55</v>
      </c>
      <c r="K931" s="10" t="s">
        <v>4242</v>
      </c>
      <c r="L931" s="10" t="s">
        <v>4372</v>
      </c>
      <c r="M931" s="10">
        <v>-5.7367819600000001</v>
      </c>
      <c r="N931" s="10">
        <v>-35.241265300000002</v>
      </c>
      <c r="O931" s="10" t="s">
        <v>145</v>
      </c>
      <c r="P931" s="10" t="s">
        <v>1241</v>
      </c>
      <c r="Q931" s="10">
        <v>-18.95</v>
      </c>
      <c r="R931" s="10">
        <v>133.65</v>
      </c>
      <c r="S931" s="10" t="s">
        <v>1305</v>
      </c>
      <c r="T931" s="10"/>
      <c r="U931" s="14">
        <v>45847</v>
      </c>
      <c r="V931" s="11"/>
      <c r="W931" s="11"/>
      <c r="X931" s="11" t="s">
        <v>1306</v>
      </c>
      <c r="Y931" s="11"/>
    </row>
    <row r="932" spans="1:25">
      <c r="A932" s="10" t="s">
        <v>4373</v>
      </c>
      <c r="B932" s="10"/>
      <c r="C932" s="10" t="s">
        <v>147</v>
      </c>
      <c r="D932" s="10" t="s">
        <v>1299</v>
      </c>
      <c r="E932" s="10" t="s">
        <v>52</v>
      </c>
      <c r="F932" s="10" t="s">
        <v>2272</v>
      </c>
      <c r="G932" s="10" t="s">
        <v>1251</v>
      </c>
      <c r="H932" s="10" t="s">
        <v>1531</v>
      </c>
      <c r="I932" s="10" t="s">
        <v>4374</v>
      </c>
      <c r="J932" s="10" t="s">
        <v>55</v>
      </c>
      <c r="K932" s="10" t="s">
        <v>4242</v>
      </c>
      <c r="L932" s="10" t="s">
        <v>4375</v>
      </c>
      <c r="M932" s="10">
        <v>-5.73262933</v>
      </c>
      <c r="N932" s="10">
        <v>-35.239395799999997</v>
      </c>
      <c r="O932" s="10" t="s">
        <v>145</v>
      </c>
      <c r="P932" s="10" t="s">
        <v>1241</v>
      </c>
      <c r="Q932" s="10">
        <v>-19.690000000000001</v>
      </c>
      <c r="R932" s="10">
        <v>133.65</v>
      </c>
      <c r="S932" s="10" t="s">
        <v>1305</v>
      </c>
      <c r="T932" s="10"/>
      <c r="U932" s="14">
        <v>45847</v>
      </c>
      <c r="V932" s="11"/>
      <c r="W932" s="11"/>
      <c r="X932" s="11" t="s">
        <v>1306</v>
      </c>
      <c r="Y932" s="11"/>
    </row>
    <row r="933" spans="1:25">
      <c r="A933" s="10" t="s">
        <v>4376</v>
      </c>
      <c r="B933" s="10"/>
      <c r="C933" s="10" t="s">
        <v>147</v>
      </c>
      <c r="D933" s="10" t="s">
        <v>1299</v>
      </c>
      <c r="E933" s="10" t="s">
        <v>52</v>
      </c>
      <c r="F933" s="10" t="s">
        <v>2272</v>
      </c>
      <c r="G933" s="10" t="s">
        <v>1251</v>
      </c>
      <c r="H933" s="10" t="s">
        <v>1531</v>
      </c>
      <c r="I933" s="10" t="s">
        <v>4377</v>
      </c>
      <c r="J933" s="10" t="s">
        <v>55</v>
      </c>
      <c r="K933" s="10" t="s">
        <v>4242</v>
      </c>
      <c r="L933" s="10" t="s">
        <v>4375</v>
      </c>
      <c r="M933" s="10">
        <v>-5.7314523900000003</v>
      </c>
      <c r="N933" s="10">
        <v>-35.238639409999998</v>
      </c>
      <c r="O933" s="10" t="s">
        <v>145</v>
      </c>
      <c r="P933" s="10" t="s">
        <v>1241</v>
      </c>
      <c r="Q933" s="10">
        <v>-19.12</v>
      </c>
      <c r="R933" s="10">
        <v>133.65</v>
      </c>
      <c r="S933" s="10" t="s">
        <v>1305</v>
      </c>
      <c r="T933" s="10"/>
      <c r="U933" s="14">
        <v>45847</v>
      </c>
      <c r="V933" s="11"/>
      <c r="W933" s="11"/>
      <c r="X933" s="11" t="s">
        <v>1306</v>
      </c>
      <c r="Y933" s="11"/>
    </row>
    <row r="934" spans="1:25">
      <c r="A934" s="10" t="s">
        <v>4378</v>
      </c>
      <c r="B934" s="10"/>
      <c r="C934" s="10" t="s">
        <v>147</v>
      </c>
      <c r="D934" s="10" t="s">
        <v>1299</v>
      </c>
      <c r="E934" s="10" t="s">
        <v>52</v>
      </c>
      <c r="F934" s="10" t="s">
        <v>1235</v>
      </c>
      <c r="G934" s="10" t="s">
        <v>1308</v>
      </c>
      <c r="H934" s="10" t="s">
        <v>1540</v>
      </c>
      <c r="I934" s="10" t="s">
        <v>4379</v>
      </c>
      <c r="J934" s="10" t="s">
        <v>55</v>
      </c>
      <c r="K934" s="10" t="s">
        <v>4242</v>
      </c>
      <c r="L934" s="10" t="s">
        <v>4342</v>
      </c>
      <c r="M934" s="10">
        <v>-5.7432540000000003</v>
      </c>
      <c r="N934" s="10">
        <v>-35.238512</v>
      </c>
      <c r="O934" s="10" t="s">
        <v>145</v>
      </c>
      <c r="P934" s="10" t="s">
        <v>1241</v>
      </c>
      <c r="Q934" s="10">
        <v>-19.61</v>
      </c>
      <c r="R934" s="10">
        <v>133.65</v>
      </c>
      <c r="S934" s="10" t="s">
        <v>1242</v>
      </c>
      <c r="T934" s="10"/>
      <c r="U934" s="14">
        <v>45841</v>
      </c>
      <c r="V934" s="11"/>
      <c r="W934" s="11"/>
      <c r="X934" s="11" t="s">
        <v>1244</v>
      </c>
      <c r="Y934" s="11"/>
    </row>
    <row r="935" spans="1:25">
      <c r="A935" s="10" t="s">
        <v>4380</v>
      </c>
      <c r="B935" s="10"/>
      <c r="C935" s="10" t="s">
        <v>147</v>
      </c>
      <c r="D935" s="10" t="s">
        <v>1299</v>
      </c>
      <c r="E935" s="10" t="s">
        <v>52</v>
      </c>
      <c r="F935" s="10" t="s">
        <v>1235</v>
      </c>
      <c r="G935" s="10" t="s">
        <v>1308</v>
      </c>
      <c r="H935" s="10" t="s">
        <v>1540</v>
      </c>
      <c r="I935" s="10" t="s">
        <v>4381</v>
      </c>
      <c r="J935" s="10" t="s">
        <v>55</v>
      </c>
      <c r="K935" s="10" t="s">
        <v>4242</v>
      </c>
      <c r="L935" s="10" t="s">
        <v>4382</v>
      </c>
      <c r="M935" s="10">
        <v>-5.7427650000000003</v>
      </c>
      <c r="N935" s="10">
        <v>-35.236832</v>
      </c>
      <c r="O935" s="10" t="s">
        <v>145</v>
      </c>
      <c r="P935" s="10" t="s">
        <v>4383</v>
      </c>
      <c r="Q935" s="10"/>
      <c r="R935" s="10">
        <v>133.65</v>
      </c>
      <c r="S935" s="10" t="s">
        <v>1242</v>
      </c>
      <c r="T935" s="10"/>
      <c r="U935" s="14">
        <v>45841</v>
      </c>
      <c r="V935" s="11"/>
      <c r="W935" s="11"/>
      <c r="X935" s="11" t="s">
        <v>1244</v>
      </c>
      <c r="Y935" s="11"/>
    </row>
    <row r="936" spans="1:25">
      <c r="A936" s="10" t="s">
        <v>4384</v>
      </c>
      <c r="B936" s="10"/>
      <c r="C936" s="10" t="s">
        <v>147</v>
      </c>
      <c r="D936" s="10" t="s">
        <v>1299</v>
      </c>
      <c r="E936" s="10" t="s">
        <v>52</v>
      </c>
      <c r="F936" s="10" t="s">
        <v>1235</v>
      </c>
      <c r="G936" s="10" t="s">
        <v>1308</v>
      </c>
      <c r="H936" s="10" t="s">
        <v>1578</v>
      </c>
      <c r="I936" s="10" t="s">
        <v>4385</v>
      </c>
      <c r="J936" s="10" t="s">
        <v>55</v>
      </c>
      <c r="K936" s="10" t="s">
        <v>4034</v>
      </c>
      <c r="L936" s="10" t="s">
        <v>4386</v>
      </c>
      <c r="M936" s="10">
        <v>-5.7598770740000003</v>
      </c>
      <c r="N936" s="10">
        <v>-35.234531609999998</v>
      </c>
      <c r="O936" s="10" t="s">
        <v>145</v>
      </c>
      <c r="P936" s="10" t="s">
        <v>1241</v>
      </c>
      <c r="Q936" s="10">
        <v>-21.09</v>
      </c>
      <c r="R936" s="10">
        <v>133.65</v>
      </c>
      <c r="S936" s="10" t="s">
        <v>4060</v>
      </c>
      <c r="T936" s="10"/>
      <c r="U936" s="14">
        <v>45846</v>
      </c>
      <c r="V936" s="11"/>
      <c r="W936" s="11"/>
      <c r="X936" s="11" t="s">
        <v>4061</v>
      </c>
      <c r="Y936" s="11"/>
    </row>
    <row r="937" spans="1:25">
      <c r="A937" s="10" t="s">
        <v>4387</v>
      </c>
      <c r="B937" s="10"/>
      <c r="C937" s="10" t="s">
        <v>147</v>
      </c>
      <c r="D937" s="10" t="s">
        <v>1299</v>
      </c>
      <c r="E937" s="10" t="s">
        <v>52</v>
      </c>
      <c r="F937" s="10" t="s">
        <v>1235</v>
      </c>
      <c r="G937" s="10" t="s">
        <v>1308</v>
      </c>
      <c r="H937" s="10" t="s">
        <v>1252</v>
      </c>
      <c r="I937" s="10" t="s">
        <v>4388</v>
      </c>
      <c r="J937" s="10" t="s">
        <v>55</v>
      </c>
      <c r="K937" s="10" t="s">
        <v>4088</v>
      </c>
      <c r="L937" s="10" t="s">
        <v>4389</v>
      </c>
      <c r="M937" s="10">
        <v>-5.7626151200000004</v>
      </c>
      <c r="N937" s="10">
        <v>-35.275441999999998</v>
      </c>
      <c r="O937" s="10" t="s">
        <v>145</v>
      </c>
      <c r="P937" s="10" t="s">
        <v>1241</v>
      </c>
      <c r="Q937" s="10">
        <v>-19.88</v>
      </c>
      <c r="R937" s="10">
        <v>133.65</v>
      </c>
      <c r="S937" s="10" t="s">
        <v>1305</v>
      </c>
      <c r="T937" s="10"/>
      <c r="U937" s="14">
        <v>45849</v>
      </c>
      <c r="V937" s="11"/>
      <c r="W937" s="11"/>
      <c r="X937" s="11" t="s">
        <v>1306</v>
      </c>
      <c r="Y937" s="11"/>
    </row>
    <row r="938" spans="1:25">
      <c r="A938" s="10" t="s">
        <v>4390</v>
      </c>
      <c r="B938" s="10"/>
      <c r="C938" s="10" t="s">
        <v>147</v>
      </c>
      <c r="D938" s="10" t="s">
        <v>1299</v>
      </c>
      <c r="E938" s="10" t="s">
        <v>52</v>
      </c>
      <c r="F938" s="10" t="s">
        <v>1235</v>
      </c>
      <c r="G938" s="10" t="s">
        <v>1312</v>
      </c>
      <c r="H938" s="10" t="s">
        <v>1518</v>
      </c>
      <c r="I938" s="10" t="s">
        <v>4391</v>
      </c>
      <c r="J938" s="10" t="s">
        <v>55</v>
      </c>
      <c r="K938" s="10" t="s">
        <v>4088</v>
      </c>
      <c r="L938" s="10" t="s">
        <v>4389</v>
      </c>
      <c r="M938" s="10">
        <v>-5.7640508539999997</v>
      </c>
      <c r="N938" s="10">
        <v>-35.277276639999997</v>
      </c>
      <c r="O938" s="10" t="s">
        <v>145</v>
      </c>
      <c r="P938" s="10" t="s">
        <v>1241</v>
      </c>
      <c r="Q938" s="10">
        <v>-20.54</v>
      </c>
      <c r="R938" s="10">
        <v>133.65</v>
      </c>
      <c r="S938" s="10" t="s">
        <v>1305</v>
      </c>
      <c r="T938" s="10"/>
      <c r="U938" s="14">
        <v>45849</v>
      </c>
      <c r="V938" s="11"/>
      <c r="W938" s="11"/>
      <c r="X938" s="11" t="s">
        <v>1306</v>
      </c>
      <c r="Y938" s="11"/>
    </row>
    <row r="939" spans="1:25">
      <c r="A939" s="10" t="s">
        <v>4392</v>
      </c>
      <c r="B939" s="10"/>
      <c r="C939" s="10" t="s">
        <v>147</v>
      </c>
      <c r="D939" s="10" t="s">
        <v>1299</v>
      </c>
      <c r="E939" s="10" t="s">
        <v>52</v>
      </c>
      <c r="F939" s="10" t="s">
        <v>1235</v>
      </c>
      <c r="G939" s="10" t="s">
        <v>1312</v>
      </c>
      <c r="H939" s="10" t="s">
        <v>1599</v>
      </c>
      <c r="I939" s="10" t="s">
        <v>4393</v>
      </c>
      <c r="J939" s="10" t="s">
        <v>55</v>
      </c>
      <c r="K939" s="10" t="s">
        <v>4088</v>
      </c>
      <c r="L939" s="10" t="s">
        <v>4394</v>
      </c>
      <c r="M939" s="10">
        <v>-5.7602773740000002</v>
      </c>
      <c r="N939" s="10">
        <v>-35.278306600000001</v>
      </c>
      <c r="O939" s="10" t="s">
        <v>145</v>
      </c>
      <c r="P939" s="10" t="s">
        <v>1241</v>
      </c>
      <c r="Q939" s="10">
        <v>-19.84</v>
      </c>
      <c r="R939" s="10">
        <v>133.65</v>
      </c>
      <c r="S939" s="10" t="s">
        <v>1305</v>
      </c>
      <c r="T939" s="10"/>
      <c r="U939" s="14">
        <v>45849</v>
      </c>
      <c r="V939" s="11"/>
      <c r="W939" s="11"/>
      <c r="X939" s="11" t="s">
        <v>1306</v>
      </c>
      <c r="Y939" s="11"/>
    </row>
    <row r="940" spans="1:25">
      <c r="A940" s="10" t="s">
        <v>4395</v>
      </c>
      <c r="B940" s="10"/>
      <c r="C940" s="10" t="s">
        <v>150</v>
      </c>
      <c r="D940" s="10" t="s">
        <v>4396</v>
      </c>
      <c r="E940" s="10" t="s">
        <v>52</v>
      </c>
      <c r="F940" s="10" t="s">
        <v>1300</v>
      </c>
      <c r="G940" s="10" t="s">
        <v>1236</v>
      </c>
      <c r="H940" s="10" t="s">
        <v>4397</v>
      </c>
      <c r="I940" s="10" t="s">
        <v>4398</v>
      </c>
      <c r="J940" s="10" t="s">
        <v>55</v>
      </c>
      <c r="K940" s="10" t="s">
        <v>4399</v>
      </c>
      <c r="L940" s="10" t="s">
        <v>4400</v>
      </c>
      <c r="M940" s="10">
        <v>-6.3658697000000002</v>
      </c>
      <c r="N940" s="10">
        <v>-35.153833599999999</v>
      </c>
      <c r="O940" s="10" t="s">
        <v>149</v>
      </c>
      <c r="P940" s="10" t="s">
        <v>1241</v>
      </c>
      <c r="Q940" s="10">
        <v>-19.22</v>
      </c>
      <c r="R940" s="10">
        <v>133.65</v>
      </c>
      <c r="S940" s="15" t="s">
        <v>1371</v>
      </c>
      <c r="T940" s="10"/>
      <c r="U940" s="14">
        <v>45843</v>
      </c>
      <c r="V940" s="11"/>
      <c r="W940" s="11"/>
      <c r="X940" s="11" t="s">
        <v>4401</v>
      </c>
      <c r="Y940" s="11"/>
    </row>
    <row r="941" spans="1:25">
      <c r="A941" s="10" t="s">
        <v>4402</v>
      </c>
      <c r="B941" s="10"/>
      <c r="C941" s="10" t="s">
        <v>150</v>
      </c>
      <c r="D941" s="10" t="s">
        <v>4396</v>
      </c>
      <c r="E941" s="10" t="s">
        <v>52</v>
      </c>
      <c r="F941" s="10" t="s">
        <v>1300</v>
      </c>
      <c r="G941" s="10" t="s">
        <v>1236</v>
      </c>
      <c r="H941" s="10" t="s">
        <v>1518</v>
      </c>
      <c r="I941" s="10" t="s">
        <v>4403</v>
      </c>
      <c r="J941" s="10" t="s">
        <v>55</v>
      </c>
      <c r="K941" s="10" t="s">
        <v>4399</v>
      </c>
      <c r="L941" s="10" t="s">
        <v>4400</v>
      </c>
      <c r="M941" s="10">
        <v>-6.3654687000000001</v>
      </c>
      <c r="N941" s="10">
        <v>-35.152906799999997</v>
      </c>
      <c r="O941" s="10" t="s">
        <v>149</v>
      </c>
      <c r="P941" s="10" t="s">
        <v>1241</v>
      </c>
      <c r="Q941" s="10">
        <v>-18.84</v>
      </c>
      <c r="R941" s="10">
        <v>133.65</v>
      </c>
      <c r="S941" s="15" t="s">
        <v>1371</v>
      </c>
      <c r="T941" s="10"/>
      <c r="U941" s="14">
        <v>45843</v>
      </c>
      <c r="V941" s="11"/>
      <c r="W941" s="11"/>
      <c r="X941" s="11" t="s">
        <v>4401</v>
      </c>
      <c r="Y941" s="11"/>
    </row>
    <row r="942" spans="1:25">
      <c r="A942" s="10" t="s">
        <v>4404</v>
      </c>
      <c r="B942" s="10"/>
      <c r="C942" s="10" t="s">
        <v>150</v>
      </c>
      <c r="D942" s="10" t="s">
        <v>4396</v>
      </c>
      <c r="E942" s="10" t="s">
        <v>52</v>
      </c>
      <c r="F942" s="10" t="s">
        <v>1300</v>
      </c>
      <c r="G942" s="10" t="s">
        <v>1236</v>
      </c>
      <c r="H942" s="10" t="s">
        <v>1518</v>
      </c>
      <c r="I942" s="10" t="s">
        <v>4405</v>
      </c>
      <c r="J942" s="10" t="s">
        <v>55</v>
      </c>
      <c r="K942" s="10" t="s">
        <v>4399</v>
      </c>
      <c r="L942" s="10" t="s">
        <v>4400</v>
      </c>
      <c r="M942" s="10">
        <v>-6.3655379999999999</v>
      </c>
      <c r="N942" s="10">
        <v>-35.153191999999997</v>
      </c>
      <c r="O942" s="10" t="s">
        <v>149</v>
      </c>
      <c r="P942" s="10" t="s">
        <v>1241</v>
      </c>
      <c r="Q942" s="10">
        <v>-19.03</v>
      </c>
      <c r="R942" s="10">
        <v>133.65</v>
      </c>
      <c r="S942" s="15" t="s">
        <v>1371</v>
      </c>
      <c r="T942" s="10"/>
      <c r="U942" s="14">
        <v>45843</v>
      </c>
      <c r="V942" s="11"/>
      <c r="W942" s="11"/>
      <c r="X942" s="11" t="s">
        <v>4401</v>
      </c>
      <c r="Y942" s="11"/>
    </row>
    <row r="943" spans="1:25">
      <c r="A943" s="10" t="s">
        <v>4406</v>
      </c>
      <c r="B943" s="10"/>
      <c r="C943" s="10" t="s">
        <v>150</v>
      </c>
      <c r="D943" s="10" t="s">
        <v>4396</v>
      </c>
      <c r="E943" s="10" t="s">
        <v>52</v>
      </c>
      <c r="F943" s="10" t="s">
        <v>1300</v>
      </c>
      <c r="G943" s="10" t="s">
        <v>1236</v>
      </c>
      <c r="H943" s="10" t="s">
        <v>1518</v>
      </c>
      <c r="I943" s="10" t="s">
        <v>4407</v>
      </c>
      <c r="J943" s="10" t="s">
        <v>55</v>
      </c>
      <c r="K943" s="10" t="s">
        <v>4399</v>
      </c>
      <c r="L943" s="10" t="s">
        <v>4400</v>
      </c>
      <c r="M943" s="10">
        <v>-6.3653328</v>
      </c>
      <c r="N943" s="10">
        <v>-35.153352300000002</v>
      </c>
      <c r="O943" s="10" t="s">
        <v>149</v>
      </c>
      <c r="P943" s="10" t="s">
        <v>1241</v>
      </c>
      <c r="Q943" s="10">
        <v>-19.28</v>
      </c>
      <c r="R943" s="10">
        <v>133.65</v>
      </c>
      <c r="S943" s="15" t="s">
        <v>1371</v>
      </c>
      <c r="T943" s="10"/>
      <c r="U943" s="14">
        <v>45843</v>
      </c>
      <c r="V943" s="11"/>
      <c r="W943" s="11"/>
      <c r="X943" s="11" t="s">
        <v>4401</v>
      </c>
      <c r="Y943" s="11"/>
    </row>
    <row r="944" spans="1:25">
      <c r="A944" s="10" t="s">
        <v>4408</v>
      </c>
      <c r="B944" s="10"/>
      <c r="C944" s="10" t="s">
        <v>150</v>
      </c>
      <c r="D944" s="10" t="s">
        <v>4396</v>
      </c>
      <c r="E944" s="10" t="s">
        <v>52</v>
      </c>
      <c r="F944" s="10" t="s">
        <v>1300</v>
      </c>
      <c r="G944" s="10" t="s">
        <v>1236</v>
      </c>
      <c r="H944" s="10" t="s">
        <v>1518</v>
      </c>
      <c r="I944" s="10" t="s">
        <v>4409</v>
      </c>
      <c r="J944" s="10" t="s">
        <v>55</v>
      </c>
      <c r="K944" s="10" t="s">
        <v>4399</v>
      </c>
      <c r="L944" s="10" t="s">
        <v>4410</v>
      </c>
      <c r="M944" s="10">
        <v>-6.3601837000000003</v>
      </c>
      <c r="N944" s="10">
        <v>-35.1562713</v>
      </c>
      <c r="O944" s="10" t="s">
        <v>149</v>
      </c>
      <c r="P944" s="10" t="s">
        <v>1241</v>
      </c>
      <c r="Q944" s="10">
        <v>-19.809999999999999</v>
      </c>
      <c r="R944" s="10">
        <v>133.65</v>
      </c>
      <c r="S944" s="15" t="s">
        <v>1371</v>
      </c>
      <c r="T944" s="10"/>
      <c r="U944" s="14">
        <v>45843</v>
      </c>
      <c r="V944" s="11"/>
      <c r="W944" s="11"/>
      <c r="X944" s="11" t="s">
        <v>4401</v>
      </c>
      <c r="Y944" s="11"/>
    </row>
    <row r="945" spans="1:25">
      <c r="A945" s="10" t="s">
        <v>4411</v>
      </c>
      <c r="B945" s="10"/>
      <c r="C945" s="10" t="s">
        <v>150</v>
      </c>
      <c r="D945" s="10" t="s">
        <v>4396</v>
      </c>
      <c r="E945" s="10" t="s">
        <v>52</v>
      </c>
      <c r="F945" s="10" t="s">
        <v>1300</v>
      </c>
      <c r="G945" s="10" t="s">
        <v>1236</v>
      </c>
      <c r="H945" s="10" t="s">
        <v>1518</v>
      </c>
      <c r="I945" s="10" t="s">
        <v>4412</v>
      </c>
      <c r="J945" s="10" t="s">
        <v>55</v>
      </c>
      <c r="K945" s="10" t="s">
        <v>4399</v>
      </c>
      <c r="L945" s="10" t="s">
        <v>4410</v>
      </c>
      <c r="M945" s="10">
        <v>-6.3598442000000004</v>
      </c>
      <c r="N945" s="10">
        <v>-35.156588800000002</v>
      </c>
      <c r="O945" s="10" t="s">
        <v>149</v>
      </c>
      <c r="P945" s="10" t="s">
        <v>1241</v>
      </c>
      <c r="Q945" s="10">
        <v>-19</v>
      </c>
      <c r="R945" s="10">
        <v>133.65</v>
      </c>
      <c r="S945" s="15" t="s">
        <v>1371</v>
      </c>
      <c r="T945" s="10"/>
      <c r="U945" s="14">
        <v>45843</v>
      </c>
      <c r="V945" s="11"/>
      <c r="W945" s="11"/>
      <c r="X945" s="11" t="s">
        <v>4401</v>
      </c>
      <c r="Y945" s="11"/>
    </row>
    <row r="946" spans="1:25">
      <c r="A946" s="10" t="s">
        <v>4413</v>
      </c>
      <c r="B946" s="10"/>
      <c r="C946" s="10" t="s">
        <v>150</v>
      </c>
      <c r="D946" s="10" t="s">
        <v>4396</v>
      </c>
      <c r="E946" s="10" t="s">
        <v>52</v>
      </c>
      <c r="F946" s="10" t="s">
        <v>1300</v>
      </c>
      <c r="G946" s="10" t="s">
        <v>1236</v>
      </c>
      <c r="H946" s="10" t="s">
        <v>1518</v>
      </c>
      <c r="I946" s="10" t="s">
        <v>4414</v>
      </c>
      <c r="J946" s="10" t="s">
        <v>55</v>
      </c>
      <c r="K946" s="10" t="s">
        <v>4399</v>
      </c>
      <c r="L946" s="10" t="s">
        <v>4410</v>
      </c>
      <c r="M946" s="10">
        <v>-6.3605232999999997</v>
      </c>
      <c r="N946" s="10">
        <v>-35.1568933</v>
      </c>
      <c r="O946" s="10" t="s">
        <v>149</v>
      </c>
      <c r="P946" s="10" t="s">
        <v>1241</v>
      </c>
      <c r="Q946" s="10">
        <v>-18.62</v>
      </c>
      <c r="R946" s="10">
        <v>133.65</v>
      </c>
      <c r="S946" s="15" t="s">
        <v>1371</v>
      </c>
      <c r="T946" s="10"/>
      <c r="U946" s="14">
        <v>45843</v>
      </c>
      <c r="V946" s="11"/>
      <c r="W946" s="11"/>
      <c r="X946" s="11" t="s">
        <v>4401</v>
      </c>
      <c r="Y946" s="11"/>
    </row>
    <row r="947" spans="1:25">
      <c r="A947" s="10" t="s">
        <v>4415</v>
      </c>
      <c r="B947" s="10"/>
      <c r="C947" s="10" t="s">
        <v>150</v>
      </c>
      <c r="D947" s="10" t="s">
        <v>4396</v>
      </c>
      <c r="E947" s="10" t="s">
        <v>52</v>
      </c>
      <c r="F947" s="10" t="s">
        <v>1300</v>
      </c>
      <c r="G947" s="10" t="s">
        <v>1236</v>
      </c>
      <c r="H947" s="10" t="s">
        <v>1531</v>
      </c>
      <c r="I947" s="10" t="s">
        <v>4416</v>
      </c>
      <c r="J947" s="10" t="s">
        <v>55</v>
      </c>
      <c r="K947" s="10" t="s">
        <v>4399</v>
      </c>
      <c r="L947" s="10" t="s">
        <v>4410</v>
      </c>
      <c r="M947" s="10">
        <v>-6.3606382999999997</v>
      </c>
      <c r="N947" s="10">
        <v>-35.157223299999998</v>
      </c>
      <c r="O947" s="10" t="s">
        <v>149</v>
      </c>
      <c r="P947" s="10" t="s">
        <v>1241</v>
      </c>
      <c r="Q947" s="10">
        <v>-20.239999999999998</v>
      </c>
      <c r="R947" s="10">
        <v>133.65</v>
      </c>
      <c r="S947" s="15" t="s">
        <v>1371</v>
      </c>
      <c r="T947" s="10"/>
      <c r="U947" s="14">
        <v>45843</v>
      </c>
      <c r="V947" s="11"/>
      <c r="W947" s="11"/>
      <c r="X947" s="11" t="s">
        <v>4401</v>
      </c>
      <c r="Y947" s="11"/>
    </row>
    <row r="948" spans="1:25">
      <c r="A948" s="10" t="s">
        <v>4417</v>
      </c>
      <c r="B948" s="10"/>
      <c r="C948" s="10" t="s">
        <v>150</v>
      </c>
      <c r="D948" s="10" t="s">
        <v>4396</v>
      </c>
      <c r="E948" s="10" t="s">
        <v>52</v>
      </c>
      <c r="F948" s="10" t="s">
        <v>1300</v>
      </c>
      <c r="G948" s="10" t="s">
        <v>1236</v>
      </c>
      <c r="H948" s="10" t="s">
        <v>1531</v>
      </c>
      <c r="I948" s="10" t="s">
        <v>4418</v>
      </c>
      <c r="J948" s="10" t="s">
        <v>55</v>
      </c>
      <c r="K948" s="10" t="s">
        <v>4399</v>
      </c>
      <c r="L948" s="10" t="s">
        <v>4410</v>
      </c>
      <c r="M948" s="10">
        <v>-6.3605651999999999</v>
      </c>
      <c r="N948" s="10">
        <v>-35.157603799999997</v>
      </c>
      <c r="O948" s="10" t="s">
        <v>149</v>
      </c>
      <c r="P948" s="10" t="s">
        <v>1241</v>
      </c>
      <c r="Q948" s="10">
        <v>-20.53</v>
      </c>
      <c r="R948" s="10">
        <v>133.65</v>
      </c>
      <c r="S948" s="15" t="s">
        <v>1371</v>
      </c>
      <c r="T948" s="10"/>
      <c r="U948" s="14">
        <v>45843</v>
      </c>
      <c r="V948" s="11"/>
      <c r="W948" s="11"/>
      <c r="X948" s="11" t="s">
        <v>4401</v>
      </c>
      <c r="Y948" s="11"/>
    </row>
    <row r="949" spans="1:25">
      <c r="A949" s="10" t="s">
        <v>4419</v>
      </c>
      <c r="B949" s="10"/>
      <c r="C949" s="10" t="s">
        <v>150</v>
      </c>
      <c r="D949" s="10" t="s">
        <v>4396</v>
      </c>
      <c r="E949" s="10" t="s">
        <v>52</v>
      </c>
      <c r="F949" s="10" t="s">
        <v>1300</v>
      </c>
      <c r="G949" s="10" t="s">
        <v>1236</v>
      </c>
      <c r="H949" s="10" t="s">
        <v>1531</v>
      </c>
      <c r="I949" s="10" t="s">
        <v>4420</v>
      </c>
      <c r="J949" s="10" t="s">
        <v>55</v>
      </c>
      <c r="K949" s="10" t="s">
        <v>4399</v>
      </c>
      <c r="L949" s="10" t="s">
        <v>4421</v>
      </c>
      <c r="M949" s="10">
        <v>-6.3610142999999999</v>
      </c>
      <c r="N949" s="10">
        <v>-35.158075699999998</v>
      </c>
      <c r="O949" s="10" t="s">
        <v>149</v>
      </c>
      <c r="P949" s="10" t="s">
        <v>1241</v>
      </c>
      <c r="Q949" s="10">
        <v>-20.329999999999998</v>
      </c>
      <c r="R949" s="10">
        <v>133.65</v>
      </c>
      <c r="S949" s="15" t="s">
        <v>1371</v>
      </c>
      <c r="T949" s="10"/>
      <c r="U949" s="14">
        <v>45843</v>
      </c>
      <c r="V949" s="11"/>
      <c r="W949" s="11"/>
      <c r="X949" s="11" t="s">
        <v>4401</v>
      </c>
      <c r="Y949" s="11"/>
    </row>
    <row r="950" spans="1:25">
      <c r="A950" s="10" t="s">
        <v>4422</v>
      </c>
      <c r="B950" s="10"/>
      <c r="C950" s="10" t="s">
        <v>150</v>
      </c>
      <c r="D950" s="10" t="s">
        <v>4396</v>
      </c>
      <c r="E950" s="10" t="s">
        <v>52</v>
      </c>
      <c r="F950" s="10" t="s">
        <v>1300</v>
      </c>
      <c r="G950" s="10" t="s">
        <v>1236</v>
      </c>
      <c r="H950" s="10" t="s">
        <v>1531</v>
      </c>
      <c r="I950" s="10" t="s">
        <v>4423</v>
      </c>
      <c r="J950" s="10" t="s">
        <v>55</v>
      </c>
      <c r="K950" s="10" t="s">
        <v>4004</v>
      </c>
      <c r="L950" s="10" t="s">
        <v>4424</v>
      </c>
      <c r="M950" s="10">
        <v>-6.360805</v>
      </c>
      <c r="N950" s="10">
        <v>-35.155036099999997</v>
      </c>
      <c r="O950" s="10" t="s">
        <v>149</v>
      </c>
      <c r="P950" s="10" t="s">
        <v>1241</v>
      </c>
      <c r="Q950" s="10">
        <v>-19.440000000000001</v>
      </c>
      <c r="R950" s="10">
        <v>133.65</v>
      </c>
      <c r="S950" s="15" t="s">
        <v>1371</v>
      </c>
      <c r="T950" s="10"/>
      <c r="U950" s="14">
        <v>45843</v>
      </c>
      <c r="V950" s="11"/>
      <c r="W950" s="11"/>
      <c r="X950" s="11" t="s">
        <v>4401</v>
      </c>
      <c r="Y950" s="11"/>
    </row>
    <row r="951" spans="1:25">
      <c r="A951" s="10" t="s">
        <v>4425</v>
      </c>
      <c r="B951" s="10"/>
      <c r="C951" s="10" t="s">
        <v>150</v>
      </c>
      <c r="D951" s="10" t="s">
        <v>4396</v>
      </c>
      <c r="E951" s="10" t="s">
        <v>52</v>
      </c>
      <c r="F951" s="10" t="s">
        <v>1300</v>
      </c>
      <c r="G951" s="10" t="s">
        <v>1236</v>
      </c>
      <c r="H951" s="10" t="s">
        <v>1262</v>
      </c>
      <c r="I951" s="10" t="s">
        <v>4426</v>
      </c>
      <c r="J951" s="10" t="s">
        <v>55</v>
      </c>
      <c r="K951" s="10" t="s">
        <v>4399</v>
      </c>
      <c r="L951" s="10" t="s">
        <v>4427</v>
      </c>
      <c r="M951" s="10">
        <v>-6.3613457999999996</v>
      </c>
      <c r="N951" s="10">
        <v>-35.152536099999999</v>
      </c>
      <c r="O951" s="10" t="s">
        <v>149</v>
      </c>
      <c r="P951" s="10" t="s">
        <v>1241</v>
      </c>
      <c r="Q951" s="10">
        <v>-19.52</v>
      </c>
      <c r="R951" s="10">
        <v>133.65</v>
      </c>
      <c r="S951" s="15" t="s">
        <v>1371</v>
      </c>
      <c r="T951" s="10"/>
      <c r="U951" s="14">
        <v>45843</v>
      </c>
      <c r="V951" s="11"/>
      <c r="W951" s="11"/>
      <c r="X951" s="11" t="s">
        <v>4401</v>
      </c>
      <c r="Y951" s="11"/>
    </row>
    <row r="952" spans="1:25">
      <c r="A952" s="10" t="s">
        <v>4428</v>
      </c>
      <c r="B952" s="10"/>
      <c r="C952" s="10" t="s">
        <v>150</v>
      </c>
      <c r="D952" s="10" t="s">
        <v>4396</v>
      </c>
      <c r="E952" s="10" t="s">
        <v>52</v>
      </c>
      <c r="F952" s="10" t="s">
        <v>1300</v>
      </c>
      <c r="G952" s="10" t="s">
        <v>1236</v>
      </c>
      <c r="H952" s="10" t="s">
        <v>1262</v>
      </c>
      <c r="I952" s="10" t="s">
        <v>4429</v>
      </c>
      <c r="J952" s="10" t="s">
        <v>55</v>
      </c>
      <c r="K952" s="10" t="s">
        <v>4004</v>
      </c>
      <c r="L952" s="10" t="s">
        <v>4430</v>
      </c>
      <c r="M952" s="10">
        <v>-6.3621182999999997</v>
      </c>
      <c r="N952" s="10">
        <v>-35.153646700000003</v>
      </c>
      <c r="O952" s="10" t="s">
        <v>149</v>
      </c>
      <c r="P952" s="10" t="s">
        <v>1241</v>
      </c>
      <c r="Q952" s="10">
        <v>-19.64</v>
      </c>
      <c r="R952" s="10">
        <v>133.65</v>
      </c>
      <c r="S952" s="15" t="s">
        <v>1371</v>
      </c>
      <c r="T952" s="10"/>
      <c r="U952" s="14">
        <v>45843</v>
      </c>
      <c r="V952" s="11"/>
      <c r="W952" s="11"/>
      <c r="X952" s="11" t="s">
        <v>4401</v>
      </c>
      <c r="Y952" s="11"/>
    </row>
    <row r="953" spans="1:25">
      <c r="A953" s="10" t="s">
        <v>4431</v>
      </c>
      <c r="B953" s="10"/>
      <c r="C953" s="10" t="s">
        <v>150</v>
      </c>
      <c r="D953" s="10" t="s">
        <v>4396</v>
      </c>
      <c r="E953" s="10" t="s">
        <v>52</v>
      </c>
      <c r="F953" s="10" t="s">
        <v>1300</v>
      </c>
      <c r="G953" s="10" t="s">
        <v>1236</v>
      </c>
      <c r="H953" s="10" t="s">
        <v>1540</v>
      </c>
      <c r="I953" s="10" t="s">
        <v>4432</v>
      </c>
      <c r="J953" s="10" t="s">
        <v>55</v>
      </c>
      <c r="K953" s="10" t="s">
        <v>4433</v>
      </c>
      <c r="L953" s="10" t="s">
        <v>4434</v>
      </c>
      <c r="M953" s="10">
        <v>-6.3603550999999996</v>
      </c>
      <c r="N953" s="10">
        <v>-35.147751599999999</v>
      </c>
      <c r="O953" s="10" t="s">
        <v>149</v>
      </c>
      <c r="P953" s="10" t="s">
        <v>1241</v>
      </c>
      <c r="Q953" s="10">
        <v>-20.64</v>
      </c>
      <c r="R953" s="10">
        <v>133.65</v>
      </c>
      <c r="S953" s="15" t="s">
        <v>2371</v>
      </c>
      <c r="T953" s="10"/>
      <c r="U953" s="14">
        <v>45846</v>
      </c>
      <c r="V953" s="11"/>
      <c r="W953" s="11"/>
      <c r="X953" s="11" t="s">
        <v>2372</v>
      </c>
      <c r="Y953" s="11"/>
    </row>
    <row r="954" spans="1:25">
      <c r="A954" s="10" t="s">
        <v>4435</v>
      </c>
      <c r="B954" s="10"/>
      <c r="C954" s="10" t="s">
        <v>150</v>
      </c>
      <c r="D954" s="10" t="s">
        <v>4396</v>
      </c>
      <c r="E954" s="10" t="s">
        <v>52</v>
      </c>
      <c r="F954" s="10" t="s">
        <v>1300</v>
      </c>
      <c r="G954" s="10" t="s">
        <v>1236</v>
      </c>
      <c r="H954" s="10" t="s">
        <v>1540</v>
      </c>
      <c r="I954" s="10" t="s">
        <v>4436</v>
      </c>
      <c r="J954" s="10" t="s">
        <v>55</v>
      </c>
      <c r="K954" s="10" t="s">
        <v>4004</v>
      </c>
      <c r="L954" s="10" t="s">
        <v>4437</v>
      </c>
      <c r="M954" s="10">
        <v>-6.3613147999999997</v>
      </c>
      <c r="N954" s="10">
        <v>-35.148314200000002</v>
      </c>
      <c r="O954" s="10" t="s">
        <v>149</v>
      </c>
      <c r="P954" s="10" t="s">
        <v>1241</v>
      </c>
      <c r="Q954" s="10">
        <v>-20.75</v>
      </c>
      <c r="R954" s="10">
        <v>133.65</v>
      </c>
      <c r="S954" s="15" t="s">
        <v>2371</v>
      </c>
      <c r="T954" s="10"/>
      <c r="U954" s="14">
        <v>45845</v>
      </c>
      <c r="V954" s="11"/>
      <c r="W954" s="11"/>
      <c r="X954" s="11" t="s">
        <v>2372</v>
      </c>
      <c r="Y954" s="11"/>
    </row>
    <row r="955" spans="1:25">
      <c r="A955" s="10" t="s">
        <v>4438</v>
      </c>
      <c r="B955" s="10"/>
      <c r="C955" s="10" t="s">
        <v>150</v>
      </c>
      <c r="D955" s="10" t="s">
        <v>4396</v>
      </c>
      <c r="E955" s="10" t="s">
        <v>52</v>
      </c>
      <c r="F955" s="10" t="s">
        <v>1300</v>
      </c>
      <c r="G955" s="10" t="s">
        <v>1236</v>
      </c>
      <c r="H955" s="10" t="s">
        <v>1599</v>
      </c>
      <c r="I955" s="10" t="s">
        <v>4439</v>
      </c>
      <c r="J955" s="10" t="s">
        <v>55</v>
      </c>
      <c r="K955" s="10" t="s">
        <v>4440</v>
      </c>
      <c r="L955" s="10" t="s">
        <v>4441</v>
      </c>
      <c r="M955" s="10">
        <v>-6.3666117</v>
      </c>
      <c r="N955" s="10">
        <v>-35.144770000000001</v>
      </c>
      <c r="O955" s="10" t="s">
        <v>149</v>
      </c>
      <c r="P955" s="10" t="s">
        <v>1241</v>
      </c>
      <c r="Q955" s="10">
        <v>-22.37</v>
      </c>
      <c r="R955" s="10">
        <v>133.65</v>
      </c>
      <c r="S955" s="15" t="s">
        <v>2371</v>
      </c>
      <c r="T955" s="10"/>
      <c r="U955" s="14">
        <v>45844</v>
      </c>
      <c r="V955" s="11"/>
      <c r="W955" s="11"/>
      <c r="X955" s="11" t="s">
        <v>2372</v>
      </c>
      <c r="Y955" s="11"/>
    </row>
    <row r="956" spans="1:25">
      <c r="A956" s="10" t="s">
        <v>4442</v>
      </c>
      <c r="B956" s="10"/>
      <c r="C956" s="10" t="s">
        <v>150</v>
      </c>
      <c r="D956" s="10" t="s">
        <v>4396</v>
      </c>
      <c r="E956" s="10" t="s">
        <v>52</v>
      </c>
      <c r="F956" s="10" t="s">
        <v>1300</v>
      </c>
      <c r="G956" s="10" t="s">
        <v>1236</v>
      </c>
      <c r="H956" s="10" t="s">
        <v>1605</v>
      </c>
      <c r="I956" s="10" t="s">
        <v>4443</v>
      </c>
      <c r="J956" s="10" t="s">
        <v>55</v>
      </c>
      <c r="K956" s="10" t="s">
        <v>4440</v>
      </c>
      <c r="L956" s="10" t="s">
        <v>4444</v>
      </c>
      <c r="M956" s="10">
        <v>-6.3675267</v>
      </c>
      <c r="N956" s="10">
        <v>-35.1455117</v>
      </c>
      <c r="O956" s="10" t="s">
        <v>149</v>
      </c>
      <c r="P956" s="10" t="s">
        <v>1241</v>
      </c>
      <c r="Q956" s="10">
        <v>-22.07</v>
      </c>
      <c r="R956" s="10">
        <v>133.65</v>
      </c>
      <c r="S956" s="15" t="s">
        <v>2371</v>
      </c>
      <c r="T956" s="10"/>
      <c r="U956" s="14">
        <v>45843</v>
      </c>
      <c r="V956" s="11"/>
      <c r="W956" s="11"/>
      <c r="X956" s="11" t="s">
        <v>2372</v>
      </c>
      <c r="Y956" s="11"/>
    </row>
    <row r="957" spans="1:25">
      <c r="A957" s="10" t="s">
        <v>4445</v>
      </c>
      <c r="B957" s="10"/>
      <c r="C957" s="10" t="s">
        <v>150</v>
      </c>
      <c r="D957" s="10" t="s">
        <v>4396</v>
      </c>
      <c r="E957" s="10" t="s">
        <v>52</v>
      </c>
      <c r="F957" s="10" t="s">
        <v>1300</v>
      </c>
      <c r="G957" s="10" t="s">
        <v>1236</v>
      </c>
      <c r="H957" s="10" t="s">
        <v>1605</v>
      </c>
      <c r="I957" s="10" t="s">
        <v>4446</v>
      </c>
      <c r="J957" s="10" t="s">
        <v>55</v>
      </c>
      <c r="K957" s="10" t="s">
        <v>4440</v>
      </c>
      <c r="L957" s="10" t="s">
        <v>4447</v>
      </c>
      <c r="M957" s="10">
        <v>-6.3672133000000004</v>
      </c>
      <c r="N957" s="10">
        <v>-35.145812100000001</v>
      </c>
      <c r="O957" s="10" t="s">
        <v>149</v>
      </c>
      <c r="P957" s="10" t="s">
        <v>1241</v>
      </c>
      <c r="Q957" s="10">
        <v>-21.75</v>
      </c>
      <c r="R957" s="10">
        <v>133.65</v>
      </c>
      <c r="S957" s="15" t="s">
        <v>2371</v>
      </c>
      <c r="T957" s="10"/>
      <c r="U957" s="14">
        <v>45843</v>
      </c>
      <c r="V957" s="11"/>
      <c r="W957" s="11"/>
      <c r="X957" s="11" t="s">
        <v>2372</v>
      </c>
      <c r="Y957" s="11"/>
    </row>
    <row r="958" spans="1:25">
      <c r="A958" s="10" t="s">
        <v>4448</v>
      </c>
      <c r="B958" s="10"/>
      <c r="C958" s="10" t="s">
        <v>150</v>
      </c>
      <c r="D958" s="10" t="s">
        <v>4396</v>
      </c>
      <c r="E958" s="10" t="s">
        <v>52</v>
      </c>
      <c r="F958" s="10" t="s">
        <v>1300</v>
      </c>
      <c r="G958" s="10" t="s">
        <v>1236</v>
      </c>
      <c r="H958" s="10" t="s">
        <v>1616</v>
      </c>
      <c r="I958" s="10" t="s">
        <v>4449</v>
      </c>
      <c r="J958" s="10" t="s">
        <v>55</v>
      </c>
      <c r="K958" s="10" t="s">
        <v>4440</v>
      </c>
      <c r="L958" s="10" t="s">
        <v>4450</v>
      </c>
      <c r="M958" s="10">
        <v>-6.3681212</v>
      </c>
      <c r="N958" s="10">
        <v>-35.1435058</v>
      </c>
      <c r="O958" s="10" t="s">
        <v>149</v>
      </c>
      <c r="P958" s="10" t="s">
        <v>1241</v>
      </c>
      <c r="Q958" s="10">
        <v>-20.97</v>
      </c>
      <c r="R958" s="10">
        <v>133.65</v>
      </c>
      <c r="S958" s="15" t="s">
        <v>2371</v>
      </c>
      <c r="T958" s="10"/>
      <c r="U958" s="14">
        <v>45844</v>
      </c>
      <c r="V958" s="11"/>
      <c r="W958" s="11"/>
      <c r="X958" s="11" t="s">
        <v>2372</v>
      </c>
      <c r="Y958" s="11"/>
    </row>
    <row r="959" spans="1:25">
      <c r="A959" s="10" t="s">
        <v>4451</v>
      </c>
      <c r="B959" s="10"/>
      <c r="C959" s="10" t="s">
        <v>150</v>
      </c>
      <c r="D959" s="10" t="s">
        <v>4396</v>
      </c>
      <c r="E959" s="10" t="s">
        <v>52</v>
      </c>
      <c r="F959" s="10" t="s">
        <v>1300</v>
      </c>
      <c r="G959" s="10" t="s">
        <v>1236</v>
      </c>
      <c r="H959" s="10" t="s">
        <v>1237</v>
      </c>
      <c r="I959" s="10" t="s">
        <v>4452</v>
      </c>
      <c r="J959" s="10" t="s">
        <v>55</v>
      </c>
      <c r="K959" s="10" t="s">
        <v>4453</v>
      </c>
      <c r="L959" s="10" t="s">
        <v>4454</v>
      </c>
      <c r="M959" s="10">
        <v>-6.3758204999999997</v>
      </c>
      <c r="N959" s="10">
        <v>-35.126175099999998</v>
      </c>
      <c r="O959" s="10" t="s">
        <v>149</v>
      </c>
      <c r="P959" s="10" t="s">
        <v>1241</v>
      </c>
      <c r="Q959" s="10">
        <v>-21.2</v>
      </c>
      <c r="R959" s="10">
        <v>133.65</v>
      </c>
      <c r="S959" s="15" t="s">
        <v>2371</v>
      </c>
      <c r="T959" s="10"/>
      <c r="U959" s="14">
        <v>45843</v>
      </c>
      <c r="V959" s="11"/>
      <c r="W959" s="11"/>
      <c r="X959" s="11" t="s">
        <v>2372</v>
      </c>
      <c r="Y959" s="11"/>
    </row>
    <row r="960" spans="1:25">
      <c r="A960" s="10" t="s">
        <v>4455</v>
      </c>
      <c r="B960" s="10"/>
      <c r="C960" s="10" t="s">
        <v>150</v>
      </c>
      <c r="D960" s="10" t="s">
        <v>4396</v>
      </c>
      <c r="E960" s="10" t="s">
        <v>52</v>
      </c>
      <c r="F960" s="10" t="s">
        <v>1300</v>
      </c>
      <c r="G960" s="10" t="s">
        <v>1236</v>
      </c>
      <c r="H960" s="10" t="s">
        <v>1557</v>
      </c>
      <c r="I960" s="10" t="s">
        <v>4456</v>
      </c>
      <c r="J960" s="10" t="s">
        <v>55</v>
      </c>
      <c r="K960" s="10" t="s">
        <v>4457</v>
      </c>
      <c r="L960" s="10" t="s">
        <v>4458</v>
      </c>
      <c r="M960" s="10">
        <v>-6.3752022000000004</v>
      </c>
      <c r="N960" s="10">
        <v>-35.144238600000001</v>
      </c>
      <c r="O960" s="10" t="s">
        <v>149</v>
      </c>
      <c r="P960" s="10" t="s">
        <v>1241</v>
      </c>
      <c r="Q960" s="10">
        <v>-21.27</v>
      </c>
      <c r="R960" s="10">
        <v>133.65</v>
      </c>
      <c r="S960" s="15" t="s">
        <v>2371</v>
      </c>
      <c r="T960" s="10"/>
      <c r="U960" s="14">
        <v>45842</v>
      </c>
      <c r="V960" s="11"/>
      <c r="W960" s="11"/>
      <c r="X960" s="11" t="s">
        <v>2372</v>
      </c>
      <c r="Y960" s="11"/>
    </row>
    <row r="961" spans="1:25">
      <c r="A961" s="10" t="s">
        <v>4459</v>
      </c>
      <c r="B961" s="10"/>
      <c r="C961" s="10" t="s">
        <v>150</v>
      </c>
      <c r="D961" s="10" t="s">
        <v>4396</v>
      </c>
      <c r="E961" s="10" t="s">
        <v>52</v>
      </c>
      <c r="F961" s="10" t="s">
        <v>1300</v>
      </c>
      <c r="G961" s="10" t="s">
        <v>1236</v>
      </c>
      <c r="H961" s="10" t="s">
        <v>1557</v>
      </c>
      <c r="I961" s="10" t="s">
        <v>4460</v>
      </c>
      <c r="J961" s="10" t="s">
        <v>55</v>
      </c>
      <c r="K961" s="10" t="s">
        <v>4440</v>
      </c>
      <c r="L961" s="10" t="s">
        <v>4450</v>
      </c>
      <c r="M961" s="10">
        <v>-6.3721635000000001</v>
      </c>
      <c r="N961" s="10">
        <v>-35.143812599999997</v>
      </c>
      <c r="O961" s="10" t="s">
        <v>149</v>
      </c>
      <c r="P961" s="10" t="s">
        <v>1241</v>
      </c>
      <c r="Q961" s="10">
        <v>-20.92</v>
      </c>
      <c r="R961" s="10">
        <v>133.65</v>
      </c>
      <c r="S961" s="15" t="s">
        <v>2371</v>
      </c>
      <c r="T961" s="10"/>
      <c r="U961" s="14">
        <v>45842</v>
      </c>
      <c r="V961" s="11"/>
      <c r="W961" s="11"/>
      <c r="X961" s="11" t="s">
        <v>2372</v>
      </c>
      <c r="Y961" s="11"/>
    </row>
    <row r="962" spans="1:25">
      <c r="A962" s="10" t="s">
        <v>4461</v>
      </c>
      <c r="B962" s="10"/>
      <c r="C962" s="10" t="s">
        <v>150</v>
      </c>
      <c r="D962" s="10" t="s">
        <v>4396</v>
      </c>
      <c r="E962" s="10" t="s">
        <v>52</v>
      </c>
      <c r="F962" s="10" t="s">
        <v>1300</v>
      </c>
      <c r="G962" s="10" t="s">
        <v>1236</v>
      </c>
      <c r="H962" s="10" t="s">
        <v>1557</v>
      </c>
      <c r="I962" s="10" t="s">
        <v>4462</v>
      </c>
      <c r="J962" s="10" t="s">
        <v>55</v>
      </c>
      <c r="K962" s="10" t="s">
        <v>4457</v>
      </c>
      <c r="L962" s="10" t="s">
        <v>4463</v>
      </c>
      <c r="M962" s="10">
        <v>-6.3775668000000003</v>
      </c>
      <c r="N962" s="10">
        <v>-35.142452200000001</v>
      </c>
      <c r="O962" s="10" t="s">
        <v>149</v>
      </c>
      <c r="P962" s="10" t="s">
        <v>1241</v>
      </c>
      <c r="Q962" s="10">
        <v>-20.96</v>
      </c>
      <c r="R962" s="10">
        <v>133.65</v>
      </c>
      <c r="S962" s="15" t="s">
        <v>2371</v>
      </c>
      <c r="T962" s="10"/>
      <c r="U962" s="14">
        <v>45843</v>
      </c>
      <c r="V962" s="11"/>
      <c r="W962" s="11"/>
      <c r="X962" s="11" t="s">
        <v>2372</v>
      </c>
      <c r="Y962" s="11"/>
    </row>
    <row r="963" spans="1:25">
      <c r="A963" s="10" t="s">
        <v>4464</v>
      </c>
      <c r="B963" s="10"/>
      <c r="C963" s="10" t="s">
        <v>150</v>
      </c>
      <c r="D963" s="10" t="s">
        <v>4396</v>
      </c>
      <c r="E963" s="10" t="s">
        <v>52</v>
      </c>
      <c r="F963" s="10" t="s">
        <v>1300</v>
      </c>
      <c r="G963" s="10" t="s">
        <v>1236</v>
      </c>
      <c r="H963" s="10" t="s">
        <v>1557</v>
      </c>
      <c r="I963" s="10" t="s">
        <v>4465</v>
      </c>
      <c r="J963" s="10" t="s">
        <v>55</v>
      </c>
      <c r="K963" s="10" t="s">
        <v>4457</v>
      </c>
      <c r="L963" s="10" t="s">
        <v>4466</v>
      </c>
      <c r="M963" s="10">
        <v>-6.3771475999999998</v>
      </c>
      <c r="N963" s="10">
        <v>-35.142404300000003</v>
      </c>
      <c r="O963" s="10" t="s">
        <v>149</v>
      </c>
      <c r="P963" s="10" t="s">
        <v>1241</v>
      </c>
      <c r="Q963" s="10">
        <v>-21.31</v>
      </c>
      <c r="R963" s="10">
        <v>133.65</v>
      </c>
      <c r="S963" s="15" t="s">
        <v>2371</v>
      </c>
      <c r="T963" s="10"/>
      <c r="U963" s="14">
        <v>45843</v>
      </c>
      <c r="V963" s="11"/>
      <c r="W963" s="11"/>
      <c r="X963" s="11" t="s">
        <v>2372</v>
      </c>
      <c r="Y963" s="11"/>
    </row>
    <row r="964" spans="1:25">
      <c r="A964" s="10" t="s">
        <v>4467</v>
      </c>
      <c r="B964" s="10"/>
      <c r="C964" s="10" t="s">
        <v>150</v>
      </c>
      <c r="D964" s="10" t="s">
        <v>4396</v>
      </c>
      <c r="E964" s="10" t="s">
        <v>52</v>
      </c>
      <c r="F964" s="10" t="s">
        <v>1300</v>
      </c>
      <c r="G964" s="10" t="s">
        <v>1236</v>
      </c>
      <c r="H964" s="10" t="s">
        <v>1557</v>
      </c>
      <c r="I964" s="10" t="s">
        <v>4468</v>
      </c>
      <c r="J964" s="10" t="s">
        <v>55</v>
      </c>
      <c r="K964" s="10" t="s">
        <v>4457</v>
      </c>
      <c r="L964" s="10" t="s">
        <v>4469</v>
      </c>
      <c r="M964" s="10">
        <v>-6.3771759000000001</v>
      </c>
      <c r="N964" s="10">
        <v>-35.142067300000001</v>
      </c>
      <c r="O964" s="10" t="s">
        <v>149</v>
      </c>
      <c r="P964" s="10" t="s">
        <v>1241</v>
      </c>
      <c r="Q964" s="10">
        <v>-21.85</v>
      </c>
      <c r="R964" s="10">
        <v>133.65</v>
      </c>
      <c r="S964" s="15" t="s">
        <v>2371</v>
      </c>
      <c r="T964" s="10"/>
      <c r="U964" s="14">
        <v>45843</v>
      </c>
      <c r="V964" s="11"/>
      <c r="W964" s="11"/>
      <c r="X964" s="11" t="s">
        <v>2372</v>
      </c>
      <c r="Y964" s="11"/>
    </row>
    <row r="965" spans="1:25">
      <c r="A965" s="10" t="s">
        <v>4470</v>
      </c>
      <c r="B965" s="10"/>
      <c r="C965" s="10" t="s">
        <v>150</v>
      </c>
      <c r="D965" s="10" t="s">
        <v>4396</v>
      </c>
      <c r="E965" s="10" t="s">
        <v>52</v>
      </c>
      <c r="F965" s="10" t="s">
        <v>1300</v>
      </c>
      <c r="G965" s="10" t="s">
        <v>1236</v>
      </c>
      <c r="H965" s="10" t="s">
        <v>1575</v>
      </c>
      <c r="I965" s="10" t="s">
        <v>4471</v>
      </c>
      <c r="J965" s="10" t="s">
        <v>55</v>
      </c>
      <c r="K965" s="10" t="s">
        <v>2738</v>
      </c>
      <c r="L965" s="10" t="s">
        <v>4472</v>
      </c>
      <c r="M965" s="10">
        <v>-6.3731099999999996</v>
      </c>
      <c r="N965" s="10">
        <v>-35.148240000000001</v>
      </c>
      <c r="O965" s="10" t="s">
        <v>149</v>
      </c>
      <c r="P965" s="10" t="s">
        <v>1241</v>
      </c>
      <c r="Q965" s="10">
        <v>-21.5</v>
      </c>
      <c r="R965" s="10">
        <v>133.65</v>
      </c>
      <c r="S965" s="15" t="s">
        <v>2371</v>
      </c>
      <c r="T965" s="10"/>
      <c r="U965" s="14">
        <v>45843</v>
      </c>
      <c r="V965" s="11"/>
      <c r="W965" s="11"/>
      <c r="X965" s="11" t="s">
        <v>2372</v>
      </c>
      <c r="Y965" s="11"/>
    </row>
    <row r="966" spans="1:25">
      <c r="A966" s="10" t="s">
        <v>4473</v>
      </c>
      <c r="B966" s="10"/>
      <c r="C966" s="10" t="s">
        <v>150</v>
      </c>
      <c r="D966" s="10" t="s">
        <v>4396</v>
      </c>
      <c r="E966" s="10" t="s">
        <v>52</v>
      </c>
      <c r="F966" s="10" t="s">
        <v>1300</v>
      </c>
      <c r="G966" s="10" t="s">
        <v>1236</v>
      </c>
      <c r="H966" s="10" t="s">
        <v>1639</v>
      </c>
      <c r="I966" s="10" t="s">
        <v>4474</v>
      </c>
      <c r="J966" s="10" t="s">
        <v>55</v>
      </c>
      <c r="K966" s="10" t="s">
        <v>2738</v>
      </c>
      <c r="L966" s="10" t="s">
        <v>4475</v>
      </c>
      <c r="M966" s="10">
        <v>-6.3814488000000003</v>
      </c>
      <c r="N966" s="10">
        <v>-35.143995500000003</v>
      </c>
      <c r="O966" s="10" t="s">
        <v>149</v>
      </c>
      <c r="P966" s="10" t="s">
        <v>1241</v>
      </c>
      <c r="Q966" s="10">
        <v>-21.65</v>
      </c>
      <c r="R966" s="10">
        <v>133.65</v>
      </c>
      <c r="S966" s="15" t="s">
        <v>2371</v>
      </c>
      <c r="T966" s="10"/>
      <c r="U966" s="14">
        <v>45843</v>
      </c>
      <c r="V966" s="11"/>
      <c r="W966" s="11"/>
      <c r="X966" s="11" t="s">
        <v>2372</v>
      </c>
      <c r="Y966" s="11"/>
    </row>
    <row r="967" spans="1:25">
      <c r="A967" s="10" t="s">
        <v>4476</v>
      </c>
      <c r="B967" s="10"/>
      <c r="C967" s="10" t="s">
        <v>150</v>
      </c>
      <c r="D967" s="10" t="s">
        <v>4396</v>
      </c>
      <c r="E967" s="10" t="s">
        <v>52</v>
      </c>
      <c r="F967" s="10" t="s">
        <v>1300</v>
      </c>
      <c r="G967" s="10" t="s">
        <v>1236</v>
      </c>
      <c r="H967" s="10" t="s">
        <v>1639</v>
      </c>
      <c r="I967" s="10" t="s">
        <v>4477</v>
      </c>
      <c r="J967" s="10" t="s">
        <v>55</v>
      </c>
      <c r="K967" s="10" t="s">
        <v>2738</v>
      </c>
      <c r="L967" s="10" t="s">
        <v>4478</v>
      </c>
      <c r="M967" s="10">
        <v>-6.3819577000000001</v>
      </c>
      <c r="N967" s="10">
        <v>-35.144606799999998</v>
      </c>
      <c r="O967" s="10" t="s">
        <v>149</v>
      </c>
      <c r="P967" s="10" t="s">
        <v>1241</v>
      </c>
      <c r="Q967" s="10">
        <v>-22.41</v>
      </c>
      <c r="R967" s="10">
        <v>133.65</v>
      </c>
      <c r="S967" s="15" t="s">
        <v>2371</v>
      </c>
      <c r="T967" s="10"/>
      <c r="U967" s="14">
        <v>45843</v>
      </c>
      <c r="V967" s="11"/>
      <c r="W967" s="11"/>
      <c r="X967" s="11" t="s">
        <v>2372</v>
      </c>
      <c r="Y967" s="11"/>
    </row>
    <row r="968" spans="1:25">
      <c r="A968" s="10" t="s">
        <v>4479</v>
      </c>
      <c r="B968" s="10"/>
      <c r="C968" s="10" t="s">
        <v>150</v>
      </c>
      <c r="D968" s="10" t="s">
        <v>4396</v>
      </c>
      <c r="E968" s="10" t="s">
        <v>52</v>
      </c>
      <c r="F968" s="10" t="s">
        <v>1300</v>
      </c>
      <c r="G968" s="10" t="s">
        <v>1236</v>
      </c>
      <c r="H968" s="10" t="s">
        <v>1639</v>
      </c>
      <c r="I968" s="10" t="s">
        <v>4480</v>
      </c>
      <c r="J968" s="10" t="s">
        <v>55</v>
      </c>
      <c r="K968" s="10" t="s">
        <v>2738</v>
      </c>
      <c r="L968" s="10" t="s">
        <v>4481</v>
      </c>
      <c r="M968" s="10">
        <v>-6.3819783000000001</v>
      </c>
      <c r="N968" s="10">
        <v>-35.143231499999999</v>
      </c>
      <c r="O968" s="10" t="s">
        <v>149</v>
      </c>
      <c r="P968" s="10" t="s">
        <v>1241</v>
      </c>
      <c r="Q968" s="10">
        <v>-22.12</v>
      </c>
      <c r="R968" s="10">
        <v>133.65</v>
      </c>
      <c r="S968" s="15" t="s">
        <v>2371</v>
      </c>
      <c r="T968" s="10"/>
      <c r="U968" s="14">
        <v>45843</v>
      </c>
      <c r="V968" s="11"/>
      <c r="W968" s="11"/>
      <c r="X968" s="11" t="s">
        <v>2372</v>
      </c>
      <c r="Y968" s="11"/>
    </row>
    <row r="969" spans="1:25">
      <c r="A969" s="10" t="s">
        <v>4482</v>
      </c>
      <c r="B969" s="10"/>
      <c r="C969" s="10" t="s">
        <v>150</v>
      </c>
      <c r="D969" s="10" t="s">
        <v>4396</v>
      </c>
      <c r="E969" s="10" t="s">
        <v>52</v>
      </c>
      <c r="F969" s="10" t="s">
        <v>1300</v>
      </c>
      <c r="G969" s="10" t="s">
        <v>1236</v>
      </c>
      <c r="H969" s="10" t="s">
        <v>1639</v>
      </c>
      <c r="I969" s="10" t="s">
        <v>4483</v>
      </c>
      <c r="J969" s="10" t="s">
        <v>55</v>
      </c>
      <c r="K969" s="10" t="s">
        <v>2738</v>
      </c>
      <c r="L969" s="10" t="s">
        <v>4484</v>
      </c>
      <c r="M969" s="10">
        <v>-6.3830179999999999</v>
      </c>
      <c r="N969" s="10">
        <v>-35.144394800000001</v>
      </c>
      <c r="O969" s="10" t="s">
        <v>149</v>
      </c>
      <c r="P969" s="10" t="s">
        <v>1241</v>
      </c>
      <c r="Q969" s="10">
        <v>-21.52</v>
      </c>
      <c r="R969" s="10">
        <v>133.65</v>
      </c>
      <c r="S969" s="15" t="s">
        <v>2371</v>
      </c>
      <c r="T969" s="10"/>
      <c r="U969" s="14">
        <v>45843</v>
      </c>
      <c r="V969" s="11"/>
      <c r="W969" s="11"/>
      <c r="X969" s="11" t="s">
        <v>2372</v>
      </c>
      <c r="Y969" s="11"/>
    </row>
    <row r="970" spans="1:25">
      <c r="A970" s="10" t="s">
        <v>4485</v>
      </c>
      <c r="B970" s="10"/>
      <c r="C970" s="10" t="s">
        <v>150</v>
      </c>
      <c r="D970" s="10" t="s">
        <v>4396</v>
      </c>
      <c r="E970" s="10" t="s">
        <v>52</v>
      </c>
      <c r="F970" s="10" t="s">
        <v>1300</v>
      </c>
      <c r="G970" s="10" t="s">
        <v>1236</v>
      </c>
      <c r="H970" s="10" t="s">
        <v>1639</v>
      </c>
      <c r="I970" s="10" t="s">
        <v>4486</v>
      </c>
      <c r="J970" s="10" t="s">
        <v>55</v>
      </c>
      <c r="K970" s="10" t="s">
        <v>4457</v>
      </c>
      <c r="L970" s="10" t="s">
        <v>4487</v>
      </c>
      <c r="M970" s="10">
        <v>-6.3800080000000001</v>
      </c>
      <c r="N970" s="10">
        <v>-35.142967800000001</v>
      </c>
      <c r="O970" s="10" t="s">
        <v>149</v>
      </c>
      <c r="P970" s="10" t="s">
        <v>1241</v>
      </c>
      <c r="Q970" s="10">
        <v>-21.65</v>
      </c>
      <c r="R970" s="10">
        <v>133.65</v>
      </c>
      <c r="S970" s="15" t="s">
        <v>2371</v>
      </c>
      <c r="T970" s="10"/>
      <c r="U970" s="14">
        <v>45843</v>
      </c>
      <c r="V970" s="11"/>
      <c r="W970" s="11"/>
      <c r="X970" s="11" t="s">
        <v>2372</v>
      </c>
      <c r="Y970" s="11"/>
    </row>
    <row r="971" spans="1:25">
      <c r="A971" s="10" t="s">
        <v>4488</v>
      </c>
      <c r="B971" s="10"/>
      <c r="C971" s="10" t="s">
        <v>150</v>
      </c>
      <c r="D971" s="10" t="s">
        <v>4396</v>
      </c>
      <c r="E971" s="10" t="s">
        <v>52</v>
      </c>
      <c r="F971" s="10" t="s">
        <v>1300</v>
      </c>
      <c r="G971" s="10" t="s">
        <v>1236</v>
      </c>
      <c r="H971" s="10" t="s">
        <v>1639</v>
      </c>
      <c r="I971" s="10" t="s">
        <v>4489</v>
      </c>
      <c r="J971" s="10" t="s">
        <v>55</v>
      </c>
      <c r="K971" s="10" t="s">
        <v>2738</v>
      </c>
      <c r="L971" s="10" t="s">
        <v>4490</v>
      </c>
      <c r="M971" s="10">
        <v>-6.3798442</v>
      </c>
      <c r="N971" s="10">
        <v>-35.143871300000001</v>
      </c>
      <c r="O971" s="10" t="s">
        <v>149</v>
      </c>
      <c r="P971" s="10" t="s">
        <v>1241</v>
      </c>
      <c r="Q971" s="10">
        <v>-21.73</v>
      </c>
      <c r="R971" s="10">
        <v>133.65</v>
      </c>
      <c r="S971" s="15" t="s">
        <v>2371</v>
      </c>
      <c r="T971" s="10"/>
      <c r="U971" s="14">
        <v>45843</v>
      </c>
      <c r="V971" s="11"/>
      <c r="W971" s="11"/>
      <c r="X971" s="11" t="s">
        <v>2372</v>
      </c>
      <c r="Y971" s="11"/>
    </row>
    <row r="972" spans="1:25">
      <c r="A972" s="10" t="s">
        <v>4491</v>
      </c>
      <c r="B972" s="10"/>
      <c r="C972" s="10" t="s">
        <v>150</v>
      </c>
      <c r="D972" s="10" t="s">
        <v>4396</v>
      </c>
      <c r="E972" s="10" t="s">
        <v>52</v>
      </c>
      <c r="F972" s="10" t="s">
        <v>1300</v>
      </c>
      <c r="G972" s="10" t="s">
        <v>1236</v>
      </c>
      <c r="H972" s="10" t="s">
        <v>1578</v>
      </c>
      <c r="I972" s="10" t="s">
        <v>4492</v>
      </c>
      <c r="J972" s="10" t="s">
        <v>55</v>
      </c>
      <c r="K972" s="10" t="s">
        <v>4457</v>
      </c>
      <c r="L972" s="10" t="s">
        <v>4493</v>
      </c>
      <c r="M972" s="10">
        <v>-6.3777508999999997</v>
      </c>
      <c r="N972" s="10">
        <v>-35.144001699999997</v>
      </c>
      <c r="O972" s="10" t="s">
        <v>149</v>
      </c>
      <c r="P972" s="10" t="s">
        <v>1241</v>
      </c>
      <c r="Q972" s="10">
        <v>-22.35</v>
      </c>
      <c r="R972" s="10">
        <v>133.65</v>
      </c>
      <c r="S972" s="15" t="s">
        <v>2371</v>
      </c>
      <c r="T972" s="10"/>
      <c r="U972" s="14">
        <v>45843</v>
      </c>
      <c r="V972" s="11"/>
      <c r="W972" s="11"/>
      <c r="X972" s="11" t="s">
        <v>2372</v>
      </c>
      <c r="Y972" s="11"/>
    </row>
    <row r="973" spans="1:25">
      <c r="A973" s="10" t="s">
        <v>4494</v>
      </c>
      <c r="B973" s="10"/>
      <c r="C973" s="10" t="s">
        <v>150</v>
      </c>
      <c r="D973" s="10" t="s">
        <v>4396</v>
      </c>
      <c r="E973" s="10" t="s">
        <v>52</v>
      </c>
      <c r="F973" s="10" t="s">
        <v>1300</v>
      </c>
      <c r="G973" s="10" t="s">
        <v>1236</v>
      </c>
      <c r="H973" s="10" t="s">
        <v>1578</v>
      </c>
      <c r="I973" s="10" t="s">
        <v>4495</v>
      </c>
      <c r="J973" s="10" t="s">
        <v>55</v>
      </c>
      <c r="K973" s="10" t="s">
        <v>4433</v>
      </c>
      <c r="L973" s="10" t="s">
        <v>4496</v>
      </c>
      <c r="M973" s="10">
        <v>-6.3746238999999996</v>
      </c>
      <c r="N973" s="10">
        <v>-35.133390400000003</v>
      </c>
      <c r="O973" s="10" t="s">
        <v>149</v>
      </c>
      <c r="P973" s="10" t="s">
        <v>1241</v>
      </c>
      <c r="Q973" s="10">
        <v>-22.64</v>
      </c>
      <c r="R973" s="10">
        <v>133.65</v>
      </c>
      <c r="S973" s="15" t="s">
        <v>2371</v>
      </c>
      <c r="T973" s="10"/>
      <c r="U973" s="14">
        <v>45842</v>
      </c>
      <c r="V973" s="11"/>
      <c r="W973" s="11"/>
      <c r="X973" s="11" t="s">
        <v>2372</v>
      </c>
      <c r="Y973" s="11"/>
    </row>
    <row r="974" spans="1:25">
      <c r="A974" s="10" t="s">
        <v>4497</v>
      </c>
      <c r="B974" s="10"/>
      <c r="C974" s="10" t="s">
        <v>150</v>
      </c>
      <c r="D974" s="10" t="s">
        <v>4396</v>
      </c>
      <c r="E974" s="10" t="s">
        <v>52</v>
      </c>
      <c r="F974" s="10" t="s">
        <v>1300</v>
      </c>
      <c r="G974" s="10" t="s">
        <v>1236</v>
      </c>
      <c r="H974" s="10" t="s">
        <v>1649</v>
      </c>
      <c r="I974" s="10" t="s">
        <v>4498</v>
      </c>
      <c r="J974" s="10" t="s">
        <v>55</v>
      </c>
      <c r="K974" s="10" t="s">
        <v>4457</v>
      </c>
      <c r="L974" s="10" t="s">
        <v>4499</v>
      </c>
      <c r="M974" s="10">
        <v>-6.3770534000000003</v>
      </c>
      <c r="N974" s="10">
        <v>-35.133870899999998</v>
      </c>
      <c r="O974" s="10" t="s">
        <v>149</v>
      </c>
      <c r="P974" s="10" t="s">
        <v>1241</v>
      </c>
      <c r="Q974" s="10">
        <v>-19.47</v>
      </c>
      <c r="R974" s="10">
        <v>133.65</v>
      </c>
      <c r="S974" s="15" t="s">
        <v>1371</v>
      </c>
      <c r="T974" s="10"/>
      <c r="U974" s="14">
        <v>45841</v>
      </c>
      <c r="V974" s="11"/>
      <c r="W974" s="11"/>
      <c r="X974" s="11" t="s">
        <v>4401</v>
      </c>
      <c r="Y974" s="11"/>
    </row>
    <row r="975" spans="1:25">
      <c r="A975" s="10" t="s">
        <v>4500</v>
      </c>
      <c r="B975" s="10"/>
      <c r="C975" s="10" t="s">
        <v>150</v>
      </c>
      <c r="D975" s="10" t="s">
        <v>4396</v>
      </c>
      <c r="E975" s="10" t="s">
        <v>52</v>
      </c>
      <c r="F975" s="10" t="s">
        <v>1300</v>
      </c>
      <c r="G975" s="10" t="s">
        <v>1236</v>
      </c>
      <c r="H975" s="10" t="s">
        <v>1649</v>
      </c>
      <c r="I975" s="10" t="s">
        <v>4501</v>
      </c>
      <c r="J975" s="10" t="s">
        <v>55</v>
      </c>
      <c r="K975" s="10" t="s">
        <v>4502</v>
      </c>
      <c r="L975" s="10" t="s">
        <v>4503</v>
      </c>
      <c r="M975" s="10">
        <v>-6.3728902999999999</v>
      </c>
      <c r="N975" s="10">
        <v>-35.133256799999998</v>
      </c>
      <c r="O975" s="10" t="s">
        <v>149</v>
      </c>
      <c r="P975" s="10" t="s">
        <v>1241</v>
      </c>
      <c r="Q975" s="10">
        <v>-22.69</v>
      </c>
      <c r="R975" s="10">
        <v>133.65</v>
      </c>
      <c r="S975" s="15" t="s">
        <v>2371</v>
      </c>
      <c r="T975" s="10"/>
      <c r="U975" s="14">
        <v>45842</v>
      </c>
      <c r="V975" s="11"/>
      <c r="W975" s="11"/>
      <c r="X975" s="11" t="s">
        <v>2372</v>
      </c>
      <c r="Y975" s="11"/>
    </row>
    <row r="976" spans="1:25">
      <c r="A976" s="10" t="s">
        <v>4504</v>
      </c>
      <c r="B976" s="10"/>
      <c r="C976" s="10" t="s">
        <v>150</v>
      </c>
      <c r="D976" s="10" t="s">
        <v>4396</v>
      </c>
      <c r="E976" s="10" t="s">
        <v>52</v>
      </c>
      <c r="F976" s="10" t="s">
        <v>1300</v>
      </c>
      <c r="G976" s="10" t="s">
        <v>1236</v>
      </c>
      <c r="H976" s="10" t="s">
        <v>1649</v>
      </c>
      <c r="I976" s="10" t="s">
        <v>4505</v>
      </c>
      <c r="J976" s="10" t="s">
        <v>55</v>
      </c>
      <c r="K976" s="10" t="s">
        <v>4433</v>
      </c>
      <c r="L976" s="10" t="s">
        <v>4506</v>
      </c>
      <c r="M976" s="10">
        <v>-6.3751654999999996</v>
      </c>
      <c r="N976" s="10">
        <v>-35.136009000000001</v>
      </c>
      <c r="O976" s="10" t="s">
        <v>149</v>
      </c>
      <c r="P976" s="10" t="s">
        <v>1241</v>
      </c>
      <c r="Q976" s="10">
        <v>-19.21</v>
      </c>
      <c r="R976" s="10">
        <v>133.65</v>
      </c>
      <c r="S976" s="15" t="s">
        <v>1371</v>
      </c>
      <c r="T976" s="10"/>
      <c r="U976" s="14">
        <v>45841</v>
      </c>
      <c r="V976" s="11"/>
      <c r="W976" s="11"/>
      <c r="X976" s="11" t="s">
        <v>4401</v>
      </c>
      <c r="Y976" s="11"/>
    </row>
    <row r="977" spans="1:25">
      <c r="A977" s="10" t="s">
        <v>4507</v>
      </c>
      <c r="B977" s="10"/>
      <c r="C977" s="10" t="s">
        <v>150</v>
      </c>
      <c r="D977" s="10" t="s">
        <v>4396</v>
      </c>
      <c r="E977" s="10" t="s">
        <v>52</v>
      </c>
      <c r="F977" s="10" t="s">
        <v>1300</v>
      </c>
      <c r="G977" s="10" t="s">
        <v>1236</v>
      </c>
      <c r="H977" s="10" t="s">
        <v>1649</v>
      </c>
      <c r="I977" s="10" t="s">
        <v>4508</v>
      </c>
      <c r="J977" s="10" t="s">
        <v>55</v>
      </c>
      <c r="K977" s="10" t="s">
        <v>4433</v>
      </c>
      <c r="L977" s="10" t="s">
        <v>4509</v>
      </c>
      <c r="M977" s="10">
        <v>-6.3735999999999997</v>
      </c>
      <c r="N977" s="10">
        <v>-35.136635200000001</v>
      </c>
      <c r="O977" s="10" t="s">
        <v>149</v>
      </c>
      <c r="P977" s="10" t="s">
        <v>1241</v>
      </c>
      <c r="Q977" s="10">
        <v>-20.99</v>
      </c>
      <c r="R977" s="10">
        <v>133.65</v>
      </c>
      <c r="S977" s="15" t="s">
        <v>2371</v>
      </c>
      <c r="T977" s="10"/>
      <c r="U977" s="14">
        <v>45842</v>
      </c>
      <c r="V977" s="11"/>
      <c r="W977" s="11"/>
      <c r="X977" s="11" t="s">
        <v>2372</v>
      </c>
      <c r="Y977" s="11"/>
    </row>
    <row r="978" spans="1:25">
      <c r="A978" s="10" t="s">
        <v>4510</v>
      </c>
      <c r="B978" s="10"/>
      <c r="C978" s="10" t="s">
        <v>150</v>
      </c>
      <c r="D978" s="10" t="s">
        <v>4396</v>
      </c>
      <c r="E978" s="10" t="s">
        <v>52</v>
      </c>
      <c r="F978" s="10" t="s">
        <v>1300</v>
      </c>
      <c r="G978" s="10" t="s">
        <v>1236</v>
      </c>
      <c r="H978" s="10" t="s">
        <v>1809</v>
      </c>
      <c r="I978" s="10" t="s">
        <v>4511</v>
      </c>
      <c r="J978" s="10" t="s">
        <v>55</v>
      </c>
      <c r="K978" s="10" t="s">
        <v>4433</v>
      </c>
      <c r="L978" s="10" t="s">
        <v>4512</v>
      </c>
      <c r="M978" s="10">
        <v>-6.3730136999999996</v>
      </c>
      <c r="N978" s="10">
        <v>-35.134072699999997</v>
      </c>
      <c r="O978" s="10" t="s">
        <v>149</v>
      </c>
      <c r="P978" s="10" t="s">
        <v>1241</v>
      </c>
      <c r="Q978" s="10">
        <v>-22.72</v>
      </c>
      <c r="R978" s="10">
        <v>133.65</v>
      </c>
      <c r="S978" s="15" t="s">
        <v>2371</v>
      </c>
      <c r="T978" s="10"/>
      <c r="U978" s="14">
        <v>45842</v>
      </c>
      <c r="V978" s="11"/>
      <c r="W978" s="11"/>
      <c r="X978" s="11" t="s">
        <v>2372</v>
      </c>
      <c r="Y978" s="11"/>
    </row>
    <row r="979" spans="1:25">
      <c r="A979" s="10" t="s">
        <v>4513</v>
      </c>
      <c r="B979" s="10"/>
      <c r="C979" s="10" t="s">
        <v>150</v>
      </c>
      <c r="D979" s="10" t="s">
        <v>4396</v>
      </c>
      <c r="E979" s="10" t="s">
        <v>52</v>
      </c>
      <c r="F979" s="10" t="s">
        <v>1300</v>
      </c>
      <c r="G979" s="10" t="s">
        <v>1236</v>
      </c>
      <c r="H979" s="10" t="s">
        <v>1809</v>
      </c>
      <c r="I979" s="10" t="s">
        <v>4514</v>
      </c>
      <c r="J979" s="10" t="s">
        <v>55</v>
      </c>
      <c r="K979" s="10" t="s">
        <v>4433</v>
      </c>
      <c r="L979" s="10" t="s">
        <v>4515</v>
      </c>
      <c r="M979" s="10">
        <v>-6.3763518000000001</v>
      </c>
      <c r="N979" s="10">
        <v>-35.134994900000002</v>
      </c>
      <c r="O979" s="10" t="s">
        <v>149</v>
      </c>
      <c r="P979" s="10" t="s">
        <v>1241</v>
      </c>
      <c r="Q979" s="10">
        <v>-20.7</v>
      </c>
      <c r="R979" s="10">
        <v>133.65</v>
      </c>
      <c r="S979" s="15" t="s">
        <v>2371</v>
      </c>
      <c r="T979" s="10"/>
      <c r="U979" s="14">
        <v>45842</v>
      </c>
      <c r="V979" s="11"/>
      <c r="W979" s="11"/>
      <c r="X979" s="11" t="s">
        <v>2372</v>
      </c>
      <c r="Y979" s="11"/>
    </row>
    <row r="980" spans="1:25">
      <c r="A980" s="10" t="s">
        <v>4516</v>
      </c>
      <c r="B980" s="10"/>
      <c r="C980" s="10" t="s">
        <v>150</v>
      </c>
      <c r="D980" s="10" t="s">
        <v>4396</v>
      </c>
      <c r="E980" s="10" t="s">
        <v>52</v>
      </c>
      <c r="F980" s="10" t="s">
        <v>1300</v>
      </c>
      <c r="G980" s="10" t="s">
        <v>1236</v>
      </c>
      <c r="H980" s="10" t="s">
        <v>1653</v>
      </c>
      <c r="I980" s="10" t="s">
        <v>4517</v>
      </c>
      <c r="J980" s="10" t="s">
        <v>55</v>
      </c>
      <c r="K980" s="10" t="s">
        <v>4433</v>
      </c>
      <c r="L980" s="10" t="s">
        <v>4506</v>
      </c>
      <c r="M980" s="10">
        <v>-6.3740228999999999</v>
      </c>
      <c r="N980" s="10">
        <v>-35.138687500000003</v>
      </c>
      <c r="O980" s="10" t="s">
        <v>149</v>
      </c>
      <c r="P980" s="10" t="s">
        <v>1241</v>
      </c>
      <c r="Q980" s="10">
        <v>-21.44</v>
      </c>
      <c r="R980" s="10">
        <v>133.65</v>
      </c>
      <c r="S980" s="15" t="s">
        <v>2371</v>
      </c>
      <c r="T980" s="10"/>
      <c r="U980" s="14">
        <v>45842</v>
      </c>
      <c r="V980" s="11"/>
      <c r="W980" s="11"/>
      <c r="X980" s="11" t="s">
        <v>2372</v>
      </c>
      <c r="Y980" s="11"/>
    </row>
    <row r="981" spans="1:25">
      <c r="A981" s="10" t="s">
        <v>4518</v>
      </c>
      <c r="B981" s="10"/>
      <c r="C981" s="10" t="s">
        <v>150</v>
      </c>
      <c r="D981" s="10" t="s">
        <v>4396</v>
      </c>
      <c r="E981" s="10" t="s">
        <v>52</v>
      </c>
      <c r="F981" s="10" t="s">
        <v>1300</v>
      </c>
      <c r="G981" s="10" t="s">
        <v>1391</v>
      </c>
      <c r="H981" s="10" t="s">
        <v>1518</v>
      </c>
      <c r="I981" s="10" t="s">
        <v>4519</v>
      </c>
      <c r="J981" s="10" t="s">
        <v>55</v>
      </c>
      <c r="K981" s="10" t="s">
        <v>4433</v>
      </c>
      <c r="L981" s="10" t="s">
        <v>4520</v>
      </c>
      <c r="M981" s="10">
        <v>-6.3649338999999996</v>
      </c>
      <c r="N981" s="10">
        <v>-35.141543599999999</v>
      </c>
      <c r="O981" s="10" t="s">
        <v>149</v>
      </c>
      <c r="P981" s="10" t="s">
        <v>1241</v>
      </c>
      <c r="Q981" s="10">
        <v>-21.5</v>
      </c>
      <c r="R981" s="10">
        <v>133.65</v>
      </c>
      <c r="S981" s="15" t="s">
        <v>2371</v>
      </c>
      <c r="T981" s="10"/>
      <c r="U981" s="14">
        <v>45844</v>
      </c>
      <c r="V981" s="11"/>
      <c r="W981" s="11"/>
      <c r="X981" s="11" t="s">
        <v>2372</v>
      </c>
      <c r="Y981" s="11"/>
    </row>
    <row r="982" spans="1:25">
      <c r="A982" s="10" t="s">
        <v>4521</v>
      </c>
      <c r="B982" s="10"/>
      <c r="C982" s="10" t="s">
        <v>150</v>
      </c>
      <c r="D982" s="10" t="s">
        <v>4396</v>
      </c>
      <c r="E982" s="10" t="s">
        <v>52</v>
      </c>
      <c r="F982" s="10" t="s">
        <v>1300</v>
      </c>
      <c r="G982" s="10" t="s">
        <v>1391</v>
      </c>
      <c r="H982" s="10" t="s">
        <v>1518</v>
      </c>
      <c r="I982" s="10" t="s">
        <v>4522</v>
      </c>
      <c r="J982" s="10" t="s">
        <v>55</v>
      </c>
      <c r="K982" s="10" t="s">
        <v>4440</v>
      </c>
      <c r="L982" s="10" t="s">
        <v>4523</v>
      </c>
      <c r="M982" s="10">
        <v>-6.3666935999999996</v>
      </c>
      <c r="N982" s="10">
        <v>-35.1412391</v>
      </c>
      <c r="O982" s="10" t="s">
        <v>149</v>
      </c>
      <c r="P982" s="10" t="s">
        <v>1241</v>
      </c>
      <c r="Q982" s="10">
        <v>-21.8</v>
      </c>
      <c r="R982" s="10">
        <v>133.65</v>
      </c>
      <c r="S982" s="15" t="s">
        <v>2371</v>
      </c>
      <c r="T982" s="10"/>
      <c r="U982" s="14">
        <v>45844</v>
      </c>
      <c r="V982" s="11"/>
      <c r="W982" s="11"/>
      <c r="X982" s="11" t="s">
        <v>2372</v>
      </c>
      <c r="Y982" s="11"/>
    </row>
    <row r="983" spans="1:25">
      <c r="A983" s="10" t="s">
        <v>4524</v>
      </c>
      <c r="B983" s="10"/>
      <c r="C983" s="10" t="s">
        <v>150</v>
      </c>
      <c r="D983" s="10" t="s">
        <v>4396</v>
      </c>
      <c r="E983" s="10" t="s">
        <v>52</v>
      </c>
      <c r="F983" s="10" t="s">
        <v>1300</v>
      </c>
      <c r="G983" s="10" t="s">
        <v>1391</v>
      </c>
      <c r="H983" s="10" t="s">
        <v>1531</v>
      </c>
      <c r="I983" s="10" t="s">
        <v>4525</v>
      </c>
      <c r="J983" s="10" t="s">
        <v>55</v>
      </c>
      <c r="K983" s="10" t="s">
        <v>4433</v>
      </c>
      <c r="L983" s="10" t="s">
        <v>4526</v>
      </c>
      <c r="M983" s="10">
        <v>-6.3617258999999997</v>
      </c>
      <c r="N983" s="10">
        <v>-35.143318499999999</v>
      </c>
      <c r="O983" s="10" t="s">
        <v>149</v>
      </c>
      <c r="P983" s="10" t="s">
        <v>1241</v>
      </c>
      <c r="Q983" s="10">
        <v>-21.97</v>
      </c>
      <c r="R983" s="10">
        <v>133.65</v>
      </c>
      <c r="S983" s="15" t="s">
        <v>2371</v>
      </c>
      <c r="T983" s="10"/>
      <c r="U983" s="14">
        <v>45844</v>
      </c>
      <c r="V983" s="11"/>
      <c r="W983" s="11"/>
      <c r="X983" s="11" t="s">
        <v>2372</v>
      </c>
      <c r="Y983" s="11"/>
    </row>
    <row r="984" spans="1:25">
      <c r="A984" s="10" t="s">
        <v>4527</v>
      </c>
      <c r="B984" s="10"/>
      <c r="C984" s="10" t="s">
        <v>150</v>
      </c>
      <c r="D984" s="10" t="s">
        <v>4396</v>
      </c>
      <c r="E984" s="10" t="s">
        <v>52</v>
      </c>
      <c r="F984" s="10" t="s">
        <v>1300</v>
      </c>
      <c r="G984" s="10" t="s">
        <v>1391</v>
      </c>
      <c r="H984" s="10" t="s">
        <v>1531</v>
      </c>
      <c r="I984" s="10" t="s">
        <v>4528</v>
      </c>
      <c r="J984" s="10" t="s">
        <v>55</v>
      </c>
      <c r="K984" s="10" t="s">
        <v>4433</v>
      </c>
      <c r="L984" s="10" t="s">
        <v>4529</v>
      </c>
      <c r="M984" s="10">
        <v>-6.3597767000000003</v>
      </c>
      <c r="N984" s="10">
        <v>-35.143039999999999</v>
      </c>
      <c r="O984" s="10" t="s">
        <v>149</v>
      </c>
      <c r="P984" s="10" t="s">
        <v>1241</v>
      </c>
      <c r="Q984" s="10">
        <v>-22.79</v>
      </c>
      <c r="R984" s="10">
        <v>133.65</v>
      </c>
      <c r="S984" s="15" t="s">
        <v>2371</v>
      </c>
      <c r="T984" s="10"/>
      <c r="U984" s="14">
        <v>45844</v>
      </c>
      <c r="V984" s="11"/>
      <c r="W984" s="11"/>
      <c r="X984" s="11" t="s">
        <v>2372</v>
      </c>
      <c r="Y984" s="11"/>
    </row>
    <row r="985" spans="1:25">
      <c r="A985" s="10" t="s">
        <v>4530</v>
      </c>
      <c r="B985" s="10"/>
      <c r="C985" s="10" t="s">
        <v>150</v>
      </c>
      <c r="D985" s="10" t="s">
        <v>4396</v>
      </c>
      <c r="E985" s="10" t="s">
        <v>52</v>
      </c>
      <c r="F985" s="10" t="s">
        <v>1300</v>
      </c>
      <c r="G985" s="10" t="s">
        <v>1391</v>
      </c>
      <c r="H985" s="10" t="s">
        <v>1531</v>
      </c>
      <c r="I985" s="10" t="s">
        <v>4531</v>
      </c>
      <c r="J985" s="10" t="s">
        <v>55</v>
      </c>
      <c r="K985" s="10" t="s">
        <v>4440</v>
      </c>
      <c r="L985" s="10" t="s">
        <v>4532</v>
      </c>
      <c r="M985" s="10">
        <v>-6.3594217000000004</v>
      </c>
      <c r="N985" s="10">
        <v>-35.142873299999998</v>
      </c>
      <c r="O985" s="10" t="s">
        <v>149</v>
      </c>
      <c r="P985" s="10" t="s">
        <v>1241</v>
      </c>
      <c r="Q985" s="10">
        <v>-21.91</v>
      </c>
      <c r="R985" s="10">
        <v>133.65</v>
      </c>
      <c r="S985" s="15" t="s">
        <v>2371</v>
      </c>
      <c r="T985" s="10"/>
      <c r="U985" s="14">
        <v>45844</v>
      </c>
      <c r="V985" s="11"/>
      <c r="W985" s="11"/>
      <c r="X985" s="11" t="s">
        <v>2372</v>
      </c>
      <c r="Y985" s="11"/>
    </row>
    <row r="986" spans="1:25">
      <c r="A986" s="10" t="s">
        <v>4533</v>
      </c>
      <c r="B986" s="10"/>
      <c r="C986" s="10" t="s">
        <v>150</v>
      </c>
      <c r="D986" s="10" t="s">
        <v>4396</v>
      </c>
      <c r="E986" s="10" t="s">
        <v>52</v>
      </c>
      <c r="F986" s="10" t="s">
        <v>1300</v>
      </c>
      <c r="G986" s="10" t="s">
        <v>1391</v>
      </c>
      <c r="H986" s="10" t="s">
        <v>1540</v>
      </c>
      <c r="I986" s="10" t="s">
        <v>4534</v>
      </c>
      <c r="J986" s="10" t="s">
        <v>55</v>
      </c>
      <c r="K986" s="10" t="s">
        <v>4535</v>
      </c>
      <c r="L986" s="10" t="s">
        <v>4536</v>
      </c>
      <c r="M986" s="10">
        <v>-6.36348</v>
      </c>
      <c r="N986" s="10">
        <v>-35.137320000000003</v>
      </c>
      <c r="O986" s="10" t="s">
        <v>149</v>
      </c>
      <c r="P986" s="10" t="s">
        <v>1241</v>
      </c>
      <c r="Q986" s="10">
        <v>-21.73</v>
      </c>
      <c r="R986" s="10">
        <v>133.65</v>
      </c>
      <c r="S986" s="15" t="s">
        <v>2371</v>
      </c>
      <c r="T986" s="10"/>
      <c r="U986" s="14">
        <v>45844</v>
      </c>
      <c r="V986" s="11"/>
      <c r="W986" s="11"/>
      <c r="X986" s="11" t="s">
        <v>2372</v>
      </c>
      <c r="Y986" s="11"/>
    </row>
    <row r="987" spans="1:25">
      <c r="A987" s="10" t="s">
        <v>4537</v>
      </c>
      <c r="B987" s="10"/>
      <c r="C987" s="10" t="s">
        <v>150</v>
      </c>
      <c r="D987" s="10" t="s">
        <v>4396</v>
      </c>
      <c r="E987" s="10" t="s">
        <v>52</v>
      </c>
      <c r="F987" s="10" t="s">
        <v>1300</v>
      </c>
      <c r="G987" s="10" t="s">
        <v>1391</v>
      </c>
      <c r="H987" s="10" t="s">
        <v>1540</v>
      </c>
      <c r="I987" s="10" t="s">
        <v>4538</v>
      </c>
      <c r="J987" s="10" t="s">
        <v>55</v>
      </c>
      <c r="K987" s="10" t="s">
        <v>4433</v>
      </c>
      <c r="L987" s="10" t="s">
        <v>4539</v>
      </c>
      <c r="M987" s="10">
        <v>-6.3639578999999999</v>
      </c>
      <c r="N987" s="10">
        <v>-35.137844899999997</v>
      </c>
      <c r="O987" s="10" t="s">
        <v>149</v>
      </c>
      <c r="P987" s="10" t="s">
        <v>1241</v>
      </c>
      <c r="Q987" s="10">
        <v>-21.16</v>
      </c>
      <c r="R987" s="10">
        <v>133.65</v>
      </c>
      <c r="S987" s="15" t="s">
        <v>2371</v>
      </c>
      <c r="T987" s="10"/>
      <c r="U987" s="14">
        <v>45844</v>
      </c>
      <c r="V987" s="11"/>
      <c r="W987" s="11"/>
      <c r="X987" s="11" t="s">
        <v>2372</v>
      </c>
      <c r="Y987" s="11"/>
    </row>
    <row r="988" spans="1:25">
      <c r="A988" s="10" t="s">
        <v>4540</v>
      </c>
      <c r="B988" s="10"/>
      <c r="C988" s="10" t="s">
        <v>150</v>
      </c>
      <c r="D988" s="10" t="s">
        <v>4396</v>
      </c>
      <c r="E988" s="10" t="s">
        <v>52</v>
      </c>
      <c r="F988" s="10" t="s">
        <v>1300</v>
      </c>
      <c r="G988" s="10" t="s">
        <v>1391</v>
      </c>
      <c r="H988" s="10" t="s">
        <v>1540</v>
      </c>
      <c r="I988" s="10" t="s">
        <v>4541</v>
      </c>
      <c r="J988" s="10" t="s">
        <v>55</v>
      </c>
      <c r="K988" s="10" t="s">
        <v>4535</v>
      </c>
      <c r="L988" s="10" t="s">
        <v>4542</v>
      </c>
      <c r="M988" s="10">
        <v>-6.3643944000000001</v>
      </c>
      <c r="N988" s="10">
        <v>-35.139193400000003</v>
      </c>
      <c r="O988" s="10" t="s">
        <v>149</v>
      </c>
      <c r="P988" s="10" t="s">
        <v>1241</v>
      </c>
      <c r="Q988" s="10">
        <v>-21.46</v>
      </c>
      <c r="R988" s="10">
        <v>133.65</v>
      </c>
      <c r="S988" s="15" t="s">
        <v>2371</v>
      </c>
      <c r="T988" s="10"/>
      <c r="U988" s="14">
        <v>45844</v>
      </c>
      <c r="V988" s="11"/>
      <c r="W988" s="11"/>
      <c r="X988" s="11" t="s">
        <v>2372</v>
      </c>
      <c r="Y988" s="11"/>
    </row>
    <row r="989" spans="1:25">
      <c r="A989" s="10" t="s">
        <v>4543</v>
      </c>
      <c r="B989" s="10"/>
      <c r="C989" s="10" t="s">
        <v>150</v>
      </c>
      <c r="D989" s="10" t="s">
        <v>4396</v>
      </c>
      <c r="E989" s="10" t="s">
        <v>52</v>
      </c>
      <c r="F989" s="10" t="s">
        <v>1300</v>
      </c>
      <c r="G989" s="10" t="s">
        <v>1391</v>
      </c>
      <c r="H989" s="10" t="s">
        <v>1616</v>
      </c>
      <c r="I989" s="10" t="s">
        <v>4544</v>
      </c>
      <c r="J989" s="10" t="s">
        <v>55</v>
      </c>
      <c r="K989" s="10" t="s">
        <v>4433</v>
      </c>
      <c r="L989" s="10" t="s">
        <v>4545</v>
      </c>
      <c r="M989" s="10">
        <v>-6.3784254000000002</v>
      </c>
      <c r="N989" s="10">
        <v>-35.1272059</v>
      </c>
      <c r="O989" s="10" t="s">
        <v>149</v>
      </c>
      <c r="P989" s="10" t="s">
        <v>1241</v>
      </c>
      <c r="Q989" s="10">
        <v>-18.32</v>
      </c>
      <c r="R989" s="10">
        <v>133.65</v>
      </c>
      <c r="S989" s="15" t="s">
        <v>1371</v>
      </c>
      <c r="T989" s="10"/>
      <c r="U989" s="14">
        <v>45840</v>
      </c>
      <c r="V989" s="11"/>
      <c r="W989" s="11"/>
      <c r="X989" s="11" t="s">
        <v>4401</v>
      </c>
      <c r="Y989" s="11"/>
    </row>
    <row r="990" spans="1:25">
      <c r="A990" s="10" t="s">
        <v>4546</v>
      </c>
      <c r="B990" s="10"/>
      <c r="C990" s="10" t="s">
        <v>150</v>
      </c>
      <c r="D990" s="10" t="s">
        <v>4396</v>
      </c>
      <c r="E990" s="10" t="s">
        <v>52</v>
      </c>
      <c r="F990" s="10" t="s">
        <v>1300</v>
      </c>
      <c r="G990" s="10" t="s">
        <v>1391</v>
      </c>
      <c r="H990" s="10" t="s">
        <v>1616</v>
      </c>
      <c r="I990" s="10" t="s">
        <v>4547</v>
      </c>
      <c r="J990" s="10" t="s">
        <v>55</v>
      </c>
      <c r="K990" s="10" t="s">
        <v>4433</v>
      </c>
      <c r="L990" s="10" t="s">
        <v>4548</v>
      </c>
      <c r="M990" s="10">
        <v>-6.3803277999999999</v>
      </c>
      <c r="N990" s="10">
        <v>-35.128283500000002</v>
      </c>
      <c r="O990" s="10" t="s">
        <v>149</v>
      </c>
      <c r="P990" s="10" t="s">
        <v>1241</v>
      </c>
      <c r="Q990" s="10">
        <v>-18.739999999999998</v>
      </c>
      <c r="R990" s="10">
        <v>133.65</v>
      </c>
      <c r="S990" s="15" t="s">
        <v>1371</v>
      </c>
      <c r="T990" s="10"/>
      <c r="U990" s="14">
        <v>45840</v>
      </c>
      <c r="V990" s="11"/>
      <c r="W990" s="11"/>
      <c r="X990" s="11" t="s">
        <v>4401</v>
      </c>
      <c r="Y990" s="11"/>
    </row>
    <row r="991" spans="1:25">
      <c r="A991" s="10" t="s">
        <v>4549</v>
      </c>
      <c r="B991" s="10"/>
      <c r="C991" s="10" t="s">
        <v>150</v>
      </c>
      <c r="D991" s="10" t="s">
        <v>4396</v>
      </c>
      <c r="E991" s="10" t="s">
        <v>52</v>
      </c>
      <c r="F991" s="10" t="s">
        <v>1300</v>
      </c>
      <c r="G991" s="10" t="s">
        <v>1391</v>
      </c>
      <c r="H991" s="10" t="s">
        <v>1616</v>
      </c>
      <c r="I991" s="10" t="s">
        <v>4550</v>
      </c>
      <c r="J991" s="10" t="s">
        <v>55</v>
      </c>
      <c r="K991" s="10" t="s">
        <v>4433</v>
      </c>
      <c r="L991" s="10" t="s">
        <v>4551</v>
      </c>
      <c r="M991" s="10">
        <v>-6.3806694999999998</v>
      </c>
      <c r="N991" s="10">
        <v>-35.129730899999998</v>
      </c>
      <c r="O991" s="10" t="s">
        <v>149</v>
      </c>
      <c r="P991" s="10" t="s">
        <v>1241</v>
      </c>
      <c r="Q991" s="10">
        <v>-19.329999999999998</v>
      </c>
      <c r="R991" s="10">
        <v>133.65</v>
      </c>
      <c r="S991" s="15" t="s">
        <v>1371</v>
      </c>
      <c r="T991" s="10"/>
      <c r="U991" s="14">
        <v>45840</v>
      </c>
      <c r="V991" s="11"/>
      <c r="W991" s="11"/>
      <c r="X991" s="11" t="s">
        <v>4401</v>
      </c>
      <c r="Y991" s="11"/>
    </row>
    <row r="992" spans="1:25">
      <c r="A992" s="10" t="s">
        <v>4552</v>
      </c>
      <c r="B992" s="10"/>
      <c r="C992" s="10" t="s">
        <v>150</v>
      </c>
      <c r="D992" s="10" t="s">
        <v>4396</v>
      </c>
      <c r="E992" s="10" t="s">
        <v>52</v>
      </c>
      <c r="F992" s="10" t="s">
        <v>1300</v>
      </c>
      <c r="G992" s="10" t="s">
        <v>1391</v>
      </c>
      <c r="H992" s="10" t="s">
        <v>1616</v>
      </c>
      <c r="I992" s="10" t="s">
        <v>4553</v>
      </c>
      <c r="J992" s="10" t="s">
        <v>55</v>
      </c>
      <c r="K992" s="10" t="s">
        <v>4433</v>
      </c>
      <c r="L992" s="10" t="s">
        <v>4554</v>
      </c>
      <c r="M992" s="10">
        <v>-6.3799470999999999</v>
      </c>
      <c r="N992" s="10">
        <v>-35.129242099999999</v>
      </c>
      <c r="O992" s="10" t="s">
        <v>149</v>
      </c>
      <c r="P992" s="10" t="s">
        <v>1241</v>
      </c>
      <c r="Q992" s="10">
        <v>19.23</v>
      </c>
      <c r="R992" s="10">
        <v>133.65</v>
      </c>
      <c r="S992" s="15" t="s">
        <v>1371</v>
      </c>
      <c r="T992" s="10"/>
      <c r="U992" s="14">
        <v>45840</v>
      </c>
      <c r="V992" s="11"/>
      <c r="W992" s="11"/>
      <c r="X992" s="11" t="s">
        <v>4401</v>
      </c>
      <c r="Y992" s="11"/>
    </row>
    <row r="993" spans="1:25">
      <c r="A993" s="10" t="s">
        <v>4555</v>
      </c>
      <c r="B993" s="10"/>
      <c r="C993" s="10" t="s">
        <v>150</v>
      </c>
      <c r="D993" s="10" t="s">
        <v>4396</v>
      </c>
      <c r="E993" s="10" t="s">
        <v>52</v>
      </c>
      <c r="F993" s="10" t="s">
        <v>1300</v>
      </c>
      <c r="G993" s="10" t="s">
        <v>1391</v>
      </c>
      <c r="H993" s="10" t="s">
        <v>1237</v>
      </c>
      <c r="I993" s="10" t="s">
        <v>4556</v>
      </c>
      <c r="J993" s="10" t="s">
        <v>55</v>
      </c>
      <c r="K993" s="10" t="s">
        <v>4453</v>
      </c>
      <c r="L993" s="10" t="s">
        <v>4557</v>
      </c>
      <c r="M993" s="10">
        <v>-6.3788245999999997</v>
      </c>
      <c r="N993" s="10">
        <v>-35.124788100000004</v>
      </c>
      <c r="O993" s="10" t="s">
        <v>149</v>
      </c>
      <c r="P993" s="10" t="s">
        <v>1241</v>
      </c>
      <c r="Q993" s="10">
        <v>-17.899999999999999</v>
      </c>
      <c r="R993" s="10">
        <v>133.65</v>
      </c>
      <c r="S993" s="15" t="s">
        <v>1371</v>
      </c>
      <c r="T993" s="10"/>
      <c r="U993" s="14">
        <v>45840</v>
      </c>
      <c r="V993" s="11"/>
      <c r="W993" s="11"/>
      <c r="X993" s="11" t="s">
        <v>4401</v>
      </c>
      <c r="Y993" s="11"/>
    </row>
    <row r="994" spans="1:25">
      <c r="A994" s="10" t="s">
        <v>4558</v>
      </c>
      <c r="B994" s="10"/>
      <c r="C994" s="10" t="s">
        <v>150</v>
      </c>
      <c r="D994" s="10" t="s">
        <v>4396</v>
      </c>
      <c r="E994" s="10" t="s">
        <v>52</v>
      </c>
      <c r="F994" s="10" t="s">
        <v>1300</v>
      </c>
      <c r="G994" s="10" t="s">
        <v>1391</v>
      </c>
      <c r="H994" s="10" t="s">
        <v>1237</v>
      </c>
      <c r="I994" s="10" t="s">
        <v>4559</v>
      </c>
      <c r="J994" s="10" t="s">
        <v>55</v>
      </c>
      <c r="K994" s="10" t="s">
        <v>4453</v>
      </c>
      <c r="L994" s="10" t="s">
        <v>4560</v>
      </c>
      <c r="M994" s="10">
        <v>-6.3794981999999996</v>
      </c>
      <c r="N994" s="10">
        <v>-35.123754699999999</v>
      </c>
      <c r="O994" s="10" t="s">
        <v>149</v>
      </c>
      <c r="P994" s="10" t="s">
        <v>1241</v>
      </c>
      <c r="Q994" s="10">
        <v>-18.739999999999998</v>
      </c>
      <c r="R994" s="10">
        <v>133.65</v>
      </c>
      <c r="S994" s="15" t="s">
        <v>1371</v>
      </c>
      <c r="T994" s="10"/>
      <c r="U994" s="14">
        <v>45840</v>
      </c>
      <c r="V994" s="11"/>
      <c r="W994" s="11"/>
      <c r="X994" s="11" t="s">
        <v>4401</v>
      </c>
      <c r="Y994" s="11"/>
    </row>
    <row r="995" spans="1:25">
      <c r="A995" s="10" t="s">
        <v>4561</v>
      </c>
      <c r="B995" s="10"/>
      <c r="C995" s="10" t="s">
        <v>150</v>
      </c>
      <c r="D995" s="10" t="s">
        <v>4396</v>
      </c>
      <c r="E995" s="10" t="s">
        <v>52</v>
      </c>
      <c r="F995" s="10" t="s">
        <v>1300</v>
      </c>
      <c r="G995" s="10" t="s">
        <v>1391</v>
      </c>
      <c r="H995" s="10" t="s">
        <v>1557</v>
      </c>
      <c r="I995" s="10" t="s">
        <v>4562</v>
      </c>
      <c r="J995" s="10" t="s">
        <v>55</v>
      </c>
      <c r="K995" s="10" t="s">
        <v>4433</v>
      </c>
      <c r="L995" s="10" t="s">
        <v>4563</v>
      </c>
      <c r="M995" s="10">
        <v>-6.3813436000000001</v>
      </c>
      <c r="N995" s="10">
        <v>-35.126842600000003</v>
      </c>
      <c r="O995" s="10" t="s">
        <v>149</v>
      </c>
      <c r="P995" s="10" t="s">
        <v>1241</v>
      </c>
      <c r="Q995" s="10">
        <v>-18.73</v>
      </c>
      <c r="R995" s="10">
        <v>133.65</v>
      </c>
      <c r="S995" s="15" t="s">
        <v>1371</v>
      </c>
      <c r="T995" s="10"/>
      <c r="U995" s="14">
        <v>45840</v>
      </c>
      <c r="V995" s="11"/>
      <c r="W995" s="11"/>
      <c r="X995" s="11" t="s">
        <v>4401</v>
      </c>
      <c r="Y995" s="11"/>
    </row>
    <row r="996" spans="1:25">
      <c r="A996" s="10" t="s">
        <v>4564</v>
      </c>
      <c r="B996" s="10"/>
      <c r="C996" s="10" t="s">
        <v>150</v>
      </c>
      <c r="D996" s="10" t="s">
        <v>4396</v>
      </c>
      <c r="E996" s="10" t="s">
        <v>52</v>
      </c>
      <c r="F996" s="10" t="s">
        <v>1300</v>
      </c>
      <c r="G996" s="10" t="s">
        <v>1391</v>
      </c>
      <c r="H996" s="10" t="s">
        <v>1557</v>
      </c>
      <c r="I996" s="10" t="s">
        <v>4565</v>
      </c>
      <c r="J996" s="10" t="s">
        <v>55</v>
      </c>
      <c r="K996" s="10" t="s">
        <v>4566</v>
      </c>
      <c r="L996" s="10" t="s">
        <v>4567</v>
      </c>
      <c r="M996" s="10">
        <v>-6.3903590000000001</v>
      </c>
      <c r="N996" s="10">
        <v>-35.133733300000003</v>
      </c>
      <c r="O996" s="10" t="s">
        <v>149</v>
      </c>
      <c r="P996" s="10" t="s">
        <v>1241</v>
      </c>
      <c r="Q996" s="10">
        <v>-19.82</v>
      </c>
      <c r="R996" s="10">
        <v>133.65</v>
      </c>
      <c r="S996" s="15" t="s">
        <v>1371</v>
      </c>
      <c r="T996" s="10"/>
      <c r="U996" s="14">
        <v>45841</v>
      </c>
      <c r="V996" s="11"/>
      <c r="W996" s="11"/>
      <c r="X996" s="11" t="s">
        <v>4401</v>
      </c>
      <c r="Y996" s="11"/>
    </row>
    <row r="997" spans="1:25">
      <c r="A997" s="10" t="s">
        <v>4568</v>
      </c>
      <c r="B997" s="10"/>
      <c r="C997" s="10" t="s">
        <v>150</v>
      </c>
      <c r="D997" s="10" t="s">
        <v>4396</v>
      </c>
      <c r="E997" s="10" t="s">
        <v>52</v>
      </c>
      <c r="F997" s="10" t="s">
        <v>1300</v>
      </c>
      <c r="G997" s="10" t="s">
        <v>1391</v>
      </c>
      <c r="H997" s="10" t="s">
        <v>1557</v>
      </c>
      <c r="I997" s="10" t="s">
        <v>4569</v>
      </c>
      <c r="J997" s="10" t="s">
        <v>55</v>
      </c>
      <c r="K997" s="10" t="s">
        <v>4433</v>
      </c>
      <c r="L997" s="10" t="s">
        <v>4570</v>
      </c>
      <c r="M997" s="10">
        <v>-6.3912611000000004</v>
      </c>
      <c r="N997" s="10">
        <v>-35.135852900000003</v>
      </c>
      <c r="O997" s="10" t="s">
        <v>149</v>
      </c>
      <c r="P997" s="10" t="s">
        <v>1241</v>
      </c>
      <c r="Q997" s="10">
        <v>-20.67</v>
      </c>
      <c r="R997" s="10">
        <v>133.65</v>
      </c>
      <c r="S997" s="15" t="s">
        <v>1371</v>
      </c>
      <c r="T997" s="10"/>
      <c r="U997" s="14">
        <v>45840</v>
      </c>
      <c r="V997" s="11"/>
      <c r="W997" s="11"/>
      <c r="X997" s="11" t="s">
        <v>4401</v>
      </c>
      <c r="Y997" s="11"/>
    </row>
    <row r="998" spans="1:25">
      <c r="A998" s="10" t="s">
        <v>4571</v>
      </c>
      <c r="B998" s="10"/>
      <c r="C998" s="10" t="s">
        <v>150</v>
      </c>
      <c r="D998" s="10" t="s">
        <v>4396</v>
      </c>
      <c r="E998" s="10" t="s">
        <v>52</v>
      </c>
      <c r="F998" s="10" t="s">
        <v>1300</v>
      </c>
      <c r="G998" s="10" t="s">
        <v>1391</v>
      </c>
      <c r="H998" s="10" t="s">
        <v>1557</v>
      </c>
      <c r="I998" s="10" t="s">
        <v>4572</v>
      </c>
      <c r="J998" s="10" t="s">
        <v>55</v>
      </c>
      <c r="K998" s="10" t="s">
        <v>4433</v>
      </c>
      <c r="L998" s="10" t="s">
        <v>4570</v>
      </c>
      <c r="M998" s="10">
        <v>-6.3925741</v>
      </c>
      <c r="N998" s="10">
        <v>-35.137952200000001</v>
      </c>
      <c r="O998" s="10" t="s">
        <v>149</v>
      </c>
      <c r="P998" s="10" t="s">
        <v>1241</v>
      </c>
      <c r="Q998" s="10">
        <v>-19.88</v>
      </c>
      <c r="R998" s="10">
        <v>133.65</v>
      </c>
      <c r="S998" s="15" t="s">
        <v>1371</v>
      </c>
      <c r="T998" s="10"/>
      <c r="U998" s="14">
        <v>45840</v>
      </c>
      <c r="V998" s="11"/>
      <c r="W998" s="11"/>
      <c r="X998" s="11" t="s">
        <v>4401</v>
      </c>
      <c r="Y998" s="11"/>
    </row>
    <row r="999" spans="1:25">
      <c r="A999" s="10" t="s">
        <v>4573</v>
      </c>
      <c r="B999" s="10"/>
      <c r="C999" s="10" t="s">
        <v>150</v>
      </c>
      <c r="D999" s="10" t="s">
        <v>4396</v>
      </c>
      <c r="E999" s="10" t="s">
        <v>52</v>
      </c>
      <c r="F999" s="10" t="s">
        <v>1300</v>
      </c>
      <c r="G999" s="10" t="s">
        <v>1391</v>
      </c>
      <c r="H999" s="10" t="s">
        <v>1575</v>
      </c>
      <c r="I999" s="10" t="s">
        <v>4574</v>
      </c>
      <c r="J999" s="10" t="s">
        <v>55</v>
      </c>
      <c r="K999" s="10" t="s">
        <v>4433</v>
      </c>
      <c r="L999" s="10" t="s">
        <v>4575</v>
      </c>
      <c r="M999" s="10">
        <v>-6.3925200000000002</v>
      </c>
      <c r="N999" s="10">
        <v>-35.138337100000001</v>
      </c>
      <c r="O999" s="10" t="s">
        <v>149</v>
      </c>
      <c r="P999" s="10" t="s">
        <v>1241</v>
      </c>
      <c r="Q999" s="10">
        <v>-19.28</v>
      </c>
      <c r="R999" s="10">
        <v>133.65</v>
      </c>
      <c r="S999" s="15" t="s">
        <v>1371</v>
      </c>
      <c r="T999" s="10"/>
      <c r="U999" s="14">
        <v>45840</v>
      </c>
      <c r="V999" s="11"/>
      <c r="W999" s="11"/>
      <c r="X999" s="11" t="s">
        <v>4401</v>
      </c>
      <c r="Y999" s="11"/>
    </row>
    <row r="1000" spans="1:25">
      <c r="A1000" s="10" t="s">
        <v>4576</v>
      </c>
      <c r="B1000" s="10"/>
      <c r="C1000" s="10" t="s">
        <v>150</v>
      </c>
      <c r="D1000" s="10" t="s">
        <v>4396</v>
      </c>
      <c r="E1000" s="10" t="s">
        <v>52</v>
      </c>
      <c r="F1000" s="10" t="s">
        <v>1300</v>
      </c>
      <c r="G1000" s="10" t="s">
        <v>1391</v>
      </c>
      <c r="H1000" s="10" t="s">
        <v>1575</v>
      </c>
      <c r="I1000" s="10" t="s">
        <v>4577</v>
      </c>
      <c r="J1000" s="10" t="s">
        <v>55</v>
      </c>
      <c r="K1000" s="10" t="s">
        <v>4433</v>
      </c>
      <c r="L1000" s="10" t="s">
        <v>4578</v>
      </c>
      <c r="M1000" s="10">
        <v>-6.3847826999999997</v>
      </c>
      <c r="N1000" s="10">
        <v>-35.129655300000003</v>
      </c>
      <c r="O1000" s="10" t="s">
        <v>149</v>
      </c>
      <c r="P1000" s="10" t="s">
        <v>1241</v>
      </c>
      <c r="Q1000" s="10">
        <v>-19.25</v>
      </c>
      <c r="R1000" s="10">
        <v>133.65</v>
      </c>
      <c r="S1000" s="15" t="s">
        <v>1371</v>
      </c>
      <c r="T1000" s="10"/>
      <c r="U1000" s="14">
        <v>45841</v>
      </c>
      <c r="V1000" s="11"/>
      <c r="W1000" s="11"/>
      <c r="X1000" s="11" t="s">
        <v>4401</v>
      </c>
      <c r="Y1000" s="11"/>
    </row>
    <row r="1001" spans="1:25">
      <c r="A1001" s="10" t="s">
        <v>4579</v>
      </c>
      <c r="B1001" s="10"/>
      <c r="C1001" s="10" t="s">
        <v>150</v>
      </c>
      <c r="D1001" s="10" t="s">
        <v>4396</v>
      </c>
      <c r="E1001" s="10" t="s">
        <v>52</v>
      </c>
      <c r="F1001" s="10" t="s">
        <v>1300</v>
      </c>
      <c r="G1001" s="10" t="s">
        <v>1391</v>
      </c>
      <c r="H1001" s="10" t="s">
        <v>1575</v>
      </c>
      <c r="I1001" s="10" t="s">
        <v>4580</v>
      </c>
      <c r="J1001" s="10" t="s">
        <v>55</v>
      </c>
      <c r="K1001" s="10" t="s">
        <v>4566</v>
      </c>
      <c r="L1001" s="10" t="s">
        <v>4581</v>
      </c>
      <c r="M1001" s="10">
        <v>-6.3908934999999998</v>
      </c>
      <c r="N1001" s="10">
        <v>-35.132703599999999</v>
      </c>
      <c r="O1001" s="10" t="s">
        <v>149</v>
      </c>
      <c r="P1001" s="10" t="s">
        <v>1241</v>
      </c>
      <c r="Q1001" s="10">
        <v>-18.79</v>
      </c>
      <c r="R1001" s="10">
        <v>133.65</v>
      </c>
      <c r="S1001" s="15" t="s">
        <v>1371</v>
      </c>
      <c r="T1001" s="10"/>
      <c r="U1001" s="14">
        <v>45841</v>
      </c>
      <c r="V1001" s="11"/>
      <c r="W1001" s="11"/>
      <c r="X1001" s="11" t="s">
        <v>4401</v>
      </c>
      <c r="Y1001" s="11"/>
    </row>
    <row r="1002" spans="1:25">
      <c r="A1002" s="10" t="s">
        <v>4582</v>
      </c>
      <c r="B1002" s="10"/>
      <c r="C1002" s="10" t="s">
        <v>150</v>
      </c>
      <c r="D1002" s="10" t="s">
        <v>4396</v>
      </c>
      <c r="E1002" s="10" t="s">
        <v>52</v>
      </c>
      <c r="F1002" s="10" t="s">
        <v>1300</v>
      </c>
      <c r="G1002" s="10" t="s">
        <v>1391</v>
      </c>
      <c r="H1002" s="10" t="s">
        <v>1639</v>
      </c>
      <c r="I1002" s="10" t="s">
        <v>4583</v>
      </c>
      <c r="J1002" s="10" t="s">
        <v>55</v>
      </c>
      <c r="K1002" s="10" t="s">
        <v>4502</v>
      </c>
      <c r="L1002" s="10" t="s">
        <v>4584</v>
      </c>
      <c r="M1002" s="10">
        <v>-6.3799827999999996</v>
      </c>
      <c r="N1002" s="10">
        <v>-35.131307999999997</v>
      </c>
      <c r="O1002" s="10" t="s">
        <v>149</v>
      </c>
      <c r="P1002" s="10" t="s">
        <v>1241</v>
      </c>
      <c r="Q1002" s="10">
        <v>-19.899999999999999</v>
      </c>
      <c r="R1002" s="10">
        <v>133.65</v>
      </c>
      <c r="S1002" s="15" t="s">
        <v>1371</v>
      </c>
      <c r="T1002" s="10"/>
      <c r="U1002" s="14">
        <v>45841</v>
      </c>
      <c r="V1002" s="11"/>
      <c r="W1002" s="11"/>
      <c r="X1002" s="11" t="s">
        <v>4401</v>
      </c>
      <c r="Y1002" s="11"/>
    </row>
    <row r="1003" spans="1:25">
      <c r="A1003" s="10" t="s">
        <v>4585</v>
      </c>
      <c r="B1003" s="10"/>
      <c r="C1003" s="10" t="s">
        <v>150</v>
      </c>
      <c r="D1003" s="10" t="s">
        <v>4396</v>
      </c>
      <c r="E1003" s="10" t="s">
        <v>52</v>
      </c>
      <c r="F1003" s="10" t="s">
        <v>1300</v>
      </c>
      <c r="G1003" s="10" t="s">
        <v>1391</v>
      </c>
      <c r="H1003" s="10" t="s">
        <v>1639</v>
      </c>
      <c r="I1003" s="10" t="s">
        <v>4586</v>
      </c>
      <c r="J1003" s="10" t="s">
        <v>55</v>
      </c>
      <c r="K1003" s="10" t="s">
        <v>4433</v>
      </c>
      <c r="L1003" s="10" t="s">
        <v>4587</v>
      </c>
      <c r="M1003" s="10">
        <v>-6.3835389999999999</v>
      </c>
      <c r="N1003" s="10">
        <v>-35.129134499999999</v>
      </c>
      <c r="O1003" s="10" t="s">
        <v>149</v>
      </c>
      <c r="P1003" s="10" t="s">
        <v>1241</v>
      </c>
      <c r="Q1003" s="10">
        <v>-18.07</v>
      </c>
      <c r="R1003" s="10">
        <v>133.65</v>
      </c>
      <c r="S1003" s="15" t="s">
        <v>1371</v>
      </c>
      <c r="T1003" s="10"/>
      <c r="U1003" s="14">
        <v>45841</v>
      </c>
      <c r="V1003" s="11"/>
      <c r="W1003" s="11"/>
      <c r="X1003" s="11" t="s">
        <v>4401</v>
      </c>
      <c r="Y1003" s="11"/>
    </row>
    <row r="1004" spans="1:25">
      <c r="A1004" s="10" t="s">
        <v>4588</v>
      </c>
      <c r="B1004" s="10"/>
      <c r="C1004" s="10" t="s">
        <v>150</v>
      </c>
      <c r="D1004" s="10" t="s">
        <v>4396</v>
      </c>
      <c r="E1004" s="10" t="s">
        <v>52</v>
      </c>
      <c r="F1004" s="10" t="s">
        <v>1300</v>
      </c>
      <c r="G1004" s="10" t="s">
        <v>1391</v>
      </c>
      <c r="H1004" s="10" t="s">
        <v>1649</v>
      </c>
      <c r="I1004" s="10" t="s">
        <v>4589</v>
      </c>
      <c r="J1004" s="10" t="s">
        <v>55</v>
      </c>
      <c r="K1004" s="10" t="s">
        <v>4399</v>
      </c>
      <c r="L1004" s="10" t="s">
        <v>4590</v>
      </c>
      <c r="M1004" s="10">
        <v>-6.3640084999999997</v>
      </c>
      <c r="N1004" s="10">
        <v>-35.154599400000002</v>
      </c>
      <c r="O1004" s="10" t="s">
        <v>149</v>
      </c>
      <c r="P1004" s="10" t="s">
        <v>4591</v>
      </c>
      <c r="Q1004" s="10">
        <v>0</v>
      </c>
      <c r="R1004" s="10">
        <v>0</v>
      </c>
      <c r="S1004" s="15" t="s">
        <v>1371</v>
      </c>
      <c r="T1004" s="10" t="s">
        <v>4592</v>
      </c>
      <c r="U1004" s="14">
        <v>45843</v>
      </c>
      <c r="V1004" s="11"/>
      <c r="W1004" s="11"/>
      <c r="X1004" s="11" t="s">
        <v>4401</v>
      </c>
      <c r="Y1004" s="11"/>
    </row>
    <row r="1005" spans="1:25">
      <c r="A1005" s="10" t="s">
        <v>4593</v>
      </c>
      <c r="B1005" s="10"/>
      <c r="C1005" s="10" t="s">
        <v>150</v>
      </c>
      <c r="D1005" s="10" t="s">
        <v>4396</v>
      </c>
      <c r="E1005" s="10" t="s">
        <v>52</v>
      </c>
      <c r="F1005" s="10" t="s">
        <v>1300</v>
      </c>
      <c r="G1005" s="10" t="s">
        <v>1391</v>
      </c>
      <c r="H1005" s="10" t="s">
        <v>1649</v>
      </c>
      <c r="I1005" s="10" t="s">
        <v>4594</v>
      </c>
      <c r="J1005" s="10" t="s">
        <v>55</v>
      </c>
      <c r="K1005" s="10" t="s">
        <v>4399</v>
      </c>
      <c r="L1005" s="10" t="s">
        <v>4421</v>
      </c>
      <c r="M1005" s="10">
        <v>-6.3718599999999999</v>
      </c>
      <c r="N1005" s="10">
        <v>-35.151940000000003</v>
      </c>
      <c r="O1005" s="10" t="s">
        <v>149</v>
      </c>
      <c r="P1005" s="10" t="s">
        <v>1241</v>
      </c>
      <c r="Q1005" s="10">
        <v>-21.2</v>
      </c>
      <c r="R1005" s="10">
        <v>133.65</v>
      </c>
      <c r="S1005" s="15" t="s">
        <v>2371</v>
      </c>
      <c r="T1005" s="10"/>
      <c r="U1005" s="14">
        <v>45843</v>
      </c>
      <c r="V1005" s="11"/>
      <c r="W1005" s="11"/>
      <c r="X1005" s="11" t="s">
        <v>2372</v>
      </c>
      <c r="Y1005" s="11"/>
    </row>
    <row r="1006" spans="1:25">
      <c r="A1006" s="10" t="s">
        <v>4595</v>
      </c>
      <c r="B1006" s="10"/>
      <c r="C1006" s="10" t="s">
        <v>150</v>
      </c>
      <c r="D1006" s="10" t="s">
        <v>4396</v>
      </c>
      <c r="E1006" s="10" t="s">
        <v>52</v>
      </c>
      <c r="F1006" s="10" t="s">
        <v>1300</v>
      </c>
      <c r="G1006" s="10" t="s">
        <v>1391</v>
      </c>
      <c r="H1006" s="10" t="s">
        <v>1809</v>
      </c>
      <c r="I1006" s="10" t="s">
        <v>4596</v>
      </c>
      <c r="J1006" s="10" t="s">
        <v>55</v>
      </c>
      <c r="K1006" s="10" t="s">
        <v>4004</v>
      </c>
      <c r="L1006" s="10" t="s">
        <v>4430</v>
      </c>
      <c r="M1006" s="10">
        <v>-6.3610897</v>
      </c>
      <c r="N1006" s="10">
        <v>-35.15063</v>
      </c>
      <c r="O1006" s="10" t="s">
        <v>149</v>
      </c>
      <c r="P1006" s="10" t="s">
        <v>1241</v>
      </c>
      <c r="Q1006" s="10">
        <v>-21.62</v>
      </c>
      <c r="R1006" s="10">
        <v>133.65</v>
      </c>
      <c r="S1006" s="15" t="s">
        <v>2371</v>
      </c>
      <c r="T1006" s="10"/>
      <c r="U1006" s="14">
        <v>45845</v>
      </c>
      <c r="V1006" s="11"/>
      <c r="W1006" s="11"/>
      <c r="X1006" s="11" t="s">
        <v>2372</v>
      </c>
      <c r="Y1006" s="11"/>
    </row>
    <row r="1007" spans="1:25">
      <c r="A1007" s="10" t="s">
        <v>4597</v>
      </c>
      <c r="B1007" s="10"/>
      <c r="C1007" s="10" t="s">
        <v>150</v>
      </c>
      <c r="D1007" s="10" t="s">
        <v>4396</v>
      </c>
      <c r="E1007" s="10" t="s">
        <v>52</v>
      </c>
      <c r="F1007" s="10" t="s">
        <v>1300</v>
      </c>
      <c r="G1007" s="10" t="s">
        <v>1391</v>
      </c>
      <c r="H1007" s="10" t="s">
        <v>1809</v>
      </c>
      <c r="I1007" s="10" t="s">
        <v>4598</v>
      </c>
      <c r="J1007" s="10" t="s">
        <v>55</v>
      </c>
      <c r="K1007" s="10" t="s">
        <v>4004</v>
      </c>
      <c r="L1007" s="10" t="s">
        <v>4599</v>
      </c>
      <c r="M1007" s="10">
        <v>-6.36212</v>
      </c>
      <c r="N1007" s="10">
        <v>-35.150300000000001</v>
      </c>
      <c r="O1007" s="10" t="s">
        <v>149</v>
      </c>
      <c r="P1007" s="10" t="s">
        <v>1241</v>
      </c>
      <c r="Q1007" s="10">
        <v>-22.54</v>
      </c>
      <c r="R1007" s="10">
        <v>133.65</v>
      </c>
      <c r="S1007" s="15" t="s">
        <v>2371</v>
      </c>
      <c r="T1007" s="10"/>
      <c r="U1007" s="14">
        <v>45845</v>
      </c>
      <c r="V1007" s="11"/>
      <c r="W1007" s="11"/>
      <c r="X1007" s="11" t="s">
        <v>2372</v>
      </c>
      <c r="Y1007" s="11"/>
    </row>
    <row r="1008" spans="1:25">
      <c r="A1008" s="10" t="s">
        <v>4600</v>
      </c>
      <c r="B1008" s="10"/>
      <c r="C1008" s="10" t="s">
        <v>150</v>
      </c>
      <c r="D1008" s="10" t="s">
        <v>4396</v>
      </c>
      <c r="E1008" s="10" t="s">
        <v>52</v>
      </c>
      <c r="F1008" s="10" t="s">
        <v>1300</v>
      </c>
      <c r="G1008" s="10" t="s">
        <v>1391</v>
      </c>
      <c r="H1008" s="10" t="s">
        <v>1809</v>
      </c>
      <c r="I1008" s="10" t="s">
        <v>4601</v>
      </c>
      <c r="J1008" s="10" t="s">
        <v>55</v>
      </c>
      <c r="K1008" s="10" t="s">
        <v>4004</v>
      </c>
      <c r="L1008" s="10" t="s">
        <v>4599</v>
      </c>
      <c r="M1008" s="10">
        <v>-6.3620570000000001</v>
      </c>
      <c r="N1008" s="10">
        <v>-35.150981000000002</v>
      </c>
      <c r="O1008" s="10" t="s">
        <v>149</v>
      </c>
      <c r="P1008" s="10" t="s">
        <v>1241</v>
      </c>
      <c r="Q1008" s="10">
        <v>-21.15</v>
      </c>
      <c r="R1008" s="10">
        <v>133.65</v>
      </c>
      <c r="S1008" s="15" t="s">
        <v>2371</v>
      </c>
      <c r="T1008" s="10"/>
      <c r="U1008" s="14">
        <v>45845</v>
      </c>
      <c r="V1008" s="11"/>
      <c r="W1008" s="11"/>
      <c r="X1008" s="11" t="s">
        <v>2372</v>
      </c>
      <c r="Y1008" s="11"/>
    </row>
    <row r="1009" spans="1:25">
      <c r="A1009" s="10" t="s">
        <v>4602</v>
      </c>
      <c r="B1009" s="10"/>
      <c r="C1009" s="10" t="s">
        <v>150</v>
      </c>
      <c r="D1009" s="10" t="s">
        <v>4396</v>
      </c>
      <c r="E1009" s="10" t="s">
        <v>52</v>
      </c>
      <c r="F1009" s="10" t="s">
        <v>1300</v>
      </c>
      <c r="G1009" s="10" t="s">
        <v>1391</v>
      </c>
      <c r="H1009" s="10" t="s">
        <v>1653</v>
      </c>
      <c r="I1009" s="10" t="s">
        <v>4603</v>
      </c>
      <c r="J1009" s="10" t="s">
        <v>55</v>
      </c>
      <c r="K1009" s="10" t="s">
        <v>4004</v>
      </c>
      <c r="L1009" s="10" t="s">
        <v>4424</v>
      </c>
      <c r="M1009" s="10">
        <v>-6.3570099999999998</v>
      </c>
      <c r="N1009" s="10">
        <v>-35.149889999999999</v>
      </c>
      <c r="O1009" s="10" t="s">
        <v>149</v>
      </c>
      <c r="P1009" s="10" t="s">
        <v>1241</v>
      </c>
      <c r="Q1009" s="10">
        <v>-21.1</v>
      </c>
      <c r="R1009" s="10">
        <v>133.65</v>
      </c>
      <c r="S1009" s="15" t="s">
        <v>2371</v>
      </c>
      <c r="T1009" s="10"/>
      <c r="U1009" s="14">
        <v>45846</v>
      </c>
      <c r="V1009" s="11"/>
      <c r="W1009" s="11"/>
      <c r="X1009" s="11" t="s">
        <v>2372</v>
      </c>
      <c r="Y1009" s="11"/>
    </row>
    <row r="1010" spans="1:25">
      <c r="A1010" s="10" t="s">
        <v>4604</v>
      </c>
      <c r="B1010" s="10"/>
      <c r="C1010" s="10" t="s">
        <v>150</v>
      </c>
      <c r="D1010" s="10" t="s">
        <v>4396</v>
      </c>
      <c r="E1010" s="10" t="s">
        <v>52</v>
      </c>
      <c r="F1010" s="10" t="s">
        <v>1300</v>
      </c>
      <c r="G1010" s="10" t="s">
        <v>1391</v>
      </c>
      <c r="H1010" s="10" t="s">
        <v>1653</v>
      </c>
      <c r="I1010" s="10" t="s">
        <v>4605</v>
      </c>
      <c r="J1010" s="10" t="s">
        <v>55</v>
      </c>
      <c r="K1010" s="10" t="s">
        <v>4004</v>
      </c>
      <c r="L1010" s="10" t="s">
        <v>4606</v>
      </c>
      <c r="M1010" s="10">
        <v>-6.3512899999999997</v>
      </c>
      <c r="N1010" s="10">
        <v>-35.155380000000001</v>
      </c>
      <c r="O1010" s="10" t="s">
        <v>149</v>
      </c>
      <c r="P1010" s="10" t="s">
        <v>1241</v>
      </c>
      <c r="Q1010" s="10">
        <v>-22.5</v>
      </c>
      <c r="R1010" s="10">
        <v>133.65</v>
      </c>
      <c r="S1010" s="15" t="s">
        <v>2371</v>
      </c>
      <c r="T1010" s="10"/>
      <c r="U1010" s="14">
        <v>45846</v>
      </c>
      <c r="V1010" s="11"/>
      <c r="W1010" s="11"/>
      <c r="X1010" s="11" t="s">
        <v>2372</v>
      </c>
      <c r="Y1010" s="11"/>
    </row>
    <row r="1011" spans="1:25">
      <c r="A1011" s="10" t="s">
        <v>4607</v>
      </c>
      <c r="B1011" s="10"/>
      <c r="C1011" s="10" t="s">
        <v>150</v>
      </c>
      <c r="D1011" s="10" t="s">
        <v>4396</v>
      </c>
      <c r="E1011" s="10" t="s">
        <v>52</v>
      </c>
      <c r="F1011" s="10" t="s">
        <v>1300</v>
      </c>
      <c r="G1011" s="10" t="s">
        <v>1433</v>
      </c>
      <c r="H1011" s="10" t="s">
        <v>4397</v>
      </c>
      <c r="I1011" s="10" t="s">
        <v>4608</v>
      </c>
      <c r="J1011" s="10" t="s">
        <v>55</v>
      </c>
      <c r="K1011" s="10" t="s">
        <v>4535</v>
      </c>
      <c r="L1011" s="10" t="s">
        <v>4609</v>
      </c>
      <c r="M1011" s="10">
        <v>-6.3620599999999996</v>
      </c>
      <c r="N1011" s="10">
        <v>-35.138277000000002</v>
      </c>
      <c r="O1011" s="10" t="s">
        <v>149</v>
      </c>
      <c r="P1011" s="10" t="s">
        <v>1241</v>
      </c>
      <c r="Q1011" s="10">
        <v>-19.079999999999998</v>
      </c>
      <c r="R1011" s="10">
        <v>133.65</v>
      </c>
      <c r="S1011" s="15" t="s">
        <v>2371</v>
      </c>
      <c r="T1011" s="10"/>
      <c r="U1011" s="14">
        <v>45845</v>
      </c>
      <c r="V1011" s="11"/>
      <c r="W1011" s="11"/>
      <c r="X1011" s="11" t="s">
        <v>2372</v>
      </c>
      <c r="Y1011" s="11"/>
    </row>
    <row r="1012" spans="1:25">
      <c r="A1012" s="10" t="s">
        <v>4610</v>
      </c>
      <c r="B1012" s="10"/>
      <c r="C1012" s="10" t="s">
        <v>150</v>
      </c>
      <c r="D1012" s="10" t="s">
        <v>4396</v>
      </c>
      <c r="E1012" s="10" t="s">
        <v>52</v>
      </c>
      <c r="F1012" s="10" t="s">
        <v>1300</v>
      </c>
      <c r="G1012" s="10" t="s">
        <v>1433</v>
      </c>
      <c r="H1012" s="10" t="s">
        <v>1518</v>
      </c>
      <c r="I1012" s="10" t="s">
        <v>4611</v>
      </c>
      <c r="J1012" s="10" t="s">
        <v>55</v>
      </c>
      <c r="K1012" s="10" t="s">
        <v>4433</v>
      </c>
      <c r="L1012" s="10" t="s">
        <v>4612</v>
      </c>
      <c r="M1012" s="10">
        <v>-6.3530048600000004</v>
      </c>
      <c r="N1012" s="10">
        <v>-35.160576740000003</v>
      </c>
      <c r="O1012" s="10" t="s">
        <v>149</v>
      </c>
      <c r="P1012" s="10" t="s">
        <v>1241</v>
      </c>
      <c r="Q1012" s="10">
        <v>-19.91</v>
      </c>
      <c r="R1012" s="10">
        <v>133.65</v>
      </c>
      <c r="S1012" s="15" t="s">
        <v>2371</v>
      </c>
      <c r="T1012" s="10"/>
      <c r="U1012" s="14">
        <v>45846</v>
      </c>
      <c r="V1012" s="11"/>
      <c r="W1012" s="11"/>
      <c r="X1012" s="11" t="s">
        <v>2372</v>
      </c>
      <c r="Y1012" s="11"/>
    </row>
    <row r="1013" spans="1:25">
      <c r="A1013" s="10" t="s">
        <v>4613</v>
      </c>
      <c r="B1013" s="10"/>
      <c r="C1013" s="10" t="s">
        <v>150</v>
      </c>
      <c r="D1013" s="10" t="s">
        <v>4396</v>
      </c>
      <c r="E1013" s="10" t="s">
        <v>52</v>
      </c>
      <c r="F1013" s="10" t="s">
        <v>1300</v>
      </c>
      <c r="G1013" s="10" t="s">
        <v>1433</v>
      </c>
      <c r="H1013" s="10" t="s">
        <v>1518</v>
      </c>
      <c r="I1013" s="10" t="s">
        <v>4614</v>
      </c>
      <c r="J1013" s="10" t="s">
        <v>55</v>
      </c>
      <c r="K1013" s="10" t="s">
        <v>4433</v>
      </c>
      <c r="L1013" s="10" t="s">
        <v>4615</v>
      </c>
      <c r="M1013" s="10">
        <v>-6.3531909999999998</v>
      </c>
      <c r="N1013" s="10">
        <v>-35.160339</v>
      </c>
      <c r="O1013" s="10" t="s">
        <v>149</v>
      </c>
      <c r="P1013" s="10" t="s">
        <v>1241</v>
      </c>
      <c r="Q1013" s="10">
        <v>-20.97</v>
      </c>
      <c r="R1013" s="10">
        <v>133.65</v>
      </c>
      <c r="S1013" s="15" t="s">
        <v>2371</v>
      </c>
      <c r="T1013" s="10"/>
      <c r="U1013" s="14">
        <v>45846</v>
      </c>
      <c r="V1013" s="11"/>
      <c r="W1013" s="11"/>
      <c r="X1013" s="11" t="s">
        <v>2372</v>
      </c>
      <c r="Y1013" s="11"/>
    </row>
    <row r="1014" spans="1:25">
      <c r="A1014" s="10" t="s">
        <v>4616</v>
      </c>
      <c r="B1014" s="10"/>
      <c r="C1014" s="10" t="s">
        <v>150</v>
      </c>
      <c r="D1014" s="10" t="s">
        <v>4396</v>
      </c>
      <c r="E1014" s="10" t="s">
        <v>52</v>
      </c>
      <c r="F1014" s="10" t="s">
        <v>1300</v>
      </c>
      <c r="G1014" s="10" t="s">
        <v>1433</v>
      </c>
      <c r="H1014" s="10" t="s">
        <v>1262</v>
      </c>
      <c r="I1014" s="10" t="s">
        <v>4617</v>
      </c>
      <c r="J1014" s="10" t="s">
        <v>55</v>
      </c>
      <c r="K1014" s="10" t="s">
        <v>4453</v>
      </c>
      <c r="L1014" s="10" t="s">
        <v>4618</v>
      </c>
      <c r="M1014" s="10">
        <v>-6.3749840000000004</v>
      </c>
      <c r="N1014" s="10">
        <v>-35.123575000000002</v>
      </c>
      <c r="O1014" s="10" t="s">
        <v>149</v>
      </c>
      <c r="P1014" s="10" t="s">
        <v>1241</v>
      </c>
      <c r="Q1014" s="10">
        <v>-20.02</v>
      </c>
      <c r="R1014" s="10">
        <v>133.65</v>
      </c>
      <c r="S1014" s="15" t="s">
        <v>1371</v>
      </c>
      <c r="T1014" s="10"/>
      <c r="U1014" s="14">
        <v>45841</v>
      </c>
      <c r="V1014" s="11"/>
      <c r="W1014" s="11"/>
      <c r="X1014" s="11" t="s">
        <v>4401</v>
      </c>
      <c r="Y1014" s="11"/>
    </row>
    <row r="1015" spans="1:25">
      <c r="A1015" s="10" t="s">
        <v>4619</v>
      </c>
      <c r="B1015" s="11"/>
      <c r="C1015" s="10" t="s">
        <v>101</v>
      </c>
      <c r="D1015" s="10" t="s">
        <v>4620</v>
      </c>
      <c r="E1015" s="10" t="s">
        <v>66</v>
      </c>
      <c r="F1015" s="10" t="s">
        <v>2272</v>
      </c>
      <c r="G1015" s="10" t="s">
        <v>1495</v>
      </c>
      <c r="H1015" s="10" t="s">
        <v>1599</v>
      </c>
      <c r="I1015" s="10" t="s">
        <v>4621</v>
      </c>
      <c r="J1015" s="10" t="s">
        <v>68</v>
      </c>
      <c r="K1015" s="10" t="s">
        <v>4622</v>
      </c>
      <c r="L1015" s="10" t="s">
        <v>4623</v>
      </c>
      <c r="M1015" s="15" t="s">
        <v>4624</v>
      </c>
      <c r="N1015" s="15" t="s">
        <v>4625</v>
      </c>
      <c r="O1015" s="10" t="s">
        <v>151</v>
      </c>
      <c r="P1015" s="10" t="s">
        <v>1241</v>
      </c>
      <c r="Q1015" s="10">
        <v>-20.29</v>
      </c>
      <c r="R1015" s="10">
        <v>346.5</v>
      </c>
      <c r="S1015" s="10" t="s">
        <v>1256</v>
      </c>
      <c r="T1015" s="10"/>
      <c r="U1015" s="14">
        <v>45834</v>
      </c>
      <c r="V1015" s="11"/>
      <c r="W1015" s="11"/>
      <c r="X1015" s="11" t="s">
        <v>1257</v>
      </c>
      <c r="Y1015" s="11"/>
    </row>
    <row r="1016" spans="1:25">
      <c r="A1016" s="10" t="s">
        <v>4626</v>
      </c>
      <c r="B1016" s="11"/>
      <c r="C1016" s="10" t="s">
        <v>101</v>
      </c>
      <c r="D1016" s="10" t="s">
        <v>4620</v>
      </c>
      <c r="E1016" s="10" t="s">
        <v>66</v>
      </c>
      <c r="F1016" s="10" t="s">
        <v>2272</v>
      </c>
      <c r="G1016" s="10" t="s">
        <v>1495</v>
      </c>
      <c r="H1016" s="10" t="s">
        <v>1599</v>
      </c>
      <c r="I1016" s="10" t="s">
        <v>4627</v>
      </c>
      <c r="J1016" s="10" t="s">
        <v>68</v>
      </c>
      <c r="K1016" s="10" t="s">
        <v>4622</v>
      </c>
      <c r="L1016" s="10" t="s">
        <v>4623</v>
      </c>
      <c r="M1016" s="15" t="s">
        <v>4624</v>
      </c>
      <c r="N1016" s="15" t="s">
        <v>4625</v>
      </c>
      <c r="O1016" s="10" t="s">
        <v>151</v>
      </c>
      <c r="P1016" s="10" t="s">
        <v>1241</v>
      </c>
      <c r="Q1016" s="10">
        <v>-19.91</v>
      </c>
      <c r="R1016" s="10">
        <v>346.5</v>
      </c>
      <c r="S1016" s="10" t="s">
        <v>1256</v>
      </c>
      <c r="T1016" s="10"/>
      <c r="U1016" s="14">
        <v>45834</v>
      </c>
      <c r="V1016" s="11"/>
      <c r="W1016" s="11"/>
      <c r="X1016" s="11" t="s">
        <v>1257</v>
      </c>
      <c r="Y1016" s="11"/>
    </row>
    <row r="1017" spans="1:25">
      <c r="A1017" s="10" t="s">
        <v>4628</v>
      </c>
      <c r="B1017" s="11"/>
      <c r="C1017" s="10" t="s">
        <v>156</v>
      </c>
      <c r="D1017" s="10" t="s">
        <v>4629</v>
      </c>
      <c r="E1017" s="10" t="s">
        <v>52</v>
      </c>
      <c r="F1017" s="10" t="s">
        <v>1307</v>
      </c>
      <c r="G1017" s="10" t="s">
        <v>1308</v>
      </c>
      <c r="H1017" s="10" t="s">
        <v>1262</v>
      </c>
      <c r="I1017" s="10" t="s">
        <v>4630</v>
      </c>
      <c r="J1017" s="10" t="s">
        <v>55</v>
      </c>
      <c r="K1017" s="10" t="s">
        <v>4629</v>
      </c>
      <c r="L1017" s="10" t="s">
        <v>4631</v>
      </c>
      <c r="M1017" s="10">
        <v>-6.2336875999999997</v>
      </c>
      <c r="N1017" s="10">
        <v>-35.045904999999998</v>
      </c>
      <c r="O1017" s="10" t="s">
        <v>154</v>
      </c>
      <c r="P1017" s="10" t="s">
        <v>1241</v>
      </c>
      <c r="Q1017" s="10">
        <v>-19.05</v>
      </c>
      <c r="R1017" s="10">
        <v>133.65</v>
      </c>
      <c r="S1017" s="15" t="s">
        <v>2371</v>
      </c>
      <c r="T1017" s="10"/>
      <c r="U1017" s="14">
        <v>45851</v>
      </c>
      <c r="V1017" s="11"/>
      <c r="W1017" s="11"/>
      <c r="X1017" s="11" t="s">
        <v>2372</v>
      </c>
      <c r="Y1017" s="11"/>
    </row>
    <row r="1018" spans="1:25">
      <c r="A1018" s="10" t="s">
        <v>4632</v>
      </c>
      <c r="B1018" s="11"/>
      <c r="C1018" s="10" t="s">
        <v>156</v>
      </c>
      <c r="D1018" s="10" t="s">
        <v>4629</v>
      </c>
      <c r="E1018" s="10" t="s">
        <v>52</v>
      </c>
      <c r="F1018" s="10" t="s">
        <v>1307</v>
      </c>
      <c r="G1018" s="10" t="s">
        <v>1308</v>
      </c>
      <c r="H1018" s="10" t="s">
        <v>1540</v>
      </c>
      <c r="I1018" s="10" t="s">
        <v>4633</v>
      </c>
      <c r="J1018" s="10" t="s">
        <v>55</v>
      </c>
      <c r="K1018" s="10" t="s">
        <v>4629</v>
      </c>
      <c r="L1018" s="10" t="s">
        <v>4634</v>
      </c>
      <c r="M1018" s="10">
        <v>-6.2338762000000001</v>
      </c>
      <c r="N1018" s="10">
        <v>-35.043453800000002</v>
      </c>
      <c r="O1018" s="10" t="s">
        <v>154</v>
      </c>
      <c r="P1018" s="10" t="s">
        <v>1241</v>
      </c>
      <c r="Q1018" s="10">
        <v>-18.05</v>
      </c>
      <c r="R1018" s="10">
        <v>133.65</v>
      </c>
      <c r="S1018" s="10" t="s">
        <v>1305</v>
      </c>
      <c r="T1018" s="10"/>
      <c r="U1018" s="14">
        <v>45850</v>
      </c>
      <c r="V1018" s="11"/>
      <c r="W1018" s="11"/>
      <c r="X1018" s="11" t="s">
        <v>1306</v>
      </c>
      <c r="Y1018" s="11"/>
    </row>
    <row r="1019" spans="1:25">
      <c r="A1019" s="10" t="s">
        <v>4635</v>
      </c>
      <c r="B1019" s="11"/>
      <c r="C1019" s="10" t="s">
        <v>156</v>
      </c>
      <c r="D1019" s="10" t="s">
        <v>4629</v>
      </c>
      <c r="E1019" s="10" t="s">
        <v>52</v>
      </c>
      <c r="F1019" s="10" t="s">
        <v>1307</v>
      </c>
      <c r="G1019" s="10" t="s">
        <v>1308</v>
      </c>
      <c r="H1019" s="10" t="s">
        <v>1540</v>
      </c>
      <c r="I1019" s="10" t="s">
        <v>4636</v>
      </c>
      <c r="J1019" s="10" t="s">
        <v>55</v>
      </c>
      <c r="K1019" s="10" t="s">
        <v>4629</v>
      </c>
      <c r="L1019" s="10" t="s">
        <v>4637</v>
      </c>
      <c r="M1019" s="10">
        <v>-6.2324656000000003</v>
      </c>
      <c r="N1019" s="10">
        <v>-35.046201099999998</v>
      </c>
      <c r="O1019" s="10" t="s">
        <v>154</v>
      </c>
      <c r="P1019" s="10" t="s">
        <v>1241</v>
      </c>
      <c r="Q1019" s="10">
        <v>-17.75</v>
      </c>
      <c r="R1019" s="10">
        <v>133.65</v>
      </c>
      <c r="S1019" s="10" t="s">
        <v>1305</v>
      </c>
      <c r="T1019" s="10"/>
      <c r="U1019" s="14">
        <v>45850</v>
      </c>
      <c r="V1019" s="11"/>
      <c r="W1019" s="11"/>
      <c r="X1019" s="11" t="s">
        <v>1306</v>
      </c>
      <c r="Y1019" s="11"/>
    </row>
    <row r="1020" spans="1:25">
      <c r="A1020" s="10" t="s">
        <v>4638</v>
      </c>
      <c r="B1020" s="11"/>
      <c r="C1020" s="10" t="s">
        <v>156</v>
      </c>
      <c r="D1020" s="10" t="s">
        <v>4629</v>
      </c>
      <c r="E1020" s="10" t="s">
        <v>52</v>
      </c>
      <c r="F1020" s="10" t="s">
        <v>1307</v>
      </c>
      <c r="G1020" s="10" t="s">
        <v>1236</v>
      </c>
      <c r="H1020" s="10" t="s">
        <v>1599</v>
      </c>
      <c r="I1020" s="10" t="s">
        <v>4639</v>
      </c>
      <c r="J1020" s="10" t="s">
        <v>55</v>
      </c>
      <c r="K1020" s="10" t="s">
        <v>4629</v>
      </c>
      <c r="L1020" s="10" t="s">
        <v>4640</v>
      </c>
      <c r="M1020" s="10">
        <v>-6.2392133000000003</v>
      </c>
      <c r="N1020" s="10">
        <v>-35.042014999999999</v>
      </c>
      <c r="O1020" s="10" t="s">
        <v>154</v>
      </c>
      <c r="P1020" s="10" t="s">
        <v>4591</v>
      </c>
      <c r="Q1020" s="10"/>
      <c r="R1020" s="10">
        <v>0</v>
      </c>
      <c r="S1020" s="15" t="s">
        <v>1371</v>
      </c>
      <c r="T1020" s="10" t="s">
        <v>4641</v>
      </c>
      <c r="U1020" s="14">
        <v>45850</v>
      </c>
      <c r="V1020" s="11"/>
      <c r="W1020" s="11"/>
      <c r="X1020" s="11" t="s">
        <v>4401</v>
      </c>
      <c r="Y1020" s="11"/>
    </row>
    <row r="1021" spans="1:25">
      <c r="A1021" s="10" t="s">
        <v>4642</v>
      </c>
      <c r="B1021" s="11"/>
      <c r="C1021" s="10" t="s">
        <v>156</v>
      </c>
      <c r="D1021" s="10" t="s">
        <v>4629</v>
      </c>
      <c r="E1021" s="10" t="s">
        <v>52</v>
      </c>
      <c r="F1021" s="10" t="s">
        <v>1307</v>
      </c>
      <c r="G1021" s="10" t="s">
        <v>1391</v>
      </c>
      <c r="H1021" s="10" t="s">
        <v>4397</v>
      </c>
      <c r="I1021" s="10" t="s">
        <v>4643</v>
      </c>
      <c r="J1021" s="10" t="s">
        <v>55</v>
      </c>
      <c r="K1021" s="10" t="s">
        <v>4644</v>
      </c>
      <c r="L1021" s="10" t="s">
        <v>4645</v>
      </c>
      <c r="M1021" s="10">
        <v>-6.2412764999999997</v>
      </c>
      <c r="N1021" s="10">
        <v>-35.0445639</v>
      </c>
      <c r="O1021" s="10" t="s">
        <v>154</v>
      </c>
      <c r="P1021" s="10" t="s">
        <v>1241</v>
      </c>
      <c r="Q1021" s="10">
        <v>-20.21</v>
      </c>
      <c r="R1021" s="10">
        <v>133.65</v>
      </c>
      <c r="S1021" s="15" t="s">
        <v>2371</v>
      </c>
      <c r="T1021" s="10"/>
      <c r="U1021" s="14">
        <v>45851</v>
      </c>
      <c r="V1021" s="11"/>
      <c r="W1021" s="11"/>
      <c r="X1021" s="11" t="s">
        <v>2372</v>
      </c>
      <c r="Y1021" s="11"/>
    </row>
    <row r="1022" spans="1:25">
      <c r="A1022" s="10" t="s">
        <v>4646</v>
      </c>
      <c r="B1022" s="11"/>
      <c r="C1022" s="10" t="s">
        <v>156</v>
      </c>
      <c r="D1022" s="10" t="s">
        <v>4629</v>
      </c>
      <c r="E1022" s="10" t="s">
        <v>52</v>
      </c>
      <c r="F1022" s="10" t="s">
        <v>1307</v>
      </c>
      <c r="G1022" s="10" t="s">
        <v>1391</v>
      </c>
      <c r="H1022" s="10" t="s">
        <v>4397</v>
      </c>
      <c r="I1022" s="10" t="s">
        <v>4647</v>
      </c>
      <c r="J1022" s="10" t="s">
        <v>55</v>
      </c>
      <c r="K1022" s="10" t="s">
        <v>4644</v>
      </c>
      <c r="L1022" s="10" t="s">
        <v>4645</v>
      </c>
      <c r="M1022" s="10">
        <v>-6.2401587000000003</v>
      </c>
      <c r="N1022" s="10">
        <v>-35.045304199999997</v>
      </c>
      <c r="O1022" s="10" t="s">
        <v>154</v>
      </c>
      <c r="P1022" s="10" t="s">
        <v>1241</v>
      </c>
      <c r="Q1022" s="10">
        <v>-18.399999999999999</v>
      </c>
      <c r="R1022" s="10">
        <v>133.65</v>
      </c>
      <c r="S1022" s="10" t="s">
        <v>1305</v>
      </c>
      <c r="T1022" s="10"/>
      <c r="U1022" s="14">
        <v>45850</v>
      </c>
      <c r="V1022" s="11"/>
      <c r="W1022" s="11"/>
      <c r="X1022" s="11" t="s">
        <v>1306</v>
      </c>
      <c r="Y1022" s="11"/>
    </row>
    <row r="1023" spans="1:25">
      <c r="A1023" s="10" t="s">
        <v>4648</v>
      </c>
      <c r="B1023" s="11"/>
      <c r="C1023" s="10" t="s">
        <v>156</v>
      </c>
      <c r="D1023" s="10" t="s">
        <v>4629</v>
      </c>
      <c r="E1023" s="10" t="s">
        <v>52</v>
      </c>
      <c r="F1023" s="10" t="s">
        <v>1307</v>
      </c>
      <c r="G1023" s="10" t="s">
        <v>1433</v>
      </c>
      <c r="H1023" s="10" t="s">
        <v>1262</v>
      </c>
      <c r="I1023" s="10" t="s">
        <v>4649</v>
      </c>
      <c r="J1023" s="10" t="s">
        <v>55</v>
      </c>
      <c r="K1023" s="10" t="s">
        <v>4650</v>
      </c>
      <c r="L1023" s="10" t="s">
        <v>4651</v>
      </c>
      <c r="M1023" s="10">
        <v>-6.2472694999999998</v>
      </c>
      <c r="N1023" s="10">
        <v>-35.049705000000003</v>
      </c>
      <c r="O1023" s="10" t="s">
        <v>154</v>
      </c>
      <c r="P1023" s="10" t="s">
        <v>1241</v>
      </c>
      <c r="Q1023" s="10">
        <v>-18.489999999999998</v>
      </c>
      <c r="R1023" s="10">
        <v>133.65</v>
      </c>
      <c r="S1023" s="10" t="s">
        <v>1305</v>
      </c>
      <c r="T1023" s="10"/>
      <c r="U1023" s="14">
        <v>45851</v>
      </c>
      <c r="V1023" s="11"/>
      <c r="W1023" s="11"/>
      <c r="X1023" s="11" t="s">
        <v>1306</v>
      </c>
      <c r="Y1023" s="11"/>
    </row>
    <row r="1024" spans="1:25">
      <c r="A1024" s="10" t="s">
        <v>4652</v>
      </c>
      <c r="B1024" s="11"/>
      <c r="C1024" s="10" t="s">
        <v>156</v>
      </c>
      <c r="D1024" s="10" t="s">
        <v>4629</v>
      </c>
      <c r="E1024" s="10" t="s">
        <v>52</v>
      </c>
      <c r="F1024" s="10" t="s">
        <v>1307</v>
      </c>
      <c r="G1024" s="10" t="s">
        <v>1485</v>
      </c>
      <c r="H1024" s="10" t="s">
        <v>1531</v>
      </c>
      <c r="I1024" s="10" t="s">
        <v>4653</v>
      </c>
      <c r="J1024" s="10" t="s">
        <v>55</v>
      </c>
      <c r="K1024" s="10" t="s">
        <v>4654</v>
      </c>
      <c r="L1024" s="10" t="s">
        <v>4655</v>
      </c>
      <c r="M1024" s="10">
        <v>-6.2369510999999997</v>
      </c>
      <c r="N1024" s="10">
        <v>-35.054216599999997</v>
      </c>
      <c r="O1024" s="10" t="s">
        <v>154</v>
      </c>
      <c r="P1024" s="10" t="s">
        <v>1241</v>
      </c>
      <c r="Q1024" s="10">
        <v>-20.18</v>
      </c>
      <c r="R1024" s="10">
        <v>133.65</v>
      </c>
      <c r="S1024" s="15" t="s">
        <v>2371</v>
      </c>
      <c r="T1024" s="10"/>
      <c r="U1024" s="14">
        <v>45851</v>
      </c>
      <c r="V1024" s="11"/>
      <c r="W1024" s="11"/>
      <c r="X1024" s="11" t="s">
        <v>2372</v>
      </c>
      <c r="Y1024" s="11"/>
    </row>
    <row r="1025" spans="1:25">
      <c r="A1025" s="10" t="s">
        <v>4656</v>
      </c>
      <c r="B1025" s="11"/>
      <c r="C1025" s="10" t="s">
        <v>156</v>
      </c>
      <c r="D1025" s="10" t="s">
        <v>4629</v>
      </c>
      <c r="E1025" s="10" t="s">
        <v>52</v>
      </c>
      <c r="F1025" s="10" t="s">
        <v>1307</v>
      </c>
      <c r="G1025" s="10" t="s">
        <v>1485</v>
      </c>
      <c r="H1025" s="10" t="s">
        <v>1599</v>
      </c>
      <c r="I1025" s="10" t="s">
        <v>4657</v>
      </c>
      <c r="J1025" s="10" t="s">
        <v>55</v>
      </c>
      <c r="K1025" s="10" t="s">
        <v>4654</v>
      </c>
      <c r="L1025" s="10" t="s">
        <v>4658</v>
      </c>
      <c r="M1025" s="10">
        <v>-6.2395743000000001</v>
      </c>
      <c r="N1025" s="10">
        <v>-35.054631200000003</v>
      </c>
      <c r="O1025" s="10" t="s">
        <v>154</v>
      </c>
      <c r="P1025" s="10" t="s">
        <v>1241</v>
      </c>
      <c r="Q1025" s="10">
        <v>-19.87</v>
      </c>
      <c r="R1025" s="10">
        <v>133.65</v>
      </c>
      <c r="S1025" s="15" t="s">
        <v>2371</v>
      </c>
      <c r="T1025" s="10"/>
      <c r="U1025" s="14">
        <v>45851</v>
      </c>
      <c r="V1025" s="11"/>
      <c r="W1025" s="11"/>
      <c r="X1025" s="11" t="s">
        <v>2372</v>
      </c>
      <c r="Y1025" s="11"/>
    </row>
    <row r="1026" spans="1:25">
      <c r="A1026" s="10" t="s">
        <v>4659</v>
      </c>
      <c r="B1026" s="11"/>
      <c r="C1026" s="10" t="s">
        <v>156</v>
      </c>
      <c r="D1026" s="10" t="s">
        <v>4629</v>
      </c>
      <c r="E1026" s="10" t="s">
        <v>52</v>
      </c>
      <c r="F1026" s="10" t="s">
        <v>1307</v>
      </c>
      <c r="G1026" s="10" t="s">
        <v>2612</v>
      </c>
      <c r="H1026" s="10" t="s">
        <v>1518</v>
      </c>
      <c r="I1026" s="10" t="s">
        <v>4660</v>
      </c>
      <c r="J1026" s="10" t="s">
        <v>55</v>
      </c>
      <c r="K1026" s="10" t="s">
        <v>4629</v>
      </c>
      <c r="L1026" s="10" t="s">
        <v>4661</v>
      </c>
      <c r="M1026" s="10">
        <v>-6.2365281000000001</v>
      </c>
      <c r="N1026" s="10">
        <v>-35.060485300000003</v>
      </c>
      <c r="O1026" s="10" t="s">
        <v>154</v>
      </c>
      <c r="P1026" s="10" t="s">
        <v>4591</v>
      </c>
      <c r="Q1026" s="10"/>
      <c r="R1026" s="10">
        <v>0</v>
      </c>
      <c r="S1026" s="15" t="s">
        <v>2371</v>
      </c>
      <c r="T1026" s="10" t="s">
        <v>4662</v>
      </c>
      <c r="U1026" s="14">
        <v>45851</v>
      </c>
      <c r="V1026" s="11"/>
      <c r="W1026" s="11"/>
      <c r="X1026" s="11" t="s">
        <v>2372</v>
      </c>
      <c r="Y1026" s="11"/>
    </row>
    <row r="1027" spans="1:25">
      <c r="A1027" s="10" t="s">
        <v>4663</v>
      </c>
      <c r="B1027" s="11"/>
      <c r="C1027" s="10" t="s">
        <v>156</v>
      </c>
      <c r="D1027" s="10" t="s">
        <v>4629</v>
      </c>
      <c r="E1027" s="10" t="s">
        <v>52</v>
      </c>
      <c r="F1027" s="10" t="s">
        <v>1307</v>
      </c>
      <c r="G1027" s="10" t="s">
        <v>2612</v>
      </c>
      <c r="H1027" s="10" t="s">
        <v>4397</v>
      </c>
      <c r="I1027" s="10" t="s">
        <v>4664</v>
      </c>
      <c r="J1027" s="10" t="s">
        <v>55</v>
      </c>
      <c r="K1027" s="10" t="s">
        <v>4650</v>
      </c>
      <c r="L1027" s="10" t="s">
        <v>4665</v>
      </c>
      <c r="M1027" s="10">
        <v>-6.2377118999999999</v>
      </c>
      <c r="N1027" s="10">
        <v>-35.060044099999999</v>
      </c>
      <c r="O1027" s="10" t="s">
        <v>154</v>
      </c>
      <c r="P1027" s="10" t="s">
        <v>4591</v>
      </c>
      <c r="Q1027" s="10"/>
      <c r="R1027" s="10">
        <v>0</v>
      </c>
      <c r="S1027" s="15" t="s">
        <v>2371</v>
      </c>
      <c r="T1027" s="10" t="s">
        <v>4662</v>
      </c>
      <c r="U1027" s="14">
        <v>45851</v>
      </c>
      <c r="V1027" s="11"/>
      <c r="W1027" s="11"/>
      <c r="X1027" s="11" t="s">
        <v>2372</v>
      </c>
      <c r="Y1027" s="11"/>
    </row>
    <row r="1028" spans="1:25">
      <c r="A1028" s="10" t="s">
        <v>4666</v>
      </c>
      <c r="B1028" s="11"/>
      <c r="C1028" s="10" t="s">
        <v>156</v>
      </c>
      <c r="D1028" s="10" t="s">
        <v>4629</v>
      </c>
      <c r="E1028" s="10" t="s">
        <v>52</v>
      </c>
      <c r="F1028" s="10" t="s">
        <v>1307</v>
      </c>
      <c r="G1028" s="10" t="s">
        <v>2612</v>
      </c>
      <c r="H1028" s="10" t="s">
        <v>1540</v>
      </c>
      <c r="I1028" s="10" t="s">
        <v>4667</v>
      </c>
      <c r="J1028" s="10" t="s">
        <v>55</v>
      </c>
      <c r="K1028" s="10" t="s">
        <v>4629</v>
      </c>
      <c r="L1028" s="10" t="s">
        <v>4668</v>
      </c>
      <c r="M1028" s="10">
        <v>-6.2324450000000002</v>
      </c>
      <c r="N1028" s="10">
        <v>-35.059118300000002</v>
      </c>
      <c r="O1028" s="10" t="s">
        <v>154</v>
      </c>
      <c r="P1028" s="10" t="s">
        <v>4591</v>
      </c>
      <c r="Q1028" s="10">
        <v>-23.04</v>
      </c>
      <c r="R1028" s="10">
        <v>0</v>
      </c>
      <c r="S1028" s="15" t="s">
        <v>2371</v>
      </c>
      <c r="T1028" s="10"/>
      <c r="U1028" s="14">
        <v>45851</v>
      </c>
      <c r="V1028" s="11"/>
      <c r="W1028" s="11"/>
      <c r="X1028" s="11" t="s">
        <v>2372</v>
      </c>
      <c r="Y1028" s="11"/>
    </row>
    <row r="1029" spans="1:25">
      <c r="A1029" s="10" t="s">
        <v>4669</v>
      </c>
      <c r="B1029" s="11"/>
      <c r="C1029" s="10" t="s">
        <v>156</v>
      </c>
      <c r="D1029" s="10" t="s">
        <v>4629</v>
      </c>
      <c r="E1029" s="10" t="s">
        <v>52</v>
      </c>
      <c r="F1029" s="10" t="s">
        <v>1307</v>
      </c>
      <c r="G1029" s="10" t="s">
        <v>2612</v>
      </c>
      <c r="H1029" s="10" t="s">
        <v>1605</v>
      </c>
      <c r="I1029" s="10" t="s">
        <v>4670</v>
      </c>
      <c r="J1029" s="10" t="s">
        <v>55</v>
      </c>
      <c r="K1029" s="10" t="s">
        <v>4629</v>
      </c>
      <c r="L1029" s="10" t="s">
        <v>4671</v>
      </c>
      <c r="M1029" s="10">
        <v>-6.2305688999999997</v>
      </c>
      <c r="N1029" s="10">
        <v>-35.071517399999998</v>
      </c>
      <c r="O1029" s="10" t="s">
        <v>154</v>
      </c>
      <c r="P1029" s="10" t="s">
        <v>4591</v>
      </c>
      <c r="Q1029" s="10">
        <v>0</v>
      </c>
      <c r="R1029" s="10">
        <v>0</v>
      </c>
      <c r="S1029" s="15" t="s">
        <v>2371</v>
      </c>
      <c r="T1029" s="10" t="s">
        <v>4672</v>
      </c>
      <c r="U1029" s="14">
        <v>45849</v>
      </c>
      <c r="V1029" s="11"/>
      <c r="W1029" s="11"/>
      <c r="X1029" s="11" t="s">
        <v>2372</v>
      </c>
      <c r="Y1029" s="11"/>
    </row>
    <row r="1030" spans="1:25">
      <c r="A1030" s="10" t="s">
        <v>4673</v>
      </c>
      <c r="B1030" s="11"/>
      <c r="C1030" s="10" t="s">
        <v>156</v>
      </c>
      <c r="D1030" s="10" t="s">
        <v>4629</v>
      </c>
      <c r="E1030" s="10" t="s">
        <v>52</v>
      </c>
      <c r="F1030" s="10" t="s">
        <v>1307</v>
      </c>
      <c r="G1030" s="10" t="s">
        <v>2669</v>
      </c>
      <c r="H1030" s="10" t="s">
        <v>1518</v>
      </c>
      <c r="I1030" s="10" t="s">
        <v>4674</v>
      </c>
      <c r="J1030" s="10" t="s">
        <v>55</v>
      </c>
      <c r="K1030" s="10" t="s">
        <v>4629</v>
      </c>
      <c r="L1030" s="10" t="s">
        <v>4675</v>
      </c>
      <c r="M1030" s="10">
        <v>-6.2777262</v>
      </c>
      <c r="N1030" s="10">
        <v>-35.040968100000001</v>
      </c>
      <c r="O1030" s="10" t="s">
        <v>154</v>
      </c>
      <c r="P1030" s="10" t="s">
        <v>4591</v>
      </c>
      <c r="Q1030" s="10">
        <v>-23.37</v>
      </c>
      <c r="R1030" s="10">
        <v>0</v>
      </c>
      <c r="S1030" s="15" t="s">
        <v>2371</v>
      </c>
      <c r="T1030" s="10"/>
      <c r="U1030" s="14">
        <v>45849</v>
      </c>
      <c r="V1030" s="11"/>
      <c r="W1030" s="11"/>
      <c r="X1030" s="11" t="s">
        <v>2372</v>
      </c>
      <c r="Y1030" s="11"/>
    </row>
    <row r="1031" spans="1:25">
      <c r="A1031" s="10" t="s">
        <v>4676</v>
      </c>
      <c r="B1031" s="11"/>
      <c r="C1031" s="10" t="s">
        <v>156</v>
      </c>
      <c r="D1031" s="10" t="s">
        <v>4629</v>
      </c>
      <c r="E1031" s="10" t="s">
        <v>52</v>
      </c>
      <c r="F1031" s="10" t="s">
        <v>1307</v>
      </c>
      <c r="G1031" s="10" t="s">
        <v>2669</v>
      </c>
      <c r="H1031" s="10" t="s">
        <v>1531</v>
      </c>
      <c r="I1031" s="10" t="s">
        <v>4677</v>
      </c>
      <c r="J1031" s="10" t="s">
        <v>55</v>
      </c>
      <c r="K1031" s="10" t="s">
        <v>4629</v>
      </c>
      <c r="L1031" s="10" t="s">
        <v>4678</v>
      </c>
      <c r="M1031" s="10">
        <v>-6.2766976999999997</v>
      </c>
      <c r="N1031" s="10">
        <v>-35.041285000000002</v>
      </c>
      <c r="O1031" s="10" t="s">
        <v>154</v>
      </c>
      <c r="P1031" s="10" t="s">
        <v>4591</v>
      </c>
      <c r="Q1031" s="10">
        <v>-23.5</v>
      </c>
      <c r="R1031" s="10">
        <v>0</v>
      </c>
      <c r="S1031" s="15" t="s">
        <v>2371</v>
      </c>
      <c r="T1031" s="10"/>
      <c r="U1031" s="14">
        <v>45849</v>
      </c>
      <c r="V1031" s="11"/>
      <c r="W1031" s="11"/>
      <c r="X1031" s="11" t="s">
        <v>2372</v>
      </c>
      <c r="Y1031" s="11"/>
    </row>
    <row r="1032" spans="1:25">
      <c r="A1032" s="10" t="s">
        <v>4679</v>
      </c>
      <c r="B1032" s="11"/>
      <c r="C1032" s="10" t="s">
        <v>156</v>
      </c>
      <c r="D1032" s="10" t="s">
        <v>4629</v>
      </c>
      <c r="E1032" s="10" t="s">
        <v>52</v>
      </c>
      <c r="F1032" s="10" t="s">
        <v>1307</v>
      </c>
      <c r="G1032" s="10" t="s">
        <v>2669</v>
      </c>
      <c r="H1032" s="10" t="s">
        <v>1518</v>
      </c>
      <c r="I1032" s="10" t="s">
        <v>4680</v>
      </c>
      <c r="J1032" s="10" t="s">
        <v>55</v>
      </c>
      <c r="K1032" s="10" t="s">
        <v>4629</v>
      </c>
      <c r="L1032" s="10" t="s">
        <v>4675</v>
      </c>
      <c r="M1032" s="10">
        <v>-6.2771401999999998</v>
      </c>
      <c r="N1032" s="10">
        <v>-35.039026100000001</v>
      </c>
      <c r="O1032" s="10" t="s">
        <v>154</v>
      </c>
      <c r="P1032" s="10" t="s">
        <v>4591</v>
      </c>
      <c r="Q1032" s="10">
        <v>-23.82</v>
      </c>
      <c r="R1032" s="10">
        <v>0</v>
      </c>
      <c r="S1032" s="15" t="s">
        <v>2371</v>
      </c>
      <c r="T1032" s="10"/>
      <c r="U1032" s="14">
        <v>45849</v>
      </c>
      <c r="V1032" s="11"/>
      <c r="W1032" s="11"/>
      <c r="X1032" s="11" t="s">
        <v>2372</v>
      </c>
      <c r="Y1032" s="11"/>
    </row>
    <row r="1033" spans="1:25">
      <c r="A1033" s="10" t="s">
        <v>4681</v>
      </c>
      <c r="B1033" s="11"/>
      <c r="C1033" s="10" t="s">
        <v>156</v>
      </c>
      <c r="D1033" s="10" t="s">
        <v>4629</v>
      </c>
      <c r="E1033" s="10" t="s">
        <v>52</v>
      </c>
      <c r="F1033" s="10" t="s">
        <v>1307</v>
      </c>
      <c r="G1033" s="10" t="s">
        <v>2669</v>
      </c>
      <c r="H1033" s="10" t="s">
        <v>1518</v>
      </c>
      <c r="I1033" s="10" t="s">
        <v>4682</v>
      </c>
      <c r="J1033" s="10" t="s">
        <v>55</v>
      </c>
      <c r="K1033" s="10" t="s">
        <v>4629</v>
      </c>
      <c r="L1033" s="10" t="s">
        <v>4675</v>
      </c>
      <c r="M1033" s="10">
        <v>-6.2781659000000003</v>
      </c>
      <c r="N1033" s="10">
        <v>-35.039009</v>
      </c>
      <c r="O1033" s="10" t="s">
        <v>154</v>
      </c>
      <c r="P1033" s="10" t="s">
        <v>4591</v>
      </c>
      <c r="Q1033" s="10">
        <v>-23.85</v>
      </c>
      <c r="R1033" s="10">
        <v>0</v>
      </c>
      <c r="S1033" s="15" t="s">
        <v>2371</v>
      </c>
      <c r="T1033" s="10"/>
      <c r="U1033" s="14">
        <v>45850</v>
      </c>
      <c r="V1033" s="11"/>
      <c r="W1033" s="11"/>
      <c r="X1033" s="11" t="s">
        <v>2372</v>
      </c>
      <c r="Y1033" s="11"/>
    </row>
    <row r="1034" spans="1:25">
      <c r="A1034" s="10" t="s">
        <v>4683</v>
      </c>
      <c r="B1034" s="11"/>
      <c r="C1034" s="10" t="s">
        <v>156</v>
      </c>
      <c r="D1034" s="10" t="s">
        <v>4629</v>
      </c>
      <c r="E1034" s="10" t="s">
        <v>52</v>
      </c>
      <c r="F1034" s="10" t="s">
        <v>1307</v>
      </c>
      <c r="G1034" s="10" t="s">
        <v>2669</v>
      </c>
      <c r="H1034" s="10" t="s">
        <v>1262</v>
      </c>
      <c r="I1034" s="10" t="s">
        <v>4684</v>
      </c>
      <c r="J1034" s="10" t="s">
        <v>55</v>
      </c>
      <c r="K1034" s="10" t="s">
        <v>4629</v>
      </c>
      <c r="L1034" s="10" t="s">
        <v>4678</v>
      </c>
      <c r="M1034" s="10">
        <v>-6.2743751000000003</v>
      </c>
      <c r="N1034" s="10">
        <v>-35.043432799999998</v>
      </c>
      <c r="O1034" s="10" t="s">
        <v>154</v>
      </c>
      <c r="P1034" s="10" t="s">
        <v>4591</v>
      </c>
      <c r="Q1034" s="10">
        <v>-23.9</v>
      </c>
      <c r="R1034" s="10">
        <v>0</v>
      </c>
      <c r="S1034" s="15" t="s">
        <v>2371</v>
      </c>
      <c r="T1034" s="10"/>
      <c r="U1034" s="14">
        <v>45849</v>
      </c>
      <c r="V1034" s="11"/>
      <c r="W1034" s="11"/>
      <c r="X1034" s="11" t="s">
        <v>2372</v>
      </c>
      <c r="Y1034" s="11"/>
    </row>
    <row r="1035" spans="1:25">
      <c r="A1035" s="10" t="s">
        <v>4685</v>
      </c>
      <c r="B1035" s="11"/>
      <c r="C1035" s="10" t="s">
        <v>156</v>
      </c>
      <c r="D1035" s="10" t="s">
        <v>4629</v>
      </c>
      <c r="E1035" s="10" t="s">
        <v>52</v>
      </c>
      <c r="F1035" s="10" t="s">
        <v>1307</v>
      </c>
      <c r="G1035" s="10" t="s">
        <v>2669</v>
      </c>
      <c r="H1035" s="10" t="s">
        <v>1540</v>
      </c>
      <c r="I1035" s="10" t="s">
        <v>4686</v>
      </c>
      <c r="J1035" s="10" t="s">
        <v>55</v>
      </c>
      <c r="K1035" s="10" t="s">
        <v>4629</v>
      </c>
      <c r="L1035" s="10" t="s">
        <v>4675</v>
      </c>
      <c r="M1035" s="10">
        <v>-6.2794201000000003</v>
      </c>
      <c r="N1035" s="10">
        <v>-35.038975100000002</v>
      </c>
      <c r="O1035" s="10" t="s">
        <v>154</v>
      </c>
      <c r="P1035" s="10" t="s">
        <v>4591</v>
      </c>
      <c r="Q1035" s="10">
        <v>-22.57</v>
      </c>
      <c r="R1035" s="10">
        <v>0</v>
      </c>
      <c r="S1035" s="15" t="s">
        <v>2371</v>
      </c>
      <c r="T1035" s="10"/>
      <c r="U1035" s="14">
        <v>45850</v>
      </c>
      <c r="V1035" s="11"/>
      <c r="W1035" s="11"/>
      <c r="X1035" s="11" t="s">
        <v>2372</v>
      </c>
      <c r="Y1035" s="11"/>
    </row>
    <row r="1036" spans="1:25">
      <c r="A1036" s="10" t="s">
        <v>4687</v>
      </c>
      <c r="B1036" s="11"/>
      <c r="C1036" s="10" t="s">
        <v>156</v>
      </c>
      <c r="D1036" s="10" t="s">
        <v>4629</v>
      </c>
      <c r="E1036" s="10" t="s">
        <v>52</v>
      </c>
      <c r="F1036" s="10" t="s">
        <v>1307</v>
      </c>
      <c r="G1036" s="10" t="s">
        <v>2669</v>
      </c>
      <c r="H1036" s="10" t="s">
        <v>1599</v>
      </c>
      <c r="I1036" s="10" t="s">
        <v>4688</v>
      </c>
      <c r="J1036" s="10" t="s">
        <v>55</v>
      </c>
      <c r="K1036" s="10" t="s">
        <v>4629</v>
      </c>
      <c r="L1036" s="10" t="s">
        <v>4689</v>
      </c>
      <c r="M1036" s="10">
        <v>-6.2795699999999997</v>
      </c>
      <c r="N1036" s="10">
        <v>-35.036716699999999</v>
      </c>
      <c r="O1036" s="10" t="s">
        <v>154</v>
      </c>
      <c r="P1036" s="10" t="s">
        <v>4591</v>
      </c>
      <c r="Q1036" s="10">
        <v>-23.25</v>
      </c>
      <c r="R1036" s="10">
        <v>0</v>
      </c>
      <c r="S1036" s="15" t="s">
        <v>1371</v>
      </c>
      <c r="T1036" s="10"/>
      <c r="U1036" s="14">
        <v>45850</v>
      </c>
      <c r="V1036" s="11"/>
      <c r="W1036" s="11"/>
      <c r="X1036" s="11" t="s">
        <v>4401</v>
      </c>
      <c r="Y1036" s="11"/>
    </row>
    <row r="1037" spans="1:25">
      <c r="A1037" s="10" t="s">
        <v>4690</v>
      </c>
      <c r="B1037" s="11"/>
      <c r="C1037" s="10" t="s">
        <v>156</v>
      </c>
      <c r="D1037" s="10" t="s">
        <v>4629</v>
      </c>
      <c r="E1037" s="10" t="s">
        <v>52</v>
      </c>
      <c r="F1037" s="10" t="s">
        <v>1307</v>
      </c>
      <c r="G1037" s="10" t="s">
        <v>2621</v>
      </c>
      <c r="H1037" s="10" t="s">
        <v>1262</v>
      </c>
      <c r="I1037" s="10" t="s">
        <v>4691</v>
      </c>
      <c r="J1037" s="10" t="s">
        <v>55</v>
      </c>
      <c r="K1037" s="10" t="s">
        <v>1685</v>
      </c>
      <c r="L1037" s="10" t="s">
        <v>4692</v>
      </c>
      <c r="M1037" s="10">
        <v>-6.1888360999999996</v>
      </c>
      <c r="N1037" s="10">
        <v>-35.091366100000002</v>
      </c>
      <c r="O1037" s="10" t="s">
        <v>154</v>
      </c>
      <c r="P1037" s="10" t="s">
        <v>1241</v>
      </c>
      <c r="Q1037" s="10">
        <v>-22.18</v>
      </c>
      <c r="R1037" s="10">
        <v>133.65</v>
      </c>
      <c r="S1037" s="15" t="s">
        <v>2371</v>
      </c>
      <c r="T1037" s="10"/>
      <c r="U1037" s="14">
        <v>45849</v>
      </c>
      <c r="V1037" s="11"/>
      <c r="W1037" s="11"/>
      <c r="X1037" s="11" t="s">
        <v>2372</v>
      </c>
      <c r="Y1037" s="11"/>
    </row>
    <row r="1038" spans="1:25">
      <c r="A1038" s="10" t="s">
        <v>4693</v>
      </c>
      <c r="B1038" s="11"/>
      <c r="C1038" s="10" t="s">
        <v>156</v>
      </c>
      <c r="D1038" s="10" t="s">
        <v>4629</v>
      </c>
      <c r="E1038" s="10" t="s">
        <v>52</v>
      </c>
      <c r="F1038" s="10" t="s">
        <v>1307</v>
      </c>
      <c r="G1038" s="10" t="s">
        <v>2621</v>
      </c>
      <c r="H1038" s="10" t="s">
        <v>1540</v>
      </c>
      <c r="I1038" s="10" t="s">
        <v>4694</v>
      </c>
      <c r="J1038" s="10" t="s">
        <v>55</v>
      </c>
      <c r="K1038" s="10" t="s">
        <v>4695</v>
      </c>
      <c r="L1038" s="10" t="s">
        <v>4696</v>
      </c>
      <c r="M1038" s="10">
        <v>-6.1962653999999997</v>
      </c>
      <c r="N1038" s="10">
        <v>-35.086368</v>
      </c>
      <c r="O1038" s="10" t="s">
        <v>154</v>
      </c>
      <c r="P1038" s="10" t="s">
        <v>1241</v>
      </c>
      <c r="Q1038" s="10">
        <v>-23.46</v>
      </c>
      <c r="R1038" s="10">
        <v>133.65</v>
      </c>
      <c r="S1038" s="15" t="s">
        <v>2371</v>
      </c>
      <c r="T1038" s="10"/>
      <c r="U1038" s="14">
        <v>45849</v>
      </c>
      <c r="V1038" s="11"/>
      <c r="W1038" s="11"/>
      <c r="X1038" s="11" t="s">
        <v>2372</v>
      </c>
      <c r="Y1038" s="11"/>
    </row>
    <row r="1039" spans="1:25">
      <c r="A1039" s="10" t="s">
        <v>4697</v>
      </c>
      <c r="B1039" s="11"/>
      <c r="C1039" s="10" t="s">
        <v>156</v>
      </c>
      <c r="D1039" s="10" t="s">
        <v>4629</v>
      </c>
      <c r="E1039" s="10" t="s">
        <v>52</v>
      </c>
      <c r="F1039" s="10" t="s">
        <v>1307</v>
      </c>
      <c r="G1039" s="10" t="s">
        <v>2621</v>
      </c>
      <c r="H1039" s="10" t="s">
        <v>1540</v>
      </c>
      <c r="I1039" s="10" t="s">
        <v>4698</v>
      </c>
      <c r="J1039" s="10" t="s">
        <v>55</v>
      </c>
      <c r="K1039" s="10" t="s">
        <v>4629</v>
      </c>
      <c r="L1039" s="10" t="s">
        <v>4699</v>
      </c>
      <c r="M1039" s="10">
        <v>-6.1938744999999997</v>
      </c>
      <c r="N1039" s="10">
        <v>-35.085852699999997</v>
      </c>
      <c r="O1039" s="10" t="s">
        <v>154</v>
      </c>
      <c r="P1039" s="10" t="s">
        <v>1241</v>
      </c>
      <c r="Q1039" s="10">
        <v>-23.26</v>
      </c>
      <c r="R1039" s="10">
        <v>133.65</v>
      </c>
      <c r="S1039" s="15" t="s">
        <v>2371</v>
      </c>
      <c r="T1039" s="10"/>
      <c r="U1039" s="14">
        <v>45849</v>
      </c>
      <c r="V1039" s="11"/>
      <c r="W1039" s="11"/>
      <c r="X1039" s="11" t="s">
        <v>2372</v>
      </c>
      <c r="Y1039" s="11"/>
    </row>
    <row r="1040" spans="1:25">
      <c r="A1040" s="10" t="s">
        <v>4700</v>
      </c>
      <c r="B1040" s="11"/>
      <c r="C1040" s="10" t="s">
        <v>156</v>
      </c>
      <c r="D1040" s="10" t="s">
        <v>4629</v>
      </c>
      <c r="E1040" s="10" t="s">
        <v>52</v>
      </c>
      <c r="F1040" s="10" t="s">
        <v>1307</v>
      </c>
      <c r="G1040" s="10" t="s">
        <v>2621</v>
      </c>
      <c r="H1040" s="10" t="s">
        <v>1599</v>
      </c>
      <c r="I1040" s="10" t="s">
        <v>4701</v>
      </c>
      <c r="J1040" s="10" t="s">
        <v>55</v>
      </c>
      <c r="K1040" s="10" t="s">
        <v>4629</v>
      </c>
      <c r="L1040" s="10" t="s">
        <v>4702</v>
      </c>
      <c r="M1040" s="10">
        <v>-6.1878861000000001</v>
      </c>
      <c r="N1040" s="10">
        <v>-35.091673499999999</v>
      </c>
      <c r="O1040" s="10" t="s">
        <v>154</v>
      </c>
      <c r="P1040" s="10" t="s">
        <v>1241</v>
      </c>
      <c r="Q1040" s="10">
        <v>-22.43</v>
      </c>
      <c r="R1040" s="10">
        <v>133.65</v>
      </c>
      <c r="S1040" s="15" t="s">
        <v>2371</v>
      </c>
      <c r="T1040" s="10"/>
      <c r="U1040" s="14">
        <v>45849</v>
      </c>
      <c r="V1040" s="11"/>
      <c r="W1040" s="11"/>
      <c r="X1040" s="11" t="s">
        <v>2372</v>
      </c>
      <c r="Y1040" s="11"/>
    </row>
    <row r="1041" spans="1:25">
      <c r="A1041" s="10" t="s">
        <v>4703</v>
      </c>
      <c r="B1041" s="11"/>
      <c r="C1041" s="10" t="s">
        <v>156</v>
      </c>
      <c r="D1041" s="10" t="s">
        <v>4629</v>
      </c>
      <c r="E1041" s="10" t="s">
        <v>52</v>
      </c>
      <c r="F1041" s="10" t="s">
        <v>1307</v>
      </c>
      <c r="G1041" s="10" t="s">
        <v>2621</v>
      </c>
      <c r="H1041" s="10" t="s">
        <v>1557</v>
      </c>
      <c r="I1041" s="10" t="s">
        <v>4704</v>
      </c>
      <c r="J1041" s="10" t="s">
        <v>55</v>
      </c>
      <c r="K1041" s="10" t="s">
        <v>4629</v>
      </c>
      <c r="L1041" s="10" t="s">
        <v>4699</v>
      </c>
      <c r="M1041" s="10">
        <v>-6.1932700000000001</v>
      </c>
      <c r="N1041" s="10">
        <v>-35.095350000000003</v>
      </c>
      <c r="O1041" s="10" t="s">
        <v>154</v>
      </c>
      <c r="P1041" s="10" t="s">
        <v>1241</v>
      </c>
      <c r="Q1041" s="10">
        <v>-23.52</v>
      </c>
      <c r="R1041" s="10">
        <v>133.65</v>
      </c>
      <c r="S1041" s="15" t="s">
        <v>2371</v>
      </c>
      <c r="T1041" s="10"/>
      <c r="U1041" s="14">
        <v>45849</v>
      </c>
      <c r="V1041" s="11"/>
      <c r="W1041" s="11"/>
      <c r="X1041" s="11" t="s">
        <v>2372</v>
      </c>
      <c r="Y1041" s="11"/>
    </row>
    <row r="1042" spans="1:25">
      <c r="A1042" s="10" t="s">
        <v>4705</v>
      </c>
      <c r="B1042" s="11"/>
      <c r="C1042" s="10" t="s">
        <v>156</v>
      </c>
      <c r="D1042" s="10" t="s">
        <v>4629</v>
      </c>
      <c r="E1042" s="10" t="s">
        <v>52</v>
      </c>
      <c r="F1042" s="10" t="s">
        <v>1307</v>
      </c>
      <c r="G1042" s="10" t="s">
        <v>1495</v>
      </c>
      <c r="H1042" s="10" t="s">
        <v>1518</v>
      </c>
      <c r="I1042" s="10" t="s">
        <v>4706</v>
      </c>
      <c r="J1042" s="10" t="s">
        <v>55</v>
      </c>
      <c r="K1042" s="10" t="s">
        <v>4629</v>
      </c>
      <c r="L1042" s="10" t="s">
        <v>4707</v>
      </c>
      <c r="M1042" s="10">
        <v>-6.2288854000000002</v>
      </c>
      <c r="N1042" s="10">
        <v>-35.048251</v>
      </c>
      <c r="O1042" s="10" t="s">
        <v>154</v>
      </c>
      <c r="P1042" s="10" t="s">
        <v>4591</v>
      </c>
      <c r="Q1042" s="10">
        <v>-23.79</v>
      </c>
      <c r="R1042" s="10">
        <v>0</v>
      </c>
      <c r="S1042" s="15" t="s">
        <v>2371</v>
      </c>
      <c r="T1042" s="10"/>
      <c r="U1042" s="14">
        <v>45851</v>
      </c>
      <c r="V1042" s="11"/>
      <c r="W1042" s="11"/>
      <c r="X1042" s="11" t="s">
        <v>2372</v>
      </c>
      <c r="Y1042" s="11"/>
    </row>
    <row r="1043" spans="1:25">
      <c r="A1043" s="10" t="s">
        <v>4708</v>
      </c>
      <c r="B1043" s="11"/>
      <c r="C1043" s="10" t="s">
        <v>156</v>
      </c>
      <c r="D1043" s="10" t="s">
        <v>4629</v>
      </c>
      <c r="E1043" s="10" t="s">
        <v>52</v>
      </c>
      <c r="F1043" s="10" t="s">
        <v>1307</v>
      </c>
      <c r="G1043" s="10" t="s">
        <v>1495</v>
      </c>
      <c r="H1043" s="10" t="s">
        <v>1653</v>
      </c>
      <c r="I1043" s="10" t="s">
        <v>4709</v>
      </c>
      <c r="J1043" s="10" t="s">
        <v>55</v>
      </c>
      <c r="K1043" s="10" t="s">
        <v>4654</v>
      </c>
      <c r="L1043" s="10" t="s">
        <v>4710</v>
      </c>
      <c r="M1043" s="10">
        <v>-6.2352359999999996</v>
      </c>
      <c r="N1043" s="10">
        <v>-35.055799999999998</v>
      </c>
      <c r="O1043" s="10" t="s">
        <v>154</v>
      </c>
      <c r="P1043" s="10" t="s">
        <v>1241</v>
      </c>
      <c r="Q1043" s="10">
        <v>-20.239999999999998</v>
      </c>
      <c r="R1043" s="10">
        <v>133.65</v>
      </c>
      <c r="S1043" s="15" t="s">
        <v>2371</v>
      </c>
      <c r="T1043" s="10"/>
      <c r="U1043" s="14">
        <v>45851</v>
      </c>
      <c r="V1043" s="11"/>
      <c r="W1043" s="11"/>
      <c r="X1043" s="11" t="s">
        <v>2372</v>
      </c>
      <c r="Y1043" s="11"/>
    </row>
    <row r="1044" spans="1:25">
      <c r="A1044" s="10" t="s">
        <v>4711</v>
      </c>
      <c r="B1044" s="11"/>
      <c r="C1044" s="10" t="s">
        <v>156</v>
      </c>
      <c r="D1044" s="10" t="s">
        <v>4629</v>
      </c>
      <c r="E1044" s="10" t="s">
        <v>52</v>
      </c>
      <c r="F1044" s="10" t="s">
        <v>1307</v>
      </c>
      <c r="G1044" s="10" t="s">
        <v>1433</v>
      </c>
      <c r="H1044" s="10" t="s">
        <v>1237</v>
      </c>
      <c r="I1044" s="10" t="s">
        <v>4712</v>
      </c>
      <c r="J1044" s="10" t="s">
        <v>55</v>
      </c>
      <c r="K1044" s="10" t="s">
        <v>4629</v>
      </c>
      <c r="L1044" s="10" t="s">
        <v>4713</v>
      </c>
      <c r="M1044" s="10">
        <v>-6.2492219999999996</v>
      </c>
      <c r="N1044" s="10">
        <v>-35.049416999999998</v>
      </c>
      <c r="O1044" s="10" t="s">
        <v>154</v>
      </c>
      <c r="P1044" s="10" t="s">
        <v>1241</v>
      </c>
      <c r="Q1044" s="10">
        <v>-19.13</v>
      </c>
      <c r="R1044" s="10">
        <v>133.65</v>
      </c>
      <c r="S1044" s="15" t="s">
        <v>2371</v>
      </c>
      <c r="T1044" s="10"/>
      <c r="U1044" s="14">
        <v>45851</v>
      </c>
      <c r="V1044" s="11"/>
      <c r="W1044" s="11"/>
      <c r="X1044" s="11" t="s">
        <v>2372</v>
      </c>
      <c r="Y1044" s="11"/>
    </row>
    <row r="1045" spans="1:25">
      <c r="A1045" s="3" t="s">
        <v>4714</v>
      </c>
      <c r="C1045" s="3" t="s">
        <v>163</v>
      </c>
      <c r="D1045" s="3" t="s">
        <v>4026</v>
      </c>
      <c r="E1045" s="3" t="s">
        <v>66</v>
      </c>
      <c r="F1045" s="3" t="s">
        <v>1307</v>
      </c>
      <c r="G1045" s="3" t="s">
        <v>2654</v>
      </c>
      <c r="H1045" s="3" t="s">
        <v>4715</v>
      </c>
      <c r="I1045" s="3" t="s">
        <v>4716</v>
      </c>
      <c r="J1045" s="3" t="s">
        <v>79</v>
      </c>
      <c r="K1045" s="3" t="s">
        <v>4717</v>
      </c>
      <c r="L1045" s="3" t="s">
        <v>4718</v>
      </c>
      <c r="M1045" s="7" t="s">
        <v>4719</v>
      </c>
      <c r="N1045" s="7" t="s">
        <v>4720</v>
      </c>
      <c r="O1045" s="3" t="s">
        <v>161</v>
      </c>
      <c r="P1045" s="3" t="s">
        <v>4591</v>
      </c>
      <c r="Q1045" s="3">
        <v>0</v>
      </c>
      <c r="R1045" s="6">
        <v>1564.2</v>
      </c>
      <c r="S1045" s="3"/>
      <c r="T1045" s="3" t="s">
        <v>4721</v>
      </c>
      <c r="U1045" s="17">
        <v>45835</v>
      </c>
    </row>
    <row r="1046" spans="1:25">
      <c r="A1046" s="3" t="s">
        <v>4722</v>
      </c>
      <c r="C1046" s="3" t="s">
        <v>163</v>
      </c>
      <c r="D1046" s="3" t="s">
        <v>4026</v>
      </c>
      <c r="E1046" s="3" t="s">
        <v>66</v>
      </c>
      <c r="F1046" s="3" t="s">
        <v>1307</v>
      </c>
      <c r="G1046" s="3" t="s">
        <v>2654</v>
      </c>
      <c r="H1046" s="3" t="s">
        <v>4715</v>
      </c>
      <c r="I1046" s="3" t="s">
        <v>4716</v>
      </c>
      <c r="J1046" s="3" t="s">
        <v>79</v>
      </c>
      <c r="K1046" s="3" t="s">
        <v>4717</v>
      </c>
      <c r="L1046" s="3" t="s">
        <v>4723</v>
      </c>
      <c r="M1046" s="7" t="s">
        <v>4719</v>
      </c>
      <c r="N1046" s="7" t="s">
        <v>4720</v>
      </c>
      <c r="O1046" s="3" t="s">
        <v>161</v>
      </c>
      <c r="P1046" s="3" t="s">
        <v>4591</v>
      </c>
      <c r="Q1046" s="3">
        <v>0</v>
      </c>
      <c r="R1046" s="6">
        <v>1029.5999999999999</v>
      </c>
      <c r="S1046" s="3"/>
      <c r="T1046" s="3" t="s">
        <v>4721</v>
      </c>
      <c r="U1046" s="17">
        <v>45835</v>
      </c>
    </row>
    <row r="1047" spans="1:25">
      <c r="A1047" s="3" t="s">
        <v>4724</v>
      </c>
      <c r="C1047" s="3" t="s">
        <v>78</v>
      </c>
      <c r="D1047" s="3" t="s">
        <v>4725</v>
      </c>
      <c r="E1047" s="3" t="s">
        <v>77</v>
      </c>
      <c r="F1047" s="3" t="s">
        <v>2278</v>
      </c>
      <c r="G1047" s="3" t="s">
        <v>1495</v>
      </c>
      <c r="H1047" s="3" t="s">
        <v>1649</v>
      </c>
      <c r="I1047" s="3" t="s">
        <v>4726</v>
      </c>
      <c r="J1047" s="3" t="s">
        <v>79</v>
      </c>
      <c r="K1047" s="3" t="s">
        <v>2280</v>
      </c>
      <c r="L1047" s="3" t="s">
        <v>4727</v>
      </c>
      <c r="M1047" s="7" t="s">
        <v>4728</v>
      </c>
      <c r="N1047" s="7" t="s">
        <v>4729</v>
      </c>
      <c r="O1047" s="3" t="s">
        <v>164</v>
      </c>
      <c r="P1047" s="3"/>
      <c r="Q1047" s="3">
        <v>0</v>
      </c>
      <c r="R1047" s="6">
        <v>1564.2</v>
      </c>
      <c r="S1047" s="3"/>
      <c r="T1047" s="3"/>
      <c r="U1047" s="17">
        <v>45835</v>
      </c>
    </row>
    <row r="1048" spans="1:25">
      <c r="A1048" s="3" t="s">
        <v>4730</v>
      </c>
      <c r="C1048" s="3" t="s">
        <v>78</v>
      </c>
      <c r="D1048" s="3" t="s">
        <v>4725</v>
      </c>
      <c r="E1048" s="3" t="s">
        <v>77</v>
      </c>
      <c r="F1048" s="3" t="s">
        <v>2278</v>
      </c>
      <c r="G1048" s="3" t="s">
        <v>1495</v>
      </c>
      <c r="H1048" s="3" t="s">
        <v>1649</v>
      </c>
      <c r="I1048" s="3" t="s">
        <v>4731</v>
      </c>
      <c r="J1048" s="3" t="s">
        <v>79</v>
      </c>
      <c r="K1048" s="3" t="s">
        <v>2280</v>
      </c>
      <c r="L1048" s="3" t="s">
        <v>4732</v>
      </c>
      <c r="M1048" s="7" t="s">
        <v>4728</v>
      </c>
      <c r="N1048" s="7" t="s">
        <v>4729</v>
      </c>
      <c r="O1048" s="3" t="s">
        <v>164</v>
      </c>
      <c r="P1048" s="3"/>
      <c r="Q1048" s="3">
        <v>0</v>
      </c>
      <c r="R1048" s="6">
        <v>376.2</v>
      </c>
      <c r="S1048" s="3"/>
      <c r="T1048" s="3"/>
      <c r="U1048" s="17">
        <v>45835</v>
      </c>
    </row>
    <row r="1049" spans="1:25">
      <c r="A1049" s="3" t="s">
        <v>4733</v>
      </c>
      <c r="C1049" s="3" t="s">
        <v>78</v>
      </c>
      <c r="D1049" s="3" t="s">
        <v>4725</v>
      </c>
      <c r="E1049" s="3" t="s">
        <v>77</v>
      </c>
      <c r="F1049" s="3" t="s">
        <v>2278</v>
      </c>
      <c r="G1049" s="3" t="s">
        <v>1495</v>
      </c>
      <c r="H1049" s="3" t="s">
        <v>1649</v>
      </c>
      <c r="I1049" s="3" t="s">
        <v>4734</v>
      </c>
      <c r="J1049" s="3" t="s">
        <v>79</v>
      </c>
      <c r="K1049" s="3" t="s">
        <v>2280</v>
      </c>
      <c r="L1049" s="3" t="s">
        <v>4732</v>
      </c>
      <c r="M1049" s="7" t="s">
        <v>4728</v>
      </c>
      <c r="N1049" s="7" t="s">
        <v>4729</v>
      </c>
      <c r="O1049" s="3" t="s">
        <v>164</v>
      </c>
      <c r="P1049" s="3"/>
      <c r="Q1049" s="3">
        <v>0</v>
      </c>
      <c r="R1049" s="6">
        <v>376.2</v>
      </c>
      <c r="S1049" s="3"/>
      <c r="T1049" s="3"/>
      <c r="U1049" s="17">
        <v>45835</v>
      </c>
    </row>
    <row r="1050" spans="1:25">
      <c r="A1050" s="3" t="s">
        <v>4735</v>
      </c>
      <c r="C1050" s="3" t="s">
        <v>78</v>
      </c>
      <c r="D1050" s="3" t="s">
        <v>4725</v>
      </c>
      <c r="E1050" s="3" t="s">
        <v>77</v>
      </c>
      <c r="F1050" s="3" t="s">
        <v>2278</v>
      </c>
      <c r="G1050" s="3" t="s">
        <v>1495</v>
      </c>
      <c r="H1050" s="3" t="s">
        <v>1649</v>
      </c>
      <c r="I1050" s="3" t="s">
        <v>4736</v>
      </c>
      <c r="J1050" s="3" t="s">
        <v>79</v>
      </c>
      <c r="K1050" s="3" t="s">
        <v>2280</v>
      </c>
      <c r="L1050" s="3" t="s">
        <v>4732</v>
      </c>
      <c r="M1050" s="7" t="s">
        <v>4728</v>
      </c>
      <c r="N1050" s="7" t="s">
        <v>4729</v>
      </c>
      <c r="O1050" s="3" t="s">
        <v>164</v>
      </c>
      <c r="P1050" s="3"/>
      <c r="Q1050" s="3">
        <v>0</v>
      </c>
      <c r="R1050" s="6">
        <v>376.2</v>
      </c>
      <c r="S1050" s="3"/>
      <c r="T1050" s="3"/>
      <c r="U1050" s="17">
        <v>45835</v>
      </c>
    </row>
    <row r="1051" spans="1:25">
      <c r="A1051" s="3" t="s">
        <v>4737</v>
      </c>
      <c r="C1051" s="3" t="s">
        <v>78</v>
      </c>
      <c r="D1051" s="3" t="s">
        <v>4725</v>
      </c>
      <c r="E1051" s="3" t="s">
        <v>77</v>
      </c>
      <c r="F1051" s="3" t="s">
        <v>2278</v>
      </c>
      <c r="G1051" s="3" t="s">
        <v>1495</v>
      </c>
      <c r="H1051" s="3" t="s">
        <v>1649</v>
      </c>
      <c r="I1051" s="3" t="s">
        <v>4738</v>
      </c>
      <c r="J1051" s="3" t="s">
        <v>79</v>
      </c>
      <c r="K1051" s="3" t="s">
        <v>2280</v>
      </c>
      <c r="L1051" s="3" t="s">
        <v>4732</v>
      </c>
      <c r="M1051" s="7" t="s">
        <v>4728</v>
      </c>
      <c r="N1051" s="7" t="s">
        <v>4729</v>
      </c>
      <c r="O1051" s="3" t="s">
        <v>164</v>
      </c>
      <c r="P1051" s="3"/>
      <c r="Q1051" s="3">
        <v>0</v>
      </c>
      <c r="R1051" s="6">
        <v>376.2</v>
      </c>
      <c r="S1051" s="3"/>
      <c r="T1051" s="3"/>
      <c r="U1051" s="17">
        <v>45835</v>
      </c>
    </row>
    <row r="1052" spans="1:25">
      <c r="A1052" s="3" t="s">
        <v>4739</v>
      </c>
      <c r="C1052" s="3" t="s">
        <v>160</v>
      </c>
      <c r="D1052" s="3" t="s">
        <v>4740</v>
      </c>
      <c r="E1052" s="3" t="s">
        <v>66</v>
      </c>
      <c r="F1052" s="3" t="s">
        <v>1300</v>
      </c>
      <c r="G1052" s="3" t="s">
        <v>1236</v>
      </c>
      <c r="H1052" s="3" t="s">
        <v>1639</v>
      </c>
      <c r="I1052" s="3" t="s">
        <v>4741</v>
      </c>
      <c r="J1052" s="3" t="s">
        <v>91</v>
      </c>
      <c r="K1052" s="3" t="s">
        <v>4742</v>
      </c>
      <c r="L1052" s="3" t="s">
        <v>4743</v>
      </c>
      <c r="M1052" s="7" t="s">
        <v>4744</v>
      </c>
      <c r="N1052" s="7" t="s">
        <v>4745</v>
      </c>
      <c r="O1052" s="3" t="s">
        <v>157</v>
      </c>
      <c r="P1052" s="3" t="s">
        <v>4591</v>
      </c>
      <c r="Q1052" s="3">
        <v>0</v>
      </c>
      <c r="R1052" s="6">
        <v>0</v>
      </c>
      <c r="S1052" s="3"/>
      <c r="T1052" s="3" t="s">
        <v>4746</v>
      </c>
      <c r="U1052" s="17">
        <v>45842</v>
      </c>
    </row>
    <row r="1053" spans="1:25">
      <c r="A1053" s="3" t="s">
        <v>4747</v>
      </c>
      <c r="C1053" s="3" t="s">
        <v>112</v>
      </c>
      <c r="D1053" s="3" t="s">
        <v>4748</v>
      </c>
      <c r="E1053" s="3" t="s">
        <v>52</v>
      </c>
      <c r="F1053" s="3" t="s">
        <v>1307</v>
      </c>
      <c r="G1053" s="3" t="s">
        <v>1495</v>
      </c>
      <c r="H1053" s="3" t="s">
        <v>1599</v>
      </c>
      <c r="I1053" s="3" t="s">
        <v>4749</v>
      </c>
      <c r="J1053" s="3" t="s">
        <v>132</v>
      </c>
      <c r="K1053" s="3" t="s">
        <v>4750</v>
      </c>
      <c r="L1053" s="3" t="s">
        <v>4751</v>
      </c>
      <c r="M1053" s="7" t="s">
        <v>4752</v>
      </c>
      <c r="N1053" s="7" t="s">
        <v>4753</v>
      </c>
      <c r="O1053" s="3" t="s">
        <v>166</v>
      </c>
      <c r="P1053" s="3" t="s">
        <v>1241</v>
      </c>
      <c r="Q1053" s="3">
        <v>-19.46</v>
      </c>
      <c r="R1053" s="6">
        <v>346.5</v>
      </c>
      <c r="S1053" s="18" t="s">
        <v>1371</v>
      </c>
      <c r="T1053" s="3"/>
      <c r="U1053" s="17">
        <v>45842</v>
      </c>
      <c r="X1053" s="19" t="s">
        <v>4401</v>
      </c>
    </row>
    <row r="1054" spans="1:25">
      <c r="A1054" s="3" t="s">
        <v>4754</v>
      </c>
      <c r="C1054" s="3" t="s">
        <v>70</v>
      </c>
      <c r="D1054" s="3" t="s">
        <v>3188</v>
      </c>
      <c r="E1054" s="3" t="s">
        <v>52</v>
      </c>
      <c r="F1054" s="3" t="s">
        <v>2272</v>
      </c>
      <c r="G1054" s="3" t="s">
        <v>1308</v>
      </c>
      <c r="H1054" s="3" t="s">
        <v>1355</v>
      </c>
      <c r="I1054" s="3" t="s">
        <v>4755</v>
      </c>
      <c r="J1054" s="3" t="s">
        <v>55</v>
      </c>
      <c r="K1054" s="3" t="s">
        <v>4756</v>
      </c>
      <c r="L1054" s="3" t="s">
        <v>4757</v>
      </c>
      <c r="M1054" s="7" t="s">
        <v>2875</v>
      </c>
      <c r="N1054" s="7" t="s">
        <v>4758</v>
      </c>
      <c r="O1054" s="3" t="s">
        <v>168</v>
      </c>
      <c r="P1054" s="3"/>
      <c r="Q1054" s="3">
        <v>0</v>
      </c>
      <c r="R1054" s="6">
        <v>1564.2</v>
      </c>
      <c r="S1054" s="3"/>
      <c r="T1054" s="3"/>
      <c r="U1054" s="17">
        <v>45835</v>
      </c>
    </row>
    <row r="1055" spans="1:25">
      <c r="A1055" s="3" t="s">
        <v>4759</v>
      </c>
      <c r="C1055" s="3" t="s">
        <v>70</v>
      </c>
      <c r="D1055" s="3" t="s">
        <v>3188</v>
      </c>
      <c r="E1055" s="3" t="s">
        <v>52</v>
      </c>
      <c r="F1055" s="3" t="s">
        <v>2272</v>
      </c>
      <c r="G1055" s="3" t="s">
        <v>1308</v>
      </c>
      <c r="H1055" s="3" t="s">
        <v>1355</v>
      </c>
      <c r="I1055" s="3" t="s">
        <v>4760</v>
      </c>
      <c r="J1055" s="3" t="s">
        <v>1246</v>
      </c>
      <c r="K1055" s="3" t="s">
        <v>4756</v>
      </c>
      <c r="L1055" s="3" t="s">
        <v>4761</v>
      </c>
      <c r="M1055" s="7" t="s">
        <v>2875</v>
      </c>
      <c r="N1055" s="7" t="s">
        <v>4758</v>
      </c>
      <c r="O1055" s="3" t="s">
        <v>168</v>
      </c>
      <c r="P1055" s="3"/>
      <c r="Q1055" s="3">
        <v>0</v>
      </c>
      <c r="R1055" s="6">
        <v>376.2</v>
      </c>
      <c r="S1055" s="3"/>
      <c r="T1055" s="3"/>
      <c r="U1055" s="17">
        <v>45835</v>
      </c>
    </row>
    <row r="1056" spans="1:25">
      <c r="A1056" s="3" t="s">
        <v>4762</v>
      </c>
      <c r="C1056" s="3" t="s">
        <v>70</v>
      </c>
      <c r="D1056" s="3" t="s">
        <v>3188</v>
      </c>
      <c r="E1056" s="3" t="s">
        <v>52</v>
      </c>
      <c r="F1056" s="3" t="s">
        <v>2272</v>
      </c>
      <c r="G1056" s="3" t="s">
        <v>1308</v>
      </c>
      <c r="H1056" s="3" t="s">
        <v>1355</v>
      </c>
      <c r="I1056" s="3" t="s">
        <v>4763</v>
      </c>
      <c r="J1056" s="3" t="s">
        <v>1246</v>
      </c>
      <c r="K1056" s="3" t="s">
        <v>4756</v>
      </c>
      <c r="L1056" s="3" t="s">
        <v>4761</v>
      </c>
      <c r="M1056" s="7" t="s">
        <v>2875</v>
      </c>
      <c r="N1056" s="7" t="s">
        <v>4758</v>
      </c>
      <c r="O1056" s="3" t="s">
        <v>168</v>
      </c>
      <c r="P1056" s="3"/>
      <c r="Q1056" s="3">
        <v>0</v>
      </c>
      <c r="R1056" s="6">
        <v>376.2</v>
      </c>
      <c r="S1056" s="3"/>
      <c r="T1056" s="3"/>
      <c r="U1056" s="17">
        <v>45835</v>
      </c>
    </row>
    <row r="1057" spans="1:24">
      <c r="A1057" s="3" t="s">
        <v>4764</v>
      </c>
      <c r="C1057" s="3" t="s">
        <v>70</v>
      </c>
      <c r="D1057" s="3" t="s">
        <v>3188</v>
      </c>
      <c r="E1057" s="3" t="s">
        <v>52</v>
      </c>
      <c r="F1057" s="3" t="s">
        <v>2272</v>
      </c>
      <c r="G1057" s="3" t="s">
        <v>1308</v>
      </c>
      <c r="H1057" s="3" t="s">
        <v>1355</v>
      </c>
      <c r="I1057" s="3" t="s">
        <v>4765</v>
      </c>
      <c r="J1057" s="3" t="s">
        <v>1246</v>
      </c>
      <c r="K1057" s="3" t="s">
        <v>4756</v>
      </c>
      <c r="L1057" s="3" t="s">
        <v>4761</v>
      </c>
      <c r="M1057" s="7" t="s">
        <v>2875</v>
      </c>
      <c r="N1057" s="7" t="s">
        <v>4758</v>
      </c>
      <c r="O1057" s="3" t="s">
        <v>168</v>
      </c>
      <c r="P1057" s="3"/>
      <c r="Q1057" s="3">
        <v>0</v>
      </c>
      <c r="R1057" s="6">
        <v>376.2</v>
      </c>
      <c r="S1057" s="3"/>
      <c r="T1057" s="3"/>
      <c r="U1057" s="17">
        <v>45835</v>
      </c>
    </row>
    <row r="1058" spans="1:24">
      <c r="A1058" s="3" t="s">
        <v>4766</v>
      </c>
      <c r="C1058" s="3" t="s">
        <v>70</v>
      </c>
      <c r="D1058" s="3" t="s">
        <v>3188</v>
      </c>
      <c r="E1058" s="3" t="s">
        <v>52</v>
      </c>
      <c r="F1058" s="3" t="s">
        <v>2272</v>
      </c>
      <c r="G1058" s="3" t="s">
        <v>1308</v>
      </c>
      <c r="H1058" s="3" t="s">
        <v>1355</v>
      </c>
      <c r="I1058" s="3" t="s">
        <v>4767</v>
      </c>
      <c r="J1058" s="3" t="s">
        <v>1246</v>
      </c>
      <c r="K1058" s="3" t="s">
        <v>4756</v>
      </c>
      <c r="L1058" s="3" t="s">
        <v>4761</v>
      </c>
      <c r="M1058" s="7" t="s">
        <v>2875</v>
      </c>
      <c r="N1058" s="7" t="s">
        <v>4758</v>
      </c>
      <c r="O1058" s="3" t="s">
        <v>168</v>
      </c>
      <c r="P1058" s="3"/>
      <c r="Q1058" s="3">
        <v>0</v>
      </c>
      <c r="R1058" s="6">
        <v>376.2</v>
      </c>
      <c r="S1058" s="3"/>
      <c r="T1058" s="3"/>
      <c r="U1058" s="17">
        <v>45835</v>
      </c>
    </row>
    <row r="1059" spans="1:24">
      <c r="A1059" s="3" t="s">
        <v>4768</v>
      </c>
      <c r="C1059" s="3" t="s">
        <v>70</v>
      </c>
      <c r="D1059" s="3" t="s">
        <v>3188</v>
      </c>
      <c r="E1059" s="3" t="s">
        <v>52</v>
      </c>
      <c r="F1059" s="3" t="s">
        <v>2272</v>
      </c>
      <c r="G1059" s="3" t="s">
        <v>1308</v>
      </c>
      <c r="H1059" s="3" t="s">
        <v>1355</v>
      </c>
      <c r="I1059" s="3" t="s">
        <v>4769</v>
      </c>
      <c r="J1059" s="3" t="s">
        <v>1246</v>
      </c>
      <c r="K1059" s="3" t="s">
        <v>4756</v>
      </c>
      <c r="L1059" s="3" t="s">
        <v>4761</v>
      </c>
      <c r="M1059" s="7" t="s">
        <v>2875</v>
      </c>
      <c r="N1059" s="7" t="s">
        <v>4758</v>
      </c>
      <c r="O1059" s="3" t="s">
        <v>168</v>
      </c>
      <c r="P1059" s="3"/>
      <c r="Q1059" s="3">
        <v>0</v>
      </c>
      <c r="R1059" s="6">
        <v>376.2</v>
      </c>
      <c r="S1059" s="3"/>
      <c r="T1059" s="3"/>
      <c r="U1059" s="17">
        <v>45835</v>
      </c>
    </row>
    <row r="1060" spans="1:24">
      <c r="A1060" s="3" t="s">
        <v>4770</v>
      </c>
      <c r="C1060" s="3" t="s">
        <v>70</v>
      </c>
      <c r="D1060" s="3" t="s">
        <v>3188</v>
      </c>
      <c r="E1060" s="3" t="s">
        <v>52</v>
      </c>
      <c r="F1060" s="3" t="s">
        <v>2272</v>
      </c>
      <c r="G1060" s="3" t="s">
        <v>1308</v>
      </c>
      <c r="H1060" s="3" t="s">
        <v>1355</v>
      </c>
      <c r="I1060" s="3" t="s">
        <v>4771</v>
      </c>
      <c r="J1060" s="3" t="s">
        <v>1246</v>
      </c>
      <c r="K1060" s="3" t="s">
        <v>4756</v>
      </c>
      <c r="L1060" s="3" t="s">
        <v>4761</v>
      </c>
      <c r="M1060" s="7" t="s">
        <v>2875</v>
      </c>
      <c r="N1060" s="7" t="s">
        <v>4758</v>
      </c>
      <c r="O1060" s="3" t="s">
        <v>168</v>
      </c>
      <c r="P1060" s="3"/>
      <c r="Q1060" s="3">
        <v>0</v>
      </c>
      <c r="R1060" s="6">
        <v>376.2</v>
      </c>
      <c r="S1060" s="3"/>
      <c r="T1060" s="3"/>
      <c r="U1060" s="17">
        <v>45835</v>
      </c>
    </row>
    <row r="1061" spans="1:24">
      <c r="A1061" s="3" t="s">
        <v>4772</v>
      </c>
      <c r="C1061" s="3" t="s">
        <v>70</v>
      </c>
      <c r="D1061" s="3" t="s">
        <v>3188</v>
      </c>
      <c r="E1061" s="3" t="s">
        <v>52</v>
      </c>
      <c r="F1061" s="3" t="s">
        <v>2272</v>
      </c>
      <c r="G1061" s="3" t="s">
        <v>1308</v>
      </c>
      <c r="H1061" s="3" t="s">
        <v>2272</v>
      </c>
      <c r="I1061" s="3" t="s">
        <v>4773</v>
      </c>
      <c r="J1061" s="3" t="s">
        <v>1246</v>
      </c>
      <c r="K1061" s="3" t="s">
        <v>4756</v>
      </c>
      <c r="L1061" s="3" t="s">
        <v>4761</v>
      </c>
      <c r="M1061" s="7" t="s">
        <v>2875</v>
      </c>
      <c r="N1061" s="7" t="s">
        <v>4758</v>
      </c>
      <c r="O1061" s="3" t="s">
        <v>168</v>
      </c>
      <c r="P1061" s="3"/>
      <c r="Q1061" s="3">
        <v>0</v>
      </c>
      <c r="R1061" s="6">
        <v>376.2</v>
      </c>
      <c r="S1061" s="3"/>
      <c r="T1061" s="3"/>
      <c r="U1061" s="17">
        <v>45835</v>
      </c>
    </row>
    <row r="1062" spans="1:24">
      <c r="A1062" s="3" t="s">
        <v>4774</v>
      </c>
      <c r="C1062" s="3" t="s">
        <v>70</v>
      </c>
      <c r="D1062" s="3" t="s">
        <v>3188</v>
      </c>
      <c r="E1062" s="3" t="s">
        <v>52</v>
      </c>
      <c r="F1062" s="3" t="s">
        <v>2272</v>
      </c>
      <c r="G1062" s="3" t="s">
        <v>1308</v>
      </c>
      <c r="H1062" s="3" t="s">
        <v>1355</v>
      </c>
      <c r="I1062" s="3" t="s">
        <v>4775</v>
      </c>
      <c r="J1062" s="3" t="s">
        <v>1246</v>
      </c>
      <c r="K1062" s="3" t="s">
        <v>4756</v>
      </c>
      <c r="L1062" s="3" t="s">
        <v>4761</v>
      </c>
      <c r="M1062" s="7" t="s">
        <v>2875</v>
      </c>
      <c r="N1062" s="7" t="s">
        <v>4758</v>
      </c>
      <c r="O1062" s="3" t="s">
        <v>168</v>
      </c>
      <c r="P1062" s="3"/>
      <c r="Q1062" s="3">
        <v>0</v>
      </c>
      <c r="R1062" s="6">
        <v>376.2</v>
      </c>
      <c r="S1062" s="3"/>
      <c r="T1062" s="3"/>
      <c r="U1062" s="17">
        <v>45835</v>
      </c>
    </row>
    <row r="1063" spans="1:24">
      <c r="A1063" s="3" t="s">
        <v>4776</v>
      </c>
      <c r="C1063" s="3" t="s">
        <v>70</v>
      </c>
      <c r="D1063" s="3" t="s">
        <v>3188</v>
      </c>
      <c r="E1063" s="3" t="s">
        <v>52</v>
      </c>
      <c r="F1063" s="3" t="s">
        <v>2272</v>
      </c>
      <c r="G1063" s="3" t="s">
        <v>1308</v>
      </c>
      <c r="H1063" s="3" t="s">
        <v>1355</v>
      </c>
      <c r="I1063" s="3" t="s">
        <v>4777</v>
      </c>
      <c r="J1063" s="3" t="s">
        <v>1246</v>
      </c>
      <c r="K1063" s="3" t="s">
        <v>4756</v>
      </c>
      <c r="L1063" s="3" t="s">
        <v>4761</v>
      </c>
      <c r="M1063" s="7" t="s">
        <v>2875</v>
      </c>
      <c r="N1063" s="7" t="s">
        <v>4758</v>
      </c>
      <c r="O1063" s="3" t="s">
        <v>168</v>
      </c>
      <c r="P1063" s="3"/>
      <c r="Q1063" s="3">
        <v>0</v>
      </c>
      <c r="R1063" s="6">
        <v>376.2</v>
      </c>
      <c r="S1063" s="3"/>
      <c r="T1063" s="3"/>
      <c r="U1063" s="17">
        <v>45835</v>
      </c>
    </row>
    <row r="1064" spans="1:24">
      <c r="A1064" s="3" t="s">
        <v>4778</v>
      </c>
      <c r="C1064" s="3" t="s">
        <v>70</v>
      </c>
      <c r="D1064" s="3" t="s">
        <v>3188</v>
      </c>
      <c r="E1064" s="3" t="s">
        <v>52</v>
      </c>
      <c r="F1064" s="3" t="s">
        <v>2272</v>
      </c>
      <c r="G1064" s="3" t="s">
        <v>1308</v>
      </c>
      <c r="H1064" s="3" t="s">
        <v>1355</v>
      </c>
      <c r="I1064" s="3" t="s">
        <v>4779</v>
      </c>
      <c r="J1064" s="3" t="s">
        <v>1246</v>
      </c>
      <c r="K1064" s="3" t="s">
        <v>4756</v>
      </c>
      <c r="L1064" s="3" t="s">
        <v>4761</v>
      </c>
      <c r="M1064" s="7" t="s">
        <v>2875</v>
      </c>
      <c r="N1064" s="7" t="s">
        <v>4758</v>
      </c>
      <c r="O1064" s="3" t="s">
        <v>168</v>
      </c>
      <c r="P1064" s="3"/>
      <c r="Q1064" s="3">
        <v>0</v>
      </c>
      <c r="R1064" s="6">
        <v>376.2</v>
      </c>
      <c r="S1064" s="3"/>
      <c r="T1064" s="3"/>
      <c r="U1064" s="17">
        <v>45835</v>
      </c>
    </row>
    <row r="1065" spans="1:24">
      <c r="A1065" s="3" t="s">
        <v>4780</v>
      </c>
      <c r="C1065" s="3" t="s">
        <v>70</v>
      </c>
      <c r="D1065" s="3" t="s">
        <v>3188</v>
      </c>
      <c r="E1065" s="3" t="s">
        <v>52</v>
      </c>
      <c r="F1065" s="3" t="s">
        <v>2272</v>
      </c>
      <c r="G1065" s="3" t="s">
        <v>1308</v>
      </c>
      <c r="H1065" s="3" t="s">
        <v>1355</v>
      </c>
      <c r="I1065" s="3" t="s">
        <v>4781</v>
      </c>
      <c r="J1065" s="3" t="s">
        <v>1246</v>
      </c>
      <c r="K1065" s="3" t="s">
        <v>4756</v>
      </c>
      <c r="L1065" s="3" t="s">
        <v>4761</v>
      </c>
      <c r="M1065" s="7" t="s">
        <v>2875</v>
      </c>
      <c r="N1065" s="7" t="s">
        <v>4758</v>
      </c>
      <c r="O1065" s="3" t="s">
        <v>168</v>
      </c>
      <c r="P1065" s="3"/>
      <c r="Q1065" s="3">
        <v>0</v>
      </c>
      <c r="R1065" s="6">
        <v>376.2</v>
      </c>
      <c r="S1065" s="3"/>
      <c r="T1065" s="3"/>
      <c r="U1065" s="17">
        <v>45835</v>
      </c>
    </row>
    <row r="1066" spans="1:24">
      <c r="A1066" s="18" t="s">
        <v>4782</v>
      </c>
      <c r="C1066" s="3" t="s">
        <v>70</v>
      </c>
      <c r="D1066" s="3" t="s">
        <v>3188</v>
      </c>
      <c r="E1066" s="3" t="s">
        <v>52</v>
      </c>
      <c r="F1066" s="3" t="s">
        <v>2272</v>
      </c>
      <c r="G1066" s="3" t="s">
        <v>1308</v>
      </c>
      <c r="H1066" s="3" t="s">
        <v>1355</v>
      </c>
      <c r="I1066" s="3" t="s">
        <v>4783</v>
      </c>
      <c r="J1066" s="3" t="s">
        <v>1246</v>
      </c>
      <c r="K1066" s="3" t="s">
        <v>4756</v>
      </c>
      <c r="L1066" s="3" t="s">
        <v>4761</v>
      </c>
      <c r="M1066" s="7" t="s">
        <v>2875</v>
      </c>
      <c r="N1066" s="7" t="s">
        <v>4758</v>
      </c>
      <c r="O1066" s="3" t="s">
        <v>168</v>
      </c>
      <c r="P1066" s="3"/>
      <c r="Q1066" s="3">
        <v>0</v>
      </c>
      <c r="R1066" s="6">
        <v>376.2</v>
      </c>
      <c r="S1066" s="3"/>
      <c r="T1066" s="3"/>
      <c r="U1066" s="17">
        <v>45835</v>
      </c>
    </row>
    <row r="1067" spans="1:24">
      <c r="A1067" s="3" t="s">
        <v>4784</v>
      </c>
      <c r="B1067" s="3"/>
      <c r="C1067" s="3" t="s">
        <v>174</v>
      </c>
      <c r="D1067" s="3" t="s">
        <v>1299</v>
      </c>
      <c r="E1067" s="3" t="s">
        <v>52</v>
      </c>
      <c r="F1067" s="3" t="s">
        <v>1300</v>
      </c>
      <c r="G1067" s="3" t="s">
        <v>1308</v>
      </c>
      <c r="H1067" s="3" t="s">
        <v>1531</v>
      </c>
      <c r="I1067" s="3" t="s">
        <v>4785</v>
      </c>
      <c r="J1067" s="3" t="s">
        <v>55</v>
      </c>
      <c r="K1067" s="3" t="s">
        <v>4786</v>
      </c>
      <c r="L1067" s="3" t="s">
        <v>4787</v>
      </c>
      <c r="M1067" s="6">
        <v>-5.7901230000000004</v>
      </c>
      <c r="N1067" s="6">
        <v>-35.212811000000002</v>
      </c>
      <c r="O1067" s="20" t="s">
        <v>171</v>
      </c>
      <c r="P1067" s="3" t="s">
        <v>1241</v>
      </c>
      <c r="Q1067" s="3">
        <v>-21.23</v>
      </c>
      <c r="R1067" s="6">
        <v>133.65</v>
      </c>
      <c r="S1067" s="3" t="s">
        <v>1319</v>
      </c>
      <c r="T1067" s="3"/>
      <c r="U1067" s="17">
        <v>45854</v>
      </c>
      <c r="X1067" s="19" t="s">
        <v>1320</v>
      </c>
    </row>
    <row r="1068" spans="1:24">
      <c r="A1068" s="3" t="s">
        <v>4788</v>
      </c>
      <c r="B1068" s="3"/>
      <c r="C1068" s="3" t="s">
        <v>174</v>
      </c>
      <c r="D1068" s="3" t="s">
        <v>1299</v>
      </c>
      <c r="E1068" s="3" t="s">
        <v>52</v>
      </c>
      <c r="F1068" s="3" t="s">
        <v>1300</v>
      </c>
      <c r="G1068" s="3" t="s">
        <v>1308</v>
      </c>
      <c r="H1068" s="3" t="s">
        <v>1605</v>
      </c>
      <c r="I1068" s="3" t="s">
        <v>4789</v>
      </c>
      <c r="J1068" s="3" t="s">
        <v>55</v>
      </c>
      <c r="K1068" s="3" t="s">
        <v>4786</v>
      </c>
      <c r="L1068" s="3" t="s">
        <v>4790</v>
      </c>
      <c r="M1068" s="6">
        <v>-5.790546</v>
      </c>
      <c r="N1068" s="6">
        <v>-35.215144000000002</v>
      </c>
      <c r="O1068" s="20" t="s">
        <v>171</v>
      </c>
      <c r="P1068" s="3" t="s">
        <v>1241</v>
      </c>
      <c r="Q1068" s="3">
        <v>-21.18</v>
      </c>
      <c r="R1068" s="6">
        <v>133.65</v>
      </c>
      <c r="S1068" s="3" t="s">
        <v>1319</v>
      </c>
      <c r="T1068" s="3"/>
      <c r="U1068" s="17">
        <v>45854</v>
      </c>
      <c r="X1068" s="19" t="s">
        <v>1320</v>
      </c>
    </row>
    <row r="1069" spans="1:24">
      <c r="A1069" s="3" t="s">
        <v>4791</v>
      </c>
      <c r="B1069" s="3"/>
      <c r="C1069" s="3" t="s">
        <v>174</v>
      </c>
      <c r="D1069" s="3" t="s">
        <v>1299</v>
      </c>
      <c r="E1069" s="3" t="s">
        <v>52</v>
      </c>
      <c r="F1069" s="3" t="s">
        <v>1300</v>
      </c>
      <c r="G1069" s="3" t="s">
        <v>1308</v>
      </c>
      <c r="H1069" s="3" t="s">
        <v>1605</v>
      </c>
      <c r="I1069" s="3" t="s">
        <v>4792</v>
      </c>
      <c r="J1069" s="3" t="s">
        <v>55</v>
      </c>
      <c r="K1069" s="3" t="s">
        <v>4786</v>
      </c>
      <c r="L1069" s="3" t="s">
        <v>4793</v>
      </c>
      <c r="M1069" s="6">
        <v>-5.7908869999999997</v>
      </c>
      <c r="N1069" s="6">
        <v>-35.215347000000001</v>
      </c>
      <c r="O1069" s="20" t="s">
        <v>171</v>
      </c>
      <c r="P1069" s="3" t="s">
        <v>1241</v>
      </c>
      <c r="Q1069" s="3">
        <v>-19.68</v>
      </c>
      <c r="R1069" s="6">
        <v>133.65</v>
      </c>
      <c r="S1069" s="3" t="s">
        <v>1319</v>
      </c>
      <c r="T1069" s="3"/>
      <c r="U1069" s="17">
        <v>45854</v>
      </c>
      <c r="X1069" s="19" t="s">
        <v>1320</v>
      </c>
    </row>
    <row r="1070" spans="1:24">
      <c r="A1070" s="3" t="s">
        <v>4794</v>
      </c>
      <c r="B1070" s="3"/>
      <c r="C1070" s="3" t="s">
        <v>174</v>
      </c>
      <c r="D1070" s="3" t="s">
        <v>1299</v>
      </c>
      <c r="E1070" s="3" t="s">
        <v>52</v>
      </c>
      <c r="F1070" s="3" t="s">
        <v>1300</v>
      </c>
      <c r="G1070" s="3" t="s">
        <v>1308</v>
      </c>
      <c r="H1070" s="3" t="s">
        <v>1649</v>
      </c>
      <c r="I1070" s="3" t="s">
        <v>4795</v>
      </c>
      <c r="J1070" s="3" t="s">
        <v>55</v>
      </c>
      <c r="K1070" s="3" t="s">
        <v>4786</v>
      </c>
      <c r="L1070" s="3" t="s">
        <v>4796</v>
      </c>
      <c r="M1070" s="6">
        <v>-5.7949760000000001</v>
      </c>
      <c r="N1070" s="6">
        <v>-35.217339000000003</v>
      </c>
      <c r="O1070" s="20" t="s">
        <v>171</v>
      </c>
      <c r="P1070" s="3" t="s">
        <v>1241</v>
      </c>
      <c r="Q1070" s="3">
        <v>-17.670000000000002</v>
      </c>
      <c r="R1070" s="6">
        <v>133.65</v>
      </c>
      <c r="S1070" s="18" t="s">
        <v>1371</v>
      </c>
      <c r="T1070" s="3"/>
      <c r="U1070" s="17">
        <v>45854</v>
      </c>
      <c r="X1070" s="19" t="s">
        <v>4401</v>
      </c>
    </row>
    <row r="1071" spans="1:24">
      <c r="A1071" s="3" t="s">
        <v>4797</v>
      </c>
      <c r="B1071" s="3"/>
      <c r="C1071" s="3" t="s">
        <v>174</v>
      </c>
      <c r="D1071" s="3" t="s">
        <v>1299</v>
      </c>
      <c r="E1071" s="3" t="s">
        <v>52</v>
      </c>
      <c r="F1071" s="3" t="s">
        <v>1300</v>
      </c>
      <c r="G1071" s="3" t="s">
        <v>1308</v>
      </c>
      <c r="H1071" s="3" t="s">
        <v>1649</v>
      </c>
      <c r="I1071" s="3" t="s">
        <v>4798</v>
      </c>
      <c r="J1071" s="3" t="s">
        <v>55</v>
      </c>
      <c r="K1071" s="3" t="s">
        <v>4786</v>
      </c>
      <c r="L1071" s="3" t="s">
        <v>4799</v>
      </c>
      <c r="M1071" s="6">
        <v>-5.7949590000000004</v>
      </c>
      <c r="N1071" s="6">
        <v>-35.217810999999998</v>
      </c>
      <c r="O1071" s="20" t="s">
        <v>171</v>
      </c>
      <c r="P1071" s="3" t="s">
        <v>1241</v>
      </c>
      <c r="Q1071" s="3">
        <v>-17.989999999999998</v>
      </c>
      <c r="R1071" s="6">
        <v>133.65</v>
      </c>
      <c r="S1071" s="18" t="s">
        <v>1371</v>
      </c>
      <c r="T1071" s="3"/>
      <c r="U1071" s="17">
        <v>45854</v>
      </c>
      <c r="X1071" s="19" t="s">
        <v>4401</v>
      </c>
    </row>
    <row r="1072" spans="1:24">
      <c r="A1072" s="3" t="s">
        <v>4800</v>
      </c>
      <c r="B1072" s="3"/>
      <c r="C1072" s="3" t="s">
        <v>174</v>
      </c>
      <c r="D1072" s="3" t="s">
        <v>1299</v>
      </c>
      <c r="E1072" s="3" t="s">
        <v>52</v>
      </c>
      <c r="F1072" s="3" t="s">
        <v>1300</v>
      </c>
      <c r="G1072" s="3" t="s">
        <v>1308</v>
      </c>
      <c r="H1072" s="3" t="s">
        <v>1649</v>
      </c>
      <c r="I1072" s="3" t="s">
        <v>4801</v>
      </c>
      <c r="J1072" s="3" t="s">
        <v>55</v>
      </c>
      <c r="K1072" s="3" t="s">
        <v>4786</v>
      </c>
      <c r="L1072" s="3" t="s">
        <v>4802</v>
      </c>
      <c r="M1072" s="6">
        <v>-5.7954939999999997</v>
      </c>
      <c r="N1072" s="6">
        <v>-35.218299000000002</v>
      </c>
      <c r="O1072" s="20" t="s">
        <v>171</v>
      </c>
      <c r="P1072" s="3" t="s">
        <v>1241</v>
      </c>
      <c r="Q1072" s="3">
        <v>-18.21</v>
      </c>
      <c r="R1072" s="6">
        <v>133.65</v>
      </c>
      <c r="S1072" s="18" t="s">
        <v>1371</v>
      </c>
      <c r="T1072" s="3"/>
      <c r="U1072" s="17">
        <v>45854</v>
      </c>
      <c r="X1072" s="19" t="s">
        <v>4401</v>
      </c>
    </row>
    <row r="1073" spans="1:24">
      <c r="A1073" s="3" t="s">
        <v>4803</v>
      </c>
      <c r="B1073" s="3"/>
      <c r="C1073" s="3" t="s">
        <v>174</v>
      </c>
      <c r="D1073" s="3" t="s">
        <v>1299</v>
      </c>
      <c r="E1073" s="3" t="s">
        <v>52</v>
      </c>
      <c r="F1073" s="3" t="s">
        <v>1300</v>
      </c>
      <c r="G1073" s="3" t="s">
        <v>1308</v>
      </c>
      <c r="H1073" s="3" t="s">
        <v>1653</v>
      </c>
      <c r="I1073" s="3" t="s">
        <v>4804</v>
      </c>
      <c r="J1073" s="3" t="s">
        <v>55</v>
      </c>
      <c r="K1073" s="3" t="s">
        <v>4786</v>
      </c>
      <c r="L1073" s="3" t="s">
        <v>4805</v>
      </c>
      <c r="M1073" s="6">
        <v>-5.7949700000000002</v>
      </c>
      <c r="N1073" s="6">
        <v>-35.215373999999997</v>
      </c>
      <c r="O1073" s="20" t="s">
        <v>171</v>
      </c>
      <c r="P1073" s="3" t="s">
        <v>1241</v>
      </c>
      <c r="Q1073" s="3">
        <v>-18.25</v>
      </c>
      <c r="R1073" s="6">
        <v>133.65</v>
      </c>
      <c r="S1073" s="18" t="s">
        <v>1371</v>
      </c>
      <c r="T1073" s="3"/>
      <c r="U1073" s="17">
        <v>45854</v>
      </c>
      <c r="X1073" s="19" t="s">
        <v>4401</v>
      </c>
    </row>
    <row r="1074" spans="1:24">
      <c r="A1074" s="3" t="s">
        <v>4806</v>
      </c>
      <c r="B1074" s="3"/>
      <c r="C1074" s="3" t="s">
        <v>174</v>
      </c>
      <c r="D1074" s="3" t="s">
        <v>1299</v>
      </c>
      <c r="E1074" s="3" t="s">
        <v>52</v>
      </c>
      <c r="F1074" s="3" t="s">
        <v>1300</v>
      </c>
      <c r="G1074" s="3" t="s">
        <v>1308</v>
      </c>
      <c r="H1074" s="3" t="s">
        <v>1653</v>
      </c>
      <c r="I1074" s="3" t="s">
        <v>4807</v>
      </c>
      <c r="J1074" s="3" t="s">
        <v>55</v>
      </c>
      <c r="K1074" s="3" t="s">
        <v>4786</v>
      </c>
      <c r="L1074" s="3" t="s">
        <v>4808</v>
      </c>
      <c r="M1074" s="6">
        <v>-5.7948539999999999</v>
      </c>
      <c r="N1074" s="6">
        <v>-35.215871</v>
      </c>
      <c r="O1074" s="20" t="s">
        <v>171</v>
      </c>
      <c r="P1074" s="3" t="s">
        <v>1241</v>
      </c>
      <c r="Q1074" s="3">
        <v>-18.440000000000001</v>
      </c>
      <c r="R1074" s="6">
        <v>133.65</v>
      </c>
      <c r="S1074" s="18" t="s">
        <v>1371</v>
      </c>
      <c r="T1074" s="3"/>
      <c r="U1074" s="17">
        <v>45854</v>
      </c>
      <c r="X1074" s="19" t="s">
        <v>4401</v>
      </c>
    </row>
    <row r="1075" spans="1:24">
      <c r="A1075" s="3" t="s">
        <v>4809</v>
      </c>
      <c r="B1075" s="3"/>
      <c r="C1075" s="3" t="s">
        <v>174</v>
      </c>
      <c r="D1075" s="3" t="s">
        <v>1299</v>
      </c>
      <c r="E1075" s="3" t="s">
        <v>52</v>
      </c>
      <c r="F1075" s="3" t="s">
        <v>1300</v>
      </c>
      <c r="G1075" s="3" t="s">
        <v>1308</v>
      </c>
      <c r="H1075" s="3" t="s">
        <v>1653</v>
      </c>
      <c r="I1075" s="3" t="s">
        <v>4810</v>
      </c>
      <c r="J1075" s="3" t="s">
        <v>55</v>
      </c>
      <c r="K1075" s="3" t="s">
        <v>4786</v>
      </c>
      <c r="L1075" s="3" t="s">
        <v>4811</v>
      </c>
      <c r="M1075" s="6">
        <v>-5.7955160000000001</v>
      </c>
      <c r="N1075" s="6">
        <v>-35.216869000000003</v>
      </c>
      <c r="O1075" s="20" t="s">
        <v>171</v>
      </c>
      <c r="P1075" s="3" t="s">
        <v>1241</v>
      </c>
      <c r="Q1075" s="3">
        <v>-17.46</v>
      </c>
      <c r="R1075" s="6">
        <v>133.65</v>
      </c>
      <c r="S1075" s="18" t="s">
        <v>1371</v>
      </c>
      <c r="T1075" s="3"/>
      <c r="U1075" s="17"/>
      <c r="X1075" s="19" t="s">
        <v>4401</v>
      </c>
    </row>
    <row r="1076" spans="1:24">
      <c r="A1076" s="3" t="s">
        <v>4812</v>
      </c>
      <c r="B1076" s="3"/>
      <c r="C1076" s="3" t="s">
        <v>174</v>
      </c>
      <c r="D1076" s="3" t="s">
        <v>1299</v>
      </c>
      <c r="E1076" s="3" t="s">
        <v>52</v>
      </c>
      <c r="F1076" s="3" t="s">
        <v>1300</v>
      </c>
      <c r="G1076" s="3" t="s">
        <v>1312</v>
      </c>
      <c r="H1076" s="3" t="s">
        <v>1262</v>
      </c>
      <c r="I1076" s="3" t="s">
        <v>4813</v>
      </c>
      <c r="J1076" s="3" t="s">
        <v>55</v>
      </c>
      <c r="K1076" s="3" t="s">
        <v>4786</v>
      </c>
      <c r="L1076" s="3" t="s">
        <v>4814</v>
      </c>
      <c r="M1076" s="6">
        <v>-5.7918890000000003</v>
      </c>
      <c r="N1076" s="6">
        <v>-35.222797999999997</v>
      </c>
      <c r="O1076" s="20" t="s">
        <v>171</v>
      </c>
      <c r="P1076" s="3" t="s">
        <v>1241</v>
      </c>
      <c r="Q1076" s="3">
        <v>-19.78</v>
      </c>
      <c r="R1076" s="6">
        <v>133.65</v>
      </c>
      <c r="S1076" s="3" t="s">
        <v>1319</v>
      </c>
      <c r="T1076" s="3"/>
      <c r="U1076" s="17">
        <v>45854</v>
      </c>
      <c r="X1076" s="19" t="s">
        <v>1320</v>
      </c>
    </row>
    <row r="1077" spans="1:24">
      <c r="A1077" s="3" t="s">
        <v>4815</v>
      </c>
      <c r="B1077" s="3"/>
      <c r="C1077" s="3" t="s">
        <v>174</v>
      </c>
      <c r="D1077" s="3" t="s">
        <v>1299</v>
      </c>
      <c r="E1077" s="3" t="s">
        <v>52</v>
      </c>
      <c r="F1077" s="3" t="s">
        <v>1300</v>
      </c>
      <c r="G1077" s="3" t="s">
        <v>1312</v>
      </c>
      <c r="H1077" s="3" t="s">
        <v>1540</v>
      </c>
      <c r="I1077" s="3" t="s">
        <v>4816</v>
      </c>
      <c r="J1077" s="3" t="s">
        <v>55</v>
      </c>
      <c r="K1077" s="3" t="s">
        <v>4786</v>
      </c>
      <c r="L1077" s="3" t="s">
        <v>4817</v>
      </c>
      <c r="M1077" s="6">
        <v>-5.7936540000000001</v>
      </c>
      <c r="N1077" s="6">
        <v>-35.221639000000003</v>
      </c>
      <c r="O1077" s="20" t="s">
        <v>171</v>
      </c>
      <c r="P1077" s="3" t="s">
        <v>1241</v>
      </c>
      <c r="Q1077" s="3">
        <v>-19.41</v>
      </c>
      <c r="R1077" s="6">
        <v>133.65</v>
      </c>
      <c r="S1077" s="3" t="s">
        <v>1319</v>
      </c>
      <c r="T1077" s="3"/>
      <c r="U1077" s="17">
        <v>45854</v>
      </c>
      <c r="X1077" s="19" t="s">
        <v>1320</v>
      </c>
    </row>
    <row r="1078" spans="1:24">
      <c r="A1078" s="3" t="s">
        <v>4818</v>
      </c>
      <c r="B1078" s="3"/>
      <c r="C1078" s="3" t="s">
        <v>174</v>
      </c>
      <c r="D1078" s="3" t="s">
        <v>1299</v>
      </c>
      <c r="E1078" s="3" t="s">
        <v>52</v>
      </c>
      <c r="F1078" s="3" t="s">
        <v>1300</v>
      </c>
      <c r="G1078" s="3" t="s">
        <v>1312</v>
      </c>
      <c r="H1078" s="3" t="s">
        <v>1653</v>
      </c>
      <c r="I1078" s="3" t="s">
        <v>4819</v>
      </c>
      <c r="J1078" s="3" t="s">
        <v>55</v>
      </c>
      <c r="K1078" s="3" t="s">
        <v>4786</v>
      </c>
      <c r="L1078" s="3" t="s">
        <v>4820</v>
      </c>
      <c r="M1078" s="6">
        <v>-5.7975190000000003</v>
      </c>
      <c r="N1078" s="6">
        <v>-35.225281000000003</v>
      </c>
      <c r="O1078" s="20" t="s">
        <v>171</v>
      </c>
      <c r="P1078" s="3" t="s">
        <v>1241</v>
      </c>
      <c r="Q1078" s="3">
        <v>-20.41</v>
      </c>
      <c r="R1078" s="6">
        <v>133.65</v>
      </c>
      <c r="S1078" s="3" t="s">
        <v>1305</v>
      </c>
      <c r="T1078" s="3"/>
      <c r="U1078" s="17">
        <v>45854</v>
      </c>
      <c r="X1078" s="19" t="s">
        <v>1306</v>
      </c>
    </row>
    <row r="1079" spans="1:24">
      <c r="A1079" s="3" t="s">
        <v>4821</v>
      </c>
      <c r="B1079" s="3"/>
      <c r="C1079" s="3" t="s">
        <v>174</v>
      </c>
      <c r="D1079" s="3" t="s">
        <v>1299</v>
      </c>
      <c r="E1079" s="3" t="s">
        <v>52</v>
      </c>
      <c r="F1079" s="3" t="s">
        <v>1300</v>
      </c>
      <c r="G1079" s="3" t="s">
        <v>1312</v>
      </c>
      <c r="H1079" s="3" t="s">
        <v>1252</v>
      </c>
      <c r="I1079" s="3" t="s">
        <v>4822</v>
      </c>
      <c r="J1079" s="3" t="s">
        <v>55</v>
      </c>
      <c r="K1079" s="3" t="s">
        <v>4786</v>
      </c>
      <c r="L1079" s="3" t="s">
        <v>4823</v>
      </c>
      <c r="M1079" s="6">
        <v>-5.7974290000000002</v>
      </c>
      <c r="N1079" s="6">
        <v>-35.223784999999999</v>
      </c>
      <c r="O1079" s="20" t="s">
        <v>171</v>
      </c>
      <c r="P1079" s="3" t="s">
        <v>1241</v>
      </c>
      <c r="Q1079" s="3">
        <v>-21.35</v>
      </c>
      <c r="R1079" s="6">
        <v>133.65</v>
      </c>
      <c r="S1079" s="3" t="s">
        <v>1305</v>
      </c>
      <c r="T1079" s="3"/>
      <c r="U1079" s="17">
        <v>45854</v>
      </c>
      <c r="X1079" s="19" t="s">
        <v>1306</v>
      </c>
    </row>
    <row r="1080" spans="1:24">
      <c r="A1080" s="3" t="s">
        <v>4824</v>
      </c>
      <c r="B1080" s="3"/>
      <c r="C1080" s="3" t="s">
        <v>174</v>
      </c>
      <c r="D1080" s="3" t="s">
        <v>1299</v>
      </c>
      <c r="E1080" s="3" t="s">
        <v>52</v>
      </c>
      <c r="F1080" s="3" t="s">
        <v>1300</v>
      </c>
      <c r="G1080" s="3" t="s">
        <v>1236</v>
      </c>
      <c r="H1080" s="3" t="s">
        <v>1518</v>
      </c>
      <c r="I1080" s="3" t="s">
        <v>4825</v>
      </c>
      <c r="J1080" s="3" t="s">
        <v>55</v>
      </c>
      <c r="K1080" s="3" t="s">
        <v>4786</v>
      </c>
      <c r="L1080" s="3" t="s">
        <v>4826</v>
      </c>
      <c r="M1080" s="6">
        <v>-5.7965460000000002</v>
      </c>
      <c r="N1080" s="6">
        <v>-35.224125999999998</v>
      </c>
      <c r="O1080" s="20" t="s">
        <v>171</v>
      </c>
      <c r="P1080" s="3" t="s">
        <v>1241</v>
      </c>
      <c r="Q1080" s="3">
        <v>-18.96</v>
      </c>
      <c r="R1080" s="6">
        <v>133.65</v>
      </c>
      <c r="S1080" s="3" t="s">
        <v>1305</v>
      </c>
      <c r="T1080" s="3"/>
      <c r="U1080" s="17">
        <v>45854</v>
      </c>
      <c r="X1080" s="19" t="s">
        <v>1306</v>
      </c>
    </row>
    <row r="1081" spans="1:24">
      <c r="A1081" s="3" t="s">
        <v>4827</v>
      </c>
      <c r="B1081" s="3"/>
      <c r="C1081" s="3" t="s">
        <v>174</v>
      </c>
      <c r="D1081" s="3" t="s">
        <v>1299</v>
      </c>
      <c r="E1081" s="3" t="s">
        <v>52</v>
      </c>
      <c r="F1081" s="3" t="s">
        <v>1300</v>
      </c>
      <c r="G1081" s="3" t="s">
        <v>1236</v>
      </c>
      <c r="H1081" s="3" t="s">
        <v>1649</v>
      </c>
      <c r="I1081" s="3" t="s">
        <v>4828</v>
      </c>
      <c r="J1081" s="3" t="s">
        <v>55</v>
      </c>
      <c r="K1081" s="3" t="s">
        <v>4786</v>
      </c>
      <c r="L1081" s="3" t="s">
        <v>4829</v>
      </c>
      <c r="M1081" s="6">
        <v>-5.7968169999999999</v>
      </c>
      <c r="N1081" s="6">
        <v>-35.221933</v>
      </c>
      <c r="O1081" s="20" t="s">
        <v>171</v>
      </c>
      <c r="P1081" s="3" t="s">
        <v>1241</v>
      </c>
      <c r="Q1081" s="3">
        <v>-18.809999999999999</v>
      </c>
      <c r="R1081" s="6">
        <v>133.65</v>
      </c>
      <c r="S1081" s="3" t="s">
        <v>1305</v>
      </c>
      <c r="T1081" s="3"/>
      <c r="U1081" s="17">
        <v>45854</v>
      </c>
      <c r="X1081" s="19" t="s">
        <v>1306</v>
      </c>
    </row>
    <row r="1082" spans="1:24">
      <c r="A1082" s="3" t="s">
        <v>4830</v>
      </c>
      <c r="B1082" s="3"/>
      <c r="C1082" s="3" t="s">
        <v>174</v>
      </c>
      <c r="D1082" s="3" t="s">
        <v>1299</v>
      </c>
      <c r="E1082" s="3" t="s">
        <v>52</v>
      </c>
      <c r="F1082" s="3" t="s">
        <v>1300</v>
      </c>
      <c r="G1082" s="3" t="s">
        <v>1391</v>
      </c>
      <c r="H1082" s="3" t="s">
        <v>1616</v>
      </c>
      <c r="I1082" s="3" t="s">
        <v>4831</v>
      </c>
      <c r="J1082" s="3" t="s">
        <v>55</v>
      </c>
      <c r="K1082" s="3" t="s">
        <v>4786</v>
      </c>
      <c r="L1082" s="3" t="s">
        <v>4832</v>
      </c>
      <c r="M1082" s="6">
        <v>-5.8013570000000003</v>
      </c>
      <c r="N1082" s="6">
        <v>-35.224196999999997</v>
      </c>
      <c r="O1082" s="20" t="s">
        <v>171</v>
      </c>
      <c r="P1082" s="3" t="s">
        <v>1241</v>
      </c>
      <c r="Q1082" s="3">
        <v>-19.05</v>
      </c>
      <c r="R1082" s="6">
        <v>133.65</v>
      </c>
      <c r="S1082" s="18" t="s">
        <v>2371</v>
      </c>
      <c r="T1082" s="3"/>
      <c r="U1082" s="17">
        <v>45853</v>
      </c>
      <c r="X1082" s="19" t="s">
        <v>2372</v>
      </c>
    </row>
    <row r="1083" spans="1:24">
      <c r="A1083" s="3" t="s">
        <v>4833</v>
      </c>
      <c r="B1083" s="3"/>
      <c r="C1083" s="3" t="s">
        <v>174</v>
      </c>
      <c r="D1083" s="3" t="s">
        <v>1299</v>
      </c>
      <c r="E1083" s="3" t="s">
        <v>52</v>
      </c>
      <c r="F1083" s="3" t="s">
        <v>1300</v>
      </c>
      <c r="G1083" s="3" t="s">
        <v>1391</v>
      </c>
      <c r="H1083" s="3" t="s">
        <v>1237</v>
      </c>
      <c r="I1083" s="3" t="s">
        <v>4834</v>
      </c>
      <c r="J1083" s="3" t="s">
        <v>55</v>
      </c>
      <c r="K1083" s="3" t="s">
        <v>4835</v>
      </c>
      <c r="L1083" s="3" t="s">
        <v>4836</v>
      </c>
      <c r="M1083" s="6">
        <v>-5.801132</v>
      </c>
      <c r="N1083" s="6">
        <v>-35.224839000000003</v>
      </c>
      <c r="O1083" s="20" t="s">
        <v>171</v>
      </c>
      <c r="P1083" s="3" t="s">
        <v>1241</v>
      </c>
      <c r="Q1083" s="3">
        <v>-19.52</v>
      </c>
      <c r="R1083" s="6">
        <v>133.65</v>
      </c>
      <c r="S1083" s="18" t="s">
        <v>2371</v>
      </c>
      <c r="T1083" s="3"/>
      <c r="U1083" s="17">
        <v>45853</v>
      </c>
      <c r="X1083" s="19" t="s">
        <v>2372</v>
      </c>
    </row>
    <row r="1084" spans="1:24">
      <c r="A1084" s="3" t="s">
        <v>4837</v>
      </c>
      <c r="B1084" s="3"/>
      <c r="C1084" s="3" t="s">
        <v>174</v>
      </c>
      <c r="D1084" s="3" t="s">
        <v>1299</v>
      </c>
      <c r="E1084" s="3" t="s">
        <v>52</v>
      </c>
      <c r="F1084" s="3" t="s">
        <v>1300</v>
      </c>
      <c r="G1084" s="3" t="s">
        <v>1391</v>
      </c>
      <c r="H1084" s="3" t="s">
        <v>1653</v>
      </c>
      <c r="I1084" s="3" t="s">
        <v>4838</v>
      </c>
      <c r="J1084" s="3" t="s">
        <v>55</v>
      </c>
      <c r="K1084" s="3" t="s">
        <v>4786</v>
      </c>
      <c r="L1084" s="3" t="s">
        <v>4802</v>
      </c>
      <c r="M1084" s="6">
        <v>-5.796869</v>
      </c>
      <c r="N1084" s="6">
        <v>-35.217537</v>
      </c>
      <c r="O1084" s="20" t="s">
        <v>171</v>
      </c>
      <c r="P1084" s="3" t="s">
        <v>1241</v>
      </c>
      <c r="Q1084" s="3">
        <v>-17.989999999999998</v>
      </c>
      <c r="R1084" s="6">
        <v>133.65</v>
      </c>
      <c r="S1084" s="18" t="s">
        <v>1371</v>
      </c>
      <c r="T1084" s="3"/>
      <c r="U1084" s="17">
        <v>45854</v>
      </c>
      <c r="X1084" s="19" t="s">
        <v>4401</v>
      </c>
    </row>
    <row r="1085" spans="1:24">
      <c r="A1085" s="3" t="s">
        <v>4839</v>
      </c>
      <c r="B1085" s="3"/>
      <c r="C1085" s="3" t="s">
        <v>174</v>
      </c>
      <c r="D1085" s="3" t="s">
        <v>1299</v>
      </c>
      <c r="E1085" s="3" t="s">
        <v>52</v>
      </c>
      <c r="F1085" s="3" t="s">
        <v>1300</v>
      </c>
      <c r="G1085" s="3" t="s">
        <v>1391</v>
      </c>
      <c r="H1085" s="3" t="s">
        <v>1252</v>
      </c>
      <c r="I1085" s="3" t="s">
        <v>4840</v>
      </c>
      <c r="J1085" s="3" t="s">
        <v>55</v>
      </c>
      <c r="K1085" s="3" t="s">
        <v>4786</v>
      </c>
      <c r="L1085" s="3" t="s">
        <v>4841</v>
      </c>
      <c r="M1085" s="6">
        <v>-5.7985259999999998</v>
      </c>
      <c r="N1085" s="6">
        <v>-35.219158</v>
      </c>
      <c r="O1085" s="20" t="s">
        <v>171</v>
      </c>
      <c r="P1085" s="3" t="s">
        <v>1241</v>
      </c>
      <c r="Q1085" s="3">
        <v>-18.34</v>
      </c>
      <c r="R1085" s="6">
        <v>133.65</v>
      </c>
      <c r="S1085" s="18" t="s">
        <v>1371</v>
      </c>
      <c r="T1085" s="3"/>
      <c r="U1085" s="17">
        <v>45854</v>
      </c>
      <c r="X1085" s="19" t="s">
        <v>4401</v>
      </c>
    </row>
    <row r="1086" spans="1:24">
      <c r="A1086" s="3" t="s">
        <v>4842</v>
      </c>
      <c r="B1086" s="3"/>
      <c r="C1086" s="3" t="s">
        <v>174</v>
      </c>
      <c r="D1086" s="3" t="s">
        <v>1299</v>
      </c>
      <c r="E1086" s="3" t="s">
        <v>52</v>
      </c>
      <c r="F1086" s="3" t="s">
        <v>1300</v>
      </c>
      <c r="G1086" s="3" t="s">
        <v>1433</v>
      </c>
      <c r="H1086" s="3" t="s">
        <v>1531</v>
      </c>
      <c r="I1086" s="3" t="s">
        <v>4843</v>
      </c>
      <c r="J1086" s="3" t="s">
        <v>55</v>
      </c>
      <c r="K1086" s="3" t="s">
        <v>4786</v>
      </c>
      <c r="L1086" s="3" t="s">
        <v>4844</v>
      </c>
      <c r="M1086" s="6">
        <v>-5.8010460000000004</v>
      </c>
      <c r="N1086" s="6">
        <v>-35.216254999999997</v>
      </c>
      <c r="O1086" s="20" t="s">
        <v>171</v>
      </c>
      <c r="P1086" s="3" t="s">
        <v>1241</v>
      </c>
      <c r="Q1086" s="3">
        <v>-18.260000000000002</v>
      </c>
      <c r="R1086" s="6">
        <v>133.65</v>
      </c>
      <c r="S1086" s="3" t="s">
        <v>1319</v>
      </c>
      <c r="T1086" s="3"/>
      <c r="U1086" s="17">
        <v>45854</v>
      </c>
      <c r="X1086" s="19" t="s">
        <v>1320</v>
      </c>
    </row>
    <row r="1087" spans="1:24">
      <c r="A1087" s="3" t="s">
        <v>4845</v>
      </c>
      <c r="B1087" s="3"/>
      <c r="C1087" s="3" t="s">
        <v>174</v>
      </c>
      <c r="D1087" s="3" t="s">
        <v>1299</v>
      </c>
      <c r="E1087" s="3" t="s">
        <v>52</v>
      </c>
      <c r="F1087" s="3" t="s">
        <v>1300</v>
      </c>
      <c r="G1087" s="3" t="s">
        <v>1433</v>
      </c>
      <c r="H1087" s="3" t="s">
        <v>1262</v>
      </c>
      <c r="I1087" s="3" t="s">
        <v>4846</v>
      </c>
      <c r="J1087" s="3" t="s">
        <v>55</v>
      </c>
      <c r="K1087" s="3" t="s">
        <v>4786</v>
      </c>
      <c r="L1087" s="3" t="s">
        <v>4802</v>
      </c>
      <c r="M1087" s="6">
        <v>-5.7985819999999997</v>
      </c>
      <c r="N1087" s="6">
        <v>-35.216971000000001</v>
      </c>
      <c r="O1087" s="20" t="s">
        <v>171</v>
      </c>
      <c r="P1087" s="3" t="s">
        <v>1241</v>
      </c>
      <c r="Q1087" s="3">
        <v>-17.11</v>
      </c>
      <c r="R1087" s="6">
        <v>133.65</v>
      </c>
      <c r="S1087" s="18" t="s">
        <v>1371</v>
      </c>
      <c r="T1087" s="3"/>
      <c r="U1087" s="17">
        <v>45853</v>
      </c>
      <c r="X1087" s="19" t="s">
        <v>4401</v>
      </c>
    </row>
    <row r="1088" spans="1:24">
      <c r="A1088" s="3" t="s">
        <v>4847</v>
      </c>
      <c r="B1088" s="3"/>
      <c r="C1088" s="3" t="s">
        <v>174</v>
      </c>
      <c r="D1088" s="3" t="s">
        <v>1299</v>
      </c>
      <c r="E1088" s="3" t="s">
        <v>52</v>
      </c>
      <c r="F1088" s="3" t="s">
        <v>1300</v>
      </c>
      <c r="G1088" s="3" t="s">
        <v>1433</v>
      </c>
      <c r="H1088" s="3" t="s">
        <v>1540</v>
      </c>
      <c r="I1088" s="3" t="s">
        <v>4848</v>
      </c>
      <c r="J1088" s="3" t="s">
        <v>55</v>
      </c>
      <c r="K1088" s="3" t="s">
        <v>4786</v>
      </c>
      <c r="L1088" s="3" t="s">
        <v>4849</v>
      </c>
      <c r="M1088" s="6">
        <v>-5.7992860000000004</v>
      </c>
      <c r="N1088" s="6">
        <v>-35.216633999999999</v>
      </c>
      <c r="O1088" s="20" t="s">
        <v>171</v>
      </c>
      <c r="P1088" s="3" t="s">
        <v>1241</v>
      </c>
      <c r="Q1088" s="3">
        <v>-17.739999999999998</v>
      </c>
      <c r="R1088" s="6">
        <v>133.65</v>
      </c>
      <c r="S1088" s="18" t="s">
        <v>1371</v>
      </c>
      <c r="T1088" s="3"/>
      <c r="U1088" s="17">
        <v>45853</v>
      </c>
      <c r="X1088" s="19" t="s">
        <v>4401</v>
      </c>
    </row>
    <row r="1089" spans="1:24">
      <c r="A1089" s="3" t="s">
        <v>4850</v>
      </c>
      <c r="B1089" s="3"/>
      <c r="C1089" s="3" t="s">
        <v>174</v>
      </c>
      <c r="D1089" s="3" t="s">
        <v>1299</v>
      </c>
      <c r="E1089" s="3" t="s">
        <v>52</v>
      </c>
      <c r="F1089" s="3" t="s">
        <v>1300</v>
      </c>
      <c r="G1089" s="3" t="s">
        <v>1433</v>
      </c>
      <c r="H1089" s="3" t="s">
        <v>1540</v>
      </c>
      <c r="I1089" s="3" t="s">
        <v>4851</v>
      </c>
      <c r="J1089" s="3" t="s">
        <v>55</v>
      </c>
      <c r="K1089" s="3" t="s">
        <v>4786</v>
      </c>
      <c r="L1089" s="3" t="s">
        <v>4849</v>
      </c>
      <c r="M1089" s="6">
        <v>-5.7996910000000002</v>
      </c>
      <c r="N1089" s="6">
        <v>-35.217292999999998</v>
      </c>
      <c r="O1089" s="20" t="s">
        <v>171</v>
      </c>
      <c r="P1089" s="3" t="s">
        <v>1241</v>
      </c>
      <c r="Q1089" s="3">
        <v>-17.97</v>
      </c>
      <c r="R1089" s="6">
        <v>133.65</v>
      </c>
      <c r="S1089" s="18" t="s">
        <v>1371</v>
      </c>
      <c r="T1089" s="3"/>
      <c r="U1089" s="17">
        <v>45853</v>
      </c>
      <c r="X1089" s="19" t="s">
        <v>4401</v>
      </c>
    </row>
    <row r="1090" spans="1:24">
      <c r="A1090" s="3" t="s">
        <v>4852</v>
      </c>
      <c r="B1090" s="3"/>
      <c r="C1090" s="3" t="s">
        <v>174</v>
      </c>
      <c r="D1090" s="3" t="s">
        <v>1299</v>
      </c>
      <c r="E1090" s="3" t="s">
        <v>52</v>
      </c>
      <c r="F1090" s="3" t="s">
        <v>1300</v>
      </c>
      <c r="G1090" s="3" t="s">
        <v>1433</v>
      </c>
      <c r="H1090" s="3" t="s">
        <v>1540</v>
      </c>
      <c r="I1090" s="3" t="s">
        <v>4853</v>
      </c>
      <c r="J1090" s="3" t="s">
        <v>55</v>
      </c>
      <c r="K1090" s="3" t="s">
        <v>4786</v>
      </c>
      <c r="L1090" s="3" t="s">
        <v>4854</v>
      </c>
      <c r="M1090" s="6">
        <v>-5.7993620000000004</v>
      </c>
      <c r="N1090" s="6">
        <v>-35.217340999999998</v>
      </c>
      <c r="O1090" s="20" t="s">
        <v>171</v>
      </c>
      <c r="P1090" s="3" t="s">
        <v>1241</v>
      </c>
      <c r="Q1090" s="3">
        <v>-18.5</v>
      </c>
      <c r="R1090" s="6">
        <v>133.65</v>
      </c>
      <c r="S1090" s="18" t="s">
        <v>1371</v>
      </c>
      <c r="T1090" s="3"/>
      <c r="U1090" s="17">
        <v>45853</v>
      </c>
      <c r="X1090" s="19" t="s">
        <v>4401</v>
      </c>
    </row>
    <row r="1091" spans="1:24">
      <c r="A1091" s="3" t="s">
        <v>4855</v>
      </c>
      <c r="B1091" s="3"/>
      <c r="C1091" s="3" t="s">
        <v>174</v>
      </c>
      <c r="D1091" s="3" t="s">
        <v>1299</v>
      </c>
      <c r="E1091" s="3" t="s">
        <v>52</v>
      </c>
      <c r="F1091" s="3" t="s">
        <v>1300</v>
      </c>
      <c r="G1091" s="3" t="s">
        <v>1433</v>
      </c>
      <c r="H1091" s="3" t="s">
        <v>1540</v>
      </c>
      <c r="I1091" s="3" t="s">
        <v>4856</v>
      </c>
      <c r="J1091" s="3" t="s">
        <v>55</v>
      </c>
      <c r="K1091" s="3" t="s">
        <v>4786</v>
      </c>
      <c r="L1091" s="3" t="s">
        <v>4854</v>
      </c>
      <c r="M1091" s="6">
        <v>-5.798915</v>
      </c>
      <c r="N1091" s="6">
        <v>-35.217734</v>
      </c>
      <c r="O1091" s="20" t="s">
        <v>171</v>
      </c>
      <c r="P1091" s="3" t="s">
        <v>1241</v>
      </c>
      <c r="Q1091" s="3">
        <v>-18.27</v>
      </c>
      <c r="R1091" s="6">
        <v>133.65</v>
      </c>
      <c r="S1091" s="18" t="s">
        <v>1371</v>
      </c>
      <c r="T1091" s="3"/>
      <c r="U1091" s="17">
        <v>45853</v>
      </c>
      <c r="X1091" s="19" t="s">
        <v>4401</v>
      </c>
    </row>
    <row r="1092" spans="1:24">
      <c r="A1092" s="3" t="s">
        <v>4857</v>
      </c>
      <c r="B1092" s="3"/>
      <c r="C1092" s="3" t="s">
        <v>174</v>
      </c>
      <c r="D1092" s="3" t="s">
        <v>1299</v>
      </c>
      <c r="E1092" s="3" t="s">
        <v>52</v>
      </c>
      <c r="F1092" s="3" t="s">
        <v>1300</v>
      </c>
      <c r="G1092" s="3" t="s">
        <v>1433</v>
      </c>
      <c r="H1092" s="3" t="s">
        <v>1599</v>
      </c>
      <c r="I1092" s="3" t="s">
        <v>4858</v>
      </c>
      <c r="J1092" s="3" t="s">
        <v>55</v>
      </c>
      <c r="K1092" s="3" t="s">
        <v>4786</v>
      </c>
      <c r="L1092" s="3" t="s">
        <v>4859</v>
      </c>
      <c r="M1092" s="6">
        <v>-5.7974870000000003</v>
      </c>
      <c r="N1092" s="6">
        <v>-35.216679999999997</v>
      </c>
      <c r="O1092" s="20" t="s">
        <v>171</v>
      </c>
      <c r="P1092" s="3" t="s">
        <v>1241</v>
      </c>
      <c r="Q1092" s="3">
        <v>-17.899999999999999</v>
      </c>
      <c r="R1092" s="6">
        <v>133.65</v>
      </c>
      <c r="S1092" s="18" t="s">
        <v>1371</v>
      </c>
      <c r="T1092" s="3"/>
      <c r="U1092" s="17">
        <v>45854</v>
      </c>
      <c r="X1092" s="19" t="s">
        <v>4401</v>
      </c>
    </row>
    <row r="1093" spans="1:24">
      <c r="A1093" s="3" t="s">
        <v>4860</v>
      </c>
      <c r="B1093" s="3"/>
      <c r="C1093" s="3" t="s">
        <v>174</v>
      </c>
      <c r="D1093" s="3" t="s">
        <v>1299</v>
      </c>
      <c r="E1093" s="3" t="s">
        <v>52</v>
      </c>
      <c r="F1093" s="3" t="s">
        <v>1300</v>
      </c>
      <c r="G1093" s="3" t="s">
        <v>1433</v>
      </c>
      <c r="H1093" s="3" t="s">
        <v>1605</v>
      </c>
      <c r="I1093" s="3" t="s">
        <v>4861</v>
      </c>
      <c r="J1093" s="3" t="s">
        <v>55</v>
      </c>
      <c r="K1093" s="3" t="s">
        <v>4786</v>
      </c>
      <c r="L1093" s="3" t="s">
        <v>4862</v>
      </c>
      <c r="M1093" s="6">
        <v>-5.7969109999999997</v>
      </c>
      <c r="N1093" s="6">
        <v>-35.214832000000001</v>
      </c>
      <c r="O1093" s="20" t="s">
        <v>171</v>
      </c>
      <c r="P1093" s="3" t="s">
        <v>1241</v>
      </c>
      <c r="Q1093" s="3">
        <v>-17.86</v>
      </c>
      <c r="R1093" s="6">
        <v>133.65</v>
      </c>
      <c r="S1093" s="18" t="s">
        <v>1371</v>
      </c>
      <c r="T1093" s="3"/>
      <c r="U1093" s="17">
        <v>45854</v>
      </c>
      <c r="X1093" s="19" t="s">
        <v>4401</v>
      </c>
    </row>
    <row r="1094" spans="1:24">
      <c r="A1094" s="3" t="s">
        <v>4863</v>
      </c>
      <c r="B1094" s="3"/>
      <c r="C1094" s="3" t="s">
        <v>174</v>
      </c>
      <c r="D1094" s="3" t="s">
        <v>1299</v>
      </c>
      <c r="E1094" s="3" t="s">
        <v>52</v>
      </c>
      <c r="F1094" s="3" t="s">
        <v>1300</v>
      </c>
      <c r="G1094" s="3" t="s">
        <v>1433</v>
      </c>
      <c r="H1094" s="3" t="s">
        <v>1616</v>
      </c>
      <c r="I1094" s="3" t="s">
        <v>4864</v>
      </c>
      <c r="J1094" s="3" t="s">
        <v>55</v>
      </c>
      <c r="K1094" s="3" t="s">
        <v>4786</v>
      </c>
      <c r="L1094" s="3" t="s">
        <v>4865</v>
      </c>
      <c r="M1094" s="6">
        <v>-5.7982180000000003</v>
      </c>
      <c r="N1094" s="6">
        <v>-35.214402</v>
      </c>
      <c r="O1094" s="20" t="s">
        <v>171</v>
      </c>
      <c r="P1094" s="3" t="s">
        <v>1241</v>
      </c>
      <c r="Q1094" s="3">
        <v>-18.87</v>
      </c>
      <c r="R1094" s="6">
        <v>133.65</v>
      </c>
      <c r="S1094" s="3" t="s">
        <v>1319</v>
      </c>
      <c r="T1094" s="3"/>
      <c r="U1094" s="17">
        <v>45853</v>
      </c>
      <c r="X1094" s="19" t="s">
        <v>1320</v>
      </c>
    </row>
    <row r="1095" spans="1:24">
      <c r="A1095" s="3" t="s">
        <v>4866</v>
      </c>
      <c r="B1095" s="3"/>
      <c r="C1095" s="3" t="s">
        <v>174</v>
      </c>
      <c r="D1095" s="3" t="s">
        <v>1299</v>
      </c>
      <c r="E1095" s="3" t="s">
        <v>52</v>
      </c>
      <c r="F1095" s="3" t="s">
        <v>1300</v>
      </c>
      <c r="G1095" s="3" t="s">
        <v>1433</v>
      </c>
      <c r="H1095" s="3" t="s">
        <v>1616</v>
      </c>
      <c r="I1095" s="3" t="s">
        <v>4867</v>
      </c>
      <c r="J1095" s="3" t="s">
        <v>55</v>
      </c>
      <c r="K1095" s="3" t="s">
        <v>4786</v>
      </c>
      <c r="L1095" s="3" t="s">
        <v>4868</v>
      </c>
      <c r="M1095" s="6">
        <v>-5.7969590000000002</v>
      </c>
      <c r="N1095" s="6">
        <v>-35.214716000000003</v>
      </c>
      <c r="O1095" s="20" t="s">
        <v>171</v>
      </c>
      <c r="P1095" s="3" t="s">
        <v>1241</v>
      </c>
      <c r="Q1095" s="3">
        <v>-18.88</v>
      </c>
      <c r="R1095" s="6">
        <v>133.65</v>
      </c>
      <c r="S1095" s="18" t="s">
        <v>1371</v>
      </c>
      <c r="T1095" s="3"/>
      <c r="U1095" s="17">
        <v>45854</v>
      </c>
      <c r="X1095" s="19" t="s">
        <v>4401</v>
      </c>
    </row>
    <row r="1096" spans="1:24">
      <c r="A1096" s="3" t="s">
        <v>4869</v>
      </c>
      <c r="B1096" s="3"/>
      <c r="C1096" s="3" t="s">
        <v>174</v>
      </c>
      <c r="D1096" s="3" t="s">
        <v>1299</v>
      </c>
      <c r="E1096" s="3" t="s">
        <v>52</v>
      </c>
      <c r="F1096" s="3" t="s">
        <v>1300</v>
      </c>
      <c r="G1096" s="3" t="s">
        <v>1433</v>
      </c>
      <c r="H1096" s="3" t="s">
        <v>1252</v>
      </c>
      <c r="I1096" s="3" t="s">
        <v>4870</v>
      </c>
      <c r="J1096" s="3" t="s">
        <v>55</v>
      </c>
      <c r="K1096" s="3" t="s">
        <v>4786</v>
      </c>
      <c r="L1096" s="3" t="s">
        <v>4871</v>
      </c>
      <c r="M1096" s="6">
        <v>-5.8002599999999997</v>
      </c>
      <c r="N1096" s="6">
        <v>-35.212871999999997</v>
      </c>
      <c r="O1096" s="20" t="s">
        <v>171</v>
      </c>
      <c r="P1096" s="3" t="s">
        <v>1241</v>
      </c>
      <c r="Q1096" s="3">
        <v>-18.91</v>
      </c>
      <c r="R1096" s="6">
        <v>133.65</v>
      </c>
      <c r="S1096" s="3" t="s">
        <v>1319</v>
      </c>
      <c r="T1096" s="3"/>
      <c r="U1096" s="17">
        <v>45854</v>
      </c>
      <c r="X1096" s="19" t="s">
        <v>1320</v>
      </c>
    </row>
    <row r="1097" spans="1:24">
      <c r="A1097" s="3" t="s">
        <v>4872</v>
      </c>
      <c r="B1097" s="3"/>
      <c r="C1097" s="3" t="s">
        <v>174</v>
      </c>
      <c r="D1097" s="3" t="s">
        <v>1299</v>
      </c>
      <c r="E1097" s="3" t="s">
        <v>52</v>
      </c>
      <c r="F1097" s="3" t="s">
        <v>1300</v>
      </c>
      <c r="G1097" s="3" t="s">
        <v>1433</v>
      </c>
      <c r="H1097" s="3" t="s">
        <v>1252</v>
      </c>
      <c r="I1097" s="3" t="s">
        <v>4873</v>
      </c>
      <c r="J1097" s="3" t="s">
        <v>55</v>
      </c>
      <c r="K1097" s="3" t="s">
        <v>4786</v>
      </c>
      <c r="L1097" s="3" t="s">
        <v>4871</v>
      </c>
      <c r="M1097" s="6">
        <v>-5.800637</v>
      </c>
      <c r="N1097" s="6">
        <v>-35.213371000000002</v>
      </c>
      <c r="O1097" s="20" t="s">
        <v>171</v>
      </c>
      <c r="P1097" s="3" t="s">
        <v>1241</v>
      </c>
      <c r="Q1097" s="3">
        <v>-19.03</v>
      </c>
      <c r="R1097" s="6">
        <v>133.65</v>
      </c>
      <c r="S1097" s="3" t="s">
        <v>1319</v>
      </c>
      <c r="T1097" s="3"/>
      <c r="U1097" s="17">
        <v>45854</v>
      </c>
      <c r="X1097" s="19" t="s">
        <v>1320</v>
      </c>
    </row>
    <row r="1098" spans="1:24">
      <c r="A1098" s="3" t="s">
        <v>4874</v>
      </c>
      <c r="B1098" s="3"/>
      <c r="C1098" s="3" t="s">
        <v>174</v>
      </c>
      <c r="D1098" s="3" t="s">
        <v>1299</v>
      </c>
      <c r="E1098" s="3" t="s">
        <v>52</v>
      </c>
      <c r="F1098" s="3" t="s">
        <v>1300</v>
      </c>
      <c r="G1098" s="3" t="s">
        <v>1485</v>
      </c>
      <c r="H1098" s="3" t="s">
        <v>1531</v>
      </c>
      <c r="I1098" s="3" t="s">
        <v>4875</v>
      </c>
      <c r="J1098" s="3" t="s">
        <v>55</v>
      </c>
      <c r="K1098" s="3" t="s">
        <v>4786</v>
      </c>
      <c r="L1098" s="3" t="s">
        <v>4876</v>
      </c>
      <c r="M1098" s="6">
        <v>-5.802778</v>
      </c>
      <c r="N1098" s="6">
        <v>-35.213724999999997</v>
      </c>
      <c r="O1098" s="20" t="s">
        <v>171</v>
      </c>
      <c r="P1098" s="3" t="s">
        <v>1241</v>
      </c>
      <c r="Q1098" s="3">
        <v>-18.93</v>
      </c>
      <c r="R1098" s="6">
        <v>133.65</v>
      </c>
      <c r="S1098" s="3" t="s">
        <v>1305</v>
      </c>
      <c r="T1098" s="3"/>
      <c r="U1098" s="17">
        <v>45853</v>
      </c>
      <c r="X1098" s="19" t="s">
        <v>1306</v>
      </c>
    </row>
    <row r="1099" spans="1:24">
      <c r="A1099" s="3" t="s">
        <v>4877</v>
      </c>
      <c r="B1099" s="3"/>
      <c r="C1099" s="3" t="s">
        <v>174</v>
      </c>
      <c r="D1099" s="3" t="s">
        <v>1299</v>
      </c>
      <c r="E1099" s="3" t="s">
        <v>52</v>
      </c>
      <c r="F1099" s="3" t="s">
        <v>1300</v>
      </c>
      <c r="G1099" s="3" t="s">
        <v>1485</v>
      </c>
      <c r="H1099" s="3" t="s">
        <v>1262</v>
      </c>
      <c r="I1099" s="3" t="s">
        <v>4878</v>
      </c>
      <c r="J1099" s="3" t="s">
        <v>55</v>
      </c>
      <c r="K1099" s="3" t="s">
        <v>4786</v>
      </c>
      <c r="L1099" s="3" t="s">
        <v>4879</v>
      </c>
      <c r="M1099" s="6">
        <v>-5.8031790000000001</v>
      </c>
      <c r="N1099" s="6">
        <v>-35.213617999999997</v>
      </c>
      <c r="O1099" s="20" t="s">
        <v>171</v>
      </c>
      <c r="P1099" s="3" t="s">
        <v>1241</v>
      </c>
      <c r="Q1099" s="3">
        <v>-18.39</v>
      </c>
      <c r="R1099" s="6">
        <v>133.65</v>
      </c>
      <c r="S1099" s="3" t="s">
        <v>1305</v>
      </c>
      <c r="T1099" s="3"/>
      <c r="U1099" s="17">
        <v>45853</v>
      </c>
      <c r="X1099" s="19" t="s">
        <v>1306</v>
      </c>
    </row>
    <row r="1100" spans="1:24">
      <c r="A1100" s="3" t="s">
        <v>4880</v>
      </c>
      <c r="B1100" s="3"/>
      <c r="C1100" s="3" t="s">
        <v>174</v>
      </c>
      <c r="D1100" s="3" t="s">
        <v>1299</v>
      </c>
      <c r="E1100" s="3" t="s">
        <v>52</v>
      </c>
      <c r="F1100" s="3" t="s">
        <v>1300</v>
      </c>
      <c r="G1100" s="3" t="s">
        <v>1485</v>
      </c>
      <c r="H1100" s="3" t="s">
        <v>1262</v>
      </c>
      <c r="I1100" s="3" t="s">
        <v>4881</v>
      </c>
      <c r="J1100" s="3" t="s">
        <v>55</v>
      </c>
      <c r="K1100" s="3" t="s">
        <v>4786</v>
      </c>
      <c r="L1100" s="3" t="s">
        <v>4882</v>
      </c>
      <c r="M1100" s="6">
        <v>-5.8013560000000002</v>
      </c>
      <c r="N1100" s="6">
        <v>-35.214238999999999</v>
      </c>
      <c r="O1100" s="20" t="s">
        <v>171</v>
      </c>
      <c r="P1100" s="3" t="s">
        <v>1241</v>
      </c>
      <c r="Q1100" s="3">
        <v>-18.25</v>
      </c>
      <c r="R1100" s="6">
        <v>133.65</v>
      </c>
      <c r="S1100" s="3" t="s">
        <v>1319</v>
      </c>
      <c r="T1100" s="3"/>
      <c r="U1100" s="17">
        <v>45854</v>
      </c>
      <c r="X1100" s="19" t="s">
        <v>1320</v>
      </c>
    </row>
    <row r="1101" spans="1:24">
      <c r="A1101" s="3" t="s">
        <v>4883</v>
      </c>
      <c r="B1101" s="3"/>
      <c r="C1101" s="3" t="s">
        <v>174</v>
      </c>
      <c r="D1101" s="3" t="s">
        <v>1299</v>
      </c>
      <c r="E1101" s="3" t="s">
        <v>52</v>
      </c>
      <c r="F1101" s="3" t="s">
        <v>1300</v>
      </c>
      <c r="G1101" s="3" t="s">
        <v>1485</v>
      </c>
      <c r="H1101" s="3" t="s">
        <v>1575</v>
      </c>
      <c r="I1101" s="3" t="s">
        <v>4884</v>
      </c>
      <c r="J1101" s="3" t="s">
        <v>55</v>
      </c>
      <c r="K1101" s="3" t="s">
        <v>4786</v>
      </c>
      <c r="L1101" s="3" t="s">
        <v>4885</v>
      </c>
      <c r="M1101" s="6">
        <v>-5.8030439999999999</v>
      </c>
      <c r="N1101" s="6">
        <v>-35.216951999999999</v>
      </c>
      <c r="O1101" s="20" t="s">
        <v>171</v>
      </c>
      <c r="P1101" s="3" t="s">
        <v>1241</v>
      </c>
      <c r="Q1101" s="3">
        <v>-20.440000000000001</v>
      </c>
      <c r="R1101" s="6">
        <v>133.65</v>
      </c>
      <c r="S1101" s="3" t="s">
        <v>1305</v>
      </c>
      <c r="T1101" s="3"/>
      <c r="U1101" s="17">
        <v>45853</v>
      </c>
      <c r="X1101" s="19" t="s">
        <v>1306</v>
      </c>
    </row>
    <row r="1102" spans="1:24">
      <c r="A1102" s="3" t="s">
        <v>4886</v>
      </c>
      <c r="B1102" s="3"/>
      <c r="C1102" s="3" t="s">
        <v>174</v>
      </c>
      <c r="D1102" s="3" t="s">
        <v>1299</v>
      </c>
      <c r="E1102" s="3" t="s">
        <v>52</v>
      </c>
      <c r="F1102" s="3" t="s">
        <v>1300</v>
      </c>
      <c r="G1102" s="3" t="s">
        <v>1485</v>
      </c>
      <c r="H1102" s="3" t="s">
        <v>1575</v>
      </c>
      <c r="I1102" s="3" t="s">
        <v>4887</v>
      </c>
      <c r="J1102" s="3" t="s">
        <v>55</v>
      </c>
      <c r="K1102" s="3" t="s">
        <v>4786</v>
      </c>
      <c r="L1102" s="3" t="s">
        <v>4888</v>
      </c>
      <c r="M1102" s="6">
        <v>-5.8031940000000004</v>
      </c>
      <c r="N1102" s="6">
        <v>-35.217292</v>
      </c>
      <c r="O1102" s="20" t="s">
        <v>171</v>
      </c>
      <c r="P1102" s="3" t="s">
        <v>1241</v>
      </c>
      <c r="Q1102" s="3">
        <v>-21.46</v>
      </c>
      <c r="R1102" s="6">
        <v>133.65</v>
      </c>
      <c r="S1102" s="3" t="s">
        <v>1305</v>
      </c>
      <c r="T1102" s="3"/>
      <c r="U1102" s="17">
        <v>45853</v>
      </c>
      <c r="X1102" s="19" t="s">
        <v>1306</v>
      </c>
    </row>
    <row r="1103" spans="1:24">
      <c r="A1103" s="3" t="s">
        <v>4889</v>
      </c>
      <c r="B1103" s="3"/>
      <c r="C1103" s="3" t="s">
        <v>174</v>
      </c>
      <c r="D1103" s="3" t="s">
        <v>1299</v>
      </c>
      <c r="E1103" s="3" t="s">
        <v>52</v>
      </c>
      <c r="F1103" s="3" t="s">
        <v>1300</v>
      </c>
      <c r="G1103" s="3" t="s">
        <v>1485</v>
      </c>
      <c r="H1103" s="3" t="s">
        <v>1639</v>
      </c>
      <c r="I1103" s="3" t="s">
        <v>4890</v>
      </c>
      <c r="J1103" s="3" t="s">
        <v>55</v>
      </c>
      <c r="K1103" s="3" t="s">
        <v>4786</v>
      </c>
      <c r="L1103" s="3" t="s">
        <v>4891</v>
      </c>
      <c r="M1103" s="6">
        <v>-5.8014020000000004</v>
      </c>
      <c r="N1103" s="6">
        <v>-35.217894999999999</v>
      </c>
      <c r="O1103" s="20" t="s">
        <v>171</v>
      </c>
      <c r="P1103" s="3" t="s">
        <v>1241</v>
      </c>
      <c r="Q1103" s="3">
        <v>-19.03</v>
      </c>
      <c r="R1103" s="6">
        <v>133.65</v>
      </c>
      <c r="S1103" s="3" t="s">
        <v>1319</v>
      </c>
      <c r="T1103" s="3"/>
      <c r="U1103" s="17">
        <v>45854</v>
      </c>
      <c r="X1103" s="19" t="s">
        <v>1320</v>
      </c>
    </row>
    <row r="1104" spans="1:24">
      <c r="A1104" s="3" t="s">
        <v>4892</v>
      </c>
      <c r="B1104" s="3"/>
      <c r="C1104" s="3" t="s">
        <v>174</v>
      </c>
      <c r="D1104" s="3" t="s">
        <v>1299</v>
      </c>
      <c r="E1104" s="3" t="s">
        <v>52</v>
      </c>
      <c r="F1104" s="3" t="s">
        <v>1300</v>
      </c>
      <c r="G1104" s="3" t="s">
        <v>1485</v>
      </c>
      <c r="H1104" s="3" t="s">
        <v>1653</v>
      </c>
      <c r="I1104" s="3" t="s">
        <v>4893</v>
      </c>
      <c r="J1104" s="3" t="s">
        <v>55</v>
      </c>
      <c r="K1104" s="3" t="s">
        <v>4786</v>
      </c>
      <c r="L1104" s="3" t="s">
        <v>4894</v>
      </c>
      <c r="M1104" s="6">
        <v>-5.8038740000000004</v>
      </c>
      <c r="N1104" s="6">
        <v>-35.220185999999998</v>
      </c>
      <c r="O1104" s="20" t="s">
        <v>171</v>
      </c>
      <c r="P1104" s="3" t="s">
        <v>1241</v>
      </c>
      <c r="Q1104" s="3">
        <v>-21.35</v>
      </c>
      <c r="R1104" s="6">
        <v>133.65</v>
      </c>
      <c r="S1104" s="18" t="s">
        <v>2371</v>
      </c>
      <c r="T1104" s="3"/>
      <c r="U1104" s="17">
        <v>45854</v>
      </c>
      <c r="X1104" s="19" t="s">
        <v>2372</v>
      </c>
    </row>
    <row r="1105" spans="1:24">
      <c r="A1105" s="3" t="s">
        <v>4895</v>
      </c>
      <c r="B1105" s="3"/>
      <c r="C1105" s="3" t="s">
        <v>174</v>
      </c>
      <c r="D1105" s="3" t="s">
        <v>1299</v>
      </c>
      <c r="E1105" s="3" t="s">
        <v>52</v>
      </c>
      <c r="F1105" s="3" t="s">
        <v>1300</v>
      </c>
      <c r="G1105" s="3" t="s">
        <v>1485</v>
      </c>
      <c r="H1105" s="3" t="s">
        <v>1653</v>
      </c>
      <c r="I1105" s="3" t="s">
        <v>4896</v>
      </c>
      <c r="J1105" s="3" t="s">
        <v>55</v>
      </c>
      <c r="K1105" s="3" t="s">
        <v>4786</v>
      </c>
      <c r="L1105" s="3" t="s">
        <v>4849</v>
      </c>
      <c r="M1105" s="6">
        <v>-5.8026220000000004</v>
      </c>
      <c r="N1105" s="6">
        <v>-35.221128999999998</v>
      </c>
      <c r="O1105" s="20" t="s">
        <v>171</v>
      </c>
      <c r="P1105" s="3" t="s">
        <v>1241</v>
      </c>
      <c r="Q1105" s="3">
        <v>-20.6</v>
      </c>
      <c r="R1105" s="6">
        <v>133.65</v>
      </c>
      <c r="S1105" s="18" t="s">
        <v>2371</v>
      </c>
      <c r="T1105" s="3"/>
      <c r="U1105" s="17">
        <v>45853</v>
      </c>
      <c r="X1105" s="19" t="s">
        <v>2372</v>
      </c>
    </row>
    <row r="1106" spans="1:24">
      <c r="A1106" s="3" t="s">
        <v>4897</v>
      </c>
      <c r="B1106" s="3"/>
      <c r="C1106" s="3" t="s">
        <v>174</v>
      </c>
      <c r="D1106" s="3" t="s">
        <v>1299</v>
      </c>
      <c r="E1106" s="3" t="s">
        <v>52</v>
      </c>
      <c r="F1106" s="3" t="s">
        <v>1300</v>
      </c>
      <c r="G1106" s="3" t="s">
        <v>1495</v>
      </c>
      <c r="H1106" s="3" t="s">
        <v>1237</v>
      </c>
      <c r="I1106" s="3" t="s">
        <v>4898</v>
      </c>
      <c r="J1106" s="3" t="s">
        <v>55</v>
      </c>
      <c r="K1106" s="3" t="s">
        <v>4786</v>
      </c>
      <c r="L1106" s="3" t="s">
        <v>4899</v>
      </c>
      <c r="M1106" s="6">
        <v>-5.8030540000000004</v>
      </c>
      <c r="N1106" s="6">
        <v>-35.215162999999997</v>
      </c>
      <c r="O1106" s="20" t="s">
        <v>171</v>
      </c>
      <c r="P1106" s="3" t="s">
        <v>1241</v>
      </c>
      <c r="Q1106" s="3">
        <v>-20.21</v>
      </c>
      <c r="R1106" s="6">
        <v>133.65</v>
      </c>
      <c r="S1106" s="3" t="s">
        <v>1305</v>
      </c>
      <c r="T1106" s="3"/>
      <c r="U1106" s="17">
        <v>45853</v>
      </c>
      <c r="X1106" s="19" t="s">
        <v>1306</v>
      </c>
    </row>
    <row r="1107" spans="1:24">
      <c r="A1107" s="3" t="s">
        <v>4900</v>
      </c>
      <c r="B1107" s="3"/>
      <c r="C1107" s="3" t="s">
        <v>174</v>
      </c>
      <c r="D1107" s="3" t="s">
        <v>1299</v>
      </c>
      <c r="E1107" s="3" t="s">
        <v>52</v>
      </c>
      <c r="F1107" s="3" t="s">
        <v>1300</v>
      </c>
      <c r="G1107" s="3" t="s">
        <v>1495</v>
      </c>
      <c r="H1107" s="3" t="s">
        <v>1557</v>
      </c>
      <c r="I1107" s="3" t="s">
        <v>4901</v>
      </c>
      <c r="J1107" s="3" t="s">
        <v>55</v>
      </c>
      <c r="K1107" s="3" t="s">
        <v>4786</v>
      </c>
      <c r="L1107" s="3" t="s">
        <v>4902</v>
      </c>
      <c r="M1107" s="6">
        <v>-5.8047630000000003</v>
      </c>
      <c r="N1107" s="6">
        <v>-35.214615000000002</v>
      </c>
      <c r="O1107" s="20" t="s">
        <v>171</v>
      </c>
      <c r="P1107" s="3" t="s">
        <v>1241</v>
      </c>
      <c r="Q1107" s="3">
        <v>-19.25</v>
      </c>
      <c r="R1107" s="6">
        <v>133.65</v>
      </c>
      <c r="S1107" s="3" t="s">
        <v>1305</v>
      </c>
      <c r="T1107" s="3"/>
      <c r="U1107" s="17">
        <v>45853</v>
      </c>
      <c r="X1107" s="19" t="s">
        <v>1306</v>
      </c>
    </row>
    <row r="1108" spans="1:24">
      <c r="A1108" s="3" t="s">
        <v>4903</v>
      </c>
      <c r="B1108" s="3"/>
      <c r="C1108" s="3" t="s">
        <v>174</v>
      </c>
      <c r="D1108" s="3" t="s">
        <v>1299</v>
      </c>
      <c r="E1108" s="3" t="s">
        <v>52</v>
      </c>
      <c r="F1108" s="3" t="s">
        <v>1300</v>
      </c>
      <c r="G1108" s="3" t="s">
        <v>1495</v>
      </c>
      <c r="H1108" s="3" t="s">
        <v>1639</v>
      </c>
      <c r="I1108" s="3" t="s">
        <v>4904</v>
      </c>
      <c r="J1108" s="3" t="s">
        <v>55</v>
      </c>
      <c r="K1108" s="3" t="s">
        <v>4786</v>
      </c>
      <c r="L1108" s="3" t="s">
        <v>4905</v>
      </c>
      <c r="M1108" s="6">
        <v>-5.807245</v>
      </c>
      <c r="N1108" s="6">
        <v>-35.216377999999999</v>
      </c>
      <c r="O1108" s="20" t="s">
        <v>171</v>
      </c>
      <c r="P1108" s="3" t="s">
        <v>1241</v>
      </c>
      <c r="Q1108" s="3">
        <v>-18.920000000000002</v>
      </c>
      <c r="R1108" s="6">
        <v>133.65</v>
      </c>
      <c r="S1108" s="3" t="s">
        <v>1305</v>
      </c>
      <c r="T1108" s="3"/>
      <c r="U1108" s="17">
        <v>45853</v>
      </c>
      <c r="X1108" s="19" t="s">
        <v>1306</v>
      </c>
    </row>
    <row r="1109" spans="1:24">
      <c r="A1109" s="3" t="s">
        <v>4906</v>
      </c>
      <c r="B1109" s="3"/>
      <c r="C1109" s="3" t="s">
        <v>174</v>
      </c>
      <c r="D1109" s="3" t="s">
        <v>1299</v>
      </c>
      <c r="E1109" s="3" t="s">
        <v>52</v>
      </c>
      <c r="F1109" s="3" t="s">
        <v>1300</v>
      </c>
      <c r="G1109" s="3" t="s">
        <v>1495</v>
      </c>
      <c r="H1109" s="3" t="s">
        <v>1639</v>
      </c>
      <c r="I1109" s="3" t="s">
        <v>4907</v>
      </c>
      <c r="J1109" s="3" t="s">
        <v>55</v>
      </c>
      <c r="K1109" s="3" t="s">
        <v>4786</v>
      </c>
      <c r="L1109" s="3" t="s">
        <v>4908</v>
      </c>
      <c r="M1109" s="6">
        <v>-5.8073459999999999</v>
      </c>
      <c r="N1109" s="6">
        <v>-35.217128000000002</v>
      </c>
      <c r="O1109" s="20" t="s">
        <v>171</v>
      </c>
      <c r="P1109" s="3" t="s">
        <v>1241</v>
      </c>
      <c r="Q1109" s="3">
        <v>-18.989999999999998</v>
      </c>
      <c r="R1109" s="6">
        <v>133.65</v>
      </c>
      <c r="S1109" s="3" t="s">
        <v>1305</v>
      </c>
      <c r="T1109" s="3"/>
      <c r="U1109" s="17">
        <v>45853</v>
      </c>
      <c r="X1109" s="19" t="s">
        <v>1306</v>
      </c>
    </row>
    <row r="1110" spans="1:24">
      <c r="A1110" s="3" t="s">
        <v>4909</v>
      </c>
      <c r="B1110" s="3"/>
      <c r="C1110" s="3" t="s">
        <v>174</v>
      </c>
      <c r="D1110" s="3" t="s">
        <v>1299</v>
      </c>
      <c r="E1110" s="3" t="s">
        <v>52</v>
      </c>
      <c r="F1110" s="3" t="s">
        <v>1300</v>
      </c>
      <c r="G1110" s="3" t="s">
        <v>1495</v>
      </c>
      <c r="H1110" s="3" t="s">
        <v>1809</v>
      </c>
      <c r="I1110" s="3" t="s">
        <v>4910</v>
      </c>
      <c r="J1110" s="3" t="s">
        <v>55</v>
      </c>
      <c r="K1110" s="3" t="s">
        <v>4786</v>
      </c>
      <c r="L1110" s="3" t="s">
        <v>4911</v>
      </c>
      <c r="M1110" s="6">
        <v>-5.8041539999999996</v>
      </c>
      <c r="N1110" s="6">
        <v>-35.215995999999997</v>
      </c>
      <c r="O1110" s="20" t="s">
        <v>171</v>
      </c>
      <c r="P1110" s="3" t="s">
        <v>1241</v>
      </c>
      <c r="Q1110" s="3">
        <v>-20.87</v>
      </c>
      <c r="R1110" s="6">
        <v>133.65</v>
      </c>
      <c r="S1110" s="3" t="s">
        <v>1305</v>
      </c>
      <c r="T1110" s="3"/>
      <c r="U1110" s="17">
        <v>45853</v>
      </c>
      <c r="X1110" s="19" t="s">
        <v>1306</v>
      </c>
    </row>
    <row r="1111" spans="1:24">
      <c r="A1111" s="3" t="s">
        <v>4912</v>
      </c>
      <c r="B1111" s="3"/>
      <c r="C1111" s="3" t="s">
        <v>174</v>
      </c>
      <c r="D1111" s="3" t="s">
        <v>1299</v>
      </c>
      <c r="E1111" s="3" t="s">
        <v>52</v>
      </c>
      <c r="F1111" s="3" t="s">
        <v>1300</v>
      </c>
      <c r="G1111" s="3" t="s">
        <v>1495</v>
      </c>
      <c r="H1111" s="3" t="s">
        <v>1809</v>
      </c>
      <c r="I1111" s="3" t="s">
        <v>4913</v>
      </c>
      <c r="J1111" s="3" t="s">
        <v>55</v>
      </c>
      <c r="K1111" s="3" t="s">
        <v>4786</v>
      </c>
      <c r="L1111" s="3" t="s">
        <v>4911</v>
      </c>
      <c r="M1111" s="6">
        <v>-5.8047240000000002</v>
      </c>
      <c r="N1111" s="6">
        <v>-35.216698000000001</v>
      </c>
      <c r="O1111" s="20" t="s">
        <v>171</v>
      </c>
      <c r="P1111" s="3" t="s">
        <v>1241</v>
      </c>
      <c r="Q1111" s="3">
        <v>-20.78</v>
      </c>
      <c r="R1111" s="6">
        <v>133.65</v>
      </c>
      <c r="S1111" s="3" t="s">
        <v>1305</v>
      </c>
      <c r="T1111" s="3"/>
      <c r="U1111" s="17">
        <v>45853</v>
      </c>
      <c r="X1111" s="19" t="s">
        <v>1306</v>
      </c>
    </row>
    <row r="1112" spans="1:24">
      <c r="A1112" s="3" t="s">
        <v>4914</v>
      </c>
      <c r="B1112" s="3"/>
      <c r="C1112" s="3" t="s">
        <v>174</v>
      </c>
      <c r="D1112" s="3" t="s">
        <v>1299</v>
      </c>
      <c r="E1112" s="3" t="s">
        <v>52</v>
      </c>
      <c r="F1112" s="3" t="s">
        <v>1300</v>
      </c>
      <c r="G1112" s="3" t="s">
        <v>1251</v>
      </c>
      <c r="H1112" s="3" t="s">
        <v>1540</v>
      </c>
      <c r="I1112" s="3" t="s">
        <v>4915</v>
      </c>
      <c r="J1112" s="3" t="s">
        <v>55</v>
      </c>
      <c r="K1112" s="3" t="s">
        <v>4786</v>
      </c>
      <c r="L1112" s="3" t="s">
        <v>4862</v>
      </c>
      <c r="M1112" s="6">
        <v>-5.8029999999999999</v>
      </c>
      <c r="N1112" s="6">
        <v>-35.223564000000003</v>
      </c>
      <c r="O1112" s="20" t="s">
        <v>171</v>
      </c>
      <c r="P1112" s="3" t="s">
        <v>1241</v>
      </c>
      <c r="Q1112" s="3">
        <v>-19.649999999999999</v>
      </c>
      <c r="R1112" s="6">
        <v>133.65</v>
      </c>
      <c r="S1112" s="18" t="s">
        <v>2371</v>
      </c>
      <c r="T1112" s="3"/>
      <c r="U1112" s="17">
        <v>45853</v>
      </c>
      <c r="X1112" s="19" t="s">
        <v>2372</v>
      </c>
    </row>
    <row r="1113" spans="1:24">
      <c r="A1113" s="3" t="s">
        <v>4916</v>
      </c>
      <c r="B1113" s="3"/>
      <c r="C1113" s="3" t="s">
        <v>174</v>
      </c>
      <c r="D1113" s="3" t="s">
        <v>1299</v>
      </c>
      <c r="E1113" s="3" t="s">
        <v>52</v>
      </c>
      <c r="F1113" s="3" t="s">
        <v>1300</v>
      </c>
      <c r="G1113" s="3" t="s">
        <v>1251</v>
      </c>
      <c r="H1113" s="3" t="s">
        <v>1599</v>
      </c>
      <c r="I1113" s="3" t="s">
        <v>4917</v>
      </c>
      <c r="J1113" s="3" t="s">
        <v>55</v>
      </c>
      <c r="K1113" s="3" t="s">
        <v>4786</v>
      </c>
      <c r="L1113" s="3" t="s">
        <v>4918</v>
      </c>
      <c r="M1113" s="6">
        <v>-5.8032310000000003</v>
      </c>
      <c r="N1113" s="6">
        <v>-35.223044999999999</v>
      </c>
      <c r="O1113" s="20" t="s">
        <v>171</v>
      </c>
      <c r="P1113" s="3" t="s">
        <v>1241</v>
      </c>
      <c r="Q1113" s="3">
        <v>-18.12</v>
      </c>
      <c r="R1113" s="6">
        <v>133.65</v>
      </c>
      <c r="S1113" s="18" t="s">
        <v>2371</v>
      </c>
      <c r="T1113" s="3"/>
      <c r="U1113" s="17">
        <v>45853</v>
      </c>
      <c r="X1113" s="19" t="s">
        <v>2372</v>
      </c>
    </row>
    <row r="1114" spans="1:24">
      <c r="A1114" s="3" t="s">
        <v>4919</v>
      </c>
      <c r="B1114" s="3"/>
      <c r="C1114" s="3" t="s">
        <v>174</v>
      </c>
      <c r="D1114" s="3" t="s">
        <v>1299</v>
      </c>
      <c r="E1114" s="3" t="s">
        <v>52</v>
      </c>
      <c r="F1114" s="3" t="s">
        <v>1300</v>
      </c>
      <c r="G1114" s="3" t="s">
        <v>1251</v>
      </c>
      <c r="H1114" s="3" t="s">
        <v>1599</v>
      </c>
      <c r="I1114" s="3" t="s">
        <v>4920</v>
      </c>
      <c r="J1114" s="3" t="s">
        <v>55</v>
      </c>
      <c r="K1114" s="3" t="s">
        <v>4786</v>
      </c>
      <c r="L1114" s="3" t="s">
        <v>4862</v>
      </c>
      <c r="M1114" s="6">
        <v>-5.8031899999999998</v>
      </c>
      <c r="N1114" s="6">
        <v>-35.223585999999997</v>
      </c>
      <c r="O1114" s="20" t="s">
        <v>171</v>
      </c>
      <c r="P1114" s="3" t="s">
        <v>1241</v>
      </c>
      <c r="Q1114" s="3">
        <v>-20.76</v>
      </c>
      <c r="R1114" s="6">
        <v>133.65</v>
      </c>
      <c r="S1114" s="18" t="s">
        <v>2371</v>
      </c>
      <c r="T1114" s="3"/>
      <c r="U1114" s="17">
        <v>45853</v>
      </c>
      <c r="X1114" s="19" t="s">
        <v>2372</v>
      </c>
    </row>
    <row r="1115" spans="1:24">
      <c r="A1115" s="3" t="s">
        <v>4921</v>
      </c>
      <c r="B1115" s="3"/>
      <c r="C1115" s="3" t="s">
        <v>174</v>
      </c>
      <c r="D1115" s="3" t="s">
        <v>1299</v>
      </c>
      <c r="E1115" s="3" t="s">
        <v>52</v>
      </c>
      <c r="F1115" s="3" t="s">
        <v>1300</v>
      </c>
      <c r="G1115" s="3" t="s">
        <v>1251</v>
      </c>
      <c r="H1115" s="3" t="s">
        <v>1578</v>
      </c>
      <c r="I1115" s="3" t="s">
        <v>4922</v>
      </c>
      <c r="J1115" s="3" t="s">
        <v>55</v>
      </c>
      <c r="K1115" s="3" t="s">
        <v>3640</v>
      </c>
      <c r="L1115" s="3" t="s">
        <v>4923</v>
      </c>
      <c r="M1115" s="6">
        <v>-5.8078430000000001</v>
      </c>
      <c r="N1115" s="6">
        <v>-35.226433999999998</v>
      </c>
      <c r="O1115" s="20" t="s">
        <v>171</v>
      </c>
      <c r="P1115" s="3" t="s">
        <v>1241</v>
      </c>
      <c r="Q1115" s="3">
        <v>-22.7</v>
      </c>
      <c r="R1115" s="6">
        <v>133.65</v>
      </c>
      <c r="S1115" s="18" t="s">
        <v>2371</v>
      </c>
      <c r="T1115" s="3"/>
      <c r="U1115" s="17">
        <v>45854</v>
      </c>
      <c r="X1115" s="19" t="s">
        <v>2372</v>
      </c>
    </row>
    <row r="1116" spans="1:24">
      <c r="A1116" s="3" t="s">
        <v>4924</v>
      </c>
      <c r="B1116" s="3"/>
      <c r="C1116" s="3" t="s">
        <v>174</v>
      </c>
      <c r="D1116" s="3" t="s">
        <v>1299</v>
      </c>
      <c r="E1116" s="3" t="s">
        <v>52</v>
      </c>
      <c r="F1116" s="3" t="s">
        <v>1300</v>
      </c>
      <c r="G1116" s="3" t="s">
        <v>1251</v>
      </c>
      <c r="H1116" s="3" t="s">
        <v>1252</v>
      </c>
      <c r="I1116" s="3" t="s">
        <v>4925</v>
      </c>
      <c r="J1116" s="3" t="s">
        <v>55</v>
      </c>
      <c r="K1116" s="3" t="s">
        <v>3640</v>
      </c>
      <c r="L1116" s="3" t="s">
        <v>4926</v>
      </c>
      <c r="M1116" s="6">
        <v>-5.808376</v>
      </c>
      <c r="N1116" s="6">
        <v>-35.223599999999998</v>
      </c>
      <c r="O1116" s="20" t="s">
        <v>171</v>
      </c>
      <c r="P1116" s="3" t="s">
        <v>1241</v>
      </c>
      <c r="Q1116" s="3">
        <v>-22.35</v>
      </c>
      <c r="R1116" s="6">
        <v>133.65</v>
      </c>
      <c r="S1116" s="18" t="s">
        <v>2371</v>
      </c>
      <c r="T1116" s="3"/>
      <c r="U1116" s="17">
        <v>45854</v>
      </c>
      <c r="X1116" s="19" t="s">
        <v>2372</v>
      </c>
    </row>
    <row r="1117" spans="1:24">
      <c r="A1117" s="3" t="s">
        <v>4927</v>
      </c>
      <c r="B1117" s="3"/>
      <c r="C1117" s="3" t="s">
        <v>174</v>
      </c>
      <c r="D1117" s="3" t="s">
        <v>1299</v>
      </c>
      <c r="E1117" s="3" t="s">
        <v>52</v>
      </c>
      <c r="F1117" s="3" t="s">
        <v>1307</v>
      </c>
      <c r="G1117" s="3" t="s">
        <v>1308</v>
      </c>
      <c r="H1117" s="3" t="s">
        <v>1531</v>
      </c>
      <c r="I1117" s="3" t="s">
        <v>4928</v>
      </c>
      <c r="J1117" s="3" t="s">
        <v>55</v>
      </c>
      <c r="K1117" s="3" t="s">
        <v>4786</v>
      </c>
      <c r="L1117" s="3" t="s">
        <v>4929</v>
      </c>
      <c r="M1117" s="6">
        <v>-5.8045580000000001</v>
      </c>
      <c r="N1117" s="6">
        <v>-35.221544999999999</v>
      </c>
      <c r="O1117" s="20" t="s">
        <v>171</v>
      </c>
      <c r="P1117" s="3" t="s">
        <v>1241</v>
      </c>
      <c r="Q1117" s="3">
        <v>-21.38</v>
      </c>
      <c r="R1117" s="6">
        <v>133.65</v>
      </c>
      <c r="S1117" s="18" t="s">
        <v>2371</v>
      </c>
      <c r="T1117" s="3"/>
      <c r="U1117" s="17">
        <v>45854</v>
      </c>
      <c r="X1117" s="19" t="s">
        <v>2372</v>
      </c>
    </row>
    <row r="1118" spans="1:24">
      <c r="A1118" s="3" t="s">
        <v>4930</v>
      </c>
      <c r="B1118" s="3"/>
      <c r="C1118" s="3" t="s">
        <v>174</v>
      </c>
      <c r="D1118" s="3" t="s">
        <v>1299</v>
      </c>
      <c r="E1118" s="3" t="s">
        <v>52</v>
      </c>
      <c r="F1118" s="3" t="s">
        <v>1307</v>
      </c>
      <c r="G1118" s="3" t="s">
        <v>1308</v>
      </c>
      <c r="H1118" s="3" t="s">
        <v>1262</v>
      </c>
      <c r="I1118" s="3" t="s">
        <v>4931</v>
      </c>
      <c r="J1118" s="3" t="s">
        <v>55</v>
      </c>
      <c r="K1118" s="3" t="s">
        <v>4786</v>
      </c>
      <c r="L1118" s="3" t="s">
        <v>4932</v>
      </c>
      <c r="M1118" s="6">
        <v>-5.8051880000000002</v>
      </c>
      <c r="N1118" s="6">
        <v>-35.220931</v>
      </c>
      <c r="O1118" s="20" t="s">
        <v>171</v>
      </c>
      <c r="P1118" s="3" t="s">
        <v>1241</v>
      </c>
      <c r="Q1118" s="3">
        <v>-21.1</v>
      </c>
      <c r="R1118" s="6">
        <v>133.65</v>
      </c>
      <c r="S1118" s="18" t="s">
        <v>2371</v>
      </c>
      <c r="T1118" s="3"/>
      <c r="U1118" s="17">
        <v>45854</v>
      </c>
      <c r="X1118" s="19" t="s">
        <v>2372</v>
      </c>
    </row>
    <row r="1119" spans="1:24">
      <c r="A1119" s="3" t="s">
        <v>4933</v>
      </c>
      <c r="B1119" s="3"/>
      <c r="C1119" s="3" t="s">
        <v>174</v>
      </c>
      <c r="D1119" s="3" t="s">
        <v>1299</v>
      </c>
      <c r="E1119" s="3" t="s">
        <v>52</v>
      </c>
      <c r="F1119" s="3" t="s">
        <v>1307</v>
      </c>
      <c r="G1119" s="3" t="s">
        <v>1308</v>
      </c>
      <c r="H1119" s="3" t="s">
        <v>1540</v>
      </c>
      <c r="I1119" s="3" t="s">
        <v>4934</v>
      </c>
      <c r="J1119" s="3" t="s">
        <v>55</v>
      </c>
      <c r="K1119" s="3" t="s">
        <v>3640</v>
      </c>
      <c r="L1119" s="3" t="s">
        <v>4935</v>
      </c>
      <c r="M1119" s="6">
        <v>-5.8064109999999998</v>
      </c>
      <c r="N1119" s="6">
        <v>-35.221749000000003</v>
      </c>
      <c r="O1119" s="20" t="s">
        <v>171</v>
      </c>
      <c r="P1119" s="3" t="s">
        <v>1241</v>
      </c>
      <c r="Q1119" s="3">
        <v>-21.37</v>
      </c>
      <c r="R1119" s="6">
        <v>133.65</v>
      </c>
      <c r="S1119" s="18" t="s">
        <v>2371</v>
      </c>
      <c r="T1119" s="3"/>
      <c r="U1119" s="17">
        <v>45854</v>
      </c>
      <c r="X1119" s="19" t="s">
        <v>2372</v>
      </c>
    </row>
    <row r="1120" spans="1:24">
      <c r="A1120" s="3" t="s">
        <v>4936</v>
      </c>
      <c r="B1120" s="3"/>
      <c r="C1120" s="3" t="s">
        <v>174</v>
      </c>
      <c r="D1120" s="3" t="s">
        <v>1299</v>
      </c>
      <c r="E1120" s="3" t="s">
        <v>52</v>
      </c>
      <c r="F1120" s="3" t="s">
        <v>1307</v>
      </c>
      <c r="G1120" s="3" t="s">
        <v>1236</v>
      </c>
      <c r="H1120" s="3" t="s">
        <v>1531</v>
      </c>
      <c r="I1120" s="3" t="s">
        <v>4937</v>
      </c>
      <c r="J1120" s="3" t="s">
        <v>55</v>
      </c>
      <c r="K1120" s="3" t="s">
        <v>4938</v>
      </c>
      <c r="L1120" s="3" t="s">
        <v>4939</v>
      </c>
      <c r="M1120" s="6">
        <v>-5.7997066999999998</v>
      </c>
      <c r="N1120" s="6">
        <v>-35.244575500000003</v>
      </c>
      <c r="O1120" s="20" t="s">
        <v>171</v>
      </c>
      <c r="P1120" s="3" t="s">
        <v>1241</v>
      </c>
      <c r="Q1120" s="3">
        <v>-18.96</v>
      </c>
      <c r="R1120" s="6">
        <v>133.65</v>
      </c>
      <c r="S1120" s="3" t="s">
        <v>1305</v>
      </c>
      <c r="T1120" s="3"/>
      <c r="U1120" s="17">
        <v>45854</v>
      </c>
      <c r="X1120" s="19" t="s">
        <v>1306</v>
      </c>
    </row>
    <row r="1121" spans="1:24">
      <c r="A1121" s="3" t="s">
        <v>4940</v>
      </c>
      <c r="B1121" s="3"/>
      <c r="C1121" s="3" t="s">
        <v>174</v>
      </c>
      <c r="D1121" s="3" t="s">
        <v>1299</v>
      </c>
      <c r="E1121" s="3" t="s">
        <v>52</v>
      </c>
      <c r="F1121" s="3" t="s">
        <v>1307</v>
      </c>
      <c r="G1121" s="3" t="s">
        <v>1236</v>
      </c>
      <c r="H1121" s="3" t="s">
        <v>1599</v>
      </c>
      <c r="I1121" s="3" t="s">
        <v>4941</v>
      </c>
      <c r="J1121" s="3" t="s">
        <v>55</v>
      </c>
      <c r="K1121" s="3" t="s">
        <v>4938</v>
      </c>
      <c r="L1121" s="3" t="s">
        <v>4942</v>
      </c>
      <c r="M1121" s="6">
        <v>-5.7987482000000004</v>
      </c>
      <c r="N1121" s="6">
        <v>-35.242958799999997</v>
      </c>
      <c r="O1121" s="20" t="s">
        <v>171</v>
      </c>
      <c r="P1121" s="3" t="s">
        <v>1241</v>
      </c>
      <c r="Q1121" s="3">
        <v>-18.32</v>
      </c>
      <c r="R1121" s="6">
        <v>133.65</v>
      </c>
      <c r="S1121" s="3" t="s">
        <v>1305</v>
      </c>
      <c r="T1121" s="3"/>
      <c r="U1121" s="17">
        <v>45854</v>
      </c>
      <c r="X1121" s="19" t="s">
        <v>1306</v>
      </c>
    </row>
    <row r="1122" spans="1:24">
      <c r="A1122" s="3" t="s">
        <v>4943</v>
      </c>
      <c r="B1122" s="3"/>
      <c r="C1122" s="3" t="s">
        <v>174</v>
      </c>
      <c r="D1122" s="3" t="s">
        <v>1299</v>
      </c>
      <c r="E1122" s="3" t="s">
        <v>52</v>
      </c>
      <c r="F1122" s="3" t="s">
        <v>1307</v>
      </c>
      <c r="G1122" s="3" t="s">
        <v>1236</v>
      </c>
      <c r="H1122" s="3" t="s">
        <v>1575</v>
      </c>
      <c r="I1122" s="3" t="s">
        <v>4944</v>
      </c>
      <c r="J1122" s="3" t="s">
        <v>55</v>
      </c>
      <c r="K1122" s="3" t="s">
        <v>4938</v>
      </c>
      <c r="L1122" s="3" t="s">
        <v>4945</v>
      </c>
      <c r="M1122" s="6">
        <v>-5.7988970000000002</v>
      </c>
      <c r="N1122" s="6">
        <v>-35.2427438</v>
      </c>
      <c r="O1122" s="20" t="s">
        <v>171</v>
      </c>
      <c r="P1122" s="3" t="s">
        <v>1241</v>
      </c>
      <c r="Q1122" s="3">
        <v>-20.05</v>
      </c>
      <c r="R1122" s="6">
        <v>133.65</v>
      </c>
      <c r="S1122" s="3" t="s">
        <v>1305</v>
      </c>
      <c r="T1122" s="3"/>
      <c r="U1122" s="17">
        <v>45854</v>
      </c>
      <c r="X1122" s="19" t="s">
        <v>1306</v>
      </c>
    </row>
    <row r="1123" spans="1:24">
      <c r="A1123" s="3" t="s">
        <v>4946</v>
      </c>
      <c r="B1123" s="3"/>
      <c r="C1123" s="3" t="s">
        <v>174</v>
      </c>
      <c r="D1123" s="3" t="s">
        <v>1299</v>
      </c>
      <c r="E1123" s="3" t="s">
        <v>52</v>
      </c>
      <c r="F1123" s="3" t="s">
        <v>1307</v>
      </c>
      <c r="G1123" s="3" t="s">
        <v>1236</v>
      </c>
      <c r="H1123" s="3" t="s">
        <v>1649</v>
      </c>
      <c r="I1123" s="3" t="s">
        <v>4947</v>
      </c>
      <c r="J1123" s="3" t="s">
        <v>55</v>
      </c>
      <c r="K1123" s="3" t="s">
        <v>4938</v>
      </c>
      <c r="L1123" s="3" t="s">
        <v>4948</v>
      </c>
      <c r="M1123" s="6">
        <v>-5.7982699999999996</v>
      </c>
      <c r="N1123" s="6">
        <v>-35.242144000000003</v>
      </c>
      <c r="O1123" s="20" t="s">
        <v>171</v>
      </c>
      <c r="P1123" s="3" t="s">
        <v>1241</v>
      </c>
      <c r="Q1123" s="3">
        <v>-18.62</v>
      </c>
      <c r="R1123" s="6">
        <v>133.65</v>
      </c>
      <c r="S1123" s="3" t="s">
        <v>1305</v>
      </c>
      <c r="T1123" s="3"/>
      <c r="U1123" s="17">
        <v>45854</v>
      </c>
      <c r="X1123" s="19" t="s">
        <v>1306</v>
      </c>
    </row>
    <row r="1124" spans="1:24">
      <c r="A1124" s="3" t="s">
        <v>4949</v>
      </c>
      <c r="B1124" s="3"/>
      <c r="C1124" s="3" t="s">
        <v>174</v>
      </c>
      <c r="D1124" s="3" t="s">
        <v>1299</v>
      </c>
      <c r="E1124" s="3" t="s">
        <v>52</v>
      </c>
      <c r="F1124" s="3" t="s">
        <v>1307</v>
      </c>
      <c r="G1124" s="3" t="s">
        <v>1433</v>
      </c>
      <c r="H1124" s="3" t="s">
        <v>1531</v>
      </c>
      <c r="I1124" s="3" t="s">
        <v>4950</v>
      </c>
      <c r="J1124" s="3" t="s">
        <v>55</v>
      </c>
      <c r="K1124" s="3" t="s">
        <v>4786</v>
      </c>
      <c r="L1124" s="3" t="s">
        <v>4951</v>
      </c>
      <c r="M1124" s="6">
        <v>-5.7975580000000004</v>
      </c>
      <c r="N1124" s="6">
        <v>-35.234090000000002</v>
      </c>
      <c r="O1124" s="20" t="s">
        <v>171</v>
      </c>
      <c r="P1124" s="3" t="s">
        <v>1241</v>
      </c>
      <c r="Q1124" s="3">
        <v>-18.04</v>
      </c>
      <c r="R1124" s="6">
        <v>133.65</v>
      </c>
      <c r="S1124" s="3" t="s">
        <v>1305</v>
      </c>
      <c r="T1124" s="3"/>
      <c r="U1124" s="17">
        <v>45854</v>
      </c>
      <c r="X1124" s="19" t="s">
        <v>1306</v>
      </c>
    </row>
    <row r="1125" spans="1:24">
      <c r="A1125" s="3" t="s">
        <v>4952</v>
      </c>
      <c r="B1125" s="3"/>
      <c r="C1125" s="3" t="s">
        <v>174</v>
      </c>
      <c r="D1125" s="3" t="s">
        <v>1299</v>
      </c>
      <c r="E1125" s="3" t="s">
        <v>52</v>
      </c>
      <c r="F1125" s="3" t="s">
        <v>1307</v>
      </c>
      <c r="G1125" s="3" t="s">
        <v>1495</v>
      </c>
      <c r="H1125" s="3" t="s">
        <v>1531</v>
      </c>
      <c r="I1125" s="3" t="s">
        <v>4953</v>
      </c>
      <c r="J1125" s="3" t="s">
        <v>55</v>
      </c>
      <c r="K1125" s="3" t="s">
        <v>4835</v>
      </c>
      <c r="L1125" s="3" t="s">
        <v>4954</v>
      </c>
      <c r="M1125" s="6">
        <v>-5.7954350000000003</v>
      </c>
      <c r="N1125" s="6">
        <v>-35.227595000000001</v>
      </c>
      <c r="O1125" s="20" t="s">
        <v>171</v>
      </c>
      <c r="P1125" s="3" t="s">
        <v>1241</v>
      </c>
      <c r="Q1125" s="3">
        <v>-17.62</v>
      </c>
      <c r="R1125" s="6">
        <v>133.65</v>
      </c>
      <c r="S1125" s="3" t="s">
        <v>1305</v>
      </c>
      <c r="T1125" s="3"/>
      <c r="U1125" s="17">
        <v>45854</v>
      </c>
      <c r="X1125" s="19" t="s">
        <v>1306</v>
      </c>
    </row>
    <row r="1126" spans="1:24">
      <c r="A1126" s="3" t="s">
        <v>4955</v>
      </c>
      <c r="B1126" s="3"/>
      <c r="C1126" s="3" t="s">
        <v>174</v>
      </c>
      <c r="D1126" s="3" t="s">
        <v>1299</v>
      </c>
      <c r="E1126" s="3" t="s">
        <v>52</v>
      </c>
      <c r="F1126" s="3" t="s">
        <v>1300</v>
      </c>
      <c r="G1126" s="3" t="s">
        <v>1433</v>
      </c>
      <c r="H1126" s="3" t="s">
        <v>1531</v>
      </c>
      <c r="I1126" s="3" t="s">
        <v>4956</v>
      </c>
      <c r="J1126" s="3" t="s">
        <v>55</v>
      </c>
      <c r="K1126" s="3" t="s">
        <v>4786</v>
      </c>
      <c r="L1126" s="3" t="s">
        <v>4849</v>
      </c>
      <c r="M1126" s="6">
        <v>-5.7999219999999996</v>
      </c>
      <c r="N1126" s="6">
        <v>-35.217478</v>
      </c>
      <c r="O1126" s="20" t="s">
        <v>171</v>
      </c>
      <c r="P1126" s="3" t="s">
        <v>1241</v>
      </c>
      <c r="Q1126" s="3">
        <v>-18.27</v>
      </c>
      <c r="R1126" s="6">
        <v>133.65</v>
      </c>
      <c r="S1126" s="18" t="s">
        <v>1371</v>
      </c>
      <c r="T1126" s="3"/>
      <c r="U1126" s="17">
        <v>45853</v>
      </c>
      <c r="X1126" s="19" t="s">
        <v>4401</v>
      </c>
    </row>
    <row r="1127" spans="1:24">
      <c r="A1127" s="3" t="s">
        <v>4957</v>
      </c>
      <c r="B1127" s="3"/>
      <c r="C1127" s="3" t="s">
        <v>174</v>
      </c>
      <c r="D1127" s="3" t="s">
        <v>1299</v>
      </c>
      <c r="E1127" s="3" t="s">
        <v>52</v>
      </c>
      <c r="F1127" s="3" t="s">
        <v>1300</v>
      </c>
      <c r="G1127" s="3" t="s">
        <v>1433</v>
      </c>
      <c r="H1127" s="3" t="s">
        <v>1237</v>
      </c>
      <c r="I1127" s="3" t="s">
        <v>4958</v>
      </c>
      <c r="J1127" s="3" t="s">
        <v>55</v>
      </c>
      <c r="K1127" s="3" t="s">
        <v>4786</v>
      </c>
      <c r="L1127" s="3" t="s">
        <v>4865</v>
      </c>
      <c r="M1127" s="6">
        <v>-5.7988809999999997</v>
      </c>
      <c r="N1127" s="6">
        <v>-35.215415</v>
      </c>
      <c r="O1127" s="20" t="s">
        <v>171</v>
      </c>
      <c r="P1127" s="3" t="s">
        <v>1241</v>
      </c>
      <c r="Q1127" s="3">
        <v>-20.239999999999998</v>
      </c>
      <c r="R1127" s="6">
        <v>133.65</v>
      </c>
      <c r="S1127" s="3" t="s">
        <v>1319</v>
      </c>
      <c r="T1127" s="3"/>
      <c r="U1127" s="17">
        <v>45853</v>
      </c>
      <c r="X1127" s="19" t="s">
        <v>1320</v>
      </c>
    </row>
    <row r="1128" spans="1:24">
      <c r="A1128" s="3" t="s">
        <v>4959</v>
      </c>
      <c r="B1128" s="3"/>
      <c r="C1128" s="3" t="s">
        <v>174</v>
      </c>
      <c r="D1128" s="3" t="s">
        <v>1299</v>
      </c>
      <c r="E1128" s="3" t="s">
        <v>52</v>
      </c>
      <c r="F1128" s="3" t="s">
        <v>1300</v>
      </c>
      <c r="G1128" s="3" t="s">
        <v>1433</v>
      </c>
      <c r="H1128" s="3" t="s">
        <v>1557</v>
      </c>
      <c r="I1128" s="3" t="s">
        <v>4960</v>
      </c>
      <c r="J1128" s="3" t="s">
        <v>55</v>
      </c>
      <c r="K1128" s="3" t="s">
        <v>4786</v>
      </c>
      <c r="L1128" s="3" t="s">
        <v>4961</v>
      </c>
      <c r="M1128" s="6">
        <v>-5.8000829999999999</v>
      </c>
      <c r="N1128" s="6">
        <v>-35.215978</v>
      </c>
      <c r="O1128" s="20" t="s">
        <v>171</v>
      </c>
      <c r="P1128" s="3" t="s">
        <v>1241</v>
      </c>
      <c r="Q1128" s="3">
        <v>-18.59</v>
      </c>
      <c r="R1128" s="6">
        <v>133.65</v>
      </c>
      <c r="S1128" s="3" t="s">
        <v>1319</v>
      </c>
      <c r="T1128" s="3"/>
      <c r="U1128" s="17">
        <v>45853</v>
      </c>
      <c r="X1128" s="19" t="s">
        <v>1320</v>
      </c>
    </row>
    <row r="1129" spans="1:24">
      <c r="A1129" s="3" t="s">
        <v>4962</v>
      </c>
      <c r="B1129" s="3"/>
      <c r="C1129" s="3" t="s">
        <v>174</v>
      </c>
      <c r="D1129" s="3" t="s">
        <v>1299</v>
      </c>
      <c r="E1129" s="3" t="s">
        <v>52</v>
      </c>
      <c r="F1129" s="3" t="s">
        <v>1300</v>
      </c>
      <c r="G1129" s="3" t="s">
        <v>1433</v>
      </c>
      <c r="H1129" s="3" t="s">
        <v>1653</v>
      </c>
      <c r="I1129" s="3" t="s">
        <v>4963</v>
      </c>
      <c r="J1129" s="3" t="s">
        <v>55</v>
      </c>
      <c r="K1129" s="3" t="s">
        <v>4786</v>
      </c>
      <c r="L1129" s="3" t="s">
        <v>4849</v>
      </c>
      <c r="M1129" s="6">
        <v>-5.7985129999999998</v>
      </c>
      <c r="N1129" s="6">
        <v>-35.214742000000001</v>
      </c>
      <c r="O1129" s="20" t="s">
        <v>171</v>
      </c>
      <c r="P1129" s="3" t="s">
        <v>1241</v>
      </c>
      <c r="Q1129" s="3">
        <v>-20.21</v>
      </c>
      <c r="R1129" s="6">
        <v>133.65</v>
      </c>
      <c r="S1129" s="3" t="s">
        <v>1319</v>
      </c>
      <c r="T1129" s="3"/>
      <c r="U1129" s="17">
        <v>45853</v>
      </c>
      <c r="X1129" s="19" t="s">
        <v>1320</v>
      </c>
    </row>
    <row r="1130" spans="1:24">
      <c r="A1130" s="3" t="s">
        <v>4964</v>
      </c>
      <c r="B1130" s="3"/>
      <c r="C1130" s="3" t="s">
        <v>177</v>
      </c>
      <c r="D1130" s="3" t="s">
        <v>4026</v>
      </c>
      <c r="E1130" s="3" t="s">
        <v>66</v>
      </c>
      <c r="F1130" s="3" t="s">
        <v>1300</v>
      </c>
      <c r="G1130" s="3" t="s">
        <v>2621</v>
      </c>
      <c r="H1130" s="3" t="s">
        <v>2717</v>
      </c>
      <c r="I1130" s="3" t="s">
        <v>4965</v>
      </c>
      <c r="J1130" s="3" t="s">
        <v>132</v>
      </c>
      <c r="K1130" s="3" t="s">
        <v>1239</v>
      </c>
      <c r="L1130" s="3" t="s">
        <v>4966</v>
      </c>
      <c r="M1130" s="7" t="s">
        <v>4967</v>
      </c>
      <c r="N1130" s="7" t="s">
        <v>4968</v>
      </c>
      <c r="O1130" s="20" t="s">
        <v>175</v>
      </c>
      <c r="P1130" s="3" t="s">
        <v>1241</v>
      </c>
      <c r="Q1130" s="3">
        <v>-22.18</v>
      </c>
      <c r="R1130" s="6">
        <v>346.5</v>
      </c>
      <c r="S1130" s="3" t="s">
        <v>1319</v>
      </c>
      <c r="T1130" s="3"/>
      <c r="U1130" s="17">
        <v>45842</v>
      </c>
      <c r="X1130" s="19" t="s">
        <v>1320</v>
      </c>
    </row>
    <row r="1131" spans="1:24">
      <c r="A1131" s="3" t="s">
        <v>4969</v>
      </c>
      <c r="B1131" s="3"/>
      <c r="C1131" s="3" t="s">
        <v>67</v>
      </c>
      <c r="D1131" s="3" t="s">
        <v>4026</v>
      </c>
      <c r="E1131" s="3" t="s">
        <v>66</v>
      </c>
      <c r="F1131" s="3" t="s">
        <v>1261</v>
      </c>
      <c r="G1131" s="3" t="s">
        <v>1236</v>
      </c>
      <c r="H1131" s="3" t="s">
        <v>1557</v>
      </c>
      <c r="I1131" s="3" t="s">
        <v>4970</v>
      </c>
      <c r="J1131" s="3" t="s">
        <v>132</v>
      </c>
      <c r="K1131" s="3" t="s">
        <v>4028</v>
      </c>
      <c r="L1131" s="3" t="s">
        <v>4971</v>
      </c>
      <c r="M1131" s="7" t="s">
        <v>4972</v>
      </c>
      <c r="N1131" s="7" t="s">
        <v>4973</v>
      </c>
      <c r="O1131" s="20" t="s">
        <v>178</v>
      </c>
      <c r="P1131" s="3" t="s">
        <v>1241</v>
      </c>
      <c r="Q1131" s="3">
        <v>-14.09</v>
      </c>
      <c r="R1131" s="6">
        <v>346.5</v>
      </c>
      <c r="S1131" s="3" t="s">
        <v>1319</v>
      </c>
      <c r="T1131" s="3"/>
      <c r="U1131" s="17">
        <v>45840</v>
      </c>
      <c r="X1131" s="19" t="s">
        <v>1320</v>
      </c>
    </row>
    <row r="1132" spans="1:24">
      <c r="A1132" s="3" t="s">
        <v>4974</v>
      </c>
      <c r="B1132" s="3"/>
      <c r="C1132" s="3" t="s">
        <v>97</v>
      </c>
      <c r="D1132" s="3" t="s">
        <v>4026</v>
      </c>
      <c r="E1132" s="3" t="s">
        <v>66</v>
      </c>
      <c r="F1132" s="3" t="s">
        <v>1307</v>
      </c>
      <c r="G1132" s="3" t="s">
        <v>1391</v>
      </c>
      <c r="H1132" s="3" t="s">
        <v>4975</v>
      </c>
      <c r="I1132" s="3" t="s">
        <v>4976</v>
      </c>
      <c r="J1132" s="3" t="s">
        <v>132</v>
      </c>
      <c r="K1132" s="3" t="s">
        <v>2344</v>
      </c>
      <c r="L1132" s="3" t="s">
        <v>4977</v>
      </c>
      <c r="M1132" s="7" t="s">
        <v>4978</v>
      </c>
      <c r="N1132" s="7" t="s">
        <v>4979</v>
      </c>
      <c r="O1132" s="20" t="s">
        <v>180</v>
      </c>
      <c r="P1132" s="3" t="s">
        <v>4591</v>
      </c>
      <c r="Q1132" s="3">
        <v>0</v>
      </c>
      <c r="R1132" s="6">
        <v>0</v>
      </c>
      <c r="S1132" s="3" t="s">
        <v>1319</v>
      </c>
      <c r="T1132" s="3" t="s">
        <v>4980</v>
      </c>
      <c r="U1132" s="17">
        <v>45842</v>
      </c>
      <c r="X1132" s="19" t="s">
        <v>1320</v>
      </c>
    </row>
    <row r="1133" spans="1:24">
      <c r="A1133" s="3" t="s">
        <v>4981</v>
      </c>
      <c r="B1133" s="3"/>
      <c r="C1133" s="3" t="s">
        <v>186</v>
      </c>
      <c r="D1133" s="3" t="s">
        <v>4026</v>
      </c>
      <c r="E1133" s="3" t="s">
        <v>66</v>
      </c>
      <c r="F1133" s="3" t="s">
        <v>1300</v>
      </c>
      <c r="G1133" s="3" t="s">
        <v>1308</v>
      </c>
      <c r="H1133" s="3" t="s">
        <v>4982</v>
      </c>
      <c r="I1133" s="3" t="s">
        <v>4983</v>
      </c>
      <c r="J1133" s="3" t="s">
        <v>68</v>
      </c>
      <c r="K1133" s="3" t="s">
        <v>3870</v>
      </c>
      <c r="L1133" s="3" t="s">
        <v>4984</v>
      </c>
      <c r="M1133" s="7" t="s">
        <v>4985</v>
      </c>
      <c r="N1133" s="7" t="s">
        <v>4986</v>
      </c>
      <c r="O1133" s="20" t="s">
        <v>183</v>
      </c>
      <c r="P1133" s="3" t="s">
        <v>4591</v>
      </c>
      <c r="Q1133" s="3">
        <v>0</v>
      </c>
      <c r="R1133" s="6">
        <v>0</v>
      </c>
      <c r="S1133" s="3"/>
      <c r="T1133" s="3"/>
      <c r="U1133" s="17">
        <v>45842</v>
      </c>
    </row>
    <row r="1134" spans="1:24">
      <c r="A1134" s="3" t="s">
        <v>4987</v>
      </c>
      <c r="B1134" s="3"/>
      <c r="C1134" s="3" t="s">
        <v>186</v>
      </c>
      <c r="D1134" s="3" t="s">
        <v>4026</v>
      </c>
      <c r="E1134" s="3" t="s">
        <v>66</v>
      </c>
      <c r="F1134" s="3" t="s">
        <v>1300</v>
      </c>
      <c r="G1134" s="3" t="s">
        <v>1308</v>
      </c>
      <c r="H1134" s="3" t="s">
        <v>4982</v>
      </c>
      <c r="I1134" s="3" t="s">
        <v>4988</v>
      </c>
      <c r="J1134" s="3" t="s">
        <v>68</v>
      </c>
      <c r="K1134" s="3" t="s">
        <v>3870</v>
      </c>
      <c r="L1134" s="3" t="s">
        <v>4984</v>
      </c>
      <c r="M1134" s="7" t="s">
        <v>4985</v>
      </c>
      <c r="N1134" s="7" t="s">
        <v>4986</v>
      </c>
      <c r="O1134" s="20" t="s">
        <v>183</v>
      </c>
      <c r="P1134" s="3"/>
      <c r="Q1134" s="3">
        <v>0</v>
      </c>
      <c r="R1134" s="6">
        <v>0</v>
      </c>
      <c r="S1134" s="3"/>
      <c r="T1134" s="3"/>
      <c r="U1134" s="17">
        <v>45842</v>
      </c>
    </row>
    <row r="1135" spans="1:24">
      <c r="A1135" s="3" t="s">
        <v>4989</v>
      </c>
      <c r="B1135" s="3"/>
      <c r="C1135" s="3" t="s">
        <v>163</v>
      </c>
      <c r="D1135" s="3" t="s">
        <v>4026</v>
      </c>
      <c r="E1135" s="3" t="s">
        <v>66</v>
      </c>
      <c r="F1135" s="3" t="s">
        <v>1307</v>
      </c>
      <c r="G1135" s="3" t="s">
        <v>2654</v>
      </c>
      <c r="H1135" s="3" t="s">
        <v>4715</v>
      </c>
      <c r="I1135" s="3" t="s">
        <v>4716</v>
      </c>
      <c r="J1135" s="3" t="s">
        <v>55</v>
      </c>
      <c r="K1135" s="3" t="s">
        <v>4717</v>
      </c>
      <c r="L1135" s="3" t="s">
        <v>4723</v>
      </c>
      <c r="M1135" s="7" t="s">
        <v>4719</v>
      </c>
      <c r="N1135" s="7" t="s">
        <v>4720</v>
      </c>
      <c r="O1135" s="20" t="s">
        <v>187</v>
      </c>
      <c r="P1135" s="3" t="s">
        <v>4591</v>
      </c>
      <c r="Q1135" s="3"/>
      <c r="R1135" s="6">
        <v>0</v>
      </c>
      <c r="S1135" s="3"/>
      <c r="T1135" s="3"/>
      <c r="U1135" s="17">
        <v>45842</v>
      </c>
    </row>
    <row r="1136" spans="1:24">
      <c r="A1136" s="3" t="s">
        <v>4990</v>
      </c>
      <c r="B1136" s="3"/>
      <c r="C1136" s="3" t="s">
        <v>163</v>
      </c>
      <c r="D1136" s="3" t="s">
        <v>4026</v>
      </c>
      <c r="E1136" s="3" t="s">
        <v>66</v>
      </c>
      <c r="F1136" s="3" t="s">
        <v>1307</v>
      </c>
      <c r="G1136" s="3" t="s">
        <v>2654</v>
      </c>
      <c r="H1136" s="3" t="s">
        <v>4715</v>
      </c>
      <c r="I1136" s="3" t="s">
        <v>4991</v>
      </c>
      <c r="J1136" s="3" t="s">
        <v>1246</v>
      </c>
      <c r="K1136" s="3" t="s">
        <v>4717</v>
      </c>
      <c r="L1136" s="3" t="s">
        <v>4723</v>
      </c>
      <c r="M1136" s="7" t="s">
        <v>4719</v>
      </c>
      <c r="N1136" s="7" t="s">
        <v>4720</v>
      </c>
      <c r="O1136" s="20" t="s">
        <v>187</v>
      </c>
      <c r="P1136" s="3" t="s">
        <v>4591</v>
      </c>
      <c r="Q1136" s="3"/>
      <c r="R1136" s="6">
        <v>0</v>
      </c>
      <c r="S1136" s="3"/>
      <c r="T1136" s="3"/>
      <c r="U1136" s="17">
        <v>45842</v>
      </c>
    </row>
    <row r="1137" spans="1:25">
      <c r="A1137" s="3" t="s">
        <v>4992</v>
      </c>
      <c r="B1137" s="3"/>
      <c r="C1137" s="3" t="s">
        <v>193</v>
      </c>
      <c r="D1137" s="3" t="s">
        <v>4026</v>
      </c>
      <c r="E1137" s="3" t="s">
        <v>66</v>
      </c>
      <c r="F1137" s="3" t="s">
        <v>1300</v>
      </c>
      <c r="G1137" s="3" t="s">
        <v>2621</v>
      </c>
      <c r="H1137" s="3" t="s">
        <v>1809</v>
      </c>
      <c r="I1137" s="3" t="s">
        <v>4993</v>
      </c>
      <c r="J1137" s="3" t="s">
        <v>110</v>
      </c>
      <c r="K1137" s="3" t="s">
        <v>4994</v>
      </c>
      <c r="L1137" s="3" t="s">
        <v>4995</v>
      </c>
      <c r="M1137" s="7" t="s">
        <v>4996</v>
      </c>
      <c r="N1137" s="7" t="s">
        <v>4997</v>
      </c>
      <c r="O1137" s="20" t="s">
        <v>190</v>
      </c>
      <c r="P1137" s="3" t="s">
        <v>1241</v>
      </c>
      <c r="Q1137" s="3">
        <v>-19.670000000000002</v>
      </c>
      <c r="R1137" s="6">
        <v>900.9</v>
      </c>
      <c r="S1137" s="18" t="s">
        <v>4998</v>
      </c>
      <c r="T1137" s="3"/>
      <c r="U1137" s="17">
        <v>45869</v>
      </c>
      <c r="X1137" s="19" t="s">
        <v>4999</v>
      </c>
      <c r="Y1137" s="19" t="s">
        <v>5000</v>
      </c>
    </row>
    <row r="1138" spans="1:25">
      <c r="A1138" s="3" t="s">
        <v>5001</v>
      </c>
      <c r="B1138" s="3"/>
      <c r="C1138" s="3" t="s">
        <v>193</v>
      </c>
      <c r="D1138" s="3" t="s">
        <v>4026</v>
      </c>
      <c r="E1138" s="3" t="s">
        <v>66</v>
      </c>
      <c r="F1138" s="3" t="s">
        <v>1300</v>
      </c>
      <c r="G1138" s="3" t="s">
        <v>2621</v>
      </c>
      <c r="H1138" s="3" t="s">
        <v>1809</v>
      </c>
      <c r="I1138" s="3" t="s">
        <v>5002</v>
      </c>
      <c r="J1138" s="3" t="s">
        <v>110</v>
      </c>
      <c r="K1138" s="3" t="s">
        <v>4994</v>
      </c>
      <c r="L1138" s="3" t="s">
        <v>5003</v>
      </c>
      <c r="M1138" s="7" t="s">
        <v>5004</v>
      </c>
      <c r="N1138" s="7" t="s">
        <v>5005</v>
      </c>
      <c r="O1138" s="20" t="s">
        <v>190</v>
      </c>
      <c r="P1138" s="3" t="s">
        <v>1241</v>
      </c>
      <c r="Q1138" s="3">
        <v>-19.739999999999998</v>
      </c>
      <c r="R1138" s="6">
        <v>900.9</v>
      </c>
      <c r="S1138" s="18" t="s">
        <v>4998</v>
      </c>
      <c r="T1138" s="3"/>
      <c r="U1138" s="17">
        <v>45869</v>
      </c>
      <c r="X1138" s="19" t="s">
        <v>4999</v>
      </c>
      <c r="Y1138" s="19" t="s">
        <v>5000</v>
      </c>
    </row>
    <row r="1139" spans="1:25">
      <c r="A1139" s="3" t="s">
        <v>5006</v>
      </c>
      <c r="B1139" s="3"/>
      <c r="C1139" s="3" t="s">
        <v>193</v>
      </c>
      <c r="D1139" s="3" t="s">
        <v>4026</v>
      </c>
      <c r="E1139" s="3" t="s">
        <v>66</v>
      </c>
      <c r="F1139" s="3" t="s">
        <v>1300</v>
      </c>
      <c r="G1139" s="3" t="s">
        <v>2621</v>
      </c>
      <c r="H1139" s="3" t="s">
        <v>1809</v>
      </c>
      <c r="I1139" s="3" t="s">
        <v>5007</v>
      </c>
      <c r="J1139" s="3" t="s">
        <v>110</v>
      </c>
      <c r="K1139" s="3" t="s">
        <v>5008</v>
      </c>
      <c r="L1139" s="3" t="s">
        <v>5009</v>
      </c>
      <c r="M1139" s="7" t="s">
        <v>5010</v>
      </c>
      <c r="N1139" s="7" t="s">
        <v>5011</v>
      </c>
      <c r="O1139" s="20" t="s">
        <v>190</v>
      </c>
      <c r="P1139" s="3" t="s">
        <v>1241</v>
      </c>
      <c r="Q1139" s="3">
        <v>-19.670000000000002</v>
      </c>
      <c r="R1139" s="6">
        <v>900.9</v>
      </c>
      <c r="S1139" s="18" t="s">
        <v>4998</v>
      </c>
      <c r="T1139" s="3"/>
      <c r="U1139" s="17">
        <v>45869</v>
      </c>
      <c r="X1139" s="19" t="s">
        <v>4999</v>
      </c>
      <c r="Y1139" s="19" t="s">
        <v>5000</v>
      </c>
    </row>
    <row r="1140" spans="1:25">
      <c r="A1140" s="3" t="s">
        <v>5012</v>
      </c>
      <c r="B1140" s="3"/>
      <c r="C1140" s="3" t="s">
        <v>193</v>
      </c>
      <c r="D1140" s="3" t="s">
        <v>4026</v>
      </c>
      <c r="E1140" s="3" t="s">
        <v>66</v>
      </c>
      <c r="F1140" s="3" t="s">
        <v>1300</v>
      </c>
      <c r="G1140" s="3" t="s">
        <v>2621</v>
      </c>
      <c r="H1140" s="3" t="s">
        <v>1809</v>
      </c>
      <c r="I1140" s="3" t="s">
        <v>5013</v>
      </c>
      <c r="J1140" s="3" t="s">
        <v>110</v>
      </c>
      <c r="K1140" s="3" t="s">
        <v>4019</v>
      </c>
      <c r="L1140" s="3" t="s">
        <v>5014</v>
      </c>
      <c r="M1140" s="7" t="s">
        <v>5015</v>
      </c>
      <c r="N1140" s="7" t="s">
        <v>5016</v>
      </c>
      <c r="O1140" s="20" t="s">
        <v>190</v>
      </c>
      <c r="P1140" s="3" t="s">
        <v>1241</v>
      </c>
      <c r="Q1140" s="3">
        <v>-20.8</v>
      </c>
      <c r="R1140" s="6">
        <v>900.9</v>
      </c>
      <c r="S1140" s="18" t="s">
        <v>4998</v>
      </c>
      <c r="T1140" s="3"/>
      <c r="U1140" s="17">
        <v>45869</v>
      </c>
      <c r="X1140" s="19" t="s">
        <v>4999</v>
      </c>
      <c r="Y1140" s="19" t="s">
        <v>5000</v>
      </c>
    </row>
    <row r="1141" spans="1:25">
      <c r="A1141" s="3" t="s">
        <v>5017</v>
      </c>
      <c r="B1141" s="3"/>
      <c r="C1141" s="3" t="s">
        <v>193</v>
      </c>
      <c r="D1141" s="3" t="s">
        <v>4026</v>
      </c>
      <c r="E1141" s="3" t="s">
        <v>66</v>
      </c>
      <c r="F1141" s="3" t="s">
        <v>1300</v>
      </c>
      <c r="G1141" s="3" t="s">
        <v>2621</v>
      </c>
      <c r="H1141" s="3" t="s">
        <v>1809</v>
      </c>
      <c r="I1141" s="3" t="s">
        <v>5018</v>
      </c>
      <c r="J1141" s="3" t="s">
        <v>110</v>
      </c>
      <c r="K1141" s="3" t="s">
        <v>4994</v>
      </c>
      <c r="L1141" s="3" t="s">
        <v>5019</v>
      </c>
      <c r="M1141" s="7" t="s">
        <v>5020</v>
      </c>
      <c r="N1141" s="7" t="s">
        <v>5021</v>
      </c>
      <c r="O1141" s="20" t="s">
        <v>190</v>
      </c>
      <c r="P1141" s="3" t="s">
        <v>1241</v>
      </c>
      <c r="Q1141" s="3">
        <v>-20.6</v>
      </c>
      <c r="R1141" s="6">
        <v>900.9</v>
      </c>
      <c r="S1141" s="18" t="s">
        <v>4998</v>
      </c>
      <c r="T1141" s="3"/>
      <c r="U1141" s="17">
        <v>45869</v>
      </c>
      <c r="X1141" s="19" t="s">
        <v>4999</v>
      </c>
      <c r="Y1141" s="19" t="s">
        <v>5000</v>
      </c>
    </row>
    <row r="1142" spans="1:25">
      <c r="A1142" s="3" t="s">
        <v>5022</v>
      </c>
      <c r="B1142" s="3"/>
      <c r="C1142" s="3" t="s">
        <v>193</v>
      </c>
      <c r="D1142" s="3" t="s">
        <v>4026</v>
      </c>
      <c r="E1142" s="3" t="s">
        <v>66</v>
      </c>
      <c r="F1142" s="3" t="s">
        <v>1300</v>
      </c>
      <c r="G1142" s="3" t="s">
        <v>2621</v>
      </c>
      <c r="H1142" s="3" t="s">
        <v>1809</v>
      </c>
      <c r="I1142" s="3" t="s">
        <v>5023</v>
      </c>
      <c r="J1142" s="3" t="s">
        <v>110</v>
      </c>
      <c r="K1142" s="3" t="s">
        <v>5008</v>
      </c>
      <c r="L1142" s="3" t="s">
        <v>5024</v>
      </c>
      <c r="M1142" s="7" t="s">
        <v>5025</v>
      </c>
      <c r="N1142" s="7" t="s">
        <v>5026</v>
      </c>
      <c r="O1142" s="20" t="s">
        <v>190</v>
      </c>
      <c r="P1142" s="3" t="s">
        <v>1241</v>
      </c>
      <c r="Q1142" s="3">
        <v>-19.73</v>
      </c>
      <c r="R1142" s="6">
        <v>900.9</v>
      </c>
      <c r="S1142" s="18" t="s">
        <v>4998</v>
      </c>
      <c r="T1142" s="3"/>
      <c r="U1142" s="17">
        <v>45869</v>
      </c>
      <c r="X1142" s="19" t="s">
        <v>4999</v>
      </c>
      <c r="Y1142" s="19" t="s">
        <v>5000</v>
      </c>
    </row>
    <row r="1143" spans="1:25">
      <c r="A1143" s="3" t="s">
        <v>5027</v>
      </c>
      <c r="B1143" s="3"/>
      <c r="C1143" s="3" t="s">
        <v>193</v>
      </c>
      <c r="D1143" s="3" t="s">
        <v>4026</v>
      </c>
      <c r="E1143" s="3" t="s">
        <v>66</v>
      </c>
      <c r="F1143" s="3" t="s">
        <v>1300</v>
      </c>
      <c r="G1143" s="3" t="s">
        <v>2621</v>
      </c>
      <c r="H1143" s="3" t="s">
        <v>1653</v>
      </c>
      <c r="I1143" s="3" t="s">
        <v>5028</v>
      </c>
      <c r="J1143" s="3" t="s">
        <v>110</v>
      </c>
      <c r="K1143" s="3" t="s">
        <v>4994</v>
      </c>
      <c r="L1143" s="3" t="s">
        <v>5029</v>
      </c>
      <c r="M1143" s="7" t="s">
        <v>5030</v>
      </c>
      <c r="N1143" s="7" t="s">
        <v>5031</v>
      </c>
      <c r="O1143" s="20" t="s">
        <v>190</v>
      </c>
      <c r="P1143" s="3" t="s">
        <v>1241</v>
      </c>
      <c r="Q1143" s="3">
        <v>-19.02</v>
      </c>
      <c r="R1143" s="6">
        <v>900.9</v>
      </c>
      <c r="S1143" s="18" t="s">
        <v>4998</v>
      </c>
      <c r="T1143" s="3"/>
      <c r="U1143" s="17">
        <v>45868</v>
      </c>
      <c r="X1143" s="19" t="s">
        <v>4999</v>
      </c>
      <c r="Y1143" s="19" t="s">
        <v>5000</v>
      </c>
    </row>
    <row r="1144" spans="1:25">
      <c r="A1144" s="3" t="s">
        <v>5032</v>
      </c>
      <c r="B1144" s="3"/>
      <c r="C1144" s="3" t="s">
        <v>193</v>
      </c>
      <c r="D1144" s="3" t="s">
        <v>4026</v>
      </c>
      <c r="E1144" s="3" t="s">
        <v>66</v>
      </c>
      <c r="F1144" s="3" t="s">
        <v>1300</v>
      </c>
      <c r="G1144" s="3" t="s">
        <v>2621</v>
      </c>
      <c r="H1144" s="3" t="s">
        <v>1653</v>
      </c>
      <c r="I1144" s="3" t="s">
        <v>5033</v>
      </c>
      <c r="J1144" s="3" t="s">
        <v>110</v>
      </c>
      <c r="K1144" s="3" t="s">
        <v>4994</v>
      </c>
      <c r="L1144" s="3" t="s">
        <v>5029</v>
      </c>
      <c r="M1144" s="7" t="s">
        <v>5034</v>
      </c>
      <c r="N1144" s="7" t="s">
        <v>4997</v>
      </c>
      <c r="O1144" s="20" t="s">
        <v>190</v>
      </c>
      <c r="P1144" s="3" t="s">
        <v>1241</v>
      </c>
      <c r="Q1144" s="3">
        <v>-19.2</v>
      </c>
      <c r="R1144" s="6">
        <v>900.9</v>
      </c>
      <c r="S1144" s="18" t="s">
        <v>4998</v>
      </c>
      <c r="T1144" s="3"/>
      <c r="U1144" s="17">
        <v>45868</v>
      </c>
      <c r="X1144" s="19" t="s">
        <v>4999</v>
      </c>
      <c r="Y1144" s="19" t="s">
        <v>5000</v>
      </c>
    </row>
    <row r="1145" spans="1:25">
      <c r="A1145" s="3" t="s">
        <v>5035</v>
      </c>
      <c r="B1145" s="3"/>
      <c r="C1145" s="3" t="s">
        <v>193</v>
      </c>
      <c r="D1145" s="3" t="s">
        <v>4026</v>
      </c>
      <c r="E1145" s="3" t="s">
        <v>66</v>
      </c>
      <c r="F1145" s="3" t="s">
        <v>1300</v>
      </c>
      <c r="G1145" s="3" t="s">
        <v>2621</v>
      </c>
      <c r="H1145" s="3" t="s">
        <v>1653</v>
      </c>
      <c r="I1145" s="3" t="s">
        <v>5036</v>
      </c>
      <c r="J1145" s="3" t="s">
        <v>110</v>
      </c>
      <c r="K1145" s="3" t="s">
        <v>4994</v>
      </c>
      <c r="L1145" s="3" t="s">
        <v>5029</v>
      </c>
      <c r="M1145" s="7" t="s">
        <v>5037</v>
      </c>
      <c r="N1145" s="7" t="s">
        <v>5038</v>
      </c>
      <c r="O1145" s="20" t="s">
        <v>190</v>
      </c>
      <c r="P1145" s="3" t="s">
        <v>1241</v>
      </c>
      <c r="Q1145" s="3">
        <v>-19.39</v>
      </c>
      <c r="R1145" s="6">
        <v>1386</v>
      </c>
      <c r="S1145" s="18" t="s">
        <v>4998</v>
      </c>
      <c r="T1145" s="3"/>
      <c r="U1145" s="17">
        <v>45868</v>
      </c>
      <c r="X1145" s="19" t="s">
        <v>4999</v>
      </c>
      <c r="Y1145" s="19" t="s">
        <v>5000</v>
      </c>
    </row>
    <row r="1146" spans="1:25">
      <c r="A1146" s="3" t="s">
        <v>5039</v>
      </c>
      <c r="B1146" s="3"/>
      <c r="C1146" s="3" t="s">
        <v>193</v>
      </c>
      <c r="D1146" s="3" t="s">
        <v>4026</v>
      </c>
      <c r="E1146" s="3" t="s">
        <v>66</v>
      </c>
      <c r="F1146" s="3" t="s">
        <v>1300</v>
      </c>
      <c r="G1146" s="3" t="s">
        <v>2621</v>
      </c>
      <c r="H1146" s="3" t="s">
        <v>1653</v>
      </c>
      <c r="I1146" s="3" t="s">
        <v>5040</v>
      </c>
      <c r="J1146" s="3" t="s">
        <v>110</v>
      </c>
      <c r="K1146" s="3" t="s">
        <v>4994</v>
      </c>
      <c r="L1146" s="3" t="s">
        <v>5041</v>
      </c>
      <c r="M1146" s="7" t="s">
        <v>5042</v>
      </c>
      <c r="N1146" s="7" t="s">
        <v>5043</v>
      </c>
      <c r="O1146" s="20" t="s">
        <v>190</v>
      </c>
      <c r="P1146" s="3" t="s">
        <v>1241</v>
      </c>
      <c r="Q1146" s="3">
        <v>-19.72</v>
      </c>
      <c r="R1146" s="6">
        <v>1386</v>
      </c>
      <c r="S1146" s="18" t="s">
        <v>4998</v>
      </c>
      <c r="T1146" s="3"/>
      <c r="U1146" s="17">
        <v>45868</v>
      </c>
      <c r="X1146" s="19" t="s">
        <v>4999</v>
      </c>
      <c r="Y1146" s="19" t="s">
        <v>5000</v>
      </c>
    </row>
    <row r="1147" spans="1:25">
      <c r="A1147" s="3" t="s">
        <v>5044</v>
      </c>
      <c r="B1147" s="3"/>
      <c r="C1147" s="3" t="s">
        <v>193</v>
      </c>
      <c r="D1147" s="3" t="s">
        <v>4026</v>
      </c>
      <c r="E1147" s="3" t="s">
        <v>66</v>
      </c>
      <c r="F1147" s="3" t="s">
        <v>1300</v>
      </c>
      <c r="G1147" s="3" t="s">
        <v>2621</v>
      </c>
      <c r="H1147" s="3" t="s">
        <v>1653</v>
      </c>
      <c r="I1147" s="3" t="s">
        <v>5045</v>
      </c>
      <c r="J1147" s="3" t="s">
        <v>110</v>
      </c>
      <c r="K1147" s="3" t="s">
        <v>4994</v>
      </c>
      <c r="L1147" s="3" t="s">
        <v>5029</v>
      </c>
      <c r="M1147" s="7" t="s">
        <v>5046</v>
      </c>
      <c r="N1147" s="7" t="s">
        <v>5047</v>
      </c>
      <c r="O1147" s="20" t="s">
        <v>190</v>
      </c>
      <c r="P1147" s="3" t="s">
        <v>1241</v>
      </c>
      <c r="Q1147" s="3">
        <v>-19.579999999999998</v>
      </c>
      <c r="R1147" s="6">
        <v>1386</v>
      </c>
      <c r="S1147" s="18" t="s">
        <v>4998</v>
      </c>
      <c r="T1147" s="3"/>
      <c r="U1147" s="17">
        <v>45868</v>
      </c>
      <c r="X1147" s="19" t="s">
        <v>4999</v>
      </c>
      <c r="Y1147" s="19" t="s">
        <v>5000</v>
      </c>
    </row>
    <row r="1148" spans="1:25">
      <c r="A1148" s="3" t="s">
        <v>5048</v>
      </c>
      <c r="B1148" s="3"/>
      <c r="C1148" s="3" t="s">
        <v>193</v>
      </c>
      <c r="D1148" s="3" t="s">
        <v>4026</v>
      </c>
      <c r="E1148" s="3" t="s">
        <v>66</v>
      </c>
      <c r="F1148" s="3" t="s">
        <v>1300</v>
      </c>
      <c r="G1148" s="3" t="s">
        <v>2621</v>
      </c>
      <c r="H1148" s="3" t="s">
        <v>1653</v>
      </c>
      <c r="I1148" s="3" t="s">
        <v>5049</v>
      </c>
      <c r="J1148" s="3" t="s">
        <v>110</v>
      </c>
      <c r="K1148" s="3" t="s">
        <v>5050</v>
      </c>
      <c r="L1148" s="3" t="s">
        <v>5051</v>
      </c>
      <c r="M1148" s="7" t="s">
        <v>5052</v>
      </c>
      <c r="N1148" s="7" t="s">
        <v>5047</v>
      </c>
      <c r="O1148" s="20" t="s">
        <v>190</v>
      </c>
      <c r="P1148" s="3" t="s">
        <v>1241</v>
      </c>
      <c r="Q1148" s="3">
        <v>-20.76</v>
      </c>
      <c r="R1148" s="6">
        <v>900.9</v>
      </c>
      <c r="S1148" s="18" t="s">
        <v>4998</v>
      </c>
      <c r="T1148" s="3"/>
      <c r="U1148" s="17">
        <v>45868</v>
      </c>
      <c r="X1148" s="19" t="s">
        <v>4999</v>
      </c>
      <c r="Y1148" s="19" t="s">
        <v>5000</v>
      </c>
    </row>
    <row r="1149" spans="1:25">
      <c r="A1149" s="3" t="s">
        <v>5053</v>
      </c>
      <c r="B1149" s="3"/>
      <c r="C1149" s="3" t="s">
        <v>193</v>
      </c>
      <c r="D1149" s="3" t="s">
        <v>5054</v>
      </c>
      <c r="E1149" s="3" t="s">
        <v>66</v>
      </c>
      <c r="F1149" s="3" t="s">
        <v>1300</v>
      </c>
      <c r="G1149" s="3" t="s">
        <v>2621</v>
      </c>
      <c r="H1149" s="3" t="s">
        <v>1252</v>
      </c>
      <c r="I1149" s="3" t="s">
        <v>5055</v>
      </c>
      <c r="J1149" s="3"/>
      <c r="K1149" s="3" t="s">
        <v>4994</v>
      </c>
      <c r="L1149" s="3" t="s">
        <v>5056</v>
      </c>
      <c r="M1149" s="7" t="s">
        <v>5057</v>
      </c>
      <c r="N1149" s="7" t="s">
        <v>5058</v>
      </c>
      <c r="O1149" s="20" t="s">
        <v>194</v>
      </c>
      <c r="P1149" s="3" t="s">
        <v>4591</v>
      </c>
      <c r="Q1149" s="3"/>
      <c r="R1149" s="6">
        <v>0</v>
      </c>
      <c r="S1149" s="3"/>
      <c r="T1149" s="3"/>
      <c r="U1149" s="17"/>
      <c r="Y1149" s="19" t="s">
        <v>5000</v>
      </c>
    </row>
    <row r="1150" spans="1:25">
      <c r="A1150" s="3" t="s">
        <v>5059</v>
      </c>
      <c r="B1150" s="3"/>
      <c r="C1150" s="3" t="s">
        <v>193</v>
      </c>
      <c r="D1150" s="3" t="s">
        <v>5054</v>
      </c>
      <c r="E1150" s="3" t="s">
        <v>66</v>
      </c>
      <c r="F1150" s="3" t="s">
        <v>1300</v>
      </c>
      <c r="G1150" s="3" t="s">
        <v>2621</v>
      </c>
      <c r="H1150" s="3" t="s">
        <v>1252</v>
      </c>
      <c r="I1150" s="3" t="s">
        <v>5060</v>
      </c>
      <c r="J1150" s="3"/>
      <c r="K1150" s="3" t="s">
        <v>4994</v>
      </c>
      <c r="L1150" s="3" t="s">
        <v>5061</v>
      </c>
      <c r="M1150" s="7" t="s">
        <v>5062</v>
      </c>
      <c r="N1150" s="7" t="s">
        <v>5063</v>
      </c>
      <c r="O1150" s="20" t="s">
        <v>194</v>
      </c>
      <c r="P1150" s="3" t="s">
        <v>4591</v>
      </c>
      <c r="Q1150" s="3"/>
      <c r="R1150" s="6">
        <v>0</v>
      </c>
      <c r="S1150" s="3"/>
      <c r="T1150" s="3"/>
      <c r="U1150" s="17"/>
      <c r="Y1150" s="19" t="s">
        <v>5000</v>
      </c>
    </row>
    <row r="1151" spans="1:25">
      <c r="A1151" s="3" t="s">
        <v>5064</v>
      </c>
      <c r="B1151" s="3"/>
      <c r="C1151" s="3" t="s">
        <v>193</v>
      </c>
      <c r="D1151" s="3" t="s">
        <v>5054</v>
      </c>
      <c r="E1151" s="3" t="s">
        <v>66</v>
      </c>
      <c r="F1151" s="3" t="s">
        <v>1300</v>
      </c>
      <c r="G1151" s="3" t="s">
        <v>2621</v>
      </c>
      <c r="H1151" s="3" t="s">
        <v>1252</v>
      </c>
      <c r="I1151" s="3" t="s">
        <v>5065</v>
      </c>
      <c r="J1151" s="3"/>
      <c r="K1151" s="3" t="s">
        <v>4994</v>
      </c>
      <c r="L1151" s="3" t="s">
        <v>5066</v>
      </c>
      <c r="M1151" s="7" t="s">
        <v>5067</v>
      </c>
      <c r="N1151" s="7" t="s">
        <v>5068</v>
      </c>
      <c r="O1151" s="20" t="s">
        <v>194</v>
      </c>
      <c r="P1151" s="3" t="s">
        <v>4591</v>
      </c>
      <c r="Q1151" s="3"/>
      <c r="R1151" s="6">
        <v>0</v>
      </c>
      <c r="S1151" s="3"/>
      <c r="T1151" s="3"/>
      <c r="U1151" s="17"/>
      <c r="Y1151" s="19" t="s">
        <v>5000</v>
      </c>
    </row>
    <row r="1152" spans="1:25">
      <c r="A1152" s="3" t="s">
        <v>5069</v>
      </c>
      <c r="B1152" s="3"/>
      <c r="C1152" s="3" t="s">
        <v>193</v>
      </c>
      <c r="D1152" s="3" t="s">
        <v>5054</v>
      </c>
      <c r="E1152" s="3" t="s">
        <v>66</v>
      </c>
      <c r="F1152" s="3" t="s">
        <v>1300</v>
      </c>
      <c r="G1152" s="3" t="s">
        <v>2621</v>
      </c>
      <c r="H1152" s="3" t="s">
        <v>1252</v>
      </c>
      <c r="I1152" s="3" t="s">
        <v>5070</v>
      </c>
      <c r="J1152" s="3"/>
      <c r="K1152" s="3" t="s">
        <v>4994</v>
      </c>
      <c r="L1152" s="3" t="s">
        <v>5071</v>
      </c>
      <c r="M1152" s="7" t="s">
        <v>5072</v>
      </c>
      <c r="N1152" s="7" t="s">
        <v>5073</v>
      </c>
      <c r="O1152" s="20" t="s">
        <v>194</v>
      </c>
      <c r="P1152" s="3" t="s">
        <v>4591</v>
      </c>
      <c r="Q1152" s="3"/>
      <c r="R1152" s="6">
        <v>0</v>
      </c>
      <c r="S1152" s="3"/>
      <c r="T1152" s="3"/>
      <c r="U1152" s="17"/>
      <c r="Y1152" s="19" t="s">
        <v>5000</v>
      </c>
    </row>
    <row r="1153" spans="1:25">
      <c r="A1153" s="3" t="s">
        <v>5074</v>
      </c>
      <c r="B1153" s="3"/>
      <c r="C1153" s="3" t="s">
        <v>193</v>
      </c>
      <c r="D1153" s="3" t="s">
        <v>5054</v>
      </c>
      <c r="E1153" s="3" t="s">
        <v>66</v>
      </c>
      <c r="F1153" s="3" t="s">
        <v>1300</v>
      </c>
      <c r="G1153" s="3" t="s">
        <v>2621</v>
      </c>
      <c r="H1153" s="3" t="s">
        <v>1252</v>
      </c>
      <c r="I1153" s="3" t="s">
        <v>5075</v>
      </c>
      <c r="J1153" s="3"/>
      <c r="K1153" s="3" t="s">
        <v>4994</v>
      </c>
      <c r="L1153" s="3" t="s">
        <v>5076</v>
      </c>
      <c r="M1153" s="7" t="s">
        <v>5077</v>
      </c>
      <c r="N1153" s="7" t="s">
        <v>5078</v>
      </c>
      <c r="O1153" s="20" t="s">
        <v>194</v>
      </c>
      <c r="P1153" s="3" t="s">
        <v>4591</v>
      </c>
      <c r="Q1153" s="3"/>
      <c r="R1153" s="6">
        <v>0</v>
      </c>
      <c r="S1153" s="3"/>
      <c r="T1153" s="3"/>
      <c r="U1153" s="17"/>
      <c r="Y1153" s="19" t="s">
        <v>5000</v>
      </c>
    </row>
    <row r="1154" spans="1:25">
      <c r="A1154" s="3" t="s">
        <v>5079</v>
      </c>
      <c r="B1154" s="3"/>
      <c r="C1154" s="3" t="s">
        <v>193</v>
      </c>
      <c r="D1154" s="3" t="s">
        <v>5054</v>
      </c>
      <c r="E1154" s="3" t="s">
        <v>66</v>
      </c>
      <c r="F1154" s="3" t="s">
        <v>1300</v>
      </c>
      <c r="G1154" s="3" t="s">
        <v>2621</v>
      </c>
      <c r="H1154" s="3" t="s">
        <v>1252</v>
      </c>
      <c r="I1154" s="3" t="s">
        <v>5080</v>
      </c>
      <c r="J1154" s="3"/>
      <c r="K1154" s="3" t="s">
        <v>4994</v>
      </c>
      <c r="L1154" s="3" t="s">
        <v>5081</v>
      </c>
      <c r="M1154" s="7" t="s">
        <v>5082</v>
      </c>
      <c r="N1154" s="7" t="s">
        <v>5083</v>
      </c>
      <c r="O1154" s="20" t="s">
        <v>194</v>
      </c>
      <c r="P1154" s="3" t="s">
        <v>4591</v>
      </c>
      <c r="Q1154" s="3"/>
      <c r="R1154" s="6">
        <v>0</v>
      </c>
      <c r="S1154" s="3"/>
      <c r="T1154" s="3"/>
      <c r="U1154" s="17"/>
      <c r="Y1154" s="19" t="s">
        <v>5000</v>
      </c>
    </row>
    <row r="1155" spans="1:25">
      <c r="A1155" s="3" t="s">
        <v>5084</v>
      </c>
      <c r="B1155" s="3"/>
      <c r="C1155" s="3" t="s">
        <v>193</v>
      </c>
      <c r="D1155" s="3" t="s">
        <v>5054</v>
      </c>
      <c r="E1155" s="3" t="s">
        <v>66</v>
      </c>
      <c r="F1155" s="3" t="s">
        <v>1300</v>
      </c>
      <c r="G1155" s="3" t="s">
        <v>2621</v>
      </c>
      <c r="H1155" s="3" t="s">
        <v>1252</v>
      </c>
      <c r="I1155" s="3" t="s">
        <v>5085</v>
      </c>
      <c r="J1155" s="3"/>
      <c r="K1155" s="3" t="s">
        <v>4994</v>
      </c>
      <c r="L1155" s="3" t="s">
        <v>5086</v>
      </c>
      <c r="M1155" s="7" t="s">
        <v>5087</v>
      </c>
      <c r="N1155" s="7" t="s">
        <v>5088</v>
      </c>
      <c r="O1155" s="20" t="s">
        <v>194</v>
      </c>
      <c r="P1155" s="3" t="s">
        <v>4591</v>
      </c>
      <c r="Q1155" s="3"/>
      <c r="R1155" s="6">
        <v>0</v>
      </c>
      <c r="S1155" s="3"/>
      <c r="T1155" s="3"/>
      <c r="U1155" s="17"/>
      <c r="Y1155" s="19" t="s">
        <v>5000</v>
      </c>
    </row>
    <row r="1156" spans="1:25">
      <c r="A1156" s="3" t="s">
        <v>5089</v>
      </c>
      <c r="B1156" s="3"/>
      <c r="C1156" s="3" t="s">
        <v>193</v>
      </c>
      <c r="D1156" s="3" t="s">
        <v>5054</v>
      </c>
      <c r="E1156" s="3" t="s">
        <v>66</v>
      </c>
      <c r="F1156" s="3" t="s">
        <v>1300</v>
      </c>
      <c r="G1156" s="3" t="s">
        <v>2621</v>
      </c>
      <c r="H1156" s="3" t="s">
        <v>1252</v>
      </c>
      <c r="I1156" s="3" t="s">
        <v>5090</v>
      </c>
      <c r="J1156" s="3"/>
      <c r="K1156" s="3" t="s">
        <v>4994</v>
      </c>
      <c r="L1156" s="3" t="s">
        <v>5091</v>
      </c>
      <c r="M1156" s="7" t="s">
        <v>5092</v>
      </c>
      <c r="N1156" s="7" t="s">
        <v>5093</v>
      </c>
      <c r="O1156" s="20" t="s">
        <v>194</v>
      </c>
      <c r="P1156" s="3" t="s">
        <v>4591</v>
      </c>
      <c r="Q1156" s="3"/>
      <c r="R1156" s="6">
        <v>0</v>
      </c>
      <c r="S1156" s="3"/>
      <c r="T1156" s="3"/>
      <c r="U1156" s="17"/>
      <c r="Y1156" s="19" t="s">
        <v>5000</v>
      </c>
    </row>
    <row r="1157" spans="1:25">
      <c r="A1157" s="3" t="s">
        <v>5094</v>
      </c>
      <c r="B1157" s="3"/>
      <c r="C1157" s="3" t="s">
        <v>198</v>
      </c>
      <c r="D1157" s="3" t="s">
        <v>4748</v>
      </c>
      <c r="E1157" s="3" t="s">
        <v>52</v>
      </c>
      <c r="F1157" s="18" t="s">
        <v>1324</v>
      </c>
      <c r="G1157" s="18" t="s">
        <v>1324</v>
      </c>
      <c r="H1157" s="18" t="s">
        <v>1324</v>
      </c>
      <c r="I1157" s="3" t="s">
        <v>5095</v>
      </c>
      <c r="J1157" s="3" t="s">
        <v>55</v>
      </c>
      <c r="K1157" s="3"/>
      <c r="L1157" s="3"/>
      <c r="M1157" s="7" t="s">
        <v>5096</v>
      </c>
      <c r="N1157" s="7" t="s">
        <v>5097</v>
      </c>
      <c r="O1157" s="20" t="s">
        <v>197</v>
      </c>
      <c r="P1157" s="3" t="s">
        <v>1241</v>
      </c>
      <c r="Q1157" s="3">
        <v>-17.55</v>
      </c>
      <c r="R1157" s="6">
        <v>133.65</v>
      </c>
      <c r="S1157" s="18" t="s">
        <v>1371</v>
      </c>
      <c r="T1157" s="3"/>
      <c r="U1157" s="17">
        <v>45851</v>
      </c>
      <c r="X1157" s="19" t="s">
        <v>4401</v>
      </c>
      <c r="Y1157" s="19" t="s">
        <v>5000</v>
      </c>
    </row>
    <row r="1158" spans="1:25">
      <c r="A1158" s="3" t="s">
        <v>5098</v>
      </c>
      <c r="B1158" s="3"/>
      <c r="C1158" s="3" t="s">
        <v>198</v>
      </c>
      <c r="D1158" s="3" t="s">
        <v>4748</v>
      </c>
      <c r="E1158" s="3" t="s">
        <v>52</v>
      </c>
      <c r="F1158" s="18" t="s">
        <v>1324</v>
      </c>
      <c r="G1158" s="18" t="s">
        <v>1324</v>
      </c>
      <c r="H1158" s="18" t="s">
        <v>1324</v>
      </c>
      <c r="I1158" s="3" t="s">
        <v>5099</v>
      </c>
      <c r="J1158" s="3" t="s">
        <v>55</v>
      </c>
      <c r="K1158" s="3"/>
      <c r="L1158" s="3"/>
      <c r="M1158" s="7" t="s">
        <v>5100</v>
      </c>
      <c r="N1158" s="7" t="s">
        <v>5101</v>
      </c>
      <c r="O1158" s="20" t="s">
        <v>197</v>
      </c>
      <c r="P1158" s="3" t="s">
        <v>1241</v>
      </c>
      <c r="Q1158" s="3">
        <v>-18.25</v>
      </c>
      <c r="R1158" s="6">
        <v>133.65</v>
      </c>
      <c r="S1158" s="18" t="s">
        <v>1371</v>
      </c>
      <c r="T1158" s="3"/>
      <c r="U1158" s="17">
        <v>45851</v>
      </c>
      <c r="X1158" s="19" t="s">
        <v>4401</v>
      </c>
      <c r="Y1158" s="19" t="s">
        <v>5000</v>
      </c>
    </row>
    <row r="1159" spans="1:25">
      <c r="A1159" s="3" t="s">
        <v>5102</v>
      </c>
      <c r="B1159" s="3"/>
      <c r="C1159" s="3" t="s">
        <v>198</v>
      </c>
      <c r="D1159" s="3" t="s">
        <v>4748</v>
      </c>
      <c r="E1159" s="3" t="s">
        <v>52</v>
      </c>
      <c r="F1159" s="18" t="s">
        <v>1324</v>
      </c>
      <c r="G1159" s="18" t="s">
        <v>1324</v>
      </c>
      <c r="H1159" s="18" t="s">
        <v>1324</v>
      </c>
      <c r="I1159" s="3" t="s">
        <v>5103</v>
      </c>
      <c r="J1159" s="3" t="s">
        <v>55</v>
      </c>
      <c r="K1159" s="3"/>
      <c r="L1159" s="3"/>
      <c r="M1159" s="7" t="s">
        <v>5104</v>
      </c>
      <c r="N1159" s="7" t="s">
        <v>5105</v>
      </c>
      <c r="O1159" s="20" t="s">
        <v>197</v>
      </c>
      <c r="P1159" s="3" t="s">
        <v>1241</v>
      </c>
      <c r="Q1159" s="3">
        <v>-17.52</v>
      </c>
      <c r="R1159" s="6">
        <v>133.65</v>
      </c>
      <c r="S1159" s="18" t="s">
        <v>1371</v>
      </c>
      <c r="T1159" s="3"/>
      <c r="U1159" s="17">
        <v>45851</v>
      </c>
      <c r="X1159" s="19" t="s">
        <v>4401</v>
      </c>
      <c r="Y1159" s="19" t="s">
        <v>5000</v>
      </c>
    </row>
    <row r="1160" spans="1:25">
      <c r="A1160" s="3" t="s">
        <v>5106</v>
      </c>
      <c r="B1160" s="3"/>
      <c r="C1160" s="3" t="s">
        <v>198</v>
      </c>
      <c r="D1160" s="3" t="s">
        <v>4748</v>
      </c>
      <c r="E1160" s="3" t="s">
        <v>52</v>
      </c>
      <c r="F1160" s="18" t="s">
        <v>1324</v>
      </c>
      <c r="G1160" s="18" t="s">
        <v>1324</v>
      </c>
      <c r="H1160" s="18" t="s">
        <v>1324</v>
      </c>
      <c r="I1160" s="3" t="s">
        <v>5107</v>
      </c>
      <c r="J1160" s="3" t="s">
        <v>55</v>
      </c>
      <c r="K1160" s="3"/>
      <c r="L1160" s="3"/>
      <c r="M1160" s="7" t="s">
        <v>5108</v>
      </c>
      <c r="N1160" s="7" t="s">
        <v>5109</v>
      </c>
      <c r="O1160" s="20" t="s">
        <v>197</v>
      </c>
      <c r="P1160" s="3" t="s">
        <v>1241</v>
      </c>
      <c r="Q1160" s="3">
        <v>-17.91</v>
      </c>
      <c r="R1160" s="6">
        <v>133.65</v>
      </c>
      <c r="S1160" s="18" t="s">
        <v>1371</v>
      </c>
      <c r="T1160" s="3"/>
      <c r="U1160" s="17">
        <v>45851</v>
      </c>
      <c r="X1160" s="19" t="s">
        <v>4401</v>
      </c>
      <c r="Y1160" s="19" t="s">
        <v>5000</v>
      </c>
    </row>
    <row r="1161" spans="1:25">
      <c r="A1161" s="18" t="s">
        <v>5110</v>
      </c>
      <c r="B1161" s="3"/>
      <c r="C1161" s="3" t="s">
        <v>198</v>
      </c>
      <c r="D1161" s="3" t="s">
        <v>4748</v>
      </c>
      <c r="E1161" s="3" t="s">
        <v>52</v>
      </c>
      <c r="F1161" s="18" t="s">
        <v>1324</v>
      </c>
      <c r="G1161" s="18" t="s">
        <v>1324</v>
      </c>
      <c r="H1161" s="18" t="s">
        <v>1324</v>
      </c>
      <c r="I1161" s="3" t="s">
        <v>5111</v>
      </c>
      <c r="J1161" s="3" t="s">
        <v>55</v>
      </c>
      <c r="K1161" s="3"/>
      <c r="L1161" s="3"/>
      <c r="M1161" s="7" t="s">
        <v>5112</v>
      </c>
      <c r="N1161" s="7" t="s">
        <v>5113</v>
      </c>
      <c r="O1161" s="20" t="s">
        <v>197</v>
      </c>
      <c r="P1161" s="3" t="s">
        <v>4591</v>
      </c>
      <c r="Q1161" s="3"/>
      <c r="R1161" s="6">
        <v>0</v>
      </c>
      <c r="S1161" s="18" t="s">
        <v>1371</v>
      </c>
      <c r="T1161" s="3" t="s">
        <v>5114</v>
      </c>
      <c r="U1161" s="17">
        <v>45851</v>
      </c>
      <c r="X1161" s="19" t="s">
        <v>4401</v>
      </c>
      <c r="Y1161" s="19" t="s">
        <v>5000</v>
      </c>
    </row>
    <row r="1162" spans="1:25">
      <c r="A1162" s="3" t="s">
        <v>5115</v>
      </c>
      <c r="B1162" s="3"/>
      <c r="C1162" s="3" t="s">
        <v>198</v>
      </c>
      <c r="D1162" s="3" t="s">
        <v>4748</v>
      </c>
      <c r="E1162" s="3" t="s">
        <v>52</v>
      </c>
      <c r="F1162" s="18" t="s">
        <v>1324</v>
      </c>
      <c r="G1162" s="18" t="s">
        <v>1324</v>
      </c>
      <c r="H1162" s="18" t="s">
        <v>1324</v>
      </c>
      <c r="I1162" s="3" t="s">
        <v>5116</v>
      </c>
      <c r="J1162" s="3" t="s">
        <v>55</v>
      </c>
      <c r="K1162" s="3"/>
      <c r="L1162" s="3"/>
      <c r="M1162" s="7" t="s">
        <v>5117</v>
      </c>
      <c r="N1162" s="7" t="s">
        <v>5118</v>
      </c>
      <c r="O1162" s="20" t="s">
        <v>197</v>
      </c>
      <c r="P1162" s="3" t="s">
        <v>1241</v>
      </c>
      <c r="Q1162" s="3">
        <v>-17.73</v>
      </c>
      <c r="R1162" s="6">
        <v>133.65</v>
      </c>
      <c r="S1162" s="3" t="s">
        <v>1305</v>
      </c>
      <c r="T1162" s="3"/>
      <c r="U1162" s="17">
        <v>45852</v>
      </c>
      <c r="X1162" s="19" t="s">
        <v>1306</v>
      </c>
      <c r="Y1162" s="19" t="s">
        <v>5000</v>
      </c>
    </row>
    <row r="1163" spans="1:25">
      <c r="A1163" s="3" t="s">
        <v>5119</v>
      </c>
      <c r="B1163" s="3"/>
      <c r="C1163" s="3" t="s">
        <v>198</v>
      </c>
      <c r="D1163" s="3" t="s">
        <v>4748</v>
      </c>
      <c r="E1163" s="3" t="s">
        <v>52</v>
      </c>
      <c r="F1163" s="18" t="s">
        <v>1324</v>
      </c>
      <c r="G1163" s="18" t="s">
        <v>1324</v>
      </c>
      <c r="H1163" s="18" t="s">
        <v>1324</v>
      </c>
      <c r="I1163" s="3" t="s">
        <v>5120</v>
      </c>
      <c r="J1163" s="3" t="s">
        <v>55</v>
      </c>
      <c r="K1163" s="3"/>
      <c r="L1163" s="3"/>
      <c r="M1163" s="7" t="s">
        <v>5121</v>
      </c>
      <c r="N1163" s="7" t="s">
        <v>5122</v>
      </c>
      <c r="O1163" s="20" t="s">
        <v>197</v>
      </c>
      <c r="P1163" s="3" t="s">
        <v>1241</v>
      </c>
      <c r="Q1163" s="3">
        <v>-18.760000000000002</v>
      </c>
      <c r="R1163" s="6">
        <v>133.65</v>
      </c>
      <c r="S1163" s="3" t="s">
        <v>1305</v>
      </c>
      <c r="T1163" s="3"/>
      <c r="U1163" s="17">
        <v>45852</v>
      </c>
      <c r="X1163" s="19" t="s">
        <v>1306</v>
      </c>
      <c r="Y1163" s="19" t="s">
        <v>5000</v>
      </c>
    </row>
    <row r="1164" spans="1:25">
      <c r="A1164" s="3" t="s">
        <v>5123</v>
      </c>
      <c r="B1164" s="3"/>
      <c r="C1164" s="3" t="s">
        <v>198</v>
      </c>
      <c r="D1164" s="3" t="s">
        <v>4748</v>
      </c>
      <c r="E1164" s="3" t="s">
        <v>52</v>
      </c>
      <c r="F1164" s="18" t="s">
        <v>1324</v>
      </c>
      <c r="G1164" s="18" t="s">
        <v>1324</v>
      </c>
      <c r="H1164" s="18" t="s">
        <v>1324</v>
      </c>
      <c r="I1164" s="3" t="s">
        <v>5124</v>
      </c>
      <c r="J1164" s="3" t="s">
        <v>55</v>
      </c>
      <c r="K1164" s="3"/>
      <c r="L1164" s="3"/>
      <c r="M1164" s="7" t="s">
        <v>5125</v>
      </c>
      <c r="N1164" s="7" t="s">
        <v>5126</v>
      </c>
      <c r="O1164" s="20" t="s">
        <v>197</v>
      </c>
      <c r="P1164" s="3" t="s">
        <v>1241</v>
      </c>
      <c r="Q1164" s="3">
        <v>-17.86</v>
      </c>
      <c r="R1164" s="6">
        <v>133.65</v>
      </c>
      <c r="S1164" s="3" t="s">
        <v>1305</v>
      </c>
      <c r="T1164" s="3"/>
      <c r="U1164" s="17">
        <v>45852</v>
      </c>
      <c r="X1164" s="19" t="s">
        <v>1306</v>
      </c>
      <c r="Y1164" s="19" t="s">
        <v>5000</v>
      </c>
    </row>
    <row r="1165" spans="1:25">
      <c r="A1165" s="3" t="s">
        <v>5127</v>
      </c>
      <c r="B1165" s="3"/>
      <c r="C1165" s="3" t="s">
        <v>198</v>
      </c>
      <c r="D1165" s="3" t="s">
        <v>4748</v>
      </c>
      <c r="E1165" s="3" t="s">
        <v>52</v>
      </c>
      <c r="F1165" s="18" t="s">
        <v>1324</v>
      </c>
      <c r="G1165" s="18" t="s">
        <v>1324</v>
      </c>
      <c r="H1165" s="18" t="s">
        <v>1324</v>
      </c>
      <c r="I1165" s="3" t="s">
        <v>5128</v>
      </c>
      <c r="J1165" s="3" t="s">
        <v>55</v>
      </c>
      <c r="K1165" s="3"/>
      <c r="L1165" s="3"/>
      <c r="M1165" s="7" t="s">
        <v>5129</v>
      </c>
      <c r="N1165" s="7" t="s">
        <v>5130</v>
      </c>
      <c r="O1165" s="20" t="s">
        <v>197</v>
      </c>
      <c r="P1165" s="3" t="s">
        <v>1241</v>
      </c>
      <c r="Q1165" s="3">
        <v>-21.06</v>
      </c>
      <c r="R1165" s="6">
        <v>133.65</v>
      </c>
      <c r="S1165" s="18" t="s">
        <v>2371</v>
      </c>
      <c r="T1165" s="3"/>
      <c r="U1165" s="17">
        <v>45852</v>
      </c>
      <c r="X1165" s="19" t="s">
        <v>2372</v>
      </c>
      <c r="Y1165" s="19" t="s">
        <v>5000</v>
      </c>
    </row>
    <row r="1166" spans="1:25">
      <c r="A1166" s="3" t="s">
        <v>5131</v>
      </c>
      <c r="B1166" s="3"/>
      <c r="C1166" s="3" t="s">
        <v>198</v>
      </c>
      <c r="D1166" s="3" t="s">
        <v>4748</v>
      </c>
      <c r="E1166" s="3" t="s">
        <v>52</v>
      </c>
      <c r="F1166" s="18" t="s">
        <v>1324</v>
      </c>
      <c r="G1166" s="18" t="s">
        <v>1324</v>
      </c>
      <c r="H1166" s="18" t="s">
        <v>1324</v>
      </c>
      <c r="I1166" s="3" t="s">
        <v>5132</v>
      </c>
      <c r="J1166" s="3" t="s">
        <v>55</v>
      </c>
      <c r="K1166" s="3"/>
      <c r="L1166" s="3"/>
      <c r="M1166" s="7" t="s">
        <v>5133</v>
      </c>
      <c r="N1166" s="7" t="s">
        <v>5134</v>
      </c>
      <c r="O1166" s="20" t="s">
        <v>197</v>
      </c>
      <c r="P1166" s="3" t="s">
        <v>1241</v>
      </c>
      <c r="Q1166" s="3">
        <v>-18.690000000000001</v>
      </c>
      <c r="R1166" s="6">
        <v>133.65</v>
      </c>
      <c r="S1166" s="3" t="s">
        <v>1305</v>
      </c>
      <c r="T1166" s="3"/>
      <c r="U1166" s="17">
        <v>45852</v>
      </c>
      <c r="X1166" s="19" t="s">
        <v>1306</v>
      </c>
      <c r="Y1166" s="19" t="s">
        <v>5000</v>
      </c>
    </row>
    <row r="1167" spans="1:25">
      <c r="A1167" s="18" t="s">
        <v>5135</v>
      </c>
      <c r="B1167" s="3"/>
      <c r="C1167" s="3" t="s">
        <v>198</v>
      </c>
      <c r="D1167" s="3" t="s">
        <v>4748</v>
      </c>
      <c r="E1167" s="3" t="s">
        <v>52</v>
      </c>
      <c r="F1167" s="18" t="s">
        <v>1324</v>
      </c>
      <c r="G1167" s="18" t="s">
        <v>1324</v>
      </c>
      <c r="H1167" s="18" t="s">
        <v>1324</v>
      </c>
      <c r="I1167" s="3" t="s">
        <v>5136</v>
      </c>
      <c r="J1167" s="3" t="s">
        <v>55</v>
      </c>
      <c r="K1167" s="3"/>
      <c r="L1167" s="3"/>
      <c r="M1167" s="7" t="s">
        <v>5137</v>
      </c>
      <c r="N1167" s="7" t="s">
        <v>5138</v>
      </c>
      <c r="O1167" s="20" t="s">
        <v>197</v>
      </c>
      <c r="P1167" s="3" t="s">
        <v>1241</v>
      </c>
      <c r="Q1167" s="3">
        <v>-18.600000000000001</v>
      </c>
      <c r="R1167" s="6">
        <v>133.65</v>
      </c>
      <c r="S1167" s="3" t="s">
        <v>1305</v>
      </c>
      <c r="T1167" s="3"/>
      <c r="U1167" s="17">
        <v>45852</v>
      </c>
      <c r="X1167" s="19" t="s">
        <v>1306</v>
      </c>
      <c r="Y1167" s="19" t="s">
        <v>5000</v>
      </c>
    </row>
    <row r="1168" spans="1:25">
      <c r="A1168" s="3" t="s">
        <v>5139</v>
      </c>
      <c r="B1168" s="3"/>
      <c r="C1168" s="3" t="s">
        <v>198</v>
      </c>
      <c r="D1168" s="3" t="s">
        <v>4748</v>
      </c>
      <c r="E1168" s="3" t="s">
        <v>52</v>
      </c>
      <c r="F1168" s="18" t="s">
        <v>1324</v>
      </c>
      <c r="G1168" s="18" t="s">
        <v>1324</v>
      </c>
      <c r="H1168" s="18" t="s">
        <v>1324</v>
      </c>
      <c r="I1168" s="3" t="s">
        <v>5140</v>
      </c>
      <c r="J1168" s="3" t="s">
        <v>55</v>
      </c>
      <c r="K1168" s="3"/>
      <c r="L1168" s="3"/>
      <c r="M1168" s="7" t="s">
        <v>5141</v>
      </c>
      <c r="N1168" s="7" t="s">
        <v>5142</v>
      </c>
      <c r="O1168" s="20" t="s">
        <v>197</v>
      </c>
      <c r="P1168" s="3" t="s">
        <v>1241</v>
      </c>
      <c r="Q1168" s="3">
        <v>-18.11</v>
      </c>
      <c r="R1168" s="6">
        <v>133.65</v>
      </c>
      <c r="S1168" s="3" t="s">
        <v>1305</v>
      </c>
      <c r="T1168" s="3"/>
      <c r="U1168" s="17">
        <v>45852</v>
      </c>
      <c r="X1168" s="19" t="s">
        <v>1306</v>
      </c>
      <c r="Y1168" s="19" t="s">
        <v>5000</v>
      </c>
    </row>
    <row r="1169" spans="1:25">
      <c r="A1169" s="3" t="s">
        <v>5143</v>
      </c>
      <c r="B1169" s="3"/>
      <c r="C1169" s="3" t="s">
        <v>198</v>
      </c>
      <c r="D1169" s="3" t="s">
        <v>4748</v>
      </c>
      <c r="E1169" s="3" t="s">
        <v>52</v>
      </c>
      <c r="F1169" s="18" t="s">
        <v>1324</v>
      </c>
      <c r="G1169" s="18" t="s">
        <v>1324</v>
      </c>
      <c r="H1169" s="18" t="s">
        <v>1324</v>
      </c>
      <c r="I1169" s="3" t="s">
        <v>5144</v>
      </c>
      <c r="J1169" s="3" t="s">
        <v>55</v>
      </c>
      <c r="K1169" s="3"/>
      <c r="L1169" s="3"/>
      <c r="M1169" s="7" t="s">
        <v>5145</v>
      </c>
      <c r="N1169" s="7" t="s">
        <v>5146</v>
      </c>
      <c r="O1169" s="20" t="s">
        <v>197</v>
      </c>
      <c r="P1169" s="3" t="s">
        <v>1241</v>
      </c>
      <c r="Q1169" s="3">
        <v>-20.100000000000001</v>
      </c>
      <c r="R1169" s="6">
        <v>133.65</v>
      </c>
      <c r="S1169" s="3" t="s">
        <v>1305</v>
      </c>
      <c r="T1169" s="3"/>
      <c r="U1169" s="17">
        <v>45852</v>
      </c>
      <c r="X1169" s="19" t="s">
        <v>1306</v>
      </c>
      <c r="Y1169" s="19" t="s">
        <v>5000</v>
      </c>
    </row>
    <row r="1170" spans="1:25">
      <c r="A1170" s="3" t="s">
        <v>5147</v>
      </c>
      <c r="B1170" s="3"/>
      <c r="C1170" s="3" t="s">
        <v>198</v>
      </c>
      <c r="D1170" s="3" t="s">
        <v>4748</v>
      </c>
      <c r="E1170" s="3" t="s">
        <v>52</v>
      </c>
      <c r="F1170" s="18" t="s">
        <v>1324</v>
      </c>
      <c r="G1170" s="18" t="s">
        <v>1324</v>
      </c>
      <c r="H1170" s="18" t="s">
        <v>1324</v>
      </c>
      <c r="I1170" s="3" t="s">
        <v>5148</v>
      </c>
      <c r="J1170" s="3" t="s">
        <v>55</v>
      </c>
      <c r="K1170" s="3"/>
      <c r="L1170" s="3"/>
      <c r="M1170" s="7" t="s">
        <v>5149</v>
      </c>
      <c r="N1170" s="7" t="s">
        <v>5150</v>
      </c>
      <c r="O1170" s="20" t="s">
        <v>197</v>
      </c>
      <c r="P1170" s="3" t="s">
        <v>1241</v>
      </c>
      <c r="Q1170" s="3">
        <v>-18.940000000000001</v>
      </c>
      <c r="R1170" s="6">
        <v>133.65</v>
      </c>
      <c r="S1170" s="18" t="s">
        <v>1371</v>
      </c>
      <c r="T1170" s="3"/>
      <c r="U1170" s="17">
        <v>45849</v>
      </c>
      <c r="X1170" s="19" t="s">
        <v>4401</v>
      </c>
      <c r="Y1170" s="19" t="s">
        <v>5000</v>
      </c>
    </row>
    <row r="1171" spans="1:25">
      <c r="A1171" s="3" t="s">
        <v>5151</v>
      </c>
      <c r="B1171" s="3"/>
      <c r="C1171" s="3" t="s">
        <v>198</v>
      </c>
      <c r="D1171" s="3" t="s">
        <v>4748</v>
      </c>
      <c r="E1171" s="3" t="s">
        <v>52</v>
      </c>
      <c r="F1171" s="18" t="s">
        <v>1324</v>
      </c>
      <c r="G1171" s="18" t="s">
        <v>1324</v>
      </c>
      <c r="H1171" s="18" t="s">
        <v>1324</v>
      </c>
      <c r="I1171" s="3" t="s">
        <v>5152</v>
      </c>
      <c r="J1171" s="3" t="s">
        <v>55</v>
      </c>
      <c r="K1171" s="3"/>
      <c r="L1171" s="3"/>
      <c r="M1171" s="7" t="s">
        <v>5153</v>
      </c>
      <c r="N1171" s="7" t="s">
        <v>5154</v>
      </c>
      <c r="O1171" s="20" t="s">
        <v>197</v>
      </c>
      <c r="P1171" s="3" t="s">
        <v>1241</v>
      </c>
      <c r="Q1171" s="3">
        <v>-19.27</v>
      </c>
      <c r="R1171" s="6">
        <v>133.65</v>
      </c>
      <c r="S1171" s="18" t="s">
        <v>1371</v>
      </c>
      <c r="T1171" s="3"/>
      <c r="U1171" s="17">
        <v>45849</v>
      </c>
      <c r="X1171" s="19" t="s">
        <v>4401</v>
      </c>
      <c r="Y1171" s="19" t="s">
        <v>5000</v>
      </c>
    </row>
    <row r="1172" spans="1:25">
      <c r="A1172" s="3" t="s">
        <v>5155</v>
      </c>
      <c r="B1172" s="3"/>
      <c r="C1172" s="3" t="s">
        <v>198</v>
      </c>
      <c r="D1172" s="3" t="s">
        <v>4748</v>
      </c>
      <c r="E1172" s="3" t="s">
        <v>52</v>
      </c>
      <c r="F1172" s="18" t="s">
        <v>1324</v>
      </c>
      <c r="G1172" s="18" t="s">
        <v>1324</v>
      </c>
      <c r="H1172" s="18" t="s">
        <v>1324</v>
      </c>
      <c r="I1172" s="3" t="s">
        <v>5156</v>
      </c>
      <c r="J1172" s="3" t="s">
        <v>55</v>
      </c>
      <c r="K1172" s="3"/>
      <c r="L1172" s="3"/>
      <c r="M1172" s="7" t="s">
        <v>5157</v>
      </c>
      <c r="N1172" s="7" t="s">
        <v>5158</v>
      </c>
      <c r="O1172" s="20" t="s">
        <v>197</v>
      </c>
      <c r="P1172" s="3" t="s">
        <v>1241</v>
      </c>
      <c r="Q1172" s="3">
        <v>-17.86</v>
      </c>
      <c r="R1172" s="6">
        <v>133.65</v>
      </c>
      <c r="S1172" s="18" t="s">
        <v>1371</v>
      </c>
      <c r="T1172" s="3"/>
      <c r="U1172" s="17">
        <v>45849</v>
      </c>
      <c r="X1172" s="19" t="s">
        <v>4401</v>
      </c>
      <c r="Y1172" s="19" t="s">
        <v>5000</v>
      </c>
    </row>
    <row r="1173" spans="1:25">
      <c r="A1173" s="18" t="s">
        <v>5159</v>
      </c>
      <c r="B1173" s="3"/>
      <c r="C1173" s="3" t="s">
        <v>198</v>
      </c>
      <c r="D1173" s="3" t="s">
        <v>4748</v>
      </c>
      <c r="E1173" s="3" t="s">
        <v>52</v>
      </c>
      <c r="F1173" s="18" t="s">
        <v>1324</v>
      </c>
      <c r="G1173" s="18" t="s">
        <v>1324</v>
      </c>
      <c r="H1173" s="18" t="s">
        <v>1324</v>
      </c>
      <c r="I1173" s="3" t="s">
        <v>5160</v>
      </c>
      <c r="J1173" s="3" t="s">
        <v>55</v>
      </c>
      <c r="K1173" s="3"/>
      <c r="L1173" s="3"/>
      <c r="M1173" s="7" t="s">
        <v>5161</v>
      </c>
      <c r="N1173" s="7" t="s">
        <v>5162</v>
      </c>
      <c r="O1173" s="20" t="s">
        <v>197</v>
      </c>
      <c r="P1173" s="3" t="s">
        <v>4591</v>
      </c>
      <c r="Q1173" s="3"/>
      <c r="R1173" s="6">
        <v>133.65</v>
      </c>
      <c r="S1173" s="3" t="s">
        <v>1305</v>
      </c>
      <c r="T1173" s="3" t="s">
        <v>5163</v>
      </c>
      <c r="U1173" s="17">
        <v>45853</v>
      </c>
      <c r="X1173" s="19" t="s">
        <v>1306</v>
      </c>
      <c r="Y1173" s="19" t="s">
        <v>5000</v>
      </c>
    </row>
    <row r="1174" spans="1:25">
      <c r="A1174" s="3" t="s">
        <v>5164</v>
      </c>
      <c r="B1174" s="3"/>
      <c r="C1174" s="3" t="s">
        <v>198</v>
      </c>
      <c r="D1174" s="3" t="s">
        <v>4748</v>
      </c>
      <c r="E1174" s="3" t="s">
        <v>52</v>
      </c>
      <c r="F1174" s="18" t="s">
        <v>1324</v>
      </c>
      <c r="G1174" s="18" t="s">
        <v>1324</v>
      </c>
      <c r="H1174" s="18" t="s">
        <v>1324</v>
      </c>
      <c r="I1174" s="3" t="s">
        <v>5165</v>
      </c>
      <c r="J1174" s="3" t="s">
        <v>55</v>
      </c>
      <c r="K1174" s="3"/>
      <c r="L1174" s="3"/>
      <c r="M1174" s="7" t="s">
        <v>5161</v>
      </c>
      <c r="N1174" s="7" t="s">
        <v>5162</v>
      </c>
      <c r="O1174" s="20" t="s">
        <v>197</v>
      </c>
      <c r="P1174" s="3" t="s">
        <v>1241</v>
      </c>
      <c r="Q1174" s="3">
        <v>-17.059999999999999</v>
      </c>
      <c r="R1174" s="6">
        <v>133.65</v>
      </c>
      <c r="S1174" s="18" t="s">
        <v>1371</v>
      </c>
      <c r="T1174" s="3"/>
      <c r="U1174" s="17">
        <v>45849</v>
      </c>
      <c r="X1174" s="19" t="s">
        <v>4401</v>
      </c>
      <c r="Y1174" s="19" t="s">
        <v>5000</v>
      </c>
    </row>
    <row r="1175" spans="1:25">
      <c r="A1175" s="3" t="s">
        <v>5166</v>
      </c>
      <c r="B1175" s="3"/>
      <c r="C1175" s="3" t="s">
        <v>198</v>
      </c>
      <c r="D1175" s="3" t="s">
        <v>4748</v>
      </c>
      <c r="E1175" s="3" t="s">
        <v>52</v>
      </c>
      <c r="F1175" s="18" t="s">
        <v>1324</v>
      </c>
      <c r="G1175" s="18" t="s">
        <v>1324</v>
      </c>
      <c r="H1175" s="18" t="s">
        <v>1324</v>
      </c>
      <c r="I1175" s="3" t="s">
        <v>5167</v>
      </c>
      <c r="J1175" s="3" t="s">
        <v>55</v>
      </c>
      <c r="K1175" s="3"/>
      <c r="L1175" s="3"/>
      <c r="M1175" s="7" t="s">
        <v>5168</v>
      </c>
      <c r="N1175" s="7" t="s">
        <v>5169</v>
      </c>
      <c r="O1175" s="20" t="s">
        <v>197</v>
      </c>
      <c r="P1175" s="3" t="s">
        <v>4591</v>
      </c>
      <c r="Q1175" s="3"/>
      <c r="R1175" s="6">
        <v>0</v>
      </c>
      <c r="S1175" s="3" t="s">
        <v>1305</v>
      </c>
      <c r="T1175" s="3" t="s">
        <v>5114</v>
      </c>
      <c r="U1175" s="17">
        <v>45852</v>
      </c>
      <c r="X1175" s="19" t="s">
        <v>1306</v>
      </c>
      <c r="Y1175" s="19" t="s">
        <v>5000</v>
      </c>
    </row>
    <row r="1176" spans="1:25">
      <c r="A1176" s="3" t="s">
        <v>5170</v>
      </c>
      <c r="B1176" s="3"/>
      <c r="C1176" s="3" t="s">
        <v>198</v>
      </c>
      <c r="D1176" s="3" t="s">
        <v>4748</v>
      </c>
      <c r="E1176" s="3" t="s">
        <v>52</v>
      </c>
      <c r="F1176" s="18" t="s">
        <v>1324</v>
      </c>
      <c r="G1176" s="18" t="s">
        <v>1324</v>
      </c>
      <c r="H1176" s="18" t="s">
        <v>1324</v>
      </c>
      <c r="I1176" s="3" t="s">
        <v>5171</v>
      </c>
      <c r="J1176" s="3" t="s">
        <v>55</v>
      </c>
      <c r="K1176" s="3"/>
      <c r="L1176" s="3"/>
      <c r="M1176" s="7" t="s">
        <v>5172</v>
      </c>
      <c r="N1176" s="7" t="s">
        <v>5173</v>
      </c>
      <c r="O1176" s="20" t="s">
        <v>197</v>
      </c>
      <c r="P1176" s="3" t="s">
        <v>1241</v>
      </c>
      <c r="Q1176" s="3">
        <v>-21.11</v>
      </c>
      <c r="R1176" s="6">
        <v>133.65</v>
      </c>
      <c r="S1176" s="3" t="s">
        <v>1305</v>
      </c>
      <c r="T1176" s="3"/>
      <c r="U1176" s="17">
        <v>45852</v>
      </c>
      <c r="X1176" s="19" t="s">
        <v>1306</v>
      </c>
      <c r="Y1176" s="19" t="s">
        <v>5000</v>
      </c>
    </row>
    <row r="1177" spans="1:25">
      <c r="A1177" s="3" t="s">
        <v>5174</v>
      </c>
      <c r="B1177" s="3"/>
      <c r="C1177" s="3" t="s">
        <v>198</v>
      </c>
      <c r="D1177" s="3" t="s">
        <v>4748</v>
      </c>
      <c r="E1177" s="3" t="s">
        <v>52</v>
      </c>
      <c r="F1177" s="18" t="s">
        <v>1324</v>
      </c>
      <c r="G1177" s="18" t="s">
        <v>1324</v>
      </c>
      <c r="H1177" s="18" t="s">
        <v>1324</v>
      </c>
      <c r="I1177" s="3" t="s">
        <v>5175</v>
      </c>
      <c r="J1177" s="3" t="s">
        <v>55</v>
      </c>
      <c r="K1177" s="3"/>
      <c r="L1177" s="3"/>
      <c r="M1177" s="7" t="s">
        <v>5176</v>
      </c>
      <c r="N1177" s="7" t="s">
        <v>5177</v>
      </c>
      <c r="O1177" s="20" t="s">
        <v>197</v>
      </c>
      <c r="P1177" s="3" t="s">
        <v>1241</v>
      </c>
      <c r="Q1177" s="3">
        <v>-19.25</v>
      </c>
      <c r="R1177" s="6">
        <v>133.65</v>
      </c>
      <c r="S1177" s="3" t="s">
        <v>1305</v>
      </c>
      <c r="T1177" s="3"/>
      <c r="U1177" s="17">
        <v>45852</v>
      </c>
      <c r="X1177" s="19" t="s">
        <v>1306</v>
      </c>
      <c r="Y1177" s="19" t="s">
        <v>5000</v>
      </c>
    </row>
    <row r="1178" spans="1:25">
      <c r="A1178" s="3" t="s">
        <v>5178</v>
      </c>
      <c r="B1178" s="3"/>
      <c r="C1178" s="3" t="s">
        <v>198</v>
      </c>
      <c r="D1178" s="3" t="s">
        <v>4748</v>
      </c>
      <c r="E1178" s="3" t="s">
        <v>52</v>
      </c>
      <c r="F1178" s="18" t="s">
        <v>1324</v>
      </c>
      <c r="G1178" s="18" t="s">
        <v>1324</v>
      </c>
      <c r="H1178" s="18" t="s">
        <v>1324</v>
      </c>
      <c r="I1178" s="3" t="s">
        <v>5179</v>
      </c>
      <c r="J1178" s="3" t="s">
        <v>55</v>
      </c>
      <c r="K1178" s="3"/>
      <c r="L1178" s="3"/>
      <c r="M1178" s="7" t="s">
        <v>5180</v>
      </c>
      <c r="N1178" s="7" t="s">
        <v>5181</v>
      </c>
      <c r="O1178" s="20" t="s">
        <v>197</v>
      </c>
      <c r="P1178" s="3" t="s">
        <v>1241</v>
      </c>
      <c r="Q1178" s="3">
        <v>-21.03</v>
      </c>
      <c r="R1178" s="6">
        <v>133.65</v>
      </c>
      <c r="S1178" s="3" t="s">
        <v>1305</v>
      </c>
      <c r="T1178" s="3"/>
      <c r="U1178" s="17">
        <v>45853</v>
      </c>
      <c r="X1178" s="19" t="s">
        <v>1306</v>
      </c>
      <c r="Y1178" s="19" t="s">
        <v>5000</v>
      </c>
    </row>
    <row r="1179" spans="1:25">
      <c r="A1179" s="3" t="s">
        <v>5182</v>
      </c>
      <c r="B1179" s="3"/>
      <c r="C1179" s="3" t="s">
        <v>198</v>
      </c>
      <c r="D1179" s="3" t="s">
        <v>4748</v>
      </c>
      <c r="E1179" s="3" t="s">
        <v>52</v>
      </c>
      <c r="F1179" s="18" t="s">
        <v>1324</v>
      </c>
      <c r="G1179" s="18" t="s">
        <v>1324</v>
      </c>
      <c r="H1179" s="18" t="s">
        <v>1324</v>
      </c>
      <c r="I1179" s="3" t="s">
        <v>5183</v>
      </c>
      <c r="J1179" s="3" t="s">
        <v>55</v>
      </c>
      <c r="K1179" s="3"/>
      <c r="L1179" s="3"/>
      <c r="M1179" s="7" t="s">
        <v>5184</v>
      </c>
      <c r="N1179" s="7" t="s">
        <v>5185</v>
      </c>
      <c r="O1179" s="20" t="s">
        <v>197</v>
      </c>
      <c r="P1179" s="3" t="s">
        <v>1241</v>
      </c>
      <c r="Q1179" s="3">
        <v>-17.850000000000001</v>
      </c>
      <c r="R1179" s="6">
        <v>133.65</v>
      </c>
      <c r="S1179" s="18" t="s">
        <v>1371</v>
      </c>
      <c r="T1179" s="3"/>
      <c r="U1179" s="17">
        <v>45852</v>
      </c>
      <c r="X1179" s="19" t="s">
        <v>4401</v>
      </c>
      <c r="Y1179" s="19" t="s">
        <v>5000</v>
      </c>
    </row>
    <row r="1180" spans="1:25">
      <c r="A1180" s="3" t="s">
        <v>5186</v>
      </c>
      <c r="B1180" s="3"/>
      <c r="C1180" s="3" t="s">
        <v>198</v>
      </c>
      <c r="D1180" s="3" t="s">
        <v>4748</v>
      </c>
      <c r="E1180" s="3" t="s">
        <v>52</v>
      </c>
      <c r="F1180" s="18" t="s">
        <v>1324</v>
      </c>
      <c r="G1180" s="18" t="s">
        <v>1324</v>
      </c>
      <c r="H1180" s="18" t="s">
        <v>1324</v>
      </c>
      <c r="I1180" s="3" t="s">
        <v>5187</v>
      </c>
      <c r="J1180" s="3" t="s">
        <v>55</v>
      </c>
      <c r="K1180" s="3"/>
      <c r="L1180" s="3"/>
      <c r="M1180" s="7" t="s">
        <v>5188</v>
      </c>
      <c r="N1180" s="7" t="s">
        <v>5189</v>
      </c>
      <c r="O1180" s="20" t="s">
        <v>197</v>
      </c>
      <c r="P1180" s="3" t="s">
        <v>1241</v>
      </c>
      <c r="Q1180" s="3">
        <v>-19.649999999999999</v>
      </c>
      <c r="R1180" s="6">
        <v>133.65</v>
      </c>
      <c r="S1180" s="18" t="s">
        <v>1371</v>
      </c>
      <c r="T1180" s="3"/>
      <c r="U1180" s="17">
        <v>45852</v>
      </c>
      <c r="X1180" s="19" t="s">
        <v>4401</v>
      </c>
      <c r="Y1180" s="19" t="s">
        <v>5000</v>
      </c>
    </row>
    <row r="1181" spans="1:25">
      <c r="A1181" s="3" t="s">
        <v>5190</v>
      </c>
      <c r="B1181" s="3"/>
      <c r="C1181" s="3" t="s">
        <v>198</v>
      </c>
      <c r="D1181" s="3" t="s">
        <v>4748</v>
      </c>
      <c r="E1181" s="3" t="s">
        <v>52</v>
      </c>
      <c r="F1181" s="18" t="s">
        <v>1324</v>
      </c>
      <c r="G1181" s="18" t="s">
        <v>1324</v>
      </c>
      <c r="H1181" s="18" t="s">
        <v>1324</v>
      </c>
      <c r="I1181" s="3" t="s">
        <v>5191</v>
      </c>
      <c r="J1181" s="3" t="s">
        <v>55</v>
      </c>
      <c r="K1181" s="3"/>
      <c r="L1181" s="3"/>
      <c r="M1181" s="7" t="s">
        <v>5192</v>
      </c>
      <c r="N1181" s="7" t="s">
        <v>5193</v>
      </c>
      <c r="O1181" s="20" t="s">
        <v>197</v>
      </c>
      <c r="P1181" s="3" t="s">
        <v>1241</v>
      </c>
      <c r="Q1181" s="3">
        <v>-18.64</v>
      </c>
      <c r="R1181" s="6">
        <v>133.65</v>
      </c>
      <c r="S1181" s="18" t="s">
        <v>1371</v>
      </c>
      <c r="T1181" s="3"/>
      <c r="U1181" s="17">
        <v>45852</v>
      </c>
      <c r="X1181" s="19" t="s">
        <v>4401</v>
      </c>
      <c r="Y1181" s="19" t="s">
        <v>5000</v>
      </c>
    </row>
    <row r="1182" spans="1:25">
      <c r="A1182" s="3" t="s">
        <v>5194</v>
      </c>
      <c r="B1182" s="3"/>
      <c r="C1182" s="3" t="s">
        <v>198</v>
      </c>
      <c r="D1182" s="3" t="s">
        <v>4748</v>
      </c>
      <c r="E1182" s="3" t="s">
        <v>52</v>
      </c>
      <c r="F1182" s="18" t="s">
        <v>1324</v>
      </c>
      <c r="G1182" s="18" t="s">
        <v>1324</v>
      </c>
      <c r="H1182" s="18" t="s">
        <v>1324</v>
      </c>
      <c r="I1182" s="3" t="s">
        <v>5195</v>
      </c>
      <c r="J1182" s="3" t="s">
        <v>55</v>
      </c>
      <c r="K1182" s="3"/>
      <c r="L1182" s="3"/>
      <c r="M1182" s="7" t="s">
        <v>5196</v>
      </c>
      <c r="N1182" s="7" t="s">
        <v>5197</v>
      </c>
      <c r="O1182" s="20" t="s">
        <v>197</v>
      </c>
      <c r="P1182" s="3" t="s">
        <v>1241</v>
      </c>
      <c r="Q1182" s="3">
        <v>-19.97</v>
      </c>
      <c r="R1182" s="6">
        <v>133.65</v>
      </c>
      <c r="S1182" s="18" t="s">
        <v>1371</v>
      </c>
      <c r="T1182" s="3"/>
      <c r="U1182" s="17">
        <v>45852</v>
      </c>
      <c r="X1182" s="19" t="s">
        <v>4401</v>
      </c>
      <c r="Y1182" s="19" t="s">
        <v>5000</v>
      </c>
    </row>
    <row r="1183" spans="1:25">
      <c r="A1183" s="3" t="s">
        <v>5198</v>
      </c>
      <c r="B1183" s="3"/>
      <c r="C1183" s="3" t="s">
        <v>198</v>
      </c>
      <c r="D1183" s="3" t="s">
        <v>4748</v>
      </c>
      <c r="E1183" s="3" t="s">
        <v>52</v>
      </c>
      <c r="F1183" s="18" t="s">
        <v>1324</v>
      </c>
      <c r="G1183" s="18" t="s">
        <v>1324</v>
      </c>
      <c r="H1183" s="18" t="s">
        <v>1324</v>
      </c>
      <c r="I1183" s="3" t="s">
        <v>5199</v>
      </c>
      <c r="J1183" s="3" t="s">
        <v>55</v>
      </c>
      <c r="K1183" s="3"/>
      <c r="L1183" s="3"/>
      <c r="M1183" s="7" t="s">
        <v>5200</v>
      </c>
      <c r="N1183" s="7" t="s">
        <v>5201</v>
      </c>
      <c r="O1183" s="20" t="s">
        <v>197</v>
      </c>
      <c r="P1183" s="3" t="s">
        <v>4591</v>
      </c>
      <c r="Q1183" s="3"/>
      <c r="R1183" s="6">
        <v>0</v>
      </c>
      <c r="S1183" s="18" t="s">
        <v>2371</v>
      </c>
      <c r="T1183" s="3" t="s">
        <v>5114</v>
      </c>
      <c r="U1183" s="17">
        <v>45852</v>
      </c>
      <c r="X1183" s="19" t="s">
        <v>2372</v>
      </c>
      <c r="Y1183" s="19" t="s">
        <v>5000</v>
      </c>
    </row>
    <row r="1184" spans="1:25">
      <c r="A1184" s="3" t="s">
        <v>5202</v>
      </c>
      <c r="B1184" s="3"/>
      <c r="C1184" s="3" t="s">
        <v>198</v>
      </c>
      <c r="D1184" s="3" t="s">
        <v>4748</v>
      </c>
      <c r="E1184" s="3" t="s">
        <v>52</v>
      </c>
      <c r="F1184" s="18" t="s">
        <v>1324</v>
      </c>
      <c r="G1184" s="18" t="s">
        <v>1324</v>
      </c>
      <c r="H1184" s="18" t="s">
        <v>1324</v>
      </c>
      <c r="I1184" s="3" t="s">
        <v>5203</v>
      </c>
      <c r="J1184" s="3" t="s">
        <v>55</v>
      </c>
      <c r="K1184" s="3"/>
      <c r="L1184" s="3"/>
      <c r="M1184" s="7" t="s">
        <v>5204</v>
      </c>
      <c r="N1184" s="7" t="s">
        <v>5205</v>
      </c>
      <c r="O1184" s="20" t="s">
        <v>197</v>
      </c>
      <c r="P1184" s="3" t="s">
        <v>1241</v>
      </c>
      <c r="Q1184" s="3">
        <v>-23.03</v>
      </c>
      <c r="R1184" s="6">
        <v>133.65</v>
      </c>
      <c r="S1184" s="18" t="s">
        <v>2371</v>
      </c>
      <c r="T1184" s="3"/>
      <c r="U1184" s="17">
        <v>45852</v>
      </c>
      <c r="X1184" s="19" t="s">
        <v>2372</v>
      </c>
      <c r="Y1184" s="19" t="s">
        <v>5000</v>
      </c>
    </row>
    <row r="1185" spans="1:25">
      <c r="A1185" s="3" t="s">
        <v>5206</v>
      </c>
      <c r="B1185" s="3"/>
      <c r="C1185" s="3" t="s">
        <v>198</v>
      </c>
      <c r="D1185" s="3" t="s">
        <v>4748</v>
      </c>
      <c r="E1185" s="3" t="s">
        <v>52</v>
      </c>
      <c r="F1185" s="18" t="s">
        <v>1324</v>
      </c>
      <c r="G1185" s="18" t="s">
        <v>1324</v>
      </c>
      <c r="H1185" s="18" t="s">
        <v>1324</v>
      </c>
      <c r="I1185" s="3" t="s">
        <v>5207</v>
      </c>
      <c r="J1185" s="3" t="s">
        <v>55</v>
      </c>
      <c r="K1185" s="3"/>
      <c r="L1185" s="3"/>
      <c r="M1185" s="7" t="s">
        <v>5208</v>
      </c>
      <c r="N1185" s="7" t="s">
        <v>5209</v>
      </c>
      <c r="O1185" s="20" t="s">
        <v>197</v>
      </c>
      <c r="P1185" s="3" t="s">
        <v>4591</v>
      </c>
      <c r="Q1185" s="3"/>
      <c r="R1185" s="6">
        <v>0</v>
      </c>
      <c r="S1185" s="18" t="s">
        <v>2371</v>
      </c>
      <c r="T1185" s="3" t="s">
        <v>5163</v>
      </c>
      <c r="U1185" s="17">
        <v>45852</v>
      </c>
      <c r="X1185" s="19" t="s">
        <v>2372</v>
      </c>
      <c r="Y1185" s="19" t="s">
        <v>5000</v>
      </c>
    </row>
    <row r="1186" spans="1:25">
      <c r="A1186" s="3" t="s">
        <v>5210</v>
      </c>
      <c r="B1186" s="3"/>
      <c r="C1186" s="3" t="s">
        <v>198</v>
      </c>
      <c r="D1186" s="3" t="s">
        <v>4748</v>
      </c>
      <c r="E1186" s="3" t="s">
        <v>52</v>
      </c>
      <c r="F1186" s="18" t="s">
        <v>1324</v>
      </c>
      <c r="G1186" s="18" t="s">
        <v>1324</v>
      </c>
      <c r="H1186" s="18" t="s">
        <v>1324</v>
      </c>
      <c r="I1186" s="3" t="s">
        <v>5211</v>
      </c>
      <c r="J1186" s="3" t="s">
        <v>55</v>
      </c>
      <c r="K1186" s="3"/>
      <c r="L1186" s="3"/>
      <c r="M1186" s="7" t="s">
        <v>5212</v>
      </c>
      <c r="N1186" s="7" t="s">
        <v>5213</v>
      </c>
      <c r="O1186" s="20" t="s">
        <v>197</v>
      </c>
      <c r="P1186" s="3" t="s">
        <v>1241</v>
      </c>
      <c r="Q1186" s="3">
        <v>-21.39</v>
      </c>
      <c r="R1186" s="6">
        <v>133.65</v>
      </c>
      <c r="S1186" s="18" t="s">
        <v>2371</v>
      </c>
      <c r="T1186" s="3"/>
      <c r="U1186" s="17">
        <v>45852</v>
      </c>
      <c r="X1186" s="19" t="s">
        <v>2372</v>
      </c>
      <c r="Y1186" s="19" t="s">
        <v>5000</v>
      </c>
    </row>
    <row r="1187" spans="1:25">
      <c r="A1187" s="3" t="s">
        <v>5214</v>
      </c>
      <c r="B1187" s="3"/>
      <c r="C1187" s="3" t="s">
        <v>198</v>
      </c>
      <c r="D1187" s="3" t="s">
        <v>4748</v>
      </c>
      <c r="E1187" s="3" t="s">
        <v>52</v>
      </c>
      <c r="F1187" s="18" t="s">
        <v>1324</v>
      </c>
      <c r="G1187" s="18" t="s">
        <v>1324</v>
      </c>
      <c r="H1187" s="18" t="s">
        <v>1324</v>
      </c>
      <c r="I1187" s="3" t="s">
        <v>5215</v>
      </c>
      <c r="J1187" s="3" t="s">
        <v>55</v>
      </c>
      <c r="K1187" s="3"/>
      <c r="L1187" s="3"/>
      <c r="M1187" s="7" t="s">
        <v>5216</v>
      </c>
      <c r="N1187" s="7" t="s">
        <v>5217</v>
      </c>
      <c r="O1187" s="20" t="s">
        <v>197</v>
      </c>
      <c r="P1187" s="3" t="s">
        <v>1241</v>
      </c>
      <c r="Q1187" s="3">
        <v>-21.29</v>
      </c>
      <c r="R1187" s="6">
        <v>133.65</v>
      </c>
      <c r="S1187" s="18" t="s">
        <v>2371</v>
      </c>
      <c r="T1187" s="3"/>
      <c r="U1187" s="17">
        <v>45852</v>
      </c>
      <c r="X1187" s="19" t="s">
        <v>2372</v>
      </c>
      <c r="Y1187" s="19" t="s">
        <v>5000</v>
      </c>
    </row>
    <row r="1188" spans="1:25">
      <c r="A1188" s="3" t="s">
        <v>5218</v>
      </c>
      <c r="B1188" s="3"/>
      <c r="C1188" s="3" t="s">
        <v>198</v>
      </c>
      <c r="D1188" s="3" t="s">
        <v>4748</v>
      </c>
      <c r="E1188" s="3" t="s">
        <v>52</v>
      </c>
      <c r="F1188" s="18" t="s">
        <v>1324</v>
      </c>
      <c r="G1188" s="18" t="s">
        <v>1324</v>
      </c>
      <c r="H1188" s="18" t="s">
        <v>1324</v>
      </c>
      <c r="I1188" s="3" t="s">
        <v>5219</v>
      </c>
      <c r="J1188" s="3" t="s">
        <v>55</v>
      </c>
      <c r="K1188" s="3"/>
      <c r="L1188" s="3"/>
      <c r="M1188" s="7" t="s">
        <v>5220</v>
      </c>
      <c r="N1188" s="7" t="s">
        <v>5221</v>
      </c>
      <c r="O1188" s="20" t="s">
        <v>197</v>
      </c>
      <c r="P1188" s="3" t="s">
        <v>1241</v>
      </c>
      <c r="Q1188" s="3">
        <v>-20.65</v>
      </c>
      <c r="R1188" s="6">
        <v>133.65</v>
      </c>
      <c r="S1188" s="18" t="s">
        <v>2371</v>
      </c>
      <c r="T1188" s="3"/>
      <c r="U1188" s="17">
        <v>45852</v>
      </c>
      <c r="X1188" s="19" t="s">
        <v>2372</v>
      </c>
      <c r="Y1188" s="19" t="s">
        <v>5000</v>
      </c>
    </row>
    <row r="1189" spans="1:25">
      <c r="A1189" s="3" t="s">
        <v>5222</v>
      </c>
      <c r="B1189" s="3"/>
      <c r="C1189" s="3" t="s">
        <v>198</v>
      </c>
      <c r="D1189" s="3" t="s">
        <v>4748</v>
      </c>
      <c r="E1189" s="3" t="s">
        <v>52</v>
      </c>
      <c r="F1189" s="18" t="s">
        <v>1324</v>
      </c>
      <c r="G1189" s="18" t="s">
        <v>1324</v>
      </c>
      <c r="H1189" s="18" t="s">
        <v>1324</v>
      </c>
      <c r="I1189" s="3" t="s">
        <v>5223</v>
      </c>
      <c r="J1189" s="3" t="s">
        <v>55</v>
      </c>
      <c r="K1189" s="3"/>
      <c r="L1189" s="3"/>
      <c r="M1189" s="7" t="s">
        <v>5224</v>
      </c>
      <c r="N1189" s="7" t="s">
        <v>5225</v>
      </c>
      <c r="O1189" s="20" t="s">
        <v>197</v>
      </c>
      <c r="P1189" s="3" t="s">
        <v>1241</v>
      </c>
      <c r="Q1189" s="3">
        <v>-20.46</v>
      </c>
      <c r="R1189" s="6">
        <v>133.65</v>
      </c>
      <c r="S1189" s="18" t="s">
        <v>2371</v>
      </c>
      <c r="T1189" s="3"/>
      <c r="U1189" s="17">
        <v>45852</v>
      </c>
      <c r="X1189" s="19" t="s">
        <v>2372</v>
      </c>
      <c r="Y1189" s="19" t="s">
        <v>5000</v>
      </c>
    </row>
    <row r="1190" spans="1:25">
      <c r="A1190" s="3" t="s">
        <v>5226</v>
      </c>
      <c r="B1190" s="3"/>
      <c r="C1190" s="3" t="s">
        <v>198</v>
      </c>
      <c r="D1190" s="3" t="s">
        <v>4748</v>
      </c>
      <c r="E1190" s="3" t="s">
        <v>52</v>
      </c>
      <c r="F1190" s="18" t="s">
        <v>1324</v>
      </c>
      <c r="G1190" s="18" t="s">
        <v>1324</v>
      </c>
      <c r="H1190" s="18" t="s">
        <v>1324</v>
      </c>
      <c r="I1190" s="3" t="s">
        <v>5227</v>
      </c>
      <c r="J1190" s="3" t="s">
        <v>55</v>
      </c>
      <c r="K1190" s="3"/>
      <c r="L1190" s="3"/>
      <c r="M1190" s="7" t="s">
        <v>5228</v>
      </c>
      <c r="N1190" s="7" t="s">
        <v>5229</v>
      </c>
      <c r="O1190" s="20" t="s">
        <v>197</v>
      </c>
      <c r="P1190" s="3" t="s">
        <v>1241</v>
      </c>
      <c r="Q1190" s="3">
        <v>-20.260000000000002</v>
      </c>
      <c r="R1190" s="6">
        <v>133.65</v>
      </c>
      <c r="S1190" s="18" t="s">
        <v>2371</v>
      </c>
      <c r="T1190" s="3"/>
      <c r="U1190" s="17">
        <v>45852</v>
      </c>
      <c r="X1190" s="19" t="s">
        <v>2372</v>
      </c>
      <c r="Y1190" s="19" t="s">
        <v>5000</v>
      </c>
    </row>
    <row r="1191" spans="1:25">
      <c r="A1191" s="3" t="s">
        <v>5230</v>
      </c>
      <c r="B1191" s="3"/>
      <c r="C1191" s="3" t="s">
        <v>198</v>
      </c>
      <c r="D1191" s="3" t="s">
        <v>4748</v>
      </c>
      <c r="E1191" s="3" t="s">
        <v>52</v>
      </c>
      <c r="F1191" s="18" t="s">
        <v>1324</v>
      </c>
      <c r="G1191" s="18" t="s">
        <v>1324</v>
      </c>
      <c r="H1191" s="18" t="s">
        <v>1324</v>
      </c>
      <c r="I1191" s="3" t="s">
        <v>5231</v>
      </c>
      <c r="J1191" s="3" t="s">
        <v>55</v>
      </c>
      <c r="K1191" s="3"/>
      <c r="L1191" s="3"/>
      <c r="M1191" s="7" t="s">
        <v>5232</v>
      </c>
      <c r="N1191" s="7" t="s">
        <v>5233</v>
      </c>
      <c r="O1191" s="20" t="s">
        <v>197</v>
      </c>
      <c r="P1191" s="3" t="s">
        <v>1241</v>
      </c>
      <c r="Q1191" s="3">
        <v>-20.79</v>
      </c>
      <c r="R1191" s="6">
        <v>133.65</v>
      </c>
      <c r="S1191" s="18" t="s">
        <v>2371</v>
      </c>
      <c r="T1191" s="3"/>
      <c r="U1191" s="17">
        <v>45852</v>
      </c>
      <c r="X1191" s="19" t="s">
        <v>2372</v>
      </c>
      <c r="Y1191" s="19" t="s">
        <v>5000</v>
      </c>
    </row>
    <row r="1192" spans="1:25">
      <c r="A1192" s="3" t="s">
        <v>5234</v>
      </c>
      <c r="B1192" s="3"/>
      <c r="C1192" s="3" t="s">
        <v>198</v>
      </c>
      <c r="D1192" s="3" t="s">
        <v>4748</v>
      </c>
      <c r="E1192" s="3" t="s">
        <v>52</v>
      </c>
      <c r="F1192" s="18" t="s">
        <v>1324</v>
      </c>
      <c r="G1192" s="18" t="s">
        <v>1324</v>
      </c>
      <c r="H1192" s="18" t="s">
        <v>1324</v>
      </c>
      <c r="I1192" s="3" t="s">
        <v>5235</v>
      </c>
      <c r="J1192" s="3" t="s">
        <v>55</v>
      </c>
      <c r="K1192" s="3"/>
      <c r="L1192" s="3"/>
      <c r="M1192" s="7" t="s">
        <v>5236</v>
      </c>
      <c r="N1192" s="7" t="s">
        <v>5237</v>
      </c>
      <c r="O1192" s="20" t="s">
        <v>197</v>
      </c>
      <c r="P1192" s="3" t="s">
        <v>1241</v>
      </c>
      <c r="Q1192" s="3">
        <v>-21.31</v>
      </c>
      <c r="R1192" s="6">
        <v>133.65</v>
      </c>
      <c r="S1192" s="18" t="s">
        <v>2371</v>
      </c>
      <c r="T1192" s="3"/>
      <c r="U1192" s="17">
        <v>45852</v>
      </c>
      <c r="X1192" s="19" t="s">
        <v>2372</v>
      </c>
      <c r="Y1192" s="19" t="s">
        <v>5000</v>
      </c>
    </row>
    <row r="1193" spans="1:25">
      <c r="A1193" s="3" t="s">
        <v>5238</v>
      </c>
      <c r="B1193" s="3"/>
      <c r="C1193" s="3" t="s">
        <v>198</v>
      </c>
      <c r="D1193" s="3" t="s">
        <v>4748</v>
      </c>
      <c r="E1193" s="3" t="s">
        <v>52</v>
      </c>
      <c r="F1193" s="18" t="s">
        <v>1324</v>
      </c>
      <c r="G1193" s="18" t="s">
        <v>1324</v>
      </c>
      <c r="H1193" s="18" t="s">
        <v>1324</v>
      </c>
      <c r="I1193" s="3" t="s">
        <v>5239</v>
      </c>
      <c r="J1193" s="3" t="s">
        <v>55</v>
      </c>
      <c r="K1193" s="3"/>
      <c r="L1193" s="3"/>
      <c r="M1193" s="7" t="s">
        <v>5240</v>
      </c>
      <c r="N1193" s="7" t="s">
        <v>5241</v>
      </c>
      <c r="O1193" s="20" t="s">
        <v>197</v>
      </c>
      <c r="P1193" s="3" t="s">
        <v>1241</v>
      </c>
      <c r="Q1193" s="3">
        <v>-21.96</v>
      </c>
      <c r="R1193" s="6">
        <v>133.65</v>
      </c>
      <c r="S1193" s="18" t="s">
        <v>2371</v>
      </c>
      <c r="T1193" s="3"/>
      <c r="U1193" s="17">
        <v>45852</v>
      </c>
      <c r="X1193" s="19" t="s">
        <v>2372</v>
      </c>
      <c r="Y1193" s="19" t="s">
        <v>5000</v>
      </c>
    </row>
    <row r="1194" spans="1:25">
      <c r="A1194" s="3" t="s">
        <v>5242</v>
      </c>
      <c r="B1194" s="3"/>
      <c r="C1194" s="3" t="s">
        <v>198</v>
      </c>
      <c r="D1194" s="3" t="s">
        <v>4748</v>
      </c>
      <c r="E1194" s="3" t="s">
        <v>52</v>
      </c>
      <c r="F1194" s="18" t="s">
        <v>1324</v>
      </c>
      <c r="G1194" s="18" t="s">
        <v>1324</v>
      </c>
      <c r="H1194" s="18" t="s">
        <v>1324</v>
      </c>
      <c r="I1194" s="3" t="s">
        <v>5243</v>
      </c>
      <c r="J1194" s="3" t="s">
        <v>55</v>
      </c>
      <c r="K1194" s="3"/>
      <c r="L1194" s="3"/>
      <c r="M1194" s="7" t="s">
        <v>5244</v>
      </c>
      <c r="N1194" s="7" t="s">
        <v>5245</v>
      </c>
      <c r="O1194" s="20" t="s">
        <v>197</v>
      </c>
      <c r="P1194" s="3" t="s">
        <v>1241</v>
      </c>
      <c r="Q1194" s="3">
        <v>-21.04</v>
      </c>
      <c r="R1194" s="6">
        <v>133.65</v>
      </c>
      <c r="S1194" s="18" t="s">
        <v>2371</v>
      </c>
      <c r="T1194" s="3"/>
      <c r="U1194" s="17">
        <v>45852</v>
      </c>
      <c r="X1194" s="19" t="s">
        <v>2372</v>
      </c>
      <c r="Y1194" s="19" t="s">
        <v>5000</v>
      </c>
    </row>
    <row r="1195" spans="1:25">
      <c r="A1195" s="3" t="s">
        <v>5246</v>
      </c>
      <c r="B1195" s="3"/>
      <c r="C1195" s="3" t="s">
        <v>97</v>
      </c>
      <c r="D1195" s="3" t="s">
        <v>1234</v>
      </c>
      <c r="E1195" s="3" t="s">
        <v>66</v>
      </c>
      <c r="F1195" s="3" t="s">
        <v>1261</v>
      </c>
      <c r="G1195" s="3" t="s">
        <v>1236</v>
      </c>
      <c r="H1195" s="3" t="s">
        <v>1531</v>
      </c>
      <c r="I1195" s="3" t="s">
        <v>5247</v>
      </c>
      <c r="J1195" s="3" t="s">
        <v>55</v>
      </c>
      <c r="K1195" s="3" t="s">
        <v>2392</v>
      </c>
      <c r="L1195" s="3" t="s">
        <v>2406</v>
      </c>
      <c r="M1195" s="7" t="s">
        <v>5248</v>
      </c>
      <c r="N1195" s="7" t="s">
        <v>5249</v>
      </c>
      <c r="O1195" s="20" t="s">
        <v>96</v>
      </c>
      <c r="P1195" s="3" t="s">
        <v>1241</v>
      </c>
      <c r="Q1195" s="3">
        <v>-23.2</v>
      </c>
      <c r="R1195" s="6">
        <v>133.65</v>
      </c>
      <c r="S1195" s="18" t="s">
        <v>2371</v>
      </c>
      <c r="T1195" s="3"/>
      <c r="U1195" s="17">
        <v>45839</v>
      </c>
      <c r="X1195" s="19" t="s">
        <v>2372</v>
      </c>
    </row>
    <row r="1196" spans="1:25">
      <c r="A1196" s="18" t="s">
        <v>5250</v>
      </c>
      <c r="B1196" s="3"/>
      <c r="C1196" s="3" t="s">
        <v>97</v>
      </c>
      <c r="D1196" s="3" t="s">
        <v>1234</v>
      </c>
      <c r="E1196" s="3" t="s">
        <v>66</v>
      </c>
      <c r="F1196" s="3" t="s">
        <v>1300</v>
      </c>
      <c r="G1196" s="3" t="s">
        <v>2586</v>
      </c>
      <c r="H1196" s="3" t="s">
        <v>5251</v>
      </c>
      <c r="I1196" s="3" t="s">
        <v>5252</v>
      </c>
      <c r="J1196" s="3" t="s">
        <v>55</v>
      </c>
      <c r="K1196" s="3"/>
      <c r="L1196" s="3"/>
      <c r="M1196" s="6"/>
      <c r="N1196" s="6"/>
      <c r="O1196" s="20" t="s">
        <v>199</v>
      </c>
      <c r="P1196" s="3" t="s">
        <v>1241</v>
      </c>
      <c r="Q1196" s="3">
        <v>-19.489999999999998</v>
      </c>
      <c r="R1196" s="6">
        <v>133.65</v>
      </c>
      <c r="S1196" s="3" t="s">
        <v>1319</v>
      </c>
      <c r="T1196" s="3"/>
      <c r="U1196" s="17">
        <v>45839</v>
      </c>
      <c r="X1196" s="19" t="s">
        <v>1320</v>
      </c>
    </row>
    <row r="1197" spans="1:25">
      <c r="A1197" s="3" t="s">
        <v>5253</v>
      </c>
      <c r="B1197" s="3"/>
      <c r="C1197" s="3" t="s">
        <v>78</v>
      </c>
      <c r="D1197" s="3" t="s">
        <v>2277</v>
      </c>
      <c r="E1197" s="3" t="s">
        <v>77</v>
      </c>
      <c r="F1197" s="3" t="s">
        <v>5254</v>
      </c>
      <c r="G1197" s="3" t="s">
        <v>1236</v>
      </c>
      <c r="H1197" s="3" t="s">
        <v>1557</v>
      </c>
      <c r="I1197" s="3" t="s">
        <v>5255</v>
      </c>
      <c r="J1197" s="3" t="s">
        <v>68</v>
      </c>
      <c r="K1197" s="3" t="s">
        <v>5256</v>
      </c>
      <c r="L1197" s="3" t="s">
        <v>5257</v>
      </c>
      <c r="M1197" s="7" t="s">
        <v>5258</v>
      </c>
      <c r="N1197" s="7" t="s">
        <v>5259</v>
      </c>
      <c r="O1197" s="20" t="s">
        <v>207</v>
      </c>
      <c r="P1197" s="3" t="s">
        <v>1241</v>
      </c>
      <c r="Q1197" s="3">
        <v>-23.73</v>
      </c>
      <c r="R1197" s="6">
        <v>514.79999999999995</v>
      </c>
      <c r="S1197" s="18" t="s">
        <v>2733</v>
      </c>
      <c r="T1197" s="3"/>
      <c r="U1197" s="17">
        <v>45840</v>
      </c>
      <c r="X1197" s="19" t="s">
        <v>2734</v>
      </c>
    </row>
    <row r="1198" spans="1:25">
      <c r="A1198" s="3" t="s">
        <v>5260</v>
      </c>
      <c r="B1198" s="3"/>
      <c r="C1198" s="3" t="s">
        <v>78</v>
      </c>
      <c r="D1198" s="3" t="s">
        <v>4725</v>
      </c>
      <c r="E1198" s="3" t="s">
        <v>77</v>
      </c>
      <c r="F1198" s="3" t="s">
        <v>5261</v>
      </c>
      <c r="G1198" s="3" t="s">
        <v>1485</v>
      </c>
      <c r="H1198" s="3" t="s">
        <v>1639</v>
      </c>
      <c r="I1198" s="3" t="s">
        <v>5262</v>
      </c>
      <c r="J1198" s="3" t="s">
        <v>55</v>
      </c>
      <c r="K1198" s="3" t="s">
        <v>5263</v>
      </c>
      <c r="L1198" s="3" t="s">
        <v>5264</v>
      </c>
      <c r="M1198" s="7" t="s">
        <v>5265</v>
      </c>
      <c r="N1198" s="7" t="s">
        <v>5266</v>
      </c>
      <c r="O1198" s="21" t="s">
        <v>201</v>
      </c>
      <c r="P1198" s="3" t="s">
        <v>1241</v>
      </c>
      <c r="Q1198" s="3">
        <v>-23.94</v>
      </c>
      <c r="R1198" s="6">
        <v>1564.2</v>
      </c>
      <c r="S1198" s="3" t="s">
        <v>1319</v>
      </c>
      <c r="T1198" s="3"/>
      <c r="U1198" s="17">
        <v>45852</v>
      </c>
      <c r="X1198" s="19" t="s">
        <v>1320</v>
      </c>
      <c r="Y1198" s="19" t="s">
        <v>5267</v>
      </c>
    </row>
    <row r="1199" spans="1:25">
      <c r="A1199" s="3" t="s">
        <v>5268</v>
      </c>
      <c r="B1199" s="3"/>
      <c r="C1199" s="3" t="s">
        <v>78</v>
      </c>
      <c r="D1199" s="3" t="s">
        <v>4725</v>
      </c>
      <c r="E1199" s="3" t="s">
        <v>77</v>
      </c>
      <c r="F1199" s="3" t="s">
        <v>5261</v>
      </c>
      <c r="G1199" s="3" t="s">
        <v>1485</v>
      </c>
      <c r="H1199" s="3" t="s">
        <v>1639</v>
      </c>
      <c r="I1199" s="3" t="s">
        <v>5269</v>
      </c>
      <c r="J1199" s="3" t="s">
        <v>1246</v>
      </c>
      <c r="K1199" s="3" t="s">
        <v>5263</v>
      </c>
      <c r="L1199" s="3" t="s">
        <v>5270</v>
      </c>
      <c r="M1199" s="7" t="s">
        <v>5265</v>
      </c>
      <c r="N1199" s="7" t="s">
        <v>5266</v>
      </c>
      <c r="O1199" s="21" t="s">
        <v>201</v>
      </c>
      <c r="P1199" s="3" t="s">
        <v>1241</v>
      </c>
      <c r="Q1199" s="3">
        <v>-24.37</v>
      </c>
      <c r="R1199" s="6">
        <v>376.2</v>
      </c>
      <c r="S1199" s="3" t="s">
        <v>1319</v>
      </c>
      <c r="T1199" s="3"/>
      <c r="U1199" s="17">
        <v>45852</v>
      </c>
      <c r="X1199" s="19" t="s">
        <v>1320</v>
      </c>
      <c r="Y1199" s="19" t="s">
        <v>5267</v>
      </c>
    </row>
    <row r="1200" spans="1:25">
      <c r="A1200" s="3" t="s">
        <v>5271</v>
      </c>
      <c r="B1200" s="3"/>
      <c r="C1200" s="3" t="s">
        <v>78</v>
      </c>
      <c r="D1200" s="3" t="s">
        <v>4725</v>
      </c>
      <c r="E1200" s="3" t="s">
        <v>77</v>
      </c>
      <c r="F1200" s="3" t="s">
        <v>5261</v>
      </c>
      <c r="G1200" s="3" t="s">
        <v>1485</v>
      </c>
      <c r="H1200" s="3" t="s">
        <v>1639</v>
      </c>
      <c r="I1200" s="3" t="s">
        <v>5272</v>
      </c>
      <c r="J1200" s="3" t="s">
        <v>1270</v>
      </c>
      <c r="K1200" s="3" t="s">
        <v>5263</v>
      </c>
      <c r="L1200" s="3" t="s">
        <v>5273</v>
      </c>
      <c r="M1200" s="7" t="s">
        <v>5265</v>
      </c>
      <c r="N1200" s="7" t="s">
        <v>5266</v>
      </c>
      <c r="O1200" s="21" t="s">
        <v>201</v>
      </c>
      <c r="P1200" s="3" t="s">
        <v>4591</v>
      </c>
      <c r="Q1200" s="3">
        <v>0</v>
      </c>
      <c r="R1200" s="6">
        <v>1029.5999999999999</v>
      </c>
      <c r="S1200" s="3" t="s">
        <v>1319</v>
      </c>
      <c r="T1200" s="3" t="s">
        <v>5274</v>
      </c>
      <c r="U1200" s="17">
        <v>45852</v>
      </c>
      <c r="X1200" s="19" t="s">
        <v>1320</v>
      </c>
      <c r="Y1200" s="19" t="s">
        <v>5267</v>
      </c>
    </row>
    <row r="1201" spans="1:25">
      <c r="A1201" s="3" t="s">
        <v>5275</v>
      </c>
      <c r="B1201" s="3"/>
      <c r="C1201" s="3" t="s">
        <v>78</v>
      </c>
      <c r="D1201" s="3" t="s">
        <v>4725</v>
      </c>
      <c r="E1201" s="3" t="s">
        <v>77</v>
      </c>
      <c r="F1201" s="3" t="s">
        <v>5261</v>
      </c>
      <c r="G1201" s="3" t="s">
        <v>1485</v>
      </c>
      <c r="H1201" s="3" t="s">
        <v>1639</v>
      </c>
      <c r="I1201" s="3" t="s">
        <v>5276</v>
      </c>
      <c r="J1201" s="3" t="s">
        <v>1246</v>
      </c>
      <c r="K1201" s="3" t="s">
        <v>5263</v>
      </c>
      <c r="L1201" s="3" t="s">
        <v>5277</v>
      </c>
      <c r="M1201" s="7" t="s">
        <v>5265</v>
      </c>
      <c r="N1201" s="7" t="s">
        <v>5266</v>
      </c>
      <c r="O1201" s="21" t="s">
        <v>201</v>
      </c>
      <c r="P1201" s="3" t="s">
        <v>4591</v>
      </c>
      <c r="Q1201" s="3">
        <v>0</v>
      </c>
      <c r="R1201" s="6">
        <v>376.2</v>
      </c>
      <c r="S1201" s="3" t="s">
        <v>1319</v>
      </c>
      <c r="T1201" s="3" t="s">
        <v>5274</v>
      </c>
      <c r="U1201" s="17">
        <v>45852</v>
      </c>
      <c r="X1201" s="19" t="s">
        <v>1320</v>
      </c>
      <c r="Y1201" s="19" t="s">
        <v>5267</v>
      </c>
    </row>
    <row r="1202" spans="1:25">
      <c r="A1202" s="3" t="s">
        <v>5278</v>
      </c>
      <c r="B1202" s="3"/>
      <c r="C1202" s="3" t="s">
        <v>78</v>
      </c>
      <c r="D1202" s="3" t="s">
        <v>4725</v>
      </c>
      <c r="E1202" s="3" t="s">
        <v>77</v>
      </c>
      <c r="F1202" s="3" t="s">
        <v>5261</v>
      </c>
      <c r="G1202" s="3" t="s">
        <v>1485</v>
      </c>
      <c r="H1202" s="3" t="s">
        <v>1639</v>
      </c>
      <c r="I1202" s="3" t="s">
        <v>5279</v>
      </c>
      <c r="J1202" s="3" t="s">
        <v>1270</v>
      </c>
      <c r="K1202" s="3" t="s">
        <v>5263</v>
      </c>
      <c r="L1202" s="3" t="s">
        <v>5280</v>
      </c>
      <c r="M1202" s="7" t="s">
        <v>5265</v>
      </c>
      <c r="N1202" s="7" t="s">
        <v>5266</v>
      </c>
      <c r="O1202" s="21" t="s">
        <v>201</v>
      </c>
      <c r="P1202" s="3" t="s">
        <v>1241</v>
      </c>
      <c r="Q1202" s="3">
        <v>-23.22</v>
      </c>
      <c r="R1202" s="6">
        <v>1029.5999999999999</v>
      </c>
      <c r="S1202" s="3" t="s">
        <v>1319</v>
      </c>
      <c r="T1202" s="3"/>
      <c r="U1202" s="17">
        <v>45852</v>
      </c>
      <c r="X1202" s="19" t="s">
        <v>1320</v>
      </c>
      <c r="Y1202" s="19" t="s">
        <v>5267</v>
      </c>
    </row>
    <row r="1203" spans="1:25">
      <c r="A1203" s="3" t="s">
        <v>5281</v>
      </c>
      <c r="B1203" s="3"/>
      <c r="C1203" s="3" t="s">
        <v>78</v>
      </c>
      <c r="D1203" s="3" t="s">
        <v>4725</v>
      </c>
      <c r="E1203" s="3" t="s">
        <v>77</v>
      </c>
      <c r="F1203" s="3" t="s">
        <v>5261</v>
      </c>
      <c r="G1203" s="3" t="s">
        <v>1485</v>
      </c>
      <c r="H1203" s="3" t="s">
        <v>1639</v>
      </c>
      <c r="I1203" s="3" t="s">
        <v>5282</v>
      </c>
      <c r="J1203" s="3" t="s">
        <v>1246</v>
      </c>
      <c r="K1203" s="3" t="s">
        <v>5263</v>
      </c>
      <c r="L1203" s="3" t="s">
        <v>5283</v>
      </c>
      <c r="M1203" s="7" t="s">
        <v>5265</v>
      </c>
      <c r="N1203" s="7" t="s">
        <v>5284</v>
      </c>
      <c r="O1203" s="21" t="s">
        <v>201</v>
      </c>
      <c r="P1203" s="3" t="s">
        <v>1241</v>
      </c>
      <c r="Q1203" s="3">
        <v>-23.78</v>
      </c>
      <c r="R1203" s="6">
        <v>376.2</v>
      </c>
      <c r="S1203" s="3" t="s">
        <v>1319</v>
      </c>
      <c r="T1203" s="3"/>
      <c r="U1203" s="17">
        <v>45852</v>
      </c>
      <c r="X1203" s="19" t="s">
        <v>1320</v>
      </c>
      <c r="Y1203" s="19" t="s">
        <v>5267</v>
      </c>
    </row>
    <row r="1204" spans="1:25">
      <c r="A1204" s="3" t="s">
        <v>5285</v>
      </c>
      <c r="B1204" s="3"/>
      <c r="C1204" s="3" t="s">
        <v>78</v>
      </c>
      <c r="D1204" s="3" t="s">
        <v>4725</v>
      </c>
      <c r="E1204" s="3" t="s">
        <v>77</v>
      </c>
      <c r="F1204" s="3" t="s">
        <v>2288</v>
      </c>
      <c r="G1204" s="3" t="s">
        <v>1236</v>
      </c>
      <c r="H1204" s="3" t="s">
        <v>1518</v>
      </c>
      <c r="I1204" s="3" t="s">
        <v>5286</v>
      </c>
      <c r="J1204" s="3" t="s">
        <v>55</v>
      </c>
      <c r="K1204" s="3" t="s">
        <v>2290</v>
      </c>
      <c r="L1204" s="3" t="s">
        <v>5287</v>
      </c>
      <c r="M1204" s="7" t="s">
        <v>5288</v>
      </c>
      <c r="N1204" s="7" t="s">
        <v>5289</v>
      </c>
      <c r="O1204" s="20" t="s">
        <v>203</v>
      </c>
      <c r="P1204" s="3" t="s">
        <v>2282</v>
      </c>
      <c r="Q1204" s="3"/>
      <c r="R1204" s="6">
        <v>1564.2</v>
      </c>
      <c r="S1204" s="3"/>
      <c r="T1204" s="3"/>
      <c r="U1204" s="17"/>
      <c r="Y1204" s="19" t="s">
        <v>5267</v>
      </c>
    </row>
    <row r="1205" spans="1:25">
      <c r="A1205" s="3" t="s">
        <v>5290</v>
      </c>
      <c r="B1205" s="3"/>
      <c r="C1205" s="3" t="s">
        <v>78</v>
      </c>
      <c r="D1205" s="3" t="s">
        <v>4725</v>
      </c>
      <c r="E1205" s="3" t="s">
        <v>77</v>
      </c>
      <c r="F1205" s="3" t="s">
        <v>2288</v>
      </c>
      <c r="G1205" s="3" t="s">
        <v>1236</v>
      </c>
      <c r="H1205" s="3" t="s">
        <v>1518</v>
      </c>
      <c r="I1205" s="3" t="s">
        <v>5291</v>
      </c>
      <c r="J1205" s="3" t="s">
        <v>1246</v>
      </c>
      <c r="K1205" s="3" t="s">
        <v>2290</v>
      </c>
      <c r="L1205" s="3" t="s">
        <v>5292</v>
      </c>
      <c r="M1205" s="7" t="s">
        <v>5288</v>
      </c>
      <c r="N1205" s="7" t="s">
        <v>5289</v>
      </c>
      <c r="O1205" s="20" t="s">
        <v>203</v>
      </c>
      <c r="P1205" s="3" t="s">
        <v>2282</v>
      </c>
      <c r="Q1205" s="3"/>
      <c r="R1205" s="6">
        <v>376.2</v>
      </c>
      <c r="S1205" s="3"/>
      <c r="T1205" s="3"/>
      <c r="U1205" s="17"/>
      <c r="Y1205" s="19" t="s">
        <v>5267</v>
      </c>
    </row>
    <row r="1206" spans="1:25">
      <c r="A1206" s="3" t="s">
        <v>5293</v>
      </c>
      <c r="B1206" s="3"/>
      <c r="C1206" s="3" t="s">
        <v>78</v>
      </c>
      <c r="D1206" s="3" t="s">
        <v>4725</v>
      </c>
      <c r="E1206" s="3" t="s">
        <v>77</v>
      </c>
      <c r="F1206" s="3" t="s">
        <v>2288</v>
      </c>
      <c r="G1206" s="3" t="s">
        <v>1236</v>
      </c>
      <c r="H1206" s="3" t="s">
        <v>1518</v>
      </c>
      <c r="I1206" s="3" t="s">
        <v>5294</v>
      </c>
      <c r="J1206" s="3" t="s">
        <v>1246</v>
      </c>
      <c r="K1206" s="3" t="s">
        <v>2290</v>
      </c>
      <c r="L1206" s="3" t="s">
        <v>5295</v>
      </c>
      <c r="M1206" s="7" t="s">
        <v>5288</v>
      </c>
      <c r="N1206" s="7" t="s">
        <v>5289</v>
      </c>
      <c r="O1206" s="20" t="s">
        <v>203</v>
      </c>
      <c r="P1206" s="3" t="s">
        <v>2282</v>
      </c>
      <c r="Q1206" s="3"/>
      <c r="R1206" s="6">
        <v>376.2</v>
      </c>
      <c r="S1206" s="3"/>
      <c r="T1206" s="3"/>
      <c r="U1206" s="17"/>
      <c r="Y1206" s="19" t="s">
        <v>5267</v>
      </c>
    </row>
    <row r="1207" spans="1:25">
      <c r="A1207" s="3" t="s">
        <v>5296</v>
      </c>
      <c r="B1207" s="3"/>
      <c r="C1207" s="3" t="s">
        <v>78</v>
      </c>
      <c r="D1207" s="3" t="s">
        <v>4725</v>
      </c>
      <c r="E1207" s="3" t="s">
        <v>77</v>
      </c>
      <c r="F1207" s="3" t="s">
        <v>2288</v>
      </c>
      <c r="G1207" s="3" t="s">
        <v>1236</v>
      </c>
      <c r="H1207" s="3" t="s">
        <v>1518</v>
      </c>
      <c r="I1207" s="3" t="s">
        <v>5297</v>
      </c>
      <c r="J1207" s="3" t="s">
        <v>1246</v>
      </c>
      <c r="K1207" s="3" t="s">
        <v>2290</v>
      </c>
      <c r="L1207" s="3" t="s">
        <v>5298</v>
      </c>
      <c r="M1207" s="7" t="s">
        <v>5288</v>
      </c>
      <c r="N1207" s="7" t="s">
        <v>5289</v>
      </c>
      <c r="O1207" s="20" t="s">
        <v>203</v>
      </c>
      <c r="P1207" s="3" t="s">
        <v>2282</v>
      </c>
      <c r="Q1207" s="3"/>
      <c r="R1207" s="6">
        <v>376.2</v>
      </c>
      <c r="S1207" s="3"/>
      <c r="T1207" s="3"/>
      <c r="U1207" s="17"/>
      <c r="Y1207" s="19" t="s">
        <v>5267</v>
      </c>
    </row>
    <row r="1208" spans="1:25">
      <c r="A1208" s="3" t="s">
        <v>5299</v>
      </c>
      <c r="B1208" s="3"/>
      <c r="C1208" s="3" t="s">
        <v>78</v>
      </c>
      <c r="D1208" s="3" t="s">
        <v>4725</v>
      </c>
      <c r="E1208" s="3" t="s">
        <v>77</v>
      </c>
      <c r="F1208" s="3" t="s">
        <v>2288</v>
      </c>
      <c r="G1208" s="3" t="s">
        <v>1236</v>
      </c>
      <c r="H1208" s="3" t="s">
        <v>1518</v>
      </c>
      <c r="I1208" s="3" t="s">
        <v>5300</v>
      </c>
      <c r="J1208" s="3" t="s">
        <v>1246</v>
      </c>
      <c r="K1208" s="3" t="s">
        <v>2290</v>
      </c>
      <c r="L1208" s="3" t="s">
        <v>5301</v>
      </c>
      <c r="M1208" s="7" t="s">
        <v>5288</v>
      </c>
      <c r="N1208" s="7" t="s">
        <v>5289</v>
      </c>
      <c r="O1208" s="20" t="s">
        <v>203</v>
      </c>
      <c r="P1208" s="3" t="s">
        <v>2282</v>
      </c>
      <c r="Q1208" s="3"/>
      <c r="R1208" s="6">
        <v>376.2</v>
      </c>
      <c r="S1208" s="3"/>
      <c r="T1208" s="3"/>
      <c r="U1208" s="17"/>
      <c r="Y1208" s="19" t="s">
        <v>5267</v>
      </c>
    </row>
    <row r="1209" spans="1:25">
      <c r="A1209" s="3" t="s">
        <v>5302</v>
      </c>
      <c r="B1209" s="3"/>
      <c r="C1209" s="3" t="s">
        <v>78</v>
      </c>
      <c r="D1209" s="3" t="s">
        <v>4725</v>
      </c>
      <c r="E1209" s="3" t="s">
        <v>77</v>
      </c>
      <c r="F1209" s="3" t="s">
        <v>2288</v>
      </c>
      <c r="G1209" s="3" t="s">
        <v>1236</v>
      </c>
      <c r="H1209" s="3" t="s">
        <v>1518</v>
      </c>
      <c r="I1209" s="3" t="s">
        <v>5303</v>
      </c>
      <c r="J1209" s="3" t="s">
        <v>1246</v>
      </c>
      <c r="K1209" s="3" t="s">
        <v>2290</v>
      </c>
      <c r="L1209" s="3" t="s">
        <v>5304</v>
      </c>
      <c r="M1209" s="7" t="s">
        <v>5288</v>
      </c>
      <c r="N1209" s="7" t="s">
        <v>5289</v>
      </c>
      <c r="O1209" s="20" t="s">
        <v>203</v>
      </c>
      <c r="P1209" s="3" t="s">
        <v>2282</v>
      </c>
      <c r="Q1209" s="3"/>
      <c r="R1209" s="6">
        <v>376.2</v>
      </c>
      <c r="S1209" s="3"/>
      <c r="T1209" s="3"/>
      <c r="U1209" s="17"/>
      <c r="Y1209" s="19" t="s">
        <v>5267</v>
      </c>
    </row>
    <row r="1210" spans="1:25">
      <c r="A1210" s="3" t="s">
        <v>5305</v>
      </c>
      <c r="B1210" s="3"/>
      <c r="C1210" s="3" t="s">
        <v>78</v>
      </c>
      <c r="D1210" s="3" t="s">
        <v>4725</v>
      </c>
      <c r="E1210" s="3" t="s">
        <v>77</v>
      </c>
      <c r="F1210" s="3" t="s">
        <v>2288</v>
      </c>
      <c r="G1210" s="3" t="s">
        <v>1236</v>
      </c>
      <c r="H1210" s="3" t="s">
        <v>1518</v>
      </c>
      <c r="I1210" s="3" t="s">
        <v>5306</v>
      </c>
      <c r="J1210" s="3" t="s">
        <v>1246</v>
      </c>
      <c r="K1210" s="3" t="s">
        <v>2290</v>
      </c>
      <c r="L1210" s="3" t="s">
        <v>5307</v>
      </c>
      <c r="M1210" s="7" t="s">
        <v>5288</v>
      </c>
      <c r="N1210" s="7" t="s">
        <v>5289</v>
      </c>
      <c r="O1210" s="20" t="s">
        <v>203</v>
      </c>
      <c r="P1210" s="3" t="s">
        <v>2282</v>
      </c>
      <c r="Q1210" s="3"/>
      <c r="R1210" s="6">
        <v>376.2</v>
      </c>
      <c r="S1210" s="3"/>
      <c r="T1210" s="3"/>
      <c r="U1210" s="17"/>
      <c r="Y1210" s="19" t="s">
        <v>5267</v>
      </c>
    </row>
    <row r="1211" spans="1:25">
      <c r="A1211" s="3" t="s">
        <v>5308</v>
      </c>
      <c r="B1211" s="3"/>
      <c r="C1211" s="3" t="s">
        <v>78</v>
      </c>
      <c r="D1211" s="3" t="s">
        <v>4725</v>
      </c>
      <c r="E1211" s="3" t="s">
        <v>77</v>
      </c>
      <c r="F1211" s="3" t="s">
        <v>2288</v>
      </c>
      <c r="G1211" s="3" t="s">
        <v>1236</v>
      </c>
      <c r="H1211" s="3" t="s">
        <v>1518</v>
      </c>
      <c r="I1211" s="3" t="s">
        <v>5309</v>
      </c>
      <c r="J1211" s="3" t="s">
        <v>1246</v>
      </c>
      <c r="K1211" s="3" t="s">
        <v>2290</v>
      </c>
      <c r="L1211" s="3" t="s">
        <v>5310</v>
      </c>
      <c r="M1211" s="7" t="s">
        <v>5288</v>
      </c>
      <c r="N1211" s="7" t="s">
        <v>5289</v>
      </c>
      <c r="O1211" s="20" t="s">
        <v>203</v>
      </c>
      <c r="P1211" s="3" t="s">
        <v>2282</v>
      </c>
      <c r="Q1211" s="3"/>
      <c r="R1211" s="6">
        <v>376.2</v>
      </c>
      <c r="S1211" s="3"/>
      <c r="T1211" s="3"/>
      <c r="U1211" s="17"/>
      <c r="Y1211" s="19" t="s">
        <v>5267</v>
      </c>
    </row>
    <row r="1212" spans="1:25">
      <c r="A1212" s="3" t="s">
        <v>5311</v>
      </c>
      <c r="B1212" s="3"/>
      <c r="C1212" s="3" t="s">
        <v>131</v>
      </c>
      <c r="D1212" s="3" t="s">
        <v>4026</v>
      </c>
      <c r="E1212" s="3" t="s">
        <v>66</v>
      </c>
      <c r="F1212" s="3" t="s">
        <v>1261</v>
      </c>
      <c r="G1212" s="3" t="s">
        <v>1308</v>
      </c>
      <c r="H1212" s="3" t="s">
        <v>1518</v>
      </c>
      <c r="I1212" s="3" t="s">
        <v>5312</v>
      </c>
      <c r="J1212" s="3" t="s">
        <v>68</v>
      </c>
      <c r="K1212" s="3" t="s">
        <v>3994</v>
      </c>
      <c r="L1212" s="3" t="s">
        <v>5313</v>
      </c>
      <c r="M1212" s="7" t="s">
        <v>5314</v>
      </c>
      <c r="N1212" s="7" t="s">
        <v>5315</v>
      </c>
      <c r="O1212" s="20" t="s">
        <v>205</v>
      </c>
      <c r="P1212" s="3" t="s">
        <v>4591</v>
      </c>
      <c r="Q1212" s="3"/>
      <c r="R1212" s="6">
        <v>514.79999999999995</v>
      </c>
      <c r="S1212" s="3" t="s">
        <v>1319</v>
      </c>
      <c r="T1212" s="3"/>
      <c r="U1212" s="17"/>
      <c r="X1212" s="19" t="s">
        <v>1320</v>
      </c>
    </row>
    <row r="1213" spans="1:25">
      <c r="A1213" s="3" t="s">
        <v>5316</v>
      </c>
      <c r="B1213" s="3"/>
      <c r="C1213" s="3" t="s">
        <v>67</v>
      </c>
      <c r="D1213" s="3" t="s">
        <v>1234</v>
      </c>
      <c r="E1213" s="3" t="s">
        <v>66</v>
      </c>
      <c r="F1213" s="3" t="s">
        <v>1261</v>
      </c>
      <c r="G1213" s="3" t="s">
        <v>1391</v>
      </c>
      <c r="H1213" s="3" t="s">
        <v>1252</v>
      </c>
      <c r="I1213" s="3" t="s">
        <v>5317</v>
      </c>
      <c r="J1213" s="3" t="s">
        <v>132</v>
      </c>
      <c r="K1213" s="3" t="s">
        <v>4028</v>
      </c>
      <c r="L1213" s="3" t="s">
        <v>5318</v>
      </c>
      <c r="M1213" s="7" t="s">
        <v>5319</v>
      </c>
      <c r="N1213" s="7" t="s">
        <v>5320</v>
      </c>
      <c r="O1213" s="20" t="s">
        <v>209</v>
      </c>
      <c r="P1213" s="3" t="s">
        <v>1241</v>
      </c>
      <c r="Q1213" s="3">
        <v>-17.260000000000002</v>
      </c>
      <c r="R1213" s="6">
        <v>346.5</v>
      </c>
      <c r="S1213" s="3" t="s">
        <v>1256</v>
      </c>
      <c r="T1213" s="3"/>
      <c r="U1213" s="17">
        <v>45845</v>
      </c>
      <c r="X1213" s="19" t="s">
        <v>2306</v>
      </c>
    </row>
    <row r="1214" spans="1:25">
      <c r="A1214" s="3" t="s">
        <v>5321</v>
      </c>
      <c r="B1214" s="3"/>
      <c r="C1214" s="3" t="s">
        <v>217</v>
      </c>
      <c r="D1214" s="3" t="s">
        <v>4748</v>
      </c>
      <c r="E1214" s="3" t="s">
        <v>52</v>
      </c>
      <c r="F1214" s="3" t="s">
        <v>5322</v>
      </c>
      <c r="G1214" s="3" t="s">
        <v>1251</v>
      </c>
      <c r="H1214" s="3" t="s">
        <v>1339</v>
      </c>
      <c r="I1214" s="3" t="s">
        <v>5323</v>
      </c>
      <c r="J1214" s="3" t="s">
        <v>132</v>
      </c>
      <c r="K1214" s="3" t="s">
        <v>5324</v>
      </c>
      <c r="L1214" s="3" t="s">
        <v>5325</v>
      </c>
      <c r="M1214" s="7" t="s">
        <v>5326</v>
      </c>
      <c r="N1214" s="7" t="s">
        <v>5327</v>
      </c>
      <c r="O1214" s="20" t="s">
        <v>215</v>
      </c>
      <c r="P1214" s="3" t="s">
        <v>1241</v>
      </c>
      <c r="Q1214" s="3">
        <v>-14.88</v>
      </c>
      <c r="R1214" s="6">
        <v>346.5</v>
      </c>
      <c r="S1214" s="18" t="s">
        <v>1371</v>
      </c>
      <c r="T1214" s="3"/>
      <c r="U1214" s="17">
        <v>45842</v>
      </c>
      <c r="X1214" s="19" t="s">
        <v>4401</v>
      </c>
    </row>
    <row r="1215" spans="1:25">
      <c r="A1215" s="3" t="s">
        <v>5328</v>
      </c>
      <c r="B1215" s="3"/>
      <c r="C1215" s="3" t="s">
        <v>220</v>
      </c>
      <c r="D1215" s="3" t="s">
        <v>4748</v>
      </c>
      <c r="E1215" s="3" t="s">
        <v>52</v>
      </c>
      <c r="F1215" s="3" t="s">
        <v>1307</v>
      </c>
      <c r="G1215" s="3" t="s">
        <v>1236</v>
      </c>
      <c r="H1215" s="3" t="s">
        <v>5329</v>
      </c>
      <c r="I1215" s="3" t="s">
        <v>5330</v>
      </c>
      <c r="J1215" s="3" t="s">
        <v>55</v>
      </c>
      <c r="K1215" s="3" t="s">
        <v>3188</v>
      </c>
      <c r="L1215" s="3" t="s">
        <v>5331</v>
      </c>
      <c r="M1215" s="7" t="s">
        <v>5332</v>
      </c>
      <c r="N1215" s="7" t="s">
        <v>5333</v>
      </c>
      <c r="O1215" s="20" t="s">
        <v>218</v>
      </c>
      <c r="P1215" s="3" t="s">
        <v>2282</v>
      </c>
      <c r="Q1215" s="3"/>
      <c r="R1215" s="6">
        <v>1564.2</v>
      </c>
      <c r="S1215" s="3"/>
      <c r="T1215" s="3"/>
      <c r="U1215" s="17"/>
    </row>
    <row r="1216" spans="1:25">
      <c r="A1216" s="3" t="s">
        <v>5334</v>
      </c>
      <c r="B1216" s="3"/>
      <c r="C1216" s="3" t="s">
        <v>223</v>
      </c>
      <c r="D1216" s="3" t="s">
        <v>4023</v>
      </c>
      <c r="E1216" s="3" t="s">
        <v>66</v>
      </c>
      <c r="F1216" s="3"/>
      <c r="G1216" s="3"/>
      <c r="H1216" s="3"/>
      <c r="I1216" s="3" t="s">
        <v>5335</v>
      </c>
      <c r="J1216" s="3" t="s">
        <v>94</v>
      </c>
      <c r="K1216" s="3"/>
      <c r="L1216" s="3"/>
      <c r="M1216" s="7" t="s">
        <v>5336</v>
      </c>
      <c r="N1216" s="7" t="s">
        <v>5337</v>
      </c>
      <c r="O1216" s="20" t="s">
        <v>221</v>
      </c>
      <c r="P1216" s="3" t="s">
        <v>1241</v>
      </c>
      <c r="Q1216" s="3">
        <v>0</v>
      </c>
      <c r="R1216" s="6">
        <v>272.25</v>
      </c>
      <c r="S1216" s="3" t="s">
        <v>1256</v>
      </c>
      <c r="T1216" s="3"/>
      <c r="U1216" s="17">
        <v>45842</v>
      </c>
      <c r="X1216" s="19" t="s">
        <v>2306</v>
      </c>
    </row>
    <row r="1217" spans="1:25">
      <c r="A1217" s="18" t="s">
        <v>5338</v>
      </c>
      <c r="B1217" s="3"/>
      <c r="C1217" s="3" t="s">
        <v>223</v>
      </c>
      <c r="D1217" s="3" t="s">
        <v>4023</v>
      </c>
      <c r="E1217" s="3" t="s">
        <v>66</v>
      </c>
      <c r="F1217" s="3"/>
      <c r="G1217" s="3"/>
      <c r="H1217" s="3"/>
      <c r="I1217" s="3" t="s">
        <v>5339</v>
      </c>
      <c r="J1217" s="3" t="s">
        <v>94</v>
      </c>
      <c r="K1217" s="3"/>
      <c r="L1217" s="3"/>
      <c r="M1217" s="7" t="s">
        <v>5340</v>
      </c>
      <c r="N1217" s="7" t="s">
        <v>5341</v>
      </c>
      <c r="O1217" s="20" t="s">
        <v>221</v>
      </c>
      <c r="P1217" s="3" t="s">
        <v>1241</v>
      </c>
      <c r="Q1217" s="3">
        <v>0</v>
      </c>
      <c r="R1217" s="6">
        <v>272.25</v>
      </c>
      <c r="S1217" s="3" t="s">
        <v>1256</v>
      </c>
      <c r="T1217" s="3"/>
      <c r="U1217" s="17">
        <v>45842</v>
      </c>
      <c r="X1217" s="19" t="s">
        <v>2306</v>
      </c>
    </row>
    <row r="1218" spans="1:25">
      <c r="A1218" s="3" t="s">
        <v>5342</v>
      </c>
      <c r="B1218" s="3"/>
      <c r="C1218" s="3" t="s">
        <v>223</v>
      </c>
      <c r="D1218" s="3" t="s">
        <v>4023</v>
      </c>
      <c r="E1218" s="3" t="s">
        <v>66</v>
      </c>
      <c r="F1218" s="3"/>
      <c r="G1218" s="3"/>
      <c r="H1218" s="3"/>
      <c r="I1218" s="3" t="s">
        <v>5343</v>
      </c>
      <c r="J1218" s="3" t="s">
        <v>94</v>
      </c>
      <c r="K1218" s="3"/>
      <c r="L1218" s="3"/>
      <c r="M1218" s="7" t="s">
        <v>5344</v>
      </c>
      <c r="N1218" s="7" t="s">
        <v>5345</v>
      </c>
      <c r="O1218" s="20" t="s">
        <v>221</v>
      </c>
      <c r="P1218" s="3" t="s">
        <v>1241</v>
      </c>
      <c r="Q1218" s="3">
        <v>0</v>
      </c>
      <c r="R1218" s="6">
        <v>1299.1400000000001</v>
      </c>
      <c r="S1218" s="3" t="s">
        <v>1256</v>
      </c>
      <c r="T1218" s="3" t="s">
        <v>5346</v>
      </c>
      <c r="U1218" s="17">
        <v>45842</v>
      </c>
      <c r="X1218" s="19" t="s">
        <v>2306</v>
      </c>
    </row>
    <row r="1219" spans="1:25">
      <c r="A1219" s="3" t="s">
        <v>5347</v>
      </c>
      <c r="B1219" s="3"/>
      <c r="C1219" s="3" t="s">
        <v>105</v>
      </c>
      <c r="D1219" s="3" t="s">
        <v>2736</v>
      </c>
      <c r="E1219" s="3" t="s">
        <v>52</v>
      </c>
      <c r="F1219" s="3" t="s">
        <v>1300</v>
      </c>
      <c r="G1219" s="3" t="s">
        <v>1433</v>
      </c>
      <c r="H1219" s="3" t="s">
        <v>1540</v>
      </c>
      <c r="I1219" s="3" t="s">
        <v>5348</v>
      </c>
      <c r="J1219" s="3" t="s">
        <v>55</v>
      </c>
      <c r="K1219" s="3" t="s">
        <v>5349</v>
      </c>
      <c r="L1219" s="3" t="s">
        <v>5350</v>
      </c>
      <c r="M1219" s="7" t="s">
        <v>5351</v>
      </c>
      <c r="N1219" s="7" t="s">
        <v>5352</v>
      </c>
      <c r="O1219" s="20" t="s">
        <v>211</v>
      </c>
      <c r="P1219" s="3" t="s">
        <v>1241</v>
      </c>
      <c r="Q1219" s="3">
        <v>-19.329999999999998</v>
      </c>
      <c r="R1219" s="6">
        <v>133.65</v>
      </c>
      <c r="S1219" s="18" t="s">
        <v>1371</v>
      </c>
      <c r="T1219" s="3"/>
      <c r="U1219" s="17">
        <v>45855</v>
      </c>
      <c r="X1219" s="19" t="s">
        <v>4401</v>
      </c>
      <c r="Y1219" s="19" t="s">
        <v>5353</v>
      </c>
    </row>
    <row r="1220" spans="1:25">
      <c r="A1220" s="3" t="s">
        <v>5354</v>
      </c>
      <c r="B1220" s="3"/>
      <c r="C1220" s="3" t="s">
        <v>105</v>
      </c>
      <c r="D1220" s="3" t="s">
        <v>2736</v>
      </c>
      <c r="E1220" s="3" t="s">
        <v>52</v>
      </c>
      <c r="F1220" s="3" t="s">
        <v>1300</v>
      </c>
      <c r="G1220" s="3" t="s">
        <v>1433</v>
      </c>
      <c r="H1220" s="3" t="s">
        <v>1605</v>
      </c>
      <c r="I1220" s="3" t="s">
        <v>5355</v>
      </c>
      <c r="J1220" s="3" t="s">
        <v>55</v>
      </c>
      <c r="K1220" s="3" t="s">
        <v>5349</v>
      </c>
      <c r="L1220" s="3" t="s">
        <v>5356</v>
      </c>
      <c r="M1220" s="7" t="s">
        <v>5357</v>
      </c>
      <c r="N1220" s="7" t="s">
        <v>5358</v>
      </c>
      <c r="O1220" s="20" t="s">
        <v>211</v>
      </c>
      <c r="P1220" s="3" t="s">
        <v>1241</v>
      </c>
      <c r="Q1220" s="3">
        <v>-19.440000000000001</v>
      </c>
      <c r="R1220" s="6">
        <v>133.65</v>
      </c>
      <c r="S1220" s="18" t="s">
        <v>1371</v>
      </c>
      <c r="T1220" s="3"/>
      <c r="U1220" s="17">
        <v>45855</v>
      </c>
      <c r="X1220" s="19" t="s">
        <v>4401</v>
      </c>
      <c r="Y1220" s="19" t="s">
        <v>5353</v>
      </c>
    </row>
    <row r="1221" spans="1:25">
      <c r="A1221" s="3" t="s">
        <v>5359</v>
      </c>
      <c r="B1221" s="3"/>
      <c r="C1221" s="3" t="s">
        <v>105</v>
      </c>
      <c r="D1221" s="3" t="s">
        <v>2736</v>
      </c>
      <c r="E1221" s="3" t="s">
        <v>52</v>
      </c>
      <c r="F1221" s="3" t="s">
        <v>1300</v>
      </c>
      <c r="G1221" s="3" t="s">
        <v>1433</v>
      </c>
      <c r="H1221" s="3" t="s">
        <v>1616</v>
      </c>
      <c r="I1221" s="3" t="s">
        <v>5360</v>
      </c>
      <c r="J1221" s="3" t="s">
        <v>55</v>
      </c>
      <c r="K1221" s="3" t="s">
        <v>5349</v>
      </c>
      <c r="L1221" s="3" t="s">
        <v>5361</v>
      </c>
      <c r="M1221" s="7" t="s">
        <v>5362</v>
      </c>
      <c r="N1221" s="7" t="s">
        <v>5363</v>
      </c>
      <c r="O1221" s="20" t="s">
        <v>211</v>
      </c>
      <c r="P1221" s="3" t="s">
        <v>1241</v>
      </c>
      <c r="Q1221" s="3">
        <v>-18.649999999999999</v>
      </c>
      <c r="R1221" s="6">
        <v>133.65</v>
      </c>
      <c r="S1221" s="18" t="s">
        <v>1371</v>
      </c>
      <c r="T1221" s="3"/>
      <c r="U1221" s="17">
        <v>45855</v>
      </c>
      <c r="X1221" s="19" t="s">
        <v>4401</v>
      </c>
      <c r="Y1221" s="19" t="s">
        <v>5353</v>
      </c>
    </row>
    <row r="1222" spans="1:25">
      <c r="A1222" s="3" t="s">
        <v>5364</v>
      </c>
      <c r="B1222" s="3"/>
      <c r="C1222" s="3" t="s">
        <v>105</v>
      </c>
      <c r="D1222" s="3" t="s">
        <v>2736</v>
      </c>
      <c r="E1222" s="3" t="s">
        <v>52</v>
      </c>
      <c r="F1222" s="3" t="s">
        <v>1300</v>
      </c>
      <c r="G1222" s="3" t="s">
        <v>1433</v>
      </c>
      <c r="H1222" s="3" t="s">
        <v>1616</v>
      </c>
      <c r="I1222" s="3" t="s">
        <v>5365</v>
      </c>
      <c r="J1222" s="3" t="s">
        <v>55</v>
      </c>
      <c r="K1222" s="3" t="s">
        <v>5366</v>
      </c>
      <c r="L1222" s="3" t="s">
        <v>5367</v>
      </c>
      <c r="M1222" s="7" t="s">
        <v>5368</v>
      </c>
      <c r="N1222" s="7" t="s">
        <v>5369</v>
      </c>
      <c r="O1222" s="20" t="s">
        <v>211</v>
      </c>
      <c r="P1222" s="3" t="s">
        <v>1241</v>
      </c>
      <c r="Q1222" s="3">
        <v>-18.29</v>
      </c>
      <c r="R1222" s="6">
        <v>133.65</v>
      </c>
      <c r="S1222" s="18" t="s">
        <v>1371</v>
      </c>
      <c r="T1222" s="3"/>
      <c r="U1222" s="17">
        <v>45855</v>
      </c>
      <c r="X1222" s="19" t="s">
        <v>4401</v>
      </c>
      <c r="Y1222" s="19" t="s">
        <v>5353</v>
      </c>
    </row>
    <row r="1223" spans="1:25">
      <c r="A1223" s="3" t="s">
        <v>5370</v>
      </c>
      <c r="B1223" s="3"/>
      <c r="C1223" s="3" t="s">
        <v>105</v>
      </c>
      <c r="D1223" s="3" t="s">
        <v>2736</v>
      </c>
      <c r="E1223" s="3" t="s">
        <v>52</v>
      </c>
      <c r="F1223" s="3" t="s">
        <v>1300</v>
      </c>
      <c r="G1223" s="3" t="s">
        <v>1433</v>
      </c>
      <c r="H1223" s="3" t="s">
        <v>1237</v>
      </c>
      <c r="I1223" s="3" t="s">
        <v>5371</v>
      </c>
      <c r="J1223" s="3" t="s">
        <v>55</v>
      </c>
      <c r="K1223" s="3" t="s">
        <v>5349</v>
      </c>
      <c r="L1223" s="3" t="s">
        <v>5356</v>
      </c>
      <c r="M1223" s="7" t="s">
        <v>5372</v>
      </c>
      <c r="N1223" s="7" t="s">
        <v>5373</v>
      </c>
      <c r="O1223" s="20" t="s">
        <v>211</v>
      </c>
      <c r="P1223" s="3" t="s">
        <v>1241</v>
      </c>
      <c r="Q1223" s="3">
        <v>-19.670000000000002</v>
      </c>
      <c r="R1223" s="6">
        <v>133.65</v>
      </c>
      <c r="S1223" s="18" t="s">
        <v>1371</v>
      </c>
      <c r="T1223" s="3"/>
      <c r="U1223" s="17">
        <v>45855</v>
      </c>
      <c r="X1223" s="19" t="s">
        <v>4401</v>
      </c>
      <c r="Y1223" s="19" t="s">
        <v>5353</v>
      </c>
    </row>
    <row r="1224" spans="1:25">
      <c r="A1224" s="3" t="s">
        <v>5374</v>
      </c>
      <c r="B1224" s="3"/>
      <c r="C1224" s="3" t="s">
        <v>105</v>
      </c>
      <c r="D1224" s="3" t="s">
        <v>2736</v>
      </c>
      <c r="E1224" s="3" t="s">
        <v>52</v>
      </c>
      <c r="F1224" s="3" t="s">
        <v>1300</v>
      </c>
      <c r="G1224" s="3" t="s">
        <v>1433</v>
      </c>
      <c r="H1224" s="3" t="s">
        <v>1639</v>
      </c>
      <c r="I1224" s="3" t="s">
        <v>5375</v>
      </c>
      <c r="J1224" s="3" t="s">
        <v>55</v>
      </c>
      <c r="K1224" s="3" t="s">
        <v>4457</v>
      </c>
      <c r="L1224" s="3" t="s">
        <v>5376</v>
      </c>
      <c r="M1224" s="7" t="s">
        <v>5377</v>
      </c>
      <c r="N1224" s="7" t="s">
        <v>5378</v>
      </c>
      <c r="O1224" s="20" t="s">
        <v>211</v>
      </c>
      <c r="P1224" s="3" t="s">
        <v>1241</v>
      </c>
      <c r="Q1224" s="3">
        <v>-19.149999999999999</v>
      </c>
      <c r="R1224" s="6">
        <v>133.65</v>
      </c>
      <c r="S1224" s="3" t="s">
        <v>1319</v>
      </c>
      <c r="T1224" s="3"/>
      <c r="U1224" s="17">
        <v>45855</v>
      </c>
      <c r="X1224" s="19" t="s">
        <v>1320</v>
      </c>
      <c r="Y1224" s="19" t="s">
        <v>5353</v>
      </c>
    </row>
    <row r="1225" spans="1:25">
      <c r="A1225" s="3" t="s">
        <v>5379</v>
      </c>
      <c r="B1225" s="3"/>
      <c r="C1225" s="3" t="s">
        <v>105</v>
      </c>
      <c r="D1225" s="3" t="s">
        <v>2736</v>
      </c>
      <c r="E1225" s="3" t="s">
        <v>52</v>
      </c>
      <c r="F1225" s="3" t="s">
        <v>1300</v>
      </c>
      <c r="G1225" s="3" t="s">
        <v>1433</v>
      </c>
      <c r="H1225" s="3" t="s">
        <v>1639</v>
      </c>
      <c r="I1225" s="3" t="s">
        <v>5380</v>
      </c>
      <c r="J1225" s="3" t="s">
        <v>55</v>
      </c>
      <c r="K1225" s="3" t="s">
        <v>4457</v>
      </c>
      <c r="L1225" s="3" t="s">
        <v>5376</v>
      </c>
      <c r="M1225" s="7" t="s">
        <v>5381</v>
      </c>
      <c r="N1225" s="7" t="s">
        <v>5382</v>
      </c>
      <c r="O1225" s="20" t="s">
        <v>211</v>
      </c>
      <c r="P1225" s="3" t="s">
        <v>1241</v>
      </c>
      <c r="Q1225" s="3">
        <v>-20.82</v>
      </c>
      <c r="R1225" s="6">
        <v>133.65</v>
      </c>
      <c r="S1225" s="3" t="s">
        <v>1319</v>
      </c>
      <c r="T1225" s="3"/>
      <c r="U1225" s="17">
        <v>45855</v>
      </c>
      <c r="X1225" s="19" t="s">
        <v>1320</v>
      </c>
      <c r="Y1225" s="19" t="s">
        <v>5353</v>
      </c>
    </row>
    <row r="1226" spans="1:25">
      <c r="A1226" s="3" t="s">
        <v>5383</v>
      </c>
      <c r="B1226" s="3"/>
      <c r="C1226" s="3" t="s">
        <v>105</v>
      </c>
      <c r="D1226" s="3" t="s">
        <v>2736</v>
      </c>
      <c r="E1226" s="3" t="s">
        <v>52</v>
      </c>
      <c r="F1226" s="3" t="s">
        <v>1300</v>
      </c>
      <c r="G1226" s="3" t="s">
        <v>1433</v>
      </c>
      <c r="H1226" s="3" t="s">
        <v>1639</v>
      </c>
      <c r="I1226" s="3" t="s">
        <v>5384</v>
      </c>
      <c r="J1226" s="3" t="s">
        <v>55</v>
      </c>
      <c r="K1226" s="3" t="s">
        <v>4457</v>
      </c>
      <c r="L1226" s="3" t="s">
        <v>5385</v>
      </c>
      <c r="M1226" s="7" t="s">
        <v>5386</v>
      </c>
      <c r="N1226" s="7" t="s">
        <v>5387</v>
      </c>
      <c r="O1226" s="20" t="s">
        <v>211</v>
      </c>
      <c r="P1226" s="3" t="s">
        <v>1241</v>
      </c>
      <c r="Q1226" s="3">
        <v>-20.32</v>
      </c>
      <c r="R1226" s="6">
        <v>133.65</v>
      </c>
      <c r="S1226" s="3" t="s">
        <v>1319</v>
      </c>
      <c r="T1226" s="3"/>
      <c r="U1226" s="17">
        <v>45855</v>
      </c>
      <c r="X1226" s="19" t="s">
        <v>1320</v>
      </c>
      <c r="Y1226" s="19" t="s">
        <v>5353</v>
      </c>
    </row>
    <row r="1227" spans="1:25">
      <c r="A1227" s="3" t="s">
        <v>5388</v>
      </c>
      <c r="B1227" s="3"/>
      <c r="C1227" s="3" t="s">
        <v>105</v>
      </c>
      <c r="D1227" s="3" t="s">
        <v>2736</v>
      </c>
      <c r="E1227" s="3" t="s">
        <v>52</v>
      </c>
      <c r="F1227" s="3" t="s">
        <v>1300</v>
      </c>
      <c r="G1227" s="3" t="s">
        <v>1433</v>
      </c>
      <c r="H1227" s="3" t="s">
        <v>1578</v>
      </c>
      <c r="I1227" s="3" t="s">
        <v>5389</v>
      </c>
      <c r="J1227" s="3" t="s">
        <v>55</v>
      </c>
      <c r="K1227" s="3" t="s">
        <v>4457</v>
      </c>
      <c r="L1227" s="3" t="s">
        <v>5390</v>
      </c>
      <c r="M1227" s="7" t="s">
        <v>5391</v>
      </c>
      <c r="N1227" s="7" t="s">
        <v>5392</v>
      </c>
      <c r="O1227" s="20" t="s">
        <v>211</v>
      </c>
      <c r="P1227" s="3" t="s">
        <v>1241</v>
      </c>
      <c r="Q1227" s="3">
        <v>-19.260000000000002</v>
      </c>
      <c r="R1227" s="6">
        <v>133.65</v>
      </c>
      <c r="S1227" s="3" t="s">
        <v>1319</v>
      </c>
      <c r="T1227" s="3"/>
      <c r="U1227" s="17">
        <v>45855</v>
      </c>
      <c r="X1227" s="19" t="s">
        <v>1320</v>
      </c>
      <c r="Y1227" s="19" t="s">
        <v>5353</v>
      </c>
    </row>
    <row r="1228" spans="1:25">
      <c r="A1228" s="3" t="s">
        <v>5393</v>
      </c>
      <c r="B1228" s="3"/>
      <c r="C1228" s="3" t="s">
        <v>105</v>
      </c>
      <c r="D1228" s="3" t="s">
        <v>2736</v>
      </c>
      <c r="E1228" s="3" t="s">
        <v>52</v>
      </c>
      <c r="F1228" s="3" t="s">
        <v>1300</v>
      </c>
      <c r="G1228" s="3" t="s">
        <v>1433</v>
      </c>
      <c r="H1228" s="3" t="s">
        <v>1649</v>
      </c>
      <c r="I1228" s="3" t="s">
        <v>5394</v>
      </c>
      <c r="J1228" s="3" t="s">
        <v>55</v>
      </c>
      <c r="K1228" s="3" t="s">
        <v>4457</v>
      </c>
      <c r="L1228" s="3" t="s">
        <v>5395</v>
      </c>
      <c r="M1228" s="7" t="s">
        <v>5396</v>
      </c>
      <c r="N1228" s="7" t="s">
        <v>5397</v>
      </c>
      <c r="O1228" s="20" t="s">
        <v>211</v>
      </c>
      <c r="P1228" s="3" t="s">
        <v>1241</v>
      </c>
      <c r="Q1228" s="3">
        <v>-18.88</v>
      </c>
      <c r="R1228" s="6">
        <v>133.65</v>
      </c>
      <c r="S1228" s="3" t="s">
        <v>1319</v>
      </c>
      <c r="T1228" s="3"/>
      <c r="U1228" s="17">
        <v>45855</v>
      </c>
      <c r="X1228" s="19" t="s">
        <v>1320</v>
      </c>
      <c r="Y1228" s="19" t="s">
        <v>5353</v>
      </c>
    </row>
    <row r="1229" spans="1:25">
      <c r="A1229" s="3" t="s">
        <v>5398</v>
      </c>
      <c r="B1229" s="3"/>
      <c r="C1229" s="3" t="s">
        <v>105</v>
      </c>
      <c r="D1229" s="3" t="s">
        <v>2736</v>
      </c>
      <c r="E1229" s="3" t="s">
        <v>52</v>
      </c>
      <c r="F1229" s="3" t="s">
        <v>1300</v>
      </c>
      <c r="G1229" s="3" t="s">
        <v>1433</v>
      </c>
      <c r="H1229" s="3" t="s">
        <v>1653</v>
      </c>
      <c r="I1229" s="3" t="s">
        <v>5399</v>
      </c>
      <c r="J1229" s="3" t="s">
        <v>55</v>
      </c>
      <c r="K1229" s="3" t="s">
        <v>5400</v>
      </c>
      <c r="L1229" s="3" t="s">
        <v>5401</v>
      </c>
      <c r="M1229" s="7" t="s">
        <v>5402</v>
      </c>
      <c r="N1229" s="7" t="s">
        <v>5403</v>
      </c>
      <c r="O1229" s="20" t="s">
        <v>211</v>
      </c>
      <c r="P1229" s="3" t="s">
        <v>1241</v>
      </c>
      <c r="Q1229" s="3">
        <v>-17.809999999999999</v>
      </c>
      <c r="R1229" s="6">
        <v>133.65</v>
      </c>
      <c r="S1229" s="3" t="s">
        <v>1319</v>
      </c>
      <c r="T1229" s="3"/>
      <c r="U1229" s="17">
        <v>45855</v>
      </c>
      <c r="X1229" s="19" t="s">
        <v>1320</v>
      </c>
      <c r="Y1229" s="19" t="s">
        <v>5353</v>
      </c>
    </row>
    <row r="1230" spans="1:25">
      <c r="A1230" s="3" t="s">
        <v>5404</v>
      </c>
      <c r="B1230" s="3"/>
      <c r="C1230" s="3" t="s">
        <v>105</v>
      </c>
      <c r="D1230" s="3" t="s">
        <v>2736</v>
      </c>
      <c r="E1230" s="3" t="s">
        <v>52</v>
      </c>
      <c r="F1230" s="3" t="s">
        <v>1300</v>
      </c>
      <c r="G1230" s="3" t="s">
        <v>1485</v>
      </c>
      <c r="H1230" s="3" t="s">
        <v>1531</v>
      </c>
      <c r="I1230" s="3" t="s">
        <v>5405</v>
      </c>
      <c r="J1230" s="3" t="s">
        <v>55</v>
      </c>
      <c r="K1230" s="3" t="s">
        <v>5400</v>
      </c>
      <c r="L1230" s="3" t="s">
        <v>5406</v>
      </c>
      <c r="M1230" s="7" t="s">
        <v>5407</v>
      </c>
      <c r="N1230" s="7" t="s">
        <v>5408</v>
      </c>
      <c r="O1230" s="20" t="s">
        <v>211</v>
      </c>
      <c r="P1230" s="3" t="s">
        <v>1241</v>
      </c>
      <c r="Q1230" s="3">
        <v>-18.14</v>
      </c>
      <c r="R1230" s="6">
        <v>133.65</v>
      </c>
      <c r="S1230" s="3" t="s">
        <v>1319</v>
      </c>
      <c r="T1230" s="3"/>
      <c r="U1230" s="17">
        <v>45855</v>
      </c>
      <c r="X1230" s="19" t="s">
        <v>1320</v>
      </c>
      <c r="Y1230" s="19" t="s">
        <v>5353</v>
      </c>
    </row>
    <row r="1231" spans="1:25">
      <c r="A1231" s="3" t="s">
        <v>5409</v>
      </c>
      <c r="B1231" s="3"/>
      <c r="C1231" s="3" t="s">
        <v>105</v>
      </c>
      <c r="D1231" s="3" t="s">
        <v>2736</v>
      </c>
      <c r="E1231" s="3" t="s">
        <v>52</v>
      </c>
      <c r="F1231" s="3" t="s">
        <v>1300</v>
      </c>
      <c r="G1231" s="3" t="s">
        <v>1485</v>
      </c>
      <c r="H1231" s="3" t="s">
        <v>1262</v>
      </c>
      <c r="I1231" s="3" t="s">
        <v>5410</v>
      </c>
      <c r="J1231" s="3" t="s">
        <v>55</v>
      </c>
      <c r="K1231" s="3" t="s">
        <v>5411</v>
      </c>
      <c r="L1231" s="3" t="s">
        <v>5412</v>
      </c>
      <c r="M1231" s="7" t="s">
        <v>5413</v>
      </c>
      <c r="N1231" s="7" t="s">
        <v>5414</v>
      </c>
      <c r="O1231" s="20" t="s">
        <v>211</v>
      </c>
      <c r="P1231" s="3" t="s">
        <v>1241</v>
      </c>
      <c r="Q1231" s="3">
        <v>-19.89</v>
      </c>
      <c r="R1231" s="6">
        <v>133.65</v>
      </c>
      <c r="S1231" s="3" t="s">
        <v>1319</v>
      </c>
      <c r="T1231" s="3"/>
      <c r="U1231" s="17">
        <v>45855</v>
      </c>
      <c r="X1231" s="19" t="s">
        <v>1320</v>
      </c>
      <c r="Y1231" s="19" t="s">
        <v>5353</v>
      </c>
    </row>
    <row r="1232" spans="1:25">
      <c r="A1232" s="3" t="s">
        <v>5415</v>
      </c>
      <c r="B1232" s="3"/>
      <c r="C1232" s="3" t="s">
        <v>105</v>
      </c>
      <c r="D1232" s="3" t="s">
        <v>2736</v>
      </c>
      <c r="E1232" s="3" t="s">
        <v>52</v>
      </c>
      <c r="F1232" s="3" t="s">
        <v>1300</v>
      </c>
      <c r="G1232" s="3" t="s">
        <v>1485</v>
      </c>
      <c r="H1232" s="3" t="s">
        <v>1540</v>
      </c>
      <c r="I1232" s="3" t="s">
        <v>5416</v>
      </c>
      <c r="J1232" s="3" t="s">
        <v>55</v>
      </c>
      <c r="K1232" s="3" t="s">
        <v>5411</v>
      </c>
      <c r="L1232" s="3" t="s">
        <v>5417</v>
      </c>
      <c r="M1232" s="7" t="s">
        <v>5418</v>
      </c>
      <c r="N1232" s="7" t="s">
        <v>5419</v>
      </c>
      <c r="O1232" s="20" t="s">
        <v>211</v>
      </c>
      <c r="P1232" s="3" t="s">
        <v>1241</v>
      </c>
      <c r="Q1232" s="3">
        <v>-18.510000000000002</v>
      </c>
      <c r="R1232" s="6">
        <v>133.65</v>
      </c>
      <c r="S1232" s="18" t="s">
        <v>2371</v>
      </c>
      <c r="T1232" s="3"/>
      <c r="U1232" s="17">
        <v>45855</v>
      </c>
      <c r="X1232" s="19" t="s">
        <v>2372</v>
      </c>
      <c r="Y1232" s="19" t="s">
        <v>5353</v>
      </c>
    </row>
    <row r="1233" spans="1:25">
      <c r="A1233" s="3" t="s">
        <v>5420</v>
      </c>
      <c r="B1233" s="3"/>
      <c r="C1233" s="3" t="s">
        <v>105</v>
      </c>
      <c r="D1233" s="3" t="s">
        <v>2736</v>
      </c>
      <c r="E1233" s="3" t="s">
        <v>52</v>
      </c>
      <c r="F1233" s="3" t="s">
        <v>1300</v>
      </c>
      <c r="G1233" s="3" t="s">
        <v>1485</v>
      </c>
      <c r="H1233" s="3" t="s">
        <v>1605</v>
      </c>
      <c r="I1233" s="3" t="s">
        <v>5421</v>
      </c>
      <c r="J1233" s="3" t="s">
        <v>55</v>
      </c>
      <c r="K1233" s="3" t="s">
        <v>1685</v>
      </c>
      <c r="L1233" s="3" t="s">
        <v>5422</v>
      </c>
      <c r="M1233" s="7" t="s">
        <v>5423</v>
      </c>
      <c r="N1233" s="7" t="s">
        <v>5424</v>
      </c>
      <c r="O1233" s="20" t="s">
        <v>211</v>
      </c>
      <c r="P1233" s="3" t="s">
        <v>1241</v>
      </c>
      <c r="Q1233" s="3">
        <v>-20.36</v>
      </c>
      <c r="R1233" s="6">
        <v>133.65</v>
      </c>
      <c r="S1233" s="18" t="s">
        <v>2371</v>
      </c>
      <c r="T1233" s="3"/>
      <c r="U1233" s="17">
        <v>45855</v>
      </c>
      <c r="X1233" s="19" t="s">
        <v>2372</v>
      </c>
      <c r="Y1233" s="19" t="s">
        <v>5353</v>
      </c>
    </row>
    <row r="1234" spans="1:25">
      <c r="A1234" s="3" t="s">
        <v>5425</v>
      </c>
      <c r="B1234" s="3"/>
      <c r="C1234" s="3" t="s">
        <v>105</v>
      </c>
      <c r="D1234" s="3" t="s">
        <v>2736</v>
      </c>
      <c r="E1234" s="3" t="s">
        <v>52</v>
      </c>
      <c r="F1234" s="3" t="s">
        <v>1300</v>
      </c>
      <c r="G1234" s="3" t="s">
        <v>1485</v>
      </c>
      <c r="H1234" s="3" t="s">
        <v>1605</v>
      </c>
      <c r="I1234" s="3" t="s">
        <v>5426</v>
      </c>
      <c r="J1234" s="3" t="s">
        <v>55</v>
      </c>
      <c r="K1234" s="3" t="s">
        <v>1685</v>
      </c>
      <c r="L1234" s="3" t="s">
        <v>5427</v>
      </c>
      <c r="M1234" s="7" t="s">
        <v>5428</v>
      </c>
      <c r="N1234" s="7" t="s">
        <v>5429</v>
      </c>
      <c r="O1234" s="20" t="s">
        <v>211</v>
      </c>
      <c r="P1234" s="3" t="s">
        <v>1241</v>
      </c>
      <c r="Q1234" s="3">
        <v>-18.89</v>
      </c>
      <c r="R1234" s="6">
        <v>133.65</v>
      </c>
      <c r="S1234" s="18" t="s">
        <v>2371</v>
      </c>
      <c r="T1234" s="3"/>
      <c r="U1234" s="17">
        <v>45855</v>
      </c>
      <c r="X1234" s="19" t="s">
        <v>2372</v>
      </c>
      <c r="Y1234" s="19" t="s">
        <v>5353</v>
      </c>
    </row>
    <row r="1235" spans="1:25">
      <c r="A1235" s="3" t="s">
        <v>5430</v>
      </c>
      <c r="B1235" s="3"/>
      <c r="C1235" s="3" t="s">
        <v>105</v>
      </c>
      <c r="D1235" s="3" t="s">
        <v>2736</v>
      </c>
      <c r="E1235" s="3" t="s">
        <v>52</v>
      </c>
      <c r="F1235" s="3" t="s">
        <v>1300</v>
      </c>
      <c r="G1235" s="3" t="s">
        <v>1485</v>
      </c>
      <c r="H1235" s="3" t="s">
        <v>1237</v>
      </c>
      <c r="I1235" s="3" t="s">
        <v>5431</v>
      </c>
      <c r="J1235" s="3" t="s">
        <v>55</v>
      </c>
      <c r="K1235" s="3" t="s">
        <v>5432</v>
      </c>
      <c r="L1235" s="3" t="s">
        <v>5433</v>
      </c>
      <c r="M1235" s="7" t="s">
        <v>5434</v>
      </c>
      <c r="N1235" s="7" t="s">
        <v>5435</v>
      </c>
      <c r="O1235" s="20" t="s">
        <v>211</v>
      </c>
      <c r="P1235" s="3" t="s">
        <v>1241</v>
      </c>
      <c r="Q1235" s="3">
        <v>-20.53</v>
      </c>
      <c r="R1235" s="6">
        <v>133.65</v>
      </c>
      <c r="S1235" s="18" t="s">
        <v>2371</v>
      </c>
      <c r="T1235" s="3"/>
      <c r="U1235" s="17">
        <v>45855</v>
      </c>
      <c r="X1235" s="19" t="s">
        <v>2372</v>
      </c>
      <c r="Y1235" s="19" t="s">
        <v>5353</v>
      </c>
    </row>
    <row r="1236" spans="1:25">
      <c r="A1236" s="3" t="s">
        <v>5436</v>
      </c>
      <c r="B1236" s="3"/>
      <c r="C1236" s="3" t="s">
        <v>105</v>
      </c>
      <c r="D1236" s="3" t="s">
        <v>2736</v>
      </c>
      <c r="E1236" s="3" t="s">
        <v>52</v>
      </c>
      <c r="F1236" s="3" t="s">
        <v>1300</v>
      </c>
      <c r="G1236" s="3" t="s">
        <v>1391</v>
      </c>
      <c r="H1236" s="3" t="s">
        <v>1809</v>
      </c>
      <c r="I1236" s="3" t="s">
        <v>5437</v>
      </c>
      <c r="J1236" s="3" t="s">
        <v>55</v>
      </c>
      <c r="K1236" s="3" t="s">
        <v>5400</v>
      </c>
      <c r="L1236" s="3" t="s">
        <v>5438</v>
      </c>
      <c r="M1236" s="7" t="s">
        <v>5439</v>
      </c>
      <c r="N1236" s="7" t="s">
        <v>5440</v>
      </c>
      <c r="O1236" s="20" t="s">
        <v>211</v>
      </c>
      <c r="P1236" s="3" t="s">
        <v>1241</v>
      </c>
      <c r="Q1236" s="3">
        <v>-18.96</v>
      </c>
      <c r="R1236" s="6">
        <v>133.65</v>
      </c>
      <c r="S1236" s="3" t="s">
        <v>1319</v>
      </c>
      <c r="T1236" s="3"/>
      <c r="U1236" s="17">
        <v>45855</v>
      </c>
      <c r="X1236" s="19" t="s">
        <v>1320</v>
      </c>
      <c r="Y1236" s="19" t="s">
        <v>5353</v>
      </c>
    </row>
    <row r="1237" spans="1:25">
      <c r="A1237" s="3" t="s">
        <v>5441</v>
      </c>
      <c r="B1237" s="3"/>
      <c r="C1237" s="3" t="s">
        <v>105</v>
      </c>
      <c r="D1237" s="3" t="s">
        <v>2736</v>
      </c>
      <c r="E1237" s="3" t="s">
        <v>52</v>
      </c>
      <c r="F1237" s="3" t="s">
        <v>1300</v>
      </c>
      <c r="G1237" s="3" t="s">
        <v>1485</v>
      </c>
      <c r="H1237" s="3" t="s">
        <v>1557</v>
      </c>
      <c r="I1237" s="3" t="s">
        <v>5442</v>
      </c>
      <c r="J1237" s="3" t="s">
        <v>55</v>
      </c>
      <c r="K1237" s="3" t="s">
        <v>5443</v>
      </c>
      <c r="L1237" s="3" t="s">
        <v>5444</v>
      </c>
      <c r="M1237" s="7" t="s">
        <v>5445</v>
      </c>
      <c r="N1237" s="7" t="s">
        <v>5446</v>
      </c>
      <c r="O1237" s="20" t="s">
        <v>211</v>
      </c>
      <c r="P1237" s="3" t="s">
        <v>1241</v>
      </c>
      <c r="Q1237" s="3">
        <v>-21.79</v>
      </c>
      <c r="R1237" s="6">
        <v>133.65</v>
      </c>
      <c r="S1237" s="18" t="s">
        <v>2371</v>
      </c>
      <c r="T1237" s="3"/>
      <c r="U1237" s="17">
        <v>45855</v>
      </c>
      <c r="X1237" s="19" t="s">
        <v>2372</v>
      </c>
      <c r="Y1237" s="19" t="s">
        <v>5353</v>
      </c>
    </row>
    <row r="1238" spans="1:25">
      <c r="A1238" s="3" t="s">
        <v>5447</v>
      </c>
      <c r="B1238" s="3"/>
      <c r="C1238" s="3" t="s">
        <v>105</v>
      </c>
      <c r="D1238" s="3" t="s">
        <v>2736</v>
      </c>
      <c r="E1238" s="3" t="s">
        <v>52</v>
      </c>
      <c r="F1238" s="3" t="s">
        <v>1300</v>
      </c>
      <c r="G1238" s="3" t="s">
        <v>1485</v>
      </c>
      <c r="H1238" s="3" t="s">
        <v>1575</v>
      </c>
      <c r="I1238" s="3" t="s">
        <v>5448</v>
      </c>
      <c r="J1238" s="3" t="s">
        <v>55</v>
      </c>
      <c r="K1238" s="3" t="s">
        <v>5443</v>
      </c>
      <c r="L1238" s="3" t="s">
        <v>5449</v>
      </c>
      <c r="M1238" s="7" t="s">
        <v>5450</v>
      </c>
      <c r="N1238" s="7" t="s">
        <v>5451</v>
      </c>
      <c r="O1238" s="20" t="s">
        <v>211</v>
      </c>
      <c r="P1238" s="3" t="s">
        <v>1241</v>
      </c>
      <c r="Q1238" s="3">
        <v>-21.26</v>
      </c>
      <c r="R1238" s="6">
        <v>133.65</v>
      </c>
      <c r="S1238" s="18" t="s">
        <v>2371</v>
      </c>
      <c r="T1238" s="3"/>
      <c r="U1238" s="17">
        <v>45855</v>
      </c>
      <c r="X1238" s="19" t="s">
        <v>2372</v>
      </c>
      <c r="Y1238" s="19" t="s">
        <v>5353</v>
      </c>
    </row>
    <row r="1239" spans="1:25">
      <c r="A1239" s="3" t="s">
        <v>5452</v>
      </c>
      <c r="B1239" s="3"/>
      <c r="C1239" s="3" t="s">
        <v>105</v>
      </c>
      <c r="D1239" s="3" t="s">
        <v>2736</v>
      </c>
      <c r="E1239" s="3" t="s">
        <v>52</v>
      </c>
      <c r="F1239" s="3" t="s">
        <v>1300</v>
      </c>
      <c r="G1239" s="3" t="s">
        <v>1485</v>
      </c>
      <c r="H1239" s="3" t="s">
        <v>1639</v>
      </c>
      <c r="I1239" s="3" t="s">
        <v>5453</v>
      </c>
      <c r="J1239" s="3" t="s">
        <v>55</v>
      </c>
      <c r="K1239" s="3" t="s">
        <v>5454</v>
      </c>
      <c r="L1239" s="3" t="s">
        <v>5455</v>
      </c>
      <c r="M1239" s="7" t="s">
        <v>5456</v>
      </c>
      <c r="N1239" s="7" t="s">
        <v>5457</v>
      </c>
      <c r="O1239" s="20" t="s">
        <v>211</v>
      </c>
      <c r="P1239" s="3" t="s">
        <v>1241</v>
      </c>
      <c r="Q1239" s="3">
        <v>-21.74</v>
      </c>
      <c r="R1239" s="6">
        <v>133.65</v>
      </c>
      <c r="S1239" s="18" t="s">
        <v>2371</v>
      </c>
      <c r="T1239" s="3"/>
      <c r="U1239" s="17">
        <v>45855</v>
      </c>
      <c r="X1239" s="19" t="s">
        <v>2372</v>
      </c>
      <c r="Y1239" s="19" t="s">
        <v>5353</v>
      </c>
    </row>
    <row r="1240" spans="1:25">
      <c r="A1240" s="3" t="s">
        <v>5458</v>
      </c>
      <c r="B1240" s="3"/>
      <c r="C1240" s="3" t="s">
        <v>105</v>
      </c>
      <c r="D1240" s="3" t="s">
        <v>2736</v>
      </c>
      <c r="E1240" s="3" t="s">
        <v>52</v>
      </c>
      <c r="F1240" s="3" t="s">
        <v>1300</v>
      </c>
      <c r="G1240" s="3" t="s">
        <v>1485</v>
      </c>
      <c r="H1240" s="3" t="s">
        <v>1578</v>
      </c>
      <c r="I1240" s="3" t="s">
        <v>5459</v>
      </c>
      <c r="J1240" s="3" t="s">
        <v>55</v>
      </c>
      <c r="K1240" s="3" t="s">
        <v>5454</v>
      </c>
      <c r="L1240" s="3" t="s">
        <v>5460</v>
      </c>
      <c r="M1240" s="7" t="s">
        <v>5461</v>
      </c>
      <c r="N1240" s="7" t="s">
        <v>5462</v>
      </c>
      <c r="O1240" s="20" t="s">
        <v>211</v>
      </c>
      <c r="P1240" s="3" t="s">
        <v>1241</v>
      </c>
      <c r="Q1240" s="3">
        <v>-20.41</v>
      </c>
      <c r="R1240" s="6">
        <v>133.65</v>
      </c>
      <c r="S1240" s="18" t="s">
        <v>2371</v>
      </c>
      <c r="T1240" s="3"/>
      <c r="U1240" s="17">
        <v>45855</v>
      </c>
      <c r="X1240" s="19" t="s">
        <v>2372</v>
      </c>
      <c r="Y1240" s="19" t="s">
        <v>5353</v>
      </c>
    </row>
    <row r="1241" spans="1:25">
      <c r="A1241" s="3" t="s">
        <v>5463</v>
      </c>
      <c r="B1241" s="3"/>
      <c r="C1241" s="3" t="s">
        <v>105</v>
      </c>
      <c r="D1241" s="3" t="s">
        <v>2736</v>
      </c>
      <c r="E1241" s="3" t="s">
        <v>52</v>
      </c>
      <c r="F1241" s="3" t="s">
        <v>1300</v>
      </c>
      <c r="G1241" s="3" t="s">
        <v>1485</v>
      </c>
      <c r="H1241" s="3" t="s">
        <v>1578</v>
      </c>
      <c r="I1241" s="3" t="s">
        <v>5464</v>
      </c>
      <c r="J1241" s="3" t="s">
        <v>55</v>
      </c>
      <c r="K1241" s="3" t="s">
        <v>5349</v>
      </c>
      <c r="L1241" s="3" t="s">
        <v>5465</v>
      </c>
      <c r="M1241" s="7" t="s">
        <v>5466</v>
      </c>
      <c r="N1241" s="7" t="s">
        <v>5467</v>
      </c>
      <c r="O1241" s="20" t="s">
        <v>211</v>
      </c>
      <c r="P1241" s="3" t="s">
        <v>1241</v>
      </c>
      <c r="Q1241" s="3">
        <v>-20.29</v>
      </c>
      <c r="R1241" s="6">
        <v>133.65</v>
      </c>
      <c r="S1241" s="18" t="s">
        <v>2371</v>
      </c>
      <c r="T1241" s="3"/>
      <c r="U1241" s="17">
        <v>45855</v>
      </c>
      <c r="X1241" s="19" t="s">
        <v>2372</v>
      </c>
      <c r="Y1241" s="19" t="s">
        <v>5353</v>
      </c>
    </row>
    <row r="1242" spans="1:25">
      <c r="A1242" s="3" t="s">
        <v>5468</v>
      </c>
      <c r="B1242" s="3"/>
      <c r="C1242" s="3" t="s">
        <v>105</v>
      </c>
      <c r="D1242" s="3" t="s">
        <v>2736</v>
      </c>
      <c r="E1242" s="3" t="s">
        <v>52</v>
      </c>
      <c r="F1242" s="3" t="s">
        <v>1300</v>
      </c>
      <c r="G1242" s="3" t="s">
        <v>1485</v>
      </c>
      <c r="H1242" s="3" t="s">
        <v>1649</v>
      </c>
      <c r="I1242" s="3" t="s">
        <v>5469</v>
      </c>
      <c r="J1242" s="3" t="s">
        <v>55</v>
      </c>
      <c r="K1242" s="3" t="s">
        <v>5349</v>
      </c>
      <c r="L1242" s="3" t="s">
        <v>5470</v>
      </c>
      <c r="M1242" s="7" t="s">
        <v>5471</v>
      </c>
      <c r="N1242" s="7" t="s">
        <v>5472</v>
      </c>
      <c r="O1242" s="20" t="s">
        <v>211</v>
      </c>
      <c r="P1242" s="3" t="s">
        <v>1241</v>
      </c>
      <c r="Q1242" s="3">
        <v>-20.59</v>
      </c>
      <c r="R1242" s="6">
        <v>133.65</v>
      </c>
      <c r="S1242" s="18" t="s">
        <v>2371</v>
      </c>
      <c r="T1242" s="3"/>
      <c r="U1242" s="17">
        <v>45855</v>
      </c>
      <c r="X1242" s="19" t="s">
        <v>2372</v>
      </c>
      <c r="Y1242" s="19" t="s">
        <v>5353</v>
      </c>
    </row>
    <row r="1243" spans="1:25">
      <c r="A1243" s="3" t="s">
        <v>5473</v>
      </c>
      <c r="B1243" s="3"/>
      <c r="C1243" s="3" t="s">
        <v>105</v>
      </c>
      <c r="D1243" s="3" t="s">
        <v>2736</v>
      </c>
      <c r="E1243" s="3" t="s">
        <v>52</v>
      </c>
      <c r="F1243" s="3" t="s">
        <v>1300</v>
      </c>
      <c r="G1243" s="3" t="s">
        <v>1495</v>
      </c>
      <c r="H1243" s="3" t="s">
        <v>1518</v>
      </c>
      <c r="I1243" s="3" t="s">
        <v>5474</v>
      </c>
      <c r="J1243" s="3" t="s">
        <v>55</v>
      </c>
      <c r="K1243" s="3" t="s">
        <v>5349</v>
      </c>
      <c r="L1243" s="3" t="s">
        <v>5361</v>
      </c>
      <c r="M1243" s="7" t="s">
        <v>5475</v>
      </c>
      <c r="N1243" s="7" t="s">
        <v>5476</v>
      </c>
      <c r="O1243" s="20" t="s">
        <v>211</v>
      </c>
      <c r="P1243" s="3" t="s">
        <v>1241</v>
      </c>
      <c r="Q1243" s="3">
        <v>-18.670000000000002</v>
      </c>
      <c r="R1243" s="6">
        <v>133.65</v>
      </c>
      <c r="S1243" s="18" t="s">
        <v>1371</v>
      </c>
      <c r="T1243" s="3"/>
      <c r="U1243" s="17">
        <v>45855</v>
      </c>
      <c r="X1243" s="19" t="s">
        <v>4401</v>
      </c>
      <c r="Y1243" s="19" t="s">
        <v>5353</v>
      </c>
    </row>
    <row r="1244" spans="1:25">
      <c r="A1244" s="3" t="s">
        <v>5477</v>
      </c>
      <c r="B1244" s="3"/>
      <c r="C1244" s="3" t="s">
        <v>105</v>
      </c>
      <c r="D1244" s="3" t="s">
        <v>2736</v>
      </c>
      <c r="E1244" s="3" t="s">
        <v>52</v>
      </c>
      <c r="F1244" s="3" t="s">
        <v>1300</v>
      </c>
      <c r="G1244" s="3" t="s">
        <v>2612</v>
      </c>
      <c r="H1244" s="3" t="s">
        <v>4397</v>
      </c>
      <c r="I1244" s="3" t="s">
        <v>5478</v>
      </c>
      <c r="J1244" s="3" t="s">
        <v>55</v>
      </c>
      <c r="K1244" s="3" t="s">
        <v>5454</v>
      </c>
      <c r="L1244" s="3" t="s">
        <v>5479</v>
      </c>
      <c r="M1244" s="7" t="s">
        <v>5480</v>
      </c>
      <c r="N1244" s="7" t="s">
        <v>5481</v>
      </c>
      <c r="O1244" s="20" t="s">
        <v>211</v>
      </c>
      <c r="P1244" s="3" t="s">
        <v>1241</v>
      </c>
      <c r="Q1244" s="3">
        <v>-20.67</v>
      </c>
      <c r="R1244" s="6">
        <v>133.65</v>
      </c>
      <c r="S1244" s="18" t="s">
        <v>2371</v>
      </c>
      <c r="T1244" s="3"/>
      <c r="U1244" s="17">
        <v>45855</v>
      </c>
      <c r="X1244" s="19" t="s">
        <v>2372</v>
      </c>
      <c r="Y1244" s="19" t="s">
        <v>5353</v>
      </c>
    </row>
    <row r="1245" spans="1:25">
      <c r="A1245" s="3" t="s">
        <v>5482</v>
      </c>
      <c r="B1245" s="3"/>
      <c r="C1245" s="3" t="s">
        <v>105</v>
      </c>
      <c r="D1245" s="3" t="s">
        <v>2736</v>
      </c>
      <c r="E1245" s="3" t="s">
        <v>52</v>
      </c>
      <c r="F1245" s="3" t="s">
        <v>1300</v>
      </c>
      <c r="G1245" s="3" t="s">
        <v>2612</v>
      </c>
      <c r="H1245" s="3" t="s">
        <v>1262</v>
      </c>
      <c r="I1245" s="3" t="s">
        <v>5483</v>
      </c>
      <c r="J1245" s="3" t="s">
        <v>55</v>
      </c>
      <c r="K1245" s="3" t="s">
        <v>5349</v>
      </c>
      <c r="L1245" s="3" t="s">
        <v>5484</v>
      </c>
      <c r="M1245" s="7" t="s">
        <v>5485</v>
      </c>
      <c r="N1245" s="7" t="s">
        <v>5486</v>
      </c>
      <c r="O1245" s="20" t="s">
        <v>211</v>
      </c>
      <c r="P1245" s="3" t="s">
        <v>4591</v>
      </c>
      <c r="Q1245" s="3"/>
      <c r="R1245" s="6">
        <v>0</v>
      </c>
      <c r="S1245" s="18" t="s">
        <v>1371</v>
      </c>
      <c r="T1245" s="3" t="s">
        <v>5487</v>
      </c>
      <c r="U1245" s="17">
        <v>45855</v>
      </c>
      <c r="X1245" s="19" t="s">
        <v>4401</v>
      </c>
      <c r="Y1245" s="19" t="s">
        <v>5353</v>
      </c>
    </row>
    <row r="1246" spans="1:25">
      <c r="A1246" s="3" t="s">
        <v>5488</v>
      </c>
      <c r="B1246" s="3"/>
      <c r="C1246" s="3" t="s">
        <v>105</v>
      </c>
      <c r="D1246" s="3" t="s">
        <v>2736</v>
      </c>
      <c r="E1246" s="3" t="s">
        <v>52</v>
      </c>
      <c r="F1246" s="3" t="s">
        <v>1300</v>
      </c>
      <c r="G1246" s="3" t="s">
        <v>2612</v>
      </c>
      <c r="H1246" s="3" t="s">
        <v>1262</v>
      </c>
      <c r="I1246" s="3" t="s">
        <v>5489</v>
      </c>
      <c r="J1246" s="3" t="s">
        <v>55</v>
      </c>
      <c r="K1246" s="3" t="s">
        <v>5349</v>
      </c>
      <c r="L1246" s="3" t="s">
        <v>5490</v>
      </c>
      <c r="M1246" s="7" t="s">
        <v>5491</v>
      </c>
      <c r="N1246" s="7" t="s">
        <v>5492</v>
      </c>
      <c r="O1246" s="20" t="s">
        <v>211</v>
      </c>
      <c r="P1246" s="3" t="s">
        <v>1241</v>
      </c>
      <c r="Q1246" s="3">
        <v>-19.440000000000001</v>
      </c>
      <c r="R1246" s="6">
        <v>133.65</v>
      </c>
      <c r="S1246" s="18" t="s">
        <v>1371</v>
      </c>
      <c r="T1246" s="3"/>
      <c r="U1246" s="17">
        <v>45855</v>
      </c>
      <c r="X1246" s="19" t="s">
        <v>4401</v>
      </c>
      <c r="Y1246" s="19" t="s">
        <v>5353</v>
      </c>
    </row>
    <row r="1247" spans="1:25">
      <c r="A1247" s="3" t="s">
        <v>5493</v>
      </c>
      <c r="B1247" s="3"/>
      <c r="C1247" s="3" t="s">
        <v>105</v>
      </c>
      <c r="D1247" s="3" t="s">
        <v>2736</v>
      </c>
      <c r="E1247" s="3" t="s">
        <v>52</v>
      </c>
      <c r="F1247" s="3" t="s">
        <v>1300</v>
      </c>
      <c r="G1247" s="3" t="s">
        <v>2612</v>
      </c>
      <c r="H1247" s="3" t="s">
        <v>1262</v>
      </c>
      <c r="I1247" s="3" t="s">
        <v>5494</v>
      </c>
      <c r="J1247" s="3" t="s">
        <v>55</v>
      </c>
      <c r="K1247" s="3" t="s">
        <v>5349</v>
      </c>
      <c r="L1247" s="3" t="s">
        <v>5356</v>
      </c>
      <c r="M1247" s="7" t="s">
        <v>5495</v>
      </c>
      <c r="N1247" s="7" t="s">
        <v>5496</v>
      </c>
      <c r="O1247" s="20" t="s">
        <v>211</v>
      </c>
      <c r="P1247" s="3" t="s">
        <v>1241</v>
      </c>
      <c r="Q1247" s="3">
        <v>-20.54</v>
      </c>
      <c r="R1247" s="6">
        <v>133.65</v>
      </c>
      <c r="S1247" s="18" t="s">
        <v>1371</v>
      </c>
      <c r="T1247" s="3"/>
      <c r="U1247" s="17">
        <v>45855</v>
      </c>
      <c r="X1247" s="19" t="s">
        <v>4401</v>
      </c>
      <c r="Y1247" s="19" t="s">
        <v>5353</v>
      </c>
    </row>
    <row r="1248" spans="1:25">
      <c r="A1248" s="3" t="s">
        <v>5497</v>
      </c>
      <c r="B1248" s="3"/>
      <c r="C1248" s="3" t="s">
        <v>105</v>
      </c>
      <c r="D1248" s="3" t="s">
        <v>2736</v>
      </c>
      <c r="E1248" s="3" t="s">
        <v>52</v>
      </c>
      <c r="F1248" s="3" t="s">
        <v>1300</v>
      </c>
      <c r="G1248" s="3" t="s">
        <v>2612</v>
      </c>
      <c r="H1248" s="3" t="s">
        <v>1605</v>
      </c>
      <c r="I1248" s="3" t="s">
        <v>5498</v>
      </c>
      <c r="J1248" s="3" t="s">
        <v>55</v>
      </c>
      <c r="K1248" s="3" t="s">
        <v>5400</v>
      </c>
      <c r="L1248" s="3" t="s">
        <v>5499</v>
      </c>
      <c r="M1248" s="7" t="s">
        <v>5500</v>
      </c>
      <c r="N1248" s="7" t="s">
        <v>5501</v>
      </c>
      <c r="O1248" s="20" t="s">
        <v>211</v>
      </c>
      <c r="P1248" s="3" t="s">
        <v>1241</v>
      </c>
      <c r="Q1248" s="3">
        <v>-18.399999999999999</v>
      </c>
      <c r="R1248" s="6">
        <v>133.65</v>
      </c>
      <c r="S1248" s="3" t="s">
        <v>1319</v>
      </c>
      <c r="T1248" s="3"/>
      <c r="U1248" s="17">
        <v>45855</v>
      </c>
      <c r="X1248" s="19" t="s">
        <v>1320</v>
      </c>
      <c r="Y1248" s="19" t="s">
        <v>5353</v>
      </c>
    </row>
    <row r="1249" spans="1:25">
      <c r="A1249" s="3" t="s">
        <v>5502</v>
      </c>
      <c r="B1249" s="3"/>
      <c r="C1249" s="3" t="s">
        <v>105</v>
      </c>
      <c r="D1249" s="3" t="s">
        <v>2736</v>
      </c>
      <c r="E1249" s="3" t="s">
        <v>52</v>
      </c>
      <c r="F1249" s="3" t="s">
        <v>1300</v>
      </c>
      <c r="G1249" s="3" t="s">
        <v>2612</v>
      </c>
      <c r="H1249" s="3" t="s">
        <v>1639</v>
      </c>
      <c r="I1249" s="3" t="s">
        <v>5503</v>
      </c>
      <c r="J1249" s="3" t="s">
        <v>55</v>
      </c>
      <c r="K1249" s="3" t="s">
        <v>5349</v>
      </c>
      <c r="L1249" s="3" t="s">
        <v>5484</v>
      </c>
      <c r="M1249" s="7" t="s">
        <v>5485</v>
      </c>
      <c r="N1249" s="7" t="s">
        <v>5486</v>
      </c>
      <c r="O1249" s="20" t="s">
        <v>211</v>
      </c>
      <c r="P1249" s="3" t="s">
        <v>1241</v>
      </c>
      <c r="Q1249" s="3">
        <v>-18.59</v>
      </c>
      <c r="R1249" s="6">
        <v>133.65</v>
      </c>
      <c r="S1249" s="18" t="s">
        <v>1371</v>
      </c>
      <c r="T1249" s="3"/>
      <c r="U1249" s="17">
        <v>45855</v>
      </c>
      <c r="X1249" s="19" t="s">
        <v>4401</v>
      </c>
      <c r="Y1249" s="19" t="s">
        <v>5353</v>
      </c>
    </row>
    <row r="1250" spans="1:25">
      <c r="A1250" s="3" t="s">
        <v>5504</v>
      </c>
      <c r="B1250" s="3"/>
      <c r="C1250" s="3" t="s">
        <v>105</v>
      </c>
      <c r="D1250" s="3" t="s">
        <v>2736</v>
      </c>
      <c r="E1250" s="3" t="s">
        <v>52</v>
      </c>
      <c r="F1250" s="3" t="s">
        <v>1300</v>
      </c>
      <c r="G1250" s="3" t="s">
        <v>1495</v>
      </c>
      <c r="H1250" s="3" t="s">
        <v>1343</v>
      </c>
      <c r="I1250" s="3" t="s">
        <v>5505</v>
      </c>
      <c r="J1250" s="3" t="s">
        <v>110</v>
      </c>
      <c r="K1250" s="3" t="s">
        <v>2738</v>
      </c>
      <c r="L1250" s="3" t="s">
        <v>5506</v>
      </c>
      <c r="M1250" s="7" t="s">
        <v>5507</v>
      </c>
      <c r="N1250" s="7" t="s">
        <v>5508</v>
      </c>
      <c r="O1250" s="20" t="s">
        <v>211</v>
      </c>
      <c r="P1250" s="3" t="s">
        <v>1241</v>
      </c>
      <c r="Q1250" s="3">
        <v>-18.29</v>
      </c>
      <c r="R1250" s="6">
        <v>900.9</v>
      </c>
      <c r="S1250" s="18" t="s">
        <v>1371</v>
      </c>
      <c r="T1250" s="3" t="s">
        <v>5509</v>
      </c>
      <c r="U1250" s="17">
        <v>45859</v>
      </c>
      <c r="X1250" s="19" t="s">
        <v>4401</v>
      </c>
      <c r="Y1250" s="19" t="s">
        <v>5353</v>
      </c>
    </row>
    <row r="1251" spans="1:25">
      <c r="A1251" s="3" t="s">
        <v>5510</v>
      </c>
      <c r="B1251" s="3"/>
      <c r="C1251" s="3" t="s">
        <v>105</v>
      </c>
      <c r="D1251" s="3" t="s">
        <v>2736</v>
      </c>
      <c r="E1251" s="3" t="s">
        <v>52</v>
      </c>
      <c r="F1251" s="3" t="s">
        <v>1300</v>
      </c>
      <c r="G1251" s="3" t="s">
        <v>1495</v>
      </c>
      <c r="H1251" s="3" t="s">
        <v>1343</v>
      </c>
      <c r="I1251" s="3" t="s">
        <v>5511</v>
      </c>
      <c r="J1251" s="3" t="s">
        <v>110</v>
      </c>
      <c r="K1251" s="3" t="s">
        <v>2738</v>
      </c>
      <c r="L1251" s="3" t="s">
        <v>5512</v>
      </c>
      <c r="M1251" s="7" t="s">
        <v>5513</v>
      </c>
      <c r="N1251" s="7" t="s">
        <v>5514</v>
      </c>
      <c r="O1251" s="20" t="s">
        <v>211</v>
      </c>
      <c r="P1251" s="3" t="s">
        <v>1241</v>
      </c>
      <c r="Q1251" s="3">
        <v>-18.87</v>
      </c>
      <c r="R1251" s="6">
        <v>900.9</v>
      </c>
      <c r="S1251" s="18" t="s">
        <v>1371</v>
      </c>
      <c r="T1251" s="3" t="s">
        <v>5509</v>
      </c>
      <c r="U1251" s="17">
        <v>45859</v>
      </c>
      <c r="X1251" s="19" t="s">
        <v>4401</v>
      </c>
      <c r="Y1251" s="19" t="s">
        <v>5353</v>
      </c>
    </row>
    <row r="1252" spans="1:25">
      <c r="A1252" s="3" t="s">
        <v>5515</v>
      </c>
      <c r="B1252" s="3"/>
      <c r="C1252" s="3" t="s">
        <v>105</v>
      </c>
      <c r="D1252" s="3" t="s">
        <v>2736</v>
      </c>
      <c r="E1252" s="3" t="s">
        <v>52</v>
      </c>
      <c r="F1252" s="3" t="s">
        <v>1300</v>
      </c>
      <c r="G1252" s="3" t="s">
        <v>1495</v>
      </c>
      <c r="H1252" s="3" t="s">
        <v>1343</v>
      </c>
      <c r="I1252" s="3" t="s">
        <v>5516</v>
      </c>
      <c r="J1252" s="3" t="s">
        <v>110</v>
      </c>
      <c r="K1252" s="3" t="s">
        <v>2738</v>
      </c>
      <c r="L1252" s="3" t="s">
        <v>5517</v>
      </c>
      <c r="M1252" s="7" t="s">
        <v>5518</v>
      </c>
      <c r="N1252" s="7" t="s">
        <v>5519</v>
      </c>
      <c r="O1252" s="20" t="s">
        <v>211</v>
      </c>
      <c r="P1252" s="3" t="s">
        <v>1241</v>
      </c>
      <c r="Q1252" s="3">
        <v>-19.420000000000002</v>
      </c>
      <c r="R1252" s="6">
        <v>900.9</v>
      </c>
      <c r="S1252" s="18" t="s">
        <v>1371</v>
      </c>
      <c r="T1252" s="3" t="s">
        <v>5509</v>
      </c>
      <c r="U1252" s="17">
        <v>45859</v>
      </c>
      <c r="X1252" s="19" t="s">
        <v>4401</v>
      </c>
      <c r="Y1252" s="19" t="s">
        <v>5353</v>
      </c>
    </row>
    <row r="1253" spans="1:25">
      <c r="A1253" s="3" t="s">
        <v>5520</v>
      </c>
      <c r="B1253" s="3"/>
      <c r="C1253" s="3" t="s">
        <v>105</v>
      </c>
      <c r="D1253" s="3" t="s">
        <v>2736</v>
      </c>
      <c r="E1253" s="3" t="s">
        <v>52</v>
      </c>
      <c r="F1253" s="3" t="s">
        <v>1300</v>
      </c>
      <c r="G1253" s="3" t="s">
        <v>1495</v>
      </c>
      <c r="H1253" s="3" t="s">
        <v>1343</v>
      </c>
      <c r="I1253" s="3" t="s">
        <v>5521</v>
      </c>
      <c r="J1253" s="3" t="s">
        <v>110</v>
      </c>
      <c r="K1253" s="3" t="s">
        <v>2738</v>
      </c>
      <c r="L1253" s="3" t="s">
        <v>5522</v>
      </c>
      <c r="M1253" s="7" t="s">
        <v>5523</v>
      </c>
      <c r="N1253" s="7" t="s">
        <v>5524</v>
      </c>
      <c r="O1253" s="20" t="s">
        <v>211</v>
      </c>
      <c r="P1253" s="3" t="s">
        <v>1241</v>
      </c>
      <c r="Q1253" s="3">
        <v>-19.010000000000002</v>
      </c>
      <c r="R1253" s="6">
        <v>900.9</v>
      </c>
      <c r="S1253" s="18" t="s">
        <v>1371</v>
      </c>
      <c r="T1253" s="3" t="s">
        <v>5509</v>
      </c>
      <c r="U1253" s="17">
        <v>45859</v>
      </c>
      <c r="X1253" s="19" t="s">
        <v>4401</v>
      </c>
      <c r="Y1253" s="19" t="s">
        <v>5353</v>
      </c>
    </row>
    <row r="1254" spans="1:25">
      <c r="A1254" s="18" t="s">
        <v>5525</v>
      </c>
      <c r="B1254" s="3"/>
      <c r="C1254" s="3" t="s">
        <v>105</v>
      </c>
      <c r="D1254" s="3" t="s">
        <v>2736</v>
      </c>
      <c r="E1254" s="3" t="s">
        <v>52</v>
      </c>
      <c r="F1254" s="3" t="s">
        <v>1300</v>
      </c>
      <c r="G1254" s="3" t="s">
        <v>2612</v>
      </c>
      <c r="H1254" s="3" t="s">
        <v>1316</v>
      </c>
      <c r="I1254" s="3" t="s">
        <v>5526</v>
      </c>
      <c r="J1254" s="3" t="s">
        <v>110</v>
      </c>
      <c r="K1254" s="3" t="s">
        <v>5349</v>
      </c>
      <c r="L1254" s="3" t="s">
        <v>5527</v>
      </c>
      <c r="M1254" s="7" t="s">
        <v>5528</v>
      </c>
      <c r="N1254" s="7" t="s">
        <v>5529</v>
      </c>
      <c r="O1254" s="20" t="s">
        <v>211</v>
      </c>
      <c r="P1254" s="3" t="s">
        <v>1241</v>
      </c>
      <c r="Q1254" s="3">
        <v>-21.47</v>
      </c>
      <c r="R1254" s="6">
        <v>900.9</v>
      </c>
      <c r="S1254" s="18" t="s">
        <v>1371</v>
      </c>
      <c r="T1254" s="3" t="s">
        <v>5509</v>
      </c>
      <c r="U1254" s="17">
        <v>45859</v>
      </c>
      <c r="X1254" s="19" t="s">
        <v>4401</v>
      </c>
      <c r="Y1254" s="19" t="s">
        <v>5353</v>
      </c>
    </row>
    <row r="1255" spans="1:25">
      <c r="A1255" s="3" t="s">
        <v>5530</v>
      </c>
      <c r="B1255" s="3"/>
      <c r="C1255" s="3" t="s">
        <v>105</v>
      </c>
      <c r="D1255" s="3" t="s">
        <v>2736</v>
      </c>
      <c r="E1255" s="3" t="s">
        <v>52</v>
      </c>
      <c r="F1255" s="3" t="s">
        <v>1300</v>
      </c>
      <c r="G1255" s="3" t="s">
        <v>2612</v>
      </c>
      <c r="H1255" s="3" t="s">
        <v>1316</v>
      </c>
      <c r="I1255" s="3" t="s">
        <v>5531</v>
      </c>
      <c r="J1255" s="3" t="s">
        <v>110</v>
      </c>
      <c r="K1255" s="3" t="s">
        <v>5349</v>
      </c>
      <c r="L1255" s="3" t="s">
        <v>5532</v>
      </c>
      <c r="M1255" s="7" t="s">
        <v>5533</v>
      </c>
      <c r="N1255" s="7" t="s">
        <v>5534</v>
      </c>
      <c r="O1255" s="20" t="s">
        <v>211</v>
      </c>
      <c r="P1255" s="3" t="s">
        <v>1241</v>
      </c>
      <c r="Q1255" s="3">
        <v>-21.47</v>
      </c>
      <c r="R1255" s="6">
        <v>900.9</v>
      </c>
      <c r="S1255" s="18" t="s">
        <v>1371</v>
      </c>
      <c r="T1255" s="3" t="s">
        <v>5509</v>
      </c>
      <c r="U1255" s="17">
        <v>45859</v>
      </c>
      <c r="X1255" s="19" t="s">
        <v>4401</v>
      </c>
      <c r="Y1255" s="19" t="s">
        <v>5353</v>
      </c>
    </row>
    <row r="1256" spans="1:25">
      <c r="A1256" s="3" t="s">
        <v>5535</v>
      </c>
      <c r="B1256" s="3"/>
      <c r="C1256" s="3" t="s">
        <v>105</v>
      </c>
      <c r="D1256" s="3" t="s">
        <v>2736</v>
      </c>
      <c r="E1256" s="3" t="s">
        <v>52</v>
      </c>
      <c r="F1256" s="3" t="s">
        <v>1300</v>
      </c>
      <c r="G1256" s="3" t="s">
        <v>2612</v>
      </c>
      <c r="H1256" s="3" t="s">
        <v>1331</v>
      </c>
      <c r="I1256" s="3" t="s">
        <v>5536</v>
      </c>
      <c r="J1256" s="3" t="s">
        <v>110</v>
      </c>
      <c r="K1256" s="3" t="s">
        <v>5349</v>
      </c>
      <c r="L1256" s="3" t="s">
        <v>5350</v>
      </c>
      <c r="M1256" s="7" t="s">
        <v>5537</v>
      </c>
      <c r="N1256" s="7" t="s">
        <v>5538</v>
      </c>
      <c r="O1256" s="20" t="s">
        <v>211</v>
      </c>
      <c r="P1256" s="3" t="s">
        <v>1241</v>
      </c>
      <c r="Q1256" s="3">
        <v>-18.829999999999998</v>
      </c>
      <c r="R1256" s="6">
        <v>900.9</v>
      </c>
      <c r="S1256" s="18" t="s">
        <v>1371</v>
      </c>
      <c r="T1256" s="3" t="s">
        <v>5509</v>
      </c>
      <c r="U1256" s="17">
        <v>45860</v>
      </c>
      <c r="X1256" s="19" t="s">
        <v>4401</v>
      </c>
      <c r="Y1256" s="19" t="s">
        <v>5353</v>
      </c>
    </row>
    <row r="1257" spans="1:25">
      <c r="A1257" s="3" t="s">
        <v>5539</v>
      </c>
      <c r="B1257" s="3"/>
      <c r="C1257" s="3" t="s">
        <v>105</v>
      </c>
      <c r="D1257" s="3" t="s">
        <v>2736</v>
      </c>
      <c r="E1257" s="3" t="s">
        <v>52</v>
      </c>
      <c r="F1257" s="3" t="s">
        <v>1300</v>
      </c>
      <c r="G1257" s="3" t="s">
        <v>2612</v>
      </c>
      <c r="H1257" s="3" t="s">
        <v>1331</v>
      </c>
      <c r="I1257" s="3" t="s">
        <v>5540</v>
      </c>
      <c r="J1257" s="3" t="s">
        <v>110</v>
      </c>
      <c r="K1257" s="3" t="s">
        <v>5349</v>
      </c>
      <c r="L1257" s="3" t="s">
        <v>5484</v>
      </c>
      <c r="M1257" s="7" t="s">
        <v>5541</v>
      </c>
      <c r="N1257" s="7" t="s">
        <v>5542</v>
      </c>
      <c r="O1257" s="20" t="s">
        <v>211</v>
      </c>
      <c r="P1257" s="3" t="s">
        <v>1241</v>
      </c>
      <c r="Q1257" s="3">
        <v>-18.77</v>
      </c>
      <c r="R1257" s="6">
        <v>900.9</v>
      </c>
      <c r="S1257" s="18" t="s">
        <v>1371</v>
      </c>
      <c r="T1257" s="3" t="s">
        <v>5509</v>
      </c>
      <c r="U1257" s="17">
        <v>45860</v>
      </c>
      <c r="X1257" s="19" t="s">
        <v>4401</v>
      </c>
      <c r="Y1257" s="19" t="s">
        <v>5353</v>
      </c>
    </row>
    <row r="1258" spans="1:25">
      <c r="A1258" s="3" t="s">
        <v>5543</v>
      </c>
      <c r="B1258" s="3"/>
      <c r="C1258" s="3" t="s">
        <v>105</v>
      </c>
      <c r="D1258" s="3" t="s">
        <v>2736</v>
      </c>
      <c r="E1258" s="3" t="s">
        <v>52</v>
      </c>
      <c r="F1258" s="3" t="s">
        <v>1300</v>
      </c>
      <c r="G1258" s="3" t="s">
        <v>2612</v>
      </c>
      <c r="H1258" s="3" t="s">
        <v>1331</v>
      </c>
      <c r="I1258" s="3" t="s">
        <v>5544</v>
      </c>
      <c r="J1258" s="3" t="s">
        <v>110</v>
      </c>
      <c r="K1258" s="3" t="s">
        <v>5349</v>
      </c>
      <c r="L1258" s="3" t="s">
        <v>5484</v>
      </c>
      <c r="M1258" s="7" t="s">
        <v>5545</v>
      </c>
      <c r="N1258" s="7" t="s">
        <v>5546</v>
      </c>
      <c r="O1258" s="20" t="s">
        <v>211</v>
      </c>
      <c r="P1258" s="3" t="s">
        <v>1241</v>
      </c>
      <c r="Q1258" s="3">
        <v>-19.68</v>
      </c>
      <c r="R1258" s="6">
        <v>900.9</v>
      </c>
      <c r="S1258" s="18" t="s">
        <v>1371</v>
      </c>
      <c r="T1258" s="3" t="s">
        <v>5509</v>
      </c>
      <c r="U1258" s="17">
        <v>45860</v>
      </c>
      <c r="X1258" s="19" t="s">
        <v>4401</v>
      </c>
      <c r="Y1258" s="19" t="s">
        <v>5353</v>
      </c>
    </row>
    <row r="1259" spans="1:25">
      <c r="A1259" s="3" t="s">
        <v>5547</v>
      </c>
      <c r="B1259" s="3"/>
      <c r="C1259" s="3" t="s">
        <v>105</v>
      </c>
      <c r="D1259" s="3" t="s">
        <v>2736</v>
      </c>
      <c r="E1259" s="3" t="s">
        <v>52</v>
      </c>
      <c r="F1259" s="3" t="s">
        <v>1300</v>
      </c>
      <c r="G1259" s="3" t="s">
        <v>2612</v>
      </c>
      <c r="H1259" s="3" t="s">
        <v>1331</v>
      </c>
      <c r="I1259" s="3" t="s">
        <v>5548</v>
      </c>
      <c r="J1259" s="3" t="s">
        <v>110</v>
      </c>
      <c r="K1259" s="3" t="s">
        <v>5349</v>
      </c>
      <c r="L1259" s="3" t="s">
        <v>5490</v>
      </c>
      <c r="M1259" s="7" t="s">
        <v>5549</v>
      </c>
      <c r="N1259" s="7" t="s">
        <v>5550</v>
      </c>
      <c r="O1259" s="20" t="s">
        <v>211</v>
      </c>
      <c r="P1259" s="3" t="s">
        <v>1241</v>
      </c>
      <c r="Q1259" s="3">
        <v>-19.41</v>
      </c>
      <c r="R1259" s="6">
        <v>900.9</v>
      </c>
      <c r="S1259" s="18" t="s">
        <v>1371</v>
      </c>
      <c r="T1259" s="3" t="s">
        <v>5509</v>
      </c>
      <c r="U1259" s="17">
        <v>45860</v>
      </c>
      <c r="X1259" s="19" t="s">
        <v>4401</v>
      </c>
      <c r="Y1259" s="19" t="s">
        <v>5353</v>
      </c>
    </row>
    <row r="1260" spans="1:25">
      <c r="A1260" s="3" t="s">
        <v>5551</v>
      </c>
      <c r="B1260" s="3"/>
      <c r="C1260" s="3" t="s">
        <v>105</v>
      </c>
      <c r="D1260" s="3" t="s">
        <v>2736</v>
      </c>
      <c r="E1260" s="3" t="s">
        <v>52</v>
      </c>
      <c r="F1260" s="3" t="s">
        <v>1300</v>
      </c>
      <c r="G1260" s="3" t="s">
        <v>2612</v>
      </c>
      <c r="H1260" s="3" t="s">
        <v>1339</v>
      </c>
      <c r="I1260" s="3" t="s">
        <v>5552</v>
      </c>
      <c r="J1260" s="3" t="s">
        <v>110</v>
      </c>
      <c r="K1260" s="3" t="s">
        <v>5349</v>
      </c>
      <c r="L1260" s="3" t="s">
        <v>5553</v>
      </c>
      <c r="M1260" s="7" t="s">
        <v>5554</v>
      </c>
      <c r="N1260" s="7" t="s">
        <v>5555</v>
      </c>
      <c r="O1260" s="20" t="s">
        <v>211</v>
      </c>
      <c r="P1260" s="3" t="s">
        <v>1241</v>
      </c>
      <c r="Q1260" s="3">
        <v>-19.04</v>
      </c>
      <c r="R1260" s="6">
        <v>900.9</v>
      </c>
      <c r="S1260" s="18" t="s">
        <v>1371</v>
      </c>
      <c r="T1260" s="3" t="s">
        <v>5509</v>
      </c>
      <c r="U1260" s="17">
        <v>45860</v>
      </c>
      <c r="X1260" s="19" t="s">
        <v>4401</v>
      </c>
      <c r="Y1260" s="19" t="s">
        <v>5353</v>
      </c>
    </row>
    <row r="1261" spans="1:25">
      <c r="A1261" s="3" t="s">
        <v>5556</v>
      </c>
      <c r="B1261" s="3"/>
      <c r="C1261" s="3" t="s">
        <v>105</v>
      </c>
      <c r="D1261" s="3" t="s">
        <v>2736</v>
      </c>
      <c r="E1261" s="3" t="s">
        <v>52</v>
      </c>
      <c r="F1261" s="3" t="s">
        <v>1300</v>
      </c>
      <c r="G1261" s="3" t="s">
        <v>2612</v>
      </c>
      <c r="H1261" s="3" t="s">
        <v>1339</v>
      </c>
      <c r="I1261" s="3" t="s">
        <v>5557</v>
      </c>
      <c r="J1261" s="3" t="s">
        <v>110</v>
      </c>
      <c r="K1261" s="3" t="s">
        <v>5349</v>
      </c>
      <c r="L1261" s="3" t="s">
        <v>5558</v>
      </c>
      <c r="M1261" s="7" t="s">
        <v>5559</v>
      </c>
      <c r="N1261" s="7" t="s">
        <v>5560</v>
      </c>
      <c r="O1261" s="20" t="s">
        <v>211</v>
      </c>
      <c r="P1261" s="3" t="s">
        <v>1241</v>
      </c>
      <c r="Q1261" s="3">
        <v>-19.16</v>
      </c>
      <c r="R1261" s="6">
        <v>900.9</v>
      </c>
      <c r="S1261" s="18" t="s">
        <v>1371</v>
      </c>
      <c r="T1261" s="3" t="s">
        <v>5509</v>
      </c>
      <c r="U1261" s="17">
        <v>45860</v>
      </c>
      <c r="X1261" s="19" t="s">
        <v>4401</v>
      </c>
      <c r="Y1261" s="19" t="s">
        <v>5353</v>
      </c>
    </row>
    <row r="1262" spans="1:25">
      <c r="A1262" s="3" t="s">
        <v>5561</v>
      </c>
      <c r="B1262" s="3"/>
      <c r="C1262" s="3" t="s">
        <v>105</v>
      </c>
      <c r="D1262" s="3" t="s">
        <v>2736</v>
      </c>
      <c r="E1262" s="3" t="s">
        <v>52</v>
      </c>
      <c r="F1262" s="3" t="s">
        <v>1300</v>
      </c>
      <c r="G1262" s="3" t="s">
        <v>2612</v>
      </c>
      <c r="H1262" s="3" t="s">
        <v>1339</v>
      </c>
      <c r="I1262" s="3" t="s">
        <v>5562</v>
      </c>
      <c r="J1262" s="3" t="s">
        <v>110</v>
      </c>
      <c r="K1262" s="3" t="s">
        <v>5349</v>
      </c>
      <c r="L1262" s="3" t="s">
        <v>5563</v>
      </c>
      <c r="M1262" s="7" t="s">
        <v>5564</v>
      </c>
      <c r="N1262" s="7" t="s">
        <v>5565</v>
      </c>
      <c r="O1262" s="20" t="s">
        <v>211</v>
      </c>
      <c r="P1262" s="3" t="s">
        <v>1241</v>
      </c>
      <c r="Q1262" s="3">
        <v>-19.12</v>
      </c>
      <c r="R1262" s="6">
        <v>900.9</v>
      </c>
      <c r="S1262" s="18" t="s">
        <v>1371</v>
      </c>
      <c r="T1262" s="3" t="s">
        <v>5509</v>
      </c>
      <c r="U1262" s="17">
        <v>45860</v>
      </c>
      <c r="X1262" s="19" t="s">
        <v>4401</v>
      </c>
      <c r="Y1262" s="19" t="s">
        <v>5353</v>
      </c>
    </row>
    <row r="1263" spans="1:25">
      <c r="A1263" s="3" t="s">
        <v>5566</v>
      </c>
      <c r="B1263" s="3"/>
      <c r="C1263" s="3" t="s">
        <v>105</v>
      </c>
      <c r="D1263" s="3" t="s">
        <v>2736</v>
      </c>
      <c r="E1263" s="3" t="s">
        <v>52</v>
      </c>
      <c r="F1263" s="3" t="s">
        <v>1300</v>
      </c>
      <c r="G1263" s="3" t="s">
        <v>2612</v>
      </c>
      <c r="H1263" s="3" t="s">
        <v>1339</v>
      </c>
      <c r="I1263" s="3" t="s">
        <v>5567</v>
      </c>
      <c r="J1263" s="3" t="s">
        <v>110</v>
      </c>
      <c r="K1263" s="3" t="s">
        <v>5349</v>
      </c>
      <c r="L1263" s="3" t="s">
        <v>5356</v>
      </c>
      <c r="M1263" s="7" t="s">
        <v>5568</v>
      </c>
      <c r="N1263" s="7" t="s">
        <v>5569</v>
      </c>
      <c r="O1263" s="20" t="s">
        <v>211</v>
      </c>
      <c r="P1263" s="3" t="s">
        <v>1241</v>
      </c>
      <c r="Q1263" s="3">
        <v>-20.3</v>
      </c>
      <c r="R1263" s="6">
        <v>900.9</v>
      </c>
      <c r="S1263" s="18" t="s">
        <v>1371</v>
      </c>
      <c r="T1263" s="3" t="s">
        <v>5509</v>
      </c>
      <c r="U1263" s="17">
        <v>45860</v>
      </c>
      <c r="X1263" s="19" t="s">
        <v>4401</v>
      </c>
      <c r="Y1263" s="19" t="s">
        <v>5353</v>
      </c>
    </row>
    <row r="1264" spans="1:25">
      <c r="A1264" s="3" t="s">
        <v>5570</v>
      </c>
      <c r="B1264" s="3"/>
      <c r="C1264" s="3" t="s">
        <v>105</v>
      </c>
      <c r="D1264" s="3" t="s">
        <v>2736</v>
      </c>
      <c r="E1264" s="3" t="s">
        <v>52</v>
      </c>
      <c r="F1264" s="3" t="s">
        <v>1300</v>
      </c>
      <c r="G1264" s="3" t="s">
        <v>2612</v>
      </c>
      <c r="H1264" s="3" t="s">
        <v>1343</v>
      </c>
      <c r="I1264" s="3" t="s">
        <v>5571</v>
      </c>
      <c r="J1264" s="3" t="s">
        <v>110</v>
      </c>
      <c r="K1264" s="3" t="s">
        <v>2738</v>
      </c>
      <c r="L1264" s="3" t="s">
        <v>5572</v>
      </c>
      <c r="M1264" s="7" t="s">
        <v>5573</v>
      </c>
      <c r="N1264" s="7" t="s">
        <v>5574</v>
      </c>
      <c r="O1264" s="20" t="s">
        <v>211</v>
      </c>
      <c r="P1264" s="3" t="s">
        <v>1241</v>
      </c>
      <c r="Q1264" s="3">
        <v>-19.010000000000002</v>
      </c>
      <c r="R1264" s="6">
        <v>900.9</v>
      </c>
      <c r="S1264" s="18" t="s">
        <v>1371</v>
      </c>
      <c r="T1264" s="3" t="s">
        <v>5509</v>
      </c>
      <c r="U1264" s="17">
        <v>45859</v>
      </c>
      <c r="X1264" s="19" t="s">
        <v>4401</v>
      </c>
      <c r="Y1264" s="19" t="s">
        <v>5353</v>
      </c>
    </row>
    <row r="1265" spans="1:25">
      <c r="A1265" s="3" t="s">
        <v>5575</v>
      </c>
      <c r="B1265" s="3"/>
      <c r="C1265" s="3" t="s">
        <v>105</v>
      </c>
      <c r="D1265" s="3" t="s">
        <v>2736</v>
      </c>
      <c r="E1265" s="3" t="s">
        <v>52</v>
      </c>
      <c r="F1265" s="3" t="s">
        <v>1300</v>
      </c>
      <c r="G1265" s="3" t="s">
        <v>2612</v>
      </c>
      <c r="H1265" s="3" t="s">
        <v>1343</v>
      </c>
      <c r="I1265" s="3" t="s">
        <v>5576</v>
      </c>
      <c r="J1265" s="3" t="s">
        <v>110</v>
      </c>
      <c r="K1265" s="3" t="s">
        <v>2738</v>
      </c>
      <c r="L1265" s="3" t="s">
        <v>5577</v>
      </c>
      <c r="M1265" s="7" t="s">
        <v>5578</v>
      </c>
      <c r="N1265" s="7" t="s">
        <v>5579</v>
      </c>
      <c r="O1265" s="20" t="s">
        <v>211</v>
      </c>
      <c r="P1265" s="3" t="s">
        <v>1241</v>
      </c>
      <c r="Q1265" s="3">
        <v>-19.37</v>
      </c>
      <c r="R1265" s="6">
        <v>900.9</v>
      </c>
      <c r="S1265" s="18" t="s">
        <v>1371</v>
      </c>
      <c r="T1265" s="3" t="s">
        <v>5509</v>
      </c>
      <c r="U1265" s="17">
        <v>45859</v>
      </c>
      <c r="X1265" s="19" t="s">
        <v>4401</v>
      </c>
      <c r="Y1265" s="19" t="s">
        <v>5353</v>
      </c>
    </row>
    <row r="1266" spans="1:25">
      <c r="A1266" s="3" t="s">
        <v>5580</v>
      </c>
      <c r="B1266" s="3"/>
      <c r="C1266" s="3" t="s">
        <v>105</v>
      </c>
      <c r="D1266" s="3" t="s">
        <v>2736</v>
      </c>
      <c r="E1266" s="3" t="s">
        <v>52</v>
      </c>
      <c r="F1266" s="3" t="s">
        <v>1300</v>
      </c>
      <c r="G1266" s="3" t="s">
        <v>2612</v>
      </c>
      <c r="H1266" s="3" t="s">
        <v>1343</v>
      </c>
      <c r="I1266" s="3" t="s">
        <v>5581</v>
      </c>
      <c r="J1266" s="3" t="s">
        <v>196</v>
      </c>
      <c r="K1266" s="3" t="s">
        <v>2738</v>
      </c>
      <c r="L1266" s="3" t="s">
        <v>5582</v>
      </c>
      <c r="M1266" s="7" t="s">
        <v>5583</v>
      </c>
      <c r="N1266" s="7" t="s">
        <v>5584</v>
      </c>
      <c r="O1266" s="20" t="s">
        <v>211</v>
      </c>
      <c r="P1266" s="3" t="s">
        <v>1241</v>
      </c>
      <c r="Q1266" s="3">
        <v>-19.559999999999999</v>
      </c>
      <c r="R1266" s="6">
        <v>1386</v>
      </c>
      <c r="S1266" s="18" t="s">
        <v>1371</v>
      </c>
      <c r="T1266" s="3" t="s">
        <v>5509</v>
      </c>
      <c r="U1266" s="17">
        <v>45859</v>
      </c>
      <c r="X1266" s="19" t="s">
        <v>4401</v>
      </c>
      <c r="Y1266" s="19" t="s">
        <v>5353</v>
      </c>
    </row>
    <row r="1267" spans="1:25">
      <c r="A1267" s="3" t="s">
        <v>5585</v>
      </c>
      <c r="B1267" s="3"/>
      <c r="C1267" s="3" t="s">
        <v>105</v>
      </c>
      <c r="D1267" s="3" t="s">
        <v>2736</v>
      </c>
      <c r="E1267" s="3" t="s">
        <v>52</v>
      </c>
      <c r="F1267" s="3" t="s">
        <v>1300</v>
      </c>
      <c r="G1267" s="3" t="s">
        <v>2612</v>
      </c>
      <c r="H1267" s="3" t="s">
        <v>1343</v>
      </c>
      <c r="I1267" s="3" t="s">
        <v>5586</v>
      </c>
      <c r="J1267" s="3" t="s">
        <v>110</v>
      </c>
      <c r="K1267" s="3" t="s">
        <v>2738</v>
      </c>
      <c r="L1267" s="3" t="s">
        <v>5517</v>
      </c>
      <c r="M1267" s="7" t="s">
        <v>5587</v>
      </c>
      <c r="N1267" s="7" t="s">
        <v>5588</v>
      </c>
      <c r="O1267" s="20" t="s">
        <v>211</v>
      </c>
      <c r="P1267" s="3" t="s">
        <v>1241</v>
      </c>
      <c r="Q1267" s="3">
        <v>-20.239999999999998</v>
      </c>
      <c r="R1267" s="6">
        <v>900.9</v>
      </c>
      <c r="S1267" s="18" t="s">
        <v>1371</v>
      </c>
      <c r="T1267" s="3" t="s">
        <v>5589</v>
      </c>
      <c r="U1267" s="17">
        <v>45859</v>
      </c>
      <c r="X1267" s="19" t="s">
        <v>4401</v>
      </c>
      <c r="Y1267" s="19" t="s">
        <v>5353</v>
      </c>
    </row>
    <row r="1268" spans="1:25">
      <c r="A1268" s="3" t="s">
        <v>5590</v>
      </c>
      <c r="B1268" s="3"/>
      <c r="C1268" s="3" t="s">
        <v>129</v>
      </c>
      <c r="D1268" s="3" t="s">
        <v>4026</v>
      </c>
      <c r="E1268" s="3" t="s">
        <v>66</v>
      </c>
      <c r="F1268" s="3" t="s">
        <v>1307</v>
      </c>
      <c r="G1268" s="3" t="s">
        <v>1485</v>
      </c>
      <c r="H1268" s="3" t="s">
        <v>5591</v>
      </c>
      <c r="I1268" s="3" t="s">
        <v>5592</v>
      </c>
      <c r="J1268" s="3" t="s">
        <v>55</v>
      </c>
      <c r="K1268" s="3" t="s">
        <v>5593</v>
      </c>
      <c r="L1268" s="3" t="s">
        <v>5594</v>
      </c>
      <c r="M1268" s="7" t="s">
        <v>5595</v>
      </c>
      <c r="N1268" s="7" t="s">
        <v>5596</v>
      </c>
      <c r="O1268" s="20" t="s">
        <v>224</v>
      </c>
      <c r="P1268" s="3" t="s">
        <v>1241</v>
      </c>
      <c r="Q1268" s="3">
        <v>-18.2</v>
      </c>
      <c r="R1268" s="6">
        <v>1564.2</v>
      </c>
      <c r="S1268" s="3" t="s">
        <v>1256</v>
      </c>
      <c r="T1268" s="3"/>
      <c r="U1268" s="17">
        <v>45848</v>
      </c>
      <c r="X1268" s="19" t="s">
        <v>2306</v>
      </c>
      <c r="Y1268" s="19"/>
    </row>
    <row r="1269" spans="1:25">
      <c r="A1269" s="3" t="s">
        <v>5597</v>
      </c>
      <c r="B1269" s="3"/>
      <c r="C1269" s="3" t="s">
        <v>105</v>
      </c>
      <c r="D1269" s="3" t="s">
        <v>2736</v>
      </c>
      <c r="E1269" s="3" t="s">
        <v>52</v>
      </c>
      <c r="F1269" s="3"/>
      <c r="G1269" s="3"/>
      <c r="H1269" s="3"/>
      <c r="I1269" s="3" t="s">
        <v>5598</v>
      </c>
      <c r="J1269" s="3" t="s">
        <v>94</v>
      </c>
      <c r="K1269" s="3"/>
      <c r="L1269" s="3" t="s">
        <v>5599</v>
      </c>
      <c r="M1269" s="7" t="s">
        <v>5600</v>
      </c>
      <c r="N1269" s="7" t="s">
        <v>5601</v>
      </c>
      <c r="O1269" s="20" t="s">
        <v>226</v>
      </c>
      <c r="P1269" s="3" t="s">
        <v>1241</v>
      </c>
      <c r="Q1269" s="3">
        <v>0</v>
      </c>
      <c r="R1269" s="6">
        <v>768.75</v>
      </c>
      <c r="S1269" s="18" t="s">
        <v>2371</v>
      </c>
      <c r="T1269" s="3" t="s">
        <v>5602</v>
      </c>
      <c r="U1269" s="17">
        <v>45848</v>
      </c>
      <c r="X1269" s="19" t="s">
        <v>2372</v>
      </c>
      <c r="Y1269" s="19"/>
    </row>
    <row r="1270" spans="1:25">
      <c r="A1270" s="3" t="s">
        <v>5603</v>
      </c>
      <c r="B1270" s="3"/>
      <c r="C1270" s="3" t="s">
        <v>198</v>
      </c>
      <c r="D1270" s="3" t="s">
        <v>4748</v>
      </c>
      <c r="E1270" s="3" t="s">
        <v>52</v>
      </c>
      <c r="F1270" s="3" t="s">
        <v>1235</v>
      </c>
      <c r="G1270" s="3" t="s">
        <v>1485</v>
      </c>
      <c r="H1270" s="3" t="s">
        <v>1335</v>
      </c>
      <c r="I1270" s="3" t="s">
        <v>5604</v>
      </c>
      <c r="J1270" s="3" t="s">
        <v>94</v>
      </c>
      <c r="K1270" s="3" t="s">
        <v>5605</v>
      </c>
      <c r="L1270" s="3" t="s">
        <v>5606</v>
      </c>
      <c r="M1270" s="7" t="s">
        <v>5607</v>
      </c>
      <c r="N1270" s="7" t="s">
        <v>5608</v>
      </c>
      <c r="O1270" s="20" t="s">
        <v>231</v>
      </c>
      <c r="P1270" s="3" t="s">
        <v>4591</v>
      </c>
      <c r="Q1270" s="3"/>
      <c r="R1270" s="6">
        <v>0</v>
      </c>
      <c r="S1270" s="3"/>
      <c r="T1270" s="3" t="s">
        <v>233</v>
      </c>
      <c r="U1270" s="17">
        <v>45846</v>
      </c>
      <c r="Y1270" s="19"/>
    </row>
    <row r="1271" spans="1:25">
      <c r="A1271" s="3" t="s">
        <v>5609</v>
      </c>
      <c r="B1271" s="3"/>
      <c r="C1271" s="3" t="s">
        <v>127</v>
      </c>
      <c r="D1271" s="3" t="s">
        <v>4026</v>
      </c>
      <c r="E1271" s="3" t="s">
        <v>66</v>
      </c>
      <c r="F1271" s="3"/>
      <c r="G1271" s="3"/>
      <c r="H1271" s="3"/>
      <c r="I1271" s="3" t="s">
        <v>5610</v>
      </c>
      <c r="J1271" s="3" t="s">
        <v>94</v>
      </c>
      <c r="K1271" s="3" t="s">
        <v>1685</v>
      </c>
      <c r="L1271" s="3" t="s">
        <v>5611</v>
      </c>
      <c r="M1271" s="7" t="s">
        <v>5612</v>
      </c>
      <c r="N1271" s="7" t="s">
        <v>5613</v>
      </c>
      <c r="O1271" s="20" t="s">
        <v>234</v>
      </c>
      <c r="P1271" s="3" t="s">
        <v>4591</v>
      </c>
      <c r="Q1271" s="3"/>
      <c r="R1271" s="6">
        <v>0</v>
      </c>
      <c r="S1271" s="3"/>
      <c r="T1271" s="3" t="s">
        <v>5614</v>
      </c>
      <c r="U1271" s="17">
        <v>45859</v>
      </c>
      <c r="Y1271" s="19"/>
    </row>
    <row r="1272" spans="1:25">
      <c r="A1272" s="3" t="s">
        <v>5615</v>
      </c>
      <c r="B1272" s="3"/>
      <c r="C1272" s="3" t="s">
        <v>121</v>
      </c>
      <c r="D1272" s="3" t="s">
        <v>4026</v>
      </c>
      <c r="E1272" s="3" t="s">
        <v>66</v>
      </c>
      <c r="F1272" s="3" t="s">
        <v>1261</v>
      </c>
      <c r="G1272" s="3" t="s">
        <v>1495</v>
      </c>
      <c r="H1272" s="3" t="s">
        <v>1237</v>
      </c>
      <c r="I1272" s="3" t="s">
        <v>5616</v>
      </c>
      <c r="J1272" s="3" t="s">
        <v>94</v>
      </c>
      <c r="K1272" s="3" t="s">
        <v>3943</v>
      </c>
      <c r="L1272" s="3" t="s">
        <v>5617</v>
      </c>
      <c r="M1272" s="7" t="s">
        <v>5618</v>
      </c>
      <c r="N1272" s="7" t="s">
        <v>5619</v>
      </c>
      <c r="O1272" s="20" t="s">
        <v>229</v>
      </c>
      <c r="P1272" s="3" t="s">
        <v>1241</v>
      </c>
      <c r="Q1272" s="3">
        <v>-18.77</v>
      </c>
      <c r="R1272" s="6">
        <v>1588.8</v>
      </c>
      <c r="S1272" s="3" t="s">
        <v>1256</v>
      </c>
      <c r="T1272" s="3"/>
      <c r="U1272" s="17"/>
      <c r="X1272" s="19" t="s">
        <v>2306</v>
      </c>
      <c r="Y1272" s="19"/>
    </row>
    <row r="1273" spans="1:25">
      <c r="A1273" s="3" t="s">
        <v>5620</v>
      </c>
      <c r="B1273" s="3"/>
      <c r="C1273" s="3" t="s">
        <v>116</v>
      </c>
      <c r="D1273" s="3" t="s">
        <v>4748</v>
      </c>
      <c r="E1273" s="3" t="s">
        <v>52</v>
      </c>
      <c r="F1273" s="3" t="s">
        <v>1300</v>
      </c>
      <c r="G1273" s="3" t="s">
        <v>1308</v>
      </c>
      <c r="H1273" s="3" t="s">
        <v>1639</v>
      </c>
      <c r="I1273" s="3" t="s">
        <v>5621</v>
      </c>
      <c r="J1273" s="3" t="s">
        <v>55</v>
      </c>
      <c r="K1273" s="3" t="s">
        <v>3793</v>
      </c>
      <c r="L1273" s="3" t="s">
        <v>5622</v>
      </c>
      <c r="M1273" s="7" t="s">
        <v>5623</v>
      </c>
      <c r="N1273" s="7" t="s">
        <v>5624</v>
      </c>
      <c r="O1273" s="20" t="s">
        <v>237</v>
      </c>
      <c r="P1273" s="3" t="s">
        <v>1241</v>
      </c>
      <c r="Q1273" s="3">
        <v>-20.85</v>
      </c>
      <c r="R1273" s="6">
        <v>133.65</v>
      </c>
      <c r="S1273" s="3" t="s">
        <v>1305</v>
      </c>
      <c r="T1273" s="3"/>
      <c r="U1273" s="17">
        <v>45856</v>
      </c>
      <c r="X1273" s="19" t="s">
        <v>1306</v>
      </c>
      <c r="Y1273" s="19" t="s">
        <v>5625</v>
      </c>
    </row>
    <row r="1274" spans="1:25">
      <c r="A1274" s="3" t="s">
        <v>5626</v>
      </c>
      <c r="B1274" s="3"/>
      <c r="C1274" s="3" t="s">
        <v>116</v>
      </c>
      <c r="D1274" s="3" t="s">
        <v>4748</v>
      </c>
      <c r="E1274" s="3" t="s">
        <v>52</v>
      </c>
      <c r="F1274" s="3" t="s">
        <v>1300</v>
      </c>
      <c r="G1274" s="3" t="s">
        <v>1308</v>
      </c>
      <c r="H1274" s="3" t="s">
        <v>1252</v>
      </c>
      <c r="I1274" s="3" t="s">
        <v>5627</v>
      </c>
      <c r="J1274" s="3" t="s">
        <v>55</v>
      </c>
      <c r="K1274" s="3" t="s">
        <v>3704</v>
      </c>
      <c r="L1274" s="3" t="s">
        <v>5628</v>
      </c>
      <c r="M1274" s="7" t="s">
        <v>5629</v>
      </c>
      <c r="N1274" s="7" t="s">
        <v>5630</v>
      </c>
      <c r="O1274" s="20" t="s">
        <v>237</v>
      </c>
      <c r="P1274" s="3" t="s">
        <v>1241</v>
      </c>
      <c r="Q1274" s="3">
        <v>-20.34</v>
      </c>
      <c r="R1274" s="6">
        <v>133.65</v>
      </c>
      <c r="S1274" s="3" t="s">
        <v>1305</v>
      </c>
      <c r="T1274" s="3"/>
      <c r="U1274" s="17">
        <v>45856</v>
      </c>
      <c r="X1274" s="19" t="s">
        <v>1306</v>
      </c>
      <c r="Y1274" s="19" t="s">
        <v>5625</v>
      </c>
    </row>
    <row r="1275" spans="1:25">
      <c r="A1275" s="3" t="s">
        <v>5631</v>
      </c>
      <c r="B1275" s="3"/>
      <c r="C1275" s="3" t="s">
        <v>116</v>
      </c>
      <c r="D1275" s="3" t="s">
        <v>4748</v>
      </c>
      <c r="E1275" s="3" t="s">
        <v>52</v>
      </c>
      <c r="F1275" s="3" t="s">
        <v>1300</v>
      </c>
      <c r="G1275" s="3" t="s">
        <v>1312</v>
      </c>
      <c r="H1275" s="3" t="s">
        <v>1518</v>
      </c>
      <c r="I1275" s="3" t="s">
        <v>5632</v>
      </c>
      <c r="J1275" s="3" t="s">
        <v>55</v>
      </c>
      <c r="K1275" s="3" t="s">
        <v>3704</v>
      </c>
      <c r="L1275" s="3" t="s">
        <v>5633</v>
      </c>
      <c r="M1275" s="7" t="s">
        <v>5634</v>
      </c>
      <c r="N1275" s="7" t="s">
        <v>5635</v>
      </c>
      <c r="O1275" s="20" t="s">
        <v>237</v>
      </c>
      <c r="P1275" s="3" t="s">
        <v>1241</v>
      </c>
      <c r="Q1275" s="3">
        <v>-18.3</v>
      </c>
      <c r="R1275" s="6">
        <v>133.65</v>
      </c>
      <c r="S1275" s="3" t="s">
        <v>1305</v>
      </c>
      <c r="T1275" s="3"/>
      <c r="U1275" s="17">
        <v>45856</v>
      </c>
      <c r="X1275" s="19" t="s">
        <v>1306</v>
      </c>
      <c r="Y1275" s="19" t="s">
        <v>5625</v>
      </c>
    </row>
    <row r="1276" spans="1:25">
      <c r="A1276" s="3" t="s">
        <v>5636</v>
      </c>
      <c r="B1276" s="3"/>
      <c r="C1276" s="3" t="s">
        <v>116</v>
      </c>
      <c r="D1276" s="3" t="s">
        <v>4748</v>
      </c>
      <c r="E1276" s="3" t="s">
        <v>52</v>
      </c>
      <c r="F1276" s="3" t="s">
        <v>1300</v>
      </c>
      <c r="G1276" s="3" t="s">
        <v>1312</v>
      </c>
      <c r="H1276" s="3" t="s">
        <v>1262</v>
      </c>
      <c r="I1276" s="3" t="s">
        <v>5637</v>
      </c>
      <c r="J1276" s="3" t="s">
        <v>55</v>
      </c>
      <c r="K1276" s="3" t="s">
        <v>3704</v>
      </c>
      <c r="L1276" s="3" t="s">
        <v>5638</v>
      </c>
      <c r="M1276" s="7" t="s">
        <v>5639</v>
      </c>
      <c r="N1276" s="7" t="s">
        <v>5640</v>
      </c>
      <c r="O1276" s="20" t="s">
        <v>237</v>
      </c>
      <c r="P1276" s="3" t="s">
        <v>1241</v>
      </c>
      <c r="Q1276" s="3">
        <v>-18.38</v>
      </c>
      <c r="R1276" s="6">
        <v>133.65</v>
      </c>
      <c r="S1276" s="3" t="s">
        <v>1305</v>
      </c>
      <c r="T1276" s="3"/>
      <c r="U1276" s="17">
        <v>45856</v>
      </c>
      <c r="X1276" s="19" t="s">
        <v>1306</v>
      </c>
      <c r="Y1276" s="19" t="s">
        <v>5625</v>
      </c>
    </row>
    <row r="1277" spans="1:25">
      <c r="A1277" s="3" t="s">
        <v>5641</v>
      </c>
      <c r="B1277" s="3"/>
      <c r="C1277" s="3" t="s">
        <v>116</v>
      </c>
      <c r="D1277" s="3" t="s">
        <v>4748</v>
      </c>
      <c r="E1277" s="3" t="s">
        <v>52</v>
      </c>
      <c r="F1277" s="3" t="s">
        <v>1300</v>
      </c>
      <c r="G1277" s="3" t="s">
        <v>1312</v>
      </c>
      <c r="H1277" s="3" t="s">
        <v>1262</v>
      </c>
      <c r="I1277" s="3" t="s">
        <v>5642</v>
      </c>
      <c r="J1277" s="3" t="s">
        <v>55</v>
      </c>
      <c r="K1277" s="3" t="s">
        <v>3704</v>
      </c>
      <c r="L1277" s="3" t="s">
        <v>5633</v>
      </c>
      <c r="M1277" s="7" t="s">
        <v>5643</v>
      </c>
      <c r="N1277" s="7" t="s">
        <v>5644</v>
      </c>
      <c r="O1277" s="20" t="s">
        <v>237</v>
      </c>
      <c r="P1277" s="3" t="s">
        <v>1241</v>
      </c>
      <c r="Q1277" s="3">
        <v>-18.600000000000001</v>
      </c>
      <c r="R1277" s="6">
        <v>133.65</v>
      </c>
      <c r="S1277" s="3" t="s">
        <v>1305</v>
      </c>
      <c r="T1277" s="3"/>
      <c r="U1277" s="17">
        <v>45856</v>
      </c>
      <c r="X1277" s="19" t="s">
        <v>1306</v>
      </c>
      <c r="Y1277" s="19" t="s">
        <v>5625</v>
      </c>
    </row>
    <row r="1278" spans="1:25">
      <c r="A1278" s="3" t="s">
        <v>5645</v>
      </c>
      <c r="B1278" s="3"/>
      <c r="C1278" s="3" t="s">
        <v>116</v>
      </c>
      <c r="D1278" s="3" t="s">
        <v>4748</v>
      </c>
      <c r="E1278" s="3" t="s">
        <v>52</v>
      </c>
      <c r="F1278" s="3" t="s">
        <v>1300</v>
      </c>
      <c r="G1278" s="3" t="s">
        <v>1312</v>
      </c>
      <c r="H1278" s="3" t="s">
        <v>1540</v>
      </c>
      <c r="I1278" s="3" t="s">
        <v>5646</v>
      </c>
      <c r="J1278" s="3" t="s">
        <v>55</v>
      </c>
      <c r="K1278" s="3" t="s">
        <v>3797</v>
      </c>
      <c r="L1278" s="3" t="s">
        <v>5647</v>
      </c>
      <c r="M1278" s="7" t="s">
        <v>5648</v>
      </c>
      <c r="N1278" s="7" t="s">
        <v>5649</v>
      </c>
      <c r="O1278" s="20" t="s">
        <v>237</v>
      </c>
      <c r="P1278" s="3" t="s">
        <v>1241</v>
      </c>
      <c r="Q1278" s="3">
        <v>-18.21</v>
      </c>
      <c r="R1278" s="6">
        <v>133.65</v>
      </c>
      <c r="S1278" s="3" t="s">
        <v>1305</v>
      </c>
      <c r="T1278" s="3"/>
      <c r="U1278" s="17">
        <v>45856</v>
      </c>
      <c r="X1278" s="19" t="s">
        <v>1306</v>
      </c>
      <c r="Y1278" s="19" t="s">
        <v>5625</v>
      </c>
    </row>
    <row r="1279" spans="1:25">
      <c r="A1279" s="3" t="s">
        <v>5650</v>
      </c>
      <c r="B1279" s="3"/>
      <c r="C1279" s="3" t="s">
        <v>116</v>
      </c>
      <c r="D1279" s="3" t="s">
        <v>4748</v>
      </c>
      <c r="E1279" s="3" t="s">
        <v>52</v>
      </c>
      <c r="F1279" s="3" t="s">
        <v>1300</v>
      </c>
      <c r="G1279" s="3" t="s">
        <v>1312</v>
      </c>
      <c r="H1279" s="3" t="s">
        <v>1605</v>
      </c>
      <c r="I1279" s="3" t="s">
        <v>5651</v>
      </c>
      <c r="J1279" s="3" t="s">
        <v>55</v>
      </c>
      <c r="K1279" s="3" t="s">
        <v>3797</v>
      </c>
      <c r="L1279" s="3" t="s">
        <v>5652</v>
      </c>
      <c r="M1279" s="7" t="s">
        <v>5653</v>
      </c>
      <c r="N1279" s="7" t="s">
        <v>5654</v>
      </c>
      <c r="O1279" s="20" t="s">
        <v>237</v>
      </c>
      <c r="P1279" s="3" t="s">
        <v>1241</v>
      </c>
      <c r="Q1279" s="3">
        <v>-18.7</v>
      </c>
      <c r="R1279" s="6">
        <v>133.65</v>
      </c>
      <c r="S1279" s="3" t="s">
        <v>1305</v>
      </c>
      <c r="T1279" s="3"/>
      <c r="U1279" s="17">
        <v>45856</v>
      </c>
      <c r="X1279" s="19" t="s">
        <v>1306</v>
      </c>
      <c r="Y1279" s="19" t="s">
        <v>5625</v>
      </c>
    </row>
    <row r="1280" spans="1:25">
      <c r="A1280" s="3" t="s">
        <v>5655</v>
      </c>
      <c r="B1280" s="3"/>
      <c r="C1280" s="3" t="s">
        <v>116</v>
      </c>
      <c r="D1280" s="3" t="s">
        <v>4748</v>
      </c>
      <c r="E1280" s="3" t="s">
        <v>52</v>
      </c>
      <c r="F1280" s="3" t="s">
        <v>1300</v>
      </c>
      <c r="G1280" s="3" t="s">
        <v>1312</v>
      </c>
      <c r="H1280" s="3" t="s">
        <v>1237</v>
      </c>
      <c r="I1280" s="3" t="s">
        <v>5656</v>
      </c>
      <c r="J1280" s="3" t="s">
        <v>55</v>
      </c>
      <c r="K1280" s="3" t="s">
        <v>3797</v>
      </c>
      <c r="L1280" s="3" t="s">
        <v>5657</v>
      </c>
      <c r="M1280" s="7" t="s">
        <v>5658</v>
      </c>
      <c r="N1280" s="7" t="s">
        <v>5659</v>
      </c>
      <c r="O1280" s="20" t="s">
        <v>237</v>
      </c>
      <c r="P1280" s="3" t="s">
        <v>1241</v>
      </c>
      <c r="Q1280" s="3">
        <v>-17.91</v>
      </c>
      <c r="R1280" s="6">
        <v>133.65</v>
      </c>
      <c r="S1280" s="3" t="s">
        <v>1305</v>
      </c>
      <c r="T1280" s="3"/>
      <c r="U1280" s="17">
        <v>45856</v>
      </c>
      <c r="X1280" s="19" t="s">
        <v>1306</v>
      </c>
      <c r="Y1280" s="19" t="s">
        <v>5625</v>
      </c>
    </row>
    <row r="1281" spans="1:25">
      <c r="A1281" s="3" t="s">
        <v>5660</v>
      </c>
      <c r="B1281" s="3"/>
      <c r="C1281" s="3" t="s">
        <v>116</v>
      </c>
      <c r="D1281" s="3" t="s">
        <v>4748</v>
      </c>
      <c r="E1281" s="3" t="s">
        <v>52</v>
      </c>
      <c r="F1281" s="3" t="s">
        <v>1300</v>
      </c>
      <c r="G1281" s="3" t="s">
        <v>1312</v>
      </c>
      <c r="H1281" s="3" t="s">
        <v>1237</v>
      </c>
      <c r="I1281" s="3" t="s">
        <v>5661</v>
      </c>
      <c r="J1281" s="3" t="s">
        <v>55</v>
      </c>
      <c r="K1281" s="3" t="s">
        <v>3797</v>
      </c>
      <c r="L1281" s="3" t="s">
        <v>5662</v>
      </c>
      <c r="M1281" s="7" t="s">
        <v>5663</v>
      </c>
      <c r="N1281" s="7" t="s">
        <v>5664</v>
      </c>
      <c r="O1281" s="20" t="s">
        <v>237</v>
      </c>
      <c r="P1281" s="3" t="s">
        <v>1241</v>
      </c>
      <c r="Q1281" s="3">
        <v>-19.05</v>
      </c>
      <c r="R1281" s="6">
        <v>133.65</v>
      </c>
      <c r="S1281" s="3" t="s">
        <v>1305</v>
      </c>
      <c r="T1281" s="3"/>
      <c r="U1281" s="17">
        <v>45855</v>
      </c>
      <c r="X1281" s="19" t="s">
        <v>1306</v>
      </c>
      <c r="Y1281" s="19" t="s">
        <v>5625</v>
      </c>
    </row>
    <row r="1282" spans="1:25">
      <c r="A1282" s="3" t="s">
        <v>5665</v>
      </c>
      <c r="B1282" s="3"/>
      <c r="C1282" s="3" t="s">
        <v>116</v>
      </c>
      <c r="D1282" s="3" t="s">
        <v>4748</v>
      </c>
      <c r="E1282" s="3" t="s">
        <v>52</v>
      </c>
      <c r="F1282" s="3" t="s">
        <v>1307</v>
      </c>
      <c r="G1282" s="3" t="s">
        <v>1308</v>
      </c>
      <c r="H1282" s="3" t="s">
        <v>1599</v>
      </c>
      <c r="I1282" s="3" t="s">
        <v>5666</v>
      </c>
      <c r="J1282" s="3" t="s">
        <v>55</v>
      </c>
      <c r="K1282" s="3" t="s">
        <v>3640</v>
      </c>
      <c r="L1282" s="3" t="s">
        <v>5667</v>
      </c>
      <c r="M1282" s="7" t="s">
        <v>5668</v>
      </c>
      <c r="N1282" s="7" t="s">
        <v>5669</v>
      </c>
      <c r="O1282" s="20" t="s">
        <v>237</v>
      </c>
      <c r="P1282" s="3" t="s">
        <v>1241</v>
      </c>
      <c r="Q1282" s="3">
        <v>-18.59</v>
      </c>
      <c r="R1282" s="6">
        <v>133.65</v>
      </c>
      <c r="S1282" s="3" t="s">
        <v>1305</v>
      </c>
      <c r="T1282" s="3"/>
      <c r="U1282" s="17">
        <v>45855</v>
      </c>
      <c r="X1282" s="19" t="s">
        <v>1306</v>
      </c>
      <c r="Y1282" s="19" t="s">
        <v>5625</v>
      </c>
    </row>
    <row r="1283" spans="1:25">
      <c r="A1283" s="3" t="s">
        <v>5670</v>
      </c>
      <c r="B1283" s="3"/>
      <c r="C1283" s="3" t="s">
        <v>116</v>
      </c>
      <c r="D1283" s="3" t="s">
        <v>4748</v>
      </c>
      <c r="E1283" s="3" t="s">
        <v>52</v>
      </c>
      <c r="F1283" s="3" t="s">
        <v>1307</v>
      </c>
      <c r="G1283" s="3" t="s">
        <v>1308</v>
      </c>
      <c r="H1283" s="3" t="s">
        <v>1599</v>
      </c>
      <c r="I1283" s="3" t="s">
        <v>5671</v>
      </c>
      <c r="J1283" s="3" t="s">
        <v>55</v>
      </c>
      <c r="K1283" s="3" t="s">
        <v>3640</v>
      </c>
      <c r="L1283" s="3" t="s">
        <v>5667</v>
      </c>
      <c r="M1283" s="7" t="s">
        <v>5672</v>
      </c>
      <c r="N1283" s="7" t="s">
        <v>5673</v>
      </c>
      <c r="O1283" s="20" t="s">
        <v>237</v>
      </c>
      <c r="P1283" s="3" t="s">
        <v>1241</v>
      </c>
      <c r="Q1283" s="3">
        <v>-19.23</v>
      </c>
      <c r="R1283" s="6">
        <v>133.65</v>
      </c>
      <c r="S1283" s="3" t="s">
        <v>1305</v>
      </c>
      <c r="T1283" s="3"/>
      <c r="U1283" s="17">
        <v>45855</v>
      </c>
      <c r="X1283" s="19" t="s">
        <v>1306</v>
      </c>
      <c r="Y1283" s="19" t="s">
        <v>5625</v>
      </c>
    </row>
    <row r="1284" spans="1:25">
      <c r="A1284" s="3" t="s">
        <v>5674</v>
      </c>
      <c r="B1284" s="3"/>
      <c r="C1284" s="3" t="s">
        <v>116</v>
      </c>
      <c r="D1284" s="3" t="s">
        <v>4748</v>
      </c>
      <c r="E1284" s="3" t="s">
        <v>52</v>
      </c>
      <c r="F1284" s="3" t="s">
        <v>1307</v>
      </c>
      <c r="G1284" s="3" t="s">
        <v>1433</v>
      </c>
      <c r="H1284" s="3" t="s">
        <v>1557</v>
      </c>
      <c r="I1284" s="3" t="s">
        <v>5675</v>
      </c>
      <c r="J1284" s="3" t="s">
        <v>55</v>
      </c>
      <c r="K1284" s="3" t="s">
        <v>3793</v>
      </c>
      <c r="L1284" s="3" t="s">
        <v>5676</v>
      </c>
      <c r="M1284" s="7" t="s">
        <v>5677</v>
      </c>
      <c r="N1284" s="7" t="s">
        <v>5678</v>
      </c>
      <c r="O1284" s="20" t="s">
        <v>237</v>
      </c>
      <c r="P1284" s="3" t="s">
        <v>1241</v>
      </c>
      <c r="Q1284" s="3">
        <v>-18.36</v>
      </c>
      <c r="R1284" s="6">
        <v>133.65</v>
      </c>
      <c r="S1284" s="3" t="s">
        <v>1305</v>
      </c>
      <c r="T1284" s="3"/>
      <c r="U1284" s="17">
        <v>45855</v>
      </c>
      <c r="X1284" s="19" t="s">
        <v>1306</v>
      </c>
      <c r="Y1284" s="19" t="s">
        <v>5625</v>
      </c>
    </row>
    <row r="1285" spans="1:25">
      <c r="A1285" s="3" t="s">
        <v>5679</v>
      </c>
      <c r="B1285" s="3"/>
      <c r="C1285" s="3" t="s">
        <v>116</v>
      </c>
      <c r="D1285" s="3" t="s">
        <v>4748</v>
      </c>
      <c r="E1285" s="3" t="s">
        <v>52</v>
      </c>
      <c r="F1285" s="3" t="s">
        <v>1307</v>
      </c>
      <c r="G1285" s="3" t="s">
        <v>1308</v>
      </c>
      <c r="H1285" s="3" t="s">
        <v>1599</v>
      </c>
      <c r="I1285" s="3" t="s">
        <v>5680</v>
      </c>
      <c r="J1285" s="3" t="s">
        <v>55</v>
      </c>
      <c r="K1285" s="3" t="s">
        <v>5681</v>
      </c>
      <c r="L1285" s="3" t="s">
        <v>5682</v>
      </c>
      <c r="M1285" s="7" t="s">
        <v>5683</v>
      </c>
      <c r="N1285" s="7" t="s">
        <v>5684</v>
      </c>
      <c r="O1285" s="20" t="s">
        <v>237</v>
      </c>
      <c r="P1285" s="3" t="s">
        <v>1241</v>
      </c>
      <c r="Q1285" s="3">
        <v>-18.690000000000001</v>
      </c>
      <c r="R1285" s="6">
        <v>133.65</v>
      </c>
      <c r="S1285" s="3" t="s">
        <v>1305</v>
      </c>
      <c r="T1285" s="3"/>
      <c r="U1285" s="17">
        <v>45856</v>
      </c>
      <c r="X1285" s="19" t="s">
        <v>1306</v>
      </c>
      <c r="Y1285" s="19" t="s">
        <v>5625</v>
      </c>
    </row>
    <row r="1286" spans="1:25">
      <c r="A1286" s="3" t="s">
        <v>5685</v>
      </c>
      <c r="B1286" s="3"/>
      <c r="C1286" s="3" t="s">
        <v>241</v>
      </c>
      <c r="D1286" s="3" t="s">
        <v>4748</v>
      </c>
      <c r="E1286" s="3" t="s">
        <v>52</v>
      </c>
      <c r="F1286" s="3" t="s">
        <v>1307</v>
      </c>
      <c r="G1286" s="3" t="s">
        <v>1485</v>
      </c>
      <c r="H1286" s="3" t="s">
        <v>1557</v>
      </c>
      <c r="I1286" s="3" t="s">
        <v>5686</v>
      </c>
      <c r="J1286" s="3" t="s">
        <v>55</v>
      </c>
      <c r="K1286" s="3" t="s">
        <v>5687</v>
      </c>
      <c r="L1286" s="3" t="s">
        <v>5688</v>
      </c>
      <c r="M1286" s="7" t="s">
        <v>5689</v>
      </c>
      <c r="N1286" s="7" t="s">
        <v>5690</v>
      </c>
      <c r="O1286" s="20" t="s">
        <v>239</v>
      </c>
      <c r="P1286" s="3" t="s">
        <v>1241</v>
      </c>
      <c r="Q1286" s="3">
        <v>-18.75</v>
      </c>
      <c r="R1286" s="6">
        <v>133.65</v>
      </c>
      <c r="S1286" s="3" t="s">
        <v>1305</v>
      </c>
      <c r="T1286" s="3"/>
      <c r="U1286" s="17">
        <v>45861</v>
      </c>
      <c r="X1286" s="19" t="s">
        <v>1306</v>
      </c>
      <c r="Y1286" s="19" t="s">
        <v>5625</v>
      </c>
    </row>
    <row r="1287" spans="1:25">
      <c r="A1287" s="3" t="s">
        <v>5691</v>
      </c>
      <c r="B1287" s="3"/>
      <c r="C1287" s="3" t="s">
        <v>241</v>
      </c>
      <c r="D1287" s="3" t="s">
        <v>4748</v>
      </c>
      <c r="E1287" s="3" t="s">
        <v>52</v>
      </c>
      <c r="F1287" s="3" t="s">
        <v>1307</v>
      </c>
      <c r="G1287" s="3" t="s">
        <v>1485</v>
      </c>
      <c r="H1287" s="3" t="s">
        <v>1557</v>
      </c>
      <c r="I1287" s="3" t="s">
        <v>5692</v>
      </c>
      <c r="J1287" s="3" t="s">
        <v>55</v>
      </c>
      <c r="K1287" s="3" t="s">
        <v>5687</v>
      </c>
      <c r="L1287" s="3" t="s">
        <v>5688</v>
      </c>
      <c r="M1287" s="7" t="s">
        <v>5693</v>
      </c>
      <c r="N1287" s="7" t="s">
        <v>5694</v>
      </c>
      <c r="O1287" s="20" t="s">
        <v>239</v>
      </c>
      <c r="P1287" s="3" t="s">
        <v>1241</v>
      </c>
      <c r="Q1287" s="3">
        <v>-18.05</v>
      </c>
      <c r="R1287" s="6">
        <v>133.65</v>
      </c>
      <c r="S1287" s="3" t="s">
        <v>1305</v>
      </c>
      <c r="T1287" s="3"/>
      <c r="U1287" s="17">
        <v>45861</v>
      </c>
      <c r="X1287" s="19" t="s">
        <v>1306</v>
      </c>
      <c r="Y1287" s="19" t="s">
        <v>5625</v>
      </c>
    </row>
    <row r="1288" spans="1:25">
      <c r="A1288" s="3" t="s">
        <v>5695</v>
      </c>
      <c r="B1288" s="3"/>
      <c r="C1288" s="3" t="s">
        <v>241</v>
      </c>
      <c r="D1288" s="3" t="s">
        <v>4748</v>
      </c>
      <c r="E1288" s="3" t="s">
        <v>52</v>
      </c>
      <c r="F1288" s="3" t="s">
        <v>1307</v>
      </c>
      <c r="G1288" s="3" t="s">
        <v>1485</v>
      </c>
      <c r="H1288" s="3" t="s">
        <v>1557</v>
      </c>
      <c r="I1288" s="3" t="s">
        <v>5696</v>
      </c>
      <c r="J1288" s="3" t="s">
        <v>55</v>
      </c>
      <c r="K1288" s="3" t="s">
        <v>3704</v>
      </c>
      <c r="L1288" s="3" t="s">
        <v>5697</v>
      </c>
      <c r="M1288" s="7" t="s">
        <v>5698</v>
      </c>
      <c r="N1288" s="7" t="s">
        <v>5699</v>
      </c>
      <c r="O1288" s="20" t="s">
        <v>239</v>
      </c>
      <c r="P1288" s="3" t="s">
        <v>1241</v>
      </c>
      <c r="Q1288" s="3">
        <v>-18.739999999999998</v>
      </c>
      <c r="R1288" s="6">
        <v>133.65</v>
      </c>
      <c r="S1288" s="3" t="s">
        <v>1305</v>
      </c>
      <c r="T1288" s="3"/>
      <c r="U1288" s="17">
        <v>45861</v>
      </c>
      <c r="X1288" s="19" t="s">
        <v>1306</v>
      </c>
      <c r="Y1288" s="19" t="s">
        <v>5625</v>
      </c>
    </row>
    <row r="1289" spans="1:25">
      <c r="A1289" s="3" t="s">
        <v>5700</v>
      </c>
      <c r="B1289" s="3"/>
      <c r="C1289" s="3" t="s">
        <v>241</v>
      </c>
      <c r="D1289" s="3" t="s">
        <v>4748</v>
      </c>
      <c r="E1289" s="3" t="s">
        <v>52</v>
      </c>
      <c r="F1289" s="3" t="s">
        <v>1307</v>
      </c>
      <c r="G1289" s="3" t="s">
        <v>1485</v>
      </c>
      <c r="H1289" s="3" t="s">
        <v>1557</v>
      </c>
      <c r="I1289" s="3" t="s">
        <v>5701</v>
      </c>
      <c r="J1289" s="3" t="s">
        <v>55</v>
      </c>
      <c r="K1289" s="3" t="s">
        <v>5687</v>
      </c>
      <c r="L1289" s="3" t="s">
        <v>5702</v>
      </c>
      <c r="M1289" s="7" t="s">
        <v>5703</v>
      </c>
      <c r="N1289" s="7" t="s">
        <v>5704</v>
      </c>
      <c r="O1289" s="20" t="s">
        <v>239</v>
      </c>
      <c r="P1289" s="3" t="s">
        <v>1241</v>
      </c>
      <c r="Q1289" s="3">
        <v>-17.93</v>
      </c>
      <c r="R1289" s="6">
        <v>133.65</v>
      </c>
      <c r="S1289" s="3" t="s">
        <v>1305</v>
      </c>
      <c r="T1289" s="3"/>
      <c r="U1289" s="17">
        <v>45861</v>
      </c>
      <c r="X1289" s="19" t="s">
        <v>1306</v>
      </c>
      <c r="Y1289" s="19" t="s">
        <v>5625</v>
      </c>
    </row>
    <row r="1290" spans="1:25">
      <c r="A1290" s="3" t="s">
        <v>5705</v>
      </c>
      <c r="B1290" s="3"/>
      <c r="C1290" s="3" t="s">
        <v>241</v>
      </c>
      <c r="D1290" s="3" t="s">
        <v>4748</v>
      </c>
      <c r="E1290" s="3" t="s">
        <v>52</v>
      </c>
      <c r="F1290" s="3" t="s">
        <v>1307</v>
      </c>
      <c r="G1290" s="3" t="s">
        <v>1485</v>
      </c>
      <c r="H1290" s="3" t="s">
        <v>1575</v>
      </c>
      <c r="I1290" s="3" t="s">
        <v>5706</v>
      </c>
      <c r="J1290" s="3" t="s">
        <v>55</v>
      </c>
      <c r="K1290" s="3" t="s">
        <v>5687</v>
      </c>
      <c r="L1290" s="3" t="s">
        <v>5707</v>
      </c>
      <c r="M1290" s="7" t="s">
        <v>5708</v>
      </c>
      <c r="N1290" s="7" t="s">
        <v>5709</v>
      </c>
      <c r="O1290" s="20" t="s">
        <v>239</v>
      </c>
      <c r="P1290" s="3" t="s">
        <v>1241</v>
      </c>
      <c r="Q1290" s="3">
        <v>-18.579999999999998</v>
      </c>
      <c r="R1290" s="6">
        <v>133.65</v>
      </c>
      <c r="S1290" s="3" t="s">
        <v>1305</v>
      </c>
      <c r="T1290" s="3"/>
      <c r="U1290" s="17">
        <v>45861</v>
      </c>
      <c r="X1290" s="19" t="s">
        <v>1306</v>
      </c>
      <c r="Y1290" s="19" t="s">
        <v>5625</v>
      </c>
    </row>
    <row r="1291" spans="1:25">
      <c r="A1291" s="3" t="s">
        <v>5710</v>
      </c>
      <c r="B1291" s="3"/>
      <c r="C1291" s="3" t="s">
        <v>241</v>
      </c>
      <c r="D1291" s="3" t="s">
        <v>4748</v>
      </c>
      <c r="E1291" s="3" t="s">
        <v>52</v>
      </c>
      <c r="F1291" s="3" t="s">
        <v>1307</v>
      </c>
      <c r="G1291" s="3" t="s">
        <v>1485</v>
      </c>
      <c r="H1291" s="3" t="s">
        <v>1575</v>
      </c>
      <c r="I1291" s="3" t="s">
        <v>5711</v>
      </c>
      <c r="J1291" s="3" t="s">
        <v>55</v>
      </c>
      <c r="K1291" s="3" t="s">
        <v>5687</v>
      </c>
      <c r="L1291" s="3" t="s">
        <v>5712</v>
      </c>
      <c r="M1291" s="7" t="s">
        <v>5713</v>
      </c>
      <c r="N1291" s="7" t="s">
        <v>5714</v>
      </c>
      <c r="O1291" s="20" t="s">
        <v>239</v>
      </c>
      <c r="P1291" s="3" t="s">
        <v>1241</v>
      </c>
      <c r="Q1291" s="3">
        <v>-19.03</v>
      </c>
      <c r="R1291" s="6">
        <v>133.65</v>
      </c>
      <c r="S1291" s="3" t="s">
        <v>1305</v>
      </c>
      <c r="T1291" s="3"/>
      <c r="U1291" s="17">
        <v>45861</v>
      </c>
      <c r="X1291" s="19" t="s">
        <v>1306</v>
      </c>
      <c r="Y1291" s="19" t="s">
        <v>5625</v>
      </c>
    </row>
    <row r="1292" spans="1:25">
      <c r="A1292" s="3" t="s">
        <v>5715</v>
      </c>
      <c r="B1292" s="3"/>
      <c r="C1292" s="3" t="s">
        <v>241</v>
      </c>
      <c r="D1292" s="3" t="s">
        <v>4748</v>
      </c>
      <c r="E1292" s="3" t="s">
        <v>52</v>
      </c>
      <c r="F1292" s="3" t="s">
        <v>1307</v>
      </c>
      <c r="G1292" s="3" t="s">
        <v>1485</v>
      </c>
      <c r="H1292" s="3" t="s">
        <v>1575</v>
      </c>
      <c r="I1292" s="3" t="s">
        <v>5716</v>
      </c>
      <c r="J1292" s="3" t="s">
        <v>55</v>
      </c>
      <c r="K1292" s="3" t="s">
        <v>5687</v>
      </c>
      <c r="L1292" s="3" t="s">
        <v>5717</v>
      </c>
      <c r="M1292" s="7" t="s">
        <v>5718</v>
      </c>
      <c r="N1292" s="7" t="s">
        <v>5719</v>
      </c>
      <c r="O1292" s="20" t="s">
        <v>239</v>
      </c>
      <c r="P1292" s="3" t="s">
        <v>1241</v>
      </c>
      <c r="Q1292" s="3">
        <v>-18.89</v>
      </c>
      <c r="R1292" s="6">
        <v>133.65</v>
      </c>
      <c r="S1292" s="3" t="s">
        <v>1305</v>
      </c>
      <c r="T1292" s="3"/>
      <c r="U1292" s="17">
        <v>45861</v>
      </c>
      <c r="X1292" s="19" t="s">
        <v>1306</v>
      </c>
      <c r="Y1292" s="19" t="s">
        <v>5625</v>
      </c>
    </row>
    <row r="1293" spans="1:25">
      <c r="A1293" s="3" t="s">
        <v>5720</v>
      </c>
      <c r="B1293" s="3"/>
      <c r="C1293" s="3" t="s">
        <v>241</v>
      </c>
      <c r="D1293" s="3" t="s">
        <v>4748</v>
      </c>
      <c r="E1293" s="3" t="s">
        <v>52</v>
      </c>
      <c r="F1293" s="3" t="s">
        <v>1307</v>
      </c>
      <c r="G1293" s="3" t="s">
        <v>1485</v>
      </c>
      <c r="H1293" s="3" t="s">
        <v>1575</v>
      </c>
      <c r="I1293" s="3" t="s">
        <v>5721</v>
      </c>
      <c r="J1293" s="3" t="s">
        <v>55</v>
      </c>
      <c r="K1293" s="3" t="s">
        <v>5687</v>
      </c>
      <c r="L1293" s="3" t="s">
        <v>5722</v>
      </c>
      <c r="M1293" s="7" t="s">
        <v>5723</v>
      </c>
      <c r="N1293" s="7" t="s">
        <v>5724</v>
      </c>
      <c r="O1293" s="20" t="s">
        <v>239</v>
      </c>
      <c r="P1293" s="3" t="s">
        <v>1241</v>
      </c>
      <c r="Q1293" s="3">
        <v>-18.79</v>
      </c>
      <c r="R1293" s="6">
        <v>133.65</v>
      </c>
      <c r="S1293" s="3" t="s">
        <v>1305</v>
      </c>
      <c r="T1293" s="3"/>
      <c r="U1293" s="17">
        <v>45861</v>
      </c>
      <c r="X1293" s="19" t="s">
        <v>1306</v>
      </c>
      <c r="Y1293" s="19" t="s">
        <v>5625</v>
      </c>
    </row>
    <row r="1294" spans="1:25">
      <c r="A1294" s="3" t="s">
        <v>5725</v>
      </c>
      <c r="B1294" s="3"/>
      <c r="C1294" s="3" t="s">
        <v>241</v>
      </c>
      <c r="D1294" s="3" t="s">
        <v>4748</v>
      </c>
      <c r="E1294" s="3" t="s">
        <v>52</v>
      </c>
      <c r="F1294" s="3" t="s">
        <v>1307</v>
      </c>
      <c r="G1294" s="3" t="s">
        <v>1485</v>
      </c>
      <c r="H1294" s="3" t="s">
        <v>1616</v>
      </c>
      <c r="I1294" s="3" t="s">
        <v>5726</v>
      </c>
      <c r="J1294" s="3" t="s">
        <v>55</v>
      </c>
      <c r="K1294" s="3" t="s">
        <v>5687</v>
      </c>
      <c r="L1294" s="3" t="s">
        <v>5727</v>
      </c>
      <c r="M1294" s="7" t="s">
        <v>5728</v>
      </c>
      <c r="N1294" s="7" t="s">
        <v>5729</v>
      </c>
      <c r="O1294" s="20" t="s">
        <v>239</v>
      </c>
      <c r="P1294" s="3" t="s">
        <v>1241</v>
      </c>
      <c r="Q1294" s="3">
        <v>-19.899999999999999</v>
      </c>
      <c r="R1294" s="6">
        <v>133.65</v>
      </c>
      <c r="S1294" s="3" t="s">
        <v>1305</v>
      </c>
      <c r="T1294" s="3"/>
      <c r="U1294" s="17">
        <v>45861</v>
      </c>
      <c r="X1294" s="19" t="s">
        <v>1306</v>
      </c>
      <c r="Y1294" s="19" t="s">
        <v>5625</v>
      </c>
    </row>
    <row r="1295" spans="1:25">
      <c r="A1295" s="3" t="s">
        <v>5730</v>
      </c>
      <c r="B1295" s="3"/>
      <c r="C1295" s="22">
        <v>45717</v>
      </c>
      <c r="D1295" s="3" t="s">
        <v>4740</v>
      </c>
      <c r="E1295" s="3" t="s">
        <v>66</v>
      </c>
      <c r="F1295" s="3" t="s">
        <v>1300</v>
      </c>
      <c r="G1295" s="3" t="s">
        <v>1236</v>
      </c>
      <c r="H1295" s="3" t="s">
        <v>1639</v>
      </c>
      <c r="I1295" s="3" t="s">
        <v>5731</v>
      </c>
      <c r="J1295" s="3" t="s">
        <v>91</v>
      </c>
      <c r="K1295" s="3"/>
      <c r="L1295" s="3"/>
      <c r="M1295" s="7" t="s">
        <v>5732</v>
      </c>
      <c r="N1295" s="7" t="s">
        <v>5733</v>
      </c>
      <c r="O1295" s="20" t="s">
        <v>242</v>
      </c>
      <c r="P1295" s="3" t="s">
        <v>1241</v>
      </c>
      <c r="Q1295" s="3">
        <v>-17.55</v>
      </c>
      <c r="R1295" s="6">
        <v>9688.6200000000008</v>
      </c>
      <c r="S1295" s="3" t="s">
        <v>1256</v>
      </c>
      <c r="T1295" s="3"/>
      <c r="U1295" s="17">
        <v>45848</v>
      </c>
      <c r="X1295" s="19" t="s">
        <v>5734</v>
      </c>
      <c r="Y1295" s="19"/>
    </row>
    <row r="1296" spans="1:25">
      <c r="A1296" s="3" t="s">
        <v>5735</v>
      </c>
      <c r="B1296" s="3"/>
      <c r="C1296" s="3" t="s">
        <v>147</v>
      </c>
      <c r="D1296" s="3" t="s">
        <v>4748</v>
      </c>
      <c r="E1296" s="3" t="s">
        <v>52</v>
      </c>
      <c r="F1296" s="3" t="s">
        <v>1300</v>
      </c>
      <c r="G1296" s="3" t="s">
        <v>1308</v>
      </c>
      <c r="H1296" s="3" t="s">
        <v>1343</v>
      </c>
      <c r="I1296" s="3" t="s">
        <v>5736</v>
      </c>
      <c r="J1296" s="3" t="s">
        <v>55</v>
      </c>
      <c r="K1296" s="3" t="s">
        <v>4034</v>
      </c>
      <c r="L1296" s="3" t="s">
        <v>5737</v>
      </c>
      <c r="M1296" s="7" t="s">
        <v>5738</v>
      </c>
      <c r="N1296" s="7" t="s">
        <v>5739</v>
      </c>
      <c r="O1296" s="20" t="s">
        <v>245</v>
      </c>
      <c r="P1296" s="3" t="s">
        <v>1241</v>
      </c>
      <c r="Q1296" s="3">
        <v>-18.63</v>
      </c>
      <c r="R1296" s="6">
        <v>133.65</v>
      </c>
      <c r="S1296" s="3" t="s">
        <v>1305</v>
      </c>
      <c r="T1296" s="3"/>
      <c r="U1296" s="17">
        <v>45859</v>
      </c>
      <c r="X1296" s="19" t="s">
        <v>1306</v>
      </c>
      <c r="Y1296" s="19" t="s">
        <v>5625</v>
      </c>
    </row>
    <row r="1297" spans="1:25">
      <c r="A1297" s="18" t="s">
        <v>5740</v>
      </c>
      <c r="B1297" s="3"/>
      <c r="C1297" s="3" t="s">
        <v>147</v>
      </c>
      <c r="D1297" s="3" t="s">
        <v>4748</v>
      </c>
      <c r="E1297" s="3" t="s">
        <v>52</v>
      </c>
      <c r="F1297" s="3" t="s">
        <v>1300</v>
      </c>
      <c r="G1297" s="3" t="s">
        <v>1495</v>
      </c>
      <c r="H1297" s="3" t="s">
        <v>1377</v>
      </c>
      <c r="I1297" s="3" t="s">
        <v>5741</v>
      </c>
      <c r="J1297" s="3" t="s">
        <v>55</v>
      </c>
      <c r="K1297" s="3" t="s">
        <v>4034</v>
      </c>
      <c r="L1297" s="3" t="s">
        <v>5742</v>
      </c>
      <c r="M1297" s="7" t="s">
        <v>5743</v>
      </c>
      <c r="N1297" s="7" t="s">
        <v>5744</v>
      </c>
      <c r="O1297" s="20" t="s">
        <v>245</v>
      </c>
      <c r="P1297" s="3" t="s">
        <v>1241</v>
      </c>
      <c r="Q1297" s="3">
        <v>-19.239999999999998</v>
      </c>
      <c r="R1297" s="6">
        <v>133.65</v>
      </c>
      <c r="S1297" s="3" t="s">
        <v>1305</v>
      </c>
      <c r="T1297" s="3"/>
      <c r="U1297" s="17">
        <v>45859</v>
      </c>
      <c r="X1297" s="19" t="s">
        <v>1306</v>
      </c>
      <c r="Y1297" s="19" t="s">
        <v>5625</v>
      </c>
    </row>
    <row r="1298" spans="1:25">
      <c r="A1298" s="3" t="s">
        <v>5745</v>
      </c>
      <c r="B1298" s="3"/>
      <c r="C1298" s="3" t="s">
        <v>147</v>
      </c>
      <c r="D1298" s="3" t="s">
        <v>4748</v>
      </c>
      <c r="E1298" s="3" t="s">
        <v>52</v>
      </c>
      <c r="F1298" s="3" t="s">
        <v>1307</v>
      </c>
      <c r="G1298" s="3" t="s">
        <v>1433</v>
      </c>
      <c r="H1298" s="3" t="s">
        <v>1280</v>
      </c>
      <c r="I1298" s="3" t="s">
        <v>5746</v>
      </c>
      <c r="J1298" s="3" t="s">
        <v>55</v>
      </c>
      <c r="K1298" s="3" t="s">
        <v>4249</v>
      </c>
      <c r="L1298" s="3" t="s">
        <v>5747</v>
      </c>
      <c r="M1298" s="7" t="s">
        <v>5748</v>
      </c>
      <c r="N1298" s="7" t="s">
        <v>5749</v>
      </c>
      <c r="O1298" s="20" t="s">
        <v>245</v>
      </c>
      <c r="P1298" s="3" t="s">
        <v>1241</v>
      </c>
      <c r="Q1298" s="3">
        <v>-19.29</v>
      </c>
      <c r="R1298" s="6">
        <v>133.65</v>
      </c>
      <c r="S1298" s="3" t="s">
        <v>1305</v>
      </c>
      <c r="T1298" s="3"/>
      <c r="U1298" s="17">
        <v>45860</v>
      </c>
      <c r="X1298" s="19" t="s">
        <v>1306</v>
      </c>
      <c r="Y1298" s="19" t="s">
        <v>5625</v>
      </c>
    </row>
    <row r="1299" spans="1:25">
      <c r="A1299" s="3" t="s">
        <v>5750</v>
      </c>
      <c r="B1299" s="3"/>
      <c r="C1299" s="3" t="s">
        <v>147</v>
      </c>
      <c r="D1299" s="3" t="s">
        <v>4748</v>
      </c>
      <c r="E1299" s="3" t="s">
        <v>52</v>
      </c>
      <c r="F1299" s="3" t="s">
        <v>1307</v>
      </c>
      <c r="G1299" s="3" t="s">
        <v>1485</v>
      </c>
      <c r="H1299" s="3" t="s">
        <v>1518</v>
      </c>
      <c r="I1299" s="3" t="s">
        <v>5751</v>
      </c>
      <c r="J1299" s="3" t="s">
        <v>55</v>
      </c>
      <c r="K1299" s="3" t="s">
        <v>4034</v>
      </c>
      <c r="L1299" s="3" t="s">
        <v>5752</v>
      </c>
      <c r="M1299" s="7" t="s">
        <v>5753</v>
      </c>
      <c r="N1299" s="7" t="s">
        <v>5754</v>
      </c>
      <c r="O1299" s="20" t="s">
        <v>245</v>
      </c>
      <c r="P1299" s="3" t="s">
        <v>4591</v>
      </c>
      <c r="Q1299" s="3"/>
      <c r="R1299" s="6">
        <v>133.65</v>
      </c>
      <c r="S1299" s="3" t="s">
        <v>1305</v>
      </c>
      <c r="T1299" s="3" t="s">
        <v>5755</v>
      </c>
      <c r="U1299" s="17">
        <v>45859</v>
      </c>
      <c r="X1299" s="19" t="s">
        <v>1306</v>
      </c>
      <c r="Y1299" s="19" t="s">
        <v>5625</v>
      </c>
    </row>
    <row r="1300" spans="1:25">
      <c r="A1300" s="3" t="s">
        <v>5756</v>
      </c>
      <c r="B1300" s="3"/>
      <c r="C1300" s="3" t="s">
        <v>147</v>
      </c>
      <c r="D1300" s="3" t="s">
        <v>4748</v>
      </c>
      <c r="E1300" s="3" t="s">
        <v>52</v>
      </c>
      <c r="F1300" s="3" t="s">
        <v>1307</v>
      </c>
      <c r="G1300" s="3" t="s">
        <v>1485</v>
      </c>
      <c r="H1300" s="3" t="s">
        <v>1237</v>
      </c>
      <c r="I1300" s="3" t="s">
        <v>5757</v>
      </c>
      <c r="J1300" s="3" t="s">
        <v>55</v>
      </c>
      <c r="K1300" s="3" t="s">
        <v>4242</v>
      </c>
      <c r="L1300" s="3" t="s">
        <v>5758</v>
      </c>
      <c r="M1300" s="7" t="s">
        <v>5759</v>
      </c>
      <c r="N1300" s="7" t="s">
        <v>5760</v>
      </c>
      <c r="O1300" s="20" t="s">
        <v>245</v>
      </c>
      <c r="P1300" s="3" t="s">
        <v>1241</v>
      </c>
      <c r="Q1300" s="3">
        <v>-18.27</v>
      </c>
      <c r="R1300" s="6">
        <v>133.65</v>
      </c>
      <c r="S1300" s="3" t="s">
        <v>1305</v>
      </c>
      <c r="T1300" s="3"/>
      <c r="U1300" s="17">
        <v>45859</v>
      </c>
      <c r="X1300" s="19" t="s">
        <v>1306</v>
      </c>
      <c r="Y1300" s="19" t="s">
        <v>5625</v>
      </c>
    </row>
    <row r="1301" spans="1:25">
      <c r="A1301" s="3" t="s">
        <v>5761</v>
      </c>
      <c r="B1301" s="3"/>
      <c r="C1301" s="3" t="s">
        <v>147</v>
      </c>
      <c r="D1301" s="3" t="s">
        <v>4748</v>
      </c>
      <c r="E1301" s="3" t="s">
        <v>52</v>
      </c>
      <c r="F1301" s="3" t="s">
        <v>2272</v>
      </c>
      <c r="G1301" s="3" t="s">
        <v>1495</v>
      </c>
      <c r="H1301" s="3" t="s">
        <v>1575</v>
      </c>
      <c r="I1301" s="3" t="s">
        <v>5762</v>
      </c>
      <c r="J1301" s="3" t="s">
        <v>55</v>
      </c>
      <c r="K1301" s="3" t="s">
        <v>4242</v>
      </c>
      <c r="L1301" s="3" t="s">
        <v>4246</v>
      </c>
      <c r="M1301" s="7" t="s">
        <v>5763</v>
      </c>
      <c r="N1301" s="7" t="s">
        <v>5764</v>
      </c>
      <c r="O1301" s="20" t="s">
        <v>245</v>
      </c>
      <c r="P1301" s="3" t="s">
        <v>1241</v>
      </c>
      <c r="Q1301" s="3">
        <v>-18.53</v>
      </c>
      <c r="R1301" s="6">
        <v>133.65</v>
      </c>
      <c r="S1301" s="3" t="s">
        <v>1305</v>
      </c>
      <c r="T1301" s="3"/>
      <c r="U1301" s="17">
        <v>45859</v>
      </c>
      <c r="X1301" s="19" t="s">
        <v>1306</v>
      </c>
      <c r="Y1301" s="19" t="s">
        <v>5625</v>
      </c>
    </row>
    <row r="1302" spans="1:25">
      <c r="A1302" s="3" t="s">
        <v>5765</v>
      </c>
      <c r="B1302" s="3"/>
      <c r="C1302" s="3" t="s">
        <v>147</v>
      </c>
      <c r="D1302" s="3" t="s">
        <v>4748</v>
      </c>
      <c r="E1302" s="3" t="s">
        <v>52</v>
      </c>
      <c r="F1302" s="3" t="s">
        <v>2272</v>
      </c>
      <c r="G1302" s="3" t="s">
        <v>1251</v>
      </c>
      <c r="H1302" s="3" t="s">
        <v>1531</v>
      </c>
      <c r="I1302" s="3" t="s">
        <v>5766</v>
      </c>
      <c r="J1302" s="3" t="s">
        <v>55</v>
      </c>
      <c r="K1302" s="3" t="s">
        <v>4242</v>
      </c>
      <c r="L1302" s="3" t="s">
        <v>5767</v>
      </c>
      <c r="M1302" s="7" t="s">
        <v>5768</v>
      </c>
      <c r="N1302" s="7" t="s">
        <v>5769</v>
      </c>
      <c r="O1302" s="20" t="s">
        <v>245</v>
      </c>
      <c r="P1302" s="3" t="s">
        <v>1241</v>
      </c>
      <c r="Q1302" s="3">
        <v>-19.82</v>
      </c>
      <c r="R1302" s="6">
        <v>133.65</v>
      </c>
      <c r="S1302" s="3" t="s">
        <v>1305</v>
      </c>
      <c r="T1302" s="3"/>
      <c r="U1302" s="17">
        <v>45859</v>
      </c>
      <c r="X1302" s="19" t="s">
        <v>1306</v>
      </c>
      <c r="Y1302" s="19" t="s">
        <v>5625</v>
      </c>
    </row>
    <row r="1303" spans="1:25">
      <c r="A1303" s="3" t="s">
        <v>5770</v>
      </c>
      <c r="B1303" s="3"/>
      <c r="C1303" s="3" t="s">
        <v>147</v>
      </c>
      <c r="D1303" s="3" t="s">
        <v>4748</v>
      </c>
      <c r="E1303" s="3" t="s">
        <v>52</v>
      </c>
      <c r="F1303" s="3" t="s">
        <v>2272</v>
      </c>
      <c r="G1303" s="3" t="s">
        <v>1251</v>
      </c>
      <c r="H1303" s="3" t="s">
        <v>1578</v>
      </c>
      <c r="I1303" s="3" t="s">
        <v>5771</v>
      </c>
      <c r="J1303" s="3" t="s">
        <v>55</v>
      </c>
      <c r="K1303" s="3" t="s">
        <v>4242</v>
      </c>
      <c r="L1303" s="3" t="s">
        <v>5772</v>
      </c>
      <c r="M1303" s="7" t="s">
        <v>5773</v>
      </c>
      <c r="N1303" s="7" t="s">
        <v>5774</v>
      </c>
      <c r="O1303" s="20" t="s">
        <v>245</v>
      </c>
      <c r="P1303" s="3" t="s">
        <v>1241</v>
      </c>
      <c r="Q1303" s="3">
        <v>-19.5</v>
      </c>
      <c r="R1303" s="6">
        <v>133.65</v>
      </c>
      <c r="S1303" s="3" t="s">
        <v>1305</v>
      </c>
      <c r="T1303" s="3"/>
      <c r="U1303" s="17">
        <v>45859</v>
      </c>
      <c r="X1303" s="19" t="s">
        <v>1306</v>
      </c>
      <c r="Y1303" s="19" t="s">
        <v>5625</v>
      </c>
    </row>
    <row r="1304" spans="1:25">
      <c r="A1304" s="3" t="s">
        <v>5775</v>
      </c>
      <c r="B1304" s="3"/>
      <c r="C1304" s="3" t="s">
        <v>147</v>
      </c>
      <c r="D1304" s="3" t="s">
        <v>4748</v>
      </c>
      <c r="E1304" s="3" t="s">
        <v>52</v>
      </c>
      <c r="F1304" s="3" t="s">
        <v>1235</v>
      </c>
      <c r="G1304" s="3" t="s">
        <v>1308</v>
      </c>
      <c r="H1304" s="3" t="s">
        <v>1578</v>
      </c>
      <c r="I1304" s="3" t="s">
        <v>5776</v>
      </c>
      <c r="J1304" s="3" t="s">
        <v>55</v>
      </c>
      <c r="K1304" s="3" t="s">
        <v>4034</v>
      </c>
      <c r="L1304" s="3" t="s">
        <v>5777</v>
      </c>
      <c r="M1304" s="7" t="s">
        <v>5778</v>
      </c>
      <c r="N1304" s="7" t="s">
        <v>5779</v>
      </c>
      <c r="O1304" s="20" t="s">
        <v>245</v>
      </c>
      <c r="P1304" s="3" t="s">
        <v>1241</v>
      </c>
      <c r="Q1304" s="3">
        <v>-19.11</v>
      </c>
      <c r="R1304" s="6">
        <v>133.65</v>
      </c>
      <c r="S1304" s="3" t="s">
        <v>1305</v>
      </c>
      <c r="T1304" s="3"/>
      <c r="U1304" s="17">
        <v>45859</v>
      </c>
      <c r="X1304" s="19" t="s">
        <v>1306</v>
      </c>
      <c r="Y1304" s="19" t="s">
        <v>5625</v>
      </c>
    </row>
    <row r="1305" spans="1:25">
      <c r="A1305" s="3" t="s">
        <v>5780</v>
      </c>
      <c r="B1305" s="3"/>
      <c r="C1305" s="3" t="s">
        <v>147</v>
      </c>
      <c r="D1305" s="3" t="s">
        <v>4748</v>
      </c>
      <c r="E1305" s="3" t="s">
        <v>52</v>
      </c>
      <c r="F1305" s="3" t="s">
        <v>1235</v>
      </c>
      <c r="G1305" s="3" t="s">
        <v>1308</v>
      </c>
      <c r="H1305" s="3" t="s">
        <v>1252</v>
      </c>
      <c r="I1305" s="3" t="s">
        <v>5781</v>
      </c>
      <c r="J1305" s="3" t="s">
        <v>55</v>
      </c>
      <c r="K1305" s="3" t="s">
        <v>4088</v>
      </c>
      <c r="L1305" s="3" t="s">
        <v>5782</v>
      </c>
      <c r="M1305" s="7" t="s">
        <v>5783</v>
      </c>
      <c r="N1305" s="7" t="s">
        <v>5784</v>
      </c>
      <c r="O1305" s="20" t="s">
        <v>245</v>
      </c>
      <c r="P1305" s="3" t="s">
        <v>1241</v>
      </c>
      <c r="Q1305" s="3">
        <v>-20.23</v>
      </c>
      <c r="R1305" s="6">
        <v>133.65</v>
      </c>
      <c r="S1305" s="3" t="s">
        <v>1305</v>
      </c>
      <c r="T1305" s="3"/>
      <c r="U1305" s="17">
        <v>45859</v>
      </c>
      <c r="X1305" s="19" t="s">
        <v>1306</v>
      </c>
      <c r="Y1305" s="19" t="s">
        <v>5625</v>
      </c>
    </row>
    <row r="1306" spans="1:25">
      <c r="A1306" s="3" t="s">
        <v>5785</v>
      </c>
      <c r="B1306" s="3"/>
      <c r="C1306" s="3" t="s">
        <v>147</v>
      </c>
      <c r="D1306" s="3" t="s">
        <v>4748</v>
      </c>
      <c r="E1306" s="3" t="s">
        <v>52</v>
      </c>
      <c r="F1306" s="3" t="s">
        <v>1235</v>
      </c>
      <c r="G1306" s="3" t="s">
        <v>1312</v>
      </c>
      <c r="H1306" s="3" t="s">
        <v>1518</v>
      </c>
      <c r="I1306" s="3" t="s">
        <v>5786</v>
      </c>
      <c r="J1306" s="3" t="s">
        <v>55</v>
      </c>
      <c r="K1306" s="3" t="s">
        <v>4088</v>
      </c>
      <c r="L1306" s="3" t="s">
        <v>5787</v>
      </c>
      <c r="M1306" s="7" t="s">
        <v>5788</v>
      </c>
      <c r="N1306" s="7" t="s">
        <v>5789</v>
      </c>
      <c r="O1306" s="20" t="s">
        <v>245</v>
      </c>
      <c r="P1306" s="3" t="s">
        <v>1241</v>
      </c>
      <c r="Q1306" s="3">
        <v>-21.27</v>
      </c>
      <c r="R1306" s="6">
        <v>133.65</v>
      </c>
      <c r="S1306" s="3" t="s">
        <v>1305</v>
      </c>
      <c r="T1306" s="3"/>
      <c r="U1306" s="17">
        <v>45860</v>
      </c>
      <c r="X1306" s="19" t="s">
        <v>1306</v>
      </c>
      <c r="Y1306" s="19" t="s">
        <v>5625</v>
      </c>
    </row>
    <row r="1307" spans="1:25">
      <c r="A1307" s="3" t="s">
        <v>5790</v>
      </c>
      <c r="B1307" s="3"/>
      <c r="C1307" s="3" t="s">
        <v>147</v>
      </c>
      <c r="D1307" s="3" t="s">
        <v>4748</v>
      </c>
      <c r="E1307" s="3" t="s">
        <v>52</v>
      </c>
      <c r="F1307" s="3" t="s">
        <v>1235</v>
      </c>
      <c r="G1307" s="3" t="s">
        <v>1312</v>
      </c>
      <c r="H1307" s="3" t="s">
        <v>1557</v>
      </c>
      <c r="I1307" s="3" t="s">
        <v>5791</v>
      </c>
      <c r="J1307" s="3" t="s">
        <v>55</v>
      </c>
      <c r="K1307" s="3" t="s">
        <v>4088</v>
      </c>
      <c r="L1307" s="3" t="s">
        <v>5792</v>
      </c>
      <c r="M1307" s="7" t="s">
        <v>5793</v>
      </c>
      <c r="N1307" s="7" t="s">
        <v>5794</v>
      </c>
      <c r="O1307" s="20" t="s">
        <v>245</v>
      </c>
      <c r="P1307" s="3" t="s">
        <v>1241</v>
      </c>
      <c r="Q1307" s="3">
        <v>-20.98</v>
      </c>
      <c r="R1307" s="6">
        <v>133.65</v>
      </c>
      <c r="S1307" s="3" t="s">
        <v>1305</v>
      </c>
      <c r="T1307" s="3"/>
      <c r="U1307" s="17">
        <v>45860</v>
      </c>
      <c r="X1307" s="19" t="s">
        <v>1306</v>
      </c>
      <c r="Y1307" s="19" t="s">
        <v>5625</v>
      </c>
    </row>
    <row r="1308" spans="1:25">
      <c r="A1308" s="3" t="s">
        <v>5795</v>
      </c>
      <c r="B1308" s="3"/>
      <c r="C1308" s="3" t="s">
        <v>147</v>
      </c>
      <c r="D1308" s="3" t="s">
        <v>4748</v>
      </c>
      <c r="E1308" s="3" t="s">
        <v>52</v>
      </c>
      <c r="F1308" s="3" t="s">
        <v>1235</v>
      </c>
      <c r="G1308" s="3" t="s">
        <v>1312</v>
      </c>
      <c r="H1308" s="3" t="s">
        <v>1575</v>
      </c>
      <c r="I1308" s="3" t="s">
        <v>5796</v>
      </c>
      <c r="J1308" s="3" t="s">
        <v>55</v>
      </c>
      <c r="K1308" s="3" t="s">
        <v>4088</v>
      </c>
      <c r="L1308" s="3" t="s">
        <v>5797</v>
      </c>
      <c r="M1308" s="7" t="s">
        <v>5798</v>
      </c>
      <c r="N1308" s="7" t="s">
        <v>5799</v>
      </c>
      <c r="O1308" s="20" t="s">
        <v>245</v>
      </c>
      <c r="P1308" s="3" t="s">
        <v>1241</v>
      </c>
      <c r="Q1308" s="3">
        <v>-19.670000000000002</v>
      </c>
      <c r="R1308" s="6">
        <v>133.65</v>
      </c>
      <c r="S1308" s="3" t="s">
        <v>1305</v>
      </c>
      <c r="T1308" s="3"/>
      <c r="U1308" s="17">
        <v>45860</v>
      </c>
      <c r="X1308" s="19" t="s">
        <v>1306</v>
      </c>
      <c r="Y1308" s="19" t="s">
        <v>5625</v>
      </c>
    </row>
    <row r="1309" spans="1:25">
      <c r="A1309" s="3" t="s">
        <v>5800</v>
      </c>
      <c r="B1309" s="3"/>
      <c r="C1309" s="3" t="s">
        <v>118</v>
      </c>
      <c r="D1309" s="3" t="s">
        <v>4026</v>
      </c>
      <c r="E1309" s="3" t="s">
        <v>66</v>
      </c>
      <c r="F1309" s="3" t="s">
        <v>1261</v>
      </c>
      <c r="G1309" s="3" t="s">
        <v>1312</v>
      </c>
      <c r="H1309" s="3" t="s">
        <v>1599</v>
      </c>
      <c r="I1309" s="3" t="s">
        <v>5801</v>
      </c>
      <c r="J1309" s="3" t="s">
        <v>196</v>
      </c>
      <c r="K1309" s="3" t="s">
        <v>1282</v>
      </c>
      <c r="L1309" s="3" t="s">
        <v>5802</v>
      </c>
      <c r="M1309" s="7" t="s">
        <v>5803</v>
      </c>
      <c r="N1309" s="7" t="s">
        <v>5804</v>
      </c>
      <c r="O1309" s="20" t="s">
        <v>247</v>
      </c>
      <c r="P1309" s="3" t="s">
        <v>1241</v>
      </c>
      <c r="Q1309" s="3"/>
      <c r="R1309" s="6">
        <v>1386</v>
      </c>
      <c r="S1309" s="3" t="s">
        <v>1256</v>
      </c>
      <c r="T1309" s="3"/>
      <c r="U1309" s="17">
        <v>45861</v>
      </c>
      <c r="X1309" s="19" t="s">
        <v>5734</v>
      </c>
      <c r="Y1309" s="19"/>
    </row>
    <row r="1310" spans="1:25">
      <c r="A1310" s="3" t="s">
        <v>5805</v>
      </c>
      <c r="B1310" s="3"/>
      <c r="C1310" s="3" t="s">
        <v>118</v>
      </c>
      <c r="D1310" s="3" t="s">
        <v>4026</v>
      </c>
      <c r="E1310" s="3" t="s">
        <v>66</v>
      </c>
      <c r="F1310" s="3" t="s">
        <v>1261</v>
      </c>
      <c r="G1310" s="3" t="s">
        <v>1312</v>
      </c>
      <c r="H1310" s="3" t="s">
        <v>1599</v>
      </c>
      <c r="I1310" s="3" t="s">
        <v>5806</v>
      </c>
      <c r="J1310" s="3" t="s">
        <v>68</v>
      </c>
      <c r="K1310" s="3" t="s">
        <v>1282</v>
      </c>
      <c r="L1310" s="3" t="s">
        <v>5802</v>
      </c>
      <c r="M1310" s="7" t="s">
        <v>5803</v>
      </c>
      <c r="N1310" s="7" t="s">
        <v>5804</v>
      </c>
      <c r="O1310" s="20" t="s">
        <v>247</v>
      </c>
      <c r="P1310" s="3" t="s">
        <v>1241</v>
      </c>
      <c r="Q1310" s="3"/>
      <c r="R1310" s="6">
        <v>514.79999999999995</v>
      </c>
      <c r="S1310" s="3" t="s">
        <v>1256</v>
      </c>
      <c r="T1310" s="3"/>
      <c r="U1310" s="17">
        <v>45861</v>
      </c>
      <c r="X1310" s="19" t="s">
        <v>5734</v>
      </c>
      <c r="Y1310" s="19"/>
    </row>
    <row r="1311" spans="1:25">
      <c r="A1311" s="3" t="s">
        <v>5807</v>
      </c>
      <c r="B1311" s="3"/>
      <c r="C1311" s="3" t="s">
        <v>118</v>
      </c>
      <c r="D1311" s="3" t="s">
        <v>4026</v>
      </c>
      <c r="E1311" s="3" t="s">
        <v>66</v>
      </c>
      <c r="F1311" s="3" t="s">
        <v>1261</v>
      </c>
      <c r="G1311" s="3" t="s">
        <v>1312</v>
      </c>
      <c r="H1311" s="3" t="s">
        <v>1599</v>
      </c>
      <c r="I1311" s="3" t="s">
        <v>5808</v>
      </c>
      <c r="J1311" s="3" t="s">
        <v>110</v>
      </c>
      <c r="K1311" s="3" t="s">
        <v>1282</v>
      </c>
      <c r="L1311" s="3" t="s">
        <v>5802</v>
      </c>
      <c r="M1311" s="7" t="s">
        <v>5803</v>
      </c>
      <c r="N1311" s="7" t="s">
        <v>5804</v>
      </c>
      <c r="O1311" s="20" t="s">
        <v>247</v>
      </c>
      <c r="P1311" s="3" t="s">
        <v>1241</v>
      </c>
      <c r="Q1311" s="3"/>
      <c r="R1311" s="6">
        <v>900.9</v>
      </c>
      <c r="S1311" s="3" t="s">
        <v>1256</v>
      </c>
      <c r="T1311" s="3"/>
      <c r="U1311" s="17">
        <v>45861</v>
      </c>
      <c r="X1311" s="19" t="s">
        <v>5734</v>
      </c>
      <c r="Y1311" s="19"/>
    </row>
    <row r="1312" spans="1:25">
      <c r="A1312" s="3" t="s">
        <v>5809</v>
      </c>
      <c r="B1312" s="3"/>
      <c r="C1312" s="3" t="s">
        <v>118</v>
      </c>
      <c r="D1312" s="3" t="s">
        <v>4026</v>
      </c>
      <c r="E1312" s="3" t="s">
        <v>66</v>
      </c>
      <c r="F1312" s="3" t="s">
        <v>1261</v>
      </c>
      <c r="G1312" s="3" t="s">
        <v>1312</v>
      </c>
      <c r="H1312" s="3" t="s">
        <v>1599</v>
      </c>
      <c r="I1312" s="3" t="s">
        <v>5810</v>
      </c>
      <c r="J1312" s="3" t="s">
        <v>68</v>
      </c>
      <c r="K1312" s="3" t="s">
        <v>1282</v>
      </c>
      <c r="L1312" s="3" t="s">
        <v>5802</v>
      </c>
      <c r="M1312" s="7" t="s">
        <v>5803</v>
      </c>
      <c r="N1312" s="7" t="s">
        <v>5804</v>
      </c>
      <c r="O1312" s="20" t="s">
        <v>247</v>
      </c>
      <c r="P1312" s="3" t="s">
        <v>1241</v>
      </c>
      <c r="Q1312" s="3"/>
      <c r="R1312" s="6">
        <v>514.79999999999995</v>
      </c>
      <c r="S1312" s="3" t="s">
        <v>1256</v>
      </c>
      <c r="T1312" s="3"/>
      <c r="U1312" s="17">
        <v>45861</v>
      </c>
      <c r="X1312" s="19" t="s">
        <v>5734</v>
      </c>
      <c r="Y1312" s="19"/>
    </row>
    <row r="1313" spans="1:25">
      <c r="A1313" s="3" t="s">
        <v>5811</v>
      </c>
      <c r="B1313" s="3"/>
      <c r="C1313" s="3" t="s">
        <v>85</v>
      </c>
      <c r="D1313" s="3" t="s">
        <v>4026</v>
      </c>
      <c r="E1313" s="3" t="s">
        <v>66</v>
      </c>
      <c r="F1313" s="3" t="s">
        <v>1261</v>
      </c>
      <c r="G1313" s="3" t="s">
        <v>1391</v>
      </c>
      <c r="H1313" s="3" t="s">
        <v>1557</v>
      </c>
      <c r="I1313" s="3" t="s">
        <v>5812</v>
      </c>
      <c r="J1313" s="3" t="s">
        <v>132</v>
      </c>
      <c r="K1313" s="3" t="s">
        <v>2680</v>
      </c>
      <c r="L1313" s="3" t="s">
        <v>5813</v>
      </c>
      <c r="M1313" s="7" t="s">
        <v>5814</v>
      </c>
      <c r="N1313" s="7" t="s">
        <v>5815</v>
      </c>
      <c r="O1313" s="20" t="s">
        <v>252</v>
      </c>
      <c r="P1313" s="3" t="s">
        <v>1241</v>
      </c>
      <c r="Q1313" s="3">
        <v>-20.73</v>
      </c>
      <c r="R1313" s="6">
        <v>346.5</v>
      </c>
      <c r="S1313" s="3" t="s">
        <v>2523</v>
      </c>
      <c r="T1313" s="3"/>
      <c r="U1313" s="17">
        <v>45848</v>
      </c>
      <c r="X1313" s="19" t="s">
        <v>2524</v>
      </c>
      <c r="Y1313" s="19"/>
    </row>
    <row r="1314" spans="1:25">
      <c r="A1314" s="3" t="s">
        <v>5816</v>
      </c>
      <c r="B1314" s="3"/>
      <c r="C1314" s="3" t="s">
        <v>70</v>
      </c>
      <c r="D1314" s="3" t="s">
        <v>1299</v>
      </c>
      <c r="E1314" s="3" t="s">
        <v>52</v>
      </c>
      <c r="F1314" s="3" t="s">
        <v>2272</v>
      </c>
      <c r="G1314" s="3" t="s">
        <v>1495</v>
      </c>
      <c r="H1314" s="3" t="s">
        <v>1575</v>
      </c>
      <c r="I1314" s="3" t="s">
        <v>5817</v>
      </c>
      <c r="J1314" s="3" t="s">
        <v>55</v>
      </c>
      <c r="K1314" s="3" t="s">
        <v>2274</v>
      </c>
      <c r="L1314" s="3" t="s">
        <v>5818</v>
      </c>
      <c r="M1314" s="7" t="s">
        <v>5819</v>
      </c>
      <c r="N1314" s="7" t="s">
        <v>5820</v>
      </c>
      <c r="O1314" s="20" t="s">
        <v>254</v>
      </c>
      <c r="P1314" s="3" t="s">
        <v>1241</v>
      </c>
      <c r="Q1314" s="3">
        <v>-19.510000000000002</v>
      </c>
      <c r="R1314" s="6">
        <v>133.65</v>
      </c>
      <c r="S1314" s="18" t="s">
        <v>1371</v>
      </c>
      <c r="T1314" s="3"/>
      <c r="U1314" s="17">
        <v>45861</v>
      </c>
      <c r="X1314" s="19" t="s">
        <v>4401</v>
      </c>
      <c r="Y1314" s="19"/>
    </row>
    <row r="1315" spans="1:25">
      <c r="A1315" s="3" t="s">
        <v>5821</v>
      </c>
      <c r="B1315" s="3"/>
      <c r="C1315" s="3" t="s">
        <v>85</v>
      </c>
      <c r="D1315" s="3" t="s">
        <v>4026</v>
      </c>
      <c r="E1315" s="3" t="s">
        <v>66</v>
      </c>
      <c r="F1315" s="3" t="s">
        <v>1261</v>
      </c>
      <c r="G1315" s="3" t="s">
        <v>1308</v>
      </c>
      <c r="H1315" s="3" t="s">
        <v>1605</v>
      </c>
      <c r="I1315" s="3" t="s">
        <v>5822</v>
      </c>
      <c r="J1315" s="3" t="s">
        <v>132</v>
      </c>
      <c r="K1315" s="3" t="s">
        <v>1592</v>
      </c>
      <c r="L1315" s="3" t="s">
        <v>5823</v>
      </c>
      <c r="M1315" s="7" t="s">
        <v>5824</v>
      </c>
      <c r="N1315" s="7" t="s">
        <v>5825</v>
      </c>
      <c r="O1315" s="20" t="s">
        <v>256</v>
      </c>
      <c r="P1315" s="3" t="s">
        <v>1241</v>
      </c>
      <c r="Q1315" s="3">
        <v>-20.45</v>
      </c>
      <c r="R1315" s="6">
        <v>346.5</v>
      </c>
      <c r="S1315" s="3" t="s">
        <v>2523</v>
      </c>
      <c r="T1315" s="3"/>
      <c r="U1315" s="17">
        <v>45849</v>
      </c>
      <c r="X1315" s="19" t="s">
        <v>2524</v>
      </c>
      <c r="Y1315" s="19"/>
    </row>
    <row r="1316" spans="1:25">
      <c r="A1316" s="3" t="s">
        <v>5826</v>
      </c>
      <c r="B1316" s="3"/>
      <c r="C1316" s="3" t="s">
        <v>5827</v>
      </c>
      <c r="D1316" s="3" t="s">
        <v>1299</v>
      </c>
      <c r="E1316" s="3" t="s">
        <v>52</v>
      </c>
      <c r="F1316" s="3" t="s">
        <v>1300</v>
      </c>
      <c r="G1316" s="3" t="s">
        <v>1495</v>
      </c>
      <c r="H1316" s="3" t="s">
        <v>1578</v>
      </c>
      <c r="I1316" s="3" t="s">
        <v>5828</v>
      </c>
      <c r="J1316" s="3" t="s">
        <v>55</v>
      </c>
      <c r="K1316" s="3" t="s">
        <v>5829</v>
      </c>
      <c r="L1316" s="3" t="s">
        <v>5830</v>
      </c>
      <c r="M1316" s="7" t="s">
        <v>5831</v>
      </c>
      <c r="N1316" s="7" t="s">
        <v>5832</v>
      </c>
      <c r="O1316" s="20" t="s">
        <v>258</v>
      </c>
      <c r="P1316" s="3" t="s">
        <v>1241</v>
      </c>
      <c r="Q1316" s="3">
        <v>-19.239999999999998</v>
      </c>
      <c r="R1316" s="6">
        <v>133.65</v>
      </c>
      <c r="S1316" s="3" t="s">
        <v>1305</v>
      </c>
      <c r="T1316" s="3"/>
      <c r="U1316" s="17">
        <v>45860</v>
      </c>
      <c r="X1316" s="19" t="s">
        <v>1306</v>
      </c>
      <c r="Y1316" s="19"/>
    </row>
    <row r="1317" spans="1:25">
      <c r="A1317" s="3" t="s">
        <v>5833</v>
      </c>
      <c r="B1317" s="3"/>
      <c r="C1317" s="3" t="s">
        <v>260</v>
      </c>
      <c r="D1317" s="3" t="s">
        <v>1299</v>
      </c>
      <c r="E1317" s="3" t="s">
        <v>52</v>
      </c>
      <c r="F1317" s="3" t="s">
        <v>1300</v>
      </c>
      <c r="G1317" s="3" t="s">
        <v>1485</v>
      </c>
      <c r="H1317" s="3" t="s">
        <v>1653</v>
      </c>
      <c r="I1317" s="3" t="s">
        <v>5834</v>
      </c>
      <c r="J1317" s="3" t="s">
        <v>55</v>
      </c>
      <c r="K1317" s="3" t="s">
        <v>1623</v>
      </c>
      <c r="L1317" s="3" t="s">
        <v>5835</v>
      </c>
      <c r="M1317" s="7" t="s">
        <v>5836</v>
      </c>
      <c r="N1317" s="7" t="s">
        <v>5837</v>
      </c>
      <c r="O1317" s="20" t="s">
        <v>258</v>
      </c>
      <c r="P1317" s="3" t="s">
        <v>1241</v>
      </c>
      <c r="Q1317" s="3">
        <v>-18.91</v>
      </c>
      <c r="R1317" s="6">
        <v>133.65</v>
      </c>
      <c r="S1317" s="3" t="s">
        <v>1305</v>
      </c>
      <c r="T1317" s="3"/>
      <c r="U1317" s="17">
        <v>45860</v>
      </c>
      <c r="X1317" s="19" t="s">
        <v>1306</v>
      </c>
      <c r="Y1317" s="19"/>
    </row>
    <row r="1318" spans="1:25">
      <c r="A1318" s="3" t="s">
        <v>5838</v>
      </c>
      <c r="B1318" s="3"/>
      <c r="C1318" s="3" t="s">
        <v>97</v>
      </c>
      <c r="D1318" s="3" t="s">
        <v>1234</v>
      </c>
      <c r="E1318" s="3" t="s">
        <v>66</v>
      </c>
      <c r="F1318" s="3" t="s">
        <v>1261</v>
      </c>
      <c r="G1318" s="3" t="s">
        <v>2612</v>
      </c>
      <c r="H1318" s="3" t="s">
        <v>1262</v>
      </c>
      <c r="I1318" s="3" t="s">
        <v>5839</v>
      </c>
      <c r="J1318" s="3" t="s">
        <v>55</v>
      </c>
      <c r="K1318" s="3" t="s">
        <v>2336</v>
      </c>
      <c r="L1318" s="3" t="s">
        <v>2599</v>
      </c>
      <c r="M1318" s="7" t="s">
        <v>5840</v>
      </c>
      <c r="N1318" s="7" t="s">
        <v>5841</v>
      </c>
      <c r="O1318" s="20" t="s">
        <v>250</v>
      </c>
      <c r="P1318" s="3" t="s">
        <v>1241</v>
      </c>
      <c r="Q1318" s="3">
        <v>-18.53</v>
      </c>
      <c r="R1318" s="6">
        <v>133.65</v>
      </c>
      <c r="S1318" s="3" t="s">
        <v>2523</v>
      </c>
      <c r="T1318" s="3"/>
      <c r="U1318" s="17">
        <v>45852</v>
      </c>
      <c r="X1318" s="19" t="s">
        <v>2524</v>
      </c>
      <c r="Y1318" s="19" t="s">
        <v>5842</v>
      </c>
    </row>
    <row r="1319" spans="1:25">
      <c r="A1319" s="3" t="s">
        <v>5843</v>
      </c>
      <c r="B1319" s="3"/>
      <c r="C1319" s="3" t="s">
        <v>97</v>
      </c>
      <c r="D1319" s="3" t="s">
        <v>1234</v>
      </c>
      <c r="E1319" s="3" t="s">
        <v>66</v>
      </c>
      <c r="F1319" s="3" t="s">
        <v>1250</v>
      </c>
      <c r="G1319" s="3" t="s">
        <v>1236</v>
      </c>
      <c r="H1319" s="3" t="s">
        <v>1531</v>
      </c>
      <c r="I1319" s="3" t="s">
        <v>5844</v>
      </c>
      <c r="J1319" s="3" t="s">
        <v>55</v>
      </c>
      <c r="K1319" s="3" t="s">
        <v>5845</v>
      </c>
      <c r="L1319" s="3" t="s">
        <v>5846</v>
      </c>
      <c r="M1319" s="7" t="s">
        <v>5847</v>
      </c>
      <c r="N1319" s="7" t="s">
        <v>5848</v>
      </c>
      <c r="O1319" s="20" t="s">
        <v>250</v>
      </c>
      <c r="P1319" s="3" t="s">
        <v>1241</v>
      </c>
      <c r="Q1319" s="3">
        <v>-23.61</v>
      </c>
      <c r="R1319" s="6">
        <v>133.65</v>
      </c>
      <c r="S1319" s="3" t="s">
        <v>2523</v>
      </c>
      <c r="T1319" s="3"/>
      <c r="U1319" s="17">
        <v>45852</v>
      </c>
      <c r="X1319" s="19" t="s">
        <v>2524</v>
      </c>
      <c r="Y1319" s="19" t="s">
        <v>5842</v>
      </c>
    </row>
    <row r="1320" spans="1:25">
      <c r="A1320" s="3" t="s">
        <v>5849</v>
      </c>
      <c r="B1320" s="3"/>
      <c r="C1320" s="3" t="s">
        <v>97</v>
      </c>
      <c r="D1320" s="3" t="s">
        <v>1234</v>
      </c>
      <c r="E1320" s="3" t="s">
        <v>66</v>
      </c>
      <c r="F1320" s="3" t="s">
        <v>1250</v>
      </c>
      <c r="G1320" s="3" t="s">
        <v>1391</v>
      </c>
      <c r="H1320" s="3" t="s">
        <v>1575</v>
      </c>
      <c r="I1320" s="3" t="s">
        <v>5850</v>
      </c>
      <c r="J1320" s="3" t="s">
        <v>55</v>
      </c>
      <c r="K1320" s="3" t="s">
        <v>2638</v>
      </c>
      <c r="L1320" s="3" t="s">
        <v>5851</v>
      </c>
      <c r="M1320" s="7" t="s">
        <v>5852</v>
      </c>
      <c r="N1320" s="7" t="s">
        <v>5853</v>
      </c>
      <c r="O1320" s="20" t="s">
        <v>250</v>
      </c>
      <c r="P1320" s="3" t="s">
        <v>4591</v>
      </c>
      <c r="Q1320" s="3"/>
      <c r="R1320" s="6">
        <v>133.65</v>
      </c>
      <c r="S1320" s="3" t="s">
        <v>2523</v>
      </c>
      <c r="T1320" s="3" t="s">
        <v>5854</v>
      </c>
      <c r="U1320" s="17">
        <v>45852</v>
      </c>
      <c r="X1320" s="19" t="s">
        <v>2524</v>
      </c>
      <c r="Y1320" s="19" t="s">
        <v>5842</v>
      </c>
    </row>
    <row r="1321" spans="1:25">
      <c r="A1321" s="3" t="s">
        <v>5855</v>
      </c>
      <c r="B1321" s="3"/>
      <c r="C1321" s="3" t="s">
        <v>97</v>
      </c>
      <c r="D1321" s="3" t="s">
        <v>1234</v>
      </c>
      <c r="E1321" s="3" t="s">
        <v>66</v>
      </c>
      <c r="F1321" s="3" t="s">
        <v>1250</v>
      </c>
      <c r="G1321" s="3" t="s">
        <v>1391</v>
      </c>
      <c r="H1321" s="3" t="s">
        <v>1649</v>
      </c>
      <c r="I1321" s="3" t="s">
        <v>5856</v>
      </c>
      <c r="J1321" s="3" t="s">
        <v>55</v>
      </c>
      <c r="K1321" s="3" t="s">
        <v>2638</v>
      </c>
      <c r="L1321" s="3" t="s">
        <v>5857</v>
      </c>
      <c r="M1321" s="7" t="s">
        <v>5858</v>
      </c>
      <c r="N1321" s="7" t="s">
        <v>5859</v>
      </c>
      <c r="O1321" s="20" t="s">
        <v>250</v>
      </c>
      <c r="P1321" s="3" t="s">
        <v>1241</v>
      </c>
      <c r="Q1321" s="3">
        <v>-20.56</v>
      </c>
      <c r="R1321" s="6">
        <v>133.65</v>
      </c>
      <c r="S1321" s="3" t="s">
        <v>2523</v>
      </c>
      <c r="T1321" s="3"/>
      <c r="U1321" s="17">
        <v>45852</v>
      </c>
      <c r="X1321" s="19" t="s">
        <v>2524</v>
      </c>
      <c r="Y1321" s="19" t="s">
        <v>5842</v>
      </c>
    </row>
    <row r="1322" spans="1:25">
      <c r="A1322" s="3" t="s">
        <v>5860</v>
      </c>
      <c r="B1322" s="3"/>
      <c r="C1322" s="3" t="s">
        <v>97</v>
      </c>
      <c r="D1322" s="3" t="s">
        <v>1234</v>
      </c>
      <c r="E1322" s="3" t="s">
        <v>66</v>
      </c>
      <c r="F1322" s="3" t="s">
        <v>1261</v>
      </c>
      <c r="G1322" s="3" t="s">
        <v>2586</v>
      </c>
      <c r="H1322" s="3" t="s">
        <v>1653</v>
      </c>
      <c r="I1322" s="3" t="s">
        <v>5861</v>
      </c>
      <c r="J1322" s="3" t="s">
        <v>55</v>
      </c>
      <c r="K1322" s="3" t="s">
        <v>2336</v>
      </c>
      <c r="L1322" s="3" t="s">
        <v>2599</v>
      </c>
      <c r="M1322" s="7" t="s">
        <v>5862</v>
      </c>
      <c r="N1322" s="7" t="s">
        <v>5863</v>
      </c>
      <c r="O1322" s="20" t="s">
        <v>250</v>
      </c>
      <c r="P1322" s="3" t="s">
        <v>1241</v>
      </c>
      <c r="Q1322" s="3">
        <v>-21.11</v>
      </c>
      <c r="R1322" s="6">
        <v>133.65</v>
      </c>
      <c r="S1322" s="3" t="s">
        <v>2523</v>
      </c>
      <c r="T1322" s="3"/>
      <c r="U1322" s="17">
        <v>45852</v>
      </c>
      <c r="X1322" s="19" t="s">
        <v>2524</v>
      </c>
      <c r="Y1322" s="19" t="s">
        <v>5842</v>
      </c>
    </row>
    <row r="1323" spans="1:25">
      <c r="A1323" s="3" t="s">
        <v>5864</v>
      </c>
      <c r="B1323" s="3"/>
      <c r="C1323" s="3" t="s">
        <v>97</v>
      </c>
      <c r="D1323" s="3" t="s">
        <v>1234</v>
      </c>
      <c r="E1323" s="3" t="s">
        <v>66</v>
      </c>
      <c r="F1323" s="3" t="s">
        <v>1261</v>
      </c>
      <c r="G1323" s="3" t="s">
        <v>1236</v>
      </c>
      <c r="H1323" s="3" t="s">
        <v>1639</v>
      </c>
      <c r="I1323" s="3" t="s">
        <v>5865</v>
      </c>
      <c r="J1323" s="3" t="s">
        <v>55</v>
      </c>
      <c r="K1323" s="3" t="s">
        <v>2392</v>
      </c>
      <c r="L1323" s="3" t="s">
        <v>5866</v>
      </c>
      <c r="M1323" s="7" t="s">
        <v>5867</v>
      </c>
      <c r="N1323" s="7" t="s">
        <v>5868</v>
      </c>
      <c r="O1323" s="20" t="s">
        <v>250</v>
      </c>
      <c r="P1323" s="3" t="s">
        <v>1241</v>
      </c>
      <c r="Q1323" s="3">
        <v>-23.28</v>
      </c>
      <c r="R1323" s="6">
        <v>133.65</v>
      </c>
      <c r="S1323" s="3" t="s">
        <v>2523</v>
      </c>
      <c r="T1323" s="3"/>
      <c r="U1323" s="17">
        <v>45852</v>
      </c>
      <c r="X1323" s="19" t="s">
        <v>2524</v>
      </c>
      <c r="Y1323" s="19" t="s">
        <v>5842</v>
      </c>
    </row>
    <row r="1324" spans="1:25">
      <c r="A1324" s="3" t="s">
        <v>5869</v>
      </c>
      <c r="B1324" s="3"/>
      <c r="C1324" s="3" t="s">
        <v>97</v>
      </c>
      <c r="D1324" s="3" t="s">
        <v>1234</v>
      </c>
      <c r="E1324" s="3" t="s">
        <v>66</v>
      </c>
      <c r="F1324" s="3" t="s">
        <v>1261</v>
      </c>
      <c r="G1324" s="3" t="s">
        <v>2621</v>
      </c>
      <c r="H1324" s="3" t="s">
        <v>1557</v>
      </c>
      <c r="I1324" s="3" t="s">
        <v>5870</v>
      </c>
      <c r="J1324" s="3" t="s">
        <v>55</v>
      </c>
      <c r="K1324" s="3" t="s">
        <v>2344</v>
      </c>
      <c r="L1324" s="3" t="s">
        <v>5871</v>
      </c>
      <c r="M1324" s="7" t="s">
        <v>5872</v>
      </c>
      <c r="N1324" s="7" t="s">
        <v>5873</v>
      </c>
      <c r="O1324" s="20" t="s">
        <v>250</v>
      </c>
      <c r="P1324" s="3" t="s">
        <v>1241</v>
      </c>
      <c r="Q1324" s="3">
        <v>-18.32</v>
      </c>
      <c r="R1324" s="6">
        <v>133.65</v>
      </c>
      <c r="S1324" s="3" t="s">
        <v>2523</v>
      </c>
      <c r="T1324" s="3"/>
      <c r="U1324" s="17">
        <v>45852</v>
      </c>
      <c r="X1324" s="19" t="s">
        <v>2524</v>
      </c>
      <c r="Y1324" s="19" t="s">
        <v>5842</v>
      </c>
    </row>
    <row r="1325" spans="1:25">
      <c r="A1325" s="3" t="s">
        <v>5874</v>
      </c>
      <c r="B1325" s="3"/>
      <c r="C1325" s="3" t="s">
        <v>97</v>
      </c>
      <c r="D1325" s="3" t="s">
        <v>1234</v>
      </c>
      <c r="E1325" s="3" t="s">
        <v>66</v>
      </c>
      <c r="F1325" s="3" t="s">
        <v>1261</v>
      </c>
      <c r="G1325" s="3" t="s">
        <v>2654</v>
      </c>
      <c r="H1325" s="3" t="s">
        <v>1575</v>
      </c>
      <c r="I1325" s="3" t="s">
        <v>5875</v>
      </c>
      <c r="J1325" s="3" t="s">
        <v>55</v>
      </c>
      <c r="K1325" s="3" t="s">
        <v>2638</v>
      </c>
      <c r="L1325" s="3" t="s">
        <v>5876</v>
      </c>
      <c r="M1325" s="7" t="s">
        <v>5877</v>
      </c>
      <c r="N1325" s="7" t="s">
        <v>5878</v>
      </c>
      <c r="O1325" s="20" t="s">
        <v>250</v>
      </c>
      <c r="P1325" s="3" t="s">
        <v>1241</v>
      </c>
      <c r="Q1325" s="3">
        <v>-18.600000000000001</v>
      </c>
      <c r="R1325" s="6">
        <v>133.65</v>
      </c>
      <c r="S1325" s="3" t="s">
        <v>2523</v>
      </c>
      <c r="T1325" s="3"/>
      <c r="U1325" s="17">
        <v>45852</v>
      </c>
      <c r="X1325" s="19" t="s">
        <v>2524</v>
      </c>
      <c r="Y1325" s="19" t="s">
        <v>5842</v>
      </c>
    </row>
    <row r="1326" spans="1:25">
      <c r="A1326" s="3" t="s">
        <v>5879</v>
      </c>
      <c r="B1326" s="3"/>
      <c r="C1326" s="3" t="s">
        <v>97</v>
      </c>
      <c r="D1326" s="3" t="s">
        <v>1234</v>
      </c>
      <c r="E1326" s="3" t="s">
        <v>66</v>
      </c>
      <c r="F1326" s="3" t="s">
        <v>1261</v>
      </c>
      <c r="G1326" s="3" t="s">
        <v>1433</v>
      </c>
      <c r="H1326" s="3" t="s">
        <v>1262</v>
      </c>
      <c r="I1326" s="3" t="s">
        <v>5880</v>
      </c>
      <c r="J1326" s="3" t="s">
        <v>55</v>
      </c>
      <c r="K1326" s="3" t="s">
        <v>2344</v>
      </c>
      <c r="L1326" s="3" t="s">
        <v>5881</v>
      </c>
      <c r="M1326" s="7" t="s">
        <v>5882</v>
      </c>
      <c r="N1326" s="7" t="s">
        <v>5883</v>
      </c>
      <c r="O1326" s="20" t="s">
        <v>250</v>
      </c>
      <c r="P1326" s="3" t="s">
        <v>1241</v>
      </c>
      <c r="Q1326" s="3">
        <v>-20.100000000000001</v>
      </c>
      <c r="R1326" s="6">
        <v>133.65</v>
      </c>
      <c r="S1326" s="3" t="s">
        <v>2523</v>
      </c>
      <c r="T1326" s="3"/>
      <c r="U1326" s="17">
        <v>45852</v>
      </c>
      <c r="X1326" s="19" t="s">
        <v>2524</v>
      </c>
      <c r="Y1326" s="19" t="s">
        <v>5842</v>
      </c>
    </row>
    <row r="1327" spans="1:25">
      <c r="A1327" s="3" t="s">
        <v>5884</v>
      </c>
      <c r="B1327" s="3"/>
      <c r="C1327" s="3" t="s">
        <v>174</v>
      </c>
      <c r="D1327" s="3" t="s">
        <v>1299</v>
      </c>
      <c r="E1327" s="3" t="s">
        <v>52</v>
      </c>
      <c r="F1327" s="3" t="s">
        <v>1307</v>
      </c>
      <c r="G1327" s="3" t="s">
        <v>1236</v>
      </c>
      <c r="H1327" s="3" t="s">
        <v>1531</v>
      </c>
      <c r="I1327" s="3" t="s">
        <v>5885</v>
      </c>
      <c r="J1327" s="3" t="s">
        <v>55</v>
      </c>
      <c r="K1327" s="3" t="s">
        <v>4938</v>
      </c>
      <c r="L1327" s="3" t="s">
        <v>4939</v>
      </c>
      <c r="M1327" s="7" t="s">
        <v>5886</v>
      </c>
      <c r="N1327" s="7" t="s">
        <v>5887</v>
      </c>
      <c r="O1327" s="20" t="s">
        <v>261</v>
      </c>
      <c r="P1327" s="3" t="s">
        <v>1241</v>
      </c>
      <c r="Q1327" s="3">
        <v>-19.399999999999999</v>
      </c>
      <c r="R1327" s="6">
        <v>133.65</v>
      </c>
      <c r="S1327" s="3" t="s">
        <v>1305</v>
      </c>
      <c r="T1327" s="3"/>
      <c r="U1327" s="17">
        <v>45855</v>
      </c>
      <c r="X1327" s="19" t="s">
        <v>1306</v>
      </c>
      <c r="Y1327" s="19" t="s">
        <v>5842</v>
      </c>
    </row>
    <row r="1328" spans="1:25">
      <c r="A1328" s="3" t="s">
        <v>5888</v>
      </c>
      <c r="B1328" s="3"/>
      <c r="C1328" s="3" t="s">
        <v>174</v>
      </c>
      <c r="D1328" s="3" t="s">
        <v>1299</v>
      </c>
      <c r="E1328" s="3" t="s">
        <v>52</v>
      </c>
      <c r="F1328" s="3" t="s">
        <v>1307</v>
      </c>
      <c r="G1328" s="3" t="s">
        <v>1236</v>
      </c>
      <c r="H1328" s="3" t="s">
        <v>1262</v>
      </c>
      <c r="I1328" s="3" t="s">
        <v>5889</v>
      </c>
      <c r="J1328" s="3" t="s">
        <v>55</v>
      </c>
      <c r="K1328" s="3" t="s">
        <v>4938</v>
      </c>
      <c r="L1328" s="3" t="s">
        <v>4945</v>
      </c>
      <c r="M1328" s="7" t="s">
        <v>5890</v>
      </c>
      <c r="N1328" s="7" t="s">
        <v>5891</v>
      </c>
      <c r="O1328" s="20" t="s">
        <v>261</v>
      </c>
      <c r="P1328" s="3" t="s">
        <v>1241</v>
      </c>
      <c r="Q1328" s="3">
        <v>-19.23</v>
      </c>
      <c r="R1328" s="6">
        <v>133.65</v>
      </c>
      <c r="S1328" s="3" t="s">
        <v>1305</v>
      </c>
      <c r="T1328" s="3"/>
      <c r="U1328" s="17">
        <v>45855</v>
      </c>
      <c r="X1328" s="19" t="s">
        <v>1306</v>
      </c>
      <c r="Y1328" s="19" t="s">
        <v>5842</v>
      </c>
    </row>
    <row r="1329" spans="1:25">
      <c r="A1329" s="3" t="s">
        <v>5892</v>
      </c>
      <c r="B1329" s="3"/>
      <c r="C1329" s="3" t="s">
        <v>174</v>
      </c>
      <c r="D1329" s="3" t="s">
        <v>1299</v>
      </c>
      <c r="E1329" s="3" t="s">
        <v>52</v>
      </c>
      <c r="F1329" s="3" t="s">
        <v>1307</v>
      </c>
      <c r="G1329" s="3" t="s">
        <v>1236</v>
      </c>
      <c r="H1329" s="3" t="s">
        <v>1262</v>
      </c>
      <c r="I1329" s="3" t="s">
        <v>5893</v>
      </c>
      <c r="J1329" s="3" t="s">
        <v>55</v>
      </c>
      <c r="K1329" s="3" t="s">
        <v>4938</v>
      </c>
      <c r="L1329" s="3" t="s">
        <v>5894</v>
      </c>
      <c r="M1329" s="7" t="s">
        <v>5895</v>
      </c>
      <c r="N1329" s="7" t="s">
        <v>5896</v>
      </c>
      <c r="O1329" s="20" t="s">
        <v>261</v>
      </c>
      <c r="P1329" s="3" t="s">
        <v>1241</v>
      </c>
      <c r="Q1329" s="3">
        <v>-18.510000000000002</v>
      </c>
      <c r="R1329" s="6">
        <v>133.65</v>
      </c>
      <c r="S1329" s="3" t="s">
        <v>1305</v>
      </c>
      <c r="T1329" s="3"/>
      <c r="U1329" s="17">
        <v>45855</v>
      </c>
      <c r="X1329" s="19" t="s">
        <v>1306</v>
      </c>
      <c r="Y1329" s="19" t="s">
        <v>5842</v>
      </c>
    </row>
    <row r="1330" spans="1:25">
      <c r="A1330" s="3" t="s">
        <v>5897</v>
      </c>
      <c r="B1330" s="3"/>
      <c r="C1330" s="3" t="s">
        <v>174</v>
      </c>
      <c r="D1330" s="3" t="s">
        <v>1299</v>
      </c>
      <c r="E1330" s="3" t="s">
        <v>52</v>
      </c>
      <c r="F1330" s="3" t="s">
        <v>1307</v>
      </c>
      <c r="G1330" s="3" t="s">
        <v>1236</v>
      </c>
      <c r="H1330" s="3" t="s">
        <v>1605</v>
      </c>
      <c r="I1330" s="3" t="s">
        <v>5898</v>
      </c>
      <c r="J1330" s="3" t="s">
        <v>55</v>
      </c>
      <c r="K1330" s="3" t="s">
        <v>4938</v>
      </c>
      <c r="L1330" s="3" t="s">
        <v>5899</v>
      </c>
      <c r="M1330" s="7" t="s">
        <v>5900</v>
      </c>
      <c r="N1330" s="7" t="s">
        <v>5901</v>
      </c>
      <c r="O1330" s="20" t="s">
        <v>261</v>
      </c>
      <c r="P1330" s="3" t="s">
        <v>1241</v>
      </c>
      <c r="Q1330" s="3">
        <v>-19.3</v>
      </c>
      <c r="R1330" s="6">
        <v>133.65</v>
      </c>
      <c r="S1330" s="3" t="s">
        <v>1305</v>
      </c>
      <c r="T1330" s="3"/>
      <c r="U1330" s="17">
        <v>45855</v>
      </c>
      <c r="X1330" s="19" t="s">
        <v>1306</v>
      </c>
      <c r="Y1330" s="19" t="s">
        <v>5842</v>
      </c>
    </row>
    <row r="1331" spans="1:25">
      <c r="A1331" s="3" t="s">
        <v>5902</v>
      </c>
      <c r="B1331" s="3"/>
      <c r="C1331" s="3" t="s">
        <v>174</v>
      </c>
      <c r="D1331" s="3" t="s">
        <v>1299</v>
      </c>
      <c r="E1331" s="3" t="s">
        <v>52</v>
      </c>
      <c r="F1331" s="3" t="s">
        <v>1307</v>
      </c>
      <c r="G1331" s="3" t="s">
        <v>1236</v>
      </c>
      <c r="H1331" s="3" t="s">
        <v>1809</v>
      </c>
      <c r="I1331" s="3" t="s">
        <v>5903</v>
      </c>
      <c r="J1331" s="3" t="s">
        <v>55</v>
      </c>
      <c r="K1331" s="3" t="s">
        <v>4938</v>
      </c>
      <c r="L1331" s="3" t="s">
        <v>5904</v>
      </c>
      <c r="M1331" s="7" t="s">
        <v>5905</v>
      </c>
      <c r="N1331" s="7" t="s">
        <v>5906</v>
      </c>
      <c r="O1331" s="20" t="s">
        <v>261</v>
      </c>
      <c r="P1331" s="3" t="s">
        <v>1241</v>
      </c>
      <c r="Q1331" s="3">
        <v>-13.91</v>
      </c>
      <c r="R1331" s="6">
        <v>133.65</v>
      </c>
      <c r="S1331" s="3" t="s">
        <v>1305</v>
      </c>
      <c r="T1331" s="3"/>
      <c r="U1331" s="17">
        <v>45855</v>
      </c>
      <c r="X1331" s="19" t="s">
        <v>1306</v>
      </c>
      <c r="Y1331" s="19" t="s">
        <v>5842</v>
      </c>
    </row>
    <row r="1332" spans="1:25">
      <c r="A1332" s="3" t="s">
        <v>5907</v>
      </c>
      <c r="B1332" s="3"/>
      <c r="C1332" s="3" t="s">
        <v>174</v>
      </c>
      <c r="D1332" s="3" t="s">
        <v>1299</v>
      </c>
      <c r="E1332" s="3" t="s">
        <v>52</v>
      </c>
      <c r="F1332" s="3" t="s">
        <v>1307</v>
      </c>
      <c r="G1332" s="3" t="s">
        <v>1391</v>
      </c>
      <c r="H1332" s="3" t="s">
        <v>1518</v>
      </c>
      <c r="I1332" s="3" t="s">
        <v>5908</v>
      </c>
      <c r="J1332" s="3" t="s">
        <v>55</v>
      </c>
      <c r="K1332" s="3" t="s">
        <v>4938</v>
      </c>
      <c r="L1332" s="3" t="s">
        <v>5909</v>
      </c>
      <c r="M1332" s="7" t="s">
        <v>5910</v>
      </c>
      <c r="N1332" s="7" t="s">
        <v>5911</v>
      </c>
      <c r="O1332" s="20" t="s">
        <v>261</v>
      </c>
      <c r="P1332" s="3" t="s">
        <v>1241</v>
      </c>
      <c r="Q1332" s="3">
        <v>-20.260000000000002</v>
      </c>
      <c r="R1332" s="6">
        <v>133.65</v>
      </c>
      <c r="S1332" s="3" t="s">
        <v>1305</v>
      </c>
      <c r="T1332" s="3"/>
      <c r="U1332" s="17">
        <v>45855</v>
      </c>
      <c r="X1332" s="19" t="s">
        <v>1306</v>
      </c>
      <c r="Y1332" s="19" t="s">
        <v>5842</v>
      </c>
    </row>
    <row r="1333" spans="1:25">
      <c r="A1333" s="3" t="s">
        <v>5912</v>
      </c>
      <c r="B1333" s="3"/>
      <c r="C1333" s="3" t="s">
        <v>174</v>
      </c>
      <c r="D1333" s="3" t="s">
        <v>1299</v>
      </c>
      <c r="E1333" s="3" t="s">
        <v>52</v>
      </c>
      <c r="F1333" s="3" t="s">
        <v>1307</v>
      </c>
      <c r="G1333" s="3" t="s">
        <v>1391</v>
      </c>
      <c r="H1333" s="3" t="s">
        <v>1262</v>
      </c>
      <c r="I1333" s="3" t="s">
        <v>5913</v>
      </c>
      <c r="J1333" s="3" t="s">
        <v>55</v>
      </c>
      <c r="K1333" s="3" t="s">
        <v>4835</v>
      </c>
      <c r="L1333" s="3" t="s">
        <v>5914</v>
      </c>
      <c r="M1333" s="7" t="s">
        <v>5915</v>
      </c>
      <c r="N1333" s="7" t="s">
        <v>5916</v>
      </c>
      <c r="O1333" s="20" t="s">
        <v>261</v>
      </c>
      <c r="P1333" s="3" t="s">
        <v>1241</v>
      </c>
      <c r="Q1333" s="3">
        <v>-18.96</v>
      </c>
      <c r="R1333" s="6">
        <v>133.65</v>
      </c>
      <c r="S1333" s="3" t="s">
        <v>1305</v>
      </c>
      <c r="T1333" s="3"/>
      <c r="U1333" s="17">
        <v>45855</v>
      </c>
      <c r="X1333" s="19" t="s">
        <v>1306</v>
      </c>
      <c r="Y1333" s="19" t="s">
        <v>5842</v>
      </c>
    </row>
    <row r="1334" spans="1:25">
      <c r="A1334" s="3" t="s">
        <v>5917</v>
      </c>
      <c r="B1334" s="3"/>
      <c r="C1334" s="3" t="s">
        <v>129</v>
      </c>
      <c r="D1334" s="3" t="s">
        <v>4026</v>
      </c>
      <c r="E1334" s="3" t="s">
        <v>66</v>
      </c>
      <c r="F1334" s="3" t="s">
        <v>1300</v>
      </c>
      <c r="G1334" s="3" t="s">
        <v>2612</v>
      </c>
      <c r="H1334" s="3" t="s">
        <v>1605</v>
      </c>
      <c r="I1334" s="3" t="s">
        <v>5918</v>
      </c>
      <c r="J1334" s="3" t="s">
        <v>68</v>
      </c>
      <c r="K1334" s="3" t="s">
        <v>5919</v>
      </c>
      <c r="L1334" s="3" t="s">
        <v>5920</v>
      </c>
      <c r="M1334" s="7" t="s">
        <v>5921</v>
      </c>
      <c r="N1334" s="7" t="s">
        <v>5922</v>
      </c>
      <c r="O1334" s="20" t="s">
        <v>263</v>
      </c>
      <c r="P1334" s="3" t="s">
        <v>1241</v>
      </c>
      <c r="Q1334" s="3">
        <v>-15.64</v>
      </c>
      <c r="R1334" s="6">
        <v>514.79999999999995</v>
      </c>
      <c r="S1334" s="3" t="s">
        <v>1256</v>
      </c>
      <c r="T1334" s="3"/>
      <c r="U1334" s="17">
        <v>45849</v>
      </c>
      <c r="X1334" s="19" t="s">
        <v>2306</v>
      </c>
      <c r="Y1334" s="19"/>
    </row>
    <row r="1335" spans="1:25">
      <c r="A1335" s="3" t="s">
        <v>5923</v>
      </c>
      <c r="B1335" s="3"/>
      <c r="C1335" s="3" t="s">
        <v>267</v>
      </c>
      <c r="D1335" s="3" t="s">
        <v>4026</v>
      </c>
      <c r="E1335" s="3" t="s">
        <v>66</v>
      </c>
      <c r="F1335" s="3" t="s">
        <v>2272</v>
      </c>
      <c r="G1335" s="3" t="s">
        <v>1308</v>
      </c>
      <c r="H1335" s="3" t="s">
        <v>1252</v>
      </c>
      <c r="I1335" s="3" t="s">
        <v>5924</v>
      </c>
      <c r="J1335" s="3" t="s">
        <v>68</v>
      </c>
      <c r="K1335" s="3" t="s">
        <v>5925</v>
      </c>
      <c r="L1335" s="3" t="s">
        <v>5926</v>
      </c>
      <c r="M1335" s="7" t="s">
        <v>5927</v>
      </c>
      <c r="N1335" s="7" t="s">
        <v>5928</v>
      </c>
      <c r="O1335" s="20" t="s">
        <v>265</v>
      </c>
      <c r="P1335" s="3" t="s">
        <v>1241</v>
      </c>
      <c r="Q1335" s="3">
        <v>-18.68</v>
      </c>
      <c r="R1335" s="6">
        <v>514.79999999999995</v>
      </c>
      <c r="S1335" s="3" t="s">
        <v>1256</v>
      </c>
      <c r="T1335" s="3"/>
      <c r="U1335" s="17">
        <v>45853</v>
      </c>
      <c r="X1335" s="19" t="s">
        <v>2306</v>
      </c>
      <c r="Y1335" s="19"/>
    </row>
    <row r="1336" spans="1:25">
      <c r="A1336" s="3" t="s">
        <v>5929</v>
      </c>
      <c r="B1336" s="3"/>
      <c r="C1336" s="3" t="s">
        <v>163</v>
      </c>
      <c r="D1336" s="3" t="s">
        <v>4026</v>
      </c>
      <c r="E1336" s="3" t="s">
        <v>66</v>
      </c>
      <c r="F1336" s="3" t="s">
        <v>1307</v>
      </c>
      <c r="G1336" s="3" t="s">
        <v>2654</v>
      </c>
      <c r="H1336" s="3" t="s">
        <v>5930</v>
      </c>
      <c r="I1336" s="3" t="s">
        <v>5931</v>
      </c>
      <c r="J1336" s="3" t="s">
        <v>68</v>
      </c>
      <c r="K1336" s="3" t="s">
        <v>4717</v>
      </c>
      <c r="L1336" s="3" t="s">
        <v>5932</v>
      </c>
      <c r="M1336" s="7" t="s">
        <v>5933</v>
      </c>
      <c r="N1336" s="7" t="s">
        <v>5934</v>
      </c>
      <c r="O1336" s="20" t="s">
        <v>272</v>
      </c>
      <c r="P1336" s="3" t="s">
        <v>1241</v>
      </c>
      <c r="Q1336" s="3">
        <v>-20.76</v>
      </c>
      <c r="R1336" s="6">
        <v>514.79999999999995</v>
      </c>
      <c r="S1336" s="3" t="s">
        <v>1256</v>
      </c>
      <c r="T1336" s="3"/>
      <c r="U1336" s="17">
        <v>45853</v>
      </c>
      <c r="X1336" s="19" t="s">
        <v>2306</v>
      </c>
      <c r="Y1336" s="19"/>
    </row>
    <row r="1337" spans="1:25">
      <c r="A1337" s="3" t="s">
        <v>5935</v>
      </c>
      <c r="B1337" s="3"/>
      <c r="C1337" s="3" t="s">
        <v>177</v>
      </c>
      <c r="D1337" s="3" t="s">
        <v>4026</v>
      </c>
      <c r="E1337" s="3" t="s">
        <v>66</v>
      </c>
      <c r="F1337" s="3"/>
      <c r="G1337" s="3"/>
      <c r="H1337" s="3"/>
      <c r="I1337" s="18" t="s">
        <v>1324</v>
      </c>
      <c r="J1337" s="3" t="s">
        <v>94</v>
      </c>
      <c r="K1337" s="3" t="s">
        <v>5936</v>
      </c>
      <c r="L1337" s="3"/>
      <c r="M1337" s="7" t="s">
        <v>5937</v>
      </c>
      <c r="N1337" s="7" t="s">
        <v>5938</v>
      </c>
      <c r="O1337" s="20" t="s">
        <v>268</v>
      </c>
      <c r="P1337" s="3" t="s">
        <v>1241</v>
      </c>
      <c r="Q1337" s="3">
        <v>0</v>
      </c>
      <c r="R1337" s="6">
        <v>827.5</v>
      </c>
      <c r="S1337" s="3" t="s">
        <v>5939</v>
      </c>
      <c r="T1337" s="3"/>
      <c r="U1337" s="17">
        <v>45849</v>
      </c>
      <c r="X1337" s="19" t="s">
        <v>5940</v>
      </c>
      <c r="Y1337" s="19"/>
    </row>
    <row r="1338" spans="1:25">
      <c r="A1338" s="3" t="s">
        <v>5941</v>
      </c>
      <c r="B1338" s="3"/>
      <c r="C1338" s="3" t="s">
        <v>129</v>
      </c>
      <c r="D1338" s="3" t="s">
        <v>1234</v>
      </c>
      <c r="E1338" s="3" t="s">
        <v>66</v>
      </c>
      <c r="F1338" s="3" t="s">
        <v>5942</v>
      </c>
      <c r="G1338" s="3" t="s">
        <v>1251</v>
      </c>
      <c r="H1338" s="3" t="s">
        <v>5943</v>
      </c>
      <c r="I1338" s="3" t="s">
        <v>5944</v>
      </c>
      <c r="J1338" s="3" t="s">
        <v>68</v>
      </c>
      <c r="K1338" s="3" t="s">
        <v>5945</v>
      </c>
      <c r="L1338" s="3" t="s">
        <v>5946</v>
      </c>
      <c r="M1338" s="7" t="s">
        <v>5947</v>
      </c>
      <c r="N1338" s="7" t="s">
        <v>5948</v>
      </c>
      <c r="O1338" s="20" t="s">
        <v>274</v>
      </c>
      <c r="P1338" s="3" t="s">
        <v>1241</v>
      </c>
      <c r="Q1338" s="3">
        <v>-18.57</v>
      </c>
      <c r="R1338" s="6">
        <v>514.79999999999995</v>
      </c>
      <c r="S1338" s="3" t="s">
        <v>2523</v>
      </c>
      <c r="T1338" s="3"/>
      <c r="U1338" s="17">
        <v>45849</v>
      </c>
      <c r="X1338" s="19" t="s">
        <v>2524</v>
      </c>
      <c r="Y1338" s="19"/>
    </row>
    <row r="1339" spans="1:25">
      <c r="A1339" s="3" t="s">
        <v>5949</v>
      </c>
      <c r="B1339" s="3"/>
      <c r="C1339" s="3" t="s">
        <v>5950</v>
      </c>
      <c r="D1339" s="3" t="s">
        <v>4026</v>
      </c>
      <c r="E1339" s="3" t="s">
        <v>66</v>
      </c>
      <c r="F1339" s="3" t="s">
        <v>5951</v>
      </c>
      <c r="G1339" s="3" t="s">
        <v>1308</v>
      </c>
      <c r="H1339" s="3" t="s">
        <v>1540</v>
      </c>
      <c r="I1339" s="3" t="s">
        <v>5952</v>
      </c>
      <c r="J1339" s="3" t="s">
        <v>110</v>
      </c>
      <c r="K1339" s="3" t="s">
        <v>5953</v>
      </c>
      <c r="L1339" s="3" t="s">
        <v>5954</v>
      </c>
      <c r="M1339" s="7" t="s">
        <v>5955</v>
      </c>
      <c r="N1339" s="7" t="s">
        <v>5956</v>
      </c>
      <c r="O1339" s="20" t="s">
        <v>276</v>
      </c>
      <c r="P1339" s="3" t="s">
        <v>1241</v>
      </c>
      <c r="Q1339" s="3">
        <v>-20.47</v>
      </c>
      <c r="R1339" s="6">
        <v>900.9</v>
      </c>
      <c r="S1339" s="3" t="s">
        <v>1256</v>
      </c>
      <c r="T1339" s="3"/>
      <c r="U1339" s="17">
        <v>45854</v>
      </c>
      <c r="X1339" s="19" t="s">
        <v>2306</v>
      </c>
      <c r="Y1339" s="19"/>
    </row>
    <row r="1340" spans="1:25">
      <c r="A1340" s="3" t="s">
        <v>5957</v>
      </c>
      <c r="B1340" s="3"/>
      <c r="C1340" s="3" t="s">
        <v>83</v>
      </c>
      <c r="D1340" s="3" t="s">
        <v>1234</v>
      </c>
      <c r="E1340" s="3" t="s">
        <v>66</v>
      </c>
      <c r="F1340" s="3" t="s">
        <v>1307</v>
      </c>
      <c r="G1340" s="3" t="s">
        <v>1495</v>
      </c>
      <c r="H1340" s="3" t="s">
        <v>5958</v>
      </c>
      <c r="I1340" s="3" t="s">
        <v>5959</v>
      </c>
      <c r="J1340" s="3" t="s">
        <v>68</v>
      </c>
      <c r="K1340" s="3" t="s">
        <v>3870</v>
      </c>
      <c r="L1340" s="3" t="s">
        <v>5960</v>
      </c>
      <c r="M1340" s="7" t="s">
        <v>5961</v>
      </c>
      <c r="N1340" s="7" t="s">
        <v>5962</v>
      </c>
      <c r="O1340" s="20" t="s">
        <v>279</v>
      </c>
      <c r="P1340" s="3" t="s">
        <v>1241</v>
      </c>
      <c r="Q1340" s="3">
        <v>-15.15</v>
      </c>
      <c r="R1340" s="6">
        <v>514.79999999999995</v>
      </c>
      <c r="S1340" s="3" t="s">
        <v>1256</v>
      </c>
      <c r="T1340" s="3"/>
      <c r="U1340" s="17">
        <v>45859</v>
      </c>
      <c r="X1340" s="19" t="s">
        <v>2306</v>
      </c>
      <c r="Y1340" s="19"/>
    </row>
    <row r="1341" spans="1:25">
      <c r="A1341" s="3" t="s">
        <v>5963</v>
      </c>
      <c r="B1341" s="3"/>
      <c r="C1341" s="3" t="s">
        <v>284</v>
      </c>
      <c r="D1341" s="3" t="s">
        <v>4026</v>
      </c>
      <c r="E1341" s="3" t="s">
        <v>66</v>
      </c>
      <c r="F1341" s="3" t="s">
        <v>1300</v>
      </c>
      <c r="G1341" s="3" t="s">
        <v>1312</v>
      </c>
      <c r="H1341" s="3" t="s">
        <v>1605</v>
      </c>
      <c r="I1341" s="3" t="s">
        <v>5964</v>
      </c>
      <c r="J1341" s="3" t="s">
        <v>94</v>
      </c>
      <c r="K1341" s="3" t="s">
        <v>5965</v>
      </c>
      <c r="L1341" s="3" t="s">
        <v>5966</v>
      </c>
      <c r="M1341" s="7" t="s">
        <v>5967</v>
      </c>
      <c r="N1341" s="7" t="s">
        <v>5968</v>
      </c>
      <c r="O1341" s="20" t="s">
        <v>282</v>
      </c>
      <c r="P1341" s="3" t="s">
        <v>1241</v>
      </c>
      <c r="Q1341" s="3">
        <v>-22.39</v>
      </c>
      <c r="R1341" s="6">
        <v>1433.43</v>
      </c>
      <c r="S1341" s="3" t="s">
        <v>1256</v>
      </c>
      <c r="T1341" s="3"/>
      <c r="U1341" s="17">
        <v>45856</v>
      </c>
      <c r="X1341" s="19" t="s">
        <v>2306</v>
      </c>
      <c r="Y1341" s="19"/>
    </row>
    <row r="1342" spans="1:25">
      <c r="A1342" s="3" t="s">
        <v>5969</v>
      </c>
      <c r="B1342" s="3"/>
      <c r="C1342" s="3" t="s">
        <v>131</v>
      </c>
      <c r="D1342" s="3" t="s">
        <v>1234</v>
      </c>
      <c r="E1342" s="3" t="s">
        <v>66</v>
      </c>
      <c r="F1342" s="3" t="s">
        <v>1261</v>
      </c>
      <c r="G1342" s="3" t="s">
        <v>1312</v>
      </c>
      <c r="H1342" s="3" t="s">
        <v>1262</v>
      </c>
      <c r="I1342" s="3" t="s">
        <v>5970</v>
      </c>
      <c r="J1342" s="3" t="s">
        <v>110</v>
      </c>
      <c r="K1342" s="3" t="s">
        <v>5971</v>
      </c>
      <c r="L1342" s="3" t="s">
        <v>5972</v>
      </c>
      <c r="M1342" s="7" t="s">
        <v>5973</v>
      </c>
      <c r="N1342" s="7" t="s">
        <v>5974</v>
      </c>
      <c r="O1342" s="20" t="s">
        <v>285</v>
      </c>
      <c r="P1342" s="3" t="s">
        <v>1241</v>
      </c>
      <c r="Q1342" s="3">
        <v>-18.38</v>
      </c>
      <c r="R1342" s="6">
        <v>900.9</v>
      </c>
      <c r="S1342" s="18" t="s">
        <v>4998</v>
      </c>
      <c r="T1342" s="3"/>
      <c r="U1342" s="17">
        <v>45870</v>
      </c>
      <c r="X1342" s="19" t="s">
        <v>4999</v>
      </c>
      <c r="Y1342" s="19" t="s">
        <v>5975</v>
      </c>
    </row>
    <row r="1343" spans="1:25">
      <c r="A1343" s="3" t="s">
        <v>5976</v>
      </c>
      <c r="B1343" s="3"/>
      <c r="C1343" s="3" t="s">
        <v>131</v>
      </c>
      <c r="D1343" s="3" t="s">
        <v>1234</v>
      </c>
      <c r="E1343" s="3" t="s">
        <v>66</v>
      </c>
      <c r="F1343" s="3" t="s">
        <v>1261</v>
      </c>
      <c r="G1343" s="3" t="s">
        <v>1312</v>
      </c>
      <c r="H1343" s="3" t="s">
        <v>1262</v>
      </c>
      <c r="I1343" s="3" t="s">
        <v>5977</v>
      </c>
      <c r="J1343" s="3" t="s">
        <v>110</v>
      </c>
      <c r="K1343" s="3" t="s">
        <v>3994</v>
      </c>
      <c r="L1343" s="3" t="s">
        <v>5978</v>
      </c>
      <c r="M1343" s="7" t="s">
        <v>5979</v>
      </c>
      <c r="N1343" s="7" t="s">
        <v>5980</v>
      </c>
      <c r="O1343" s="20" t="s">
        <v>285</v>
      </c>
      <c r="P1343" s="3" t="s">
        <v>1241</v>
      </c>
      <c r="Q1343" s="3">
        <v>-18.739999999999998</v>
      </c>
      <c r="R1343" s="6">
        <v>900.9</v>
      </c>
      <c r="S1343" s="18" t="s">
        <v>4998</v>
      </c>
      <c r="T1343" s="3"/>
      <c r="U1343" s="17">
        <v>45870</v>
      </c>
      <c r="X1343" s="19" t="s">
        <v>4999</v>
      </c>
      <c r="Y1343" s="19" t="s">
        <v>5975</v>
      </c>
    </row>
    <row r="1344" spans="1:25">
      <c r="A1344" s="3" t="s">
        <v>5981</v>
      </c>
      <c r="B1344" s="3"/>
      <c r="C1344" s="3" t="s">
        <v>131</v>
      </c>
      <c r="D1344" s="3" t="s">
        <v>1234</v>
      </c>
      <c r="E1344" s="3" t="s">
        <v>66</v>
      </c>
      <c r="F1344" s="3" t="s">
        <v>1261</v>
      </c>
      <c r="G1344" s="3" t="s">
        <v>1236</v>
      </c>
      <c r="H1344" s="3" t="s">
        <v>1518</v>
      </c>
      <c r="I1344" s="3" t="s">
        <v>5982</v>
      </c>
      <c r="J1344" s="3" t="s">
        <v>132</v>
      </c>
      <c r="K1344" s="3" t="s">
        <v>5971</v>
      </c>
      <c r="L1344" s="3" t="s">
        <v>5983</v>
      </c>
      <c r="M1344" s="7" t="s">
        <v>5984</v>
      </c>
      <c r="N1344" s="7" t="s">
        <v>5985</v>
      </c>
      <c r="O1344" s="20" t="s">
        <v>285</v>
      </c>
      <c r="P1344" s="3" t="s">
        <v>4591</v>
      </c>
      <c r="Q1344" s="3">
        <v>0</v>
      </c>
      <c r="R1344" s="6">
        <v>0</v>
      </c>
      <c r="S1344" s="3" t="s">
        <v>1242</v>
      </c>
      <c r="T1344" s="3"/>
      <c r="U1344" s="17">
        <v>45871</v>
      </c>
      <c r="X1344" s="19" t="s">
        <v>1244</v>
      </c>
      <c r="Y1344" s="19" t="s">
        <v>5975</v>
      </c>
    </row>
    <row r="1345" spans="1:25">
      <c r="A1345" s="3" t="s">
        <v>5986</v>
      </c>
      <c r="B1345" s="3"/>
      <c r="C1345" s="3" t="s">
        <v>131</v>
      </c>
      <c r="D1345" s="3" t="s">
        <v>1234</v>
      </c>
      <c r="E1345" s="3" t="s">
        <v>66</v>
      </c>
      <c r="F1345" s="3" t="s">
        <v>1261</v>
      </c>
      <c r="G1345" s="3" t="s">
        <v>1308</v>
      </c>
      <c r="H1345" s="3" t="s">
        <v>1575</v>
      </c>
      <c r="I1345" s="3" t="s">
        <v>5987</v>
      </c>
      <c r="J1345" s="3" t="s">
        <v>132</v>
      </c>
      <c r="K1345" s="3" t="s">
        <v>3994</v>
      </c>
      <c r="L1345" s="3" t="s">
        <v>5978</v>
      </c>
      <c r="M1345" s="7" t="s">
        <v>5988</v>
      </c>
      <c r="N1345" s="7" t="s">
        <v>5989</v>
      </c>
      <c r="O1345" s="20" t="s">
        <v>285</v>
      </c>
      <c r="P1345" s="3" t="s">
        <v>1241</v>
      </c>
      <c r="Q1345" s="3">
        <v>-17.68</v>
      </c>
      <c r="R1345" s="6">
        <v>346.5</v>
      </c>
      <c r="S1345" s="3" t="s">
        <v>1256</v>
      </c>
      <c r="T1345" s="3"/>
      <c r="U1345" s="17">
        <v>45868</v>
      </c>
      <c r="X1345" s="19" t="s">
        <v>5734</v>
      </c>
      <c r="Y1345" s="19" t="s">
        <v>5975</v>
      </c>
    </row>
    <row r="1346" spans="1:25">
      <c r="A1346" s="3" t="s">
        <v>5990</v>
      </c>
      <c r="B1346" s="3"/>
      <c r="C1346" s="3" t="s">
        <v>131</v>
      </c>
      <c r="D1346" s="3" t="s">
        <v>1234</v>
      </c>
      <c r="E1346" s="3" t="s">
        <v>66</v>
      </c>
      <c r="F1346" s="3" t="s">
        <v>1261</v>
      </c>
      <c r="G1346" s="3" t="s">
        <v>1308</v>
      </c>
      <c r="H1346" s="3" t="s">
        <v>1575</v>
      </c>
      <c r="I1346" s="3" t="s">
        <v>5991</v>
      </c>
      <c r="J1346" s="3" t="s">
        <v>132</v>
      </c>
      <c r="K1346" s="3" t="s">
        <v>3994</v>
      </c>
      <c r="L1346" s="3" t="s">
        <v>5992</v>
      </c>
      <c r="M1346" s="7" t="s">
        <v>5993</v>
      </c>
      <c r="N1346" s="7" t="s">
        <v>5994</v>
      </c>
      <c r="O1346" s="20" t="s">
        <v>285</v>
      </c>
      <c r="P1346" s="3" t="s">
        <v>1241</v>
      </c>
      <c r="Q1346" s="3">
        <v>-17.25</v>
      </c>
      <c r="R1346" s="6">
        <v>346.5</v>
      </c>
      <c r="S1346" s="3" t="s">
        <v>1256</v>
      </c>
      <c r="T1346" s="3"/>
      <c r="U1346" s="17">
        <v>45868</v>
      </c>
      <c r="X1346" s="19" t="s">
        <v>5734</v>
      </c>
      <c r="Y1346" s="19" t="s">
        <v>5975</v>
      </c>
    </row>
    <row r="1347" spans="1:25">
      <c r="A1347" s="3" t="s">
        <v>5995</v>
      </c>
      <c r="B1347" s="3"/>
      <c r="C1347" s="3" t="s">
        <v>131</v>
      </c>
      <c r="D1347" s="3" t="s">
        <v>1234</v>
      </c>
      <c r="E1347" s="3" t="s">
        <v>66</v>
      </c>
      <c r="F1347" s="3" t="s">
        <v>1261</v>
      </c>
      <c r="G1347" s="3" t="s">
        <v>1312</v>
      </c>
      <c r="H1347" s="3" t="s">
        <v>1649</v>
      </c>
      <c r="I1347" s="3" t="s">
        <v>5996</v>
      </c>
      <c r="J1347" s="3" t="s">
        <v>132</v>
      </c>
      <c r="K1347" s="3" t="s">
        <v>5971</v>
      </c>
      <c r="L1347" s="3" t="s">
        <v>5997</v>
      </c>
      <c r="M1347" s="7" t="s">
        <v>5998</v>
      </c>
      <c r="N1347" s="7" t="s">
        <v>5999</v>
      </c>
      <c r="O1347" s="20" t="s">
        <v>285</v>
      </c>
      <c r="P1347" s="3" t="s">
        <v>4591</v>
      </c>
      <c r="Q1347" s="3">
        <v>0</v>
      </c>
      <c r="R1347" s="6">
        <v>0</v>
      </c>
      <c r="S1347" s="3" t="s">
        <v>1256</v>
      </c>
      <c r="T1347" s="3"/>
      <c r="U1347" s="17">
        <v>45871</v>
      </c>
      <c r="X1347" s="19" t="s">
        <v>5734</v>
      </c>
      <c r="Y1347" s="19" t="s">
        <v>5975</v>
      </c>
    </row>
    <row r="1348" spans="1:25">
      <c r="A1348" s="3" t="s">
        <v>6000</v>
      </c>
      <c r="B1348" s="3"/>
      <c r="C1348" s="3" t="s">
        <v>131</v>
      </c>
      <c r="D1348" s="3" t="s">
        <v>1234</v>
      </c>
      <c r="E1348" s="3" t="s">
        <v>66</v>
      </c>
      <c r="F1348" s="3" t="s">
        <v>1261</v>
      </c>
      <c r="G1348" s="3" t="s">
        <v>1236</v>
      </c>
      <c r="H1348" s="3" t="s">
        <v>1557</v>
      </c>
      <c r="I1348" s="3" t="s">
        <v>6001</v>
      </c>
      <c r="J1348" s="3" t="s">
        <v>132</v>
      </c>
      <c r="K1348" s="3" t="s">
        <v>3994</v>
      </c>
      <c r="L1348" s="3" t="s">
        <v>6002</v>
      </c>
      <c r="M1348" s="7" t="s">
        <v>6003</v>
      </c>
      <c r="N1348" s="7" t="s">
        <v>6004</v>
      </c>
      <c r="O1348" s="20" t="s">
        <v>285</v>
      </c>
      <c r="P1348" s="3" t="s">
        <v>1241</v>
      </c>
      <c r="Q1348" s="3">
        <v>-21.82</v>
      </c>
      <c r="R1348" s="6">
        <v>346.5</v>
      </c>
      <c r="S1348" s="3" t="s">
        <v>1242</v>
      </c>
      <c r="T1348" s="3"/>
      <c r="U1348" s="17">
        <v>45870</v>
      </c>
      <c r="X1348" s="19" t="s">
        <v>1244</v>
      </c>
      <c r="Y1348" s="19" t="s">
        <v>5975</v>
      </c>
    </row>
    <row r="1349" spans="1:25">
      <c r="A1349" s="3" t="s">
        <v>6005</v>
      </c>
      <c r="B1349" s="3"/>
      <c r="C1349" s="3" t="s">
        <v>131</v>
      </c>
      <c r="D1349" s="3" t="s">
        <v>1234</v>
      </c>
      <c r="E1349" s="3" t="s">
        <v>66</v>
      </c>
      <c r="F1349" s="3" t="s">
        <v>1261</v>
      </c>
      <c r="G1349" s="3" t="s">
        <v>1236</v>
      </c>
      <c r="H1349" s="3" t="s">
        <v>1557</v>
      </c>
      <c r="I1349" s="3" t="s">
        <v>6006</v>
      </c>
      <c r="J1349" s="3" t="s">
        <v>132</v>
      </c>
      <c r="K1349" s="3" t="s">
        <v>3994</v>
      </c>
      <c r="L1349" s="3" t="s">
        <v>6002</v>
      </c>
      <c r="M1349" s="7" t="s">
        <v>6007</v>
      </c>
      <c r="N1349" s="7" t="s">
        <v>6008</v>
      </c>
      <c r="O1349" s="20" t="s">
        <v>285</v>
      </c>
      <c r="P1349" s="3" t="s">
        <v>1241</v>
      </c>
      <c r="Q1349" s="3">
        <v>-23.51</v>
      </c>
      <c r="R1349" s="6">
        <v>346.5</v>
      </c>
      <c r="S1349" s="3" t="s">
        <v>1242</v>
      </c>
      <c r="T1349" s="3"/>
      <c r="U1349" s="17">
        <v>45870</v>
      </c>
      <c r="X1349" s="19" t="s">
        <v>1244</v>
      </c>
      <c r="Y1349" s="19" t="s">
        <v>5975</v>
      </c>
    </row>
    <row r="1350" spans="1:25">
      <c r="A1350" s="3" t="s">
        <v>6009</v>
      </c>
      <c r="B1350" s="3"/>
      <c r="C1350" s="3" t="s">
        <v>131</v>
      </c>
      <c r="D1350" s="3" t="s">
        <v>1234</v>
      </c>
      <c r="E1350" s="3" t="s">
        <v>66</v>
      </c>
      <c r="F1350" s="3" t="s">
        <v>1261</v>
      </c>
      <c r="G1350" s="3" t="s">
        <v>1236</v>
      </c>
      <c r="H1350" s="3" t="s">
        <v>1262</v>
      </c>
      <c r="I1350" s="3" t="s">
        <v>6010</v>
      </c>
      <c r="J1350" s="3" t="s">
        <v>132</v>
      </c>
      <c r="K1350" s="3" t="s">
        <v>3994</v>
      </c>
      <c r="L1350" s="3" t="s">
        <v>6011</v>
      </c>
      <c r="M1350" s="7" t="s">
        <v>6012</v>
      </c>
      <c r="N1350" s="7" t="s">
        <v>6013</v>
      </c>
      <c r="O1350" s="20" t="s">
        <v>285</v>
      </c>
      <c r="P1350" s="3" t="s">
        <v>1241</v>
      </c>
      <c r="Q1350" s="3">
        <v>-19.100000000000001</v>
      </c>
      <c r="R1350" s="6">
        <v>346.5</v>
      </c>
      <c r="S1350" s="3" t="s">
        <v>1256</v>
      </c>
      <c r="T1350" s="3"/>
      <c r="U1350" s="17">
        <v>45869</v>
      </c>
      <c r="X1350" s="19" t="s">
        <v>5734</v>
      </c>
      <c r="Y1350" s="19" t="s">
        <v>5975</v>
      </c>
    </row>
    <row r="1351" spans="1:25">
      <c r="A1351" s="3" t="s">
        <v>6014</v>
      </c>
      <c r="B1351" s="3"/>
      <c r="C1351" s="3" t="s">
        <v>131</v>
      </c>
      <c r="D1351" s="3" t="s">
        <v>1234</v>
      </c>
      <c r="E1351" s="3" t="s">
        <v>66</v>
      </c>
      <c r="F1351" s="3" t="s">
        <v>1261</v>
      </c>
      <c r="G1351" s="3" t="s">
        <v>1236</v>
      </c>
      <c r="H1351" s="3" t="s">
        <v>1262</v>
      </c>
      <c r="I1351" s="3" t="s">
        <v>6015</v>
      </c>
      <c r="J1351" s="3" t="s">
        <v>132</v>
      </c>
      <c r="K1351" s="3" t="s">
        <v>3994</v>
      </c>
      <c r="L1351" s="3" t="s">
        <v>6016</v>
      </c>
      <c r="M1351" s="7" t="s">
        <v>6017</v>
      </c>
      <c r="N1351" s="7" t="s">
        <v>6018</v>
      </c>
      <c r="O1351" s="20" t="s">
        <v>285</v>
      </c>
      <c r="P1351" s="3" t="s">
        <v>1241</v>
      </c>
      <c r="Q1351" s="3">
        <v>-19.059999999999999</v>
      </c>
      <c r="R1351" s="6">
        <v>346.5</v>
      </c>
      <c r="S1351" s="3" t="s">
        <v>1256</v>
      </c>
      <c r="T1351" s="3"/>
      <c r="U1351" s="17">
        <v>45869</v>
      </c>
      <c r="X1351" s="19" t="s">
        <v>5734</v>
      </c>
      <c r="Y1351" s="19" t="s">
        <v>5975</v>
      </c>
    </row>
    <row r="1352" spans="1:25">
      <c r="A1352" s="3" t="s">
        <v>6019</v>
      </c>
      <c r="B1352" s="3"/>
      <c r="C1352" s="3" t="s">
        <v>131</v>
      </c>
      <c r="D1352" s="3" t="s">
        <v>1234</v>
      </c>
      <c r="E1352" s="3" t="s">
        <v>66</v>
      </c>
      <c r="F1352" s="3" t="s">
        <v>1261</v>
      </c>
      <c r="G1352" s="3" t="s">
        <v>1391</v>
      </c>
      <c r="H1352" s="3" t="s">
        <v>1599</v>
      </c>
      <c r="I1352" s="3" t="s">
        <v>6020</v>
      </c>
      <c r="J1352" s="3" t="s">
        <v>132</v>
      </c>
      <c r="K1352" s="3" t="s">
        <v>5971</v>
      </c>
      <c r="L1352" s="3" t="s">
        <v>6021</v>
      </c>
      <c r="M1352" s="7" t="s">
        <v>6022</v>
      </c>
      <c r="N1352" s="7" t="s">
        <v>6023</v>
      </c>
      <c r="O1352" s="20" t="s">
        <v>285</v>
      </c>
      <c r="P1352" s="3" t="s">
        <v>1241</v>
      </c>
      <c r="Q1352" s="3">
        <v>-15.14</v>
      </c>
      <c r="R1352" s="6">
        <v>346.5</v>
      </c>
      <c r="S1352" s="3" t="s">
        <v>1256</v>
      </c>
      <c r="T1352" s="3"/>
      <c r="U1352" s="17">
        <v>45870</v>
      </c>
      <c r="X1352" s="19" t="s">
        <v>5734</v>
      </c>
      <c r="Y1352" s="19" t="s">
        <v>5975</v>
      </c>
    </row>
    <row r="1353" spans="1:25">
      <c r="A1353" s="3" t="s">
        <v>6024</v>
      </c>
      <c r="B1353" s="3"/>
      <c r="C1353" s="3" t="s">
        <v>131</v>
      </c>
      <c r="D1353" s="3" t="s">
        <v>1234</v>
      </c>
      <c r="E1353" s="3" t="s">
        <v>66</v>
      </c>
      <c r="F1353" s="3" t="s">
        <v>1261</v>
      </c>
      <c r="G1353" s="3" t="s">
        <v>1391</v>
      </c>
      <c r="H1353" s="3" t="s">
        <v>1599</v>
      </c>
      <c r="I1353" s="3" t="s">
        <v>6025</v>
      </c>
      <c r="J1353" s="3" t="s">
        <v>132</v>
      </c>
      <c r="K1353" s="3" t="s">
        <v>5971</v>
      </c>
      <c r="L1353" s="3" t="s">
        <v>6026</v>
      </c>
      <c r="M1353" s="7" t="s">
        <v>6027</v>
      </c>
      <c r="N1353" s="7" t="s">
        <v>6028</v>
      </c>
      <c r="O1353" s="20" t="s">
        <v>285</v>
      </c>
      <c r="P1353" s="3" t="s">
        <v>1241</v>
      </c>
      <c r="Q1353" s="3">
        <v>-14.65</v>
      </c>
      <c r="R1353" s="6">
        <v>346.5</v>
      </c>
      <c r="S1353" s="3" t="s">
        <v>1256</v>
      </c>
      <c r="T1353" s="3"/>
      <c r="U1353" s="17">
        <v>45870</v>
      </c>
      <c r="X1353" s="19" t="s">
        <v>5734</v>
      </c>
      <c r="Y1353" s="19" t="s">
        <v>5975</v>
      </c>
    </row>
    <row r="1354" spans="1:25">
      <c r="A1354" s="3" t="s">
        <v>6029</v>
      </c>
      <c r="B1354" s="3"/>
      <c r="C1354" s="3" t="s">
        <v>131</v>
      </c>
      <c r="D1354" s="3" t="s">
        <v>1234</v>
      </c>
      <c r="E1354" s="3" t="s">
        <v>66</v>
      </c>
      <c r="F1354" s="3" t="s">
        <v>1261</v>
      </c>
      <c r="G1354" s="3" t="s">
        <v>1391</v>
      </c>
      <c r="H1354" s="3" t="s">
        <v>1599</v>
      </c>
      <c r="I1354" s="3" t="s">
        <v>6030</v>
      </c>
      <c r="J1354" s="3" t="s">
        <v>132</v>
      </c>
      <c r="K1354" s="3" t="s">
        <v>3994</v>
      </c>
      <c r="L1354" s="3" t="s">
        <v>6031</v>
      </c>
      <c r="M1354" s="7" t="s">
        <v>6032</v>
      </c>
      <c r="N1354" s="7" t="s">
        <v>6033</v>
      </c>
      <c r="O1354" s="20" t="s">
        <v>285</v>
      </c>
      <c r="P1354" s="3" t="s">
        <v>4591</v>
      </c>
      <c r="Q1354" s="3">
        <v>0</v>
      </c>
      <c r="R1354" s="6">
        <v>0</v>
      </c>
      <c r="S1354" s="3" t="s">
        <v>1256</v>
      </c>
      <c r="T1354" s="3" t="s">
        <v>6034</v>
      </c>
      <c r="U1354" s="17">
        <v>45870</v>
      </c>
      <c r="X1354" s="19" t="s">
        <v>5734</v>
      </c>
      <c r="Y1354" s="19" t="s">
        <v>5975</v>
      </c>
    </row>
    <row r="1355" spans="1:25">
      <c r="A1355" s="3" t="s">
        <v>6035</v>
      </c>
      <c r="B1355" s="3"/>
      <c r="C1355" s="3" t="s">
        <v>131</v>
      </c>
      <c r="D1355" s="3" t="s">
        <v>1234</v>
      </c>
      <c r="E1355" s="3" t="s">
        <v>66</v>
      </c>
      <c r="F1355" s="3" t="s">
        <v>1261</v>
      </c>
      <c r="G1355" s="3" t="s">
        <v>1391</v>
      </c>
      <c r="H1355" s="3" t="s">
        <v>1599</v>
      </c>
      <c r="I1355" s="3" t="s">
        <v>6036</v>
      </c>
      <c r="J1355" s="3" t="s">
        <v>132</v>
      </c>
      <c r="K1355" s="3" t="s">
        <v>3994</v>
      </c>
      <c r="L1355" s="3" t="s">
        <v>6037</v>
      </c>
      <c r="M1355" s="7" t="s">
        <v>6038</v>
      </c>
      <c r="N1355" s="7" t="s">
        <v>6039</v>
      </c>
      <c r="O1355" s="20" t="s">
        <v>285</v>
      </c>
      <c r="P1355" s="3" t="s">
        <v>1241</v>
      </c>
      <c r="Q1355" s="3">
        <v>-15.15</v>
      </c>
      <c r="R1355" s="6">
        <v>346.5</v>
      </c>
      <c r="S1355" s="3" t="s">
        <v>1256</v>
      </c>
      <c r="T1355" s="3"/>
      <c r="U1355" s="17">
        <v>45870</v>
      </c>
      <c r="X1355" s="19" t="s">
        <v>5734</v>
      </c>
      <c r="Y1355" s="19" t="s">
        <v>5975</v>
      </c>
    </row>
    <row r="1356" spans="1:25">
      <c r="A1356" s="3" t="s">
        <v>6040</v>
      </c>
      <c r="B1356" s="3"/>
      <c r="C1356" s="3" t="s">
        <v>131</v>
      </c>
      <c r="D1356" s="3" t="s">
        <v>1234</v>
      </c>
      <c r="E1356" s="3" t="s">
        <v>66</v>
      </c>
      <c r="F1356" s="3" t="s">
        <v>1261</v>
      </c>
      <c r="G1356" s="3" t="s">
        <v>1391</v>
      </c>
      <c r="H1356" s="3" t="s">
        <v>1599</v>
      </c>
      <c r="I1356" s="3" t="s">
        <v>6041</v>
      </c>
      <c r="J1356" s="3" t="s">
        <v>132</v>
      </c>
      <c r="K1356" s="3" t="s">
        <v>3994</v>
      </c>
      <c r="L1356" s="3" t="s">
        <v>6042</v>
      </c>
      <c r="M1356" s="7" t="s">
        <v>6043</v>
      </c>
      <c r="N1356" s="7" t="s">
        <v>6044</v>
      </c>
      <c r="O1356" s="20" t="s">
        <v>285</v>
      </c>
      <c r="P1356" s="3" t="s">
        <v>1241</v>
      </c>
      <c r="Q1356" s="3">
        <v>-16.21</v>
      </c>
      <c r="R1356" s="6">
        <v>346.5</v>
      </c>
      <c r="S1356" s="3" t="s">
        <v>1256</v>
      </c>
      <c r="T1356" s="3"/>
      <c r="U1356" s="17">
        <v>45870</v>
      </c>
      <c r="X1356" s="19" t="s">
        <v>5734</v>
      </c>
      <c r="Y1356" s="19" t="s">
        <v>5975</v>
      </c>
    </row>
    <row r="1357" spans="1:25">
      <c r="A1357" s="3" t="s">
        <v>6045</v>
      </c>
      <c r="B1357" s="3"/>
      <c r="C1357" s="3" t="s">
        <v>131</v>
      </c>
      <c r="D1357" s="3" t="s">
        <v>1234</v>
      </c>
      <c r="E1357" s="3" t="s">
        <v>66</v>
      </c>
      <c r="F1357" s="3" t="s">
        <v>1261</v>
      </c>
      <c r="G1357" s="3" t="s">
        <v>1391</v>
      </c>
      <c r="H1357" s="3" t="s">
        <v>1599</v>
      </c>
      <c r="I1357" s="3" t="s">
        <v>6046</v>
      </c>
      <c r="J1357" s="3" t="s">
        <v>132</v>
      </c>
      <c r="K1357" s="3" t="s">
        <v>3994</v>
      </c>
      <c r="L1357" s="3" t="s">
        <v>6047</v>
      </c>
      <c r="M1357" s="7" t="s">
        <v>6048</v>
      </c>
      <c r="N1357" s="7" t="s">
        <v>6049</v>
      </c>
      <c r="O1357" s="20" t="s">
        <v>285</v>
      </c>
      <c r="P1357" s="3" t="s">
        <v>1241</v>
      </c>
      <c r="Q1357" s="3">
        <v>-16.09</v>
      </c>
      <c r="R1357" s="6">
        <v>346.5</v>
      </c>
      <c r="S1357" s="3" t="s">
        <v>1256</v>
      </c>
      <c r="T1357" s="3"/>
      <c r="U1357" s="17">
        <v>45870</v>
      </c>
      <c r="X1357" s="19" t="s">
        <v>5734</v>
      </c>
      <c r="Y1357" s="19" t="s">
        <v>5975</v>
      </c>
    </row>
    <row r="1358" spans="1:25">
      <c r="A1358" s="3" t="s">
        <v>6050</v>
      </c>
      <c r="B1358" s="3"/>
      <c r="C1358" s="3" t="s">
        <v>131</v>
      </c>
      <c r="D1358" s="3" t="s">
        <v>1234</v>
      </c>
      <c r="E1358" s="3" t="s">
        <v>66</v>
      </c>
      <c r="F1358" s="3" t="s">
        <v>1261</v>
      </c>
      <c r="G1358" s="3" t="s">
        <v>1391</v>
      </c>
      <c r="H1358" s="3" t="s">
        <v>1599</v>
      </c>
      <c r="I1358" s="3" t="s">
        <v>6051</v>
      </c>
      <c r="J1358" s="3" t="s">
        <v>132</v>
      </c>
      <c r="K1358" s="3" t="s">
        <v>3994</v>
      </c>
      <c r="L1358" s="3" t="s">
        <v>6052</v>
      </c>
      <c r="M1358" s="7" t="s">
        <v>6053</v>
      </c>
      <c r="N1358" s="7" t="s">
        <v>6054</v>
      </c>
      <c r="O1358" s="20" t="s">
        <v>285</v>
      </c>
      <c r="P1358" s="3" t="s">
        <v>1241</v>
      </c>
      <c r="Q1358" s="3">
        <v>-16.2</v>
      </c>
      <c r="R1358" s="6">
        <v>346.5</v>
      </c>
      <c r="S1358" s="3" t="s">
        <v>1256</v>
      </c>
      <c r="T1358" s="3"/>
      <c r="U1358" s="17">
        <v>45871</v>
      </c>
      <c r="X1358" s="19" t="s">
        <v>5734</v>
      </c>
      <c r="Y1358" s="19" t="s">
        <v>5975</v>
      </c>
    </row>
    <row r="1359" spans="1:25">
      <c r="A1359" s="3" t="s">
        <v>6055</v>
      </c>
      <c r="B1359" s="3"/>
      <c r="C1359" s="3" t="s">
        <v>124</v>
      </c>
      <c r="D1359" s="3" t="s">
        <v>4026</v>
      </c>
      <c r="E1359" s="3" t="s">
        <v>66</v>
      </c>
      <c r="F1359" s="3" t="s">
        <v>1300</v>
      </c>
      <c r="G1359" s="3" t="s">
        <v>2654</v>
      </c>
      <c r="H1359" s="3" t="s">
        <v>6056</v>
      </c>
      <c r="I1359" s="3" t="s">
        <v>6057</v>
      </c>
      <c r="J1359" s="3" t="s">
        <v>68</v>
      </c>
      <c r="K1359" s="3" t="s">
        <v>6058</v>
      </c>
      <c r="L1359" s="3" t="s">
        <v>6059</v>
      </c>
      <c r="M1359" s="7" t="s">
        <v>6060</v>
      </c>
      <c r="N1359" s="7" t="s">
        <v>6061</v>
      </c>
      <c r="O1359" s="20" t="s">
        <v>289</v>
      </c>
      <c r="P1359" s="3" t="s">
        <v>1241</v>
      </c>
      <c r="Q1359" s="3">
        <v>-19.86</v>
      </c>
      <c r="R1359" s="6">
        <v>900.9</v>
      </c>
      <c r="S1359" s="3" t="s">
        <v>1256</v>
      </c>
      <c r="T1359" s="3"/>
      <c r="U1359" s="17">
        <v>45862</v>
      </c>
      <c r="X1359" s="19" t="s">
        <v>5734</v>
      </c>
      <c r="Y1359" s="19"/>
    </row>
    <row r="1360" spans="1:25">
      <c r="A1360" s="3" t="s">
        <v>6062</v>
      </c>
      <c r="B1360" s="3"/>
      <c r="C1360" s="3" t="s">
        <v>177</v>
      </c>
      <c r="D1360" s="3" t="s">
        <v>4026</v>
      </c>
      <c r="E1360" s="3" t="s">
        <v>66</v>
      </c>
      <c r="F1360" s="3" t="s">
        <v>1300</v>
      </c>
      <c r="G1360" s="3" t="s">
        <v>1251</v>
      </c>
      <c r="H1360" s="3" t="s">
        <v>1237</v>
      </c>
      <c r="I1360" s="3" t="s">
        <v>6063</v>
      </c>
      <c r="J1360" s="3" t="s">
        <v>55</v>
      </c>
      <c r="K1360" s="3" t="s">
        <v>1239</v>
      </c>
      <c r="L1360" s="3" t="s">
        <v>6064</v>
      </c>
      <c r="M1360" s="7" t="s">
        <v>6065</v>
      </c>
      <c r="N1360" s="7" t="s">
        <v>6066</v>
      </c>
      <c r="O1360" s="20" t="s">
        <v>291</v>
      </c>
      <c r="P1360" s="3" t="s">
        <v>4591</v>
      </c>
      <c r="Q1360" s="3"/>
      <c r="R1360" s="6">
        <v>1564.2</v>
      </c>
      <c r="S1360" s="3"/>
      <c r="T1360" s="3"/>
      <c r="U1360" s="17"/>
      <c r="X1360" s="19"/>
      <c r="Y1360" s="19" t="s">
        <v>5842</v>
      </c>
    </row>
    <row r="1361" spans="1:25">
      <c r="A1361" s="3" t="s">
        <v>6067</v>
      </c>
      <c r="B1361" s="3"/>
      <c r="C1361" s="3" t="s">
        <v>177</v>
      </c>
      <c r="D1361" s="3" t="s">
        <v>4026</v>
      </c>
      <c r="E1361" s="3" t="s">
        <v>66</v>
      </c>
      <c r="F1361" s="3" t="s">
        <v>1300</v>
      </c>
      <c r="G1361" s="3" t="s">
        <v>1251</v>
      </c>
      <c r="H1361" s="3" t="s">
        <v>1237</v>
      </c>
      <c r="I1361" s="3" t="s">
        <v>6068</v>
      </c>
      <c r="J1361" s="3" t="s">
        <v>1246</v>
      </c>
      <c r="K1361" s="3" t="s">
        <v>1239</v>
      </c>
      <c r="L1361" s="3" t="s">
        <v>6064</v>
      </c>
      <c r="M1361" s="7" t="s">
        <v>6065</v>
      </c>
      <c r="N1361" s="7" t="s">
        <v>6066</v>
      </c>
      <c r="O1361" s="20" t="s">
        <v>291</v>
      </c>
      <c r="P1361" s="3" t="s">
        <v>4591</v>
      </c>
      <c r="Q1361" s="3"/>
      <c r="R1361" s="6">
        <v>376.2</v>
      </c>
      <c r="S1361" s="3"/>
      <c r="T1361" s="3"/>
      <c r="U1361" s="17"/>
      <c r="X1361" s="19"/>
      <c r="Y1361" s="19" t="s">
        <v>5842</v>
      </c>
    </row>
    <row r="1362" spans="1:25">
      <c r="A1362" s="3" t="s">
        <v>6069</v>
      </c>
      <c r="B1362" s="3"/>
      <c r="C1362" s="3" t="s">
        <v>177</v>
      </c>
      <c r="D1362" s="3" t="s">
        <v>4026</v>
      </c>
      <c r="E1362" s="3" t="s">
        <v>66</v>
      </c>
      <c r="F1362" s="3" t="s">
        <v>1300</v>
      </c>
      <c r="G1362" s="3" t="s">
        <v>1251</v>
      </c>
      <c r="H1362" s="3" t="s">
        <v>1237</v>
      </c>
      <c r="I1362" s="3" t="s">
        <v>6070</v>
      </c>
      <c r="J1362" s="3" t="s">
        <v>1246</v>
      </c>
      <c r="K1362" s="3" t="s">
        <v>1239</v>
      </c>
      <c r="L1362" s="3" t="s">
        <v>6064</v>
      </c>
      <c r="M1362" s="7" t="s">
        <v>6065</v>
      </c>
      <c r="N1362" s="7" t="s">
        <v>6066</v>
      </c>
      <c r="O1362" s="20" t="s">
        <v>291</v>
      </c>
      <c r="P1362" s="3" t="s">
        <v>4591</v>
      </c>
      <c r="Q1362" s="3"/>
      <c r="R1362" s="6">
        <v>376.2</v>
      </c>
      <c r="S1362" s="3"/>
      <c r="T1362" s="3"/>
      <c r="U1362" s="17"/>
      <c r="X1362" s="19"/>
      <c r="Y1362" s="19" t="s">
        <v>5842</v>
      </c>
    </row>
    <row r="1363" spans="1:25">
      <c r="A1363" s="3" t="s">
        <v>6071</v>
      </c>
      <c r="B1363" s="3"/>
      <c r="C1363" s="3" t="s">
        <v>177</v>
      </c>
      <c r="D1363" s="3" t="s">
        <v>4026</v>
      </c>
      <c r="E1363" s="3" t="s">
        <v>66</v>
      </c>
      <c r="F1363" s="3" t="s">
        <v>1300</v>
      </c>
      <c r="G1363" s="3" t="s">
        <v>1251</v>
      </c>
      <c r="H1363" s="3" t="s">
        <v>1237</v>
      </c>
      <c r="I1363" s="3" t="s">
        <v>6072</v>
      </c>
      <c r="J1363" s="3" t="s">
        <v>1246</v>
      </c>
      <c r="K1363" s="3" t="s">
        <v>1239</v>
      </c>
      <c r="L1363" s="3" t="s">
        <v>6064</v>
      </c>
      <c r="M1363" s="7" t="s">
        <v>6065</v>
      </c>
      <c r="N1363" s="7" t="s">
        <v>6066</v>
      </c>
      <c r="O1363" s="20" t="s">
        <v>291</v>
      </c>
      <c r="P1363" s="3" t="s">
        <v>4591</v>
      </c>
      <c r="Q1363" s="3"/>
      <c r="R1363" s="6">
        <v>376.2</v>
      </c>
      <c r="S1363" s="3"/>
      <c r="T1363" s="3"/>
      <c r="U1363" s="17"/>
      <c r="X1363" s="19"/>
      <c r="Y1363" s="19" t="s">
        <v>5842</v>
      </c>
    </row>
    <row r="1364" spans="1:25">
      <c r="A1364" s="3" t="s">
        <v>6073</v>
      </c>
      <c r="B1364" s="3"/>
      <c r="C1364" s="3" t="s">
        <v>177</v>
      </c>
      <c r="D1364" s="3" t="s">
        <v>4026</v>
      </c>
      <c r="E1364" s="3" t="s">
        <v>66</v>
      </c>
      <c r="F1364" s="3" t="s">
        <v>1300</v>
      </c>
      <c r="G1364" s="3" t="s">
        <v>1251</v>
      </c>
      <c r="H1364" s="3" t="s">
        <v>1237</v>
      </c>
      <c r="I1364" s="3" t="s">
        <v>6074</v>
      </c>
      <c r="J1364" s="3" t="s">
        <v>1246</v>
      </c>
      <c r="K1364" s="3" t="s">
        <v>1239</v>
      </c>
      <c r="L1364" s="3" t="s">
        <v>6064</v>
      </c>
      <c r="M1364" s="7" t="s">
        <v>6065</v>
      </c>
      <c r="N1364" s="7" t="s">
        <v>6066</v>
      </c>
      <c r="O1364" s="20" t="s">
        <v>291</v>
      </c>
      <c r="P1364" s="3" t="s">
        <v>4591</v>
      </c>
      <c r="Q1364" s="3"/>
      <c r="R1364" s="6">
        <v>376.2</v>
      </c>
      <c r="S1364" s="3"/>
      <c r="T1364" s="3"/>
      <c r="U1364" s="17"/>
      <c r="X1364" s="19"/>
      <c r="Y1364" s="19" t="s">
        <v>5842</v>
      </c>
    </row>
    <row r="1365" spans="1:25">
      <c r="A1365" s="3" t="s">
        <v>6075</v>
      </c>
      <c r="B1365" s="3"/>
      <c r="C1365" s="3" t="s">
        <v>177</v>
      </c>
      <c r="D1365" s="3" t="s">
        <v>4026</v>
      </c>
      <c r="E1365" s="3" t="s">
        <v>66</v>
      </c>
      <c r="F1365" s="3" t="s">
        <v>1300</v>
      </c>
      <c r="G1365" s="3" t="s">
        <v>1251</v>
      </c>
      <c r="H1365" s="3" t="s">
        <v>1237</v>
      </c>
      <c r="I1365" s="3" t="s">
        <v>6076</v>
      </c>
      <c r="J1365" s="3" t="s">
        <v>1246</v>
      </c>
      <c r="K1365" s="3" t="s">
        <v>1239</v>
      </c>
      <c r="L1365" s="3" t="s">
        <v>6064</v>
      </c>
      <c r="M1365" s="7" t="s">
        <v>6065</v>
      </c>
      <c r="N1365" s="7" t="s">
        <v>6066</v>
      </c>
      <c r="O1365" s="20" t="s">
        <v>291</v>
      </c>
      <c r="P1365" s="3" t="s">
        <v>4591</v>
      </c>
      <c r="Q1365" s="3"/>
      <c r="R1365" s="6">
        <v>376.2</v>
      </c>
      <c r="S1365" s="3"/>
      <c r="T1365" s="3"/>
      <c r="U1365" s="17"/>
      <c r="X1365" s="19"/>
      <c r="Y1365" s="19" t="s">
        <v>5842</v>
      </c>
    </row>
    <row r="1366" spans="1:25">
      <c r="A1366" s="3" t="s">
        <v>6077</v>
      </c>
      <c r="B1366" s="3"/>
      <c r="C1366" s="3" t="s">
        <v>177</v>
      </c>
      <c r="D1366" s="3" t="s">
        <v>4026</v>
      </c>
      <c r="E1366" s="3" t="s">
        <v>66</v>
      </c>
      <c r="F1366" s="3" t="s">
        <v>1300</v>
      </c>
      <c r="G1366" s="3" t="s">
        <v>1251</v>
      </c>
      <c r="H1366" s="3" t="s">
        <v>1237</v>
      </c>
      <c r="I1366" s="3" t="s">
        <v>6078</v>
      </c>
      <c r="J1366" s="3" t="s">
        <v>1246</v>
      </c>
      <c r="K1366" s="3" t="s">
        <v>1239</v>
      </c>
      <c r="L1366" s="3" t="s">
        <v>6064</v>
      </c>
      <c r="M1366" s="7" t="s">
        <v>6065</v>
      </c>
      <c r="N1366" s="7" t="s">
        <v>6066</v>
      </c>
      <c r="O1366" s="20" t="s">
        <v>291</v>
      </c>
      <c r="P1366" s="3" t="s">
        <v>4591</v>
      </c>
      <c r="Q1366" s="3"/>
      <c r="R1366" s="6">
        <v>376.2</v>
      </c>
      <c r="S1366" s="3"/>
      <c r="T1366" s="3"/>
      <c r="U1366" s="17"/>
      <c r="X1366" s="19"/>
      <c r="Y1366" s="19" t="s">
        <v>5842</v>
      </c>
    </row>
    <row r="1367" spans="1:25">
      <c r="A1367" s="3" t="s">
        <v>6079</v>
      </c>
      <c r="B1367" s="3"/>
      <c r="C1367" s="3" t="s">
        <v>177</v>
      </c>
      <c r="D1367" s="3" t="s">
        <v>4026</v>
      </c>
      <c r="E1367" s="3" t="s">
        <v>66</v>
      </c>
      <c r="F1367" s="3" t="s">
        <v>1300</v>
      </c>
      <c r="G1367" s="3" t="s">
        <v>1251</v>
      </c>
      <c r="H1367" s="3" t="s">
        <v>1237</v>
      </c>
      <c r="I1367" s="3" t="s">
        <v>6080</v>
      </c>
      <c r="J1367" s="3" t="s">
        <v>1246</v>
      </c>
      <c r="K1367" s="3" t="s">
        <v>1239</v>
      </c>
      <c r="L1367" s="3" t="s">
        <v>6064</v>
      </c>
      <c r="M1367" s="7" t="s">
        <v>6065</v>
      </c>
      <c r="N1367" s="7" t="s">
        <v>6066</v>
      </c>
      <c r="O1367" s="20" t="s">
        <v>291</v>
      </c>
      <c r="P1367" s="3" t="s">
        <v>4591</v>
      </c>
      <c r="Q1367" s="3"/>
      <c r="R1367" s="6">
        <v>376.2</v>
      </c>
      <c r="S1367" s="3"/>
      <c r="T1367" s="3"/>
      <c r="U1367" s="17"/>
      <c r="X1367" s="19"/>
      <c r="Y1367" s="19" t="s">
        <v>5842</v>
      </c>
    </row>
    <row r="1368" spans="1:25">
      <c r="A1368" s="3" t="s">
        <v>6081</v>
      </c>
      <c r="B1368" s="3"/>
      <c r="C1368" s="3" t="s">
        <v>118</v>
      </c>
      <c r="D1368" s="3" t="s">
        <v>1234</v>
      </c>
      <c r="E1368" s="3" t="s">
        <v>66</v>
      </c>
      <c r="F1368" s="3" t="s">
        <v>1300</v>
      </c>
      <c r="G1368" s="3" t="s">
        <v>1391</v>
      </c>
      <c r="H1368" s="3" t="s">
        <v>1518</v>
      </c>
      <c r="I1368" s="3" t="s">
        <v>6082</v>
      </c>
      <c r="J1368" s="3" t="s">
        <v>68</v>
      </c>
      <c r="K1368" s="3" t="s">
        <v>6058</v>
      </c>
      <c r="L1368" s="3" t="s">
        <v>6083</v>
      </c>
      <c r="M1368" s="7" t="s">
        <v>6084</v>
      </c>
      <c r="N1368" s="7" t="s">
        <v>6085</v>
      </c>
      <c r="O1368" s="20" t="s">
        <v>295</v>
      </c>
      <c r="P1368" s="3" t="s">
        <v>1241</v>
      </c>
      <c r="Q1368" s="3">
        <v>-19</v>
      </c>
      <c r="R1368" s="6">
        <v>514.79999999999995</v>
      </c>
      <c r="S1368" s="3" t="s">
        <v>1256</v>
      </c>
      <c r="T1368" s="3"/>
      <c r="U1368" s="17">
        <v>45857</v>
      </c>
      <c r="X1368" s="19" t="s">
        <v>2306</v>
      </c>
      <c r="Y1368" s="19"/>
    </row>
    <row r="1369" spans="1:25">
      <c r="A1369" s="3" t="s">
        <v>6086</v>
      </c>
      <c r="B1369" s="3"/>
      <c r="C1369" s="3" t="s">
        <v>118</v>
      </c>
      <c r="D1369" s="3" t="s">
        <v>1234</v>
      </c>
      <c r="E1369" s="3" t="s">
        <v>66</v>
      </c>
      <c r="F1369" s="3" t="s">
        <v>1300</v>
      </c>
      <c r="G1369" s="3" t="s">
        <v>1391</v>
      </c>
      <c r="H1369" s="3" t="s">
        <v>1518</v>
      </c>
      <c r="I1369" s="3" t="s">
        <v>6087</v>
      </c>
      <c r="J1369" s="3" t="s">
        <v>68</v>
      </c>
      <c r="K1369" s="3" t="s">
        <v>6058</v>
      </c>
      <c r="L1369" s="3" t="s">
        <v>6088</v>
      </c>
      <c r="M1369" s="7" t="s">
        <v>6089</v>
      </c>
      <c r="N1369" s="7" t="s">
        <v>6090</v>
      </c>
      <c r="O1369" s="20" t="s">
        <v>295</v>
      </c>
      <c r="P1369" s="3" t="s">
        <v>1241</v>
      </c>
      <c r="Q1369" s="3">
        <v>-18.05</v>
      </c>
      <c r="R1369" s="6">
        <v>514.79999999999995</v>
      </c>
      <c r="S1369" s="3" t="s">
        <v>1256</v>
      </c>
      <c r="T1369" s="3"/>
      <c r="U1369" s="17">
        <v>45857</v>
      </c>
      <c r="X1369" s="19" t="s">
        <v>2306</v>
      </c>
      <c r="Y1369" s="19"/>
    </row>
    <row r="1370" spans="1:25">
      <c r="A1370" s="3" t="s">
        <v>6091</v>
      </c>
      <c r="B1370" s="3"/>
      <c r="C1370" s="3" t="s">
        <v>163</v>
      </c>
      <c r="D1370" s="3" t="s">
        <v>4026</v>
      </c>
      <c r="E1370" s="3" t="s">
        <v>66</v>
      </c>
      <c r="F1370" s="3"/>
      <c r="G1370" s="3"/>
      <c r="H1370" s="3"/>
      <c r="I1370" s="3" t="s">
        <v>6092</v>
      </c>
      <c r="J1370" s="3" t="s">
        <v>94</v>
      </c>
      <c r="K1370" s="3" t="s">
        <v>6093</v>
      </c>
      <c r="L1370" s="3" t="s">
        <v>6094</v>
      </c>
      <c r="M1370" s="7" t="s">
        <v>6095</v>
      </c>
      <c r="N1370" s="7" t="s">
        <v>6096</v>
      </c>
      <c r="O1370" s="20" t="s">
        <v>302</v>
      </c>
      <c r="P1370" s="3" t="s">
        <v>1241</v>
      </c>
      <c r="Q1370" s="3">
        <v>8.2200000000000006</v>
      </c>
      <c r="R1370" s="6">
        <v>2489.17</v>
      </c>
      <c r="S1370" s="3" t="s">
        <v>1256</v>
      </c>
      <c r="T1370" s="3" t="s">
        <v>6097</v>
      </c>
      <c r="U1370" s="17">
        <v>45881</v>
      </c>
      <c r="X1370" s="19" t="s">
        <v>5734</v>
      </c>
      <c r="Y1370" s="19"/>
    </row>
    <row r="1371" spans="1:25">
      <c r="A1371" s="3" t="s">
        <v>6098</v>
      </c>
      <c r="B1371" s="3"/>
      <c r="C1371" s="3" t="s">
        <v>78</v>
      </c>
      <c r="D1371" s="3" t="s">
        <v>2277</v>
      </c>
      <c r="E1371" s="3" t="s">
        <v>77</v>
      </c>
      <c r="F1371" s="3" t="s">
        <v>2288</v>
      </c>
      <c r="G1371" s="3" t="s">
        <v>1495</v>
      </c>
      <c r="H1371" s="3" t="s">
        <v>1809</v>
      </c>
      <c r="I1371" s="3" t="s">
        <v>6099</v>
      </c>
      <c r="J1371" s="3" t="s">
        <v>55</v>
      </c>
      <c r="K1371" s="3" t="s">
        <v>2290</v>
      </c>
      <c r="L1371" s="3" t="s">
        <v>6100</v>
      </c>
      <c r="M1371" s="7" t="s">
        <v>6101</v>
      </c>
      <c r="N1371" s="7" t="s">
        <v>6102</v>
      </c>
      <c r="O1371" s="20" t="s">
        <v>308</v>
      </c>
      <c r="P1371" s="3" t="s">
        <v>1241</v>
      </c>
      <c r="Q1371" s="3">
        <v>-22.23</v>
      </c>
      <c r="R1371" s="6">
        <v>1564.2</v>
      </c>
      <c r="S1371" s="3" t="s">
        <v>1319</v>
      </c>
      <c r="T1371" s="3"/>
      <c r="U1371" s="17">
        <v>45869</v>
      </c>
      <c r="X1371" s="19" t="s">
        <v>1320</v>
      </c>
      <c r="Y1371" s="19" t="s">
        <v>6103</v>
      </c>
    </row>
    <row r="1372" spans="1:25">
      <c r="A1372" s="3" t="s">
        <v>6104</v>
      </c>
      <c r="B1372" s="3"/>
      <c r="C1372" s="3" t="s">
        <v>78</v>
      </c>
      <c r="D1372" s="3" t="s">
        <v>2277</v>
      </c>
      <c r="E1372" s="3" t="s">
        <v>77</v>
      </c>
      <c r="F1372" s="3" t="s">
        <v>2288</v>
      </c>
      <c r="G1372" s="3" t="s">
        <v>1495</v>
      </c>
      <c r="H1372" s="3" t="s">
        <v>1653</v>
      </c>
      <c r="I1372" s="3" t="s">
        <v>6105</v>
      </c>
      <c r="J1372" s="3" t="s">
        <v>1246</v>
      </c>
      <c r="K1372" s="3" t="s">
        <v>2290</v>
      </c>
      <c r="L1372" s="3" t="s">
        <v>6100</v>
      </c>
      <c r="M1372" s="7" t="s">
        <v>6101</v>
      </c>
      <c r="N1372" s="7" t="s">
        <v>6102</v>
      </c>
      <c r="O1372" s="20" t="s">
        <v>308</v>
      </c>
      <c r="P1372" s="3" t="s">
        <v>1241</v>
      </c>
      <c r="Q1372" s="3">
        <v>-22.27</v>
      </c>
      <c r="R1372" s="6">
        <v>376.2</v>
      </c>
      <c r="S1372" s="3" t="s">
        <v>1319</v>
      </c>
      <c r="T1372" s="3"/>
      <c r="U1372" s="17">
        <v>45869</v>
      </c>
      <c r="X1372" s="19" t="s">
        <v>1320</v>
      </c>
      <c r="Y1372" s="19" t="s">
        <v>6103</v>
      </c>
    </row>
    <row r="1373" spans="1:25">
      <c r="A1373" s="3" t="s">
        <v>6106</v>
      </c>
      <c r="B1373" s="3"/>
      <c r="C1373" s="3" t="s">
        <v>78</v>
      </c>
      <c r="D1373" s="3" t="s">
        <v>2277</v>
      </c>
      <c r="E1373" s="3" t="s">
        <v>77</v>
      </c>
      <c r="F1373" s="3" t="s">
        <v>2288</v>
      </c>
      <c r="G1373" s="3" t="s">
        <v>1495</v>
      </c>
      <c r="H1373" s="3" t="s">
        <v>1653</v>
      </c>
      <c r="I1373" s="3" t="s">
        <v>6107</v>
      </c>
      <c r="J1373" s="3" t="s">
        <v>1246</v>
      </c>
      <c r="K1373" s="3" t="s">
        <v>2290</v>
      </c>
      <c r="L1373" s="3" t="s">
        <v>6100</v>
      </c>
      <c r="M1373" s="7" t="s">
        <v>6101</v>
      </c>
      <c r="N1373" s="7" t="s">
        <v>6102</v>
      </c>
      <c r="O1373" s="20" t="s">
        <v>308</v>
      </c>
      <c r="P1373" s="3" t="s">
        <v>1241</v>
      </c>
      <c r="Q1373" s="3">
        <v>-22.16</v>
      </c>
      <c r="R1373" s="6">
        <v>376.2</v>
      </c>
      <c r="S1373" s="3" t="s">
        <v>1319</v>
      </c>
      <c r="T1373" s="3"/>
      <c r="U1373" s="17">
        <v>45869</v>
      </c>
      <c r="X1373" s="19" t="s">
        <v>1320</v>
      </c>
      <c r="Y1373" s="19" t="s">
        <v>6103</v>
      </c>
    </row>
    <row r="1374" spans="1:25">
      <c r="A1374" s="3" t="s">
        <v>6108</v>
      </c>
      <c r="B1374" s="3"/>
      <c r="C1374" s="3" t="s">
        <v>78</v>
      </c>
      <c r="D1374" s="3" t="s">
        <v>2277</v>
      </c>
      <c r="E1374" s="3" t="s">
        <v>77</v>
      </c>
      <c r="F1374" s="3" t="s">
        <v>2288</v>
      </c>
      <c r="G1374" s="3" t="s">
        <v>1495</v>
      </c>
      <c r="H1374" s="3" t="s">
        <v>1653</v>
      </c>
      <c r="I1374" s="3" t="s">
        <v>6109</v>
      </c>
      <c r="J1374" s="3" t="s">
        <v>1246</v>
      </c>
      <c r="K1374" s="3" t="s">
        <v>2290</v>
      </c>
      <c r="L1374" s="3" t="s">
        <v>6100</v>
      </c>
      <c r="M1374" s="7" t="s">
        <v>6101</v>
      </c>
      <c r="N1374" s="7" t="s">
        <v>6102</v>
      </c>
      <c r="O1374" s="20" t="s">
        <v>308</v>
      </c>
      <c r="P1374" s="3" t="s">
        <v>1241</v>
      </c>
      <c r="Q1374" s="3">
        <v>-22.84</v>
      </c>
      <c r="R1374" s="6">
        <v>376.2</v>
      </c>
      <c r="S1374" s="3" t="s">
        <v>1319</v>
      </c>
      <c r="T1374" s="3"/>
      <c r="U1374" s="17">
        <v>45869</v>
      </c>
      <c r="X1374" s="19" t="s">
        <v>1320</v>
      </c>
      <c r="Y1374" s="19" t="s">
        <v>6103</v>
      </c>
    </row>
    <row r="1375" spans="1:25">
      <c r="A1375" s="3" t="s">
        <v>6110</v>
      </c>
      <c r="B1375" s="3"/>
      <c r="C1375" s="3" t="s">
        <v>78</v>
      </c>
      <c r="D1375" s="3" t="s">
        <v>2277</v>
      </c>
      <c r="E1375" s="3" t="s">
        <v>77</v>
      </c>
      <c r="F1375" s="3" t="s">
        <v>2288</v>
      </c>
      <c r="G1375" s="3" t="s">
        <v>1495</v>
      </c>
      <c r="H1375" s="3" t="s">
        <v>1653</v>
      </c>
      <c r="I1375" s="3" t="s">
        <v>6111</v>
      </c>
      <c r="J1375" s="3" t="s">
        <v>1246</v>
      </c>
      <c r="K1375" s="3" t="s">
        <v>2290</v>
      </c>
      <c r="L1375" s="3" t="s">
        <v>6100</v>
      </c>
      <c r="M1375" s="7" t="s">
        <v>6101</v>
      </c>
      <c r="N1375" s="7" t="s">
        <v>6102</v>
      </c>
      <c r="O1375" s="20" t="s">
        <v>308</v>
      </c>
      <c r="P1375" s="3" t="s">
        <v>1241</v>
      </c>
      <c r="Q1375" s="3">
        <v>-21.51</v>
      </c>
      <c r="R1375" s="6">
        <v>376.2</v>
      </c>
      <c r="S1375" s="3" t="s">
        <v>1319</v>
      </c>
      <c r="T1375" s="3"/>
      <c r="U1375" s="17">
        <v>45869</v>
      </c>
      <c r="X1375" s="19" t="s">
        <v>1320</v>
      </c>
      <c r="Y1375" s="19" t="s">
        <v>6103</v>
      </c>
    </row>
    <row r="1376" spans="1:25">
      <c r="A1376" s="3" t="s">
        <v>6112</v>
      </c>
      <c r="B1376" s="3"/>
      <c r="C1376" s="3" t="s">
        <v>78</v>
      </c>
      <c r="D1376" s="3" t="s">
        <v>2277</v>
      </c>
      <c r="E1376" s="3" t="s">
        <v>77</v>
      </c>
      <c r="F1376" s="3" t="s">
        <v>2288</v>
      </c>
      <c r="G1376" s="3" t="s">
        <v>1495</v>
      </c>
      <c r="H1376" s="3" t="s">
        <v>1653</v>
      </c>
      <c r="I1376" s="3" t="s">
        <v>6113</v>
      </c>
      <c r="J1376" s="3" t="s">
        <v>132</v>
      </c>
      <c r="K1376" s="3" t="s">
        <v>2290</v>
      </c>
      <c r="L1376" s="3" t="s">
        <v>6100</v>
      </c>
      <c r="M1376" s="7" t="s">
        <v>6101</v>
      </c>
      <c r="N1376" s="7" t="s">
        <v>6102</v>
      </c>
      <c r="O1376" s="20" t="s">
        <v>308</v>
      </c>
      <c r="P1376" s="3" t="s">
        <v>4591</v>
      </c>
      <c r="Q1376" s="3"/>
      <c r="R1376" s="6">
        <v>0</v>
      </c>
      <c r="S1376" s="3"/>
      <c r="T1376" s="3" t="s">
        <v>6114</v>
      </c>
      <c r="U1376" s="17">
        <v>45869</v>
      </c>
      <c r="X1376" s="19"/>
      <c r="Y1376" s="19" t="s">
        <v>6103</v>
      </c>
    </row>
    <row r="1377" spans="1:25">
      <c r="A1377" s="3" t="s">
        <v>6115</v>
      </c>
      <c r="B1377" s="3"/>
      <c r="C1377" s="3" t="s">
        <v>78</v>
      </c>
      <c r="D1377" s="3" t="s">
        <v>2277</v>
      </c>
      <c r="E1377" s="3" t="s">
        <v>77</v>
      </c>
      <c r="F1377" s="3" t="s">
        <v>2288</v>
      </c>
      <c r="G1377" s="3" t="s">
        <v>1495</v>
      </c>
      <c r="H1377" s="3" t="s">
        <v>1653</v>
      </c>
      <c r="I1377" s="3" t="s">
        <v>6116</v>
      </c>
      <c r="J1377" s="3" t="s">
        <v>1246</v>
      </c>
      <c r="K1377" s="3" t="s">
        <v>2290</v>
      </c>
      <c r="L1377" s="3" t="s">
        <v>6100</v>
      </c>
      <c r="M1377" s="7" t="s">
        <v>6101</v>
      </c>
      <c r="N1377" s="7" t="s">
        <v>6102</v>
      </c>
      <c r="O1377" s="20" t="s">
        <v>308</v>
      </c>
      <c r="P1377" s="3" t="s">
        <v>4591</v>
      </c>
      <c r="Q1377" s="3"/>
      <c r="R1377" s="6">
        <v>0</v>
      </c>
      <c r="S1377" s="3"/>
      <c r="T1377" s="3" t="s">
        <v>6114</v>
      </c>
      <c r="U1377" s="17">
        <v>45869</v>
      </c>
      <c r="X1377" s="19"/>
      <c r="Y1377" s="19" t="s">
        <v>6103</v>
      </c>
    </row>
    <row r="1378" spans="1:25">
      <c r="A1378" s="3" t="s">
        <v>6117</v>
      </c>
      <c r="B1378" s="3"/>
      <c r="C1378" s="3" t="s">
        <v>78</v>
      </c>
      <c r="D1378" s="3" t="s">
        <v>2277</v>
      </c>
      <c r="E1378" s="3" t="s">
        <v>77</v>
      </c>
      <c r="F1378" s="3" t="s">
        <v>2288</v>
      </c>
      <c r="G1378" s="3" t="s">
        <v>1495</v>
      </c>
      <c r="H1378" s="3" t="s">
        <v>1653</v>
      </c>
      <c r="I1378" s="3" t="s">
        <v>6118</v>
      </c>
      <c r="J1378" s="3" t="s">
        <v>1246</v>
      </c>
      <c r="K1378" s="3" t="s">
        <v>2290</v>
      </c>
      <c r="L1378" s="3" t="s">
        <v>6100</v>
      </c>
      <c r="M1378" s="7" t="s">
        <v>6101</v>
      </c>
      <c r="N1378" s="7" t="s">
        <v>6102</v>
      </c>
      <c r="O1378" s="20" t="s">
        <v>308</v>
      </c>
      <c r="P1378" s="3" t="s">
        <v>4591</v>
      </c>
      <c r="Q1378" s="3"/>
      <c r="R1378" s="6">
        <v>0</v>
      </c>
      <c r="S1378" s="3"/>
      <c r="T1378" s="3" t="s">
        <v>6114</v>
      </c>
      <c r="U1378" s="17">
        <v>45869</v>
      </c>
      <c r="X1378" s="19"/>
      <c r="Y1378" s="19" t="s">
        <v>6103</v>
      </c>
    </row>
    <row r="1379" spans="1:25">
      <c r="A1379" s="3" t="s">
        <v>6119</v>
      </c>
      <c r="B1379" s="3"/>
      <c r="C1379" s="3" t="s">
        <v>78</v>
      </c>
      <c r="D1379" s="3" t="s">
        <v>2277</v>
      </c>
      <c r="E1379" s="3" t="s">
        <v>77</v>
      </c>
      <c r="F1379" s="3" t="s">
        <v>2288</v>
      </c>
      <c r="G1379" s="3" t="s">
        <v>1495</v>
      </c>
      <c r="H1379" s="3" t="s">
        <v>1653</v>
      </c>
      <c r="I1379" s="3" t="s">
        <v>6120</v>
      </c>
      <c r="J1379" s="3" t="s">
        <v>1246</v>
      </c>
      <c r="K1379" s="3" t="s">
        <v>2290</v>
      </c>
      <c r="L1379" s="3" t="s">
        <v>6100</v>
      </c>
      <c r="M1379" s="7" t="s">
        <v>6101</v>
      </c>
      <c r="N1379" s="7" t="s">
        <v>6102</v>
      </c>
      <c r="O1379" s="20" t="s">
        <v>308</v>
      </c>
      <c r="P1379" s="3" t="s">
        <v>4591</v>
      </c>
      <c r="Q1379" s="3"/>
      <c r="R1379" s="6">
        <v>0</v>
      </c>
      <c r="S1379" s="3"/>
      <c r="T1379" s="3" t="s">
        <v>6114</v>
      </c>
      <c r="U1379" s="17">
        <v>45869</v>
      </c>
      <c r="X1379" s="19"/>
      <c r="Y1379" s="19" t="s">
        <v>6103</v>
      </c>
    </row>
    <row r="1380" spans="1:25">
      <c r="A1380" s="3" t="s">
        <v>6121</v>
      </c>
      <c r="B1380" s="3"/>
      <c r="C1380" s="3" t="s">
        <v>78</v>
      </c>
      <c r="D1380" s="3" t="s">
        <v>2277</v>
      </c>
      <c r="E1380" s="3" t="s">
        <v>77</v>
      </c>
      <c r="F1380" s="3" t="s">
        <v>2288</v>
      </c>
      <c r="G1380" s="3" t="s">
        <v>1495</v>
      </c>
      <c r="H1380" s="3" t="s">
        <v>1653</v>
      </c>
      <c r="I1380" s="3" t="s">
        <v>6122</v>
      </c>
      <c r="J1380" s="3" t="s">
        <v>1246</v>
      </c>
      <c r="K1380" s="3" t="s">
        <v>2290</v>
      </c>
      <c r="L1380" s="3" t="s">
        <v>6100</v>
      </c>
      <c r="M1380" s="7" t="s">
        <v>6101</v>
      </c>
      <c r="N1380" s="7" t="s">
        <v>6102</v>
      </c>
      <c r="O1380" s="20" t="s">
        <v>308</v>
      </c>
      <c r="P1380" s="3" t="s">
        <v>4591</v>
      </c>
      <c r="Q1380" s="3"/>
      <c r="R1380" s="6">
        <v>0</v>
      </c>
      <c r="S1380" s="3"/>
      <c r="T1380" s="3" t="s">
        <v>6114</v>
      </c>
      <c r="U1380" s="17">
        <v>45869</v>
      </c>
      <c r="X1380" s="19"/>
      <c r="Y1380" s="19" t="s">
        <v>6103</v>
      </c>
    </row>
    <row r="1381" spans="1:25">
      <c r="A1381" s="3" t="s">
        <v>6123</v>
      </c>
      <c r="B1381" s="3"/>
      <c r="C1381" s="3" t="s">
        <v>78</v>
      </c>
      <c r="D1381" s="3" t="s">
        <v>2277</v>
      </c>
      <c r="E1381" s="3" t="s">
        <v>77</v>
      </c>
      <c r="F1381" s="3" t="s">
        <v>6124</v>
      </c>
      <c r="G1381" s="3" t="s">
        <v>1312</v>
      </c>
      <c r="H1381" s="3" t="s">
        <v>1809</v>
      </c>
      <c r="I1381" s="3" t="s">
        <v>6125</v>
      </c>
      <c r="J1381" s="3" t="s">
        <v>110</v>
      </c>
      <c r="K1381" s="3" t="s">
        <v>6126</v>
      </c>
      <c r="L1381" s="3" t="s">
        <v>6127</v>
      </c>
      <c r="M1381" s="7" t="s">
        <v>6128</v>
      </c>
      <c r="N1381" s="7" t="s">
        <v>6129</v>
      </c>
      <c r="O1381" s="20" t="s">
        <v>311</v>
      </c>
      <c r="P1381" s="3" t="s">
        <v>1241</v>
      </c>
      <c r="Q1381" s="3">
        <v>-22.56</v>
      </c>
      <c r="R1381" s="6">
        <v>900.9</v>
      </c>
      <c r="S1381" s="3" t="s">
        <v>1242</v>
      </c>
      <c r="T1381" s="3"/>
      <c r="U1381" s="17">
        <v>45884</v>
      </c>
      <c r="X1381" s="19" t="s">
        <v>1244</v>
      </c>
      <c r="Y1381" s="19" t="s">
        <v>6103</v>
      </c>
    </row>
    <row r="1382" spans="1:25">
      <c r="A1382" s="3" t="s">
        <v>6130</v>
      </c>
      <c r="B1382" s="3"/>
      <c r="C1382" s="3" t="s">
        <v>78</v>
      </c>
      <c r="D1382" s="3" t="s">
        <v>2277</v>
      </c>
      <c r="E1382" s="3" t="s">
        <v>77</v>
      </c>
      <c r="F1382" s="3" t="s">
        <v>6124</v>
      </c>
      <c r="G1382" s="3" t="s">
        <v>1312</v>
      </c>
      <c r="H1382" s="3" t="s">
        <v>1809</v>
      </c>
      <c r="I1382" s="3" t="s">
        <v>6131</v>
      </c>
      <c r="J1382" s="3" t="s">
        <v>110</v>
      </c>
      <c r="K1382" s="3" t="s">
        <v>6126</v>
      </c>
      <c r="L1382" s="3" t="s">
        <v>6127</v>
      </c>
      <c r="M1382" s="7" t="s">
        <v>6128</v>
      </c>
      <c r="N1382" s="7" t="s">
        <v>6129</v>
      </c>
      <c r="O1382" s="20" t="s">
        <v>311</v>
      </c>
      <c r="P1382" s="3" t="s">
        <v>1241</v>
      </c>
      <c r="Q1382" s="3">
        <v>-22.31</v>
      </c>
      <c r="R1382" s="6">
        <v>900.9</v>
      </c>
      <c r="S1382" s="3" t="s">
        <v>1242</v>
      </c>
      <c r="T1382" s="3"/>
      <c r="U1382" s="17">
        <v>45884</v>
      </c>
      <c r="X1382" s="19" t="s">
        <v>1244</v>
      </c>
      <c r="Y1382" s="19" t="s">
        <v>6103</v>
      </c>
    </row>
    <row r="1383" spans="1:25">
      <c r="A1383" s="3" t="s">
        <v>6132</v>
      </c>
      <c r="B1383" s="3"/>
      <c r="C1383" s="3" t="s">
        <v>78</v>
      </c>
      <c r="D1383" s="3" t="s">
        <v>2277</v>
      </c>
      <c r="E1383" s="3" t="s">
        <v>77</v>
      </c>
      <c r="F1383" s="3" t="s">
        <v>6124</v>
      </c>
      <c r="G1383" s="3" t="s">
        <v>1312</v>
      </c>
      <c r="H1383" s="3" t="s">
        <v>1809</v>
      </c>
      <c r="I1383" s="3" t="s">
        <v>6133</v>
      </c>
      <c r="J1383" s="3" t="s">
        <v>196</v>
      </c>
      <c r="K1383" s="3" t="s">
        <v>6126</v>
      </c>
      <c r="L1383" s="3" t="s">
        <v>6127</v>
      </c>
      <c r="M1383" s="7" t="s">
        <v>6128</v>
      </c>
      <c r="N1383" s="7" t="s">
        <v>6129</v>
      </c>
      <c r="O1383" s="20" t="s">
        <v>311</v>
      </c>
      <c r="P1383" s="3" t="s">
        <v>1241</v>
      </c>
      <c r="Q1383" s="3">
        <v>-22.91</v>
      </c>
      <c r="R1383" s="6">
        <v>1386</v>
      </c>
      <c r="S1383" s="3" t="s">
        <v>1242</v>
      </c>
      <c r="T1383" s="3"/>
      <c r="U1383" s="17">
        <v>45884</v>
      </c>
      <c r="X1383" s="19" t="s">
        <v>1244</v>
      </c>
      <c r="Y1383" s="19" t="s">
        <v>6103</v>
      </c>
    </row>
    <row r="1384" spans="1:25">
      <c r="A1384" s="3" t="s">
        <v>6134</v>
      </c>
      <c r="B1384" s="3"/>
      <c r="C1384" s="3" t="s">
        <v>78</v>
      </c>
      <c r="D1384" s="3" t="s">
        <v>2277</v>
      </c>
      <c r="E1384" s="3" t="s">
        <v>77</v>
      </c>
      <c r="F1384" s="3" t="s">
        <v>6124</v>
      </c>
      <c r="G1384" s="3" t="s">
        <v>1312</v>
      </c>
      <c r="H1384" s="3" t="s">
        <v>1809</v>
      </c>
      <c r="I1384" s="3" t="s">
        <v>6135</v>
      </c>
      <c r="J1384" s="3" t="s">
        <v>196</v>
      </c>
      <c r="K1384" s="3" t="s">
        <v>6126</v>
      </c>
      <c r="L1384" s="3" t="s">
        <v>6127</v>
      </c>
      <c r="M1384" s="7" t="s">
        <v>6128</v>
      </c>
      <c r="N1384" s="7" t="s">
        <v>6129</v>
      </c>
      <c r="O1384" s="20" t="s">
        <v>311</v>
      </c>
      <c r="P1384" s="3" t="s">
        <v>1241</v>
      </c>
      <c r="Q1384" s="3">
        <v>-23.2</v>
      </c>
      <c r="R1384" s="6">
        <v>1386</v>
      </c>
      <c r="S1384" s="3" t="s">
        <v>1242</v>
      </c>
      <c r="T1384" s="3"/>
      <c r="U1384" s="17">
        <v>45884</v>
      </c>
      <c r="X1384" s="19" t="s">
        <v>1244</v>
      </c>
      <c r="Y1384" s="19" t="s">
        <v>6103</v>
      </c>
    </row>
    <row r="1385" spans="1:25">
      <c r="A1385" s="3" t="s">
        <v>6136</v>
      </c>
      <c r="B1385" s="3"/>
      <c r="C1385" s="3" t="s">
        <v>78</v>
      </c>
      <c r="D1385" s="3" t="s">
        <v>2277</v>
      </c>
      <c r="E1385" s="3" t="s">
        <v>77</v>
      </c>
      <c r="F1385" s="3" t="s">
        <v>6124</v>
      </c>
      <c r="G1385" s="3" t="s">
        <v>1312</v>
      </c>
      <c r="H1385" s="3" t="s">
        <v>1809</v>
      </c>
      <c r="I1385" s="3" t="s">
        <v>6137</v>
      </c>
      <c r="J1385" s="3" t="s">
        <v>196</v>
      </c>
      <c r="K1385" s="3" t="s">
        <v>6126</v>
      </c>
      <c r="L1385" s="3" t="s">
        <v>6127</v>
      </c>
      <c r="M1385" s="7" t="s">
        <v>6128</v>
      </c>
      <c r="N1385" s="7" t="s">
        <v>6129</v>
      </c>
      <c r="O1385" s="20" t="s">
        <v>311</v>
      </c>
      <c r="P1385" s="3" t="s">
        <v>1241</v>
      </c>
      <c r="Q1385" s="3">
        <v>-22.92</v>
      </c>
      <c r="R1385" s="6">
        <v>1386</v>
      </c>
      <c r="S1385" s="3" t="s">
        <v>1242</v>
      </c>
      <c r="T1385" s="3"/>
      <c r="U1385" s="17">
        <v>45884</v>
      </c>
      <c r="X1385" s="19" t="s">
        <v>1244</v>
      </c>
      <c r="Y1385" s="19" t="s">
        <v>6103</v>
      </c>
    </row>
    <row r="1386" spans="1:25">
      <c r="A1386" s="3" t="s">
        <v>6138</v>
      </c>
      <c r="B1386" s="3"/>
      <c r="C1386" s="3" t="s">
        <v>78</v>
      </c>
      <c r="D1386" s="3" t="s">
        <v>2277</v>
      </c>
      <c r="E1386" s="3" t="s">
        <v>77</v>
      </c>
      <c r="F1386" s="3" t="s">
        <v>6124</v>
      </c>
      <c r="G1386" s="3" t="s">
        <v>1312</v>
      </c>
      <c r="H1386" s="3" t="s">
        <v>1809</v>
      </c>
      <c r="I1386" s="3" t="s">
        <v>6139</v>
      </c>
      <c r="J1386" s="3" t="s">
        <v>110</v>
      </c>
      <c r="K1386" s="3" t="s">
        <v>6126</v>
      </c>
      <c r="L1386" s="3" t="s">
        <v>6127</v>
      </c>
      <c r="M1386" s="7" t="s">
        <v>6128</v>
      </c>
      <c r="N1386" s="7" t="s">
        <v>6129</v>
      </c>
      <c r="O1386" s="20" t="s">
        <v>311</v>
      </c>
      <c r="P1386" s="3" t="s">
        <v>1241</v>
      </c>
      <c r="Q1386" s="3">
        <v>-22.75</v>
      </c>
      <c r="R1386" s="6">
        <v>900.9</v>
      </c>
      <c r="S1386" s="3" t="s">
        <v>1242</v>
      </c>
      <c r="T1386" s="3"/>
      <c r="U1386" s="17">
        <v>45884</v>
      </c>
      <c r="X1386" s="19" t="s">
        <v>1244</v>
      </c>
      <c r="Y1386" s="19" t="s">
        <v>6103</v>
      </c>
    </row>
    <row r="1387" spans="1:25">
      <c r="A1387" s="3" t="s">
        <v>6140</v>
      </c>
      <c r="B1387" s="3"/>
      <c r="C1387" s="3" t="s">
        <v>78</v>
      </c>
      <c r="D1387" s="3" t="s">
        <v>2277</v>
      </c>
      <c r="E1387" s="3" t="s">
        <v>77</v>
      </c>
      <c r="F1387" s="3" t="s">
        <v>6124</v>
      </c>
      <c r="G1387" s="3" t="s">
        <v>1312</v>
      </c>
      <c r="H1387" s="3" t="s">
        <v>1809</v>
      </c>
      <c r="I1387" s="3" t="s">
        <v>6141</v>
      </c>
      <c r="J1387" s="3" t="s">
        <v>110</v>
      </c>
      <c r="K1387" s="3" t="s">
        <v>6126</v>
      </c>
      <c r="L1387" s="3" t="s">
        <v>6127</v>
      </c>
      <c r="M1387" s="7" t="s">
        <v>6128</v>
      </c>
      <c r="N1387" s="7" t="s">
        <v>6129</v>
      </c>
      <c r="O1387" s="20" t="s">
        <v>311</v>
      </c>
      <c r="P1387" s="3" t="s">
        <v>1241</v>
      </c>
      <c r="Q1387" s="3">
        <v>-23.25</v>
      </c>
      <c r="R1387" s="6">
        <v>900.9</v>
      </c>
      <c r="S1387" s="3" t="s">
        <v>1242</v>
      </c>
      <c r="T1387" s="3"/>
      <c r="U1387" s="17">
        <v>45884</v>
      </c>
      <c r="X1387" s="19" t="s">
        <v>1244</v>
      </c>
      <c r="Y1387" s="19" t="s">
        <v>6103</v>
      </c>
    </row>
    <row r="1388" spans="1:25">
      <c r="A1388" s="3" t="s">
        <v>6142</v>
      </c>
      <c r="B1388" s="3"/>
      <c r="C1388" s="3" t="s">
        <v>78</v>
      </c>
      <c r="D1388" s="3" t="s">
        <v>2277</v>
      </c>
      <c r="E1388" s="3" t="s">
        <v>77</v>
      </c>
      <c r="F1388" s="3" t="s">
        <v>6124</v>
      </c>
      <c r="G1388" s="3" t="s">
        <v>1312</v>
      </c>
      <c r="H1388" s="3" t="s">
        <v>1809</v>
      </c>
      <c r="I1388" s="3" t="s">
        <v>6143</v>
      </c>
      <c r="J1388" s="3" t="s">
        <v>110</v>
      </c>
      <c r="K1388" s="3" t="s">
        <v>6126</v>
      </c>
      <c r="L1388" s="3" t="s">
        <v>6127</v>
      </c>
      <c r="M1388" s="7" t="s">
        <v>6128</v>
      </c>
      <c r="N1388" s="7" t="s">
        <v>6129</v>
      </c>
      <c r="O1388" s="20" t="s">
        <v>311</v>
      </c>
      <c r="P1388" s="3" t="s">
        <v>1241</v>
      </c>
      <c r="Q1388" s="3">
        <v>-23.03</v>
      </c>
      <c r="R1388" s="6">
        <v>900.9</v>
      </c>
      <c r="S1388" s="3" t="s">
        <v>1242</v>
      </c>
      <c r="T1388" s="3"/>
      <c r="U1388" s="17">
        <v>45884</v>
      </c>
      <c r="X1388" s="19" t="s">
        <v>1244</v>
      </c>
      <c r="Y1388" s="19" t="s">
        <v>6103</v>
      </c>
    </row>
    <row r="1389" spans="1:25">
      <c r="A1389" s="3" t="s">
        <v>6144</v>
      </c>
      <c r="B1389" s="3"/>
      <c r="C1389" s="3" t="s">
        <v>78</v>
      </c>
      <c r="D1389" s="3" t="s">
        <v>2277</v>
      </c>
      <c r="E1389" s="3" t="s">
        <v>77</v>
      </c>
      <c r="F1389" s="3" t="s">
        <v>6124</v>
      </c>
      <c r="G1389" s="3" t="s">
        <v>1312</v>
      </c>
      <c r="H1389" s="3" t="s">
        <v>1809</v>
      </c>
      <c r="I1389" s="3" t="s">
        <v>6145</v>
      </c>
      <c r="J1389" s="3" t="s">
        <v>110</v>
      </c>
      <c r="K1389" s="3" t="s">
        <v>6126</v>
      </c>
      <c r="L1389" s="3" t="s">
        <v>6127</v>
      </c>
      <c r="M1389" s="7" t="s">
        <v>6128</v>
      </c>
      <c r="N1389" s="7" t="s">
        <v>6129</v>
      </c>
      <c r="O1389" s="20" t="s">
        <v>311</v>
      </c>
      <c r="P1389" s="3" t="s">
        <v>1241</v>
      </c>
      <c r="Q1389" s="3">
        <v>-21.98</v>
      </c>
      <c r="R1389" s="6">
        <v>900.9</v>
      </c>
      <c r="S1389" s="3" t="s">
        <v>1242</v>
      </c>
      <c r="T1389" s="3"/>
      <c r="U1389" s="17">
        <v>45884</v>
      </c>
      <c r="X1389" s="19" t="s">
        <v>1244</v>
      </c>
      <c r="Y1389" s="19" t="s">
        <v>6103</v>
      </c>
    </row>
    <row r="1390" spans="1:25">
      <c r="A1390" s="3" t="s">
        <v>6146</v>
      </c>
      <c r="B1390" s="3"/>
      <c r="C1390" s="3" t="s">
        <v>78</v>
      </c>
      <c r="D1390" s="3" t="s">
        <v>2277</v>
      </c>
      <c r="E1390" s="3" t="s">
        <v>77</v>
      </c>
      <c r="F1390" s="3" t="s">
        <v>6124</v>
      </c>
      <c r="G1390" s="3" t="s">
        <v>1312</v>
      </c>
      <c r="H1390" s="3" t="s">
        <v>1809</v>
      </c>
      <c r="I1390" s="3" t="s">
        <v>6147</v>
      </c>
      <c r="J1390" s="3" t="s">
        <v>110</v>
      </c>
      <c r="K1390" s="3" t="s">
        <v>6126</v>
      </c>
      <c r="L1390" s="3" t="s">
        <v>6127</v>
      </c>
      <c r="M1390" s="7" t="s">
        <v>6128</v>
      </c>
      <c r="N1390" s="7" t="s">
        <v>6129</v>
      </c>
      <c r="O1390" s="20" t="s">
        <v>311</v>
      </c>
      <c r="P1390" s="3" t="s">
        <v>1241</v>
      </c>
      <c r="Q1390" s="3">
        <v>-19.309999999999999</v>
      </c>
      <c r="R1390" s="6">
        <v>900.9</v>
      </c>
      <c r="S1390" s="3" t="s">
        <v>1242</v>
      </c>
      <c r="T1390" s="3"/>
      <c r="U1390" s="17">
        <v>45884</v>
      </c>
      <c r="X1390" s="19" t="s">
        <v>1244</v>
      </c>
      <c r="Y1390" s="19" t="s">
        <v>6103</v>
      </c>
    </row>
    <row r="1391" spans="1:25">
      <c r="A1391" s="3" t="s">
        <v>6148</v>
      </c>
      <c r="B1391" s="3"/>
      <c r="C1391" s="3" t="s">
        <v>78</v>
      </c>
      <c r="D1391" s="3" t="s">
        <v>2277</v>
      </c>
      <c r="E1391" s="3" t="s">
        <v>77</v>
      </c>
      <c r="F1391" s="3" t="s">
        <v>1261</v>
      </c>
      <c r="G1391" s="3" t="s">
        <v>1495</v>
      </c>
      <c r="H1391" s="3" t="s">
        <v>1518</v>
      </c>
      <c r="I1391" s="3" t="s">
        <v>6149</v>
      </c>
      <c r="J1391" s="3" t="s">
        <v>55</v>
      </c>
      <c r="K1391" s="3" t="s">
        <v>6150</v>
      </c>
      <c r="L1391" s="3" t="s">
        <v>6151</v>
      </c>
      <c r="M1391" s="7" t="s">
        <v>6152</v>
      </c>
      <c r="N1391" s="7" t="s">
        <v>6153</v>
      </c>
      <c r="O1391" s="20" t="s">
        <v>305</v>
      </c>
      <c r="P1391" s="3" t="s">
        <v>4591</v>
      </c>
      <c r="Q1391" s="3"/>
      <c r="R1391" s="6">
        <v>0</v>
      </c>
      <c r="S1391" s="3" t="s">
        <v>1319</v>
      </c>
      <c r="T1391" s="3"/>
      <c r="U1391" s="17">
        <v>45873</v>
      </c>
      <c r="X1391" s="19" t="s">
        <v>1320</v>
      </c>
      <c r="Y1391" s="19" t="s">
        <v>6103</v>
      </c>
    </row>
    <row r="1392" spans="1:25">
      <c r="A1392" s="3" t="s">
        <v>6154</v>
      </c>
      <c r="B1392" s="3"/>
      <c r="C1392" s="3" t="s">
        <v>78</v>
      </c>
      <c r="D1392" s="3" t="s">
        <v>2277</v>
      </c>
      <c r="E1392" s="3" t="s">
        <v>77</v>
      </c>
      <c r="F1392" s="3" t="s">
        <v>1261</v>
      </c>
      <c r="G1392" s="3" t="s">
        <v>1495</v>
      </c>
      <c r="H1392" s="3" t="s">
        <v>1518</v>
      </c>
      <c r="I1392" s="3" t="s">
        <v>6155</v>
      </c>
      <c r="J1392" s="3" t="s">
        <v>1246</v>
      </c>
      <c r="K1392" s="3" t="s">
        <v>6150</v>
      </c>
      <c r="L1392" s="3" t="s">
        <v>6151</v>
      </c>
      <c r="M1392" s="7" t="s">
        <v>6152</v>
      </c>
      <c r="N1392" s="7" t="s">
        <v>6153</v>
      </c>
      <c r="O1392" s="20" t="s">
        <v>305</v>
      </c>
      <c r="P1392" s="3" t="s">
        <v>4591</v>
      </c>
      <c r="Q1392" s="3"/>
      <c r="R1392" s="6">
        <v>0</v>
      </c>
      <c r="S1392" s="3" t="s">
        <v>1319</v>
      </c>
      <c r="T1392" s="3"/>
      <c r="U1392" s="17">
        <v>45873</v>
      </c>
      <c r="X1392" s="19" t="s">
        <v>1320</v>
      </c>
      <c r="Y1392" s="19" t="s">
        <v>6103</v>
      </c>
    </row>
    <row r="1393" spans="1:25">
      <c r="A1393" s="3" t="s">
        <v>6156</v>
      </c>
      <c r="B1393" s="3"/>
      <c r="C1393" s="3" t="s">
        <v>301</v>
      </c>
      <c r="D1393" s="3" t="s">
        <v>4026</v>
      </c>
      <c r="E1393" s="3" t="s">
        <v>66</v>
      </c>
      <c r="F1393" s="3" t="s">
        <v>1261</v>
      </c>
      <c r="G1393" s="3" t="s">
        <v>1495</v>
      </c>
      <c r="H1393" s="3" t="s">
        <v>1809</v>
      </c>
      <c r="I1393" s="3" t="s">
        <v>6157</v>
      </c>
      <c r="J1393" s="3" t="s">
        <v>68</v>
      </c>
      <c r="K1393" s="3" t="s">
        <v>6158</v>
      </c>
      <c r="L1393" s="3" t="s">
        <v>6159</v>
      </c>
      <c r="M1393" s="7" t="s">
        <v>6160</v>
      </c>
      <c r="N1393" s="7" t="s">
        <v>6161</v>
      </c>
      <c r="O1393" s="20" t="s">
        <v>314</v>
      </c>
      <c r="P1393" s="3" t="s">
        <v>1241</v>
      </c>
      <c r="Q1393" s="3">
        <v>-19.46</v>
      </c>
      <c r="R1393" s="6">
        <v>846.5</v>
      </c>
      <c r="S1393" s="3" t="s">
        <v>1256</v>
      </c>
      <c r="T1393" s="3"/>
      <c r="U1393" s="17"/>
      <c r="X1393" s="19" t="s">
        <v>5734</v>
      </c>
      <c r="Y1393" s="19"/>
    </row>
    <row r="1394" spans="1:25">
      <c r="A1394" s="3" t="s">
        <v>6162</v>
      </c>
      <c r="B1394" s="3"/>
      <c r="C1394" s="3" t="s">
        <v>118</v>
      </c>
      <c r="D1394" s="3" t="s">
        <v>4026</v>
      </c>
      <c r="E1394" s="3" t="s">
        <v>66</v>
      </c>
      <c r="F1394" s="3" t="s">
        <v>1261</v>
      </c>
      <c r="G1394" s="3" t="s">
        <v>1391</v>
      </c>
      <c r="H1394" s="3" t="s">
        <v>1518</v>
      </c>
      <c r="I1394" s="3" t="s">
        <v>6163</v>
      </c>
      <c r="J1394" s="3" t="s">
        <v>68</v>
      </c>
      <c r="K1394" s="3" t="s">
        <v>6058</v>
      </c>
      <c r="L1394" s="3" t="s">
        <v>6164</v>
      </c>
      <c r="M1394" s="7" t="s">
        <v>6165</v>
      </c>
      <c r="N1394" s="7" t="s">
        <v>6166</v>
      </c>
      <c r="O1394" s="20" t="s">
        <v>317</v>
      </c>
      <c r="P1394" s="3" t="s">
        <v>1241</v>
      </c>
      <c r="Q1394" s="3">
        <v>-17.79</v>
      </c>
      <c r="R1394" s="6">
        <v>514.79999999999995</v>
      </c>
      <c r="S1394" s="3" t="s">
        <v>1256</v>
      </c>
      <c r="T1394" s="3"/>
      <c r="U1394" s="17">
        <v>45863</v>
      </c>
      <c r="X1394" s="19" t="s">
        <v>5734</v>
      </c>
      <c r="Y1394" s="19"/>
    </row>
    <row r="1395" spans="1:25">
      <c r="A1395" s="3" t="s">
        <v>6167</v>
      </c>
      <c r="B1395" s="3"/>
      <c r="C1395" s="3" t="s">
        <v>118</v>
      </c>
      <c r="D1395" s="3" t="s">
        <v>4026</v>
      </c>
      <c r="E1395" s="3" t="s">
        <v>66</v>
      </c>
      <c r="F1395" s="3" t="s">
        <v>1261</v>
      </c>
      <c r="G1395" s="3" t="s">
        <v>1391</v>
      </c>
      <c r="H1395" s="3" t="s">
        <v>1518</v>
      </c>
      <c r="I1395" s="3" t="s">
        <v>6168</v>
      </c>
      <c r="J1395" s="3" t="s">
        <v>68</v>
      </c>
      <c r="K1395" s="3" t="s">
        <v>6058</v>
      </c>
      <c r="L1395" s="3" t="s">
        <v>6164</v>
      </c>
      <c r="M1395" s="7" t="s">
        <v>6165</v>
      </c>
      <c r="N1395" s="7" t="s">
        <v>6166</v>
      </c>
      <c r="O1395" s="20" t="s">
        <v>317</v>
      </c>
      <c r="P1395" s="3" t="s">
        <v>1241</v>
      </c>
      <c r="Q1395" s="3">
        <v>-17</v>
      </c>
      <c r="R1395" s="6">
        <v>514.79999999999995</v>
      </c>
      <c r="S1395" s="3" t="s">
        <v>1256</v>
      </c>
      <c r="T1395" s="3"/>
      <c r="U1395" s="17">
        <v>45863</v>
      </c>
      <c r="X1395" s="19" t="s">
        <v>5734</v>
      </c>
      <c r="Y1395" s="19"/>
    </row>
    <row r="1396" spans="1:25">
      <c r="A1396" s="3" t="s">
        <v>6169</v>
      </c>
      <c r="B1396" s="3"/>
      <c r="C1396" s="3" t="s">
        <v>321</v>
      </c>
      <c r="D1396" s="3" t="s">
        <v>4026</v>
      </c>
      <c r="E1396" s="3" t="s">
        <v>66</v>
      </c>
      <c r="F1396" s="3" t="s">
        <v>1307</v>
      </c>
      <c r="G1396" s="3" t="s">
        <v>1433</v>
      </c>
      <c r="H1396" s="3" t="s">
        <v>1531</v>
      </c>
      <c r="I1396" s="3" t="s">
        <v>6170</v>
      </c>
      <c r="J1396" s="3" t="s">
        <v>55</v>
      </c>
      <c r="K1396" s="3" t="s">
        <v>5925</v>
      </c>
      <c r="L1396" s="3" t="s">
        <v>6171</v>
      </c>
      <c r="M1396" s="7" t="s">
        <v>6172</v>
      </c>
      <c r="N1396" s="7" t="s">
        <v>6173</v>
      </c>
      <c r="O1396" s="20" t="s">
        <v>319</v>
      </c>
      <c r="P1396" s="3" t="s">
        <v>1241</v>
      </c>
      <c r="Q1396" s="3">
        <v>-19.64</v>
      </c>
      <c r="R1396" s="6">
        <v>1564.2</v>
      </c>
      <c r="S1396" s="3" t="s">
        <v>1256</v>
      </c>
      <c r="T1396" s="3"/>
      <c r="U1396" s="17">
        <v>45875</v>
      </c>
      <c r="X1396" s="19" t="s">
        <v>5734</v>
      </c>
      <c r="Y1396" s="19" t="s">
        <v>6174</v>
      </c>
    </row>
    <row r="1397" spans="1:25">
      <c r="A1397" s="3" t="s">
        <v>6175</v>
      </c>
      <c r="B1397" s="3"/>
      <c r="C1397" s="3" t="s">
        <v>321</v>
      </c>
      <c r="D1397" s="3" t="s">
        <v>4026</v>
      </c>
      <c r="E1397" s="3" t="s">
        <v>66</v>
      </c>
      <c r="F1397" s="3" t="s">
        <v>1307</v>
      </c>
      <c r="G1397" s="3" t="s">
        <v>1433</v>
      </c>
      <c r="H1397" s="3" t="s">
        <v>1531</v>
      </c>
      <c r="I1397" s="3" t="s">
        <v>6176</v>
      </c>
      <c r="J1397" s="3" t="s">
        <v>1246</v>
      </c>
      <c r="K1397" s="3" t="s">
        <v>5925</v>
      </c>
      <c r="L1397" s="3" t="s">
        <v>6171</v>
      </c>
      <c r="M1397" s="7" t="s">
        <v>6172</v>
      </c>
      <c r="N1397" s="7" t="s">
        <v>6173</v>
      </c>
      <c r="O1397" s="20" t="s">
        <v>319</v>
      </c>
      <c r="P1397" s="3" t="s">
        <v>1241</v>
      </c>
      <c r="Q1397" s="3">
        <v>-21.02</v>
      </c>
      <c r="R1397" s="6">
        <v>376.2</v>
      </c>
      <c r="S1397" s="3" t="s">
        <v>1256</v>
      </c>
      <c r="T1397" s="3"/>
      <c r="U1397" s="17">
        <v>45875</v>
      </c>
      <c r="X1397" s="19" t="s">
        <v>5734</v>
      </c>
      <c r="Y1397" s="19" t="s">
        <v>6174</v>
      </c>
    </row>
    <row r="1398" spans="1:25">
      <c r="A1398" s="3" t="s">
        <v>6177</v>
      </c>
      <c r="B1398" s="3"/>
      <c r="C1398" s="3" t="s">
        <v>321</v>
      </c>
      <c r="D1398" s="3" t="s">
        <v>4026</v>
      </c>
      <c r="E1398" s="3" t="s">
        <v>66</v>
      </c>
      <c r="F1398" s="3" t="s">
        <v>1307</v>
      </c>
      <c r="G1398" s="3" t="s">
        <v>1433</v>
      </c>
      <c r="H1398" s="3" t="s">
        <v>1531</v>
      </c>
      <c r="I1398" s="3" t="s">
        <v>6178</v>
      </c>
      <c r="J1398" s="3" t="s">
        <v>1246</v>
      </c>
      <c r="K1398" s="3" t="s">
        <v>5925</v>
      </c>
      <c r="L1398" s="3" t="s">
        <v>6171</v>
      </c>
      <c r="M1398" s="7" t="s">
        <v>6172</v>
      </c>
      <c r="N1398" s="7" t="s">
        <v>6173</v>
      </c>
      <c r="O1398" s="20" t="s">
        <v>319</v>
      </c>
      <c r="P1398" s="3" t="s">
        <v>1241</v>
      </c>
      <c r="Q1398" s="3">
        <v>-21.8</v>
      </c>
      <c r="R1398" s="6">
        <v>376.2</v>
      </c>
      <c r="S1398" s="3" t="s">
        <v>1256</v>
      </c>
      <c r="T1398" s="3"/>
      <c r="U1398" s="17">
        <v>45875</v>
      </c>
      <c r="X1398" s="19" t="s">
        <v>5734</v>
      </c>
      <c r="Y1398" s="19" t="s">
        <v>6174</v>
      </c>
    </row>
    <row r="1399" spans="1:25">
      <c r="A1399" s="3" t="s">
        <v>6179</v>
      </c>
      <c r="B1399" s="3"/>
      <c r="C1399" s="3" t="s">
        <v>321</v>
      </c>
      <c r="D1399" s="3" t="s">
        <v>4026</v>
      </c>
      <c r="E1399" s="3" t="s">
        <v>66</v>
      </c>
      <c r="F1399" s="3" t="s">
        <v>1307</v>
      </c>
      <c r="G1399" s="3" t="s">
        <v>1433</v>
      </c>
      <c r="H1399" s="3" t="s">
        <v>1531</v>
      </c>
      <c r="I1399" s="3" t="s">
        <v>6180</v>
      </c>
      <c r="J1399" s="3" t="s">
        <v>1246</v>
      </c>
      <c r="K1399" s="3" t="s">
        <v>5925</v>
      </c>
      <c r="L1399" s="3" t="s">
        <v>6171</v>
      </c>
      <c r="M1399" s="7" t="s">
        <v>6172</v>
      </c>
      <c r="N1399" s="7" t="s">
        <v>6173</v>
      </c>
      <c r="O1399" s="20" t="s">
        <v>319</v>
      </c>
      <c r="P1399" s="3" t="s">
        <v>1241</v>
      </c>
      <c r="Q1399" s="3">
        <v>-20.83</v>
      </c>
      <c r="R1399" s="6">
        <v>376.2</v>
      </c>
      <c r="S1399" s="3" t="s">
        <v>1256</v>
      </c>
      <c r="T1399" s="3"/>
      <c r="U1399" s="17">
        <v>45875</v>
      </c>
      <c r="X1399" s="19" t="s">
        <v>5734</v>
      </c>
      <c r="Y1399" s="19" t="s">
        <v>6174</v>
      </c>
    </row>
    <row r="1400" spans="1:25">
      <c r="A1400" s="3" t="s">
        <v>6181</v>
      </c>
      <c r="B1400" s="3"/>
      <c r="C1400" s="3" t="s">
        <v>321</v>
      </c>
      <c r="D1400" s="3" t="s">
        <v>4026</v>
      </c>
      <c r="E1400" s="3" t="s">
        <v>66</v>
      </c>
      <c r="F1400" s="3" t="s">
        <v>1307</v>
      </c>
      <c r="G1400" s="3" t="s">
        <v>1433</v>
      </c>
      <c r="H1400" s="3" t="s">
        <v>1531</v>
      </c>
      <c r="I1400" s="3" t="s">
        <v>6182</v>
      </c>
      <c r="J1400" s="3" t="s">
        <v>1246</v>
      </c>
      <c r="K1400" s="3" t="s">
        <v>5925</v>
      </c>
      <c r="L1400" s="3" t="s">
        <v>6171</v>
      </c>
      <c r="M1400" s="7" t="s">
        <v>6172</v>
      </c>
      <c r="N1400" s="7" t="s">
        <v>6173</v>
      </c>
      <c r="O1400" s="20" t="s">
        <v>319</v>
      </c>
      <c r="P1400" s="3" t="s">
        <v>1241</v>
      </c>
      <c r="Q1400" s="3">
        <v>-20.59</v>
      </c>
      <c r="R1400" s="6">
        <v>376.2</v>
      </c>
      <c r="S1400" s="3" t="s">
        <v>1256</v>
      </c>
      <c r="T1400" s="3"/>
      <c r="U1400" s="17">
        <v>45875</v>
      </c>
      <c r="X1400" s="19" t="s">
        <v>5734</v>
      </c>
      <c r="Y1400" s="19" t="s">
        <v>6174</v>
      </c>
    </row>
    <row r="1401" spans="1:25">
      <c r="A1401" s="3" t="s">
        <v>6183</v>
      </c>
      <c r="B1401" s="3"/>
      <c r="C1401" s="3" t="s">
        <v>321</v>
      </c>
      <c r="D1401" s="3" t="s">
        <v>4026</v>
      </c>
      <c r="E1401" s="3" t="s">
        <v>66</v>
      </c>
      <c r="F1401" s="3" t="s">
        <v>1307</v>
      </c>
      <c r="G1401" s="3" t="s">
        <v>1433</v>
      </c>
      <c r="H1401" s="3" t="s">
        <v>1531</v>
      </c>
      <c r="I1401" s="3" t="s">
        <v>6184</v>
      </c>
      <c r="J1401" s="3" t="s">
        <v>1246</v>
      </c>
      <c r="K1401" s="3" t="s">
        <v>5925</v>
      </c>
      <c r="L1401" s="3" t="s">
        <v>6171</v>
      </c>
      <c r="M1401" s="7" t="s">
        <v>6172</v>
      </c>
      <c r="N1401" s="7" t="s">
        <v>6173</v>
      </c>
      <c r="O1401" s="20" t="s">
        <v>319</v>
      </c>
      <c r="P1401" s="3" t="s">
        <v>1241</v>
      </c>
      <c r="Q1401" s="3">
        <v>-19.22</v>
      </c>
      <c r="R1401" s="6">
        <v>376.2</v>
      </c>
      <c r="S1401" s="3" t="s">
        <v>1256</v>
      </c>
      <c r="T1401" s="3"/>
      <c r="U1401" s="17">
        <v>45875</v>
      </c>
      <c r="X1401" s="19" t="s">
        <v>5734</v>
      </c>
      <c r="Y1401" s="19" t="s">
        <v>6174</v>
      </c>
    </row>
    <row r="1402" spans="1:25">
      <c r="A1402" s="3" t="s">
        <v>6185</v>
      </c>
      <c r="B1402" s="3"/>
      <c r="C1402" s="3" t="s">
        <v>321</v>
      </c>
      <c r="D1402" s="3" t="s">
        <v>4026</v>
      </c>
      <c r="E1402" s="3" t="s">
        <v>66</v>
      </c>
      <c r="F1402" s="3" t="s">
        <v>1307</v>
      </c>
      <c r="G1402" s="3" t="s">
        <v>1433</v>
      </c>
      <c r="H1402" s="3" t="s">
        <v>1531</v>
      </c>
      <c r="I1402" s="3" t="s">
        <v>6186</v>
      </c>
      <c r="J1402" s="3" t="s">
        <v>1246</v>
      </c>
      <c r="K1402" s="3" t="s">
        <v>5925</v>
      </c>
      <c r="L1402" s="3" t="s">
        <v>6171</v>
      </c>
      <c r="M1402" s="7" t="s">
        <v>6172</v>
      </c>
      <c r="N1402" s="7" t="s">
        <v>6173</v>
      </c>
      <c r="O1402" s="20" t="s">
        <v>319</v>
      </c>
      <c r="P1402" s="3" t="s">
        <v>1241</v>
      </c>
      <c r="Q1402" s="3">
        <v>-21.49</v>
      </c>
      <c r="R1402" s="6">
        <v>376.2</v>
      </c>
      <c r="S1402" s="3" t="s">
        <v>1256</v>
      </c>
      <c r="T1402" s="3"/>
      <c r="U1402" s="17">
        <v>45875</v>
      </c>
      <c r="X1402" s="19" t="s">
        <v>5734</v>
      </c>
      <c r="Y1402" s="19" t="s">
        <v>6174</v>
      </c>
    </row>
    <row r="1403" spans="1:25">
      <c r="A1403" s="3" t="s">
        <v>6187</v>
      </c>
      <c r="B1403" s="3"/>
      <c r="C1403" s="3" t="s">
        <v>321</v>
      </c>
      <c r="D1403" s="3" t="s">
        <v>4026</v>
      </c>
      <c r="E1403" s="3" t="s">
        <v>66</v>
      </c>
      <c r="F1403" s="3" t="s">
        <v>1307</v>
      </c>
      <c r="G1403" s="3" t="s">
        <v>1433</v>
      </c>
      <c r="H1403" s="3" t="s">
        <v>1531</v>
      </c>
      <c r="I1403" s="3" t="s">
        <v>6188</v>
      </c>
      <c r="J1403" s="3" t="s">
        <v>1246</v>
      </c>
      <c r="K1403" s="3" t="s">
        <v>5925</v>
      </c>
      <c r="L1403" s="3" t="s">
        <v>6171</v>
      </c>
      <c r="M1403" s="7" t="s">
        <v>6172</v>
      </c>
      <c r="N1403" s="7" t="s">
        <v>6173</v>
      </c>
      <c r="O1403" s="20" t="s">
        <v>319</v>
      </c>
      <c r="P1403" s="3" t="s">
        <v>1241</v>
      </c>
      <c r="Q1403" s="3">
        <v>-19.190000000000001</v>
      </c>
      <c r="R1403" s="6">
        <v>376.2</v>
      </c>
      <c r="S1403" s="3" t="s">
        <v>1256</v>
      </c>
      <c r="T1403" s="3"/>
      <c r="U1403" s="17">
        <v>45875</v>
      </c>
      <c r="X1403" s="19" t="s">
        <v>5734</v>
      </c>
      <c r="Y1403" s="19" t="s">
        <v>6174</v>
      </c>
    </row>
    <row r="1404" spans="1:25">
      <c r="A1404" s="3" t="s">
        <v>6189</v>
      </c>
      <c r="B1404" s="3"/>
      <c r="C1404" s="3" t="s">
        <v>321</v>
      </c>
      <c r="D1404" s="3" t="s">
        <v>4026</v>
      </c>
      <c r="E1404" s="3" t="s">
        <v>66</v>
      </c>
      <c r="F1404" s="3" t="s">
        <v>1307</v>
      </c>
      <c r="G1404" s="3" t="s">
        <v>1433</v>
      </c>
      <c r="H1404" s="3" t="s">
        <v>1262</v>
      </c>
      <c r="I1404" s="3" t="s">
        <v>6190</v>
      </c>
      <c r="J1404" s="3" t="s">
        <v>1246</v>
      </c>
      <c r="K1404" s="3" t="s">
        <v>5925</v>
      </c>
      <c r="L1404" s="3" t="s">
        <v>6171</v>
      </c>
      <c r="M1404" s="7" t="s">
        <v>6172</v>
      </c>
      <c r="N1404" s="7" t="s">
        <v>6173</v>
      </c>
      <c r="O1404" s="20" t="s">
        <v>319</v>
      </c>
      <c r="P1404" s="3" t="s">
        <v>1241</v>
      </c>
      <c r="Q1404" s="3">
        <v>-20.059999999999999</v>
      </c>
      <c r="R1404" s="6">
        <v>376.2</v>
      </c>
      <c r="S1404" s="3" t="s">
        <v>1256</v>
      </c>
      <c r="T1404" s="3"/>
      <c r="U1404" s="17">
        <v>45875</v>
      </c>
      <c r="X1404" s="19" t="s">
        <v>5734</v>
      </c>
      <c r="Y1404" s="19" t="s">
        <v>6174</v>
      </c>
    </row>
    <row r="1405" spans="1:25">
      <c r="A1405" s="3" t="s">
        <v>6191</v>
      </c>
      <c r="B1405" s="3"/>
      <c r="C1405" s="3" t="s">
        <v>321</v>
      </c>
      <c r="D1405" s="3" t="s">
        <v>4026</v>
      </c>
      <c r="E1405" s="3" t="s">
        <v>66</v>
      </c>
      <c r="F1405" s="3" t="s">
        <v>1307</v>
      </c>
      <c r="G1405" s="3" t="s">
        <v>1433</v>
      </c>
      <c r="H1405" s="3" t="s">
        <v>1262</v>
      </c>
      <c r="I1405" s="3" t="s">
        <v>6192</v>
      </c>
      <c r="J1405" s="3" t="s">
        <v>1246</v>
      </c>
      <c r="K1405" s="3" t="s">
        <v>5925</v>
      </c>
      <c r="L1405" s="3" t="s">
        <v>6171</v>
      </c>
      <c r="M1405" s="7" t="s">
        <v>6172</v>
      </c>
      <c r="N1405" s="7" t="s">
        <v>6173</v>
      </c>
      <c r="O1405" s="20" t="s">
        <v>319</v>
      </c>
      <c r="P1405" s="3" t="s">
        <v>1241</v>
      </c>
      <c r="Q1405" s="3">
        <v>-18.190000000000001</v>
      </c>
      <c r="R1405" s="6">
        <v>376.2</v>
      </c>
      <c r="S1405" s="3" t="s">
        <v>1256</v>
      </c>
      <c r="T1405" s="3"/>
      <c r="U1405" s="17">
        <v>45875</v>
      </c>
      <c r="X1405" s="19" t="s">
        <v>5734</v>
      </c>
      <c r="Y1405" s="19" t="s">
        <v>6174</v>
      </c>
    </row>
    <row r="1406" spans="1:25">
      <c r="A1406" s="3" t="s">
        <v>6193</v>
      </c>
      <c r="B1406" s="3"/>
      <c r="C1406" s="3" t="s">
        <v>321</v>
      </c>
      <c r="D1406" s="3" t="s">
        <v>4026</v>
      </c>
      <c r="E1406" s="3" t="s">
        <v>66</v>
      </c>
      <c r="F1406" s="3" t="s">
        <v>1307</v>
      </c>
      <c r="G1406" s="3" t="s">
        <v>1433</v>
      </c>
      <c r="H1406" s="3" t="s">
        <v>1262</v>
      </c>
      <c r="I1406" s="3" t="s">
        <v>6194</v>
      </c>
      <c r="J1406" s="3" t="s">
        <v>1246</v>
      </c>
      <c r="K1406" s="3" t="s">
        <v>5925</v>
      </c>
      <c r="L1406" s="3" t="s">
        <v>6171</v>
      </c>
      <c r="M1406" s="7" t="s">
        <v>6172</v>
      </c>
      <c r="N1406" s="7" t="s">
        <v>6173</v>
      </c>
      <c r="O1406" s="20" t="s">
        <v>319</v>
      </c>
      <c r="P1406" s="3" t="s">
        <v>1241</v>
      </c>
      <c r="Q1406" s="3">
        <v>-19.579999999999998</v>
      </c>
      <c r="R1406" s="6">
        <v>376.2</v>
      </c>
      <c r="S1406" s="3" t="s">
        <v>1256</v>
      </c>
      <c r="T1406" s="3"/>
      <c r="U1406" s="17">
        <v>45875</v>
      </c>
      <c r="X1406" s="19" t="s">
        <v>5734</v>
      </c>
      <c r="Y1406" s="19" t="s">
        <v>6174</v>
      </c>
    </row>
    <row r="1407" spans="1:25">
      <c r="A1407" s="3" t="s">
        <v>6195</v>
      </c>
      <c r="B1407" s="3"/>
      <c r="C1407" s="3" t="s">
        <v>321</v>
      </c>
      <c r="D1407" s="3" t="s">
        <v>4026</v>
      </c>
      <c r="E1407" s="3" t="s">
        <v>66</v>
      </c>
      <c r="F1407" s="3" t="s">
        <v>1307</v>
      </c>
      <c r="G1407" s="3" t="s">
        <v>1433</v>
      </c>
      <c r="H1407" s="3" t="s">
        <v>1262</v>
      </c>
      <c r="I1407" s="3" t="s">
        <v>6196</v>
      </c>
      <c r="J1407" s="3" t="s">
        <v>1246</v>
      </c>
      <c r="K1407" s="3" t="s">
        <v>5925</v>
      </c>
      <c r="L1407" s="3" t="s">
        <v>6171</v>
      </c>
      <c r="M1407" s="7" t="s">
        <v>6172</v>
      </c>
      <c r="N1407" s="7" t="s">
        <v>6173</v>
      </c>
      <c r="O1407" s="20" t="s">
        <v>319</v>
      </c>
      <c r="P1407" s="3" t="s">
        <v>1241</v>
      </c>
      <c r="Q1407" s="3">
        <v>-19.440000000000001</v>
      </c>
      <c r="R1407" s="6">
        <v>376.2</v>
      </c>
      <c r="S1407" s="3" t="s">
        <v>1256</v>
      </c>
      <c r="T1407" s="3"/>
      <c r="U1407" s="17">
        <v>45875</v>
      </c>
      <c r="X1407" s="19" t="s">
        <v>5734</v>
      </c>
      <c r="Y1407" s="19" t="s">
        <v>6174</v>
      </c>
    </row>
    <row r="1408" spans="1:25">
      <c r="A1408" s="3" t="s">
        <v>6197</v>
      </c>
      <c r="B1408" s="3"/>
      <c r="C1408" s="3" t="s">
        <v>321</v>
      </c>
      <c r="D1408" s="3" t="s">
        <v>4026</v>
      </c>
      <c r="E1408" s="3" t="s">
        <v>66</v>
      </c>
      <c r="F1408" s="3" t="s">
        <v>1307</v>
      </c>
      <c r="G1408" s="3" t="s">
        <v>1433</v>
      </c>
      <c r="H1408" s="3" t="s">
        <v>1262</v>
      </c>
      <c r="I1408" s="3" t="s">
        <v>6198</v>
      </c>
      <c r="J1408" s="3" t="s">
        <v>1246</v>
      </c>
      <c r="K1408" s="3" t="s">
        <v>5925</v>
      </c>
      <c r="L1408" s="3" t="s">
        <v>6171</v>
      </c>
      <c r="M1408" s="7" t="s">
        <v>6172</v>
      </c>
      <c r="N1408" s="7" t="s">
        <v>6173</v>
      </c>
      <c r="O1408" s="20" t="s">
        <v>319</v>
      </c>
      <c r="P1408" s="3" t="s">
        <v>1241</v>
      </c>
      <c r="Q1408" s="3">
        <v>-20.77</v>
      </c>
      <c r="R1408" s="6">
        <v>376.2</v>
      </c>
      <c r="S1408" s="3" t="s">
        <v>1256</v>
      </c>
      <c r="T1408" s="3"/>
      <c r="U1408" s="17">
        <v>45875</v>
      </c>
      <c r="X1408" s="19" t="s">
        <v>5734</v>
      </c>
      <c r="Y1408" s="19" t="s">
        <v>6174</v>
      </c>
    </row>
    <row r="1409" spans="1:25">
      <c r="A1409" s="3" t="s">
        <v>6199</v>
      </c>
      <c r="B1409" s="3"/>
      <c r="C1409" s="3" t="s">
        <v>321</v>
      </c>
      <c r="D1409" s="3" t="s">
        <v>4026</v>
      </c>
      <c r="E1409" s="3" t="s">
        <v>66</v>
      </c>
      <c r="F1409" s="3" t="s">
        <v>1307</v>
      </c>
      <c r="G1409" s="3" t="s">
        <v>1433</v>
      </c>
      <c r="H1409" s="3" t="s">
        <v>1262</v>
      </c>
      <c r="I1409" s="3" t="s">
        <v>6200</v>
      </c>
      <c r="J1409" s="3" t="s">
        <v>1246</v>
      </c>
      <c r="K1409" s="3" t="s">
        <v>5925</v>
      </c>
      <c r="L1409" s="3" t="s">
        <v>6171</v>
      </c>
      <c r="M1409" s="7" t="s">
        <v>6172</v>
      </c>
      <c r="N1409" s="7" t="s">
        <v>6173</v>
      </c>
      <c r="O1409" s="20" t="s">
        <v>319</v>
      </c>
      <c r="P1409" s="3" t="s">
        <v>1241</v>
      </c>
      <c r="Q1409" s="3">
        <v>-18.55</v>
      </c>
      <c r="R1409" s="6">
        <v>376.2</v>
      </c>
      <c r="S1409" s="3" t="s">
        <v>1256</v>
      </c>
      <c r="T1409" s="3"/>
      <c r="U1409" s="17">
        <v>45875</v>
      </c>
      <c r="X1409" s="19" t="s">
        <v>5734</v>
      </c>
      <c r="Y1409" s="19" t="s">
        <v>6174</v>
      </c>
    </row>
    <row r="1410" spans="1:25">
      <c r="A1410" s="3" t="s">
        <v>6201</v>
      </c>
      <c r="B1410" s="3"/>
      <c r="C1410" s="3" t="s">
        <v>321</v>
      </c>
      <c r="D1410" s="3" t="s">
        <v>4026</v>
      </c>
      <c r="E1410" s="3" t="s">
        <v>66</v>
      </c>
      <c r="F1410" s="3" t="s">
        <v>1307</v>
      </c>
      <c r="G1410" s="3" t="s">
        <v>1433</v>
      </c>
      <c r="H1410" s="3" t="s">
        <v>1262</v>
      </c>
      <c r="I1410" s="3" t="s">
        <v>6202</v>
      </c>
      <c r="J1410" s="3" t="s">
        <v>1246</v>
      </c>
      <c r="K1410" s="3" t="s">
        <v>5925</v>
      </c>
      <c r="L1410" s="3" t="s">
        <v>6171</v>
      </c>
      <c r="M1410" s="7" t="s">
        <v>6172</v>
      </c>
      <c r="N1410" s="7" t="s">
        <v>6173</v>
      </c>
      <c r="O1410" s="20" t="s">
        <v>319</v>
      </c>
      <c r="P1410" s="3" t="s">
        <v>1241</v>
      </c>
      <c r="Q1410" s="3">
        <v>-21.86</v>
      </c>
      <c r="R1410" s="6">
        <v>376.2</v>
      </c>
      <c r="S1410" s="3" t="s">
        <v>1256</v>
      </c>
      <c r="T1410" s="3"/>
      <c r="U1410" s="17">
        <v>45875</v>
      </c>
      <c r="X1410" s="19" t="s">
        <v>5734</v>
      </c>
      <c r="Y1410" s="19" t="s">
        <v>6174</v>
      </c>
    </row>
    <row r="1411" spans="1:25">
      <c r="A1411" s="3" t="s">
        <v>6203</v>
      </c>
      <c r="B1411" s="3"/>
      <c r="C1411" s="3" t="s">
        <v>321</v>
      </c>
      <c r="D1411" s="3" t="s">
        <v>4026</v>
      </c>
      <c r="E1411" s="3" t="s">
        <v>66</v>
      </c>
      <c r="F1411" s="3" t="s">
        <v>1307</v>
      </c>
      <c r="G1411" s="3" t="s">
        <v>1433</v>
      </c>
      <c r="H1411" s="3" t="s">
        <v>1262</v>
      </c>
      <c r="I1411" s="3" t="s">
        <v>6204</v>
      </c>
      <c r="J1411" s="3" t="s">
        <v>1246</v>
      </c>
      <c r="K1411" s="3" t="s">
        <v>5925</v>
      </c>
      <c r="L1411" s="3" t="s">
        <v>6171</v>
      </c>
      <c r="M1411" s="7" t="s">
        <v>6172</v>
      </c>
      <c r="N1411" s="7" t="s">
        <v>6173</v>
      </c>
      <c r="O1411" s="20" t="s">
        <v>319</v>
      </c>
      <c r="P1411" s="3" t="s">
        <v>1241</v>
      </c>
      <c r="Q1411" s="3">
        <v>-18.41</v>
      </c>
      <c r="R1411" s="6">
        <v>376.2</v>
      </c>
      <c r="S1411" s="3" t="s">
        <v>1256</v>
      </c>
      <c r="T1411" s="3"/>
      <c r="U1411" s="17">
        <v>45875</v>
      </c>
      <c r="X1411" s="19" t="s">
        <v>5734</v>
      </c>
      <c r="Y1411" s="19" t="s">
        <v>6174</v>
      </c>
    </row>
    <row r="1412" spans="1:25">
      <c r="A1412" s="3" t="s">
        <v>6205</v>
      </c>
      <c r="B1412" s="3"/>
      <c r="C1412" s="3" t="s">
        <v>321</v>
      </c>
      <c r="D1412" s="3" t="s">
        <v>4026</v>
      </c>
      <c r="E1412" s="3" t="s">
        <v>66</v>
      </c>
      <c r="F1412" s="3"/>
      <c r="G1412" s="3"/>
      <c r="H1412" s="3"/>
      <c r="I1412" s="3" t="s">
        <v>321</v>
      </c>
      <c r="J1412" s="3" t="s">
        <v>6206</v>
      </c>
      <c r="K1412" s="3" t="s">
        <v>5925</v>
      </c>
      <c r="L1412" s="3" t="s">
        <v>6171</v>
      </c>
      <c r="M1412" s="7" t="s">
        <v>6172</v>
      </c>
      <c r="N1412" s="7" t="s">
        <v>6173</v>
      </c>
      <c r="O1412" s="20" t="s">
        <v>319</v>
      </c>
      <c r="P1412" s="3" t="s">
        <v>1241</v>
      </c>
      <c r="Q1412" s="3"/>
      <c r="R1412" s="6">
        <v>250</v>
      </c>
      <c r="S1412" s="3" t="s">
        <v>1256</v>
      </c>
      <c r="T1412" s="3"/>
      <c r="U1412" s="17">
        <v>45875</v>
      </c>
      <c r="X1412" s="19" t="s">
        <v>5734</v>
      </c>
      <c r="Y1412" s="19" t="s">
        <v>6174</v>
      </c>
    </row>
    <row r="1413" spans="1:25">
      <c r="A1413" s="3" t="s">
        <v>6207</v>
      </c>
      <c r="B1413" s="3"/>
      <c r="C1413" s="3" t="s">
        <v>321</v>
      </c>
      <c r="D1413" s="3" t="s">
        <v>4026</v>
      </c>
      <c r="E1413" s="3" t="s">
        <v>66</v>
      </c>
      <c r="F1413" s="3"/>
      <c r="G1413" s="3"/>
      <c r="H1413" s="3"/>
      <c r="I1413" s="3" t="s">
        <v>321</v>
      </c>
      <c r="J1413" s="3" t="s">
        <v>6206</v>
      </c>
      <c r="K1413" s="3" t="s">
        <v>5925</v>
      </c>
      <c r="L1413" s="3" t="s">
        <v>6171</v>
      </c>
      <c r="M1413" s="7" t="s">
        <v>6172</v>
      </c>
      <c r="N1413" s="7" t="s">
        <v>6173</v>
      </c>
      <c r="O1413" s="20" t="s">
        <v>319</v>
      </c>
      <c r="P1413" s="3" t="s">
        <v>1241</v>
      </c>
      <c r="Q1413" s="3"/>
      <c r="R1413" s="6">
        <v>250</v>
      </c>
      <c r="S1413" s="3" t="s">
        <v>1256</v>
      </c>
      <c r="T1413" s="3"/>
      <c r="U1413" s="17">
        <v>45875</v>
      </c>
      <c r="X1413" s="19" t="s">
        <v>5734</v>
      </c>
      <c r="Y1413" s="19" t="s">
        <v>6174</v>
      </c>
    </row>
    <row r="1414" spans="1:25">
      <c r="A1414" s="3" t="s">
        <v>6208</v>
      </c>
      <c r="B1414" s="3"/>
      <c r="C1414" s="3" t="s">
        <v>321</v>
      </c>
      <c r="D1414" s="3" t="s">
        <v>4026</v>
      </c>
      <c r="E1414" s="3" t="s">
        <v>66</v>
      </c>
      <c r="F1414" s="3"/>
      <c r="G1414" s="3"/>
      <c r="H1414" s="3"/>
      <c r="I1414" s="3" t="s">
        <v>321</v>
      </c>
      <c r="J1414" s="3" t="s">
        <v>6206</v>
      </c>
      <c r="K1414" s="3" t="s">
        <v>5925</v>
      </c>
      <c r="L1414" s="3" t="s">
        <v>6171</v>
      </c>
      <c r="M1414" s="7" t="s">
        <v>6172</v>
      </c>
      <c r="N1414" s="7" t="s">
        <v>6173</v>
      </c>
      <c r="O1414" s="20" t="s">
        <v>319</v>
      </c>
      <c r="P1414" s="3" t="s">
        <v>1241</v>
      </c>
      <c r="Q1414" s="3"/>
      <c r="R1414" s="6">
        <v>250</v>
      </c>
      <c r="S1414" s="3" t="s">
        <v>1256</v>
      </c>
      <c r="T1414" s="3"/>
      <c r="U1414" s="17">
        <v>45875</v>
      </c>
      <c r="X1414" s="19" t="s">
        <v>5734</v>
      </c>
      <c r="Y1414" s="19" t="s">
        <v>6174</v>
      </c>
    </row>
    <row r="1415" spans="1:25">
      <c r="A1415" s="18" t="s">
        <v>6209</v>
      </c>
      <c r="B1415" s="3"/>
      <c r="C1415" s="3" t="s">
        <v>85</v>
      </c>
      <c r="D1415" s="3" t="s">
        <v>4026</v>
      </c>
      <c r="E1415" s="3" t="s">
        <v>66</v>
      </c>
      <c r="F1415" s="3"/>
      <c r="G1415" s="3"/>
      <c r="H1415" s="3"/>
      <c r="I1415" s="3" t="s">
        <v>6210</v>
      </c>
      <c r="J1415" s="3" t="s">
        <v>94</v>
      </c>
      <c r="K1415" s="3" t="s">
        <v>6211</v>
      </c>
      <c r="L1415" s="3" t="s">
        <v>6212</v>
      </c>
      <c r="M1415" s="7" t="s">
        <v>6213</v>
      </c>
      <c r="N1415" s="7" t="s">
        <v>6214</v>
      </c>
      <c r="O1415" s="20" t="s">
        <v>322</v>
      </c>
      <c r="P1415" s="3" t="s">
        <v>1241</v>
      </c>
      <c r="Q1415" s="3">
        <v>-10</v>
      </c>
      <c r="R1415" s="6">
        <v>1832.88</v>
      </c>
      <c r="S1415" s="3" t="s">
        <v>1242</v>
      </c>
      <c r="T1415" s="3" t="s">
        <v>324</v>
      </c>
      <c r="U1415" s="17">
        <v>45869</v>
      </c>
      <c r="X1415" s="19" t="s">
        <v>1244</v>
      </c>
      <c r="Y1415" s="19"/>
    </row>
    <row r="1416" spans="1:25">
      <c r="A1416" s="3" t="s">
        <v>6215</v>
      </c>
      <c r="B1416" s="3"/>
      <c r="C1416" s="3" t="s">
        <v>78</v>
      </c>
      <c r="D1416" s="3" t="s">
        <v>2277</v>
      </c>
      <c r="E1416" s="3" t="s">
        <v>77</v>
      </c>
      <c r="F1416" s="3" t="s">
        <v>1261</v>
      </c>
      <c r="G1416" s="3" t="s">
        <v>1485</v>
      </c>
      <c r="H1416" s="3" t="s">
        <v>1578</v>
      </c>
      <c r="I1416" s="3" t="s">
        <v>6216</v>
      </c>
      <c r="J1416" s="3" t="s">
        <v>132</v>
      </c>
      <c r="K1416" s="3" t="s">
        <v>6150</v>
      </c>
      <c r="L1416" s="3" t="s">
        <v>6217</v>
      </c>
      <c r="M1416" s="7" t="s">
        <v>6218</v>
      </c>
      <c r="N1416" s="7" t="s">
        <v>6219</v>
      </c>
      <c r="O1416" s="20" t="s">
        <v>325</v>
      </c>
      <c r="P1416" s="3" t="s">
        <v>1241</v>
      </c>
      <c r="Q1416" s="3">
        <v>-19.13</v>
      </c>
      <c r="R1416" s="6">
        <v>346.5</v>
      </c>
      <c r="S1416" s="18" t="s">
        <v>1371</v>
      </c>
      <c r="T1416" s="3"/>
      <c r="U1416" s="17">
        <v>45864</v>
      </c>
      <c r="X1416" s="19" t="s">
        <v>4401</v>
      </c>
      <c r="Y1416" s="19" t="s">
        <v>6220</v>
      </c>
    </row>
    <row r="1417" spans="1:25">
      <c r="A1417" s="3" t="s">
        <v>6221</v>
      </c>
      <c r="B1417" s="3"/>
      <c r="C1417" s="3" t="s">
        <v>78</v>
      </c>
      <c r="D1417" s="3" t="s">
        <v>2277</v>
      </c>
      <c r="E1417" s="3" t="s">
        <v>77</v>
      </c>
      <c r="F1417" s="3" t="s">
        <v>1261</v>
      </c>
      <c r="G1417" s="3" t="s">
        <v>1485</v>
      </c>
      <c r="H1417" s="3" t="s">
        <v>1578</v>
      </c>
      <c r="I1417" s="3" t="s">
        <v>6222</v>
      </c>
      <c r="J1417" s="3" t="s">
        <v>132</v>
      </c>
      <c r="K1417" s="3" t="s">
        <v>6150</v>
      </c>
      <c r="L1417" s="3" t="s">
        <v>6223</v>
      </c>
      <c r="M1417" s="7" t="s">
        <v>6224</v>
      </c>
      <c r="N1417" s="7" t="s">
        <v>6225</v>
      </c>
      <c r="O1417" s="20" t="s">
        <v>325</v>
      </c>
      <c r="P1417" s="3" t="s">
        <v>1241</v>
      </c>
      <c r="Q1417" s="3">
        <v>-19.41</v>
      </c>
      <c r="R1417" s="6">
        <v>346.5</v>
      </c>
      <c r="S1417" s="18" t="s">
        <v>1371</v>
      </c>
      <c r="T1417" s="3"/>
      <c r="U1417" s="17">
        <v>45864</v>
      </c>
      <c r="X1417" s="19" t="s">
        <v>4401</v>
      </c>
      <c r="Y1417" s="19" t="s">
        <v>6220</v>
      </c>
    </row>
    <row r="1418" spans="1:25">
      <c r="A1418" s="3" t="s">
        <v>6226</v>
      </c>
      <c r="B1418" s="3"/>
      <c r="C1418" s="3" t="s">
        <v>78</v>
      </c>
      <c r="D1418" s="3" t="s">
        <v>2277</v>
      </c>
      <c r="E1418" s="3" t="s">
        <v>77</v>
      </c>
      <c r="F1418" s="3" t="s">
        <v>1261</v>
      </c>
      <c r="G1418" s="3" t="s">
        <v>1308</v>
      </c>
      <c r="H1418" s="3" t="s">
        <v>1518</v>
      </c>
      <c r="I1418" s="3" t="s">
        <v>6227</v>
      </c>
      <c r="J1418" s="3" t="s">
        <v>68</v>
      </c>
      <c r="K1418" s="3" t="s">
        <v>6150</v>
      </c>
      <c r="L1418" s="3" t="s">
        <v>6228</v>
      </c>
      <c r="M1418" s="7" t="s">
        <v>6229</v>
      </c>
      <c r="N1418" s="7" t="s">
        <v>6230</v>
      </c>
      <c r="O1418" s="20" t="s">
        <v>325</v>
      </c>
      <c r="P1418" s="3" t="s">
        <v>1241</v>
      </c>
      <c r="Q1418" s="3">
        <v>-19.78</v>
      </c>
      <c r="R1418" s="6">
        <v>514.79999999999995</v>
      </c>
      <c r="S1418" s="3" t="s">
        <v>1319</v>
      </c>
      <c r="T1418" s="3"/>
      <c r="U1418" s="17">
        <v>45864</v>
      </c>
      <c r="X1418" s="19" t="s">
        <v>1320</v>
      </c>
      <c r="Y1418" s="19" t="s">
        <v>6220</v>
      </c>
    </row>
    <row r="1419" spans="1:25">
      <c r="A1419" s="3" t="s">
        <v>6231</v>
      </c>
      <c r="B1419" s="3"/>
      <c r="C1419" s="3" t="s">
        <v>78</v>
      </c>
      <c r="D1419" s="3" t="s">
        <v>2277</v>
      </c>
      <c r="E1419" s="3" t="s">
        <v>77</v>
      </c>
      <c r="F1419" s="3" t="s">
        <v>1250</v>
      </c>
      <c r="G1419" s="3" t="s">
        <v>1433</v>
      </c>
      <c r="H1419" s="3" t="s">
        <v>1649</v>
      </c>
      <c r="I1419" s="3" t="s">
        <v>6232</v>
      </c>
      <c r="J1419" s="3" t="s">
        <v>132</v>
      </c>
      <c r="K1419" s="3" t="s">
        <v>6150</v>
      </c>
      <c r="L1419" s="3" t="s">
        <v>6233</v>
      </c>
      <c r="M1419" s="7" t="s">
        <v>6234</v>
      </c>
      <c r="N1419" s="7" t="s">
        <v>6235</v>
      </c>
      <c r="O1419" s="20" t="s">
        <v>325</v>
      </c>
      <c r="P1419" s="3" t="s">
        <v>1241</v>
      </c>
      <c r="Q1419" s="3">
        <v>-20.54</v>
      </c>
      <c r="R1419" s="6">
        <v>346.5</v>
      </c>
      <c r="S1419" s="18" t="s">
        <v>1371</v>
      </c>
      <c r="T1419" s="3"/>
      <c r="U1419" s="17">
        <v>45863</v>
      </c>
      <c r="X1419" s="19" t="s">
        <v>4401</v>
      </c>
      <c r="Y1419" s="19" t="s">
        <v>6220</v>
      </c>
    </row>
    <row r="1420" spans="1:25">
      <c r="A1420" s="3" t="s">
        <v>6236</v>
      </c>
      <c r="B1420" s="3"/>
      <c r="C1420" s="3" t="s">
        <v>78</v>
      </c>
      <c r="D1420" s="3" t="s">
        <v>2277</v>
      </c>
      <c r="E1420" s="3" t="s">
        <v>77</v>
      </c>
      <c r="F1420" s="3" t="s">
        <v>5261</v>
      </c>
      <c r="G1420" s="3" t="s">
        <v>1495</v>
      </c>
      <c r="H1420" s="3" t="s">
        <v>1262</v>
      </c>
      <c r="I1420" s="3" t="s">
        <v>6237</v>
      </c>
      <c r="J1420" s="3" t="s">
        <v>132</v>
      </c>
      <c r="K1420" s="3" t="s">
        <v>6238</v>
      </c>
      <c r="L1420" s="3" t="s">
        <v>6239</v>
      </c>
      <c r="M1420" s="7" t="s">
        <v>6240</v>
      </c>
      <c r="N1420" s="7" t="s">
        <v>6241</v>
      </c>
      <c r="O1420" s="20" t="s">
        <v>325</v>
      </c>
      <c r="P1420" s="3" t="s">
        <v>1241</v>
      </c>
      <c r="Q1420" s="3">
        <v>-23.2</v>
      </c>
      <c r="R1420" s="6">
        <v>346.5</v>
      </c>
      <c r="S1420" s="18" t="s">
        <v>1371</v>
      </c>
      <c r="T1420" s="3"/>
      <c r="U1420" s="17">
        <v>45863</v>
      </c>
      <c r="X1420" s="19" t="s">
        <v>4401</v>
      </c>
      <c r="Y1420" s="19" t="s">
        <v>6220</v>
      </c>
    </row>
    <row r="1421" spans="1:25">
      <c r="A1421" s="18" t="s">
        <v>6242</v>
      </c>
      <c r="B1421" s="3"/>
      <c r="C1421" s="3" t="s">
        <v>78</v>
      </c>
      <c r="D1421" s="3" t="s">
        <v>2277</v>
      </c>
      <c r="E1421" s="3" t="s">
        <v>77</v>
      </c>
      <c r="F1421" s="3" t="s">
        <v>1250</v>
      </c>
      <c r="G1421" s="3" t="s">
        <v>1433</v>
      </c>
      <c r="H1421" s="3" t="s">
        <v>1809</v>
      </c>
      <c r="I1421" s="3" t="s">
        <v>6243</v>
      </c>
      <c r="J1421" s="3" t="s">
        <v>132</v>
      </c>
      <c r="K1421" s="3" t="s">
        <v>6238</v>
      </c>
      <c r="L1421" s="3" t="s">
        <v>6244</v>
      </c>
      <c r="M1421" s="7" t="s">
        <v>6245</v>
      </c>
      <c r="N1421" s="7" t="s">
        <v>6246</v>
      </c>
      <c r="O1421" s="20" t="s">
        <v>325</v>
      </c>
      <c r="P1421" s="3" t="s">
        <v>1241</v>
      </c>
      <c r="Q1421" s="3">
        <v>-19.62</v>
      </c>
      <c r="R1421" s="6">
        <v>346.5</v>
      </c>
      <c r="S1421" s="18" t="s">
        <v>1371</v>
      </c>
      <c r="T1421" s="3"/>
      <c r="U1421" s="17">
        <v>45864</v>
      </c>
      <c r="X1421" s="19" t="s">
        <v>4401</v>
      </c>
      <c r="Y1421" s="19" t="s">
        <v>6220</v>
      </c>
    </row>
    <row r="1422" spans="1:25">
      <c r="A1422" s="3" t="s">
        <v>6247</v>
      </c>
      <c r="B1422" s="3"/>
      <c r="C1422" s="3" t="s">
        <v>78</v>
      </c>
      <c r="D1422" s="3" t="s">
        <v>2277</v>
      </c>
      <c r="E1422" s="3" t="s">
        <v>77</v>
      </c>
      <c r="F1422" s="3" t="s">
        <v>1261</v>
      </c>
      <c r="G1422" s="3" t="s">
        <v>1251</v>
      </c>
      <c r="H1422" s="3" t="s">
        <v>1531</v>
      </c>
      <c r="I1422" s="3" t="s">
        <v>6248</v>
      </c>
      <c r="J1422" s="3" t="s">
        <v>132</v>
      </c>
      <c r="K1422" s="3" t="s">
        <v>2290</v>
      </c>
      <c r="L1422" s="3" t="s">
        <v>6249</v>
      </c>
      <c r="M1422" s="7" t="s">
        <v>6250</v>
      </c>
      <c r="N1422" s="7" t="s">
        <v>6251</v>
      </c>
      <c r="O1422" s="20" t="s">
        <v>325</v>
      </c>
      <c r="P1422" s="3" t="s">
        <v>1241</v>
      </c>
      <c r="Q1422" s="3">
        <v>-19.04</v>
      </c>
      <c r="R1422" s="6">
        <v>346.5</v>
      </c>
      <c r="S1422" s="18" t="s">
        <v>1371</v>
      </c>
      <c r="T1422" s="3"/>
      <c r="U1422" s="17">
        <v>45863</v>
      </c>
      <c r="X1422" s="19" t="s">
        <v>4401</v>
      </c>
      <c r="Y1422" s="19" t="s">
        <v>6220</v>
      </c>
    </row>
    <row r="1423" spans="1:25">
      <c r="A1423" s="3" t="s">
        <v>6252</v>
      </c>
      <c r="B1423" s="3"/>
      <c r="C1423" s="3" t="s">
        <v>78</v>
      </c>
      <c r="D1423" s="3" t="s">
        <v>2277</v>
      </c>
      <c r="E1423" s="3" t="s">
        <v>77</v>
      </c>
      <c r="F1423" s="3" t="s">
        <v>2288</v>
      </c>
      <c r="G1423" s="3" t="s">
        <v>1433</v>
      </c>
      <c r="H1423" s="3" t="s">
        <v>1531</v>
      </c>
      <c r="I1423" s="3" t="s">
        <v>6253</v>
      </c>
      <c r="J1423" s="3" t="s">
        <v>132</v>
      </c>
      <c r="K1423" s="3" t="s">
        <v>2290</v>
      </c>
      <c r="L1423" s="3" t="s">
        <v>6254</v>
      </c>
      <c r="M1423" s="7" t="s">
        <v>6255</v>
      </c>
      <c r="N1423" s="7" t="s">
        <v>6256</v>
      </c>
      <c r="O1423" s="20" t="s">
        <v>325</v>
      </c>
      <c r="P1423" s="3" t="s">
        <v>1241</v>
      </c>
      <c r="Q1423" s="3">
        <v>-20.83</v>
      </c>
      <c r="R1423" s="6">
        <v>346.5</v>
      </c>
      <c r="S1423" s="18" t="s">
        <v>1371</v>
      </c>
      <c r="T1423" s="3"/>
      <c r="U1423" s="17">
        <v>45864</v>
      </c>
      <c r="X1423" s="19" t="s">
        <v>4401</v>
      </c>
      <c r="Y1423" s="19" t="s">
        <v>6220</v>
      </c>
    </row>
    <row r="1424" spans="1:25">
      <c r="A1424" s="3" t="s">
        <v>6257</v>
      </c>
      <c r="B1424" s="3"/>
      <c r="C1424" s="3" t="s">
        <v>78</v>
      </c>
      <c r="D1424" s="3" t="s">
        <v>2277</v>
      </c>
      <c r="E1424" s="3" t="s">
        <v>77</v>
      </c>
      <c r="F1424" s="3" t="s">
        <v>2288</v>
      </c>
      <c r="G1424" s="3" t="s">
        <v>1312</v>
      </c>
      <c r="H1424" s="3" t="s">
        <v>1653</v>
      </c>
      <c r="I1424" s="3" t="s">
        <v>6258</v>
      </c>
      <c r="J1424" s="3" t="s">
        <v>132</v>
      </c>
      <c r="K1424" s="3" t="s">
        <v>2290</v>
      </c>
      <c r="L1424" s="3" t="s">
        <v>6259</v>
      </c>
      <c r="M1424" s="7" t="s">
        <v>6260</v>
      </c>
      <c r="N1424" s="7" t="s">
        <v>6261</v>
      </c>
      <c r="O1424" s="20" t="s">
        <v>325</v>
      </c>
      <c r="P1424" s="3" t="s">
        <v>1241</v>
      </c>
      <c r="Q1424" s="3">
        <v>-19.09</v>
      </c>
      <c r="R1424" s="6">
        <v>346.5</v>
      </c>
      <c r="S1424" s="18" t="s">
        <v>1371</v>
      </c>
      <c r="T1424" s="3"/>
      <c r="U1424" s="17">
        <v>45863</v>
      </c>
      <c r="X1424" s="19" t="s">
        <v>4401</v>
      </c>
      <c r="Y1424" s="19" t="s">
        <v>6220</v>
      </c>
    </row>
    <row r="1425" spans="1:25">
      <c r="A1425" s="3" t="s">
        <v>6262</v>
      </c>
      <c r="B1425" s="3"/>
      <c r="C1425" s="3" t="s">
        <v>78</v>
      </c>
      <c r="D1425" s="3" t="s">
        <v>2277</v>
      </c>
      <c r="E1425" s="3" t="s">
        <v>77</v>
      </c>
      <c r="F1425" s="3" t="s">
        <v>1261</v>
      </c>
      <c r="G1425" s="3" t="s">
        <v>1251</v>
      </c>
      <c r="H1425" s="3" t="s">
        <v>1605</v>
      </c>
      <c r="I1425" s="3" t="s">
        <v>6263</v>
      </c>
      <c r="J1425" s="3" t="s">
        <v>132</v>
      </c>
      <c r="K1425" s="3" t="s">
        <v>2290</v>
      </c>
      <c r="L1425" s="3" t="s">
        <v>6264</v>
      </c>
      <c r="M1425" s="7" t="s">
        <v>6265</v>
      </c>
      <c r="N1425" s="7" t="s">
        <v>6266</v>
      </c>
      <c r="O1425" s="20" t="s">
        <v>325</v>
      </c>
      <c r="P1425" s="3" t="s">
        <v>1241</v>
      </c>
      <c r="Q1425" s="3">
        <v>-20.43</v>
      </c>
      <c r="R1425" s="6">
        <v>346.5</v>
      </c>
      <c r="S1425" s="18" t="s">
        <v>1371</v>
      </c>
      <c r="T1425" s="3"/>
      <c r="U1425" s="17">
        <v>45863</v>
      </c>
      <c r="X1425" s="19" t="s">
        <v>4401</v>
      </c>
      <c r="Y1425" s="19" t="s">
        <v>6220</v>
      </c>
    </row>
    <row r="1426" spans="1:25">
      <c r="A1426" s="3" t="s">
        <v>6267</v>
      </c>
      <c r="B1426" s="3"/>
      <c r="C1426" s="3" t="s">
        <v>112</v>
      </c>
      <c r="D1426" s="3" t="s">
        <v>4748</v>
      </c>
      <c r="E1426" s="3" t="s">
        <v>52</v>
      </c>
      <c r="F1426" s="3" t="s">
        <v>1307</v>
      </c>
      <c r="G1426" s="3" t="s">
        <v>1308</v>
      </c>
      <c r="H1426" s="3" t="s">
        <v>1262</v>
      </c>
      <c r="I1426" s="3" t="s">
        <v>6268</v>
      </c>
      <c r="J1426" s="3" t="s">
        <v>55</v>
      </c>
      <c r="K1426" s="3" t="s">
        <v>2749</v>
      </c>
      <c r="L1426" s="3" t="s">
        <v>6269</v>
      </c>
      <c r="M1426" s="7" t="s">
        <v>6270</v>
      </c>
      <c r="N1426" s="7" t="s">
        <v>6271</v>
      </c>
      <c r="O1426" s="20" t="s">
        <v>329</v>
      </c>
      <c r="P1426" s="3" t="s">
        <v>1241</v>
      </c>
      <c r="Q1426" s="3">
        <v>-19.93</v>
      </c>
      <c r="R1426" s="6">
        <v>1564.2</v>
      </c>
      <c r="S1426" s="18" t="s">
        <v>1371</v>
      </c>
      <c r="T1426" s="3"/>
      <c r="U1426" s="17">
        <v>45869</v>
      </c>
      <c r="X1426" s="19" t="s">
        <v>4401</v>
      </c>
      <c r="Y1426" s="19" t="s">
        <v>6272</v>
      </c>
    </row>
    <row r="1427" spans="1:25">
      <c r="A1427" s="3" t="s">
        <v>6273</v>
      </c>
      <c r="B1427" s="3"/>
      <c r="C1427" s="3" t="s">
        <v>112</v>
      </c>
      <c r="D1427" s="3" t="s">
        <v>4748</v>
      </c>
      <c r="E1427" s="3" t="s">
        <v>52</v>
      </c>
      <c r="F1427" s="3" t="s">
        <v>1307</v>
      </c>
      <c r="G1427" s="3" t="s">
        <v>1308</v>
      </c>
      <c r="H1427" s="3" t="s">
        <v>1262</v>
      </c>
      <c r="I1427" s="3" t="s">
        <v>6274</v>
      </c>
      <c r="J1427" s="3" t="s">
        <v>1246</v>
      </c>
      <c r="K1427" s="3" t="s">
        <v>2749</v>
      </c>
      <c r="L1427" s="3" t="s">
        <v>6269</v>
      </c>
      <c r="M1427" s="7" t="s">
        <v>6270</v>
      </c>
      <c r="N1427" s="7" t="s">
        <v>6271</v>
      </c>
      <c r="O1427" s="20" t="s">
        <v>329</v>
      </c>
      <c r="P1427" s="3" t="s">
        <v>1241</v>
      </c>
      <c r="Q1427" s="3">
        <v>-20.69</v>
      </c>
      <c r="R1427" s="6">
        <v>376.2</v>
      </c>
      <c r="S1427" s="18" t="s">
        <v>1371</v>
      </c>
      <c r="T1427" s="3"/>
      <c r="U1427" s="17">
        <v>45869</v>
      </c>
      <c r="X1427" s="19" t="s">
        <v>4401</v>
      </c>
      <c r="Y1427" s="19" t="s">
        <v>6272</v>
      </c>
    </row>
    <row r="1428" spans="1:25">
      <c r="A1428" s="3" t="s">
        <v>6275</v>
      </c>
      <c r="B1428" s="3"/>
      <c r="C1428" s="3" t="s">
        <v>112</v>
      </c>
      <c r="D1428" s="3" t="s">
        <v>4748</v>
      </c>
      <c r="E1428" s="3" t="s">
        <v>52</v>
      </c>
      <c r="F1428" s="3" t="s">
        <v>1307</v>
      </c>
      <c r="G1428" s="3" t="s">
        <v>1308</v>
      </c>
      <c r="H1428" s="3" t="s">
        <v>1262</v>
      </c>
      <c r="I1428" s="3" t="s">
        <v>6276</v>
      </c>
      <c r="J1428" s="3" t="s">
        <v>1246</v>
      </c>
      <c r="K1428" s="3" t="s">
        <v>2749</v>
      </c>
      <c r="L1428" s="3" t="s">
        <v>6269</v>
      </c>
      <c r="M1428" s="7" t="s">
        <v>6270</v>
      </c>
      <c r="N1428" s="7" t="s">
        <v>6271</v>
      </c>
      <c r="O1428" s="20" t="s">
        <v>329</v>
      </c>
      <c r="P1428" s="3" t="s">
        <v>1241</v>
      </c>
      <c r="Q1428" s="3">
        <v>-20.12</v>
      </c>
      <c r="R1428" s="6">
        <v>376.2</v>
      </c>
      <c r="S1428" s="18" t="s">
        <v>1371</v>
      </c>
      <c r="T1428" s="3"/>
      <c r="U1428" s="17">
        <v>45869</v>
      </c>
      <c r="X1428" s="19" t="s">
        <v>4401</v>
      </c>
      <c r="Y1428" s="19" t="s">
        <v>6272</v>
      </c>
    </row>
    <row r="1429" spans="1:25">
      <c r="A1429" s="3" t="s">
        <v>6277</v>
      </c>
      <c r="B1429" s="3"/>
      <c r="C1429" s="3" t="s">
        <v>112</v>
      </c>
      <c r="D1429" s="3" t="s">
        <v>4748</v>
      </c>
      <c r="E1429" s="3" t="s">
        <v>52</v>
      </c>
      <c r="F1429" s="3" t="s">
        <v>1307</v>
      </c>
      <c r="G1429" s="3" t="s">
        <v>1308</v>
      </c>
      <c r="H1429" s="3" t="s">
        <v>1540</v>
      </c>
      <c r="I1429" s="3" t="s">
        <v>6278</v>
      </c>
      <c r="J1429" s="3" t="s">
        <v>1246</v>
      </c>
      <c r="K1429" s="3" t="s">
        <v>2749</v>
      </c>
      <c r="L1429" s="3" t="s">
        <v>6269</v>
      </c>
      <c r="M1429" s="7" t="s">
        <v>6270</v>
      </c>
      <c r="N1429" s="7" t="s">
        <v>6271</v>
      </c>
      <c r="O1429" s="20" t="s">
        <v>329</v>
      </c>
      <c r="P1429" s="3" t="s">
        <v>1241</v>
      </c>
      <c r="Q1429" s="3">
        <v>-20.16</v>
      </c>
      <c r="R1429" s="6">
        <v>376.2</v>
      </c>
      <c r="S1429" s="3" t="s">
        <v>1305</v>
      </c>
      <c r="T1429" s="3"/>
      <c r="U1429" s="17">
        <v>45869</v>
      </c>
      <c r="X1429" s="19" t="s">
        <v>1306</v>
      </c>
      <c r="Y1429" s="19" t="s">
        <v>6272</v>
      </c>
    </row>
    <row r="1430" spans="1:25">
      <c r="A1430" s="18" t="s">
        <v>6279</v>
      </c>
      <c r="B1430" s="3"/>
      <c r="C1430" s="3" t="s">
        <v>112</v>
      </c>
      <c r="D1430" s="3" t="s">
        <v>4748</v>
      </c>
      <c r="E1430" s="3" t="s">
        <v>52</v>
      </c>
      <c r="F1430" s="3" t="s">
        <v>1307</v>
      </c>
      <c r="G1430" s="3" t="s">
        <v>1308</v>
      </c>
      <c r="H1430" s="3" t="s">
        <v>1540</v>
      </c>
      <c r="I1430" s="3" t="s">
        <v>6280</v>
      </c>
      <c r="J1430" s="3" t="s">
        <v>1246</v>
      </c>
      <c r="K1430" s="3" t="s">
        <v>2749</v>
      </c>
      <c r="L1430" s="3" t="s">
        <v>6269</v>
      </c>
      <c r="M1430" s="7" t="s">
        <v>6270</v>
      </c>
      <c r="N1430" s="7" t="s">
        <v>6271</v>
      </c>
      <c r="O1430" s="20" t="s">
        <v>329</v>
      </c>
      <c r="P1430" s="3" t="s">
        <v>1241</v>
      </c>
      <c r="Q1430" s="3">
        <v>-20.63</v>
      </c>
      <c r="R1430" s="6">
        <v>376.2</v>
      </c>
      <c r="S1430" s="18" t="s">
        <v>1371</v>
      </c>
      <c r="T1430" s="3"/>
      <c r="U1430" s="17">
        <v>45869</v>
      </c>
      <c r="X1430" s="19" t="s">
        <v>4401</v>
      </c>
      <c r="Y1430" s="19" t="s">
        <v>6272</v>
      </c>
    </row>
    <row r="1431" spans="1:25">
      <c r="A1431" s="3" t="s">
        <v>6281</v>
      </c>
      <c r="B1431" s="3"/>
      <c r="C1431" s="3" t="s">
        <v>112</v>
      </c>
      <c r="D1431" s="3" t="s">
        <v>4748</v>
      </c>
      <c r="E1431" s="3" t="s">
        <v>52</v>
      </c>
      <c r="F1431" s="3" t="s">
        <v>1307</v>
      </c>
      <c r="G1431" s="3" t="s">
        <v>1308</v>
      </c>
      <c r="H1431" s="3" t="s">
        <v>1540</v>
      </c>
      <c r="I1431" s="3" t="s">
        <v>6282</v>
      </c>
      <c r="J1431" s="3" t="s">
        <v>1246</v>
      </c>
      <c r="K1431" s="3" t="s">
        <v>2749</v>
      </c>
      <c r="L1431" s="3" t="s">
        <v>6269</v>
      </c>
      <c r="M1431" s="7" t="s">
        <v>6270</v>
      </c>
      <c r="N1431" s="7" t="s">
        <v>6271</v>
      </c>
      <c r="O1431" s="20" t="s">
        <v>329</v>
      </c>
      <c r="P1431" s="3" t="s">
        <v>1241</v>
      </c>
      <c r="Q1431" s="3">
        <v>-21.19</v>
      </c>
      <c r="R1431" s="6">
        <v>376.2</v>
      </c>
      <c r="S1431" s="18" t="s">
        <v>1371</v>
      </c>
      <c r="T1431" s="3"/>
      <c r="U1431" s="17">
        <v>45869</v>
      </c>
      <c r="X1431" s="19" t="s">
        <v>4401</v>
      </c>
      <c r="Y1431" s="19" t="s">
        <v>6272</v>
      </c>
    </row>
    <row r="1432" spans="1:25">
      <c r="A1432" s="3" t="s">
        <v>6283</v>
      </c>
      <c r="B1432" s="3"/>
      <c r="C1432" s="3" t="s">
        <v>112</v>
      </c>
      <c r="D1432" s="3" t="s">
        <v>4748</v>
      </c>
      <c r="E1432" s="3" t="s">
        <v>52</v>
      </c>
      <c r="F1432" s="3" t="s">
        <v>1307</v>
      </c>
      <c r="G1432" s="3" t="s">
        <v>1308</v>
      </c>
      <c r="H1432" s="3" t="s">
        <v>1540</v>
      </c>
      <c r="I1432" s="3" t="s">
        <v>6284</v>
      </c>
      <c r="J1432" s="3" t="s">
        <v>1246</v>
      </c>
      <c r="K1432" s="3" t="s">
        <v>2749</v>
      </c>
      <c r="L1432" s="3" t="s">
        <v>6269</v>
      </c>
      <c r="M1432" s="7" t="s">
        <v>6270</v>
      </c>
      <c r="N1432" s="7" t="s">
        <v>6271</v>
      </c>
      <c r="O1432" s="20" t="s">
        <v>329</v>
      </c>
      <c r="P1432" s="3" t="s">
        <v>1241</v>
      </c>
      <c r="Q1432" s="3">
        <v>-20.89</v>
      </c>
      <c r="R1432" s="6">
        <v>376.2</v>
      </c>
      <c r="S1432" s="18" t="s">
        <v>1371</v>
      </c>
      <c r="T1432" s="3"/>
      <c r="U1432" s="17">
        <v>45869</v>
      </c>
      <c r="X1432" s="19" t="s">
        <v>4401</v>
      </c>
      <c r="Y1432" s="19" t="s">
        <v>6272</v>
      </c>
    </row>
    <row r="1433" spans="1:25">
      <c r="A1433" s="3" t="s">
        <v>6285</v>
      </c>
      <c r="B1433" s="3"/>
      <c r="C1433" s="3" t="s">
        <v>85</v>
      </c>
      <c r="D1433" s="3" t="s">
        <v>4026</v>
      </c>
      <c r="E1433" s="3" t="s">
        <v>66</v>
      </c>
      <c r="F1433" s="3"/>
      <c r="G1433" s="3"/>
      <c r="H1433" s="3"/>
      <c r="I1433" s="3" t="s">
        <v>6210</v>
      </c>
      <c r="J1433" s="3" t="s">
        <v>94</v>
      </c>
      <c r="K1433" s="3" t="s">
        <v>6211</v>
      </c>
      <c r="L1433" s="3" t="s">
        <v>6286</v>
      </c>
      <c r="M1433" s="7" t="s">
        <v>6213</v>
      </c>
      <c r="N1433" s="7" t="s">
        <v>6214</v>
      </c>
      <c r="O1433" s="21" t="s">
        <v>331</v>
      </c>
      <c r="P1433" s="3" t="s">
        <v>1241</v>
      </c>
      <c r="Q1433" s="3">
        <v>-10</v>
      </c>
      <c r="R1433" s="6">
        <v>0</v>
      </c>
      <c r="S1433" s="3" t="s">
        <v>1242</v>
      </c>
      <c r="T1433" s="3"/>
      <c r="U1433" s="17">
        <v>45869</v>
      </c>
      <c r="X1433" s="19" t="s">
        <v>1244</v>
      </c>
      <c r="Y1433" s="19"/>
    </row>
    <row r="1434" spans="1:25">
      <c r="A1434" s="3" t="s">
        <v>6287</v>
      </c>
      <c r="B1434" s="3"/>
      <c r="C1434" s="3" t="s">
        <v>301</v>
      </c>
      <c r="D1434" s="3" t="s">
        <v>4026</v>
      </c>
      <c r="E1434" s="3" t="s">
        <v>66</v>
      </c>
      <c r="F1434" s="3" t="s">
        <v>1261</v>
      </c>
      <c r="G1434" s="3" t="s">
        <v>1308</v>
      </c>
      <c r="H1434" s="3" t="s">
        <v>1649</v>
      </c>
      <c r="I1434" s="3" t="s">
        <v>6288</v>
      </c>
      <c r="J1434" s="3" t="s">
        <v>55</v>
      </c>
      <c r="K1434" s="3" t="s">
        <v>6158</v>
      </c>
      <c r="L1434" s="3" t="s">
        <v>6289</v>
      </c>
      <c r="M1434" s="7" t="s">
        <v>6290</v>
      </c>
      <c r="N1434" s="7" t="s">
        <v>6291</v>
      </c>
      <c r="O1434" s="20" t="s">
        <v>334</v>
      </c>
      <c r="P1434" s="3" t="s">
        <v>1241</v>
      </c>
      <c r="Q1434" s="3">
        <v>-20.37</v>
      </c>
      <c r="R1434" s="6">
        <v>1564.2</v>
      </c>
      <c r="S1434" s="3" t="s">
        <v>1256</v>
      </c>
      <c r="T1434" s="3"/>
      <c r="U1434" s="17">
        <v>45873</v>
      </c>
      <c r="X1434" s="19" t="s">
        <v>5734</v>
      </c>
      <c r="Y1434" s="19"/>
    </row>
    <row r="1435" spans="1:25">
      <c r="A1435" s="3" t="s">
        <v>6292</v>
      </c>
      <c r="B1435" s="3"/>
      <c r="C1435" s="3" t="s">
        <v>301</v>
      </c>
      <c r="D1435" s="3" t="s">
        <v>4026</v>
      </c>
      <c r="E1435" s="3" t="s">
        <v>66</v>
      </c>
      <c r="F1435" s="3" t="s">
        <v>1261</v>
      </c>
      <c r="G1435" s="3" t="s">
        <v>1308</v>
      </c>
      <c r="H1435" s="3" t="s">
        <v>1649</v>
      </c>
      <c r="I1435" s="3" t="s">
        <v>6293</v>
      </c>
      <c r="J1435" s="3" t="s">
        <v>1246</v>
      </c>
      <c r="K1435" s="3" t="s">
        <v>6158</v>
      </c>
      <c r="L1435" s="3" t="s">
        <v>6289</v>
      </c>
      <c r="M1435" s="7" t="s">
        <v>6290</v>
      </c>
      <c r="N1435" s="7" t="s">
        <v>6291</v>
      </c>
      <c r="O1435" s="20" t="s">
        <v>334</v>
      </c>
      <c r="P1435" s="3" t="s">
        <v>1241</v>
      </c>
      <c r="Q1435" s="3">
        <v>-20.28</v>
      </c>
      <c r="R1435" s="6">
        <v>376.2</v>
      </c>
      <c r="S1435" s="3" t="s">
        <v>1256</v>
      </c>
      <c r="T1435" s="3"/>
      <c r="U1435" s="17">
        <v>45873</v>
      </c>
      <c r="X1435" s="19" t="s">
        <v>5734</v>
      </c>
      <c r="Y1435" s="19"/>
    </row>
    <row r="1436" spans="1:25">
      <c r="A1436" s="3" t="s">
        <v>6294</v>
      </c>
      <c r="B1436" s="3"/>
      <c r="C1436" s="3" t="s">
        <v>53</v>
      </c>
      <c r="D1436" s="3" t="s">
        <v>1299</v>
      </c>
      <c r="E1436" s="3" t="s">
        <v>52</v>
      </c>
      <c r="F1436" s="3" t="s">
        <v>1300</v>
      </c>
      <c r="G1436" s="3" t="s">
        <v>1391</v>
      </c>
      <c r="H1436" s="3" t="s">
        <v>1301</v>
      </c>
      <c r="I1436" s="3" t="s">
        <v>6295</v>
      </c>
      <c r="J1436" s="3" t="s">
        <v>55</v>
      </c>
      <c r="K1436" s="3" t="s">
        <v>2253</v>
      </c>
      <c r="L1436" s="3" t="s">
        <v>6296</v>
      </c>
      <c r="M1436" s="7" t="s">
        <v>6297</v>
      </c>
      <c r="N1436" s="7" t="s">
        <v>6298</v>
      </c>
      <c r="O1436" s="20" t="s">
        <v>337</v>
      </c>
      <c r="P1436" s="3" t="s">
        <v>1241</v>
      </c>
      <c r="Q1436" s="3">
        <v>-19.71</v>
      </c>
      <c r="R1436" s="6">
        <v>133.65</v>
      </c>
      <c r="S1436" s="3" t="s">
        <v>1305</v>
      </c>
      <c r="T1436" s="3"/>
      <c r="U1436" s="17">
        <v>45863</v>
      </c>
      <c r="X1436" s="19" t="s">
        <v>1306</v>
      </c>
      <c r="Y1436" s="19"/>
    </row>
    <row r="1437" spans="1:25">
      <c r="A1437" s="3" t="s">
        <v>6299</v>
      </c>
      <c r="B1437" s="3"/>
      <c r="C1437" s="3" t="s">
        <v>112</v>
      </c>
      <c r="D1437" s="3" t="s">
        <v>1299</v>
      </c>
      <c r="E1437" s="3" t="s">
        <v>52</v>
      </c>
      <c r="F1437" s="3" t="s">
        <v>6300</v>
      </c>
      <c r="G1437" s="3" t="s">
        <v>1433</v>
      </c>
      <c r="H1437" s="3" t="s">
        <v>1557</v>
      </c>
      <c r="I1437" s="3" t="s">
        <v>6301</v>
      </c>
      <c r="J1437" s="3" t="s">
        <v>68</v>
      </c>
      <c r="K1437" s="3" t="s">
        <v>2749</v>
      </c>
      <c r="L1437" s="3" t="s">
        <v>6302</v>
      </c>
      <c r="M1437" s="7" t="s">
        <v>6303</v>
      </c>
      <c r="N1437" s="7" t="s">
        <v>6304</v>
      </c>
      <c r="O1437" s="20" t="s">
        <v>339</v>
      </c>
      <c r="P1437" s="3" t="s">
        <v>4591</v>
      </c>
      <c r="Q1437" s="3"/>
      <c r="R1437" s="6">
        <v>0</v>
      </c>
      <c r="S1437" s="3"/>
      <c r="T1437" s="3" t="s">
        <v>6305</v>
      </c>
      <c r="U1437" s="17">
        <v>45867</v>
      </c>
      <c r="X1437" s="19"/>
      <c r="Y1437" s="19"/>
    </row>
    <row r="1438" spans="1:25">
      <c r="A1438" s="3" t="s">
        <v>6306</v>
      </c>
      <c r="B1438" s="3"/>
      <c r="C1438" s="3" t="s">
        <v>88</v>
      </c>
      <c r="D1438" s="3" t="s">
        <v>4026</v>
      </c>
      <c r="E1438" s="3" t="s">
        <v>66</v>
      </c>
      <c r="F1438" s="3" t="s">
        <v>1300</v>
      </c>
      <c r="G1438" s="3" t="s">
        <v>1251</v>
      </c>
      <c r="H1438" s="3" t="s">
        <v>1262</v>
      </c>
      <c r="I1438" s="3" t="s">
        <v>6307</v>
      </c>
      <c r="J1438" s="3" t="s">
        <v>132</v>
      </c>
      <c r="K1438" s="3" t="s">
        <v>4028</v>
      </c>
      <c r="L1438" s="3" t="s">
        <v>6308</v>
      </c>
      <c r="M1438" s="7" t="s">
        <v>6309</v>
      </c>
      <c r="N1438" s="7" t="s">
        <v>6310</v>
      </c>
      <c r="O1438" s="20" t="s">
        <v>342</v>
      </c>
      <c r="P1438" s="3" t="s">
        <v>1241</v>
      </c>
      <c r="Q1438" s="3">
        <v>-21.94</v>
      </c>
      <c r="R1438" s="6">
        <v>514.79999999999995</v>
      </c>
      <c r="S1438" s="3" t="s">
        <v>1242</v>
      </c>
      <c r="T1438" s="3"/>
      <c r="U1438" s="17">
        <v>45876</v>
      </c>
      <c r="X1438" s="19" t="s">
        <v>1244</v>
      </c>
      <c r="Y1438" s="19"/>
    </row>
    <row r="1439" spans="1:25">
      <c r="A1439" s="3" t="s">
        <v>6311</v>
      </c>
      <c r="B1439" s="3"/>
      <c r="C1439" s="3" t="s">
        <v>114</v>
      </c>
      <c r="D1439" s="3" t="s">
        <v>1517</v>
      </c>
      <c r="E1439" s="3" t="s">
        <v>52</v>
      </c>
      <c r="F1439" s="3" t="s">
        <v>1300</v>
      </c>
      <c r="G1439" s="3" t="s">
        <v>1236</v>
      </c>
      <c r="H1439" s="3" t="s">
        <v>1321</v>
      </c>
      <c r="I1439" s="3" t="s">
        <v>6312</v>
      </c>
      <c r="J1439" s="3" t="s">
        <v>68</v>
      </c>
      <c r="K1439" s="3" t="s">
        <v>1685</v>
      </c>
      <c r="L1439" s="3" t="s">
        <v>6313</v>
      </c>
      <c r="M1439" s="7" t="s">
        <v>6314</v>
      </c>
      <c r="N1439" s="7" t="s">
        <v>6315</v>
      </c>
      <c r="O1439" s="20" t="s">
        <v>344</v>
      </c>
      <c r="P1439" s="3" t="s">
        <v>1241</v>
      </c>
      <c r="Q1439" s="3">
        <v>-17.43</v>
      </c>
      <c r="R1439" s="6">
        <v>514.79999999999995</v>
      </c>
      <c r="S1439" s="18" t="s">
        <v>1371</v>
      </c>
      <c r="T1439" s="3"/>
      <c r="U1439" s="17">
        <v>45868</v>
      </c>
      <c r="X1439" s="19" t="s">
        <v>4401</v>
      </c>
      <c r="Y1439" s="19"/>
    </row>
    <row r="1440" spans="1:25">
      <c r="A1440" s="3" t="s">
        <v>6316</v>
      </c>
      <c r="B1440" s="3"/>
      <c r="C1440" s="3" t="s">
        <v>88</v>
      </c>
      <c r="D1440" s="3" t="s">
        <v>4026</v>
      </c>
      <c r="E1440" s="3" t="s">
        <v>66</v>
      </c>
      <c r="F1440" s="3" t="s">
        <v>1300</v>
      </c>
      <c r="G1440" s="3" t="s">
        <v>1251</v>
      </c>
      <c r="H1440" s="3" t="s">
        <v>1262</v>
      </c>
      <c r="I1440" s="3" t="s">
        <v>6317</v>
      </c>
      <c r="J1440" s="3" t="s">
        <v>132</v>
      </c>
      <c r="K1440" s="3" t="s">
        <v>4028</v>
      </c>
      <c r="L1440" s="3" t="s">
        <v>6318</v>
      </c>
      <c r="M1440" s="7" t="s">
        <v>6309</v>
      </c>
      <c r="N1440" s="7" t="s">
        <v>6310</v>
      </c>
      <c r="O1440" s="20" t="s">
        <v>342</v>
      </c>
      <c r="P1440" s="3" t="s">
        <v>1241</v>
      </c>
      <c r="Q1440" s="3">
        <v>-21.07</v>
      </c>
      <c r="R1440" s="6">
        <v>514.79999999999995</v>
      </c>
      <c r="S1440" s="3" t="s">
        <v>1242</v>
      </c>
      <c r="T1440" s="3"/>
      <c r="U1440" s="17">
        <v>45876</v>
      </c>
      <c r="X1440" s="19" t="s">
        <v>1244</v>
      </c>
      <c r="Y1440" s="19"/>
    </row>
    <row r="1441" spans="1:25">
      <c r="A1441" s="3" t="s">
        <v>6319</v>
      </c>
      <c r="B1441" s="3"/>
      <c r="C1441" s="3" t="s">
        <v>88</v>
      </c>
      <c r="D1441" s="3" t="s">
        <v>4026</v>
      </c>
      <c r="E1441" s="3" t="s">
        <v>66</v>
      </c>
      <c r="F1441" s="3" t="s">
        <v>1300</v>
      </c>
      <c r="G1441" s="3" t="s">
        <v>1251</v>
      </c>
      <c r="H1441" s="3" t="s">
        <v>1262</v>
      </c>
      <c r="I1441" s="3" t="s">
        <v>6320</v>
      </c>
      <c r="J1441" s="3" t="s">
        <v>132</v>
      </c>
      <c r="K1441" s="3" t="s">
        <v>4028</v>
      </c>
      <c r="L1441" s="3" t="s">
        <v>6318</v>
      </c>
      <c r="M1441" s="7" t="s">
        <v>6309</v>
      </c>
      <c r="N1441" s="7" t="s">
        <v>6310</v>
      </c>
      <c r="O1441" s="20" t="s">
        <v>342</v>
      </c>
      <c r="P1441" s="3" t="s">
        <v>1241</v>
      </c>
      <c r="Q1441" s="3">
        <v>-21.2</v>
      </c>
      <c r="R1441" s="6">
        <v>514.79999999999995</v>
      </c>
      <c r="S1441" s="3" t="s">
        <v>1242</v>
      </c>
      <c r="T1441" s="3"/>
      <c r="U1441" s="17">
        <v>45876</v>
      </c>
      <c r="X1441" s="19" t="s">
        <v>1244</v>
      </c>
      <c r="Y1441" s="19"/>
    </row>
    <row r="1442" spans="1:25">
      <c r="A1442" s="3" t="s">
        <v>6321</v>
      </c>
      <c r="B1442" s="3"/>
      <c r="C1442" s="3" t="s">
        <v>116</v>
      </c>
      <c r="D1442" s="3" t="s">
        <v>4748</v>
      </c>
      <c r="E1442" s="3" t="s">
        <v>52</v>
      </c>
      <c r="F1442" s="3" t="s">
        <v>1300</v>
      </c>
      <c r="G1442" s="3" t="s">
        <v>1312</v>
      </c>
      <c r="H1442" s="3" t="s">
        <v>1237</v>
      </c>
      <c r="I1442" s="3" t="s">
        <v>6322</v>
      </c>
      <c r="J1442" s="3" t="s">
        <v>55</v>
      </c>
      <c r="K1442" s="3" t="s">
        <v>3797</v>
      </c>
      <c r="L1442" s="3" t="s">
        <v>6323</v>
      </c>
      <c r="M1442" s="7" t="s">
        <v>6324</v>
      </c>
      <c r="N1442" s="7" t="s">
        <v>6325</v>
      </c>
      <c r="O1442" s="20" t="s">
        <v>349</v>
      </c>
      <c r="P1442" s="3" t="s">
        <v>1241</v>
      </c>
      <c r="Q1442" s="3">
        <v>-18.149999999999999</v>
      </c>
      <c r="R1442" s="6">
        <v>133.65</v>
      </c>
      <c r="S1442" s="3" t="s">
        <v>1305</v>
      </c>
      <c r="T1442" s="3"/>
      <c r="U1442" s="17">
        <v>45863</v>
      </c>
      <c r="X1442" s="19" t="s">
        <v>1306</v>
      </c>
      <c r="Y1442" s="19"/>
    </row>
    <row r="1443" spans="1:25">
      <c r="A1443" s="3" t="s">
        <v>6326</v>
      </c>
      <c r="B1443" s="3"/>
      <c r="C1443" s="3" t="s">
        <v>301</v>
      </c>
      <c r="D1443" s="3" t="s">
        <v>4026</v>
      </c>
      <c r="E1443" s="3" t="s">
        <v>66</v>
      </c>
      <c r="F1443" s="3" t="s">
        <v>1261</v>
      </c>
      <c r="G1443" s="3" t="s">
        <v>1251</v>
      </c>
      <c r="H1443" s="3" t="s">
        <v>1252</v>
      </c>
      <c r="I1443" s="3" t="s">
        <v>6327</v>
      </c>
      <c r="J1443" s="3" t="s">
        <v>55</v>
      </c>
      <c r="K1443" s="3" t="s">
        <v>5953</v>
      </c>
      <c r="L1443" s="3" t="s">
        <v>6328</v>
      </c>
      <c r="M1443" s="7" t="s">
        <v>6329</v>
      </c>
      <c r="N1443" s="7" t="s">
        <v>6330</v>
      </c>
      <c r="O1443" s="20" t="s">
        <v>352</v>
      </c>
      <c r="P1443" s="3" t="s">
        <v>1241</v>
      </c>
      <c r="Q1443" s="3">
        <v>-21.43</v>
      </c>
      <c r="R1443" s="6">
        <v>1564.2</v>
      </c>
      <c r="S1443" s="3" t="s">
        <v>1256</v>
      </c>
      <c r="T1443" s="3"/>
      <c r="U1443" s="17">
        <v>45874</v>
      </c>
      <c r="X1443" s="19" t="s">
        <v>5734</v>
      </c>
      <c r="Y1443" s="19"/>
    </row>
    <row r="1444" spans="1:25">
      <c r="A1444" s="3" t="s">
        <v>6331</v>
      </c>
      <c r="B1444" s="3"/>
      <c r="C1444" s="3" t="s">
        <v>301</v>
      </c>
      <c r="D1444" s="3" t="s">
        <v>4026</v>
      </c>
      <c r="E1444" s="3" t="s">
        <v>66</v>
      </c>
      <c r="F1444" s="3" t="s">
        <v>1261</v>
      </c>
      <c r="G1444" s="3" t="s">
        <v>1251</v>
      </c>
      <c r="H1444" s="3" t="s">
        <v>1252</v>
      </c>
      <c r="I1444" s="3" t="s">
        <v>6332</v>
      </c>
      <c r="J1444" s="3" t="s">
        <v>1246</v>
      </c>
      <c r="K1444" s="3" t="s">
        <v>5953</v>
      </c>
      <c r="L1444" s="3" t="s">
        <v>6328</v>
      </c>
      <c r="M1444" s="7" t="s">
        <v>6329</v>
      </c>
      <c r="N1444" s="7" t="s">
        <v>6330</v>
      </c>
      <c r="O1444" s="20" t="s">
        <v>352</v>
      </c>
      <c r="P1444" s="3" t="s">
        <v>1241</v>
      </c>
      <c r="Q1444" s="3">
        <v>-21.65</v>
      </c>
      <c r="R1444" s="6">
        <v>376.2</v>
      </c>
      <c r="S1444" s="3" t="s">
        <v>1256</v>
      </c>
      <c r="T1444" s="3"/>
      <c r="U1444" s="17">
        <v>45874</v>
      </c>
      <c r="X1444" s="19" t="s">
        <v>5734</v>
      </c>
      <c r="Y1444" s="19"/>
    </row>
    <row r="1445" spans="1:25">
      <c r="A1445" s="3" t="s">
        <v>6333</v>
      </c>
      <c r="B1445" s="3"/>
      <c r="C1445" s="3" t="s">
        <v>109</v>
      </c>
      <c r="D1445" s="3" t="s">
        <v>3188</v>
      </c>
      <c r="E1445" s="3" t="s">
        <v>52</v>
      </c>
      <c r="F1445" s="3" t="s">
        <v>1300</v>
      </c>
      <c r="G1445" s="3" t="s">
        <v>1251</v>
      </c>
      <c r="H1445" s="3" t="s">
        <v>1649</v>
      </c>
      <c r="I1445" s="3" t="s">
        <v>6334</v>
      </c>
      <c r="J1445" s="3" t="s">
        <v>68</v>
      </c>
      <c r="K1445" s="3" t="s">
        <v>6335</v>
      </c>
      <c r="L1445" s="3" t="s">
        <v>6336</v>
      </c>
      <c r="M1445" s="7" t="s">
        <v>6337</v>
      </c>
      <c r="N1445" s="7" t="s">
        <v>6338</v>
      </c>
      <c r="O1445" s="20" t="s">
        <v>355</v>
      </c>
      <c r="P1445" s="3" t="s">
        <v>4591</v>
      </c>
      <c r="Q1445" s="3"/>
      <c r="R1445" s="6">
        <v>0</v>
      </c>
      <c r="S1445" s="18" t="s">
        <v>1371</v>
      </c>
      <c r="T1445" s="3" t="s">
        <v>6339</v>
      </c>
      <c r="U1445" s="17">
        <v>45880</v>
      </c>
      <c r="X1445" s="19" t="s">
        <v>4401</v>
      </c>
      <c r="Y1445" s="19" t="s">
        <v>6340</v>
      </c>
    </row>
    <row r="1446" spans="1:25">
      <c r="A1446" s="3" t="s">
        <v>6341</v>
      </c>
      <c r="B1446" s="3"/>
      <c r="C1446" s="3" t="s">
        <v>109</v>
      </c>
      <c r="D1446" s="3" t="s">
        <v>3188</v>
      </c>
      <c r="E1446" s="3" t="s">
        <v>52</v>
      </c>
      <c r="F1446" s="3" t="s">
        <v>1300</v>
      </c>
      <c r="G1446" s="3" t="s">
        <v>1251</v>
      </c>
      <c r="H1446" s="3" t="s">
        <v>1649</v>
      </c>
      <c r="I1446" s="3" t="s">
        <v>6342</v>
      </c>
      <c r="J1446" s="3" t="s">
        <v>68</v>
      </c>
      <c r="K1446" s="3" t="s">
        <v>6335</v>
      </c>
      <c r="L1446" s="3" t="s">
        <v>6336</v>
      </c>
      <c r="M1446" s="7" t="s">
        <v>6337</v>
      </c>
      <c r="N1446" s="7" t="s">
        <v>6338</v>
      </c>
      <c r="O1446" s="20" t="s">
        <v>355</v>
      </c>
      <c r="P1446" s="3" t="s">
        <v>4591</v>
      </c>
      <c r="Q1446" s="3"/>
      <c r="R1446" s="6">
        <v>0</v>
      </c>
      <c r="S1446" s="18" t="s">
        <v>1371</v>
      </c>
      <c r="T1446" s="3" t="s">
        <v>6339</v>
      </c>
      <c r="U1446" s="17">
        <v>45880</v>
      </c>
      <c r="X1446" s="19" t="s">
        <v>4401</v>
      </c>
      <c r="Y1446" s="19" t="s">
        <v>6340</v>
      </c>
    </row>
    <row r="1447" spans="1:25">
      <c r="A1447" s="3" t="s">
        <v>6343</v>
      </c>
      <c r="B1447" s="3"/>
      <c r="C1447" s="3" t="s">
        <v>109</v>
      </c>
      <c r="D1447" s="3" t="s">
        <v>3188</v>
      </c>
      <c r="E1447" s="3" t="s">
        <v>52</v>
      </c>
      <c r="F1447" s="3" t="s">
        <v>1300</v>
      </c>
      <c r="G1447" s="3" t="s">
        <v>1251</v>
      </c>
      <c r="H1447" s="3" t="s">
        <v>1649</v>
      </c>
      <c r="I1447" s="3" t="s">
        <v>6344</v>
      </c>
      <c r="J1447" s="3" t="s">
        <v>68</v>
      </c>
      <c r="K1447" s="3" t="s">
        <v>6335</v>
      </c>
      <c r="L1447" s="3" t="s">
        <v>6336</v>
      </c>
      <c r="M1447" s="7" t="s">
        <v>6337</v>
      </c>
      <c r="N1447" s="7" t="s">
        <v>6338</v>
      </c>
      <c r="O1447" s="20" t="s">
        <v>355</v>
      </c>
      <c r="P1447" s="3" t="s">
        <v>4591</v>
      </c>
      <c r="Q1447" s="3"/>
      <c r="R1447" s="6">
        <v>0</v>
      </c>
      <c r="S1447" s="18" t="s">
        <v>1371</v>
      </c>
      <c r="T1447" s="3" t="s">
        <v>6339</v>
      </c>
      <c r="U1447" s="17">
        <v>45880</v>
      </c>
      <c r="X1447" s="19" t="s">
        <v>4401</v>
      </c>
      <c r="Y1447" s="19" t="s">
        <v>6340</v>
      </c>
    </row>
    <row r="1448" spans="1:25">
      <c r="A1448" s="3" t="s">
        <v>6345</v>
      </c>
      <c r="B1448" s="3"/>
      <c r="C1448" s="3" t="s">
        <v>109</v>
      </c>
      <c r="D1448" s="3" t="s">
        <v>3188</v>
      </c>
      <c r="E1448" s="3" t="s">
        <v>52</v>
      </c>
      <c r="F1448" s="3" t="s">
        <v>1300</v>
      </c>
      <c r="G1448" s="3" t="s">
        <v>1251</v>
      </c>
      <c r="H1448" s="3" t="s">
        <v>1649</v>
      </c>
      <c r="I1448" s="3" t="s">
        <v>6346</v>
      </c>
      <c r="J1448" s="3" t="s">
        <v>68</v>
      </c>
      <c r="K1448" s="3" t="s">
        <v>6335</v>
      </c>
      <c r="L1448" s="3" t="s">
        <v>6336</v>
      </c>
      <c r="M1448" s="7" t="s">
        <v>6337</v>
      </c>
      <c r="N1448" s="7" t="s">
        <v>6338</v>
      </c>
      <c r="O1448" s="20" t="s">
        <v>355</v>
      </c>
      <c r="P1448" s="3" t="s">
        <v>4591</v>
      </c>
      <c r="Q1448" s="3"/>
      <c r="R1448" s="6">
        <v>0</v>
      </c>
      <c r="S1448" s="18" t="s">
        <v>1371</v>
      </c>
      <c r="T1448" s="3" t="s">
        <v>6339</v>
      </c>
      <c r="U1448" s="17">
        <v>45880</v>
      </c>
      <c r="X1448" s="19" t="s">
        <v>4401</v>
      </c>
      <c r="Y1448" s="19" t="s">
        <v>6340</v>
      </c>
    </row>
    <row r="1449" spans="1:25">
      <c r="A1449" s="3" t="s">
        <v>6347</v>
      </c>
      <c r="B1449" s="3"/>
      <c r="C1449" s="3" t="s">
        <v>109</v>
      </c>
      <c r="D1449" s="3" t="s">
        <v>3188</v>
      </c>
      <c r="E1449" s="3" t="s">
        <v>52</v>
      </c>
      <c r="F1449" s="3" t="s">
        <v>1300</v>
      </c>
      <c r="G1449" s="3" t="s">
        <v>1251</v>
      </c>
      <c r="H1449" s="3" t="s">
        <v>1649</v>
      </c>
      <c r="I1449" s="3" t="s">
        <v>6348</v>
      </c>
      <c r="J1449" s="3" t="s">
        <v>68</v>
      </c>
      <c r="K1449" s="3" t="s">
        <v>6335</v>
      </c>
      <c r="L1449" s="3" t="s">
        <v>6336</v>
      </c>
      <c r="M1449" s="7" t="s">
        <v>6337</v>
      </c>
      <c r="N1449" s="7" t="s">
        <v>6338</v>
      </c>
      <c r="O1449" s="20" t="s">
        <v>355</v>
      </c>
      <c r="P1449" s="3" t="s">
        <v>4591</v>
      </c>
      <c r="Q1449" s="3"/>
      <c r="R1449" s="6">
        <v>0</v>
      </c>
      <c r="S1449" s="18" t="s">
        <v>1371</v>
      </c>
      <c r="T1449" s="3" t="s">
        <v>6339</v>
      </c>
      <c r="U1449" s="17">
        <v>45880</v>
      </c>
      <c r="X1449" s="19" t="s">
        <v>4401</v>
      </c>
      <c r="Y1449" s="19" t="s">
        <v>6340</v>
      </c>
    </row>
    <row r="1450" spans="1:25">
      <c r="A1450" s="3" t="s">
        <v>6349</v>
      </c>
      <c r="B1450" s="3"/>
      <c r="C1450" s="3" t="s">
        <v>109</v>
      </c>
      <c r="D1450" s="3" t="s">
        <v>3188</v>
      </c>
      <c r="E1450" s="3" t="s">
        <v>52</v>
      </c>
      <c r="F1450" s="3" t="s">
        <v>1300</v>
      </c>
      <c r="G1450" s="3" t="s">
        <v>1251</v>
      </c>
      <c r="H1450" s="3" t="s">
        <v>1649</v>
      </c>
      <c r="I1450" s="3" t="s">
        <v>6350</v>
      </c>
      <c r="J1450" s="3" t="s">
        <v>68</v>
      </c>
      <c r="K1450" s="3" t="s">
        <v>6335</v>
      </c>
      <c r="L1450" s="3" t="s">
        <v>6336</v>
      </c>
      <c r="M1450" s="7" t="s">
        <v>6337</v>
      </c>
      <c r="N1450" s="7" t="s">
        <v>6338</v>
      </c>
      <c r="O1450" s="20" t="s">
        <v>355</v>
      </c>
      <c r="P1450" s="3" t="s">
        <v>4591</v>
      </c>
      <c r="Q1450" s="3"/>
      <c r="R1450" s="6">
        <v>0</v>
      </c>
      <c r="S1450" s="18" t="s">
        <v>1371</v>
      </c>
      <c r="T1450" s="3" t="s">
        <v>6339</v>
      </c>
      <c r="U1450" s="17">
        <v>45880</v>
      </c>
      <c r="X1450" s="19" t="s">
        <v>4401</v>
      </c>
      <c r="Y1450" s="19" t="s">
        <v>6340</v>
      </c>
    </row>
    <row r="1451" spans="1:25">
      <c r="A1451" s="3" t="s">
        <v>6351</v>
      </c>
      <c r="B1451" s="3"/>
      <c r="C1451" s="3" t="s">
        <v>109</v>
      </c>
      <c r="D1451" s="3" t="s">
        <v>3188</v>
      </c>
      <c r="E1451" s="3" t="s">
        <v>52</v>
      </c>
      <c r="F1451" s="3" t="s">
        <v>1300</v>
      </c>
      <c r="G1451" s="3" t="s">
        <v>1251</v>
      </c>
      <c r="H1451" s="3" t="s">
        <v>1653</v>
      </c>
      <c r="I1451" s="3" t="s">
        <v>6352</v>
      </c>
      <c r="J1451" s="3" t="s">
        <v>68</v>
      </c>
      <c r="K1451" s="3" t="s">
        <v>6335</v>
      </c>
      <c r="L1451" s="3" t="s">
        <v>6336</v>
      </c>
      <c r="M1451" s="7" t="s">
        <v>6337</v>
      </c>
      <c r="N1451" s="7" t="s">
        <v>6338</v>
      </c>
      <c r="O1451" s="20" t="s">
        <v>355</v>
      </c>
      <c r="P1451" s="3" t="s">
        <v>1241</v>
      </c>
      <c r="Q1451" s="3">
        <v>-18</v>
      </c>
      <c r="R1451" s="6">
        <v>514.79999999999995</v>
      </c>
      <c r="S1451" s="18" t="s">
        <v>1371</v>
      </c>
      <c r="T1451" s="3"/>
      <c r="U1451" s="17">
        <v>45880</v>
      </c>
      <c r="X1451" s="19" t="s">
        <v>4401</v>
      </c>
      <c r="Y1451" s="19" t="s">
        <v>6340</v>
      </c>
    </row>
    <row r="1452" spans="1:25">
      <c r="A1452" s="3" t="s">
        <v>6353</v>
      </c>
      <c r="B1452" s="3"/>
      <c r="C1452" s="3" t="s">
        <v>109</v>
      </c>
      <c r="D1452" s="3" t="s">
        <v>3188</v>
      </c>
      <c r="E1452" s="3" t="s">
        <v>52</v>
      </c>
      <c r="F1452" s="3" t="s">
        <v>1300</v>
      </c>
      <c r="G1452" s="3" t="s">
        <v>1251</v>
      </c>
      <c r="H1452" s="3" t="s">
        <v>1653</v>
      </c>
      <c r="I1452" s="3" t="s">
        <v>6354</v>
      </c>
      <c r="J1452" s="3" t="s">
        <v>68</v>
      </c>
      <c r="K1452" s="3" t="s">
        <v>6335</v>
      </c>
      <c r="L1452" s="3" t="s">
        <v>6336</v>
      </c>
      <c r="M1452" s="7" t="s">
        <v>6337</v>
      </c>
      <c r="N1452" s="7" t="s">
        <v>6338</v>
      </c>
      <c r="O1452" s="20" t="s">
        <v>355</v>
      </c>
      <c r="P1452" s="3" t="s">
        <v>1241</v>
      </c>
      <c r="Q1452" s="3">
        <v>-19.62</v>
      </c>
      <c r="R1452" s="6">
        <v>514.79999999999995</v>
      </c>
      <c r="S1452" s="18" t="s">
        <v>1371</v>
      </c>
      <c r="T1452" s="3"/>
      <c r="U1452" s="17">
        <v>45880</v>
      </c>
      <c r="X1452" s="19" t="s">
        <v>4401</v>
      </c>
      <c r="Y1452" s="19" t="s">
        <v>6340</v>
      </c>
    </row>
    <row r="1453" spans="1:25">
      <c r="A1453" s="3" t="s">
        <v>6355</v>
      </c>
      <c r="B1453" s="3"/>
      <c r="C1453" s="3" t="s">
        <v>109</v>
      </c>
      <c r="D1453" s="3" t="s">
        <v>3188</v>
      </c>
      <c r="E1453" s="3" t="s">
        <v>52</v>
      </c>
      <c r="F1453" s="3" t="s">
        <v>1300</v>
      </c>
      <c r="G1453" s="3" t="s">
        <v>1251</v>
      </c>
      <c r="H1453" s="3" t="s">
        <v>1653</v>
      </c>
      <c r="I1453" s="3" t="s">
        <v>6356</v>
      </c>
      <c r="J1453" s="3" t="s">
        <v>68</v>
      </c>
      <c r="K1453" s="3" t="s">
        <v>6335</v>
      </c>
      <c r="L1453" s="3" t="s">
        <v>6336</v>
      </c>
      <c r="M1453" s="7" t="s">
        <v>6337</v>
      </c>
      <c r="N1453" s="7" t="s">
        <v>6338</v>
      </c>
      <c r="O1453" s="20" t="s">
        <v>355</v>
      </c>
      <c r="P1453" s="3" t="s">
        <v>1241</v>
      </c>
      <c r="Q1453" s="3">
        <v>-17.54</v>
      </c>
      <c r="R1453" s="6">
        <v>514.79999999999995</v>
      </c>
      <c r="S1453" s="18" t="s">
        <v>1371</v>
      </c>
      <c r="T1453" s="3"/>
      <c r="U1453" s="17">
        <v>45880</v>
      </c>
      <c r="X1453" s="19" t="s">
        <v>4401</v>
      </c>
      <c r="Y1453" s="19" t="s">
        <v>6340</v>
      </c>
    </row>
    <row r="1454" spans="1:25">
      <c r="A1454" s="3" t="s">
        <v>6357</v>
      </c>
      <c r="B1454" s="3"/>
      <c r="C1454" s="3" t="s">
        <v>361</v>
      </c>
      <c r="D1454" s="3" t="s">
        <v>6358</v>
      </c>
      <c r="E1454" s="3" t="s">
        <v>66</v>
      </c>
      <c r="F1454" s="3" t="s">
        <v>1300</v>
      </c>
      <c r="G1454" s="3" t="s">
        <v>1433</v>
      </c>
      <c r="H1454" s="3" t="s">
        <v>1653</v>
      </c>
      <c r="I1454" s="3" t="s">
        <v>6359</v>
      </c>
      <c r="J1454" s="3" t="s">
        <v>55</v>
      </c>
      <c r="K1454" s="3" t="s">
        <v>6360</v>
      </c>
      <c r="L1454" s="3" t="s">
        <v>6361</v>
      </c>
      <c r="M1454" s="7" t="s">
        <v>6362</v>
      </c>
      <c r="N1454" s="7" t="s">
        <v>6363</v>
      </c>
      <c r="O1454" s="20" t="s">
        <v>358</v>
      </c>
      <c r="P1454" s="3" t="s">
        <v>1241</v>
      </c>
      <c r="Q1454" s="3">
        <v>-16.940000000000001</v>
      </c>
      <c r="R1454" s="6">
        <v>1564.2</v>
      </c>
      <c r="S1454" s="3" t="s">
        <v>1256</v>
      </c>
      <c r="T1454" s="3"/>
      <c r="U1454" s="17">
        <v>45882</v>
      </c>
      <c r="X1454" s="19" t="s">
        <v>5734</v>
      </c>
      <c r="Y1454" s="19"/>
    </row>
    <row r="1455" spans="1:25">
      <c r="A1455" s="3" t="s">
        <v>6364</v>
      </c>
      <c r="B1455" s="3"/>
      <c r="C1455" s="3" t="s">
        <v>361</v>
      </c>
      <c r="D1455" s="3" t="s">
        <v>6358</v>
      </c>
      <c r="E1455" s="3" t="s">
        <v>66</v>
      </c>
      <c r="F1455" s="3" t="s">
        <v>1300</v>
      </c>
      <c r="G1455" s="3" t="s">
        <v>1433</v>
      </c>
      <c r="H1455" s="3" t="s">
        <v>1653</v>
      </c>
      <c r="I1455" s="3" t="s">
        <v>6365</v>
      </c>
      <c r="J1455" s="3" t="s">
        <v>1246</v>
      </c>
      <c r="K1455" s="3" t="s">
        <v>6360</v>
      </c>
      <c r="L1455" s="3" t="s">
        <v>6361</v>
      </c>
      <c r="M1455" s="7" t="s">
        <v>6362</v>
      </c>
      <c r="N1455" s="7" t="s">
        <v>6363</v>
      </c>
      <c r="O1455" s="20" t="s">
        <v>358</v>
      </c>
      <c r="P1455" s="3" t="s">
        <v>1241</v>
      </c>
      <c r="Q1455" s="3">
        <v>-16.649999999999999</v>
      </c>
      <c r="R1455" s="6">
        <v>372.6</v>
      </c>
      <c r="S1455" s="3" t="s">
        <v>1256</v>
      </c>
      <c r="T1455" s="3"/>
      <c r="U1455" s="17">
        <v>45882</v>
      </c>
      <c r="X1455" s="19" t="s">
        <v>5734</v>
      </c>
      <c r="Y1455" s="19"/>
    </row>
    <row r="1456" spans="1:25">
      <c r="A1456" s="3" t="s">
        <v>6366</v>
      </c>
      <c r="B1456" s="3"/>
      <c r="C1456" s="3" t="s">
        <v>361</v>
      </c>
      <c r="D1456" s="3" t="s">
        <v>6358</v>
      </c>
      <c r="E1456" s="3" t="s">
        <v>66</v>
      </c>
      <c r="F1456" s="3" t="s">
        <v>1300</v>
      </c>
      <c r="G1456" s="3" t="s">
        <v>1433</v>
      </c>
      <c r="H1456" s="3" t="s">
        <v>1653</v>
      </c>
      <c r="I1456" s="3" t="s">
        <v>6367</v>
      </c>
      <c r="J1456" s="3" t="s">
        <v>1246</v>
      </c>
      <c r="K1456" s="3" t="s">
        <v>6360</v>
      </c>
      <c r="L1456" s="3" t="s">
        <v>6361</v>
      </c>
      <c r="M1456" s="7" t="s">
        <v>6362</v>
      </c>
      <c r="N1456" s="7" t="s">
        <v>6363</v>
      </c>
      <c r="O1456" s="20" t="s">
        <v>358</v>
      </c>
      <c r="P1456" s="3" t="s">
        <v>1241</v>
      </c>
      <c r="Q1456" s="3">
        <v>-16.649999999999999</v>
      </c>
      <c r="R1456" s="6">
        <v>376.2</v>
      </c>
      <c r="S1456" s="3" t="s">
        <v>1256</v>
      </c>
      <c r="T1456" s="3"/>
      <c r="U1456" s="17">
        <v>45882</v>
      </c>
      <c r="X1456" s="19" t="s">
        <v>5734</v>
      </c>
      <c r="Y1456" s="19"/>
    </row>
    <row r="1457" spans="1:25">
      <c r="A1457" s="3" t="s">
        <v>6368</v>
      </c>
      <c r="B1457" s="3"/>
      <c r="C1457" s="3" t="s">
        <v>267</v>
      </c>
      <c r="D1457" s="3" t="s">
        <v>1234</v>
      </c>
      <c r="E1457" s="3" t="s">
        <v>66</v>
      </c>
      <c r="F1457" s="3" t="s">
        <v>2272</v>
      </c>
      <c r="G1457" s="3" t="s">
        <v>1308</v>
      </c>
      <c r="H1457" s="3" t="s">
        <v>1616</v>
      </c>
      <c r="I1457" s="3" t="s">
        <v>6369</v>
      </c>
      <c r="J1457" s="3" t="s">
        <v>132</v>
      </c>
      <c r="K1457" s="3" t="s">
        <v>5925</v>
      </c>
      <c r="L1457" s="3" t="s">
        <v>6370</v>
      </c>
      <c r="M1457" s="7" t="s">
        <v>6371</v>
      </c>
      <c r="N1457" s="7" t="s">
        <v>6372</v>
      </c>
      <c r="O1457" s="20" t="s">
        <v>347</v>
      </c>
      <c r="P1457" s="3" t="s">
        <v>1241</v>
      </c>
      <c r="Q1457" s="3">
        <v>-19.54</v>
      </c>
      <c r="R1457" s="6">
        <v>346.5</v>
      </c>
      <c r="S1457" s="3" t="s">
        <v>1256</v>
      </c>
      <c r="T1457" s="3"/>
      <c r="U1457" s="17">
        <v>45867</v>
      </c>
      <c r="X1457" s="19" t="s">
        <v>5734</v>
      </c>
      <c r="Y1457" s="19"/>
    </row>
    <row r="1458" spans="1:25">
      <c r="A1458" s="3" t="s">
        <v>6373</v>
      </c>
      <c r="B1458" s="3"/>
      <c r="C1458" s="3" t="s">
        <v>217</v>
      </c>
      <c r="D1458" s="3" t="s">
        <v>4748</v>
      </c>
      <c r="E1458" s="3" t="s">
        <v>52</v>
      </c>
      <c r="F1458" s="3" t="s">
        <v>5322</v>
      </c>
      <c r="G1458" s="3" t="s">
        <v>1251</v>
      </c>
      <c r="H1458" s="3" t="s">
        <v>1262</v>
      </c>
      <c r="I1458" s="3" t="s">
        <v>6374</v>
      </c>
      <c r="J1458" s="3" t="s">
        <v>110</v>
      </c>
      <c r="K1458" s="3" t="s">
        <v>1421</v>
      </c>
      <c r="L1458" s="3" t="s">
        <v>6375</v>
      </c>
      <c r="M1458" s="7" t="s">
        <v>6376</v>
      </c>
      <c r="N1458" s="7" t="s">
        <v>6377</v>
      </c>
      <c r="O1458" s="20" t="s">
        <v>362</v>
      </c>
      <c r="P1458" s="3" t="s">
        <v>1241</v>
      </c>
      <c r="Q1458" s="3">
        <v>-15.29</v>
      </c>
      <c r="R1458" s="6">
        <v>900.9</v>
      </c>
      <c r="S1458" s="18" t="s">
        <v>1371</v>
      </c>
      <c r="T1458" s="3"/>
      <c r="U1458" s="17">
        <v>45869</v>
      </c>
      <c r="X1458" s="19" t="s">
        <v>4401</v>
      </c>
      <c r="Y1458" s="19"/>
    </row>
    <row r="1459" spans="1:25">
      <c r="A1459" s="3" t="s">
        <v>6378</v>
      </c>
      <c r="B1459" s="3"/>
      <c r="C1459" s="3" t="s">
        <v>70</v>
      </c>
      <c r="D1459" s="3" t="s">
        <v>3188</v>
      </c>
      <c r="E1459" s="3" t="s">
        <v>52</v>
      </c>
      <c r="F1459" s="3" t="s">
        <v>2272</v>
      </c>
      <c r="G1459" s="3" t="s">
        <v>1236</v>
      </c>
      <c r="H1459" s="3" t="s">
        <v>1531</v>
      </c>
      <c r="I1459" s="3" t="s">
        <v>6379</v>
      </c>
      <c r="J1459" s="3" t="s">
        <v>55</v>
      </c>
      <c r="K1459" s="3" t="s">
        <v>2785</v>
      </c>
      <c r="L1459" s="3" t="s">
        <v>6380</v>
      </c>
      <c r="M1459" s="7" t="s">
        <v>6381</v>
      </c>
      <c r="N1459" s="7" t="s">
        <v>6382</v>
      </c>
      <c r="O1459" s="20" t="s">
        <v>364</v>
      </c>
      <c r="P1459" s="3" t="s">
        <v>1241</v>
      </c>
      <c r="Q1459" s="3">
        <v>-18.91</v>
      </c>
      <c r="R1459" s="6">
        <v>133.65</v>
      </c>
      <c r="S1459" s="3" t="s">
        <v>1305</v>
      </c>
      <c r="T1459" s="3"/>
      <c r="U1459" s="17">
        <v>45872</v>
      </c>
      <c r="X1459" s="19" t="s">
        <v>1306</v>
      </c>
      <c r="Y1459" s="19" t="s">
        <v>6383</v>
      </c>
    </row>
    <row r="1460" spans="1:25">
      <c r="A1460" s="3" t="s">
        <v>6384</v>
      </c>
      <c r="B1460" s="3"/>
      <c r="C1460" s="3" t="s">
        <v>114</v>
      </c>
      <c r="D1460" s="3" t="s">
        <v>3188</v>
      </c>
      <c r="E1460" s="3" t="s">
        <v>52</v>
      </c>
      <c r="F1460" s="3" t="s">
        <v>1300</v>
      </c>
      <c r="G1460" s="3" t="s">
        <v>1312</v>
      </c>
      <c r="H1460" s="3" t="s">
        <v>1237</v>
      </c>
      <c r="I1460" s="3" t="s">
        <v>6385</v>
      </c>
      <c r="J1460" s="3" t="s">
        <v>55</v>
      </c>
      <c r="K1460" s="3" t="s">
        <v>1685</v>
      </c>
      <c r="L1460" s="3" t="s">
        <v>6386</v>
      </c>
      <c r="M1460" s="7" t="s">
        <v>6387</v>
      </c>
      <c r="N1460" s="7" t="s">
        <v>6388</v>
      </c>
      <c r="O1460" s="20" t="s">
        <v>364</v>
      </c>
      <c r="P1460" s="3" t="s">
        <v>1241</v>
      </c>
      <c r="Q1460" s="3">
        <v>-18.38</v>
      </c>
      <c r="R1460" s="6">
        <v>133.65</v>
      </c>
      <c r="S1460" s="3" t="s">
        <v>1305</v>
      </c>
      <c r="T1460" s="3"/>
      <c r="U1460" s="17">
        <v>45871</v>
      </c>
      <c r="X1460" s="19" t="s">
        <v>1306</v>
      </c>
      <c r="Y1460" s="19" t="s">
        <v>6383</v>
      </c>
    </row>
    <row r="1461" spans="1:25">
      <c r="A1461" s="3" t="s">
        <v>6389</v>
      </c>
      <c r="B1461" s="3"/>
      <c r="C1461" s="3" t="s">
        <v>114</v>
      </c>
      <c r="D1461" s="3" t="s">
        <v>3188</v>
      </c>
      <c r="E1461" s="3" t="s">
        <v>52</v>
      </c>
      <c r="F1461" s="3" t="s">
        <v>1300</v>
      </c>
      <c r="G1461" s="3" t="s">
        <v>1236</v>
      </c>
      <c r="H1461" s="3" t="s">
        <v>1653</v>
      </c>
      <c r="I1461" s="3" t="s">
        <v>6390</v>
      </c>
      <c r="J1461" s="3" t="s">
        <v>55</v>
      </c>
      <c r="K1461" s="3" t="s">
        <v>1685</v>
      </c>
      <c r="L1461" s="3" t="s">
        <v>6391</v>
      </c>
      <c r="M1461" s="7" t="s">
        <v>6392</v>
      </c>
      <c r="N1461" s="7" t="s">
        <v>6393</v>
      </c>
      <c r="O1461" s="20" t="s">
        <v>364</v>
      </c>
      <c r="P1461" s="3" t="s">
        <v>1241</v>
      </c>
      <c r="Q1461" s="3">
        <v>-18.7</v>
      </c>
      <c r="R1461" s="6">
        <v>133.65</v>
      </c>
      <c r="S1461" s="3" t="s">
        <v>1305</v>
      </c>
      <c r="T1461" s="3"/>
      <c r="U1461" s="17">
        <v>45871</v>
      </c>
      <c r="X1461" s="19" t="s">
        <v>1306</v>
      </c>
      <c r="Y1461" s="19" t="s">
        <v>6383</v>
      </c>
    </row>
    <row r="1462" spans="1:25">
      <c r="A1462" s="3" t="s">
        <v>6394</v>
      </c>
      <c r="B1462" s="3"/>
      <c r="C1462" s="3" t="s">
        <v>114</v>
      </c>
      <c r="D1462" s="3" t="s">
        <v>3188</v>
      </c>
      <c r="E1462" s="3" t="s">
        <v>52</v>
      </c>
      <c r="F1462" s="3" t="s">
        <v>1300</v>
      </c>
      <c r="G1462" s="3" t="s">
        <v>1391</v>
      </c>
      <c r="H1462" s="3" t="s">
        <v>1578</v>
      </c>
      <c r="I1462" s="3" t="s">
        <v>6395</v>
      </c>
      <c r="J1462" s="3" t="s">
        <v>55</v>
      </c>
      <c r="K1462" s="3" t="s">
        <v>2838</v>
      </c>
      <c r="L1462" s="3" t="s">
        <v>6396</v>
      </c>
      <c r="M1462" s="7" t="s">
        <v>6397</v>
      </c>
      <c r="N1462" s="7" t="s">
        <v>6398</v>
      </c>
      <c r="O1462" s="20" t="s">
        <v>364</v>
      </c>
      <c r="P1462" s="3" t="s">
        <v>1241</v>
      </c>
      <c r="Q1462" s="3">
        <v>-18.73</v>
      </c>
      <c r="R1462" s="6">
        <v>133.65</v>
      </c>
      <c r="S1462" s="3" t="s">
        <v>1305</v>
      </c>
      <c r="T1462" s="3"/>
      <c r="U1462" s="17">
        <v>45869</v>
      </c>
      <c r="X1462" s="19" t="s">
        <v>1306</v>
      </c>
      <c r="Y1462" s="19" t="s">
        <v>6383</v>
      </c>
    </row>
    <row r="1463" spans="1:25">
      <c r="A1463" s="3" t="s">
        <v>6399</v>
      </c>
      <c r="B1463" s="3"/>
      <c r="C1463" s="3" t="s">
        <v>114</v>
      </c>
      <c r="D1463" s="3" t="s">
        <v>3188</v>
      </c>
      <c r="E1463" s="3" t="s">
        <v>52</v>
      </c>
      <c r="F1463" s="3" t="s">
        <v>1300</v>
      </c>
      <c r="G1463" s="3" t="s">
        <v>1391</v>
      </c>
      <c r="H1463" s="3" t="s">
        <v>1653</v>
      </c>
      <c r="I1463" s="3" t="s">
        <v>6400</v>
      </c>
      <c r="J1463" s="3" t="s">
        <v>55</v>
      </c>
      <c r="K1463" s="3" t="s">
        <v>2838</v>
      </c>
      <c r="L1463" s="3" t="s">
        <v>6401</v>
      </c>
      <c r="M1463" s="7" t="s">
        <v>6402</v>
      </c>
      <c r="N1463" s="7" t="s">
        <v>6403</v>
      </c>
      <c r="O1463" s="20" t="s">
        <v>364</v>
      </c>
      <c r="P1463" s="3" t="s">
        <v>1241</v>
      </c>
      <c r="Q1463" s="3">
        <v>-19.46</v>
      </c>
      <c r="R1463" s="6">
        <v>133.65</v>
      </c>
      <c r="S1463" s="3" t="s">
        <v>1305</v>
      </c>
      <c r="T1463" s="3"/>
      <c r="U1463" s="17">
        <v>45869</v>
      </c>
      <c r="X1463" s="19" t="s">
        <v>1306</v>
      </c>
      <c r="Y1463" s="19" t="s">
        <v>6383</v>
      </c>
    </row>
    <row r="1464" spans="1:25">
      <c r="A1464" s="3" t="s">
        <v>6404</v>
      </c>
      <c r="B1464" s="3"/>
      <c r="C1464" s="3" t="s">
        <v>114</v>
      </c>
      <c r="D1464" s="3" t="s">
        <v>3188</v>
      </c>
      <c r="E1464" s="3" t="s">
        <v>52</v>
      </c>
      <c r="F1464" s="3" t="s">
        <v>1300</v>
      </c>
      <c r="G1464" s="3" t="s">
        <v>1391</v>
      </c>
      <c r="H1464" s="3" t="s">
        <v>1653</v>
      </c>
      <c r="I1464" s="3" t="s">
        <v>6405</v>
      </c>
      <c r="J1464" s="3" t="s">
        <v>55</v>
      </c>
      <c r="K1464" s="3" t="s">
        <v>2838</v>
      </c>
      <c r="L1464" s="3" t="s">
        <v>6406</v>
      </c>
      <c r="M1464" s="7" t="s">
        <v>6407</v>
      </c>
      <c r="N1464" s="7" t="s">
        <v>6408</v>
      </c>
      <c r="O1464" s="20" t="s">
        <v>364</v>
      </c>
      <c r="P1464" s="3" t="s">
        <v>1241</v>
      </c>
      <c r="Q1464" s="3">
        <v>-19.36</v>
      </c>
      <c r="R1464" s="6">
        <v>133.65</v>
      </c>
      <c r="S1464" s="3" t="s">
        <v>1305</v>
      </c>
      <c r="T1464" s="3"/>
      <c r="U1464" s="17">
        <v>45869</v>
      </c>
      <c r="X1464" s="19" t="s">
        <v>1306</v>
      </c>
      <c r="Y1464" s="19" t="s">
        <v>6383</v>
      </c>
    </row>
    <row r="1465" spans="1:25">
      <c r="A1465" s="3" t="s">
        <v>6409</v>
      </c>
      <c r="B1465" s="3"/>
      <c r="C1465" s="3" t="s">
        <v>114</v>
      </c>
      <c r="D1465" s="3" t="s">
        <v>3188</v>
      </c>
      <c r="E1465" s="3" t="s">
        <v>52</v>
      </c>
      <c r="F1465" s="3" t="s">
        <v>1300</v>
      </c>
      <c r="G1465" s="3" t="s">
        <v>1433</v>
      </c>
      <c r="H1465" s="3" t="s">
        <v>1616</v>
      </c>
      <c r="I1465" s="3" t="s">
        <v>6410</v>
      </c>
      <c r="J1465" s="3" t="s">
        <v>55</v>
      </c>
      <c r="K1465" s="3" t="s">
        <v>2127</v>
      </c>
      <c r="L1465" s="3" t="s">
        <v>6411</v>
      </c>
      <c r="M1465" s="7" t="s">
        <v>6412</v>
      </c>
      <c r="N1465" s="7" t="s">
        <v>6413</v>
      </c>
      <c r="O1465" s="20" t="s">
        <v>364</v>
      </c>
      <c r="P1465" s="3" t="s">
        <v>1241</v>
      </c>
      <c r="Q1465" s="3">
        <v>-19.62</v>
      </c>
      <c r="R1465" s="6">
        <v>133.65</v>
      </c>
      <c r="S1465" s="3" t="s">
        <v>1305</v>
      </c>
      <c r="T1465" s="3"/>
      <c r="U1465" s="17">
        <v>45869</v>
      </c>
      <c r="X1465" s="19" t="s">
        <v>1306</v>
      </c>
      <c r="Y1465" s="19" t="s">
        <v>6383</v>
      </c>
    </row>
    <row r="1466" spans="1:25">
      <c r="A1466" s="3" t="s">
        <v>6414</v>
      </c>
      <c r="B1466" s="3"/>
      <c r="C1466" s="3" t="s">
        <v>114</v>
      </c>
      <c r="D1466" s="3" t="s">
        <v>3188</v>
      </c>
      <c r="E1466" s="3" t="s">
        <v>52</v>
      </c>
      <c r="F1466" s="3" t="s">
        <v>1300</v>
      </c>
      <c r="G1466" s="3" t="s">
        <v>1433</v>
      </c>
      <c r="H1466" s="3" t="s">
        <v>1616</v>
      </c>
      <c r="I1466" s="3" t="s">
        <v>6415</v>
      </c>
      <c r="J1466" s="3" t="s">
        <v>55</v>
      </c>
      <c r="K1466" s="3" t="s">
        <v>2127</v>
      </c>
      <c r="L1466" s="3" t="s">
        <v>6416</v>
      </c>
      <c r="M1466" s="7" t="s">
        <v>6417</v>
      </c>
      <c r="N1466" s="7" t="s">
        <v>6418</v>
      </c>
      <c r="O1466" s="20" t="s">
        <v>364</v>
      </c>
      <c r="P1466" s="3" t="s">
        <v>1241</v>
      </c>
      <c r="Q1466" s="3">
        <v>-19.71</v>
      </c>
      <c r="R1466" s="6">
        <v>133.65</v>
      </c>
      <c r="S1466" s="3" t="s">
        <v>1305</v>
      </c>
      <c r="T1466" s="3"/>
      <c r="U1466" s="17">
        <v>45869</v>
      </c>
      <c r="X1466" s="19" t="s">
        <v>1306</v>
      </c>
      <c r="Y1466" s="19" t="s">
        <v>6383</v>
      </c>
    </row>
    <row r="1467" spans="1:25">
      <c r="A1467" s="3" t="s">
        <v>6419</v>
      </c>
      <c r="B1467" s="3"/>
      <c r="C1467" s="3" t="s">
        <v>114</v>
      </c>
      <c r="D1467" s="3" t="s">
        <v>3188</v>
      </c>
      <c r="E1467" s="3" t="s">
        <v>52</v>
      </c>
      <c r="F1467" s="3" t="s">
        <v>1300</v>
      </c>
      <c r="G1467" s="3" t="s">
        <v>1251</v>
      </c>
      <c r="H1467" s="3" t="s">
        <v>1649</v>
      </c>
      <c r="I1467" s="3" t="s">
        <v>6420</v>
      </c>
      <c r="J1467" s="3" t="s">
        <v>55</v>
      </c>
      <c r="K1467" s="3" t="s">
        <v>2127</v>
      </c>
      <c r="L1467" s="3" t="s">
        <v>6421</v>
      </c>
      <c r="M1467" s="7" t="s">
        <v>6422</v>
      </c>
      <c r="N1467" s="7" t="s">
        <v>6423</v>
      </c>
      <c r="O1467" s="20" t="s">
        <v>364</v>
      </c>
      <c r="P1467" s="3" t="s">
        <v>1241</v>
      </c>
      <c r="Q1467" s="3">
        <v>-18.77</v>
      </c>
      <c r="R1467" s="6">
        <v>133.65</v>
      </c>
      <c r="S1467" s="3" t="s">
        <v>1305</v>
      </c>
      <c r="T1467" s="3"/>
      <c r="U1467" s="17">
        <v>45870</v>
      </c>
      <c r="X1467" s="19" t="s">
        <v>1306</v>
      </c>
      <c r="Y1467" s="19" t="s">
        <v>6383</v>
      </c>
    </row>
    <row r="1468" spans="1:25">
      <c r="A1468" s="3" t="s">
        <v>6424</v>
      </c>
      <c r="B1468" s="3"/>
      <c r="C1468" s="3" t="s">
        <v>114</v>
      </c>
      <c r="D1468" s="3" t="s">
        <v>3188</v>
      </c>
      <c r="E1468" s="3" t="s">
        <v>52</v>
      </c>
      <c r="F1468" s="3" t="s">
        <v>1300</v>
      </c>
      <c r="G1468" s="3" t="s">
        <v>1251</v>
      </c>
      <c r="H1468" s="3" t="s">
        <v>1649</v>
      </c>
      <c r="I1468" s="3" t="s">
        <v>6425</v>
      </c>
      <c r="J1468" s="3" t="s">
        <v>55</v>
      </c>
      <c r="K1468" s="3" t="s">
        <v>2127</v>
      </c>
      <c r="L1468" s="3" t="s">
        <v>6426</v>
      </c>
      <c r="M1468" s="7" t="s">
        <v>6427</v>
      </c>
      <c r="N1468" s="7" t="s">
        <v>6428</v>
      </c>
      <c r="O1468" s="20" t="s">
        <v>364</v>
      </c>
      <c r="P1468" s="3" t="s">
        <v>1241</v>
      </c>
      <c r="Q1468" s="3">
        <v>-18.600000000000001</v>
      </c>
      <c r="R1468" s="6">
        <v>133.65</v>
      </c>
      <c r="S1468" s="3" t="s">
        <v>1305</v>
      </c>
      <c r="T1468" s="3"/>
      <c r="U1468" s="17">
        <v>45870</v>
      </c>
      <c r="X1468" s="19" t="s">
        <v>1306</v>
      </c>
      <c r="Y1468" s="19" t="s">
        <v>6383</v>
      </c>
    </row>
    <row r="1469" spans="1:25">
      <c r="A1469" s="3" t="s">
        <v>6429</v>
      </c>
      <c r="B1469" s="3"/>
      <c r="C1469" s="3" t="s">
        <v>114</v>
      </c>
      <c r="D1469" s="3" t="s">
        <v>3188</v>
      </c>
      <c r="E1469" s="3" t="s">
        <v>52</v>
      </c>
      <c r="F1469" s="3" t="s">
        <v>1307</v>
      </c>
      <c r="G1469" s="3" t="s">
        <v>1312</v>
      </c>
      <c r="H1469" s="3" t="s">
        <v>1237</v>
      </c>
      <c r="I1469" s="3" t="s">
        <v>6430</v>
      </c>
      <c r="J1469" s="3" t="s">
        <v>55</v>
      </c>
      <c r="K1469" s="3" t="s">
        <v>3177</v>
      </c>
      <c r="L1469" s="3" t="s">
        <v>6431</v>
      </c>
      <c r="M1469" s="7" t="s">
        <v>6432</v>
      </c>
      <c r="N1469" s="7" t="s">
        <v>6433</v>
      </c>
      <c r="O1469" s="20" t="s">
        <v>364</v>
      </c>
      <c r="P1469" s="3" t="s">
        <v>1241</v>
      </c>
      <c r="Q1469" s="3">
        <v>-19.36</v>
      </c>
      <c r="R1469" s="6">
        <v>133.65</v>
      </c>
      <c r="S1469" s="3" t="s">
        <v>1305</v>
      </c>
      <c r="T1469" s="3"/>
      <c r="U1469" s="17">
        <v>45870</v>
      </c>
      <c r="X1469" s="19" t="s">
        <v>1306</v>
      </c>
      <c r="Y1469" s="19" t="s">
        <v>6383</v>
      </c>
    </row>
    <row r="1470" spans="1:25">
      <c r="A1470" s="3" t="s">
        <v>6434</v>
      </c>
      <c r="B1470" s="3"/>
      <c r="C1470" s="3" t="s">
        <v>114</v>
      </c>
      <c r="D1470" s="3" t="s">
        <v>3188</v>
      </c>
      <c r="E1470" s="3" t="s">
        <v>52</v>
      </c>
      <c r="F1470" s="3" t="s">
        <v>1307</v>
      </c>
      <c r="G1470" s="3" t="s">
        <v>1312</v>
      </c>
      <c r="H1470" s="3" t="s">
        <v>1237</v>
      </c>
      <c r="I1470" s="3" t="s">
        <v>6435</v>
      </c>
      <c r="J1470" s="3" t="s">
        <v>55</v>
      </c>
      <c r="K1470" s="3" t="s">
        <v>3177</v>
      </c>
      <c r="L1470" s="3" t="s">
        <v>6431</v>
      </c>
      <c r="M1470" s="7" t="s">
        <v>6436</v>
      </c>
      <c r="N1470" s="7" t="s">
        <v>6437</v>
      </c>
      <c r="O1470" s="20" t="s">
        <v>364</v>
      </c>
      <c r="P1470" s="3" t="s">
        <v>1241</v>
      </c>
      <c r="Q1470" s="3">
        <v>-19.559999999999999</v>
      </c>
      <c r="R1470" s="6">
        <v>133.65</v>
      </c>
      <c r="S1470" s="3" t="s">
        <v>1305</v>
      </c>
      <c r="T1470" s="3"/>
      <c r="U1470" s="17">
        <v>45870</v>
      </c>
      <c r="X1470" s="19" t="s">
        <v>1306</v>
      </c>
      <c r="Y1470" s="19" t="s">
        <v>6383</v>
      </c>
    </row>
    <row r="1471" spans="1:25">
      <c r="A1471" s="3" t="s">
        <v>6438</v>
      </c>
      <c r="B1471" s="3"/>
      <c r="C1471" s="3" t="s">
        <v>114</v>
      </c>
      <c r="D1471" s="3" t="s">
        <v>3188</v>
      </c>
      <c r="E1471" s="3" t="s">
        <v>52</v>
      </c>
      <c r="F1471" s="3" t="s">
        <v>1307</v>
      </c>
      <c r="G1471" s="3" t="s">
        <v>1391</v>
      </c>
      <c r="H1471" s="3" t="s">
        <v>1518</v>
      </c>
      <c r="I1471" s="3" t="s">
        <v>6439</v>
      </c>
      <c r="J1471" s="3" t="s">
        <v>55</v>
      </c>
      <c r="K1471" s="3" t="s">
        <v>3177</v>
      </c>
      <c r="L1471" s="3" t="s">
        <v>6440</v>
      </c>
      <c r="M1471" s="7" t="s">
        <v>6441</v>
      </c>
      <c r="N1471" s="7" t="s">
        <v>6442</v>
      </c>
      <c r="O1471" s="20" t="s">
        <v>364</v>
      </c>
      <c r="P1471" s="3" t="s">
        <v>1241</v>
      </c>
      <c r="Q1471" s="3">
        <v>-20.29</v>
      </c>
      <c r="R1471" s="6">
        <v>133.65</v>
      </c>
      <c r="S1471" s="3" t="s">
        <v>1305</v>
      </c>
      <c r="T1471" s="3"/>
      <c r="U1471" s="17">
        <v>45870</v>
      </c>
      <c r="X1471" s="19" t="s">
        <v>1306</v>
      </c>
      <c r="Y1471" s="19" t="s">
        <v>6383</v>
      </c>
    </row>
    <row r="1472" spans="1:25">
      <c r="A1472" s="3" t="s">
        <v>6443</v>
      </c>
      <c r="B1472" s="3"/>
      <c r="C1472" s="3" t="s">
        <v>114</v>
      </c>
      <c r="D1472" s="3" t="s">
        <v>3188</v>
      </c>
      <c r="E1472" s="3" t="s">
        <v>52</v>
      </c>
      <c r="F1472" s="3" t="s">
        <v>1307</v>
      </c>
      <c r="G1472" s="3" t="s">
        <v>1391</v>
      </c>
      <c r="H1472" s="3" t="s">
        <v>1518</v>
      </c>
      <c r="I1472" s="3" t="s">
        <v>6444</v>
      </c>
      <c r="J1472" s="3" t="s">
        <v>55</v>
      </c>
      <c r="K1472" s="3" t="s">
        <v>3177</v>
      </c>
      <c r="L1472" s="3" t="s">
        <v>6445</v>
      </c>
      <c r="M1472" s="7" t="s">
        <v>6446</v>
      </c>
      <c r="N1472" s="7" t="s">
        <v>6447</v>
      </c>
      <c r="O1472" s="20" t="s">
        <v>364</v>
      </c>
      <c r="P1472" s="3" t="s">
        <v>1241</v>
      </c>
      <c r="Q1472" s="3">
        <v>-20.95</v>
      </c>
      <c r="R1472" s="6">
        <v>133.65</v>
      </c>
      <c r="S1472" s="3" t="s">
        <v>1305</v>
      </c>
      <c r="T1472" s="3"/>
      <c r="U1472" s="17">
        <v>45870</v>
      </c>
      <c r="X1472" s="19" t="s">
        <v>1306</v>
      </c>
      <c r="Y1472" s="19" t="s">
        <v>6383</v>
      </c>
    </row>
    <row r="1473" spans="1:25">
      <c r="A1473" s="3" t="s">
        <v>6448</v>
      </c>
      <c r="B1473" s="3"/>
      <c r="C1473" s="3" t="s">
        <v>53</v>
      </c>
      <c r="D1473" s="3" t="s">
        <v>3188</v>
      </c>
      <c r="E1473" s="3" t="s">
        <v>52</v>
      </c>
      <c r="F1473" s="3" t="s">
        <v>1300</v>
      </c>
      <c r="G1473" s="3" t="s">
        <v>1251</v>
      </c>
      <c r="H1473" s="3" t="s">
        <v>1599</v>
      </c>
      <c r="I1473" s="3" t="s">
        <v>6449</v>
      </c>
      <c r="J1473" s="3" t="s">
        <v>55</v>
      </c>
      <c r="K1473" s="3" t="s">
        <v>2120</v>
      </c>
      <c r="L1473" s="3" t="s">
        <v>6450</v>
      </c>
      <c r="M1473" s="7" t="s">
        <v>6451</v>
      </c>
      <c r="N1473" s="7" t="s">
        <v>6452</v>
      </c>
      <c r="O1473" s="20" t="s">
        <v>364</v>
      </c>
      <c r="P1473" s="3" t="s">
        <v>1241</v>
      </c>
      <c r="Q1473" s="3">
        <v>-22.29</v>
      </c>
      <c r="R1473" s="6">
        <v>133.65</v>
      </c>
      <c r="S1473" s="3" t="s">
        <v>1305</v>
      </c>
      <c r="T1473" s="3"/>
      <c r="U1473" s="17">
        <v>45872</v>
      </c>
      <c r="X1473" s="19" t="s">
        <v>1306</v>
      </c>
      <c r="Y1473" s="19" t="s">
        <v>6383</v>
      </c>
    </row>
    <row r="1474" spans="1:25">
      <c r="A1474" s="3" t="s">
        <v>6453</v>
      </c>
      <c r="B1474" s="3"/>
      <c r="C1474" s="3" t="s">
        <v>53</v>
      </c>
      <c r="D1474" s="3" t="s">
        <v>3188</v>
      </c>
      <c r="E1474" s="3" t="s">
        <v>52</v>
      </c>
      <c r="F1474" s="3" t="s">
        <v>1300</v>
      </c>
      <c r="G1474" s="3" t="s">
        <v>1485</v>
      </c>
      <c r="H1474" s="3" t="s">
        <v>1649</v>
      </c>
      <c r="I1474" s="3" t="s">
        <v>6454</v>
      </c>
      <c r="J1474" s="3" t="s">
        <v>55</v>
      </c>
      <c r="K1474" s="3" t="s">
        <v>2253</v>
      </c>
      <c r="L1474" s="3" t="s">
        <v>6455</v>
      </c>
      <c r="M1474" s="7" t="s">
        <v>6456</v>
      </c>
      <c r="N1474" s="7" t="s">
        <v>6457</v>
      </c>
      <c r="O1474" s="20" t="s">
        <v>364</v>
      </c>
      <c r="P1474" s="3" t="s">
        <v>1241</v>
      </c>
      <c r="Q1474" s="3">
        <v>-17.72</v>
      </c>
      <c r="R1474" s="6">
        <v>133.65</v>
      </c>
      <c r="S1474" s="3" t="s">
        <v>1305</v>
      </c>
      <c r="T1474" s="3"/>
      <c r="U1474" s="17">
        <v>45872</v>
      </c>
      <c r="X1474" s="19" t="s">
        <v>1306</v>
      </c>
      <c r="Y1474" s="19" t="s">
        <v>6383</v>
      </c>
    </row>
    <row r="1475" spans="1:25">
      <c r="A1475" s="3" t="s">
        <v>6458</v>
      </c>
      <c r="B1475" s="3"/>
      <c r="C1475" s="3" t="s">
        <v>53</v>
      </c>
      <c r="D1475" s="3" t="s">
        <v>3188</v>
      </c>
      <c r="E1475" s="3" t="s">
        <v>52</v>
      </c>
      <c r="F1475" s="3" t="s">
        <v>1300</v>
      </c>
      <c r="G1475" s="3" t="s">
        <v>1485</v>
      </c>
      <c r="H1475" s="3" t="s">
        <v>1639</v>
      </c>
      <c r="I1475" s="3" t="s">
        <v>6459</v>
      </c>
      <c r="J1475" s="3" t="s">
        <v>55</v>
      </c>
      <c r="K1475" s="3" t="s">
        <v>6460</v>
      </c>
      <c r="L1475" s="3" t="s">
        <v>6461</v>
      </c>
      <c r="M1475" s="7" t="s">
        <v>6462</v>
      </c>
      <c r="N1475" s="7" t="s">
        <v>6463</v>
      </c>
      <c r="O1475" s="20" t="s">
        <v>364</v>
      </c>
      <c r="P1475" s="3" t="s">
        <v>1241</v>
      </c>
      <c r="Q1475" s="3">
        <v>-18.64</v>
      </c>
      <c r="R1475" s="6">
        <v>133.65</v>
      </c>
      <c r="S1475" s="3" t="s">
        <v>1305</v>
      </c>
      <c r="T1475" s="3"/>
      <c r="U1475" s="17">
        <v>45872</v>
      </c>
      <c r="X1475" s="19" t="s">
        <v>1306</v>
      </c>
      <c r="Y1475" s="19" t="s">
        <v>6383</v>
      </c>
    </row>
    <row r="1476" spans="1:25">
      <c r="A1476" s="3" t="s">
        <v>6464</v>
      </c>
      <c r="B1476" s="3"/>
      <c r="C1476" s="3" t="s">
        <v>53</v>
      </c>
      <c r="D1476" s="3" t="s">
        <v>3188</v>
      </c>
      <c r="E1476" s="3" t="s">
        <v>52</v>
      </c>
      <c r="F1476" s="3" t="s">
        <v>1300</v>
      </c>
      <c r="G1476" s="3" t="s">
        <v>1312</v>
      </c>
      <c r="H1476" s="3" t="s">
        <v>1557</v>
      </c>
      <c r="I1476" s="3" t="s">
        <v>6465</v>
      </c>
      <c r="J1476" s="3" t="s">
        <v>55</v>
      </c>
      <c r="K1476" s="3" t="s">
        <v>1802</v>
      </c>
      <c r="L1476" s="3" t="s">
        <v>6466</v>
      </c>
      <c r="M1476" s="7" t="s">
        <v>6467</v>
      </c>
      <c r="N1476" s="7" t="s">
        <v>6468</v>
      </c>
      <c r="O1476" s="20" t="s">
        <v>364</v>
      </c>
      <c r="P1476" s="3" t="s">
        <v>1241</v>
      </c>
      <c r="Q1476" s="3">
        <v>-18.66</v>
      </c>
      <c r="R1476" s="6">
        <v>133.65</v>
      </c>
      <c r="S1476" s="3" t="s">
        <v>1305</v>
      </c>
      <c r="T1476" s="3"/>
      <c r="U1476" s="17">
        <v>45872</v>
      </c>
      <c r="X1476" s="19" t="s">
        <v>1306</v>
      </c>
      <c r="Y1476" s="19" t="s">
        <v>6383</v>
      </c>
    </row>
    <row r="1477" spans="1:25">
      <c r="A1477" s="3" t="s">
        <v>6469</v>
      </c>
      <c r="B1477" s="3"/>
      <c r="C1477" s="3" t="s">
        <v>64</v>
      </c>
      <c r="D1477" s="3" t="s">
        <v>3188</v>
      </c>
      <c r="E1477" s="3" t="s">
        <v>52</v>
      </c>
      <c r="F1477" s="3" t="s">
        <v>1307</v>
      </c>
      <c r="G1477" s="3" t="s">
        <v>1312</v>
      </c>
      <c r="H1477" s="3" t="s">
        <v>1653</v>
      </c>
      <c r="I1477" s="3" t="s">
        <v>6470</v>
      </c>
      <c r="J1477" s="3" t="s">
        <v>55</v>
      </c>
      <c r="K1477" s="3" t="s">
        <v>1596</v>
      </c>
      <c r="L1477" s="3" t="s">
        <v>2058</v>
      </c>
      <c r="M1477" s="7" t="s">
        <v>6471</v>
      </c>
      <c r="N1477" s="7" t="s">
        <v>6472</v>
      </c>
      <c r="O1477" s="20" t="s">
        <v>364</v>
      </c>
      <c r="P1477" s="3" t="s">
        <v>1241</v>
      </c>
      <c r="Q1477" s="3">
        <v>-19.489999999999998</v>
      </c>
      <c r="R1477" s="6">
        <v>133.65</v>
      </c>
      <c r="S1477" s="3" t="s">
        <v>1305</v>
      </c>
      <c r="T1477" s="3"/>
      <c r="U1477" s="17">
        <v>45872</v>
      </c>
      <c r="X1477" s="19" t="s">
        <v>1306</v>
      </c>
      <c r="Y1477" s="19" t="s">
        <v>6383</v>
      </c>
    </row>
    <row r="1478" spans="1:25">
      <c r="A1478" s="3" t="s">
        <v>6473</v>
      </c>
      <c r="B1478" s="3"/>
      <c r="C1478" s="3" t="s">
        <v>64</v>
      </c>
      <c r="D1478" s="3" t="s">
        <v>3188</v>
      </c>
      <c r="E1478" s="3" t="s">
        <v>52</v>
      </c>
      <c r="F1478" s="3" t="s">
        <v>1307</v>
      </c>
      <c r="G1478" s="3" t="s">
        <v>1312</v>
      </c>
      <c r="H1478" s="3" t="s">
        <v>1557</v>
      </c>
      <c r="I1478" s="3" t="s">
        <v>6474</v>
      </c>
      <c r="J1478" s="3" t="s">
        <v>55</v>
      </c>
      <c r="K1478" s="3" t="s">
        <v>6475</v>
      </c>
      <c r="L1478" s="3" t="s">
        <v>6476</v>
      </c>
      <c r="M1478" s="7" t="s">
        <v>6477</v>
      </c>
      <c r="N1478" s="7" t="s">
        <v>6478</v>
      </c>
      <c r="O1478" s="20" t="s">
        <v>364</v>
      </c>
      <c r="P1478" s="3" t="s">
        <v>1241</v>
      </c>
      <c r="Q1478" s="3">
        <v>-19.03</v>
      </c>
      <c r="R1478" s="6">
        <v>133.65</v>
      </c>
      <c r="S1478" s="3" t="s">
        <v>1305</v>
      </c>
      <c r="T1478" s="3"/>
      <c r="U1478" s="17">
        <v>45870</v>
      </c>
      <c r="X1478" s="19" t="s">
        <v>1306</v>
      </c>
      <c r="Y1478" s="19" t="s">
        <v>6383</v>
      </c>
    </row>
    <row r="1479" spans="1:25">
      <c r="A1479" s="3" t="s">
        <v>6479</v>
      </c>
      <c r="B1479" s="3"/>
      <c r="C1479" s="3" t="s">
        <v>64</v>
      </c>
      <c r="D1479" s="3" t="s">
        <v>3188</v>
      </c>
      <c r="E1479" s="3" t="s">
        <v>52</v>
      </c>
      <c r="F1479" s="3" t="s">
        <v>1307</v>
      </c>
      <c r="G1479" s="3" t="s">
        <v>1312</v>
      </c>
      <c r="H1479" s="3" t="s">
        <v>1237</v>
      </c>
      <c r="I1479" s="3" t="s">
        <v>6480</v>
      </c>
      <c r="J1479" s="3" t="s">
        <v>55</v>
      </c>
      <c r="K1479" s="3" t="s">
        <v>2120</v>
      </c>
      <c r="L1479" s="3" t="s">
        <v>6481</v>
      </c>
      <c r="M1479" s="7" t="s">
        <v>6477</v>
      </c>
      <c r="N1479" s="7" t="s">
        <v>6478</v>
      </c>
      <c r="O1479" s="20" t="s">
        <v>364</v>
      </c>
      <c r="P1479" s="3" t="s">
        <v>1241</v>
      </c>
      <c r="Q1479" s="3">
        <v>-19.03</v>
      </c>
      <c r="R1479" s="6">
        <v>133.65</v>
      </c>
      <c r="S1479" s="3" t="s">
        <v>1305</v>
      </c>
      <c r="T1479" s="3"/>
      <c r="U1479" s="17">
        <v>45870</v>
      </c>
      <c r="X1479" s="19" t="s">
        <v>1306</v>
      </c>
      <c r="Y1479" s="19" t="s">
        <v>6383</v>
      </c>
    </row>
    <row r="1480" spans="1:25">
      <c r="A1480" s="3" t="s">
        <v>6482</v>
      </c>
      <c r="B1480" s="3"/>
      <c r="C1480" s="3" t="s">
        <v>64</v>
      </c>
      <c r="D1480" s="3" t="s">
        <v>3188</v>
      </c>
      <c r="E1480" s="3" t="s">
        <v>52</v>
      </c>
      <c r="F1480" s="3" t="s">
        <v>1307</v>
      </c>
      <c r="G1480" s="3" t="s">
        <v>1308</v>
      </c>
      <c r="H1480" s="3" t="s">
        <v>1809</v>
      </c>
      <c r="I1480" s="3" t="s">
        <v>6483</v>
      </c>
      <c r="J1480" s="3" t="s">
        <v>55</v>
      </c>
      <c r="K1480" s="3" t="s">
        <v>1596</v>
      </c>
      <c r="L1480" s="3" t="s">
        <v>6484</v>
      </c>
      <c r="M1480" s="7" t="s">
        <v>6485</v>
      </c>
      <c r="N1480" s="7" t="s">
        <v>6486</v>
      </c>
      <c r="O1480" s="20" t="s">
        <v>364</v>
      </c>
      <c r="P1480" s="3" t="s">
        <v>1241</v>
      </c>
      <c r="Q1480" s="3">
        <v>-20.32</v>
      </c>
      <c r="R1480" s="6">
        <v>133.65</v>
      </c>
      <c r="S1480" s="3" t="s">
        <v>1305</v>
      </c>
      <c r="T1480" s="3"/>
      <c r="U1480" s="17">
        <v>45870</v>
      </c>
      <c r="X1480" s="19" t="s">
        <v>1306</v>
      </c>
      <c r="Y1480" s="19" t="s">
        <v>6383</v>
      </c>
    </row>
    <row r="1481" spans="1:25">
      <c r="A1481" s="3" t="s">
        <v>6487</v>
      </c>
      <c r="B1481" s="3"/>
      <c r="C1481" s="3" t="s">
        <v>64</v>
      </c>
      <c r="D1481" s="3" t="s">
        <v>3188</v>
      </c>
      <c r="E1481" s="3" t="s">
        <v>52</v>
      </c>
      <c r="F1481" s="3" t="s">
        <v>1307</v>
      </c>
      <c r="G1481" s="3" t="s">
        <v>1308</v>
      </c>
      <c r="H1481" s="3" t="s">
        <v>1557</v>
      </c>
      <c r="I1481" s="3" t="s">
        <v>6488</v>
      </c>
      <c r="J1481" s="3" t="s">
        <v>55</v>
      </c>
      <c r="K1481" s="3" t="s">
        <v>1978</v>
      </c>
      <c r="L1481" s="3" t="s">
        <v>2011</v>
      </c>
      <c r="M1481" s="7" t="s">
        <v>6489</v>
      </c>
      <c r="N1481" s="7" t="s">
        <v>6490</v>
      </c>
      <c r="O1481" s="20" t="s">
        <v>364</v>
      </c>
      <c r="P1481" s="3" t="s">
        <v>1241</v>
      </c>
      <c r="Q1481" s="3">
        <v>-18.47</v>
      </c>
      <c r="R1481" s="6">
        <v>133.65</v>
      </c>
      <c r="S1481" s="3" t="s">
        <v>1305</v>
      </c>
      <c r="T1481" s="3"/>
      <c r="U1481" s="17">
        <v>45870</v>
      </c>
      <c r="X1481" s="19" t="s">
        <v>1306</v>
      </c>
      <c r="Y1481" s="19" t="s">
        <v>6383</v>
      </c>
    </row>
    <row r="1482" spans="1:25">
      <c r="A1482" s="3" t="s">
        <v>6491</v>
      </c>
      <c r="B1482" s="3"/>
      <c r="C1482" s="3" t="s">
        <v>64</v>
      </c>
      <c r="D1482" s="3" t="s">
        <v>3188</v>
      </c>
      <c r="E1482" s="3" t="s">
        <v>52</v>
      </c>
      <c r="F1482" s="3" t="s">
        <v>1307</v>
      </c>
      <c r="G1482" s="3" t="s">
        <v>1308</v>
      </c>
      <c r="H1482" s="3" t="s">
        <v>1531</v>
      </c>
      <c r="I1482" s="3" t="s">
        <v>6492</v>
      </c>
      <c r="J1482" s="3" t="s">
        <v>55</v>
      </c>
      <c r="K1482" s="3" t="s">
        <v>1974</v>
      </c>
      <c r="L1482" s="3" t="s">
        <v>1975</v>
      </c>
      <c r="M1482" s="7" t="s">
        <v>6493</v>
      </c>
      <c r="N1482" s="7" t="s">
        <v>6494</v>
      </c>
      <c r="O1482" s="20" t="s">
        <v>364</v>
      </c>
      <c r="P1482" s="3" t="s">
        <v>1241</v>
      </c>
      <c r="Q1482" s="3">
        <v>-18.25</v>
      </c>
      <c r="R1482" s="6">
        <v>133.65</v>
      </c>
      <c r="S1482" s="3" t="s">
        <v>1305</v>
      </c>
      <c r="T1482" s="3"/>
      <c r="U1482" s="17">
        <v>45870</v>
      </c>
      <c r="X1482" s="19" t="s">
        <v>1306</v>
      </c>
      <c r="Y1482" s="19" t="s">
        <v>6383</v>
      </c>
    </row>
    <row r="1483" spans="1:25">
      <c r="A1483" s="3" t="s">
        <v>6495</v>
      </c>
      <c r="B1483" s="3"/>
      <c r="C1483" s="3" t="s">
        <v>64</v>
      </c>
      <c r="D1483" s="3" t="s">
        <v>3188</v>
      </c>
      <c r="E1483" s="3" t="s">
        <v>52</v>
      </c>
      <c r="F1483" s="3" t="s">
        <v>1300</v>
      </c>
      <c r="G1483" s="3" t="s">
        <v>1495</v>
      </c>
      <c r="H1483" s="3" t="s">
        <v>1557</v>
      </c>
      <c r="I1483" s="3" t="s">
        <v>6496</v>
      </c>
      <c r="J1483" s="3" t="s">
        <v>55</v>
      </c>
      <c r="K1483" s="3" t="s">
        <v>1596</v>
      </c>
      <c r="L1483" s="3" t="s">
        <v>2259</v>
      </c>
      <c r="M1483" s="7" t="s">
        <v>6497</v>
      </c>
      <c r="N1483" s="7" t="s">
        <v>6498</v>
      </c>
      <c r="O1483" s="20" t="s">
        <v>364</v>
      </c>
      <c r="P1483" s="3" t="s">
        <v>4591</v>
      </c>
      <c r="Q1483" s="3">
        <v>0</v>
      </c>
      <c r="R1483" s="6">
        <v>0</v>
      </c>
      <c r="S1483" s="3" t="s">
        <v>1305</v>
      </c>
      <c r="T1483" s="3"/>
      <c r="U1483" s="17">
        <v>45871</v>
      </c>
      <c r="X1483" s="19" t="s">
        <v>1306</v>
      </c>
      <c r="Y1483" s="19" t="s">
        <v>6383</v>
      </c>
    </row>
    <row r="1484" spans="1:25">
      <c r="A1484" s="3" t="s">
        <v>6499</v>
      </c>
      <c r="B1484" s="3"/>
      <c r="C1484" s="3" t="s">
        <v>64</v>
      </c>
      <c r="D1484" s="3" t="s">
        <v>3188</v>
      </c>
      <c r="E1484" s="3" t="s">
        <v>52</v>
      </c>
      <c r="F1484" s="3" t="s">
        <v>1300</v>
      </c>
      <c r="G1484" s="3" t="s">
        <v>1495</v>
      </c>
      <c r="H1484" s="3" t="s">
        <v>1599</v>
      </c>
      <c r="I1484" s="3" t="s">
        <v>6500</v>
      </c>
      <c r="J1484" s="3" t="s">
        <v>55</v>
      </c>
      <c r="K1484" s="3" t="s">
        <v>2054</v>
      </c>
      <c r="L1484" s="3" t="s">
        <v>6501</v>
      </c>
      <c r="M1484" s="7" t="s">
        <v>6502</v>
      </c>
      <c r="N1484" s="7" t="s">
        <v>6503</v>
      </c>
      <c r="O1484" s="20" t="s">
        <v>364</v>
      </c>
      <c r="P1484" s="3" t="s">
        <v>1241</v>
      </c>
      <c r="Q1484" s="3">
        <v>-20.85</v>
      </c>
      <c r="R1484" s="6">
        <v>133.65</v>
      </c>
      <c r="S1484" s="3" t="s">
        <v>1305</v>
      </c>
      <c r="T1484" s="3"/>
      <c r="U1484" s="17">
        <v>45871</v>
      </c>
      <c r="X1484" s="19" t="s">
        <v>1306</v>
      </c>
      <c r="Y1484" s="19" t="s">
        <v>6383</v>
      </c>
    </row>
    <row r="1485" spans="1:25">
      <c r="A1485" s="3" t="s">
        <v>6504</v>
      </c>
      <c r="B1485" s="3"/>
      <c r="C1485" s="3" t="s">
        <v>64</v>
      </c>
      <c r="D1485" s="3" t="s">
        <v>3188</v>
      </c>
      <c r="E1485" s="3" t="s">
        <v>52</v>
      </c>
      <c r="F1485" s="3" t="s">
        <v>1300</v>
      </c>
      <c r="G1485" s="3" t="s">
        <v>1433</v>
      </c>
      <c r="H1485" s="3" t="s">
        <v>1557</v>
      </c>
      <c r="I1485" s="3" t="s">
        <v>6505</v>
      </c>
      <c r="J1485" s="3" t="s">
        <v>55</v>
      </c>
      <c r="K1485" s="3" t="s">
        <v>2147</v>
      </c>
      <c r="L1485" s="3" t="s">
        <v>2187</v>
      </c>
      <c r="M1485" s="7" t="s">
        <v>6506</v>
      </c>
      <c r="N1485" s="7" t="s">
        <v>6507</v>
      </c>
      <c r="O1485" s="20" t="s">
        <v>364</v>
      </c>
      <c r="P1485" s="3" t="s">
        <v>1241</v>
      </c>
      <c r="Q1485" s="3">
        <v>-18.75</v>
      </c>
      <c r="R1485" s="6">
        <v>133.65</v>
      </c>
      <c r="S1485" s="3" t="s">
        <v>1305</v>
      </c>
      <c r="T1485" s="3"/>
      <c r="U1485" s="17">
        <v>45871</v>
      </c>
      <c r="X1485" s="19" t="s">
        <v>1306</v>
      </c>
      <c r="Y1485" s="19" t="s">
        <v>6383</v>
      </c>
    </row>
    <row r="1486" spans="1:25">
      <c r="A1486" s="3" t="s">
        <v>6508</v>
      </c>
      <c r="B1486" s="3"/>
      <c r="C1486" s="3" t="s">
        <v>64</v>
      </c>
      <c r="D1486" s="3" t="s">
        <v>3188</v>
      </c>
      <c r="E1486" s="3" t="s">
        <v>52</v>
      </c>
      <c r="F1486" s="3" t="s">
        <v>1300</v>
      </c>
      <c r="G1486" s="3" t="s">
        <v>1391</v>
      </c>
      <c r="H1486" s="3" t="s">
        <v>1237</v>
      </c>
      <c r="I1486" s="3" t="s">
        <v>6509</v>
      </c>
      <c r="J1486" s="3" t="s">
        <v>55</v>
      </c>
      <c r="K1486" s="3" t="s">
        <v>2147</v>
      </c>
      <c r="L1486" s="3" t="s">
        <v>6510</v>
      </c>
      <c r="M1486" s="7" t="s">
        <v>6511</v>
      </c>
      <c r="N1486" s="7" t="s">
        <v>6512</v>
      </c>
      <c r="O1486" s="20" t="s">
        <v>364</v>
      </c>
      <c r="P1486" s="3" t="s">
        <v>1241</v>
      </c>
      <c r="Q1486" s="3">
        <v>-18.95</v>
      </c>
      <c r="R1486" s="6">
        <v>133.65</v>
      </c>
      <c r="S1486" s="3" t="s">
        <v>1305</v>
      </c>
      <c r="T1486" s="3"/>
      <c r="U1486" s="17">
        <v>45871</v>
      </c>
      <c r="X1486" s="19" t="s">
        <v>1306</v>
      </c>
      <c r="Y1486" s="19" t="s">
        <v>6383</v>
      </c>
    </row>
    <row r="1487" spans="1:25">
      <c r="A1487" s="3" t="s">
        <v>6513</v>
      </c>
      <c r="B1487" s="3"/>
      <c r="C1487" s="3" t="s">
        <v>64</v>
      </c>
      <c r="D1487" s="3" t="s">
        <v>3188</v>
      </c>
      <c r="E1487" s="3" t="s">
        <v>52</v>
      </c>
      <c r="F1487" s="3" t="s">
        <v>1300</v>
      </c>
      <c r="G1487" s="3" t="s">
        <v>1308</v>
      </c>
      <c r="H1487" s="3" t="s">
        <v>1653</v>
      </c>
      <c r="I1487" s="3" t="s">
        <v>6514</v>
      </c>
      <c r="J1487" s="3" t="s">
        <v>55</v>
      </c>
      <c r="K1487" s="3" t="s">
        <v>1623</v>
      </c>
      <c r="L1487" s="3" t="s">
        <v>2096</v>
      </c>
      <c r="M1487" s="7" t="s">
        <v>6515</v>
      </c>
      <c r="N1487" s="7" t="s">
        <v>6516</v>
      </c>
      <c r="O1487" s="20" t="s">
        <v>364</v>
      </c>
      <c r="P1487" s="3" t="s">
        <v>1241</v>
      </c>
      <c r="Q1487" s="3">
        <v>-19.18</v>
      </c>
      <c r="R1487" s="6">
        <v>133.65</v>
      </c>
      <c r="S1487" s="3" t="s">
        <v>1305</v>
      </c>
      <c r="T1487" s="3"/>
      <c r="U1487" s="17">
        <v>45871</v>
      </c>
      <c r="X1487" s="19" t="s">
        <v>1306</v>
      </c>
      <c r="Y1487" s="19" t="s">
        <v>6383</v>
      </c>
    </row>
    <row r="1488" spans="1:25">
      <c r="A1488" s="3" t="s">
        <v>6517</v>
      </c>
      <c r="B1488" s="3"/>
      <c r="C1488" s="3" t="s">
        <v>64</v>
      </c>
      <c r="D1488" s="3" t="s">
        <v>3188</v>
      </c>
      <c r="E1488" s="3" t="s">
        <v>52</v>
      </c>
      <c r="F1488" s="3" t="s">
        <v>1300</v>
      </c>
      <c r="G1488" s="3" t="s">
        <v>1312</v>
      </c>
      <c r="H1488" s="3" t="s">
        <v>1531</v>
      </c>
      <c r="I1488" s="3" t="s">
        <v>6518</v>
      </c>
      <c r="J1488" s="3" t="s">
        <v>55</v>
      </c>
      <c r="K1488" s="3" t="s">
        <v>1623</v>
      </c>
      <c r="L1488" s="3" t="s">
        <v>6519</v>
      </c>
      <c r="M1488" s="7" t="s">
        <v>6520</v>
      </c>
      <c r="N1488" s="7" t="s">
        <v>6521</v>
      </c>
      <c r="O1488" s="20" t="s">
        <v>364</v>
      </c>
      <c r="P1488" s="3" t="s">
        <v>1241</v>
      </c>
      <c r="Q1488" s="3">
        <v>-21.51</v>
      </c>
      <c r="R1488" s="6">
        <v>133.65</v>
      </c>
      <c r="S1488" s="3" t="s">
        <v>1305</v>
      </c>
      <c r="T1488" s="3"/>
      <c r="U1488" s="17">
        <v>45871</v>
      </c>
      <c r="X1488" s="19" t="s">
        <v>1306</v>
      </c>
      <c r="Y1488" s="19" t="s">
        <v>6383</v>
      </c>
    </row>
    <row r="1489" spans="1:25">
      <c r="A1489" s="3" t="s">
        <v>6522</v>
      </c>
      <c r="B1489" s="3"/>
      <c r="C1489" s="3" t="s">
        <v>60</v>
      </c>
      <c r="D1489" s="3" t="s">
        <v>3188</v>
      </c>
      <c r="E1489" s="3" t="s">
        <v>52</v>
      </c>
      <c r="F1489" s="3" t="s">
        <v>1300</v>
      </c>
      <c r="G1489" s="3" t="s">
        <v>1485</v>
      </c>
      <c r="H1489" s="3" t="s">
        <v>1653</v>
      </c>
      <c r="I1489" s="3" t="s">
        <v>6523</v>
      </c>
      <c r="J1489" s="3" t="s">
        <v>55</v>
      </c>
      <c r="K1489" s="3" t="s">
        <v>1526</v>
      </c>
      <c r="L1489" s="3" t="s">
        <v>6524</v>
      </c>
      <c r="M1489" s="7" t="s">
        <v>6525</v>
      </c>
      <c r="N1489" s="7" t="s">
        <v>6526</v>
      </c>
      <c r="O1489" s="20" t="s">
        <v>364</v>
      </c>
      <c r="P1489" s="3" t="s">
        <v>1241</v>
      </c>
      <c r="Q1489" s="3">
        <v>-20.03</v>
      </c>
      <c r="R1489" s="6">
        <v>133.65</v>
      </c>
      <c r="S1489" s="3" t="s">
        <v>1305</v>
      </c>
      <c r="T1489" s="3"/>
      <c r="U1489" s="17">
        <v>45871</v>
      </c>
      <c r="X1489" s="19" t="s">
        <v>1306</v>
      </c>
      <c r="Y1489" s="19" t="s">
        <v>6383</v>
      </c>
    </row>
    <row r="1490" spans="1:25">
      <c r="A1490" s="3" t="s">
        <v>6527</v>
      </c>
      <c r="B1490" s="3"/>
      <c r="C1490" s="3" t="s">
        <v>60</v>
      </c>
      <c r="D1490" s="3" t="s">
        <v>3188</v>
      </c>
      <c r="E1490" s="3" t="s">
        <v>52</v>
      </c>
      <c r="F1490" s="3" t="s">
        <v>1300</v>
      </c>
      <c r="G1490" s="3" t="s">
        <v>1433</v>
      </c>
      <c r="H1490" s="3" t="s">
        <v>1639</v>
      </c>
      <c r="I1490" s="3" t="s">
        <v>6528</v>
      </c>
      <c r="J1490" s="3" t="s">
        <v>55</v>
      </c>
      <c r="K1490" s="3" t="s">
        <v>1592</v>
      </c>
      <c r="L1490" s="3" t="s">
        <v>1738</v>
      </c>
      <c r="M1490" s="7" t="s">
        <v>6529</v>
      </c>
      <c r="N1490" s="7" t="s">
        <v>6530</v>
      </c>
      <c r="O1490" s="20" t="s">
        <v>364</v>
      </c>
      <c r="P1490" s="3" t="s">
        <v>1241</v>
      </c>
      <c r="Q1490" s="3">
        <v>-18.95</v>
      </c>
      <c r="R1490" s="6">
        <v>133.65</v>
      </c>
      <c r="S1490" s="3" t="s">
        <v>1305</v>
      </c>
      <c r="T1490" s="3"/>
      <c r="U1490" s="17">
        <v>45869</v>
      </c>
      <c r="X1490" s="19" t="s">
        <v>1306</v>
      </c>
      <c r="Y1490" s="19" t="s">
        <v>6383</v>
      </c>
    </row>
    <row r="1491" spans="1:25">
      <c r="A1491" s="3" t="s">
        <v>6531</v>
      </c>
      <c r="B1491" s="3"/>
      <c r="C1491" s="3" t="s">
        <v>60</v>
      </c>
      <c r="D1491" s="3" t="s">
        <v>3188</v>
      </c>
      <c r="E1491" s="3" t="s">
        <v>52</v>
      </c>
      <c r="F1491" s="3" t="s">
        <v>1300</v>
      </c>
      <c r="G1491" s="3" t="s">
        <v>1433</v>
      </c>
      <c r="H1491" s="3" t="s">
        <v>1531</v>
      </c>
      <c r="I1491" s="3" t="s">
        <v>6532</v>
      </c>
      <c r="J1491" s="3" t="s">
        <v>55</v>
      </c>
      <c r="K1491" s="3" t="s">
        <v>1592</v>
      </c>
      <c r="L1491" s="3" t="s">
        <v>6533</v>
      </c>
      <c r="M1491" s="7" t="s">
        <v>6534</v>
      </c>
      <c r="N1491" s="7" t="s">
        <v>6535</v>
      </c>
      <c r="O1491" s="20" t="s">
        <v>364</v>
      </c>
      <c r="P1491" s="3" t="s">
        <v>1241</v>
      </c>
      <c r="Q1491" s="3">
        <v>-18.420000000000002</v>
      </c>
      <c r="R1491" s="6">
        <v>133.65</v>
      </c>
      <c r="S1491" s="3" t="s">
        <v>1305</v>
      </c>
      <c r="T1491" s="3"/>
      <c r="U1491" s="17">
        <v>45871</v>
      </c>
      <c r="X1491" s="19" t="s">
        <v>1306</v>
      </c>
      <c r="Y1491" s="19" t="s">
        <v>6383</v>
      </c>
    </row>
    <row r="1492" spans="1:25">
      <c r="A1492" s="3" t="s">
        <v>6536</v>
      </c>
      <c r="B1492" s="3"/>
      <c r="C1492" s="3" t="s">
        <v>60</v>
      </c>
      <c r="D1492" s="3" t="s">
        <v>3188</v>
      </c>
      <c r="E1492" s="3" t="s">
        <v>52</v>
      </c>
      <c r="F1492" s="3" t="s">
        <v>1300</v>
      </c>
      <c r="G1492" s="3" t="s">
        <v>1312</v>
      </c>
      <c r="H1492" s="3" t="s">
        <v>1252</v>
      </c>
      <c r="I1492" s="3" t="s">
        <v>6537</v>
      </c>
      <c r="J1492" s="3" t="s">
        <v>55</v>
      </c>
      <c r="K1492" s="3" t="s">
        <v>1520</v>
      </c>
      <c r="L1492" s="3" t="s">
        <v>6538</v>
      </c>
      <c r="M1492" s="7" t="s">
        <v>6539</v>
      </c>
      <c r="N1492" s="7" t="s">
        <v>6540</v>
      </c>
      <c r="O1492" s="20" t="s">
        <v>364</v>
      </c>
      <c r="P1492" s="3" t="s">
        <v>1241</v>
      </c>
      <c r="Q1492" s="3">
        <v>-18.149999999999999</v>
      </c>
      <c r="R1492" s="6">
        <v>133.65</v>
      </c>
      <c r="S1492" s="3" t="s">
        <v>1305</v>
      </c>
      <c r="T1492" s="3"/>
      <c r="U1492" s="17">
        <v>45871</v>
      </c>
      <c r="X1492" s="19" t="s">
        <v>1306</v>
      </c>
      <c r="Y1492" s="19" t="s">
        <v>6383</v>
      </c>
    </row>
    <row r="1493" spans="1:25">
      <c r="A1493" s="18" t="s">
        <v>6541</v>
      </c>
      <c r="B1493" s="3"/>
      <c r="C1493" s="3" t="s">
        <v>60</v>
      </c>
      <c r="D1493" s="3" t="s">
        <v>3188</v>
      </c>
      <c r="E1493" s="3" t="s">
        <v>52</v>
      </c>
      <c r="F1493" s="3" t="s">
        <v>1300</v>
      </c>
      <c r="G1493" s="3" t="s">
        <v>1308</v>
      </c>
      <c r="H1493" s="3" t="s">
        <v>1252</v>
      </c>
      <c r="I1493" s="3" t="s">
        <v>6542</v>
      </c>
      <c r="J1493" s="3" t="s">
        <v>55</v>
      </c>
      <c r="K1493" s="3" t="s">
        <v>1520</v>
      </c>
      <c r="L1493" s="3" t="s">
        <v>6543</v>
      </c>
      <c r="M1493" s="7" t="s">
        <v>6544</v>
      </c>
      <c r="N1493" s="7" t="s">
        <v>6545</v>
      </c>
      <c r="O1493" s="20" t="s">
        <v>364</v>
      </c>
      <c r="P1493" s="3" t="s">
        <v>1241</v>
      </c>
      <c r="Q1493" s="3">
        <v>-19.91</v>
      </c>
      <c r="R1493" s="6">
        <v>133.65</v>
      </c>
      <c r="S1493" s="3" t="s">
        <v>1305</v>
      </c>
      <c r="T1493" s="3"/>
      <c r="U1493" s="17">
        <v>45871</v>
      </c>
      <c r="X1493" s="19" t="s">
        <v>1306</v>
      </c>
      <c r="Y1493" s="19" t="s">
        <v>6383</v>
      </c>
    </row>
    <row r="1494" spans="1:25">
      <c r="A1494" s="3" t="s">
        <v>6546</v>
      </c>
      <c r="B1494" s="3"/>
      <c r="C1494" s="3" t="s">
        <v>361</v>
      </c>
      <c r="D1494" s="3" t="s">
        <v>4620</v>
      </c>
      <c r="E1494" s="3" t="s">
        <v>66</v>
      </c>
      <c r="F1494" s="3" t="s">
        <v>1300</v>
      </c>
      <c r="G1494" s="3" t="s">
        <v>1485</v>
      </c>
      <c r="H1494" s="3" t="s">
        <v>1639</v>
      </c>
      <c r="I1494" s="3" t="s">
        <v>6547</v>
      </c>
      <c r="J1494" s="3" t="s">
        <v>94</v>
      </c>
      <c r="K1494" s="3" t="s">
        <v>2719</v>
      </c>
      <c r="L1494" s="3" t="s">
        <v>6548</v>
      </c>
      <c r="M1494" s="7" t="s">
        <v>6549</v>
      </c>
      <c r="N1494" s="7" t="s">
        <v>6550</v>
      </c>
      <c r="O1494" s="20" t="s">
        <v>367</v>
      </c>
      <c r="P1494" s="3" t="s">
        <v>1241</v>
      </c>
      <c r="Q1494" s="3">
        <v>-22.74</v>
      </c>
      <c r="R1494" s="6">
        <v>6289</v>
      </c>
      <c r="S1494" s="3" t="s">
        <v>3970</v>
      </c>
      <c r="T1494" s="3"/>
      <c r="U1494" s="17">
        <v>45869</v>
      </c>
      <c r="X1494" s="19" t="s">
        <v>6551</v>
      </c>
      <c r="Y1494" s="19"/>
    </row>
    <row r="1495" spans="1:25">
      <c r="A1495" s="3" t="s">
        <v>6552</v>
      </c>
      <c r="B1495" s="3"/>
      <c r="C1495" s="3" t="s">
        <v>6553</v>
      </c>
      <c r="D1495" s="3" t="s">
        <v>4748</v>
      </c>
      <c r="E1495" s="3" t="s">
        <v>52</v>
      </c>
      <c r="F1495" s="3"/>
      <c r="G1495" s="3"/>
      <c r="H1495" s="3"/>
      <c r="I1495" s="3" t="s">
        <v>6553</v>
      </c>
      <c r="J1495" s="3" t="s">
        <v>94</v>
      </c>
      <c r="K1495" s="3" t="s">
        <v>2785</v>
      </c>
      <c r="L1495" s="3" t="s">
        <v>6554</v>
      </c>
      <c r="M1495" s="7" t="s">
        <v>6555</v>
      </c>
      <c r="N1495" s="7" t="s">
        <v>6556</v>
      </c>
      <c r="O1495" s="20" t="s">
        <v>371</v>
      </c>
      <c r="P1495" s="3" t="s">
        <v>4591</v>
      </c>
      <c r="Q1495" s="3"/>
      <c r="R1495" s="6">
        <v>9268</v>
      </c>
      <c r="S1495" s="3"/>
      <c r="T1495" s="3"/>
      <c r="U1495" s="17"/>
      <c r="X1495" s="19"/>
      <c r="Y1495" s="19"/>
    </row>
    <row r="1496" spans="1:25">
      <c r="A1496" s="3" t="s">
        <v>6557</v>
      </c>
      <c r="B1496" s="3"/>
      <c r="C1496" s="3" t="s">
        <v>377</v>
      </c>
      <c r="D1496" s="3" t="s">
        <v>6558</v>
      </c>
      <c r="E1496" s="3" t="s">
        <v>52</v>
      </c>
      <c r="F1496" s="3" t="s">
        <v>1300</v>
      </c>
      <c r="G1496" s="3" t="s">
        <v>1433</v>
      </c>
      <c r="H1496" s="3" t="s">
        <v>1639</v>
      </c>
      <c r="I1496" s="3" t="s">
        <v>6559</v>
      </c>
      <c r="J1496" s="3" t="s">
        <v>132</v>
      </c>
      <c r="K1496" s="3"/>
      <c r="L1496" s="3"/>
      <c r="M1496" s="7" t="s">
        <v>6560</v>
      </c>
      <c r="N1496" s="7" t="s">
        <v>6561</v>
      </c>
      <c r="O1496" s="20" t="s">
        <v>375</v>
      </c>
      <c r="P1496" s="3" t="s">
        <v>1241</v>
      </c>
      <c r="Q1496" s="3">
        <v>-25.05</v>
      </c>
      <c r="R1496" s="6">
        <v>346.5</v>
      </c>
      <c r="S1496" s="3" t="s">
        <v>1305</v>
      </c>
      <c r="T1496" s="3" t="s">
        <v>6562</v>
      </c>
      <c r="U1496" s="17">
        <v>45875</v>
      </c>
      <c r="X1496" s="19" t="s">
        <v>1306</v>
      </c>
      <c r="Y1496" s="19"/>
    </row>
    <row r="1497" spans="1:25">
      <c r="A1497" s="3" t="s">
        <v>6563</v>
      </c>
      <c r="B1497" s="3"/>
      <c r="C1497" s="3" t="s">
        <v>114</v>
      </c>
      <c r="D1497" s="3" t="s">
        <v>3188</v>
      </c>
      <c r="E1497" s="3" t="s">
        <v>52</v>
      </c>
      <c r="F1497" s="3" t="s">
        <v>1307</v>
      </c>
      <c r="G1497" s="3" t="s">
        <v>1236</v>
      </c>
      <c r="H1497" s="3" t="s">
        <v>1557</v>
      </c>
      <c r="I1497" s="3" t="s">
        <v>6564</v>
      </c>
      <c r="J1497" s="3" t="s">
        <v>55</v>
      </c>
      <c r="K1497" s="3" t="s">
        <v>3177</v>
      </c>
      <c r="L1497" s="3" t="s">
        <v>6565</v>
      </c>
      <c r="M1497" s="7" t="s">
        <v>6566</v>
      </c>
      <c r="N1497" s="7" t="s">
        <v>6567</v>
      </c>
      <c r="O1497" s="20" t="s">
        <v>378</v>
      </c>
      <c r="P1497" s="3" t="s">
        <v>1241</v>
      </c>
      <c r="Q1497" s="3">
        <v>-19.579999999999998</v>
      </c>
      <c r="R1497" s="6">
        <v>133.65</v>
      </c>
      <c r="S1497" s="3" t="s">
        <v>1305</v>
      </c>
      <c r="T1497" s="3"/>
      <c r="U1497" s="17">
        <v>45874</v>
      </c>
      <c r="X1497" s="19" t="s">
        <v>1306</v>
      </c>
      <c r="Y1497" s="19"/>
    </row>
    <row r="1498" spans="1:25">
      <c r="A1498" s="3" t="s">
        <v>6568</v>
      </c>
      <c r="B1498" s="3"/>
      <c r="C1498" s="3" t="s">
        <v>114</v>
      </c>
      <c r="D1498" s="3" t="s">
        <v>3188</v>
      </c>
      <c r="E1498" s="3" t="s">
        <v>52</v>
      </c>
      <c r="F1498" s="3" t="s">
        <v>1307</v>
      </c>
      <c r="G1498" s="3" t="s">
        <v>1236</v>
      </c>
      <c r="H1498" s="3" t="s">
        <v>1557</v>
      </c>
      <c r="I1498" s="3" t="s">
        <v>6569</v>
      </c>
      <c r="J1498" s="3" t="s">
        <v>55</v>
      </c>
      <c r="K1498" s="3" t="s">
        <v>3177</v>
      </c>
      <c r="L1498" s="3" t="s">
        <v>6565</v>
      </c>
      <c r="M1498" s="7" t="s">
        <v>6570</v>
      </c>
      <c r="N1498" s="7" t="s">
        <v>6571</v>
      </c>
      <c r="O1498" s="20" t="s">
        <v>378</v>
      </c>
      <c r="P1498" s="3" t="s">
        <v>1241</v>
      </c>
      <c r="Q1498" s="3">
        <v>-19.86</v>
      </c>
      <c r="R1498" s="6">
        <v>133.65</v>
      </c>
      <c r="S1498" s="3" t="s">
        <v>1305</v>
      </c>
      <c r="T1498" s="3"/>
      <c r="U1498" s="17">
        <v>45874</v>
      </c>
      <c r="X1498" s="19" t="s">
        <v>1306</v>
      </c>
      <c r="Y1498" s="19"/>
    </row>
    <row r="1499" spans="1:25">
      <c r="A1499" s="3" t="s">
        <v>6572</v>
      </c>
      <c r="B1499" s="3"/>
      <c r="C1499" s="3" t="s">
        <v>114</v>
      </c>
      <c r="D1499" s="3" t="s">
        <v>3188</v>
      </c>
      <c r="E1499" s="3" t="s">
        <v>52</v>
      </c>
      <c r="F1499" s="3" t="s">
        <v>1307</v>
      </c>
      <c r="G1499" s="3" t="s">
        <v>1236</v>
      </c>
      <c r="H1499" s="3" t="s">
        <v>1557</v>
      </c>
      <c r="I1499" s="3" t="s">
        <v>6573</v>
      </c>
      <c r="J1499" s="3" t="s">
        <v>55</v>
      </c>
      <c r="K1499" s="3" t="s">
        <v>3177</v>
      </c>
      <c r="L1499" s="3" t="s">
        <v>6565</v>
      </c>
      <c r="M1499" s="7" t="s">
        <v>6574</v>
      </c>
      <c r="N1499" s="7" t="s">
        <v>6575</v>
      </c>
      <c r="O1499" s="20" t="s">
        <v>378</v>
      </c>
      <c r="P1499" s="3" t="s">
        <v>1241</v>
      </c>
      <c r="Q1499" s="3">
        <v>-19.8</v>
      </c>
      <c r="R1499" s="6">
        <v>133.65</v>
      </c>
      <c r="S1499" s="3" t="s">
        <v>1305</v>
      </c>
      <c r="T1499" s="3"/>
      <c r="U1499" s="17">
        <v>45874</v>
      </c>
      <c r="X1499" s="19" t="s">
        <v>1306</v>
      </c>
      <c r="Y1499" s="19"/>
    </row>
    <row r="1500" spans="1:25">
      <c r="A1500" s="3" t="s">
        <v>6576</v>
      </c>
      <c r="B1500" s="3"/>
      <c r="C1500" s="3" t="s">
        <v>78</v>
      </c>
      <c r="D1500" s="3" t="s">
        <v>4725</v>
      </c>
      <c r="E1500" s="3" t="s">
        <v>77</v>
      </c>
      <c r="F1500" s="3" t="s">
        <v>2288</v>
      </c>
      <c r="G1500" s="3" t="s">
        <v>1495</v>
      </c>
      <c r="H1500" s="3" t="s">
        <v>1639</v>
      </c>
      <c r="I1500" s="3" t="s">
        <v>6577</v>
      </c>
      <c r="J1500" s="3" t="s">
        <v>55</v>
      </c>
      <c r="K1500" s="3" t="s">
        <v>2290</v>
      </c>
      <c r="L1500" s="3" t="s">
        <v>6578</v>
      </c>
      <c r="M1500" s="7" t="s">
        <v>6579</v>
      </c>
      <c r="N1500" s="7" t="s">
        <v>6580</v>
      </c>
      <c r="O1500" s="20" t="s">
        <v>380</v>
      </c>
      <c r="P1500" s="3" t="s">
        <v>1241</v>
      </c>
      <c r="Q1500" s="3">
        <v>-22.76</v>
      </c>
      <c r="R1500" s="6">
        <v>1564.2</v>
      </c>
      <c r="S1500" s="3" t="s">
        <v>1319</v>
      </c>
      <c r="T1500" s="3"/>
      <c r="U1500" s="17">
        <v>45876</v>
      </c>
      <c r="X1500" s="19" t="s">
        <v>1320</v>
      </c>
      <c r="Y1500" s="19"/>
    </row>
    <row r="1501" spans="1:25">
      <c r="A1501" s="3" t="s">
        <v>6581</v>
      </c>
      <c r="B1501" s="3"/>
      <c r="C1501" s="3" t="s">
        <v>78</v>
      </c>
      <c r="D1501" s="3" t="s">
        <v>4725</v>
      </c>
      <c r="E1501" s="3" t="s">
        <v>77</v>
      </c>
      <c r="F1501" s="3" t="s">
        <v>2288</v>
      </c>
      <c r="G1501" s="3" t="s">
        <v>1495</v>
      </c>
      <c r="H1501" s="3" t="s">
        <v>1639</v>
      </c>
      <c r="I1501" s="3" t="s">
        <v>6582</v>
      </c>
      <c r="J1501" s="3" t="s">
        <v>1246</v>
      </c>
      <c r="K1501" s="3" t="s">
        <v>2290</v>
      </c>
      <c r="L1501" s="3" t="s">
        <v>6583</v>
      </c>
      <c r="M1501" s="7" t="s">
        <v>6579</v>
      </c>
      <c r="N1501" s="7" t="s">
        <v>6580</v>
      </c>
      <c r="O1501" s="20" t="s">
        <v>380</v>
      </c>
      <c r="P1501" s="3" t="s">
        <v>1241</v>
      </c>
      <c r="Q1501" s="3">
        <v>-21.24</v>
      </c>
      <c r="R1501" s="6">
        <v>376.2</v>
      </c>
      <c r="S1501" s="3" t="s">
        <v>1319</v>
      </c>
      <c r="T1501" s="3"/>
      <c r="U1501" s="17">
        <v>45876</v>
      </c>
      <c r="X1501" s="19" t="s">
        <v>1320</v>
      </c>
      <c r="Y1501" s="19"/>
    </row>
    <row r="1502" spans="1:25">
      <c r="A1502" s="3" t="s">
        <v>6584</v>
      </c>
      <c r="B1502" s="3"/>
      <c r="C1502" s="3" t="s">
        <v>186</v>
      </c>
      <c r="D1502" s="3" t="s">
        <v>4026</v>
      </c>
      <c r="E1502" s="3" t="s">
        <v>66</v>
      </c>
      <c r="F1502" s="3" t="s">
        <v>1300</v>
      </c>
      <c r="G1502" s="3" t="s">
        <v>1433</v>
      </c>
      <c r="H1502" s="3" t="s">
        <v>6585</v>
      </c>
      <c r="I1502" s="3" t="s">
        <v>6586</v>
      </c>
      <c r="J1502" s="3" t="s">
        <v>55</v>
      </c>
      <c r="K1502" s="3" t="s">
        <v>3870</v>
      </c>
      <c r="L1502" s="3" t="s">
        <v>6587</v>
      </c>
      <c r="M1502" s="7" t="s">
        <v>6588</v>
      </c>
      <c r="N1502" s="7" t="s">
        <v>6589</v>
      </c>
      <c r="O1502" s="20" t="s">
        <v>602</v>
      </c>
      <c r="P1502" s="3" t="s">
        <v>1241</v>
      </c>
      <c r="Q1502" s="3">
        <v>-19.829999999999998</v>
      </c>
      <c r="R1502" s="6">
        <v>1564.2</v>
      </c>
      <c r="S1502" s="3" t="s">
        <v>2523</v>
      </c>
      <c r="T1502" s="3" t="s">
        <v>6590</v>
      </c>
      <c r="U1502" s="17">
        <v>45891</v>
      </c>
      <c r="X1502" s="19" t="s">
        <v>2524</v>
      </c>
      <c r="Y1502" s="19" t="s">
        <v>6591</v>
      </c>
    </row>
    <row r="1503" spans="1:25">
      <c r="A1503" s="3" t="s">
        <v>6592</v>
      </c>
      <c r="B1503" s="3"/>
      <c r="C1503" s="3" t="s">
        <v>186</v>
      </c>
      <c r="D1503" s="3" t="s">
        <v>4026</v>
      </c>
      <c r="E1503" s="3" t="s">
        <v>66</v>
      </c>
      <c r="F1503" s="3" t="s">
        <v>1300</v>
      </c>
      <c r="G1503" s="3" t="s">
        <v>1433</v>
      </c>
      <c r="H1503" s="3" t="s">
        <v>6585</v>
      </c>
      <c r="I1503" s="3" t="s">
        <v>6593</v>
      </c>
      <c r="J1503" s="3" t="s">
        <v>1246</v>
      </c>
      <c r="K1503" s="3" t="s">
        <v>3870</v>
      </c>
      <c r="L1503" s="3" t="s">
        <v>6587</v>
      </c>
      <c r="M1503" s="7" t="s">
        <v>6588</v>
      </c>
      <c r="N1503" s="7" t="s">
        <v>6589</v>
      </c>
      <c r="O1503" s="20" t="s">
        <v>602</v>
      </c>
      <c r="P1503" s="3" t="s">
        <v>1241</v>
      </c>
      <c r="Q1503" s="3">
        <v>-20.92</v>
      </c>
      <c r="R1503" s="6">
        <v>376.2</v>
      </c>
      <c r="S1503" s="3" t="s">
        <v>2523</v>
      </c>
      <c r="T1503" s="3" t="s">
        <v>6590</v>
      </c>
      <c r="U1503" s="17">
        <v>45891</v>
      </c>
      <c r="X1503" s="19" t="s">
        <v>2524</v>
      </c>
      <c r="Y1503" s="19" t="s">
        <v>6591</v>
      </c>
    </row>
    <row r="1504" spans="1:25">
      <c r="A1504" s="3" t="s">
        <v>6594</v>
      </c>
      <c r="B1504" s="3"/>
      <c r="C1504" s="3" t="s">
        <v>186</v>
      </c>
      <c r="D1504" s="3" t="s">
        <v>4026</v>
      </c>
      <c r="E1504" s="3" t="s">
        <v>66</v>
      </c>
      <c r="F1504" s="3" t="s">
        <v>1300</v>
      </c>
      <c r="G1504" s="3" t="s">
        <v>1433</v>
      </c>
      <c r="H1504" s="3" t="s">
        <v>6585</v>
      </c>
      <c r="I1504" s="3" t="s">
        <v>6595</v>
      </c>
      <c r="J1504" s="3" t="s">
        <v>1246</v>
      </c>
      <c r="K1504" s="3" t="s">
        <v>3870</v>
      </c>
      <c r="L1504" s="3" t="s">
        <v>6587</v>
      </c>
      <c r="M1504" s="7" t="s">
        <v>6588</v>
      </c>
      <c r="N1504" s="7" t="s">
        <v>6589</v>
      </c>
      <c r="O1504" s="20" t="s">
        <v>602</v>
      </c>
      <c r="P1504" s="3" t="s">
        <v>1241</v>
      </c>
      <c r="Q1504" s="3">
        <v>-20.56</v>
      </c>
      <c r="R1504" s="6">
        <v>376.2</v>
      </c>
      <c r="S1504" s="3" t="s">
        <v>2523</v>
      </c>
      <c r="T1504" s="3" t="s">
        <v>6590</v>
      </c>
      <c r="U1504" s="17">
        <v>45891</v>
      </c>
      <c r="X1504" s="19" t="s">
        <v>2524</v>
      </c>
      <c r="Y1504" s="19" t="s">
        <v>6591</v>
      </c>
    </row>
    <row r="1505" spans="1:25">
      <c r="A1505" s="3" t="s">
        <v>6596</v>
      </c>
      <c r="B1505" s="3"/>
      <c r="C1505" s="3" t="s">
        <v>186</v>
      </c>
      <c r="D1505" s="3" t="s">
        <v>4026</v>
      </c>
      <c r="E1505" s="3" t="s">
        <v>66</v>
      </c>
      <c r="F1505" s="3" t="s">
        <v>1300</v>
      </c>
      <c r="G1505" s="3" t="s">
        <v>1433</v>
      </c>
      <c r="H1505" s="3" t="s">
        <v>6585</v>
      </c>
      <c r="I1505" s="3" t="s">
        <v>6597</v>
      </c>
      <c r="J1505" s="3" t="s">
        <v>1246</v>
      </c>
      <c r="K1505" s="3" t="s">
        <v>3870</v>
      </c>
      <c r="L1505" s="3" t="s">
        <v>6587</v>
      </c>
      <c r="M1505" s="7" t="s">
        <v>6588</v>
      </c>
      <c r="N1505" s="7" t="s">
        <v>6589</v>
      </c>
      <c r="O1505" s="20" t="s">
        <v>602</v>
      </c>
      <c r="P1505" s="3" t="s">
        <v>1241</v>
      </c>
      <c r="Q1505" s="3">
        <v>-19.600000000000001</v>
      </c>
      <c r="R1505" s="6">
        <v>376.2</v>
      </c>
      <c r="S1505" s="3" t="s">
        <v>2523</v>
      </c>
      <c r="T1505" s="3" t="s">
        <v>6590</v>
      </c>
      <c r="U1505" s="17">
        <v>45891</v>
      </c>
      <c r="X1505" s="19" t="s">
        <v>2524</v>
      </c>
      <c r="Y1505" s="19" t="s">
        <v>6591</v>
      </c>
    </row>
    <row r="1506" spans="1:25">
      <c r="A1506" s="3" t="s">
        <v>6598</v>
      </c>
      <c r="B1506" s="3"/>
      <c r="C1506" s="3" t="s">
        <v>186</v>
      </c>
      <c r="D1506" s="3" t="s">
        <v>4026</v>
      </c>
      <c r="E1506" s="3" t="s">
        <v>66</v>
      </c>
      <c r="F1506" s="3" t="s">
        <v>1300</v>
      </c>
      <c r="G1506" s="3" t="s">
        <v>1433</v>
      </c>
      <c r="H1506" s="3" t="s">
        <v>6585</v>
      </c>
      <c r="I1506" s="3" t="s">
        <v>6599</v>
      </c>
      <c r="J1506" s="3" t="s">
        <v>1246</v>
      </c>
      <c r="K1506" s="3" t="s">
        <v>3870</v>
      </c>
      <c r="L1506" s="3" t="s">
        <v>6587</v>
      </c>
      <c r="M1506" s="7" t="s">
        <v>6588</v>
      </c>
      <c r="N1506" s="7" t="s">
        <v>6589</v>
      </c>
      <c r="O1506" s="20" t="s">
        <v>602</v>
      </c>
      <c r="P1506" s="3" t="s">
        <v>1241</v>
      </c>
      <c r="Q1506" s="3">
        <v>-19.32</v>
      </c>
      <c r="R1506" s="6">
        <v>376.2</v>
      </c>
      <c r="S1506" s="3" t="s">
        <v>2523</v>
      </c>
      <c r="T1506" s="3" t="s">
        <v>6590</v>
      </c>
      <c r="U1506" s="17">
        <v>45891</v>
      </c>
      <c r="X1506" s="19" t="s">
        <v>2524</v>
      </c>
      <c r="Y1506" s="19" t="s">
        <v>6591</v>
      </c>
    </row>
    <row r="1507" spans="1:25">
      <c r="A1507" s="3" t="s">
        <v>6600</v>
      </c>
      <c r="B1507" s="3"/>
      <c r="C1507" s="3" t="s">
        <v>186</v>
      </c>
      <c r="D1507" s="3" t="s">
        <v>4026</v>
      </c>
      <c r="E1507" s="3" t="s">
        <v>66</v>
      </c>
      <c r="F1507" s="3" t="s">
        <v>1300</v>
      </c>
      <c r="G1507" s="3" t="s">
        <v>1433</v>
      </c>
      <c r="H1507" s="3" t="s">
        <v>6585</v>
      </c>
      <c r="I1507" s="3" t="s">
        <v>6601</v>
      </c>
      <c r="J1507" s="3" t="s">
        <v>1246</v>
      </c>
      <c r="K1507" s="3" t="s">
        <v>3870</v>
      </c>
      <c r="L1507" s="3" t="s">
        <v>6587</v>
      </c>
      <c r="M1507" s="7" t="s">
        <v>6588</v>
      </c>
      <c r="N1507" s="7" t="s">
        <v>6589</v>
      </c>
      <c r="O1507" s="20" t="s">
        <v>602</v>
      </c>
      <c r="P1507" s="3" t="s">
        <v>1241</v>
      </c>
      <c r="Q1507" s="3">
        <v>-19.64</v>
      </c>
      <c r="R1507" s="6">
        <v>376.2</v>
      </c>
      <c r="S1507" s="3" t="s">
        <v>2523</v>
      </c>
      <c r="T1507" s="3" t="s">
        <v>6590</v>
      </c>
      <c r="U1507" s="17">
        <v>45891</v>
      </c>
      <c r="X1507" s="19" t="s">
        <v>2524</v>
      </c>
      <c r="Y1507" s="19" t="s">
        <v>6591</v>
      </c>
    </row>
    <row r="1508" spans="1:25">
      <c r="A1508" s="3" t="s">
        <v>6602</v>
      </c>
      <c r="B1508" s="3"/>
      <c r="C1508" s="3" t="s">
        <v>301</v>
      </c>
      <c r="D1508" s="3" t="s">
        <v>4026</v>
      </c>
      <c r="E1508" s="3" t="s">
        <v>66</v>
      </c>
      <c r="F1508" s="3" t="s">
        <v>1261</v>
      </c>
      <c r="G1508" s="3" t="s">
        <v>1312</v>
      </c>
      <c r="H1508" s="3" t="s">
        <v>1540</v>
      </c>
      <c r="I1508" s="3" t="s">
        <v>6603</v>
      </c>
      <c r="J1508" s="3" t="s">
        <v>68</v>
      </c>
      <c r="K1508" s="3" t="s">
        <v>6158</v>
      </c>
      <c r="L1508" s="3" t="s">
        <v>6604</v>
      </c>
      <c r="M1508" s="7" t="s">
        <v>6605</v>
      </c>
      <c r="N1508" s="7" t="s">
        <v>6606</v>
      </c>
      <c r="O1508" s="21" t="s">
        <v>385</v>
      </c>
      <c r="P1508" s="3" t="s">
        <v>4591</v>
      </c>
      <c r="Q1508" s="3">
        <v>0</v>
      </c>
      <c r="R1508" s="6">
        <v>514.79999999999995</v>
      </c>
      <c r="S1508" s="3" t="s">
        <v>1256</v>
      </c>
      <c r="T1508" s="3"/>
      <c r="U1508" s="17"/>
      <c r="X1508" s="19" t="s">
        <v>5734</v>
      </c>
      <c r="Y1508" s="19"/>
    </row>
    <row r="1509" spans="1:25">
      <c r="A1509" s="3" t="s">
        <v>6607</v>
      </c>
      <c r="B1509" s="3"/>
      <c r="C1509" s="3" t="s">
        <v>88</v>
      </c>
      <c r="D1509" s="3" t="s">
        <v>4026</v>
      </c>
      <c r="E1509" s="3" t="s">
        <v>66</v>
      </c>
      <c r="F1509" s="3" t="s">
        <v>1300</v>
      </c>
      <c r="G1509" s="3" t="s">
        <v>1251</v>
      </c>
      <c r="H1509" s="3" t="s">
        <v>6608</v>
      </c>
      <c r="I1509" s="3" t="s">
        <v>2312</v>
      </c>
      <c r="J1509" s="3" t="s">
        <v>55</v>
      </c>
      <c r="K1509" s="3" t="s">
        <v>4028</v>
      </c>
      <c r="L1509" s="3" t="s">
        <v>6609</v>
      </c>
      <c r="M1509" s="7" t="s">
        <v>6610</v>
      </c>
      <c r="N1509" s="7" t="s">
        <v>6611</v>
      </c>
      <c r="O1509" s="20" t="s">
        <v>388</v>
      </c>
      <c r="P1509" s="3" t="s">
        <v>1241</v>
      </c>
      <c r="Q1509" s="3">
        <v>-18.38</v>
      </c>
      <c r="R1509" s="6">
        <v>1564.2</v>
      </c>
      <c r="S1509" s="3" t="s">
        <v>1256</v>
      </c>
      <c r="T1509" s="3"/>
      <c r="U1509" s="17">
        <v>45877</v>
      </c>
      <c r="X1509" s="19" t="s">
        <v>5734</v>
      </c>
      <c r="Y1509" s="19" t="s">
        <v>6612</v>
      </c>
    </row>
    <row r="1510" spans="1:25">
      <c r="A1510" s="3" t="s">
        <v>6613</v>
      </c>
      <c r="B1510" s="3"/>
      <c r="C1510" s="3" t="s">
        <v>88</v>
      </c>
      <c r="D1510" s="3" t="s">
        <v>4026</v>
      </c>
      <c r="E1510" s="3" t="s">
        <v>66</v>
      </c>
      <c r="F1510" s="3" t="s">
        <v>1300</v>
      </c>
      <c r="G1510" s="3" t="s">
        <v>1251</v>
      </c>
      <c r="H1510" s="3" t="s">
        <v>6608</v>
      </c>
      <c r="I1510" s="3" t="s">
        <v>2315</v>
      </c>
      <c r="J1510" s="3" t="s">
        <v>1246</v>
      </c>
      <c r="K1510" s="3" t="s">
        <v>4028</v>
      </c>
      <c r="L1510" s="3" t="s">
        <v>6609</v>
      </c>
      <c r="M1510" s="7" t="s">
        <v>6610</v>
      </c>
      <c r="N1510" s="7" t="s">
        <v>6611</v>
      </c>
      <c r="O1510" s="20" t="s">
        <v>388</v>
      </c>
      <c r="P1510" s="3" t="s">
        <v>1241</v>
      </c>
      <c r="Q1510" s="3">
        <v>-17.25</v>
      </c>
      <c r="R1510" s="6">
        <v>376.2</v>
      </c>
      <c r="S1510" s="3" t="s">
        <v>1256</v>
      </c>
      <c r="T1510" s="3"/>
      <c r="U1510" s="17">
        <v>45877</v>
      </c>
      <c r="X1510" s="19" t="s">
        <v>5734</v>
      </c>
      <c r="Y1510" s="19" t="s">
        <v>6612</v>
      </c>
    </row>
    <row r="1511" spans="1:25">
      <c r="A1511" s="3" t="s">
        <v>6614</v>
      </c>
      <c r="B1511" s="3"/>
      <c r="C1511" s="3" t="s">
        <v>88</v>
      </c>
      <c r="D1511" s="3" t="s">
        <v>4026</v>
      </c>
      <c r="E1511" s="3" t="s">
        <v>66</v>
      </c>
      <c r="F1511" s="3" t="s">
        <v>1300</v>
      </c>
      <c r="G1511" s="3" t="s">
        <v>1251</v>
      </c>
      <c r="H1511" s="3" t="s">
        <v>6608</v>
      </c>
      <c r="I1511" s="3" t="s">
        <v>2317</v>
      </c>
      <c r="J1511" s="3" t="s">
        <v>1246</v>
      </c>
      <c r="K1511" s="3" t="s">
        <v>4028</v>
      </c>
      <c r="L1511" s="3" t="s">
        <v>6609</v>
      </c>
      <c r="M1511" s="7" t="s">
        <v>6610</v>
      </c>
      <c r="N1511" s="7" t="s">
        <v>6611</v>
      </c>
      <c r="O1511" s="20" t="s">
        <v>388</v>
      </c>
      <c r="P1511" s="3" t="s">
        <v>1241</v>
      </c>
      <c r="Q1511" s="3">
        <v>-19.43</v>
      </c>
      <c r="R1511" s="6">
        <v>376.2</v>
      </c>
      <c r="S1511" s="3" t="s">
        <v>1256</v>
      </c>
      <c r="T1511" s="3"/>
      <c r="U1511" s="17">
        <v>45882</v>
      </c>
      <c r="X1511" s="19" t="s">
        <v>5734</v>
      </c>
      <c r="Y1511" s="19" t="s">
        <v>6612</v>
      </c>
    </row>
    <row r="1512" spans="1:25">
      <c r="A1512" s="3" t="s">
        <v>6615</v>
      </c>
      <c r="B1512" s="3"/>
      <c r="C1512" s="3" t="s">
        <v>88</v>
      </c>
      <c r="D1512" s="3" t="s">
        <v>4026</v>
      </c>
      <c r="E1512" s="3" t="s">
        <v>66</v>
      </c>
      <c r="F1512" s="3" t="s">
        <v>1300</v>
      </c>
      <c r="G1512" s="3" t="s">
        <v>1251</v>
      </c>
      <c r="H1512" s="3" t="s">
        <v>6608</v>
      </c>
      <c r="I1512" s="3" t="s">
        <v>2319</v>
      </c>
      <c r="J1512" s="3" t="s">
        <v>1246</v>
      </c>
      <c r="K1512" s="3" t="s">
        <v>4028</v>
      </c>
      <c r="L1512" s="3" t="s">
        <v>6609</v>
      </c>
      <c r="M1512" s="7" t="s">
        <v>6610</v>
      </c>
      <c r="N1512" s="7" t="s">
        <v>6611</v>
      </c>
      <c r="O1512" s="20" t="s">
        <v>388</v>
      </c>
      <c r="P1512" s="3" t="s">
        <v>1241</v>
      </c>
      <c r="Q1512" s="3">
        <v>-19.61</v>
      </c>
      <c r="R1512" s="6">
        <v>376.2</v>
      </c>
      <c r="S1512" s="3" t="s">
        <v>1256</v>
      </c>
      <c r="T1512" s="3"/>
      <c r="U1512" s="17">
        <v>45877</v>
      </c>
      <c r="X1512" s="19" t="s">
        <v>5734</v>
      </c>
      <c r="Y1512" s="19" t="s">
        <v>6612</v>
      </c>
    </row>
    <row r="1513" spans="1:25">
      <c r="A1513" s="3" t="s">
        <v>6616</v>
      </c>
      <c r="B1513" s="3"/>
      <c r="C1513" s="3" t="s">
        <v>88</v>
      </c>
      <c r="D1513" s="3" t="s">
        <v>4026</v>
      </c>
      <c r="E1513" s="3" t="s">
        <v>66</v>
      </c>
      <c r="F1513" s="3" t="s">
        <v>1300</v>
      </c>
      <c r="G1513" s="3" t="s">
        <v>1251</v>
      </c>
      <c r="H1513" s="3" t="s">
        <v>6608</v>
      </c>
      <c r="I1513" s="3" t="s">
        <v>2321</v>
      </c>
      <c r="J1513" s="3" t="s">
        <v>1246</v>
      </c>
      <c r="K1513" s="3" t="s">
        <v>4028</v>
      </c>
      <c r="L1513" s="3" t="s">
        <v>6609</v>
      </c>
      <c r="M1513" s="7" t="s">
        <v>6610</v>
      </c>
      <c r="N1513" s="7" t="s">
        <v>6611</v>
      </c>
      <c r="O1513" s="20" t="s">
        <v>388</v>
      </c>
      <c r="P1513" s="3" t="s">
        <v>1241</v>
      </c>
      <c r="Q1513" s="3">
        <v>-17.32</v>
      </c>
      <c r="R1513" s="6">
        <v>376.2</v>
      </c>
      <c r="S1513" s="3" t="s">
        <v>1256</v>
      </c>
      <c r="T1513" s="3"/>
      <c r="U1513" s="17">
        <v>45877</v>
      </c>
      <c r="X1513" s="19" t="s">
        <v>5734</v>
      </c>
      <c r="Y1513" s="19" t="s">
        <v>6612</v>
      </c>
    </row>
    <row r="1514" spans="1:25">
      <c r="A1514" s="3" t="s">
        <v>6617</v>
      </c>
      <c r="B1514" s="3"/>
      <c r="C1514" s="3" t="s">
        <v>88</v>
      </c>
      <c r="D1514" s="3" t="s">
        <v>4026</v>
      </c>
      <c r="E1514" s="3" t="s">
        <v>66</v>
      </c>
      <c r="F1514" s="3" t="s">
        <v>1300</v>
      </c>
      <c r="G1514" s="3" t="s">
        <v>1251</v>
      </c>
      <c r="H1514" s="3" t="s">
        <v>6608</v>
      </c>
      <c r="I1514" s="3" t="s">
        <v>2323</v>
      </c>
      <c r="J1514" s="3" t="s">
        <v>1246</v>
      </c>
      <c r="K1514" s="3" t="s">
        <v>4028</v>
      </c>
      <c r="L1514" s="3" t="s">
        <v>6609</v>
      </c>
      <c r="M1514" s="7" t="s">
        <v>6610</v>
      </c>
      <c r="N1514" s="7" t="s">
        <v>6611</v>
      </c>
      <c r="O1514" s="20" t="s">
        <v>388</v>
      </c>
      <c r="P1514" s="3" t="s">
        <v>1241</v>
      </c>
      <c r="Q1514" s="3">
        <v>-18.25</v>
      </c>
      <c r="R1514" s="6">
        <v>376.2</v>
      </c>
      <c r="S1514" s="3" t="s">
        <v>1256</v>
      </c>
      <c r="T1514" s="3"/>
      <c r="U1514" s="17">
        <v>45877</v>
      </c>
      <c r="X1514" s="19" t="s">
        <v>5734</v>
      </c>
      <c r="Y1514" s="19" t="s">
        <v>6612</v>
      </c>
    </row>
    <row r="1515" spans="1:25">
      <c r="A1515" s="3" t="s">
        <v>6618</v>
      </c>
      <c r="B1515" s="3"/>
      <c r="C1515" s="3" t="s">
        <v>88</v>
      </c>
      <c r="D1515" s="3" t="s">
        <v>4026</v>
      </c>
      <c r="E1515" s="3" t="s">
        <v>66</v>
      </c>
      <c r="F1515" s="3" t="s">
        <v>1300</v>
      </c>
      <c r="G1515" s="3" t="s">
        <v>1251</v>
      </c>
      <c r="H1515" s="3" t="s">
        <v>6608</v>
      </c>
      <c r="I1515" s="3" t="s">
        <v>2325</v>
      </c>
      <c r="J1515" s="3" t="s">
        <v>1246</v>
      </c>
      <c r="K1515" s="3" t="s">
        <v>4028</v>
      </c>
      <c r="L1515" s="3" t="s">
        <v>6609</v>
      </c>
      <c r="M1515" s="7" t="s">
        <v>6610</v>
      </c>
      <c r="N1515" s="7" t="s">
        <v>6611</v>
      </c>
      <c r="O1515" s="20" t="s">
        <v>388</v>
      </c>
      <c r="P1515" s="3" t="s">
        <v>1241</v>
      </c>
      <c r="Q1515" s="3">
        <v>-18.21</v>
      </c>
      <c r="R1515" s="6">
        <v>376.2</v>
      </c>
      <c r="S1515" s="3" t="s">
        <v>1256</v>
      </c>
      <c r="T1515" s="3"/>
      <c r="U1515" s="17">
        <v>45877</v>
      </c>
      <c r="X1515" s="19" t="s">
        <v>5734</v>
      </c>
      <c r="Y1515" s="19" t="s">
        <v>6612</v>
      </c>
    </row>
    <row r="1516" spans="1:25">
      <c r="A1516" s="3" t="s">
        <v>6619</v>
      </c>
      <c r="B1516" s="3"/>
      <c r="C1516" s="3" t="s">
        <v>88</v>
      </c>
      <c r="D1516" s="3" t="s">
        <v>4026</v>
      </c>
      <c r="E1516" s="3" t="s">
        <v>66</v>
      </c>
      <c r="F1516" s="3" t="s">
        <v>1300</v>
      </c>
      <c r="G1516" s="3" t="s">
        <v>1251</v>
      </c>
      <c r="H1516" s="3" t="s">
        <v>6608</v>
      </c>
      <c r="I1516" s="3" t="s">
        <v>2327</v>
      </c>
      <c r="J1516" s="3" t="s">
        <v>1246</v>
      </c>
      <c r="K1516" s="3" t="s">
        <v>4028</v>
      </c>
      <c r="L1516" s="3" t="s">
        <v>6609</v>
      </c>
      <c r="M1516" s="7" t="s">
        <v>6610</v>
      </c>
      <c r="N1516" s="7" t="s">
        <v>6611</v>
      </c>
      <c r="O1516" s="20" t="s">
        <v>388</v>
      </c>
      <c r="P1516" s="3" t="s">
        <v>1241</v>
      </c>
      <c r="Q1516" s="3">
        <v>-18.420000000000002</v>
      </c>
      <c r="R1516" s="6">
        <v>376.2</v>
      </c>
      <c r="S1516" s="3" t="s">
        <v>1256</v>
      </c>
      <c r="T1516" s="3"/>
      <c r="U1516" s="17">
        <v>45877</v>
      </c>
      <c r="X1516" s="19" t="s">
        <v>5734</v>
      </c>
      <c r="Y1516" s="19" t="s">
        <v>6612</v>
      </c>
    </row>
    <row r="1517" spans="1:25">
      <c r="A1517" s="3" t="s">
        <v>6620</v>
      </c>
      <c r="B1517" s="3"/>
      <c r="C1517" s="3" t="s">
        <v>88</v>
      </c>
      <c r="D1517" s="3" t="s">
        <v>4026</v>
      </c>
      <c r="E1517" s="3" t="s">
        <v>66</v>
      </c>
      <c r="F1517" s="3" t="s">
        <v>1300</v>
      </c>
      <c r="G1517" s="3" t="s">
        <v>1495</v>
      </c>
      <c r="H1517" s="3" t="s">
        <v>6621</v>
      </c>
      <c r="I1517" s="3" t="s">
        <v>6622</v>
      </c>
      <c r="J1517" s="3" t="s">
        <v>1246</v>
      </c>
      <c r="K1517" s="3" t="s">
        <v>4028</v>
      </c>
      <c r="L1517" s="3" t="s">
        <v>6609</v>
      </c>
      <c r="M1517" s="7" t="s">
        <v>6610</v>
      </c>
      <c r="N1517" s="7" t="s">
        <v>6611</v>
      </c>
      <c r="O1517" s="20" t="s">
        <v>388</v>
      </c>
      <c r="P1517" s="3" t="s">
        <v>1241</v>
      </c>
      <c r="Q1517" s="3">
        <v>-16.350000000000001</v>
      </c>
      <c r="R1517" s="6">
        <v>376.2</v>
      </c>
      <c r="S1517" s="3" t="s">
        <v>1256</v>
      </c>
      <c r="T1517" s="3"/>
      <c r="U1517" s="17">
        <v>45877</v>
      </c>
      <c r="X1517" s="19" t="s">
        <v>5734</v>
      </c>
      <c r="Y1517" s="19" t="s">
        <v>6612</v>
      </c>
    </row>
    <row r="1518" spans="1:25">
      <c r="A1518" s="3" t="s">
        <v>6623</v>
      </c>
      <c r="B1518" s="3"/>
      <c r="C1518" s="3" t="s">
        <v>88</v>
      </c>
      <c r="D1518" s="3" t="s">
        <v>4026</v>
      </c>
      <c r="E1518" s="3" t="s">
        <v>66</v>
      </c>
      <c r="F1518" s="3" t="s">
        <v>1300</v>
      </c>
      <c r="G1518" s="3" t="s">
        <v>1495</v>
      </c>
      <c r="H1518" s="3" t="s">
        <v>6621</v>
      </c>
      <c r="I1518" s="3" t="s">
        <v>6624</v>
      </c>
      <c r="J1518" s="3" t="s">
        <v>1246</v>
      </c>
      <c r="K1518" s="3" t="s">
        <v>4028</v>
      </c>
      <c r="L1518" s="3" t="s">
        <v>6609</v>
      </c>
      <c r="M1518" s="7" t="s">
        <v>6610</v>
      </c>
      <c r="N1518" s="7" t="s">
        <v>6611</v>
      </c>
      <c r="O1518" s="20" t="s">
        <v>388</v>
      </c>
      <c r="P1518" s="3" t="s">
        <v>1241</v>
      </c>
      <c r="Q1518" s="3">
        <v>-17.18</v>
      </c>
      <c r="R1518" s="6">
        <v>376.2</v>
      </c>
      <c r="S1518" s="3" t="s">
        <v>1256</v>
      </c>
      <c r="T1518" s="3"/>
      <c r="U1518" s="17">
        <v>45882</v>
      </c>
      <c r="X1518" s="19" t="s">
        <v>5734</v>
      </c>
      <c r="Y1518" s="19" t="s">
        <v>6612</v>
      </c>
    </row>
    <row r="1519" spans="1:25">
      <c r="A1519" s="3" t="s">
        <v>6625</v>
      </c>
      <c r="B1519" s="3"/>
      <c r="C1519" s="3" t="s">
        <v>116</v>
      </c>
      <c r="D1519" s="3" t="s">
        <v>4748</v>
      </c>
      <c r="E1519" s="3" t="s">
        <v>52</v>
      </c>
      <c r="F1519" s="3" t="s">
        <v>1307</v>
      </c>
      <c r="G1519" s="3" t="s">
        <v>1495</v>
      </c>
      <c r="H1519" s="3" t="s">
        <v>1540</v>
      </c>
      <c r="I1519" s="3" t="s">
        <v>6626</v>
      </c>
      <c r="J1519" s="3" t="s">
        <v>110</v>
      </c>
      <c r="K1519" s="3" t="s">
        <v>5681</v>
      </c>
      <c r="L1519" s="3" t="s">
        <v>6627</v>
      </c>
      <c r="M1519" s="7" t="s">
        <v>6628</v>
      </c>
      <c r="N1519" s="7" t="s">
        <v>6629</v>
      </c>
      <c r="O1519" s="20" t="s">
        <v>390</v>
      </c>
      <c r="P1519" s="3" t="s">
        <v>1241</v>
      </c>
      <c r="Q1519" s="3">
        <v>-17.850000000000001</v>
      </c>
      <c r="R1519" s="6">
        <v>900.9</v>
      </c>
      <c r="S1519" s="18" t="s">
        <v>1371</v>
      </c>
      <c r="T1519" s="3"/>
      <c r="U1519" s="17">
        <v>45889</v>
      </c>
      <c r="X1519" s="19" t="s">
        <v>4401</v>
      </c>
      <c r="Y1519" s="19" t="s">
        <v>6612</v>
      </c>
    </row>
    <row r="1520" spans="1:25">
      <c r="A1520" s="3" t="s">
        <v>6630</v>
      </c>
      <c r="B1520" s="3"/>
      <c r="C1520" s="3" t="s">
        <v>116</v>
      </c>
      <c r="D1520" s="3" t="s">
        <v>4748</v>
      </c>
      <c r="E1520" s="3" t="s">
        <v>52</v>
      </c>
      <c r="F1520" s="3" t="s">
        <v>1307</v>
      </c>
      <c r="G1520" s="3" t="s">
        <v>1495</v>
      </c>
      <c r="H1520" s="3" t="s">
        <v>1540</v>
      </c>
      <c r="I1520" s="3" t="s">
        <v>6631</v>
      </c>
      <c r="J1520" s="3" t="s">
        <v>110</v>
      </c>
      <c r="K1520" s="3" t="s">
        <v>5681</v>
      </c>
      <c r="L1520" s="3" t="s">
        <v>6627</v>
      </c>
      <c r="M1520" s="7" t="s">
        <v>6628</v>
      </c>
      <c r="N1520" s="7" t="s">
        <v>6629</v>
      </c>
      <c r="O1520" s="20" t="s">
        <v>390</v>
      </c>
      <c r="P1520" s="3" t="s">
        <v>1241</v>
      </c>
      <c r="Q1520" s="3">
        <v>-17.63</v>
      </c>
      <c r="R1520" s="6">
        <v>900.9</v>
      </c>
      <c r="S1520" s="18" t="s">
        <v>1371</v>
      </c>
      <c r="T1520" s="3"/>
      <c r="U1520" s="17">
        <v>45889</v>
      </c>
      <c r="X1520" s="19" t="s">
        <v>4401</v>
      </c>
      <c r="Y1520" s="19" t="s">
        <v>6612</v>
      </c>
    </row>
    <row r="1521" spans="1:25">
      <c r="A1521" s="3" t="s">
        <v>6632</v>
      </c>
      <c r="B1521" s="3"/>
      <c r="C1521" s="3" t="s">
        <v>116</v>
      </c>
      <c r="D1521" s="3" t="s">
        <v>4748</v>
      </c>
      <c r="E1521" s="3" t="s">
        <v>52</v>
      </c>
      <c r="F1521" s="3" t="s">
        <v>1307</v>
      </c>
      <c r="G1521" s="3" t="s">
        <v>1495</v>
      </c>
      <c r="H1521" s="3" t="s">
        <v>1540</v>
      </c>
      <c r="I1521" s="3" t="s">
        <v>6633</v>
      </c>
      <c r="J1521" s="3" t="s">
        <v>110</v>
      </c>
      <c r="K1521" s="3" t="s">
        <v>5681</v>
      </c>
      <c r="L1521" s="3" t="s">
        <v>6627</v>
      </c>
      <c r="M1521" s="7" t="s">
        <v>6628</v>
      </c>
      <c r="N1521" s="7" t="s">
        <v>6629</v>
      </c>
      <c r="O1521" s="20" t="s">
        <v>390</v>
      </c>
      <c r="P1521" s="3" t="s">
        <v>1241</v>
      </c>
      <c r="Q1521" s="3">
        <v>-17.87</v>
      </c>
      <c r="R1521" s="6">
        <v>900.9</v>
      </c>
      <c r="S1521" s="18" t="s">
        <v>1371</v>
      </c>
      <c r="T1521" s="3"/>
      <c r="U1521" s="17">
        <v>45889</v>
      </c>
      <c r="X1521" s="19" t="s">
        <v>4401</v>
      </c>
      <c r="Y1521" s="19" t="s">
        <v>6612</v>
      </c>
    </row>
    <row r="1522" spans="1:25">
      <c r="A1522" s="18" t="s">
        <v>6634</v>
      </c>
      <c r="B1522" s="3"/>
      <c r="C1522" s="3" t="s">
        <v>116</v>
      </c>
      <c r="D1522" s="3" t="s">
        <v>4748</v>
      </c>
      <c r="E1522" s="3" t="s">
        <v>52</v>
      </c>
      <c r="F1522" s="3" t="s">
        <v>1307</v>
      </c>
      <c r="G1522" s="3" t="s">
        <v>1495</v>
      </c>
      <c r="H1522" s="3" t="s">
        <v>1540</v>
      </c>
      <c r="I1522" s="3" t="s">
        <v>6635</v>
      </c>
      <c r="J1522" s="3" t="s">
        <v>110</v>
      </c>
      <c r="K1522" s="3" t="s">
        <v>5681</v>
      </c>
      <c r="L1522" s="3" t="s">
        <v>6627</v>
      </c>
      <c r="M1522" s="7" t="s">
        <v>6628</v>
      </c>
      <c r="N1522" s="7" t="s">
        <v>6629</v>
      </c>
      <c r="O1522" s="20" t="s">
        <v>390</v>
      </c>
      <c r="P1522" s="3" t="s">
        <v>1241</v>
      </c>
      <c r="Q1522" s="3">
        <v>-17.68</v>
      </c>
      <c r="R1522" s="6">
        <v>900.9</v>
      </c>
      <c r="S1522" s="18" t="s">
        <v>1371</v>
      </c>
      <c r="T1522" s="3"/>
      <c r="U1522" s="17">
        <v>45889</v>
      </c>
      <c r="X1522" s="19" t="s">
        <v>4401</v>
      </c>
      <c r="Y1522" s="19" t="s">
        <v>6612</v>
      </c>
    </row>
    <row r="1523" spans="1:25">
      <c r="A1523" s="3" t="s">
        <v>6636</v>
      </c>
      <c r="B1523" s="3"/>
      <c r="C1523" s="3" t="s">
        <v>116</v>
      </c>
      <c r="D1523" s="3" t="s">
        <v>4748</v>
      </c>
      <c r="E1523" s="3" t="s">
        <v>52</v>
      </c>
      <c r="F1523" s="3" t="s">
        <v>1307</v>
      </c>
      <c r="G1523" s="3" t="s">
        <v>1495</v>
      </c>
      <c r="H1523" s="3" t="s">
        <v>1540</v>
      </c>
      <c r="I1523" s="3" t="s">
        <v>6637</v>
      </c>
      <c r="J1523" s="3" t="s">
        <v>110</v>
      </c>
      <c r="K1523" s="3" t="s">
        <v>5681</v>
      </c>
      <c r="L1523" s="3" t="s">
        <v>6627</v>
      </c>
      <c r="M1523" s="7" t="s">
        <v>6628</v>
      </c>
      <c r="N1523" s="7" t="s">
        <v>6629</v>
      </c>
      <c r="O1523" s="20" t="s">
        <v>390</v>
      </c>
      <c r="P1523" s="3" t="s">
        <v>1241</v>
      </c>
      <c r="Q1523" s="3">
        <v>-18.899999999999999</v>
      </c>
      <c r="R1523" s="6">
        <v>900.9</v>
      </c>
      <c r="S1523" s="18" t="s">
        <v>1371</v>
      </c>
      <c r="T1523" s="3"/>
      <c r="U1523" s="17">
        <v>45889</v>
      </c>
      <c r="X1523" s="19" t="s">
        <v>4401</v>
      </c>
      <c r="Y1523" s="19" t="s">
        <v>6612</v>
      </c>
    </row>
    <row r="1524" spans="1:25">
      <c r="A1524" s="3" t="s">
        <v>6638</v>
      </c>
      <c r="B1524" s="3"/>
      <c r="C1524" s="3" t="s">
        <v>116</v>
      </c>
      <c r="D1524" s="3" t="s">
        <v>4748</v>
      </c>
      <c r="E1524" s="3" t="s">
        <v>52</v>
      </c>
      <c r="F1524" s="3" t="s">
        <v>1307</v>
      </c>
      <c r="G1524" s="3" t="s">
        <v>1495</v>
      </c>
      <c r="H1524" s="3" t="s">
        <v>1540</v>
      </c>
      <c r="I1524" s="3" t="s">
        <v>6639</v>
      </c>
      <c r="J1524" s="3" t="s">
        <v>110</v>
      </c>
      <c r="K1524" s="3" t="s">
        <v>5681</v>
      </c>
      <c r="L1524" s="3" t="s">
        <v>6627</v>
      </c>
      <c r="M1524" s="7" t="s">
        <v>6628</v>
      </c>
      <c r="N1524" s="7" t="s">
        <v>6629</v>
      </c>
      <c r="O1524" s="20" t="s">
        <v>390</v>
      </c>
      <c r="P1524" s="3" t="s">
        <v>1241</v>
      </c>
      <c r="Q1524" s="3">
        <v>-18.12</v>
      </c>
      <c r="R1524" s="6">
        <v>900.9</v>
      </c>
      <c r="S1524" s="18" t="s">
        <v>1371</v>
      </c>
      <c r="T1524" s="3"/>
      <c r="U1524" s="17">
        <v>45889</v>
      </c>
      <c r="X1524" s="19" t="s">
        <v>4401</v>
      </c>
      <c r="Y1524" s="19" t="s">
        <v>6612</v>
      </c>
    </row>
    <row r="1525" spans="1:25">
      <c r="A1525" s="3" t="s">
        <v>6640</v>
      </c>
      <c r="B1525" s="3"/>
      <c r="C1525" s="3" t="s">
        <v>116</v>
      </c>
      <c r="D1525" s="3" t="s">
        <v>4748</v>
      </c>
      <c r="E1525" s="3" t="s">
        <v>52</v>
      </c>
      <c r="F1525" s="3" t="s">
        <v>1307</v>
      </c>
      <c r="G1525" s="3" t="s">
        <v>1495</v>
      </c>
      <c r="H1525" s="3" t="s">
        <v>1540</v>
      </c>
      <c r="I1525" s="3" t="s">
        <v>6641</v>
      </c>
      <c r="J1525" s="3" t="s">
        <v>110</v>
      </c>
      <c r="K1525" s="3" t="s">
        <v>5681</v>
      </c>
      <c r="L1525" s="3" t="s">
        <v>6627</v>
      </c>
      <c r="M1525" s="7" t="s">
        <v>6628</v>
      </c>
      <c r="N1525" s="7" t="s">
        <v>6629</v>
      </c>
      <c r="O1525" s="20" t="s">
        <v>390</v>
      </c>
      <c r="P1525" s="3" t="s">
        <v>1241</v>
      </c>
      <c r="Q1525" s="3">
        <v>-17.3</v>
      </c>
      <c r="R1525" s="6">
        <v>900.9</v>
      </c>
      <c r="S1525" s="18" t="s">
        <v>1371</v>
      </c>
      <c r="T1525" s="3"/>
      <c r="U1525" s="17">
        <v>45889</v>
      </c>
      <c r="X1525" s="19" t="s">
        <v>4401</v>
      </c>
      <c r="Y1525" s="19" t="s">
        <v>6612</v>
      </c>
    </row>
    <row r="1526" spans="1:25">
      <c r="A1526" s="3" t="s">
        <v>6642</v>
      </c>
      <c r="B1526" s="3"/>
      <c r="C1526" s="3" t="s">
        <v>116</v>
      </c>
      <c r="D1526" s="3" t="s">
        <v>4748</v>
      </c>
      <c r="E1526" s="3" t="s">
        <v>52</v>
      </c>
      <c r="F1526" s="3" t="s">
        <v>1307</v>
      </c>
      <c r="G1526" s="3" t="s">
        <v>1495</v>
      </c>
      <c r="H1526" s="3" t="s">
        <v>1540</v>
      </c>
      <c r="I1526" s="3" t="s">
        <v>6643</v>
      </c>
      <c r="J1526" s="3" t="s">
        <v>110</v>
      </c>
      <c r="K1526" s="3" t="s">
        <v>5681</v>
      </c>
      <c r="L1526" s="3" t="s">
        <v>6627</v>
      </c>
      <c r="M1526" s="7" t="s">
        <v>6628</v>
      </c>
      <c r="N1526" s="7" t="s">
        <v>6629</v>
      </c>
      <c r="O1526" s="20" t="s">
        <v>390</v>
      </c>
      <c r="P1526" s="3" t="s">
        <v>1241</v>
      </c>
      <c r="Q1526" s="3">
        <v>-17.5</v>
      </c>
      <c r="R1526" s="6">
        <v>900.9</v>
      </c>
      <c r="S1526" s="18" t="s">
        <v>1371</v>
      </c>
      <c r="T1526" s="3"/>
      <c r="U1526" s="17">
        <v>45889</v>
      </c>
      <c r="X1526" s="19" t="s">
        <v>4401</v>
      </c>
      <c r="Y1526" s="19" t="s">
        <v>6612</v>
      </c>
    </row>
    <row r="1527" spans="1:25">
      <c r="A1527" s="3" t="s">
        <v>6644</v>
      </c>
      <c r="B1527" s="3"/>
      <c r="C1527" s="3"/>
      <c r="D1527" s="3" t="s">
        <v>4026</v>
      </c>
      <c r="E1527" s="3" t="s">
        <v>66</v>
      </c>
      <c r="F1527" s="3"/>
      <c r="G1527" s="3"/>
      <c r="H1527" s="3"/>
      <c r="I1527" s="3" t="s">
        <v>396</v>
      </c>
      <c r="J1527" s="3" t="s">
        <v>94</v>
      </c>
      <c r="K1527" s="3" t="s">
        <v>3870</v>
      </c>
      <c r="L1527" s="3" t="s">
        <v>6645</v>
      </c>
      <c r="M1527" s="7" t="s">
        <v>6646</v>
      </c>
      <c r="N1527" s="7" t="s">
        <v>6647</v>
      </c>
      <c r="O1527" s="20" t="s">
        <v>393</v>
      </c>
      <c r="P1527" s="3" t="s">
        <v>4591</v>
      </c>
      <c r="Q1527" s="3"/>
      <c r="R1527" s="6">
        <v>0</v>
      </c>
      <c r="S1527" s="3"/>
      <c r="T1527" s="3"/>
      <c r="U1527" s="17"/>
      <c r="X1527" s="19"/>
      <c r="Y1527" s="19"/>
    </row>
    <row r="1528" spans="1:25">
      <c r="A1528" s="3" t="s">
        <v>6648</v>
      </c>
      <c r="B1528" s="3"/>
      <c r="C1528" s="3" t="s">
        <v>83</v>
      </c>
      <c r="D1528" s="3" t="s">
        <v>1234</v>
      </c>
      <c r="E1528" s="3" t="s">
        <v>66</v>
      </c>
      <c r="F1528" s="3"/>
      <c r="G1528" s="3"/>
      <c r="H1528" s="3"/>
      <c r="I1528" s="3" t="s">
        <v>6649</v>
      </c>
      <c r="J1528" s="3" t="s">
        <v>94</v>
      </c>
      <c r="K1528" s="3" t="s">
        <v>1685</v>
      </c>
      <c r="L1528" s="3" t="s">
        <v>6650</v>
      </c>
      <c r="M1528" s="7" t="s">
        <v>6651</v>
      </c>
      <c r="N1528" s="7" t="s">
        <v>6652</v>
      </c>
      <c r="O1528" s="20" t="s">
        <v>400</v>
      </c>
      <c r="P1528" s="3" t="s">
        <v>1241</v>
      </c>
      <c r="Q1528" s="3">
        <v>-2.68</v>
      </c>
      <c r="R1528" s="6">
        <v>823.12</v>
      </c>
      <c r="S1528" s="3" t="s">
        <v>1256</v>
      </c>
      <c r="T1528" s="3"/>
      <c r="U1528" s="17">
        <v>45876</v>
      </c>
      <c r="X1528" s="19" t="s">
        <v>5734</v>
      </c>
      <c r="Y1528" s="19"/>
    </row>
    <row r="1529" spans="1:25">
      <c r="A1529" s="3" t="s">
        <v>6653</v>
      </c>
      <c r="B1529" s="3"/>
      <c r="C1529" s="3" t="s">
        <v>399</v>
      </c>
      <c r="D1529" s="3" t="s">
        <v>6654</v>
      </c>
      <c r="E1529" s="3" t="s">
        <v>52</v>
      </c>
      <c r="F1529" s="3" t="s">
        <v>1300</v>
      </c>
      <c r="G1529" s="3" t="s">
        <v>1236</v>
      </c>
      <c r="H1529" s="3" t="s">
        <v>1531</v>
      </c>
      <c r="I1529" s="3" t="s">
        <v>6655</v>
      </c>
      <c r="J1529" s="3" t="s">
        <v>55</v>
      </c>
      <c r="K1529" s="3" t="s">
        <v>6656</v>
      </c>
      <c r="L1529" s="3" t="s">
        <v>6657</v>
      </c>
      <c r="M1529" s="7" t="s">
        <v>6658</v>
      </c>
      <c r="N1529" s="7" t="s">
        <v>6659</v>
      </c>
      <c r="O1529" s="20" t="s">
        <v>397</v>
      </c>
      <c r="P1529" s="3" t="s">
        <v>1241</v>
      </c>
      <c r="Q1529" s="3">
        <v>-20.83</v>
      </c>
      <c r="R1529" s="6">
        <v>133.65</v>
      </c>
      <c r="S1529" s="3" t="s">
        <v>1305</v>
      </c>
      <c r="T1529" s="3"/>
      <c r="U1529" s="17">
        <v>45882</v>
      </c>
      <c r="X1529" s="19" t="s">
        <v>1306</v>
      </c>
      <c r="Y1529" s="19" t="s">
        <v>6660</v>
      </c>
    </row>
    <row r="1530" spans="1:25">
      <c r="A1530" s="3" t="s">
        <v>6661</v>
      </c>
      <c r="B1530" s="3"/>
      <c r="C1530" s="3" t="s">
        <v>399</v>
      </c>
      <c r="D1530" s="3" t="s">
        <v>6654</v>
      </c>
      <c r="E1530" s="3" t="s">
        <v>52</v>
      </c>
      <c r="F1530" s="3" t="s">
        <v>1300</v>
      </c>
      <c r="G1530" s="3" t="s">
        <v>1236</v>
      </c>
      <c r="H1530" s="3" t="s">
        <v>1599</v>
      </c>
      <c r="I1530" s="3" t="s">
        <v>6662</v>
      </c>
      <c r="J1530" s="3" t="s">
        <v>55</v>
      </c>
      <c r="K1530" s="3" t="s">
        <v>6656</v>
      </c>
      <c r="L1530" s="3" t="s">
        <v>6663</v>
      </c>
      <c r="M1530" s="7" t="s">
        <v>6664</v>
      </c>
      <c r="N1530" s="7" t="s">
        <v>6665</v>
      </c>
      <c r="O1530" s="20" t="s">
        <v>397</v>
      </c>
      <c r="P1530" s="3" t="s">
        <v>1241</v>
      </c>
      <c r="Q1530" s="3">
        <v>-23.47</v>
      </c>
      <c r="R1530" s="6">
        <v>133.65</v>
      </c>
      <c r="S1530" s="3" t="s">
        <v>1305</v>
      </c>
      <c r="T1530" s="3"/>
      <c r="U1530" s="17">
        <v>45882</v>
      </c>
      <c r="X1530" s="19" t="s">
        <v>1306</v>
      </c>
      <c r="Y1530" s="19" t="s">
        <v>6660</v>
      </c>
    </row>
    <row r="1531" spans="1:25">
      <c r="A1531" s="3" t="s">
        <v>6666</v>
      </c>
      <c r="B1531" s="3"/>
      <c r="C1531" s="3" t="s">
        <v>399</v>
      </c>
      <c r="D1531" s="3" t="s">
        <v>6654</v>
      </c>
      <c r="E1531" s="3" t="s">
        <v>52</v>
      </c>
      <c r="F1531" s="3" t="s">
        <v>1300</v>
      </c>
      <c r="G1531" s="3" t="s">
        <v>2654</v>
      </c>
      <c r="H1531" s="3" t="s">
        <v>1616</v>
      </c>
      <c r="I1531" s="3" t="s">
        <v>6667</v>
      </c>
      <c r="J1531" s="3" t="s">
        <v>55</v>
      </c>
      <c r="K1531" s="3" t="s">
        <v>6668</v>
      </c>
      <c r="L1531" s="3" t="s">
        <v>6669</v>
      </c>
      <c r="M1531" s="7" t="s">
        <v>6670</v>
      </c>
      <c r="N1531" s="7" t="s">
        <v>6671</v>
      </c>
      <c r="O1531" s="20" t="s">
        <v>397</v>
      </c>
      <c r="P1531" s="3" t="s">
        <v>1241</v>
      </c>
      <c r="Q1531" s="3">
        <v>-18.2</v>
      </c>
      <c r="R1531" s="6">
        <v>133.65</v>
      </c>
      <c r="S1531" s="3" t="s">
        <v>1305</v>
      </c>
      <c r="T1531" s="3"/>
      <c r="U1531" s="17">
        <v>45882</v>
      </c>
      <c r="X1531" s="19" t="s">
        <v>1306</v>
      </c>
      <c r="Y1531" s="19" t="s">
        <v>6660</v>
      </c>
    </row>
    <row r="1532" spans="1:25">
      <c r="A1532" s="3" t="s">
        <v>6672</v>
      </c>
      <c r="B1532" s="3"/>
      <c r="C1532" s="3" t="s">
        <v>399</v>
      </c>
      <c r="D1532" s="3" t="s">
        <v>6654</v>
      </c>
      <c r="E1532" s="3" t="s">
        <v>52</v>
      </c>
      <c r="F1532" s="3" t="s">
        <v>1300</v>
      </c>
      <c r="G1532" s="3" t="s">
        <v>2654</v>
      </c>
      <c r="H1532" s="3" t="s">
        <v>1649</v>
      </c>
      <c r="I1532" s="3" t="s">
        <v>6673</v>
      </c>
      <c r="J1532" s="3" t="s">
        <v>55</v>
      </c>
      <c r="K1532" s="3" t="s">
        <v>6656</v>
      </c>
      <c r="L1532" s="3" t="s">
        <v>6674</v>
      </c>
      <c r="M1532" s="7" t="s">
        <v>6675</v>
      </c>
      <c r="N1532" s="7" t="s">
        <v>6676</v>
      </c>
      <c r="O1532" s="20" t="s">
        <v>397</v>
      </c>
      <c r="P1532" s="3" t="s">
        <v>1241</v>
      </c>
      <c r="Q1532" s="3">
        <v>-17.27</v>
      </c>
      <c r="R1532" s="6">
        <v>133.65</v>
      </c>
      <c r="S1532" s="3" t="s">
        <v>1305</v>
      </c>
      <c r="T1532" s="3"/>
      <c r="U1532" s="17">
        <v>45882</v>
      </c>
      <c r="X1532" s="19" t="s">
        <v>1306</v>
      </c>
      <c r="Y1532" s="19" t="s">
        <v>6660</v>
      </c>
    </row>
    <row r="1533" spans="1:25">
      <c r="A1533" s="3" t="s">
        <v>6677</v>
      </c>
      <c r="B1533" s="3"/>
      <c r="C1533" s="3" t="s">
        <v>399</v>
      </c>
      <c r="D1533" s="3" t="s">
        <v>6654</v>
      </c>
      <c r="E1533" s="3" t="s">
        <v>52</v>
      </c>
      <c r="F1533" s="3" t="s">
        <v>1300</v>
      </c>
      <c r="G1533" s="3" t="s">
        <v>2654</v>
      </c>
      <c r="H1533" s="3" t="s">
        <v>1653</v>
      </c>
      <c r="I1533" s="3" t="s">
        <v>6678</v>
      </c>
      <c r="J1533" s="3" t="s">
        <v>55</v>
      </c>
      <c r="K1533" s="3" t="s">
        <v>6656</v>
      </c>
      <c r="L1533" s="3" t="s">
        <v>6679</v>
      </c>
      <c r="M1533" s="7" t="s">
        <v>6680</v>
      </c>
      <c r="N1533" s="7" t="s">
        <v>6681</v>
      </c>
      <c r="O1533" s="20" t="s">
        <v>397</v>
      </c>
      <c r="P1533" s="3" t="s">
        <v>4591</v>
      </c>
      <c r="Q1533" s="3"/>
      <c r="R1533" s="6">
        <v>133.65</v>
      </c>
      <c r="S1533" s="3" t="s">
        <v>1305</v>
      </c>
      <c r="T1533" s="3" t="s">
        <v>6682</v>
      </c>
      <c r="U1533" s="17">
        <v>45882</v>
      </c>
      <c r="X1533" s="19" t="s">
        <v>1306</v>
      </c>
      <c r="Y1533" s="19" t="s">
        <v>6660</v>
      </c>
    </row>
    <row r="1534" spans="1:25">
      <c r="A1534" s="3" t="s">
        <v>6683</v>
      </c>
      <c r="B1534" s="3"/>
      <c r="C1534" s="3" t="s">
        <v>399</v>
      </c>
      <c r="D1534" s="3" t="s">
        <v>6654</v>
      </c>
      <c r="E1534" s="3" t="s">
        <v>52</v>
      </c>
      <c r="F1534" s="3" t="s">
        <v>1300</v>
      </c>
      <c r="G1534" s="3" t="s">
        <v>2654</v>
      </c>
      <c r="H1534" s="3" t="s">
        <v>1653</v>
      </c>
      <c r="I1534" s="3" t="s">
        <v>6684</v>
      </c>
      <c r="J1534" s="3" t="s">
        <v>55</v>
      </c>
      <c r="K1534" s="3" t="s">
        <v>6656</v>
      </c>
      <c r="L1534" s="3" t="s">
        <v>6685</v>
      </c>
      <c r="M1534" s="7" t="s">
        <v>6686</v>
      </c>
      <c r="N1534" s="7" t="s">
        <v>6687</v>
      </c>
      <c r="O1534" s="20" t="s">
        <v>397</v>
      </c>
      <c r="P1534" s="3" t="s">
        <v>1241</v>
      </c>
      <c r="Q1534" s="3">
        <v>-17.149999999999999</v>
      </c>
      <c r="R1534" s="6">
        <v>133.65</v>
      </c>
      <c r="S1534" s="3" t="s">
        <v>1305</v>
      </c>
      <c r="T1534" s="3"/>
      <c r="U1534" s="17">
        <v>45882</v>
      </c>
      <c r="X1534" s="19" t="s">
        <v>1306</v>
      </c>
      <c r="Y1534" s="19" t="s">
        <v>6660</v>
      </c>
    </row>
    <row r="1535" spans="1:25">
      <c r="A1535" s="3" t="s">
        <v>6688</v>
      </c>
      <c r="B1535" s="3"/>
      <c r="C1535" s="3" t="s">
        <v>399</v>
      </c>
      <c r="D1535" s="3" t="s">
        <v>6654</v>
      </c>
      <c r="E1535" s="3" t="s">
        <v>52</v>
      </c>
      <c r="F1535" s="3" t="s">
        <v>1300</v>
      </c>
      <c r="G1535" s="3" t="s">
        <v>6689</v>
      </c>
      <c r="H1535" s="3" t="s">
        <v>1518</v>
      </c>
      <c r="I1535" s="3" t="s">
        <v>6690</v>
      </c>
      <c r="J1535" s="3" t="s">
        <v>55</v>
      </c>
      <c r="K1535" s="3" t="s">
        <v>6656</v>
      </c>
      <c r="L1535" s="3" t="s">
        <v>6691</v>
      </c>
      <c r="M1535" s="7" t="s">
        <v>6692</v>
      </c>
      <c r="N1535" s="7" t="s">
        <v>6693</v>
      </c>
      <c r="O1535" s="20" t="s">
        <v>397</v>
      </c>
      <c r="P1535" s="3" t="s">
        <v>1241</v>
      </c>
      <c r="Q1535" s="3">
        <v>-16.86</v>
      </c>
      <c r="R1535" s="6">
        <v>133.65</v>
      </c>
      <c r="S1535" s="3" t="s">
        <v>1305</v>
      </c>
      <c r="T1535" s="3"/>
      <c r="U1535" s="17">
        <v>45882</v>
      </c>
      <c r="X1535" s="19" t="s">
        <v>1306</v>
      </c>
      <c r="Y1535" s="19" t="s">
        <v>6660</v>
      </c>
    </row>
    <row r="1536" spans="1:25">
      <c r="A1536" s="18" t="s">
        <v>6694</v>
      </c>
      <c r="B1536" s="3"/>
      <c r="C1536" s="3" t="s">
        <v>399</v>
      </c>
      <c r="D1536" s="3" t="s">
        <v>6654</v>
      </c>
      <c r="E1536" s="3" t="s">
        <v>52</v>
      </c>
      <c r="F1536" s="3" t="s">
        <v>1300</v>
      </c>
      <c r="G1536" s="3" t="s">
        <v>6689</v>
      </c>
      <c r="H1536" s="3" t="s">
        <v>1518</v>
      </c>
      <c r="I1536" s="3" t="s">
        <v>6695</v>
      </c>
      <c r="J1536" s="3" t="s">
        <v>55</v>
      </c>
      <c r="K1536" s="3" t="s">
        <v>6656</v>
      </c>
      <c r="L1536" s="3" t="s">
        <v>6691</v>
      </c>
      <c r="M1536" s="7" t="s">
        <v>6696</v>
      </c>
      <c r="N1536" s="7" t="s">
        <v>6697</v>
      </c>
      <c r="O1536" s="20" t="s">
        <v>397</v>
      </c>
      <c r="P1536" s="3" t="s">
        <v>1241</v>
      </c>
      <c r="Q1536" s="3">
        <v>-16.82</v>
      </c>
      <c r="R1536" s="6">
        <v>133.65</v>
      </c>
      <c r="S1536" s="3" t="s">
        <v>1305</v>
      </c>
      <c r="T1536" s="3"/>
      <c r="U1536" s="17">
        <v>45882</v>
      </c>
      <c r="X1536" s="19" t="s">
        <v>1306</v>
      </c>
      <c r="Y1536" s="19" t="s">
        <v>6660</v>
      </c>
    </row>
    <row r="1537" spans="1:25">
      <c r="A1537" s="3" t="s">
        <v>6698</v>
      </c>
      <c r="B1537" s="3"/>
      <c r="C1537" s="3" t="s">
        <v>118</v>
      </c>
      <c r="D1537" s="3" t="s">
        <v>4026</v>
      </c>
      <c r="E1537" s="3" t="s">
        <v>66</v>
      </c>
      <c r="F1537" s="3" t="s">
        <v>1261</v>
      </c>
      <c r="G1537" s="3" t="s">
        <v>1433</v>
      </c>
      <c r="H1537" s="3" t="s">
        <v>1575</v>
      </c>
      <c r="I1537" s="3" t="s">
        <v>6699</v>
      </c>
      <c r="J1537" s="3" t="s">
        <v>1270</v>
      </c>
      <c r="K1537" s="3" t="s">
        <v>1282</v>
      </c>
      <c r="L1537" s="3" t="s">
        <v>6700</v>
      </c>
      <c r="M1537" s="7" t="s">
        <v>6701</v>
      </c>
      <c r="N1537" s="7" t="s">
        <v>6702</v>
      </c>
      <c r="O1537" s="20" t="s">
        <v>402</v>
      </c>
      <c r="P1537" s="3" t="s">
        <v>1241</v>
      </c>
      <c r="Q1537" s="3">
        <v>-22.95</v>
      </c>
      <c r="R1537" s="6">
        <v>1029.5999999999999</v>
      </c>
      <c r="S1537" s="3" t="s">
        <v>1319</v>
      </c>
      <c r="T1537" s="3"/>
      <c r="U1537" s="17">
        <v>45890</v>
      </c>
      <c r="X1537" s="19" t="s">
        <v>1320</v>
      </c>
      <c r="Y1537" s="19" t="s">
        <v>6660</v>
      </c>
    </row>
    <row r="1538" spans="1:25">
      <c r="A1538" s="3" t="s">
        <v>6703</v>
      </c>
      <c r="B1538" s="3"/>
      <c r="C1538" s="3" t="s">
        <v>118</v>
      </c>
      <c r="D1538" s="3" t="s">
        <v>4026</v>
      </c>
      <c r="E1538" s="3" t="s">
        <v>66</v>
      </c>
      <c r="F1538" s="3" t="s">
        <v>1261</v>
      </c>
      <c r="G1538" s="3" t="s">
        <v>1433</v>
      </c>
      <c r="H1538" s="3" t="s">
        <v>1575</v>
      </c>
      <c r="I1538" s="3" t="s">
        <v>6704</v>
      </c>
      <c r="J1538" s="3" t="s">
        <v>1246</v>
      </c>
      <c r="K1538" s="3" t="s">
        <v>1282</v>
      </c>
      <c r="L1538" s="3" t="s">
        <v>6700</v>
      </c>
      <c r="M1538" s="7" t="s">
        <v>6701</v>
      </c>
      <c r="N1538" s="7" t="s">
        <v>6702</v>
      </c>
      <c r="O1538" s="20" t="s">
        <v>402</v>
      </c>
      <c r="P1538" s="3" t="s">
        <v>1241</v>
      </c>
      <c r="Q1538" s="3">
        <v>-21.81</v>
      </c>
      <c r="R1538" s="6">
        <v>376.2</v>
      </c>
      <c r="S1538" s="3" t="s">
        <v>1319</v>
      </c>
      <c r="T1538" s="3"/>
      <c r="U1538" s="17">
        <v>45890</v>
      </c>
      <c r="X1538" s="19" t="s">
        <v>1320</v>
      </c>
      <c r="Y1538" s="19" t="s">
        <v>6660</v>
      </c>
    </row>
    <row r="1539" spans="1:25">
      <c r="A1539" s="3" t="s">
        <v>6705</v>
      </c>
      <c r="B1539" s="3"/>
      <c r="C1539" s="3" t="s">
        <v>118</v>
      </c>
      <c r="D1539" s="3" t="s">
        <v>4026</v>
      </c>
      <c r="E1539" s="3" t="s">
        <v>66</v>
      </c>
      <c r="F1539" s="3" t="s">
        <v>1261</v>
      </c>
      <c r="G1539" s="3" t="s">
        <v>1312</v>
      </c>
      <c r="H1539" s="3" t="s">
        <v>1605</v>
      </c>
      <c r="I1539" s="3" t="s">
        <v>6706</v>
      </c>
      <c r="J1539" s="3" t="s">
        <v>1246</v>
      </c>
      <c r="K1539" s="3" t="s">
        <v>1282</v>
      </c>
      <c r="L1539" s="3" t="s">
        <v>6700</v>
      </c>
      <c r="M1539" s="7" t="s">
        <v>6701</v>
      </c>
      <c r="N1539" s="7" t="s">
        <v>6702</v>
      </c>
      <c r="O1539" s="20" t="s">
        <v>402</v>
      </c>
      <c r="P1539" s="3" t="s">
        <v>1241</v>
      </c>
      <c r="Q1539" s="3">
        <v>-21.94</v>
      </c>
      <c r="R1539" s="6">
        <v>376.2</v>
      </c>
      <c r="S1539" s="3" t="s">
        <v>1319</v>
      </c>
      <c r="T1539" s="3"/>
      <c r="U1539" s="17">
        <v>45890</v>
      </c>
      <c r="X1539" s="19" t="s">
        <v>1320</v>
      </c>
      <c r="Y1539" s="19" t="s">
        <v>6660</v>
      </c>
    </row>
    <row r="1540" spans="1:25">
      <c r="A1540" s="3" t="s">
        <v>6707</v>
      </c>
      <c r="B1540" s="3"/>
      <c r="C1540" s="3" t="s">
        <v>118</v>
      </c>
      <c r="D1540" s="3" t="s">
        <v>4026</v>
      </c>
      <c r="E1540" s="3" t="s">
        <v>66</v>
      </c>
      <c r="F1540" s="3" t="s">
        <v>1261</v>
      </c>
      <c r="G1540" s="3" t="s">
        <v>1312</v>
      </c>
      <c r="H1540" s="3" t="s">
        <v>1605</v>
      </c>
      <c r="I1540" s="3" t="s">
        <v>6708</v>
      </c>
      <c r="J1540" s="3" t="s">
        <v>1246</v>
      </c>
      <c r="K1540" s="3" t="s">
        <v>1282</v>
      </c>
      <c r="L1540" s="3" t="s">
        <v>6700</v>
      </c>
      <c r="M1540" s="7" t="s">
        <v>6701</v>
      </c>
      <c r="N1540" s="7" t="s">
        <v>6702</v>
      </c>
      <c r="O1540" s="20" t="s">
        <v>402</v>
      </c>
      <c r="P1540" s="3" t="s">
        <v>1241</v>
      </c>
      <c r="Q1540" s="3">
        <v>-21.76</v>
      </c>
      <c r="R1540" s="6">
        <v>376.2</v>
      </c>
      <c r="S1540" s="3" t="s">
        <v>1319</v>
      </c>
      <c r="T1540" s="3"/>
      <c r="U1540" s="17">
        <v>45890</v>
      </c>
      <c r="X1540" s="19" t="s">
        <v>1320</v>
      </c>
      <c r="Y1540" s="19" t="s">
        <v>6660</v>
      </c>
    </row>
    <row r="1541" spans="1:25">
      <c r="A1541" s="3" t="s">
        <v>6709</v>
      </c>
      <c r="B1541" s="3"/>
      <c r="C1541" s="3" t="s">
        <v>118</v>
      </c>
      <c r="D1541" s="3" t="s">
        <v>4026</v>
      </c>
      <c r="E1541" s="3" t="s">
        <v>66</v>
      </c>
      <c r="F1541" s="3" t="s">
        <v>1261</v>
      </c>
      <c r="G1541" s="3" t="s">
        <v>1312</v>
      </c>
      <c r="H1541" s="3" t="s">
        <v>1605</v>
      </c>
      <c r="I1541" s="3" t="s">
        <v>6710</v>
      </c>
      <c r="J1541" s="3" t="s">
        <v>1246</v>
      </c>
      <c r="K1541" s="3" t="s">
        <v>1282</v>
      </c>
      <c r="L1541" s="3" t="s">
        <v>6700</v>
      </c>
      <c r="M1541" s="7" t="s">
        <v>6701</v>
      </c>
      <c r="N1541" s="7" t="s">
        <v>6702</v>
      </c>
      <c r="O1541" s="20" t="s">
        <v>402</v>
      </c>
      <c r="P1541" s="3" t="s">
        <v>4591</v>
      </c>
      <c r="Q1541" s="3"/>
      <c r="R1541" s="6">
        <v>376.2</v>
      </c>
      <c r="S1541" s="3" t="s">
        <v>1319</v>
      </c>
      <c r="T1541" s="3" t="s">
        <v>6711</v>
      </c>
      <c r="U1541" s="17">
        <v>45890</v>
      </c>
      <c r="X1541" s="19" t="s">
        <v>1320</v>
      </c>
      <c r="Y1541" s="19" t="s">
        <v>6660</v>
      </c>
    </row>
    <row r="1542" spans="1:25">
      <c r="A1542" s="3" t="s">
        <v>6712</v>
      </c>
      <c r="B1542" s="3"/>
      <c r="C1542" s="3" t="s">
        <v>118</v>
      </c>
      <c r="D1542" s="3" t="s">
        <v>4026</v>
      </c>
      <c r="E1542" s="3" t="s">
        <v>66</v>
      </c>
      <c r="F1542" s="3" t="s">
        <v>1261</v>
      </c>
      <c r="G1542" s="3" t="s">
        <v>1433</v>
      </c>
      <c r="H1542" s="3" t="s">
        <v>1616</v>
      </c>
      <c r="I1542" s="3" t="s">
        <v>6713</v>
      </c>
      <c r="J1542" s="3" t="s">
        <v>1246</v>
      </c>
      <c r="K1542" s="3" t="s">
        <v>1282</v>
      </c>
      <c r="L1542" s="3" t="s">
        <v>6700</v>
      </c>
      <c r="M1542" s="7" t="s">
        <v>6701</v>
      </c>
      <c r="N1542" s="7" t="s">
        <v>6702</v>
      </c>
      <c r="O1542" s="20" t="s">
        <v>402</v>
      </c>
      <c r="P1542" s="3" t="s">
        <v>1241</v>
      </c>
      <c r="Q1542" s="3">
        <v>-22.92</v>
      </c>
      <c r="R1542" s="6">
        <v>376.2</v>
      </c>
      <c r="S1542" s="3" t="s">
        <v>1319</v>
      </c>
      <c r="T1542" s="3"/>
      <c r="U1542" s="17">
        <v>45890</v>
      </c>
      <c r="X1542" s="19" t="s">
        <v>1320</v>
      </c>
      <c r="Y1542" s="19" t="s">
        <v>6660</v>
      </c>
    </row>
    <row r="1543" spans="1:25">
      <c r="A1543" s="3" t="s">
        <v>6714</v>
      </c>
      <c r="B1543" s="3"/>
      <c r="C1543" s="3" t="s">
        <v>118</v>
      </c>
      <c r="D1543" s="3" t="s">
        <v>4026</v>
      </c>
      <c r="E1543" s="3" t="s">
        <v>66</v>
      </c>
      <c r="F1543" s="3" t="s">
        <v>1261</v>
      </c>
      <c r="G1543" s="3" t="s">
        <v>1433</v>
      </c>
      <c r="H1543" s="3" t="s">
        <v>1616</v>
      </c>
      <c r="I1543" s="3" t="s">
        <v>6715</v>
      </c>
      <c r="J1543" s="3" t="s">
        <v>1246</v>
      </c>
      <c r="K1543" s="3" t="s">
        <v>1282</v>
      </c>
      <c r="L1543" s="3" t="s">
        <v>6700</v>
      </c>
      <c r="M1543" s="7" t="s">
        <v>6701</v>
      </c>
      <c r="N1543" s="7" t="s">
        <v>6702</v>
      </c>
      <c r="O1543" s="20" t="s">
        <v>402</v>
      </c>
      <c r="P1543" s="3" t="s">
        <v>1241</v>
      </c>
      <c r="Q1543" s="3">
        <v>-21.91</v>
      </c>
      <c r="R1543" s="6">
        <v>376.2</v>
      </c>
      <c r="S1543" s="3" t="s">
        <v>1319</v>
      </c>
      <c r="T1543" s="3"/>
      <c r="U1543" s="17">
        <v>45890</v>
      </c>
      <c r="X1543" s="19" t="s">
        <v>1320</v>
      </c>
      <c r="Y1543" s="19" t="s">
        <v>6660</v>
      </c>
    </row>
    <row r="1544" spans="1:25">
      <c r="A1544" s="3" t="s">
        <v>6716</v>
      </c>
      <c r="B1544" s="3"/>
      <c r="C1544" s="3" t="s">
        <v>118</v>
      </c>
      <c r="D1544" s="3" t="s">
        <v>4026</v>
      </c>
      <c r="E1544" s="3" t="s">
        <v>66</v>
      </c>
      <c r="F1544" s="3" t="s">
        <v>1261</v>
      </c>
      <c r="G1544" s="3" t="s">
        <v>1433</v>
      </c>
      <c r="H1544" s="3" t="s">
        <v>1616</v>
      </c>
      <c r="I1544" s="3" t="s">
        <v>6717</v>
      </c>
      <c r="J1544" s="3" t="s">
        <v>1246</v>
      </c>
      <c r="K1544" s="3" t="s">
        <v>1282</v>
      </c>
      <c r="L1544" s="3" t="s">
        <v>6700</v>
      </c>
      <c r="M1544" s="7" t="s">
        <v>6701</v>
      </c>
      <c r="N1544" s="7" t="s">
        <v>6702</v>
      </c>
      <c r="O1544" s="20" t="s">
        <v>402</v>
      </c>
      <c r="P1544" s="3" t="s">
        <v>1241</v>
      </c>
      <c r="Q1544" s="3">
        <v>-22.62</v>
      </c>
      <c r="R1544" s="6">
        <v>376.2</v>
      </c>
      <c r="S1544" s="3" t="s">
        <v>1319</v>
      </c>
      <c r="T1544" s="3"/>
      <c r="U1544" s="17">
        <v>45890</v>
      </c>
      <c r="X1544" s="19" t="s">
        <v>1320</v>
      </c>
      <c r="Y1544" s="19" t="s">
        <v>6660</v>
      </c>
    </row>
    <row r="1545" spans="1:25">
      <c r="A1545" s="3" t="s">
        <v>6718</v>
      </c>
      <c r="B1545" s="3"/>
      <c r="C1545" s="3" t="s">
        <v>118</v>
      </c>
      <c r="D1545" s="3" t="s">
        <v>4026</v>
      </c>
      <c r="E1545" s="3" t="s">
        <v>66</v>
      </c>
      <c r="F1545" s="3" t="s">
        <v>1261</v>
      </c>
      <c r="G1545" s="3" t="s">
        <v>1236</v>
      </c>
      <c r="H1545" s="3" t="s">
        <v>1531</v>
      </c>
      <c r="I1545" s="3" t="s">
        <v>6719</v>
      </c>
      <c r="J1545" s="3" t="s">
        <v>1246</v>
      </c>
      <c r="K1545" s="3" t="s">
        <v>1282</v>
      </c>
      <c r="L1545" s="3" t="s">
        <v>6700</v>
      </c>
      <c r="M1545" s="7" t="s">
        <v>6701</v>
      </c>
      <c r="N1545" s="7" t="s">
        <v>6702</v>
      </c>
      <c r="O1545" s="20" t="s">
        <v>402</v>
      </c>
      <c r="P1545" s="3" t="s">
        <v>4591</v>
      </c>
      <c r="Q1545" s="3"/>
      <c r="R1545" s="6">
        <v>376.2</v>
      </c>
      <c r="S1545" s="3" t="s">
        <v>1319</v>
      </c>
      <c r="T1545" s="3" t="s">
        <v>6711</v>
      </c>
      <c r="U1545" s="17">
        <v>45883</v>
      </c>
      <c r="X1545" s="19" t="s">
        <v>1320</v>
      </c>
      <c r="Y1545" s="19" t="s">
        <v>6660</v>
      </c>
    </row>
    <row r="1546" spans="1:25">
      <c r="A1546" s="3" t="s">
        <v>6720</v>
      </c>
      <c r="B1546" s="3"/>
      <c r="C1546" s="3" t="s">
        <v>118</v>
      </c>
      <c r="D1546" s="3" t="s">
        <v>4026</v>
      </c>
      <c r="E1546" s="3" t="s">
        <v>66</v>
      </c>
      <c r="F1546" s="3" t="s">
        <v>1261</v>
      </c>
      <c r="G1546" s="3" t="s">
        <v>1236</v>
      </c>
      <c r="H1546" s="3" t="s">
        <v>1531</v>
      </c>
      <c r="I1546" s="3" t="s">
        <v>6721</v>
      </c>
      <c r="J1546" s="3" t="s">
        <v>1246</v>
      </c>
      <c r="K1546" s="3" t="s">
        <v>1282</v>
      </c>
      <c r="L1546" s="3" t="s">
        <v>6700</v>
      </c>
      <c r="M1546" s="7" t="s">
        <v>6701</v>
      </c>
      <c r="N1546" s="7" t="s">
        <v>6702</v>
      </c>
      <c r="O1546" s="20" t="s">
        <v>402</v>
      </c>
      <c r="P1546" s="3" t="s">
        <v>1241</v>
      </c>
      <c r="Q1546" s="3">
        <v>-21.14</v>
      </c>
      <c r="R1546" s="6">
        <v>376.2</v>
      </c>
      <c r="S1546" s="3" t="s">
        <v>1319</v>
      </c>
      <c r="T1546" s="3"/>
      <c r="U1546" s="17">
        <v>45890</v>
      </c>
      <c r="X1546" s="19" t="s">
        <v>1320</v>
      </c>
      <c r="Y1546" s="19" t="s">
        <v>6660</v>
      </c>
    </row>
    <row r="1547" spans="1:25">
      <c r="A1547" s="3" t="s">
        <v>6722</v>
      </c>
      <c r="B1547" s="3"/>
      <c r="C1547" s="3" t="s">
        <v>118</v>
      </c>
      <c r="D1547" s="3" t="s">
        <v>4026</v>
      </c>
      <c r="E1547" s="3" t="s">
        <v>66</v>
      </c>
      <c r="F1547" s="3" t="s">
        <v>1261</v>
      </c>
      <c r="G1547" s="3" t="s">
        <v>1236</v>
      </c>
      <c r="H1547" s="3" t="s">
        <v>1531</v>
      </c>
      <c r="I1547" s="3" t="s">
        <v>6723</v>
      </c>
      <c r="J1547" s="3" t="s">
        <v>1246</v>
      </c>
      <c r="K1547" s="3" t="s">
        <v>1282</v>
      </c>
      <c r="L1547" s="3" t="s">
        <v>6700</v>
      </c>
      <c r="M1547" s="7" t="s">
        <v>6701</v>
      </c>
      <c r="N1547" s="7" t="s">
        <v>6702</v>
      </c>
      <c r="O1547" s="20" t="s">
        <v>402</v>
      </c>
      <c r="P1547" s="3" t="s">
        <v>1241</v>
      </c>
      <c r="Q1547" s="3">
        <v>-19.809999999999999</v>
      </c>
      <c r="R1547" s="6">
        <v>376.2</v>
      </c>
      <c r="S1547" s="3" t="s">
        <v>1319</v>
      </c>
      <c r="T1547" s="3"/>
      <c r="U1547" s="17">
        <v>45890</v>
      </c>
      <c r="X1547" s="19" t="s">
        <v>1320</v>
      </c>
      <c r="Y1547" s="19" t="s">
        <v>6660</v>
      </c>
    </row>
    <row r="1548" spans="1:25">
      <c r="A1548" s="3" t="s">
        <v>6724</v>
      </c>
      <c r="B1548" s="3"/>
      <c r="C1548" s="3" t="s">
        <v>118</v>
      </c>
      <c r="D1548" s="3" t="s">
        <v>4026</v>
      </c>
      <c r="E1548" s="3" t="s">
        <v>66</v>
      </c>
      <c r="F1548" s="3" t="s">
        <v>1261</v>
      </c>
      <c r="G1548" s="3" t="s">
        <v>1236</v>
      </c>
      <c r="H1548" s="3" t="s">
        <v>1531</v>
      </c>
      <c r="I1548" s="3" t="s">
        <v>6725</v>
      </c>
      <c r="J1548" s="3" t="s">
        <v>55</v>
      </c>
      <c r="K1548" s="3" t="s">
        <v>1282</v>
      </c>
      <c r="L1548" s="3" t="s">
        <v>6700</v>
      </c>
      <c r="M1548" s="7" t="s">
        <v>6701</v>
      </c>
      <c r="N1548" s="7" t="s">
        <v>6702</v>
      </c>
      <c r="O1548" s="20" t="s">
        <v>402</v>
      </c>
      <c r="P1548" s="3" t="s">
        <v>1241</v>
      </c>
      <c r="Q1548" s="3">
        <v>-19.57</v>
      </c>
      <c r="R1548" s="6">
        <v>1564.2</v>
      </c>
      <c r="S1548" s="3" t="s">
        <v>1319</v>
      </c>
      <c r="T1548" s="3"/>
      <c r="U1548" s="17">
        <v>45890</v>
      </c>
      <c r="X1548" s="19" t="s">
        <v>1320</v>
      </c>
      <c r="Y1548" s="19" t="s">
        <v>6660</v>
      </c>
    </row>
    <row r="1549" spans="1:25">
      <c r="A1549" s="3" t="s">
        <v>6726</v>
      </c>
      <c r="B1549" s="3"/>
      <c r="C1549" s="3" t="s">
        <v>118</v>
      </c>
      <c r="D1549" s="3" t="s">
        <v>4026</v>
      </c>
      <c r="E1549" s="3" t="s">
        <v>66</v>
      </c>
      <c r="F1549" s="3" t="s">
        <v>1261</v>
      </c>
      <c r="G1549" s="3" t="s">
        <v>1236</v>
      </c>
      <c r="H1549" s="3" t="s">
        <v>1531</v>
      </c>
      <c r="I1549" s="3" t="s">
        <v>6727</v>
      </c>
      <c r="J1549" s="3" t="s">
        <v>1246</v>
      </c>
      <c r="K1549" s="3" t="s">
        <v>1282</v>
      </c>
      <c r="L1549" s="3" t="s">
        <v>6700</v>
      </c>
      <c r="M1549" s="7" t="s">
        <v>6701</v>
      </c>
      <c r="N1549" s="7" t="s">
        <v>6702</v>
      </c>
      <c r="O1549" s="20" t="s">
        <v>402</v>
      </c>
      <c r="P1549" s="3" t="s">
        <v>1241</v>
      </c>
      <c r="Q1549" s="3">
        <v>-20.7</v>
      </c>
      <c r="R1549" s="6">
        <v>376.2</v>
      </c>
      <c r="S1549" s="3" t="s">
        <v>1319</v>
      </c>
      <c r="T1549" s="3"/>
      <c r="U1549" s="17">
        <v>45890</v>
      </c>
      <c r="X1549" s="19" t="s">
        <v>1320</v>
      </c>
      <c r="Y1549" s="19" t="s">
        <v>6660</v>
      </c>
    </row>
    <row r="1550" spans="1:25">
      <c r="A1550" s="3" t="s">
        <v>6728</v>
      </c>
      <c r="B1550" s="3"/>
      <c r="C1550" s="3" t="s">
        <v>118</v>
      </c>
      <c r="D1550" s="3" t="s">
        <v>4026</v>
      </c>
      <c r="E1550" s="3" t="s">
        <v>66</v>
      </c>
      <c r="F1550" s="3" t="s">
        <v>1261</v>
      </c>
      <c r="G1550" s="3" t="s">
        <v>1236</v>
      </c>
      <c r="H1550" s="3" t="s">
        <v>1531</v>
      </c>
      <c r="I1550" s="3" t="s">
        <v>6729</v>
      </c>
      <c r="J1550" s="3" t="s">
        <v>1246</v>
      </c>
      <c r="K1550" s="3" t="s">
        <v>1282</v>
      </c>
      <c r="L1550" s="3" t="s">
        <v>6700</v>
      </c>
      <c r="M1550" s="7" t="s">
        <v>6701</v>
      </c>
      <c r="N1550" s="7" t="s">
        <v>6702</v>
      </c>
      <c r="O1550" s="20" t="s">
        <v>402</v>
      </c>
      <c r="P1550" s="3" t="s">
        <v>1241</v>
      </c>
      <c r="Q1550" s="3">
        <v>-19.760000000000002</v>
      </c>
      <c r="R1550" s="6">
        <v>376.2</v>
      </c>
      <c r="S1550" s="3" t="s">
        <v>1319</v>
      </c>
      <c r="T1550" s="3"/>
      <c r="U1550" s="17">
        <v>45890</v>
      </c>
      <c r="X1550" s="19" t="s">
        <v>1320</v>
      </c>
      <c r="Y1550" s="19" t="s">
        <v>6660</v>
      </c>
    </row>
    <row r="1551" spans="1:25">
      <c r="A1551" s="3" t="s">
        <v>6730</v>
      </c>
      <c r="B1551" s="3"/>
      <c r="C1551" s="3" t="s">
        <v>118</v>
      </c>
      <c r="D1551" s="3" t="s">
        <v>4026</v>
      </c>
      <c r="E1551" s="3" t="s">
        <v>66</v>
      </c>
      <c r="F1551" s="3" t="s">
        <v>1261</v>
      </c>
      <c r="G1551" s="3" t="s">
        <v>1236</v>
      </c>
      <c r="H1551" s="3" t="s">
        <v>1531</v>
      </c>
      <c r="I1551" s="3" t="s">
        <v>6731</v>
      </c>
      <c r="J1551" s="3" t="s">
        <v>1246</v>
      </c>
      <c r="K1551" s="3" t="s">
        <v>1282</v>
      </c>
      <c r="L1551" s="3" t="s">
        <v>6700</v>
      </c>
      <c r="M1551" s="7" t="s">
        <v>6701</v>
      </c>
      <c r="N1551" s="7" t="s">
        <v>6702</v>
      </c>
      <c r="O1551" s="20" t="s">
        <v>402</v>
      </c>
      <c r="P1551" s="3" t="s">
        <v>1241</v>
      </c>
      <c r="Q1551" s="3">
        <v>-21.12</v>
      </c>
      <c r="R1551" s="6">
        <v>376.2</v>
      </c>
      <c r="S1551" s="3" t="s">
        <v>1319</v>
      </c>
      <c r="T1551" s="3"/>
      <c r="U1551" s="17">
        <v>45890</v>
      </c>
      <c r="X1551" s="19" t="s">
        <v>1320</v>
      </c>
      <c r="Y1551" s="19" t="s">
        <v>6660</v>
      </c>
    </row>
    <row r="1552" spans="1:25">
      <c r="A1552" s="3" t="s">
        <v>6732</v>
      </c>
      <c r="B1552" s="3"/>
      <c r="C1552" s="3" t="s">
        <v>118</v>
      </c>
      <c r="D1552" s="3" t="s">
        <v>4026</v>
      </c>
      <c r="E1552" s="3" t="s">
        <v>66</v>
      </c>
      <c r="F1552" s="3" t="s">
        <v>1261</v>
      </c>
      <c r="G1552" s="3" t="s">
        <v>1236</v>
      </c>
      <c r="H1552" s="3" t="s">
        <v>1531</v>
      </c>
      <c r="I1552" s="3" t="s">
        <v>6733</v>
      </c>
      <c r="J1552" s="3" t="s">
        <v>1246</v>
      </c>
      <c r="K1552" s="3" t="s">
        <v>1282</v>
      </c>
      <c r="L1552" s="3" t="s">
        <v>6700</v>
      </c>
      <c r="M1552" s="7" t="s">
        <v>6701</v>
      </c>
      <c r="N1552" s="7" t="s">
        <v>6702</v>
      </c>
      <c r="O1552" s="20" t="s">
        <v>402</v>
      </c>
      <c r="P1552" s="3" t="s">
        <v>1241</v>
      </c>
      <c r="Q1552" s="3">
        <v>-20.16</v>
      </c>
      <c r="R1552" s="6">
        <v>376.2</v>
      </c>
      <c r="S1552" s="3" t="s">
        <v>1319</v>
      </c>
      <c r="T1552" s="3"/>
      <c r="U1552" s="17">
        <v>45890</v>
      </c>
      <c r="X1552" s="19" t="s">
        <v>1320</v>
      </c>
      <c r="Y1552" s="19" t="s">
        <v>6660</v>
      </c>
    </row>
    <row r="1553" spans="1:25">
      <c r="A1553" s="3" t="s">
        <v>6734</v>
      </c>
      <c r="B1553" s="3"/>
      <c r="C1553" s="3" t="s">
        <v>156</v>
      </c>
      <c r="D1553" s="3" t="s">
        <v>4629</v>
      </c>
      <c r="E1553" s="3" t="s">
        <v>52</v>
      </c>
      <c r="F1553" s="3" t="s">
        <v>1300</v>
      </c>
      <c r="G1553" s="3" t="s">
        <v>1308</v>
      </c>
      <c r="H1553" s="3" t="s">
        <v>1237</v>
      </c>
      <c r="I1553" s="3" t="s">
        <v>6735</v>
      </c>
      <c r="J1553" s="3" t="s">
        <v>55</v>
      </c>
      <c r="K1553" s="3" t="s">
        <v>4629</v>
      </c>
      <c r="L1553" s="3" t="s">
        <v>6736</v>
      </c>
      <c r="M1553" s="7" t="s">
        <v>6737</v>
      </c>
      <c r="N1553" s="7" t="s">
        <v>6738</v>
      </c>
      <c r="O1553" s="20" t="s">
        <v>405</v>
      </c>
      <c r="P1553" s="3" t="s">
        <v>1241</v>
      </c>
      <c r="Q1553" s="3">
        <v>-18.7</v>
      </c>
      <c r="R1553" s="6">
        <v>133.65</v>
      </c>
      <c r="S1553" s="3" t="s">
        <v>1305</v>
      </c>
      <c r="T1553" s="3"/>
      <c r="U1553" s="17">
        <v>45880</v>
      </c>
      <c r="X1553" s="19" t="s">
        <v>1306</v>
      </c>
      <c r="Y1553" s="19"/>
    </row>
    <row r="1554" spans="1:25">
      <c r="A1554" s="3" t="s">
        <v>6739</v>
      </c>
      <c r="B1554" s="3"/>
      <c r="C1554" s="3" t="s">
        <v>156</v>
      </c>
      <c r="D1554" s="3" t="s">
        <v>4629</v>
      </c>
      <c r="E1554" s="3" t="s">
        <v>52</v>
      </c>
      <c r="F1554" s="3" t="s">
        <v>1307</v>
      </c>
      <c r="G1554" s="3" t="s">
        <v>1485</v>
      </c>
      <c r="H1554" s="3" t="s">
        <v>1809</v>
      </c>
      <c r="I1554" s="3" t="s">
        <v>6740</v>
      </c>
      <c r="J1554" s="3" t="s">
        <v>55</v>
      </c>
      <c r="K1554" s="3" t="s">
        <v>4629</v>
      </c>
      <c r="L1554" s="3" t="s">
        <v>6741</v>
      </c>
      <c r="M1554" s="7" t="s">
        <v>6742</v>
      </c>
      <c r="N1554" s="7" t="s">
        <v>6743</v>
      </c>
      <c r="O1554" s="20" t="s">
        <v>405</v>
      </c>
      <c r="P1554" s="3" t="s">
        <v>1241</v>
      </c>
      <c r="Q1554" s="3">
        <v>-18.12</v>
      </c>
      <c r="R1554" s="6">
        <v>133.65</v>
      </c>
      <c r="S1554" s="3" t="s">
        <v>1305</v>
      </c>
      <c r="T1554" s="3"/>
      <c r="U1554" s="17">
        <v>45880</v>
      </c>
      <c r="X1554" s="19" t="s">
        <v>1306</v>
      </c>
      <c r="Y1554" s="19"/>
    </row>
    <row r="1555" spans="1:25">
      <c r="A1555" s="3" t="s">
        <v>6744</v>
      </c>
      <c r="B1555" s="3"/>
      <c r="C1555" s="3" t="s">
        <v>410</v>
      </c>
      <c r="D1555" s="3" t="s">
        <v>4748</v>
      </c>
      <c r="E1555" s="3" t="s">
        <v>52</v>
      </c>
      <c r="F1555" s="3" t="s">
        <v>1261</v>
      </c>
      <c r="G1555" s="3" t="s">
        <v>1433</v>
      </c>
      <c r="H1555" s="3" t="s">
        <v>1809</v>
      </c>
      <c r="I1555" s="3" t="s">
        <v>6745</v>
      </c>
      <c r="J1555" s="3" t="s">
        <v>94</v>
      </c>
      <c r="K1555" s="3" t="s">
        <v>6746</v>
      </c>
      <c r="L1555" s="3" t="s">
        <v>6747</v>
      </c>
      <c r="M1555" s="7" t="s">
        <v>6748</v>
      </c>
      <c r="N1555" s="7" t="s">
        <v>6749</v>
      </c>
      <c r="O1555" s="20" t="s">
        <v>407</v>
      </c>
      <c r="P1555" s="3" t="s">
        <v>4591</v>
      </c>
      <c r="Q1555" s="3"/>
      <c r="R1555" s="6">
        <v>3972</v>
      </c>
      <c r="S1555" s="3"/>
      <c r="T1555" s="3" t="s">
        <v>6750</v>
      </c>
      <c r="U1555" s="17"/>
      <c r="X1555" s="19"/>
      <c r="Y1555" s="19"/>
    </row>
    <row r="1556" spans="1:25">
      <c r="A1556" s="3" t="s">
        <v>6751</v>
      </c>
      <c r="B1556" s="3"/>
      <c r="C1556" s="3" t="s">
        <v>414</v>
      </c>
      <c r="D1556" s="3" t="s">
        <v>4026</v>
      </c>
      <c r="E1556" s="3" t="s">
        <v>66</v>
      </c>
      <c r="F1556" s="3"/>
      <c r="G1556" s="3"/>
      <c r="H1556" s="3"/>
      <c r="I1556" s="3" t="s">
        <v>414</v>
      </c>
      <c r="J1556" s="3" t="s">
        <v>94</v>
      </c>
      <c r="K1556" s="3" t="s">
        <v>3870</v>
      </c>
      <c r="L1556" s="3" t="s">
        <v>6752</v>
      </c>
      <c r="M1556" s="7" t="s">
        <v>6753</v>
      </c>
      <c r="N1556" s="7" t="s">
        <v>6754</v>
      </c>
      <c r="O1556" s="20" t="s">
        <v>411</v>
      </c>
      <c r="P1556" s="3" t="s">
        <v>1241</v>
      </c>
      <c r="Q1556" s="3">
        <v>-10</v>
      </c>
      <c r="R1556" s="6">
        <v>2738.24</v>
      </c>
      <c r="S1556" s="3" t="s">
        <v>2523</v>
      </c>
      <c r="T1556" s="3"/>
      <c r="U1556" s="17">
        <v>45889</v>
      </c>
      <c r="X1556" s="19" t="s">
        <v>2524</v>
      </c>
      <c r="Y1556" s="19"/>
    </row>
    <row r="1557" spans="1:25">
      <c r="A1557" s="3" t="s">
        <v>6755</v>
      </c>
      <c r="B1557" s="3"/>
      <c r="C1557" s="3" t="s">
        <v>85</v>
      </c>
      <c r="D1557" s="3" t="s">
        <v>4026</v>
      </c>
      <c r="E1557" s="3" t="s">
        <v>66</v>
      </c>
      <c r="F1557" s="3"/>
      <c r="G1557" s="3"/>
      <c r="H1557" s="3"/>
      <c r="I1557" s="3" t="s">
        <v>85</v>
      </c>
      <c r="J1557" s="3" t="s">
        <v>94</v>
      </c>
      <c r="K1557" s="3"/>
      <c r="L1557" s="3"/>
      <c r="M1557" s="6"/>
      <c r="N1557" s="6"/>
      <c r="O1557" s="20" t="s">
        <v>415</v>
      </c>
      <c r="P1557" s="3" t="s">
        <v>1241</v>
      </c>
      <c r="Q1557" s="3">
        <v>-10</v>
      </c>
      <c r="R1557" s="6">
        <v>0</v>
      </c>
      <c r="S1557" s="3" t="s">
        <v>2523</v>
      </c>
      <c r="T1557" s="3"/>
      <c r="U1557" s="17">
        <v>45890</v>
      </c>
      <c r="X1557" s="19" t="s">
        <v>2524</v>
      </c>
      <c r="Y1557" s="19"/>
    </row>
    <row r="1558" spans="1:25">
      <c r="A1558" s="3" t="s">
        <v>6756</v>
      </c>
      <c r="B1558" s="3"/>
      <c r="C1558" s="3" t="s">
        <v>6757</v>
      </c>
      <c r="D1558" s="3" t="s">
        <v>4748</v>
      </c>
      <c r="E1558" s="3" t="s">
        <v>52</v>
      </c>
      <c r="F1558" s="3" t="s">
        <v>2272</v>
      </c>
      <c r="G1558" s="3" t="s">
        <v>1236</v>
      </c>
      <c r="H1558" s="3" t="s">
        <v>1237</v>
      </c>
      <c r="I1558" s="3" t="s">
        <v>6758</v>
      </c>
      <c r="J1558" s="3" t="s">
        <v>132</v>
      </c>
      <c r="K1558" s="3" t="s">
        <v>4750</v>
      </c>
      <c r="L1558" s="3" t="s">
        <v>6759</v>
      </c>
      <c r="M1558" s="7" t="s">
        <v>6760</v>
      </c>
      <c r="N1558" s="7" t="s">
        <v>6761</v>
      </c>
      <c r="O1558" s="20" t="s">
        <v>423</v>
      </c>
      <c r="P1558" s="3"/>
      <c r="Q1558" s="3"/>
      <c r="R1558" s="6">
        <v>514.79999999999995</v>
      </c>
      <c r="S1558" s="3"/>
      <c r="T1558" s="3"/>
      <c r="U1558" s="17"/>
      <c r="X1558" s="19"/>
      <c r="Y1558" s="19"/>
    </row>
    <row r="1559" spans="1:25">
      <c r="A1559" s="3" t="s">
        <v>6762</v>
      </c>
      <c r="B1559" s="3"/>
      <c r="C1559" s="3" t="s">
        <v>78</v>
      </c>
      <c r="D1559" s="3" t="s">
        <v>6763</v>
      </c>
      <c r="E1559" s="3" t="s">
        <v>77</v>
      </c>
      <c r="F1559" s="3" t="s">
        <v>2278</v>
      </c>
      <c r="G1559" s="3" t="s">
        <v>1485</v>
      </c>
      <c r="H1559" s="3" t="s">
        <v>1616</v>
      </c>
      <c r="I1559" s="3" t="s">
        <v>6764</v>
      </c>
      <c r="J1559" s="3" t="s">
        <v>132</v>
      </c>
      <c r="K1559" s="3" t="s">
        <v>2719</v>
      </c>
      <c r="L1559" s="3" t="s">
        <v>6765</v>
      </c>
      <c r="M1559" s="7" t="s">
        <v>6766</v>
      </c>
      <c r="N1559" s="7" t="s">
        <v>6767</v>
      </c>
      <c r="O1559" s="20" t="s">
        <v>418</v>
      </c>
      <c r="P1559" s="3" t="s">
        <v>1241</v>
      </c>
      <c r="Q1559" s="3">
        <v>-22.77</v>
      </c>
      <c r="R1559" s="6">
        <v>346.5</v>
      </c>
      <c r="S1559" s="3" t="s">
        <v>1242</v>
      </c>
      <c r="T1559" s="3"/>
      <c r="U1559" s="17">
        <v>45885</v>
      </c>
      <c r="X1559" s="19" t="s">
        <v>1244</v>
      </c>
      <c r="Y1559" s="19" t="s">
        <v>6768</v>
      </c>
    </row>
    <row r="1560" spans="1:25">
      <c r="A1560" s="3" t="s">
        <v>6769</v>
      </c>
      <c r="B1560" s="3"/>
      <c r="C1560" s="3" t="s">
        <v>78</v>
      </c>
      <c r="D1560" s="3" t="s">
        <v>6763</v>
      </c>
      <c r="E1560" s="3" t="s">
        <v>77</v>
      </c>
      <c r="F1560" s="3" t="s">
        <v>5261</v>
      </c>
      <c r="G1560" s="3" t="s">
        <v>1495</v>
      </c>
      <c r="H1560" s="3" t="s">
        <v>1540</v>
      </c>
      <c r="I1560" s="3" t="s">
        <v>6770</v>
      </c>
      <c r="J1560" s="3" t="s">
        <v>132</v>
      </c>
      <c r="K1560" s="3" t="s">
        <v>6771</v>
      </c>
      <c r="L1560" s="3" t="s">
        <v>6772</v>
      </c>
      <c r="M1560" s="7" t="s">
        <v>6773</v>
      </c>
      <c r="N1560" s="7" t="s">
        <v>6774</v>
      </c>
      <c r="O1560" s="20" t="s">
        <v>418</v>
      </c>
      <c r="P1560" s="3" t="s">
        <v>1241</v>
      </c>
      <c r="Q1560" s="3">
        <v>-22.87</v>
      </c>
      <c r="R1560" s="6">
        <v>346.5</v>
      </c>
      <c r="S1560" s="3" t="s">
        <v>1242</v>
      </c>
      <c r="T1560" s="3"/>
      <c r="U1560" s="17">
        <v>45883</v>
      </c>
      <c r="X1560" s="19" t="s">
        <v>1244</v>
      </c>
      <c r="Y1560" s="19" t="s">
        <v>6768</v>
      </c>
    </row>
    <row r="1561" spans="1:25">
      <c r="A1561" s="3" t="s">
        <v>6775</v>
      </c>
      <c r="B1561" s="3"/>
      <c r="C1561" s="3" t="s">
        <v>78</v>
      </c>
      <c r="D1561" s="3" t="s">
        <v>6763</v>
      </c>
      <c r="E1561" s="3" t="s">
        <v>77</v>
      </c>
      <c r="F1561" s="3" t="s">
        <v>5261</v>
      </c>
      <c r="G1561" s="3" t="s">
        <v>1495</v>
      </c>
      <c r="H1561" s="3" t="s">
        <v>1540</v>
      </c>
      <c r="I1561" s="3" t="s">
        <v>6776</v>
      </c>
      <c r="J1561" s="3" t="s">
        <v>132</v>
      </c>
      <c r="K1561" s="3" t="s">
        <v>2719</v>
      </c>
      <c r="L1561" s="3" t="s">
        <v>6777</v>
      </c>
      <c r="M1561" s="7" t="s">
        <v>6778</v>
      </c>
      <c r="N1561" s="7" t="s">
        <v>6779</v>
      </c>
      <c r="O1561" s="20" t="s">
        <v>418</v>
      </c>
      <c r="P1561" s="3" t="s">
        <v>1241</v>
      </c>
      <c r="Q1561" s="3">
        <v>-23.95</v>
      </c>
      <c r="R1561" s="6">
        <v>346.5</v>
      </c>
      <c r="S1561" s="3" t="s">
        <v>1242</v>
      </c>
      <c r="T1561" s="3"/>
      <c r="U1561" s="17">
        <v>45883</v>
      </c>
      <c r="X1561" s="19" t="s">
        <v>1244</v>
      </c>
      <c r="Y1561" s="19" t="s">
        <v>6768</v>
      </c>
    </row>
    <row r="1562" spans="1:25">
      <c r="A1562" s="3" t="s">
        <v>6780</v>
      </c>
      <c r="B1562" s="3"/>
      <c r="C1562" s="3" t="s">
        <v>78</v>
      </c>
      <c r="D1562" s="3" t="s">
        <v>6763</v>
      </c>
      <c r="E1562" s="3" t="s">
        <v>77</v>
      </c>
      <c r="F1562" s="3" t="s">
        <v>5261</v>
      </c>
      <c r="G1562" s="3" t="s">
        <v>1495</v>
      </c>
      <c r="H1562" s="3" t="s">
        <v>1540</v>
      </c>
      <c r="I1562" s="3" t="s">
        <v>6781</v>
      </c>
      <c r="J1562" s="3" t="s">
        <v>132</v>
      </c>
      <c r="K1562" s="3" t="s">
        <v>6771</v>
      </c>
      <c r="L1562" s="3" t="s">
        <v>6782</v>
      </c>
      <c r="M1562" s="7" t="s">
        <v>6783</v>
      </c>
      <c r="N1562" s="7" t="s">
        <v>6784</v>
      </c>
      <c r="O1562" s="20" t="s">
        <v>418</v>
      </c>
      <c r="P1562" s="3" t="s">
        <v>1241</v>
      </c>
      <c r="Q1562" s="3">
        <v>-22.47</v>
      </c>
      <c r="R1562" s="6">
        <v>346.5</v>
      </c>
      <c r="S1562" s="3" t="s">
        <v>1242</v>
      </c>
      <c r="T1562" s="3"/>
      <c r="U1562" s="17">
        <v>45883</v>
      </c>
      <c r="X1562" s="19" t="s">
        <v>1244</v>
      </c>
      <c r="Y1562" s="19" t="s">
        <v>6768</v>
      </c>
    </row>
    <row r="1563" spans="1:25">
      <c r="A1563" s="3" t="s">
        <v>6785</v>
      </c>
      <c r="B1563" s="3"/>
      <c r="C1563" s="3" t="s">
        <v>78</v>
      </c>
      <c r="D1563" s="3" t="s">
        <v>6763</v>
      </c>
      <c r="E1563" s="3" t="s">
        <v>77</v>
      </c>
      <c r="F1563" s="3" t="s">
        <v>2278</v>
      </c>
      <c r="G1563" s="3" t="s">
        <v>1485</v>
      </c>
      <c r="H1563" s="3" t="s">
        <v>1575</v>
      </c>
      <c r="I1563" s="3" t="s">
        <v>6786</v>
      </c>
      <c r="J1563" s="3" t="s">
        <v>132</v>
      </c>
      <c r="K1563" s="3" t="s">
        <v>6771</v>
      </c>
      <c r="L1563" s="3" t="s">
        <v>6787</v>
      </c>
      <c r="M1563" s="7" t="s">
        <v>6788</v>
      </c>
      <c r="N1563" s="7" t="s">
        <v>6789</v>
      </c>
      <c r="O1563" s="20" t="s">
        <v>418</v>
      </c>
      <c r="P1563" s="3" t="s">
        <v>1241</v>
      </c>
      <c r="Q1563" s="3">
        <v>-22.92</v>
      </c>
      <c r="R1563" s="6">
        <v>346.5</v>
      </c>
      <c r="S1563" s="3" t="s">
        <v>1242</v>
      </c>
      <c r="T1563" s="3"/>
      <c r="U1563" s="17">
        <v>45883</v>
      </c>
      <c r="X1563" s="19" t="s">
        <v>1244</v>
      </c>
      <c r="Y1563" s="19" t="s">
        <v>6768</v>
      </c>
    </row>
    <row r="1564" spans="1:25">
      <c r="A1564" s="3" t="s">
        <v>6790</v>
      </c>
      <c r="B1564" s="3"/>
      <c r="C1564" s="3" t="s">
        <v>78</v>
      </c>
      <c r="D1564" s="3" t="s">
        <v>6763</v>
      </c>
      <c r="E1564" s="3" t="s">
        <v>77</v>
      </c>
      <c r="F1564" s="3" t="s">
        <v>2288</v>
      </c>
      <c r="G1564" s="3" t="s">
        <v>1485</v>
      </c>
      <c r="H1564" s="3" t="s">
        <v>1518</v>
      </c>
      <c r="I1564" s="3" t="s">
        <v>6791</v>
      </c>
      <c r="J1564" s="3" t="s">
        <v>132</v>
      </c>
      <c r="K1564" s="3" t="s">
        <v>2290</v>
      </c>
      <c r="L1564" s="3" t="s">
        <v>6792</v>
      </c>
      <c r="M1564" s="7" t="s">
        <v>6793</v>
      </c>
      <c r="N1564" s="7" t="s">
        <v>6794</v>
      </c>
      <c r="O1564" s="20" t="s">
        <v>418</v>
      </c>
      <c r="P1564" s="3" t="s">
        <v>1241</v>
      </c>
      <c r="Q1564" s="3">
        <v>-20.86</v>
      </c>
      <c r="R1564" s="6">
        <v>346.5</v>
      </c>
      <c r="S1564" s="3" t="s">
        <v>1242</v>
      </c>
      <c r="T1564" s="3"/>
      <c r="U1564" s="17">
        <v>45883</v>
      </c>
      <c r="X1564" s="19" t="s">
        <v>1244</v>
      </c>
      <c r="Y1564" s="19" t="s">
        <v>6768</v>
      </c>
    </row>
    <row r="1565" spans="1:25">
      <c r="A1565" s="3" t="s">
        <v>6795</v>
      </c>
      <c r="B1565" s="3"/>
      <c r="C1565" s="3" t="s">
        <v>78</v>
      </c>
      <c r="D1565" s="3" t="s">
        <v>6763</v>
      </c>
      <c r="E1565" s="3" t="s">
        <v>77</v>
      </c>
      <c r="F1565" s="3" t="s">
        <v>2288</v>
      </c>
      <c r="G1565" s="3" t="s">
        <v>1485</v>
      </c>
      <c r="H1565" s="3" t="s">
        <v>1518</v>
      </c>
      <c r="I1565" s="3" t="s">
        <v>6796</v>
      </c>
      <c r="J1565" s="3" t="s">
        <v>132</v>
      </c>
      <c r="K1565" s="3" t="s">
        <v>2290</v>
      </c>
      <c r="L1565" s="3" t="s">
        <v>6797</v>
      </c>
      <c r="M1565" s="7" t="s">
        <v>6798</v>
      </c>
      <c r="N1565" s="7" t="s">
        <v>6799</v>
      </c>
      <c r="O1565" s="20" t="s">
        <v>418</v>
      </c>
      <c r="P1565" s="3" t="s">
        <v>1241</v>
      </c>
      <c r="Q1565" s="3">
        <v>-19.329999999999998</v>
      </c>
      <c r="R1565" s="6">
        <v>346.5</v>
      </c>
      <c r="S1565" s="3" t="s">
        <v>1242</v>
      </c>
      <c r="T1565" s="3"/>
      <c r="U1565" s="17">
        <v>45883</v>
      </c>
      <c r="X1565" s="19" t="s">
        <v>1244</v>
      </c>
      <c r="Y1565" s="19" t="s">
        <v>6768</v>
      </c>
    </row>
    <row r="1566" spans="1:25">
      <c r="A1566" s="3" t="s">
        <v>6800</v>
      </c>
      <c r="B1566" s="3"/>
      <c r="C1566" s="3" t="s">
        <v>78</v>
      </c>
      <c r="D1566" s="3" t="s">
        <v>6763</v>
      </c>
      <c r="E1566" s="3" t="s">
        <v>77</v>
      </c>
      <c r="F1566" s="3" t="s">
        <v>1261</v>
      </c>
      <c r="G1566" s="3" t="s">
        <v>1495</v>
      </c>
      <c r="H1566" s="3" t="s">
        <v>1575</v>
      </c>
      <c r="I1566" s="3" t="s">
        <v>6801</v>
      </c>
      <c r="J1566" s="3" t="s">
        <v>132</v>
      </c>
      <c r="K1566" s="3" t="s">
        <v>6238</v>
      </c>
      <c r="L1566" s="3" t="s">
        <v>6802</v>
      </c>
      <c r="M1566" s="7" t="s">
        <v>6803</v>
      </c>
      <c r="N1566" s="7" t="s">
        <v>6804</v>
      </c>
      <c r="O1566" s="20" t="s">
        <v>418</v>
      </c>
      <c r="P1566" s="3" t="s">
        <v>1241</v>
      </c>
      <c r="Q1566" s="3">
        <v>-21.32</v>
      </c>
      <c r="R1566" s="6">
        <v>346.5</v>
      </c>
      <c r="S1566" s="3" t="s">
        <v>1242</v>
      </c>
      <c r="T1566" s="3"/>
      <c r="U1566" s="17">
        <v>45885</v>
      </c>
      <c r="X1566" s="19" t="s">
        <v>1244</v>
      </c>
      <c r="Y1566" s="19" t="s">
        <v>6768</v>
      </c>
    </row>
    <row r="1567" spans="1:25">
      <c r="A1567" s="3" t="s">
        <v>6805</v>
      </c>
      <c r="B1567" s="3"/>
      <c r="C1567" s="3" t="s">
        <v>78</v>
      </c>
      <c r="D1567" s="3" t="s">
        <v>6763</v>
      </c>
      <c r="E1567" s="3" t="s">
        <v>77</v>
      </c>
      <c r="F1567" s="3" t="s">
        <v>1261</v>
      </c>
      <c r="G1567" s="3" t="s">
        <v>1495</v>
      </c>
      <c r="H1567" s="3" t="s">
        <v>1575</v>
      </c>
      <c r="I1567" s="3" t="s">
        <v>6806</v>
      </c>
      <c r="J1567" s="3" t="s">
        <v>132</v>
      </c>
      <c r="K1567" s="3" t="s">
        <v>6238</v>
      </c>
      <c r="L1567" s="3" t="s">
        <v>6807</v>
      </c>
      <c r="M1567" s="7" t="s">
        <v>6808</v>
      </c>
      <c r="N1567" s="7" t="s">
        <v>6809</v>
      </c>
      <c r="O1567" s="20" t="s">
        <v>418</v>
      </c>
      <c r="P1567" s="3" t="s">
        <v>1241</v>
      </c>
      <c r="Q1567" s="3">
        <v>-22.7</v>
      </c>
      <c r="R1567" s="6">
        <v>346.5</v>
      </c>
      <c r="S1567" s="3" t="s">
        <v>1242</v>
      </c>
      <c r="T1567" s="3"/>
      <c r="U1567" s="17">
        <v>45885</v>
      </c>
      <c r="X1567" s="19" t="s">
        <v>1244</v>
      </c>
      <c r="Y1567" s="19" t="s">
        <v>6768</v>
      </c>
    </row>
    <row r="1568" spans="1:25">
      <c r="A1568" s="3" t="s">
        <v>6810</v>
      </c>
      <c r="B1568" s="3"/>
      <c r="C1568" s="3" t="s">
        <v>78</v>
      </c>
      <c r="D1568" s="3" t="s">
        <v>6763</v>
      </c>
      <c r="E1568" s="3" t="s">
        <v>77</v>
      </c>
      <c r="F1568" s="3" t="s">
        <v>5261</v>
      </c>
      <c r="G1568" s="3" t="s">
        <v>1485</v>
      </c>
      <c r="H1568" s="3" t="s">
        <v>1531</v>
      </c>
      <c r="I1568" s="3" t="s">
        <v>6811</v>
      </c>
      <c r="J1568" s="3" t="s">
        <v>132</v>
      </c>
      <c r="K1568" s="3" t="s">
        <v>5263</v>
      </c>
      <c r="L1568" s="3" t="s">
        <v>6812</v>
      </c>
      <c r="M1568" s="7" t="s">
        <v>6813</v>
      </c>
      <c r="N1568" s="7" t="s">
        <v>6814</v>
      </c>
      <c r="O1568" s="20" t="s">
        <v>418</v>
      </c>
      <c r="P1568" s="3" t="s">
        <v>1241</v>
      </c>
      <c r="Q1568" s="3">
        <v>-21.27</v>
      </c>
      <c r="R1568" s="6">
        <v>346.5</v>
      </c>
      <c r="S1568" s="3" t="s">
        <v>1242</v>
      </c>
      <c r="T1568" s="3"/>
      <c r="U1568" s="17">
        <v>45885</v>
      </c>
      <c r="X1568" s="19" t="s">
        <v>1244</v>
      </c>
      <c r="Y1568" s="19" t="s">
        <v>6768</v>
      </c>
    </row>
    <row r="1569" spans="1:25">
      <c r="A1569" s="3" t="s">
        <v>6815</v>
      </c>
      <c r="B1569" s="3"/>
      <c r="C1569" s="3" t="s">
        <v>78</v>
      </c>
      <c r="D1569" s="3" t="s">
        <v>6763</v>
      </c>
      <c r="E1569" s="3" t="s">
        <v>77</v>
      </c>
      <c r="F1569" s="3" t="s">
        <v>1250</v>
      </c>
      <c r="G1569" s="3" t="s">
        <v>1433</v>
      </c>
      <c r="H1569" s="3" t="s">
        <v>1578</v>
      </c>
      <c r="I1569" s="3" t="s">
        <v>6816</v>
      </c>
      <c r="J1569" s="3" t="s">
        <v>132</v>
      </c>
      <c r="K1569" s="3" t="s">
        <v>6150</v>
      </c>
      <c r="L1569" s="3" t="s">
        <v>6817</v>
      </c>
      <c r="M1569" s="7" t="s">
        <v>6818</v>
      </c>
      <c r="N1569" s="7" t="s">
        <v>6819</v>
      </c>
      <c r="O1569" s="20" t="s">
        <v>418</v>
      </c>
      <c r="P1569" s="3" t="s">
        <v>1241</v>
      </c>
      <c r="Q1569" s="3">
        <v>-20.74</v>
      </c>
      <c r="R1569" s="6">
        <v>346.5</v>
      </c>
      <c r="S1569" s="3" t="s">
        <v>1242</v>
      </c>
      <c r="T1569" s="3"/>
      <c r="U1569" s="17">
        <v>45883</v>
      </c>
      <c r="X1569" s="19" t="s">
        <v>1244</v>
      </c>
      <c r="Y1569" s="19" t="s">
        <v>6768</v>
      </c>
    </row>
    <row r="1570" spans="1:25">
      <c r="A1570" s="18" t="s">
        <v>6820</v>
      </c>
      <c r="B1570" s="3"/>
      <c r="C1570" s="3" t="s">
        <v>112</v>
      </c>
      <c r="D1570" s="3" t="s">
        <v>4748</v>
      </c>
      <c r="E1570" s="3" t="s">
        <v>52</v>
      </c>
      <c r="F1570" s="3" t="s">
        <v>1261</v>
      </c>
      <c r="G1570" s="3" t="s">
        <v>1495</v>
      </c>
      <c r="H1570" s="3" t="s">
        <v>1557</v>
      </c>
      <c r="I1570" s="3" t="s">
        <v>6821</v>
      </c>
      <c r="J1570" s="3" t="s">
        <v>132</v>
      </c>
      <c r="K1570" s="3" t="s">
        <v>5605</v>
      </c>
      <c r="L1570" s="3" t="s">
        <v>6822</v>
      </c>
      <c r="M1570" s="7" t="s">
        <v>6823</v>
      </c>
      <c r="N1570" s="7" t="s">
        <v>6824</v>
      </c>
      <c r="O1570" s="20" t="s">
        <v>420</v>
      </c>
      <c r="P1570" s="3" t="s">
        <v>1241</v>
      </c>
      <c r="Q1570" s="3">
        <v>-22.78</v>
      </c>
      <c r="R1570" s="6">
        <v>346.5</v>
      </c>
      <c r="S1570" s="18" t="s">
        <v>1371</v>
      </c>
      <c r="T1570" s="3"/>
      <c r="U1570" s="17">
        <v>45896</v>
      </c>
      <c r="X1570" s="19" t="s">
        <v>4401</v>
      </c>
      <c r="Y1570" s="19" t="s">
        <v>6768</v>
      </c>
    </row>
    <row r="1571" spans="1:25">
      <c r="A1571" s="3" t="s">
        <v>6825</v>
      </c>
      <c r="B1571" s="3"/>
      <c r="C1571" s="3" t="s">
        <v>112</v>
      </c>
      <c r="D1571" s="3" t="s">
        <v>4748</v>
      </c>
      <c r="E1571" s="3" t="s">
        <v>52</v>
      </c>
      <c r="F1571" s="3" t="s">
        <v>1261</v>
      </c>
      <c r="G1571" s="3" t="s">
        <v>1495</v>
      </c>
      <c r="H1571" s="3" t="s">
        <v>1557</v>
      </c>
      <c r="I1571" s="3" t="s">
        <v>6826</v>
      </c>
      <c r="J1571" s="3" t="s">
        <v>132</v>
      </c>
      <c r="K1571" s="3" t="s">
        <v>2785</v>
      </c>
      <c r="L1571" s="3" t="s">
        <v>6827</v>
      </c>
      <c r="M1571" s="7" t="s">
        <v>6828</v>
      </c>
      <c r="N1571" s="7" t="s">
        <v>6829</v>
      </c>
      <c r="O1571" s="20" t="s">
        <v>420</v>
      </c>
      <c r="P1571" s="3" t="s">
        <v>1241</v>
      </c>
      <c r="Q1571" s="3">
        <v>-19.350000000000001</v>
      </c>
      <c r="R1571" s="6">
        <v>346.5</v>
      </c>
      <c r="S1571" s="18" t="s">
        <v>1371</v>
      </c>
      <c r="T1571" s="3"/>
      <c r="U1571" s="17">
        <v>45896</v>
      </c>
      <c r="X1571" s="19" t="s">
        <v>4401</v>
      </c>
      <c r="Y1571" s="19" t="s">
        <v>6768</v>
      </c>
    </row>
    <row r="1572" spans="1:25">
      <c r="A1572" s="18" t="s">
        <v>6830</v>
      </c>
      <c r="B1572" s="3"/>
      <c r="C1572" s="3" t="s">
        <v>112</v>
      </c>
      <c r="D1572" s="3" t="s">
        <v>4748</v>
      </c>
      <c r="E1572" s="3" t="s">
        <v>52</v>
      </c>
      <c r="F1572" s="3" t="s">
        <v>1261</v>
      </c>
      <c r="G1572" s="3" t="s">
        <v>1495</v>
      </c>
      <c r="H1572" s="3" t="s">
        <v>1557</v>
      </c>
      <c r="I1572" s="3" t="s">
        <v>6831</v>
      </c>
      <c r="J1572" s="3" t="s">
        <v>132</v>
      </c>
      <c r="K1572" s="3" t="s">
        <v>2785</v>
      </c>
      <c r="L1572" s="3" t="s">
        <v>6832</v>
      </c>
      <c r="M1572" s="7" t="s">
        <v>6833</v>
      </c>
      <c r="N1572" s="7" t="s">
        <v>6834</v>
      </c>
      <c r="O1572" s="20" t="s">
        <v>420</v>
      </c>
      <c r="P1572" s="3" t="s">
        <v>1241</v>
      </c>
      <c r="Q1572" s="3">
        <v>-19.670000000000002</v>
      </c>
      <c r="R1572" s="6">
        <v>346.5</v>
      </c>
      <c r="S1572" s="3" t="s">
        <v>1319</v>
      </c>
      <c r="T1572" s="3"/>
      <c r="U1572" s="17">
        <v>45898</v>
      </c>
      <c r="X1572" s="19" t="s">
        <v>1320</v>
      </c>
      <c r="Y1572" s="19" t="s">
        <v>6768</v>
      </c>
    </row>
    <row r="1573" spans="1:25">
      <c r="A1573" s="3" t="s">
        <v>6835</v>
      </c>
      <c r="B1573" s="3"/>
      <c r="C1573" s="3" t="s">
        <v>112</v>
      </c>
      <c r="D1573" s="3" t="s">
        <v>4748</v>
      </c>
      <c r="E1573" s="3" t="s">
        <v>52</v>
      </c>
      <c r="F1573" s="3" t="s">
        <v>1261</v>
      </c>
      <c r="G1573" s="3" t="s">
        <v>1495</v>
      </c>
      <c r="H1573" s="3" t="s">
        <v>1557</v>
      </c>
      <c r="I1573" s="3" t="s">
        <v>6836</v>
      </c>
      <c r="J1573" s="3" t="s">
        <v>132</v>
      </c>
      <c r="K1573" s="3" t="s">
        <v>5605</v>
      </c>
      <c r="L1573" s="3" t="s">
        <v>6822</v>
      </c>
      <c r="M1573" s="7" t="s">
        <v>6837</v>
      </c>
      <c r="N1573" s="7" t="s">
        <v>6838</v>
      </c>
      <c r="O1573" s="20" t="s">
        <v>420</v>
      </c>
      <c r="P1573" s="3" t="s">
        <v>1241</v>
      </c>
      <c r="Q1573" s="3">
        <v>-21.18</v>
      </c>
      <c r="R1573" s="6">
        <v>346.5</v>
      </c>
      <c r="S1573" s="18" t="s">
        <v>1371</v>
      </c>
      <c r="T1573" s="3"/>
      <c r="U1573" s="17">
        <v>45896</v>
      </c>
      <c r="X1573" s="19" t="s">
        <v>4401</v>
      </c>
      <c r="Y1573" s="19" t="s">
        <v>6768</v>
      </c>
    </row>
    <row r="1574" spans="1:25">
      <c r="A1574" s="3" t="s">
        <v>6839</v>
      </c>
      <c r="B1574" s="3"/>
      <c r="C1574" s="3" t="s">
        <v>112</v>
      </c>
      <c r="D1574" s="3" t="s">
        <v>4748</v>
      </c>
      <c r="E1574" s="3" t="s">
        <v>52</v>
      </c>
      <c r="F1574" s="3" t="s">
        <v>1261</v>
      </c>
      <c r="G1574" s="3" t="s">
        <v>1485</v>
      </c>
      <c r="H1574" s="3" t="s">
        <v>1809</v>
      </c>
      <c r="I1574" s="3" t="s">
        <v>6840</v>
      </c>
      <c r="J1574" s="3" t="s">
        <v>132</v>
      </c>
      <c r="K1574" s="3" t="s">
        <v>6841</v>
      </c>
      <c r="L1574" s="3" t="s">
        <v>6842</v>
      </c>
      <c r="M1574" s="7" t="s">
        <v>6843</v>
      </c>
      <c r="N1574" s="7" t="s">
        <v>6844</v>
      </c>
      <c r="O1574" s="20" t="s">
        <v>420</v>
      </c>
      <c r="P1574" s="3" t="s">
        <v>1241</v>
      </c>
      <c r="Q1574" s="3">
        <v>-16.940000000000001</v>
      </c>
      <c r="R1574" s="6">
        <v>346.5</v>
      </c>
      <c r="S1574" s="3" t="s">
        <v>1319</v>
      </c>
      <c r="T1574" s="3"/>
      <c r="U1574" s="17">
        <v>45898</v>
      </c>
      <c r="X1574" s="19" t="s">
        <v>1320</v>
      </c>
      <c r="Y1574" s="19" t="s">
        <v>6768</v>
      </c>
    </row>
    <row r="1575" spans="1:25">
      <c r="A1575" s="3" t="s">
        <v>6845</v>
      </c>
      <c r="B1575" s="3"/>
      <c r="C1575" s="3" t="s">
        <v>112</v>
      </c>
      <c r="D1575" s="3" t="s">
        <v>4748</v>
      </c>
      <c r="E1575" s="3" t="s">
        <v>52</v>
      </c>
      <c r="F1575" s="3" t="s">
        <v>1261</v>
      </c>
      <c r="G1575" s="3" t="s">
        <v>1485</v>
      </c>
      <c r="H1575" s="3" t="s">
        <v>1809</v>
      </c>
      <c r="I1575" s="3" t="s">
        <v>6846</v>
      </c>
      <c r="J1575" s="3" t="s">
        <v>132</v>
      </c>
      <c r="K1575" s="3" t="s">
        <v>2785</v>
      </c>
      <c r="L1575" s="3" t="s">
        <v>6847</v>
      </c>
      <c r="M1575" s="7" t="s">
        <v>6848</v>
      </c>
      <c r="N1575" s="7" t="s">
        <v>6849</v>
      </c>
      <c r="O1575" s="20" t="s">
        <v>420</v>
      </c>
      <c r="P1575" s="3" t="s">
        <v>1241</v>
      </c>
      <c r="Q1575" s="3">
        <v>-22.13</v>
      </c>
      <c r="R1575" s="6">
        <v>346.5</v>
      </c>
      <c r="S1575" s="18" t="s">
        <v>1371</v>
      </c>
      <c r="T1575" s="3"/>
      <c r="U1575" s="17">
        <v>45896</v>
      </c>
      <c r="X1575" s="19" t="s">
        <v>4401</v>
      </c>
      <c r="Y1575" s="19" t="s">
        <v>6768</v>
      </c>
    </row>
    <row r="1576" spans="1:25">
      <c r="A1576" s="3" t="s">
        <v>6850</v>
      </c>
      <c r="B1576" s="3"/>
      <c r="C1576" s="3" t="s">
        <v>112</v>
      </c>
      <c r="D1576" s="3" t="s">
        <v>4748</v>
      </c>
      <c r="E1576" s="3" t="s">
        <v>52</v>
      </c>
      <c r="F1576" s="3" t="s">
        <v>1261</v>
      </c>
      <c r="G1576" s="3" t="s">
        <v>1485</v>
      </c>
      <c r="H1576" s="3" t="s">
        <v>1809</v>
      </c>
      <c r="I1576" s="3" t="s">
        <v>6851</v>
      </c>
      <c r="J1576" s="3" t="s">
        <v>132</v>
      </c>
      <c r="K1576" s="3" t="s">
        <v>6841</v>
      </c>
      <c r="L1576" s="3" t="s">
        <v>6852</v>
      </c>
      <c r="M1576" s="7" t="s">
        <v>6853</v>
      </c>
      <c r="N1576" s="7" t="s">
        <v>6854</v>
      </c>
      <c r="O1576" s="20" t="s">
        <v>420</v>
      </c>
      <c r="P1576" s="3" t="s">
        <v>1241</v>
      </c>
      <c r="Q1576" s="3">
        <v>-18.7</v>
      </c>
      <c r="R1576" s="6">
        <v>346.5</v>
      </c>
      <c r="S1576" s="3" t="s">
        <v>1305</v>
      </c>
      <c r="T1576" s="3"/>
      <c r="U1576" s="17">
        <v>45897</v>
      </c>
      <c r="X1576" s="19" t="s">
        <v>1306</v>
      </c>
      <c r="Y1576" s="19" t="s">
        <v>6768</v>
      </c>
    </row>
    <row r="1577" spans="1:25">
      <c r="A1577" s="3" t="s">
        <v>6855</v>
      </c>
      <c r="B1577" s="3"/>
      <c r="C1577" s="3" t="s">
        <v>112</v>
      </c>
      <c r="D1577" s="3" t="s">
        <v>4748</v>
      </c>
      <c r="E1577" s="3" t="s">
        <v>52</v>
      </c>
      <c r="F1577" s="3" t="s">
        <v>1261</v>
      </c>
      <c r="G1577" s="3" t="s">
        <v>1485</v>
      </c>
      <c r="H1577" s="3" t="s">
        <v>1649</v>
      </c>
      <c r="I1577" s="3" t="s">
        <v>6856</v>
      </c>
      <c r="J1577" s="3" t="s">
        <v>132</v>
      </c>
      <c r="K1577" s="3" t="s">
        <v>6841</v>
      </c>
      <c r="L1577" s="3" t="s">
        <v>6857</v>
      </c>
      <c r="M1577" s="7" t="s">
        <v>6858</v>
      </c>
      <c r="N1577" s="7" t="s">
        <v>6859</v>
      </c>
      <c r="O1577" s="20" t="s">
        <v>420</v>
      </c>
      <c r="P1577" s="3" t="s">
        <v>1241</v>
      </c>
      <c r="Q1577" s="3">
        <v>-16.93</v>
      </c>
      <c r="R1577" s="6">
        <v>346.5</v>
      </c>
      <c r="S1577" s="3" t="s">
        <v>1305</v>
      </c>
      <c r="T1577" s="3"/>
      <c r="U1577" s="17">
        <v>45898</v>
      </c>
      <c r="X1577" s="19" t="s">
        <v>1306</v>
      </c>
      <c r="Y1577" s="19" t="s">
        <v>6768</v>
      </c>
    </row>
    <row r="1578" spans="1:25">
      <c r="A1578" s="3" t="s">
        <v>6860</v>
      </c>
      <c r="B1578" s="3"/>
      <c r="C1578" s="3" t="s">
        <v>112</v>
      </c>
      <c r="D1578" s="3" t="s">
        <v>4748</v>
      </c>
      <c r="E1578" s="3" t="s">
        <v>52</v>
      </c>
      <c r="F1578" s="3" t="s">
        <v>1261</v>
      </c>
      <c r="G1578" s="3" t="s">
        <v>1485</v>
      </c>
      <c r="H1578" s="3" t="s">
        <v>1649</v>
      </c>
      <c r="I1578" s="3" t="s">
        <v>6861</v>
      </c>
      <c r="J1578" s="3" t="s">
        <v>132</v>
      </c>
      <c r="K1578" s="3" t="s">
        <v>6841</v>
      </c>
      <c r="L1578" s="3" t="s">
        <v>6862</v>
      </c>
      <c r="M1578" s="7" t="s">
        <v>6863</v>
      </c>
      <c r="N1578" s="7" t="s">
        <v>6864</v>
      </c>
      <c r="O1578" s="20" t="s">
        <v>420</v>
      </c>
      <c r="P1578" s="3" t="s">
        <v>1241</v>
      </c>
      <c r="Q1578" s="3">
        <v>-17.2</v>
      </c>
      <c r="R1578" s="6">
        <v>346.5</v>
      </c>
      <c r="S1578" s="18" t="s">
        <v>1371</v>
      </c>
      <c r="T1578" s="3"/>
      <c r="U1578" s="17">
        <v>45896</v>
      </c>
      <c r="X1578" s="19" t="s">
        <v>4401</v>
      </c>
      <c r="Y1578" s="19" t="s">
        <v>6768</v>
      </c>
    </row>
    <row r="1579" spans="1:25">
      <c r="A1579" s="3" t="s">
        <v>6865</v>
      </c>
      <c r="B1579" s="3"/>
      <c r="C1579" s="3" t="s">
        <v>112</v>
      </c>
      <c r="D1579" s="3" t="s">
        <v>4748</v>
      </c>
      <c r="E1579" s="3" t="s">
        <v>52</v>
      </c>
      <c r="F1579" s="3" t="s">
        <v>1261</v>
      </c>
      <c r="G1579" s="3" t="s">
        <v>1236</v>
      </c>
      <c r="H1579" s="3" t="s">
        <v>1575</v>
      </c>
      <c r="I1579" s="3" t="s">
        <v>6866</v>
      </c>
      <c r="J1579" s="3" t="s">
        <v>132</v>
      </c>
      <c r="K1579" s="3" t="s">
        <v>6841</v>
      </c>
      <c r="L1579" s="3" t="s">
        <v>6867</v>
      </c>
      <c r="M1579" s="7" t="s">
        <v>6868</v>
      </c>
      <c r="N1579" s="7" t="s">
        <v>6869</v>
      </c>
      <c r="O1579" s="20" t="s">
        <v>420</v>
      </c>
      <c r="P1579" s="3" t="s">
        <v>1241</v>
      </c>
      <c r="Q1579" s="3">
        <v>-21.04</v>
      </c>
      <c r="R1579" s="6">
        <v>346.5</v>
      </c>
      <c r="S1579" s="3" t="s">
        <v>1242</v>
      </c>
      <c r="T1579" s="3"/>
      <c r="U1579" s="17">
        <v>45890</v>
      </c>
      <c r="X1579" s="19" t="s">
        <v>1244</v>
      </c>
      <c r="Y1579" s="19" t="s">
        <v>6768</v>
      </c>
    </row>
    <row r="1580" spans="1:25">
      <c r="A1580" s="3" t="s">
        <v>6870</v>
      </c>
      <c r="B1580" s="3"/>
      <c r="C1580" s="3"/>
      <c r="D1580" s="3"/>
      <c r="E1580" s="3"/>
      <c r="F1580" s="3"/>
      <c r="G1580" s="3"/>
      <c r="H1580" s="3"/>
      <c r="I1580" s="3" t="s">
        <v>301</v>
      </c>
      <c r="J1580" s="3" t="s">
        <v>6206</v>
      </c>
      <c r="K1580" s="3"/>
      <c r="L1580" s="3"/>
      <c r="M1580" s="6"/>
      <c r="N1580" s="6"/>
      <c r="O1580" s="21" t="s">
        <v>385</v>
      </c>
      <c r="P1580" s="3"/>
      <c r="Q1580" s="3"/>
      <c r="R1580" s="6">
        <v>250</v>
      </c>
      <c r="S1580" s="3"/>
      <c r="T1580" s="3"/>
      <c r="U1580" s="17"/>
      <c r="X1580" s="19"/>
      <c r="Y1580" s="19"/>
    </row>
    <row r="1581" spans="1:25">
      <c r="A1581" s="3" t="s">
        <v>6871</v>
      </c>
      <c r="B1581" s="3"/>
      <c r="C1581" s="3" t="s">
        <v>53</v>
      </c>
      <c r="D1581" s="3" t="s">
        <v>3188</v>
      </c>
      <c r="E1581" s="3" t="s">
        <v>52</v>
      </c>
      <c r="F1581" s="3" t="s">
        <v>1300</v>
      </c>
      <c r="G1581" s="3" t="s">
        <v>1251</v>
      </c>
      <c r="H1581" s="3" t="s">
        <v>1809</v>
      </c>
      <c r="I1581" s="3" t="s">
        <v>6872</v>
      </c>
      <c r="J1581" s="3" t="s">
        <v>55</v>
      </c>
      <c r="K1581" s="3" t="s">
        <v>2253</v>
      </c>
      <c r="L1581" s="3" t="s">
        <v>6873</v>
      </c>
      <c r="M1581" s="7" t="s">
        <v>6874</v>
      </c>
      <c r="N1581" s="7" t="s">
        <v>6875</v>
      </c>
      <c r="O1581" s="20" t="s">
        <v>426</v>
      </c>
      <c r="P1581" s="3" t="s">
        <v>4591</v>
      </c>
      <c r="Q1581" s="3"/>
      <c r="R1581" s="6">
        <v>1564.2</v>
      </c>
      <c r="S1581" s="3"/>
      <c r="T1581" s="3"/>
      <c r="U1581" s="17"/>
      <c r="X1581" s="19"/>
      <c r="Y1581" s="19"/>
    </row>
    <row r="1582" spans="1:25">
      <c r="A1582" s="3" t="s">
        <v>6876</v>
      </c>
      <c r="B1582" s="3"/>
      <c r="C1582" s="3" t="s">
        <v>53</v>
      </c>
      <c r="D1582" s="3" t="s">
        <v>3188</v>
      </c>
      <c r="E1582" s="3" t="s">
        <v>52</v>
      </c>
      <c r="F1582" s="3" t="s">
        <v>1300</v>
      </c>
      <c r="G1582" s="3" t="s">
        <v>1251</v>
      </c>
      <c r="H1582" s="3" t="s">
        <v>1809</v>
      </c>
      <c r="I1582" s="3" t="s">
        <v>6877</v>
      </c>
      <c r="J1582" s="3" t="s">
        <v>1246</v>
      </c>
      <c r="K1582" s="3" t="s">
        <v>2253</v>
      </c>
      <c r="L1582" s="3" t="s">
        <v>6873</v>
      </c>
      <c r="M1582" s="7" t="s">
        <v>6874</v>
      </c>
      <c r="N1582" s="7" t="s">
        <v>6875</v>
      </c>
      <c r="O1582" s="20" t="s">
        <v>426</v>
      </c>
      <c r="P1582" s="3" t="s">
        <v>4591</v>
      </c>
      <c r="Q1582" s="3"/>
      <c r="R1582" s="6">
        <v>376.2</v>
      </c>
      <c r="S1582" s="3"/>
      <c r="T1582" s="3"/>
      <c r="U1582" s="17"/>
      <c r="X1582" s="19"/>
      <c r="Y1582" s="19"/>
    </row>
    <row r="1583" spans="1:25">
      <c r="A1583" s="3" t="s">
        <v>6878</v>
      </c>
      <c r="B1583" s="3"/>
      <c r="C1583" s="3" t="s">
        <v>105</v>
      </c>
      <c r="D1583" s="3" t="s">
        <v>2736</v>
      </c>
      <c r="E1583" s="3" t="s">
        <v>52</v>
      </c>
      <c r="F1583" s="3" t="s">
        <v>1300</v>
      </c>
      <c r="G1583" s="3" t="s">
        <v>1485</v>
      </c>
      <c r="H1583" s="3" t="s">
        <v>1531</v>
      </c>
      <c r="I1583" s="3" t="s">
        <v>6879</v>
      </c>
      <c r="J1583" s="3" t="s">
        <v>55</v>
      </c>
      <c r="K1583" s="3" t="s">
        <v>5400</v>
      </c>
      <c r="L1583" s="3" t="s">
        <v>6880</v>
      </c>
      <c r="M1583" s="7" t="s">
        <v>6881</v>
      </c>
      <c r="N1583" s="7" t="s">
        <v>6882</v>
      </c>
      <c r="O1583" s="20" t="s">
        <v>429</v>
      </c>
      <c r="P1583" s="3" t="s">
        <v>1241</v>
      </c>
      <c r="Q1583" s="3">
        <v>-20.309999999999999</v>
      </c>
      <c r="R1583" s="6">
        <v>133.65</v>
      </c>
      <c r="S1583" s="3" t="s">
        <v>1305</v>
      </c>
      <c r="T1583" s="3"/>
      <c r="U1583" s="17">
        <v>45881</v>
      </c>
      <c r="X1583" s="19" t="s">
        <v>1306</v>
      </c>
      <c r="Y1583" s="19" t="s">
        <v>6883</v>
      </c>
    </row>
    <row r="1584" spans="1:25">
      <c r="A1584" s="3" t="s">
        <v>6884</v>
      </c>
      <c r="B1584" s="3"/>
      <c r="C1584" s="3" t="s">
        <v>105</v>
      </c>
      <c r="D1584" s="3" t="s">
        <v>2736</v>
      </c>
      <c r="E1584" s="3" t="s">
        <v>52</v>
      </c>
      <c r="F1584" s="3" t="s">
        <v>1300</v>
      </c>
      <c r="G1584" s="3" t="s">
        <v>1485</v>
      </c>
      <c r="H1584" s="3" t="s">
        <v>1605</v>
      </c>
      <c r="I1584" s="3" t="s">
        <v>6885</v>
      </c>
      <c r="J1584" s="3" t="s">
        <v>55</v>
      </c>
      <c r="K1584" s="3" t="s">
        <v>1685</v>
      </c>
      <c r="L1584" s="3" t="s">
        <v>6886</v>
      </c>
      <c r="M1584" s="7" t="s">
        <v>6887</v>
      </c>
      <c r="N1584" s="7" t="s">
        <v>6888</v>
      </c>
      <c r="O1584" s="20" t="s">
        <v>429</v>
      </c>
      <c r="P1584" s="3" t="s">
        <v>1241</v>
      </c>
      <c r="Q1584" s="3">
        <v>-17.760000000000002</v>
      </c>
      <c r="R1584" s="6">
        <v>133.65</v>
      </c>
      <c r="S1584" s="3" t="s">
        <v>1305</v>
      </c>
      <c r="T1584" s="3"/>
      <c r="U1584" s="17">
        <v>45881</v>
      </c>
      <c r="X1584" s="19" t="s">
        <v>1306</v>
      </c>
      <c r="Y1584" s="19" t="s">
        <v>6883</v>
      </c>
    </row>
    <row r="1585" spans="1:25">
      <c r="A1585" s="3" t="s">
        <v>6889</v>
      </c>
      <c r="B1585" s="3"/>
      <c r="C1585" s="3" t="s">
        <v>105</v>
      </c>
      <c r="D1585" s="3" t="s">
        <v>2736</v>
      </c>
      <c r="E1585" s="3" t="s">
        <v>52</v>
      </c>
      <c r="F1585" s="3" t="s">
        <v>1300</v>
      </c>
      <c r="G1585" s="3" t="s">
        <v>1433</v>
      </c>
      <c r="H1585" s="3" t="s">
        <v>1578</v>
      </c>
      <c r="I1585" s="3" t="s">
        <v>6890</v>
      </c>
      <c r="J1585" s="3" t="s">
        <v>55</v>
      </c>
      <c r="K1585" s="3" t="s">
        <v>5349</v>
      </c>
      <c r="L1585" s="3" t="s">
        <v>6891</v>
      </c>
      <c r="M1585" s="7" t="s">
        <v>6892</v>
      </c>
      <c r="N1585" s="7" t="s">
        <v>6893</v>
      </c>
      <c r="O1585" s="20" t="s">
        <v>429</v>
      </c>
      <c r="P1585" s="3" t="s">
        <v>1241</v>
      </c>
      <c r="Q1585" s="3">
        <v>-18.239999999999998</v>
      </c>
      <c r="R1585" s="6">
        <v>133.65</v>
      </c>
      <c r="S1585" s="3" t="s">
        <v>1305</v>
      </c>
      <c r="T1585" s="3"/>
      <c r="U1585" s="17">
        <v>45881</v>
      </c>
      <c r="X1585" s="19" t="s">
        <v>1306</v>
      </c>
      <c r="Y1585" s="19" t="s">
        <v>6883</v>
      </c>
    </row>
    <row r="1586" spans="1:25">
      <c r="A1586" s="3" t="s">
        <v>6894</v>
      </c>
      <c r="B1586" s="3"/>
      <c r="C1586" s="3" t="s">
        <v>105</v>
      </c>
      <c r="D1586" s="3" t="s">
        <v>2736</v>
      </c>
      <c r="E1586" s="3" t="s">
        <v>52</v>
      </c>
      <c r="F1586" s="3" t="s">
        <v>1300</v>
      </c>
      <c r="G1586" s="3" t="s">
        <v>1433</v>
      </c>
      <c r="H1586" s="3" t="s">
        <v>1599</v>
      </c>
      <c r="I1586" s="3" t="s">
        <v>6895</v>
      </c>
      <c r="J1586" s="3" t="s">
        <v>55</v>
      </c>
      <c r="K1586" s="3" t="s">
        <v>5349</v>
      </c>
      <c r="L1586" s="3" t="s">
        <v>6896</v>
      </c>
      <c r="M1586" s="7" t="s">
        <v>6897</v>
      </c>
      <c r="N1586" s="7" t="s">
        <v>6898</v>
      </c>
      <c r="O1586" s="20" t="s">
        <v>429</v>
      </c>
      <c r="P1586" s="3" t="s">
        <v>1241</v>
      </c>
      <c r="Q1586" s="3">
        <v>-19.649999999999999</v>
      </c>
      <c r="R1586" s="6">
        <v>133.65</v>
      </c>
      <c r="S1586" s="3" t="s">
        <v>1305</v>
      </c>
      <c r="T1586" s="3"/>
      <c r="U1586" s="17">
        <v>45881</v>
      </c>
      <c r="X1586" s="19" t="s">
        <v>1306</v>
      </c>
      <c r="Y1586" s="19" t="s">
        <v>6883</v>
      </c>
    </row>
    <row r="1587" spans="1:25">
      <c r="A1587" s="3" t="s">
        <v>6899</v>
      </c>
      <c r="B1587" s="3"/>
      <c r="C1587" s="3" t="s">
        <v>105</v>
      </c>
      <c r="D1587" s="3" t="s">
        <v>2736</v>
      </c>
      <c r="E1587" s="3" t="s">
        <v>52</v>
      </c>
      <c r="F1587" s="3" t="s">
        <v>1300</v>
      </c>
      <c r="G1587" s="3" t="s">
        <v>1433</v>
      </c>
      <c r="H1587" s="3" t="s">
        <v>1616</v>
      </c>
      <c r="I1587" s="3" t="s">
        <v>6900</v>
      </c>
      <c r="J1587" s="3" t="s">
        <v>55</v>
      </c>
      <c r="K1587" s="3" t="s">
        <v>5349</v>
      </c>
      <c r="L1587" s="3" t="s">
        <v>5361</v>
      </c>
      <c r="M1587" s="7" t="s">
        <v>6901</v>
      </c>
      <c r="N1587" s="7" t="s">
        <v>6902</v>
      </c>
      <c r="O1587" s="20" t="s">
        <v>429</v>
      </c>
      <c r="P1587" s="3" t="s">
        <v>1241</v>
      </c>
      <c r="Q1587" s="3">
        <v>-19.170000000000002</v>
      </c>
      <c r="R1587" s="6">
        <v>133.65</v>
      </c>
      <c r="S1587" s="3" t="s">
        <v>1305</v>
      </c>
      <c r="T1587" s="3"/>
      <c r="U1587" s="17">
        <v>45881</v>
      </c>
      <c r="X1587" s="19" t="s">
        <v>1306</v>
      </c>
      <c r="Y1587" s="19" t="s">
        <v>6883</v>
      </c>
    </row>
    <row r="1588" spans="1:25">
      <c r="A1588" s="3" t="s">
        <v>6903</v>
      </c>
      <c r="B1588" s="3"/>
      <c r="C1588" s="3" t="s">
        <v>105</v>
      </c>
      <c r="D1588" s="3" t="s">
        <v>2736</v>
      </c>
      <c r="E1588" s="3" t="s">
        <v>52</v>
      </c>
      <c r="F1588" s="3" t="s">
        <v>1300</v>
      </c>
      <c r="G1588" s="3" t="s">
        <v>1433</v>
      </c>
      <c r="H1588" s="3" t="s">
        <v>1616</v>
      </c>
      <c r="I1588" s="3" t="s">
        <v>6904</v>
      </c>
      <c r="J1588" s="3" t="s">
        <v>55</v>
      </c>
      <c r="K1588" s="3" t="s">
        <v>5349</v>
      </c>
      <c r="L1588" s="3" t="s">
        <v>6905</v>
      </c>
      <c r="M1588" s="7" t="s">
        <v>6906</v>
      </c>
      <c r="N1588" s="7" t="s">
        <v>6907</v>
      </c>
      <c r="O1588" s="20" t="s">
        <v>429</v>
      </c>
      <c r="P1588" s="3" t="s">
        <v>1241</v>
      </c>
      <c r="Q1588" s="3">
        <v>-19.079999999999998</v>
      </c>
      <c r="R1588" s="6">
        <v>133.65</v>
      </c>
      <c r="S1588" s="3" t="s">
        <v>1305</v>
      </c>
      <c r="T1588" s="3"/>
      <c r="U1588" s="17">
        <v>45881</v>
      </c>
      <c r="X1588" s="19" t="s">
        <v>1306</v>
      </c>
      <c r="Y1588" s="19" t="s">
        <v>6883</v>
      </c>
    </row>
    <row r="1589" spans="1:25">
      <c r="A1589" s="3" t="s">
        <v>6908</v>
      </c>
      <c r="B1589" s="3"/>
      <c r="C1589" s="3" t="s">
        <v>105</v>
      </c>
      <c r="D1589" s="3" t="s">
        <v>2736</v>
      </c>
      <c r="E1589" s="3" t="s">
        <v>52</v>
      </c>
      <c r="F1589" s="3" t="s">
        <v>1300</v>
      </c>
      <c r="G1589" s="3" t="s">
        <v>2612</v>
      </c>
      <c r="H1589" s="3" t="s">
        <v>1262</v>
      </c>
      <c r="I1589" s="3" t="s">
        <v>6909</v>
      </c>
      <c r="J1589" s="3" t="s">
        <v>55</v>
      </c>
      <c r="K1589" s="3" t="s">
        <v>5349</v>
      </c>
      <c r="L1589" s="3" t="s">
        <v>5350</v>
      </c>
      <c r="M1589" s="7" t="s">
        <v>6910</v>
      </c>
      <c r="N1589" s="7" t="s">
        <v>6911</v>
      </c>
      <c r="O1589" s="20" t="s">
        <v>429</v>
      </c>
      <c r="P1589" s="3" t="s">
        <v>1241</v>
      </c>
      <c r="Q1589" s="3">
        <v>-19.82</v>
      </c>
      <c r="R1589" s="6">
        <v>133.65</v>
      </c>
      <c r="S1589" s="3" t="s">
        <v>1305</v>
      </c>
      <c r="T1589" s="3"/>
      <c r="U1589" s="17">
        <v>45881</v>
      </c>
      <c r="X1589" s="19" t="s">
        <v>1306</v>
      </c>
      <c r="Y1589" s="19" t="s">
        <v>6883</v>
      </c>
    </row>
    <row r="1590" spans="1:25">
      <c r="A1590" s="3" t="s">
        <v>6912</v>
      </c>
      <c r="B1590" s="3"/>
      <c r="C1590" s="3" t="s">
        <v>105</v>
      </c>
      <c r="D1590" s="3" t="s">
        <v>2736</v>
      </c>
      <c r="E1590" s="3" t="s">
        <v>52</v>
      </c>
      <c r="F1590" s="3" t="s">
        <v>1300</v>
      </c>
      <c r="G1590" s="3" t="s">
        <v>1433</v>
      </c>
      <c r="H1590" s="3" t="s">
        <v>1605</v>
      </c>
      <c r="I1590" s="3" t="s">
        <v>6913</v>
      </c>
      <c r="J1590" s="3" t="s">
        <v>55</v>
      </c>
      <c r="K1590" s="3" t="s">
        <v>5349</v>
      </c>
      <c r="L1590" s="3" t="s">
        <v>5356</v>
      </c>
      <c r="M1590" s="7" t="s">
        <v>6914</v>
      </c>
      <c r="N1590" s="7" t="s">
        <v>6915</v>
      </c>
      <c r="O1590" s="20" t="s">
        <v>429</v>
      </c>
      <c r="P1590" s="3" t="s">
        <v>1241</v>
      </c>
      <c r="Q1590" s="3">
        <v>-17.260000000000002</v>
      </c>
      <c r="R1590" s="6">
        <v>133.65</v>
      </c>
      <c r="S1590" s="3" t="s">
        <v>1305</v>
      </c>
      <c r="T1590" s="3"/>
      <c r="U1590" s="17">
        <v>45881</v>
      </c>
      <c r="X1590" s="19" t="s">
        <v>1306</v>
      </c>
      <c r="Y1590" s="19" t="s">
        <v>6883</v>
      </c>
    </row>
    <row r="1591" spans="1:25">
      <c r="A1591" s="3" t="s">
        <v>6916</v>
      </c>
      <c r="B1591" s="3"/>
      <c r="C1591" s="3" t="s">
        <v>105</v>
      </c>
      <c r="D1591" s="3" t="s">
        <v>2736</v>
      </c>
      <c r="E1591" s="3" t="s">
        <v>52</v>
      </c>
      <c r="F1591" s="3" t="s">
        <v>1300</v>
      </c>
      <c r="G1591" s="3" t="s">
        <v>1485</v>
      </c>
      <c r="H1591" s="3" t="s">
        <v>4397</v>
      </c>
      <c r="I1591" s="3" t="s">
        <v>6917</v>
      </c>
      <c r="J1591" s="3" t="s">
        <v>55</v>
      </c>
      <c r="K1591" s="3" t="s">
        <v>5400</v>
      </c>
      <c r="L1591" s="3" t="s">
        <v>6918</v>
      </c>
      <c r="M1591" s="7" t="s">
        <v>6919</v>
      </c>
      <c r="N1591" s="7" t="s">
        <v>6920</v>
      </c>
      <c r="O1591" s="20" t="s">
        <v>429</v>
      </c>
      <c r="P1591" s="3" t="s">
        <v>1241</v>
      </c>
      <c r="Q1591" s="3">
        <v>-18.61</v>
      </c>
      <c r="R1591" s="6">
        <v>133.65</v>
      </c>
      <c r="S1591" s="3" t="s">
        <v>1305</v>
      </c>
      <c r="T1591" s="3"/>
      <c r="U1591" s="17">
        <v>45881</v>
      </c>
      <c r="X1591" s="19" t="s">
        <v>1306</v>
      </c>
      <c r="Y1591" s="19" t="s">
        <v>6883</v>
      </c>
    </row>
    <row r="1592" spans="1:25">
      <c r="A1592" s="3" t="s">
        <v>6921</v>
      </c>
      <c r="B1592" s="3"/>
      <c r="C1592" s="3" t="s">
        <v>301</v>
      </c>
      <c r="D1592" s="3" t="s">
        <v>4026</v>
      </c>
      <c r="E1592" s="3" t="s">
        <v>66</v>
      </c>
      <c r="F1592" s="3" t="s">
        <v>1261</v>
      </c>
      <c r="G1592" s="3" t="s">
        <v>1433</v>
      </c>
      <c r="H1592" s="3" t="s">
        <v>1575</v>
      </c>
      <c r="I1592" s="3" t="s">
        <v>6922</v>
      </c>
      <c r="J1592" s="3" t="s">
        <v>132</v>
      </c>
      <c r="K1592" s="3" t="s">
        <v>6923</v>
      </c>
      <c r="L1592" s="3" t="s">
        <v>6924</v>
      </c>
      <c r="M1592" s="7" t="s">
        <v>6925</v>
      </c>
      <c r="N1592" s="7" t="s">
        <v>6926</v>
      </c>
      <c r="O1592" s="20" t="s">
        <v>431</v>
      </c>
      <c r="P1592" s="3" t="s">
        <v>1241</v>
      </c>
      <c r="Q1592" s="3">
        <v>-21.63</v>
      </c>
      <c r="R1592" s="6">
        <v>346.5</v>
      </c>
      <c r="S1592" s="3" t="s">
        <v>2523</v>
      </c>
      <c r="T1592" s="3"/>
      <c r="U1592" s="17">
        <v>45891</v>
      </c>
      <c r="X1592" s="19" t="s">
        <v>2524</v>
      </c>
      <c r="Y1592" s="19"/>
    </row>
    <row r="1593" spans="1:25">
      <c r="A1593" s="3" t="s">
        <v>6927</v>
      </c>
      <c r="B1593" s="3"/>
      <c r="C1593" s="3" t="s">
        <v>177</v>
      </c>
      <c r="D1593" s="3" t="s">
        <v>4026</v>
      </c>
      <c r="E1593" s="3" t="s">
        <v>66</v>
      </c>
      <c r="F1593" s="3" t="s">
        <v>1300</v>
      </c>
      <c r="G1593" s="3" t="s">
        <v>1433</v>
      </c>
      <c r="H1593" s="3" t="s">
        <v>1578</v>
      </c>
      <c r="I1593" s="3" t="s">
        <v>6928</v>
      </c>
      <c r="J1593" s="3" t="s">
        <v>55</v>
      </c>
      <c r="K1593" s="3" t="s">
        <v>6929</v>
      </c>
      <c r="L1593" s="3" t="s">
        <v>6930</v>
      </c>
      <c r="M1593" s="7" t="s">
        <v>6931</v>
      </c>
      <c r="N1593" s="7" t="s">
        <v>6932</v>
      </c>
      <c r="O1593" s="20" t="s">
        <v>434</v>
      </c>
      <c r="P1593" s="3" t="s">
        <v>1241</v>
      </c>
      <c r="Q1593" s="3">
        <v>-20.76</v>
      </c>
      <c r="R1593" s="6">
        <v>1564.2</v>
      </c>
      <c r="S1593" s="3" t="s">
        <v>1256</v>
      </c>
      <c r="T1593" s="3"/>
      <c r="U1593" s="17">
        <v>45896</v>
      </c>
      <c r="X1593" s="19" t="s">
        <v>5734</v>
      </c>
      <c r="Y1593" s="19" t="s">
        <v>6933</v>
      </c>
    </row>
    <row r="1594" spans="1:25">
      <c r="A1594" s="3" t="s">
        <v>6934</v>
      </c>
      <c r="B1594" s="3"/>
      <c r="C1594" s="3" t="s">
        <v>177</v>
      </c>
      <c r="D1594" s="3" t="s">
        <v>4026</v>
      </c>
      <c r="E1594" s="3" t="s">
        <v>66</v>
      </c>
      <c r="F1594" s="3" t="s">
        <v>1300</v>
      </c>
      <c r="G1594" s="3" t="s">
        <v>1433</v>
      </c>
      <c r="H1594" s="3" t="s">
        <v>1578</v>
      </c>
      <c r="I1594" s="3" t="s">
        <v>6935</v>
      </c>
      <c r="J1594" s="3" t="s">
        <v>1246</v>
      </c>
      <c r="K1594" s="3" t="s">
        <v>6929</v>
      </c>
      <c r="L1594" s="3" t="s">
        <v>6930</v>
      </c>
      <c r="M1594" s="7" t="s">
        <v>6931</v>
      </c>
      <c r="N1594" s="7" t="s">
        <v>6932</v>
      </c>
      <c r="O1594" s="20" t="s">
        <v>434</v>
      </c>
      <c r="P1594" s="3" t="s">
        <v>1241</v>
      </c>
      <c r="Q1594" s="3">
        <v>-20.6</v>
      </c>
      <c r="R1594" s="6">
        <v>376.2</v>
      </c>
      <c r="S1594" s="3" t="s">
        <v>1256</v>
      </c>
      <c r="T1594" s="3"/>
      <c r="U1594" s="17">
        <v>45896</v>
      </c>
      <c r="X1594" s="19" t="s">
        <v>5734</v>
      </c>
      <c r="Y1594" s="19" t="s">
        <v>6933</v>
      </c>
    </row>
    <row r="1595" spans="1:25">
      <c r="A1595" s="3" t="s">
        <v>6936</v>
      </c>
      <c r="B1595" s="3"/>
      <c r="C1595" s="3" t="s">
        <v>177</v>
      </c>
      <c r="D1595" s="3" t="s">
        <v>4026</v>
      </c>
      <c r="E1595" s="3" t="s">
        <v>66</v>
      </c>
      <c r="F1595" s="3" t="s">
        <v>1300</v>
      </c>
      <c r="G1595" s="3" t="s">
        <v>1433</v>
      </c>
      <c r="H1595" s="3" t="s">
        <v>1578</v>
      </c>
      <c r="I1595" s="3" t="s">
        <v>6937</v>
      </c>
      <c r="J1595" s="3" t="s">
        <v>1246</v>
      </c>
      <c r="K1595" s="3" t="s">
        <v>6929</v>
      </c>
      <c r="L1595" s="3" t="s">
        <v>6930</v>
      </c>
      <c r="M1595" s="7" t="s">
        <v>6931</v>
      </c>
      <c r="N1595" s="7" t="s">
        <v>6932</v>
      </c>
      <c r="O1595" s="20" t="s">
        <v>434</v>
      </c>
      <c r="P1595" s="3" t="s">
        <v>1241</v>
      </c>
      <c r="Q1595" s="3">
        <v>-20.56</v>
      </c>
      <c r="R1595" s="6">
        <v>376.2</v>
      </c>
      <c r="S1595" s="3" t="s">
        <v>1256</v>
      </c>
      <c r="T1595" s="3"/>
      <c r="U1595" s="17">
        <v>45896</v>
      </c>
      <c r="X1595" s="19" t="s">
        <v>5734</v>
      </c>
      <c r="Y1595" s="19" t="s">
        <v>6933</v>
      </c>
    </row>
    <row r="1596" spans="1:25">
      <c r="A1596" s="3" t="s">
        <v>6938</v>
      </c>
      <c r="B1596" s="3"/>
      <c r="C1596" s="3" t="s">
        <v>177</v>
      </c>
      <c r="D1596" s="3" t="s">
        <v>4026</v>
      </c>
      <c r="E1596" s="3" t="s">
        <v>66</v>
      </c>
      <c r="F1596" s="3" t="s">
        <v>1300</v>
      </c>
      <c r="G1596" s="3" t="s">
        <v>1433</v>
      </c>
      <c r="H1596" s="3" t="s">
        <v>1578</v>
      </c>
      <c r="I1596" s="3" t="s">
        <v>6939</v>
      </c>
      <c r="J1596" s="3" t="s">
        <v>1246</v>
      </c>
      <c r="K1596" s="3" t="s">
        <v>6929</v>
      </c>
      <c r="L1596" s="3" t="s">
        <v>6930</v>
      </c>
      <c r="M1596" s="7" t="s">
        <v>6931</v>
      </c>
      <c r="N1596" s="7" t="s">
        <v>6932</v>
      </c>
      <c r="O1596" s="20" t="s">
        <v>434</v>
      </c>
      <c r="P1596" s="3" t="s">
        <v>1241</v>
      </c>
      <c r="Q1596" s="3">
        <v>-21.47</v>
      </c>
      <c r="R1596" s="6">
        <v>376.2</v>
      </c>
      <c r="S1596" s="3" t="s">
        <v>1256</v>
      </c>
      <c r="T1596" s="3"/>
      <c r="U1596" s="17">
        <v>45896</v>
      </c>
      <c r="X1596" s="19" t="s">
        <v>5734</v>
      </c>
      <c r="Y1596" s="19" t="s">
        <v>6933</v>
      </c>
    </row>
    <row r="1597" spans="1:25">
      <c r="A1597" s="3" t="s">
        <v>6940</v>
      </c>
      <c r="B1597" s="3"/>
      <c r="C1597" s="3" t="s">
        <v>177</v>
      </c>
      <c r="D1597" s="3" t="s">
        <v>4026</v>
      </c>
      <c r="E1597" s="3" t="s">
        <v>66</v>
      </c>
      <c r="F1597" s="3" t="s">
        <v>1300</v>
      </c>
      <c r="G1597" s="3" t="s">
        <v>1433</v>
      </c>
      <c r="H1597" s="3" t="s">
        <v>1578</v>
      </c>
      <c r="I1597" s="3" t="s">
        <v>6941</v>
      </c>
      <c r="J1597" s="3" t="s">
        <v>1246</v>
      </c>
      <c r="K1597" s="3" t="s">
        <v>6929</v>
      </c>
      <c r="L1597" s="3" t="s">
        <v>6930</v>
      </c>
      <c r="M1597" s="7" t="s">
        <v>6931</v>
      </c>
      <c r="N1597" s="7" t="s">
        <v>6932</v>
      </c>
      <c r="O1597" s="20" t="s">
        <v>434</v>
      </c>
      <c r="P1597" s="3" t="s">
        <v>1241</v>
      </c>
      <c r="Q1597" s="3">
        <v>-20.57</v>
      </c>
      <c r="R1597" s="6">
        <v>376.2</v>
      </c>
      <c r="S1597" s="3" t="s">
        <v>1256</v>
      </c>
      <c r="T1597" s="3"/>
      <c r="U1597" s="17">
        <v>45896</v>
      </c>
      <c r="X1597" s="19" t="s">
        <v>5734</v>
      </c>
      <c r="Y1597" s="19" t="s">
        <v>6933</v>
      </c>
    </row>
    <row r="1598" spans="1:25">
      <c r="A1598" s="3" t="s">
        <v>6942</v>
      </c>
      <c r="B1598" s="3"/>
      <c r="C1598" s="3" t="s">
        <v>177</v>
      </c>
      <c r="D1598" s="3" t="s">
        <v>4026</v>
      </c>
      <c r="E1598" s="3" t="s">
        <v>66</v>
      </c>
      <c r="F1598" s="3" t="s">
        <v>1300</v>
      </c>
      <c r="G1598" s="3" t="s">
        <v>1433</v>
      </c>
      <c r="H1598" s="3" t="s">
        <v>1578</v>
      </c>
      <c r="I1598" s="3" t="s">
        <v>6943</v>
      </c>
      <c r="J1598" s="3" t="s">
        <v>1270</v>
      </c>
      <c r="K1598" s="3" t="s">
        <v>6929</v>
      </c>
      <c r="L1598" s="3" t="s">
        <v>6930</v>
      </c>
      <c r="M1598" s="7" t="s">
        <v>6931</v>
      </c>
      <c r="N1598" s="7" t="s">
        <v>6932</v>
      </c>
      <c r="O1598" s="20" t="s">
        <v>434</v>
      </c>
      <c r="P1598" s="3" t="s">
        <v>1241</v>
      </c>
      <c r="Q1598" s="3">
        <v>-21.33</v>
      </c>
      <c r="R1598" s="6">
        <v>1029.5999999999999</v>
      </c>
      <c r="S1598" s="3" t="s">
        <v>1256</v>
      </c>
      <c r="T1598" s="3"/>
      <c r="U1598" s="17">
        <v>45895</v>
      </c>
      <c r="X1598" s="19" t="s">
        <v>5734</v>
      </c>
      <c r="Y1598" s="19" t="s">
        <v>6933</v>
      </c>
    </row>
    <row r="1599" spans="1:25">
      <c r="A1599" s="3" t="s">
        <v>6944</v>
      </c>
      <c r="B1599" s="3"/>
      <c r="C1599" s="3" t="s">
        <v>177</v>
      </c>
      <c r="D1599" s="3" t="s">
        <v>4026</v>
      </c>
      <c r="E1599" s="3" t="s">
        <v>66</v>
      </c>
      <c r="F1599" s="3" t="s">
        <v>1300</v>
      </c>
      <c r="G1599" s="3" t="s">
        <v>1433</v>
      </c>
      <c r="H1599" s="3" t="s">
        <v>1578</v>
      </c>
      <c r="I1599" s="3" t="s">
        <v>6945</v>
      </c>
      <c r="J1599" s="3" t="s">
        <v>1246</v>
      </c>
      <c r="K1599" s="3" t="s">
        <v>6929</v>
      </c>
      <c r="L1599" s="3" t="s">
        <v>6930</v>
      </c>
      <c r="M1599" s="7" t="s">
        <v>6931</v>
      </c>
      <c r="N1599" s="7" t="s">
        <v>6932</v>
      </c>
      <c r="O1599" s="20" t="s">
        <v>434</v>
      </c>
      <c r="P1599" s="3" t="s">
        <v>1241</v>
      </c>
      <c r="Q1599" s="3">
        <v>-21.57</v>
      </c>
      <c r="R1599" s="6">
        <v>376.2</v>
      </c>
      <c r="S1599" s="3" t="s">
        <v>1256</v>
      </c>
      <c r="T1599" s="3"/>
      <c r="U1599" s="17">
        <v>45895</v>
      </c>
      <c r="X1599" s="19" t="s">
        <v>5734</v>
      </c>
      <c r="Y1599" s="19" t="s">
        <v>6933</v>
      </c>
    </row>
    <row r="1600" spans="1:25">
      <c r="A1600" s="3" t="s">
        <v>6946</v>
      </c>
      <c r="B1600" s="3"/>
      <c r="C1600" s="3" t="s">
        <v>177</v>
      </c>
      <c r="D1600" s="3" t="s">
        <v>4026</v>
      </c>
      <c r="E1600" s="3" t="s">
        <v>66</v>
      </c>
      <c r="F1600" s="3" t="s">
        <v>1300</v>
      </c>
      <c r="G1600" s="3" t="s">
        <v>1433</v>
      </c>
      <c r="H1600" s="3" t="s">
        <v>1578</v>
      </c>
      <c r="I1600" s="3" t="s">
        <v>6947</v>
      </c>
      <c r="J1600" s="3" t="s">
        <v>1246</v>
      </c>
      <c r="K1600" s="3" t="s">
        <v>6929</v>
      </c>
      <c r="L1600" s="3" t="s">
        <v>6930</v>
      </c>
      <c r="M1600" s="7" t="s">
        <v>6931</v>
      </c>
      <c r="N1600" s="7" t="s">
        <v>6932</v>
      </c>
      <c r="O1600" s="20" t="s">
        <v>434</v>
      </c>
      <c r="P1600" s="3" t="s">
        <v>1241</v>
      </c>
      <c r="Q1600" s="3">
        <v>-21.59</v>
      </c>
      <c r="R1600" s="6">
        <v>376.2</v>
      </c>
      <c r="S1600" s="3" t="s">
        <v>1256</v>
      </c>
      <c r="T1600" s="3"/>
      <c r="U1600" s="17">
        <v>45895</v>
      </c>
      <c r="X1600" s="19" t="s">
        <v>5734</v>
      </c>
      <c r="Y1600" s="19" t="s">
        <v>6933</v>
      </c>
    </row>
    <row r="1601" spans="1:25">
      <c r="A1601" s="3" t="s">
        <v>6948</v>
      </c>
      <c r="B1601" s="3"/>
      <c r="C1601" s="3" t="s">
        <v>177</v>
      </c>
      <c r="D1601" s="3" t="s">
        <v>4026</v>
      </c>
      <c r="E1601" s="3" t="s">
        <v>66</v>
      </c>
      <c r="F1601" s="3" t="s">
        <v>1300</v>
      </c>
      <c r="G1601" s="3" t="s">
        <v>1433</v>
      </c>
      <c r="H1601" s="3" t="s">
        <v>1578</v>
      </c>
      <c r="I1601" s="3" t="s">
        <v>6949</v>
      </c>
      <c r="J1601" s="3" t="s">
        <v>1246</v>
      </c>
      <c r="K1601" s="3" t="s">
        <v>6929</v>
      </c>
      <c r="L1601" s="3" t="s">
        <v>6930</v>
      </c>
      <c r="M1601" s="7" t="s">
        <v>6931</v>
      </c>
      <c r="N1601" s="7" t="s">
        <v>6932</v>
      </c>
      <c r="O1601" s="20" t="s">
        <v>434</v>
      </c>
      <c r="P1601" s="3" t="s">
        <v>1241</v>
      </c>
      <c r="Q1601" s="3">
        <v>-21.32</v>
      </c>
      <c r="R1601" s="6">
        <v>376.2</v>
      </c>
      <c r="S1601" s="3" t="s">
        <v>1256</v>
      </c>
      <c r="T1601" s="3"/>
      <c r="U1601" s="17">
        <v>45895</v>
      </c>
      <c r="X1601" s="19" t="s">
        <v>5734</v>
      </c>
      <c r="Y1601" s="19" t="s">
        <v>6933</v>
      </c>
    </row>
    <row r="1602" spans="1:25">
      <c r="A1602" s="3" t="s">
        <v>6950</v>
      </c>
      <c r="B1602" s="3"/>
      <c r="C1602" s="3" t="s">
        <v>177</v>
      </c>
      <c r="D1602" s="3" t="s">
        <v>4026</v>
      </c>
      <c r="E1602" s="3" t="s">
        <v>66</v>
      </c>
      <c r="F1602" s="3" t="s">
        <v>1300</v>
      </c>
      <c r="G1602" s="3" t="s">
        <v>1433</v>
      </c>
      <c r="H1602" s="3" t="s">
        <v>1578</v>
      </c>
      <c r="I1602" s="3" t="s">
        <v>6951</v>
      </c>
      <c r="J1602" s="3" t="s">
        <v>1246</v>
      </c>
      <c r="K1602" s="3" t="s">
        <v>6929</v>
      </c>
      <c r="L1602" s="3" t="s">
        <v>6930</v>
      </c>
      <c r="M1602" s="7" t="s">
        <v>6931</v>
      </c>
      <c r="N1602" s="7" t="s">
        <v>6932</v>
      </c>
      <c r="O1602" s="20" t="s">
        <v>434</v>
      </c>
      <c r="P1602" s="3" t="s">
        <v>1241</v>
      </c>
      <c r="Q1602" s="3">
        <v>-20.37</v>
      </c>
      <c r="R1602" s="6">
        <v>376.2</v>
      </c>
      <c r="S1602" s="3" t="s">
        <v>1256</v>
      </c>
      <c r="T1602" s="3"/>
      <c r="U1602" s="17">
        <v>45895</v>
      </c>
      <c r="X1602" s="19" t="s">
        <v>5734</v>
      </c>
      <c r="Y1602" s="19" t="s">
        <v>6933</v>
      </c>
    </row>
    <row r="1603" spans="1:25">
      <c r="A1603" s="3" t="s">
        <v>6952</v>
      </c>
      <c r="B1603" s="3"/>
      <c r="C1603" s="3" t="s">
        <v>6953</v>
      </c>
      <c r="D1603" s="3" t="s">
        <v>2785</v>
      </c>
      <c r="E1603" s="3" t="s">
        <v>52</v>
      </c>
      <c r="F1603" s="3"/>
      <c r="G1603" s="3"/>
      <c r="H1603" s="3"/>
      <c r="I1603" s="3" t="s">
        <v>6953</v>
      </c>
      <c r="J1603" s="3" t="s">
        <v>94</v>
      </c>
      <c r="K1603" s="3" t="s">
        <v>2785</v>
      </c>
      <c r="L1603" s="3" t="s">
        <v>6954</v>
      </c>
      <c r="M1603" s="7" t="s">
        <v>6955</v>
      </c>
      <c r="N1603" s="7" t="s">
        <v>6956</v>
      </c>
      <c r="O1603" s="20" t="s">
        <v>436</v>
      </c>
      <c r="P1603" s="3" t="s">
        <v>4591</v>
      </c>
      <c r="Q1603" s="3"/>
      <c r="R1603" s="6">
        <v>0</v>
      </c>
      <c r="S1603" s="3" t="s">
        <v>2740</v>
      </c>
      <c r="T1603" s="3" t="s">
        <v>6957</v>
      </c>
      <c r="U1603" s="17">
        <v>45897</v>
      </c>
      <c r="X1603" s="19" t="s">
        <v>2741</v>
      </c>
      <c r="Y1603" s="19"/>
    </row>
    <row r="1604" spans="1:25">
      <c r="A1604" s="3" t="s">
        <v>6958</v>
      </c>
      <c r="B1604" s="3"/>
      <c r="C1604" s="3" t="s">
        <v>6959</v>
      </c>
      <c r="D1604" s="3" t="s">
        <v>4748</v>
      </c>
      <c r="E1604" s="3" t="s">
        <v>52</v>
      </c>
      <c r="F1604" s="3"/>
      <c r="G1604" s="3"/>
      <c r="H1604" s="3"/>
      <c r="I1604" s="3" t="s">
        <v>6959</v>
      </c>
      <c r="J1604" s="3" t="s">
        <v>94</v>
      </c>
      <c r="K1604" s="3" t="s">
        <v>6960</v>
      </c>
      <c r="L1604" s="3" t="s">
        <v>6961</v>
      </c>
      <c r="M1604" s="7" t="s">
        <v>6962</v>
      </c>
      <c r="N1604" s="7" t="s">
        <v>6963</v>
      </c>
      <c r="O1604" s="20" t="s">
        <v>436</v>
      </c>
      <c r="P1604" s="3" t="s">
        <v>4591</v>
      </c>
      <c r="Q1604" s="3"/>
      <c r="R1604" s="6">
        <v>0</v>
      </c>
      <c r="S1604" s="3" t="s">
        <v>2740</v>
      </c>
      <c r="T1604" s="3" t="s">
        <v>6957</v>
      </c>
      <c r="U1604" s="17">
        <v>45897</v>
      </c>
      <c r="X1604" s="19" t="s">
        <v>2741</v>
      </c>
      <c r="Y1604" s="19"/>
    </row>
    <row r="1605" spans="1:25">
      <c r="A1605" s="3" t="s">
        <v>6964</v>
      </c>
      <c r="B1605" s="3"/>
      <c r="C1605" s="3" t="s">
        <v>267</v>
      </c>
      <c r="D1605" s="3" t="s">
        <v>1234</v>
      </c>
      <c r="E1605" s="3" t="s">
        <v>66</v>
      </c>
      <c r="F1605" s="3" t="s">
        <v>2272</v>
      </c>
      <c r="G1605" s="3" t="s">
        <v>1308</v>
      </c>
      <c r="H1605" s="3" t="s">
        <v>1649</v>
      </c>
      <c r="I1605" s="3" t="s">
        <v>6965</v>
      </c>
      <c r="J1605" s="3" t="s">
        <v>55</v>
      </c>
      <c r="K1605" s="3" t="s">
        <v>5925</v>
      </c>
      <c r="L1605" s="3" t="s">
        <v>6966</v>
      </c>
      <c r="M1605" s="7" t="s">
        <v>6967</v>
      </c>
      <c r="N1605" s="7" t="s">
        <v>6968</v>
      </c>
      <c r="O1605" s="20" t="s">
        <v>440</v>
      </c>
      <c r="P1605" s="3" t="s">
        <v>4591</v>
      </c>
      <c r="Q1605" s="3"/>
      <c r="R1605" s="6">
        <v>514.79999999999995</v>
      </c>
      <c r="S1605" s="3"/>
      <c r="T1605" s="3"/>
      <c r="U1605" s="17">
        <v>45902</v>
      </c>
      <c r="X1605" s="19"/>
      <c r="Y1605" s="19"/>
    </row>
    <row r="1606" spans="1:25">
      <c r="A1606" s="3" t="s">
        <v>6969</v>
      </c>
      <c r="B1606" s="3"/>
      <c r="C1606" s="3" t="s">
        <v>445</v>
      </c>
      <c r="D1606" s="3" t="s">
        <v>6970</v>
      </c>
      <c r="E1606" s="3" t="s">
        <v>66</v>
      </c>
      <c r="F1606" s="3" t="s">
        <v>2272</v>
      </c>
      <c r="G1606" s="3" t="s">
        <v>1308</v>
      </c>
      <c r="H1606" s="3" t="s">
        <v>1639</v>
      </c>
      <c r="I1606" s="3" t="s">
        <v>6971</v>
      </c>
      <c r="J1606" s="3" t="s">
        <v>55</v>
      </c>
      <c r="K1606" s="3" t="s">
        <v>6972</v>
      </c>
      <c r="L1606" s="3" t="s">
        <v>6973</v>
      </c>
      <c r="M1606" s="7" t="s">
        <v>6974</v>
      </c>
      <c r="N1606" s="7" t="s">
        <v>6975</v>
      </c>
      <c r="O1606" s="20" t="s">
        <v>443</v>
      </c>
      <c r="P1606" s="3" t="s">
        <v>1241</v>
      </c>
      <c r="Q1606" s="3">
        <v>-18.649999999999999</v>
      </c>
      <c r="R1606" s="6">
        <v>133.65</v>
      </c>
      <c r="S1606" s="3" t="s">
        <v>1319</v>
      </c>
      <c r="T1606" s="3"/>
      <c r="U1606" s="17">
        <v>45885</v>
      </c>
      <c r="X1606" s="19" t="s">
        <v>1320</v>
      </c>
      <c r="Y1606" s="19"/>
    </row>
    <row r="1607" spans="1:25">
      <c r="A1607" s="3" t="s">
        <v>6976</v>
      </c>
      <c r="B1607" s="3"/>
      <c r="C1607" s="3" t="s">
        <v>78</v>
      </c>
      <c r="D1607" s="3" t="s">
        <v>4725</v>
      </c>
      <c r="E1607" s="3" t="s">
        <v>77</v>
      </c>
      <c r="F1607" s="3" t="s">
        <v>2288</v>
      </c>
      <c r="G1607" s="3" t="s">
        <v>1495</v>
      </c>
      <c r="H1607" s="3" t="s">
        <v>1518</v>
      </c>
      <c r="I1607" s="3" t="s">
        <v>6977</v>
      </c>
      <c r="J1607" s="3" t="s">
        <v>55</v>
      </c>
      <c r="K1607" s="3" t="s">
        <v>6978</v>
      </c>
      <c r="L1607" s="3" t="s">
        <v>6979</v>
      </c>
      <c r="M1607" s="7" t="s">
        <v>6980</v>
      </c>
      <c r="N1607" s="7" t="s">
        <v>6981</v>
      </c>
      <c r="O1607" s="20" t="s">
        <v>446</v>
      </c>
      <c r="P1607" s="3" t="s">
        <v>1241</v>
      </c>
      <c r="Q1607" s="3">
        <v>-22.91</v>
      </c>
      <c r="R1607" s="6">
        <v>1564.2</v>
      </c>
      <c r="S1607" s="3" t="s">
        <v>1242</v>
      </c>
      <c r="T1607" s="3"/>
      <c r="U1607" s="17">
        <v>45892</v>
      </c>
      <c r="X1607" s="19" t="s">
        <v>1244</v>
      </c>
      <c r="Y1607" s="19"/>
    </row>
    <row r="1608" spans="1:25">
      <c r="A1608" s="3" t="s">
        <v>6982</v>
      </c>
      <c r="B1608" s="3"/>
      <c r="C1608" s="3" t="s">
        <v>78</v>
      </c>
      <c r="D1608" s="3" t="s">
        <v>4725</v>
      </c>
      <c r="E1608" s="3" t="s">
        <v>77</v>
      </c>
      <c r="F1608" s="3" t="s">
        <v>2288</v>
      </c>
      <c r="G1608" s="3" t="s">
        <v>1495</v>
      </c>
      <c r="H1608" s="3" t="s">
        <v>1518</v>
      </c>
      <c r="I1608" s="3" t="s">
        <v>6983</v>
      </c>
      <c r="J1608" s="3" t="s">
        <v>1246</v>
      </c>
      <c r="K1608" s="3" t="s">
        <v>6978</v>
      </c>
      <c r="L1608" s="3" t="s">
        <v>6979</v>
      </c>
      <c r="M1608" s="7" t="s">
        <v>6980</v>
      </c>
      <c r="N1608" s="7" t="s">
        <v>6981</v>
      </c>
      <c r="O1608" s="20" t="s">
        <v>446</v>
      </c>
      <c r="P1608" s="3" t="s">
        <v>1241</v>
      </c>
      <c r="Q1608" s="3">
        <v>-23.46</v>
      </c>
      <c r="R1608" s="6">
        <v>376.2</v>
      </c>
      <c r="S1608" s="3" t="s">
        <v>1242</v>
      </c>
      <c r="T1608" s="3"/>
      <c r="U1608" s="17">
        <v>45892</v>
      </c>
      <c r="X1608" s="19" t="s">
        <v>1244</v>
      </c>
      <c r="Y1608" s="19"/>
    </row>
    <row r="1609" spans="1:25">
      <c r="A1609" s="3" t="s">
        <v>6984</v>
      </c>
      <c r="B1609" s="3"/>
      <c r="C1609" s="3" t="s">
        <v>78</v>
      </c>
      <c r="D1609" s="3" t="s">
        <v>4725</v>
      </c>
      <c r="E1609" s="3" t="s">
        <v>77</v>
      </c>
      <c r="F1609" s="3" t="s">
        <v>5261</v>
      </c>
      <c r="G1609" s="3" t="s">
        <v>1495</v>
      </c>
      <c r="H1609" s="3" t="s">
        <v>1540</v>
      </c>
      <c r="I1609" s="3" t="s">
        <v>6985</v>
      </c>
      <c r="J1609" s="3" t="s">
        <v>55</v>
      </c>
      <c r="K1609" s="3" t="s">
        <v>6771</v>
      </c>
      <c r="L1609" s="3" t="s">
        <v>6986</v>
      </c>
      <c r="M1609" s="7" t="s">
        <v>6987</v>
      </c>
      <c r="N1609" s="7" t="s">
        <v>6988</v>
      </c>
      <c r="O1609" s="20" t="s">
        <v>448</v>
      </c>
      <c r="P1609" s="3" t="s">
        <v>1241</v>
      </c>
      <c r="Q1609" s="3">
        <v>-23.15</v>
      </c>
      <c r="R1609" s="6">
        <v>1564.2</v>
      </c>
      <c r="S1609" s="3" t="s">
        <v>1319</v>
      </c>
      <c r="T1609" s="3"/>
      <c r="U1609" s="17">
        <v>45913</v>
      </c>
      <c r="X1609" s="19" t="s">
        <v>1320</v>
      </c>
      <c r="Y1609" s="19"/>
    </row>
    <row r="1610" spans="1:25">
      <c r="A1610" s="3" t="s">
        <v>6989</v>
      </c>
      <c r="B1610" s="3"/>
      <c r="C1610" s="3" t="s">
        <v>124</v>
      </c>
      <c r="D1610" s="3" t="s">
        <v>1234</v>
      </c>
      <c r="E1610" s="3" t="s">
        <v>66</v>
      </c>
      <c r="F1610" s="3" t="s">
        <v>1300</v>
      </c>
      <c r="G1610" s="3" t="s">
        <v>2669</v>
      </c>
      <c r="H1610" s="3" t="s">
        <v>1639</v>
      </c>
      <c r="I1610" s="3" t="s">
        <v>6990</v>
      </c>
      <c r="J1610" s="3" t="s">
        <v>79</v>
      </c>
      <c r="K1610" s="3" t="s">
        <v>3982</v>
      </c>
      <c r="L1610" s="3"/>
      <c r="M1610" s="6"/>
      <c r="N1610" s="6"/>
      <c r="O1610" s="20" t="s">
        <v>123</v>
      </c>
      <c r="P1610" s="3" t="s">
        <v>1241</v>
      </c>
      <c r="Q1610" s="3"/>
      <c r="R1610" s="6">
        <v>1564.2</v>
      </c>
      <c r="S1610" s="18" t="s">
        <v>6991</v>
      </c>
      <c r="T1610" s="3"/>
      <c r="U1610" s="17">
        <v>45814</v>
      </c>
      <c r="X1610" s="19" t="s">
        <v>6992</v>
      </c>
      <c r="Y1610" s="19"/>
    </row>
    <row r="1611" spans="1:25">
      <c r="A1611" s="3" t="s">
        <v>6993</v>
      </c>
      <c r="B1611" s="3"/>
      <c r="C1611" s="3" t="s">
        <v>124</v>
      </c>
      <c r="D1611" s="3" t="s">
        <v>1234</v>
      </c>
      <c r="E1611" s="3" t="s">
        <v>66</v>
      </c>
      <c r="F1611" s="3" t="s">
        <v>1300</v>
      </c>
      <c r="G1611" s="3" t="s">
        <v>2669</v>
      </c>
      <c r="H1611" s="3" t="s">
        <v>1639</v>
      </c>
      <c r="I1611" s="3" t="s">
        <v>6994</v>
      </c>
      <c r="J1611" s="3" t="s">
        <v>1246</v>
      </c>
      <c r="K1611" s="3" t="s">
        <v>3982</v>
      </c>
      <c r="L1611" s="3"/>
      <c r="M1611" s="6"/>
      <c r="N1611" s="6"/>
      <c r="O1611" s="20" t="s">
        <v>123</v>
      </c>
      <c r="P1611" s="3" t="s">
        <v>1241</v>
      </c>
      <c r="Q1611" s="3"/>
      <c r="R1611" s="6">
        <v>376.2</v>
      </c>
      <c r="S1611" s="18" t="s">
        <v>6991</v>
      </c>
      <c r="T1611" s="3"/>
      <c r="U1611" s="17">
        <v>45814</v>
      </c>
      <c r="X1611" s="19" t="s">
        <v>6992</v>
      </c>
      <c r="Y1611" s="19"/>
    </row>
    <row r="1612" spans="1:25">
      <c r="A1612" s="3" t="s">
        <v>6995</v>
      </c>
      <c r="B1612" s="3"/>
      <c r="C1612" s="3" t="s">
        <v>129</v>
      </c>
      <c r="D1612" s="3" t="s">
        <v>1234</v>
      </c>
      <c r="E1612" s="3" t="s">
        <v>66</v>
      </c>
      <c r="F1612" s="3" t="s">
        <v>1307</v>
      </c>
      <c r="G1612" s="3" t="s">
        <v>1251</v>
      </c>
      <c r="H1612" s="18" t="s">
        <v>1324</v>
      </c>
      <c r="I1612" s="3" t="s">
        <v>6996</v>
      </c>
      <c r="J1612" s="3" t="s">
        <v>55</v>
      </c>
      <c r="K1612" s="3" t="s">
        <v>6997</v>
      </c>
      <c r="L1612" s="3" t="s">
        <v>6998</v>
      </c>
      <c r="M1612" s="7" t="s">
        <v>6999</v>
      </c>
      <c r="N1612" s="7" t="s">
        <v>7000</v>
      </c>
      <c r="O1612" s="20" t="s">
        <v>452</v>
      </c>
      <c r="P1612" s="3" t="s">
        <v>1241</v>
      </c>
      <c r="Q1612" s="3"/>
      <c r="R1612" s="6">
        <v>1324.98</v>
      </c>
      <c r="S1612" s="3" t="s">
        <v>7001</v>
      </c>
      <c r="T1612" s="3"/>
      <c r="U1612" s="17">
        <v>45789</v>
      </c>
      <c r="V1612" s="19">
        <v>887</v>
      </c>
      <c r="X1612" s="19"/>
      <c r="Y1612" s="19" t="s">
        <v>7002</v>
      </c>
    </row>
    <row r="1613" spans="1:25">
      <c r="A1613" s="3" t="s">
        <v>7003</v>
      </c>
      <c r="B1613" s="3"/>
      <c r="C1613" s="3" t="s">
        <v>129</v>
      </c>
      <c r="D1613" s="3" t="s">
        <v>1234</v>
      </c>
      <c r="E1613" s="3" t="s">
        <v>66</v>
      </c>
      <c r="F1613" s="3" t="s">
        <v>1307</v>
      </c>
      <c r="G1613" s="3" t="s">
        <v>1251</v>
      </c>
      <c r="H1613" s="18" t="s">
        <v>1324</v>
      </c>
      <c r="I1613" s="3" t="s">
        <v>7004</v>
      </c>
      <c r="J1613" s="3" t="s">
        <v>1246</v>
      </c>
      <c r="K1613" s="3" t="s">
        <v>6997</v>
      </c>
      <c r="L1613" s="3" t="s">
        <v>6998</v>
      </c>
      <c r="M1613" s="7" t="s">
        <v>6999</v>
      </c>
      <c r="N1613" s="7" t="s">
        <v>7000</v>
      </c>
      <c r="O1613" s="20" t="s">
        <v>452</v>
      </c>
      <c r="P1613" s="3" t="s">
        <v>1241</v>
      </c>
      <c r="Q1613" s="3"/>
      <c r="R1613" s="6">
        <v>355.94</v>
      </c>
      <c r="S1613" s="3" t="s">
        <v>7001</v>
      </c>
      <c r="T1613" s="3"/>
      <c r="U1613" s="17">
        <v>45789</v>
      </c>
      <c r="X1613" s="19"/>
      <c r="Y1613" s="19" t="s">
        <v>7002</v>
      </c>
    </row>
    <row r="1614" spans="1:25">
      <c r="A1614" s="3" t="s">
        <v>7005</v>
      </c>
      <c r="B1614" s="3"/>
      <c r="C1614" s="3" t="s">
        <v>129</v>
      </c>
      <c r="D1614" s="3" t="s">
        <v>1234</v>
      </c>
      <c r="E1614" s="3" t="s">
        <v>66</v>
      </c>
      <c r="F1614" s="3" t="s">
        <v>1307</v>
      </c>
      <c r="G1614" s="3" t="s">
        <v>1251</v>
      </c>
      <c r="H1614" s="18" t="s">
        <v>1324</v>
      </c>
      <c r="I1614" s="3" t="s">
        <v>7006</v>
      </c>
      <c r="J1614" s="3" t="s">
        <v>1246</v>
      </c>
      <c r="K1614" s="3" t="s">
        <v>6997</v>
      </c>
      <c r="L1614" s="3" t="s">
        <v>6998</v>
      </c>
      <c r="M1614" s="7" t="s">
        <v>6999</v>
      </c>
      <c r="N1614" s="7" t="s">
        <v>7000</v>
      </c>
      <c r="O1614" s="20" t="s">
        <v>452</v>
      </c>
      <c r="P1614" s="3" t="s">
        <v>1241</v>
      </c>
      <c r="Q1614" s="3"/>
      <c r="R1614" s="6">
        <v>355.94</v>
      </c>
      <c r="S1614" s="3" t="s">
        <v>7001</v>
      </c>
      <c r="T1614" s="3"/>
      <c r="U1614" s="17">
        <v>45789</v>
      </c>
      <c r="X1614" s="19"/>
      <c r="Y1614" s="19" t="s">
        <v>7002</v>
      </c>
    </row>
    <row r="1615" spans="1:25">
      <c r="A1615" s="3" t="s">
        <v>7007</v>
      </c>
      <c r="B1615" s="3"/>
      <c r="C1615" s="3" t="s">
        <v>129</v>
      </c>
      <c r="D1615" s="3" t="s">
        <v>1234</v>
      </c>
      <c r="E1615" s="3" t="s">
        <v>66</v>
      </c>
      <c r="F1615" s="3" t="s">
        <v>1307</v>
      </c>
      <c r="G1615" s="3" t="s">
        <v>1251</v>
      </c>
      <c r="H1615" s="18" t="s">
        <v>1324</v>
      </c>
      <c r="I1615" s="3" t="s">
        <v>7008</v>
      </c>
      <c r="J1615" s="3" t="s">
        <v>1246</v>
      </c>
      <c r="K1615" s="3" t="s">
        <v>6997</v>
      </c>
      <c r="L1615" s="3" t="s">
        <v>6998</v>
      </c>
      <c r="M1615" s="7" t="s">
        <v>6999</v>
      </c>
      <c r="N1615" s="7" t="s">
        <v>7000</v>
      </c>
      <c r="O1615" s="20" t="s">
        <v>452</v>
      </c>
      <c r="P1615" s="3" t="s">
        <v>1241</v>
      </c>
      <c r="Q1615" s="3"/>
      <c r="R1615" s="6">
        <v>355.94</v>
      </c>
      <c r="S1615" s="3" t="s">
        <v>7001</v>
      </c>
      <c r="T1615" s="3"/>
      <c r="U1615" s="17">
        <v>45789</v>
      </c>
      <c r="X1615" s="19"/>
      <c r="Y1615" s="19" t="s">
        <v>7002</v>
      </c>
    </row>
    <row r="1616" spans="1:25">
      <c r="A1616" s="3" t="s">
        <v>7009</v>
      </c>
      <c r="B1616" s="3"/>
      <c r="C1616" s="3" t="s">
        <v>109</v>
      </c>
      <c r="D1616" s="3" t="s">
        <v>3188</v>
      </c>
      <c r="E1616" s="3" t="s">
        <v>52</v>
      </c>
      <c r="F1616" s="3" t="s">
        <v>1300</v>
      </c>
      <c r="G1616" s="3" t="s">
        <v>1251</v>
      </c>
      <c r="H1616" s="3" t="s">
        <v>1649</v>
      </c>
      <c r="I1616" s="3" t="s">
        <v>6334</v>
      </c>
      <c r="J1616" s="3" t="s">
        <v>68</v>
      </c>
      <c r="K1616" s="3" t="s">
        <v>6335</v>
      </c>
      <c r="L1616" s="3" t="s">
        <v>6336</v>
      </c>
      <c r="M1616" s="7" t="s">
        <v>7010</v>
      </c>
      <c r="N1616" s="7" t="s">
        <v>7011</v>
      </c>
      <c r="O1616" s="20" t="s">
        <v>462</v>
      </c>
      <c r="P1616" s="3" t="s">
        <v>1241</v>
      </c>
      <c r="Q1616" s="3">
        <v>-18.170000000000002</v>
      </c>
      <c r="R1616" s="6">
        <v>514.79999999999995</v>
      </c>
      <c r="S1616" s="18" t="s">
        <v>1371</v>
      </c>
      <c r="T1616" s="3"/>
      <c r="U1616" s="17">
        <v>45882</v>
      </c>
      <c r="X1616" s="19" t="s">
        <v>4401</v>
      </c>
      <c r="Y1616" s="19" t="s">
        <v>7012</v>
      </c>
    </row>
    <row r="1617" spans="1:25">
      <c r="A1617" s="3" t="s">
        <v>7013</v>
      </c>
      <c r="B1617" s="3"/>
      <c r="C1617" s="3" t="s">
        <v>109</v>
      </c>
      <c r="D1617" s="3" t="s">
        <v>3188</v>
      </c>
      <c r="E1617" s="3" t="s">
        <v>52</v>
      </c>
      <c r="F1617" s="3" t="s">
        <v>1300</v>
      </c>
      <c r="G1617" s="3" t="s">
        <v>1251</v>
      </c>
      <c r="H1617" s="3" t="s">
        <v>1649</v>
      </c>
      <c r="I1617" s="3" t="s">
        <v>6342</v>
      </c>
      <c r="J1617" s="3" t="s">
        <v>68</v>
      </c>
      <c r="K1617" s="3" t="s">
        <v>6335</v>
      </c>
      <c r="L1617" s="3" t="s">
        <v>6336</v>
      </c>
      <c r="M1617" s="7" t="s">
        <v>7010</v>
      </c>
      <c r="N1617" s="7" t="s">
        <v>7011</v>
      </c>
      <c r="O1617" s="20" t="s">
        <v>462</v>
      </c>
      <c r="P1617" s="3" t="s">
        <v>1241</v>
      </c>
      <c r="Q1617" s="3">
        <v>-20.77</v>
      </c>
      <c r="R1617" s="6">
        <v>514.79999999999995</v>
      </c>
      <c r="S1617" s="18" t="s">
        <v>1371</v>
      </c>
      <c r="T1617" s="3"/>
      <c r="U1617" s="17">
        <v>45882</v>
      </c>
      <c r="X1617" s="19" t="s">
        <v>4401</v>
      </c>
      <c r="Y1617" s="19" t="s">
        <v>7012</v>
      </c>
    </row>
    <row r="1618" spans="1:25">
      <c r="A1618" s="3" t="s">
        <v>7014</v>
      </c>
      <c r="B1618" s="3"/>
      <c r="C1618" s="3" t="s">
        <v>109</v>
      </c>
      <c r="D1618" s="3" t="s">
        <v>3188</v>
      </c>
      <c r="E1618" s="3" t="s">
        <v>52</v>
      </c>
      <c r="F1618" s="3" t="s">
        <v>1300</v>
      </c>
      <c r="G1618" s="3" t="s">
        <v>1251</v>
      </c>
      <c r="H1618" s="3" t="s">
        <v>1649</v>
      </c>
      <c r="I1618" s="3" t="s">
        <v>6344</v>
      </c>
      <c r="J1618" s="3" t="s">
        <v>68</v>
      </c>
      <c r="K1618" s="3" t="s">
        <v>6335</v>
      </c>
      <c r="L1618" s="3" t="s">
        <v>6336</v>
      </c>
      <c r="M1618" s="7" t="s">
        <v>7010</v>
      </c>
      <c r="N1618" s="7" t="s">
        <v>7011</v>
      </c>
      <c r="O1618" s="20" t="s">
        <v>462</v>
      </c>
      <c r="P1618" s="3" t="s">
        <v>1241</v>
      </c>
      <c r="Q1618" s="3">
        <v>-20.010000000000002</v>
      </c>
      <c r="R1618" s="6">
        <v>514.79999999999995</v>
      </c>
      <c r="S1618" s="18" t="s">
        <v>1371</v>
      </c>
      <c r="T1618" s="3"/>
      <c r="U1618" s="17">
        <v>45882</v>
      </c>
      <c r="X1618" s="19" t="s">
        <v>4401</v>
      </c>
      <c r="Y1618" s="19" t="s">
        <v>7012</v>
      </c>
    </row>
    <row r="1619" spans="1:25">
      <c r="A1619" s="18" t="s">
        <v>7015</v>
      </c>
      <c r="B1619" s="3"/>
      <c r="C1619" s="3" t="s">
        <v>109</v>
      </c>
      <c r="D1619" s="3" t="s">
        <v>3188</v>
      </c>
      <c r="E1619" s="3" t="s">
        <v>52</v>
      </c>
      <c r="F1619" s="3" t="s">
        <v>1300</v>
      </c>
      <c r="G1619" s="3" t="s">
        <v>1251</v>
      </c>
      <c r="H1619" s="3" t="s">
        <v>1649</v>
      </c>
      <c r="I1619" s="3" t="s">
        <v>6346</v>
      </c>
      <c r="J1619" s="3" t="s">
        <v>68</v>
      </c>
      <c r="K1619" s="3" t="s">
        <v>6335</v>
      </c>
      <c r="L1619" s="3" t="s">
        <v>6336</v>
      </c>
      <c r="M1619" s="7" t="s">
        <v>7010</v>
      </c>
      <c r="N1619" s="7" t="s">
        <v>7011</v>
      </c>
      <c r="O1619" s="20" t="s">
        <v>462</v>
      </c>
      <c r="P1619" s="3" t="s">
        <v>1241</v>
      </c>
      <c r="Q1619" s="3">
        <v>-20.57</v>
      </c>
      <c r="R1619" s="6">
        <v>514.79999999999995</v>
      </c>
      <c r="S1619" s="18" t="s">
        <v>1371</v>
      </c>
      <c r="T1619" s="3"/>
      <c r="U1619" s="17">
        <v>45882</v>
      </c>
      <c r="X1619" s="19" t="s">
        <v>4401</v>
      </c>
      <c r="Y1619" s="19" t="s">
        <v>7012</v>
      </c>
    </row>
    <row r="1620" spans="1:25">
      <c r="A1620" s="3" t="s">
        <v>7016</v>
      </c>
      <c r="B1620" s="3"/>
      <c r="C1620" s="3" t="s">
        <v>109</v>
      </c>
      <c r="D1620" s="3" t="s">
        <v>3188</v>
      </c>
      <c r="E1620" s="3" t="s">
        <v>52</v>
      </c>
      <c r="F1620" s="3" t="s">
        <v>1300</v>
      </c>
      <c r="G1620" s="3" t="s">
        <v>1251</v>
      </c>
      <c r="H1620" s="3" t="s">
        <v>1649</v>
      </c>
      <c r="I1620" s="3" t="s">
        <v>6348</v>
      </c>
      <c r="J1620" s="3" t="s">
        <v>68</v>
      </c>
      <c r="K1620" s="3" t="s">
        <v>6335</v>
      </c>
      <c r="L1620" s="3" t="s">
        <v>6336</v>
      </c>
      <c r="M1620" s="7" t="s">
        <v>7010</v>
      </c>
      <c r="N1620" s="7" t="s">
        <v>7011</v>
      </c>
      <c r="O1620" s="20" t="s">
        <v>462</v>
      </c>
      <c r="P1620" s="3" t="s">
        <v>1241</v>
      </c>
      <c r="Q1620" s="3">
        <v>-16.62</v>
      </c>
      <c r="R1620" s="6">
        <v>514.79999999999995</v>
      </c>
      <c r="S1620" s="18" t="s">
        <v>1371</v>
      </c>
      <c r="T1620" s="3"/>
      <c r="U1620" s="17">
        <v>45882</v>
      </c>
      <c r="X1620" s="19" t="s">
        <v>4401</v>
      </c>
      <c r="Y1620" s="19" t="s">
        <v>7012</v>
      </c>
    </row>
    <row r="1621" spans="1:25">
      <c r="A1621" s="3" t="s">
        <v>7017</v>
      </c>
      <c r="B1621" s="3"/>
      <c r="C1621" s="3" t="s">
        <v>109</v>
      </c>
      <c r="D1621" s="3" t="s">
        <v>3188</v>
      </c>
      <c r="E1621" s="3" t="s">
        <v>52</v>
      </c>
      <c r="F1621" s="3" t="s">
        <v>1300</v>
      </c>
      <c r="G1621" s="3" t="s">
        <v>1251</v>
      </c>
      <c r="H1621" s="3" t="s">
        <v>1649</v>
      </c>
      <c r="I1621" s="3" t="s">
        <v>6350</v>
      </c>
      <c r="J1621" s="3" t="s">
        <v>68</v>
      </c>
      <c r="K1621" s="3" t="s">
        <v>6335</v>
      </c>
      <c r="L1621" s="3" t="s">
        <v>6336</v>
      </c>
      <c r="M1621" s="7" t="s">
        <v>7010</v>
      </c>
      <c r="N1621" s="7" t="s">
        <v>7011</v>
      </c>
      <c r="O1621" s="20" t="s">
        <v>462</v>
      </c>
      <c r="P1621" s="3" t="s">
        <v>1241</v>
      </c>
      <c r="Q1621" s="3">
        <v>-17.95</v>
      </c>
      <c r="R1621" s="6">
        <v>514.79999999999995</v>
      </c>
      <c r="S1621" s="18" t="s">
        <v>1371</v>
      </c>
      <c r="T1621" s="3"/>
      <c r="U1621" s="17">
        <v>45882</v>
      </c>
      <c r="X1621" s="19" t="s">
        <v>4401</v>
      </c>
      <c r="Y1621" s="19" t="s">
        <v>7012</v>
      </c>
    </row>
    <row r="1622" spans="1:25">
      <c r="A1622" s="3" t="s">
        <v>7018</v>
      </c>
      <c r="B1622" s="3"/>
      <c r="C1622" s="3" t="s">
        <v>70</v>
      </c>
      <c r="D1622" s="3" t="s">
        <v>3188</v>
      </c>
      <c r="E1622" s="3" t="s">
        <v>52</v>
      </c>
      <c r="F1622" s="3" t="s">
        <v>2272</v>
      </c>
      <c r="G1622" s="3" t="s">
        <v>1251</v>
      </c>
      <c r="H1622" s="3" t="s">
        <v>1809</v>
      </c>
      <c r="I1622" s="3" t="s">
        <v>7019</v>
      </c>
      <c r="J1622" s="3" t="s">
        <v>68</v>
      </c>
      <c r="K1622" s="3" t="s">
        <v>2274</v>
      </c>
      <c r="L1622" s="3" t="s">
        <v>7020</v>
      </c>
      <c r="M1622" s="7" t="s">
        <v>7021</v>
      </c>
      <c r="N1622" s="7" t="s">
        <v>7022</v>
      </c>
      <c r="O1622" s="20" t="s">
        <v>466</v>
      </c>
      <c r="P1622" s="3" t="s">
        <v>1241</v>
      </c>
      <c r="Q1622" s="3">
        <v>-17.829999999999998</v>
      </c>
      <c r="R1622" s="6">
        <v>514.79999999999995</v>
      </c>
      <c r="S1622" s="18" t="s">
        <v>1371</v>
      </c>
      <c r="T1622" s="3"/>
      <c r="U1622" s="17">
        <v>45888</v>
      </c>
      <c r="X1622" s="19" t="s">
        <v>4401</v>
      </c>
      <c r="Y1622" s="19"/>
    </row>
    <row r="1623" spans="1:25">
      <c r="A1623" s="3" t="s">
        <v>7023</v>
      </c>
      <c r="B1623" s="3"/>
      <c r="C1623" s="3" t="s">
        <v>481</v>
      </c>
      <c r="D1623" s="3" t="s">
        <v>1234</v>
      </c>
      <c r="E1623" s="3" t="s">
        <v>66</v>
      </c>
      <c r="F1623" s="3" t="s">
        <v>1307</v>
      </c>
      <c r="G1623" s="3" t="s">
        <v>3973</v>
      </c>
      <c r="H1623" s="3" t="s">
        <v>1540</v>
      </c>
      <c r="I1623" s="3" t="s">
        <v>7024</v>
      </c>
      <c r="J1623" s="3" t="s">
        <v>55</v>
      </c>
      <c r="K1623" s="3" t="s">
        <v>7025</v>
      </c>
      <c r="L1623" s="3" t="s">
        <v>7026</v>
      </c>
      <c r="M1623" s="7" t="s">
        <v>7027</v>
      </c>
      <c r="N1623" s="7" t="s">
        <v>7028</v>
      </c>
      <c r="O1623" s="20" t="s">
        <v>479</v>
      </c>
      <c r="P1623" s="3" t="s">
        <v>1241</v>
      </c>
      <c r="Q1623" s="3">
        <v>-20.100000000000001</v>
      </c>
      <c r="R1623" s="6">
        <v>125.8</v>
      </c>
      <c r="S1623" s="3" t="s">
        <v>2523</v>
      </c>
      <c r="T1623" s="3"/>
      <c r="U1623" s="17">
        <v>45803</v>
      </c>
      <c r="X1623" s="19" t="s">
        <v>2524</v>
      </c>
      <c r="Y1623" s="19"/>
    </row>
    <row r="1624" spans="1:25">
      <c r="A1624" s="3" t="s">
        <v>7029</v>
      </c>
      <c r="B1624" s="3"/>
      <c r="C1624" s="3" t="s">
        <v>301</v>
      </c>
      <c r="D1624" s="3" t="s">
        <v>1234</v>
      </c>
      <c r="E1624" s="3" t="s">
        <v>66</v>
      </c>
      <c r="F1624" s="3" t="s">
        <v>1261</v>
      </c>
      <c r="G1624" s="3" t="s">
        <v>1433</v>
      </c>
      <c r="H1624" s="3" t="s">
        <v>1578</v>
      </c>
      <c r="I1624" s="3" t="s">
        <v>7030</v>
      </c>
      <c r="J1624" s="3" t="s">
        <v>132</v>
      </c>
      <c r="K1624" s="3" t="s">
        <v>5953</v>
      </c>
      <c r="L1624" s="3" t="s">
        <v>7031</v>
      </c>
      <c r="M1624" s="7" t="s">
        <v>7032</v>
      </c>
      <c r="N1624" s="7" t="s">
        <v>7033</v>
      </c>
      <c r="O1624" s="20" t="s">
        <v>482</v>
      </c>
      <c r="P1624" s="3" t="s">
        <v>1241</v>
      </c>
      <c r="Q1624" s="3">
        <v>-22.41</v>
      </c>
      <c r="R1624" s="6">
        <v>320</v>
      </c>
      <c r="S1624" s="3" t="s">
        <v>2523</v>
      </c>
      <c r="T1624" s="3"/>
      <c r="U1624" s="17">
        <v>45804</v>
      </c>
      <c r="X1624" s="19" t="s">
        <v>2524</v>
      </c>
      <c r="Y1624" s="19"/>
    </row>
    <row r="1625" spans="1:25">
      <c r="A1625" s="3" t="s">
        <v>7034</v>
      </c>
      <c r="B1625" s="3"/>
      <c r="C1625" s="3" t="s">
        <v>101</v>
      </c>
      <c r="D1625" s="3" t="s">
        <v>2716</v>
      </c>
      <c r="E1625" s="3" t="s">
        <v>66</v>
      </c>
      <c r="F1625" s="3" t="s">
        <v>2272</v>
      </c>
      <c r="G1625" s="3" t="s">
        <v>1495</v>
      </c>
      <c r="H1625" s="3" t="s">
        <v>1540</v>
      </c>
      <c r="I1625" s="3" t="s">
        <v>7035</v>
      </c>
      <c r="J1625" s="3" t="s">
        <v>55</v>
      </c>
      <c r="K1625" s="3" t="s">
        <v>1685</v>
      </c>
      <c r="L1625" s="3" t="s">
        <v>7036</v>
      </c>
      <c r="M1625" s="7" t="s">
        <v>7037</v>
      </c>
      <c r="N1625" s="7" t="s">
        <v>7038</v>
      </c>
      <c r="O1625" s="20" t="s">
        <v>455</v>
      </c>
      <c r="P1625" s="3" t="s">
        <v>1241</v>
      </c>
      <c r="Q1625" s="3">
        <v>0</v>
      </c>
      <c r="R1625" s="6">
        <v>1324.98</v>
      </c>
      <c r="S1625" s="3" t="s">
        <v>1319</v>
      </c>
      <c r="T1625" s="3"/>
      <c r="U1625" s="17">
        <v>45796</v>
      </c>
      <c r="X1625" s="19" t="s">
        <v>1320</v>
      </c>
      <c r="Y1625" s="19" t="s">
        <v>7039</v>
      </c>
    </row>
    <row r="1626" spans="1:25">
      <c r="A1626" s="3" t="s">
        <v>7040</v>
      </c>
      <c r="B1626" s="3"/>
      <c r="C1626" s="3" t="s">
        <v>101</v>
      </c>
      <c r="D1626" s="3" t="s">
        <v>2716</v>
      </c>
      <c r="E1626" s="3" t="s">
        <v>66</v>
      </c>
      <c r="F1626" s="3" t="s">
        <v>2272</v>
      </c>
      <c r="G1626" s="3" t="s">
        <v>1495</v>
      </c>
      <c r="H1626" s="3" t="s">
        <v>1540</v>
      </c>
      <c r="I1626" s="3" t="s">
        <v>7041</v>
      </c>
      <c r="J1626" s="3" t="s">
        <v>1246</v>
      </c>
      <c r="K1626" s="3" t="s">
        <v>1685</v>
      </c>
      <c r="L1626" s="3" t="s">
        <v>7036</v>
      </c>
      <c r="M1626" s="7" t="s">
        <v>7037</v>
      </c>
      <c r="N1626" s="7" t="s">
        <v>7038</v>
      </c>
      <c r="O1626" s="20" t="s">
        <v>455</v>
      </c>
      <c r="P1626" s="3" t="s">
        <v>1241</v>
      </c>
      <c r="Q1626" s="3">
        <v>0</v>
      </c>
      <c r="R1626" s="6">
        <v>355.94</v>
      </c>
      <c r="S1626" s="3" t="s">
        <v>1319</v>
      </c>
      <c r="T1626" s="3"/>
      <c r="U1626" s="17">
        <v>45796</v>
      </c>
      <c r="X1626" s="19" t="s">
        <v>1320</v>
      </c>
      <c r="Y1626" s="19" t="s">
        <v>7039</v>
      </c>
    </row>
    <row r="1627" spans="1:25">
      <c r="A1627" s="3" t="s">
        <v>7042</v>
      </c>
      <c r="B1627" s="3"/>
      <c r="C1627" s="3" t="s">
        <v>101</v>
      </c>
      <c r="D1627" s="3" t="s">
        <v>2716</v>
      </c>
      <c r="E1627" s="3" t="s">
        <v>66</v>
      </c>
      <c r="F1627" s="3" t="s">
        <v>2272</v>
      </c>
      <c r="G1627" s="3" t="s">
        <v>1495</v>
      </c>
      <c r="H1627" s="3" t="s">
        <v>1540</v>
      </c>
      <c r="I1627" s="3" t="s">
        <v>7043</v>
      </c>
      <c r="J1627" s="3" t="s">
        <v>1246</v>
      </c>
      <c r="K1627" s="3" t="s">
        <v>1685</v>
      </c>
      <c r="L1627" s="3" t="s">
        <v>7036</v>
      </c>
      <c r="M1627" s="7" t="s">
        <v>7037</v>
      </c>
      <c r="N1627" s="7" t="s">
        <v>7038</v>
      </c>
      <c r="O1627" s="20" t="s">
        <v>455</v>
      </c>
      <c r="P1627" s="3" t="s">
        <v>1241</v>
      </c>
      <c r="Q1627" s="3">
        <v>0</v>
      </c>
      <c r="R1627" s="6">
        <v>355.94</v>
      </c>
      <c r="S1627" s="3" t="s">
        <v>1319</v>
      </c>
      <c r="T1627" s="3"/>
      <c r="U1627" s="17">
        <v>45796</v>
      </c>
      <c r="X1627" s="19" t="s">
        <v>1320</v>
      </c>
      <c r="Y1627" s="19" t="s">
        <v>7039</v>
      </c>
    </row>
    <row r="1628" spans="1:25">
      <c r="A1628" s="3" t="s">
        <v>7044</v>
      </c>
      <c r="B1628" s="3"/>
      <c r="C1628" s="3" t="s">
        <v>101</v>
      </c>
      <c r="D1628" s="3" t="s">
        <v>2716</v>
      </c>
      <c r="E1628" s="3" t="s">
        <v>66</v>
      </c>
      <c r="F1628" s="3" t="s">
        <v>2272</v>
      </c>
      <c r="G1628" s="3" t="s">
        <v>1495</v>
      </c>
      <c r="H1628" s="3" t="s">
        <v>1540</v>
      </c>
      <c r="I1628" s="3" t="s">
        <v>7045</v>
      </c>
      <c r="J1628" s="3" t="s">
        <v>1246</v>
      </c>
      <c r="K1628" s="3" t="s">
        <v>1685</v>
      </c>
      <c r="L1628" s="3" t="s">
        <v>7036</v>
      </c>
      <c r="M1628" s="7" t="s">
        <v>7037</v>
      </c>
      <c r="N1628" s="7" t="s">
        <v>7038</v>
      </c>
      <c r="O1628" s="20" t="s">
        <v>455</v>
      </c>
      <c r="P1628" s="3" t="s">
        <v>1241</v>
      </c>
      <c r="Q1628" s="3">
        <v>0</v>
      </c>
      <c r="R1628" s="6">
        <v>355.94</v>
      </c>
      <c r="S1628" s="3" t="s">
        <v>1319</v>
      </c>
      <c r="T1628" s="3"/>
      <c r="U1628" s="17">
        <v>45796</v>
      </c>
      <c r="X1628" s="19" t="s">
        <v>1320</v>
      </c>
      <c r="Y1628" s="19" t="s">
        <v>7039</v>
      </c>
    </row>
    <row r="1629" spans="1:25">
      <c r="A1629" s="3" t="s">
        <v>7046</v>
      </c>
      <c r="B1629" s="3"/>
      <c r="C1629" s="3" t="s">
        <v>101</v>
      </c>
      <c r="D1629" s="3" t="s">
        <v>2716</v>
      </c>
      <c r="E1629" s="3" t="s">
        <v>66</v>
      </c>
      <c r="F1629" s="3" t="s">
        <v>2272</v>
      </c>
      <c r="G1629" s="3" t="s">
        <v>1495</v>
      </c>
      <c r="H1629" s="3" t="s">
        <v>1540</v>
      </c>
      <c r="I1629" s="3" t="s">
        <v>7047</v>
      </c>
      <c r="J1629" s="3" t="s">
        <v>1246</v>
      </c>
      <c r="K1629" s="3" t="s">
        <v>1685</v>
      </c>
      <c r="L1629" s="3" t="s">
        <v>7036</v>
      </c>
      <c r="M1629" s="7" t="s">
        <v>7037</v>
      </c>
      <c r="N1629" s="7" t="s">
        <v>7038</v>
      </c>
      <c r="O1629" s="20" t="s">
        <v>455</v>
      </c>
      <c r="P1629" s="3" t="s">
        <v>1241</v>
      </c>
      <c r="Q1629" s="3">
        <v>0</v>
      </c>
      <c r="R1629" s="6">
        <v>355.94</v>
      </c>
      <c r="S1629" s="3" t="s">
        <v>1319</v>
      </c>
      <c r="T1629" s="3"/>
      <c r="U1629" s="17">
        <v>45796</v>
      </c>
      <c r="X1629" s="19" t="s">
        <v>1320</v>
      </c>
      <c r="Y1629" s="19" t="s">
        <v>7039</v>
      </c>
    </row>
    <row r="1630" spans="1:25">
      <c r="A1630" s="3" t="s">
        <v>7048</v>
      </c>
      <c r="B1630" s="3"/>
      <c r="C1630" s="3" t="s">
        <v>101</v>
      </c>
      <c r="D1630" s="3" t="s">
        <v>2716</v>
      </c>
      <c r="E1630" s="3" t="s">
        <v>66</v>
      </c>
      <c r="F1630" s="3" t="s">
        <v>2272</v>
      </c>
      <c r="G1630" s="3" t="s">
        <v>1495</v>
      </c>
      <c r="H1630" s="3" t="s">
        <v>1540</v>
      </c>
      <c r="I1630" s="3" t="s">
        <v>7049</v>
      </c>
      <c r="J1630" s="3" t="s">
        <v>1246</v>
      </c>
      <c r="K1630" s="3" t="s">
        <v>1685</v>
      </c>
      <c r="L1630" s="3" t="s">
        <v>7036</v>
      </c>
      <c r="M1630" s="7" t="s">
        <v>7037</v>
      </c>
      <c r="N1630" s="7" t="s">
        <v>7038</v>
      </c>
      <c r="O1630" s="20" t="s">
        <v>455</v>
      </c>
      <c r="P1630" s="3" t="s">
        <v>1241</v>
      </c>
      <c r="Q1630" s="3">
        <v>0</v>
      </c>
      <c r="R1630" s="6">
        <v>355.94</v>
      </c>
      <c r="S1630" s="3" t="s">
        <v>1319</v>
      </c>
      <c r="T1630" s="3"/>
      <c r="U1630" s="17">
        <v>45796</v>
      </c>
      <c r="X1630" s="19" t="s">
        <v>1320</v>
      </c>
      <c r="Y1630" s="19" t="s">
        <v>7039</v>
      </c>
    </row>
    <row r="1631" spans="1:25">
      <c r="A1631" s="3" t="s">
        <v>7050</v>
      </c>
      <c r="B1631" s="3"/>
      <c r="C1631" s="3" t="s">
        <v>361</v>
      </c>
      <c r="D1631" s="3" t="s">
        <v>7051</v>
      </c>
      <c r="E1631" s="3" t="s">
        <v>66</v>
      </c>
      <c r="F1631" s="3" t="s">
        <v>1300</v>
      </c>
      <c r="G1631" s="3" t="s">
        <v>1485</v>
      </c>
      <c r="H1631" s="3" t="s">
        <v>7052</v>
      </c>
      <c r="I1631" s="3" t="s">
        <v>7053</v>
      </c>
      <c r="J1631" s="3" t="s">
        <v>55</v>
      </c>
      <c r="K1631" s="3" t="s">
        <v>1685</v>
      </c>
      <c r="L1631" s="3" t="s">
        <v>7054</v>
      </c>
      <c r="M1631" s="7" t="s">
        <v>7055</v>
      </c>
      <c r="N1631" s="7" t="s">
        <v>7056</v>
      </c>
      <c r="O1631" s="20" t="s">
        <v>457</v>
      </c>
      <c r="P1631" s="3" t="s">
        <v>1241</v>
      </c>
      <c r="Q1631" s="3">
        <v>-15.27</v>
      </c>
      <c r="R1631" s="6">
        <v>1324.98</v>
      </c>
      <c r="S1631" s="3"/>
      <c r="T1631" s="3"/>
      <c r="U1631" s="17">
        <v>45794</v>
      </c>
      <c r="V1631" s="19">
        <v>904</v>
      </c>
      <c r="W1631" s="19">
        <v>95</v>
      </c>
      <c r="X1631" s="19"/>
      <c r="Y1631" s="19" t="s">
        <v>7039</v>
      </c>
    </row>
    <row r="1632" spans="1:25">
      <c r="A1632" s="3" t="s">
        <v>7057</v>
      </c>
      <c r="B1632" s="3"/>
      <c r="C1632" s="3" t="s">
        <v>361</v>
      </c>
      <c r="D1632" s="3" t="s">
        <v>7051</v>
      </c>
      <c r="E1632" s="3" t="s">
        <v>66</v>
      </c>
      <c r="F1632" s="3" t="s">
        <v>1300</v>
      </c>
      <c r="G1632" s="3" t="s">
        <v>1485</v>
      </c>
      <c r="H1632" s="3" t="s">
        <v>7052</v>
      </c>
      <c r="I1632" s="3" t="s">
        <v>7058</v>
      </c>
      <c r="J1632" s="3" t="s">
        <v>1270</v>
      </c>
      <c r="K1632" s="3" t="s">
        <v>1685</v>
      </c>
      <c r="L1632" s="3" t="s">
        <v>7054</v>
      </c>
      <c r="M1632" s="7" t="s">
        <v>7055</v>
      </c>
      <c r="N1632" s="7" t="s">
        <v>7056</v>
      </c>
      <c r="O1632" s="20" t="s">
        <v>457</v>
      </c>
      <c r="P1632" s="3" t="s">
        <v>1241</v>
      </c>
      <c r="Q1632" s="3">
        <v>-16.27</v>
      </c>
      <c r="R1632" s="6">
        <v>929.94</v>
      </c>
      <c r="S1632" s="3"/>
      <c r="T1632" s="3"/>
      <c r="U1632" s="17">
        <v>45794</v>
      </c>
      <c r="W1632" s="19">
        <v>67</v>
      </c>
      <c r="X1632" s="19"/>
      <c r="Y1632" s="19" t="s">
        <v>7039</v>
      </c>
    </row>
    <row r="1633" spans="1:25">
      <c r="A1633" s="3" t="s">
        <v>7059</v>
      </c>
      <c r="B1633" s="3"/>
      <c r="C1633" s="3" t="s">
        <v>177</v>
      </c>
      <c r="D1633" s="3" t="s">
        <v>1234</v>
      </c>
      <c r="E1633" s="3" t="s">
        <v>66</v>
      </c>
      <c r="F1633" s="3" t="s">
        <v>1300</v>
      </c>
      <c r="G1633" s="3" t="s">
        <v>2621</v>
      </c>
      <c r="H1633" s="3" t="s">
        <v>1616</v>
      </c>
      <c r="I1633" s="3" t="s">
        <v>7060</v>
      </c>
      <c r="J1633" s="3" t="s">
        <v>55</v>
      </c>
      <c r="K1633" s="3" t="s">
        <v>1239</v>
      </c>
      <c r="L1633" s="3" t="s">
        <v>7061</v>
      </c>
      <c r="M1633" s="7" t="s">
        <v>7062</v>
      </c>
      <c r="N1633" s="7" t="s">
        <v>7063</v>
      </c>
      <c r="O1633" s="20" t="s">
        <v>460</v>
      </c>
      <c r="P1633" s="3" t="s">
        <v>1241</v>
      </c>
      <c r="Q1633" s="3">
        <v>-21.13</v>
      </c>
      <c r="R1633" s="6">
        <v>1324.98</v>
      </c>
      <c r="S1633" s="3"/>
      <c r="T1633" s="3"/>
      <c r="U1633" s="17">
        <v>45798</v>
      </c>
      <c r="X1633" s="19"/>
      <c r="Y1633" s="19" t="s">
        <v>7039</v>
      </c>
    </row>
    <row r="1634" spans="1:25">
      <c r="A1634" s="3" t="s">
        <v>7064</v>
      </c>
      <c r="B1634" s="3"/>
      <c r="C1634" s="3" t="s">
        <v>177</v>
      </c>
      <c r="D1634" s="3" t="s">
        <v>1234</v>
      </c>
      <c r="E1634" s="3" t="s">
        <v>66</v>
      </c>
      <c r="F1634" s="3" t="s">
        <v>1300</v>
      </c>
      <c r="G1634" s="3" t="s">
        <v>2621</v>
      </c>
      <c r="H1634" s="3" t="s">
        <v>1616</v>
      </c>
      <c r="I1634" s="3" t="s">
        <v>7065</v>
      </c>
      <c r="J1634" s="3" t="s">
        <v>1246</v>
      </c>
      <c r="K1634" s="3" t="s">
        <v>1239</v>
      </c>
      <c r="L1634" s="3" t="s">
        <v>7061</v>
      </c>
      <c r="M1634" s="7" t="s">
        <v>7062</v>
      </c>
      <c r="N1634" s="7" t="s">
        <v>7063</v>
      </c>
      <c r="O1634" s="20" t="s">
        <v>460</v>
      </c>
      <c r="P1634" s="3" t="s">
        <v>1241</v>
      </c>
      <c r="Q1634" s="3">
        <v>-21.75</v>
      </c>
      <c r="R1634" s="6">
        <v>355.94</v>
      </c>
      <c r="S1634" s="3"/>
      <c r="T1634" s="3"/>
      <c r="U1634" s="17">
        <v>45798</v>
      </c>
      <c r="X1634" s="19"/>
      <c r="Y1634" s="19" t="s">
        <v>7039</v>
      </c>
    </row>
    <row r="1635" spans="1:25">
      <c r="A1635" s="3" t="s">
        <v>7066</v>
      </c>
      <c r="B1635" s="3"/>
      <c r="C1635" s="3" t="s">
        <v>177</v>
      </c>
      <c r="D1635" s="3" t="s">
        <v>1234</v>
      </c>
      <c r="E1635" s="3" t="s">
        <v>66</v>
      </c>
      <c r="F1635" s="3" t="s">
        <v>1300</v>
      </c>
      <c r="G1635" s="3" t="s">
        <v>2621</v>
      </c>
      <c r="H1635" s="3" t="s">
        <v>1616</v>
      </c>
      <c r="I1635" s="3" t="s">
        <v>7067</v>
      </c>
      <c r="J1635" s="3" t="s">
        <v>1246</v>
      </c>
      <c r="K1635" s="3" t="s">
        <v>1239</v>
      </c>
      <c r="L1635" s="3" t="s">
        <v>7061</v>
      </c>
      <c r="M1635" s="7" t="s">
        <v>7062</v>
      </c>
      <c r="N1635" s="7" t="s">
        <v>7063</v>
      </c>
      <c r="O1635" s="20" t="s">
        <v>460</v>
      </c>
      <c r="P1635" s="3" t="s">
        <v>1241</v>
      </c>
      <c r="Q1635" s="3">
        <v>-19.649999999999999</v>
      </c>
      <c r="R1635" s="6">
        <v>355.94</v>
      </c>
      <c r="S1635" s="3"/>
      <c r="T1635" s="3"/>
      <c r="U1635" s="17">
        <v>45798</v>
      </c>
      <c r="X1635" s="19"/>
      <c r="Y1635" s="19" t="s">
        <v>7039</v>
      </c>
    </row>
    <row r="1636" spans="1:25">
      <c r="A1636" s="3" t="s">
        <v>7068</v>
      </c>
      <c r="B1636" s="3"/>
      <c r="C1636" s="3" t="s">
        <v>177</v>
      </c>
      <c r="D1636" s="3" t="s">
        <v>1234</v>
      </c>
      <c r="E1636" s="3" t="s">
        <v>66</v>
      </c>
      <c r="F1636" s="3" t="s">
        <v>1300</v>
      </c>
      <c r="G1636" s="3" t="s">
        <v>2621</v>
      </c>
      <c r="H1636" s="3" t="s">
        <v>1616</v>
      </c>
      <c r="I1636" s="3" t="s">
        <v>7069</v>
      </c>
      <c r="J1636" s="3" t="s">
        <v>1246</v>
      </c>
      <c r="K1636" s="3" t="s">
        <v>1239</v>
      </c>
      <c r="L1636" s="3" t="s">
        <v>7061</v>
      </c>
      <c r="M1636" s="7" t="s">
        <v>7062</v>
      </c>
      <c r="N1636" s="7" t="s">
        <v>7063</v>
      </c>
      <c r="O1636" s="20" t="s">
        <v>460</v>
      </c>
      <c r="P1636" s="3" t="s">
        <v>1241</v>
      </c>
      <c r="Q1636" s="3">
        <v>-19.28</v>
      </c>
      <c r="R1636" s="6">
        <v>355.94</v>
      </c>
      <c r="S1636" s="3"/>
      <c r="T1636" s="3"/>
      <c r="U1636" s="17">
        <v>45798</v>
      </c>
      <c r="X1636" s="19"/>
      <c r="Y1636" s="19" t="s">
        <v>7039</v>
      </c>
    </row>
    <row r="1637" spans="1:25">
      <c r="A1637" s="3" t="s">
        <v>7070</v>
      </c>
      <c r="B1637" s="3"/>
      <c r="C1637" s="3" t="s">
        <v>177</v>
      </c>
      <c r="D1637" s="3" t="s">
        <v>1234</v>
      </c>
      <c r="E1637" s="3" t="s">
        <v>66</v>
      </c>
      <c r="F1637" s="3" t="s">
        <v>1300</v>
      </c>
      <c r="G1637" s="3" t="s">
        <v>1391</v>
      </c>
      <c r="H1637" s="3" t="s">
        <v>1809</v>
      </c>
      <c r="I1637" s="3" t="s">
        <v>7071</v>
      </c>
      <c r="J1637" s="3" t="s">
        <v>55</v>
      </c>
      <c r="K1637" s="3" t="s">
        <v>6929</v>
      </c>
      <c r="L1637" s="3" t="s">
        <v>7072</v>
      </c>
      <c r="M1637" s="7" t="s">
        <v>7073</v>
      </c>
      <c r="N1637" s="7" t="s">
        <v>7074</v>
      </c>
      <c r="O1637" s="20" t="s">
        <v>464</v>
      </c>
      <c r="P1637" s="3" t="s">
        <v>1241</v>
      </c>
      <c r="Q1637" s="3">
        <v>-21.16</v>
      </c>
      <c r="R1637" s="6">
        <v>1324.98</v>
      </c>
      <c r="S1637" s="3" t="s">
        <v>1256</v>
      </c>
      <c r="T1637" s="3"/>
      <c r="U1637" s="17">
        <v>45803</v>
      </c>
      <c r="X1637" s="19" t="s">
        <v>5734</v>
      </c>
      <c r="Y1637" s="19" t="s">
        <v>7039</v>
      </c>
    </row>
    <row r="1638" spans="1:25">
      <c r="A1638" s="3" t="s">
        <v>7075</v>
      </c>
      <c r="B1638" s="3"/>
      <c r="C1638" s="3" t="s">
        <v>177</v>
      </c>
      <c r="D1638" s="3" t="s">
        <v>1234</v>
      </c>
      <c r="E1638" s="3" t="s">
        <v>66</v>
      </c>
      <c r="F1638" s="3" t="s">
        <v>1300</v>
      </c>
      <c r="G1638" s="3" t="s">
        <v>1391</v>
      </c>
      <c r="H1638" s="3" t="s">
        <v>1809</v>
      </c>
      <c r="I1638" s="3" t="s">
        <v>7076</v>
      </c>
      <c r="J1638" s="3" t="s">
        <v>1246</v>
      </c>
      <c r="K1638" s="3" t="s">
        <v>6929</v>
      </c>
      <c r="L1638" s="3" t="s">
        <v>7072</v>
      </c>
      <c r="M1638" s="7" t="s">
        <v>7073</v>
      </c>
      <c r="N1638" s="7" t="s">
        <v>7074</v>
      </c>
      <c r="O1638" s="20" t="s">
        <v>464</v>
      </c>
      <c r="P1638" s="3" t="s">
        <v>1241</v>
      </c>
      <c r="Q1638" s="3">
        <v>-21.72</v>
      </c>
      <c r="R1638" s="6">
        <v>355.94</v>
      </c>
      <c r="S1638" s="3" t="s">
        <v>1256</v>
      </c>
      <c r="T1638" s="3"/>
      <c r="U1638" s="17">
        <v>45803</v>
      </c>
      <c r="X1638" s="19" t="s">
        <v>5734</v>
      </c>
      <c r="Y1638" s="19" t="s">
        <v>7039</v>
      </c>
    </row>
    <row r="1639" spans="1:25">
      <c r="A1639" s="3" t="s">
        <v>7077</v>
      </c>
      <c r="B1639" s="3"/>
      <c r="C1639" s="3" t="s">
        <v>177</v>
      </c>
      <c r="D1639" s="3" t="s">
        <v>1234</v>
      </c>
      <c r="E1639" s="3" t="s">
        <v>66</v>
      </c>
      <c r="F1639" s="3" t="s">
        <v>1300</v>
      </c>
      <c r="G1639" s="3" t="s">
        <v>1391</v>
      </c>
      <c r="H1639" s="3" t="s">
        <v>1809</v>
      </c>
      <c r="I1639" s="3" t="s">
        <v>7078</v>
      </c>
      <c r="J1639" s="3" t="s">
        <v>1246</v>
      </c>
      <c r="K1639" s="3" t="s">
        <v>6929</v>
      </c>
      <c r="L1639" s="3" t="s">
        <v>7072</v>
      </c>
      <c r="M1639" s="7" t="s">
        <v>7073</v>
      </c>
      <c r="N1639" s="7" t="s">
        <v>7074</v>
      </c>
      <c r="O1639" s="20" t="s">
        <v>464</v>
      </c>
      <c r="P1639" s="3" t="s">
        <v>1241</v>
      </c>
      <c r="Q1639" s="3">
        <v>-21.31</v>
      </c>
      <c r="R1639" s="6">
        <v>355.94</v>
      </c>
      <c r="S1639" s="3" t="s">
        <v>1256</v>
      </c>
      <c r="T1639" s="3"/>
      <c r="U1639" s="17">
        <v>45803</v>
      </c>
      <c r="X1639" s="19" t="s">
        <v>5734</v>
      </c>
      <c r="Y1639" s="19" t="s">
        <v>7039</v>
      </c>
    </row>
    <row r="1640" spans="1:25">
      <c r="A1640" s="3" t="s">
        <v>7079</v>
      </c>
      <c r="B1640" s="3"/>
      <c r="C1640" s="3" t="s">
        <v>177</v>
      </c>
      <c r="D1640" s="3" t="s">
        <v>1234</v>
      </c>
      <c r="E1640" s="3" t="s">
        <v>66</v>
      </c>
      <c r="F1640" s="3" t="s">
        <v>1300</v>
      </c>
      <c r="G1640" s="3" t="s">
        <v>1391</v>
      </c>
      <c r="H1640" s="3" t="s">
        <v>1809</v>
      </c>
      <c r="I1640" s="3" t="s">
        <v>7080</v>
      </c>
      <c r="J1640" s="3" t="s">
        <v>1246</v>
      </c>
      <c r="K1640" s="3" t="s">
        <v>6929</v>
      </c>
      <c r="L1640" s="3" t="s">
        <v>7072</v>
      </c>
      <c r="M1640" s="7" t="s">
        <v>7073</v>
      </c>
      <c r="N1640" s="7" t="s">
        <v>7074</v>
      </c>
      <c r="O1640" s="20" t="s">
        <v>464</v>
      </c>
      <c r="P1640" s="3" t="s">
        <v>1241</v>
      </c>
      <c r="Q1640" s="3">
        <v>-22.61</v>
      </c>
      <c r="R1640" s="6">
        <v>355.94</v>
      </c>
      <c r="S1640" s="3" t="s">
        <v>1256</v>
      </c>
      <c r="T1640" s="3"/>
      <c r="U1640" s="17">
        <v>45803</v>
      </c>
      <c r="X1640" s="19" t="s">
        <v>5734</v>
      </c>
      <c r="Y1640" s="19" t="s">
        <v>7039</v>
      </c>
    </row>
    <row r="1641" spans="1:25">
      <c r="A1641" s="3" t="s">
        <v>7081</v>
      </c>
      <c r="B1641" s="3"/>
      <c r="C1641" s="3" t="s">
        <v>177</v>
      </c>
      <c r="D1641" s="3" t="s">
        <v>1234</v>
      </c>
      <c r="E1641" s="3" t="s">
        <v>66</v>
      </c>
      <c r="F1641" s="3" t="s">
        <v>1300</v>
      </c>
      <c r="G1641" s="3" t="s">
        <v>1391</v>
      </c>
      <c r="H1641" s="3" t="s">
        <v>1809</v>
      </c>
      <c r="I1641" s="3" t="s">
        <v>7082</v>
      </c>
      <c r="J1641" s="3" t="s">
        <v>1270</v>
      </c>
      <c r="K1641" s="3" t="s">
        <v>6929</v>
      </c>
      <c r="L1641" s="3" t="s">
        <v>7072</v>
      </c>
      <c r="M1641" s="7" t="s">
        <v>7073</v>
      </c>
      <c r="N1641" s="7" t="s">
        <v>7074</v>
      </c>
      <c r="O1641" s="20" t="s">
        <v>464</v>
      </c>
      <c r="P1641" s="3" t="s">
        <v>1241</v>
      </c>
      <c r="Q1641" s="3">
        <v>-22.95</v>
      </c>
      <c r="R1641" s="6">
        <v>929.94</v>
      </c>
      <c r="S1641" s="3" t="s">
        <v>1256</v>
      </c>
      <c r="T1641" s="3"/>
      <c r="U1641" s="17">
        <v>45803</v>
      </c>
      <c r="X1641" s="19" t="s">
        <v>5734</v>
      </c>
      <c r="Y1641" s="19" t="s">
        <v>7039</v>
      </c>
    </row>
    <row r="1642" spans="1:25">
      <c r="A1642" s="3" t="s">
        <v>7083</v>
      </c>
      <c r="B1642" s="3"/>
      <c r="C1642" s="3" t="s">
        <v>177</v>
      </c>
      <c r="D1642" s="3" t="s">
        <v>1234</v>
      </c>
      <c r="E1642" s="3" t="s">
        <v>66</v>
      </c>
      <c r="F1642" s="3" t="s">
        <v>1300</v>
      </c>
      <c r="G1642" s="3" t="s">
        <v>1391</v>
      </c>
      <c r="H1642" s="3" t="s">
        <v>1809</v>
      </c>
      <c r="I1642" s="3" t="s">
        <v>7084</v>
      </c>
      <c r="J1642" s="3" t="s">
        <v>1246</v>
      </c>
      <c r="K1642" s="3" t="s">
        <v>6929</v>
      </c>
      <c r="L1642" s="3" t="s">
        <v>7072</v>
      </c>
      <c r="M1642" s="7" t="s">
        <v>7073</v>
      </c>
      <c r="N1642" s="7" t="s">
        <v>7074</v>
      </c>
      <c r="O1642" s="20" t="s">
        <v>464</v>
      </c>
      <c r="P1642" s="3" t="s">
        <v>1241</v>
      </c>
      <c r="Q1642" s="3">
        <v>-21.16</v>
      </c>
      <c r="R1642" s="6">
        <v>355.94</v>
      </c>
      <c r="S1642" s="3" t="s">
        <v>1256</v>
      </c>
      <c r="T1642" s="3"/>
      <c r="U1642" s="17">
        <v>45803</v>
      </c>
      <c r="X1642" s="19" t="s">
        <v>5734</v>
      </c>
      <c r="Y1642" s="19" t="s">
        <v>7039</v>
      </c>
    </row>
    <row r="1643" spans="1:25">
      <c r="A1643" s="3" t="s">
        <v>7085</v>
      </c>
      <c r="B1643" s="3"/>
      <c r="C1643" s="3" t="s">
        <v>177</v>
      </c>
      <c r="D1643" s="3" t="s">
        <v>1234</v>
      </c>
      <c r="E1643" s="3" t="s">
        <v>66</v>
      </c>
      <c r="F1643" s="3" t="s">
        <v>1300</v>
      </c>
      <c r="G1643" s="3" t="s">
        <v>1391</v>
      </c>
      <c r="H1643" s="3" t="s">
        <v>1809</v>
      </c>
      <c r="I1643" s="3" t="s">
        <v>7086</v>
      </c>
      <c r="J1643" s="3" t="s">
        <v>1246</v>
      </c>
      <c r="K1643" s="3" t="s">
        <v>6929</v>
      </c>
      <c r="L1643" s="3" t="s">
        <v>7072</v>
      </c>
      <c r="M1643" s="7" t="s">
        <v>7073</v>
      </c>
      <c r="N1643" s="7" t="s">
        <v>7074</v>
      </c>
      <c r="O1643" s="20" t="s">
        <v>464</v>
      </c>
      <c r="P1643" s="3" t="s">
        <v>1241</v>
      </c>
      <c r="Q1643" s="3">
        <v>-21.81</v>
      </c>
      <c r="R1643" s="6">
        <v>355.94</v>
      </c>
      <c r="S1643" s="3" t="s">
        <v>1256</v>
      </c>
      <c r="T1643" s="3"/>
      <c r="U1643" s="17">
        <v>45803</v>
      </c>
      <c r="X1643" s="19" t="s">
        <v>5734</v>
      </c>
      <c r="Y1643" s="19" t="s">
        <v>7039</v>
      </c>
    </row>
    <row r="1644" spans="1:25">
      <c r="A1644" s="3" t="s">
        <v>7087</v>
      </c>
      <c r="B1644" s="3"/>
      <c r="C1644" s="3" t="s">
        <v>177</v>
      </c>
      <c r="D1644" s="3" t="s">
        <v>1234</v>
      </c>
      <c r="E1644" s="3" t="s">
        <v>66</v>
      </c>
      <c r="F1644" s="3" t="s">
        <v>1300</v>
      </c>
      <c r="G1644" s="3" t="s">
        <v>1391</v>
      </c>
      <c r="H1644" s="3" t="s">
        <v>1809</v>
      </c>
      <c r="I1644" s="3" t="s">
        <v>7088</v>
      </c>
      <c r="J1644" s="3" t="s">
        <v>1246</v>
      </c>
      <c r="K1644" s="3" t="s">
        <v>6929</v>
      </c>
      <c r="L1644" s="3" t="s">
        <v>7072</v>
      </c>
      <c r="M1644" s="7" t="s">
        <v>7073</v>
      </c>
      <c r="N1644" s="7" t="s">
        <v>7074</v>
      </c>
      <c r="O1644" s="20" t="s">
        <v>464</v>
      </c>
      <c r="P1644" s="3" t="s">
        <v>1241</v>
      </c>
      <c r="Q1644" s="3">
        <v>-21.74</v>
      </c>
      <c r="R1644" s="6">
        <v>355.94</v>
      </c>
      <c r="S1644" s="3" t="s">
        <v>1256</v>
      </c>
      <c r="T1644" s="3"/>
      <c r="U1644" s="17">
        <v>45803</v>
      </c>
      <c r="X1644" s="19" t="s">
        <v>5734</v>
      </c>
      <c r="Y1644" s="19" t="s">
        <v>7039</v>
      </c>
    </row>
    <row r="1645" spans="1:25">
      <c r="A1645" s="3" t="s">
        <v>7089</v>
      </c>
      <c r="B1645" s="3"/>
      <c r="C1645" s="3" t="s">
        <v>83</v>
      </c>
      <c r="D1645" s="3" t="s">
        <v>1234</v>
      </c>
      <c r="E1645" s="3" t="s">
        <v>66</v>
      </c>
      <c r="F1645" s="3" t="s">
        <v>2272</v>
      </c>
      <c r="G1645" s="3" t="s">
        <v>1236</v>
      </c>
      <c r="H1645" s="3" t="s">
        <v>7090</v>
      </c>
      <c r="I1645" s="3" t="s">
        <v>7091</v>
      </c>
      <c r="J1645" s="3" t="s">
        <v>55</v>
      </c>
      <c r="K1645" s="3" t="s">
        <v>2300</v>
      </c>
      <c r="L1645" s="3" t="s">
        <v>7092</v>
      </c>
      <c r="M1645" s="7" t="s">
        <v>7093</v>
      </c>
      <c r="N1645" s="7" t="s">
        <v>7094</v>
      </c>
      <c r="O1645" s="20" t="s">
        <v>469</v>
      </c>
      <c r="P1645" s="3" t="s">
        <v>1241</v>
      </c>
      <c r="Q1645" s="3">
        <v>-14.05</v>
      </c>
      <c r="R1645" s="6">
        <v>1324.98</v>
      </c>
      <c r="S1645" s="3" t="s">
        <v>1256</v>
      </c>
      <c r="T1645" s="3"/>
      <c r="U1645" s="17">
        <v>45794</v>
      </c>
      <c r="V1645" s="19">
        <v>280</v>
      </c>
      <c r="X1645" s="19" t="s">
        <v>5734</v>
      </c>
      <c r="Y1645" s="19" t="s">
        <v>7039</v>
      </c>
    </row>
    <row r="1646" spans="1:25">
      <c r="A1646" s="3" t="s">
        <v>7095</v>
      </c>
      <c r="B1646" s="3"/>
      <c r="C1646" s="3" t="s">
        <v>83</v>
      </c>
      <c r="D1646" s="3" t="s">
        <v>1234</v>
      </c>
      <c r="E1646" s="3" t="s">
        <v>66</v>
      </c>
      <c r="F1646" s="3" t="s">
        <v>2272</v>
      </c>
      <c r="G1646" s="3" t="s">
        <v>1236</v>
      </c>
      <c r="H1646" s="3" t="s">
        <v>7090</v>
      </c>
      <c r="I1646" s="3" t="s">
        <v>7096</v>
      </c>
      <c r="J1646" s="3" t="s">
        <v>1246</v>
      </c>
      <c r="K1646" s="3" t="s">
        <v>2300</v>
      </c>
      <c r="L1646" s="3" t="s">
        <v>7092</v>
      </c>
      <c r="M1646" s="7" t="s">
        <v>7093</v>
      </c>
      <c r="N1646" s="7" t="s">
        <v>7094</v>
      </c>
      <c r="O1646" s="20" t="s">
        <v>469</v>
      </c>
      <c r="P1646" s="3" t="s">
        <v>4591</v>
      </c>
      <c r="Q1646" s="3">
        <v>0</v>
      </c>
      <c r="R1646" s="6">
        <v>0</v>
      </c>
      <c r="S1646" s="3" t="s">
        <v>1256</v>
      </c>
      <c r="T1646" s="3"/>
      <c r="U1646" s="17">
        <v>45794</v>
      </c>
      <c r="X1646" s="19" t="s">
        <v>5734</v>
      </c>
      <c r="Y1646" s="19" t="s">
        <v>7039</v>
      </c>
    </row>
    <row r="1647" spans="1:25">
      <c r="A1647" s="3" t="s">
        <v>7097</v>
      </c>
      <c r="B1647" s="3"/>
      <c r="C1647" s="3" t="s">
        <v>177</v>
      </c>
      <c r="D1647" s="3" t="s">
        <v>1234</v>
      </c>
      <c r="E1647" s="3" t="s">
        <v>66</v>
      </c>
      <c r="F1647" s="3" t="s">
        <v>1300</v>
      </c>
      <c r="G1647" s="3" t="s">
        <v>2654</v>
      </c>
      <c r="H1647" s="3" t="s">
        <v>1809</v>
      </c>
      <c r="I1647" s="3" t="s">
        <v>7098</v>
      </c>
      <c r="J1647" s="3" t="s">
        <v>55</v>
      </c>
      <c r="K1647" s="3" t="s">
        <v>1239</v>
      </c>
      <c r="L1647" s="3" t="s">
        <v>7099</v>
      </c>
      <c r="M1647" s="7" t="s">
        <v>7100</v>
      </c>
      <c r="N1647" s="7" t="s">
        <v>7101</v>
      </c>
      <c r="O1647" s="20" t="s">
        <v>471</v>
      </c>
      <c r="P1647" s="3" t="s">
        <v>1241</v>
      </c>
      <c r="Q1647" s="3">
        <v>-17.739999999999998</v>
      </c>
      <c r="R1647" s="6">
        <v>1324.98</v>
      </c>
      <c r="S1647" s="3" t="s">
        <v>1256</v>
      </c>
      <c r="T1647" s="3"/>
      <c r="U1647" s="17">
        <v>45783</v>
      </c>
      <c r="X1647" s="19" t="s">
        <v>5734</v>
      </c>
      <c r="Y1647" s="19" t="s">
        <v>7039</v>
      </c>
    </row>
    <row r="1648" spans="1:25">
      <c r="A1648" s="3" t="s">
        <v>7102</v>
      </c>
      <c r="B1648" s="3"/>
      <c r="C1648" s="3" t="s">
        <v>177</v>
      </c>
      <c r="D1648" s="3" t="s">
        <v>1234</v>
      </c>
      <c r="E1648" s="3" t="s">
        <v>66</v>
      </c>
      <c r="F1648" s="3" t="s">
        <v>1300</v>
      </c>
      <c r="G1648" s="3" t="s">
        <v>2654</v>
      </c>
      <c r="H1648" s="3" t="s">
        <v>1809</v>
      </c>
      <c r="I1648" s="3" t="s">
        <v>7103</v>
      </c>
      <c r="J1648" s="3" t="s">
        <v>1246</v>
      </c>
      <c r="K1648" s="3" t="s">
        <v>1239</v>
      </c>
      <c r="L1648" s="3" t="s">
        <v>7099</v>
      </c>
      <c r="M1648" s="7" t="s">
        <v>7100</v>
      </c>
      <c r="N1648" s="7" t="s">
        <v>7101</v>
      </c>
      <c r="O1648" s="20" t="s">
        <v>471</v>
      </c>
      <c r="P1648" s="3" t="s">
        <v>1241</v>
      </c>
      <c r="Q1648" s="3">
        <v>-18.190000000000001</v>
      </c>
      <c r="R1648" s="6">
        <v>355.94</v>
      </c>
      <c r="S1648" s="3" t="s">
        <v>1256</v>
      </c>
      <c r="T1648" s="3"/>
      <c r="U1648" s="17">
        <v>45783</v>
      </c>
      <c r="X1648" s="19" t="s">
        <v>5734</v>
      </c>
      <c r="Y1648" s="19" t="s">
        <v>7039</v>
      </c>
    </row>
    <row r="1649" spans="1:25">
      <c r="A1649" s="3" t="s">
        <v>7104</v>
      </c>
      <c r="B1649" s="3"/>
      <c r="C1649" s="3" t="s">
        <v>177</v>
      </c>
      <c r="D1649" s="3" t="s">
        <v>1234</v>
      </c>
      <c r="E1649" s="3" t="s">
        <v>66</v>
      </c>
      <c r="F1649" s="3" t="s">
        <v>1300</v>
      </c>
      <c r="G1649" s="3" t="s">
        <v>2654</v>
      </c>
      <c r="H1649" s="3" t="s">
        <v>1809</v>
      </c>
      <c r="I1649" s="3" t="s">
        <v>7105</v>
      </c>
      <c r="J1649" s="3" t="s">
        <v>1246</v>
      </c>
      <c r="K1649" s="3" t="s">
        <v>1239</v>
      </c>
      <c r="L1649" s="3" t="s">
        <v>7099</v>
      </c>
      <c r="M1649" s="7" t="s">
        <v>7100</v>
      </c>
      <c r="N1649" s="7" t="s">
        <v>7101</v>
      </c>
      <c r="O1649" s="20" t="s">
        <v>471</v>
      </c>
      <c r="P1649" s="3" t="s">
        <v>1241</v>
      </c>
      <c r="Q1649" s="3">
        <v>-17.46</v>
      </c>
      <c r="R1649" s="6">
        <v>355.94</v>
      </c>
      <c r="S1649" s="3" t="s">
        <v>1256</v>
      </c>
      <c r="T1649" s="3"/>
      <c r="U1649" s="17">
        <v>45783</v>
      </c>
      <c r="X1649" s="19" t="s">
        <v>5734</v>
      </c>
      <c r="Y1649" s="19" t="s">
        <v>7039</v>
      </c>
    </row>
    <row r="1650" spans="1:25">
      <c r="A1650" s="3" t="s">
        <v>7106</v>
      </c>
      <c r="B1650" s="3"/>
      <c r="C1650" s="3" t="s">
        <v>177</v>
      </c>
      <c r="D1650" s="3" t="s">
        <v>1234</v>
      </c>
      <c r="E1650" s="3" t="s">
        <v>66</v>
      </c>
      <c r="F1650" s="3" t="s">
        <v>1300</v>
      </c>
      <c r="G1650" s="3" t="s">
        <v>2654</v>
      </c>
      <c r="H1650" s="3" t="s">
        <v>1809</v>
      </c>
      <c r="I1650" s="3" t="s">
        <v>7107</v>
      </c>
      <c r="J1650" s="3" t="s">
        <v>1246</v>
      </c>
      <c r="K1650" s="3" t="s">
        <v>1239</v>
      </c>
      <c r="L1650" s="3" t="s">
        <v>7099</v>
      </c>
      <c r="M1650" s="7" t="s">
        <v>7100</v>
      </c>
      <c r="N1650" s="7" t="s">
        <v>7101</v>
      </c>
      <c r="O1650" s="20" t="s">
        <v>471</v>
      </c>
      <c r="P1650" s="3" t="s">
        <v>1241</v>
      </c>
      <c r="Q1650" s="3">
        <v>-17.440000000000001</v>
      </c>
      <c r="R1650" s="6">
        <v>355.94</v>
      </c>
      <c r="S1650" s="3" t="s">
        <v>1256</v>
      </c>
      <c r="T1650" s="3"/>
      <c r="U1650" s="17">
        <v>45783</v>
      </c>
      <c r="X1650" s="19" t="s">
        <v>5734</v>
      </c>
      <c r="Y1650" s="19" t="s">
        <v>7039</v>
      </c>
    </row>
    <row r="1651" spans="1:25">
      <c r="A1651" s="3" t="s">
        <v>7108</v>
      </c>
      <c r="B1651" s="3"/>
      <c r="C1651" s="3" t="s">
        <v>177</v>
      </c>
      <c r="D1651" s="3" t="s">
        <v>1234</v>
      </c>
      <c r="E1651" s="3" t="s">
        <v>66</v>
      </c>
      <c r="F1651" s="3" t="s">
        <v>1300</v>
      </c>
      <c r="G1651" s="3" t="s">
        <v>2654</v>
      </c>
      <c r="H1651" s="3" t="s">
        <v>1809</v>
      </c>
      <c r="I1651" s="3" t="s">
        <v>7109</v>
      </c>
      <c r="J1651" s="3" t="s">
        <v>1246</v>
      </c>
      <c r="K1651" s="3" t="s">
        <v>1239</v>
      </c>
      <c r="L1651" s="3" t="s">
        <v>7099</v>
      </c>
      <c r="M1651" s="7" t="s">
        <v>7100</v>
      </c>
      <c r="N1651" s="7" t="s">
        <v>7101</v>
      </c>
      <c r="O1651" s="20" t="s">
        <v>471</v>
      </c>
      <c r="P1651" s="3" t="s">
        <v>1241</v>
      </c>
      <c r="Q1651" s="3">
        <v>-20.16</v>
      </c>
      <c r="R1651" s="6">
        <v>355.94</v>
      </c>
      <c r="S1651" s="3" t="s">
        <v>1256</v>
      </c>
      <c r="T1651" s="3"/>
      <c r="U1651" s="17">
        <v>45783</v>
      </c>
      <c r="X1651" s="19" t="s">
        <v>5734</v>
      </c>
      <c r="Y1651" s="19" t="s">
        <v>7039</v>
      </c>
    </row>
    <row r="1652" spans="1:25">
      <c r="A1652" s="3" t="s">
        <v>7110</v>
      </c>
      <c r="B1652" s="3"/>
      <c r="C1652" s="3" t="s">
        <v>177</v>
      </c>
      <c r="D1652" s="3" t="s">
        <v>1234</v>
      </c>
      <c r="E1652" s="3" t="s">
        <v>66</v>
      </c>
      <c r="F1652" s="3" t="s">
        <v>1300</v>
      </c>
      <c r="G1652" s="3" t="s">
        <v>2654</v>
      </c>
      <c r="H1652" s="3" t="s">
        <v>1809</v>
      </c>
      <c r="I1652" s="3" t="s">
        <v>7111</v>
      </c>
      <c r="J1652" s="3" t="s">
        <v>1246</v>
      </c>
      <c r="K1652" s="3" t="s">
        <v>1239</v>
      </c>
      <c r="L1652" s="3" t="s">
        <v>7099</v>
      </c>
      <c r="M1652" s="7" t="s">
        <v>7100</v>
      </c>
      <c r="N1652" s="7" t="s">
        <v>7101</v>
      </c>
      <c r="O1652" s="20" t="s">
        <v>471</v>
      </c>
      <c r="P1652" s="3" t="s">
        <v>1241</v>
      </c>
      <c r="Q1652" s="3">
        <v>-17.21</v>
      </c>
      <c r="R1652" s="6">
        <v>355.94</v>
      </c>
      <c r="S1652" s="3" t="s">
        <v>1256</v>
      </c>
      <c r="T1652" s="3"/>
      <c r="U1652" s="17">
        <v>45783</v>
      </c>
      <c r="X1652" s="19" t="s">
        <v>5734</v>
      </c>
      <c r="Y1652" s="19" t="s">
        <v>7039</v>
      </c>
    </row>
    <row r="1653" spans="1:25">
      <c r="A1653" s="3" t="s">
        <v>7112</v>
      </c>
      <c r="B1653" s="3"/>
      <c r="C1653" s="3" t="s">
        <v>177</v>
      </c>
      <c r="D1653" s="3" t="s">
        <v>1234</v>
      </c>
      <c r="E1653" s="3" t="s">
        <v>66</v>
      </c>
      <c r="F1653" s="3" t="s">
        <v>1300</v>
      </c>
      <c r="G1653" s="3" t="s">
        <v>2654</v>
      </c>
      <c r="H1653" s="3" t="s">
        <v>1809</v>
      </c>
      <c r="I1653" s="3" t="s">
        <v>7113</v>
      </c>
      <c r="J1653" s="3" t="s">
        <v>1246</v>
      </c>
      <c r="K1653" s="3" t="s">
        <v>1239</v>
      </c>
      <c r="L1653" s="3" t="s">
        <v>7099</v>
      </c>
      <c r="M1653" s="7" t="s">
        <v>7100</v>
      </c>
      <c r="N1653" s="7" t="s">
        <v>7101</v>
      </c>
      <c r="O1653" s="20" t="s">
        <v>471</v>
      </c>
      <c r="P1653" s="3" t="s">
        <v>1241</v>
      </c>
      <c r="Q1653" s="3">
        <v>-17.73</v>
      </c>
      <c r="R1653" s="6">
        <v>355.94</v>
      </c>
      <c r="S1653" s="3" t="s">
        <v>1256</v>
      </c>
      <c r="T1653" s="3"/>
      <c r="U1653" s="17">
        <v>45783</v>
      </c>
      <c r="X1653" s="19" t="s">
        <v>5734</v>
      </c>
      <c r="Y1653" s="19" t="s">
        <v>7039</v>
      </c>
    </row>
    <row r="1654" spans="1:25">
      <c r="A1654" s="3" t="s">
        <v>7114</v>
      </c>
      <c r="B1654" s="3"/>
      <c r="C1654" s="3" t="s">
        <v>177</v>
      </c>
      <c r="D1654" s="3" t="s">
        <v>1234</v>
      </c>
      <c r="E1654" s="3" t="s">
        <v>66</v>
      </c>
      <c r="F1654" s="3" t="s">
        <v>1300</v>
      </c>
      <c r="G1654" s="3" t="s">
        <v>2654</v>
      </c>
      <c r="H1654" s="3" t="s">
        <v>1809</v>
      </c>
      <c r="I1654" s="3" t="s">
        <v>7115</v>
      </c>
      <c r="J1654" s="3" t="s">
        <v>1246</v>
      </c>
      <c r="K1654" s="3" t="s">
        <v>1239</v>
      </c>
      <c r="L1654" s="3" t="s">
        <v>7099</v>
      </c>
      <c r="M1654" s="7" t="s">
        <v>7100</v>
      </c>
      <c r="N1654" s="7" t="s">
        <v>7101</v>
      </c>
      <c r="O1654" s="20" t="s">
        <v>471</v>
      </c>
      <c r="P1654" s="3" t="s">
        <v>1241</v>
      </c>
      <c r="Q1654" s="3">
        <v>-18.04</v>
      </c>
      <c r="R1654" s="6">
        <v>355.94</v>
      </c>
      <c r="S1654" s="3" t="s">
        <v>1256</v>
      </c>
      <c r="T1654" s="3"/>
      <c r="U1654" s="17">
        <v>45783</v>
      </c>
      <c r="X1654" s="19" t="s">
        <v>5734</v>
      </c>
      <c r="Y1654" s="19" t="s">
        <v>7039</v>
      </c>
    </row>
    <row r="1655" spans="1:25">
      <c r="A1655" s="3" t="s">
        <v>7116</v>
      </c>
      <c r="B1655" s="3"/>
      <c r="C1655" s="3" t="s">
        <v>118</v>
      </c>
      <c r="D1655" s="3" t="s">
        <v>1234</v>
      </c>
      <c r="E1655" s="3" t="s">
        <v>66</v>
      </c>
      <c r="F1655" s="3" t="s">
        <v>1261</v>
      </c>
      <c r="G1655" s="3" t="s">
        <v>1391</v>
      </c>
      <c r="H1655" s="3" t="s">
        <v>1575</v>
      </c>
      <c r="I1655" s="3" t="s">
        <v>7117</v>
      </c>
      <c r="J1655" s="3" t="s">
        <v>132</v>
      </c>
      <c r="K1655" s="3" t="s">
        <v>6058</v>
      </c>
      <c r="L1655" s="3" t="s">
        <v>7118</v>
      </c>
      <c r="M1655" s="7" t="s">
        <v>7119</v>
      </c>
      <c r="N1655" s="7" t="s">
        <v>7120</v>
      </c>
      <c r="O1655" s="20" t="s">
        <v>473</v>
      </c>
      <c r="P1655" s="3" t="s">
        <v>1241</v>
      </c>
      <c r="Q1655" s="3">
        <v>-21.76</v>
      </c>
      <c r="R1655" s="6">
        <v>320</v>
      </c>
      <c r="S1655" s="18" t="s">
        <v>6991</v>
      </c>
      <c r="T1655" s="3"/>
      <c r="U1655" s="17">
        <v>45791</v>
      </c>
      <c r="X1655" s="19" t="s">
        <v>6992</v>
      </c>
      <c r="Y1655" s="19" t="s">
        <v>7039</v>
      </c>
    </row>
    <row r="1656" spans="1:25">
      <c r="A1656" s="3" t="s">
        <v>7121</v>
      </c>
      <c r="B1656" s="3"/>
      <c r="C1656" s="3" t="s">
        <v>118</v>
      </c>
      <c r="D1656" s="3" t="s">
        <v>1234</v>
      </c>
      <c r="E1656" s="3" t="s">
        <v>66</v>
      </c>
      <c r="F1656" s="3" t="s">
        <v>1261</v>
      </c>
      <c r="G1656" s="3" t="s">
        <v>1308</v>
      </c>
      <c r="H1656" s="3" t="s">
        <v>1518</v>
      </c>
      <c r="I1656" s="3" t="s">
        <v>7122</v>
      </c>
      <c r="J1656" s="3" t="s">
        <v>132</v>
      </c>
      <c r="K1656" s="3" t="s">
        <v>7123</v>
      </c>
      <c r="L1656" s="3" t="s">
        <v>7124</v>
      </c>
      <c r="M1656" s="7" t="s">
        <v>7125</v>
      </c>
      <c r="N1656" s="7" t="s">
        <v>7126</v>
      </c>
      <c r="O1656" s="20" t="s">
        <v>473</v>
      </c>
      <c r="P1656" s="3" t="s">
        <v>1241</v>
      </c>
      <c r="Q1656" s="3">
        <v>-18.829999999999998</v>
      </c>
      <c r="R1656" s="6">
        <v>320</v>
      </c>
      <c r="S1656" s="18" t="s">
        <v>6991</v>
      </c>
      <c r="T1656" s="3"/>
      <c r="U1656" s="17">
        <v>45791</v>
      </c>
      <c r="X1656" s="19" t="s">
        <v>6992</v>
      </c>
      <c r="Y1656" s="19" t="s">
        <v>7039</v>
      </c>
    </row>
    <row r="1657" spans="1:25">
      <c r="A1657" s="3" t="s">
        <v>7127</v>
      </c>
      <c r="B1657" s="3"/>
      <c r="C1657" s="3" t="s">
        <v>118</v>
      </c>
      <c r="D1657" s="3" t="s">
        <v>1234</v>
      </c>
      <c r="E1657" s="3" t="s">
        <v>66</v>
      </c>
      <c r="F1657" s="3" t="s">
        <v>1261</v>
      </c>
      <c r="G1657" s="3" t="s">
        <v>1308</v>
      </c>
      <c r="H1657" s="3" t="s">
        <v>1518</v>
      </c>
      <c r="I1657" s="3" t="s">
        <v>7128</v>
      </c>
      <c r="J1657" s="3" t="s">
        <v>132</v>
      </c>
      <c r="K1657" s="3" t="s">
        <v>7123</v>
      </c>
      <c r="L1657" s="3" t="s">
        <v>7129</v>
      </c>
      <c r="M1657" s="7" t="s">
        <v>7130</v>
      </c>
      <c r="N1657" s="7" t="s">
        <v>7131</v>
      </c>
      <c r="O1657" s="20" t="s">
        <v>473</v>
      </c>
      <c r="P1657" s="3" t="s">
        <v>1241</v>
      </c>
      <c r="Q1657" s="3">
        <v>-19.940000000000001</v>
      </c>
      <c r="R1657" s="6">
        <v>320</v>
      </c>
      <c r="S1657" s="18" t="s">
        <v>6991</v>
      </c>
      <c r="T1657" s="3"/>
      <c r="U1657" s="17">
        <v>45791</v>
      </c>
      <c r="X1657" s="19" t="s">
        <v>6992</v>
      </c>
      <c r="Y1657" s="19" t="s">
        <v>7039</v>
      </c>
    </row>
    <row r="1658" spans="1:25">
      <c r="A1658" s="3" t="s">
        <v>7132</v>
      </c>
      <c r="B1658" s="3"/>
      <c r="C1658" s="3" t="s">
        <v>118</v>
      </c>
      <c r="D1658" s="3" t="s">
        <v>1234</v>
      </c>
      <c r="E1658" s="3" t="s">
        <v>66</v>
      </c>
      <c r="F1658" s="3" t="s">
        <v>1261</v>
      </c>
      <c r="G1658" s="3" t="s">
        <v>1391</v>
      </c>
      <c r="H1658" s="3" t="s">
        <v>1557</v>
      </c>
      <c r="I1658" s="3" t="s">
        <v>7133</v>
      </c>
      <c r="J1658" s="3" t="s">
        <v>132</v>
      </c>
      <c r="K1658" s="3" t="s">
        <v>7123</v>
      </c>
      <c r="L1658" s="3" t="s">
        <v>7134</v>
      </c>
      <c r="M1658" s="7" t="s">
        <v>7135</v>
      </c>
      <c r="N1658" s="7" t="s">
        <v>7136</v>
      </c>
      <c r="O1658" s="20" t="s">
        <v>473</v>
      </c>
      <c r="P1658" s="3" t="s">
        <v>1241</v>
      </c>
      <c r="Q1658" s="3">
        <v>-22.84</v>
      </c>
      <c r="R1658" s="6">
        <v>320</v>
      </c>
      <c r="S1658" s="3" t="s">
        <v>2523</v>
      </c>
      <c r="T1658" s="3"/>
      <c r="U1658" s="17">
        <v>45797</v>
      </c>
      <c r="X1658" s="19" t="s">
        <v>2524</v>
      </c>
      <c r="Y1658" s="19" t="s">
        <v>7039</v>
      </c>
    </row>
    <row r="1659" spans="1:25">
      <c r="A1659" s="3" t="s">
        <v>7137</v>
      </c>
      <c r="B1659" s="3"/>
      <c r="C1659" s="3" t="s">
        <v>118</v>
      </c>
      <c r="D1659" s="3" t="s">
        <v>1234</v>
      </c>
      <c r="E1659" s="3" t="s">
        <v>66</v>
      </c>
      <c r="F1659" s="3" t="s">
        <v>1261</v>
      </c>
      <c r="G1659" s="3" t="s">
        <v>1391</v>
      </c>
      <c r="H1659" s="3" t="s">
        <v>1557</v>
      </c>
      <c r="I1659" s="3" t="s">
        <v>7138</v>
      </c>
      <c r="J1659" s="3" t="s">
        <v>132</v>
      </c>
      <c r="K1659" s="3" t="s">
        <v>6058</v>
      </c>
      <c r="L1659" s="3" t="s">
        <v>7139</v>
      </c>
      <c r="M1659" s="7" t="s">
        <v>7140</v>
      </c>
      <c r="N1659" s="7" t="s">
        <v>7141</v>
      </c>
      <c r="O1659" s="20" t="s">
        <v>473</v>
      </c>
      <c r="P1659" s="3" t="s">
        <v>1241</v>
      </c>
      <c r="Q1659" s="3">
        <v>-22.4</v>
      </c>
      <c r="R1659" s="6">
        <v>320</v>
      </c>
      <c r="S1659" s="3" t="s">
        <v>2523</v>
      </c>
      <c r="T1659" s="3"/>
      <c r="U1659" s="17">
        <v>45797</v>
      </c>
      <c r="X1659" s="19" t="s">
        <v>2524</v>
      </c>
      <c r="Y1659" s="19" t="s">
        <v>7039</v>
      </c>
    </row>
    <row r="1660" spans="1:25">
      <c r="A1660" s="18" t="s">
        <v>7142</v>
      </c>
      <c r="B1660" s="3"/>
      <c r="C1660" s="3" t="s">
        <v>118</v>
      </c>
      <c r="D1660" s="3" t="s">
        <v>1234</v>
      </c>
      <c r="E1660" s="3" t="s">
        <v>66</v>
      </c>
      <c r="F1660" s="3" t="s">
        <v>1261</v>
      </c>
      <c r="G1660" s="3" t="s">
        <v>1391</v>
      </c>
      <c r="H1660" s="3" t="s">
        <v>1262</v>
      </c>
      <c r="I1660" s="3" t="s">
        <v>7143</v>
      </c>
      <c r="J1660" s="3" t="s">
        <v>132</v>
      </c>
      <c r="K1660" s="3" t="s">
        <v>7144</v>
      </c>
      <c r="L1660" s="3" t="s">
        <v>7145</v>
      </c>
      <c r="M1660" s="7" t="s">
        <v>7146</v>
      </c>
      <c r="N1660" s="7" t="s">
        <v>7147</v>
      </c>
      <c r="O1660" s="20" t="s">
        <v>473</v>
      </c>
      <c r="P1660" s="3" t="s">
        <v>1241</v>
      </c>
      <c r="Q1660" s="3">
        <v>-20.39</v>
      </c>
      <c r="R1660" s="6">
        <v>320</v>
      </c>
      <c r="S1660" s="3" t="s">
        <v>2523</v>
      </c>
      <c r="T1660" s="3"/>
      <c r="U1660" s="17">
        <v>45793</v>
      </c>
      <c r="X1660" s="19" t="s">
        <v>2524</v>
      </c>
      <c r="Y1660" s="19" t="s">
        <v>7039</v>
      </c>
    </row>
    <row r="1661" spans="1:25">
      <c r="A1661" s="3" t="s">
        <v>7148</v>
      </c>
      <c r="B1661" s="3"/>
      <c r="C1661" s="3" t="s">
        <v>118</v>
      </c>
      <c r="D1661" s="3" t="s">
        <v>1234</v>
      </c>
      <c r="E1661" s="3" t="s">
        <v>66</v>
      </c>
      <c r="F1661" s="3" t="s">
        <v>1261</v>
      </c>
      <c r="G1661" s="3" t="s">
        <v>1391</v>
      </c>
      <c r="H1661" s="3" t="s">
        <v>1262</v>
      </c>
      <c r="I1661" s="3" t="s">
        <v>7149</v>
      </c>
      <c r="J1661" s="3" t="s">
        <v>132</v>
      </c>
      <c r="K1661" s="3" t="s">
        <v>7123</v>
      </c>
      <c r="L1661" s="3" t="s">
        <v>7150</v>
      </c>
      <c r="M1661" s="7" t="s">
        <v>7151</v>
      </c>
      <c r="N1661" s="7" t="s">
        <v>7152</v>
      </c>
      <c r="O1661" s="20" t="s">
        <v>473</v>
      </c>
      <c r="P1661" s="3" t="s">
        <v>1241</v>
      </c>
      <c r="Q1661" s="3">
        <v>-19.71</v>
      </c>
      <c r="R1661" s="6">
        <v>320</v>
      </c>
      <c r="S1661" s="3" t="s">
        <v>2523</v>
      </c>
      <c r="T1661" s="3"/>
      <c r="U1661" s="17">
        <v>45792</v>
      </c>
      <c r="X1661" s="19" t="s">
        <v>2524</v>
      </c>
      <c r="Y1661" s="19" t="s">
        <v>7039</v>
      </c>
    </row>
    <row r="1662" spans="1:25">
      <c r="A1662" s="3" t="s">
        <v>7153</v>
      </c>
      <c r="B1662" s="3"/>
      <c r="C1662" s="3" t="s">
        <v>118</v>
      </c>
      <c r="D1662" s="3" t="s">
        <v>1234</v>
      </c>
      <c r="E1662" s="3" t="s">
        <v>66</v>
      </c>
      <c r="F1662" s="3" t="s">
        <v>1261</v>
      </c>
      <c r="G1662" s="3" t="s">
        <v>1391</v>
      </c>
      <c r="H1662" s="3" t="s">
        <v>1262</v>
      </c>
      <c r="I1662" s="3" t="s">
        <v>7154</v>
      </c>
      <c r="J1662" s="3" t="s">
        <v>132</v>
      </c>
      <c r="K1662" s="3" t="s">
        <v>7123</v>
      </c>
      <c r="L1662" s="3" t="s">
        <v>7155</v>
      </c>
      <c r="M1662" s="7" t="s">
        <v>7156</v>
      </c>
      <c r="N1662" s="7" t="s">
        <v>7157</v>
      </c>
      <c r="O1662" s="20" t="s">
        <v>473</v>
      </c>
      <c r="P1662" s="3" t="s">
        <v>1241</v>
      </c>
      <c r="Q1662" s="3">
        <v>-19.61</v>
      </c>
      <c r="R1662" s="6">
        <v>320</v>
      </c>
      <c r="S1662" s="3" t="s">
        <v>2523</v>
      </c>
      <c r="T1662" s="3"/>
      <c r="U1662" s="17">
        <v>45792</v>
      </c>
      <c r="X1662" s="19" t="s">
        <v>2524</v>
      </c>
      <c r="Y1662" s="19" t="s">
        <v>7039</v>
      </c>
    </row>
    <row r="1663" spans="1:25">
      <c r="A1663" s="3" t="s">
        <v>7158</v>
      </c>
      <c r="B1663" s="3"/>
      <c r="C1663" s="3" t="s">
        <v>118</v>
      </c>
      <c r="D1663" s="3" t="s">
        <v>1234</v>
      </c>
      <c r="E1663" s="3" t="s">
        <v>66</v>
      </c>
      <c r="F1663" s="3" t="s">
        <v>1261</v>
      </c>
      <c r="G1663" s="3" t="s">
        <v>1391</v>
      </c>
      <c r="H1663" s="3" t="s">
        <v>1557</v>
      </c>
      <c r="I1663" s="3" t="s">
        <v>7159</v>
      </c>
      <c r="J1663" s="3" t="s">
        <v>132</v>
      </c>
      <c r="K1663" s="3" t="s">
        <v>7123</v>
      </c>
      <c r="L1663" s="3" t="s">
        <v>7160</v>
      </c>
      <c r="M1663" s="7" t="s">
        <v>7161</v>
      </c>
      <c r="N1663" s="7" t="s">
        <v>7162</v>
      </c>
      <c r="O1663" s="20" t="s">
        <v>473</v>
      </c>
      <c r="P1663" s="3" t="s">
        <v>1241</v>
      </c>
      <c r="Q1663" s="3">
        <v>-23.04</v>
      </c>
      <c r="R1663" s="6">
        <v>320</v>
      </c>
      <c r="S1663" s="3" t="s">
        <v>2523</v>
      </c>
      <c r="T1663" s="3"/>
      <c r="U1663" s="17">
        <v>45797</v>
      </c>
      <c r="X1663" s="19" t="s">
        <v>2524</v>
      </c>
      <c r="Y1663" s="19" t="s">
        <v>7039</v>
      </c>
    </row>
    <row r="1664" spans="1:25">
      <c r="A1664" s="3" t="s">
        <v>7163</v>
      </c>
      <c r="B1664" s="3"/>
      <c r="C1664" s="3" t="s">
        <v>118</v>
      </c>
      <c r="D1664" s="3" t="s">
        <v>1234</v>
      </c>
      <c r="E1664" s="3" t="s">
        <v>66</v>
      </c>
      <c r="F1664" s="3" t="s">
        <v>1261</v>
      </c>
      <c r="G1664" s="3" t="s">
        <v>1391</v>
      </c>
      <c r="H1664" s="3" t="s">
        <v>1557</v>
      </c>
      <c r="I1664" s="3" t="s">
        <v>7164</v>
      </c>
      <c r="J1664" s="3" t="s">
        <v>132</v>
      </c>
      <c r="K1664" s="3" t="s">
        <v>7123</v>
      </c>
      <c r="L1664" s="3" t="s">
        <v>7165</v>
      </c>
      <c r="M1664" s="7" t="s">
        <v>7166</v>
      </c>
      <c r="N1664" s="7" t="s">
        <v>7167</v>
      </c>
      <c r="O1664" s="20" t="s">
        <v>473</v>
      </c>
      <c r="P1664" s="3" t="s">
        <v>1241</v>
      </c>
      <c r="Q1664" s="3">
        <v>-24.84</v>
      </c>
      <c r="R1664" s="6">
        <v>320</v>
      </c>
      <c r="S1664" s="3" t="s">
        <v>2523</v>
      </c>
      <c r="T1664" s="3"/>
      <c r="U1664" s="17">
        <v>45797</v>
      </c>
      <c r="X1664" s="19" t="s">
        <v>2524</v>
      </c>
      <c r="Y1664" s="19" t="s">
        <v>7039</v>
      </c>
    </row>
    <row r="1665" spans="1:25">
      <c r="A1665" s="3" t="s">
        <v>7168</v>
      </c>
      <c r="B1665" s="3"/>
      <c r="C1665" s="3" t="s">
        <v>118</v>
      </c>
      <c r="D1665" s="3" t="s">
        <v>1234</v>
      </c>
      <c r="E1665" s="3" t="s">
        <v>66</v>
      </c>
      <c r="F1665" s="3" t="s">
        <v>1261</v>
      </c>
      <c r="G1665" s="3" t="s">
        <v>1433</v>
      </c>
      <c r="H1665" s="3" t="s">
        <v>1616</v>
      </c>
      <c r="I1665" s="3" t="s">
        <v>7169</v>
      </c>
      <c r="J1665" s="3" t="s">
        <v>132</v>
      </c>
      <c r="K1665" s="3" t="s">
        <v>7144</v>
      </c>
      <c r="L1665" s="3" t="s">
        <v>7170</v>
      </c>
      <c r="M1665" s="7" t="s">
        <v>7171</v>
      </c>
      <c r="N1665" s="7" t="s">
        <v>7172</v>
      </c>
      <c r="O1665" s="20" t="s">
        <v>473</v>
      </c>
      <c r="P1665" s="3" t="s">
        <v>1241</v>
      </c>
      <c r="Q1665" s="3">
        <v>-22.66</v>
      </c>
      <c r="R1665" s="6">
        <v>320</v>
      </c>
      <c r="S1665" s="3" t="s">
        <v>2523</v>
      </c>
      <c r="T1665" s="3"/>
      <c r="U1665" s="17">
        <v>45796</v>
      </c>
      <c r="X1665" s="19" t="s">
        <v>2524</v>
      </c>
      <c r="Y1665" s="19" t="s">
        <v>7039</v>
      </c>
    </row>
    <row r="1666" spans="1:25">
      <c r="A1666" s="3" t="s">
        <v>7173</v>
      </c>
      <c r="B1666" s="3"/>
      <c r="C1666" s="3" t="s">
        <v>118</v>
      </c>
      <c r="D1666" s="3" t="s">
        <v>1234</v>
      </c>
      <c r="E1666" s="3" t="s">
        <v>66</v>
      </c>
      <c r="F1666" s="3" t="s">
        <v>1261</v>
      </c>
      <c r="G1666" s="3" t="s">
        <v>1433</v>
      </c>
      <c r="H1666" s="3" t="s">
        <v>1616</v>
      </c>
      <c r="I1666" s="3" t="s">
        <v>7174</v>
      </c>
      <c r="J1666" s="3" t="s">
        <v>132</v>
      </c>
      <c r="K1666" s="3" t="s">
        <v>7123</v>
      </c>
      <c r="L1666" s="3" t="s">
        <v>7175</v>
      </c>
      <c r="M1666" s="7" t="s">
        <v>7176</v>
      </c>
      <c r="N1666" s="7" t="s">
        <v>7177</v>
      </c>
      <c r="O1666" s="20" t="s">
        <v>473</v>
      </c>
      <c r="P1666" s="3" t="s">
        <v>1241</v>
      </c>
      <c r="Q1666" s="3">
        <v>-22.21</v>
      </c>
      <c r="R1666" s="6">
        <v>320</v>
      </c>
      <c r="S1666" s="3" t="s">
        <v>2523</v>
      </c>
      <c r="T1666" s="3"/>
      <c r="U1666" s="17">
        <v>45796</v>
      </c>
      <c r="X1666" s="19" t="s">
        <v>2524</v>
      </c>
      <c r="Y1666" s="19" t="s">
        <v>7039</v>
      </c>
    </row>
    <row r="1667" spans="1:25">
      <c r="A1667" s="3" t="s">
        <v>7178</v>
      </c>
      <c r="B1667" s="3"/>
      <c r="C1667" s="3" t="s">
        <v>118</v>
      </c>
      <c r="D1667" s="3" t="s">
        <v>1234</v>
      </c>
      <c r="E1667" s="3" t="s">
        <v>66</v>
      </c>
      <c r="F1667" s="3" t="s">
        <v>1261</v>
      </c>
      <c r="G1667" s="3" t="s">
        <v>1433</v>
      </c>
      <c r="H1667" s="3" t="s">
        <v>1252</v>
      </c>
      <c r="I1667" s="3" t="s">
        <v>7179</v>
      </c>
      <c r="J1667" s="3" t="s">
        <v>110</v>
      </c>
      <c r="K1667" s="3" t="s">
        <v>7123</v>
      </c>
      <c r="L1667" s="3" t="s">
        <v>7180</v>
      </c>
      <c r="M1667" s="7" t="s">
        <v>7181</v>
      </c>
      <c r="N1667" s="7" t="s">
        <v>7182</v>
      </c>
      <c r="O1667" s="20" t="s">
        <v>476</v>
      </c>
      <c r="P1667" s="3" t="s">
        <v>1241</v>
      </c>
      <c r="Q1667" s="3">
        <v>-19.61</v>
      </c>
      <c r="R1667" s="6">
        <v>757.98</v>
      </c>
      <c r="S1667" s="18" t="s">
        <v>6991</v>
      </c>
      <c r="T1667" s="3"/>
      <c r="U1667" s="17">
        <v>45807</v>
      </c>
      <c r="X1667" s="19" t="s">
        <v>6992</v>
      </c>
      <c r="Y1667" s="19" t="s">
        <v>7039</v>
      </c>
    </row>
    <row r="1668" spans="1:25">
      <c r="A1668" s="3" t="s">
        <v>7183</v>
      </c>
      <c r="B1668" s="3"/>
      <c r="C1668" s="3" t="s">
        <v>118</v>
      </c>
      <c r="D1668" s="3" t="s">
        <v>1234</v>
      </c>
      <c r="E1668" s="3" t="s">
        <v>66</v>
      </c>
      <c r="F1668" s="3" t="s">
        <v>1261</v>
      </c>
      <c r="G1668" s="3" t="s">
        <v>1433</v>
      </c>
      <c r="H1668" s="3" t="s">
        <v>1252</v>
      </c>
      <c r="I1668" s="3" t="s">
        <v>7184</v>
      </c>
      <c r="J1668" s="3" t="s">
        <v>110</v>
      </c>
      <c r="K1668" s="3" t="s">
        <v>7123</v>
      </c>
      <c r="L1668" s="3" t="s">
        <v>7185</v>
      </c>
      <c r="M1668" s="7" t="s">
        <v>7186</v>
      </c>
      <c r="N1668" s="7" t="s">
        <v>7187</v>
      </c>
      <c r="O1668" s="20" t="s">
        <v>476</v>
      </c>
      <c r="P1668" s="3" t="s">
        <v>1241</v>
      </c>
      <c r="Q1668" s="3">
        <v>-19.7</v>
      </c>
      <c r="R1668" s="6">
        <v>757.98</v>
      </c>
      <c r="S1668" s="18" t="s">
        <v>6991</v>
      </c>
      <c r="T1668" s="3"/>
      <c r="U1668" s="17">
        <v>45807</v>
      </c>
      <c r="X1668" s="19" t="s">
        <v>6992</v>
      </c>
      <c r="Y1668" s="19" t="s">
        <v>7039</v>
      </c>
    </row>
    <row r="1669" spans="1:25">
      <c r="A1669" s="3" t="s">
        <v>7188</v>
      </c>
      <c r="B1669" s="3"/>
      <c r="C1669" s="3" t="s">
        <v>118</v>
      </c>
      <c r="D1669" s="3" t="s">
        <v>1234</v>
      </c>
      <c r="E1669" s="3" t="s">
        <v>66</v>
      </c>
      <c r="F1669" s="3" t="s">
        <v>1261</v>
      </c>
      <c r="G1669" s="3" t="s">
        <v>1433</v>
      </c>
      <c r="H1669" s="3" t="s">
        <v>1252</v>
      </c>
      <c r="I1669" s="3" t="s">
        <v>7189</v>
      </c>
      <c r="J1669" s="3" t="s">
        <v>68</v>
      </c>
      <c r="K1669" s="3" t="s">
        <v>7123</v>
      </c>
      <c r="L1669" s="3" t="s">
        <v>7190</v>
      </c>
      <c r="M1669" s="7" t="s">
        <v>7191</v>
      </c>
      <c r="N1669" s="7" t="s">
        <v>7192</v>
      </c>
      <c r="O1669" s="20" t="s">
        <v>476</v>
      </c>
      <c r="P1669" s="3" t="s">
        <v>1241</v>
      </c>
      <c r="Q1669" s="3">
        <v>-19.97</v>
      </c>
      <c r="R1669" s="6">
        <v>490</v>
      </c>
      <c r="S1669" s="18" t="s">
        <v>6991</v>
      </c>
      <c r="T1669" s="3"/>
      <c r="U1669" s="17">
        <v>45807</v>
      </c>
      <c r="X1669" s="19" t="s">
        <v>6992</v>
      </c>
      <c r="Y1669" s="19" t="s">
        <v>7039</v>
      </c>
    </row>
    <row r="1670" spans="1:25">
      <c r="A1670" s="3" t="s">
        <v>7193</v>
      </c>
      <c r="B1670" s="3"/>
      <c r="C1670" s="3" t="s">
        <v>118</v>
      </c>
      <c r="D1670" s="3" t="s">
        <v>1234</v>
      </c>
      <c r="E1670" s="3" t="s">
        <v>66</v>
      </c>
      <c r="F1670" s="3" t="s">
        <v>1261</v>
      </c>
      <c r="G1670" s="3" t="s">
        <v>1433</v>
      </c>
      <c r="H1670" s="3" t="s">
        <v>1252</v>
      </c>
      <c r="I1670" s="3" t="s">
        <v>7194</v>
      </c>
      <c r="J1670" s="3" t="s">
        <v>110</v>
      </c>
      <c r="K1670" s="3" t="s">
        <v>7123</v>
      </c>
      <c r="L1670" s="3" t="s">
        <v>7195</v>
      </c>
      <c r="M1670" s="7" t="s">
        <v>7196</v>
      </c>
      <c r="N1670" s="7" t="s">
        <v>7197</v>
      </c>
      <c r="O1670" s="20" t="s">
        <v>476</v>
      </c>
      <c r="P1670" s="3" t="s">
        <v>1241</v>
      </c>
      <c r="Q1670" s="3">
        <v>-19.88</v>
      </c>
      <c r="R1670" s="6">
        <v>757.98</v>
      </c>
      <c r="S1670" s="18" t="s">
        <v>6991</v>
      </c>
      <c r="T1670" s="3"/>
      <c r="U1670" s="17">
        <v>45807</v>
      </c>
      <c r="X1670" s="19" t="s">
        <v>6992</v>
      </c>
      <c r="Y1670" s="19" t="s">
        <v>7039</v>
      </c>
    </row>
    <row r="1671" spans="1:25">
      <c r="A1671" s="3" t="s">
        <v>7198</v>
      </c>
      <c r="B1671" s="3"/>
      <c r="C1671" s="3" t="s">
        <v>118</v>
      </c>
      <c r="D1671" s="3" t="s">
        <v>1234</v>
      </c>
      <c r="E1671" s="3" t="s">
        <v>66</v>
      </c>
      <c r="F1671" s="3" t="s">
        <v>1261</v>
      </c>
      <c r="G1671" s="3" t="s">
        <v>1433</v>
      </c>
      <c r="H1671" s="3" t="s">
        <v>1252</v>
      </c>
      <c r="I1671" s="3" t="s">
        <v>7199</v>
      </c>
      <c r="J1671" s="3" t="s">
        <v>110</v>
      </c>
      <c r="K1671" s="3" t="s">
        <v>7200</v>
      </c>
      <c r="L1671" s="3" t="s">
        <v>7201</v>
      </c>
      <c r="M1671" s="7" t="s">
        <v>7202</v>
      </c>
      <c r="N1671" s="7" t="s">
        <v>7203</v>
      </c>
      <c r="O1671" s="20" t="s">
        <v>476</v>
      </c>
      <c r="P1671" s="3" t="s">
        <v>1241</v>
      </c>
      <c r="Q1671" s="3">
        <v>-20.91</v>
      </c>
      <c r="R1671" s="6">
        <v>757.98</v>
      </c>
      <c r="S1671" s="18" t="s">
        <v>6991</v>
      </c>
      <c r="T1671" s="3"/>
      <c r="U1671" s="17">
        <v>45808</v>
      </c>
      <c r="X1671" s="19" t="s">
        <v>6992</v>
      </c>
      <c r="Y1671" s="19" t="s">
        <v>7039</v>
      </c>
    </row>
    <row r="1672" spans="1:25">
      <c r="A1672" s="3" t="s">
        <v>7204</v>
      </c>
      <c r="B1672" s="3"/>
      <c r="C1672" s="3" t="s">
        <v>118</v>
      </c>
      <c r="D1672" s="3" t="s">
        <v>1234</v>
      </c>
      <c r="E1672" s="3" t="s">
        <v>66</v>
      </c>
      <c r="F1672" s="3" t="s">
        <v>1261</v>
      </c>
      <c r="G1672" s="3" t="s">
        <v>1433</v>
      </c>
      <c r="H1672" s="3" t="s">
        <v>1252</v>
      </c>
      <c r="I1672" s="3" t="s">
        <v>7205</v>
      </c>
      <c r="J1672" s="3" t="s">
        <v>68</v>
      </c>
      <c r="K1672" s="3" t="s">
        <v>7123</v>
      </c>
      <c r="L1672" s="3" t="s">
        <v>7206</v>
      </c>
      <c r="M1672" s="7" t="s">
        <v>7207</v>
      </c>
      <c r="N1672" s="7" t="s">
        <v>7208</v>
      </c>
      <c r="O1672" s="20" t="s">
        <v>476</v>
      </c>
      <c r="P1672" s="3" t="s">
        <v>1241</v>
      </c>
      <c r="Q1672" s="3">
        <v>-22.04</v>
      </c>
      <c r="R1672" s="6">
        <v>490</v>
      </c>
      <c r="S1672" s="18" t="s">
        <v>6991</v>
      </c>
      <c r="T1672" s="3"/>
      <c r="U1672" s="17">
        <v>45808</v>
      </c>
      <c r="X1672" s="19" t="s">
        <v>6992</v>
      </c>
      <c r="Y1672" s="19" t="s">
        <v>7039</v>
      </c>
    </row>
    <row r="1673" spans="1:25">
      <c r="A1673" s="3" t="s">
        <v>7209</v>
      </c>
      <c r="B1673" s="3"/>
      <c r="C1673" s="3" t="s">
        <v>118</v>
      </c>
      <c r="D1673" s="3" t="s">
        <v>1234</v>
      </c>
      <c r="E1673" s="3" t="s">
        <v>66</v>
      </c>
      <c r="F1673" s="3" t="s">
        <v>1261</v>
      </c>
      <c r="G1673" s="3" t="s">
        <v>1433</v>
      </c>
      <c r="H1673" s="3" t="s">
        <v>1252</v>
      </c>
      <c r="I1673" s="3" t="s">
        <v>7210</v>
      </c>
      <c r="J1673" s="3" t="s">
        <v>110</v>
      </c>
      <c r="K1673" s="3" t="s">
        <v>7123</v>
      </c>
      <c r="L1673" s="3" t="s">
        <v>7211</v>
      </c>
      <c r="M1673" s="7" t="s">
        <v>7212</v>
      </c>
      <c r="N1673" s="7" t="s">
        <v>7213</v>
      </c>
      <c r="O1673" s="20" t="s">
        <v>476</v>
      </c>
      <c r="P1673" s="3" t="s">
        <v>1241</v>
      </c>
      <c r="Q1673" s="3">
        <v>-21.65</v>
      </c>
      <c r="R1673" s="6">
        <v>757.98</v>
      </c>
      <c r="S1673" s="18" t="s">
        <v>6991</v>
      </c>
      <c r="T1673" s="3"/>
      <c r="U1673" s="17">
        <v>45808</v>
      </c>
      <c r="X1673" s="19" t="s">
        <v>6992</v>
      </c>
      <c r="Y1673" s="19" t="s">
        <v>7039</v>
      </c>
    </row>
    <row r="1674" spans="1:25">
      <c r="A1674" s="3" t="s">
        <v>7214</v>
      </c>
      <c r="B1674" s="3"/>
      <c r="C1674" s="3" t="s">
        <v>118</v>
      </c>
      <c r="D1674" s="3" t="s">
        <v>1234</v>
      </c>
      <c r="E1674" s="3" t="s">
        <v>66</v>
      </c>
      <c r="F1674" s="3" t="s">
        <v>1261</v>
      </c>
      <c r="G1674" s="3" t="s">
        <v>1433</v>
      </c>
      <c r="H1674" s="3" t="s">
        <v>1252</v>
      </c>
      <c r="I1674" s="3" t="s">
        <v>7215</v>
      </c>
      <c r="J1674" s="3" t="s">
        <v>110</v>
      </c>
      <c r="K1674" s="3" t="s">
        <v>7123</v>
      </c>
      <c r="L1674" s="3" t="s">
        <v>7211</v>
      </c>
      <c r="M1674" s="7" t="s">
        <v>7216</v>
      </c>
      <c r="N1674" s="7" t="s">
        <v>7217</v>
      </c>
      <c r="O1674" s="20" t="s">
        <v>476</v>
      </c>
      <c r="P1674" s="3" t="s">
        <v>1241</v>
      </c>
      <c r="Q1674" s="3">
        <v>-21.6</v>
      </c>
      <c r="R1674" s="6">
        <v>757.98</v>
      </c>
      <c r="S1674" s="18" t="s">
        <v>6991</v>
      </c>
      <c r="T1674" s="3"/>
      <c r="U1674" s="17">
        <v>45808</v>
      </c>
      <c r="X1674" s="19" t="s">
        <v>6992</v>
      </c>
      <c r="Y1674" s="19" t="s">
        <v>7039</v>
      </c>
    </row>
    <row r="1675" spans="1:25">
      <c r="A1675" s="3" t="s">
        <v>7218</v>
      </c>
      <c r="B1675" s="3"/>
      <c r="C1675" s="3" t="s">
        <v>118</v>
      </c>
      <c r="D1675" s="3" t="s">
        <v>1234</v>
      </c>
      <c r="E1675" s="3" t="s">
        <v>66</v>
      </c>
      <c r="F1675" s="3" t="s">
        <v>1261</v>
      </c>
      <c r="G1675" s="3" t="s">
        <v>1485</v>
      </c>
      <c r="H1675" s="3" t="s">
        <v>1518</v>
      </c>
      <c r="I1675" s="3" t="s">
        <v>7219</v>
      </c>
      <c r="J1675" s="3" t="s">
        <v>68</v>
      </c>
      <c r="K1675" s="3" t="s">
        <v>7123</v>
      </c>
      <c r="L1675" s="3" t="s">
        <v>7220</v>
      </c>
      <c r="M1675" s="7" t="s">
        <v>7221</v>
      </c>
      <c r="N1675" s="7" t="s">
        <v>7222</v>
      </c>
      <c r="O1675" s="20" t="s">
        <v>476</v>
      </c>
      <c r="P1675" s="3" t="s">
        <v>1241</v>
      </c>
      <c r="Q1675" s="3">
        <v>-19.940000000000001</v>
      </c>
      <c r="R1675" s="6">
        <v>490</v>
      </c>
      <c r="S1675" s="18" t="s">
        <v>1371</v>
      </c>
      <c r="T1675" s="3"/>
      <c r="U1675" s="17">
        <v>45807</v>
      </c>
      <c r="X1675" s="19" t="s">
        <v>4401</v>
      </c>
      <c r="Y1675" s="19" t="s">
        <v>7039</v>
      </c>
    </row>
    <row r="1676" spans="1:25">
      <c r="A1676" s="3" t="s">
        <v>7223</v>
      </c>
      <c r="B1676" s="3"/>
      <c r="C1676" s="3" t="s">
        <v>118</v>
      </c>
      <c r="D1676" s="3" t="s">
        <v>1234</v>
      </c>
      <c r="E1676" s="3" t="s">
        <v>66</v>
      </c>
      <c r="F1676" s="3" t="s">
        <v>1261</v>
      </c>
      <c r="G1676" s="3" t="s">
        <v>1485</v>
      </c>
      <c r="H1676" s="3" t="s">
        <v>1518</v>
      </c>
      <c r="I1676" s="3" t="s">
        <v>7224</v>
      </c>
      <c r="J1676" s="3" t="s">
        <v>110</v>
      </c>
      <c r="K1676" s="3" t="s">
        <v>7123</v>
      </c>
      <c r="L1676" s="3" t="s">
        <v>7225</v>
      </c>
      <c r="M1676" s="7" t="s">
        <v>7226</v>
      </c>
      <c r="N1676" s="7" t="s">
        <v>7227</v>
      </c>
      <c r="O1676" s="20" t="s">
        <v>476</v>
      </c>
      <c r="P1676" s="3" t="s">
        <v>1241</v>
      </c>
      <c r="Q1676" s="3">
        <v>-18.260000000000002</v>
      </c>
      <c r="R1676" s="6">
        <v>757.98</v>
      </c>
      <c r="S1676" s="18" t="s">
        <v>1371</v>
      </c>
      <c r="T1676" s="3"/>
      <c r="U1676" s="17">
        <v>45809</v>
      </c>
      <c r="X1676" s="19" t="s">
        <v>4401</v>
      </c>
      <c r="Y1676" s="19" t="s">
        <v>7039</v>
      </c>
    </row>
    <row r="1677" spans="1:25">
      <c r="A1677" s="3" t="s">
        <v>7228</v>
      </c>
      <c r="B1677" s="3"/>
      <c r="C1677" s="3" t="s">
        <v>118</v>
      </c>
      <c r="D1677" s="3" t="s">
        <v>1234</v>
      </c>
      <c r="E1677" s="3" t="s">
        <v>66</v>
      </c>
      <c r="F1677" s="3" t="s">
        <v>1261</v>
      </c>
      <c r="G1677" s="3" t="s">
        <v>1485</v>
      </c>
      <c r="H1677" s="3" t="s">
        <v>1518</v>
      </c>
      <c r="I1677" s="3" t="s">
        <v>7229</v>
      </c>
      <c r="J1677" s="3" t="s">
        <v>110</v>
      </c>
      <c r="K1677" s="3" t="s">
        <v>5593</v>
      </c>
      <c r="L1677" s="3" t="s">
        <v>7230</v>
      </c>
      <c r="M1677" s="7" t="s">
        <v>7231</v>
      </c>
      <c r="N1677" s="7" t="s">
        <v>7232</v>
      </c>
      <c r="O1677" s="20" t="s">
        <v>476</v>
      </c>
      <c r="P1677" s="3" t="s">
        <v>1241</v>
      </c>
      <c r="Q1677" s="3">
        <v>-18.52</v>
      </c>
      <c r="R1677" s="6">
        <v>757.98</v>
      </c>
      <c r="S1677" s="18" t="s">
        <v>1371</v>
      </c>
      <c r="T1677" s="3"/>
      <c r="U1677" s="17">
        <v>45809</v>
      </c>
      <c r="X1677" s="19" t="s">
        <v>4401</v>
      </c>
      <c r="Y1677" s="19" t="s">
        <v>7039</v>
      </c>
    </row>
    <row r="1678" spans="1:25">
      <c r="A1678" s="3" t="s">
        <v>7233</v>
      </c>
      <c r="B1678" s="3"/>
      <c r="C1678" s="3" t="s">
        <v>118</v>
      </c>
      <c r="D1678" s="3" t="s">
        <v>1234</v>
      </c>
      <c r="E1678" s="3" t="s">
        <v>66</v>
      </c>
      <c r="F1678" s="3" t="s">
        <v>1261</v>
      </c>
      <c r="G1678" s="3" t="s">
        <v>1485</v>
      </c>
      <c r="H1678" s="3" t="s">
        <v>1518</v>
      </c>
      <c r="I1678" s="3" t="s">
        <v>7234</v>
      </c>
      <c r="J1678" s="3" t="s">
        <v>68</v>
      </c>
      <c r="K1678" s="3" t="s">
        <v>5593</v>
      </c>
      <c r="L1678" s="3" t="s">
        <v>7230</v>
      </c>
      <c r="M1678" s="7" t="s">
        <v>7235</v>
      </c>
      <c r="N1678" s="7" t="s">
        <v>7236</v>
      </c>
      <c r="O1678" s="20" t="s">
        <v>476</v>
      </c>
      <c r="P1678" s="3" t="s">
        <v>1241</v>
      </c>
      <c r="Q1678" s="3">
        <v>-18.670000000000002</v>
      </c>
      <c r="R1678" s="6">
        <v>490</v>
      </c>
      <c r="S1678" s="18" t="s">
        <v>6991</v>
      </c>
      <c r="T1678" s="3"/>
      <c r="U1678" s="17">
        <v>45809</v>
      </c>
      <c r="X1678" s="19" t="s">
        <v>6992</v>
      </c>
      <c r="Y1678" s="19" t="s">
        <v>7039</v>
      </c>
    </row>
    <row r="1679" spans="1:25">
      <c r="A1679" s="3" t="s">
        <v>7237</v>
      </c>
      <c r="B1679" s="3"/>
      <c r="C1679" s="3" t="s">
        <v>118</v>
      </c>
      <c r="D1679" s="3" t="s">
        <v>1234</v>
      </c>
      <c r="E1679" s="3" t="s">
        <v>66</v>
      </c>
      <c r="F1679" s="3" t="s">
        <v>1261</v>
      </c>
      <c r="G1679" s="3" t="s">
        <v>1485</v>
      </c>
      <c r="H1679" s="3" t="s">
        <v>1518</v>
      </c>
      <c r="I1679" s="3" t="s">
        <v>7238</v>
      </c>
      <c r="J1679" s="3" t="s">
        <v>110</v>
      </c>
      <c r="K1679" s="3" t="s">
        <v>7123</v>
      </c>
      <c r="L1679" s="3" t="s">
        <v>7239</v>
      </c>
      <c r="M1679" s="7" t="s">
        <v>7240</v>
      </c>
      <c r="N1679" s="7" t="s">
        <v>7241</v>
      </c>
      <c r="O1679" s="20" t="s">
        <v>476</v>
      </c>
      <c r="P1679" s="3" t="s">
        <v>1241</v>
      </c>
      <c r="Q1679" s="3">
        <v>-19.100000000000001</v>
      </c>
      <c r="R1679" s="6">
        <v>757.98</v>
      </c>
      <c r="S1679" s="18" t="s">
        <v>6991</v>
      </c>
      <c r="T1679" s="3"/>
      <c r="U1679" s="17">
        <v>45809</v>
      </c>
      <c r="X1679" s="19" t="s">
        <v>6992</v>
      </c>
      <c r="Y1679" s="19" t="s">
        <v>7039</v>
      </c>
    </row>
    <row r="1680" spans="1:25">
      <c r="A1680" s="18" t="s">
        <v>7242</v>
      </c>
      <c r="B1680" s="3"/>
      <c r="C1680" s="3" t="s">
        <v>118</v>
      </c>
      <c r="D1680" s="3" t="s">
        <v>1234</v>
      </c>
      <c r="E1680" s="3" t="s">
        <v>66</v>
      </c>
      <c r="F1680" s="3" t="s">
        <v>1261</v>
      </c>
      <c r="G1680" s="3" t="s">
        <v>1485</v>
      </c>
      <c r="H1680" s="3" t="s">
        <v>1518</v>
      </c>
      <c r="I1680" s="3" t="s">
        <v>7243</v>
      </c>
      <c r="J1680" s="3" t="s">
        <v>110</v>
      </c>
      <c r="K1680" s="3" t="s">
        <v>7123</v>
      </c>
      <c r="L1680" s="3" t="s">
        <v>7244</v>
      </c>
      <c r="M1680" s="7" t="s">
        <v>7245</v>
      </c>
      <c r="N1680" s="7" t="s">
        <v>7246</v>
      </c>
      <c r="O1680" s="20" t="s">
        <v>476</v>
      </c>
      <c r="P1680" s="3" t="s">
        <v>1241</v>
      </c>
      <c r="Q1680" s="3">
        <v>-21.68</v>
      </c>
      <c r="R1680" s="6">
        <v>757.98</v>
      </c>
      <c r="S1680" s="3" t="s">
        <v>1242</v>
      </c>
      <c r="T1680" s="3"/>
      <c r="U1680" s="17">
        <v>45809</v>
      </c>
      <c r="X1680" s="19" t="s">
        <v>1244</v>
      </c>
      <c r="Y1680" s="19" t="s">
        <v>7039</v>
      </c>
    </row>
    <row r="1681" spans="1:25">
      <c r="A1681" s="3" t="s">
        <v>7247</v>
      </c>
      <c r="B1681" s="3"/>
      <c r="C1681" s="3" t="s">
        <v>118</v>
      </c>
      <c r="D1681" s="3" t="s">
        <v>1234</v>
      </c>
      <c r="E1681" s="3" t="s">
        <v>66</v>
      </c>
      <c r="F1681" s="3" t="s">
        <v>1261</v>
      </c>
      <c r="G1681" s="3" t="s">
        <v>1485</v>
      </c>
      <c r="H1681" s="3" t="s">
        <v>1518</v>
      </c>
      <c r="I1681" s="3" t="s">
        <v>7248</v>
      </c>
      <c r="J1681" s="3" t="s">
        <v>110</v>
      </c>
      <c r="K1681" s="3" t="s">
        <v>7123</v>
      </c>
      <c r="L1681" s="3" t="s">
        <v>7249</v>
      </c>
      <c r="M1681" s="7" t="s">
        <v>7250</v>
      </c>
      <c r="N1681" s="7" t="s">
        <v>7251</v>
      </c>
      <c r="O1681" s="20" t="s">
        <v>476</v>
      </c>
      <c r="P1681" s="3" t="s">
        <v>1241</v>
      </c>
      <c r="Q1681" s="3">
        <v>-24.01</v>
      </c>
      <c r="R1681" s="6">
        <v>757.98</v>
      </c>
      <c r="S1681" s="3" t="s">
        <v>1319</v>
      </c>
      <c r="T1681" s="3"/>
      <c r="U1681" s="17">
        <v>45810</v>
      </c>
      <c r="X1681" s="19" t="s">
        <v>1320</v>
      </c>
      <c r="Y1681" s="19" t="s">
        <v>7039</v>
      </c>
    </row>
    <row r="1682" spans="1:25">
      <c r="A1682" s="3" t="s">
        <v>7252</v>
      </c>
      <c r="B1682" s="3"/>
      <c r="C1682" s="3" t="s">
        <v>118</v>
      </c>
      <c r="D1682" s="3" t="s">
        <v>1234</v>
      </c>
      <c r="E1682" s="3" t="s">
        <v>66</v>
      </c>
      <c r="F1682" s="3" t="s">
        <v>1261</v>
      </c>
      <c r="G1682" s="3" t="s">
        <v>1485</v>
      </c>
      <c r="H1682" s="3" t="s">
        <v>1518</v>
      </c>
      <c r="I1682" s="3" t="s">
        <v>7253</v>
      </c>
      <c r="J1682" s="3" t="s">
        <v>68</v>
      </c>
      <c r="K1682" s="3" t="s">
        <v>7123</v>
      </c>
      <c r="L1682" s="3" t="s">
        <v>7254</v>
      </c>
      <c r="M1682" s="7" t="s">
        <v>7255</v>
      </c>
      <c r="N1682" s="7" t="s">
        <v>7256</v>
      </c>
      <c r="O1682" s="20" t="s">
        <v>476</v>
      </c>
      <c r="P1682" s="3" t="s">
        <v>1241</v>
      </c>
      <c r="Q1682" s="3">
        <v>-21.83</v>
      </c>
      <c r="R1682" s="6">
        <v>490</v>
      </c>
      <c r="S1682" s="3" t="s">
        <v>1242</v>
      </c>
      <c r="T1682" s="3"/>
      <c r="U1682" s="17">
        <v>45810</v>
      </c>
      <c r="X1682" s="19" t="s">
        <v>1244</v>
      </c>
      <c r="Y1682" s="19" t="s">
        <v>7039</v>
      </c>
    </row>
    <row r="1683" spans="1:25">
      <c r="A1683" s="3" t="s">
        <v>7257</v>
      </c>
      <c r="B1683" s="3"/>
      <c r="C1683" s="3" t="s">
        <v>118</v>
      </c>
      <c r="D1683" s="3" t="s">
        <v>1234</v>
      </c>
      <c r="E1683" s="3" t="s">
        <v>66</v>
      </c>
      <c r="F1683" s="3" t="s">
        <v>1261</v>
      </c>
      <c r="G1683" s="3" t="s">
        <v>1485</v>
      </c>
      <c r="H1683" s="3" t="s">
        <v>1531</v>
      </c>
      <c r="I1683" s="3" t="s">
        <v>7258</v>
      </c>
      <c r="J1683" s="3" t="s">
        <v>110</v>
      </c>
      <c r="K1683" s="3" t="s">
        <v>7123</v>
      </c>
      <c r="L1683" s="3" t="s">
        <v>7259</v>
      </c>
      <c r="M1683" s="7" t="s">
        <v>7260</v>
      </c>
      <c r="N1683" s="7" t="s">
        <v>7261</v>
      </c>
      <c r="O1683" s="20" t="s">
        <v>476</v>
      </c>
      <c r="P1683" s="3" t="s">
        <v>1241</v>
      </c>
      <c r="Q1683" s="3">
        <v>-20.78</v>
      </c>
      <c r="R1683" s="6">
        <v>757.98</v>
      </c>
      <c r="S1683" s="3" t="s">
        <v>2523</v>
      </c>
      <c r="T1683" s="3"/>
      <c r="U1683" s="17">
        <v>45810</v>
      </c>
      <c r="X1683" s="19" t="s">
        <v>2524</v>
      </c>
      <c r="Y1683" s="19" t="s">
        <v>7039</v>
      </c>
    </row>
    <row r="1684" spans="1:25">
      <c r="A1684" s="3" t="s">
        <v>7262</v>
      </c>
      <c r="B1684" s="3"/>
      <c r="C1684" s="3" t="s">
        <v>118</v>
      </c>
      <c r="D1684" s="3" t="s">
        <v>1234</v>
      </c>
      <c r="E1684" s="3" t="s">
        <v>66</v>
      </c>
      <c r="F1684" s="3" t="s">
        <v>1261</v>
      </c>
      <c r="G1684" s="3" t="s">
        <v>1485</v>
      </c>
      <c r="H1684" s="3" t="s">
        <v>1531</v>
      </c>
      <c r="I1684" s="3" t="s">
        <v>7263</v>
      </c>
      <c r="J1684" s="3" t="s">
        <v>110</v>
      </c>
      <c r="K1684" s="3" t="s">
        <v>7123</v>
      </c>
      <c r="L1684" s="3" t="s">
        <v>7264</v>
      </c>
      <c r="M1684" s="7" t="s">
        <v>7265</v>
      </c>
      <c r="N1684" s="7" t="s">
        <v>7266</v>
      </c>
      <c r="O1684" s="20" t="s">
        <v>476</v>
      </c>
      <c r="P1684" s="3" t="s">
        <v>1241</v>
      </c>
      <c r="Q1684" s="3">
        <v>-19.760000000000002</v>
      </c>
      <c r="R1684" s="6">
        <v>757.98</v>
      </c>
      <c r="S1684" s="3" t="s">
        <v>1319</v>
      </c>
      <c r="T1684" s="3"/>
      <c r="U1684" s="17">
        <v>45807</v>
      </c>
      <c r="X1684" s="19" t="s">
        <v>1320</v>
      </c>
      <c r="Y1684" s="19" t="s">
        <v>7039</v>
      </c>
    </row>
    <row r="1685" spans="1:25">
      <c r="A1685" s="3" t="s">
        <v>7267</v>
      </c>
      <c r="B1685" s="3"/>
      <c r="C1685" s="3" t="s">
        <v>118</v>
      </c>
      <c r="D1685" s="3" t="s">
        <v>1234</v>
      </c>
      <c r="E1685" s="3" t="s">
        <v>66</v>
      </c>
      <c r="F1685" s="3" t="s">
        <v>1261</v>
      </c>
      <c r="G1685" s="3" t="s">
        <v>1485</v>
      </c>
      <c r="H1685" s="3" t="s">
        <v>1531</v>
      </c>
      <c r="I1685" s="3" t="s">
        <v>7268</v>
      </c>
      <c r="J1685" s="3" t="s">
        <v>110</v>
      </c>
      <c r="K1685" s="3" t="s">
        <v>7269</v>
      </c>
      <c r="L1685" s="3" t="s">
        <v>7270</v>
      </c>
      <c r="M1685" s="7" t="s">
        <v>7271</v>
      </c>
      <c r="N1685" s="7" t="s">
        <v>7272</v>
      </c>
      <c r="O1685" s="20" t="s">
        <v>476</v>
      </c>
      <c r="P1685" s="3" t="s">
        <v>1241</v>
      </c>
      <c r="Q1685" s="3">
        <v>-19.940000000000001</v>
      </c>
      <c r="R1685" s="6">
        <v>757.98</v>
      </c>
      <c r="S1685" s="3" t="s">
        <v>1319</v>
      </c>
      <c r="T1685" s="3"/>
      <c r="U1685" s="17">
        <v>45807</v>
      </c>
      <c r="X1685" s="19" t="s">
        <v>1320</v>
      </c>
      <c r="Y1685" s="19" t="s">
        <v>7039</v>
      </c>
    </row>
    <row r="1686" spans="1:25">
      <c r="A1686" s="3" t="s">
        <v>7273</v>
      </c>
      <c r="B1686" s="3"/>
      <c r="C1686" s="3" t="s">
        <v>118</v>
      </c>
      <c r="D1686" s="3" t="s">
        <v>1234</v>
      </c>
      <c r="E1686" s="3" t="s">
        <v>66</v>
      </c>
      <c r="F1686" s="3" t="s">
        <v>1261</v>
      </c>
      <c r="G1686" s="3" t="s">
        <v>1485</v>
      </c>
      <c r="H1686" s="3" t="s">
        <v>1531</v>
      </c>
      <c r="I1686" s="3" t="s">
        <v>7274</v>
      </c>
      <c r="J1686" s="3" t="s">
        <v>110</v>
      </c>
      <c r="K1686" s="3" t="s">
        <v>7123</v>
      </c>
      <c r="L1686" s="3" t="s">
        <v>7275</v>
      </c>
      <c r="M1686" s="7" t="s">
        <v>7276</v>
      </c>
      <c r="N1686" s="7" t="s">
        <v>7277</v>
      </c>
      <c r="O1686" s="20" t="s">
        <v>476</v>
      </c>
      <c r="P1686" s="3" t="s">
        <v>1241</v>
      </c>
      <c r="Q1686" s="3">
        <v>-21.46</v>
      </c>
      <c r="R1686" s="6">
        <v>757.98</v>
      </c>
      <c r="S1686" s="3" t="s">
        <v>1319</v>
      </c>
      <c r="T1686" s="3"/>
      <c r="U1686" s="17">
        <v>45807</v>
      </c>
      <c r="X1686" s="19" t="s">
        <v>1320</v>
      </c>
      <c r="Y1686" s="19" t="s">
        <v>7039</v>
      </c>
    </row>
    <row r="1687" spans="1:25">
      <c r="A1687" s="3" t="s">
        <v>7278</v>
      </c>
      <c r="B1687" s="3"/>
      <c r="C1687" s="3" t="s">
        <v>118</v>
      </c>
      <c r="D1687" s="3" t="s">
        <v>1234</v>
      </c>
      <c r="E1687" s="3" t="s">
        <v>66</v>
      </c>
      <c r="F1687" s="3" t="s">
        <v>1261</v>
      </c>
      <c r="G1687" s="3" t="s">
        <v>1485</v>
      </c>
      <c r="H1687" s="3" t="s">
        <v>1531</v>
      </c>
      <c r="I1687" s="3" t="s">
        <v>7279</v>
      </c>
      <c r="J1687" s="3" t="s">
        <v>110</v>
      </c>
      <c r="K1687" s="3" t="s">
        <v>7123</v>
      </c>
      <c r="L1687" s="3" t="s">
        <v>7280</v>
      </c>
      <c r="M1687" s="7" t="s">
        <v>7281</v>
      </c>
      <c r="N1687" s="7" t="s">
        <v>7282</v>
      </c>
      <c r="O1687" s="20" t="s">
        <v>476</v>
      </c>
      <c r="P1687" s="3" t="s">
        <v>1241</v>
      </c>
      <c r="Q1687" s="3">
        <v>-21.43</v>
      </c>
      <c r="R1687" s="6">
        <v>757.98</v>
      </c>
      <c r="S1687" s="3" t="s">
        <v>1319</v>
      </c>
      <c r="T1687" s="3"/>
      <c r="U1687" s="17">
        <v>45808</v>
      </c>
      <c r="X1687" s="19" t="s">
        <v>1320</v>
      </c>
      <c r="Y1687" s="19" t="s">
        <v>7039</v>
      </c>
    </row>
    <row r="1688" spans="1:25">
      <c r="A1688" s="18" t="s">
        <v>7283</v>
      </c>
      <c r="B1688" s="3"/>
      <c r="C1688" s="3" t="s">
        <v>118</v>
      </c>
      <c r="D1688" s="3" t="s">
        <v>1234</v>
      </c>
      <c r="E1688" s="3" t="s">
        <v>66</v>
      </c>
      <c r="F1688" s="3" t="s">
        <v>1261</v>
      </c>
      <c r="G1688" s="3" t="s">
        <v>1485</v>
      </c>
      <c r="H1688" s="3" t="s">
        <v>1531</v>
      </c>
      <c r="I1688" s="3" t="s">
        <v>7284</v>
      </c>
      <c r="J1688" s="3" t="s">
        <v>110</v>
      </c>
      <c r="K1688" s="3" t="s">
        <v>7123</v>
      </c>
      <c r="L1688" s="3" t="s">
        <v>7285</v>
      </c>
      <c r="M1688" s="7" t="s">
        <v>7286</v>
      </c>
      <c r="N1688" s="7" t="s">
        <v>7287</v>
      </c>
      <c r="O1688" s="20" t="s">
        <v>476</v>
      </c>
      <c r="P1688" s="3" t="s">
        <v>1241</v>
      </c>
      <c r="Q1688" s="3">
        <v>-21.43</v>
      </c>
      <c r="R1688" s="6">
        <v>757.98</v>
      </c>
      <c r="S1688" s="3" t="s">
        <v>1319</v>
      </c>
      <c r="T1688" s="3"/>
      <c r="U1688" s="17">
        <v>45808</v>
      </c>
      <c r="X1688" s="19" t="s">
        <v>1320</v>
      </c>
      <c r="Y1688" s="19" t="s">
        <v>7039</v>
      </c>
    </row>
    <row r="1689" spans="1:25">
      <c r="A1689" s="3" t="s">
        <v>7288</v>
      </c>
      <c r="B1689" s="3"/>
      <c r="C1689" s="3" t="s">
        <v>118</v>
      </c>
      <c r="D1689" s="3" t="s">
        <v>1234</v>
      </c>
      <c r="E1689" s="3" t="s">
        <v>66</v>
      </c>
      <c r="F1689" s="3" t="s">
        <v>1261</v>
      </c>
      <c r="G1689" s="3" t="s">
        <v>1485</v>
      </c>
      <c r="H1689" s="3" t="s">
        <v>1531</v>
      </c>
      <c r="I1689" s="3" t="s">
        <v>7289</v>
      </c>
      <c r="J1689" s="3" t="s">
        <v>68</v>
      </c>
      <c r="K1689" s="3" t="s">
        <v>7123</v>
      </c>
      <c r="L1689" s="3" t="s">
        <v>7290</v>
      </c>
      <c r="M1689" s="7" t="s">
        <v>7291</v>
      </c>
      <c r="N1689" s="7" t="s">
        <v>7292</v>
      </c>
      <c r="O1689" s="20" t="s">
        <v>476</v>
      </c>
      <c r="P1689" s="3" t="s">
        <v>1241</v>
      </c>
      <c r="Q1689" s="3">
        <v>-22.07</v>
      </c>
      <c r="R1689" s="6">
        <v>490</v>
      </c>
      <c r="S1689" s="3" t="s">
        <v>1319</v>
      </c>
      <c r="T1689" s="3"/>
      <c r="U1689" s="17">
        <v>45808</v>
      </c>
      <c r="X1689" s="19" t="s">
        <v>1320</v>
      </c>
      <c r="Y1689" s="19" t="s">
        <v>7039</v>
      </c>
    </row>
    <row r="1690" spans="1:25">
      <c r="A1690" s="3" t="s">
        <v>7293</v>
      </c>
      <c r="B1690" s="3"/>
      <c r="C1690" s="3" t="s">
        <v>118</v>
      </c>
      <c r="D1690" s="3" t="s">
        <v>1234</v>
      </c>
      <c r="E1690" s="3" t="s">
        <v>66</v>
      </c>
      <c r="F1690" s="3" t="s">
        <v>1261</v>
      </c>
      <c r="G1690" s="3" t="s">
        <v>1485</v>
      </c>
      <c r="H1690" s="3" t="s">
        <v>1531</v>
      </c>
      <c r="I1690" s="3" t="s">
        <v>7294</v>
      </c>
      <c r="J1690" s="3" t="s">
        <v>68</v>
      </c>
      <c r="K1690" s="3" t="s">
        <v>7123</v>
      </c>
      <c r="L1690" s="3" t="s">
        <v>7295</v>
      </c>
      <c r="M1690" s="7" t="s">
        <v>7296</v>
      </c>
      <c r="N1690" s="7" t="s">
        <v>7297</v>
      </c>
      <c r="O1690" s="20" t="s">
        <v>476</v>
      </c>
      <c r="P1690" s="3" t="s">
        <v>1241</v>
      </c>
      <c r="Q1690" s="3">
        <v>-21.35</v>
      </c>
      <c r="R1690" s="6">
        <v>490</v>
      </c>
      <c r="S1690" s="3" t="s">
        <v>1319</v>
      </c>
      <c r="T1690" s="3"/>
      <c r="U1690" s="17">
        <v>45808</v>
      </c>
      <c r="X1690" s="19" t="s">
        <v>1320</v>
      </c>
      <c r="Y1690" s="19" t="s">
        <v>7039</v>
      </c>
    </row>
    <row r="1691" spans="1:25">
      <c r="A1691" s="3" t="s">
        <v>7298</v>
      </c>
      <c r="B1691" s="3"/>
      <c r="C1691" s="3" t="s">
        <v>118</v>
      </c>
      <c r="D1691" s="3" t="s">
        <v>1234</v>
      </c>
      <c r="E1691" s="3" t="s">
        <v>66</v>
      </c>
      <c r="F1691" s="3" t="s">
        <v>1261</v>
      </c>
      <c r="G1691" s="3" t="s">
        <v>1485</v>
      </c>
      <c r="H1691" s="3" t="s">
        <v>1262</v>
      </c>
      <c r="I1691" s="3" t="s">
        <v>7299</v>
      </c>
      <c r="J1691" s="3" t="s">
        <v>110</v>
      </c>
      <c r="K1691" s="3" t="s">
        <v>6058</v>
      </c>
      <c r="L1691" s="3" t="s">
        <v>7300</v>
      </c>
      <c r="M1691" s="7" t="s">
        <v>7301</v>
      </c>
      <c r="N1691" s="7" t="s">
        <v>7302</v>
      </c>
      <c r="O1691" s="20" t="s">
        <v>476</v>
      </c>
      <c r="P1691" s="3" t="s">
        <v>1241</v>
      </c>
      <c r="Q1691" s="3">
        <v>-20.260000000000002</v>
      </c>
      <c r="R1691" s="6">
        <v>757.98</v>
      </c>
      <c r="S1691" s="3" t="s">
        <v>1242</v>
      </c>
      <c r="T1691" s="3"/>
      <c r="U1691" s="17">
        <v>45807</v>
      </c>
      <c r="X1691" s="19" t="s">
        <v>1244</v>
      </c>
      <c r="Y1691" s="19" t="s">
        <v>7039</v>
      </c>
    </row>
    <row r="1692" spans="1:25">
      <c r="A1692" s="3" t="s">
        <v>7303</v>
      </c>
      <c r="B1692" s="3"/>
      <c r="C1692" s="3" t="s">
        <v>118</v>
      </c>
      <c r="D1692" s="3" t="s">
        <v>1234</v>
      </c>
      <c r="E1692" s="3" t="s">
        <v>66</v>
      </c>
      <c r="F1692" s="3" t="s">
        <v>1261</v>
      </c>
      <c r="G1692" s="3" t="s">
        <v>1485</v>
      </c>
      <c r="H1692" s="3" t="s">
        <v>1262</v>
      </c>
      <c r="I1692" s="3" t="s">
        <v>7304</v>
      </c>
      <c r="J1692" s="3" t="s">
        <v>110</v>
      </c>
      <c r="K1692" s="3" t="s">
        <v>7123</v>
      </c>
      <c r="L1692" s="3" t="s">
        <v>7305</v>
      </c>
      <c r="M1692" s="7" t="s">
        <v>7306</v>
      </c>
      <c r="N1692" s="7" t="s">
        <v>7307</v>
      </c>
      <c r="O1692" s="20" t="s">
        <v>476</v>
      </c>
      <c r="P1692" s="3" t="s">
        <v>1241</v>
      </c>
      <c r="Q1692" s="3">
        <v>-18.850000000000001</v>
      </c>
      <c r="R1692" s="6">
        <v>757.98</v>
      </c>
      <c r="S1692" s="3" t="s">
        <v>2523</v>
      </c>
      <c r="T1692" s="3"/>
      <c r="U1692" s="17">
        <v>45809</v>
      </c>
      <c r="X1692" s="19" t="s">
        <v>2524</v>
      </c>
      <c r="Y1692" s="19" t="s">
        <v>7039</v>
      </c>
    </row>
    <row r="1693" spans="1:25">
      <c r="A1693" s="3" t="s">
        <v>7308</v>
      </c>
      <c r="B1693" s="3"/>
      <c r="C1693" s="3" t="s">
        <v>118</v>
      </c>
      <c r="D1693" s="3" t="s">
        <v>1234</v>
      </c>
      <c r="E1693" s="3" t="s">
        <v>66</v>
      </c>
      <c r="F1693" s="3" t="s">
        <v>1261</v>
      </c>
      <c r="G1693" s="3" t="s">
        <v>1485</v>
      </c>
      <c r="H1693" s="3" t="s">
        <v>1262</v>
      </c>
      <c r="I1693" s="3" t="s">
        <v>7309</v>
      </c>
      <c r="J1693" s="3" t="s">
        <v>110</v>
      </c>
      <c r="K1693" s="3" t="s">
        <v>7123</v>
      </c>
      <c r="L1693" s="3" t="s">
        <v>7310</v>
      </c>
      <c r="M1693" s="7" t="s">
        <v>7311</v>
      </c>
      <c r="N1693" s="7" t="s">
        <v>7312</v>
      </c>
      <c r="O1693" s="20" t="s">
        <v>476</v>
      </c>
      <c r="P1693" s="3" t="s">
        <v>1241</v>
      </c>
      <c r="Q1693" s="3">
        <v>-19.260000000000002</v>
      </c>
      <c r="R1693" s="6">
        <v>757.98</v>
      </c>
      <c r="S1693" s="3" t="s">
        <v>2523</v>
      </c>
      <c r="T1693" s="3"/>
      <c r="U1693" s="17">
        <v>45809</v>
      </c>
      <c r="X1693" s="19" t="s">
        <v>2524</v>
      </c>
      <c r="Y1693" s="19" t="s">
        <v>7039</v>
      </c>
    </row>
    <row r="1694" spans="1:25">
      <c r="A1694" s="3" t="s">
        <v>7313</v>
      </c>
      <c r="B1694" s="3"/>
      <c r="C1694" s="3" t="s">
        <v>118</v>
      </c>
      <c r="D1694" s="3" t="s">
        <v>1234</v>
      </c>
      <c r="E1694" s="3" t="s">
        <v>66</v>
      </c>
      <c r="F1694" s="3" t="s">
        <v>1261</v>
      </c>
      <c r="G1694" s="3" t="s">
        <v>1485</v>
      </c>
      <c r="H1694" s="3" t="s">
        <v>1262</v>
      </c>
      <c r="I1694" s="3" t="s">
        <v>7314</v>
      </c>
      <c r="J1694" s="3" t="s">
        <v>110</v>
      </c>
      <c r="K1694" s="3" t="s">
        <v>7123</v>
      </c>
      <c r="L1694" s="3" t="s">
        <v>7315</v>
      </c>
      <c r="M1694" s="7" t="s">
        <v>7316</v>
      </c>
      <c r="N1694" s="7" t="s">
        <v>7317</v>
      </c>
      <c r="O1694" s="20" t="s">
        <v>476</v>
      </c>
      <c r="P1694" s="3" t="s">
        <v>1241</v>
      </c>
      <c r="Q1694" s="3">
        <v>-19.8</v>
      </c>
      <c r="R1694" s="6">
        <v>757.98</v>
      </c>
      <c r="S1694" s="3" t="s">
        <v>1319</v>
      </c>
      <c r="T1694" s="3"/>
      <c r="U1694" s="17">
        <v>45809</v>
      </c>
      <c r="X1694" s="19" t="s">
        <v>1320</v>
      </c>
      <c r="Y1694" s="19" t="s">
        <v>7039</v>
      </c>
    </row>
    <row r="1695" spans="1:25">
      <c r="A1695" s="3" t="s">
        <v>7318</v>
      </c>
      <c r="B1695" s="3"/>
      <c r="C1695" s="3" t="s">
        <v>118</v>
      </c>
      <c r="D1695" s="3" t="s">
        <v>1234</v>
      </c>
      <c r="E1695" s="3" t="s">
        <v>66</v>
      </c>
      <c r="F1695" s="3" t="s">
        <v>1261</v>
      </c>
      <c r="G1695" s="3" t="s">
        <v>1485</v>
      </c>
      <c r="H1695" s="3" t="s">
        <v>1262</v>
      </c>
      <c r="I1695" s="3" t="s">
        <v>7319</v>
      </c>
      <c r="J1695" s="3" t="s">
        <v>110</v>
      </c>
      <c r="K1695" s="3" t="s">
        <v>7123</v>
      </c>
      <c r="L1695" s="3" t="s">
        <v>7320</v>
      </c>
      <c r="M1695" s="7" t="s">
        <v>7321</v>
      </c>
      <c r="N1695" s="7" t="s">
        <v>7322</v>
      </c>
      <c r="O1695" s="20" t="s">
        <v>476</v>
      </c>
      <c r="P1695" s="3" t="s">
        <v>1241</v>
      </c>
      <c r="Q1695" s="3">
        <v>-19.39</v>
      </c>
      <c r="R1695" s="6">
        <v>757.98</v>
      </c>
      <c r="S1695" s="3" t="s">
        <v>1319</v>
      </c>
      <c r="T1695" s="3"/>
      <c r="U1695" s="17">
        <v>45809</v>
      </c>
      <c r="X1695" s="19" t="s">
        <v>1320</v>
      </c>
      <c r="Y1695" s="19" t="s">
        <v>7039</v>
      </c>
    </row>
    <row r="1696" spans="1:25">
      <c r="A1696" s="3" t="s">
        <v>7323</v>
      </c>
      <c r="B1696" s="3"/>
      <c r="C1696" s="3" t="s">
        <v>118</v>
      </c>
      <c r="D1696" s="3" t="s">
        <v>1234</v>
      </c>
      <c r="E1696" s="3" t="s">
        <v>66</v>
      </c>
      <c r="F1696" s="3" t="s">
        <v>1261</v>
      </c>
      <c r="G1696" s="3" t="s">
        <v>1485</v>
      </c>
      <c r="H1696" s="3" t="s">
        <v>1262</v>
      </c>
      <c r="I1696" s="3" t="s">
        <v>7324</v>
      </c>
      <c r="J1696" s="3" t="s">
        <v>110</v>
      </c>
      <c r="K1696" s="3" t="s">
        <v>7269</v>
      </c>
      <c r="L1696" s="3" t="s">
        <v>7325</v>
      </c>
      <c r="M1696" s="7" t="s">
        <v>7326</v>
      </c>
      <c r="N1696" s="7" t="s">
        <v>7327</v>
      </c>
      <c r="O1696" s="20" t="s">
        <v>476</v>
      </c>
      <c r="P1696" s="3" t="s">
        <v>1241</v>
      </c>
      <c r="Q1696" s="3">
        <v>-20.440000000000001</v>
      </c>
      <c r="R1696" s="6">
        <v>757.98</v>
      </c>
      <c r="S1696" s="3" t="s">
        <v>1319</v>
      </c>
      <c r="T1696" s="3"/>
      <c r="U1696" s="17">
        <v>45809</v>
      </c>
      <c r="X1696" s="19" t="s">
        <v>1320</v>
      </c>
      <c r="Y1696" s="19" t="s">
        <v>7039</v>
      </c>
    </row>
    <row r="1697" spans="1:25">
      <c r="A1697" s="3" t="s">
        <v>7328</v>
      </c>
      <c r="B1697" s="3"/>
      <c r="C1697" s="3" t="s">
        <v>118</v>
      </c>
      <c r="D1697" s="3" t="s">
        <v>1234</v>
      </c>
      <c r="E1697" s="3" t="s">
        <v>66</v>
      </c>
      <c r="F1697" s="3" t="s">
        <v>1261</v>
      </c>
      <c r="G1697" s="3" t="s">
        <v>1485</v>
      </c>
      <c r="H1697" s="3" t="s">
        <v>1262</v>
      </c>
      <c r="I1697" s="3" t="s">
        <v>7329</v>
      </c>
      <c r="J1697" s="3" t="s">
        <v>110</v>
      </c>
      <c r="K1697" s="3" t="s">
        <v>7269</v>
      </c>
      <c r="L1697" s="3" t="s">
        <v>7330</v>
      </c>
      <c r="M1697" s="7" t="s">
        <v>7331</v>
      </c>
      <c r="N1697" s="7" t="s">
        <v>7332</v>
      </c>
      <c r="O1697" s="20" t="s">
        <v>476</v>
      </c>
      <c r="P1697" s="3" t="s">
        <v>1241</v>
      </c>
      <c r="Q1697" s="3">
        <v>-20.02</v>
      </c>
      <c r="R1697" s="6">
        <v>757.98</v>
      </c>
      <c r="S1697" s="3" t="s">
        <v>1319</v>
      </c>
      <c r="T1697" s="3"/>
      <c r="U1697" s="17">
        <v>45810</v>
      </c>
      <c r="X1697" s="19" t="s">
        <v>1320</v>
      </c>
      <c r="Y1697" s="19" t="s">
        <v>7039</v>
      </c>
    </row>
    <row r="1698" spans="1:25">
      <c r="A1698" s="3" t="s">
        <v>7333</v>
      </c>
      <c r="B1698" s="3"/>
      <c r="C1698" s="3" t="s">
        <v>118</v>
      </c>
      <c r="D1698" s="3" t="s">
        <v>1234</v>
      </c>
      <c r="E1698" s="3" t="s">
        <v>66</v>
      </c>
      <c r="F1698" s="3" t="s">
        <v>1261</v>
      </c>
      <c r="G1698" s="3" t="s">
        <v>1485</v>
      </c>
      <c r="H1698" s="3" t="s">
        <v>1262</v>
      </c>
      <c r="I1698" s="3" t="s">
        <v>7334</v>
      </c>
      <c r="J1698" s="3" t="s">
        <v>110</v>
      </c>
      <c r="K1698" s="3" t="s">
        <v>7269</v>
      </c>
      <c r="L1698" s="3" t="s">
        <v>7335</v>
      </c>
      <c r="M1698" s="7" t="s">
        <v>7336</v>
      </c>
      <c r="N1698" s="7" t="s">
        <v>7337</v>
      </c>
      <c r="O1698" s="20" t="s">
        <v>476</v>
      </c>
      <c r="P1698" s="3" t="s">
        <v>1241</v>
      </c>
      <c r="Q1698" s="3">
        <v>-19.77</v>
      </c>
      <c r="R1698" s="6">
        <v>757.98</v>
      </c>
      <c r="S1698" s="3" t="s">
        <v>2523</v>
      </c>
      <c r="T1698" s="3"/>
      <c r="U1698" s="17">
        <v>45810</v>
      </c>
      <c r="X1698" s="19" t="s">
        <v>2524</v>
      </c>
      <c r="Y1698" s="19" t="s">
        <v>7039</v>
      </c>
    </row>
    <row r="1699" spans="1:25">
      <c r="A1699" s="3" t="s">
        <v>7338</v>
      </c>
      <c r="B1699" s="3"/>
      <c r="C1699" s="3" t="s">
        <v>118</v>
      </c>
      <c r="D1699" s="3" t="s">
        <v>1234</v>
      </c>
      <c r="E1699" s="3" t="s">
        <v>66</v>
      </c>
      <c r="F1699" s="3" t="s">
        <v>1261</v>
      </c>
      <c r="G1699" s="3" t="s">
        <v>1485</v>
      </c>
      <c r="H1699" s="3" t="s">
        <v>1540</v>
      </c>
      <c r="I1699" s="3" t="s">
        <v>7339</v>
      </c>
      <c r="J1699" s="3" t="s">
        <v>68</v>
      </c>
      <c r="K1699" s="3" t="s">
        <v>7269</v>
      </c>
      <c r="L1699" s="3" t="s">
        <v>7340</v>
      </c>
      <c r="M1699" s="7" t="s">
        <v>7341</v>
      </c>
      <c r="N1699" s="7" t="s">
        <v>7342</v>
      </c>
      <c r="O1699" s="20" t="s">
        <v>476</v>
      </c>
      <c r="P1699" s="3" t="s">
        <v>1241</v>
      </c>
      <c r="Q1699" s="3">
        <v>-21.62</v>
      </c>
      <c r="R1699" s="6">
        <v>490</v>
      </c>
      <c r="S1699" s="3" t="s">
        <v>2523</v>
      </c>
      <c r="T1699" s="3"/>
      <c r="U1699" s="17">
        <v>45810</v>
      </c>
      <c r="X1699" s="19" t="s">
        <v>2524</v>
      </c>
      <c r="Y1699" s="19" t="s">
        <v>7039</v>
      </c>
    </row>
    <row r="1700" spans="1:25">
      <c r="A1700" s="3" t="s">
        <v>7343</v>
      </c>
      <c r="B1700" s="3"/>
      <c r="C1700" s="3" t="s">
        <v>118</v>
      </c>
      <c r="D1700" s="3" t="s">
        <v>1234</v>
      </c>
      <c r="E1700" s="3" t="s">
        <v>66</v>
      </c>
      <c r="F1700" s="3" t="s">
        <v>1261</v>
      </c>
      <c r="G1700" s="3" t="s">
        <v>1485</v>
      </c>
      <c r="H1700" s="3" t="s">
        <v>1540</v>
      </c>
      <c r="I1700" s="3" t="s">
        <v>7344</v>
      </c>
      <c r="J1700" s="3" t="s">
        <v>110</v>
      </c>
      <c r="K1700" s="3" t="s">
        <v>7123</v>
      </c>
      <c r="L1700" s="3" t="s">
        <v>7345</v>
      </c>
      <c r="M1700" s="7" t="s">
        <v>7346</v>
      </c>
      <c r="N1700" s="7" t="s">
        <v>7347</v>
      </c>
      <c r="O1700" s="20" t="s">
        <v>476</v>
      </c>
      <c r="P1700" s="3" t="s">
        <v>1241</v>
      </c>
      <c r="Q1700" s="3">
        <v>-23.31</v>
      </c>
      <c r="R1700" s="6">
        <v>757.98</v>
      </c>
      <c r="S1700" s="18" t="s">
        <v>6991</v>
      </c>
      <c r="T1700" s="3"/>
      <c r="U1700" s="17">
        <v>45808</v>
      </c>
      <c r="X1700" s="19" t="s">
        <v>6992</v>
      </c>
      <c r="Y1700" s="19" t="s">
        <v>7039</v>
      </c>
    </row>
    <row r="1701" spans="1:25">
      <c r="A1701" s="3" t="s">
        <v>7348</v>
      </c>
      <c r="B1701" s="3"/>
      <c r="C1701" s="3" t="s">
        <v>118</v>
      </c>
      <c r="D1701" s="3" t="s">
        <v>1234</v>
      </c>
      <c r="E1701" s="3" t="s">
        <v>66</v>
      </c>
      <c r="F1701" s="3" t="s">
        <v>1261</v>
      </c>
      <c r="G1701" s="3" t="s">
        <v>1485</v>
      </c>
      <c r="H1701" s="3" t="s">
        <v>1540</v>
      </c>
      <c r="I1701" s="3" t="s">
        <v>7349</v>
      </c>
      <c r="J1701" s="3" t="s">
        <v>110</v>
      </c>
      <c r="K1701" s="3" t="s">
        <v>7123</v>
      </c>
      <c r="L1701" s="3" t="s">
        <v>7350</v>
      </c>
      <c r="M1701" s="7" t="s">
        <v>7351</v>
      </c>
      <c r="N1701" s="7" t="s">
        <v>7352</v>
      </c>
      <c r="O1701" s="20" t="s">
        <v>476</v>
      </c>
      <c r="P1701" s="3" t="s">
        <v>1241</v>
      </c>
      <c r="Q1701" s="3">
        <v>-23.73</v>
      </c>
      <c r="R1701" s="6">
        <v>757.98</v>
      </c>
      <c r="S1701" s="18" t="s">
        <v>6991</v>
      </c>
      <c r="T1701" s="3"/>
      <c r="U1701" s="17">
        <v>45808</v>
      </c>
      <c r="X1701" s="19" t="s">
        <v>6992</v>
      </c>
      <c r="Y1701" s="19" t="s">
        <v>7039</v>
      </c>
    </row>
    <row r="1702" spans="1:25">
      <c r="A1702" s="3" t="s">
        <v>7353</v>
      </c>
      <c r="B1702" s="3"/>
      <c r="C1702" s="3" t="s">
        <v>118</v>
      </c>
      <c r="D1702" s="3" t="s">
        <v>1234</v>
      </c>
      <c r="E1702" s="3" t="s">
        <v>66</v>
      </c>
      <c r="F1702" s="3" t="s">
        <v>1261</v>
      </c>
      <c r="G1702" s="3" t="s">
        <v>1485</v>
      </c>
      <c r="H1702" s="3" t="s">
        <v>1540</v>
      </c>
      <c r="I1702" s="3" t="s">
        <v>7354</v>
      </c>
      <c r="J1702" s="3" t="s">
        <v>110</v>
      </c>
      <c r="K1702" s="3" t="s">
        <v>7123</v>
      </c>
      <c r="L1702" s="3" t="s">
        <v>7355</v>
      </c>
      <c r="M1702" s="7" t="s">
        <v>7356</v>
      </c>
      <c r="N1702" s="7" t="s">
        <v>7357</v>
      </c>
      <c r="O1702" s="20" t="s">
        <v>476</v>
      </c>
      <c r="P1702" s="3" t="s">
        <v>1241</v>
      </c>
      <c r="Q1702" s="3">
        <v>-21.62</v>
      </c>
      <c r="R1702" s="6">
        <v>757.98</v>
      </c>
      <c r="S1702" s="18" t="s">
        <v>6991</v>
      </c>
      <c r="T1702" s="3"/>
      <c r="U1702" s="17">
        <v>45809</v>
      </c>
      <c r="X1702" s="19" t="s">
        <v>6992</v>
      </c>
      <c r="Y1702" s="19" t="s">
        <v>7039</v>
      </c>
    </row>
    <row r="1703" spans="1:25">
      <c r="A1703" s="3" t="s">
        <v>7358</v>
      </c>
      <c r="B1703" s="3"/>
      <c r="C1703" s="3" t="s">
        <v>118</v>
      </c>
      <c r="D1703" s="3" t="s">
        <v>1234</v>
      </c>
      <c r="E1703" s="3" t="s">
        <v>66</v>
      </c>
      <c r="F1703" s="3" t="s">
        <v>1261</v>
      </c>
      <c r="G1703" s="3" t="s">
        <v>1485</v>
      </c>
      <c r="H1703" s="3" t="s">
        <v>1540</v>
      </c>
      <c r="I1703" s="3" t="s">
        <v>7359</v>
      </c>
      <c r="J1703" s="3" t="s">
        <v>110</v>
      </c>
      <c r="K1703" s="3" t="s">
        <v>7123</v>
      </c>
      <c r="L1703" s="3" t="s">
        <v>7360</v>
      </c>
      <c r="M1703" s="7" t="s">
        <v>7361</v>
      </c>
      <c r="N1703" s="7" t="s">
        <v>7362</v>
      </c>
      <c r="O1703" s="20" t="s">
        <v>476</v>
      </c>
      <c r="P1703" s="3" t="s">
        <v>1241</v>
      </c>
      <c r="Q1703" s="3">
        <v>-21.66</v>
      </c>
      <c r="R1703" s="6">
        <v>757.98</v>
      </c>
      <c r="S1703" s="18" t="s">
        <v>6991</v>
      </c>
      <c r="T1703" s="3"/>
      <c r="U1703" s="17">
        <v>45809</v>
      </c>
      <c r="X1703" s="19" t="s">
        <v>6992</v>
      </c>
      <c r="Y1703" s="19" t="s">
        <v>7039</v>
      </c>
    </row>
    <row r="1704" spans="1:25">
      <c r="A1704" s="3" t="s">
        <v>7363</v>
      </c>
      <c r="B1704" s="3"/>
      <c r="C1704" s="3" t="s">
        <v>118</v>
      </c>
      <c r="D1704" s="3" t="s">
        <v>1234</v>
      </c>
      <c r="E1704" s="3" t="s">
        <v>66</v>
      </c>
      <c r="F1704" s="3" t="s">
        <v>1261</v>
      </c>
      <c r="G1704" s="3" t="s">
        <v>1485</v>
      </c>
      <c r="H1704" s="3" t="s">
        <v>1540</v>
      </c>
      <c r="I1704" s="3" t="s">
        <v>7364</v>
      </c>
      <c r="J1704" s="3" t="s">
        <v>110</v>
      </c>
      <c r="K1704" s="3" t="s">
        <v>7123</v>
      </c>
      <c r="L1704" s="3" t="s">
        <v>7365</v>
      </c>
      <c r="M1704" s="7" t="s">
        <v>7366</v>
      </c>
      <c r="N1704" s="7" t="s">
        <v>7367</v>
      </c>
      <c r="O1704" s="20" t="s">
        <v>476</v>
      </c>
      <c r="P1704" s="3" t="s">
        <v>1241</v>
      </c>
      <c r="Q1704" s="3">
        <v>-23.68</v>
      </c>
      <c r="R1704" s="6">
        <v>757.98</v>
      </c>
      <c r="S1704" s="18" t="s">
        <v>6991</v>
      </c>
      <c r="T1704" s="3"/>
      <c r="U1704" s="17">
        <v>45809</v>
      </c>
      <c r="X1704" s="19" t="s">
        <v>6992</v>
      </c>
      <c r="Y1704" s="19" t="s">
        <v>7039</v>
      </c>
    </row>
    <row r="1705" spans="1:25">
      <c r="A1705" s="3" t="s">
        <v>7368</v>
      </c>
      <c r="B1705" s="3"/>
      <c r="C1705" s="3" t="s">
        <v>118</v>
      </c>
      <c r="D1705" s="3" t="s">
        <v>1234</v>
      </c>
      <c r="E1705" s="3" t="s">
        <v>66</v>
      </c>
      <c r="F1705" s="3" t="s">
        <v>1261</v>
      </c>
      <c r="G1705" s="3" t="s">
        <v>1485</v>
      </c>
      <c r="H1705" s="3" t="s">
        <v>1540</v>
      </c>
      <c r="I1705" s="3" t="s">
        <v>7369</v>
      </c>
      <c r="J1705" s="3" t="s">
        <v>110</v>
      </c>
      <c r="K1705" s="3" t="s">
        <v>7123</v>
      </c>
      <c r="L1705" s="3" t="s">
        <v>7370</v>
      </c>
      <c r="M1705" s="7" t="s">
        <v>7371</v>
      </c>
      <c r="N1705" s="7" t="s">
        <v>7372</v>
      </c>
      <c r="O1705" s="20" t="s">
        <v>476</v>
      </c>
      <c r="P1705" s="3" t="s">
        <v>1241</v>
      </c>
      <c r="Q1705" s="3">
        <v>-24.34</v>
      </c>
      <c r="R1705" s="6">
        <v>757.98</v>
      </c>
      <c r="S1705" s="18" t="s">
        <v>6991</v>
      </c>
      <c r="T1705" s="3"/>
      <c r="U1705" s="17">
        <v>45809</v>
      </c>
      <c r="X1705" s="19" t="s">
        <v>6992</v>
      </c>
      <c r="Y1705" s="19" t="s">
        <v>7039</v>
      </c>
    </row>
    <row r="1706" spans="1:25">
      <c r="A1706" s="3" t="s">
        <v>7373</v>
      </c>
      <c r="B1706" s="3"/>
      <c r="C1706" s="3" t="s">
        <v>118</v>
      </c>
      <c r="D1706" s="3" t="s">
        <v>1234</v>
      </c>
      <c r="E1706" s="3" t="s">
        <v>66</v>
      </c>
      <c r="F1706" s="3" t="s">
        <v>1261</v>
      </c>
      <c r="G1706" s="3" t="s">
        <v>1485</v>
      </c>
      <c r="H1706" s="3" t="s">
        <v>1540</v>
      </c>
      <c r="I1706" s="3" t="s">
        <v>7374</v>
      </c>
      <c r="J1706" s="3" t="s">
        <v>110</v>
      </c>
      <c r="K1706" s="3" t="s">
        <v>7123</v>
      </c>
      <c r="L1706" s="3" t="s">
        <v>7375</v>
      </c>
      <c r="M1706" s="7" t="s">
        <v>7376</v>
      </c>
      <c r="N1706" s="7" t="s">
        <v>7377</v>
      </c>
      <c r="O1706" s="20" t="s">
        <v>476</v>
      </c>
      <c r="P1706" s="3" t="s">
        <v>1241</v>
      </c>
      <c r="Q1706" s="3">
        <v>-24.7</v>
      </c>
      <c r="R1706" s="6">
        <v>757.98</v>
      </c>
      <c r="S1706" s="18" t="s">
        <v>6991</v>
      </c>
      <c r="T1706" s="3"/>
      <c r="U1706" s="17">
        <v>45809</v>
      </c>
      <c r="X1706" s="19" t="s">
        <v>6992</v>
      </c>
      <c r="Y1706" s="19" t="s">
        <v>7039</v>
      </c>
    </row>
    <row r="1707" spans="1:25">
      <c r="A1707" s="3" t="s">
        <v>7378</v>
      </c>
      <c r="B1707" s="3"/>
      <c r="C1707" s="3" t="s">
        <v>118</v>
      </c>
      <c r="D1707" s="3" t="s">
        <v>1234</v>
      </c>
      <c r="E1707" s="3" t="s">
        <v>66</v>
      </c>
      <c r="F1707" s="3" t="s">
        <v>1261</v>
      </c>
      <c r="G1707" s="3" t="s">
        <v>1485</v>
      </c>
      <c r="H1707" s="3" t="s">
        <v>1599</v>
      </c>
      <c r="I1707" s="3" t="s">
        <v>7379</v>
      </c>
      <c r="J1707" s="3" t="s">
        <v>110</v>
      </c>
      <c r="K1707" s="3" t="s">
        <v>7123</v>
      </c>
      <c r="L1707" s="3" t="s">
        <v>7380</v>
      </c>
      <c r="M1707" s="7" t="s">
        <v>7381</v>
      </c>
      <c r="N1707" s="7" t="s">
        <v>7382</v>
      </c>
      <c r="O1707" s="20" t="s">
        <v>476</v>
      </c>
      <c r="P1707" s="3" t="s">
        <v>1241</v>
      </c>
      <c r="Q1707" s="3">
        <v>-20.82</v>
      </c>
      <c r="R1707" s="6">
        <v>757.98</v>
      </c>
      <c r="S1707" s="3" t="s">
        <v>1319</v>
      </c>
      <c r="T1707" s="3"/>
      <c r="U1707" s="17">
        <v>45808</v>
      </c>
      <c r="X1707" s="19" t="s">
        <v>1320</v>
      </c>
      <c r="Y1707" s="19" t="s">
        <v>7039</v>
      </c>
    </row>
    <row r="1708" spans="1:25">
      <c r="A1708" s="3" t="s">
        <v>7383</v>
      </c>
      <c r="B1708" s="3"/>
      <c r="C1708" s="3" t="s">
        <v>118</v>
      </c>
      <c r="D1708" s="3" t="s">
        <v>1234</v>
      </c>
      <c r="E1708" s="3" t="s">
        <v>66</v>
      </c>
      <c r="F1708" s="3" t="s">
        <v>1261</v>
      </c>
      <c r="G1708" s="3" t="s">
        <v>1485</v>
      </c>
      <c r="H1708" s="3" t="s">
        <v>1599</v>
      </c>
      <c r="I1708" s="3" t="s">
        <v>7384</v>
      </c>
      <c r="J1708" s="3" t="s">
        <v>110</v>
      </c>
      <c r="K1708" s="3" t="s">
        <v>7123</v>
      </c>
      <c r="L1708" s="3" t="s">
        <v>7385</v>
      </c>
      <c r="M1708" s="7" t="s">
        <v>7386</v>
      </c>
      <c r="N1708" s="7" t="s">
        <v>7387</v>
      </c>
      <c r="O1708" s="20" t="s">
        <v>476</v>
      </c>
      <c r="P1708" s="3" t="s">
        <v>1241</v>
      </c>
      <c r="Q1708" s="3">
        <v>-19.440000000000001</v>
      </c>
      <c r="R1708" s="6">
        <v>757.98</v>
      </c>
      <c r="S1708" s="3" t="s">
        <v>1319</v>
      </c>
      <c r="T1708" s="3"/>
      <c r="U1708" s="17">
        <v>45808</v>
      </c>
      <c r="X1708" s="19" t="s">
        <v>1320</v>
      </c>
      <c r="Y1708" s="19" t="s">
        <v>7039</v>
      </c>
    </row>
    <row r="1709" spans="1:25">
      <c r="A1709" s="3" t="s">
        <v>7388</v>
      </c>
      <c r="B1709" s="3"/>
      <c r="C1709" s="3" t="s">
        <v>118</v>
      </c>
      <c r="D1709" s="3" t="s">
        <v>1234</v>
      </c>
      <c r="E1709" s="3" t="s">
        <v>66</v>
      </c>
      <c r="F1709" s="3" t="s">
        <v>1261</v>
      </c>
      <c r="G1709" s="3" t="s">
        <v>1485</v>
      </c>
      <c r="H1709" s="3" t="s">
        <v>1599</v>
      </c>
      <c r="I1709" s="3" t="s">
        <v>7389</v>
      </c>
      <c r="J1709" s="3" t="s">
        <v>110</v>
      </c>
      <c r="K1709" s="3" t="s">
        <v>7123</v>
      </c>
      <c r="L1709" s="3" t="s">
        <v>7390</v>
      </c>
      <c r="M1709" s="7" t="s">
        <v>7391</v>
      </c>
      <c r="N1709" s="7" t="s">
        <v>7392</v>
      </c>
      <c r="O1709" s="20" t="s">
        <v>476</v>
      </c>
      <c r="P1709" s="3" t="s">
        <v>1241</v>
      </c>
      <c r="Q1709" s="3">
        <v>-20.53</v>
      </c>
      <c r="R1709" s="6">
        <v>757.98</v>
      </c>
      <c r="S1709" s="3" t="s">
        <v>1319</v>
      </c>
      <c r="T1709" s="3"/>
      <c r="U1709" s="17">
        <v>45808</v>
      </c>
      <c r="X1709" s="19" t="s">
        <v>1320</v>
      </c>
      <c r="Y1709" s="19" t="s">
        <v>7039</v>
      </c>
    </row>
    <row r="1710" spans="1:25">
      <c r="A1710" s="3" t="s">
        <v>7393</v>
      </c>
      <c r="B1710" s="3"/>
      <c r="C1710" s="3" t="s">
        <v>118</v>
      </c>
      <c r="D1710" s="3" t="s">
        <v>1234</v>
      </c>
      <c r="E1710" s="3" t="s">
        <v>66</v>
      </c>
      <c r="F1710" s="3" t="s">
        <v>1261</v>
      </c>
      <c r="G1710" s="3" t="s">
        <v>1485</v>
      </c>
      <c r="H1710" s="3" t="s">
        <v>1599</v>
      </c>
      <c r="I1710" s="3" t="s">
        <v>7394</v>
      </c>
      <c r="J1710" s="3" t="s">
        <v>110</v>
      </c>
      <c r="K1710" s="3" t="s">
        <v>7123</v>
      </c>
      <c r="L1710" s="3" t="s">
        <v>7395</v>
      </c>
      <c r="M1710" s="7" t="s">
        <v>7396</v>
      </c>
      <c r="N1710" s="7" t="s">
        <v>7397</v>
      </c>
      <c r="O1710" s="20" t="s">
        <v>476</v>
      </c>
      <c r="P1710" s="3" t="s">
        <v>1241</v>
      </c>
      <c r="Q1710" s="3">
        <v>-20.58</v>
      </c>
      <c r="R1710" s="6">
        <v>757.98</v>
      </c>
      <c r="S1710" s="3" t="s">
        <v>1319</v>
      </c>
      <c r="T1710" s="3"/>
      <c r="U1710" s="17">
        <v>45809</v>
      </c>
      <c r="X1710" s="19" t="s">
        <v>1320</v>
      </c>
      <c r="Y1710" s="19" t="s">
        <v>7039</v>
      </c>
    </row>
    <row r="1711" spans="1:25">
      <c r="A1711" s="3" t="s">
        <v>7398</v>
      </c>
      <c r="B1711" s="3"/>
      <c r="C1711" s="3" t="s">
        <v>118</v>
      </c>
      <c r="D1711" s="3" t="s">
        <v>1234</v>
      </c>
      <c r="E1711" s="3" t="s">
        <v>66</v>
      </c>
      <c r="F1711" s="3" t="s">
        <v>1261</v>
      </c>
      <c r="G1711" s="3" t="s">
        <v>1485</v>
      </c>
      <c r="H1711" s="3" t="s">
        <v>1599</v>
      </c>
      <c r="I1711" s="3" t="s">
        <v>7399</v>
      </c>
      <c r="J1711" s="3" t="s">
        <v>110</v>
      </c>
      <c r="K1711" s="3" t="s">
        <v>7123</v>
      </c>
      <c r="L1711" s="3" t="s">
        <v>7400</v>
      </c>
      <c r="M1711" s="7" t="s">
        <v>7401</v>
      </c>
      <c r="N1711" s="7" t="s">
        <v>7402</v>
      </c>
      <c r="O1711" s="20" t="s">
        <v>476</v>
      </c>
      <c r="P1711" s="3" t="s">
        <v>1241</v>
      </c>
      <c r="Q1711" s="3">
        <v>-20.54</v>
      </c>
      <c r="R1711" s="6">
        <v>757.98</v>
      </c>
      <c r="S1711" s="3" t="s">
        <v>1319</v>
      </c>
      <c r="T1711" s="3"/>
      <c r="U1711" s="17">
        <v>45809</v>
      </c>
      <c r="X1711" s="19" t="s">
        <v>1320</v>
      </c>
      <c r="Y1711" s="19" t="s">
        <v>7039</v>
      </c>
    </row>
    <row r="1712" spans="1:25">
      <c r="A1712" s="3" t="s">
        <v>7403</v>
      </c>
      <c r="B1712" s="3"/>
      <c r="C1712" s="3" t="s">
        <v>118</v>
      </c>
      <c r="D1712" s="3" t="s">
        <v>1234</v>
      </c>
      <c r="E1712" s="3" t="s">
        <v>66</v>
      </c>
      <c r="F1712" s="3" t="s">
        <v>1261</v>
      </c>
      <c r="G1712" s="3" t="s">
        <v>1485</v>
      </c>
      <c r="H1712" s="3" t="s">
        <v>1599</v>
      </c>
      <c r="I1712" s="3" t="s">
        <v>7404</v>
      </c>
      <c r="J1712" s="3" t="s">
        <v>110</v>
      </c>
      <c r="K1712" s="3" t="s">
        <v>7123</v>
      </c>
      <c r="L1712" s="3" t="s">
        <v>7405</v>
      </c>
      <c r="M1712" s="7" t="s">
        <v>7406</v>
      </c>
      <c r="N1712" s="7" t="s">
        <v>7407</v>
      </c>
      <c r="O1712" s="20" t="s">
        <v>476</v>
      </c>
      <c r="P1712" s="3" t="s">
        <v>1241</v>
      </c>
      <c r="Q1712" s="3">
        <v>-20.74</v>
      </c>
      <c r="R1712" s="6">
        <v>757.98</v>
      </c>
      <c r="S1712" s="3" t="s">
        <v>1319</v>
      </c>
      <c r="T1712" s="3"/>
      <c r="U1712" s="17">
        <v>45809</v>
      </c>
      <c r="X1712" s="19" t="s">
        <v>1320</v>
      </c>
      <c r="Y1712" s="19" t="s">
        <v>7039</v>
      </c>
    </row>
    <row r="1713" spans="1:25">
      <c r="A1713" s="3" t="s">
        <v>7408</v>
      </c>
      <c r="B1713" s="3"/>
      <c r="C1713" s="3" t="s">
        <v>118</v>
      </c>
      <c r="D1713" s="3" t="s">
        <v>1234</v>
      </c>
      <c r="E1713" s="3" t="s">
        <v>66</v>
      </c>
      <c r="F1713" s="3" t="s">
        <v>1261</v>
      </c>
      <c r="G1713" s="3" t="s">
        <v>1485</v>
      </c>
      <c r="H1713" s="3" t="s">
        <v>1599</v>
      </c>
      <c r="I1713" s="3" t="s">
        <v>7409</v>
      </c>
      <c r="J1713" s="3" t="s">
        <v>110</v>
      </c>
      <c r="K1713" s="3" t="s">
        <v>7123</v>
      </c>
      <c r="L1713" s="3" t="s">
        <v>7410</v>
      </c>
      <c r="M1713" s="7" t="s">
        <v>7411</v>
      </c>
      <c r="N1713" s="7" t="s">
        <v>7412</v>
      </c>
      <c r="O1713" s="20" t="s">
        <v>476</v>
      </c>
      <c r="P1713" s="3" t="s">
        <v>1241</v>
      </c>
      <c r="Q1713" s="3">
        <v>-19.78</v>
      </c>
      <c r="R1713" s="6">
        <v>757.98</v>
      </c>
      <c r="S1713" s="3" t="s">
        <v>1242</v>
      </c>
      <c r="T1713" s="3"/>
      <c r="U1713" s="17">
        <v>45807</v>
      </c>
      <c r="X1713" s="19" t="s">
        <v>1244</v>
      </c>
      <c r="Y1713" s="19" t="s">
        <v>7039</v>
      </c>
    </row>
    <row r="1714" spans="1:25">
      <c r="A1714" s="3" t="s">
        <v>7413</v>
      </c>
      <c r="B1714" s="3"/>
      <c r="C1714" s="3" t="s">
        <v>118</v>
      </c>
      <c r="D1714" s="3" t="s">
        <v>1234</v>
      </c>
      <c r="E1714" s="3" t="s">
        <v>66</v>
      </c>
      <c r="F1714" s="3" t="s">
        <v>1261</v>
      </c>
      <c r="G1714" s="3" t="s">
        <v>1485</v>
      </c>
      <c r="H1714" s="3" t="s">
        <v>1599</v>
      </c>
      <c r="I1714" s="3" t="s">
        <v>7414</v>
      </c>
      <c r="J1714" s="3" t="s">
        <v>110</v>
      </c>
      <c r="K1714" s="3" t="s">
        <v>7123</v>
      </c>
      <c r="L1714" s="3" t="s">
        <v>7415</v>
      </c>
      <c r="M1714" s="7" t="s">
        <v>7416</v>
      </c>
      <c r="N1714" s="7" t="s">
        <v>7417</v>
      </c>
      <c r="O1714" s="20" t="s">
        <v>476</v>
      </c>
      <c r="P1714" s="3" t="s">
        <v>1241</v>
      </c>
      <c r="Q1714" s="3">
        <v>-19.7</v>
      </c>
      <c r="R1714" s="6">
        <v>757.98</v>
      </c>
      <c r="S1714" s="3" t="s">
        <v>1242</v>
      </c>
      <c r="T1714" s="3"/>
      <c r="U1714" s="17">
        <v>45808</v>
      </c>
      <c r="X1714" s="19" t="s">
        <v>1244</v>
      </c>
      <c r="Y1714" s="19" t="s">
        <v>7039</v>
      </c>
    </row>
    <row r="1715" spans="1:25">
      <c r="A1715" s="3" t="s">
        <v>7418</v>
      </c>
      <c r="B1715" s="3"/>
      <c r="C1715" s="3" t="s">
        <v>118</v>
      </c>
      <c r="D1715" s="3" t="s">
        <v>1234</v>
      </c>
      <c r="E1715" s="3" t="s">
        <v>66</v>
      </c>
      <c r="F1715" s="3" t="s">
        <v>1261</v>
      </c>
      <c r="G1715" s="3" t="s">
        <v>1485</v>
      </c>
      <c r="H1715" s="3" t="s">
        <v>1605</v>
      </c>
      <c r="I1715" s="3" t="s">
        <v>7419</v>
      </c>
      <c r="J1715" s="3" t="s">
        <v>110</v>
      </c>
      <c r="K1715" s="3" t="s">
        <v>7123</v>
      </c>
      <c r="L1715" s="3" t="s">
        <v>7420</v>
      </c>
      <c r="M1715" s="7" t="s">
        <v>7421</v>
      </c>
      <c r="N1715" s="7" t="s">
        <v>7422</v>
      </c>
      <c r="O1715" s="20" t="s">
        <v>476</v>
      </c>
      <c r="P1715" s="3" t="s">
        <v>1241</v>
      </c>
      <c r="Q1715" s="3">
        <v>-18.420000000000002</v>
      </c>
      <c r="R1715" s="6">
        <v>757.98</v>
      </c>
      <c r="S1715" s="3" t="s">
        <v>1242</v>
      </c>
      <c r="T1715" s="3"/>
      <c r="U1715" s="17">
        <v>45808</v>
      </c>
      <c r="X1715" s="19" t="s">
        <v>1244</v>
      </c>
      <c r="Y1715" s="19" t="s">
        <v>7039</v>
      </c>
    </row>
    <row r="1716" spans="1:25">
      <c r="A1716" s="3" t="s">
        <v>7423</v>
      </c>
      <c r="B1716" s="3"/>
      <c r="C1716" s="3" t="s">
        <v>118</v>
      </c>
      <c r="D1716" s="3" t="s">
        <v>1234</v>
      </c>
      <c r="E1716" s="3" t="s">
        <v>66</v>
      </c>
      <c r="F1716" s="3" t="s">
        <v>1261</v>
      </c>
      <c r="G1716" s="3" t="s">
        <v>1485</v>
      </c>
      <c r="H1716" s="3" t="s">
        <v>1605</v>
      </c>
      <c r="I1716" s="3" t="s">
        <v>7424</v>
      </c>
      <c r="J1716" s="3" t="s">
        <v>110</v>
      </c>
      <c r="K1716" s="3" t="s">
        <v>7123</v>
      </c>
      <c r="L1716" s="3" t="s">
        <v>7425</v>
      </c>
      <c r="M1716" s="7" t="s">
        <v>7426</v>
      </c>
      <c r="N1716" s="7" t="s">
        <v>7427</v>
      </c>
      <c r="O1716" s="20" t="s">
        <v>476</v>
      </c>
      <c r="P1716" s="3" t="s">
        <v>1241</v>
      </c>
      <c r="Q1716" s="3">
        <v>-18.84</v>
      </c>
      <c r="R1716" s="6">
        <v>757.98</v>
      </c>
      <c r="S1716" s="3" t="s">
        <v>1242</v>
      </c>
      <c r="T1716" s="3"/>
      <c r="U1716" s="17">
        <v>45808</v>
      </c>
      <c r="X1716" s="19" t="s">
        <v>1244</v>
      </c>
      <c r="Y1716" s="19" t="s">
        <v>7039</v>
      </c>
    </row>
    <row r="1717" spans="1:25">
      <c r="A1717" s="3" t="s">
        <v>7428</v>
      </c>
      <c r="B1717" s="3"/>
      <c r="C1717" s="3" t="s">
        <v>118</v>
      </c>
      <c r="D1717" s="3" t="s">
        <v>1234</v>
      </c>
      <c r="E1717" s="3" t="s">
        <v>66</v>
      </c>
      <c r="F1717" s="3" t="s">
        <v>1261</v>
      </c>
      <c r="G1717" s="3" t="s">
        <v>1485</v>
      </c>
      <c r="H1717" s="3" t="s">
        <v>1605</v>
      </c>
      <c r="I1717" s="3" t="s">
        <v>7429</v>
      </c>
      <c r="J1717" s="3" t="s">
        <v>110</v>
      </c>
      <c r="K1717" s="3" t="s">
        <v>7123</v>
      </c>
      <c r="L1717" s="3" t="s">
        <v>7430</v>
      </c>
      <c r="M1717" s="7" t="s">
        <v>7431</v>
      </c>
      <c r="N1717" s="7" t="s">
        <v>7432</v>
      </c>
      <c r="O1717" s="20" t="s">
        <v>476</v>
      </c>
      <c r="P1717" s="3" t="s">
        <v>1241</v>
      </c>
      <c r="Q1717" s="3">
        <v>-20.75</v>
      </c>
      <c r="R1717" s="6">
        <v>757.98</v>
      </c>
      <c r="S1717" s="3" t="s">
        <v>1242</v>
      </c>
      <c r="T1717" s="3"/>
      <c r="U1717" s="17">
        <v>45808</v>
      </c>
      <c r="X1717" s="19" t="s">
        <v>1244</v>
      </c>
      <c r="Y1717" s="19" t="s">
        <v>7039</v>
      </c>
    </row>
    <row r="1718" spans="1:25">
      <c r="A1718" s="3" t="s">
        <v>7433</v>
      </c>
      <c r="B1718" s="3"/>
      <c r="C1718" s="3" t="s">
        <v>118</v>
      </c>
      <c r="D1718" s="3" t="s">
        <v>1234</v>
      </c>
      <c r="E1718" s="3" t="s">
        <v>66</v>
      </c>
      <c r="F1718" s="3" t="s">
        <v>1261</v>
      </c>
      <c r="G1718" s="3" t="s">
        <v>1485</v>
      </c>
      <c r="H1718" s="3" t="s">
        <v>1605</v>
      </c>
      <c r="I1718" s="3" t="s">
        <v>7434</v>
      </c>
      <c r="J1718" s="3" t="s">
        <v>110</v>
      </c>
      <c r="K1718" s="3" t="s">
        <v>6058</v>
      </c>
      <c r="L1718" s="3" t="s">
        <v>7435</v>
      </c>
      <c r="M1718" s="7" t="s">
        <v>7436</v>
      </c>
      <c r="N1718" s="7" t="s">
        <v>7437</v>
      </c>
      <c r="O1718" s="20" t="s">
        <v>476</v>
      </c>
      <c r="P1718" s="3" t="s">
        <v>1241</v>
      </c>
      <c r="Q1718" s="3">
        <v>-19.66</v>
      </c>
      <c r="R1718" s="6">
        <v>757.98</v>
      </c>
      <c r="S1718" s="3" t="s">
        <v>1242</v>
      </c>
      <c r="T1718" s="3"/>
      <c r="U1718" s="17">
        <v>45808</v>
      </c>
      <c r="X1718" s="19" t="s">
        <v>1244</v>
      </c>
      <c r="Y1718" s="19" t="s">
        <v>7039</v>
      </c>
    </row>
    <row r="1719" spans="1:25">
      <c r="A1719" s="3" t="s">
        <v>7438</v>
      </c>
      <c r="B1719" s="3"/>
      <c r="C1719" s="3" t="s">
        <v>118</v>
      </c>
      <c r="D1719" s="3" t="s">
        <v>1234</v>
      </c>
      <c r="E1719" s="3" t="s">
        <v>66</v>
      </c>
      <c r="F1719" s="3" t="s">
        <v>1261</v>
      </c>
      <c r="G1719" s="3" t="s">
        <v>1485</v>
      </c>
      <c r="H1719" s="3" t="s">
        <v>1605</v>
      </c>
      <c r="I1719" s="3" t="s">
        <v>7439</v>
      </c>
      <c r="J1719" s="3" t="s">
        <v>110</v>
      </c>
      <c r="K1719" s="3" t="s">
        <v>6058</v>
      </c>
      <c r="L1719" s="3" t="s">
        <v>7440</v>
      </c>
      <c r="M1719" s="7" t="s">
        <v>7441</v>
      </c>
      <c r="N1719" s="7" t="s">
        <v>7442</v>
      </c>
      <c r="O1719" s="20" t="s">
        <v>476</v>
      </c>
      <c r="P1719" s="3" t="s">
        <v>1241</v>
      </c>
      <c r="Q1719" s="3">
        <v>-19.46</v>
      </c>
      <c r="R1719" s="6">
        <v>757.98</v>
      </c>
      <c r="S1719" s="3" t="s">
        <v>1242</v>
      </c>
      <c r="T1719" s="3"/>
      <c r="U1719" s="17">
        <v>45809</v>
      </c>
      <c r="X1719" s="19" t="s">
        <v>1244</v>
      </c>
      <c r="Y1719" s="19" t="s">
        <v>7039</v>
      </c>
    </row>
    <row r="1720" spans="1:25">
      <c r="A1720" s="3" t="s">
        <v>7443</v>
      </c>
      <c r="B1720" s="3"/>
      <c r="C1720" s="3" t="s">
        <v>118</v>
      </c>
      <c r="D1720" s="3" t="s">
        <v>1234</v>
      </c>
      <c r="E1720" s="3" t="s">
        <v>66</v>
      </c>
      <c r="F1720" s="3" t="s">
        <v>1261</v>
      </c>
      <c r="G1720" s="3" t="s">
        <v>1485</v>
      </c>
      <c r="H1720" s="3" t="s">
        <v>1605</v>
      </c>
      <c r="I1720" s="3" t="s">
        <v>7444</v>
      </c>
      <c r="J1720" s="3" t="s">
        <v>110</v>
      </c>
      <c r="K1720" s="3" t="s">
        <v>6058</v>
      </c>
      <c r="L1720" s="3" t="s">
        <v>7445</v>
      </c>
      <c r="M1720" s="7" t="s">
        <v>7441</v>
      </c>
      <c r="N1720" s="7" t="s">
        <v>7442</v>
      </c>
      <c r="O1720" s="20" t="s">
        <v>476</v>
      </c>
      <c r="P1720" s="3" t="s">
        <v>1241</v>
      </c>
      <c r="Q1720" s="3">
        <v>-21.75</v>
      </c>
      <c r="R1720" s="6">
        <v>757.98</v>
      </c>
      <c r="S1720" s="3" t="s">
        <v>1242</v>
      </c>
      <c r="T1720" s="3"/>
      <c r="U1720" s="17">
        <v>45809</v>
      </c>
      <c r="X1720" s="19" t="s">
        <v>1244</v>
      </c>
      <c r="Y1720" s="19" t="s">
        <v>7039</v>
      </c>
    </row>
    <row r="1721" spans="1:25">
      <c r="A1721" s="3" t="s">
        <v>7446</v>
      </c>
      <c r="B1721" s="3"/>
      <c r="C1721" s="3" t="s">
        <v>118</v>
      </c>
      <c r="D1721" s="3" t="s">
        <v>1234</v>
      </c>
      <c r="E1721" s="3" t="s">
        <v>66</v>
      </c>
      <c r="F1721" s="3" t="s">
        <v>1261</v>
      </c>
      <c r="G1721" s="3" t="s">
        <v>1485</v>
      </c>
      <c r="H1721" s="3" t="s">
        <v>1605</v>
      </c>
      <c r="I1721" s="3" t="s">
        <v>7447</v>
      </c>
      <c r="J1721" s="3" t="s">
        <v>110</v>
      </c>
      <c r="K1721" s="3" t="s">
        <v>7448</v>
      </c>
      <c r="L1721" s="3" t="s">
        <v>7449</v>
      </c>
      <c r="M1721" s="7" t="s">
        <v>7441</v>
      </c>
      <c r="N1721" s="7" t="s">
        <v>7442</v>
      </c>
      <c r="O1721" s="20" t="s">
        <v>476</v>
      </c>
      <c r="P1721" s="3" t="s">
        <v>1241</v>
      </c>
      <c r="Q1721" s="3">
        <v>-21.12</v>
      </c>
      <c r="R1721" s="6">
        <v>757.98</v>
      </c>
      <c r="S1721" s="3" t="s">
        <v>1242</v>
      </c>
      <c r="T1721" s="3"/>
      <c r="U1721" s="17">
        <v>45809</v>
      </c>
      <c r="X1721" s="19" t="s">
        <v>1244</v>
      </c>
      <c r="Y1721" s="19" t="s">
        <v>7039</v>
      </c>
    </row>
    <row r="1722" spans="1:25">
      <c r="A1722" s="3" t="s">
        <v>7450</v>
      </c>
      <c r="B1722" s="3"/>
      <c r="C1722" s="3" t="s">
        <v>118</v>
      </c>
      <c r="D1722" s="3" t="s">
        <v>1234</v>
      </c>
      <c r="E1722" s="3" t="s">
        <v>66</v>
      </c>
      <c r="F1722" s="3" t="s">
        <v>1261</v>
      </c>
      <c r="G1722" s="3" t="s">
        <v>1485</v>
      </c>
      <c r="H1722" s="3" t="s">
        <v>1605</v>
      </c>
      <c r="I1722" s="3" t="s">
        <v>7451</v>
      </c>
      <c r="J1722" s="3" t="s">
        <v>110</v>
      </c>
      <c r="K1722" s="3" t="s">
        <v>7448</v>
      </c>
      <c r="L1722" s="3" t="s">
        <v>7452</v>
      </c>
      <c r="M1722" s="7" t="s">
        <v>7441</v>
      </c>
      <c r="N1722" s="7" t="s">
        <v>7442</v>
      </c>
      <c r="O1722" s="20" t="s">
        <v>476</v>
      </c>
      <c r="P1722" s="3" t="s">
        <v>1241</v>
      </c>
      <c r="Q1722" s="3">
        <v>-19.78</v>
      </c>
      <c r="R1722" s="6">
        <v>757.98</v>
      </c>
      <c r="S1722" s="3" t="s">
        <v>1242</v>
      </c>
      <c r="T1722" s="3"/>
      <c r="U1722" s="17">
        <v>45809</v>
      </c>
      <c r="X1722" s="19" t="s">
        <v>1244</v>
      </c>
      <c r="Y1722" s="19" t="s">
        <v>7039</v>
      </c>
    </row>
    <row r="1723" spans="1:25">
      <c r="A1723" s="3" t="s">
        <v>7453</v>
      </c>
      <c r="B1723" s="3"/>
      <c r="C1723" s="3" t="s">
        <v>118</v>
      </c>
      <c r="D1723" s="3" t="s">
        <v>1234</v>
      </c>
      <c r="E1723" s="3" t="s">
        <v>66</v>
      </c>
      <c r="F1723" s="3" t="s">
        <v>7454</v>
      </c>
      <c r="G1723" s="3" t="s">
        <v>7454</v>
      </c>
      <c r="H1723" s="3" t="s">
        <v>7454</v>
      </c>
      <c r="I1723" s="3" t="s">
        <v>7455</v>
      </c>
      <c r="J1723" s="3" t="s">
        <v>196</v>
      </c>
      <c r="K1723" s="3"/>
      <c r="L1723" s="3"/>
      <c r="M1723" s="6"/>
      <c r="N1723" s="6"/>
      <c r="O1723" s="20" t="s">
        <v>476</v>
      </c>
      <c r="P1723" s="3" t="s">
        <v>1241</v>
      </c>
      <c r="Q1723" s="3">
        <v>0</v>
      </c>
      <c r="R1723" s="6">
        <v>950</v>
      </c>
      <c r="S1723" s="3"/>
      <c r="T1723" s="3"/>
      <c r="U1723" s="17">
        <v>45807</v>
      </c>
      <c r="X1723" s="19"/>
      <c r="Y1723" s="19" t="s">
        <v>7039</v>
      </c>
    </row>
    <row r="1724" spans="1:25">
      <c r="A1724" s="3" t="s">
        <v>7456</v>
      </c>
      <c r="B1724" s="3"/>
      <c r="C1724" s="3" t="s">
        <v>118</v>
      </c>
      <c r="D1724" s="3" t="s">
        <v>1234</v>
      </c>
      <c r="E1724" s="3" t="s">
        <v>66</v>
      </c>
      <c r="F1724" s="3" t="s">
        <v>7454</v>
      </c>
      <c r="G1724" s="3" t="s">
        <v>7454</v>
      </c>
      <c r="H1724" s="3" t="s">
        <v>7454</v>
      </c>
      <c r="I1724" s="3" t="s">
        <v>7457</v>
      </c>
      <c r="J1724" s="3" t="s">
        <v>196</v>
      </c>
      <c r="K1724" s="3"/>
      <c r="L1724" s="3"/>
      <c r="M1724" s="6"/>
      <c r="N1724" s="6"/>
      <c r="O1724" s="20" t="s">
        <v>476</v>
      </c>
      <c r="P1724" s="3" t="s">
        <v>1241</v>
      </c>
      <c r="Q1724" s="3">
        <v>0</v>
      </c>
      <c r="R1724" s="6">
        <v>950</v>
      </c>
      <c r="S1724" s="3"/>
      <c r="T1724" s="3"/>
      <c r="U1724" s="17">
        <v>45806</v>
      </c>
      <c r="X1724" s="19"/>
      <c r="Y1724" s="19" t="s">
        <v>7039</v>
      </c>
    </row>
    <row r="1725" spans="1:25">
      <c r="A1725" s="3" t="s">
        <v>7458</v>
      </c>
      <c r="B1725" s="3"/>
      <c r="C1725" s="3" t="s">
        <v>118</v>
      </c>
      <c r="D1725" s="3" t="s">
        <v>1234</v>
      </c>
      <c r="E1725" s="3" t="s">
        <v>66</v>
      </c>
      <c r="F1725" s="3" t="s">
        <v>7454</v>
      </c>
      <c r="G1725" s="3" t="s">
        <v>7454</v>
      </c>
      <c r="H1725" s="3" t="s">
        <v>7454</v>
      </c>
      <c r="I1725" s="3" t="s">
        <v>7459</v>
      </c>
      <c r="J1725" s="3" t="s">
        <v>196</v>
      </c>
      <c r="K1725" s="3"/>
      <c r="L1725" s="3"/>
      <c r="M1725" s="6"/>
      <c r="N1725" s="6"/>
      <c r="O1725" s="20" t="s">
        <v>476</v>
      </c>
      <c r="P1725" s="3" t="s">
        <v>1241</v>
      </c>
      <c r="Q1725" s="3">
        <v>0</v>
      </c>
      <c r="R1725" s="6">
        <v>950</v>
      </c>
      <c r="S1725" s="3"/>
      <c r="T1725" s="3"/>
      <c r="U1725" s="17">
        <v>45806</v>
      </c>
      <c r="X1725" s="19"/>
      <c r="Y1725" s="19" t="s">
        <v>7039</v>
      </c>
    </row>
    <row r="1726" spans="1:25">
      <c r="A1726" s="3" t="s">
        <v>7460</v>
      </c>
      <c r="B1726" s="3"/>
      <c r="C1726" s="3" t="s">
        <v>267</v>
      </c>
      <c r="D1726" s="3" t="s">
        <v>1234</v>
      </c>
      <c r="E1726" s="3" t="s">
        <v>66</v>
      </c>
      <c r="F1726" s="3" t="s">
        <v>2272</v>
      </c>
      <c r="G1726" s="3" t="s">
        <v>1485</v>
      </c>
      <c r="H1726" s="3" t="s">
        <v>1639</v>
      </c>
      <c r="I1726" s="3" t="s">
        <v>7461</v>
      </c>
      <c r="J1726" s="3" t="s">
        <v>132</v>
      </c>
      <c r="K1726" s="3" t="s">
        <v>5971</v>
      </c>
      <c r="L1726" s="3" t="s">
        <v>7462</v>
      </c>
      <c r="M1726" s="7" t="s">
        <v>7463</v>
      </c>
      <c r="N1726" s="7" t="s">
        <v>7464</v>
      </c>
      <c r="O1726" s="20" t="s">
        <v>484</v>
      </c>
      <c r="P1726" s="3" t="s">
        <v>1241</v>
      </c>
      <c r="Q1726" s="3">
        <v>-18.18</v>
      </c>
      <c r="R1726" s="6">
        <v>320</v>
      </c>
      <c r="S1726" s="18" t="s">
        <v>1371</v>
      </c>
      <c r="T1726" s="3"/>
      <c r="U1726" s="17">
        <v>45799</v>
      </c>
      <c r="X1726" s="19" t="s">
        <v>4401</v>
      </c>
      <c r="Y1726" s="19" t="s">
        <v>7039</v>
      </c>
    </row>
    <row r="1727" spans="1:25">
      <c r="A1727" s="3" t="s">
        <v>7465</v>
      </c>
      <c r="B1727" s="3"/>
      <c r="C1727" s="3" t="s">
        <v>267</v>
      </c>
      <c r="D1727" s="3" t="s">
        <v>1234</v>
      </c>
      <c r="E1727" s="3" t="s">
        <v>66</v>
      </c>
      <c r="F1727" s="3" t="s">
        <v>2272</v>
      </c>
      <c r="G1727" s="3" t="s">
        <v>1485</v>
      </c>
      <c r="H1727" s="3" t="s">
        <v>1639</v>
      </c>
      <c r="I1727" s="3" t="s">
        <v>7466</v>
      </c>
      <c r="J1727" s="3" t="s">
        <v>132</v>
      </c>
      <c r="K1727" s="3" t="s">
        <v>5925</v>
      </c>
      <c r="L1727" s="3" t="s">
        <v>7467</v>
      </c>
      <c r="M1727" s="7" t="s">
        <v>7468</v>
      </c>
      <c r="N1727" s="7" t="s">
        <v>7469</v>
      </c>
      <c r="O1727" s="20" t="s">
        <v>484</v>
      </c>
      <c r="P1727" s="3" t="s">
        <v>1241</v>
      </c>
      <c r="Q1727" s="3">
        <v>-17.04</v>
      </c>
      <c r="R1727" s="6">
        <v>320</v>
      </c>
      <c r="S1727" s="18" t="s">
        <v>1371</v>
      </c>
      <c r="T1727" s="3"/>
      <c r="U1727" s="17">
        <v>45808</v>
      </c>
      <c r="X1727" s="19" t="s">
        <v>4401</v>
      </c>
      <c r="Y1727" s="19" t="s">
        <v>7039</v>
      </c>
    </row>
    <row r="1728" spans="1:25">
      <c r="A1728" s="3" t="s">
        <v>7470</v>
      </c>
      <c r="B1728" s="3"/>
      <c r="C1728" s="3" t="s">
        <v>267</v>
      </c>
      <c r="D1728" s="3" t="s">
        <v>1234</v>
      </c>
      <c r="E1728" s="3" t="s">
        <v>66</v>
      </c>
      <c r="F1728" s="3" t="s">
        <v>2272</v>
      </c>
      <c r="G1728" s="3" t="s">
        <v>1391</v>
      </c>
      <c r="H1728" s="3" t="s">
        <v>1639</v>
      </c>
      <c r="I1728" s="3" t="s">
        <v>7471</v>
      </c>
      <c r="J1728" s="3" t="s">
        <v>132</v>
      </c>
      <c r="K1728" s="3" t="s">
        <v>5925</v>
      </c>
      <c r="L1728" s="3" t="s">
        <v>7472</v>
      </c>
      <c r="M1728" s="7" t="s">
        <v>7473</v>
      </c>
      <c r="N1728" s="7" t="s">
        <v>7474</v>
      </c>
      <c r="O1728" s="20" t="s">
        <v>484</v>
      </c>
      <c r="P1728" s="3" t="s">
        <v>1241</v>
      </c>
      <c r="Q1728" s="3">
        <v>-20.29</v>
      </c>
      <c r="R1728" s="6">
        <v>320</v>
      </c>
      <c r="S1728" s="18" t="s">
        <v>1371</v>
      </c>
      <c r="T1728" s="3"/>
      <c r="U1728" s="17">
        <v>45799</v>
      </c>
      <c r="X1728" s="19" t="s">
        <v>4401</v>
      </c>
      <c r="Y1728" s="19" t="s">
        <v>7039</v>
      </c>
    </row>
    <row r="1729" spans="1:25">
      <c r="A1729" s="3" t="s">
        <v>7475</v>
      </c>
      <c r="B1729" s="3"/>
      <c r="C1729" s="3" t="s">
        <v>267</v>
      </c>
      <c r="D1729" s="3" t="s">
        <v>1234</v>
      </c>
      <c r="E1729" s="3" t="s">
        <v>66</v>
      </c>
      <c r="F1729" s="3" t="s">
        <v>2272</v>
      </c>
      <c r="G1729" s="3" t="s">
        <v>1391</v>
      </c>
      <c r="H1729" s="3" t="s">
        <v>1639</v>
      </c>
      <c r="I1729" s="3" t="s">
        <v>7476</v>
      </c>
      <c r="J1729" s="3" t="s">
        <v>132</v>
      </c>
      <c r="K1729" s="3" t="s">
        <v>5971</v>
      </c>
      <c r="L1729" s="3" t="s">
        <v>7477</v>
      </c>
      <c r="M1729" s="7" t="s">
        <v>7478</v>
      </c>
      <c r="N1729" s="7" t="s">
        <v>7479</v>
      </c>
      <c r="O1729" s="20" t="s">
        <v>484</v>
      </c>
      <c r="P1729" s="3" t="s">
        <v>1241</v>
      </c>
      <c r="Q1729" s="3">
        <v>-20.16</v>
      </c>
      <c r="R1729" s="6">
        <v>320</v>
      </c>
      <c r="S1729" s="18" t="s">
        <v>1371</v>
      </c>
      <c r="T1729" s="3"/>
      <c r="U1729" s="17">
        <v>45799</v>
      </c>
      <c r="X1729" s="19" t="s">
        <v>4401</v>
      </c>
      <c r="Y1729" s="19" t="s">
        <v>7039</v>
      </c>
    </row>
    <row r="1730" spans="1:25">
      <c r="A1730" s="3" t="s">
        <v>7480</v>
      </c>
      <c r="B1730" s="3"/>
      <c r="C1730" s="3" t="s">
        <v>267</v>
      </c>
      <c r="D1730" s="3" t="s">
        <v>1234</v>
      </c>
      <c r="E1730" s="3" t="s">
        <v>66</v>
      </c>
      <c r="F1730" s="3" t="s">
        <v>2272</v>
      </c>
      <c r="G1730" s="3" t="s">
        <v>1236</v>
      </c>
      <c r="H1730" s="3" t="s">
        <v>1237</v>
      </c>
      <c r="I1730" s="3" t="s">
        <v>7481</v>
      </c>
      <c r="J1730" s="3" t="s">
        <v>132</v>
      </c>
      <c r="K1730" s="3" t="s">
        <v>5971</v>
      </c>
      <c r="L1730" s="3" t="s">
        <v>7482</v>
      </c>
      <c r="M1730" s="7" t="s">
        <v>7483</v>
      </c>
      <c r="N1730" s="7" t="s">
        <v>7484</v>
      </c>
      <c r="O1730" s="20" t="s">
        <v>484</v>
      </c>
      <c r="P1730" s="3" t="s">
        <v>4591</v>
      </c>
      <c r="Q1730" s="3">
        <v>0</v>
      </c>
      <c r="R1730" s="6">
        <v>0</v>
      </c>
      <c r="S1730" s="18" t="s">
        <v>1371</v>
      </c>
      <c r="T1730" s="3" t="s">
        <v>7485</v>
      </c>
      <c r="U1730" s="17">
        <v>45799</v>
      </c>
      <c r="X1730" s="19" t="s">
        <v>4401</v>
      </c>
      <c r="Y1730" s="19" t="s">
        <v>7039</v>
      </c>
    </row>
    <row r="1731" spans="1:25">
      <c r="A1731" s="3" t="s">
        <v>7486</v>
      </c>
      <c r="B1731" s="3"/>
      <c r="C1731" s="3" t="s">
        <v>267</v>
      </c>
      <c r="D1731" s="3" t="s">
        <v>1234</v>
      </c>
      <c r="E1731" s="3" t="s">
        <v>66</v>
      </c>
      <c r="F1731" s="3" t="s">
        <v>2272</v>
      </c>
      <c r="G1731" s="3" t="s">
        <v>1236</v>
      </c>
      <c r="H1731" s="3" t="s">
        <v>1578</v>
      </c>
      <c r="I1731" s="3" t="s">
        <v>7487</v>
      </c>
      <c r="J1731" s="3" t="s">
        <v>132</v>
      </c>
      <c r="K1731" s="3" t="s">
        <v>5971</v>
      </c>
      <c r="L1731" s="3" t="s">
        <v>7488</v>
      </c>
      <c r="M1731" s="7" t="s">
        <v>7489</v>
      </c>
      <c r="N1731" s="7" t="s">
        <v>7490</v>
      </c>
      <c r="O1731" s="20" t="s">
        <v>484</v>
      </c>
      <c r="P1731" s="3" t="s">
        <v>4591</v>
      </c>
      <c r="Q1731" s="3">
        <v>0</v>
      </c>
      <c r="R1731" s="6">
        <v>0</v>
      </c>
      <c r="S1731" s="18" t="s">
        <v>1371</v>
      </c>
      <c r="T1731" s="3" t="s">
        <v>7485</v>
      </c>
      <c r="U1731" s="17">
        <v>45799</v>
      </c>
      <c r="X1731" s="19" t="s">
        <v>4401</v>
      </c>
      <c r="Y1731" s="19" t="s">
        <v>7039</v>
      </c>
    </row>
    <row r="1732" spans="1:25">
      <c r="A1732" s="3" t="s">
        <v>7491</v>
      </c>
      <c r="B1732" s="3"/>
      <c r="C1732" s="3" t="s">
        <v>267</v>
      </c>
      <c r="D1732" s="3" t="s">
        <v>1234</v>
      </c>
      <c r="E1732" s="3" t="s">
        <v>66</v>
      </c>
      <c r="F1732" s="3" t="s">
        <v>2272</v>
      </c>
      <c r="G1732" s="3" t="s">
        <v>1391</v>
      </c>
      <c r="H1732" s="3" t="s">
        <v>1578</v>
      </c>
      <c r="I1732" s="3" t="s">
        <v>7492</v>
      </c>
      <c r="J1732" s="3" t="s">
        <v>110</v>
      </c>
      <c r="K1732" s="3" t="s">
        <v>3994</v>
      </c>
      <c r="L1732" s="3" t="s">
        <v>7493</v>
      </c>
      <c r="M1732" s="7" t="s">
        <v>7494</v>
      </c>
      <c r="N1732" s="7" t="s">
        <v>7495</v>
      </c>
      <c r="O1732" s="20" t="s">
        <v>484</v>
      </c>
      <c r="P1732" s="3" t="s">
        <v>1241</v>
      </c>
      <c r="Q1732" s="3">
        <v>-18.12</v>
      </c>
      <c r="R1732" s="6">
        <v>757.98</v>
      </c>
      <c r="S1732" s="18" t="s">
        <v>6991</v>
      </c>
      <c r="T1732" s="3"/>
      <c r="U1732" s="17">
        <v>45800</v>
      </c>
      <c r="X1732" s="19" t="s">
        <v>6992</v>
      </c>
      <c r="Y1732" s="19" t="s">
        <v>7039</v>
      </c>
    </row>
    <row r="1733" spans="1:25">
      <c r="A1733" s="3" t="s">
        <v>7496</v>
      </c>
      <c r="B1733" s="3"/>
      <c r="C1733" s="3" t="s">
        <v>267</v>
      </c>
      <c r="D1733" s="3" t="s">
        <v>1234</v>
      </c>
      <c r="E1733" s="3" t="s">
        <v>66</v>
      </c>
      <c r="F1733" s="3" t="s">
        <v>2272</v>
      </c>
      <c r="G1733" s="3" t="s">
        <v>1391</v>
      </c>
      <c r="H1733" s="3" t="s">
        <v>1578</v>
      </c>
      <c r="I1733" s="3" t="s">
        <v>7497</v>
      </c>
      <c r="J1733" s="3" t="s">
        <v>110</v>
      </c>
      <c r="K1733" s="3" t="s">
        <v>5971</v>
      </c>
      <c r="L1733" s="3" t="s">
        <v>7498</v>
      </c>
      <c r="M1733" s="7" t="s">
        <v>7499</v>
      </c>
      <c r="N1733" s="7" t="s">
        <v>7500</v>
      </c>
      <c r="O1733" s="20" t="s">
        <v>484</v>
      </c>
      <c r="P1733" s="3" t="s">
        <v>1241</v>
      </c>
      <c r="Q1733" s="3">
        <v>-18.489999999999998</v>
      </c>
      <c r="R1733" s="6">
        <v>757.98</v>
      </c>
      <c r="S1733" s="18" t="s">
        <v>6991</v>
      </c>
      <c r="T1733" s="3"/>
      <c r="U1733" s="17">
        <v>45800</v>
      </c>
      <c r="X1733" s="19" t="s">
        <v>6992</v>
      </c>
      <c r="Y1733" s="19" t="s">
        <v>7039</v>
      </c>
    </row>
    <row r="1734" spans="1:25">
      <c r="A1734" s="3" t="s">
        <v>7501</v>
      </c>
      <c r="B1734" s="3"/>
      <c r="C1734" s="3" t="s">
        <v>267</v>
      </c>
      <c r="D1734" s="3" t="s">
        <v>1234</v>
      </c>
      <c r="E1734" s="3" t="s">
        <v>66</v>
      </c>
      <c r="F1734" s="3" t="s">
        <v>2272</v>
      </c>
      <c r="G1734" s="3" t="s">
        <v>1391</v>
      </c>
      <c r="H1734" s="3" t="s">
        <v>1578</v>
      </c>
      <c r="I1734" s="3" t="s">
        <v>7502</v>
      </c>
      <c r="J1734" s="3" t="s">
        <v>110</v>
      </c>
      <c r="K1734" s="3" t="s">
        <v>5971</v>
      </c>
      <c r="L1734" s="3" t="s">
        <v>7503</v>
      </c>
      <c r="M1734" s="7" t="s">
        <v>7504</v>
      </c>
      <c r="N1734" s="7" t="s">
        <v>7505</v>
      </c>
      <c r="O1734" s="20" t="s">
        <v>484</v>
      </c>
      <c r="P1734" s="3" t="s">
        <v>1241</v>
      </c>
      <c r="Q1734" s="3">
        <v>-18.66</v>
      </c>
      <c r="R1734" s="6">
        <v>757.98</v>
      </c>
      <c r="S1734" s="18" t="s">
        <v>6991</v>
      </c>
      <c r="T1734" s="3"/>
      <c r="U1734" s="17">
        <v>45803</v>
      </c>
      <c r="X1734" s="19" t="s">
        <v>6992</v>
      </c>
      <c r="Y1734" s="19" t="s">
        <v>7039</v>
      </c>
    </row>
    <row r="1735" spans="1:25">
      <c r="A1735" s="3" t="s">
        <v>7506</v>
      </c>
      <c r="B1735" s="3"/>
      <c r="C1735" s="3" t="s">
        <v>267</v>
      </c>
      <c r="D1735" s="3" t="s">
        <v>1234</v>
      </c>
      <c r="E1735" s="3" t="s">
        <v>66</v>
      </c>
      <c r="F1735" s="3" t="s">
        <v>2272</v>
      </c>
      <c r="G1735" s="3" t="s">
        <v>1391</v>
      </c>
      <c r="H1735" s="3" t="s">
        <v>1578</v>
      </c>
      <c r="I1735" s="3" t="s">
        <v>7507</v>
      </c>
      <c r="J1735" s="3" t="s">
        <v>110</v>
      </c>
      <c r="K1735" s="3" t="s">
        <v>5971</v>
      </c>
      <c r="L1735" s="3" t="s">
        <v>7508</v>
      </c>
      <c r="M1735" s="7" t="s">
        <v>7509</v>
      </c>
      <c r="N1735" s="7" t="s">
        <v>7510</v>
      </c>
      <c r="O1735" s="20" t="s">
        <v>484</v>
      </c>
      <c r="P1735" s="3" t="s">
        <v>1241</v>
      </c>
      <c r="Q1735" s="3">
        <v>-19.36</v>
      </c>
      <c r="R1735" s="6">
        <v>757.98</v>
      </c>
      <c r="S1735" s="18" t="s">
        <v>6991</v>
      </c>
      <c r="T1735" s="3"/>
      <c r="U1735" s="17">
        <v>45803</v>
      </c>
      <c r="X1735" s="19" t="s">
        <v>6992</v>
      </c>
      <c r="Y1735" s="19" t="s">
        <v>7039</v>
      </c>
    </row>
    <row r="1736" spans="1:25">
      <c r="A1736" s="3" t="s">
        <v>7511</v>
      </c>
      <c r="B1736" s="3"/>
      <c r="C1736" s="3" t="s">
        <v>267</v>
      </c>
      <c r="D1736" s="3" t="s">
        <v>1234</v>
      </c>
      <c r="E1736" s="3" t="s">
        <v>66</v>
      </c>
      <c r="F1736" s="3" t="s">
        <v>2272</v>
      </c>
      <c r="G1736" s="3" t="s">
        <v>1391</v>
      </c>
      <c r="H1736" s="3" t="s">
        <v>1578</v>
      </c>
      <c r="I1736" s="3" t="s">
        <v>7512</v>
      </c>
      <c r="J1736" s="3" t="s">
        <v>110</v>
      </c>
      <c r="K1736" s="3" t="s">
        <v>5971</v>
      </c>
      <c r="L1736" s="3" t="s">
        <v>7513</v>
      </c>
      <c r="M1736" s="7" t="s">
        <v>7514</v>
      </c>
      <c r="N1736" s="7" t="s">
        <v>7515</v>
      </c>
      <c r="O1736" s="20" t="s">
        <v>484</v>
      </c>
      <c r="P1736" s="3" t="s">
        <v>1241</v>
      </c>
      <c r="Q1736" s="3">
        <v>-19.88</v>
      </c>
      <c r="R1736" s="6">
        <v>757.98</v>
      </c>
      <c r="S1736" s="18" t="s">
        <v>6991</v>
      </c>
      <c r="T1736" s="3"/>
      <c r="U1736" s="17">
        <v>45803</v>
      </c>
      <c r="X1736" s="19" t="s">
        <v>6992</v>
      </c>
      <c r="Y1736" s="19" t="s">
        <v>7039</v>
      </c>
    </row>
    <row r="1737" spans="1:25">
      <c r="A1737" s="3" t="s">
        <v>7516</v>
      </c>
      <c r="B1737" s="3"/>
      <c r="C1737" s="3" t="s">
        <v>267</v>
      </c>
      <c r="D1737" s="3" t="s">
        <v>1234</v>
      </c>
      <c r="E1737" s="3" t="s">
        <v>66</v>
      </c>
      <c r="F1737" s="3" t="s">
        <v>2272</v>
      </c>
      <c r="G1737" s="3" t="s">
        <v>1391</v>
      </c>
      <c r="H1737" s="3" t="s">
        <v>1578</v>
      </c>
      <c r="I1737" s="3" t="s">
        <v>7517</v>
      </c>
      <c r="J1737" s="3" t="s">
        <v>110</v>
      </c>
      <c r="K1737" s="3" t="s">
        <v>5971</v>
      </c>
      <c r="L1737" s="3" t="s">
        <v>7518</v>
      </c>
      <c r="M1737" s="7" t="s">
        <v>7519</v>
      </c>
      <c r="N1737" s="7" t="s">
        <v>7520</v>
      </c>
      <c r="O1737" s="20" t="s">
        <v>484</v>
      </c>
      <c r="P1737" s="3" t="s">
        <v>1241</v>
      </c>
      <c r="Q1737" s="3">
        <v>-19.95</v>
      </c>
      <c r="R1737" s="6">
        <v>757.98</v>
      </c>
      <c r="S1737" s="18" t="s">
        <v>6991</v>
      </c>
      <c r="T1737" s="3"/>
      <c r="U1737" s="17">
        <v>45803</v>
      </c>
      <c r="X1737" s="19" t="s">
        <v>6992</v>
      </c>
      <c r="Y1737" s="19" t="s">
        <v>7039</v>
      </c>
    </row>
    <row r="1738" spans="1:25">
      <c r="A1738" s="3" t="s">
        <v>7521</v>
      </c>
      <c r="B1738" s="3"/>
      <c r="C1738" s="3" t="s">
        <v>267</v>
      </c>
      <c r="D1738" s="3" t="s">
        <v>1234</v>
      </c>
      <c r="E1738" s="3" t="s">
        <v>66</v>
      </c>
      <c r="F1738" s="3" t="s">
        <v>2272</v>
      </c>
      <c r="G1738" s="3" t="s">
        <v>1391</v>
      </c>
      <c r="H1738" s="3" t="s">
        <v>1578</v>
      </c>
      <c r="I1738" s="3" t="s">
        <v>7522</v>
      </c>
      <c r="J1738" s="3" t="s">
        <v>196</v>
      </c>
      <c r="K1738" s="3" t="s">
        <v>5971</v>
      </c>
      <c r="L1738" s="3" t="s">
        <v>7523</v>
      </c>
      <c r="M1738" s="7" t="s">
        <v>7524</v>
      </c>
      <c r="N1738" s="7" t="s">
        <v>7525</v>
      </c>
      <c r="O1738" s="20" t="s">
        <v>484</v>
      </c>
      <c r="P1738" s="3" t="s">
        <v>1241</v>
      </c>
      <c r="Q1738" s="3">
        <v>-19.07</v>
      </c>
      <c r="R1738" s="6">
        <v>950</v>
      </c>
      <c r="S1738" s="18" t="s">
        <v>6991</v>
      </c>
      <c r="T1738" s="3"/>
      <c r="U1738" s="17">
        <v>45803</v>
      </c>
      <c r="X1738" s="19" t="s">
        <v>6992</v>
      </c>
      <c r="Y1738" s="19" t="s">
        <v>7039</v>
      </c>
    </row>
    <row r="1739" spans="1:25">
      <c r="A1739" s="3" t="s">
        <v>7526</v>
      </c>
      <c r="B1739" s="3"/>
      <c r="C1739" s="3" t="s">
        <v>267</v>
      </c>
      <c r="D1739" s="3" t="s">
        <v>1234</v>
      </c>
      <c r="E1739" s="3" t="s">
        <v>66</v>
      </c>
      <c r="F1739" s="3" t="s">
        <v>2272</v>
      </c>
      <c r="G1739" s="3" t="s">
        <v>1391</v>
      </c>
      <c r="H1739" s="3" t="s">
        <v>1578</v>
      </c>
      <c r="I1739" s="3" t="s">
        <v>7527</v>
      </c>
      <c r="J1739" s="3" t="s">
        <v>110</v>
      </c>
      <c r="K1739" s="3" t="s">
        <v>5971</v>
      </c>
      <c r="L1739" s="3" t="s">
        <v>7528</v>
      </c>
      <c r="M1739" s="7" t="s">
        <v>7529</v>
      </c>
      <c r="N1739" s="7" t="s">
        <v>7530</v>
      </c>
      <c r="O1739" s="20" t="s">
        <v>484</v>
      </c>
      <c r="P1739" s="3" t="s">
        <v>1241</v>
      </c>
      <c r="Q1739" s="3">
        <v>-19.510000000000002</v>
      </c>
      <c r="R1739" s="6">
        <v>757.98</v>
      </c>
      <c r="S1739" s="18" t="s">
        <v>6991</v>
      </c>
      <c r="T1739" s="3"/>
      <c r="U1739" s="17">
        <v>45803</v>
      </c>
      <c r="X1739" s="19" t="s">
        <v>6992</v>
      </c>
      <c r="Y1739" s="19" t="s">
        <v>7039</v>
      </c>
    </row>
    <row r="1740" spans="1:25">
      <c r="A1740" s="3" t="s">
        <v>7531</v>
      </c>
      <c r="B1740" s="3"/>
      <c r="C1740" s="3" t="s">
        <v>267</v>
      </c>
      <c r="D1740" s="3" t="s">
        <v>1234</v>
      </c>
      <c r="E1740" s="3" t="s">
        <v>66</v>
      </c>
      <c r="F1740" s="3" t="s">
        <v>2272</v>
      </c>
      <c r="G1740" s="3" t="s">
        <v>1391</v>
      </c>
      <c r="H1740" s="3" t="s">
        <v>1649</v>
      </c>
      <c r="I1740" s="3" t="s">
        <v>7532</v>
      </c>
      <c r="J1740" s="3" t="s">
        <v>110</v>
      </c>
      <c r="K1740" s="3" t="s">
        <v>5971</v>
      </c>
      <c r="L1740" s="3" t="s">
        <v>7533</v>
      </c>
      <c r="M1740" s="7" t="s">
        <v>7534</v>
      </c>
      <c r="N1740" s="7" t="s">
        <v>7535</v>
      </c>
      <c r="O1740" s="20" t="s">
        <v>484</v>
      </c>
      <c r="P1740" s="3" t="s">
        <v>1241</v>
      </c>
      <c r="Q1740" s="3">
        <v>-19.809999999999999</v>
      </c>
      <c r="R1740" s="6">
        <v>757.98</v>
      </c>
      <c r="S1740" s="3" t="s">
        <v>1242</v>
      </c>
      <c r="T1740" s="3"/>
      <c r="U1740" s="17">
        <v>45806</v>
      </c>
      <c r="X1740" s="19" t="s">
        <v>1244</v>
      </c>
      <c r="Y1740" s="19" t="s">
        <v>7039</v>
      </c>
    </row>
    <row r="1741" spans="1:25">
      <c r="A1741" s="3" t="s">
        <v>7536</v>
      </c>
      <c r="B1741" s="3"/>
      <c r="C1741" s="3" t="s">
        <v>267</v>
      </c>
      <c r="D1741" s="3" t="s">
        <v>1234</v>
      </c>
      <c r="E1741" s="3" t="s">
        <v>66</v>
      </c>
      <c r="F1741" s="3" t="s">
        <v>2272</v>
      </c>
      <c r="G1741" s="3" t="s">
        <v>1391</v>
      </c>
      <c r="H1741" s="3" t="s">
        <v>1649</v>
      </c>
      <c r="I1741" s="3" t="s">
        <v>7537</v>
      </c>
      <c r="J1741" s="3" t="s">
        <v>110</v>
      </c>
      <c r="K1741" s="3" t="s">
        <v>5925</v>
      </c>
      <c r="L1741" s="3" t="s">
        <v>7538</v>
      </c>
      <c r="M1741" s="7" t="s">
        <v>7539</v>
      </c>
      <c r="N1741" s="7" t="s">
        <v>7540</v>
      </c>
      <c r="O1741" s="20" t="s">
        <v>484</v>
      </c>
      <c r="P1741" s="3" t="s">
        <v>1241</v>
      </c>
      <c r="Q1741" s="3">
        <v>-19.23</v>
      </c>
      <c r="R1741" s="6">
        <v>757.98</v>
      </c>
      <c r="S1741" s="3" t="s">
        <v>1242</v>
      </c>
      <c r="T1741" s="3"/>
      <c r="U1741" s="17">
        <v>45806</v>
      </c>
      <c r="X1741" s="19" t="s">
        <v>1244</v>
      </c>
      <c r="Y1741" s="19" t="s">
        <v>7039</v>
      </c>
    </row>
    <row r="1742" spans="1:25">
      <c r="A1742" s="3" t="s">
        <v>7541</v>
      </c>
      <c r="B1742" s="3"/>
      <c r="C1742" s="3" t="s">
        <v>267</v>
      </c>
      <c r="D1742" s="3" t="s">
        <v>1234</v>
      </c>
      <c r="E1742" s="3" t="s">
        <v>66</v>
      </c>
      <c r="F1742" s="3" t="s">
        <v>2272</v>
      </c>
      <c r="G1742" s="3" t="s">
        <v>1391</v>
      </c>
      <c r="H1742" s="3" t="s">
        <v>1649</v>
      </c>
      <c r="I1742" s="3" t="s">
        <v>7542</v>
      </c>
      <c r="J1742" s="3" t="s">
        <v>110</v>
      </c>
      <c r="K1742" s="3" t="s">
        <v>5925</v>
      </c>
      <c r="L1742" s="3" t="s">
        <v>7543</v>
      </c>
      <c r="M1742" s="7" t="s">
        <v>7544</v>
      </c>
      <c r="N1742" s="7" t="s">
        <v>7545</v>
      </c>
      <c r="O1742" s="20" t="s">
        <v>484</v>
      </c>
      <c r="P1742" s="3" t="s">
        <v>1241</v>
      </c>
      <c r="Q1742" s="3">
        <v>-19.02</v>
      </c>
      <c r="R1742" s="6">
        <v>757.98</v>
      </c>
      <c r="S1742" s="3" t="s">
        <v>1242</v>
      </c>
      <c r="T1742" s="3"/>
      <c r="U1742" s="17">
        <v>45806</v>
      </c>
      <c r="X1742" s="19" t="s">
        <v>1244</v>
      </c>
      <c r="Y1742" s="19" t="s">
        <v>7039</v>
      </c>
    </row>
    <row r="1743" spans="1:25">
      <c r="A1743" s="3" t="s">
        <v>7546</v>
      </c>
      <c r="B1743" s="3"/>
      <c r="C1743" s="3" t="s">
        <v>267</v>
      </c>
      <c r="D1743" s="3" t="s">
        <v>1234</v>
      </c>
      <c r="E1743" s="3" t="s">
        <v>66</v>
      </c>
      <c r="F1743" s="3" t="s">
        <v>2272</v>
      </c>
      <c r="G1743" s="3" t="s">
        <v>1391</v>
      </c>
      <c r="H1743" s="3" t="s">
        <v>1649</v>
      </c>
      <c r="I1743" s="3" t="s">
        <v>7547</v>
      </c>
      <c r="J1743" s="3" t="s">
        <v>110</v>
      </c>
      <c r="K1743" s="3" t="s">
        <v>5925</v>
      </c>
      <c r="L1743" s="3" t="s">
        <v>7548</v>
      </c>
      <c r="M1743" s="7" t="s">
        <v>7549</v>
      </c>
      <c r="N1743" s="7" t="s">
        <v>7550</v>
      </c>
      <c r="O1743" s="20" t="s">
        <v>484</v>
      </c>
      <c r="P1743" s="3" t="s">
        <v>1241</v>
      </c>
      <c r="Q1743" s="3">
        <v>-20.350000000000001</v>
      </c>
      <c r="R1743" s="6">
        <v>757.98</v>
      </c>
      <c r="S1743" s="3" t="s">
        <v>1242</v>
      </c>
      <c r="T1743" s="3"/>
      <c r="U1743" s="17">
        <v>45806</v>
      </c>
      <c r="X1743" s="19" t="s">
        <v>1244</v>
      </c>
      <c r="Y1743" s="19" t="s">
        <v>7039</v>
      </c>
    </row>
    <row r="1744" spans="1:25">
      <c r="A1744" s="3" t="s">
        <v>7551</v>
      </c>
      <c r="B1744" s="3"/>
      <c r="C1744" s="3" t="s">
        <v>267</v>
      </c>
      <c r="D1744" s="3" t="s">
        <v>1234</v>
      </c>
      <c r="E1744" s="3" t="s">
        <v>66</v>
      </c>
      <c r="F1744" s="3" t="s">
        <v>2272</v>
      </c>
      <c r="G1744" s="3" t="s">
        <v>1391</v>
      </c>
      <c r="H1744" s="3" t="s">
        <v>1649</v>
      </c>
      <c r="I1744" s="3" t="s">
        <v>7552</v>
      </c>
      <c r="J1744" s="3" t="s">
        <v>110</v>
      </c>
      <c r="K1744" s="3" t="s">
        <v>5925</v>
      </c>
      <c r="L1744" s="3" t="s">
        <v>7553</v>
      </c>
      <c r="M1744" s="7" t="s">
        <v>7554</v>
      </c>
      <c r="N1744" s="7" t="s">
        <v>7555</v>
      </c>
      <c r="O1744" s="20" t="s">
        <v>484</v>
      </c>
      <c r="P1744" s="3" t="s">
        <v>1241</v>
      </c>
      <c r="Q1744" s="3">
        <v>-18.96</v>
      </c>
      <c r="R1744" s="6">
        <v>757.98</v>
      </c>
      <c r="S1744" s="3" t="s">
        <v>1242</v>
      </c>
      <c r="T1744" s="3"/>
      <c r="U1744" s="17">
        <v>45806</v>
      </c>
      <c r="X1744" s="19" t="s">
        <v>1244</v>
      </c>
      <c r="Y1744" s="19" t="s">
        <v>7039</v>
      </c>
    </row>
    <row r="1745" spans="1:25">
      <c r="A1745" s="3" t="s">
        <v>7556</v>
      </c>
      <c r="B1745" s="3"/>
      <c r="C1745" s="3" t="s">
        <v>267</v>
      </c>
      <c r="D1745" s="3" t="s">
        <v>1234</v>
      </c>
      <c r="E1745" s="3" t="s">
        <v>66</v>
      </c>
      <c r="F1745" s="3" t="s">
        <v>2272</v>
      </c>
      <c r="G1745" s="3" t="s">
        <v>1391</v>
      </c>
      <c r="H1745" s="3" t="s">
        <v>1649</v>
      </c>
      <c r="I1745" s="3" t="s">
        <v>7557</v>
      </c>
      <c r="J1745" s="3" t="s">
        <v>110</v>
      </c>
      <c r="K1745" s="3" t="s">
        <v>5925</v>
      </c>
      <c r="L1745" s="3" t="s">
        <v>7558</v>
      </c>
      <c r="M1745" s="7" t="s">
        <v>7559</v>
      </c>
      <c r="N1745" s="7" t="s">
        <v>7560</v>
      </c>
      <c r="O1745" s="20" t="s">
        <v>484</v>
      </c>
      <c r="P1745" s="3" t="s">
        <v>1241</v>
      </c>
      <c r="Q1745" s="3">
        <v>-19.39</v>
      </c>
      <c r="R1745" s="6">
        <v>757.98</v>
      </c>
      <c r="S1745" s="3" t="s">
        <v>1242</v>
      </c>
      <c r="T1745" s="3"/>
      <c r="U1745" s="17">
        <v>45806</v>
      </c>
      <c r="X1745" s="19" t="s">
        <v>1244</v>
      </c>
      <c r="Y1745" s="19" t="s">
        <v>7039</v>
      </c>
    </row>
    <row r="1746" spans="1:25">
      <c r="A1746" s="3" t="s">
        <v>7561</v>
      </c>
      <c r="B1746" s="3"/>
      <c r="C1746" s="3" t="s">
        <v>267</v>
      </c>
      <c r="D1746" s="3" t="s">
        <v>1234</v>
      </c>
      <c r="E1746" s="3" t="s">
        <v>66</v>
      </c>
      <c r="F1746" s="3" t="s">
        <v>2272</v>
      </c>
      <c r="G1746" s="3" t="s">
        <v>1391</v>
      </c>
      <c r="H1746" s="3" t="s">
        <v>1649</v>
      </c>
      <c r="I1746" s="3" t="s">
        <v>7562</v>
      </c>
      <c r="J1746" s="3" t="s">
        <v>196</v>
      </c>
      <c r="K1746" s="3" t="s">
        <v>5925</v>
      </c>
      <c r="L1746" s="3" t="s">
        <v>7563</v>
      </c>
      <c r="M1746" s="7" t="s">
        <v>7564</v>
      </c>
      <c r="N1746" s="7" t="s">
        <v>7565</v>
      </c>
      <c r="O1746" s="20" t="s">
        <v>484</v>
      </c>
      <c r="P1746" s="3" t="s">
        <v>1241</v>
      </c>
      <c r="Q1746" s="3">
        <v>-19.28</v>
      </c>
      <c r="R1746" s="6">
        <v>950</v>
      </c>
      <c r="S1746" s="3" t="s">
        <v>1242</v>
      </c>
      <c r="T1746" s="3"/>
      <c r="U1746" s="17">
        <v>45807</v>
      </c>
      <c r="X1746" s="19" t="s">
        <v>1244</v>
      </c>
      <c r="Y1746" s="19" t="s">
        <v>7039</v>
      </c>
    </row>
    <row r="1747" spans="1:25">
      <c r="A1747" s="3" t="s">
        <v>7566</v>
      </c>
      <c r="B1747" s="3"/>
      <c r="C1747" s="3" t="s">
        <v>267</v>
      </c>
      <c r="D1747" s="3" t="s">
        <v>1234</v>
      </c>
      <c r="E1747" s="3" t="s">
        <v>66</v>
      </c>
      <c r="F1747" s="3" t="s">
        <v>2272</v>
      </c>
      <c r="G1747" s="3" t="s">
        <v>1391</v>
      </c>
      <c r="H1747" s="3" t="s">
        <v>1649</v>
      </c>
      <c r="I1747" s="3" t="s">
        <v>7567</v>
      </c>
      <c r="J1747" s="3" t="s">
        <v>196</v>
      </c>
      <c r="K1747" s="3" t="s">
        <v>5925</v>
      </c>
      <c r="L1747" s="3" t="s">
        <v>7568</v>
      </c>
      <c r="M1747" s="7" t="s">
        <v>7569</v>
      </c>
      <c r="N1747" s="7" t="s">
        <v>7570</v>
      </c>
      <c r="O1747" s="20" t="s">
        <v>484</v>
      </c>
      <c r="P1747" s="3" t="s">
        <v>1241</v>
      </c>
      <c r="Q1747" s="3">
        <v>-19.55</v>
      </c>
      <c r="R1747" s="6">
        <v>950</v>
      </c>
      <c r="S1747" s="3" t="s">
        <v>1242</v>
      </c>
      <c r="T1747" s="3"/>
      <c r="U1747" s="17">
        <v>45807</v>
      </c>
      <c r="X1747" s="19" t="s">
        <v>1244</v>
      </c>
      <c r="Y1747" s="19" t="s">
        <v>7039</v>
      </c>
    </row>
    <row r="1748" spans="1:25">
      <c r="A1748" s="3" t="s">
        <v>7571</v>
      </c>
      <c r="B1748" s="3"/>
      <c r="C1748" s="3" t="s">
        <v>267</v>
      </c>
      <c r="D1748" s="3" t="s">
        <v>1234</v>
      </c>
      <c r="E1748" s="3" t="s">
        <v>66</v>
      </c>
      <c r="F1748" s="3" t="s">
        <v>2272</v>
      </c>
      <c r="G1748" s="3" t="s">
        <v>1391</v>
      </c>
      <c r="H1748" s="3" t="s">
        <v>1809</v>
      </c>
      <c r="I1748" s="3" t="s">
        <v>7572</v>
      </c>
      <c r="J1748" s="3" t="s">
        <v>110</v>
      </c>
      <c r="K1748" s="3" t="s">
        <v>5971</v>
      </c>
      <c r="L1748" s="3" t="s">
        <v>7573</v>
      </c>
      <c r="M1748" s="7" t="s">
        <v>7574</v>
      </c>
      <c r="N1748" s="7" t="s">
        <v>7575</v>
      </c>
      <c r="O1748" s="20" t="s">
        <v>484</v>
      </c>
      <c r="P1748" s="3" t="s">
        <v>1241</v>
      </c>
      <c r="Q1748" s="3">
        <v>-19.8</v>
      </c>
      <c r="R1748" s="6">
        <v>757.98</v>
      </c>
      <c r="S1748" s="18" t="s">
        <v>6991</v>
      </c>
      <c r="T1748" s="3"/>
      <c r="U1748" s="17">
        <v>45805</v>
      </c>
      <c r="X1748" s="19" t="s">
        <v>6992</v>
      </c>
      <c r="Y1748" s="19" t="s">
        <v>7039</v>
      </c>
    </row>
    <row r="1749" spans="1:25">
      <c r="A1749" s="3" t="s">
        <v>7576</v>
      </c>
      <c r="B1749" s="3"/>
      <c r="C1749" s="3" t="s">
        <v>267</v>
      </c>
      <c r="D1749" s="3" t="s">
        <v>1234</v>
      </c>
      <c r="E1749" s="3" t="s">
        <v>66</v>
      </c>
      <c r="F1749" s="3" t="s">
        <v>2272</v>
      </c>
      <c r="G1749" s="3" t="s">
        <v>1391</v>
      </c>
      <c r="H1749" s="3" t="s">
        <v>1809</v>
      </c>
      <c r="I1749" s="3" t="s">
        <v>7577</v>
      </c>
      <c r="J1749" s="3" t="s">
        <v>110</v>
      </c>
      <c r="K1749" s="3" t="s">
        <v>5925</v>
      </c>
      <c r="L1749" s="3" t="s">
        <v>7578</v>
      </c>
      <c r="M1749" s="7" t="s">
        <v>7579</v>
      </c>
      <c r="N1749" s="7" t="s">
        <v>7580</v>
      </c>
      <c r="O1749" s="20" t="s">
        <v>484</v>
      </c>
      <c r="P1749" s="3" t="s">
        <v>1241</v>
      </c>
      <c r="Q1749" s="3">
        <v>-20.309999999999999</v>
      </c>
      <c r="R1749" s="6">
        <v>757.98</v>
      </c>
      <c r="S1749" s="18" t="s">
        <v>6991</v>
      </c>
      <c r="T1749" s="3"/>
      <c r="U1749" s="17">
        <v>45805</v>
      </c>
      <c r="X1749" s="19" t="s">
        <v>6992</v>
      </c>
      <c r="Y1749" s="19" t="s">
        <v>7039</v>
      </c>
    </row>
    <row r="1750" spans="1:25">
      <c r="A1750" s="3" t="s">
        <v>7581</v>
      </c>
      <c r="B1750" s="3"/>
      <c r="C1750" s="3" t="s">
        <v>267</v>
      </c>
      <c r="D1750" s="3" t="s">
        <v>1234</v>
      </c>
      <c r="E1750" s="3" t="s">
        <v>66</v>
      </c>
      <c r="F1750" s="3" t="s">
        <v>2272</v>
      </c>
      <c r="G1750" s="3" t="s">
        <v>1391</v>
      </c>
      <c r="H1750" s="3" t="s">
        <v>1809</v>
      </c>
      <c r="I1750" s="3" t="s">
        <v>7582</v>
      </c>
      <c r="J1750" s="3" t="s">
        <v>196</v>
      </c>
      <c r="K1750" s="3" t="s">
        <v>5925</v>
      </c>
      <c r="L1750" s="3" t="s">
        <v>7583</v>
      </c>
      <c r="M1750" s="7" t="s">
        <v>7584</v>
      </c>
      <c r="N1750" s="7" t="s">
        <v>7585</v>
      </c>
      <c r="O1750" s="20" t="s">
        <v>484</v>
      </c>
      <c r="P1750" s="3" t="s">
        <v>1241</v>
      </c>
      <c r="Q1750" s="3">
        <v>-20.329999999999998</v>
      </c>
      <c r="R1750" s="6">
        <v>950</v>
      </c>
      <c r="S1750" s="18" t="s">
        <v>6991</v>
      </c>
      <c r="T1750" s="3"/>
      <c r="U1750" s="17">
        <v>45805</v>
      </c>
      <c r="X1750" s="19" t="s">
        <v>6992</v>
      </c>
      <c r="Y1750" s="19" t="s">
        <v>7039</v>
      </c>
    </row>
    <row r="1751" spans="1:25">
      <c r="A1751" s="3" t="s">
        <v>7586</v>
      </c>
      <c r="B1751" s="3"/>
      <c r="C1751" s="3" t="s">
        <v>267</v>
      </c>
      <c r="D1751" s="3" t="s">
        <v>1234</v>
      </c>
      <c r="E1751" s="3" t="s">
        <v>66</v>
      </c>
      <c r="F1751" s="3" t="s">
        <v>2272</v>
      </c>
      <c r="G1751" s="3" t="s">
        <v>1391</v>
      </c>
      <c r="H1751" s="3" t="s">
        <v>1809</v>
      </c>
      <c r="I1751" s="3" t="s">
        <v>7587</v>
      </c>
      <c r="J1751" s="3" t="s">
        <v>110</v>
      </c>
      <c r="K1751" s="3" t="s">
        <v>5925</v>
      </c>
      <c r="L1751" s="3" t="s">
        <v>7588</v>
      </c>
      <c r="M1751" s="7" t="s">
        <v>7589</v>
      </c>
      <c r="N1751" s="7" t="s">
        <v>7590</v>
      </c>
      <c r="O1751" s="20" t="s">
        <v>484</v>
      </c>
      <c r="P1751" s="3" t="s">
        <v>1241</v>
      </c>
      <c r="Q1751" s="3">
        <v>-20.71</v>
      </c>
      <c r="R1751" s="6">
        <v>757.98</v>
      </c>
      <c r="S1751" s="18" t="s">
        <v>6991</v>
      </c>
      <c r="T1751" s="3"/>
      <c r="U1751" s="17">
        <v>45805</v>
      </c>
      <c r="X1751" s="19" t="s">
        <v>6992</v>
      </c>
      <c r="Y1751" s="19" t="s">
        <v>7039</v>
      </c>
    </row>
    <row r="1752" spans="1:25">
      <c r="A1752" s="3" t="s">
        <v>7591</v>
      </c>
      <c r="B1752" s="3"/>
      <c r="C1752" s="3" t="s">
        <v>267</v>
      </c>
      <c r="D1752" s="3" t="s">
        <v>1234</v>
      </c>
      <c r="E1752" s="3" t="s">
        <v>66</v>
      </c>
      <c r="F1752" s="3" t="s">
        <v>2272</v>
      </c>
      <c r="G1752" s="3" t="s">
        <v>1391</v>
      </c>
      <c r="H1752" s="3" t="s">
        <v>1809</v>
      </c>
      <c r="I1752" s="3" t="s">
        <v>7592</v>
      </c>
      <c r="J1752" s="3" t="s">
        <v>110</v>
      </c>
      <c r="K1752" s="3" t="s">
        <v>5925</v>
      </c>
      <c r="L1752" s="3" t="s">
        <v>7593</v>
      </c>
      <c r="M1752" s="7" t="s">
        <v>7594</v>
      </c>
      <c r="N1752" s="7" t="s">
        <v>7595</v>
      </c>
      <c r="O1752" s="20" t="s">
        <v>484</v>
      </c>
      <c r="P1752" s="3" t="s">
        <v>1241</v>
      </c>
      <c r="Q1752" s="3">
        <v>-19.850000000000001</v>
      </c>
      <c r="R1752" s="6">
        <v>757.98</v>
      </c>
      <c r="S1752" s="18" t="s">
        <v>6991</v>
      </c>
      <c r="T1752" s="3"/>
      <c r="U1752" s="17">
        <v>45805</v>
      </c>
      <c r="X1752" s="19" t="s">
        <v>6992</v>
      </c>
      <c r="Y1752" s="19" t="s">
        <v>7039</v>
      </c>
    </row>
    <row r="1753" spans="1:25">
      <c r="A1753" s="3" t="s">
        <v>7596</v>
      </c>
      <c r="B1753" s="3"/>
      <c r="C1753" s="3" t="s">
        <v>267</v>
      </c>
      <c r="D1753" s="3" t="s">
        <v>1234</v>
      </c>
      <c r="E1753" s="3" t="s">
        <v>66</v>
      </c>
      <c r="F1753" s="3" t="s">
        <v>2272</v>
      </c>
      <c r="G1753" s="3" t="s">
        <v>1391</v>
      </c>
      <c r="H1753" s="3" t="s">
        <v>1809</v>
      </c>
      <c r="I1753" s="3" t="s">
        <v>7597</v>
      </c>
      <c r="J1753" s="3" t="s">
        <v>110</v>
      </c>
      <c r="K1753" s="3" t="s">
        <v>5925</v>
      </c>
      <c r="L1753" s="3" t="s">
        <v>7598</v>
      </c>
      <c r="M1753" s="7" t="s">
        <v>7599</v>
      </c>
      <c r="N1753" s="7" t="s">
        <v>7600</v>
      </c>
      <c r="O1753" s="20" t="s">
        <v>484</v>
      </c>
      <c r="P1753" s="3" t="s">
        <v>1241</v>
      </c>
      <c r="Q1753" s="3">
        <v>-20.03</v>
      </c>
      <c r="R1753" s="6">
        <v>757.98</v>
      </c>
      <c r="S1753" s="18" t="s">
        <v>6991</v>
      </c>
      <c r="T1753" s="3"/>
      <c r="U1753" s="17">
        <v>45805</v>
      </c>
      <c r="X1753" s="19" t="s">
        <v>6992</v>
      </c>
      <c r="Y1753" s="19" t="s">
        <v>7039</v>
      </c>
    </row>
    <row r="1754" spans="1:25">
      <c r="A1754" s="3" t="s">
        <v>7601</v>
      </c>
      <c r="B1754" s="3"/>
      <c r="C1754" s="3" t="s">
        <v>267</v>
      </c>
      <c r="D1754" s="3" t="s">
        <v>1234</v>
      </c>
      <c r="E1754" s="3" t="s">
        <v>66</v>
      </c>
      <c r="F1754" s="3" t="s">
        <v>2272</v>
      </c>
      <c r="G1754" s="3" t="s">
        <v>1391</v>
      </c>
      <c r="H1754" s="3" t="s">
        <v>1809</v>
      </c>
      <c r="I1754" s="3" t="s">
        <v>7602</v>
      </c>
      <c r="J1754" s="3" t="s">
        <v>110</v>
      </c>
      <c r="K1754" s="3" t="s">
        <v>5925</v>
      </c>
      <c r="L1754" s="3" t="s">
        <v>7603</v>
      </c>
      <c r="M1754" s="7" t="s">
        <v>7604</v>
      </c>
      <c r="N1754" s="7" t="s">
        <v>7605</v>
      </c>
      <c r="O1754" s="20" t="s">
        <v>484</v>
      </c>
      <c r="P1754" s="3" t="s">
        <v>1241</v>
      </c>
      <c r="Q1754" s="3">
        <v>-20.43</v>
      </c>
      <c r="R1754" s="6">
        <v>757.98</v>
      </c>
      <c r="S1754" s="18" t="s">
        <v>6991</v>
      </c>
      <c r="T1754" s="3"/>
      <c r="U1754" s="17">
        <v>45803</v>
      </c>
      <c r="X1754" s="19" t="s">
        <v>6992</v>
      </c>
      <c r="Y1754" s="19" t="s">
        <v>7039</v>
      </c>
    </row>
    <row r="1755" spans="1:25">
      <c r="A1755" s="3" t="s">
        <v>7606</v>
      </c>
      <c r="B1755" s="3"/>
      <c r="C1755" s="3" t="s">
        <v>267</v>
      </c>
      <c r="D1755" s="3" t="s">
        <v>1234</v>
      </c>
      <c r="E1755" s="3" t="s">
        <v>66</v>
      </c>
      <c r="F1755" s="3" t="s">
        <v>2272</v>
      </c>
      <c r="G1755" s="3" t="s">
        <v>1391</v>
      </c>
      <c r="H1755" s="3" t="s">
        <v>1809</v>
      </c>
      <c r="I1755" s="3" t="s">
        <v>7607</v>
      </c>
      <c r="J1755" s="3" t="s">
        <v>110</v>
      </c>
      <c r="K1755" s="3" t="s">
        <v>5925</v>
      </c>
      <c r="L1755" s="3" t="s">
        <v>7462</v>
      </c>
      <c r="M1755" s="7" t="s">
        <v>7608</v>
      </c>
      <c r="N1755" s="7" t="s">
        <v>7609</v>
      </c>
      <c r="O1755" s="20" t="s">
        <v>484</v>
      </c>
      <c r="P1755" s="3" t="s">
        <v>1241</v>
      </c>
      <c r="Q1755" s="3">
        <v>-20.78</v>
      </c>
      <c r="R1755" s="6">
        <v>757.98</v>
      </c>
      <c r="S1755" s="18" t="s">
        <v>6991</v>
      </c>
      <c r="T1755" s="3"/>
      <c r="U1755" s="17">
        <v>45804</v>
      </c>
      <c r="X1755" s="19" t="s">
        <v>6992</v>
      </c>
      <c r="Y1755" s="19" t="s">
        <v>7039</v>
      </c>
    </row>
    <row r="1756" spans="1:25">
      <c r="A1756" s="3" t="s">
        <v>7610</v>
      </c>
      <c r="B1756" s="3"/>
      <c r="C1756" s="3" t="s">
        <v>267</v>
      </c>
      <c r="D1756" s="3" t="s">
        <v>1234</v>
      </c>
      <c r="E1756" s="3" t="s">
        <v>66</v>
      </c>
      <c r="F1756" s="3" t="s">
        <v>2272</v>
      </c>
      <c r="G1756" s="3" t="s">
        <v>1391</v>
      </c>
      <c r="H1756" s="3" t="s">
        <v>1653</v>
      </c>
      <c r="I1756" s="3" t="s">
        <v>7611</v>
      </c>
      <c r="J1756" s="3" t="s">
        <v>110</v>
      </c>
      <c r="K1756" s="3" t="s">
        <v>5925</v>
      </c>
      <c r="L1756" s="3" t="s">
        <v>7612</v>
      </c>
      <c r="M1756" s="7" t="s">
        <v>7613</v>
      </c>
      <c r="N1756" s="7" t="s">
        <v>7614</v>
      </c>
      <c r="O1756" s="20" t="s">
        <v>484</v>
      </c>
      <c r="P1756" s="3" t="s">
        <v>1241</v>
      </c>
      <c r="Q1756" s="3">
        <v>-21.26</v>
      </c>
      <c r="R1756" s="6">
        <v>757.98</v>
      </c>
      <c r="S1756" s="18" t="s">
        <v>6991</v>
      </c>
      <c r="T1756" s="3"/>
      <c r="U1756" s="17">
        <v>45800</v>
      </c>
      <c r="X1756" s="19" t="s">
        <v>6992</v>
      </c>
      <c r="Y1756" s="19" t="s">
        <v>7039</v>
      </c>
    </row>
    <row r="1757" spans="1:25">
      <c r="A1757" s="3" t="s">
        <v>7615</v>
      </c>
      <c r="B1757" s="3"/>
      <c r="C1757" s="3" t="s">
        <v>267</v>
      </c>
      <c r="D1757" s="3" t="s">
        <v>1234</v>
      </c>
      <c r="E1757" s="3" t="s">
        <v>66</v>
      </c>
      <c r="F1757" s="3" t="s">
        <v>2272</v>
      </c>
      <c r="G1757" s="3" t="s">
        <v>1391</v>
      </c>
      <c r="H1757" s="3" t="s">
        <v>1653</v>
      </c>
      <c r="I1757" s="3" t="s">
        <v>7616</v>
      </c>
      <c r="J1757" s="3" t="s">
        <v>110</v>
      </c>
      <c r="K1757" s="3" t="s">
        <v>5925</v>
      </c>
      <c r="L1757" s="3" t="s">
        <v>7617</v>
      </c>
      <c r="M1757" s="7" t="s">
        <v>7618</v>
      </c>
      <c r="N1757" s="7" t="s">
        <v>7619</v>
      </c>
      <c r="O1757" s="20" t="s">
        <v>484</v>
      </c>
      <c r="P1757" s="3" t="s">
        <v>1241</v>
      </c>
      <c r="Q1757" s="3">
        <v>-20.95</v>
      </c>
      <c r="R1757" s="6">
        <v>757.98</v>
      </c>
      <c r="S1757" s="18" t="s">
        <v>6991</v>
      </c>
      <c r="T1757" s="3"/>
      <c r="U1757" s="17">
        <v>45800</v>
      </c>
      <c r="X1757" s="19" t="s">
        <v>6992</v>
      </c>
      <c r="Y1757" s="19" t="s">
        <v>7039</v>
      </c>
    </row>
    <row r="1758" spans="1:25">
      <c r="A1758" s="3" t="s">
        <v>7620</v>
      </c>
      <c r="B1758" s="3"/>
      <c r="C1758" s="3" t="s">
        <v>267</v>
      </c>
      <c r="D1758" s="3" t="s">
        <v>1234</v>
      </c>
      <c r="E1758" s="3" t="s">
        <v>66</v>
      </c>
      <c r="F1758" s="3" t="s">
        <v>2272</v>
      </c>
      <c r="G1758" s="3" t="s">
        <v>1391</v>
      </c>
      <c r="H1758" s="3" t="s">
        <v>1653</v>
      </c>
      <c r="I1758" s="3" t="s">
        <v>7621</v>
      </c>
      <c r="J1758" s="3" t="s">
        <v>110</v>
      </c>
      <c r="K1758" s="3" t="s">
        <v>5925</v>
      </c>
      <c r="L1758" s="3" t="s">
        <v>7622</v>
      </c>
      <c r="M1758" s="7" t="s">
        <v>7623</v>
      </c>
      <c r="N1758" s="7" t="s">
        <v>7624</v>
      </c>
      <c r="O1758" s="20" t="s">
        <v>484</v>
      </c>
      <c r="P1758" s="3" t="s">
        <v>1241</v>
      </c>
      <c r="Q1758" s="3">
        <v>-20.69</v>
      </c>
      <c r="R1758" s="6">
        <v>757.98</v>
      </c>
      <c r="S1758" s="18" t="s">
        <v>6991</v>
      </c>
      <c r="T1758" s="3"/>
      <c r="U1758" s="17">
        <v>45804</v>
      </c>
      <c r="X1758" s="19" t="s">
        <v>6992</v>
      </c>
      <c r="Y1758" s="19" t="s">
        <v>7039</v>
      </c>
    </row>
    <row r="1759" spans="1:25">
      <c r="A1759" s="3" t="s">
        <v>7625</v>
      </c>
      <c r="B1759" s="3"/>
      <c r="C1759" s="3" t="s">
        <v>267</v>
      </c>
      <c r="D1759" s="3" t="s">
        <v>1234</v>
      </c>
      <c r="E1759" s="3" t="s">
        <v>66</v>
      </c>
      <c r="F1759" s="3" t="s">
        <v>2272</v>
      </c>
      <c r="G1759" s="3" t="s">
        <v>1391</v>
      </c>
      <c r="H1759" s="3" t="s">
        <v>1653</v>
      </c>
      <c r="I1759" s="3" t="s">
        <v>7626</v>
      </c>
      <c r="J1759" s="3" t="s">
        <v>110</v>
      </c>
      <c r="K1759" s="3" t="s">
        <v>5925</v>
      </c>
      <c r="L1759" s="3" t="s">
        <v>7627</v>
      </c>
      <c r="M1759" s="7" t="s">
        <v>7628</v>
      </c>
      <c r="N1759" s="7" t="s">
        <v>7629</v>
      </c>
      <c r="O1759" s="20" t="s">
        <v>484</v>
      </c>
      <c r="P1759" s="3" t="s">
        <v>1241</v>
      </c>
      <c r="Q1759" s="3">
        <v>-19.41</v>
      </c>
      <c r="R1759" s="6">
        <v>757.98</v>
      </c>
      <c r="S1759" s="18" t="s">
        <v>6991</v>
      </c>
      <c r="T1759" s="3"/>
      <c r="U1759" s="17">
        <v>45804</v>
      </c>
      <c r="X1759" s="19" t="s">
        <v>6992</v>
      </c>
      <c r="Y1759" s="19" t="s">
        <v>7039</v>
      </c>
    </row>
    <row r="1760" spans="1:25">
      <c r="A1760" s="3" t="s">
        <v>7630</v>
      </c>
      <c r="B1760" s="3"/>
      <c r="C1760" s="3" t="s">
        <v>267</v>
      </c>
      <c r="D1760" s="3" t="s">
        <v>1234</v>
      </c>
      <c r="E1760" s="3" t="s">
        <v>66</v>
      </c>
      <c r="F1760" s="3" t="s">
        <v>2272</v>
      </c>
      <c r="G1760" s="3" t="s">
        <v>1391</v>
      </c>
      <c r="H1760" s="3" t="s">
        <v>1653</v>
      </c>
      <c r="I1760" s="3" t="s">
        <v>7631</v>
      </c>
      <c r="J1760" s="3" t="s">
        <v>196</v>
      </c>
      <c r="K1760" s="3" t="s">
        <v>5925</v>
      </c>
      <c r="L1760" s="3" t="s">
        <v>7632</v>
      </c>
      <c r="M1760" s="7" t="s">
        <v>7633</v>
      </c>
      <c r="N1760" s="7" t="s">
        <v>7634</v>
      </c>
      <c r="O1760" s="20" t="s">
        <v>484</v>
      </c>
      <c r="P1760" s="3" t="s">
        <v>1241</v>
      </c>
      <c r="Q1760" s="3">
        <v>-21.67</v>
      </c>
      <c r="R1760" s="6">
        <v>950</v>
      </c>
      <c r="S1760" s="18" t="s">
        <v>6991</v>
      </c>
      <c r="T1760" s="3"/>
      <c r="U1760" s="17">
        <v>45804</v>
      </c>
      <c r="X1760" s="19" t="s">
        <v>6992</v>
      </c>
      <c r="Y1760" s="19" t="s">
        <v>7039</v>
      </c>
    </row>
    <row r="1761" spans="1:25">
      <c r="A1761" s="3" t="s">
        <v>7635</v>
      </c>
      <c r="B1761" s="3"/>
      <c r="C1761" s="3" t="s">
        <v>267</v>
      </c>
      <c r="D1761" s="3" t="s">
        <v>1234</v>
      </c>
      <c r="E1761" s="3" t="s">
        <v>66</v>
      </c>
      <c r="F1761" s="3" t="s">
        <v>2272</v>
      </c>
      <c r="G1761" s="3" t="s">
        <v>1391</v>
      </c>
      <c r="H1761" s="3" t="s">
        <v>1653</v>
      </c>
      <c r="I1761" s="3" t="s">
        <v>7636</v>
      </c>
      <c r="J1761" s="3" t="s">
        <v>110</v>
      </c>
      <c r="K1761" s="3" t="s">
        <v>5925</v>
      </c>
      <c r="L1761" s="3" t="s">
        <v>7637</v>
      </c>
      <c r="M1761" s="7" t="s">
        <v>7638</v>
      </c>
      <c r="N1761" s="7" t="s">
        <v>7639</v>
      </c>
      <c r="O1761" s="20" t="s">
        <v>484</v>
      </c>
      <c r="P1761" s="3" t="s">
        <v>1241</v>
      </c>
      <c r="Q1761" s="3">
        <v>-20.57</v>
      </c>
      <c r="R1761" s="6">
        <v>757.98</v>
      </c>
      <c r="S1761" s="18" t="s">
        <v>6991</v>
      </c>
      <c r="T1761" s="3"/>
      <c r="U1761" s="17">
        <v>45804</v>
      </c>
      <c r="X1761" s="19" t="s">
        <v>6992</v>
      </c>
      <c r="Y1761" s="19" t="s">
        <v>7039</v>
      </c>
    </row>
    <row r="1762" spans="1:25">
      <c r="A1762" s="3" t="s">
        <v>7640</v>
      </c>
      <c r="B1762" s="3"/>
      <c r="C1762" s="3" t="s">
        <v>267</v>
      </c>
      <c r="D1762" s="3" t="s">
        <v>1234</v>
      </c>
      <c r="E1762" s="3" t="s">
        <v>66</v>
      </c>
      <c r="F1762" s="3" t="s">
        <v>2272</v>
      </c>
      <c r="G1762" s="3" t="s">
        <v>1391</v>
      </c>
      <c r="H1762" s="3" t="s">
        <v>1653</v>
      </c>
      <c r="I1762" s="3" t="s">
        <v>7641</v>
      </c>
      <c r="J1762" s="3" t="s">
        <v>110</v>
      </c>
      <c r="K1762" s="3" t="s">
        <v>5925</v>
      </c>
      <c r="L1762" s="3" t="s">
        <v>7642</v>
      </c>
      <c r="M1762" s="7" t="s">
        <v>7643</v>
      </c>
      <c r="N1762" s="7" t="s">
        <v>7644</v>
      </c>
      <c r="O1762" s="20" t="s">
        <v>484</v>
      </c>
      <c r="P1762" s="3" t="s">
        <v>1241</v>
      </c>
      <c r="Q1762" s="3">
        <v>-19.670000000000002</v>
      </c>
      <c r="R1762" s="6">
        <v>757.98</v>
      </c>
      <c r="S1762" s="18" t="s">
        <v>6991</v>
      </c>
      <c r="T1762" s="3"/>
      <c r="U1762" s="17">
        <v>45804</v>
      </c>
      <c r="X1762" s="19" t="s">
        <v>6992</v>
      </c>
      <c r="Y1762" s="19" t="s">
        <v>7039</v>
      </c>
    </row>
    <row r="1763" spans="1:25">
      <c r="A1763" s="3" t="s">
        <v>7645</v>
      </c>
      <c r="B1763" s="3"/>
      <c r="C1763" s="3" t="s">
        <v>267</v>
      </c>
      <c r="D1763" s="3" t="s">
        <v>1234</v>
      </c>
      <c r="E1763" s="3" t="s">
        <v>66</v>
      </c>
      <c r="F1763" s="3" t="s">
        <v>2272</v>
      </c>
      <c r="G1763" s="3" t="s">
        <v>1391</v>
      </c>
      <c r="H1763" s="3" t="s">
        <v>1653</v>
      </c>
      <c r="I1763" s="3" t="s">
        <v>7646</v>
      </c>
      <c r="J1763" s="3" t="s">
        <v>110</v>
      </c>
      <c r="K1763" s="3" t="s">
        <v>5925</v>
      </c>
      <c r="L1763" s="3" t="s">
        <v>7647</v>
      </c>
      <c r="M1763" s="7" t="s">
        <v>7648</v>
      </c>
      <c r="N1763" s="7" t="s">
        <v>7649</v>
      </c>
      <c r="O1763" s="20" t="s">
        <v>484</v>
      </c>
      <c r="P1763" s="3" t="s">
        <v>1241</v>
      </c>
      <c r="Q1763" s="3">
        <v>-20.12</v>
      </c>
      <c r="R1763" s="6">
        <v>757.98</v>
      </c>
      <c r="S1763" s="18" t="s">
        <v>6991</v>
      </c>
      <c r="T1763" s="3"/>
      <c r="U1763" s="17">
        <v>45804</v>
      </c>
      <c r="X1763" s="19" t="s">
        <v>6992</v>
      </c>
      <c r="Y1763" s="19" t="s">
        <v>7039</v>
      </c>
    </row>
    <row r="1764" spans="1:25">
      <c r="A1764" s="3" t="s">
        <v>7650</v>
      </c>
      <c r="B1764" s="3"/>
      <c r="C1764" s="3" t="s">
        <v>267</v>
      </c>
      <c r="D1764" s="3" t="s">
        <v>1234</v>
      </c>
      <c r="E1764" s="3" t="s">
        <v>66</v>
      </c>
      <c r="F1764" s="3" t="s">
        <v>2272</v>
      </c>
      <c r="G1764" s="3" t="s">
        <v>1391</v>
      </c>
      <c r="H1764" s="3" t="s">
        <v>1252</v>
      </c>
      <c r="I1764" s="3" t="s">
        <v>7651</v>
      </c>
      <c r="J1764" s="3" t="s">
        <v>68</v>
      </c>
      <c r="K1764" s="3" t="s">
        <v>5971</v>
      </c>
      <c r="L1764" s="3" t="s">
        <v>7652</v>
      </c>
      <c r="M1764" s="7" t="s">
        <v>7653</v>
      </c>
      <c r="N1764" s="7" t="s">
        <v>7654</v>
      </c>
      <c r="O1764" s="20" t="s">
        <v>484</v>
      </c>
      <c r="P1764" s="3" t="s">
        <v>1241</v>
      </c>
      <c r="Q1764" s="3">
        <v>-19.86</v>
      </c>
      <c r="R1764" s="6">
        <v>490</v>
      </c>
      <c r="S1764" s="3" t="s">
        <v>1242</v>
      </c>
      <c r="T1764" s="3"/>
      <c r="U1764" s="17">
        <v>45804</v>
      </c>
      <c r="X1764" s="19" t="s">
        <v>1244</v>
      </c>
      <c r="Y1764" s="19" t="s">
        <v>7039</v>
      </c>
    </row>
    <row r="1765" spans="1:25">
      <c r="A1765" s="3" t="s">
        <v>7655</v>
      </c>
      <c r="B1765" s="3"/>
      <c r="C1765" s="3" t="s">
        <v>267</v>
      </c>
      <c r="D1765" s="3" t="s">
        <v>1234</v>
      </c>
      <c r="E1765" s="3" t="s">
        <v>66</v>
      </c>
      <c r="F1765" s="3" t="s">
        <v>2272</v>
      </c>
      <c r="G1765" s="3" t="s">
        <v>1391</v>
      </c>
      <c r="H1765" s="3" t="s">
        <v>1252</v>
      </c>
      <c r="I1765" s="3" t="s">
        <v>7656</v>
      </c>
      <c r="J1765" s="3" t="s">
        <v>110</v>
      </c>
      <c r="K1765" s="3" t="s">
        <v>5971</v>
      </c>
      <c r="L1765" s="3" t="s">
        <v>7657</v>
      </c>
      <c r="M1765" s="7" t="s">
        <v>7658</v>
      </c>
      <c r="N1765" s="7" t="s">
        <v>7659</v>
      </c>
      <c r="O1765" s="20" t="s">
        <v>484</v>
      </c>
      <c r="P1765" s="3" t="s">
        <v>1241</v>
      </c>
      <c r="Q1765" s="3">
        <v>-19.77</v>
      </c>
      <c r="R1765" s="6">
        <v>757.98</v>
      </c>
      <c r="S1765" s="3" t="s">
        <v>1242</v>
      </c>
      <c r="T1765" s="3"/>
      <c r="U1765" s="17">
        <v>45805</v>
      </c>
      <c r="X1765" s="19" t="s">
        <v>1244</v>
      </c>
      <c r="Y1765" s="19" t="s">
        <v>7039</v>
      </c>
    </row>
    <row r="1766" spans="1:25">
      <c r="A1766" s="3" t="s">
        <v>7660</v>
      </c>
      <c r="B1766" s="3"/>
      <c r="C1766" s="3" t="s">
        <v>267</v>
      </c>
      <c r="D1766" s="3" t="s">
        <v>1234</v>
      </c>
      <c r="E1766" s="3" t="s">
        <v>66</v>
      </c>
      <c r="F1766" s="3" t="s">
        <v>2272</v>
      </c>
      <c r="G1766" s="3" t="s">
        <v>1391</v>
      </c>
      <c r="H1766" s="3" t="s">
        <v>1252</v>
      </c>
      <c r="I1766" s="3" t="s">
        <v>7661</v>
      </c>
      <c r="J1766" s="3" t="s">
        <v>110</v>
      </c>
      <c r="K1766" s="3" t="s">
        <v>5971</v>
      </c>
      <c r="L1766" s="3" t="s">
        <v>7662</v>
      </c>
      <c r="M1766" s="7" t="s">
        <v>7663</v>
      </c>
      <c r="N1766" s="7" t="s">
        <v>7664</v>
      </c>
      <c r="O1766" s="20" t="s">
        <v>484</v>
      </c>
      <c r="P1766" s="3" t="s">
        <v>1241</v>
      </c>
      <c r="Q1766" s="3">
        <v>-19.850000000000001</v>
      </c>
      <c r="R1766" s="6">
        <v>757.98</v>
      </c>
      <c r="S1766" s="3" t="s">
        <v>1242</v>
      </c>
      <c r="T1766" s="3"/>
      <c r="U1766" s="17">
        <v>45805</v>
      </c>
      <c r="X1766" s="19" t="s">
        <v>1244</v>
      </c>
      <c r="Y1766" s="19" t="s">
        <v>7039</v>
      </c>
    </row>
    <row r="1767" spans="1:25">
      <c r="A1767" s="3" t="s">
        <v>7665</v>
      </c>
      <c r="B1767" s="3"/>
      <c r="C1767" s="3" t="s">
        <v>267</v>
      </c>
      <c r="D1767" s="3" t="s">
        <v>1234</v>
      </c>
      <c r="E1767" s="3" t="s">
        <v>66</v>
      </c>
      <c r="F1767" s="3" t="s">
        <v>2272</v>
      </c>
      <c r="G1767" s="3" t="s">
        <v>1391</v>
      </c>
      <c r="H1767" s="3" t="s">
        <v>1252</v>
      </c>
      <c r="I1767" s="3" t="s">
        <v>7666</v>
      </c>
      <c r="J1767" s="3" t="s">
        <v>110</v>
      </c>
      <c r="K1767" s="3" t="s">
        <v>5925</v>
      </c>
      <c r="L1767" s="3" t="s">
        <v>7667</v>
      </c>
      <c r="M1767" s="7" t="s">
        <v>7668</v>
      </c>
      <c r="N1767" s="7" t="s">
        <v>7669</v>
      </c>
      <c r="O1767" s="20" t="s">
        <v>484</v>
      </c>
      <c r="P1767" s="3" t="s">
        <v>1241</v>
      </c>
      <c r="Q1767" s="3">
        <v>-20.86</v>
      </c>
      <c r="R1767" s="6">
        <v>757.98</v>
      </c>
      <c r="S1767" s="3" t="s">
        <v>1242</v>
      </c>
      <c r="T1767" s="3"/>
      <c r="U1767" s="17">
        <v>45805</v>
      </c>
      <c r="X1767" s="19" t="s">
        <v>1244</v>
      </c>
      <c r="Y1767" s="19" t="s">
        <v>7039</v>
      </c>
    </row>
    <row r="1768" spans="1:25">
      <c r="A1768" s="3" t="s">
        <v>7670</v>
      </c>
      <c r="B1768" s="3"/>
      <c r="C1768" s="3" t="s">
        <v>267</v>
      </c>
      <c r="D1768" s="3" t="s">
        <v>1234</v>
      </c>
      <c r="E1768" s="3" t="s">
        <v>66</v>
      </c>
      <c r="F1768" s="3" t="s">
        <v>2272</v>
      </c>
      <c r="G1768" s="3" t="s">
        <v>1391</v>
      </c>
      <c r="H1768" s="3" t="s">
        <v>1252</v>
      </c>
      <c r="I1768" s="3" t="s">
        <v>7671</v>
      </c>
      <c r="J1768" s="3" t="s">
        <v>110</v>
      </c>
      <c r="K1768" s="3" t="s">
        <v>5971</v>
      </c>
      <c r="L1768" s="3" t="s">
        <v>7672</v>
      </c>
      <c r="M1768" s="7" t="s">
        <v>7673</v>
      </c>
      <c r="N1768" s="7" t="s">
        <v>7674</v>
      </c>
      <c r="O1768" s="20" t="s">
        <v>484</v>
      </c>
      <c r="P1768" s="3" t="s">
        <v>1241</v>
      </c>
      <c r="Q1768" s="3">
        <v>-21.68</v>
      </c>
      <c r="R1768" s="6">
        <v>757.98</v>
      </c>
      <c r="S1768" s="3" t="s">
        <v>1242</v>
      </c>
      <c r="T1768" s="3"/>
      <c r="U1768" s="17">
        <v>45805</v>
      </c>
      <c r="X1768" s="19" t="s">
        <v>1244</v>
      </c>
      <c r="Y1768" s="19" t="s">
        <v>7039</v>
      </c>
    </row>
    <row r="1769" spans="1:25">
      <c r="A1769" s="3" t="s">
        <v>7675</v>
      </c>
      <c r="B1769" s="3"/>
      <c r="C1769" s="3" t="s">
        <v>267</v>
      </c>
      <c r="D1769" s="3" t="s">
        <v>1234</v>
      </c>
      <c r="E1769" s="3" t="s">
        <v>66</v>
      </c>
      <c r="F1769" s="3" t="s">
        <v>2272</v>
      </c>
      <c r="G1769" s="3" t="s">
        <v>1391</v>
      </c>
      <c r="H1769" s="3" t="s">
        <v>1252</v>
      </c>
      <c r="I1769" s="3" t="s">
        <v>7676</v>
      </c>
      <c r="J1769" s="3" t="s">
        <v>110</v>
      </c>
      <c r="K1769" s="3" t="s">
        <v>5971</v>
      </c>
      <c r="L1769" s="3" t="s">
        <v>7677</v>
      </c>
      <c r="M1769" s="7" t="s">
        <v>7678</v>
      </c>
      <c r="N1769" s="7" t="s">
        <v>7679</v>
      </c>
      <c r="O1769" s="20" t="s">
        <v>484</v>
      </c>
      <c r="P1769" s="3" t="s">
        <v>1241</v>
      </c>
      <c r="Q1769" s="3">
        <v>-22.15</v>
      </c>
      <c r="R1769" s="6">
        <v>757.98</v>
      </c>
      <c r="S1769" s="3" t="s">
        <v>1242</v>
      </c>
      <c r="T1769" s="3"/>
      <c r="U1769" s="17">
        <v>45805</v>
      </c>
      <c r="X1769" s="19" t="s">
        <v>1244</v>
      </c>
      <c r="Y1769" s="19" t="s">
        <v>7039</v>
      </c>
    </row>
    <row r="1770" spans="1:25">
      <c r="A1770" s="3" t="s">
        <v>7680</v>
      </c>
      <c r="B1770" s="3"/>
      <c r="C1770" s="3" t="s">
        <v>267</v>
      </c>
      <c r="D1770" s="3" t="s">
        <v>1234</v>
      </c>
      <c r="E1770" s="3" t="s">
        <v>66</v>
      </c>
      <c r="F1770" s="3" t="s">
        <v>2272</v>
      </c>
      <c r="G1770" s="3" t="s">
        <v>1391</v>
      </c>
      <c r="H1770" s="3" t="s">
        <v>1252</v>
      </c>
      <c r="I1770" s="3" t="s">
        <v>7681</v>
      </c>
      <c r="J1770" s="3" t="s">
        <v>110</v>
      </c>
      <c r="K1770" s="3" t="s">
        <v>5971</v>
      </c>
      <c r="L1770" s="3" t="s">
        <v>7682</v>
      </c>
      <c r="M1770" s="7" t="s">
        <v>7683</v>
      </c>
      <c r="N1770" s="7" t="s">
        <v>7684</v>
      </c>
      <c r="O1770" s="20" t="s">
        <v>484</v>
      </c>
      <c r="P1770" s="3" t="s">
        <v>1241</v>
      </c>
      <c r="Q1770" s="3">
        <v>-22.55</v>
      </c>
      <c r="R1770" s="6">
        <v>757.98</v>
      </c>
      <c r="S1770" s="3" t="s">
        <v>1242</v>
      </c>
      <c r="T1770" s="3"/>
      <c r="U1770" s="17">
        <v>45805</v>
      </c>
      <c r="X1770" s="19" t="s">
        <v>1244</v>
      </c>
      <c r="Y1770" s="19" t="s">
        <v>7039</v>
      </c>
    </row>
    <row r="1771" spans="1:25">
      <c r="A1771" s="3" t="s">
        <v>7685</v>
      </c>
      <c r="B1771" s="3"/>
      <c r="C1771" s="3" t="s">
        <v>267</v>
      </c>
      <c r="D1771" s="3" t="s">
        <v>1234</v>
      </c>
      <c r="E1771" s="3" t="s">
        <v>66</v>
      </c>
      <c r="F1771" s="3" t="s">
        <v>2272</v>
      </c>
      <c r="G1771" s="3" t="s">
        <v>1391</v>
      </c>
      <c r="H1771" s="3" t="s">
        <v>1252</v>
      </c>
      <c r="I1771" s="3" t="s">
        <v>7686</v>
      </c>
      <c r="J1771" s="3" t="s">
        <v>110</v>
      </c>
      <c r="K1771" s="3" t="s">
        <v>5971</v>
      </c>
      <c r="L1771" s="3" t="s">
        <v>7687</v>
      </c>
      <c r="M1771" s="7" t="s">
        <v>7688</v>
      </c>
      <c r="N1771" s="7" t="s">
        <v>7689</v>
      </c>
      <c r="O1771" s="20" t="s">
        <v>484</v>
      </c>
      <c r="P1771" s="3" t="s">
        <v>1241</v>
      </c>
      <c r="Q1771" s="3">
        <v>-22.12</v>
      </c>
      <c r="R1771" s="6">
        <v>757.98</v>
      </c>
      <c r="S1771" s="3" t="s">
        <v>1242</v>
      </c>
      <c r="T1771" s="3"/>
      <c r="U1771" s="17">
        <v>45804</v>
      </c>
      <c r="X1771" s="19" t="s">
        <v>1244</v>
      </c>
      <c r="Y1771" s="19" t="s">
        <v>7039</v>
      </c>
    </row>
    <row r="1772" spans="1:25">
      <c r="A1772" s="3" t="s">
        <v>7690</v>
      </c>
      <c r="B1772" s="3"/>
      <c r="C1772" s="3" t="s">
        <v>267</v>
      </c>
      <c r="D1772" s="3" t="s">
        <v>1234</v>
      </c>
      <c r="E1772" s="3" t="s">
        <v>66</v>
      </c>
      <c r="F1772" s="3" t="s">
        <v>7454</v>
      </c>
      <c r="G1772" s="3" t="s">
        <v>7454</v>
      </c>
      <c r="H1772" s="3" t="s">
        <v>7454</v>
      </c>
      <c r="I1772" s="3" t="s">
        <v>7455</v>
      </c>
      <c r="J1772" s="3" t="s">
        <v>110</v>
      </c>
      <c r="K1772" s="3"/>
      <c r="L1772" s="3"/>
      <c r="M1772" s="6"/>
      <c r="N1772" s="6"/>
      <c r="O1772" s="20" t="s">
        <v>484</v>
      </c>
      <c r="P1772" s="3"/>
      <c r="Q1772" s="3">
        <v>0</v>
      </c>
      <c r="R1772" s="6">
        <v>757.98</v>
      </c>
      <c r="S1772" s="3"/>
      <c r="T1772" s="3"/>
      <c r="U1772" s="17">
        <v>45805</v>
      </c>
      <c r="X1772" s="19"/>
      <c r="Y1772" s="19" t="s">
        <v>7039</v>
      </c>
    </row>
    <row r="1773" spans="1:25">
      <c r="A1773" s="3" t="s">
        <v>7691</v>
      </c>
      <c r="B1773" s="3"/>
      <c r="C1773" s="3" t="s">
        <v>267</v>
      </c>
      <c r="D1773" s="3" t="s">
        <v>1234</v>
      </c>
      <c r="E1773" s="3" t="s">
        <v>66</v>
      </c>
      <c r="F1773" s="3" t="s">
        <v>7454</v>
      </c>
      <c r="G1773" s="3" t="s">
        <v>7454</v>
      </c>
      <c r="H1773" s="3" t="s">
        <v>7454</v>
      </c>
      <c r="I1773" s="3" t="s">
        <v>7457</v>
      </c>
      <c r="J1773" s="3" t="s">
        <v>110</v>
      </c>
      <c r="K1773" s="3"/>
      <c r="L1773" s="3"/>
      <c r="M1773" s="6"/>
      <c r="N1773" s="6"/>
      <c r="O1773" s="20" t="s">
        <v>484</v>
      </c>
      <c r="P1773" s="3"/>
      <c r="Q1773" s="3">
        <v>0</v>
      </c>
      <c r="R1773" s="6">
        <v>757.98</v>
      </c>
      <c r="S1773" s="3"/>
      <c r="T1773" s="3"/>
      <c r="U1773" s="17">
        <v>45800</v>
      </c>
      <c r="X1773" s="19"/>
      <c r="Y1773" s="19" t="s">
        <v>7039</v>
      </c>
    </row>
    <row r="1774" spans="1:25">
      <c r="A1774" s="3" t="s">
        <v>7692</v>
      </c>
      <c r="B1774" s="3"/>
      <c r="C1774" s="3" t="s">
        <v>267</v>
      </c>
      <c r="D1774" s="3" t="s">
        <v>1234</v>
      </c>
      <c r="E1774" s="3" t="s">
        <v>66</v>
      </c>
      <c r="F1774" s="3" t="s">
        <v>7454</v>
      </c>
      <c r="G1774" s="3" t="s">
        <v>7454</v>
      </c>
      <c r="H1774" s="3" t="s">
        <v>7454</v>
      </c>
      <c r="I1774" s="3" t="s">
        <v>7693</v>
      </c>
      <c r="J1774" s="3" t="s">
        <v>110</v>
      </c>
      <c r="K1774" s="3"/>
      <c r="L1774" s="3"/>
      <c r="M1774" s="6"/>
      <c r="N1774" s="6"/>
      <c r="O1774" s="20" t="s">
        <v>484</v>
      </c>
      <c r="P1774" s="3"/>
      <c r="Q1774" s="3">
        <v>0</v>
      </c>
      <c r="R1774" s="6">
        <v>757.98</v>
      </c>
      <c r="S1774" s="3"/>
      <c r="T1774" s="3"/>
      <c r="U1774" s="17">
        <v>45800</v>
      </c>
      <c r="X1774" s="19"/>
      <c r="Y1774" s="19" t="s">
        <v>7039</v>
      </c>
    </row>
    <row r="1775" spans="1:25">
      <c r="A1775" s="3" t="s">
        <v>7694</v>
      </c>
      <c r="B1775" s="3"/>
      <c r="C1775" s="3" t="s">
        <v>267</v>
      </c>
      <c r="D1775" s="3" t="s">
        <v>1234</v>
      </c>
      <c r="E1775" s="3" t="s">
        <v>66</v>
      </c>
      <c r="F1775" s="3" t="s">
        <v>7454</v>
      </c>
      <c r="G1775" s="3" t="s">
        <v>7454</v>
      </c>
      <c r="H1775" s="3" t="s">
        <v>7454</v>
      </c>
      <c r="I1775" s="3" t="s">
        <v>7695</v>
      </c>
      <c r="J1775" s="3" t="s">
        <v>110</v>
      </c>
      <c r="K1775" s="3"/>
      <c r="L1775" s="3"/>
      <c r="M1775" s="6"/>
      <c r="N1775" s="6"/>
      <c r="O1775" s="20" t="s">
        <v>484</v>
      </c>
      <c r="P1775" s="3"/>
      <c r="Q1775" s="3">
        <v>0</v>
      </c>
      <c r="R1775" s="6">
        <v>757.98</v>
      </c>
      <c r="S1775" s="3"/>
      <c r="T1775" s="3"/>
      <c r="U1775" s="17">
        <v>45805</v>
      </c>
      <c r="X1775" s="19"/>
      <c r="Y1775" s="19" t="s">
        <v>7039</v>
      </c>
    </row>
    <row r="1776" spans="1:25">
      <c r="A1776" s="3" t="s">
        <v>7696</v>
      </c>
      <c r="B1776" s="3"/>
      <c r="C1776" s="3" t="s">
        <v>267</v>
      </c>
      <c r="D1776" s="3" t="s">
        <v>1234</v>
      </c>
      <c r="E1776" s="3" t="s">
        <v>66</v>
      </c>
      <c r="F1776" s="3" t="s">
        <v>7454</v>
      </c>
      <c r="G1776" s="3" t="s">
        <v>7454</v>
      </c>
      <c r="H1776" s="3" t="s">
        <v>7454</v>
      </c>
      <c r="I1776" s="3" t="s">
        <v>7459</v>
      </c>
      <c r="J1776" s="3" t="s">
        <v>110</v>
      </c>
      <c r="K1776" s="3"/>
      <c r="L1776" s="3"/>
      <c r="M1776" s="6"/>
      <c r="N1776" s="6"/>
      <c r="O1776" s="20" t="s">
        <v>484</v>
      </c>
      <c r="P1776" s="3"/>
      <c r="Q1776" s="3">
        <v>0</v>
      </c>
      <c r="R1776" s="6">
        <v>757.98</v>
      </c>
      <c r="S1776" s="3"/>
      <c r="T1776" s="3"/>
      <c r="U1776" s="17">
        <v>45804</v>
      </c>
      <c r="X1776" s="19"/>
      <c r="Y1776" s="19" t="s">
        <v>7039</v>
      </c>
    </row>
    <row r="1777" spans="1:25">
      <c r="A1777" s="3" t="s">
        <v>7697</v>
      </c>
      <c r="B1777" s="3"/>
      <c r="C1777" s="3" t="s">
        <v>58</v>
      </c>
      <c r="D1777" s="3" t="s">
        <v>1299</v>
      </c>
      <c r="E1777" s="3" t="s">
        <v>52</v>
      </c>
      <c r="F1777" s="3" t="s">
        <v>1300</v>
      </c>
      <c r="G1777" s="3" t="s">
        <v>1495</v>
      </c>
      <c r="H1777" s="3" t="s">
        <v>1262</v>
      </c>
      <c r="I1777" s="3" t="s">
        <v>1499</v>
      </c>
      <c r="J1777" s="3" t="s">
        <v>55</v>
      </c>
      <c r="K1777" s="3" t="s">
        <v>1303</v>
      </c>
      <c r="L1777" s="3" t="s">
        <v>7698</v>
      </c>
      <c r="M1777" s="7" t="s">
        <v>7699</v>
      </c>
      <c r="N1777" s="7" t="s">
        <v>7700</v>
      </c>
      <c r="O1777" s="20" t="s">
        <v>494</v>
      </c>
      <c r="P1777" s="3" t="s">
        <v>1241</v>
      </c>
      <c r="Q1777" s="3">
        <v>-20.91</v>
      </c>
      <c r="R1777" s="6">
        <v>133.65</v>
      </c>
      <c r="S1777" s="3" t="s">
        <v>1242</v>
      </c>
      <c r="T1777" s="3"/>
      <c r="U1777" s="17">
        <v>45888</v>
      </c>
      <c r="X1777" s="19" t="s">
        <v>1244</v>
      </c>
      <c r="Y1777" s="19" t="s">
        <v>7701</v>
      </c>
    </row>
    <row r="1778" spans="1:25">
      <c r="A1778" s="3" t="s">
        <v>7702</v>
      </c>
      <c r="B1778" s="3"/>
      <c r="C1778" s="3" t="s">
        <v>58</v>
      </c>
      <c r="D1778" s="3" t="s">
        <v>1299</v>
      </c>
      <c r="E1778" s="3" t="s">
        <v>52</v>
      </c>
      <c r="F1778" s="3" t="s">
        <v>1300</v>
      </c>
      <c r="G1778" s="3" t="s">
        <v>1433</v>
      </c>
      <c r="H1778" s="3" t="s">
        <v>1616</v>
      </c>
      <c r="I1778" s="3" t="s">
        <v>1466</v>
      </c>
      <c r="J1778" s="3" t="s">
        <v>55</v>
      </c>
      <c r="K1778" s="3" t="s">
        <v>1314</v>
      </c>
      <c r="L1778" s="3" t="s">
        <v>7703</v>
      </c>
      <c r="M1778" s="7" t="s">
        <v>7704</v>
      </c>
      <c r="N1778" s="7" t="s">
        <v>7705</v>
      </c>
      <c r="O1778" s="20" t="s">
        <v>494</v>
      </c>
      <c r="P1778" s="3" t="s">
        <v>1241</v>
      </c>
      <c r="Q1778" s="3">
        <v>-19.82</v>
      </c>
      <c r="R1778" s="6">
        <v>133.65</v>
      </c>
      <c r="S1778" s="3" t="s">
        <v>1242</v>
      </c>
      <c r="T1778" s="3"/>
      <c r="U1778" s="17">
        <v>45888</v>
      </c>
      <c r="X1778" s="19" t="s">
        <v>1244</v>
      </c>
      <c r="Y1778" s="19" t="s">
        <v>7701</v>
      </c>
    </row>
    <row r="1779" spans="1:25">
      <c r="A1779" s="3" t="s">
        <v>7706</v>
      </c>
      <c r="B1779" s="3"/>
      <c r="C1779" s="3" t="s">
        <v>58</v>
      </c>
      <c r="D1779" s="3" t="s">
        <v>1299</v>
      </c>
      <c r="E1779" s="3" t="s">
        <v>52</v>
      </c>
      <c r="F1779" s="3" t="s">
        <v>1300</v>
      </c>
      <c r="G1779" s="3" t="s">
        <v>1433</v>
      </c>
      <c r="H1779" s="3" t="s">
        <v>1531</v>
      </c>
      <c r="I1779" s="3" t="s">
        <v>1447</v>
      </c>
      <c r="J1779" s="3" t="s">
        <v>55</v>
      </c>
      <c r="K1779" s="3" t="s">
        <v>1303</v>
      </c>
      <c r="L1779" s="3" t="s">
        <v>7707</v>
      </c>
      <c r="M1779" s="7" t="s">
        <v>7708</v>
      </c>
      <c r="N1779" s="7" t="s">
        <v>7709</v>
      </c>
      <c r="O1779" s="20" t="s">
        <v>494</v>
      </c>
      <c r="P1779" s="3" t="s">
        <v>1241</v>
      </c>
      <c r="Q1779" s="3">
        <v>-21.05</v>
      </c>
      <c r="R1779" s="6">
        <v>133.65</v>
      </c>
      <c r="S1779" s="3" t="s">
        <v>1242</v>
      </c>
      <c r="T1779" s="3"/>
      <c r="U1779" s="17">
        <v>45888</v>
      </c>
      <c r="X1779" s="19" t="s">
        <v>1244</v>
      </c>
      <c r="Y1779" s="19" t="s">
        <v>7701</v>
      </c>
    </row>
    <row r="1780" spans="1:25">
      <c r="A1780" s="3" t="s">
        <v>7710</v>
      </c>
      <c r="B1780" s="3"/>
      <c r="C1780" s="3" t="s">
        <v>198</v>
      </c>
      <c r="D1780" s="3" t="s">
        <v>1299</v>
      </c>
      <c r="E1780" s="3" t="s">
        <v>52</v>
      </c>
      <c r="F1780" s="3" t="s">
        <v>1235</v>
      </c>
      <c r="G1780" s="3" t="s">
        <v>1495</v>
      </c>
      <c r="H1780" s="3" t="s">
        <v>1809</v>
      </c>
      <c r="I1780" s="3" t="s">
        <v>7711</v>
      </c>
      <c r="J1780" s="3" t="s">
        <v>55</v>
      </c>
      <c r="K1780" s="3" t="s">
        <v>5605</v>
      </c>
      <c r="L1780" s="3" t="s">
        <v>7712</v>
      </c>
      <c r="M1780" s="7" t="s">
        <v>7713</v>
      </c>
      <c r="N1780" s="7" t="s">
        <v>7714</v>
      </c>
      <c r="O1780" s="20" t="s">
        <v>494</v>
      </c>
      <c r="P1780" s="3" t="s">
        <v>1241</v>
      </c>
      <c r="Q1780" s="3">
        <v>-19.010000000000002</v>
      </c>
      <c r="R1780" s="6">
        <v>133.65</v>
      </c>
      <c r="S1780" s="3" t="s">
        <v>1242</v>
      </c>
      <c r="T1780" s="3"/>
      <c r="U1780" s="17">
        <v>45888</v>
      </c>
      <c r="X1780" s="19" t="s">
        <v>1244</v>
      </c>
      <c r="Y1780" s="19" t="s">
        <v>7701</v>
      </c>
    </row>
    <row r="1781" spans="1:25">
      <c r="A1781" s="3" t="s">
        <v>7715</v>
      </c>
      <c r="B1781" s="3"/>
      <c r="C1781" s="3" t="s">
        <v>198</v>
      </c>
      <c r="D1781" s="3" t="s">
        <v>1299</v>
      </c>
      <c r="E1781" s="3" t="s">
        <v>52</v>
      </c>
      <c r="F1781" s="3" t="s">
        <v>6124</v>
      </c>
      <c r="G1781" s="3" t="s">
        <v>1308</v>
      </c>
      <c r="H1781" s="3" t="s">
        <v>1262</v>
      </c>
      <c r="I1781" s="3" t="s">
        <v>7716</v>
      </c>
      <c r="J1781" s="3" t="s">
        <v>55</v>
      </c>
      <c r="K1781" s="3" t="s">
        <v>3793</v>
      </c>
      <c r="L1781" s="3" t="s">
        <v>7717</v>
      </c>
      <c r="M1781" s="7" t="s">
        <v>7718</v>
      </c>
      <c r="N1781" s="7" t="s">
        <v>7719</v>
      </c>
      <c r="O1781" s="20" t="s">
        <v>494</v>
      </c>
      <c r="P1781" s="3" t="s">
        <v>1241</v>
      </c>
      <c r="Q1781" s="3">
        <v>-19.920000000000002</v>
      </c>
      <c r="R1781" s="6">
        <v>291.61</v>
      </c>
      <c r="S1781" s="3" t="s">
        <v>1242</v>
      </c>
      <c r="T1781" s="3"/>
      <c r="U1781" s="17">
        <v>45887</v>
      </c>
      <c r="X1781" s="19" t="s">
        <v>1244</v>
      </c>
      <c r="Y1781" s="19" t="s">
        <v>7701</v>
      </c>
    </row>
    <row r="1782" spans="1:25">
      <c r="A1782" s="3" t="s">
        <v>7720</v>
      </c>
      <c r="B1782" s="3"/>
      <c r="C1782" s="3" t="s">
        <v>198</v>
      </c>
      <c r="D1782" s="3" t="s">
        <v>1299</v>
      </c>
      <c r="E1782" s="3" t="s">
        <v>52</v>
      </c>
      <c r="F1782" s="3" t="s">
        <v>6124</v>
      </c>
      <c r="G1782" s="3" t="s">
        <v>1308</v>
      </c>
      <c r="H1782" s="3" t="s">
        <v>1540</v>
      </c>
      <c r="I1782" s="3" t="s">
        <v>7721</v>
      </c>
      <c r="J1782" s="3" t="s">
        <v>55</v>
      </c>
      <c r="K1782" s="3" t="s">
        <v>5605</v>
      </c>
      <c r="L1782" s="3" t="s">
        <v>7722</v>
      </c>
      <c r="M1782" s="7" t="s">
        <v>7723</v>
      </c>
      <c r="N1782" s="7" t="s">
        <v>7724</v>
      </c>
      <c r="O1782" s="20" t="s">
        <v>494</v>
      </c>
      <c r="P1782" s="3" t="s">
        <v>1241</v>
      </c>
      <c r="Q1782" s="3">
        <v>-20.13</v>
      </c>
      <c r="R1782" s="6">
        <v>133.65</v>
      </c>
      <c r="S1782" s="3" t="s">
        <v>1242</v>
      </c>
      <c r="T1782" s="3"/>
      <c r="U1782" s="17">
        <v>45887</v>
      </c>
      <c r="X1782" s="19" t="s">
        <v>1244</v>
      </c>
      <c r="Y1782" s="19" t="s">
        <v>7701</v>
      </c>
    </row>
    <row r="1783" spans="1:25">
      <c r="A1783" s="3" t="s">
        <v>7725</v>
      </c>
      <c r="B1783" s="3"/>
      <c r="C1783" s="3" t="s">
        <v>58</v>
      </c>
      <c r="D1783" s="3" t="s">
        <v>1299</v>
      </c>
      <c r="E1783" s="3" t="s">
        <v>52</v>
      </c>
      <c r="F1783" s="3" t="s">
        <v>1300</v>
      </c>
      <c r="G1783" s="3" t="s">
        <v>1251</v>
      </c>
      <c r="H1783" s="3" t="s">
        <v>1616</v>
      </c>
      <c r="I1783" s="3" t="s">
        <v>7726</v>
      </c>
      <c r="J1783" s="3" t="s">
        <v>55</v>
      </c>
      <c r="K1783" s="3" t="s">
        <v>1303</v>
      </c>
      <c r="L1783" s="3" t="s">
        <v>7727</v>
      </c>
      <c r="M1783" s="7" t="s">
        <v>7728</v>
      </c>
      <c r="N1783" s="7" t="s">
        <v>7729</v>
      </c>
      <c r="O1783" s="20" t="s">
        <v>498</v>
      </c>
      <c r="P1783" s="3" t="s">
        <v>1241</v>
      </c>
      <c r="Q1783" s="3">
        <v>-19.059999999999999</v>
      </c>
      <c r="R1783" s="6">
        <v>133.65</v>
      </c>
      <c r="S1783" s="3" t="s">
        <v>1305</v>
      </c>
      <c r="T1783" s="3"/>
      <c r="U1783" s="17">
        <v>45885</v>
      </c>
      <c r="X1783" s="19" t="s">
        <v>1306</v>
      </c>
      <c r="Y1783" s="19" t="s">
        <v>7701</v>
      </c>
    </row>
    <row r="1784" spans="1:25">
      <c r="A1784" s="3" t="s">
        <v>7730</v>
      </c>
      <c r="B1784" s="3"/>
      <c r="C1784" s="3" t="s">
        <v>58</v>
      </c>
      <c r="D1784" s="3" t="s">
        <v>1299</v>
      </c>
      <c r="E1784" s="3" t="s">
        <v>52</v>
      </c>
      <c r="F1784" s="3" t="s">
        <v>1307</v>
      </c>
      <c r="G1784" s="3" t="s">
        <v>1312</v>
      </c>
      <c r="H1784" s="3" t="s">
        <v>1252</v>
      </c>
      <c r="I1784" s="3" t="s">
        <v>7731</v>
      </c>
      <c r="J1784" s="3" t="s">
        <v>55</v>
      </c>
      <c r="K1784" s="3" t="s">
        <v>1314</v>
      </c>
      <c r="L1784" s="3" t="s">
        <v>7732</v>
      </c>
      <c r="M1784" s="7" t="s">
        <v>7733</v>
      </c>
      <c r="N1784" s="7" t="s">
        <v>7734</v>
      </c>
      <c r="O1784" s="20" t="s">
        <v>498</v>
      </c>
      <c r="P1784" s="3" t="s">
        <v>1241</v>
      </c>
      <c r="Q1784" s="3">
        <v>-18.5</v>
      </c>
      <c r="R1784" s="6">
        <v>133.65</v>
      </c>
      <c r="S1784" s="3" t="s">
        <v>1305</v>
      </c>
      <c r="T1784" s="3"/>
      <c r="U1784" s="17">
        <v>45885</v>
      </c>
      <c r="X1784" s="19" t="s">
        <v>1306</v>
      </c>
      <c r="Y1784" s="19" t="s">
        <v>7701</v>
      </c>
    </row>
    <row r="1785" spans="1:25">
      <c r="A1785" s="3" t="s">
        <v>7735</v>
      </c>
      <c r="B1785" s="3"/>
      <c r="C1785" s="3" t="s">
        <v>58</v>
      </c>
      <c r="D1785" s="3" t="s">
        <v>1299</v>
      </c>
      <c r="E1785" s="3" t="s">
        <v>52</v>
      </c>
      <c r="F1785" s="3" t="s">
        <v>1300</v>
      </c>
      <c r="G1785" s="3" t="s">
        <v>1308</v>
      </c>
      <c r="H1785" s="3" t="s">
        <v>1237</v>
      </c>
      <c r="I1785" s="3" t="s">
        <v>7736</v>
      </c>
      <c r="J1785" s="3" t="s">
        <v>55</v>
      </c>
      <c r="K1785" s="3" t="s">
        <v>2749</v>
      </c>
      <c r="L1785" s="3" t="s">
        <v>7737</v>
      </c>
      <c r="M1785" s="7" t="s">
        <v>7738</v>
      </c>
      <c r="N1785" s="7" t="s">
        <v>7739</v>
      </c>
      <c r="O1785" s="20" t="s">
        <v>498</v>
      </c>
      <c r="P1785" s="3" t="s">
        <v>1241</v>
      </c>
      <c r="Q1785" s="3">
        <v>-18.79</v>
      </c>
      <c r="R1785" s="6">
        <v>133.65</v>
      </c>
      <c r="S1785" s="3" t="s">
        <v>1305</v>
      </c>
      <c r="T1785" s="3"/>
      <c r="U1785" s="17">
        <v>45885</v>
      </c>
      <c r="X1785" s="19" t="s">
        <v>1306</v>
      </c>
      <c r="Y1785" s="19" t="s">
        <v>7701</v>
      </c>
    </row>
    <row r="1786" spans="1:25">
      <c r="A1786" s="3" t="s">
        <v>7740</v>
      </c>
      <c r="B1786" s="3"/>
      <c r="C1786" s="3" t="s">
        <v>58</v>
      </c>
      <c r="D1786" s="3" t="s">
        <v>1299</v>
      </c>
      <c r="E1786" s="3" t="s">
        <v>52</v>
      </c>
      <c r="F1786" s="3" t="s">
        <v>1300</v>
      </c>
      <c r="G1786" s="3" t="s">
        <v>1308</v>
      </c>
      <c r="H1786" s="3" t="s">
        <v>1557</v>
      </c>
      <c r="I1786" s="3" t="s">
        <v>7741</v>
      </c>
      <c r="J1786" s="3" t="s">
        <v>55</v>
      </c>
      <c r="K1786" s="3" t="s">
        <v>2749</v>
      </c>
      <c r="L1786" s="3" t="s">
        <v>7742</v>
      </c>
      <c r="M1786" s="7" t="s">
        <v>7743</v>
      </c>
      <c r="N1786" s="7" t="s">
        <v>7744</v>
      </c>
      <c r="O1786" s="20" t="s">
        <v>498</v>
      </c>
      <c r="P1786" s="3" t="s">
        <v>1241</v>
      </c>
      <c r="Q1786" s="3">
        <v>-19.43</v>
      </c>
      <c r="R1786" s="6">
        <v>133.65</v>
      </c>
      <c r="S1786" s="3" t="s">
        <v>1305</v>
      </c>
      <c r="T1786" s="3"/>
      <c r="U1786" s="17">
        <v>45885</v>
      </c>
      <c r="X1786" s="19" t="s">
        <v>1306</v>
      </c>
      <c r="Y1786" s="19" t="s">
        <v>7701</v>
      </c>
    </row>
    <row r="1787" spans="1:25">
      <c r="A1787" s="3" t="s">
        <v>7745</v>
      </c>
      <c r="B1787" s="3"/>
      <c r="C1787" s="3" t="s">
        <v>58</v>
      </c>
      <c r="D1787" s="3" t="s">
        <v>1299</v>
      </c>
      <c r="E1787" s="3" t="s">
        <v>52</v>
      </c>
      <c r="F1787" s="3" t="s">
        <v>1300</v>
      </c>
      <c r="G1787" s="3" t="s">
        <v>1433</v>
      </c>
      <c r="H1787" s="3" t="s">
        <v>1616</v>
      </c>
      <c r="I1787" s="3" t="s">
        <v>7746</v>
      </c>
      <c r="J1787" s="3" t="s">
        <v>55</v>
      </c>
      <c r="K1787" s="3" t="s">
        <v>1303</v>
      </c>
      <c r="L1787" s="3" t="s">
        <v>7747</v>
      </c>
      <c r="M1787" s="7" t="s">
        <v>7748</v>
      </c>
      <c r="N1787" s="7" t="s">
        <v>7749</v>
      </c>
      <c r="O1787" s="20" t="s">
        <v>498</v>
      </c>
      <c r="P1787" s="3" t="s">
        <v>1241</v>
      </c>
      <c r="Q1787" s="3">
        <v>-18.95</v>
      </c>
      <c r="R1787" s="6">
        <v>133.65</v>
      </c>
      <c r="S1787" s="3" t="s">
        <v>1305</v>
      </c>
      <c r="T1787" s="3"/>
      <c r="U1787" s="17">
        <v>45887</v>
      </c>
      <c r="X1787" s="19" t="s">
        <v>1306</v>
      </c>
      <c r="Y1787" s="19" t="s">
        <v>7701</v>
      </c>
    </row>
    <row r="1788" spans="1:25">
      <c r="A1788" s="3" t="s">
        <v>7750</v>
      </c>
      <c r="B1788" s="3"/>
      <c r="C1788" s="3" t="s">
        <v>58</v>
      </c>
      <c r="D1788" s="3" t="s">
        <v>1299</v>
      </c>
      <c r="E1788" s="3" t="s">
        <v>52</v>
      </c>
      <c r="F1788" s="3" t="s">
        <v>1300</v>
      </c>
      <c r="G1788" s="3" t="s">
        <v>1251</v>
      </c>
      <c r="H1788" s="3" t="s">
        <v>1252</v>
      </c>
      <c r="I1788" s="3" t="s">
        <v>7751</v>
      </c>
      <c r="J1788" s="3" t="s">
        <v>55</v>
      </c>
      <c r="K1788" s="3" t="s">
        <v>1303</v>
      </c>
      <c r="L1788" s="3" t="s">
        <v>7752</v>
      </c>
      <c r="M1788" s="7" t="s">
        <v>7753</v>
      </c>
      <c r="N1788" s="7" t="s">
        <v>7754</v>
      </c>
      <c r="O1788" s="20" t="s">
        <v>498</v>
      </c>
      <c r="P1788" s="3" t="s">
        <v>1241</v>
      </c>
      <c r="Q1788" s="3">
        <v>-18.82</v>
      </c>
      <c r="R1788" s="6">
        <v>133.65</v>
      </c>
      <c r="S1788" s="3" t="s">
        <v>1305</v>
      </c>
      <c r="T1788" s="3"/>
      <c r="U1788" s="17">
        <v>45887</v>
      </c>
      <c r="X1788" s="19" t="s">
        <v>1306</v>
      </c>
      <c r="Y1788" s="19" t="s">
        <v>7701</v>
      </c>
    </row>
    <row r="1789" spans="1:25">
      <c r="A1789" s="3" t="s">
        <v>7755</v>
      </c>
      <c r="B1789" s="3"/>
      <c r="C1789" s="3" t="s">
        <v>58</v>
      </c>
      <c r="D1789" s="3" t="s">
        <v>1299</v>
      </c>
      <c r="E1789" s="3" t="s">
        <v>52</v>
      </c>
      <c r="F1789" s="3" t="s">
        <v>1307</v>
      </c>
      <c r="G1789" s="3" t="s">
        <v>1312</v>
      </c>
      <c r="H1789" s="3" t="s">
        <v>1575</v>
      </c>
      <c r="I1789" s="3" t="s">
        <v>7756</v>
      </c>
      <c r="J1789" s="3" t="s">
        <v>55</v>
      </c>
      <c r="K1789" s="3" t="s">
        <v>1314</v>
      </c>
      <c r="L1789" s="3" t="s">
        <v>7757</v>
      </c>
      <c r="M1789" s="7" t="s">
        <v>7758</v>
      </c>
      <c r="N1789" s="7" t="s">
        <v>7759</v>
      </c>
      <c r="O1789" s="20" t="s">
        <v>498</v>
      </c>
      <c r="P1789" s="3" t="s">
        <v>1241</v>
      </c>
      <c r="Q1789" s="3">
        <v>-18.39</v>
      </c>
      <c r="R1789" s="6">
        <v>133.65</v>
      </c>
      <c r="S1789" s="3" t="s">
        <v>1305</v>
      </c>
      <c r="T1789" s="3"/>
      <c r="U1789" s="17">
        <v>45885</v>
      </c>
      <c r="X1789" s="19" t="s">
        <v>1306</v>
      </c>
      <c r="Y1789" s="19" t="s">
        <v>7701</v>
      </c>
    </row>
    <row r="1790" spans="1:25">
      <c r="A1790" s="3" t="s">
        <v>7760</v>
      </c>
      <c r="B1790" s="3"/>
      <c r="C1790" s="3" t="s">
        <v>198</v>
      </c>
      <c r="D1790" s="3" t="s">
        <v>1299</v>
      </c>
      <c r="E1790" s="3" t="s">
        <v>52</v>
      </c>
      <c r="F1790" s="3" t="s">
        <v>1235</v>
      </c>
      <c r="G1790" s="3" t="s">
        <v>1495</v>
      </c>
      <c r="H1790" s="3" t="s">
        <v>1575</v>
      </c>
      <c r="I1790" s="3" t="s">
        <v>7761</v>
      </c>
      <c r="J1790" s="3" t="s">
        <v>55</v>
      </c>
      <c r="K1790" s="3" t="s">
        <v>5605</v>
      </c>
      <c r="L1790" s="3" t="s">
        <v>7762</v>
      </c>
      <c r="M1790" s="7" t="s">
        <v>7763</v>
      </c>
      <c r="N1790" s="7" t="s">
        <v>7764</v>
      </c>
      <c r="O1790" s="20" t="s">
        <v>498</v>
      </c>
      <c r="P1790" s="3" t="s">
        <v>1241</v>
      </c>
      <c r="Q1790" s="3">
        <v>-20.45</v>
      </c>
      <c r="R1790" s="6">
        <v>133.65</v>
      </c>
      <c r="S1790" s="3" t="s">
        <v>1305</v>
      </c>
      <c r="T1790" s="3"/>
      <c r="U1790" s="17">
        <v>45885</v>
      </c>
      <c r="X1790" s="19" t="s">
        <v>1306</v>
      </c>
      <c r="Y1790" s="19" t="s">
        <v>7701</v>
      </c>
    </row>
    <row r="1791" spans="1:25">
      <c r="A1791" s="3" t="s">
        <v>7765</v>
      </c>
      <c r="B1791" s="3"/>
      <c r="C1791" s="3" t="s">
        <v>198</v>
      </c>
      <c r="D1791" s="3" t="s">
        <v>1299</v>
      </c>
      <c r="E1791" s="3" t="s">
        <v>52</v>
      </c>
      <c r="F1791" s="3" t="s">
        <v>2272</v>
      </c>
      <c r="G1791" s="3" t="s">
        <v>1312</v>
      </c>
      <c r="H1791" s="3" t="s">
        <v>1639</v>
      </c>
      <c r="I1791" s="3" t="s">
        <v>7766</v>
      </c>
      <c r="J1791" s="3" t="s">
        <v>55</v>
      </c>
      <c r="K1791" s="3" t="s">
        <v>2749</v>
      </c>
      <c r="L1791" s="3" t="s">
        <v>7767</v>
      </c>
      <c r="M1791" s="7" t="s">
        <v>7768</v>
      </c>
      <c r="N1791" s="7" t="s">
        <v>7769</v>
      </c>
      <c r="O1791" s="20" t="s">
        <v>498</v>
      </c>
      <c r="P1791" s="3" t="s">
        <v>1241</v>
      </c>
      <c r="Q1791" s="3">
        <v>-20.55</v>
      </c>
      <c r="R1791" s="6">
        <v>133.65</v>
      </c>
      <c r="S1791" s="3" t="s">
        <v>1305</v>
      </c>
      <c r="T1791" s="3"/>
      <c r="U1791" s="17">
        <v>45887</v>
      </c>
      <c r="X1791" s="19" t="s">
        <v>1306</v>
      </c>
      <c r="Y1791" s="19" t="s">
        <v>7701</v>
      </c>
    </row>
    <row r="1792" spans="1:25">
      <c r="A1792" s="3" t="s">
        <v>7770</v>
      </c>
      <c r="B1792" s="3"/>
      <c r="C1792" s="3" t="s">
        <v>198</v>
      </c>
      <c r="D1792" s="3" t="s">
        <v>1299</v>
      </c>
      <c r="E1792" s="3" t="s">
        <v>52</v>
      </c>
      <c r="F1792" s="3" t="s">
        <v>6124</v>
      </c>
      <c r="G1792" s="3" t="s">
        <v>1308</v>
      </c>
      <c r="H1792" s="3" t="s">
        <v>1639</v>
      </c>
      <c r="I1792" s="3" t="s">
        <v>7771</v>
      </c>
      <c r="J1792" s="3" t="s">
        <v>55</v>
      </c>
      <c r="K1792" s="3" t="s">
        <v>5605</v>
      </c>
      <c r="L1792" s="3" t="s">
        <v>7772</v>
      </c>
      <c r="M1792" s="7" t="s">
        <v>7773</v>
      </c>
      <c r="N1792" s="7" t="s">
        <v>7774</v>
      </c>
      <c r="O1792" s="20" t="s">
        <v>498</v>
      </c>
      <c r="P1792" s="3" t="s">
        <v>1241</v>
      </c>
      <c r="Q1792" s="3">
        <v>-19.57</v>
      </c>
      <c r="R1792" s="6">
        <v>133.65</v>
      </c>
      <c r="S1792" s="3" t="s">
        <v>1305</v>
      </c>
      <c r="T1792" s="3"/>
      <c r="U1792" s="17">
        <v>45885</v>
      </c>
      <c r="X1792" s="19" t="s">
        <v>1306</v>
      </c>
      <c r="Y1792" s="19" t="s">
        <v>7701</v>
      </c>
    </row>
    <row r="1793" spans="1:25">
      <c r="A1793" s="3" t="s">
        <v>7775</v>
      </c>
      <c r="B1793" s="3"/>
      <c r="C1793" s="3" t="s">
        <v>198</v>
      </c>
      <c r="D1793" s="3" t="s">
        <v>1299</v>
      </c>
      <c r="E1793" s="3" t="s">
        <v>52</v>
      </c>
      <c r="F1793" s="3" t="s">
        <v>6124</v>
      </c>
      <c r="G1793" s="3" t="s">
        <v>1308</v>
      </c>
      <c r="H1793" s="3" t="s">
        <v>1237</v>
      </c>
      <c r="I1793" s="3" t="s">
        <v>7776</v>
      </c>
      <c r="J1793" s="3" t="s">
        <v>55</v>
      </c>
      <c r="K1793" s="3" t="s">
        <v>5605</v>
      </c>
      <c r="L1793" s="3" t="s">
        <v>7777</v>
      </c>
      <c r="M1793" s="7" t="s">
        <v>7778</v>
      </c>
      <c r="N1793" s="7" t="s">
        <v>7779</v>
      </c>
      <c r="O1793" s="20" t="s">
        <v>498</v>
      </c>
      <c r="P1793" s="3" t="s">
        <v>1241</v>
      </c>
      <c r="Q1793" s="3">
        <v>-20.64</v>
      </c>
      <c r="R1793" s="6">
        <v>133.65</v>
      </c>
      <c r="S1793" s="3" t="s">
        <v>1305</v>
      </c>
      <c r="T1793" s="3"/>
      <c r="U1793" s="17">
        <v>45885</v>
      </c>
      <c r="X1793" s="19" t="s">
        <v>1306</v>
      </c>
      <c r="Y1793" s="19" t="s">
        <v>7701</v>
      </c>
    </row>
    <row r="1794" spans="1:25">
      <c r="A1794" s="3" t="s">
        <v>7780</v>
      </c>
      <c r="B1794" s="3"/>
      <c r="C1794" s="3" t="s">
        <v>198</v>
      </c>
      <c r="D1794" s="3" t="s">
        <v>1299</v>
      </c>
      <c r="E1794" s="3" t="s">
        <v>52</v>
      </c>
      <c r="F1794" s="3" t="s">
        <v>1235</v>
      </c>
      <c r="G1794" s="3" t="s">
        <v>1251</v>
      </c>
      <c r="H1794" s="3" t="s">
        <v>1237</v>
      </c>
      <c r="I1794" s="3" t="s">
        <v>7781</v>
      </c>
      <c r="J1794" s="3" t="s">
        <v>55</v>
      </c>
      <c r="K1794" s="3" t="s">
        <v>5605</v>
      </c>
      <c r="L1794" s="3" t="s">
        <v>7782</v>
      </c>
      <c r="M1794" s="7" t="s">
        <v>7783</v>
      </c>
      <c r="N1794" s="7" t="s">
        <v>7784</v>
      </c>
      <c r="O1794" s="20" t="s">
        <v>498</v>
      </c>
      <c r="P1794" s="3" t="s">
        <v>1241</v>
      </c>
      <c r="Q1794" s="3">
        <v>-20.100000000000001</v>
      </c>
      <c r="R1794" s="6">
        <v>133.65</v>
      </c>
      <c r="S1794" s="3" t="s">
        <v>1305</v>
      </c>
      <c r="T1794" s="3"/>
      <c r="U1794" s="17">
        <v>45887</v>
      </c>
      <c r="X1794" s="19" t="s">
        <v>1306</v>
      </c>
      <c r="Y1794" s="19" t="s">
        <v>7701</v>
      </c>
    </row>
    <row r="1795" spans="1:25">
      <c r="A1795" s="3" t="s">
        <v>7785</v>
      </c>
      <c r="B1795" s="3"/>
      <c r="C1795" s="3" t="s">
        <v>198</v>
      </c>
      <c r="D1795" s="3" t="s">
        <v>1299</v>
      </c>
      <c r="E1795" s="3" t="s">
        <v>52</v>
      </c>
      <c r="F1795" s="3" t="s">
        <v>2272</v>
      </c>
      <c r="G1795" s="3" t="s">
        <v>1485</v>
      </c>
      <c r="H1795" s="3" t="s">
        <v>1531</v>
      </c>
      <c r="I1795" s="3" t="s">
        <v>7786</v>
      </c>
      <c r="J1795" s="3" t="s">
        <v>55</v>
      </c>
      <c r="K1795" s="3" t="s">
        <v>5605</v>
      </c>
      <c r="L1795" s="3" t="s">
        <v>7787</v>
      </c>
      <c r="M1795" s="7" t="s">
        <v>7788</v>
      </c>
      <c r="N1795" s="7" t="s">
        <v>7789</v>
      </c>
      <c r="O1795" s="20" t="s">
        <v>498</v>
      </c>
      <c r="P1795" s="3" t="s">
        <v>1241</v>
      </c>
      <c r="Q1795" s="3">
        <v>-19.22</v>
      </c>
      <c r="R1795" s="6">
        <v>133.65</v>
      </c>
      <c r="S1795" s="3" t="s">
        <v>1305</v>
      </c>
      <c r="T1795" s="3"/>
      <c r="U1795" s="17">
        <v>45886</v>
      </c>
      <c r="X1795" s="19" t="s">
        <v>1306</v>
      </c>
      <c r="Y1795" s="19" t="s">
        <v>7701</v>
      </c>
    </row>
    <row r="1796" spans="1:25">
      <c r="A1796" s="3" t="s">
        <v>7790</v>
      </c>
      <c r="B1796" s="3"/>
      <c r="C1796" s="3" t="s">
        <v>198</v>
      </c>
      <c r="D1796" s="3" t="s">
        <v>1299</v>
      </c>
      <c r="E1796" s="3" t="s">
        <v>52</v>
      </c>
      <c r="F1796" s="3" t="s">
        <v>1235</v>
      </c>
      <c r="G1796" s="3" t="s">
        <v>1495</v>
      </c>
      <c r="H1796" s="3" t="s">
        <v>1809</v>
      </c>
      <c r="I1796" s="3" t="s">
        <v>7791</v>
      </c>
      <c r="J1796" s="3" t="s">
        <v>55</v>
      </c>
      <c r="K1796" s="3" t="s">
        <v>5605</v>
      </c>
      <c r="L1796" s="3" t="s">
        <v>7792</v>
      </c>
      <c r="M1796" s="7" t="s">
        <v>7793</v>
      </c>
      <c r="N1796" s="7" t="s">
        <v>7794</v>
      </c>
      <c r="O1796" s="20" t="s">
        <v>498</v>
      </c>
      <c r="P1796" s="3" t="s">
        <v>1241</v>
      </c>
      <c r="Q1796" s="3">
        <v>-18.87</v>
      </c>
      <c r="R1796" s="6">
        <v>133.65</v>
      </c>
      <c r="S1796" s="3" t="s">
        <v>1305</v>
      </c>
      <c r="T1796" s="3"/>
      <c r="U1796" s="17">
        <v>45886</v>
      </c>
      <c r="X1796" s="19" t="s">
        <v>1306</v>
      </c>
      <c r="Y1796" s="19" t="s">
        <v>7701</v>
      </c>
    </row>
    <row r="1797" spans="1:25">
      <c r="A1797" s="3" t="s">
        <v>7795</v>
      </c>
      <c r="B1797" s="3"/>
      <c r="C1797" s="3" t="s">
        <v>198</v>
      </c>
      <c r="D1797" s="3" t="s">
        <v>1299</v>
      </c>
      <c r="E1797" s="3" t="s">
        <v>52</v>
      </c>
      <c r="F1797" s="3" t="s">
        <v>1235</v>
      </c>
      <c r="G1797" s="3" t="s">
        <v>1485</v>
      </c>
      <c r="H1797" s="3" t="s">
        <v>1262</v>
      </c>
      <c r="I1797" s="3" t="s">
        <v>7796</v>
      </c>
      <c r="J1797" s="3" t="s">
        <v>55</v>
      </c>
      <c r="K1797" s="3" t="s">
        <v>5605</v>
      </c>
      <c r="L1797" s="3" t="s">
        <v>7797</v>
      </c>
      <c r="M1797" s="7" t="s">
        <v>7798</v>
      </c>
      <c r="N1797" s="7" t="s">
        <v>7799</v>
      </c>
      <c r="O1797" s="20" t="s">
        <v>498</v>
      </c>
      <c r="P1797" s="3" t="s">
        <v>4591</v>
      </c>
      <c r="Q1797" s="3"/>
      <c r="R1797" s="6">
        <v>133.65</v>
      </c>
      <c r="S1797" s="3" t="s">
        <v>1305</v>
      </c>
      <c r="T1797" s="3" t="s">
        <v>7800</v>
      </c>
      <c r="U1797" s="17">
        <v>45886</v>
      </c>
      <c r="X1797" s="19" t="s">
        <v>1306</v>
      </c>
      <c r="Y1797" s="19" t="s">
        <v>7701</v>
      </c>
    </row>
    <row r="1798" spans="1:25">
      <c r="A1798" s="3" t="s">
        <v>7801</v>
      </c>
      <c r="B1798" s="3"/>
      <c r="C1798" s="3" t="s">
        <v>198</v>
      </c>
      <c r="D1798" s="3" t="s">
        <v>1299</v>
      </c>
      <c r="E1798" s="3" t="s">
        <v>52</v>
      </c>
      <c r="F1798" s="3" t="s">
        <v>2272</v>
      </c>
      <c r="G1798" s="3" t="s">
        <v>1495</v>
      </c>
      <c r="H1798" s="3" t="s">
        <v>1616</v>
      </c>
      <c r="I1798" s="3" t="s">
        <v>7802</v>
      </c>
      <c r="J1798" s="3" t="s">
        <v>55</v>
      </c>
      <c r="K1798" s="3" t="s">
        <v>5605</v>
      </c>
      <c r="L1798" s="3" t="s">
        <v>7803</v>
      </c>
      <c r="M1798" s="7" t="s">
        <v>7804</v>
      </c>
      <c r="N1798" s="7" t="s">
        <v>7805</v>
      </c>
      <c r="O1798" s="20" t="s">
        <v>498</v>
      </c>
      <c r="P1798" s="3" t="s">
        <v>1241</v>
      </c>
      <c r="Q1798" s="3">
        <v>-19.36</v>
      </c>
      <c r="R1798" s="6">
        <v>133.65</v>
      </c>
      <c r="S1798" s="3" t="s">
        <v>1305</v>
      </c>
      <c r="T1798" s="3"/>
      <c r="U1798" s="17">
        <v>45886</v>
      </c>
      <c r="X1798" s="19" t="s">
        <v>1306</v>
      </c>
      <c r="Y1798" s="19" t="s">
        <v>7701</v>
      </c>
    </row>
    <row r="1799" spans="1:25">
      <c r="A1799" s="3" t="s">
        <v>7806</v>
      </c>
      <c r="B1799" s="3"/>
      <c r="C1799" s="3" t="s">
        <v>198</v>
      </c>
      <c r="D1799" s="3" t="s">
        <v>1299</v>
      </c>
      <c r="E1799" s="3" t="s">
        <v>52</v>
      </c>
      <c r="F1799" s="3" t="s">
        <v>6124</v>
      </c>
      <c r="G1799" s="3" t="s">
        <v>1308</v>
      </c>
      <c r="H1799" s="3" t="s">
        <v>1557</v>
      </c>
      <c r="I1799" s="3" t="s">
        <v>7807</v>
      </c>
      <c r="J1799" s="3" t="s">
        <v>55</v>
      </c>
      <c r="K1799" s="3" t="s">
        <v>5605</v>
      </c>
      <c r="L1799" s="3" t="s">
        <v>7808</v>
      </c>
      <c r="M1799" s="7" t="s">
        <v>7809</v>
      </c>
      <c r="N1799" s="7" t="s">
        <v>7810</v>
      </c>
      <c r="O1799" s="20" t="s">
        <v>498</v>
      </c>
      <c r="P1799" s="3" t="s">
        <v>1241</v>
      </c>
      <c r="Q1799" s="3">
        <v>-22</v>
      </c>
      <c r="R1799" s="6">
        <v>133.65</v>
      </c>
      <c r="S1799" s="3" t="s">
        <v>1305</v>
      </c>
      <c r="T1799" s="3"/>
      <c r="U1799" s="17">
        <v>45886</v>
      </c>
      <c r="X1799" s="19" t="s">
        <v>1306</v>
      </c>
      <c r="Y1799" s="19" t="s">
        <v>7701</v>
      </c>
    </row>
    <row r="1800" spans="1:25">
      <c r="A1800" s="3" t="s">
        <v>7811</v>
      </c>
      <c r="B1800" s="3"/>
      <c r="C1800" s="3" t="s">
        <v>198</v>
      </c>
      <c r="D1800" s="3" t="s">
        <v>1299</v>
      </c>
      <c r="E1800" s="3" t="s">
        <v>52</v>
      </c>
      <c r="F1800" s="3" t="s">
        <v>2272</v>
      </c>
      <c r="G1800" s="3" t="s">
        <v>1251</v>
      </c>
      <c r="H1800" s="3" t="s">
        <v>1540</v>
      </c>
      <c r="I1800" s="3" t="s">
        <v>7812</v>
      </c>
      <c r="J1800" s="3" t="s">
        <v>55</v>
      </c>
      <c r="K1800" s="3" t="s">
        <v>5605</v>
      </c>
      <c r="L1800" s="3" t="s">
        <v>7813</v>
      </c>
      <c r="M1800" s="7" t="s">
        <v>7814</v>
      </c>
      <c r="N1800" s="7" t="s">
        <v>7815</v>
      </c>
      <c r="O1800" s="20" t="s">
        <v>498</v>
      </c>
      <c r="P1800" s="3" t="s">
        <v>1241</v>
      </c>
      <c r="Q1800" s="3">
        <v>-18.25</v>
      </c>
      <c r="R1800" s="6">
        <v>133.65</v>
      </c>
      <c r="S1800" s="3" t="s">
        <v>1305</v>
      </c>
      <c r="T1800" s="3"/>
      <c r="U1800" s="17">
        <v>45886</v>
      </c>
      <c r="X1800" s="19" t="s">
        <v>1306</v>
      </c>
      <c r="Y1800" s="19" t="s">
        <v>7701</v>
      </c>
    </row>
    <row r="1801" spans="1:25">
      <c r="A1801" s="3" t="s">
        <v>7816</v>
      </c>
      <c r="B1801" s="3"/>
      <c r="C1801" s="3" t="s">
        <v>198</v>
      </c>
      <c r="D1801" s="3" t="s">
        <v>1299</v>
      </c>
      <c r="E1801" s="3" t="s">
        <v>52</v>
      </c>
      <c r="F1801" s="3" t="s">
        <v>1235</v>
      </c>
      <c r="G1801" s="3" t="s">
        <v>1485</v>
      </c>
      <c r="H1801" s="3" t="s">
        <v>1518</v>
      </c>
      <c r="I1801" s="3" t="s">
        <v>7817</v>
      </c>
      <c r="J1801" s="3" t="s">
        <v>55</v>
      </c>
      <c r="K1801" s="3" t="s">
        <v>5605</v>
      </c>
      <c r="L1801" s="3" t="s">
        <v>7818</v>
      </c>
      <c r="M1801" s="7" t="s">
        <v>7819</v>
      </c>
      <c r="N1801" s="7" t="s">
        <v>7820</v>
      </c>
      <c r="O1801" s="20" t="s">
        <v>498</v>
      </c>
      <c r="P1801" s="3" t="s">
        <v>1241</v>
      </c>
      <c r="Q1801" s="3">
        <v>-18.350000000000001</v>
      </c>
      <c r="R1801" s="6">
        <v>133.65</v>
      </c>
      <c r="S1801" s="3" t="s">
        <v>1305</v>
      </c>
      <c r="T1801" s="3"/>
      <c r="U1801" s="17">
        <v>45887</v>
      </c>
      <c r="X1801" s="19" t="s">
        <v>1306</v>
      </c>
      <c r="Y1801" s="19" t="s">
        <v>7701</v>
      </c>
    </row>
    <row r="1802" spans="1:25">
      <c r="A1802" s="3" t="s">
        <v>7821</v>
      </c>
      <c r="B1802" s="3"/>
      <c r="C1802" s="3" t="s">
        <v>198</v>
      </c>
      <c r="D1802" s="3" t="s">
        <v>1299</v>
      </c>
      <c r="E1802" s="3" t="s">
        <v>52</v>
      </c>
      <c r="F1802" s="3" t="s">
        <v>2272</v>
      </c>
      <c r="G1802" s="3" t="s">
        <v>1485</v>
      </c>
      <c r="H1802" s="3" t="s">
        <v>1599</v>
      </c>
      <c r="I1802" s="3" t="s">
        <v>7822</v>
      </c>
      <c r="J1802" s="3" t="s">
        <v>55</v>
      </c>
      <c r="K1802" s="3" t="s">
        <v>5605</v>
      </c>
      <c r="L1802" s="3" t="s">
        <v>7823</v>
      </c>
      <c r="M1802" s="7" t="s">
        <v>7824</v>
      </c>
      <c r="N1802" s="7" t="s">
        <v>7825</v>
      </c>
      <c r="O1802" s="20" t="s">
        <v>498</v>
      </c>
      <c r="P1802" s="3" t="s">
        <v>1241</v>
      </c>
      <c r="Q1802" s="3">
        <v>-18.75</v>
      </c>
      <c r="R1802" s="6">
        <v>133.65</v>
      </c>
      <c r="S1802" s="3" t="s">
        <v>1305</v>
      </c>
      <c r="T1802" s="3"/>
      <c r="U1802" s="17">
        <v>45886</v>
      </c>
      <c r="X1802" s="19" t="s">
        <v>1306</v>
      </c>
      <c r="Y1802" s="19" t="s">
        <v>7701</v>
      </c>
    </row>
    <row r="1803" spans="1:25">
      <c r="A1803" s="3" t="s">
        <v>7826</v>
      </c>
      <c r="B1803" s="3"/>
      <c r="C1803" s="3" t="s">
        <v>147</v>
      </c>
      <c r="D1803" s="3" t="s">
        <v>1299</v>
      </c>
      <c r="E1803" s="3" t="s">
        <v>52</v>
      </c>
      <c r="F1803" s="3" t="s">
        <v>1307</v>
      </c>
      <c r="G1803" s="3" t="s">
        <v>1485</v>
      </c>
      <c r="H1803" s="3" t="s">
        <v>1518</v>
      </c>
      <c r="I1803" s="3" t="s">
        <v>7827</v>
      </c>
      <c r="J1803" s="3" t="s">
        <v>55</v>
      </c>
      <c r="K1803" s="3" t="s">
        <v>4256</v>
      </c>
      <c r="L1803" s="3" t="s">
        <v>7828</v>
      </c>
      <c r="M1803" s="7" t="s">
        <v>7829</v>
      </c>
      <c r="N1803" s="7" t="s">
        <v>7830</v>
      </c>
      <c r="O1803" s="20" t="s">
        <v>498</v>
      </c>
      <c r="P1803" s="3" t="s">
        <v>1241</v>
      </c>
      <c r="Q1803" s="3">
        <v>-21.5</v>
      </c>
      <c r="R1803" s="6">
        <v>133.65</v>
      </c>
      <c r="S1803" s="3" t="s">
        <v>1305</v>
      </c>
      <c r="T1803" s="3"/>
      <c r="U1803" s="17">
        <v>45887</v>
      </c>
      <c r="X1803" s="19" t="s">
        <v>1306</v>
      </c>
      <c r="Y1803" s="19" t="s">
        <v>7701</v>
      </c>
    </row>
    <row r="1804" spans="1:25">
      <c r="A1804" s="3" t="s">
        <v>7831</v>
      </c>
      <c r="B1804" s="3"/>
      <c r="C1804" s="3" t="s">
        <v>147</v>
      </c>
      <c r="D1804" s="3" t="s">
        <v>1299</v>
      </c>
      <c r="E1804" s="3" t="s">
        <v>52</v>
      </c>
      <c r="F1804" s="3" t="s">
        <v>2272</v>
      </c>
      <c r="G1804" s="3" t="s">
        <v>1485</v>
      </c>
      <c r="H1804" s="3" t="s">
        <v>1653</v>
      </c>
      <c r="I1804" s="3" t="s">
        <v>7832</v>
      </c>
      <c r="J1804" s="3" t="s">
        <v>55</v>
      </c>
      <c r="K1804" s="3" t="s">
        <v>4242</v>
      </c>
      <c r="L1804" s="3" t="s">
        <v>7833</v>
      </c>
      <c r="M1804" s="7" t="s">
        <v>7834</v>
      </c>
      <c r="N1804" s="7" t="s">
        <v>7835</v>
      </c>
      <c r="O1804" s="20" t="s">
        <v>498</v>
      </c>
      <c r="P1804" s="3" t="s">
        <v>1241</v>
      </c>
      <c r="Q1804" s="3">
        <v>-19.82</v>
      </c>
      <c r="R1804" s="6">
        <v>133.65</v>
      </c>
      <c r="S1804" s="3" t="s">
        <v>1305</v>
      </c>
      <c r="T1804" s="3"/>
      <c r="U1804" s="17">
        <v>45887</v>
      </c>
      <c r="X1804" s="19" t="s">
        <v>1306</v>
      </c>
      <c r="Y1804" s="19" t="s">
        <v>7701</v>
      </c>
    </row>
    <row r="1805" spans="1:25">
      <c r="A1805" s="3" t="s">
        <v>7836</v>
      </c>
      <c r="B1805" s="3"/>
      <c r="C1805" s="3" t="s">
        <v>217</v>
      </c>
      <c r="D1805" s="3" t="s">
        <v>4748</v>
      </c>
      <c r="E1805" s="3" t="s">
        <v>52</v>
      </c>
      <c r="F1805" s="3" t="s">
        <v>5322</v>
      </c>
      <c r="G1805" s="3" t="s">
        <v>1495</v>
      </c>
      <c r="H1805" s="3" t="s">
        <v>1377</v>
      </c>
      <c r="I1805" s="3" t="s">
        <v>7837</v>
      </c>
      <c r="J1805" s="3" t="s">
        <v>132</v>
      </c>
      <c r="K1805" s="3" t="s">
        <v>1421</v>
      </c>
      <c r="L1805" s="3" t="s">
        <v>7838</v>
      </c>
      <c r="M1805" s="7" t="s">
        <v>7839</v>
      </c>
      <c r="N1805" s="7" t="s">
        <v>7840</v>
      </c>
      <c r="O1805" s="20" t="s">
        <v>501</v>
      </c>
      <c r="P1805" s="3" t="s">
        <v>1241</v>
      </c>
      <c r="Q1805" s="3">
        <v>-19.88</v>
      </c>
      <c r="R1805" s="6">
        <v>346.5</v>
      </c>
      <c r="S1805" s="3" t="s">
        <v>1242</v>
      </c>
      <c r="T1805" s="3"/>
      <c r="U1805" s="17">
        <v>45889</v>
      </c>
      <c r="X1805" s="19" t="s">
        <v>1244</v>
      </c>
      <c r="Y1805" s="19"/>
    </row>
    <row r="1806" spans="1:25">
      <c r="A1806" s="3" t="s">
        <v>7841</v>
      </c>
      <c r="B1806" s="3"/>
      <c r="C1806" s="3" t="s">
        <v>112</v>
      </c>
      <c r="D1806" s="3" t="s">
        <v>4748</v>
      </c>
      <c r="E1806" s="3" t="s">
        <v>52</v>
      </c>
      <c r="F1806" s="3" t="s">
        <v>1300</v>
      </c>
      <c r="G1806" s="3" t="s">
        <v>1308</v>
      </c>
      <c r="H1806" s="3" t="s">
        <v>1599</v>
      </c>
      <c r="I1806" s="3" t="s">
        <v>7842</v>
      </c>
      <c r="J1806" s="3" t="s">
        <v>132</v>
      </c>
      <c r="K1806" s="3" t="s">
        <v>6841</v>
      </c>
      <c r="L1806" s="3" t="s">
        <v>7843</v>
      </c>
      <c r="M1806" s="7" t="s">
        <v>7844</v>
      </c>
      <c r="N1806" s="7" t="s">
        <v>7845</v>
      </c>
      <c r="O1806" s="20" t="s">
        <v>503</v>
      </c>
      <c r="P1806" s="3" t="s">
        <v>1241</v>
      </c>
      <c r="Q1806" s="3">
        <v>-17.84</v>
      </c>
      <c r="R1806" s="6">
        <v>346.5</v>
      </c>
      <c r="S1806" s="3" t="s">
        <v>1242</v>
      </c>
      <c r="T1806" s="3"/>
      <c r="U1806" s="17">
        <v>45888</v>
      </c>
      <c r="X1806" s="19" t="s">
        <v>1244</v>
      </c>
      <c r="Y1806" s="19"/>
    </row>
    <row r="1807" spans="1:25">
      <c r="A1807" s="3" t="s">
        <v>7846</v>
      </c>
      <c r="B1807" s="3"/>
      <c r="C1807" s="3" t="s">
        <v>507</v>
      </c>
      <c r="D1807" s="3" t="s">
        <v>4026</v>
      </c>
      <c r="E1807" s="3" t="s">
        <v>66</v>
      </c>
      <c r="F1807" s="3" t="s">
        <v>1300</v>
      </c>
      <c r="G1807" s="3" t="s">
        <v>1308</v>
      </c>
      <c r="H1807" s="3" t="s">
        <v>4715</v>
      </c>
      <c r="I1807" s="3" t="s">
        <v>7847</v>
      </c>
      <c r="J1807" s="3" t="s">
        <v>55</v>
      </c>
      <c r="K1807" s="3" t="s">
        <v>7848</v>
      </c>
      <c r="L1807" s="3" t="s">
        <v>7849</v>
      </c>
      <c r="M1807" s="7" t="s">
        <v>7850</v>
      </c>
      <c r="N1807" s="7" t="s">
        <v>7851</v>
      </c>
      <c r="O1807" s="20" t="s">
        <v>505</v>
      </c>
      <c r="P1807" s="3" t="s">
        <v>1241</v>
      </c>
      <c r="Q1807" s="3">
        <v>-19.18</v>
      </c>
      <c r="R1807" s="6">
        <v>133.65</v>
      </c>
      <c r="S1807" s="3" t="s">
        <v>2523</v>
      </c>
      <c r="T1807" s="3"/>
      <c r="U1807" s="17">
        <v>45889</v>
      </c>
      <c r="X1807" s="19" t="s">
        <v>2524</v>
      </c>
      <c r="Y1807" s="19"/>
    </row>
    <row r="1808" spans="1:25">
      <c r="A1808" s="3" t="s">
        <v>7852</v>
      </c>
      <c r="B1808" s="3"/>
      <c r="C1808" s="3" t="s">
        <v>85</v>
      </c>
      <c r="D1808" s="3" t="s">
        <v>4026</v>
      </c>
      <c r="E1808" s="3" t="s">
        <v>66</v>
      </c>
      <c r="F1808" s="3" t="s">
        <v>1261</v>
      </c>
      <c r="G1808" s="3" t="s">
        <v>1485</v>
      </c>
      <c r="H1808" s="3" t="s">
        <v>1605</v>
      </c>
      <c r="I1808" s="3" t="s">
        <v>7853</v>
      </c>
      <c r="J1808" s="3" t="s">
        <v>132</v>
      </c>
      <c r="K1808" s="3" t="s">
        <v>2680</v>
      </c>
      <c r="L1808" s="3" t="s">
        <v>7854</v>
      </c>
      <c r="M1808" s="7" t="s">
        <v>7855</v>
      </c>
      <c r="N1808" s="7" t="s">
        <v>7856</v>
      </c>
      <c r="O1808" s="20" t="s">
        <v>508</v>
      </c>
      <c r="P1808" s="3" t="s">
        <v>1241</v>
      </c>
      <c r="Q1808" s="3">
        <v>-20.91</v>
      </c>
      <c r="R1808" s="6">
        <v>346.5</v>
      </c>
      <c r="S1808" s="3" t="s">
        <v>2523</v>
      </c>
      <c r="T1808" s="3"/>
      <c r="U1808" s="17">
        <v>45895</v>
      </c>
      <c r="X1808" s="19" t="s">
        <v>2524</v>
      </c>
      <c r="Y1808" s="19"/>
    </row>
    <row r="1809" spans="1:25">
      <c r="A1809" s="3" t="s">
        <v>7857</v>
      </c>
      <c r="B1809" s="3"/>
      <c r="C1809" s="3" t="s">
        <v>116</v>
      </c>
      <c r="D1809" s="3" t="s">
        <v>4748</v>
      </c>
      <c r="E1809" s="3" t="s">
        <v>52</v>
      </c>
      <c r="F1809" s="3" t="s">
        <v>1300</v>
      </c>
      <c r="G1809" s="3" t="s">
        <v>1308</v>
      </c>
      <c r="H1809" s="3" t="s">
        <v>1540</v>
      </c>
      <c r="I1809" s="3" t="s">
        <v>7858</v>
      </c>
      <c r="J1809" s="3" t="s">
        <v>55</v>
      </c>
      <c r="K1809" s="3" t="s">
        <v>3797</v>
      </c>
      <c r="L1809" s="3" t="s">
        <v>7859</v>
      </c>
      <c r="M1809" s="7" t="s">
        <v>7860</v>
      </c>
      <c r="N1809" s="7" t="s">
        <v>7861</v>
      </c>
      <c r="O1809" s="20" t="s">
        <v>511</v>
      </c>
      <c r="P1809" s="3" t="s">
        <v>1241</v>
      </c>
      <c r="Q1809" s="3">
        <v>-19.54</v>
      </c>
      <c r="R1809" s="6">
        <v>133.65</v>
      </c>
      <c r="S1809" s="3" t="s">
        <v>1305</v>
      </c>
      <c r="T1809" s="3"/>
      <c r="U1809" s="17">
        <v>45891</v>
      </c>
      <c r="X1809" s="19" t="s">
        <v>1306</v>
      </c>
      <c r="Y1809" s="19" t="s">
        <v>7862</v>
      </c>
    </row>
    <row r="1810" spans="1:25">
      <c r="A1810" s="3" t="s">
        <v>7863</v>
      </c>
      <c r="B1810" s="3"/>
      <c r="C1810" s="3" t="s">
        <v>116</v>
      </c>
      <c r="D1810" s="3" t="s">
        <v>4748</v>
      </c>
      <c r="E1810" s="3" t="s">
        <v>52</v>
      </c>
      <c r="F1810" s="3" t="s">
        <v>1300</v>
      </c>
      <c r="G1810" s="3" t="s">
        <v>1308</v>
      </c>
      <c r="H1810" s="3" t="s">
        <v>1252</v>
      </c>
      <c r="I1810" s="3" t="s">
        <v>7864</v>
      </c>
      <c r="J1810" s="3" t="s">
        <v>55</v>
      </c>
      <c r="K1810" s="3" t="s">
        <v>3704</v>
      </c>
      <c r="L1810" s="3" t="s">
        <v>5628</v>
      </c>
      <c r="M1810" s="7" t="s">
        <v>7865</v>
      </c>
      <c r="N1810" s="7" t="s">
        <v>7866</v>
      </c>
      <c r="O1810" s="20" t="s">
        <v>511</v>
      </c>
      <c r="P1810" s="3" t="s">
        <v>1241</v>
      </c>
      <c r="Q1810" s="3">
        <v>-19.600000000000001</v>
      </c>
      <c r="R1810" s="6">
        <v>133.65</v>
      </c>
      <c r="S1810" s="3" t="s">
        <v>1305</v>
      </c>
      <c r="T1810" s="3"/>
      <c r="U1810" s="17">
        <v>45891</v>
      </c>
      <c r="X1810" s="19" t="s">
        <v>1306</v>
      </c>
      <c r="Y1810" s="19" t="s">
        <v>7862</v>
      </c>
    </row>
    <row r="1811" spans="1:25">
      <c r="A1811" s="3" t="s">
        <v>7867</v>
      </c>
      <c r="B1811" s="3"/>
      <c r="C1811" s="3" t="s">
        <v>116</v>
      </c>
      <c r="D1811" s="3" t="s">
        <v>4748</v>
      </c>
      <c r="E1811" s="3" t="s">
        <v>52</v>
      </c>
      <c r="F1811" s="3" t="s">
        <v>1300</v>
      </c>
      <c r="G1811" s="3" t="s">
        <v>1312</v>
      </c>
      <c r="H1811" s="3" t="s">
        <v>1518</v>
      </c>
      <c r="I1811" s="3" t="s">
        <v>7868</v>
      </c>
      <c r="J1811" s="3" t="s">
        <v>55</v>
      </c>
      <c r="K1811" s="3" t="s">
        <v>3704</v>
      </c>
      <c r="L1811" s="3" t="s">
        <v>5628</v>
      </c>
      <c r="M1811" s="7" t="s">
        <v>7869</v>
      </c>
      <c r="N1811" s="7" t="s">
        <v>7870</v>
      </c>
      <c r="O1811" s="20" t="s">
        <v>511</v>
      </c>
      <c r="P1811" s="3" t="s">
        <v>1241</v>
      </c>
      <c r="Q1811" s="3">
        <v>-19.28</v>
      </c>
      <c r="R1811" s="6">
        <v>133.65</v>
      </c>
      <c r="S1811" s="3" t="s">
        <v>1305</v>
      </c>
      <c r="T1811" s="3"/>
      <c r="U1811" s="17">
        <v>45891</v>
      </c>
      <c r="X1811" s="19" t="s">
        <v>1306</v>
      </c>
      <c r="Y1811" s="19" t="s">
        <v>7862</v>
      </c>
    </row>
    <row r="1812" spans="1:25">
      <c r="A1812" s="3" t="s">
        <v>7871</v>
      </c>
      <c r="B1812" s="3"/>
      <c r="C1812" s="3" t="s">
        <v>116</v>
      </c>
      <c r="D1812" s="3" t="s">
        <v>4748</v>
      </c>
      <c r="E1812" s="3" t="s">
        <v>52</v>
      </c>
      <c r="F1812" s="3" t="s">
        <v>1300</v>
      </c>
      <c r="G1812" s="3" t="s">
        <v>1312</v>
      </c>
      <c r="H1812" s="3" t="s">
        <v>1262</v>
      </c>
      <c r="I1812" s="3" t="s">
        <v>7872</v>
      </c>
      <c r="J1812" s="3" t="s">
        <v>55</v>
      </c>
      <c r="K1812" s="3" t="s">
        <v>3704</v>
      </c>
      <c r="L1812" s="3" t="s">
        <v>5638</v>
      </c>
      <c r="M1812" s="7" t="s">
        <v>7873</v>
      </c>
      <c r="N1812" s="7" t="s">
        <v>7874</v>
      </c>
      <c r="O1812" s="20" t="s">
        <v>511</v>
      </c>
      <c r="P1812" s="3" t="s">
        <v>1241</v>
      </c>
      <c r="Q1812" s="3">
        <v>-18.77</v>
      </c>
      <c r="R1812" s="6">
        <v>133.65</v>
      </c>
      <c r="S1812" s="3" t="s">
        <v>1305</v>
      </c>
      <c r="T1812" s="3"/>
      <c r="U1812" s="17">
        <v>45891</v>
      </c>
      <c r="X1812" s="19" t="s">
        <v>1306</v>
      </c>
      <c r="Y1812" s="19" t="s">
        <v>7862</v>
      </c>
    </row>
    <row r="1813" spans="1:25">
      <c r="A1813" s="3" t="s">
        <v>7875</v>
      </c>
      <c r="B1813" s="3"/>
      <c r="C1813" s="3" t="s">
        <v>174</v>
      </c>
      <c r="D1813" s="3" t="s">
        <v>4748</v>
      </c>
      <c r="E1813" s="3" t="s">
        <v>52</v>
      </c>
      <c r="F1813" s="3" t="s">
        <v>1307</v>
      </c>
      <c r="G1813" s="3" t="s">
        <v>1236</v>
      </c>
      <c r="H1813" s="3" t="s">
        <v>1653</v>
      </c>
      <c r="I1813" s="3" t="s">
        <v>7876</v>
      </c>
      <c r="J1813" s="3" t="s">
        <v>55</v>
      </c>
      <c r="K1813" s="3" t="s">
        <v>4938</v>
      </c>
      <c r="L1813" s="3" t="s">
        <v>7877</v>
      </c>
      <c r="M1813" s="7" t="s">
        <v>7878</v>
      </c>
      <c r="N1813" s="7" t="s">
        <v>7879</v>
      </c>
      <c r="O1813" s="20" t="s">
        <v>511</v>
      </c>
      <c r="P1813" s="3" t="s">
        <v>1241</v>
      </c>
      <c r="Q1813" s="3">
        <v>-20.39</v>
      </c>
      <c r="R1813" s="6">
        <v>133.65</v>
      </c>
      <c r="S1813" s="3" t="s">
        <v>1305</v>
      </c>
      <c r="T1813" s="3"/>
      <c r="U1813" s="17">
        <v>45891</v>
      </c>
      <c r="X1813" s="19" t="s">
        <v>1306</v>
      </c>
      <c r="Y1813" s="19" t="s">
        <v>7862</v>
      </c>
    </row>
    <row r="1814" spans="1:25">
      <c r="A1814" s="3" t="s">
        <v>7880</v>
      </c>
      <c r="B1814" s="3"/>
      <c r="C1814" s="3" t="s">
        <v>174</v>
      </c>
      <c r="D1814" s="3" t="s">
        <v>4748</v>
      </c>
      <c r="E1814" s="3" t="s">
        <v>52</v>
      </c>
      <c r="F1814" s="3" t="s">
        <v>1307</v>
      </c>
      <c r="G1814" s="3" t="s">
        <v>1391</v>
      </c>
      <c r="H1814" s="3" t="s">
        <v>1237</v>
      </c>
      <c r="I1814" s="3" t="s">
        <v>7881</v>
      </c>
      <c r="J1814" s="3" t="s">
        <v>55</v>
      </c>
      <c r="K1814" s="3" t="s">
        <v>4835</v>
      </c>
      <c r="L1814" s="3" t="s">
        <v>7882</v>
      </c>
      <c r="M1814" s="7" t="s">
        <v>7883</v>
      </c>
      <c r="N1814" s="7" t="s">
        <v>7884</v>
      </c>
      <c r="O1814" s="20" t="s">
        <v>511</v>
      </c>
      <c r="P1814" s="3" t="s">
        <v>1241</v>
      </c>
      <c r="Q1814" s="3">
        <v>-20.79</v>
      </c>
      <c r="R1814" s="6">
        <v>133.65</v>
      </c>
      <c r="S1814" s="3" t="s">
        <v>1305</v>
      </c>
      <c r="T1814" s="3"/>
      <c r="U1814" s="17">
        <v>45891</v>
      </c>
      <c r="X1814" s="19" t="s">
        <v>1306</v>
      </c>
      <c r="Y1814" s="19" t="s">
        <v>7862</v>
      </c>
    </row>
    <row r="1815" spans="1:25">
      <c r="A1815" s="3" t="s">
        <v>7885</v>
      </c>
      <c r="B1815" s="3"/>
      <c r="C1815" s="3" t="s">
        <v>174</v>
      </c>
      <c r="D1815" s="3" t="s">
        <v>4748</v>
      </c>
      <c r="E1815" s="3" t="s">
        <v>52</v>
      </c>
      <c r="F1815" s="3" t="s">
        <v>1307</v>
      </c>
      <c r="G1815" s="3" t="s">
        <v>1391</v>
      </c>
      <c r="H1815" s="3" t="s">
        <v>1557</v>
      </c>
      <c r="I1815" s="3" t="s">
        <v>7886</v>
      </c>
      <c r="J1815" s="3" t="s">
        <v>55</v>
      </c>
      <c r="K1815" s="3" t="s">
        <v>4835</v>
      </c>
      <c r="L1815" s="3" t="s">
        <v>7887</v>
      </c>
      <c r="M1815" s="7" t="s">
        <v>7888</v>
      </c>
      <c r="N1815" s="7" t="s">
        <v>7889</v>
      </c>
      <c r="O1815" s="20" t="s">
        <v>511</v>
      </c>
      <c r="P1815" s="3" t="s">
        <v>1241</v>
      </c>
      <c r="Q1815" s="3">
        <v>-20.25</v>
      </c>
      <c r="R1815" s="6">
        <v>133.65</v>
      </c>
      <c r="S1815" s="3" t="s">
        <v>1305</v>
      </c>
      <c r="T1815" s="3"/>
      <c r="U1815" s="17">
        <v>45891</v>
      </c>
      <c r="X1815" s="19" t="s">
        <v>1306</v>
      </c>
      <c r="Y1815" s="19" t="s">
        <v>7862</v>
      </c>
    </row>
    <row r="1816" spans="1:25">
      <c r="A1816" s="3" t="s">
        <v>7890</v>
      </c>
      <c r="B1816" s="3"/>
      <c r="C1816" s="3" t="s">
        <v>147</v>
      </c>
      <c r="D1816" s="3" t="s">
        <v>4748</v>
      </c>
      <c r="E1816" s="3" t="s">
        <v>52</v>
      </c>
      <c r="F1816" s="3" t="s">
        <v>1300</v>
      </c>
      <c r="G1816" s="3" t="s">
        <v>1495</v>
      </c>
      <c r="H1816" s="3" t="s">
        <v>1649</v>
      </c>
      <c r="I1816" s="3" t="s">
        <v>7891</v>
      </c>
      <c r="J1816" s="3" t="s">
        <v>55</v>
      </c>
      <c r="K1816" s="3" t="s">
        <v>4034</v>
      </c>
      <c r="L1816" s="3" t="s">
        <v>4064</v>
      </c>
      <c r="M1816" s="7" t="s">
        <v>7892</v>
      </c>
      <c r="N1816" s="7" t="s">
        <v>7893</v>
      </c>
      <c r="O1816" s="20" t="s">
        <v>511</v>
      </c>
      <c r="P1816" s="3" t="s">
        <v>1241</v>
      </c>
      <c r="Q1816" s="3">
        <v>-19.86</v>
      </c>
      <c r="R1816" s="6">
        <v>133.65</v>
      </c>
      <c r="S1816" s="3" t="s">
        <v>1305</v>
      </c>
      <c r="T1816" s="3"/>
      <c r="U1816" s="17">
        <v>45891</v>
      </c>
      <c r="X1816" s="19" t="s">
        <v>1306</v>
      </c>
      <c r="Y1816" s="19" t="s">
        <v>7862</v>
      </c>
    </row>
    <row r="1817" spans="1:25">
      <c r="A1817" s="3" t="s">
        <v>7894</v>
      </c>
      <c r="B1817" s="3"/>
      <c r="C1817" s="3" t="s">
        <v>147</v>
      </c>
      <c r="D1817" s="3" t="s">
        <v>4748</v>
      </c>
      <c r="E1817" s="3" t="s">
        <v>52</v>
      </c>
      <c r="F1817" s="3" t="s">
        <v>1307</v>
      </c>
      <c r="G1817" s="3" t="s">
        <v>1485</v>
      </c>
      <c r="H1817" s="3" t="s">
        <v>1237</v>
      </c>
      <c r="I1817" s="3" t="s">
        <v>7895</v>
      </c>
      <c r="J1817" s="3" t="s">
        <v>55</v>
      </c>
      <c r="K1817" s="3" t="s">
        <v>4034</v>
      </c>
      <c r="L1817" s="3" t="s">
        <v>5752</v>
      </c>
      <c r="M1817" s="7" t="s">
        <v>7896</v>
      </c>
      <c r="N1817" s="7" t="s">
        <v>7897</v>
      </c>
      <c r="O1817" s="20" t="s">
        <v>511</v>
      </c>
      <c r="P1817" s="3" t="s">
        <v>1241</v>
      </c>
      <c r="Q1817" s="3">
        <v>-18.68</v>
      </c>
      <c r="R1817" s="6">
        <v>133.65</v>
      </c>
      <c r="S1817" s="3" t="s">
        <v>1305</v>
      </c>
      <c r="T1817" s="3"/>
      <c r="U1817" s="17">
        <v>45891</v>
      </c>
      <c r="X1817" s="19" t="s">
        <v>1306</v>
      </c>
      <c r="Y1817" s="19" t="s">
        <v>7862</v>
      </c>
    </row>
    <row r="1818" spans="1:25">
      <c r="A1818" s="3" t="s">
        <v>7898</v>
      </c>
      <c r="B1818" s="3"/>
      <c r="C1818" s="3" t="s">
        <v>60</v>
      </c>
      <c r="D1818" s="3" t="s">
        <v>3188</v>
      </c>
      <c r="E1818" s="3" t="s">
        <v>52</v>
      </c>
      <c r="F1818" s="3" t="s">
        <v>1300</v>
      </c>
      <c r="G1818" s="3" t="s">
        <v>1236</v>
      </c>
      <c r="H1818" s="3" t="s">
        <v>1540</v>
      </c>
      <c r="I1818" s="3" t="s">
        <v>7899</v>
      </c>
      <c r="J1818" s="3" t="s">
        <v>55</v>
      </c>
      <c r="K1818" s="3" t="s">
        <v>1607</v>
      </c>
      <c r="L1818" s="3" t="s">
        <v>7900</v>
      </c>
      <c r="M1818" s="7" t="s">
        <v>7901</v>
      </c>
      <c r="N1818" s="7" t="s">
        <v>7902</v>
      </c>
      <c r="O1818" s="20" t="s">
        <v>516</v>
      </c>
      <c r="P1818" s="3" t="s">
        <v>4591</v>
      </c>
      <c r="Q1818" s="3"/>
      <c r="R1818" s="6">
        <v>133.65</v>
      </c>
      <c r="S1818" s="3" t="s">
        <v>1305</v>
      </c>
      <c r="T1818" s="3" t="s">
        <v>7903</v>
      </c>
      <c r="U1818" s="17">
        <v>45890</v>
      </c>
      <c r="X1818" s="19" t="s">
        <v>1306</v>
      </c>
      <c r="Y1818" s="19" t="s">
        <v>7862</v>
      </c>
    </row>
    <row r="1819" spans="1:25">
      <c r="A1819" s="3" t="s">
        <v>7904</v>
      </c>
      <c r="B1819" s="3"/>
      <c r="C1819" s="3" t="s">
        <v>60</v>
      </c>
      <c r="D1819" s="3" t="s">
        <v>3188</v>
      </c>
      <c r="E1819" s="3" t="s">
        <v>52</v>
      </c>
      <c r="F1819" s="3" t="s">
        <v>1300</v>
      </c>
      <c r="G1819" s="3" t="s">
        <v>1391</v>
      </c>
      <c r="H1819" s="3" t="s">
        <v>1653</v>
      </c>
      <c r="I1819" s="3" t="s">
        <v>1715</v>
      </c>
      <c r="J1819" s="3" t="s">
        <v>55</v>
      </c>
      <c r="K1819" s="3" t="s">
        <v>1592</v>
      </c>
      <c r="L1819" s="3" t="s">
        <v>1692</v>
      </c>
      <c r="M1819" s="7" t="s">
        <v>7905</v>
      </c>
      <c r="N1819" s="7" t="s">
        <v>7906</v>
      </c>
      <c r="O1819" s="20" t="s">
        <v>516</v>
      </c>
      <c r="P1819" s="3" t="s">
        <v>1241</v>
      </c>
      <c r="Q1819" s="3">
        <v>-18.45</v>
      </c>
      <c r="R1819" s="6">
        <v>133.65</v>
      </c>
      <c r="S1819" s="3" t="s">
        <v>1305</v>
      </c>
      <c r="T1819" s="3"/>
      <c r="U1819" s="17">
        <v>45890</v>
      </c>
      <c r="X1819" s="19" t="s">
        <v>1306</v>
      </c>
      <c r="Y1819" s="19" t="s">
        <v>7862</v>
      </c>
    </row>
    <row r="1820" spans="1:25">
      <c r="A1820" s="3" t="s">
        <v>7907</v>
      </c>
      <c r="B1820" s="3"/>
      <c r="C1820" s="3" t="s">
        <v>53</v>
      </c>
      <c r="D1820" s="3" t="s">
        <v>3188</v>
      </c>
      <c r="E1820" s="3" t="s">
        <v>52</v>
      </c>
      <c r="F1820" s="3" t="s">
        <v>1300</v>
      </c>
      <c r="G1820" s="3" t="s">
        <v>1391</v>
      </c>
      <c r="H1820" s="3" t="s">
        <v>1809</v>
      </c>
      <c r="I1820" s="3" t="s">
        <v>7908</v>
      </c>
      <c r="J1820" s="3" t="s">
        <v>132</v>
      </c>
      <c r="K1820" s="3" t="s">
        <v>2253</v>
      </c>
      <c r="L1820" s="3" t="s">
        <v>7909</v>
      </c>
      <c r="M1820" s="7" t="s">
        <v>7910</v>
      </c>
      <c r="N1820" s="7" t="s">
        <v>7911</v>
      </c>
      <c r="O1820" s="20" t="s">
        <v>516</v>
      </c>
      <c r="P1820" s="3" t="s">
        <v>1241</v>
      </c>
      <c r="Q1820" s="3">
        <v>-16.309999999999999</v>
      </c>
      <c r="R1820" s="6">
        <v>467.28</v>
      </c>
      <c r="S1820" s="3" t="s">
        <v>1305</v>
      </c>
      <c r="T1820" s="3" t="s">
        <v>7912</v>
      </c>
      <c r="U1820" s="17">
        <v>45890</v>
      </c>
      <c r="X1820" s="19" t="s">
        <v>1306</v>
      </c>
      <c r="Y1820" s="19" t="s">
        <v>7862</v>
      </c>
    </row>
    <row r="1821" spans="1:25">
      <c r="A1821" s="3" t="s">
        <v>7913</v>
      </c>
      <c r="B1821" s="3"/>
      <c r="C1821" s="3" t="s">
        <v>60</v>
      </c>
      <c r="D1821" s="3" t="s">
        <v>3188</v>
      </c>
      <c r="E1821" s="3" t="s">
        <v>52</v>
      </c>
      <c r="F1821" s="3" t="s">
        <v>1300</v>
      </c>
      <c r="G1821" s="3" t="s">
        <v>1391</v>
      </c>
      <c r="H1821" s="3" t="s">
        <v>1237</v>
      </c>
      <c r="I1821" s="3" t="s">
        <v>7914</v>
      </c>
      <c r="J1821" s="3" t="s">
        <v>55</v>
      </c>
      <c r="K1821" s="3" t="s">
        <v>1623</v>
      </c>
      <c r="L1821" s="3" t="s">
        <v>7915</v>
      </c>
      <c r="M1821" s="7" t="s">
        <v>7916</v>
      </c>
      <c r="N1821" s="7" t="s">
        <v>7917</v>
      </c>
      <c r="O1821" s="20" t="s">
        <v>520</v>
      </c>
      <c r="P1821" s="3" t="s">
        <v>1241</v>
      </c>
      <c r="Q1821" s="3">
        <v>-18.16</v>
      </c>
      <c r="R1821" s="6">
        <v>133.65</v>
      </c>
      <c r="S1821" s="3" t="s">
        <v>1305</v>
      </c>
      <c r="T1821" s="3"/>
      <c r="U1821" s="17">
        <v>45888</v>
      </c>
      <c r="X1821" s="19" t="s">
        <v>1306</v>
      </c>
      <c r="Y1821" s="19" t="s">
        <v>7862</v>
      </c>
    </row>
    <row r="1822" spans="1:25">
      <c r="A1822" s="3" t="s">
        <v>7918</v>
      </c>
      <c r="B1822" s="3"/>
      <c r="C1822" s="3" t="s">
        <v>60</v>
      </c>
      <c r="D1822" s="3" t="s">
        <v>3188</v>
      </c>
      <c r="E1822" s="3" t="s">
        <v>52</v>
      </c>
      <c r="F1822" s="3" t="s">
        <v>1300</v>
      </c>
      <c r="G1822" s="3" t="s">
        <v>1391</v>
      </c>
      <c r="H1822" s="3" t="s">
        <v>1237</v>
      </c>
      <c r="I1822" s="3" t="s">
        <v>7919</v>
      </c>
      <c r="J1822" s="3" t="s">
        <v>55</v>
      </c>
      <c r="K1822" s="3" t="s">
        <v>1592</v>
      </c>
      <c r="L1822" s="3" t="s">
        <v>7920</v>
      </c>
      <c r="M1822" s="7" t="s">
        <v>7921</v>
      </c>
      <c r="N1822" s="7" t="s">
        <v>7922</v>
      </c>
      <c r="O1822" s="20" t="s">
        <v>520</v>
      </c>
      <c r="P1822" s="3" t="s">
        <v>1241</v>
      </c>
      <c r="Q1822" s="3">
        <v>-17.809999999999999</v>
      </c>
      <c r="R1822" s="6">
        <v>133.65</v>
      </c>
      <c r="S1822" s="3" t="s">
        <v>1305</v>
      </c>
      <c r="T1822" s="3"/>
      <c r="U1822" s="17">
        <v>45888</v>
      </c>
      <c r="X1822" s="19" t="s">
        <v>1306</v>
      </c>
      <c r="Y1822" s="19" t="s">
        <v>7862</v>
      </c>
    </row>
    <row r="1823" spans="1:25">
      <c r="A1823" s="3" t="s">
        <v>7923</v>
      </c>
      <c r="B1823" s="3"/>
      <c r="C1823" s="3" t="s">
        <v>114</v>
      </c>
      <c r="D1823" s="3" t="s">
        <v>3188</v>
      </c>
      <c r="E1823" s="3" t="s">
        <v>52</v>
      </c>
      <c r="F1823" s="3" t="s">
        <v>1300</v>
      </c>
      <c r="G1823" s="3" t="s">
        <v>1391</v>
      </c>
      <c r="H1823" s="3" t="s">
        <v>1578</v>
      </c>
      <c r="I1823" s="3" t="s">
        <v>7924</v>
      </c>
      <c r="J1823" s="3" t="s">
        <v>55</v>
      </c>
      <c r="K1823" s="3" t="s">
        <v>2838</v>
      </c>
      <c r="L1823" s="3" t="s">
        <v>7925</v>
      </c>
      <c r="M1823" s="7" t="s">
        <v>7926</v>
      </c>
      <c r="N1823" s="7" t="s">
        <v>7927</v>
      </c>
      <c r="O1823" s="20" t="s">
        <v>520</v>
      </c>
      <c r="P1823" s="3" t="s">
        <v>1241</v>
      </c>
      <c r="Q1823" s="3">
        <v>-18.87</v>
      </c>
      <c r="R1823" s="6">
        <v>133.65</v>
      </c>
      <c r="S1823" s="3" t="s">
        <v>1305</v>
      </c>
      <c r="T1823" s="3"/>
      <c r="U1823" s="17">
        <v>45888</v>
      </c>
      <c r="X1823" s="19" t="s">
        <v>1306</v>
      </c>
      <c r="Y1823" s="19" t="s">
        <v>7862</v>
      </c>
    </row>
    <row r="1824" spans="1:25">
      <c r="A1824" s="3" t="s">
        <v>7928</v>
      </c>
      <c r="B1824" s="3"/>
      <c r="C1824" s="3" t="s">
        <v>114</v>
      </c>
      <c r="D1824" s="3" t="s">
        <v>3188</v>
      </c>
      <c r="E1824" s="3" t="s">
        <v>52</v>
      </c>
      <c r="F1824" s="3" t="s">
        <v>1300</v>
      </c>
      <c r="G1824" s="3" t="s">
        <v>1391</v>
      </c>
      <c r="H1824" s="3" t="s">
        <v>1540</v>
      </c>
      <c r="I1824" s="3" t="s">
        <v>7929</v>
      </c>
      <c r="J1824" s="3" t="s">
        <v>55</v>
      </c>
      <c r="K1824" s="3" t="s">
        <v>1685</v>
      </c>
      <c r="L1824" s="3" t="s">
        <v>6391</v>
      </c>
      <c r="M1824" s="7" t="s">
        <v>7930</v>
      </c>
      <c r="N1824" s="7" t="s">
        <v>7931</v>
      </c>
      <c r="O1824" s="20" t="s">
        <v>520</v>
      </c>
      <c r="P1824" s="3" t="s">
        <v>1241</v>
      </c>
      <c r="Q1824" s="3">
        <v>-19.940000000000001</v>
      </c>
      <c r="R1824" s="6">
        <v>133.65</v>
      </c>
      <c r="S1824" s="3" t="s">
        <v>1305</v>
      </c>
      <c r="T1824" s="3"/>
      <c r="U1824" s="17">
        <v>45888</v>
      </c>
      <c r="X1824" s="19" t="s">
        <v>1306</v>
      </c>
      <c r="Y1824" s="19" t="s">
        <v>7862</v>
      </c>
    </row>
    <row r="1825" spans="1:25">
      <c r="A1825" s="3" t="s">
        <v>7932</v>
      </c>
      <c r="B1825" s="3"/>
      <c r="C1825" s="3" t="s">
        <v>114</v>
      </c>
      <c r="D1825" s="3" t="s">
        <v>3188</v>
      </c>
      <c r="E1825" s="3" t="s">
        <v>52</v>
      </c>
      <c r="F1825" s="3" t="s">
        <v>1300</v>
      </c>
      <c r="G1825" s="3" t="s">
        <v>1391</v>
      </c>
      <c r="H1825" s="3" t="s">
        <v>1262</v>
      </c>
      <c r="I1825" s="3" t="s">
        <v>7933</v>
      </c>
      <c r="J1825" s="3" t="s">
        <v>55</v>
      </c>
      <c r="K1825" s="3" t="s">
        <v>2838</v>
      </c>
      <c r="L1825" s="3" t="s">
        <v>7934</v>
      </c>
      <c r="M1825" s="7" t="s">
        <v>7935</v>
      </c>
      <c r="N1825" s="7" t="s">
        <v>7936</v>
      </c>
      <c r="O1825" s="20" t="s">
        <v>520</v>
      </c>
      <c r="P1825" s="3" t="s">
        <v>1241</v>
      </c>
      <c r="Q1825" s="3">
        <v>-19.98</v>
      </c>
      <c r="R1825" s="6">
        <v>133.65</v>
      </c>
      <c r="S1825" s="3" t="s">
        <v>1305</v>
      </c>
      <c r="T1825" s="3"/>
      <c r="U1825" s="17">
        <v>45888</v>
      </c>
      <c r="X1825" s="19" t="s">
        <v>1306</v>
      </c>
      <c r="Y1825" s="19" t="s">
        <v>7862</v>
      </c>
    </row>
    <row r="1826" spans="1:25">
      <c r="A1826" s="3" t="s">
        <v>7937</v>
      </c>
      <c r="B1826" s="3"/>
      <c r="C1826" s="3" t="s">
        <v>114</v>
      </c>
      <c r="D1826" s="3" t="s">
        <v>3188</v>
      </c>
      <c r="E1826" s="3" t="s">
        <v>52</v>
      </c>
      <c r="F1826" s="3" t="s">
        <v>1300</v>
      </c>
      <c r="G1826" s="3" t="s">
        <v>1485</v>
      </c>
      <c r="H1826" s="3" t="s">
        <v>1616</v>
      </c>
      <c r="I1826" s="3" t="s">
        <v>7938</v>
      </c>
      <c r="J1826" s="3" t="s">
        <v>55</v>
      </c>
      <c r="K1826" s="3" t="s">
        <v>1974</v>
      </c>
      <c r="L1826" s="3" t="s">
        <v>7939</v>
      </c>
      <c r="M1826" s="7" t="s">
        <v>7940</v>
      </c>
      <c r="N1826" s="7" t="s">
        <v>7941</v>
      </c>
      <c r="O1826" s="20" t="s">
        <v>520</v>
      </c>
      <c r="P1826" s="3" t="s">
        <v>4591</v>
      </c>
      <c r="Q1826" s="3"/>
      <c r="R1826" s="6">
        <v>133.65</v>
      </c>
      <c r="S1826" s="3" t="s">
        <v>1305</v>
      </c>
      <c r="T1826" s="3" t="s">
        <v>7942</v>
      </c>
      <c r="U1826" s="17">
        <v>45889</v>
      </c>
      <c r="X1826" s="19" t="s">
        <v>1306</v>
      </c>
      <c r="Y1826" s="19" t="s">
        <v>7862</v>
      </c>
    </row>
    <row r="1827" spans="1:25">
      <c r="A1827" s="3" t="s">
        <v>7943</v>
      </c>
      <c r="B1827" s="3"/>
      <c r="C1827" s="3" t="s">
        <v>114</v>
      </c>
      <c r="D1827" s="3" t="s">
        <v>3188</v>
      </c>
      <c r="E1827" s="3" t="s">
        <v>52</v>
      </c>
      <c r="F1827" s="3" t="s">
        <v>1300</v>
      </c>
      <c r="G1827" s="3" t="s">
        <v>1391</v>
      </c>
      <c r="H1827" s="3" t="s">
        <v>1649</v>
      </c>
      <c r="I1827" s="3" t="s">
        <v>7944</v>
      </c>
      <c r="J1827" s="3" t="s">
        <v>55</v>
      </c>
      <c r="K1827" s="3" t="s">
        <v>2838</v>
      </c>
      <c r="L1827" s="3" t="s">
        <v>7945</v>
      </c>
      <c r="M1827" s="7" t="s">
        <v>7946</v>
      </c>
      <c r="N1827" s="7" t="s">
        <v>7947</v>
      </c>
      <c r="O1827" s="20" t="s">
        <v>520</v>
      </c>
      <c r="P1827" s="3" t="s">
        <v>1241</v>
      </c>
      <c r="Q1827" s="3">
        <v>-18.670000000000002</v>
      </c>
      <c r="R1827" s="6">
        <v>133.65</v>
      </c>
      <c r="S1827" s="3" t="s">
        <v>1305</v>
      </c>
      <c r="T1827" s="3"/>
      <c r="U1827" s="17">
        <v>45889</v>
      </c>
      <c r="X1827" s="19" t="s">
        <v>1306</v>
      </c>
      <c r="Y1827" s="19" t="s">
        <v>7862</v>
      </c>
    </row>
    <row r="1828" spans="1:25">
      <c r="A1828" s="3" t="s">
        <v>7948</v>
      </c>
      <c r="B1828" s="3"/>
      <c r="C1828" s="3" t="s">
        <v>60</v>
      </c>
      <c r="D1828" s="3" t="s">
        <v>3188</v>
      </c>
      <c r="E1828" s="3" t="s">
        <v>52</v>
      </c>
      <c r="F1828" s="3" t="s">
        <v>1300</v>
      </c>
      <c r="G1828" s="3" t="s">
        <v>1236</v>
      </c>
      <c r="H1828" s="3" t="s">
        <v>1518</v>
      </c>
      <c r="I1828" s="3" t="s">
        <v>7949</v>
      </c>
      <c r="J1828" s="3" t="s">
        <v>55</v>
      </c>
      <c r="K1828" s="3" t="s">
        <v>1658</v>
      </c>
      <c r="L1828" s="3" t="s">
        <v>7950</v>
      </c>
      <c r="M1828" s="7" t="s">
        <v>7951</v>
      </c>
      <c r="N1828" s="7" t="s">
        <v>7952</v>
      </c>
      <c r="O1828" s="20" t="s">
        <v>520</v>
      </c>
      <c r="P1828" s="3" t="s">
        <v>1241</v>
      </c>
      <c r="Q1828" s="3">
        <v>-18.760000000000002</v>
      </c>
      <c r="R1828" s="6">
        <v>133.65</v>
      </c>
      <c r="S1828" s="3" t="s">
        <v>1305</v>
      </c>
      <c r="T1828" s="3"/>
      <c r="U1828" s="17">
        <v>45888</v>
      </c>
      <c r="X1828" s="19" t="s">
        <v>1306</v>
      </c>
      <c r="Y1828" s="19" t="s">
        <v>7862</v>
      </c>
    </row>
    <row r="1829" spans="1:25">
      <c r="A1829" s="3" t="s">
        <v>7953</v>
      </c>
      <c r="B1829" s="3"/>
      <c r="C1829" s="3" t="s">
        <v>53</v>
      </c>
      <c r="D1829" s="3" t="s">
        <v>3188</v>
      </c>
      <c r="E1829" s="3" t="s">
        <v>52</v>
      </c>
      <c r="F1829" s="3" t="s">
        <v>1300</v>
      </c>
      <c r="G1829" s="3" t="s">
        <v>1251</v>
      </c>
      <c r="H1829" s="3" t="s">
        <v>1605</v>
      </c>
      <c r="I1829" s="3" t="s">
        <v>7954</v>
      </c>
      <c r="J1829" s="3" t="s">
        <v>55</v>
      </c>
      <c r="K1829" s="3" t="s">
        <v>2120</v>
      </c>
      <c r="L1829" s="3" t="s">
        <v>7955</v>
      </c>
      <c r="M1829" s="7" t="s">
        <v>7956</v>
      </c>
      <c r="N1829" s="7" t="s">
        <v>7957</v>
      </c>
      <c r="O1829" s="20" t="s">
        <v>520</v>
      </c>
      <c r="P1829" s="3" t="s">
        <v>1241</v>
      </c>
      <c r="Q1829" s="3">
        <v>-24.48</v>
      </c>
      <c r="R1829" s="6">
        <v>133.65</v>
      </c>
      <c r="S1829" s="3" t="s">
        <v>1305</v>
      </c>
      <c r="T1829" s="3"/>
      <c r="U1829" s="17">
        <v>45889</v>
      </c>
      <c r="X1829" s="19" t="s">
        <v>1306</v>
      </c>
      <c r="Y1829" s="19" t="s">
        <v>7862</v>
      </c>
    </row>
    <row r="1830" spans="1:25">
      <c r="A1830" s="3" t="s">
        <v>7958</v>
      </c>
      <c r="B1830" s="3"/>
      <c r="C1830" s="3" t="s">
        <v>114</v>
      </c>
      <c r="D1830" s="3" t="s">
        <v>3188</v>
      </c>
      <c r="E1830" s="3" t="s">
        <v>52</v>
      </c>
      <c r="F1830" s="3" t="s">
        <v>1300</v>
      </c>
      <c r="G1830" s="3" t="s">
        <v>1391</v>
      </c>
      <c r="H1830" s="3" t="s">
        <v>1557</v>
      </c>
      <c r="I1830" s="3" t="s">
        <v>7959</v>
      </c>
      <c r="J1830" s="3" t="s">
        <v>55</v>
      </c>
      <c r="K1830" s="3" t="s">
        <v>2838</v>
      </c>
      <c r="L1830" s="3" t="s">
        <v>7960</v>
      </c>
      <c r="M1830" s="7" t="s">
        <v>7961</v>
      </c>
      <c r="N1830" s="7" t="s">
        <v>7962</v>
      </c>
      <c r="O1830" s="20" t="s">
        <v>520</v>
      </c>
      <c r="P1830" s="3" t="s">
        <v>1241</v>
      </c>
      <c r="Q1830" s="3">
        <v>-19.46</v>
      </c>
      <c r="R1830" s="6">
        <v>133.65</v>
      </c>
      <c r="S1830" s="3" t="s">
        <v>1305</v>
      </c>
      <c r="T1830" s="3"/>
      <c r="U1830" s="17">
        <v>45889</v>
      </c>
      <c r="X1830" s="19" t="s">
        <v>1306</v>
      </c>
      <c r="Y1830" s="19" t="s">
        <v>7862</v>
      </c>
    </row>
    <row r="1831" spans="1:25">
      <c r="A1831" s="3" t="s">
        <v>7963</v>
      </c>
      <c r="B1831" s="3"/>
      <c r="C1831" s="3" t="s">
        <v>53</v>
      </c>
      <c r="D1831" s="3" t="s">
        <v>3188</v>
      </c>
      <c r="E1831" s="3" t="s">
        <v>52</v>
      </c>
      <c r="F1831" s="3" t="s">
        <v>1300</v>
      </c>
      <c r="G1831" s="3" t="s">
        <v>1251</v>
      </c>
      <c r="H1831" s="3" t="s">
        <v>1540</v>
      </c>
      <c r="I1831" s="3" t="s">
        <v>7964</v>
      </c>
      <c r="J1831" s="3" t="s">
        <v>55</v>
      </c>
      <c r="K1831" s="3" t="s">
        <v>2120</v>
      </c>
      <c r="L1831" s="3" t="s">
        <v>7965</v>
      </c>
      <c r="M1831" s="7" t="s">
        <v>7966</v>
      </c>
      <c r="N1831" s="7" t="s">
        <v>7967</v>
      </c>
      <c r="O1831" s="20" t="s">
        <v>520</v>
      </c>
      <c r="P1831" s="3" t="s">
        <v>1241</v>
      </c>
      <c r="Q1831" s="3">
        <v>-23.18</v>
      </c>
      <c r="R1831" s="6">
        <v>133.65</v>
      </c>
      <c r="S1831" s="3" t="s">
        <v>1305</v>
      </c>
      <c r="T1831" s="3"/>
      <c r="U1831" s="17">
        <v>45889</v>
      </c>
      <c r="X1831" s="19" t="s">
        <v>1306</v>
      </c>
      <c r="Y1831" s="19" t="s">
        <v>7862</v>
      </c>
    </row>
    <row r="1832" spans="1:25">
      <c r="A1832" s="3" t="s">
        <v>7968</v>
      </c>
      <c r="B1832" s="3"/>
      <c r="C1832" s="3" t="s">
        <v>114</v>
      </c>
      <c r="D1832" s="3" t="s">
        <v>3188</v>
      </c>
      <c r="E1832" s="3" t="s">
        <v>52</v>
      </c>
      <c r="F1832" s="3" t="s">
        <v>1307</v>
      </c>
      <c r="G1832" s="3" t="s">
        <v>1391</v>
      </c>
      <c r="H1832" s="3" t="s">
        <v>1518</v>
      </c>
      <c r="I1832" s="3" t="s">
        <v>7969</v>
      </c>
      <c r="J1832" s="3" t="s">
        <v>55</v>
      </c>
      <c r="K1832" s="3" t="s">
        <v>3177</v>
      </c>
      <c r="L1832" s="3" t="s">
        <v>7970</v>
      </c>
      <c r="M1832" s="7" t="s">
        <v>7971</v>
      </c>
      <c r="N1832" s="7" t="s">
        <v>7972</v>
      </c>
      <c r="O1832" s="20" t="s">
        <v>520</v>
      </c>
      <c r="P1832" s="3" t="s">
        <v>1241</v>
      </c>
      <c r="Q1832" s="3">
        <v>-20.2</v>
      </c>
      <c r="R1832" s="6">
        <v>133.65</v>
      </c>
      <c r="S1832" s="3" t="s">
        <v>1305</v>
      </c>
      <c r="T1832" s="3"/>
      <c r="U1832" s="17">
        <v>45889</v>
      </c>
      <c r="X1832" s="19" t="s">
        <v>1306</v>
      </c>
      <c r="Y1832" s="19" t="s">
        <v>7862</v>
      </c>
    </row>
    <row r="1833" spans="1:25">
      <c r="A1833" s="3" t="s">
        <v>7973</v>
      </c>
      <c r="B1833" s="3"/>
      <c r="C1833" s="3" t="s">
        <v>60</v>
      </c>
      <c r="D1833" s="3" t="s">
        <v>3188</v>
      </c>
      <c r="E1833" s="3" t="s">
        <v>52</v>
      </c>
      <c r="F1833" s="3" t="s">
        <v>1300</v>
      </c>
      <c r="G1833" s="3" t="s">
        <v>1433</v>
      </c>
      <c r="H1833" s="3" t="s">
        <v>1540</v>
      </c>
      <c r="I1833" s="3" t="s">
        <v>7974</v>
      </c>
      <c r="J1833" s="3" t="s">
        <v>55</v>
      </c>
      <c r="K1833" s="3" t="s">
        <v>1592</v>
      </c>
      <c r="L1833" s="3" t="s">
        <v>1726</v>
      </c>
      <c r="M1833" s="7" t="s">
        <v>7975</v>
      </c>
      <c r="N1833" s="7" t="s">
        <v>7976</v>
      </c>
      <c r="O1833" s="20" t="s">
        <v>520</v>
      </c>
      <c r="P1833" s="3" t="s">
        <v>1241</v>
      </c>
      <c r="Q1833" s="3">
        <v>-18.170000000000002</v>
      </c>
      <c r="R1833" s="6">
        <v>133.65</v>
      </c>
      <c r="S1833" s="3" t="s">
        <v>1305</v>
      </c>
      <c r="T1833" s="3"/>
      <c r="U1833" s="17">
        <v>45888</v>
      </c>
      <c r="X1833" s="19" t="s">
        <v>1306</v>
      </c>
      <c r="Y1833" s="19" t="s">
        <v>7862</v>
      </c>
    </row>
    <row r="1834" spans="1:25">
      <c r="A1834" s="3" t="s">
        <v>7977</v>
      </c>
      <c r="B1834" s="3"/>
      <c r="C1834" s="3" t="s">
        <v>70</v>
      </c>
      <c r="D1834" s="3" t="s">
        <v>1517</v>
      </c>
      <c r="E1834" s="3" t="s">
        <v>52</v>
      </c>
      <c r="F1834" s="3" t="s">
        <v>1300</v>
      </c>
      <c r="G1834" s="3" t="s">
        <v>1312</v>
      </c>
      <c r="H1834" s="3" t="s">
        <v>1605</v>
      </c>
      <c r="I1834" s="3" t="s">
        <v>7978</v>
      </c>
      <c r="J1834" s="3" t="s">
        <v>55</v>
      </c>
      <c r="K1834" s="3" t="s">
        <v>7979</v>
      </c>
      <c r="L1834" s="3" t="s">
        <v>7980</v>
      </c>
      <c r="M1834" s="7" t="s">
        <v>7981</v>
      </c>
      <c r="N1834" s="7" t="s">
        <v>7982</v>
      </c>
      <c r="O1834" s="20" t="s">
        <v>514</v>
      </c>
      <c r="P1834" s="3" t="s">
        <v>1241</v>
      </c>
      <c r="Q1834" s="3">
        <v>-20.21</v>
      </c>
      <c r="R1834" s="6">
        <v>125.8</v>
      </c>
      <c r="S1834" s="3" t="s">
        <v>1305</v>
      </c>
      <c r="T1834" s="3"/>
      <c r="U1834" s="17">
        <v>45783</v>
      </c>
      <c r="X1834" s="19" t="s">
        <v>1306</v>
      </c>
      <c r="Y1834" s="19" t="s">
        <v>7983</v>
      </c>
    </row>
    <row r="1835" spans="1:25">
      <c r="A1835" s="3" t="s">
        <v>7984</v>
      </c>
      <c r="B1835" s="3"/>
      <c r="C1835" s="3" t="s">
        <v>70</v>
      </c>
      <c r="D1835" s="3" t="s">
        <v>1517</v>
      </c>
      <c r="E1835" s="3" t="s">
        <v>52</v>
      </c>
      <c r="F1835" s="3" t="s">
        <v>1300</v>
      </c>
      <c r="G1835" s="3" t="s">
        <v>1312</v>
      </c>
      <c r="H1835" s="3" t="s">
        <v>1605</v>
      </c>
      <c r="I1835" s="3" t="s">
        <v>7985</v>
      </c>
      <c r="J1835" s="3" t="s">
        <v>55</v>
      </c>
      <c r="K1835" s="3" t="s">
        <v>7979</v>
      </c>
      <c r="L1835" s="3" t="s">
        <v>7986</v>
      </c>
      <c r="M1835" s="7" t="s">
        <v>7981</v>
      </c>
      <c r="N1835" s="7" t="s">
        <v>7982</v>
      </c>
      <c r="O1835" s="20" t="s">
        <v>514</v>
      </c>
      <c r="P1835" s="3" t="s">
        <v>1241</v>
      </c>
      <c r="Q1835" s="3">
        <v>-20.97</v>
      </c>
      <c r="R1835" s="6">
        <v>125.8</v>
      </c>
      <c r="S1835" s="3" t="s">
        <v>1305</v>
      </c>
      <c r="T1835" s="3"/>
      <c r="U1835" s="17">
        <v>45783</v>
      </c>
      <c r="X1835" s="19" t="s">
        <v>1306</v>
      </c>
      <c r="Y1835" s="19" t="s">
        <v>7983</v>
      </c>
    </row>
    <row r="1836" spans="1:25">
      <c r="A1836" s="3" t="s">
        <v>7987</v>
      </c>
      <c r="B1836" s="3"/>
      <c r="C1836" s="3" t="s">
        <v>70</v>
      </c>
      <c r="D1836" s="3" t="s">
        <v>1517</v>
      </c>
      <c r="E1836" s="3" t="s">
        <v>52</v>
      </c>
      <c r="F1836" s="3" t="s">
        <v>1300</v>
      </c>
      <c r="G1836" s="3" t="s">
        <v>1312</v>
      </c>
      <c r="H1836" s="3" t="s">
        <v>1605</v>
      </c>
      <c r="I1836" s="3" t="s">
        <v>7988</v>
      </c>
      <c r="J1836" s="3" t="s">
        <v>55</v>
      </c>
      <c r="K1836" s="3" t="s">
        <v>7979</v>
      </c>
      <c r="L1836" s="3" t="s">
        <v>7989</v>
      </c>
      <c r="M1836" s="7" t="s">
        <v>7981</v>
      </c>
      <c r="N1836" s="7" t="s">
        <v>7982</v>
      </c>
      <c r="O1836" s="20" t="s">
        <v>514</v>
      </c>
      <c r="P1836" s="3" t="s">
        <v>1241</v>
      </c>
      <c r="Q1836" s="3">
        <v>-20.350000000000001</v>
      </c>
      <c r="R1836" s="6">
        <v>125.8</v>
      </c>
      <c r="S1836" s="3" t="s">
        <v>1305</v>
      </c>
      <c r="T1836" s="3"/>
      <c r="U1836" s="17">
        <v>45783</v>
      </c>
      <c r="X1836" s="19" t="s">
        <v>1306</v>
      </c>
      <c r="Y1836" s="19" t="s">
        <v>7983</v>
      </c>
    </row>
    <row r="1837" spans="1:25">
      <c r="A1837" s="3" t="s">
        <v>7990</v>
      </c>
      <c r="B1837" s="3"/>
      <c r="C1837" s="3" t="s">
        <v>70</v>
      </c>
      <c r="D1837" s="3" t="s">
        <v>1517</v>
      </c>
      <c r="E1837" s="3" t="s">
        <v>52</v>
      </c>
      <c r="F1837" s="3" t="s">
        <v>1300</v>
      </c>
      <c r="G1837" s="3" t="s">
        <v>1312</v>
      </c>
      <c r="H1837" s="3" t="s">
        <v>1605</v>
      </c>
      <c r="I1837" s="3" t="s">
        <v>7991</v>
      </c>
      <c r="J1837" s="3" t="s">
        <v>55</v>
      </c>
      <c r="K1837" s="3" t="s">
        <v>7979</v>
      </c>
      <c r="L1837" s="3" t="s">
        <v>7992</v>
      </c>
      <c r="M1837" s="7" t="s">
        <v>7981</v>
      </c>
      <c r="N1837" s="7" t="s">
        <v>7982</v>
      </c>
      <c r="O1837" s="20" t="s">
        <v>514</v>
      </c>
      <c r="P1837" s="3" t="s">
        <v>1241</v>
      </c>
      <c r="Q1837" s="3">
        <v>-20.91</v>
      </c>
      <c r="R1837" s="6">
        <v>125.8</v>
      </c>
      <c r="S1837" s="3" t="s">
        <v>1305</v>
      </c>
      <c r="T1837" s="3"/>
      <c r="U1837" s="17">
        <v>45783</v>
      </c>
      <c r="X1837" s="19" t="s">
        <v>1306</v>
      </c>
      <c r="Y1837" s="19" t="s">
        <v>7983</v>
      </c>
    </row>
    <row r="1838" spans="1:25">
      <c r="A1838" s="3" t="s">
        <v>7993</v>
      </c>
      <c r="B1838" s="3"/>
      <c r="C1838" s="3" t="s">
        <v>70</v>
      </c>
      <c r="D1838" s="3" t="s">
        <v>1517</v>
      </c>
      <c r="E1838" s="3" t="s">
        <v>52</v>
      </c>
      <c r="F1838" s="3" t="s">
        <v>1300</v>
      </c>
      <c r="G1838" s="3" t="s">
        <v>1312</v>
      </c>
      <c r="H1838" s="3" t="s">
        <v>1605</v>
      </c>
      <c r="I1838" s="3" t="s">
        <v>7994</v>
      </c>
      <c r="J1838" s="3" t="s">
        <v>55</v>
      </c>
      <c r="K1838" s="3" t="s">
        <v>7979</v>
      </c>
      <c r="L1838" s="3" t="s">
        <v>7995</v>
      </c>
      <c r="M1838" s="7" t="s">
        <v>7981</v>
      </c>
      <c r="N1838" s="7" t="s">
        <v>7982</v>
      </c>
      <c r="O1838" s="20" t="s">
        <v>514</v>
      </c>
      <c r="P1838" s="3" t="s">
        <v>1241</v>
      </c>
      <c r="Q1838" s="3">
        <v>-20.02</v>
      </c>
      <c r="R1838" s="6">
        <v>125.8</v>
      </c>
      <c r="S1838" s="3" t="s">
        <v>1305</v>
      </c>
      <c r="T1838" s="3"/>
      <c r="U1838" s="17">
        <v>45783</v>
      </c>
      <c r="X1838" s="19" t="s">
        <v>1306</v>
      </c>
      <c r="Y1838" s="19" t="s">
        <v>7983</v>
      </c>
    </row>
    <row r="1839" spans="1:25">
      <c r="A1839" s="3" t="s">
        <v>7996</v>
      </c>
      <c r="B1839" s="3"/>
      <c r="C1839" s="3" t="s">
        <v>70</v>
      </c>
      <c r="D1839" s="3" t="s">
        <v>1517</v>
      </c>
      <c r="E1839" s="3" t="s">
        <v>52</v>
      </c>
      <c r="F1839" s="3" t="s">
        <v>1300</v>
      </c>
      <c r="G1839" s="3" t="s">
        <v>1312</v>
      </c>
      <c r="H1839" s="3" t="s">
        <v>1605</v>
      </c>
      <c r="I1839" s="3" t="s">
        <v>7997</v>
      </c>
      <c r="J1839" s="3" t="s">
        <v>55</v>
      </c>
      <c r="K1839" s="3" t="s">
        <v>7979</v>
      </c>
      <c r="L1839" s="3" t="s">
        <v>7998</v>
      </c>
      <c r="M1839" s="7" t="s">
        <v>7981</v>
      </c>
      <c r="N1839" s="7" t="s">
        <v>7982</v>
      </c>
      <c r="O1839" s="20" t="s">
        <v>514</v>
      </c>
      <c r="P1839" s="3" t="s">
        <v>1241</v>
      </c>
      <c r="Q1839" s="3">
        <v>-20.63</v>
      </c>
      <c r="R1839" s="6">
        <v>125.8</v>
      </c>
      <c r="S1839" s="3" t="s">
        <v>1305</v>
      </c>
      <c r="T1839" s="3"/>
      <c r="U1839" s="17">
        <v>45783</v>
      </c>
      <c r="X1839" s="19" t="s">
        <v>1306</v>
      </c>
      <c r="Y1839" s="19" t="s">
        <v>7983</v>
      </c>
    </row>
    <row r="1840" spans="1:25">
      <c r="A1840" s="3" t="s">
        <v>7999</v>
      </c>
      <c r="B1840" s="3"/>
      <c r="C1840" s="3" t="s">
        <v>70</v>
      </c>
      <c r="D1840" s="3" t="s">
        <v>1517</v>
      </c>
      <c r="E1840" s="3" t="s">
        <v>52</v>
      </c>
      <c r="F1840" s="3" t="s">
        <v>1300</v>
      </c>
      <c r="G1840" s="3" t="s">
        <v>1312</v>
      </c>
      <c r="H1840" s="3" t="s">
        <v>1605</v>
      </c>
      <c r="I1840" s="3" t="s">
        <v>8000</v>
      </c>
      <c r="J1840" s="3" t="s">
        <v>55</v>
      </c>
      <c r="K1840" s="3" t="s">
        <v>7979</v>
      </c>
      <c r="L1840" s="3" t="s">
        <v>8001</v>
      </c>
      <c r="M1840" s="7" t="s">
        <v>7981</v>
      </c>
      <c r="N1840" s="7" t="s">
        <v>7982</v>
      </c>
      <c r="O1840" s="20" t="s">
        <v>514</v>
      </c>
      <c r="P1840" s="3" t="s">
        <v>1241</v>
      </c>
      <c r="Q1840" s="3">
        <v>-20.73</v>
      </c>
      <c r="R1840" s="6">
        <v>125.8</v>
      </c>
      <c r="S1840" s="3" t="s">
        <v>1305</v>
      </c>
      <c r="T1840" s="3"/>
      <c r="U1840" s="17">
        <v>45783</v>
      </c>
      <c r="X1840" s="19" t="s">
        <v>1306</v>
      </c>
      <c r="Y1840" s="19" t="s">
        <v>7983</v>
      </c>
    </row>
    <row r="1841" spans="1:25">
      <c r="A1841" s="3" t="s">
        <v>8002</v>
      </c>
      <c r="B1841" s="3"/>
      <c r="C1841" s="3" t="s">
        <v>70</v>
      </c>
      <c r="D1841" s="3" t="s">
        <v>1517</v>
      </c>
      <c r="E1841" s="3" t="s">
        <v>52</v>
      </c>
      <c r="F1841" s="3" t="s">
        <v>1300</v>
      </c>
      <c r="G1841" s="3" t="s">
        <v>1312</v>
      </c>
      <c r="H1841" s="3" t="s">
        <v>1605</v>
      </c>
      <c r="I1841" s="3" t="s">
        <v>8003</v>
      </c>
      <c r="J1841" s="3" t="s">
        <v>55</v>
      </c>
      <c r="K1841" s="3" t="s">
        <v>7979</v>
      </c>
      <c r="L1841" s="3" t="s">
        <v>8004</v>
      </c>
      <c r="M1841" s="7" t="s">
        <v>7981</v>
      </c>
      <c r="N1841" s="7" t="s">
        <v>7982</v>
      </c>
      <c r="O1841" s="20" t="s">
        <v>514</v>
      </c>
      <c r="P1841" s="3" t="s">
        <v>1241</v>
      </c>
      <c r="Q1841" s="3">
        <v>-21.84</v>
      </c>
      <c r="R1841" s="6">
        <v>125.8</v>
      </c>
      <c r="S1841" s="3" t="s">
        <v>1305</v>
      </c>
      <c r="T1841" s="3"/>
      <c r="U1841" s="17">
        <v>45783</v>
      </c>
      <c r="X1841" s="19" t="s">
        <v>1306</v>
      </c>
      <c r="Y1841" s="19" t="s">
        <v>7983</v>
      </c>
    </row>
    <row r="1842" spans="1:25">
      <c r="A1842" s="3" t="s">
        <v>8005</v>
      </c>
      <c r="B1842" s="3"/>
      <c r="C1842" s="3" t="s">
        <v>70</v>
      </c>
      <c r="D1842" s="3" t="s">
        <v>1517</v>
      </c>
      <c r="E1842" s="3" t="s">
        <v>52</v>
      </c>
      <c r="F1842" s="3" t="s">
        <v>1300</v>
      </c>
      <c r="G1842" s="3" t="s">
        <v>1312</v>
      </c>
      <c r="H1842" s="3" t="s">
        <v>1616</v>
      </c>
      <c r="I1842" s="3" t="s">
        <v>8006</v>
      </c>
      <c r="J1842" s="3" t="s">
        <v>55</v>
      </c>
      <c r="K1842" s="3" t="s">
        <v>7979</v>
      </c>
      <c r="L1842" s="3" t="s">
        <v>8007</v>
      </c>
      <c r="M1842" s="7" t="s">
        <v>7981</v>
      </c>
      <c r="N1842" s="7" t="s">
        <v>7982</v>
      </c>
      <c r="O1842" s="20" t="s">
        <v>514</v>
      </c>
      <c r="P1842" s="3" t="s">
        <v>1241</v>
      </c>
      <c r="Q1842" s="3">
        <v>-19.59</v>
      </c>
      <c r="R1842" s="6">
        <v>125.8</v>
      </c>
      <c r="S1842" s="3" t="s">
        <v>1305</v>
      </c>
      <c r="T1842" s="3"/>
      <c r="U1842" s="17">
        <v>45784</v>
      </c>
      <c r="X1842" s="19" t="s">
        <v>1306</v>
      </c>
      <c r="Y1842" s="19" t="s">
        <v>7983</v>
      </c>
    </row>
    <row r="1843" spans="1:25">
      <c r="A1843" s="3" t="s">
        <v>8008</v>
      </c>
      <c r="B1843" s="3"/>
      <c r="C1843" s="3" t="s">
        <v>70</v>
      </c>
      <c r="D1843" s="3" t="s">
        <v>1517</v>
      </c>
      <c r="E1843" s="3" t="s">
        <v>52</v>
      </c>
      <c r="F1843" s="3" t="s">
        <v>1300</v>
      </c>
      <c r="G1843" s="3" t="s">
        <v>1312</v>
      </c>
      <c r="H1843" s="3" t="s">
        <v>1616</v>
      </c>
      <c r="I1843" s="3" t="s">
        <v>8009</v>
      </c>
      <c r="J1843" s="3" t="s">
        <v>55</v>
      </c>
      <c r="K1843" s="3" t="s">
        <v>7979</v>
      </c>
      <c r="L1843" s="3" t="s">
        <v>8010</v>
      </c>
      <c r="M1843" s="7" t="s">
        <v>7981</v>
      </c>
      <c r="N1843" s="7" t="s">
        <v>7982</v>
      </c>
      <c r="O1843" s="20" t="s">
        <v>514</v>
      </c>
      <c r="P1843" s="3" t="s">
        <v>1241</v>
      </c>
      <c r="Q1843" s="3">
        <v>-19.2</v>
      </c>
      <c r="R1843" s="6">
        <v>125.8</v>
      </c>
      <c r="S1843" s="3" t="s">
        <v>1305</v>
      </c>
      <c r="T1843" s="3"/>
      <c r="U1843" s="17">
        <v>45784</v>
      </c>
      <c r="X1843" s="19" t="s">
        <v>1306</v>
      </c>
      <c r="Y1843" s="19" t="s">
        <v>7983</v>
      </c>
    </row>
    <row r="1844" spans="1:25">
      <c r="A1844" s="3" t="s">
        <v>8011</v>
      </c>
      <c r="B1844" s="3"/>
      <c r="C1844" s="3" t="s">
        <v>70</v>
      </c>
      <c r="D1844" s="3" t="s">
        <v>1517</v>
      </c>
      <c r="E1844" s="3" t="s">
        <v>52</v>
      </c>
      <c r="F1844" s="3" t="s">
        <v>1300</v>
      </c>
      <c r="G1844" s="3" t="s">
        <v>1312</v>
      </c>
      <c r="H1844" s="3" t="s">
        <v>1616</v>
      </c>
      <c r="I1844" s="3" t="s">
        <v>8012</v>
      </c>
      <c r="J1844" s="3" t="s">
        <v>55</v>
      </c>
      <c r="K1844" s="3" t="s">
        <v>7979</v>
      </c>
      <c r="L1844" s="3" t="s">
        <v>8013</v>
      </c>
      <c r="M1844" s="7" t="s">
        <v>7981</v>
      </c>
      <c r="N1844" s="7" t="s">
        <v>7982</v>
      </c>
      <c r="O1844" s="20" t="s">
        <v>514</v>
      </c>
      <c r="P1844" s="3" t="s">
        <v>1241</v>
      </c>
      <c r="Q1844" s="3">
        <v>-19.739999999999998</v>
      </c>
      <c r="R1844" s="6">
        <v>125.8</v>
      </c>
      <c r="S1844" s="3" t="s">
        <v>1305</v>
      </c>
      <c r="T1844" s="3"/>
      <c r="U1844" s="17">
        <v>45784</v>
      </c>
      <c r="X1844" s="19" t="s">
        <v>1306</v>
      </c>
      <c r="Y1844" s="19" t="s">
        <v>7983</v>
      </c>
    </row>
    <row r="1845" spans="1:25">
      <c r="A1845" s="3" t="s">
        <v>8014</v>
      </c>
      <c r="B1845" s="3"/>
      <c r="C1845" s="3" t="s">
        <v>70</v>
      </c>
      <c r="D1845" s="3" t="s">
        <v>1517</v>
      </c>
      <c r="E1845" s="3" t="s">
        <v>52</v>
      </c>
      <c r="F1845" s="3" t="s">
        <v>1300</v>
      </c>
      <c r="G1845" s="3" t="s">
        <v>1312</v>
      </c>
      <c r="H1845" s="3" t="s">
        <v>1616</v>
      </c>
      <c r="I1845" s="3" t="s">
        <v>8015</v>
      </c>
      <c r="J1845" s="3" t="s">
        <v>55</v>
      </c>
      <c r="K1845" s="3" t="s">
        <v>7979</v>
      </c>
      <c r="L1845" s="3" t="s">
        <v>8016</v>
      </c>
      <c r="M1845" s="7" t="s">
        <v>7981</v>
      </c>
      <c r="N1845" s="7" t="s">
        <v>7982</v>
      </c>
      <c r="O1845" s="20" t="s">
        <v>514</v>
      </c>
      <c r="P1845" s="3" t="s">
        <v>1241</v>
      </c>
      <c r="Q1845" s="3">
        <v>-20.010000000000002</v>
      </c>
      <c r="R1845" s="6">
        <v>125.8</v>
      </c>
      <c r="S1845" s="3" t="s">
        <v>1305</v>
      </c>
      <c r="T1845" s="3"/>
      <c r="U1845" s="17">
        <v>45784</v>
      </c>
      <c r="X1845" s="19" t="s">
        <v>1306</v>
      </c>
      <c r="Y1845" s="19" t="s">
        <v>7983</v>
      </c>
    </row>
    <row r="1846" spans="1:25">
      <c r="A1846" s="3" t="s">
        <v>8017</v>
      </c>
      <c r="B1846" s="3"/>
      <c r="C1846" s="3" t="s">
        <v>70</v>
      </c>
      <c r="D1846" s="3" t="s">
        <v>1517</v>
      </c>
      <c r="E1846" s="3" t="s">
        <v>52</v>
      </c>
      <c r="F1846" s="3" t="s">
        <v>1300</v>
      </c>
      <c r="G1846" s="3" t="s">
        <v>1312</v>
      </c>
      <c r="H1846" s="3" t="s">
        <v>1616</v>
      </c>
      <c r="I1846" s="3" t="s">
        <v>8018</v>
      </c>
      <c r="J1846" s="3" t="s">
        <v>55</v>
      </c>
      <c r="K1846" s="3" t="s">
        <v>7979</v>
      </c>
      <c r="L1846" s="3" t="s">
        <v>8019</v>
      </c>
      <c r="M1846" s="7" t="s">
        <v>7981</v>
      </c>
      <c r="N1846" s="7" t="s">
        <v>7982</v>
      </c>
      <c r="O1846" s="20" t="s">
        <v>514</v>
      </c>
      <c r="P1846" s="3" t="s">
        <v>1241</v>
      </c>
      <c r="Q1846" s="3">
        <v>-19.47</v>
      </c>
      <c r="R1846" s="6">
        <v>125.8</v>
      </c>
      <c r="S1846" s="3" t="s">
        <v>1305</v>
      </c>
      <c r="T1846" s="3"/>
      <c r="U1846" s="17">
        <v>45784</v>
      </c>
      <c r="X1846" s="19" t="s">
        <v>1306</v>
      </c>
      <c r="Y1846" s="19" t="s">
        <v>7983</v>
      </c>
    </row>
    <row r="1847" spans="1:25">
      <c r="A1847" s="3" t="s">
        <v>8020</v>
      </c>
      <c r="B1847" s="3"/>
      <c r="C1847" s="3" t="s">
        <v>70</v>
      </c>
      <c r="D1847" s="3" t="s">
        <v>1517</v>
      </c>
      <c r="E1847" s="3" t="s">
        <v>52</v>
      </c>
      <c r="F1847" s="3" t="s">
        <v>1300</v>
      </c>
      <c r="G1847" s="3" t="s">
        <v>1312</v>
      </c>
      <c r="H1847" s="3" t="s">
        <v>1616</v>
      </c>
      <c r="I1847" s="3" t="s">
        <v>8021</v>
      </c>
      <c r="J1847" s="3" t="s">
        <v>55</v>
      </c>
      <c r="K1847" s="3" t="s">
        <v>7979</v>
      </c>
      <c r="L1847" s="3" t="s">
        <v>8022</v>
      </c>
      <c r="M1847" s="7" t="s">
        <v>7981</v>
      </c>
      <c r="N1847" s="7" t="s">
        <v>7982</v>
      </c>
      <c r="O1847" s="20" t="s">
        <v>514</v>
      </c>
      <c r="P1847" s="3" t="s">
        <v>1241</v>
      </c>
      <c r="Q1847" s="3">
        <v>-19.510000000000002</v>
      </c>
      <c r="R1847" s="6">
        <v>125.8</v>
      </c>
      <c r="S1847" s="3" t="s">
        <v>1305</v>
      </c>
      <c r="T1847" s="3"/>
      <c r="U1847" s="17">
        <v>45784</v>
      </c>
      <c r="X1847" s="19" t="s">
        <v>1306</v>
      </c>
      <c r="Y1847" s="19" t="s">
        <v>7983</v>
      </c>
    </row>
    <row r="1848" spans="1:25">
      <c r="A1848" s="3" t="s">
        <v>8023</v>
      </c>
      <c r="B1848" s="3"/>
      <c r="C1848" s="3" t="s">
        <v>70</v>
      </c>
      <c r="D1848" s="3" t="s">
        <v>1517</v>
      </c>
      <c r="E1848" s="3" t="s">
        <v>52</v>
      </c>
      <c r="F1848" s="3" t="s">
        <v>1300</v>
      </c>
      <c r="G1848" s="3" t="s">
        <v>1312</v>
      </c>
      <c r="H1848" s="3" t="s">
        <v>1616</v>
      </c>
      <c r="I1848" s="3" t="s">
        <v>8024</v>
      </c>
      <c r="J1848" s="3" t="s">
        <v>55</v>
      </c>
      <c r="K1848" s="3" t="s">
        <v>7979</v>
      </c>
      <c r="L1848" s="3" t="s">
        <v>8025</v>
      </c>
      <c r="M1848" s="7" t="s">
        <v>7981</v>
      </c>
      <c r="N1848" s="7" t="s">
        <v>7982</v>
      </c>
      <c r="O1848" s="20" t="s">
        <v>514</v>
      </c>
      <c r="P1848" s="3" t="s">
        <v>1241</v>
      </c>
      <c r="Q1848" s="3">
        <v>-19.649999999999999</v>
      </c>
      <c r="R1848" s="6">
        <v>125.8</v>
      </c>
      <c r="S1848" s="3" t="s">
        <v>1305</v>
      </c>
      <c r="T1848" s="3"/>
      <c r="U1848" s="17">
        <v>45784</v>
      </c>
      <c r="X1848" s="19" t="s">
        <v>1306</v>
      </c>
      <c r="Y1848" s="19" t="s">
        <v>7983</v>
      </c>
    </row>
    <row r="1849" spans="1:25">
      <c r="A1849" s="3" t="s">
        <v>8026</v>
      </c>
      <c r="B1849" s="3"/>
      <c r="C1849" s="3" t="s">
        <v>70</v>
      </c>
      <c r="D1849" s="3" t="s">
        <v>1517</v>
      </c>
      <c r="E1849" s="3" t="s">
        <v>52</v>
      </c>
      <c r="F1849" s="3" t="s">
        <v>1300</v>
      </c>
      <c r="G1849" s="3" t="s">
        <v>1312</v>
      </c>
      <c r="H1849" s="3" t="s">
        <v>1616</v>
      </c>
      <c r="I1849" s="3" t="s">
        <v>8027</v>
      </c>
      <c r="J1849" s="3" t="s">
        <v>55</v>
      </c>
      <c r="K1849" s="3" t="s">
        <v>7979</v>
      </c>
      <c r="L1849" s="3" t="s">
        <v>8028</v>
      </c>
      <c r="M1849" s="7" t="s">
        <v>7981</v>
      </c>
      <c r="N1849" s="7" t="s">
        <v>7982</v>
      </c>
      <c r="O1849" s="20" t="s">
        <v>514</v>
      </c>
      <c r="P1849" s="3" t="s">
        <v>1241</v>
      </c>
      <c r="Q1849" s="3">
        <v>-19.78</v>
      </c>
      <c r="R1849" s="6">
        <v>125.8</v>
      </c>
      <c r="S1849" s="3" t="s">
        <v>1305</v>
      </c>
      <c r="T1849" s="3"/>
      <c r="U1849" s="17">
        <v>45784</v>
      </c>
      <c r="X1849" s="19" t="s">
        <v>1306</v>
      </c>
      <c r="Y1849" s="19" t="s">
        <v>7983</v>
      </c>
    </row>
    <row r="1850" spans="1:25">
      <c r="A1850" s="3" t="s">
        <v>8029</v>
      </c>
      <c r="B1850" s="3"/>
      <c r="C1850" s="3" t="s">
        <v>70</v>
      </c>
      <c r="D1850" s="3" t="s">
        <v>1517</v>
      </c>
      <c r="E1850" s="3" t="s">
        <v>52</v>
      </c>
      <c r="F1850" s="3" t="s">
        <v>1300</v>
      </c>
      <c r="G1850" s="3" t="s">
        <v>1312</v>
      </c>
      <c r="H1850" s="3" t="s">
        <v>1237</v>
      </c>
      <c r="I1850" s="3" t="s">
        <v>8030</v>
      </c>
      <c r="J1850" s="3" t="s">
        <v>55</v>
      </c>
      <c r="K1850" s="3" t="s">
        <v>7979</v>
      </c>
      <c r="L1850" s="3" t="s">
        <v>8031</v>
      </c>
      <c r="M1850" s="7" t="s">
        <v>7981</v>
      </c>
      <c r="N1850" s="7" t="s">
        <v>7982</v>
      </c>
      <c r="O1850" s="20" t="s">
        <v>514</v>
      </c>
      <c r="P1850" s="3" t="s">
        <v>1241</v>
      </c>
      <c r="Q1850" s="3">
        <v>-19.2</v>
      </c>
      <c r="R1850" s="6">
        <v>125.8</v>
      </c>
      <c r="S1850" s="3" t="s">
        <v>1305</v>
      </c>
      <c r="T1850" s="3"/>
      <c r="U1850" s="17">
        <v>45784</v>
      </c>
      <c r="X1850" s="19" t="s">
        <v>1306</v>
      </c>
      <c r="Y1850" s="19" t="s">
        <v>7983</v>
      </c>
    </row>
    <row r="1851" spans="1:25">
      <c r="A1851" s="3" t="s">
        <v>8032</v>
      </c>
      <c r="B1851" s="3"/>
      <c r="C1851" s="3" t="s">
        <v>70</v>
      </c>
      <c r="D1851" s="3" t="s">
        <v>1517</v>
      </c>
      <c r="E1851" s="3" t="s">
        <v>52</v>
      </c>
      <c r="F1851" s="3" t="s">
        <v>1300</v>
      </c>
      <c r="G1851" s="3" t="s">
        <v>1312</v>
      </c>
      <c r="H1851" s="3" t="s">
        <v>1237</v>
      </c>
      <c r="I1851" s="3" t="s">
        <v>8033</v>
      </c>
      <c r="J1851" s="3" t="s">
        <v>55</v>
      </c>
      <c r="K1851" s="3" t="s">
        <v>7979</v>
      </c>
      <c r="L1851" s="3" t="s">
        <v>8034</v>
      </c>
      <c r="M1851" s="7" t="s">
        <v>7981</v>
      </c>
      <c r="N1851" s="7" t="s">
        <v>7982</v>
      </c>
      <c r="O1851" s="20" t="s">
        <v>514</v>
      </c>
      <c r="P1851" s="3" t="s">
        <v>1241</v>
      </c>
      <c r="Q1851" s="3">
        <v>-19.649999999999999</v>
      </c>
      <c r="R1851" s="6">
        <v>125.8</v>
      </c>
      <c r="S1851" s="3" t="s">
        <v>1305</v>
      </c>
      <c r="T1851" s="3"/>
      <c r="U1851" s="17">
        <v>45784</v>
      </c>
      <c r="X1851" s="19" t="s">
        <v>1306</v>
      </c>
      <c r="Y1851" s="19" t="s">
        <v>7983</v>
      </c>
    </row>
    <row r="1852" spans="1:25">
      <c r="A1852" s="3" t="s">
        <v>8035</v>
      </c>
      <c r="B1852" s="3"/>
      <c r="C1852" s="3" t="s">
        <v>70</v>
      </c>
      <c r="D1852" s="3" t="s">
        <v>1517</v>
      </c>
      <c r="E1852" s="3" t="s">
        <v>52</v>
      </c>
      <c r="F1852" s="3" t="s">
        <v>1300</v>
      </c>
      <c r="G1852" s="3" t="s">
        <v>1312</v>
      </c>
      <c r="H1852" s="3" t="s">
        <v>1237</v>
      </c>
      <c r="I1852" s="3" t="s">
        <v>8036</v>
      </c>
      <c r="J1852" s="3" t="s">
        <v>55</v>
      </c>
      <c r="K1852" s="3" t="s">
        <v>7979</v>
      </c>
      <c r="L1852" s="3" t="s">
        <v>8037</v>
      </c>
      <c r="M1852" s="7" t="s">
        <v>7981</v>
      </c>
      <c r="N1852" s="7" t="s">
        <v>7982</v>
      </c>
      <c r="O1852" s="20" t="s">
        <v>514</v>
      </c>
      <c r="P1852" s="3" t="s">
        <v>1241</v>
      </c>
      <c r="Q1852" s="3">
        <v>-17.32</v>
      </c>
      <c r="R1852" s="6">
        <v>125.8</v>
      </c>
      <c r="S1852" s="3" t="s">
        <v>1305</v>
      </c>
      <c r="T1852" s="3"/>
      <c r="U1852" s="17">
        <v>45784</v>
      </c>
      <c r="X1852" s="19" t="s">
        <v>1306</v>
      </c>
      <c r="Y1852" s="19" t="s">
        <v>7983</v>
      </c>
    </row>
    <row r="1853" spans="1:25">
      <c r="A1853" s="3" t="s">
        <v>8038</v>
      </c>
      <c r="B1853" s="3"/>
      <c r="C1853" s="3" t="s">
        <v>70</v>
      </c>
      <c r="D1853" s="3" t="s">
        <v>1517</v>
      </c>
      <c r="E1853" s="3" t="s">
        <v>52</v>
      </c>
      <c r="F1853" s="3" t="s">
        <v>1300</v>
      </c>
      <c r="G1853" s="3" t="s">
        <v>1312</v>
      </c>
      <c r="H1853" s="3" t="s">
        <v>1237</v>
      </c>
      <c r="I1853" s="3" t="s">
        <v>8039</v>
      </c>
      <c r="J1853" s="3" t="s">
        <v>55</v>
      </c>
      <c r="K1853" s="3" t="s">
        <v>7979</v>
      </c>
      <c r="L1853" s="3" t="s">
        <v>8040</v>
      </c>
      <c r="M1853" s="7" t="s">
        <v>7981</v>
      </c>
      <c r="N1853" s="7" t="s">
        <v>7982</v>
      </c>
      <c r="O1853" s="20" t="s">
        <v>514</v>
      </c>
      <c r="P1853" s="3" t="s">
        <v>1241</v>
      </c>
      <c r="Q1853" s="3">
        <v>-19.059999999999999</v>
      </c>
      <c r="R1853" s="6">
        <v>125.8</v>
      </c>
      <c r="S1853" s="3" t="s">
        <v>1305</v>
      </c>
      <c r="T1853" s="3"/>
      <c r="U1853" s="17">
        <v>45785</v>
      </c>
      <c r="X1853" s="19" t="s">
        <v>1306</v>
      </c>
      <c r="Y1853" s="19" t="s">
        <v>7983</v>
      </c>
    </row>
    <row r="1854" spans="1:25">
      <c r="A1854" s="3" t="s">
        <v>8041</v>
      </c>
      <c r="B1854" s="3"/>
      <c r="C1854" s="3" t="s">
        <v>70</v>
      </c>
      <c r="D1854" s="3" t="s">
        <v>1517</v>
      </c>
      <c r="E1854" s="3" t="s">
        <v>52</v>
      </c>
      <c r="F1854" s="3" t="s">
        <v>1300</v>
      </c>
      <c r="G1854" s="3" t="s">
        <v>1312</v>
      </c>
      <c r="H1854" s="3" t="s">
        <v>1237</v>
      </c>
      <c r="I1854" s="3" t="s">
        <v>8042</v>
      </c>
      <c r="J1854" s="3" t="s">
        <v>55</v>
      </c>
      <c r="K1854" s="3" t="s">
        <v>7979</v>
      </c>
      <c r="L1854" s="3" t="s">
        <v>8043</v>
      </c>
      <c r="M1854" s="7" t="s">
        <v>7981</v>
      </c>
      <c r="N1854" s="7" t="s">
        <v>7982</v>
      </c>
      <c r="O1854" s="20" t="s">
        <v>514</v>
      </c>
      <c r="P1854" s="3" t="s">
        <v>1241</v>
      </c>
      <c r="Q1854" s="3">
        <v>-19.079999999999998</v>
      </c>
      <c r="R1854" s="6">
        <v>125.8</v>
      </c>
      <c r="S1854" s="3" t="s">
        <v>1305</v>
      </c>
      <c r="T1854" s="3"/>
      <c r="U1854" s="17">
        <v>45785</v>
      </c>
      <c r="X1854" s="19" t="s">
        <v>1306</v>
      </c>
      <c r="Y1854" s="19" t="s">
        <v>7983</v>
      </c>
    </row>
    <row r="1855" spans="1:25">
      <c r="A1855" s="3" t="s">
        <v>8044</v>
      </c>
      <c r="B1855" s="3"/>
      <c r="C1855" s="3" t="s">
        <v>70</v>
      </c>
      <c r="D1855" s="3" t="s">
        <v>1517</v>
      </c>
      <c r="E1855" s="3" t="s">
        <v>52</v>
      </c>
      <c r="F1855" s="3" t="s">
        <v>1300</v>
      </c>
      <c r="G1855" s="3" t="s">
        <v>1312</v>
      </c>
      <c r="H1855" s="3" t="s">
        <v>1237</v>
      </c>
      <c r="I1855" s="3" t="s">
        <v>8045</v>
      </c>
      <c r="J1855" s="3" t="s">
        <v>55</v>
      </c>
      <c r="K1855" s="3" t="s">
        <v>7979</v>
      </c>
      <c r="L1855" s="3" t="s">
        <v>8046</v>
      </c>
      <c r="M1855" s="7" t="s">
        <v>7981</v>
      </c>
      <c r="N1855" s="7" t="s">
        <v>7982</v>
      </c>
      <c r="O1855" s="20" t="s">
        <v>514</v>
      </c>
      <c r="P1855" s="3" t="s">
        <v>1241</v>
      </c>
      <c r="Q1855" s="3">
        <v>-19.59</v>
      </c>
      <c r="R1855" s="6">
        <v>125.8</v>
      </c>
      <c r="S1855" s="3" t="s">
        <v>1305</v>
      </c>
      <c r="T1855" s="3"/>
      <c r="U1855" s="17">
        <v>45785</v>
      </c>
      <c r="X1855" s="19" t="s">
        <v>1306</v>
      </c>
      <c r="Y1855" s="19" t="s">
        <v>7983</v>
      </c>
    </row>
    <row r="1856" spans="1:25">
      <c r="A1856" s="3" t="s">
        <v>8047</v>
      </c>
      <c r="B1856" s="3"/>
      <c r="C1856" s="3" t="s">
        <v>70</v>
      </c>
      <c r="D1856" s="3" t="s">
        <v>1517</v>
      </c>
      <c r="E1856" s="3" t="s">
        <v>52</v>
      </c>
      <c r="F1856" s="3" t="s">
        <v>1300</v>
      </c>
      <c r="G1856" s="3" t="s">
        <v>1312</v>
      </c>
      <c r="H1856" s="3" t="s">
        <v>1237</v>
      </c>
      <c r="I1856" s="3" t="s">
        <v>8048</v>
      </c>
      <c r="J1856" s="3" t="s">
        <v>55</v>
      </c>
      <c r="K1856" s="3" t="s">
        <v>7979</v>
      </c>
      <c r="L1856" s="3" t="s">
        <v>8049</v>
      </c>
      <c r="M1856" s="7" t="s">
        <v>7981</v>
      </c>
      <c r="N1856" s="7" t="s">
        <v>7982</v>
      </c>
      <c r="O1856" s="20" t="s">
        <v>514</v>
      </c>
      <c r="P1856" s="3" t="s">
        <v>1241</v>
      </c>
      <c r="Q1856" s="3">
        <v>-19.600000000000001</v>
      </c>
      <c r="R1856" s="6">
        <v>125.8</v>
      </c>
      <c r="S1856" s="3" t="s">
        <v>1305</v>
      </c>
      <c r="T1856" s="3"/>
      <c r="U1856" s="17">
        <v>45785</v>
      </c>
      <c r="X1856" s="19" t="s">
        <v>1306</v>
      </c>
      <c r="Y1856" s="19" t="s">
        <v>7983</v>
      </c>
    </row>
    <row r="1857" spans="1:25">
      <c r="A1857" s="3" t="s">
        <v>8050</v>
      </c>
      <c r="B1857" s="3"/>
      <c r="C1857" s="3" t="s">
        <v>70</v>
      </c>
      <c r="D1857" s="3" t="s">
        <v>1517</v>
      </c>
      <c r="E1857" s="3" t="s">
        <v>52</v>
      </c>
      <c r="F1857" s="3" t="s">
        <v>1300</v>
      </c>
      <c r="G1857" s="3" t="s">
        <v>1312</v>
      </c>
      <c r="H1857" s="3" t="s">
        <v>1237</v>
      </c>
      <c r="I1857" s="3" t="s">
        <v>8051</v>
      </c>
      <c r="J1857" s="3" t="s">
        <v>55</v>
      </c>
      <c r="K1857" s="3" t="s">
        <v>7979</v>
      </c>
      <c r="L1857" s="3" t="s">
        <v>8052</v>
      </c>
      <c r="M1857" s="7" t="s">
        <v>7981</v>
      </c>
      <c r="N1857" s="7" t="s">
        <v>7982</v>
      </c>
      <c r="O1857" s="20" t="s">
        <v>514</v>
      </c>
      <c r="P1857" s="3" t="s">
        <v>1241</v>
      </c>
      <c r="Q1857" s="3">
        <v>-19.739999999999998</v>
      </c>
      <c r="R1857" s="6">
        <v>125.8</v>
      </c>
      <c r="S1857" s="3" t="s">
        <v>1305</v>
      </c>
      <c r="T1857" s="3"/>
      <c r="U1857" s="17">
        <v>45785</v>
      </c>
      <c r="X1857" s="19" t="s">
        <v>1306</v>
      </c>
      <c r="Y1857" s="19" t="s">
        <v>7983</v>
      </c>
    </row>
    <row r="1858" spans="1:25">
      <c r="A1858" s="3" t="s">
        <v>8053</v>
      </c>
      <c r="B1858" s="3"/>
      <c r="C1858" s="3" t="s">
        <v>70</v>
      </c>
      <c r="D1858" s="3" t="s">
        <v>1517</v>
      </c>
      <c r="E1858" s="3" t="s">
        <v>52</v>
      </c>
      <c r="F1858" s="3" t="s">
        <v>1307</v>
      </c>
      <c r="G1858" s="3" t="s">
        <v>1308</v>
      </c>
      <c r="H1858" s="3" t="s">
        <v>1518</v>
      </c>
      <c r="I1858" s="3" t="s">
        <v>8054</v>
      </c>
      <c r="J1858" s="3" t="s">
        <v>55</v>
      </c>
      <c r="K1858" s="3" t="s">
        <v>7979</v>
      </c>
      <c r="L1858" s="3" t="s">
        <v>8055</v>
      </c>
      <c r="M1858" s="7" t="s">
        <v>7981</v>
      </c>
      <c r="N1858" s="7" t="s">
        <v>7982</v>
      </c>
      <c r="O1858" s="20" t="s">
        <v>514</v>
      </c>
      <c r="P1858" s="3" t="s">
        <v>1241</v>
      </c>
      <c r="Q1858" s="3">
        <v>-19.88</v>
      </c>
      <c r="R1858" s="6">
        <v>125.8</v>
      </c>
      <c r="S1858" s="3" t="s">
        <v>1305</v>
      </c>
      <c r="T1858" s="3"/>
      <c r="U1858" s="17">
        <v>45785</v>
      </c>
      <c r="X1858" s="19" t="s">
        <v>1306</v>
      </c>
      <c r="Y1858" s="19" t="s">
        <v>7983</v>
      </c>
    </row>
    <row r="1859" spans="1:25">
      <c r="A1859" s="3" t="s">
        <v>8056</v>
      </c>
      <c r="B1859" s="3"/>
      <c r="C1859" s="3" t="s">
        <v>70</v>
      </c>
      <c r="D1859" s="3" t="s">
        <v>1517</v>
      </c>
      <c r="E1859" s="3" t="s">
        <v>52</v>
      </c>
      <c r="F1859" s="3" t="s">
        <v>1307</v>
      </c>
      <c r="G1859" s="3" t="s">
        <v>1308</v>
      </c>
      <c r="H1859" s="3" t="s">
        <v>1518</v>
      </c>
      <c r="I1859" s="3" t="s">
        <v>8057</v>
      </c>
      <c r="J1859" s="3" t="s">
        <v>55</v>
      </c>
      <c r="K1859" s="3" t="s">
        <v>7979</v>
      </c>
      <c r="L1859" s="3" t="s">
        <v>8058</v>
      </c>
      <c r="M1859" s="7" t="s">
        <v>7981</v>
      </c>
      <c r="N1859" s="7" t="s">
        <v>7982</v>
      </c>
      <c r="O1859" s="20" t="s">
        <v>514</v>
      </c>
      <c r="P1859" s="3" t="s">
        <v>1241</v>
      </c>
      <c r="Q1859" s="3">
        <v>-19.579999999999998</v>
      </c>
      <c r="R1859" s="6">
        <v>125.8</v>
      </c>
      <c r="S1859" s="3" t="s">
        <v>1305</v>
      </c>
      <c r="T1859" s="3"/>
      <c r="U1859" s="17">
        <v>45785</v>
      </c>
      <c r="X1859" s="19" t="s">
        <v>1306</v>
      </c>
      <c r="Y1859" s="19" t="s">
        <v>7983</v>
      </c>
    </row>
    <row r="1860" spans="1:25">
      <c r="A1860" s="3" t="s">
        <v>8059</v>
      </c>
      <c r="B1860" s="3"/>
      <c r="C1860" s="3" t="s">
        <v>70</v>
      </c>
      <c r="D1860" s="3" t="s">
        <v>1517</v>
      </c>
      <c r="E1860" s="3" t="s">
        <v>52</v>
      </c>
      <c r="F1860" s="3" t="s">
        <v>1307</v>
      </c>
      <c r="G1860" s="3" t="s">
        <v>1308</v>
      </c>
      <c r="H1860" s="3" t="s">
        <v>1518</v>
      </c>
      <c r="I1860" s="3" t="s">
        <v>8060</v>
      </c>
      <c r="J1860" s="3" t="s">
        <v>55</v>
      </c>
      <c r="K1860" s="3" t="s">
        <v>7979</v>
      </c>
      <c r="L1860" s="3" t="s">
        <v>8061</v>
      </c>
      <c r="M1860" s="7" t="s">
        <v>7981</v>
      </c>
      <c r="N1860" s="7" t="s">
        <v>7982</v>
      </c>
      <c r="O1860" s="20" t="s">
        <v>514</v>
      </c>
      <c r="P1860" s="3" t="s">
        <v>1241</v>
      </c>
      <c r="Q1860" s="3">
        <v>-21.57</v>
      </c>
      <c r="R1860" s="6">
        <v>125.8</v>
      </c>
      <c r="S1860" s="3" t="s">
        <v>1305</v>
      </c>
      <c r="T1860" s="3"/>
      <c r="U1860" s="17">
        <v>45785</v>
      </c>
      <c r="X1860" s="19" t="s">
        <v>1306</v>
      </c>
      <c r="Y1860" s="19" t="s">
        <v>7983</v>
      </c>
    </row>
    <row r="1861" spans="1:25">
      <c r="A1861" s="3" t="s">
        <v>8062</v>
      </c>
      <c r="B1861" s="3"/>
      <c r="C1861" s="3" t="s">
        <v>70</v>
      </c>
      <c r="D1861" s="3" t="s">
        <v>1517</v>
      </c>
      <c r="E1861" s="3" t="s">
        <v>52</v>
      </c>
      <c r="F1861" s="3" t="s">
        <v>1307</v>
      </c>
      <c r="G1861" s="3" t="s">
        <v>1308</v>
      </c>
      <c r="H1861" s="3" t="s">
        <v>1518</v>
      </c>
      <c r="I1861" s="3" t="s">
        <v>8063</v>
      </c>
      <c r="J1861" s="3" t="s">
        <v>55</v>
      </c>
      <c r="K1861" s="3" t="s">
        <v>7979</v>
      </c>
      <c r="L1861" s="3" t="s">
        <v>8064</v>
      </c>
      <c r="M1861" s="7" t="s">
        <v>7981</v>
      </c>
      <c r="N1861" s="7" t="s">
        <v>7982</v>
      </c>
      <c r="O1861" s="20" t="s">
        <v>514</v>
      </c>
      <c r="P1861" s="3" t="s">
        <v>1241</v>
      </c>
      <c r="Q1861" s="3">
        <v>-20.68</v>
      </c>
      <c r="R1861" s="6">
        <v>125.8</v>
      </c>
      <c r="S1861" s="3" t="s">
        <v>1305</v>
      </c>
      <c r="T1861" s="3"/>
      <c r="U1861" s="17">
        <v>45785</v>
      </c>
      <c r="X1861" s="19" t="s">
        <v>1306</v>
      </c>
      <c r="Y1861" s="19" t="s">
        <v>7983</v>
      </c>
    </row>
    <row r="1862" spans="1:25">
      <c r="A1862" s="3" t="s">
        <v>8065</v>
      </c>
      <c r="B1862" s="3"/>
      <c r="C1862" s="3" t="s">
        <v>70</v>
      </c>
      <c r="D1862" s="3" t="s">
        <v>1517</v>
      </c>
      <c r="E1862" s="3" t="s">
        <v>52</v>
      </c>
      <c r="F1862" s="3" t="s">
        <v>1307</v>
      </c>
      <c r="G1862" s="3" t="s">
        <v>1308</v>
      </c>
      <c r="H1862" s="3" t="s">
        <v>1518</v>
      </c>
      <c r="I1862" s="3" t="s">
        <v>8066</v>
      </c>
      <c r="J1862" s="3" t="s">
        <v>55</v>
      </c>
      <c r="K1862" s="3" t="s">
        <v>7979</v>
      </c>
      <c r="L1862" s="3" t="s">
        <v>8067</v>
      </c>
      <c r="M1862" s="7" t="s">
        <v>7981</v>
      </c>
      <c r="N1862" s="7" t="s">
        <v>7982</v>
      </c>
      <c r="O1862" s="20" t="s">
        <v>514</v>
      </c>
      <c r="P1862" s="3" t="s">
        <v>1241</v>
      </c>
      <c r="Q1862" s="3">
        <v>-20.18</v>
      </c>
      <c r="R1862" s="6">
        <v>125.8</v>
      </c>
      <c r="S1862" s="3" t="s">
        <v>1305</v>
      </c>
      <c r="T1862" s="3"/>
      <c r="U1862" s="17">
        <v>45785</v>
      </c>
      <c r="X1862" s="19" t="s">
        <v>1306</v>
      </c>
      <c r="Y1862" s="19" t="s">
        <v>7983</v>
      </c>
    </row>
    <row r="1863" spans="1:25">
      <c r="A1863" s="3" t="s">
        <v>8068</v>
      </c>
      <c r="B1863" s="3"/>
      <c r="C1863" s="3" t="s">
        <v>70</v>
      </c>
      <c r="D1863" s="3" t="s">
        <v>1517</v>
      </c>
      <c r="E1863" s="3" t="s">
        <v>52</v>
      </c>
      <c r="F1863" s="3" t="s">
        <v>1307</v>
      </c>
      <c r="G1863" s="3" t="s">
        <v>1308</v>
      </c>
      <c r="H1863" s="3" t="s">
        <v>1518</v>
      </c>
      <c r="I1863" s="3" t="s">
        <v>8069</v>
      </c>
      <c r="J1863" s="3" t="s">
        <v>55</v>
      </c>
      <c r="K1863" s="3" t="s">
        <v>7979</v>
      </c>
      <c r="L1863" s="3" t="s">
        <v>8070</v>
      </c>
      <c r="M1863" s="7" t="s">
        <v>7981</v>
      </c>
      <c r="N1863" s="7" t="s">
        <v>7982</v>
      </c>
      <c r="O1863" s="20" t="s">
        <v>514</v>
      </c>
      <c r="P1863" s="3" t="s">
        <v>1241</v>
      </c>
      <c r="Q1863" s="3">
        <v>-20.59</v>
      </c>
      <c r="R1863" s="6">
        <v>125.8</v>
      </c>
      <c r="S1863" s="3" t="s">
        <v>1305</v>
      </c>
      <c r="T1863" s="3"/>
      <c r="U1863" s="17">
        <v>45785</v>
      </c>
      <c r="X1863" s="19" t="s">
        <v>1306</v>
      </c>
      <c r="Y1863" s="19" t="s">
        <v>7983</v>
      </c>
    </row>
    <row r="1864" spans="1:25">
      <c r="A1864" s="3" t="s">
        <v>8071</v>
      </c>
      <c r="B1864" s="3"/>
      <c r="C1864" s="3" t="s">
        <v>70</v>
      </c>
      <c r="D1864" s="3" t="s">
        <v>1517</v>
      </c>
      <c r="E1864" s="3" t="s">
        <v>52</v>
      </c>
      <c r="F1864" s="3" t="s">
        <v>1307</v>
      </c>
      <c r="G1864" s="3" t="s">
        <v>1308</v>
      </c>
      <c r="H1864" s="3" t="s">
        <v>1518</v>
      </c>
      <c r="I1864" s="3" t="s">
        <v>8072</v>
      </c>
      <c r="J1864" s="3" t="s">
        <v>55</v>
      </c>
      <c r="K1864" s="3" t="s">
        <v>7979</v>
      </c>
      <c r="L1864" s="3" t="s">
        <v>8073</v>
      </c>
      <c r="M1864" s="7" t="s">
        <v>7981</v>
      </c>
      <c r="N1864" s="7" t="s">
        <v>7982</v>
      </c>
      <c r="O1864" s="20" t="s">
        <v>514</v>
      </c>
      <c r="P1864" s="3" t="s">
        <v>1241</v>
      </c>
      <c r="Q1864" s="3">
        <v>-20.170000000000002</v>
      </c>
      <c r="R1864" s="6">
        <v>125.8</v>
      </c>
      <c r="S1864" s="3" t="s">
        <v>1305</v>
      </c>
      <c r="T1864" s="3"/>
      <c r="U1864" s="17">
        <v>45786</v>
      </c>
      <c r="X1864" s="19" t="s">
        <v>1306</v>
      </c>
      <c r="Y1864" s="19" t="s">
        <v>7983</v>
      </c>
    </row>
    <row r="1865" spans="1:25">
      <c r="A1865" s="3" t="s">
        <v>8074</v>
      </c>
      <c r="B1865" s="3"/>
      <c r="C1865" s="3" t="s">
        <v>70</v>
      </c>
      <c r="D1865" s="3" t="s">
        <v>1517</v>
      </c>
      <c r="E1865" s="3" t="s">
        <v>52</v>
      </c>
      <c r="F1865" s="3" t="s">
        <v>1307</v>
      </c>
      <c r="G1865" s="3" t="s">
        <v>1308</v>
      </c>
      <c r="H1865" s="3" t="s">
        <v>1518</v>
      </c>
      <c r="I1865" s="3" t="s">
        <v>8075</v>
      </c>
      <c r="J1865" s="3" t="s">
        <v>55</v>
      </c>
      <c r="K1865" s="3" t="s">
        <v>7979</v>
      </c>
      <c r="L1865" s="3" t="s">
        <v>8076</v>
      </c>
      <c r="M1865" s="7" t="s">
        <v>7981</v>
      </c>
      <c r="N1865" s="7" t="s">
        <v>7982</v>
      </c>
      <c r="O1865" s="20" t="s">
        <v>514</v>
      </c>
      <c r="P1865" s="3" t="s">
        <v>1241</v>
      </c>
      <c r="Q1865" s="3">
        <v>-20.170000000000002</v>
      </c>
      <c r="R1865" s="6">
        <v>125.8</v>
      </c>
      <c r="S1865" s="3" t="s">
        <v>1305</v>
      </c>
      <c r="T1865" s="3"/>
      <c r="U1865" s="17">
        <v>45786</v>
      </c>
      <c r="X1865" s="19" t="s">
        <v>1306</v>
      </c>
      <c r="Y1865" s="19" t="s">
        <v>7983</v>
      </c>
    </row>
    <row r="1866" spans="1:25">
      <c r="A1866" s="3" t="s">
        <v>8077</v>
      </c>
      <c r="B1866" s="3"/>
      <c r="C1866" s="3" t="s">
        <v>70</v>
      </c>
      <c r="D1866" s="3" t="s">
        <v>1517</v>
      </c>
      <c r="E1866" s="3" t="s">
        <v>52</v>
      </c>
      <c r="F1866" s="3" t="s">
        <v>1307</v>
      </c>
      <c r="G1866" s="3" t="s">
        <v>1308</v>
      </c>
      <c r="H1866" s="3" t="s">
        <v>1531</v>
      </c>
      <c r="I1866" s="3" t="s">
        <v>8078</v>
      </c>
      <c r="J1866" s="3" t="s">
        <v>55</v>
      </c>
      <c r="K1866" s="3" t="s">
        <v>7979</v>
      </c>
      <c r="L1866" s="3" t="s">
        <v>8079</v>
      </c>
      <c r="M1866" s="7" t="s">
        <v>7981</v>
      </c>
      <c r="N1866" s="7" t="s">
        <v>7982</v>
      </c>
      <c r="O1866" s="20" t="s">
        <v>514</v>
      </c>
      <c r="P1866" s="3" t="s">
        <v>1241</v>
      </c>
      <c r="Q1866" s="3">
        <v>-21.06</v>
      </c>
      <c r="R1866" s="6">
        <v>125.8</v>
      </c>
      <c r="S1866" s="3" t="s">
        <v>1305</v>
      </c>
      <c r="T1866" s="3"/>
      <c r="U1866" s="17">
        <v>45786</v>
      </c>
      <c r="X1866" s="19" t="s">
        <v>1306</v>
      </c>
      <c r="Y1866" s="19" t="s">
        <v>7983</v>
      </c>
    </row>
    <row r="1867" spans="1:25">
      <c r="A1867" s="3" t="s">
        <v>8080</v>
      </c>
      <c r="B1867" s="3"/>
      <c r="C1867" s="3" t="s">
        <v>70</v>
      </c>
      <c r="D1867" s="3" t="s">
        <v>1517</v>
      </c>
      <c r="E1867" s="3" t="s">
        <v>52</v>
      </c>
      <c r="F1867" s="3" t="s">
        <v>1307</v>
      </c>
      <c r="G1867" s="3" t="s">
        <v>1308</v>
      </c>
      <c r="H1867" s="3" t="s">
        <v>1531</v>
      </c>
      <c r="I1867" s="3" t="s">
        <v>8081</v>
      </c>
      <c r="J1867" s="3" t="s">
        <v>55</v>
      </c>
      <c r="K1867" s="3" t="s">
        <v>7979</v>
      </c>
      <c r="L1867" s="3" t="s">
        <v>8082</v>
      </c>
      <c r="M1867" s="7" t="s">
        <v>7981</v>
      </c>
      <c r="N1867" s="7" t="s">
        <v>7982</v>
      </c>
      <c r="O1867" s="20" t="s">
        <v>514</v>
      </c>
      <c r="P1867" s="3" t="s">
        <v>1241</v>
      </c>
      <c r="Q1867" s="3">
        <v>-20.85</v>
      </c>
      <c r="R1867" s="6">
        <v>125.8</v>
      </c>
      <c r="S1867" s="3" t="s">
        <v>1305</v>
      </c>
      <c r="T1867" s="3"/>
      <c r="U1867" s="17">
        <v>45786</v>
      </c>
      <c r="X1867" s="19" t="s">
        <v>1306</v>
      </c>
      <c r="Y1867" s="19" t="s">
        <v>7983</v>
      </c>
    </row>
    <row r="1868" spans="1:25">
      <c r="A1868" s="3" t="s">
        <v>8083</v>
      </c>
      <c r="B1868" s="3"/>
      <c r="C1868" s="3" t="s">
        <v>70</v>
      </c>
      <c r="D1868" s="3" t="s">
        <v>1517</v>
      </c>
      <c r="E1868" s="3" t="s">
        <v>52</v>
      </c>
      <c r="F1868" s="3" t="s">
        <v>1307</v>
      </c>
      <c r="G1868" s="3" t="s">
        <v>1308</v>
      </c>
      <c r="H1868" s="3" t="s">
        <v>1531</v>
      </c>
      <c r="I1868" s="3" t="s">
        <v>8084</v>
      </c>
      <c r="J1868" s="3" t="s">
        <v>55</v>
      </c>
      <c r="K1868" s="3" t="s">
        <v>7979</v>
      </c>
      <c r="L1868" s="3" t="s">
        <v>8085</v>
      </c>
      <c r="M1868" s="7" t="s">
        <v>7981</v>
      </c>
      <c r="N1868" s="7" t="s">
        <v>7982</v>
      </c>
      <c r="O1868" s="20" t="s">
        <v>514</v>
      </c>
      <c r="P1868" s="3" t="s">
        <v>1241</v>
      </c>
      <c r="Q1868" s="3">
        <v>-21.23</v>
      </c>
      <c r="R1868" s="6">
        <v>125.8</v>
      </c>
      <c r="S1868" s="3" t="s">
        <v>1305</v>
      </c>
      <c r="T1868" s="3"/>
      <c r="U1868" s="17">
        <v>45786</v>
      </c>
      <c r="X1868" s="19" t="s">
        <v>1306</v>
      </c>
      <c r="Y1868" s="19" t="s">
        <v>7983</v>
      </c>
    </row>
    <row r="1869" spans="1:25">
      <c r="A1869" s="3" t="s">
        <v>8086</v>
      </c>
      <c r="B1869" s="3"/>
      <c r="C1869" s="3" t="s">
        <v>70</v>
      </c>
      <c r="D1869" s="3" t="s">
        <v>1517</v>
      </c>
      <c r="E1869" s="3" t="s">
        <v>52</v>
      </c>
      <c r="F1869" s="3" t="s">
        <v>1307</v>
      </c>
      <c r="G1869" s="3" t="s">
        <v>1308</v>
      </c>
      <c r="H1869" s="3" t="s">
        <v>1531</v>
      </c>
      <c r="I1869" s="3" t="s">
        <v>8087</v>
      </c>
      <c r="J1869" s="3" t="s">
        <v>55</v>
      </c>
      <c r="K1869" s="3" t="s">
        <v>7979</v>
      </c>
      <c r="L1869" s="3" t="s">
        <v>8088</v>
      </c>
      <c r="M1869" s="7" t="s">
        <v>7981</v>
      </c>
      <c r="N1869" s="7" t="s">
        <v>7982</v>
      </c>
      <c r="O1869" s="20" t="s">
        <v>514</v>
      </c>
      <c r="P1869" s="3" t="s">
        <v>4591</v>
      </c>
      <c r="Q1869" s="3">
        <v>-21.22</v>
      </c>
      <c r="R1869" s="6">
        <v>125.8</v>
      </c>
      <c r="S1869" s="3" t="s">
        <v>1305</v>
      </c>
      <c r="T1869" s="3" t="s">
        <v>3627</v>
      </c>
      <c r="U1869" s="17">
        <v>45786</v>
      </c>
      <c r="X1869" s="19" t="s">
        <v>1306</v>
      </c>
      <c r="Y1869" s="19" t="s">
        <v>7983</v>
      </c>
    </row>
    <row r="1870" spans="1:25">
      <c r="A1870" s="3" t="s">
        <v>8089</v>
      </c>
      <c r="B1870" s="3"/>
      <c r="C1870" s="3" t="s">
        <v>105</v>
      </c>
      <c r="D1870" s="3" t="s">
        <v>2736</v>
      </c>
      <c r="E1870" s="3" t="s">
        <v>52</v>
      </c>
      <c r="F1870" s="3" t="s">
        <v>1300</v>
      </c>
      <c r="G1870" s="3" t="s">
        <v>1433</v>
      </c>
      <c r="H1870" s="3" t="s">
        <v>1599</v>
      </c>
      <c r="I1870" s="3" t="s">
        <v>8090</v>
      </c>
      <c r="J1870" s="3" t="s">
        <v>55</v>
      </c>
      <c r="K1870" s="3" t="s">
        <v>5349</v>
      </c>
      <c r="L1870" s="3" t="s">
        <v>8091</v>
      </c>
      <c r="M1870" s="7" t="s">
        <v>8092</v>
      </c>
      <c r="N1870" s="7" t="s">
        <v>8093</v>
      </c>
      <c r="O1870" s="20" t="s">
        <v>523</v>
      </c>
      <c r="P1870" s="3" t="s">
        <v>1241</v>
      </c>
      <c r="Q1870" s="3">
        <v>-19.690000000000001</v>
      </c>
      <c r="R1870" s="6">
        <v>125.8</v>
      </c>
      <c r="S1870" s="18" t="s">
        <v>1371</v>
      </c>
      <c r="T1870" s="3"/>
      <c r="U1870" s="17">
        <v>45795</v>
      </c>
      <c r="X1870" s="19" t="s">
        <v>4401</v>
      </c>
      <c r="Y1870" s="19" t="s">
        <v>7983</v>
      </c>
    </row>
    <row r="1871" spans="1:25">
      <c r="A1871" s="18" t="s">
        <v>8094</v>
      </c>
      <c r="B1871" s="3"/>
      <c r="C1871" s="3" t="s">
        <v>105</v>
      </c>
      <c r="D1871" s="3" t="s">
        <v>2736</v>
      </c>
      <c r="E1871" s="3" t="s">
        <v>52</v>
      </c>
      <c r="F1871" s="3" t="s">
        <v>1300</v>
      </c>
      <c r="G1871" s="3" t="s">
        <v>1433</v>
      </c>
      <c r="H1871" s="3" t="s">
        <v>1605</v>
      </c>
      <c r="I1871" s="3" t="s">
        <v>8095</v>
      </c>
      <c r="J1871" s="3" t="s">
        <v>55</v>
      </c>
      <c r="K1871" s="3" t="s">
        <v>5349</v>
      </c>
      <c r="L1871" s="3" t="s">
        <v>8091</v>
      </c>
      <c r="M1871" s="7" t="s">
        <v>8096</v>
      </c>
      <c r="N1871" s="7" t="s">
        <v>8097</v>
      </c>
      <c r="O1871" s="20" t="s">
        <v>523</v>
      </c>
      <c r="P1871" s="3" t="s">
        <v>1241</v>
      </c>
      <c r="Q1871" s="3">
        <v>-23.53</v>
      </c>
      <c r="R1871" s="6">
        <v>125.8</v>
      </c>
      <c r="S1871" s="18" t="s">
        <v>1371</v>
      </c>
      <c r="T1871" s="3"/>
      <c r="U1871" s="17">
        <v>45795</v>
      </c>
      <c r="X1871" s="19" t="s">
        <v>4401</v>
      </c>
      <c r="Y1871" s="19" t="s">
        <v>7983</v>
      </c>
    </row>
    <row r="1872" spans="1:25">
      <c r="A1872" s="3" t="s">
        <v>8098</v>
      </c>
      <c r="B1872" s="3"/>
      <c r="C1872" s="3" t="s">
        <v>105</v>
      </c>
      <c r="D1872" s="3" t="s">
        <v>2736</v>
      </c>
      <c r="E1872" s="3" t="s">
        <v>52</v>
      </c>
      <c r="F1872" s="3" t="s">
        <v>1300</v>
      </c>
      <c r="G1872" s="3" t="s">
        <v>1433</v>
      </c>
      <c r="H1872" s="3" t="s">
        <v>1605</v>
      </c>
      <c r="I1872" s="3" t="s">
        <v>8099</v>
      </c>
      <c r="J1872" s="3" t="s">
        <v>55</v>
      </c>
      <c r="K1872" s="3" t="s">
        <v>5349</v>
      </c>
      <c r="L1872" s="3" t="s">
        <v>8100</v>
      </c>
      <c r="M1872" s="7" t="s">
        <v>8101</v>
      </c>
      <c r="N1872" s="7" t="s">
        <v>8102</v>
      </c>
      <c r="O1872" s="20" t="s">
        <v>523</v>
      </c>
      <c r="P1872" s="3" t="s">
        <v>1241</v>
      </c>
      <c r="Q1872" s="3">
        <v>-19.88</v>
      </c>
      <c r="R1872" s="6">
        <v>125.8</v>
      </c>
      <c r="S1872" s="18" t="s">
        <v>1371</v>
      </c>
      <c r="T1872" s="3"/>
      <c r="U1872" s="17">
        <v>45795</v>
      </c>
      <c r="X1872" s="19" t="s">
        <v>4401</v>
      </c>
      <c r="Y1872" s="19" t="s">
        <v>7983</v>
      </c>
    </row>
    <row r="1873" spans="1:25">
      <c r="A1873" s="3" t="s">
        <v>8103</v>
      </c>
      <c r="B1873" s="3"/>
      <c r="C1873" s="3" t="s">
        <v>105</v>
      </c>
      <c r="D1873" s="3" t="s">
        <v>2736</v>
      </c>
      <c r="E1873" s="3" t="s">
        <v>52</v>
      </c>
      <c r="F1873" s="3" t="s">
        <v>1300</v>
      </c>
      <c r="G1873" s="3" t="s">
        <v>1433</v>
      </c>
      <c r="H1873" s="3" t="s">
        <v>1237</v>
      </c>
      <c r="I1873" s="3" t="s">
        <v>8104</v>
      </c>
      <c r="J1873" s="3" t="s">
        <v>55</v>
      </c>
      <c r="K1873" s="3" t="s">
        <v>5349</v>
      </c>
      <c r="L1873" s="3" t="s">
        <v>8105</v>
      </c>
      <c r="M1873" s="7" t="s">
        <v>8106</v>
      </c>
      <c r="N1873" s="7" t="s">
        <v>8107</v>
      </c>
      <c r="O1873" s="20" t="s">
        <v>523</v>
      </c>
      <c r="P1873" s="3" t="s">
        <v>1241</v>
      </c>
      <c r="Q1873" s="3">
        <v>-20.53</v>
      </c>
      <c r="R1873" s="6">
        <v>125.8</v>
      </c>
      <c r="S1873" s="18" t="s">
        <v>1371</v>
      </c>
      <c r="T1873" s="3"/>
      <c r="U1873" s="17">
        <v>45795</v>
      </c>
      <c r="X1873" s="19" t="s">
        <v>4401</v>
      </c>
      <c r="Y1873" s="19" t="s">
        <v>7983</v>
      </c>
    </row>
    <row r="1874" spans="1:25">
      <c r="A1874" s="3" t="s">
        <v>8108</v>
      </c>
      <c r="B1874" s="3"/>
      <c r="C1874" s="3" t="s">
        <v>105</v>
      </c>
      <c r="D1874" s="3" t="s">
        <v>2736</v>
      </c>
      <c r="E1874" s="3" t="s">
        <v>52</v>
      </c>
      <c r="F1874" s="3" t="s">
        <v>1300</v>
      </c>
      <c r="G1874" s="3" t="s">
        <v>1433</v>
      </c>
      <c r="H1874" s="3" t="s">
        <v>1557</v>
      </c>
      <c r="I1874" s="3" t="s">
        <v>8109</v>
      </c>
      <c r="J1874" s="3" t="s">
        <v>55</v>
      </c>
      <c r="K1874" s="3" t="s">
        <v>5349</v>
      </c>
      <c r="L1874" s="3" t="s">
        <v>8110</v>
      </c>
      <c r="M1874" s="7" t="s">
        <v>8111</v>
      </c>
      <c r="N1874" s="7" t="s">
        <v>8112</v>
      </c>
      <c r="O1874" s="20" t="s">
        <v>523</v>
      </c>
      <c r="P1874" s="3" t="s">
        <v>1241</v>
      </c>
      <c r="Q1874" s="3">
        <v>-21.59</v>
      </c>
      <c r="R1874" s="6">
        <v>125.8</v>
      </c>
      <c r="S1874" s="18" t="s">
        <v>1371</v>
      </c>
      <c r="T1874" s="3"/>
      <c r="U1874" s="17">
        <v>45795</v>
      </c>
      <c r="X1874" s="19" t="s">
        <v>4401</v>
      </c>
      <c r="Y1874" s="19" t="s">
        <v>7983</v>
      </c>
    </row>
    <row r="1875" spans="1:25">
      <c r="A1875" s="3" t="s">
        <v>8113</v>
      </c>
      <c r="B1875" s="3"/>
      <c r="C1875" s="3" t="s">
        <v>105</v>
      </c>
      <c r="D1875" s="3" t="s">
        <v>2736</v>
      </c>
      <c r="E1875" s="3" t="s">
        <v>52</v>
      </c>
      <c r="F1875" s="3" t="s">
        <v>1300</v>
      </c>
      <c r="G1875" s="3" t="s">
        <v>1433</v>
      </c>
      <c r="H1875" s="3" t="s">
        <v>1575</v>
      </c>
      <c r="I1875" s="3" t="s">
        <v>8114</v>
      </c>
      <c r="J1875" s="3" t="s">
        <v>55</v>
      </c>
      <c r="K1875" s="3" t="s">
        <v>5349</v>
      </c>
      <c r="L1875" s="3"/>
      <c r="M1875" s="7" t="s">
        <v>8115</v>
      </c>
      <c r="N1875" s="7" t="s">
        <v>8116</v>
      </c>
      <c r="O1875" s="20" t="s">
        <v>523</v>
      </c>
      <c r="P1875" s="3" t="s">
        <v>1241</v>
      </c>
      <c r="Q1875" s="3">
        <v>-21.18</v>
      </c>
      <c r="R1875" s="6">
        <v>125.8</v>
      </c>
      <c r="S1875" s="18" t="s">
        <v>1371</v>
      </c>
      <c r="T1875" s="3"/>
      <c r="U1875" s="17">
        <v>45795</v>
      </c>
      <c r="X1875" s="19" t="s">
        <v>4401</v>
      </c>
      <c r="Y1875" s="19" t="s">
        <v>7983</v>
      </c>
    </row>
    <row r="1876" spans="1:25">
      <c r="A1876" s="3" t="s">
        <v>8117</v>
      </c>
      <c r="B1876" s="3"/>
      <c r="C1876" s="3" t="s">
        <v>105</v>
      </c>
      <c r="D1876" s="3" t="s">
        <v>2736</v>
      </c>
      <c r="E1876" s="3" t="s">
        <v>52</v>
      </c>
      <c r="F1876" s="3" t="s">
        <v>1300</v>
      </c>
      <c r="G1876" s="3" t="s">
        <v>1433</v>
      </c>
      <c r="H1876" s="3" t="s">
        <v>1639</v>
      </c>
      <c r="I1876" s="3" t="s">
        <v>8118</v>
      </c>
      <c r="J1876" s="3" t="s">
        <v>55</v>
      </c>
      <c r="K1876" s="3" t="s">
        <v>4457</v>
      </c>
      <c r="L1876" s="3" t="s">
        <v>8119</v>
      </c>
      <c r="M1876" s="7" t="s">
        <v>8120</v>
      </c>
      <c r="N1876" s="7" t="s">
        <v>8121</v>
      </c>
      <c r="O1876" s="20" t="s">
        <v>523</v>
      </c>
      <c r="P1876" s="3" t="s">
        <v>1241</v>
      </c>
      <c r="Q1876" s="3">
        <v>-19.170000000000002</v>
      </c>
      <c r="R1876" s="6">
        <v>125.8</v>
      </c>
      <c r="S1876" s="3" t="s">
        <v>1305</v>
      </c>
      <c r="T1876" s="3"/>
      <c r="U1876" s="17">
        <v>45795</v>
      </c>
      <c r="X1876" s="19" t="s">
        <v>1306</v>
      </c>
      <c r="Y1876" s="19" t="s">
        <v>7983</v>
      </c>
    </row>
    <row r="1877" spans="1:25">
      <c r="A1877" s="3" t="s">
        <v>8122</v>
      </c>
      <c r="B1877" s="3"/>
      <c r="C1877" s="3" t="s">
        <v>105</v>
      </c>
      <c r="D1877" s="3" t="s">
        <v>2736</v>
      </c>
      <c r="E1877" s="3" t="s">
        <v>52</v>
      </c>
      <c r="F1877" s="3" t="s">
        <v>1300</v>
      </c>
      <c r="G1877" s="3" t="s">
        <v>1485</v>
      </c>
      <c r="H1877" s="3" t="s">
        <v>1262</v>
      </c>
      <c r="I1877" s="3" t="s">
        <v>8123</v>
      </c>
      <c r="J1877" s="3" t="s">
        <v>55</v>
      </c>
      <c r="K1877" s="3" t="s">
        <v>8124</v>
      </c>
      <c r="L1877" s="3" t="s">
        <v>8125</v>
      </c>
      <c r="M1877" s="7" t="s">
        <v>8126</v>
      </c>
      <c r="N1877" s="7" t="s">
        <v>8127</v>
      </c>
      <c r="O1877" s="20" t="s">
        <v>523</v>
      </c>
      <c r="P1877" s="3" t="s">
        <v>1241</v>
      </c>
      <c r="Q1877" s="3">
        <v>-19.18</v>
      </c>
      <c r="R1877" s="6">
        <v>125.8</v>
      </c>
      <c r="S1877" s="18" t="s">
        <v>1371</v>
      </c>
      <c r="T1877" s="3"/>
      <c r="U1877" s="17">
        <v>45795</v>
      </c>
      <c r="X1877" s="19" t="s">
        <v>4401</v>
      </c>
      <c r="Y1877" s="19" t="s">
        <v>7983</v>
      </c>
    </row>
    <row r="1878" spans="1:25">
      <c r="A1878" s="3" t="s">
        <v>8128</v>
      </c>
      <c r="B1878" s="3"/>
      <c r="C1878" s="3" t="s">
        <v>105</v>
      </c>
      <c r="D1878" s="3" t="s">
        <v>2736</v>
      </c>
      <c r="E1878" s="3" t="s">
        <v>52</v>
      </c>
      <c r="F1878" s="3" t="s">
        <v>1300</v>
      </c>
      <c r="G1878" s="3" t="s">
        <v>1485</v>
      </c>
      <c r="H1878" s="3" t="s">
        <v>1262</v>
      </c>
      <c r="I1878" s="3" t="s">
        <v>8129</v>
      </c>
      <c r="J1878" s="3" t="s">
        <v>55</v>
      </c>
      <c r="K1878" s="3" t="s">
        <v>8124</v>
      </c>
      <c r="L1878" s="3" t="s">
        <v>8130</v>
      </c>
      <c r="M1878" s="7" t="s">
        <v>8131</v>
      </c>
      <c r="N1878" s="7" t="s">
        <v>8132</v>
      </c>
      <c r="O1878" s="20" t="s">
        <v>523</v>
      </c>
      <c r="P1878" s="3" t="s">
        <v>1241</v>
      </c>
      <c r="Q1878" s="3">
        <v>-20.190000000000001</v>
      </c>
      <c r="R1878" s="6">
        <v>125.8</v>
      </c>
      <c r="S1878" s="18" t="s">
        <v>1371</v>
      </c>
      <c r="T1878" s="3"/>
      <c r="U1878" s="17">
        <v>45795</v>
      </c>
      <c r="X1878" s="19" t="s">
        <v>4401</v>
      </c>
      <c r="Y1878" s="19" t="s">
        <v>7983</v>
      </c>
    </row>
    <row r="1879" spans="1:25">
      <c r="A1879" s="3" t="s">
        <v>8133</v>
      </c>
      <c r="B1879" s="3"/>
      <c r="C1879" s="3" t="s">
        <v>105</v>
      </c>
      <c r="D1879" s="3" t="s">
        <v>2736</v>
      </c>
      <c r="E1879" s="3" t="s">
        <v>52</v>
      </c>
      <c r="F1879" s="3" t="s">
        <v>1300</v>
      </c>
      <c r="G1879" s="3" t="s">
        <v>1485</v>
      </c>
      <c r="H1879" s="3" t="s">
        <v>1262</v>
      </c>
      <c r="I1879" s="3" t="s">
        <v>8134</v>
      </c>
      <c r="J1879" s="3" t="s">
        <v>55</v>
      </c>
      <c r="K1879" s="3" t="s">
        <v>8124</v>
      </c>
      <c r="L1879" s="3" t="s">
        <v>8135</v>
      </c>
      <c r="M1879" s="7" t="s">
        <v>8136</v>
      </c>
      <c r="N1879" s="7" t="s">
        <v>8137</v>
      </c>
      <c r="O1879" s="20" t="s">
        <v>523</v>
      </c>
      <c r="P1879" s="3" t="s">
        <v>1241</v>
      </c>
      <c r="Q1879" s="3">
        <v>-20.399999999999999</v>
      </c>
      <c r="R1879" s="6">
        <v>125.8</v>
      </c>
      <c r="S1879" s="18" t="s">
        <v>1371</v>
      </c>
      <c r="T1879" s="3"/>
      <c r="U1879" s="17">
        <v>45795</v>
      </c>
      <c r="X1879" s="19" t="s">
        <v>4401</v>
      </c>
      <c r="Y1879" s="19" t="s">
        <v>7983</v>
      </c>
    </row>
    <row r="1880" spans="1:25">
      <c r="A1880" s="3" t="s">
        <v>8138</v>
      </c>
      <c r="B1880" s="3"/>
      <c r="C1880" s="3" t="s">
        <v>105</v>
      </c>
      <c r="D1880" s="3" t="s">
        <v>2736</v>
      </c>
      <c r="E1880" s="3" t="s">
        <v>52</v>
      </c>
      <c r="F1880" s="3" t="s">
        <v>1300</v>
      </c>
      <c r="G1880" s="3" t="s">
        <v>1485</v>
      </c>
      <c r="H1880" s="3" t="s">
        <v>1262</v>
      </c>
      <c r="I1880" s="3" t="s">
        <v>8139</v>
      </c>
      <c r="J1880" s="3" t="s">
        <v>55</v>
      </c>
      <c r="K1880" s="3" t="s">
        <v>8124</v>
      </c>
      <c r="L1880" s="3" t="s">
        <v>8140</v>
      </c>
      <c r="M1880" s="7" t="s">
        <v>8141</v>
      </c>
      <c r="N1880" s="7" t="s">
        <v>8142</v>
      </c>
      <c r="O1880" s="20" t="s">
        <v>523</v>
      </c>
      <c r="P1880" s="3" t="s">
        <v>1241</v>
      </c>
      <c r="Q1880" s="3">
        <v>-19.61</v>
      </c>
      <c r="R1880" s="6">
        <v>125.8</v>
      </c>
      <c r="S1880" s="18" t="s">
        <v>1371</v>
      </c>
      <c r="T1880" s="3"/>
      <c r="U1880" s="17">
        <v>45795</v>
      </c>
      <c r="X1880" s="19" t="s">
        <v>4401</v>
      </c>
      <c r="Y1880" s="19" t="s">
        <v>7983</v>
      </c>
    </row>
    <row r="1881" spans="1:25">
      <c r="A1881" s="3" t="s">
        <v>8143</v>
      </c>
      <c r="B1881" s="3"/>
      <c r="C1881" s="3" t="s">
        <v>105</v>
      </c>
      <c r="D1881" s="3" t="s">
        <v>2736</v>
      </c>
      <c r="E1881" s="3" t="s">
        <v>52</v>
      </c>
      <c r="F1881" s="3" t="s">
        <v>1300</v>
      </c>
      <c r="G1881" s="3" t="s">
        <v>1485</v>
      </c>
      <c r="H1881" s="3" t="s">
        <v>1540</v>
      </c>
      <c r="I1881" s="3" t="s">
        <v>8144</v>
      </c>
      <c r="J1881" s="3" t="s">
        <v>55</v>
      </c>
      <c r="K1881" s="3" t="s">
        <v>8124</v>
      </c>
      <c r="L1881" s="3" t="s">
        <v>8145</v>
      </c>
      <c r="M1881" s="7" t="s">
        <v>8146</v>
      </c>
      <c r="N1881" s="7" t="s">
        <v>8147</v>
      </c>
      <c r="O1881" s="20" t="s">
        <v>523</v>
      </c>
      <c r="P1881" s="3" t="s">
        <v>1241</v>
      </c>
      <c r="Q1881" s="3">
        <v>-18.48</v>
      </c>
      <c r="R1881" s="6">
        <v>125.8</v>
      </c>
      <c r="S1881" s="3" t="s">
        <v>1305</v>
      </c>
      <c r="T1881" s="3"/>
      <c r="U1881" s="17">
        <v>45794</v>
      </c>
      <c r="X1881" s="19" t="s">
        <v>1306</v>
      </c>
      <c r="Y1881" s="19" t="s">
        <v>7983</v>
      </c>
    </row>
    <row r="1882" spans="1:25">
      <c r="A1882" s="18" t="s">
        <v>8148</v>
      </c>
      <c r="B1882" s="3"/>
      <c r="C1882" s="3" t="s">
        <v>105</v>
      </c>
      <c r="D1882" s="3" t="s">
        <v>2736</v>
      </c>
      <c r="E1882" s="3" t="s">
        <v>52</v>
      </c>
      <c r="F1882" s="3" t="s">
        <v>1300</v>
      </c>
      <c r="G1882" s="3" t="s">
        <v>1485</v>
      </c>
      <c r="H1882" s="3" t="s">
        <v>1540</v>
      </c>
      <c r="I1882" s="3" t="s">
        <v>8149</v>
      </c>
      <c r="J1882" s="3" t="s">
        <v>55</v>
      </c>
      <c r="K1882" s="3" t="s">
        <v>8124</v>
      </c>
      <c r="L1882" s="3" t="s">
        <v>8150</v>
      </c>
      <c r="M1882" s="7" t="s">
        <v>8151</v>
      </c>
      <c r="N1882" s="7" t="s">
        <v>8152</v>
      </c>
      <c r="O1882" s="20" t="s">
        <v>523</v>
      </c>
      <c r="P1882" s="3" t="s">
        <v>1241</v>
      </c>
      <c r="Q1882" s="3">
        <v>-18.190000000000001</v>
      </c>
      <c r="R1882" s="6">
        <v>125.8</v>
      </c>
      <c r="S1882" s="3" t="s">
        <v>1305</v>
      </c>
      <c r="T1882" s="3"/>
      <c r="U1882" s="17">
        <v>45794</v>
      </c>
      <c r="X1882" s="19" t="s">
        <v>1306</v>
      </c>
      <c r="Y1882" s="19" t="s">
        <v>7983</v>
      </c>
    </row>
    <row r="1883" spans="1:25">
      <c r="A1883" s="3" t="s">
        <v>8153</v>
      </c>
      <c r="B1883" s="3"/>
      <c r="C1883" s="3" t="s">
        <v>105</v>
      </c>
      <c r="D1883" s="3" t="s">
        <v>2736</v>
      </c>
      <c r="E1883" s="3" t="s">
        <v>52</v>
      </c>
      <c r="F1883" s="3" t="s">
        <v>1300</v>
      </c>
      <c r="G1883" s="3" t="s">
        <v>1485</v>
      </c>
      <c r="H1883" s="3" t="s">
        <v>1599</v>
      </c>
      <c r="I1883" s="3" t="s">
        <v>8154</v>
      </c>
      <c r="J1883" s="3" t="s">
        <v>55</v>
      </c>
      <c r="K1883" s="3" t="s">
        <v>1685</v>
      </c>
      <c r="L1883" s="3" t="s">
        <v>8155</v>
      </c>
      <c r="M1883" s="7" t="s">
        <v>8156</v>
      </c>
      <c r="N1883" s="7" t="s">
        <v>8157</v>
      </c>
      <c r="O1883" s="20" t="s">
        <v>523</v>
      </c>
      <c r="P1883" s="3" t="s">
        <v>1241</v>
      </c>
      <c r="Q1883" s="3">
        <v>-17.72</v>
      </c>
      <c r="R1883" s="6">
        <v>125.8</v>
      </c>
      <c r="S1883" s="3" t="s">
        <v>1305</v>
      </c>
      <c r="T1883" s="3"/>
      <c r="U1883" s="17">
        <v>45793</v>
      </c>
      <c r="X1883" s="19" t="s">
        <v>1306</v>
      </c>
      <c r="Y1883" s="19" t="s">
        <v>7983</v>
      </c>
    </row>
    <row r="1884" spans="1:25">
      <c r="A1884" s="3" t="s">
        <v>8158</v>
      </c>
      <c r="B1884" s="3"/>
      <c r="C1884" s="3" t="s">
        <v>105</v>
      </c>
      <c r="D1884" s="3" t="s">
        <v>2736</v>
      </c>
      <c r="E1884" s="3" t="s">
        <v>52</v>
      </c>
      <c r="F1884" s="3" t="s">
        <v>1300</v>
      </c>
      <c r="G1884" s="3" t="s">
        <v>1485</v>
      </c>
      <c r="H1884" s="3" t="s">
        <v>1599</v>
      </c>
      <c r="I1884" s="3" t="s">
        <v>8159</v>
      </c>
      <c r="J1884" s="3" t="s">
        <v>55</v>
      </c>
      <c r="K1884" s="3" t="s">
        <v>1685</v>
      </c>
      <c r="L1884" s="3" t="s">
        <v>8155</v>
      </c>
      <c r="M1884" s="7" t="s">
        <v>8160</v>
      </c>
      <c r="N1884" s="7" t="s">
        <v>8161</v>
      </c>
      <c r="O1884" s="20" t="s">
        <v>523</v>
      </c>
      <c r="P1884" s="3" t="s">
        <v>1241</v>
      </c>
      <c r="Q1884" s="3">
        <v>-17.23</v>
      </c>
      <c r="R1884" s="6">
        <v>125.8</v>
      </c>
      <c r="S1884" s="3" t="s">
        <v>1305</v>
      </c>
      <c r="T1884" s="3"/>
      <c r="U1884" s="17">
        <v>45793</v>
      </c>
      <c r="X1884" s="19" t="s">
        <v>1306</v>
      </c>
      <c r="Y1884" s="19" t="s">
        <v>7983</v>
      </c>
    </row>
    <row r="1885" spans="1:25">
      <c r="A1885" s="3" t="s">
        <v>8162</v>
      </c>
      <c r="B1885" s="3"/>
      <c r="C1885" s="3" t="s">
        <v>105</v>
      </c>
      <c r="D1885" s="3" t="s">
        <v>2736</v>
      </c>
      <c r="E1885" s="3" t="s">
        <v>52</v>
      </c>
      <c r="F1885" s="3" t="s">
        <v>1300</v>
      </c>
      <c r="G1885" s="3" t="s">
        <v>1485</v>
      </c>
      <c r="H1885" s="3" t="s">
        <v>1599</v>
      </c>
      <c r="I1885" s="3" t="s">
        <v>8163</v>
      </c>
      <c r="J1885" s="3" t="s">
        <v>55</v>
      </c>
      <c r="K1885" s="3" t="s">
        <v>1685</v>
      </c>
      <c r="L1885" s="3" t="s">
        <v>8164</v>
      </c>
      <c r="M1885" s="7" t="s">
        <v>8165</v>
      </c>
      <c r="N1885" s="7" t="s">
        <v>8166</v>
      </c>
      <c r="O1885" s="20" t="s">
        <v>523</v>
      </c>
      <c r="P1885" s="3" t="s">
        <v>1241</v>
      </c>
      <c r="Q1885" s="3">
        <v>-19.07</v>
      </c>
      <c r="R1885" s="6">
        <v>125.8</v>
      </c>
      <c r="S1885" s="3" t="s">
        <v>1305</v>
      </c>
      <c r="T1885" s="3"/>
      <c r="U1885" s="17">
        <v>45794</v>
      </c>
      <c r="X1885" s="19" t="s">
        <v>1306</v>
      </c>
      <c r="Y1885" s="19" t="s">
        <v>7983</v>
      </c>
    </row>
    <row r="1886" spans="1:25">
      <c r="A1886" s="3" t="s">
        <v>8167</v>
      </c>
      <c r="B1886" s="3"/>
      <c r="C1886" s="3" t="s">
        <v>105</v>
      </c>
      <c r="D1886" s="3" t="s">
        <v>2736</v>
      </c>
      <c r="E1886" s="3" t="s">
        <v>52</v>
      </c>
      <c r="F1886" s="3" t="s">
        <v>1300</v>
      </c>
      <c r="G1886" s="3" t="s">
        <v>1485</v>
      </c>
      <c r="H1886" s="3" t="s">
        <v>1605</v>
      </c>
      <c r="I1886" s="3" t="s">
        <v>8168</v>
      </c>
      <c r="J1886" s="3" t="s">
        <v>55</v>
      </c>
      <c r="K1886" s="3" t="s">
        <v>1685</v>
      </c>
      <c r="L1886" s="3" t="s">
        <v>8169</v>
      </c>
      <c r="M1886" s="7" t="s">
        <v>8170</v>
      </c>
      <c r="N1886" s="7" t="s">
        <v>8171</v>
      </c>
      <c r="O1886" s="20" t="s">
        <v>523</v>
      </c>
      <c r="P1886" s="3" t="s">
        <v>1241</v>
      </c>
      <c r="Q1886" s="3">
        <v>-20.86</v>
      </c>
      <c r="R1886" s="6">
        <v>125.8</v>
      </c>
      <c r="S1886" s="3" t="s">
        <v>1305</v>
      </c>
      <c r="T1886" s="3"/>
      <c r="U1886" s="17">
        <v>45794</v>
      </c>
      <c r="X1886" s="19" t="s">
        <v>1306</v>
      </c>
      <c r="Y1886" s="19" t="s">
        <v>7983</v>
      </c>
    </row>
    <row r="1887" spans="1:25">
      <c r="A1887" s="3" t="s">
        <v>8172</v>
      </c>
      <c r="B1887" s="3"/>
      <c r="C1887" s="3" t="s">
        <v>105</v>
      </c>
      <c r="D1887" s="3" t="s">
        <v>2736</v>
      </c>
      <c r="E1887" s="3" t="s">
        <v>52</v>
      </c>
      <c r="F1887" s="3" t="s">
        <v>1300</v>
      </c>
      <c r="G1887" s="3" t="s">
        <v>1485</v>
      </c>
      <c r="H1887" s="3" t="s">
        <v>1605</v>
      </c>
      <c r="I1887" s="3" t="s">
        <v>8173</v>
      </c>
      <c r="J1887" s="3" t="s">
        <v>55</v>
      </c>
      <c r="K1887" s="3" t="s">
        <v>1685</v>
      </c>
      <c r="L1887" s="3" t="s">
        <v>8174</v>
      </c>
      <c r="M1887" s="7" t="s">
        <v>8175</v>
      </c>
      <c r="N1887" s="7" t="s">
        <v>8176</v>
      </c>
      <c r="O1887" s="20" t="s">
        <v>523</v>
      </c>
      <c r="P1887" s="3" t="s">
        <v>1241</v>
      </c>
      <c r="Q1887" s="3">
        <v>-18.03</v>
      </c>
      <c r="R1887" s="6">
        <v>125.8</v>
      </c>
      <c r="S1887" s="3" t="s">
        <v>1305</v>
      </c>
      <c r="T1887" s="3"/>
      <c r="U1887" s="17">
        <v>45794</v>
      </c>
      <c r="X1887" s="19" t="s">
        <v>1306</v>
      </c>
      <c r="Y1887" s="19" t="s">
        <v>7983</v>
      </c>
    </row>
    <row r="1888" spans="1:25">
      <c r="A1888" s="3" t="s">
        <v>8177</v>
      </c>
      <c r="B1888" s="3"/>
      <c r="C1888" s="3" t="s">
        <v>105</v>
      </c>
      <c r="D1888" s="3" t="s">
        <v>2736</v>
      </c>
      <c r="E1888" s="3" t="s">
        <v>52</v>
      </c>
      <c r="F1888" s="3" t="s">
        <v>1300</v>
      </c>
      <c r="G1888" s="3" t="s">
        <v>1485</v>
      </c>
      <c r="H1888" s="3" t="s">
        <v>1616</v>
      </c>
      <c r="I1888" s="3" t="s">
        <v>8178</v>
      </c>
      <c r="J1888" s="3" t="s">
        <v>55</v>
      </c>
      <c r="K1888" s="3" t="s">
        <v>8179</v>
      </c>
      <c r="L1888" s="3" t="s">
        <v>8180</v>
      </c>
      <c r="M1888" s="7" t="s">
        <v>8181</v>
      </c>
      <c r="N1888" s="7" t="s">
        <v>8182</v>
      </c>
      <c r="O1888" s="20" t="s">
        <v>523</v>
      </c>
      <c r="P1888" s="3" t="s">
        <v>1241</v>
      </c>
      <c r="Q1888" s="3">
        <v>-18.899999999999999</v>
      </c>
      <c r="R1888" s="6">
        <v>125.8</v>
      </c>
      <c r="S1888" s="18" t="s">
        <v>1371</v>
      </c>
      <c r="T1888" s="3"/>
      <c r="U1888" s="17">
        <v>45795</v>
      </c>
      <c r="X1888" s="19" t="s">
        <v>4401</v>
      </c>
      <c r="Y1888" s="19" t="s">
        <v>7983</v>
      </c>
    </row>
    <row r="1889" spans="1:25">
      <c r="A1889" s="3" t="s">
        <v>8183</v>
      </c>
      <c r="B1889" s="3"/>
      <c r="C1889" s="3" t="s">
        <v>105</v>
      </c>
      <c r="D1889" s="3" t="s">
        <v>2736</v>
      </c>
      <c r="E1889" s="3" t="s">
        <v>52</v>
      </c>
      <c r="F1889" s="3" t="s">
        <v>1300</v>
      </c>
      <c r="G1889" s="3" t="s">
        <v>1485</v>
      </c>
      <c r="H1889" s="3" t="s">
        <v>1237</v>
      </c>
      <c r="I1889" s="3" t="s">
        <v>8184</v>
      </c>
      <c r="J1889" s="3" t="s">
        <v>55</v>
      </c>
      <c r="K1889" s="3" t="s">
        <v>1685</v>
      </c>
      <c r="L1889" s="3" t="s">
        <v>8185</v>
      </c>
      <c r="M1889" s="7" t="s">
        <v>8186</v>
      </c>
      <c r="N1889" s="7" t="s">
        <v>8187</v>
      </c>
      <c r="O1889" s="20" t="s">
        <v>523</v>
      </c>
      <c r="P1889" s="3" t="s">
        <v>1241</v>
      </c>
      <c r="Q1889" s="3">
        <v>-19.88</v>
      </c>
      <c r="R1889" s="6">
        <v>125.8</v>
      </c>
      <c r="S1889" s="3" t="s">
        <v>1305</v>
      </c>
      <c r="T1889" s="3"/>
      <c r="U1889" s="17">
        <v>45795</v>
      </c>
      <c r="X1889" s="19" t="s">
        <v>1306</v>
      </c>
      <c r="Y1889" s="19" t="s">
        <v>7983</v>
      </c>
    </row>
    <row r="1890" spans="1:25">
      <c r="A1890" s="3" t="s">
        <v>8188</v>
      </c>
      <c r="B1890" s="3"/>
      <c r="C1890" s="3" t="s">
        <v>105</v>
      </c>
      <c r="D1890" s="3" t="s">
        <v>2736</v>
      </c>
      <c r="E1890" s="3" t="s">
        <v>52</v>
      </c>
      <c r="F1890" s="3" t="s">
        <v>1300</v>
      </c>
      <c r="G1890" s="3" t="s">
        <v>1485</v>
      </c>
      <c r="H1890" s="3" t="s">
        <v>1575</v>
      </c>
      <c r="I1890" s="3" t="s">
        <v>8189</v>
      </c>
      <c r="J1890" s="3" t="s">
        <v>55</v>
      </c>
      <c r="K1890" s="3" t="s">
        <v>5454</v>
      </c>
      <c r="L1890" s="3" t="s">
        <v>8190</v>
      </c>
      <c r="M1890" s="7" t="s">
        <v>8191</v>
      </c>
      <c r="N1890" s="7" t="s">
        <v>8192</v>
      </c>
      <c r="O1890" s="20" t="s">
        <v>523</v>
      </c>
      <c r="P1890" s="3" t="s">
        <v>1241</v>
      </c>
      <c r="Q1890" s="3">
        <v>-20.309999999999999</v>
      </c>
      <c r="R1890" s="6">
        <v>125.8</v>
      </c>
      <c r="S1890" s="18" t="s">
        <v>1371</v>
      </c>
      <c r="T1890" s="3"/>
      <c r="U1890" s="17">
        <v>45795</v>
      </c>
      <c r="X1890" s="19" t="s">
        <v>4401</v>
      </c>
      <c r="Y1890" s="19" t="s">
        <v>7983</v>
      </c>
    </row>
    <row r="1891" spans="1:25">
      <c r="A1891" s="3" t="s">
        <v>8193</v>
      </c>
      <c r="B1891" s="3"/>
      <c r="C1891" s="3" t="s">
        <v>105</v>
      </c>
      <c r="D1891" s="3" t="s">
        <v>2736</v>
      </c>
      <c r="E1891" s="3" t="s">
        <v>52</v>
      </c>
      <c r="F1891" s="3" t="s">
        <v>1300</v>
      </c>
      <c r="G1891" s="3" t="s">
        <v>1495</v>
      </c>
      <c r="H1891" s="3" t="s">
        <v>1262</v>
      </c>
      <c r="I1891" s="3" t="s">
        <v>8194</v>
      </c>
      <c r="J1891" s="3" t="s">
        <v>55</v>
      </c>
      <c r="K1891" s="3" t="s">
        <v>5349</v>
      </c>
      <c r="L1891" s="3" t="s">
        <v>8195</v>
      </c>
      <c r="M1891" s="7" t="s">
        <v>8196</v>
      </c>
      <c r="N1891" s="7" t="s">
        <v>8197</v>
      </c>
      <c r="O1891" s="20" t="s">
        <v>523</v>
      </c>
      <c r="P1891" s="3" t="s">
        <v>1241</v>
      </c>
      <c r="Q1891" s="3">
        <v>-19.98</v>
      </c>
      <c r="R1891" s="6">
        <v>125.8</v>
      </c>
      <c r="S1891" s="3" t="s">
        <v>1305</v>
      </c>
      <c r="T1891" s="3"/>
      <c r="U1891" s="17">
        <v>45795</v>
      </c>
      <c r="X1891" s="19" t="s">
        <v>1306</v>
      </c>
      <c r="Y1891" s="19" t="s">
        <v>7983</v>
      </c>
    </row>
    <row r="1892" spans="1:25">
      <c r="A1892" s="3" t="s">
        <v>8198</v>
      </c>
      <c r="B1892" s="3"/>
      <c r="C1892" s="3" t="s">
        <v>105</v>
      </c>
      <c r="D1892" s="3" t="s">
        <v>2736</v>
      </c>
      <c r="E1892" s="3" t="s">
        <v>52</v>
      </c>
      <c r="F1892" s="3" t="s">
        <v>1300</v>
      </c>
      <c r="G1892" s="3" t="s">
        <v>1495</v>
      </c>
      <c r="H1892" s="3" t="s">
        <v>1262</v>
      </c>
      <c r="I1892" s="3" t="s">
        <v>8199</v>
      </c>
      <c r="J1892" s="3" t="s">
        <v>55</v>
      </c>
      <c r="K1892" s="3" t="s">
        <v>5349</v>
      </c>
      <c r="L1892" s="3"/>
      <c r="M1892" s="7" t="s">
        <v>8200</v>
      </c>
      <c r="N1892" s="7" t="s">
        <v>8201</v>
      </c>
      <c r="O1892" s="20" t="s">
        <v>523</v>
      </c>
      <c r="P1892" s="3" t="s">
        <v>1241</v>
      </c>
      <c r="Q1892" s="3">
        <v>-20.260000000000002</v>
      </c>
      <c r="R1892" s="6">
        <v>125.8</v>
      </c>
      <c r="S1892" s="3" t="s">
        <v>1305</v>
      </c>
      <c r="T1892" s="3"/>
      <c r="U1892" s="17">
        <v>45795</v>
      </c>
      <c r="X1892" s="19" t="s">
        <v>1306</v>
      </c>
      <c r="Y1892" s="19" t="s">
        <v>7983</v>
      </c>
    </row>
    <row r="1893" spans="1:25">
      <c r="A1893" s="3" t="s">
        <v>8202</v>
      </c>
      <c r="B1893" s="3"/>
      <c r="C1893" s="3" t="s">
        <v>105</v>
      </c>
      <c r="D1893" s="3" t="s">
        <v>2736</v>
      </c>
      <c r="E1893" s="3" t="s">
        <v>52</v>
      </c>
      <c r="F1893" s="3" t="s">
        <v>1300</v>
      </c>
      <c r="G1893" s="3" t="s">
        <v>1495</v>
      </c>
      <c r="H1893" s="3" t="s">
        <v>1599</v>
      </c>
      <c r="I1893" s="3" t="s">
        <v>8203</v>
      </c>
      <c r="J1893" s="3" t="s">
        <v>55</v>
      </c>
      <c r="K1893" s="3" t="s">
        <v>5349</v>
      </c>
      <c r="L1893" s="3"/>
      <c r="M1893" s="7" t="s">
        <v>8204</v>
      </c>
      <c r="N1893" s="7" t="s">
        <v>8205</v>
      </c>
      <c r="O1893" s="20" t="s">
        <v>523</v>
      </c>
      <c r="P1893" s="3" t="s">
        <v>1241</v>
      </c>
      <c r="Q1893" s="3">
        <v>-21.22</v>
      </c>
      <c r="R1893" s="6">
        <v>125.8</v>
      </c>
      <c r="S1893" s="3" t="s">
        <v>1305</v>
      </c>
      <c r="T1893" s="3"/>
      <c r="U1893" s="17">
        <v>45795</v>
      </c>
      <c r="X1893" s="19" t="s">
        <v>1306</v>
      </c>
      <c r="Y1893" s="19" t="s">
        <v>7983</v>
      </c>
    </row>
    <row r="1894" spans="1:25">
      <c r="A1894" s="3" t="s">
        <v>8206</v>
      </c>
      <c r="B1894" s="3"/>
      <c r="C1894" s="3" t="s">
        <v>105</v>
      </c>
      <c r="D1894" s="3" t="s">
        <v>2736</v>
      </c>
      <c r="E1894" s="3" t="s">
        <v>52</v>
      </c>
      <c r="F1894" s="3" t="s">
        <v>1300</v>
      </c>
      <c r="G1894" s="3" t="s">
        <v>1495</v>
      </c>
      <c r="H1894" s="3" t="s">
        <v>1599</v>
      </c>
      <c r="I1894" s="3" t="s">
        <v>8207</v>
      </c>
      <c r="J1894" s="3" t="s">
        <v>55</v>
      </c>
      <c r="K1894" s="3" t="s">
        <v>5349</v>
      </c>
      <c r="L1894" s="3"/>
      <c r="M1894" s="7" t="s">
        <v>8208</v>
      </c>
      <c r="N1894" s="7" t="s">
        <v>8209</v>
      </c>
      <c r="O1894" s="20" t="s">
        <v>523</v>
      </c>
      <c r="P1894" s="3" t="s">
        <v>1241</v>
      </c>
      <c r="Q1894" s="3">
        <v>-21.46</v>
      </c>
      <c r="R1894" s="6">
        <v>125.8</v>
      </c>
      <c r="S1894" s="3" t="s">
        <v>1305</v>
      </c>
      <c r="T1894" s="3"/>
      <c r="U1894" s="17">
        <v>45795</v>
      </c>
      <c r="X1894" s="19" t="s">
        <v>1306</v>
      </c>
      <c r="Y1894" s="19" t="s">
        <v>7983</v>
      </c>
    </row>
    <row r="1895" spans="1:25">
      <c r="A1895" s="3" t="s">
        <v>8210</v>
      </c>
      <c r="B1895" s="3"/>
      <c r="C1895" s="3" t="s">
        <v>105</v>
      </c>
      <c r="D1895" s="3" t="s">
        <v>2736</v>
      </c>
      <c r="E1895" s="3" t="s">
        <v>52</v>
      </c>
      <c r="F1895" s="3" t="s">
        <v>1300</v>
      </c>
      <c r="G1895" s="3" t="s">
        <v>2612</v>
      </c>
      <c r="H1895" s="3" t="s">
        <v>4397</v>
      </c>
      <c r="I1895" s="3" t="s">
        <v>8211</v>
      </c>
      <c r="J1895" s="3" t="s">
        <v>55</v>
      </c>
      <c r="K1895" s="3" t="s">
        <v>8212</v>
      </c>
      <c r="L1895" s="3" t="s">
        <v>8213</v>
      </c>
      <c r="M1895" s="7" t="s">
        <v>8214</v>
      </c>
      <c r="N1895" s="7" t="s">
        <v>8215</v>
      </c>
      <c r="O1895" s="20" t="s">
        <v>523</v>
      </c>
      <c r="P1895" s="3" t="s">
        <v>1241</v>
      </c>
      <c r="Q1895" s="3">
        <v>-20.27</v>
      </c>
      <c r="R1895" s="6">
        <v>125.8</v>
      </c>
      <c r="S1895" s="18" t="s">
        <v>1371</v>
      </c>
      <c r="T1895" s="3"/>
      <c r="U1895" s="17">
        <v>45795</v>
      </c>
      <c r="X1895" s="19" t="s">
        <v>4401</v>
      </c>
      <c r="Y1895" s="19" t="s">
        <v>7983</v>
      </c>
    </row>
    <row r="1896" spans="1:25">
      <c r="A1896" s="3" t="s">
        <v>8216</v>
      </c>
      <c r="B1896" s="3"/>
      <c r="C1896" s="3" t="s">
        <v>105</v>
      </c>
      <c r="D1896" s="3" t="s">
        <v>2736</v>
      </c>
      <c r="E1896" s="3" t="s">
        <v>52</v>
      </c>
      <c r="F1896" s="3" t="s">
        <v>1300</v>
      </c>
      <c r="G1896" s="3" t="s">
        <v>2612</v>
      </c>
      <c r="H1896" s="3" t="s">
        <v>1540</v>
      </c>
      <c r="I1896" s="3" t="s">
        <v>8217</v>
      </c>
      <c r="J1896" s="3" t="s">
        <v>55</v>
      </c>
      <c r="K1896" s="3" t="s">
        <v>1685</v>
      </c>
      <c r="L1896" s="3" t="s">
        <v>8218</v>
      </c>
      <c r="M1896" s="7" t="s">
        <v>8219</v>
      </c>
      <c r="N1896" s="7" t="s">
        <v>8220</v>
      </c>
      <c r="O1896" s="20" t="s">
        <v>523</v>
      </c>
      <c r="P1896" s="3" t="s">
        <v>1241</v>
      </c>
      <c r="Q1896" s="3">
        <v>-19.22</v>
      </c>
      <c r="R1896" s="6">
        <v>125.8</v>
      </c>
      <c r="S1896" s="18" t="s">
        <v>1371</v>
      </c>
      <c r="T1896" s="3"/>
      <c r="U1896" s="17">
        <v>45795</v>
      </c>
      <c r="X1896" s="19" t="s">
        <v>4401</v>
      </c>
      <c r="Y1896" s="19" t="s">
        <v>7983</v>
      </c>
    </row>
    <row r="1897" spans="1:25">
      <c r="A1897" s="3" t="s">
        <v>8221</v>
      </c>
      <c r="B1897" s="3"/>
      <c r="C1897" s="3" t="s">
        <v>105</v>
      </c>
      <c r="D1897" s="3" t="s">
        <v>2736</v>
      </c>
      <c r="E1897" s="3" t="s">
        <v>52</v>
      </c>
      <c r="F1897" s="3" t="s">
        <v>1300</v>
      </c>
      <c r="G1897" s="3" t="s">
        <v>2612</v>
      </c>
      <c r="H1897" s="3" t="s">
        <v>1540</v>
      </c>
      <c r="I1897" s="3" t="s">
        <v>8222</v>
      </c>
      <c r="J1897" s="3" t="s">
        <v>55</v>
      </c>
      <c r="K1897" s="3" t="s">
        <v>5349</v>
      </c>
      <c r="L1897" s="3" t="s">
        <v>8223</v>
      </c>
      <c r="M1897" s="7" t="s">
        <v>8224</v>
      </c>
      <c r="N1897" s="7" t="s">
        <v>8225</v>
      </c>
      <c r="O1897" s="20" t="s">
        <v>523</v>
      </c>
      <c r="P1897" s="3" t="s">
        <v>1241</v>
      </c>
      <c r="Q1897" s="3">
        <v>-18.7</v>
      </c>
      <c r="R1897" s="6">
        <v>125.8</v>
      </c>
      <c r="S1897" s="18" t="s">
        <v>1371</v>
      </c>
      <c r="T1897" s="3"/>
      <c r="U1897" s="17">
        <v>45795</v>
      </c>
      <c r="X1897" s="19" t="s">
        <v>4401</v>
      </c>
      <c r="Y1897" s="19" t="s">
        <v>7983</v>
      </c>
    </row>
    <row r="1898" spans="1:25">
      <c r="A1898" s="3" t="s">
        <v>8226</v>
      </c>
      <c r="B1898" s="3"/>
      <c r="C1898" s="3" t="s">
        <v>105</v>
      </c>
      <c r="D1898" s="3" t="s">
        <v>2736</v>
      </c>
      <c r="E1898" s="3" t="s">
        <v>52</v>
      </c>
      <c r="F1898" s="3" t="s">
        <v>1300</v>
      </c>
      <c r="G1898" s="3" t="s">
        <v>2612</v>
      </c>
      <c r="H1898" s="3" t="s">
        <v>1599</v>
      </c>
      <c r="I1898" s="3" t="s">
        <v>8227</v>
      </c>
      <c r="J1898" s="3" t="s">
        <v>55</v>
      </c>
      <c r="K1898" s="3" t="s">
        <v>5349</v>
      </c>
      <c r="L1898" s="3" t="s">
        <v>8228</v>
      </c>
      <c r="M1898" s="7" t="s">
        <v>8229</v>
      </c>
      <c r="N1898" s="7" t="s">
        <v>8230</v>
      </c>
      <c r="O1898" s="20" t="s">
        <v>523</v>
      </c>
      <c r="P1898" s="3" t="s">
        <v>1241</v>
      </c>
      <c r="Q1898" s="3">
        <v>-21.09</v>
      </c>
      <c r="R1898" s="6">
        <v>125.8</v>
      </c>
      <c r="S1898" s="3" t="s">
        <v>1305</v>
      </c>
      <c r="T1898" s="3"/>
      <c r="U1898" s="17">
        <v>45795</v>
      </c>
      <c r="X1898" s="19" t="s">
        <v>1306</v>
      </c>
      <c r="Y1898" s="19" t="s">
        <v>7983</v>
      </c>
    </row>
    <row r="1899" spans="1:25">
      <c r="A1899" s="3" t="s">
        <v>8231</v>
      </c>
      <c r="B1899" s="3"/>
      <c r="C1899" s="3" t="s">
        <v>105</v>
      </c>
      <c r="D1899" s="3" t="s">
        <v>2736</v>
      </c>
      <c r="E1899" s="3" t="s">
        <v>52</v>
      </c>
      <c r="F1899" s="3" t="s">
        <v>1300</v>
      </c>
      <c r="G1899" s="3" t="s">
        <v>2612</v>
      </c>
      <c r="H1899" s="3" t="s">
        <v>1599</v>
      </c>
      <c r="I1899" s="3" t="s">
        <v>8232</v>
      </c>
      <c r="J1899" s="3" t="s">
        <v>55</v>
      </c>
      <c r="K1899" s="3" t="s">
        <v>5349</v>
      </c>
      <c r="L1899" s="3" t="s">
        <v>8233</v>
      </c>
      <c r="M1899" s="7" t="s">
        <v>8234</v>
      </c>
      <c r="N1899" s="7" t="s">
        <v>8235</v>
      </c>
      <c r="O1899" s="20" t="s">
        <v>523</v>
      </c>
      <c r="P1899" s="3" t="s">
        <v>1241</v>
      </c>
      <c r="Q1899" s="3">
        <v>-20.85</v>
      </c>
      <c r="R1899" s="6">
        <v>125.8</v>
      </c>
      <c r="S1899" s="3" t="s">
        <v>1305</v>
      </c>
      <c r="T1899" s="3"/>
      <c r="U1899" s="17">
        <v>45795</v>
      </c>
      <c r="X1899" s="19" t="s">
        <v>1306</v>
      </c>
      <c r="Y1899" s="19" t="s">
        <v>7983</v>
      </c>
    </row>
    <row r="1900" spans="1:25">
      <c r="A1900" s="3" t="s">
        <v>8236</v>
      </c>
      <c r="B1900" s="3"/>
      <c r="C1900" s="3" t="s">
        <v>105</v>
      </c>
      <c r="D1900" s="3" t="s">
        <v>2736</v>
      </c>
      <c r="E1900" s="3" t="s">
        <v>52</v>
      </c>
      <c r="F1900" s="3" t="s">
        <v>1300</v>
      </c>
      <c r="G1900" s="3" t="s">
        <v>2612</v>
      </c>
      <c r="H1900" s="3" t="s">
        <v>1237</v>
      </c>
      <c r="I1900" s="3" t="s">
        <v>8237</v>
      </c>
      <c r="J1900" s="3" t="s">
        <v>55</v>
      </c>
      <c r="K1900" s="3" t="s">
        <v>8124</v>
      </c>
      <c r="L1900" s="3" t="s">
        <v>8238</v>
      </c>
      <c r="M1900" s="7" t="s">
        <v>8239</v>
      </c>
      <c r="N1900" s="7" t="s">
        <v>8240</v>
      </c>
      <c r="O1900" s="20" t="s">
        <v>523</v>
      </c>
      <c r="P1900" s="3" t="s">
        <v>1241</v>
      </c>
      <c r="Q1900" s="3">
        <v>-18.34</v>
      </c>
      <c r="R1900" s="6">
        <v>125.8</v>
      </c>
      <c r="S1900" s="3" t="s">
        <v>1305</v>
      </c>
      <c r="T1900" s="3"/>
      <c r="U1900" s="17">
        <v>45795</v>
      </c>
      <c r="X1900" s="19" t="s">
        <v>1306</v>
      </c>
      <c r="Y1900" s="19" t="s">
        <v>7983</v>
      </c>
    </row>
    <row r="1901" spans="1:25">
      <c r="A1901" s="3" t="s">
        <v>8241</v>
      </c>
      <c r="B1901" s="3"/>
      <c r="C1901" s="3" t="s">
        <v>105</v>
      </c>
      <c r="D1901" s="3" t="s">
        <v>2736</v>
      </c>
      <c r="E1901" s="3" t="s">
        <v>52</v>
      </c>
      <c r="F1901" s="3" t="s">
        <v>1300</v>
      </c>
      <c r="G1901" s="3" t="s">
        <v>2612</v>
      </c>
      <c r="H1901" s="3" t="s">
        <v>1237</v>
      </c>
      <c r="I1901" s="3" t="s">
        <v>8242</v>
      </c>
      <c r="J1901" s="3" t="s">
        <v>55</v>
      </c>
      <c r="K1901" s="3" t="s">
        <v>8179</v>
      </c>
      <c r="L1901" s="3" t="s">
        <v>8243</v>
      </c>
      <c r="M1901" s="7" t="s">
        <v>8244</v>
      </c>
      <c r="N1901" s="7" t="s">
        <v>8245</v>
      </c>
      <c r="O1901" s="20" t="s">
        <v>523</v>
      </c>
      <c r="P1901" s="3" t="s">
        <v>1241</v>
      </c>
      <c r="Q1901" s="3">
        <v>-19.739999999999998</v>
      </c>
      <c r="R1901" s="6">
        <v>125.8</v>
      </c>
      <c r="S1901" s="18" t="s">
        <v>1371</v>
      </c>
      <c r="T1901" s="3"/>
      <c r="U1901" s="17">
        <v>45795</v>
      </c>
      <c r="X1901" s="19" t="s">
        <v>4401</v>
      </c>
      <c r="Y1901" s="19" t="s">
        <v>7983</v>
      </c>
    </row>
    <row r="1902" spans="1:25">
      <c r="A1902" s="3" t="s">
        <v>8246</v>
      </c>
      <c r="B1902" s="3"/>
      <c r="C1902" s="3" t="s">
        <v>105</v>
      </c>
      <c r="D1902" s="3" t="s">
        <v>2736</v>
      </c>
      <c r="E1902" s="3" t="s">
        <v>52</v>
      </c>
      <c r="F1902" s="3" t="s">
        <v>1300</v>
      </c>
      <c r="G1902" s="3" t="s">
        <v>2612</v>
      </c>
      <c r="H1902" s="3" t="s">
        <v>1557</v>
      </c>
      <c r="I1902" s="3" t="s">
        <v>8247</v>
      </c>
      <c r="J1902" s="3" t="s">
        <v>55</v>
      </c>
      <c r="K1902" s="3" t="s">
        <v>8248</v>
      </c>
      <c r="L1902" s="3" t="s">
        <v>8249</v>
      </c>
      <c r="M1902" s="7" t="s">
        <v>8250</v>
      </c>
      <c r="N1902" s="7" t="s">
        <v>8251</v>
      </c>
      <c r="O1902" s="20" t="s">
        <v>523</v>
      </c>
      <c r="P1902" s="3" t="s">
        <v>1241</v>
      </c>
      <c r="Q1902" s="3">
        <v>-20.66</v>
      </c>
      <c r="R1902" s="6">
        <v>125.8</v>
      </c>
      <c r="S1902" s="18" t="s">
        <v>1371</v>
      </c>
      <c r="T1902" s="3"/>
      <c r="U1902" s="17">
        <v>45794</v>
      </c>
      <c r="X1902" s="19" t="s">
        <v>4401</v>
      </c>
      <c r="Y1902" s="19" t="s">
        <v>7983</v>
      </c>
    </row>
    <row r="1903" spans="1:25">
      <c r="A1903" s="3" t="s">
        <v>8252</v>
      </c>
      <c r="B1903" s="3"/>
      <c r="C1903" s="3" t="s">
        <v>105</v>
      </c>
      <c r="D1903" s="3" t="s">
        <v>2736</v>
      </c>
      <c r="E1903" s="3" t="s">
        <v>52</v>
      </c>
      <c r="F1903" s="3" t="s">
        <v>1300</v>
      </c>
      <c r="G1903" s="3" t="s">
        <v>2612</v>
      </c>
      <c r="H1903" s="3" t="s">
        <v>1578</v>
      </c>
      <c r="I1903" s="3" t="s">
        <v>8253</v>
      </c>
      <c r="J1903" s="3" t="s">
        <v>110</v>
      </c>
      <c r="K1903" s="3" t="s">
        <v>8254</v>
      </c>
      <c r="L1903" s="3" t="s">
        <v>8255</v>
      </c>
      <c r="M1903" s="7" t="s">
        <v>8256</v>
      </c>
      <c r="N1903" s="7" t="s">
        <v>8257</v>
      </c>
      <c r="O1903" s="20" t="s">
        <v>523</v>
      </c>
      <c r="P1903" s="3" t="s">
        <v>1241</v>
      </c>
      <c r="Q1903" s="3">
        <v>-21.17</v>
      </c>
      <c r="R1903" s="6">
        <v>757.98</v>
      </c>
      <c r="S1903" s="18" t="s">
        <v>1371</v>
      </c>
      <c r="T1903" s="3"/>
      <c r="U1903" s="17">
        <v>45795</v>
      </c>
      <c r="X1903" s="19" t="s">
        <v>4401</v>
      </c>
      <c r="Y1903" s="19" t="s">
        <v>7983</v>
      </c>
    </row>
    <row r="1904" spans="1:25">
      <c r="A1904" s="3" t="s">
        <v>8258</v>
      </c>
      <c r="B1904" s="3"/>
      <c r="C1904" s="3" t="s">
        <v>105</v>
      </c>
      <c r="D1904" s="3" t="s">
        <v>2736</v>
      </c>
      <c r="E1904" s="3" t="s">
        <v>52</v>
      </c>
      <c r="F1904" s="3" t="s">
        <v>1300</v>
      </c>
      <c r="G1904" s="3" t="s">
        <v>2612</v>
      </c>
      <c r="H1904" s="3" t="s">
        <v>1578</v>
      </c>
      <c r="I1904" s="3" t="s">
        <v>8259</v>
      </c>
      <c r="J1904" s="3" t="s">
        <v>110</v>
      </c>
      <c r="K1904" s="3" t="s">
        <v>4457</v>
      </c>
      <c r="L1904" s="3" t="s">
        <v>8260</v>
      </c>
      <c r="M1904" s="7" t="s">
        <v>8261</v>
      </c>
      <c r="N1904" s="7" t="s">
        <v>8262</v>
      </c>
      <c r="O1904" s="20" t="s">
        <v>523</v>
      </c>
      <c r="P1904" s="3" t="s">
        <v>1241</v>
      </c>
      <c r="Q1904" s="3">
        <v>-22.47</v>
      </c>
      <c r="R1904" s="6">
        <v>757.98</v>
      </c>
      <c r="S1904" s="18" t="s">
        <v>1371</v>
      </c>
      <c r="T1904" s="3"/>
      <c r="U1904" s="17">
        <v>45795</v>
      </c>
      <c r="X1904" s="19" t="s">
        <v>4401</v>
      </c>
      <c r="Y1904" s="19" t="s">
        <v>7983</v>
      </c>
    </row>
    <row r="1905" spans="1:25">
      <c r="A1905" s="3" t="s">
        <v>8263</v>
      </c>
      <c r="B1905" s="3"/>
      <c r="C1905" s="3" t="s">
        <v>105</v>
      </c>
      <c r="D1905" s="3" t="s">
        <v>2736</v>
      </c>
      <c r="E1905" s="3" t="s">
        <v>52</v>
      </c>
      <c r="F1905" s="3" t="s">
        <v>1300</v>
      </c>
      <c r="G1905" s="3" t="s">
        <v>2612</v>
      </c>
      <c r="H1905" s="3" t="s">
        <v>1578</v>
      </c>
      <c r="I1905" s="3" t="s">
        <v>8264</v>
      </c>
      <c r="J1905" s="3" t="s">
        <v>110</v>
      </c>
      <c r="K1905" s="3" t="s">
        <v>4457</v>
      </c>
      <c r="L1905" s="3" t="s">
        <v>8265</v>
      </c>
      <c r="M1905" s="7" t="s">
        <v>8266</v>
      </c>
      <c r="N1905" s="7" t="s">
        <v>8267</v>
      </c>
      <c r="O1905" s="20" t="s">
        <v>523</v>
      </c>
      <c r="P1905" s="3" t="s">
        <v>1241</v>
      </c>
      <c r="Q1905" s="3">
        <v>-21.72</v>
      </c>
      <c r="R1905" s="6">
        <v>757.98</v>
      </c>
      <c r="S1905" s="18" t="s">
        <v>1371</v>
      </c>
      <c r="T1905" s="3"/>
      <c r="U1905" s="17">
        <v>45795</v>
      </c>
      <c r="X1905" s="19" t="s">
        <v>4401</v>
      </c>
      <c r="Y1905" s="19" t="s">
        <v>7983</v>
      </c>
    </row>
    <row r="1906" spans="1:25">
      <c r="A1906" s="3" t="s">
        <v>8268</v>
      </c>
      <c r="B1906" s="3"/>
      <c r="C1906" s="3" t="s">
        <v>105</v>
      </c>
      <c r="D1906" s="3" t="s">
        <v>2736</v>
      </c>
      <c r="E1906" s="3" t="s">
        <v>52</v>
      </c>
      <c r="F1906" s="3" t="s">
        <v>1300</v>
      </c>
      <c r="G1906" s="3" t="s">
        <v>2612</v>
      </c>
      <c r="H1906" s="3" t="s">
        <v>1578</v>
      </c>
      <c r="I1906" s="3" t="s">
        <v>8269</v>
      </c>
      <c r="J1906" s="3" t="s">
        <v>110</v>
      </c>
      <c r="K1906" s="3" t="s">
        <v>8254</v>
      </c>
      <c r="L1906" s="3" t="s">
        <v>8270</v>
      </c>
      <c r="M1906" s="7" t="s">
        <v>8271</v>
      </c>
      <c r="N1906" s="7" t="s">
        <v>8272</v>
      </c>
      <c r="O1906" s="20" t="s">
        <v>523</v>
      </c>
      <c r="P1906" s="3" t="s">
        <v>1241</v>
      </c>
      <c r="Q1906" s="3">
        <v>-21.7</v>
      </c>
      <c r="R1906" s="6">
        <v>757.98</v>
      </c>
      <c r="S1906" s="18" t="s">
        <v>1371</v>
      </c>
      <c r="T1906" s="3"/>
      <c r="U1906" s="17">
        <v>45795</v>
      </c>
      <c r="X1906" s="19" t="s">
        <v>4401</v>
      </c>
      <c r="Y1906" s="19" t="s">
        <v>7983</v>
      </c>
    </row>
    <row r="1907" spans="1:25">
      <c r="A1907" s="3" t="s">
        <v>8273</v>
      </c>
      <c r="B1907" s="3"/>
      <c r="C1907" s="3" t="s">
        <v>109</v>
      </c>
      <c r="D1907" s="3" t="s">
        <v>1517</v>
      </c>
      <c r="E1907" s="3" t="s">
        <v>52</v>
      </c>
      <c r="F1907" s="3" t="s">
        <v>1300</v>
      </c>
      <c r="G1907" s="3" t="s">
        <v>1251</v>
      </c>
      <c r="H1907" s="3" t="s">
        <v>1540</v>
      </c>
      <c r="I1907" s="3" t="s">
        <v>8274</v>
      </c>
      <c r="J1907" s="3" t="s">
        <v>132</v>
      </c>
      <c r="K1907" s="3" t="s">
        <v>8275</v>
      </c>
      <c r="L1907" s="3" t="s">
        <v>8276</v>
      </c>
      <c r="M1907" s="7" t="s">
        <v>8277</v>
      </c>
      <c r="N1907" s="7" t="s">
        <v>8278</v>
      </c>
      <c r="O1907" s="20" t="s">
        <v>528</v>
      </c>
      <c r="P1907" s="3" t="s">
        <v>1241</v>
      </c>
      <c r="Q1907" s="3">
        <v>-20.41</v>
      </c>
      <c r="R1907" s="6">
        <v>320</v>
      </c>
      <c r="S1907" s="3"/>
      <c r="T1907" s="3" t="s">
        <v>8279</v>
      </c>
      <c r="U1907" s="17">
        <v>45791</v>
      </c>
      <c r="X1907" s="19"/>
      <c r="Y1907" s="19" t="s">
        <v>7983</v>
      </c>
    </row>
    <row r="1908" spans="1:25">
      <c r="A1908" s="3" t="s">
        <v>8280</v>
      </c>
      <c r="B1908" s="3"/>
      <c r="C1908" s="3" t="s">
        <v>109</v>
      </c>
      <c r="D1908" s="3" t="s">
        <v>1517</v>
      </c>
      <c r="E1908" s="3" t="s">
        <v>52</v>
      </c>
      <c r="F1908" s="3" t="s">
        <v>1300</v>
      </c>
      <c r="G1908" s="3" t="s">
        <v>1251</v>
      </c>
      <c r="H1908" s="3" t="s">
        <v>1540</v>
      </c>
      <c r="I1908" s="3" t="s">
        <v>8281</v>
      </c>
      <c r="J1908" s="3" t="s">
        <v>132</v>
      </c>
      <c r="K1908" s="3" t="s">
        <v>8275</v>
      </c>
      <c r="L1908" s="3" t="s">
        <v>8276</v>
      </c>
      <c r="M1908" s="7" t="s">
        <v>8277</v>
      </c>
      <c r="N1908" s="7" t="s">
        <v>8278</v>
      </c>
      <c r="O1908" s="20" t="s">
        <v>528</v>
      </c>
      <c r="P1908" s="3" t="s">
        <v>1241</v>
      </c>
      <c r="Q1908" s="3">
        <v>-21.12</v>
      </c>
      <c r="R1908" s="6">
        <v>320</v>
      </c>
      <c r="S1908" s="3"/>
      <c r="T1908" s="3" t="s">
        <v>8282</v>
      </c>
      <c r="U1908" s="17">
        <v>45791</v>
      </c>
      <c r="X1908" s="19"/>
      <c r="Y1908" s="19" t="s">
        <v>7983</v>
      </c>
    </row>
    <row r="1909" spans="1:25">
      <c r="A1909" s="3" t="s">
        <v>8283</v>
      </c>
      <c r="B1909" s="3"/>
      <c r="C1909" s="3" t="s">
        <v>109</v>
      </c>
      <c r="D1909" s="3" t="s">
        <v>1517</v>
      </c>
      <c r="E1909" s="3" t="s">
        <v>52</v>
      </c>
      <c r="F1909" s="3" t="s">
        <v>1300</v>
      </c>
      <c r="G1909" s="3" t="s">
        <v>1251</v>
      </c>
      <c r="H1909" s="3" t="s">
        <v>1540</v>
      </c>
      <c r="I1909" s="3" t="s">
        <v>8284</v>
      </c>
      <c r="J1909" s="3" t="s">
        <v>132</v>
      </c>
      <c r="K1909" s="3" t="s">
        <v>8275</v>
      </c>
      <c r="L1909" s="3" t="s">
        <v>8276</v>
      </c>
      <c r="M1909" s="7" t="s">
        <v>8277</v>
      </c>
      <c r="N1909" s="7" t="s">
        <v>8278</v>
      </c>
      <c r="O1909" s="20" t="s">
        <v>528</v>
      </c>
      <c r="P1909" s="3" t="s">
        <v>1241</v>
      </c>
      <c r="Q1909" s="3">
        <v>-20.77</v>
      </c>
      <c r="R1909" s="6">
        <v>320</v>
      </c>
      <c r="S1909" s="3"/>
      <c r="T1909" s="3" t="s">
        <v>8285</v>
      </c>
      <c r="U1909" s="17">
        <v>45791</v>
      </c>
      <c r="X1909" s="19"/>
      <c r="Y1909" s="19" t="s">
        <v>7983</v>
      </c>
    </row>
    <row r="1910" spans="1:25">
      <c r="A1910" s="18" t="s">
        <v>8286</v>
      </c>
      <c r="B1910" s="3"/>
      <c r="C1910" s="3" t="s">
        <v>109</v>
      </c>
      <c r="D1910" s="3" t="s">
        <v>1517</v>
      </c>
      <c r="E1910" s="3" t="s">
        <v>52</v>
      </c>
      <c r="F1910" s="3" t="s">
        <v>1300</v>
      </c>
      <c r="G1910" s="3" t="s">
        <v>1251</v>
      </c>
      <c r="H1910" s="3" t="s">
        <v>1540</v>
      </c>
      <c r="I1910" s="3" t="s">
        <v>8287</v>
      </c>
      <c r="J1910" s="3" t="s">
        <v>132</v>
      </c>
      <c r="K1910" s="3" t="s">
        <v>8275</v>
      </c>
      <c r="L1910" s="3" t="s">
        <v>8276</v>
      </c>
      <c r="M1910" s="7" t="s">
        <v>8277</v>
      </c>
      <c r="N1910" s="7" t="s">
        <v>8278</v>
      </c>
      <c r="O1910" s="20" t="s">
        <v>528</v>
      </c>
      <c r="P1910" s="3" t="s">
        <v>1241</v>
      </c>
      <c r="Q1910" s="3">
        <v>-20.5</v>
      </c>
      <c r="R1910" s="6">
        <v>320</v>
      </c>
      <c r="S1910" s="3"/>
      <c r="T1910" s="3" t="s">
        <v>8288</v>
      </c>
      <c r="U1910" s="17">
        <v>45791</v>
      </c>
      <c r="X1910" s="19"/>
      <c r="Y1910" s="19" t="s">
        <v>7983</v>
      </c>
    </row>
    <row r="1911" spans="1:25">
      <c r="A1911" s="3" t="s">
        <v>8289</v>
      </c>
      <c r="B1911" s="3"/>
      <c r="C1911" s="3" t="s">
        <v>109</v>
      </c>
      <c r="D1911" s="3" t="s">
        <v>1517</v>
      </c>
      <c r="E1911" s="3" t="s">
        <v>52</v>
      </c>
      <c r="F1911" s="3" t="s">
        <v>1300</v>
      </c>
      <c r="G1911" s="3" t="s">
        <v>1251</v>
      </c>
      <c r="H1911" s="3" t="s">
        <v>1540</v>
      </c>
      <c r="I1911" s="3" t="s">
        <v>8290</v>
      </c>
      <c r="J1911" s="3" t="s">
        <v>132</v>
      </c>
      <c r="K1911" s="3" t="s">
        <v>8275</v>
      </c>
      <c r="L1911" s="3" t="s">
        <v>8276</v>
      </c>
      <c r="M1911" s="7" t="s">
        <v>8277</v>
      </c>
      <c r="N1911" s="7" t="s">
        <v>8278</v>
      </c>
      <c r="O1911" s="20" t="s">
        <v>528</v>
      </c>
      <c r="P1911" s="3" t="s">
        <v>1241</v>
      </c>
      <c r="Q1911" s="3">
        <v>-21.51</v>
      </c>
      <c r="R1911" s="6">
        <v>320</v>
      </c>
      <c r="S1911" s="3"/>
      <c r="T1911" s="3" t="s">
        <v>8291</v>
      </c>
      <c r="U1911" s="17">
        <v>45791</v>
      </c>
      <c r="X1911" s="19"/>
      <c r="Y1911" s="19" t="s">
        <v>7983</v>
      </c>
    </row>
    <row r="1912" spans="1:25">
      <c r="A1912" s="3" t="s">
        <v>8292</v>
      </c>
      <c r="B1912" s="3"/>
      <c r="C1912" s="3" t="s">
        <v>109</v>
      </c>
      <c r="D1912" s="3" t="s">
        <v>1517</v>
      </c>
      <c r="E1912" s="3" t="s">
        <v>52</v>
      </c>
      <c r="F1912" s="3" t="s">
        <v>1300</v>
      </c>
      <c r="G1912" s="3" t="s">
        <v>1251</v>
      </c>
      <c r="H1912" s="3" t="s">
        <v>1540</v>
      </c>
      <c r="I1912" s="3" t="s">
        <v>8293</v>
      </c>
      <c r="J1912" s="3" t="s">
        <v>132</v>
      </c>
      <c r="K1912" s="3" t="s">
        <v>8275</v>
      </c>
      <c r="L1912" s="3" t="s">
        <v>8276</v>
      </c>
      <c r="M1912" s="7" t="s">
        <v>8277</v>
      </c>
      <c r="N1912" s="7" t="s">
        <v>8278</v>
      </c>
      <c r="O1912" s="20" t="s">
        <v>528</v>
      </c>
      <c r="P1912" s="3" t="s">
        <v>1241</v>
      </c>
      <c r="Q1912" s="3">
        <v>-22.07</v>
      </c>
      <c r="R1912" s="6">
        <v>320</v>
      </c>
      <c r="S1912" s="3"/>
      <c r="T1912" s="3" t="s">
        <v>8294</v>
      </c>
      <c r="U1912" s="17">
        <v>45791</v>
      </c>
      <c r="X1912" s="19"/>
      <c r="Y1912" s="19" t="s">
        <v>7983</v>
      </c>
    </row>
    <row r="1913" spans="1:25">
      <c r="A1913" s="3" t="s">
        <v>8295</v>
      </c>
      <c r="B1913" s="3"/>
      <c r="C1913" s="3" t="s">
        <v>109</v>
      </c>
      <c r="D1913" s="3" t="s">
        <v>1517</v>
      </c>
      <c r="E1913" s="3" t="s">
        <v>52</v>
      </c>
      <c r="F1913" s="3" t="s">
        <v>1300</v>
      </c>
      <c r="G1913" s="3" t="s">
        <v>1251</v>
      </c>
      <c r="H1913" s="3" t="s">
        <v>1262</v>
      </c>
      <c r="I1913" s="3" t="s">
        <v>8296</v>
      </c>
      <c r="J1913" s="3" t="s">
        <v>132</v>
      </c>
      <c r="K1913" s="3" t="s">
        <v>8275</v>
      </c>
      <c r="L1913" s="3" t="s">
        <v>8276</v>
      </c>
      <c r="M1913" s="7" t="s">
        <v>8277</v>
      </c>
      <c r="N1913" s="7" t="s">
        <v>8278</v>
      </c>
      <c r="O1913" s="20" t="s">
        <v>528</v>
      </c>
      <c r="P1913" s="3" t="s">
        <v>1241</v>
      </c>
      <c r="Q1913" s="3">
        <v>-20.29</v>
      </c>
      <c r="R1913" s="6">
        <v>320</v>
      </c>
      <c r="S1913" s="3"/>
      <c r="T1913" s="3" t="s">
        <v>8297</v>
      </c>
      <c r="U1913" s="17">
        <v>45792</v>
      </c>
      <c r="X1913" s="19"/>
      <c r="Y1913" s="19" t="s">
        <v>7983</v>
      </c>
    </row>
    <row r="1914" spans="1:25">
      <c r="A1914" s="3" t="s">
        <v>8298</v>
      </c>
      <c r="B1914" s="3"/>
      <c r="C1914" s="3" t="s">
        <v>109</v>
      </c>
      <c r="D1914" s="3" t="s">
        <v>1517</v>
      </c>
      <c r="E1914" s="3" t="s">
        <v>52</v>
      </c>
      <c r="F1914" s="3" t="s">
        <v>1300</v>
      </c>
      <c r="G1914" s="3" t="s">
        <v>1251</v>
      </c>
      <c r="H1914" s="3" t="s">
        <v>1262</v>
      </c>
      <c r="I1914" s="3" t="s">
        <v>8299</v>
      </c>
      <c r="J1914" s="3" t="s">
        <v>132</v>
      </c>
      <c r="K1914" s="3" t="s">
        <v>8275</v>
      </c>
      <c r="L1914" s="3" t="s">
        <v>8276</v>
      </c>
      <c r="M1914" s="7" t="s">
        <v>8277</v>
      </c>
      <c r="N1914" s="7" t="s">
        <v>8278</v>
      </c>
      <c r="O1914" s="20" t="s">
        <v>528</v>
      </c>
      <c r="P1914" s="3" t="s">
        <v>1241</v>
      </c>
      <c r="Q1914" s="3">
        <v>-21.68</v>
      </c>
      <c r="R1914" s="6">
        <v>320</v>
      </c>
      <c r="S1914" s="3"/>
      <c r="T1914" s="3" t="s">
        <v>8300</v>
      </c>
      <c r="U1914" s="17">
        <v>45792</v>
      </c>
      <c r="X1914" s="19"/>
      <c r="Y1914" s="19" t="s">
        <v>7983</v>
      </c>
    </row>
    <row r="1915" spans="1:25">
      <c r="A1915" s="3" t="s">
        <v>8301</v>
      </c>
      <c r="B1915" s="3"/>
      <c r="C1915" s="3" t="s">
        <v>109</v>
      </c>
      <c r="D1915" s="3" t="s">
        <v>1517</v>
      </c>
      <c r="E1915" s="3" t="s">
        <v>52</v>
      </c>
      <c r="F1915" s="3" t="s">
        <v>1300</v>
      </c>
      <c r="G1915" s="3" t="s">
        <v>1251</v>
      </c>
      <c r="H1915" s="3" t="s">
        <v>1262</v>
      </c>
      <c r="I1915" s="3" t="s">
        <v>8302</v>
      </c>
      <c r="J1915" s="3" t="s">
        <v>132</v>
      </c>
      <c r="K1915" s="3" t="s">
        <v>8275</v>
      </c>
      <c r="L1915" s="3" t="s">
        <v>8276</v>
      </c>
      <c r="M1915" s="7" t="s">
        <v>8277</v>
      </c>
      <c r="N1915" s="7" t="s">
        <v>8278</v>
      </c>
      <c r="O1915" s="20" t="s">
        <v>528</v>
      </c>
      <c r="P1915" s="3" t="s">
        <v>1241</v>
      </c>
      <c r="Q1915" s="3">
        <v>-21.83</v>
      </c>
      <c r="R1915" s="6">
        <v>320</v>
      </c>
      <c r="S1915" s="3"/>
      <c r="T1915" s="3" t="s">
        <v>8303</v>
      </c>
      <c r="U1915" s="17">
        <v>45792</v>
      </c>
      <c r="X1915" s="19"/>
      <c r="Y1915" s="19" t="s">
        <v>7983</v>
      </c>
    </row>
    <row r="1916" spans="1:25">
      <c r="A1916" s="3" t="s">
        <v>8304</v>
      </c>
      <c r="B1916" s="3"/>
      <c r="C1916" s="3" t="s">
        <v>109</v>
      </c>
      <c r="D1916" s="3" t="s">
        <v>1517</v>
      </c>
      <c r="E1916" s="3" t="s">
        <v>52</v>
      </c>
      <c r="F1916" s="3" t="s">
        <v>1300</v>
      </c>
      <c r="G1916" s="3" t="s">
        <v>1251</v>
      </c>
      <c r="H1916" s="3" t="s">
        <v>1262</v>
      </c>
      <c r="I1916" s="3" t="s">
        <v>8305</v>
      </c>
      <c r="J1916" s="3" t="s">
        <v>132</v>
      </c>
      <c r="K1916" s="3" t="s">
        <v>8275</v>
      </c>
      <c r="L1916" s="3" t="s">
        <v>8276</v>
      </c>
      <c r="M1916" s="7" t="s">
        <v>8277</v>
      </c>
      <c r="N1916" s="7" t="s">
        <v>8278</v>
      </c>
      <c r="O1916" s="20" t="s">
        <v>528</v>
      </c>
      <c r="P1916" s="3" t="s">
        <v>1241</v>
      </c>
      <c r="Q1916" s="3">
        <v>-21.75</v>
      </c>
      <c r="R1916" s="6">
        <v>320</v>
      </c>
      <c r="S1916" s="3"/>
      <c r="T1916" s="3" t="s">
        <v>8306</v>
      </c>
      <c r="U1916" s="17">
        <v>45792</v>
      </c>
      <c r="X1916" s="19"/>
      <c r="Y1916" s="19" t="s">
        <v>7983</v>
      </c>
    </row>
    <row r="1917" spans="1:25">
      <c r="A1917" s="3" t="s">
        <v>8307</v>
      </c>
      <c r="B1917" s="3"/>
      <c r="C1917" s="3" t="s">
        <v>109</v>
      </c>
      <c r="D1917" s="3" t="s">
        <v>1517</v>
      </c>
      <c r="E1917" s="3" t="s">
        <v>52</v>
      </c>
      <c r="F1917" s="3" t="s">
        <v>1300</v>
      </c>
      <c r="G1917" s="3" t="s">
        <v>1251</v>
      </c>
      <c r="H1917" s="3" t="s">
        <v>1262</v>
      </c>
      <c r="I1917" s="3" t="s">
        <v>8308</v>
      </c>
      <c r="J1917" s="3" t="s">
        <v>132</v>
      </c>
      <c r="K1917" s="3" t="s">
        <v>8275</v>
      </c>
      <c r="L1917" s="3" t="s">
        <v>8276</v>
      </c>
      <c r="M1917" s="7" t="s">
        <v>8277</v>
      </c>
      <c r="N1917" s="7" t="s">
        <v>8278</v>
      </c>
      <c r="O1917" s="20" t="s">
        <v>528</v>
      </c>
      <c r="P1917" s="3" t="s">
        <v>1241</v>
      </c>
      <c r="Q1917" s="3">
        <v>-21.45</v>
      </c>
      <c r="R1917" s="6">
        <v>320</v>
      </c>
      <c r="S1917" s="3"/>
      <c r="T1917" s="3" t="s">
        <v>8309</v>
      </c>
      <c r="U1917" s="17">
        <v>45792</v>
      </c>
      <c r="X1917" s="19"/>
      <c r="Y1917" s="19" t="s">
        <v>7983</v>
      </c>
    </row>
    <row r="1918" spans="1:25">
      <c r="A1918" s="3" t="s">
        <v>8310</v>
      </c>
      <c r="B1918" s="3"/>
      <c r="C1918" s="3" t="s">
        <v>109</v>
      </c>
      <c r="D1918" s="3" t="s">
        <v>1517</v>
      </c>
      <c r="E1918" s="3" t="s">
        <v>52</v>
      </c>
      <c r="F1918" s="3" t="s">
        <v>1300</v>
      </c>
      <c r="G1918" s="3" t="s">
        <v>1251</v>
      </c>
      <c r="H1918" s="3" t="s">
        <v>1262</v>
      </c>
      <c r="I1918" s="3" t="s">
        <v>8311</v>
      </c>
      <c r="J1918" s="3" t="s">
        <v>132</v>
      </c>
      <c r="K1918" s="3" t="s">
        <v>8275</v>
      </c>
      <c r="L1918" s="3" t="s">
        <v>8276</v>
      </c>
      <c r="M1918" s="7" t="s">
        <v>8277</v>
      </c>
      <c r="N1918" s="7" t="s">
        <v>8278</v>
      </c>
      <c r="O1918" s="20" t="s">
        <v>528</v>
      </c>
      <c r="P1918" s="3" t="s">
        <v>1241</v>
      </c>
      <c r="Q1918" s="3">
        <v>-21.66</v>
      </c>
      <c r="R1918" s="6">
        <v>320</v>
      </c>
      <c r="S1918" s="3"/>
      <c r="T1918" s="3" t="s">
        <v>8312</v>
      </c>
      <c r="U1918" s="17">
        <v>45792</v>
      </c>
      <c r="X1918" s="19"/>
      <c r="Y1918" s="19" t="s">
        <v>7983</v>
      </c>
    </row>
    <row r="1919" spans="1:25">
      <c r="A1919" s="3" t="s">
        <v>8313</v>
      </c>
      <c r="B1919" s="3"/>
      <c r="C1919" s="3" t="s">
        <v>112</v>
      </c>
      <c r="D1919" s="3" t="s">
        <v>1299</v>
      </c>
      <c r="E1919" s="3" t="s">
        <v>52</v>
      </c>
      <c r="F1919" s="3" t="s">
        <v>2278</v>
      </c>
      <c r="G1919" s="3" t="s">
        <v>1236</v>
      </c>
      <c r="H1919" s="3" t="s">
        <v>1557</v>
      </c>
      <c r="I1919" s="3" t="s">
        <v>8314</v>
      </c>
      <c r="J1919" s="3" t="s">
        <v>68</v>
      </c>
      <c r="K1919" s="3" t="s">
        <v>6841</v>
      </c>
      <c r="L1919" s="3" t="s">
        <v>8315</v>
      </c>
      <c r="M1919" s="6"/>
      <c r="N1919" s="6"/>
      <c r="O1919" s="20" t="s">
        <v>530</v>
      </c>
      <c r="P1919" s="3" t="s">
        <v>1241</v>
      </c>
      <c r="Q1919" s="3">
        <v>-18.54</v>
      </c>
      <c r="R1919" s="6">
        <v>490</v>
      </c>
      <c r="S1919" s="18" t="s">
        <v>4998</v>
      </c>
      <c r="T1919" s="3"/>
      <c r="U1919" s="17">
        <v>45781</v>
      </c>
      <c r="X1919" s="19" t="s">
        <v>4999</v>
      </c>
      <c r="Y1919" s="19" t="s">
        <v>7983</v>
      </c>
    </row>
    <row r="1920" spans="1:25">
      <c r="A1920" s="3" t="s">
        <v>8316</v>
      </c>
      <c r="B1920" s="3"/>
      <c r="C1920" s="3" t="s">
        <v>112</v>
      </c>
      <c r="D1920" s="3" t="s">
        <v>1299</v>
      </c>
      <c r="E1920" s="3" t="s">
        <v>52</v>
      </c>
      <c r="F1920" s="3" t="s">
        <v>2278</v>
      </c>
      <c r="G1920" s="3" t="s">
        <v>1236</v>
      </c>
      <c r="H1920" s="3" t="s">
        <v>1557</v>
      </c>
      <c r="I1920" s="3" t="s">
        <v>8317</v>
      </c>
      <c r="J1920" s="3" t="s">
        <v>110</v>
      </c>
      <c r="K1920" s="3" t="s">
        <v>6841</v>
      </c>
      <c r="L1920" s="3" t="s">
        <v>8318</v>
      </c>
      <c r="M1920" s="6"/>
      <c r="N1920" s="6"/>
      <c r="O1920" s="20" t="s">
        <v>530</v>
      </c>
      <c r="P1920" s="3" t="s">
        <v>1241</v>
      </c>
      <c r="Q1920" s="3">
        <v>-19.149999999999999</v>
      </c>
      <c r="R1920" s="6">
        <v>757.98</v>
      </c>
      <c r="S1920" s="18" t="s">
        <v>6991</v>
      </c>
      <c r="T1920" s="3"/>
      <c r="U1920" s="17">
        <v>45781</v>
      </c>
      <c r="X1920" s="19" t="s">
        <v>6992</v>
      </c>
      <c r="Y1920" s="19" t="s">
        <v>7983</v>
      </c>
    </row>
    <row r="1921" spans="1:25">
      <c r="A1921" s="3" t="s">
        <v>8319</v>
      </c>
      <c r="B1921" s="3"/>
      <c r="C1921" s="3" t="s">
        <v>112</v>
      </c>
      <c r="D1921" s="3" t="s">
        <v>1299</v>
      </c>
      <c r="E1921" s="3" t="s">
        <v>52</v>
      </c>
      <c r="F1921" s="3" t="s">
        <v>2278</v>
      </c>
      <c r="G1921" s="3" t="s">
        <v>1236</v>
      </c>
      <c r="H1921" s="3" t="s">
        <v>1557</v>
      </c>
      <c r="I1921" s="3" t="s">
        <v>8320</v>
      </c>
      <c r="J1921" s="3" t="s">
        <v>110</v>
      </c>
      <c r="K1921" s="3" t="s">
        <v>6841</v>
      </c>
      <c r="L1921" s="3" t="s">
        <v>8321</v>
      </c>
      <c r="M1921" s="6"/>
      <c r="N1921" s="6"/>
      <c r="O1921" s="20" t="s">
        <v>530</v>
      </c>
      <c r="P1921" s="3" t="s">
        <v>1241</v>
      </c>
      <c r="Q1921" s="3">
        <v>-18.739999999999998</v>
      </c>
      <c r="R1921" s="6">
        <v>757.98</v>
      </c>
      <c r="S1921" s="18" t="s">
        <v>4998</v>
      </c>
      <c r="T1921" s="3"/>
      <c r="U1921" s="17">
        <v>45782</v>
      </c>
      <c r="X1921" s="19" t="s">
        <v>4999</v>
      </c>
      <c r="Y1921" s="19" t="s">
        <v>7983</v>
      </c>
    </row>
    <row r="1922" spans="1:25">
      <c r="A1922" s="3" t="s">
        <v>8322</v>
      </c>
      <c r="B1922" s="3"/>
      <c r="C1922" s="3" t="s">
        <v>112</v>
      </c>
      <c r="D1922" s="3" t="s">
        <v>1299</v>
      </c>
      <c r="E1922" s="3" t="s">
        <v>52</v>
      </c>
      <c r="F1922" s="3" t="s">
        <v>2278</v>
      </c>
      <c r="G1922" s="3" t="s">
        <v>1236</v>
      </c>
      <c r="H1922" s="3" t="s">
        <v>1557</v>
      </c>
      <c r="I1922" s="3" t="s">
        <v>8323</v>
      </c>
      <c r="J1922" s="3" t="s">
        <v>110</v>
      </c>
      <c r="K1922" s="3" t="s">
        <v>6841</v>
      </c>
      <c r="L1922" s="3" t="s">
        <v>8324</v>
      </c>
      <c r="M1922" s="6"/>
      <c r="N1922" s="6"/>
      <c r="O1922" s="20" t="s">
        <v>530</v>
      </c>
      <c r="P1922" s="3" t="s">
        <v>1241</v>
      </c>
      <c r="Q1922" s="3">
        <v>-19.649999999999999</v>
      </c>
      <c r="R1922" s="6">
        <v>757.98</v>
      </c>
      <c r="S1922" s="18" t="s">
        <v>4998</v>
      </c>
      <c r="T1922" s="3"/>
      <c r="U1922" s="17">
        <v>45782</v>
      </c>
      <c r="X1922" s="19" t="s">
        <v>4999</v>
      </c>
      <c r="Y1922" s="19" t="s">
        <v>7983</v>
      </c>
    </row>
    <row r="1923" spans="1:25">
      <c r="A1923" s="3" t="s">
        <v>8325</v>
      </c>
      <c r="B1923" s="3"/>
      <c r="C1923" s="3" t="s">
        <v>112</v>
      </c>
      <c r="D1923" s="3" t="s">
        <v>1299</v>
      </c>
      <c r="E1923" s="3" t="s">
        <v>52</v>
      </c>
      <c r="F1923" s="3" t="s">
        <v>2278</v>
      </c>
      <c r="G1923" s="3" t="s">
        <v>1236</v>
      </c>
      <c r="H1923" s="3" t="s">
        <v>1557</v>
      </c>
      <c r="I1923" s="3" t="s">
        <v>8326</v>
      </c>
      <c r="J1923" s="3" t="s">
        <v>110</v>
      </c>
      <c r="K1923" s="3" t="s">
        <v>6841</v>
      </c>
      <c r="L1923" s="3" t="s">
        <v>8327</v>
      </c>
      <c r="M1923" s="6"/>
      <c r="N1923" s="6"/>
      <c r="O1923" s="20" t="s">
        <v>530</v>
      </c>
      <c r="P1923" s="3" t="s">
        <v>1241</v>
      </c>
      <c r="Q1923" s="3">
        <v>-20.75</v>
      </c>
      <c r="R1923" s="6">
        <v>757.98</v>
      </c>
      <c r="S1923" s="18" t="s">
        <v>4998</v>
      </c>
      <c r="T1923" s="3"/>
      <c r="U1923" s="17">
        <v>45782</v>
      </c>
      <c r="X1923" s="19" t="s">
        <v>4999</v>
      </c>
      <c r="Y1923" s="19" t="s">
        <v>7983</v>
      </c>
    </row>
    <row r="1924" spans="1:25">
      <c r="A1924" s="3" t="s">
        <v>8328</v>
      </c>
      <c r="B1924" s="3"/>
      <c r="C1924" s="3" t="s">
        <v>112</v>
      </c>
      <c r="D1924" s="3" t="s">
        <v>1299</v>
      </c>
      <c r="E1924" s="3" t="s">
        <v>52</v>
      </c>
      <c r="F1924" s="3" t="s">
        <v>2278</v>
      </c>
      <c r="G1924" s="3" t="s">
        <v>1236</v>
      </c>
      <c r="H1924" s="3" t="s">
        <v>1557</v>
      </c>
      <c r="I1924" s="3" t="s">
        <v>8329</v>
      </c>
      <c r="J1924" s="3" t="s">
        <v>110</v>
      </c>
      <c r="K1924" s="3" t="s">
        <v>6841</v>
      </c>
      <c r="L1924" s="3" t="s">
        <v>8330</v>
      </c>
      <c r="M1924" s="6"/>
      <c r="N1924" s="6"/>
      <c r="O1924" s="20" t="s">
        <v>530</v>
      </c>
      <c r="P1924" s="3" t="s">
        <v>1241</v>
      </c>
      <c r="Q1924" s="3">
        <v>-20.170000000000002</v>
      </c>
      <c r="R1924" s="6">
        <v>757.98</v>
      </c>
      <c r="S1924" s="18" t="s">
        <v>4998</v>
      </c>
      <c r="T1924" s="3"/>
      <c r="U1924" s="17">
        <v>45782</v>
      </c>
      <c r="X1924" s="19" t="s">
        <v>4999</v>
      </c>
      <c r="Y1924" s="19" t="s">
        <v>7983</v>
      </c>
    </row>
    <row r="1925" spans="1:25">
      <c r="A1925" s="3" t="s">
        <v>8331</v>
      </c>
      <c r="B1925" s="3"/>
      <c r="C1925" s="3" t="s">
        <v>112</v>
      </c>
      <c r="D1925" s="3" t="s">
        <v>1299</v>
      </c>
      <c r="E1925" s="3" t="s">
        <v>52</v>
      </c>
      <c r="F1925" s="3" t="s">
        <v>2278</v>
      </c>
      <c r="G1925" s="3" t="s">
        <v>1236</v>
      </c>
      <c r="H1925" s="3" t="s">
        <v>1557</v>
      </c>
      <c r="I1925" s="3" t="s">
        <v>8332</v>
      </c>
      <c r="J1925" s="3" t="s">
        <v>68</v>
      </c>
      <c r="K1925" s="3" t="s">
        <v>6841</v>
      </c>
      <c r="L1925" s="3" t="s">
        <v>8333</v>
      </c>
      <c r="M1925" s="6"/>
      <c r="N1925" s="6"/>
      <c r="O1925" s="20" t="s">
        <v>530</v>
      </c>
      <c r="P1925" s="3" t="s">
        <v>1241</v>
      </c>
      <c r="Q1925" s="3">
        <v>-18.45</v>
      </c>
      <c r="R1925" s="6">
        <v>490</v>
      </c>
      <c r="S1925" s="18" t="s">
        <v>6991</v>
      </c>
      <c r="T1925" s="3"/>
      <c r="U1925" s="17">
        <v>45781</v>
      </c>
      <c r="X1925" s="19" t="s">
        <v>6992</v>
      </c>
      <c r="Y1925" s="19" t="s">
        <v>7983</v>
      </c>
    </row>
    <row r="1926" spans="1:25">
      <c r="A1926" s="3" t="s">
        <v>8334</v>
      </c>
      <c r="B1926" s="3"/>
      <c r="C1926" s="3" t="s">
        <v>112</v>
      </c>
      <c r="D1926" s="3" t="s">
        <v>1299</v>
      </c>
      <c r="E1926" s="3" t="s">
        <v>52</v>
      </c>
      <c r="F1926" s="3" t="s">
        <v>2278</v>
      </c>
      <c r="G1926" s="3" t="s">
        <v>1236</v>
      </c>
      <c r="H1926" s="3" t="s">
        <v>1557</v>
      </c>
      <c r="I1926" s="3" t="s">
        <v>8335</v>
      </c>
      <c r="J1926" s="3" t="s">
        <v>110</v>
      </c>
      <c r="K1926" s="3" t="s">
        <v>6841</v>
      </c>
      <c r="L1926" s="3" t="s">
        <v>8336</v>
      </c>
      <c r="M1926" s="6"/>
      <c r="N1926" s="6"/>
      <c r="O1926" s="20" t="s">
        <v>530</v>
      </c>
      <c r="P1926" s="3" t="s">
        <v>1241</v>
      </c>
      <c r="Q1926" s="3">
        <v>-18.55</v>
      </c>
      <c r="R1926" s="6">
        <v>757.98</v>
      </c>
      <c r="S1926" s="18" t="s">
        <v>4998</v>
      </c>
      <c r="T1926" s="3"/>
      <c r="U1926" s="17">
        <v>45781</v>
      </c>
      <c r="X1926" s="19" t="s">
        <v>4999</v>
      </c>
      <c r="Y1926" s="19" t="s">
        <v>7983</v>
      </c>
    </row>
    <row r="1927" spans="1:25">
      <c r="A1927" s="3" t="s">
        <v>8337</v>
      </c>
      <c r="B1927" s="3"/>
      <c r="C1927" s="3" t="s">
        <v>112</v>
      </c>
      <c r="D1927" s="3" t="s">
        <v>1299</v>
      </c>
      <c r="E1927" s="3" t="s">
        <v>52</v>
      </c>
      <c r="F1927" s="3" t="s">
        <v>2278</v>
      </c>
      <c r="G1927" s="3" t="s">
        <v>1236</v>
      </c>
      <c r="H1927" s="3" t="s">
        <v>1557</v>
      </c>
      <c r="I1927" s="3" t="s">
        <v>8338</v>
      </c>
      <c r="J1927" s="3" t="s">
        <v>110</v>
      </c>
      <c r="K1927" s="3" t="s">
        <v>6841</v>
      </c>
      <c r="L1927" s="3" t="s">
        <v>8339</v>
      </c>
      <c r="M1927" s="6"/>
      <c r="N1927" s="6"/>
      <c r="O1927" s="20" t="s">
        <v>530</v>
      </c>
      <c r="P1927" s="3" t="s">
        <v>1241</v>
      </c>
      <c r="Q1927" s="3">
        <v>-19.95</v>
      </c>
      <c r="R1927" s="6">
        <v>757.98</v>
      </c>
      <c r="S1927" s="18" t="s">
        <v>6991</v>
      </c>
      <c r="T1927" s="3"/>
      <c r="U1927" s="17">
        <v>45781</v>
      </c>
      <c r="X1927" s="19" t="s">
        <v>6992</v>
      </c>
      <c r="Y1927" s="19" t="s">
        <v>7983</v>
      </c>
    </row>
    <row r="1928" spans="1:25">
      <c r="A1928" s="3" t="s">
        <v>8340</v>
      </c>
      <c r="B1928" s="3"/>
      <c r="C1928" s="3" t="s">
        <v>112</v>
      </c>
      <c r="D1928" s="3" t="s">
        <v>1299</v>
      </c>
      <c r="E1928" s="3" t="s">
        <v>52</v>
      </c>
      <c r="F1928" s="3" t="s">
        <v>2278</v>
      </c>
      <c r="G1928" s="3" t="s">
        <v>1236</v>
      </c>
      <c r="H1928" s="3" t="s">
        <v>1557</v>
      </c>
      <c r="I1928" s="3" t="s">
        <v>8341</v>
      </c>
      <c r="J1928" s="3" t="s">
        <v>110</v>
      </c>
      <c r="K1928" s="3" t="s">
        <v>6841</v>
      </c>
      <c r="L1928" s="3" t="s">
        <v>8342</v>
      </c>
      <c r="M1928" s="6"/>
      <c r="N1928" s="6"/>
      <c r="O1928" s="20" t="s">
        <v>530</v>
      </c>
      <c r="P1928" s="3" t="s">
        <v>1241</v>
      </c>
      <c r="Q1928" s="3">
        <v>-19.43</v>
      </c>
      <c r="R1928" s="6">
        <v>757.98</v>
      </c>
      <c r="S1928" s="18" t="s">
        <v>4998</v>
      </c>
      <c r="T1928" s="3"/>
      <c r="U1928" s="17">
        <v>45782</v>
      </c>
      <c r="X1928" s="19" t="s">
        <v>4999</v>
      </c>
      <c r="Y1928" s="19" t="s">
        <v>7983</v>
      </c>
    </row>
    <row r="1929" spans="1:25">
      <c r="A1929" s="3" t="s">
        <v>8343</v>
      </c>
      <c r="B1929" s="3"/>
      <c r="C1929" s="3" t="s">
        <v>112</v>
      </c>
      <c r="D1929" s="3" t="s">
        <v>1299</v>
      </c>
      <c r="E1929" s="3" t="s">
        <v>52</v>
      </c>
      <c r="F1929" s="3" t="s">
        <v>2278</v>
      </c>
      <c r="G1929" s="3" t="s">
        <v>1236</v>
      </c>
      <c r="H1929" s="3" t="s">
        <v>1557</v>
      </c>
      <c r="I1929" s="3" t="s">
        <v>8344</v>
      </c>
      <c r="J1929" s="3" t="s">
        <v>110</v>
      </c>
      <c r="K1929" s="3" t="s">
        <v>6841</v>
      </c>
      <c r="L1929" s="3" t="s">
        <v>8345</v>
      </c>
      <c r="M1929" s="6"/>
      <c r="N1929" s="6"/>
      <c r="O1929" s="20" t="s">
        <v>530</v>
      </c>
      <c r="P1929" s="3" t="s">
        <v>1241</v>
      </c>
      <c r="Q1929" s="3">
        <v>-20.34</v>
      </c>
      <c r="R1929" s="6">
        <v>757.98</v>
      </c>
      <c r="S1929" s="18" t="s">
        <v>4998</v>
      </c>
      <c r="T1929" s="3"/>
      <c r="U1929" s="17">
        <v>45782</v>
      </c>
      <c r="X1929" s="19" t="s">
        <v>4999</v>
      </c>
      <c r="Y1929" s="19" t="s">
        <v>7983</v>
      </c>
    </row>
    <row r="1930" spans="1:25">
      <c r="A1930" s="18" t="s">
        <v>8346</v>
      </c>
      <c r="B1930" s="3"/>
      <c r="C1930" s="3" t="s">
        <v>112</v>
      </c>
      <c r="D1930" s="3" t="s">
        <v>1299</v>
      </c>
      <c r="E1930" s="3" t="s">
        <v>52</v>
      </c>
      <c r="F1930" s="3" t="s">
        <v>2278</v>
      </c>
      <c r="G1930" s="3" t="s">
        <v>1236</v>
      </c>
      <c r="H1930" s="3" t="s">
        <v>1557</v>
      </c>
      <c r="I1930" s="3" t="s">
        <v>8347</v>
      </c>
      <c r="J1930" s="3" t="s">
        <v>110</v>
      </c>
      <c r="K1930" s="3" t="s">
        <v>6841</v>
      </c>
      <c r="L1930" s="3" t="s">
        <v>8348</v>
      </c>
      <c r="M1930" s="6"/>
      <c r="N1930" s="6"/>
      <c r="O1930" s="20" t="s">
        <v>530</v>
      </c>
      <c r="P1930" s="3" t="s">
        <v>1241</v>
      </c>
      <c r="Q1930" s="3">
        <v>-20.58</v>
      </c>
      <c r="R1930" s="6">
        <v>757.98</v>
      </c>
      <c r="S1930" s="18" t="s">
        <v>4998</v>
      </c>
      <c r="T1930" s="3"/>
      <c r="U1930" s="17">
        <v>45782</v>
      </c>
      <c r="X1930" s="19" t="s">
        <v>4999</v>
      </c>
      <c r="Y1930" s="19" t="s">
        <v>7983</v>
      </c>
    </row>
    <row r="1931" spans="1:25">
      <c r="A1931" s="3" t="s">
        <v>8349</v>
      </c>
      <c r="B1931" s="3"/>
      <c r="C1931" s="3" t="s">
        <v>112</v>
      </c>
      <c r="D1931" s="3" t="s">
        <v>1299</v>
      </c>
      <c r="E1931" s="3" t="s">
        <v>52</v>
      </c>
      <c r="F1931" s="3" t="s">
        <v>2278</v>
      </c>
      <c r="G1931" s="3" t="s">
        <v>1236</v>
      </c>
      <c r="H1931" s="3" t="s">
        <v>1557</v>
      </c>
      <c r="I1931" s="3" t="s">
        <v>8350</v>
      </c>
      <c r="J1931" s="3" t="s">
        <v>110</v>
      </c>
      <c r="K1931" s="3" t="s">
        <v>6841</v>
      </c>
      <c r="L1931" s="3" t="s">
        <v>8351</v>
      </c>
      <c r="M1931" s="6"/>
      <c r="N1931" s="6"/>
      <c r="O1931" s="20" t="s">
        <v>530</v>
      </c>
      <c r="P1931" s="3" t="s">
        <v>1241</v>
      </c>
      <c r="Q1931" s="3">
        <v>-20.28</v>
      </c>
      <c r="R1931" s="6">
        <v>757.98</v>
      </c>
      <c r="S1931" s="18" t="s">
        <v>4998</v>
      </c>
      <c r="T1931" s="3"/>
      <c r="U1931" s="17">
        <v>45782</v>
      </c>
      <c r="X1931" s="19" t="s">
        <v>4999</v>
      </c>
      <c r="Y1931" s="19" t="s">
        <v>7983</v>
      </c>
    </row>
    <row r="1932" spans="1:25">
      <c r="A1932" s="3" t="s">
        <v>8352</v>
      </c>
      <c r="B1932" s="3"/>
      <c r="C1932" s="3" t="s">
        <v>112</v>
      </c>
      <c r="D1932" s="3" t="s">
        <v>1299</v>
      </c>
      <c r="E1932" s="3" t="s">
        <v>52</v>
      </c>
      <c r="F1932" s="3" t="s">
        <v>2278</v>
      </c>
      <c r="G1932" s="3" t="s">
        <v>1236</v>
      </c>
      <c r="H1932" s="3" t="s">
        <v>1557</v>
      </c>
      <c r="I1932" s="3" t="s">
        <v>8353</v>
      </c>
      <c r="J1932" s="3" t="s">
        <v>110</v>
      </c>
      <c r="K1932" s="3" t="s">
        <v>6841</v>
      </c>
      <c r="L1932" s="3" t="s">
        <v>8354</v>
      </c>
      <c r="M1932" s="6"/>
      <c r="N1932" s="6"/>
      <c r="O1932" s="20" t="s">
        <v>530</v>
      </c>
      <c r="P1932" s="3" t="s">
        <v>1241</v>
      </c>
      <c r="Q1932" s="3">
        <v>-20.34</v>
      </c>
      <c r="R1932" s="6">
        <v>757.98</v>
      </c>
      <c r="S1932" s="18" t="s">
        <v>6991</v>
      </c>
      <c r="T1932" s="3"/>
      <c r="U1932" s="17">
        <v>45783</v>
      </c>
      <c r="X1932" s="19" t="s">
        <v>6992</v>
      </c>
      <c r="Y1932" s="19" t="s">
        <v>7983</v>
      </c>
    </row>
    <row r="1933" spans="1:25">
      <c r="A1933" s="3" t="s">
        <v>8355</v>
      </c>
      <c r="B1933" s="3"/>
      <c r="C1933" s="3" t="s">
        <v>112</v>
      </c>
      <c r="D1933" s="3" t="s">
        <v>1299</v>
      </c>
      <c r="E1933" s="3" t="s">
        <v>52</v>
      </c>
      <c r="F1933" s="3" t="s">
        <v>2278</v>
      </c>
      <c r="G1933" s="3" t="s">
        <v>1236</v>
      </c>
      <c r="H1933" s="3" t="s">
        <v>1557</v>
      </c>
      <c r="I1933" s="3" t="s">
        <v>8356</v>
      </c>
      <c r="J1933" s="3" t="s">
        <v>68</v>
      </c>
      <c r="K1933" s="3" t="s">
        <v>6841</v>
      </c>
      <c r="L1933" s="3" t="s">
        <v>8357</v>
      </c>
      <c r="M1933" s="6"/>
      <c r="N1933" s="6"/>
      <c r="O1933" s="20" t="s">
        <v>530</v>
      </c>
      <c r="P1933" s="3" t="s">
        <v>1241</v>
      </c>
      <c r="Q1933" s="3">
        <v>-20.03</v>
      </c>
      <c r="R1933" s="6">
        <v>490</v>
      </c>
      <c r="S1933" s="18" t="s">
        <v>4998</v>
      </c>
      <c r="T1933" s="3"/>
      <c r="U1933" s="17">
        <v>45783</v>
      </c>
      <c r="X1933" s="19" t="s">
        <v>4999</v>
      </c>
      <c r="Y1933" s="19" t="s">
        <v>7983</v>
      </c>
    </row>
    <row r="1934" spans="1:25">
      <c r="A1934" s="3" t="s">
        <v>8358</v>
      </c>
      <c r="B1934" s="3"/>
      <c r="C1934" s="3" t="s">
        <v>112</v>
      </c>
      <c r="D1934" s="3" t="s">
        <v>1299</v>
      </c>
      <c r="E1934" s="3" t="s">
        <v>52</v>
      </c>
      <c r="F1934" s="3" t="s">
        <v>2278</v>
      </c>
      <c r="G1934" s="3" t="s">
        <v>1236</v>
      </c>
      <c r="H1934" s="3" t="s">
        <v>1557</v>
      </c>
      <c r="I1934" s="3" t="s">
        <v>8359</v>
      </c>
      <c r="J1934" s="3" t="s">
        <v>68</v>
      </c>
      <c r="K1934" s="3" t="s">
        <v>6841</v>
      </c>
      <c r="L1934" s="3" t="s">
        <v>8360</v>
      </c>
      <c r="M1934" s="6"/>
      <c r="N1934" s="6"/>
      <c r="O1934" s="20" t="s">
        <v>530</v>
      </c>
      <c r="P1934" s="3" t="s">
        <v>1241</v>
      </c>
      <c r="Q1934" s="3">
        <v>-21.3</v>
      </c>
      <c r="R1934" s="6">
        <v>490</v>
      </c>
      <c r="S1934" s="18" t="s">
        <v>6991</v>
      </c>
      <c r="T1934" s="3"/>
      <c r="U1934" s="17">
        <v>45783</v>
      </c>
      <c r="X1934" s="19" t="s">
        <v>6992</v>
      </c>
      <c r="Y1934" s="19" t="s">
        <v>7983</v>
      </c>
    </row>
    <row r="1935" spans="1:25">
      <c r="A1935" s="3" t="s">
        <v>8361</v>
      </c>
      <c r="B1935" s="3"/>
      <c r="C1935" s="3" t="s">
        <v>112</v>
      </c>
      <c r="D1935" s="3" t="s">
        <v>1299</v>
      </c>
      <c r="E1935" s="3" t="s">
        <v>52</v>
      </c>
      <c r="F1935" s="3" t="s">
        <v>2278</v>
      </c>
      <c r="G1935" s="3" t="s">
        <v>1236</v>
      </c>
      <c r="H1935" s="3" t="s">
        <v>1575</v>
      </c>
      <c r="I1935" s="3" t="s">
        <v>8362</v>
      </c>
      <c r="J1935" s="3" t="s">
        <v>110</v>
      </c>
      <c r="K1935" s="3" t="s">
        <v>6841</v>
      </c>
      <c r="L1935" s="3" t="s">
        <v>8363</v>
      </c>
      <c r="M1935" s="6"/>
      <c r="N1935" s="6"/>
      <c r="O1935" s="20" t="s">
        <v>530</v>
      </c>
      <c r="P1935" s="3" t="s">
        <v>1241</v>
      </c>
      <c r="Q1935" s="3">
        <v>-20.53</v>
      </c>
      <c r="R1935" s="6">
        <v>757.98</v>
      </c>
      <c r="S1935" s="18" t="s">
        <v>6991</v>
      </c>
      <c r="T1935" s="3"/>
      <c r="U1935" s="17">
        <v>45783</v>
      </c>
      <c r="X1935" s="19" t="s">
        <v>6992</v>
      </c>
      <c r="Y1935" s="19" t="s">
        <v>7983</v>
      </c>
    </row>
    <row r="1936" spans="1:25">
      <c r="A1936" s="3" t="s">
        <v>8364</v>
      </c>
      <c r="B1936" s="3"/>
      <c r="C1936" s="3" t="s">
        <v>112</v>
      </c>
      <c r="D1936" s="3" t="s">
        <v>1299</v>
      </c>
      <c r="E1936" s="3" t="s">
        <v>52</v>
      </c>
      <c r="F1936" s="3" t="s">
        <v>2278</v>
      </c>
      <c r="G1936" s="3" t="s">
        <v>1236</v>
      </c>
      <c r="H1936" s="3" t="s">
        <v>1575</v>
      </c>
      <c r="I1936" s="3" t="s">
        <v>8365</v>
      </c>
      <c r="J1936" s="3" t="s">
        <v>110</v>
      </c>
      <c r="K1936" s="3" t="s">
        <v>6841</v>
      </c>
      <c r="L1936" s="3" t="s">
        <v>8366</v>
      </c>
      <c r="M1936" s="6"/>
      <c r="N1936" s="6"/>
      <c r="O1936" s="20" t="s">
        <v>530</v>
      </c>
      <c r="P1936" s="3" t="s">
        <v>1241</v>
      </c>
      <c r="Q1936" s="3">
        <v>-19.87</v>
      </c>
      <c r="R1936" s="6">
        <v>757.98</v>
      </c>
      <c r="S1936" s="18" t="s">
        <v>4998</v>
      </c>
      <c r="T1936" s="3"/>
      <c r="U1936" s="17">
        <v>45783</v>
      </c>
      <c r="X1936" s="19" t="s">
        <v>4999</v>
      </c>
      <c r="Y1936" s="19" t="s">
        <v>7983</v>
      </c>
    </row>
    <row r="1937" spans="1:25">
      <c r="A1937" s="3" t="s">
        <v>8367</v>
      </c>
      <c r="B1937" s="3"/>
      <c r="C1937" s="3" t="s">
        <v>112</v>
      </c>
      <c r="D1937" s="3" t="s">
        <v>1299</v>
      </c>
      <c r="E1937" s="3" t="s">
        <v>52</v>
      </c>
      <c r="F1937" s="3" t="s">
        <v>2278</v>
      </c>
      <c r="G1937" s="3" t="s">
        <v>1236</v>
      </c>
      <c r="H1937" s="3" t="s">
        <v>1575</v>
      </c>
      <c r="I1937" s="3" t="s">
        <v>8368</v>
      </c>
      <c r="J1937" s="3" t="s">
        <v>110</v>
      </c>
      <c r="K1937" s="3" t="s">
        <v>6841</v>
      </c>
      <c r="L1937" s="3" t="s">
        <v>8369</v>
      </c>
      <c r="M1937" s="6"/>
      <c r="N1937" s="6"/>
      <c r="O1937" s="20" t="s">
        <v>530</v>
      </c>
      <c r="P1937" s="3" t="s">
        <v>1241</v>
      </c>
      <c r="Q1937" s="3">
        <v>-20.63</v>
      </c>
      <c r="R1937" s="6">
        <v>757.98</v>
      </c>
      <c r="S1937" s="18" t="s">
        <v>4998</v>
      </c>
      <c r="T1937" s="3"/>
      <c r="U1937" s="17">
        <v>45783</v>
      </c>
      <c r="X1937" s="19" t="s">
        <v>4999</v>
      </c>
      <c r="Y1937" s="19" t="s">
        <v>7983</v>
      </c>
    </row>
    <row r="1938" spans="1:25">
      <c r="A1938" s="3" t="s">
        <v>8370</v>
      </c>
      <c r="B1938" s="3"/>
      <c r="C1938" s="3" t="s">
        <v>112</v>
      </c>
      <c r="D1938" s="3" t="s">
        <v>1299</v>
      </c>
      <c r="E1938" s="3" t="s">
        <v>52</v>
      </c>
      <c r="F1938" s="3" t="s">
        <v>2278</v>
      </c>
      <c r="G1938" s="3" t="s">
        <v>1236</v>
      </c>
      <c r="H1938" s="3" t="s">
        <v>1575</v>
      </c>
      <c r="I1938" s="3" t="s">
        <v>8371</v>
      </c>
      <c r="J1938" s="3" t="s">
        <v>110</v>
      </c>
      <c r="K1938" s="3" t="s">
        <v>6841</v>
      </c>
      <c r="L1938" s="3" t="s">
        <v>8372</v>
      </c>
      <c r="M1938" s="6"/>
      <c r="N1938" s="6"/>
      <c r="O1938" s="20" t="s">
        <v>530</v>
      </c>
      <c r="P1938" s="3" t="s">
        <v>1241</v>
      </c>
      <c r="Q1938" s="3">
        <v>-21.5</v>
      </c>
      <c r="R1938" s="6">
        <v>757.98</v>
      </c>
      <c r="S1938" s="18" t="s">
        <v>6991</v>
      </c>
      <c r="T1938" s="3"/>
      <c r="U1938" s="17">
        <v>45783</v>
      </c>
      <c r="X1938" s="19" t="s">
        <v>6992</v>
      </c>
      <c r="Y1938" s="19" t="s">
        <v>7983</v>
      </c>
    </row>
    <row r="1939" spans="1:25">
      <c r="A1939" s="3" t="s">
        <v>8373</v>
      </c>
      <c r="B1939" s="3"/>
      <c r="C1939" s="3" t="s">
        <v>112</v>
      </c>
      <c r="D1939" s="3" t="s">
        <v>1299</v>
      </c>
      <c r="E1939" s="3" t="s">
        <v>52</v>
      </c>
      <c r="F1939" s="3" t="s">
        <v>2278</v>
      </c>
      <c r="G1939" s="3" t="s">
        <v>1236</v>
      </c>
      <c r="H1939" s="3" t="s">
        <v>1575</v>
      </c>
      <c r="I1939" s="3" t="s">
        <v>8374</v>
      </c>
      <c r="J1939" s="3" t="s">
        <v>110</v>
      </c>
      <c r="K1939" s="3" t="s">
        <v>6841</v>
      </c>
      <c r="L1939" s="3" t="s">
        <v>8375</v>
      </c>
      <c r="M1939" s="6"/>
      <c r="N1939" s="6"/>
      <c r="O1939" s="20" t="s">
        <v>530</v>
      </c>
      <c r="P1939" s="3" t="s">
        <v>1241</v>
      </c>
      <c r="Q1939" s="3">
        <v>-20.91</v>
      </c>
      <c r="R1939" s="6">
        <v>757.98</v>
      </c>
      <c r="S1939" s="18" t="s">
        <v>4998</v>
      </c>
      <c r="T1939" s="3"/>
      <c r="U1939" s="17">
        <v>45783</v>
      </c>
      <c r="X1939" s="19" t="s">
        <v>4999</v>
      </c>
      <c r="Y1939" s="19" t="s">
        <v>7983</v>
      </c>
    </row>
    <row r="1940" spans="1:25">
      <c r="A1940" s="3" t="s">
        <v>8376</v>
      </c>
      <c r="B1940" s="3"/>
      <c r="C1940" s="3" t="s">
        <v>112</v>
      </c>
      <c r="D1940" s="3" t="s">
        <v>1299</v>
      </c>
      <c r="E1940" s="3" t="s">
        <v>52</v>
      </c>
      <c r="F1940" s="3" t="s">
        <v>2278</v>
      </c>
      <c r="G1940" s="3" t="s">
        <v>1236</v>
      </c>
      <c r="H1940" s="3" t="s">
        <v>1575</v>
      </c>
      <c r="I1940" s="3" t="s">
        <v>8377</v>
      </c>
      <c r="J1940" s="3" t="s">
        <v>110</v>
      </c>
      <c r="K1940" s="3" t="s">
        <v>6841</v>
      </c>
      <c r="L1940" s="3" t="s">
        <v>8378</v>
      </c>
      <c r="M1940" s="6"/>
      <c r="N1940" s="6"/>
      <c r="O1940" s="20" t="s">
        <v>530</v>
      </c>
      <c r="P1940" s="3" t="s">
        <v>1241</v>
      </c>
      <c r="Q1940" s="3">
        <v>-21.65</v>
      </c>
      <c r="R1940" s="6">
        <v>757.98</v>
      </c>
      <c r="S1940" s="18" t="s">
        <v>6991</v>
      </c>
      <c r="T1940" s="3"/>
      <c r="U1940" s="17">
        <v>45783</v>
      </c>
      <c r="X1940" s="19" t="s">
        <v>6992</v>
      </c>
      <c r="Y1940" s="19" t="s">
        <v>7983</v>
      </c>
    </row>
    <row r="1941" spans="1:25">
      <c r="A1941" s="3" t="s">
        <v>8379</v>
      </c>
      <c r="B1941" s="3"/>
      <c r="C1941" s="3" t="s">
        <v>112</v>
      </c>
      <c r="D1941" s="3" t="s">
        <v>1299</v>
      </c>
      <c r="E1941" s="3" t="s">
        <v>52</v>
      </c>
      <c r="F1941" s="3" t="s">
        <v>2278</v>
      </c>
      <c r="G1941" s="3" t="s">
        <v>1236</v>
      </c>
      <c r="H1941" s="3" t="s">
        <v>1575</v>
      </c>
      <c r="I1941" s="3" t="s">
        <v>8380</v>
      </c>
      <c r="J1941" s="3" t="s">
        <v>110</v>
      </c>
      <c r="K1941" s="3" t="s">
        <v>6841</v>
      </c>
      <c r="L1941" s="3" t="s">
        <v>8381</v>
      </c>
      <c r="M1941" s="6"/>
      <c r="N1941" s="6"/>
      <c r="O1941" s="20" t="s">
        <v>530</v>
      </c>
      <c r="P1941" s="3" t="s">
        <v>1241</v>
      </c>
      <c r="Q1941" s="3">
        <v>-21.02</v>
      </c>
      <c r="R1941" s="6">
        <v>757.98</v>
      </c>
      <c r="S1941" s="18" t="s">
        <v>4998</v>
      </c>
      <c r="T1941" s="3"/>
      <c r="U1941" s="17">
        <v>45783</v>
      </c>
      <c r="X1941" s="19" t="s">
        <v>4999</v>
      </c>
      <c r="Y1941" s="19" t="s">
        <v>7983</v>
      </c>
    </row>
    <row r="1942" spans="1:25">
      <c r="A1942" s="3" t="s">
        <v>8382</v>
      </c>
      <c r="B1942" s="3"/>
      <c r="C1942" s="3" t="s">
        <v>112</v>
      </c>
      <c r="D1942" s="3" t="s">
        <v>1299</v>
      </c>
      <c r="E1942" s="3" t="s">
        <v>52</v>
      </c>
      <c r="F1942" s="3" t="s">
        <v>2278</v>
      </c>
      <c r="G1942" s="3" t="s">
        <v>1236</v>
      </c>
      <c r="H1942" s="3" t="s">
        <v>1575</v>
      </c>
      <c r="I1942" s="3" t="s">
        <v>8383</v>
      </c>
      <c r="J1942" s="3" t="s">
        <v>110</v>
      </c>
      <c r="K1942" s="3" t="s">
        <v>6841</v>
      </c>
      <c r="L1942" s="3" t="s">
        <v>8384</v>
      </c>
      <c r="M1942" s="6"/>
      <c r="N1942" s="6"/>
      <c r="O1942" s="20" t="s">
        <v>530</v>
      </c>
      <c r="P1942" s="3" t="s">
        <v>1241</v>
      </c>
      <c r="Q1942" s="3">
        <v>-21.19</v>
      </c>
      <c r="R1942" s="6">
        <v>757.98</v>
      </c>
      <c r="S1942" s="18" t="s">
        <v>6991</v>
      </c>
      <c r="T1942" s="3"/>
      <c r="U1942" s="17">
        <v>45783</v>
      </c>
      <c r="X1942" s="19" t="s">
        <v>6992</v>
      </c>
      <c r="Y1942" s="19" t="s">
        <v>7983</v>
      </c>
    </row>
    <row r="1943" spans="1:25">
      <c r="A1943" s="3" t="s">
        <v>8385</v>
      </c>
      <c r="B1943" s="3"/>
      <c r="C1943" s="3" t="s">
        <v>112</v>
      </c>
      <c r="D1943" s="3" t="s">
        <v>1299</v>
      </c>
      <c r="E1943" s="3" t="s">
        <v>52</v>
      </c>
      <c r="F1943" s="3" t="s">
        <v>2278</v>
      </c>
      <c r="G1943" s="3" t="s">
        <v>1236</v>
      </c>
      <c r="H1943" s="3" t="s">
        <v>1575</v>
      </c>
      <c r="I1943" s="3" t="s">
        <v>8386</v>
      </c>
      <c r="J1943" s="3" t="s">
        <v>110</v>
      </c>
      <c r="K1943" s="3" t="s">
        <v>6841</v>
      </c>
      <c r="L1943" s="3" t="s">
        <v>8387</v>
      </c>
      <c r="M1943" s="6"/>
      <c r="N1943" s="6"/>
      <c r="O1943" s="20" t="s">
        <v>530</v>
      </c>
      <c r="P1943" s="3" t="s">
        <v>1241</v>
      </c>
      <c r="Q1943" s="3">
        <v>-21.82</v>
      </c>
      <c r="R1943" s="6">
        <v>757.98</v>
      </c>
      <c r="S1943" s="18" t="s">
        <v>4998</v>
      </c>
      <c r="T1943" s="3"/>
      <c r="U1943" s="17">
        <v>45784</v>
      </c>
      <c r="X1943" s="19" t="s">
        <v>4999</v>
      </c>
      <c r="Y1943" s="19" t="s">
        <v>7983</v>
      </c>
    </row>
    <row r="1944" spans="1:25">
      <c r="A1944" s="3" t="s">
        <v>8388</v>
      </c>
      <c r="B1944" s="3"/>
      <c r="C1944" s="3" t="s">
        <v>112</v>
      </c>
      <c r="D1944" s="3" t="s">
        <v>1299</v>
      </c>
      <c r="E1944" s="3" t="s">
        <v>52</v>
      </c>
      <c r="F1944" s="3" t="s">
        <v>2278</v>
      </c>
      <c r="G1944" s="3" t="s">
        <v>1236</v>
      </c>
      <c r="H1944" s="3" t="s">
        <v>1575</v>
      </c>
      <c r="I1944" s="3" t="s">
        <v>8389</v>
      </c>
      <c r="J1944" s="3" t="s">
        <v>110</v>
      </c>
      <c r="K1944" s="3" t="s">
        <v>6841</v>
      </c>
      <c r="L1944" s="3" t="s">
        <v>8390</v>
      </c>
      <c r="M1944" s="6"/>
      <c r="N1944" s="6"/>
      <c r="O1944" s="20" t="s">
        <v>530</v>
      </c>
      <c r="P1944" s="3" t="s">
        <v>1241</v>
      </c>
      <c r="Q1944" s="3">
        <v>-21.96</v>
      </c>
      <c r="R1944" s="6">
        <v>757.98</v>
      </c>
      <c r="S1944" s="18" t="s">
        <v>6991</v>
      </c>
      <c r="T1944" s="3"/>
      <c r="U1944" s="17">
        <v>45784</v>
      </c>
      <c r="X1944" s="19" t="s">
        <v>6992</v>
      </c>
      <c r="Y1944" s="19" t="s">
        <v>7983</v>
      </c>
    </row>
    <row r="1945" spans="1:25">
      <c r="A1945" s="3" t="s">
        <v>8391</v>
      </c>
      <c r="B1945" s="3"/>
      <c r="C1945" s="3" t="s">
        <v>112</v>
      </c>
      <c r="D1945" s="3" t="s">
        <v>1299</v>
      </c>
      <c r="E1945" s="3" t="s">
        <v>52</v>
      </c>
      <c r="F1945" s="3" t="s">
        <v>2278</v>
      </c>
      <c r="G1945" s="3" t="s">
        <v>1236</v>
      </c>
      <c r="H1945" s="3" t="s">
        <v>1575</v>
      </c>
      <c r="I1945" s="3" t="s">
        <v>8392</v>
      </c>
      <c r="J1945" s="3" t="s">
        <v>110</v>
      </c>
      <c r="K1945" s="3" t="s">
        <v>6841</v>
      </c>
      <c r="L1945" s="3" t="s">
        <v>8393</v>
      </c>
      <c r="M1945" s="6"/>
      <c r="N1945" s="6"/>
      <c r="O1945" s="20" t="s">
        <v>530</v>
      </c>
      <c r="P1945" s="3" t="s">
        <v>1241</v>
      </c>
      <c r="Q1945" s="3">
        <v>-21.04</v>
      </c>
      <c r="R1945" s="6">
        <v>757</v>
      </c>
      <c r="S1945" s="18" t="s">
        <v>6991</v>
      </c>
      <c r="T1945" s="3"/>
      <c r="U1945" s="17">
        <v>45784</v>
      </c>
      <c r="X1945" s="19" t="s">
        <v>6992</v>
      </c>
      <c r="Y1945" s="19" t="s">
        <v>7983</v>
      </c>
    </row>
    <row r="1946" spans="1:25">
      <c r="A1946" s="3" t="s">
        <v>8394</v>
      </c>
      <c r="B1946" s="3"/>
      <c r="C1946" s="3" t="s">
        <v>112</v>
      </c>
      <c r="D1946" s="3" t="s">
        <v>1299</v>
      </c>
      <c r="E1946" s="3" t="s">
        <v>52</v>
      </c>
      <c r="F1946" s="3" t="s">
        <v>2278</v>
      </c>
      <c r="G1946" s="3" t="s">
        <v>1236</v>
      </c>
      <c r="H1946" s="3" t="s">
        <v>1575</v>
      </c>
      <c r="I1946" s="3" t="s">
        <v>8395</v>
      </c>
      <c r="J1946" s="3" t="s">
        <v>68</v>
      </c>
      <c r="K1946" s="3" t="s">
        <v>6841</v>
      </c>
      <c r="L1946" s="3" t="s">
        <v>8396</v>
      </c>
      <c r="M1946" s="6"/>
      <c r="N1946" s="6"/>
      <c r="O1946" s="20" t="s">
        <v>530</v>
      </c>
      <c r="P1946" s="3" t="s">
        <v>1241</v>
      </c>
      <c r="Q1946" s="3">
        <v>-19.89</v>
      </c>
      <c r="R1946" s="6">
        <v>490</v>
      </c>
      <c r="S1946" s="18" t="s">
        <v>6991</v>
      </c>
      <c r="T1946" s="3"/>
      <c r="U1946" s="17">
        <v>45784</v>
      </c>
      <c r="X1946" s="19" t="s">
        <v>6992</v>
      </c>
      <c r="Y1946" s="19" t="s">
        <v>7983</v>
      </c>
    </row>
    <row r="1947" spans="1:25">
      <c r="A1947" s="3" t="s">
        <v>8397</v>
      </c>
      <c r="B1947" s="3"/>
      <c r="C1947" s="3" t="s">
        <v>112</v>
      </c>
      <c r="D1947" s="3" t="s">
        <v>1299</v>
      </c>
      <c r="E1947" s="3" t="s">
        <v>52</v>
      </c>
      <c r="F1947" s="3" t="s">
        <v>2278</v>
      </c>
      <c r="G1947" s="3" t="s">
        <v>1236</v>
      </c>
      <c r="H1947" s="3" t="s">
        <v>1575</v>
      </c>
      <c r="I1947" s="3" t="s">
        <v>8398</v>
      </c>
      <c r="J1947" s="3" t="s">
        <v>110</v>
      </c>
      <c r="K1947" s="3" t="s">
        <v>6841</v>
      </c>
      <c r="L1947" s="3" t="s">
        <v>8399</v>
      </c>
      <c r="M1947" s="6"/>
      <c r="N1947" s="6"/>
      <c r="O1947" s="20" t="s">
        <v>530</v>
      </c>
      <c r="P1947" s="3" t="s">
        <v>1241</v>
      </c>
      <c r="Q1947" s="3">
        <v>-19.23</v>
      </c>
      <c r="R1947" s="6">
        <v>757.98</v>
      </c>
      <c r="S1947" s="18" t="s">
        <v>1371</v>
      </c>
      <c r="T1947" s="3"/>
      <c r="U1947" s="17">
        <v>45784</v>
      </c>
      <c r="X1947" s="19" t="s">
        <v>4401</v>
      </c>
      <c r="Y1947" s="19" t="s">
        <v>7983</v>
      </c>
    </row>
    <row r="1948" spans="1:25">
      <c r="A1948" s="3" t="s">
        <v>8400</v>
      </c>
      <c r="B1948" s="3"/>
      <c r="C1948" s="3" t="s">
        <v>112</v>
      </c>
      <c r="D1948" s="3" t="s">
        <v>1299</v>
      </c>
      <c r="E1948" s="3" t="s">
        <v>52</v>
      </c>
      <c r="F1948" s="3" t="s">
        <v>2278</v>
      </c>
      <c r="G1948" s="3" t="s">
        <v>1236</v>
      </c>
      <c r="H1948" s="3" t="s">
        <v>1575</v>
      </c>
      <c r="I1948" s="3" t="s">
        <v>8401</v>
      </c>
      <c r="J1948" s="3" t="s">
        <v>110</v>
      </c>
      <c r="K1948" s="3" t="s">
        <v>6841</v>
      </c>
      <c r="L1948" s="3" t="s">
        <v>8402</v>
      </c>
      <c r="M1948" s="6"/>
      <c r="N1948" s="6"/>
      <c r="O1948" s="20" t="s">
        <v>530</v>
      </c>
      <c r="P1948" s="3" t="s">
        <v>1241</v>
      </c>
      <c r="Q1948" s="3">
        <v>-20.14</v>
      </c>
      <c r="R1948" s="6">
        <v>757.98</v>
      </c>
      <c r="S1948" s="18" t="s">
        <v>6991</v>
      </c>
      <c r="T1948" s="3"/>
      <c r="U1948" s="17">
        <v>45784</v>
      </c>
      <c r="X1948" s="19" t="s">
        <v>6992</v>
      </c>
      <c r="Y1948" s="19" t="s">
        <v>7983</v>
      </c>
    </row>
    <row r="1949" spans="1:25">
      <c r="A1949" s="3" t="s">
        <v>8403</v>
      </c>
      <c r="B1949" s="3"/>
      <c r="C1949" s="3" t="s">
        <v>112</v>
      </c>
      <c r="D1949" s="3" t="s">
        <v>1299</v>
      </c>
      <c r="E1949" s="3" t="s">
        <v>52</v>
      </c>
      <c r="F1949" s="3" t="s">
        <v>2278</v>
      </c>
      <c r="G1949" s="3" t="s">
        <v>1236</v>
      </c>
      <c r="H1949" s="3" t="s">
        <v>1575</v>
      </c>
      <c r="I1949" s="3" t="s">
        <v>8404</v>
      </c>
      <c r="J1949" s="3" t="s">
        <v>110</v>
      </c>
      <c r="K1949" s="3" t="s">
        <v>6841</v>
      </c>
      <c r="L1949" s="3" t="s">
        <v>8405</v>
      </c>
      <c r="M1949" s="6"/>
      <c r="N1949" s="6"/>
      <c r="O1949" s="20" t="s">
        <v>530</v>
      </c>
      <c r="P1949" s="3" t="s">
        <v>1241</v>
      </c>
      <c r="Q1949" s="3">
        <v>-19.59</v>
      </c>
      <c r="R1949" s="6">
        <v>757.98</v>
      </c>
      <c r="S1949" s="18" t="s">
        <v>1371</v>
      </c>
      <c r="T1949" s="3"/>
      <c r="U1949" s="17">
        <v>45784</v>
      </c>
      <c r="X1949" s="19" t="s">
        <v>4401</v>
      </c>
      <c r="Y1949" s="19" t="s">
        <v>7983</v>
      </c>
    </row>
    <row r="1950" spans="1:25">
      <c r="A1950" s="3" t="s">
        <v>8406</v>
      </c>
      <c r="B1950" s="3"/>
      <c r="C1950" s="3" t="s">
        <v>112</v>
      </c>
      <c r="D1950" s="3" t="s">
        <v>1299</v>
      </c>
      <c r="E1950" s="3" t="s">
        <v>52</v>
      </c>
      <c r="F1950" s="3" t="s">
        <v>2278</v>
      </c>
      <c r="G1950" s="3" t="s">
        <v>1236</v>
      </c>
      <c r="H1950" s="3" t="s">
        <v>1575</v>
      </c>
      <c r="I1950" s="3" t="s">
        <v>8407</v>
      </c>
      <c r="J1950" s="3" t="s">
        <v>196</v>
      </c>
      <c r="K1950" s="3" t="s">
        <v>6841</v>
      </c>
      <c r="L1950" s="3" t="s">
        <v>8408</v>
      </c>
      <c r="M1950" s="6"/>
      <c r="N1950" s="6"/>
      <c r="O1950" s="20" t="s">
        <v>530</v>
      </c>
      <c r="P1950" s="3" t="s">
        <v>1241</v>
      </c>
      <c r="Q1950" s="3">
        <v>-20.23</v>
      </c>
      <c r="R1950" s="6">
        <v>950</v>
      </c>
      <c r="S1950" s="18" t="s">
        <v>6991</v>
      </c>
      <c r="T1950" s="3"/>
      <c r="U1950" s="17">
        <v>45784</v>
      </c>
      <c r="X1950" s="19" t="s">
        <v>6992</v>
      </c>
      <c r="Y1950" s="19" t="s">
        <v>7983</v>
      </c>
    </row>
    <row r="1951" spans="1:25">
      <c r="A1951" s="3" t="s">
        <v>8409</v>
      </c>
      <c r="B1951" s="3"/>
      <c r="C1951" s="3" t="s">
        <v>112</v>
      </c>
      <c r="D1951" s="3" t="s">
        <v>1299</v>
      </c>
      <c r="E1951" s="3" t="s">
        <v>52</v>
      </c>
      <c r="F1951" s="3" t="s">
        <v>2278</v>
      </c>
      <c r="G1951" s="3" t="s">
        <v>1236</v>
      </c>
      <c r="H1951" s="3" t="s">
        <v>1639</v>
      </c>
      <c r="I1951" s="3" t="s">
        <v>8410</v>
      </c>
      <c r="J1951" s="3" t="s">
        <v>68</v>
      </c>
      <c r="K1951" s="3" t="s">
        <v>6841</v>
      </c>
      <c r="L1951" s="3" t="s">
        <v>8411</v>
      </c>
      <c r="M1951" s="6"/>
      <c r="N1951" s="6"/>
      <c r="O1951" s="20" t="s">
        <v>530</v>
      </c>
      <c r="P1951" s="3" t="s">
        <v>1241</v>
      </c>
      <c r="Q1951" s="3">
        <v>19.46</v>
      </c>
      <c r="R1951" s="6">
        <v>490</v>
      </c>
      <c r="S1951" s="18" t="s">
        <v>1371</v>
      </c>
      <c r="T1951" s="3"/>
      <c r="U1951" s="17">
        <v>45784</v>
      </c>
      <c r="X1951" s="19" t="s">
        <v>4401</v>
      </c>
      <c r="Y1951" s="19" t="s">
        <v>7983</v>
      </c>
    </row>
    <row r="1952" spans="1:25">
      <c r="A1952" s="3" t="s">
        <v>8412</v>
      </c>
      <c r="B1952" s="3"/>
      <c r="C1952" s="3" t="s">
        <v>112</v>
      </c>
      <c r="D1952" s="3" t="s">
        <v>1299</v>
      </c>
      <c r="E1952" s="3" t="s">
        <v>52</v>
      </c>
      <c r="F1952" s="3" t="s">
        <v>2278</v>
      </c>
      <c r="G1952" s="3" t="s">
        <v>1236</v>
      </c>
      <c r="H1952" s="3" t="s">
        <v>1639</v>
      </c>
      <c r="I1952" s="3" t="s">
        <v>8413</v>
      </c>
      <c r="J1952" s="3" t="s">
        <v>110</v>
      </c>
      <c r="K1952" s="3" t="s">
        <v>6841</v>
      </c>
      <c r="L1952" s="3" t="s">
        <v>8414</v>
      </c>
      <c r="M1952" s="6"/>
      <c r="N1952" s="6"/>
      <c r="O1952" s="20" t="s">
        <v>530</v>
      </c>
      <c r="P1952" s="3" t="s">
        <v>1241</v>
      </c>
      <c r="Q1952" s="3">
        <v>-19.2</v>
      </c>
      <c r="R1952" s="6">
        <v>757.98</v>
      </c>
      <c r="S1952" s="18" t="s">
        <v>4998</v>
      </c>
      <c r="T1952" s="3"/>
      <c r="U1952" s="17">
        <v>45784</v>
      </c>
      <c r="X1952" s="19" t="s">
        <v>4999</v>
      </c>
      <c r="Y1952" s="19" t="s">
        <v>7983</v>
      </c>
    </row>
    <row r="1953" spans="1:25">
      <c r="A1953" s="3" t="s">
        <v>8415</v>
      </c>
      <c r="B1953" s="3"/>
      <c r="C1953" s="3" t="s">
        <v>112</v>
      </c>
      <c r="D1953" s="3" t="s">
        <v>1299</v>
      </c>
      <c r="E1953" s="3" t="s">
        <v>52</v>
      </c>
      <c r="F1953" s="3" t="s">
        <v>2278</v>
      </c>
      <c r="G1953" s="3" t="s">
        <v>1236</v>
      </c>
      <c r="H1953" s="3" t="s">
        <v>1639</v>
      </c>
      <c r="I1953" s="3" t="s">
        <v>8416</v>
      </c>
      <c r="J1953" s="3" t="s">
        <v>110</v>
      </c>
      <c r="K1953" s="3" t="s">
        <v>6841</v>
      </c>
      <c r="L1953" s="3" t="s">
        <v>8417</v>
      </c>
      <c r="M1953" s="6"/>
      <c r="N1953" s="6"/>
      <c r="O1953" s="20" t="s">
        <v>530</v>
      </c>
      <c r="P1953" s="3" t="s">
        <v>1241</v>
      </c>
      <c r="Q1953" s="3">
        <v>-19.440000000000001</v>
      </c>
      <c r="R1953" s="6">
        <v>757.98</v>
      </c>
      <c r="S1953" s="18" t="s">
        <v>1371</v>
      </c>
      <c r="T1953" s="3"/>
      <c r="U1953" s="17">
        <v>45784</v>
      </c>
      <c r="X1953" s="19" t="s">
        <v>4401</v>
      </c>
      <c r="Y1953" s="19" t="s">
        <v>7983</v>
      </c>
    </row>
    <row r="1954" spans="1:25">
      <c r="A1954" s="3" t="s">
        <v>8418</v>
      </c>
      <c r="B1954" s="3"/>
      <c r="C1954" s="3" t="s">
        <v>112</v>
      </c>
      <c r="D1954" s="3" t="s">
        <v>1299</v>
      </c>
      <c r="E1954" s="3" t="s">
        <v>52</v>
      </c>
      <c r="F1954" s="3" t="s">
        <v>2278</v>
      </c>
      <c r="G1954" s="3" t="s">
        <v>1236</v>
      </c>
      <c r="H1954" s="3" t="s">
        <v>1639</v>
      </c>
      <c r="I1954" s="3" t="s">
        <v>8419</v>
      </c>
      <c r="J1954" s="3" t="s">
        <v>110</v>
      </c>
      <c r="K1954" s="3" t="s">
        <v>6841</v>
      </c>
      <c r="L1954" s="3" t="s">
        <v>8420</v>
      </c>
      <c r="M1954" s="6"/>
      <c r="N1954" s="6"/>
      <c r="O1954" s="20" t="s">
        <v>530</v>
      </c>
      <c r="P1954" s="3" t="s">
        <v>1241</v>
      </c>
      <c r="Q1954" s="3">
        <v>-20.190000000000001</v>
      </c>
      <c r="R1954" s="6">
        <v>757.98</v>
      </c>
      <c r="S1954" s="18" t="s">
        <v>1371</v>
      </c>
      <c r="T1954" s="3"/>
      <c r="U1954" s="17">
        <v>45784</v>
      </c>
      <c r="X1954" s="19" t="s">
        <v>4401</v>
      </c>
      <c r="Y1954" s="19" t="s">
        <v>7983</v>
      </c>
    </row>
    <row r="1955" spans="1:25">
      <c r="A1955" s="3" t="s">
        <v>8421</v>
      </c>
      <c r="B1955" s="3"/>
      <c r="C1955" s="3" t="s">
        <v>112</v>
      </c>
      <c r="D1955" s="3" t="s">
        <v>1299</v>
      </c>
      <c r="E1955" s="3" t="s">
        <v>52</v>
      </c>
      <c r="F1955" s="3" t="s">
        <v>2278</v>
      </c>
      <c r="G1955" s="3" t="s">
        <v>1236</v>
      </c>
      <c r="H1955" s="3" t="s">
        <v>1639</v>
      </c>
      <c r="I1955" s="3" t="s">
        <v>8422</v>
      </c>
      <c r="J1955" s="3" t="s">
        <v>110</v>
      </c>
      <c r="K1955" s="3" t="s">
        <v>6841</v>
      </c>
      <c r="L1955" s="3" t="s">
        <v>8423</v>
      </c>
      <c r="M1955" s="6"/>
      <c r="N1955" s="6"/>
      <c r="O1955" s="20" t="s">
        <v>530</v>
      </c>
      <c r="P1955" s="3" t="s">
        <v>1241</v>
      </c>
      <c r="Q1955" s="3">
        <v>-19.39</v>
      </c>
      <c r="R1955" s="6">
        <v>757.98</v>
      </c>
      <c r="S1955" s="18" t="s">
        <v>6991</v>
      </c>
      <c r="T1955" s="3"/>
      <c r="U1955" s="17">
        <v>45784</v>
      </c>
      <c r="X1955" s="19" t="s">
        <v>6992</v>
      </c>
      <c r="Y1955" s="19" t="s">
        <v>7983</v>
      </c>
    </row>
    <row r="1956" spans="1:25">
      <c r="A1956" s="3" t="s">
        <v>8424</v>
      </c>
      <c r="B1956" s="3"/>
      <c r="C1956" s="3" t="s">
        <v>112</v>
      </c>
      <c r="D1956" s="3" t="s">
        <v>1299</v>
      </c>
      <c r="E1956" s="3" t="s">
        <v>52</v>
      </c>
      <c r="F1956" s="3" t="s">
        <v>2278</v>
      </c>
      <c r="G1956" s="3" t="s">
        <v>1236</v>
      </c>
      <c r="H1956" s="3" t="s">
        <v>1639</v>
      </c>
      <c r="I1956" s="3" t="s">
        <v>8425</v>
      </c>
      <c r="J1956" s="3" t="s">
        <v>110</v>
      </c>
      <c r="K1956" s="3" t="s">
        <v>6841</v>
      </c>
      <c r="L1956" s="3" t="s">
        <v>8426</v>
      </c>
      <c r="M1956" s="6"/>
      <c r="N1956" s="6"/>
      <c r="O1956" s="20" t="s">
        <v>530</v>
      </c>
      <c r="P1956" s="3" t="s">
        <v>1241</v>
      </c>
      <c r="Q1956" s="3">
        <v>-20.170000000000002</v>
      </c>
      <c r="R1956" s="6">
        <v>757.98</v>
      </c>
      <c r="S1956" s="18" t="s">
        <v>1371</v>
      </c>
      <c r="T1956" s="3"/>
      <c r="U1956" s="17">
        <v>45784</v>
      </c>
      <c r="X1956" s="19" t="s">
        <v>4401</v>
      </c>
      <c r="Y1956" s="19" t="s">
        <v>7983</v>
      </c>
    </row>
    <row r="1957" spans="1:25">
      <c r="A1957" s="3" t="s">
        <v>8427</v>
      </c>
      <c r="B1957" s="3"/>
      <c r="C1957" s="3" t="s">
        <v>112</v>
      </c>
      <c r="D1957" s="3" t="s">
        <v>1299</v>
      </c>
      <c r="E1957" s="3" t="s">
        <v>52</v>
      </c>
      <c r="F1957" s="3" t="s">
        <v>2278</v>
      </c>
      <c r="G1957" s="3" t="s">
        <v>1236</v>
      </c>
      <c r="H1957" s="3" t="s">
        <v>1639</v>
      </c>
      <c r="I1957" s="3" t="s">
        <v>8428</v>
      </c>
      <c r="J1957" s="3" t="s">
        <v>68</v>
      </c>
      <c r="K1957" s="3" t="s">
        <v>6841</v>
      </c>
      <c r="L1957" s="3" t="s">
        <v>8429</v>
      </c>
      <c r="M1957" s="6"/>
      <c r="N1957" s="6"/>
      <c r="O1957" s="20" t="s">
        <v>530</v>
      </c>
      <c r="P1957" s="3" t="s">
        <v>1241</v>
      </c>
      <c r="Q1957" s="3">
        <v>-20.23</v>
      </c>
      <c r="R1957" s="6">
        <v>490</v>
      </c>
      <c r="S1957" s="18" t="s">
        <v>6991</v>
      </c>
      <c r="T1957" s="3"/>
      <c r="U1957" s="17">
        <v>45784</v>
      </c>
      <c r="X1957" s="19" t="s">
        <v>6992</v>
      </c>
      <c r="Y1957" s="19" t="s">
        <v>7983</v>
      </c>
    </row>
    <row r="1958" spans="1:25">
      <c r="A1958" s="3" t="s">
        <v>8430</v>
      </c>
      <c r="B1958" s="3"/>
      <c r="C1958" s="3" t="s">
        <v>112</v>
      </c>
      <c r="D1958" s="3" t="s">
        <v>1299</v>
      </c>
      <c r="E1958" s="3" t="s">
        <v>52</v>
      </c>
      <c r="F1958" s="3" t="s">
        <v>2278</v>
      </c>
      <c r="G1958" s="3" t="s">
        <v>1236</v>
      </c>
      <c r="H1958" s="3" t="s">
        <v>1639</v>
      </c>
      <c r="I1958" s="3" t="s">
        <v>8431</v>
      </c>
      <c r="J1958" s="3" t="s">
        <v>68</v>
      </c>
      <c r="K1958" s="3" t="s">
        <v>6841</v>
      </c>
      <c r="L1958" s="3" t="s">
        <v>8432</v>
      </c>
      <c r="M1958" s="6"/>
      <c r="N1958" s="6"/>
      <c r="O1958" s="20" t="s">
        <v>530</v>
      </c>
      <c r="P1958" s="3" t="s">
        <v>1241</v>
      </c>
      <c r="Q1958" s="3">
        <v>-20.309999999999999</v>
      </c>
      <c r="R1958" s="6">
        <v>490</v>
      </c>
      <c r="S1958" s="18" t="s">
        <v>1371</v>
      </c>
      <c r="T1958" s="3"/>
      <c r="U1958" s="17">
        <v>45784</v>
      </c>
      <c r="X1958" s="19" t="s">
        <v>4401</v>
      </c>
      <c r="Y1958" s="19" t="s">
        <v>7983</v>
      </c>
    </row>
    <row r="1959" spans="1:25">
      <c r="A1959" s="3" t="s">
        <v>8433</v>
      </c>
      <c r="B1959" s="3"/>
      <c r="C1959" s="3" t="s">
        <v>112</v>
      </c>
      <c r="D1959" s="3" t="s">
        <v>1299</v>
      </c>
      <c r="E1959" s="3" t="s">
        <v>52</v>
      </c>
      <c r="F1959" s="3" t="s">
        <v>2278</v>
      </c>
      <c r="G1959" s="3" t="s">
        <v>1236</v>
      </c>
      <c r="H1959" s="3" t="s">
        <v>1639</v>
      </c>
      <c r="I1959" s="3" t="s">
        <v>8434</v>
      </c>
      <c r="J1959" s="3" t="s">
        <v>110</v>
      </c>
      <c r="K1959" s="3" t="s">
        <v>6841</v>
      </c>
      <c r="L1959" s="3" t="s">
        <v>8435</v>
      </c>
      <c r="M1959" s="6"/>
      <c r="N1959" s="6"/>
      <c r="O1959" s="20" t="s">
        <v>530</v>
      </c>
      <c r="P1959" s="3" t="s">
        <v>1241</v>
      </c>
      <c r="Q1959" s="3">
        <v>-19.32</v>
      </c>
      <c r="R1959" s="6">
        <v>757.98</v>
      </c>
      <c r="S1959" s="18" t="s">
        <v>4998</v>
      </c>
      <c r="T1959" s="3"/>
      <c r="U1959" s="17">
        <v>45784</v>
      </c>
      <c r="X1959" s="19" t="s">
        <v>4999</v>
      </c>
      <c r="Y1959" s="19" t="s">
        <v>7983</v>
      </c>
    </row>
    <row r="1960" spans="1:25">
      <c r="A1960" s="3" t="s">
        <v>8436</v>
      </c>
      <c r="B1960" s="3"/>
      <c r="C1960" s="3" t="s">
        <v>112</v>
      </c>
      <c r="D1960" s="3" t="s">
        <v>1299</v>
      </c>
      <c r="E1960" s="3" t="s">
        <v>52</v>
      </c>
      <c r="F1960" s="3" t="s">
        <v>2278</v>
      </c>
      <c r="G1960" s="3" t="s">
        <v>1236</v>
      </c>
      <c r="H1960" s="3" t="s">
        <v>1639</v>
      </c>
      <c r="I1960" s="3" t="s">
        <v>8437</v>
      </c>
      <c r="J1960" s="3" t="s">
        <v>110</v>
      </c>
      <c r="K1960" s="3" t="s">
        <v>6841</v>
      </c>
      <c r="L1960" s="3" t="s">
        <v>8438</v>
      </c>
      <c r="M1960" s="6"/>
      <c r="N1960" s="6"/>
      <c r="O1960" s="20" t="s">
        <v>530</v>
      </c>
      <c r="P1960" s="3" t="s">
        <v>1241</v>
      </c>
      <c r="Q1960" s="3">
        <v>-20.49</v>
      </c>
      <c r="R1960" s="6">
        <v>757.98</v>
      </c>
      <c r="S1960" s="18" t="s">
        <v>4998</v>
      </c>
      <c r="T1960" s="3"/>
      <c r="U1960" s="17">
        <v>45784</v>
      </c>
      <c r="X1960" s="19" t="s">
        <v>4999</v>
      </c>
      <c r="Y1960" s="19" t="s">
        <v>7983</v>
      </c>
    </row>
    <row r="1961" spans="1:25">
      <c r="A1961" s="3" t="s">
        <v>8439</v>
      </c>
      <c r="B1961" s="3"/>
      <c r="C1961" s="3" t="s">
        <v>112</v>
      </c>
      <c r="D1961" s="3" t="s">
        <v>1299</v>
      </c>
      <c r="E1961" s="3" t="s">
        <v>52</v>
      </c>
      <c r="F1961" s="3" t="s">
        <v>2278</v>
      </c>
      <c r="G1961" s="3" t="s">
        <v>1236</v>
      </c>
      <c r="H1961" s="3" t="s">
        <v>1639</v>
      </c>
      <c r="I1961" s="3" t="s">
        <v>8440</v>
      </c>
      <c r="J1961" s="3" t="s">
        <v>110</v>
      </c>
      <c r="K1961" s="3" t="s">
        <v>6841</v>
      </c>
      <c r="L1961" s="3" t="s">
        <v>8441</v>
      </c>
      <c r="M1961" s="6"/>
      <c r="N1961" s="6"/>
      <c r="O1961" s="20" t="s">
        <v>530</v>
      </c>
      <c r="P1961" s="3" t="s">
        <v>1241</v>
      </c>
      <c r="Q1961" s="3">
        <v>-20.54</v>
      </c>
      <c r="R1961" s="6">
        <v>757.98</v>
      </c>
      <c r="S1961" s="18" t="s">
        <v>4998</v>
      </c>
      <c r="T1961" s="3"/>
      <c r="U1961" s="17">
        <v>45784</v>
      </c>
      <c r="X1961" s="19" t="s">
        <v>4999</v>
      </c>
      <c r="Y1961" s="19" t="s">
        <v>7983</v>
      </c>
    </row>
    <row r="1962" spans="1:25">
      <c r="A1962" s="3" t="s">
        <v>8442</v>
      </c>
      <c r="B1962" s="3"/>
      <c r="C1962" s="3" t="s">
        <v>112</v>
      </c>
      <c r="D1962" s="3" t="s">
        <v>1299</v>
      </c>
      <c r="E1962" s="3" t="s">
        <v>52</v>
      </c>
      <c r="F1962" s="3" t="s">
        <v>2278</v>
      </c>
      <c r="G1962" s="3" t="s">
        <v>1236</v>
      </c>
      <c r="H1962" s="3" t="s">
        <v>1639</v>
      </c>
      <c r="I1962" s="3" t="s">
        <v>8443</v>
      </c>
      <c r="J1962" s="3" t="s">
        <v>110</v>
      </c>
      <c r="K1962" s="3" t="s">
        <v>6841</v>
      </c>
      <c r="L1962" s="3" t="s">
        <v>8444</v>
      </c>
      <c r="M1962" s="6"/>
      <c r="N1962" s="6"/>
      <c r="O1962" s="20" t="s">
        <v>530</v>
      </c>
      <c r="P1962" s="3" t="s">
        <v>1241</v>
      </c>
      <c r="Q1962" s="3">
        <v>-20.49</v>
      </c>
      <c r="R1962" s="6">
        <v>757.98</v>
      </c>
      <c r="S1962" s="18" t="s">
        <v>4998</v>
      </c>
      <c r="T1962" s="3"/>
      <c r="U1962" s="17">
        <v>45784</v>
      </c>
      <c r="X1962" s="19" t="s">
        <v>4999</v>
      </c>
      <c r="Y1962" s="19" t="s">
        <v>7983</v>
      </c>
    </row>
    <row r="1963" spans="1:25">
      <c r="A1963" s="3" t="s">
        <v>8445</v>
      </c>
      <c r="B1963" s="3"/>
      <c r="C1963" s="3" t="s">
        <v>112</v>
      </c>
      <c r="D1963" s="3" t="s">
        <v>1299</v>
      </c>
      <c r="E1963" s="3" t="s">
        <v>52</v>
      </c>
      <c r="F1963" s="3" t="s">
        <v>2278</v>
      </c>
      <c r="G1963" s="3" t="s">
        <v>1236</v>
      </c>
      <c r="H1963" s="3" t="s">
        <v>1639</v>
      </c>
      <c r="I1963" s="3" t="s">
        <v>8446</v>
      </c>
      <c r="J1963" s="3" t="s">
        <v>110</v>
      </c>
      <c r="K1963" s="3" t="s">
        <v>6841</v>
      </c>
      <c r="L1963" s="3" t="s">
        <v>8447</v>
      </c>
      <c r="M1963" s="6"/>
      <c r="N1963" s="6"/>
      <c r="O1963" s="20" t="s">
        <v>530</v>
      </c>
      <c r="P1963" s="3" t="s">
        <v>1241</v>
      </c>
      <c r="Q1963" s="3">
        <v>-20.59</v>
      </c>
      <c r="R1963" s="6">
        <v>757.98</v>
      </c>
      <c r="S1963" s="18" t="s">
        <v>4998</v>
      </c>
      <c r="T1963" s="3"/>
      <c r="U1963" s="17">
        <v>45784</v>
      </c>
      <c r="X1963" s="19" t="s">
        <v>4999</v>
      </c>
      <c r="Y1963" s="19" t="s">
        <v>7983</v>
      </c>
    </row>
    <row r="1964" spans="1:25">
      <c r="A1964" s="3" t="s">
        <v>8448</v>
      </c>
      <c r="B1964" s="3"/>
      <c r="C1964" s="3" t="s">
        <v>112</v>
      </c>
      <c r="D1964" s="3" t="s">
        <v>1299</v>
      </c>
      <c r="E1964" s="3" t="s">
        <v>52</v>
      </c>
      <c r="F1964" s="3" t="s">
        <v>2278</v>
      </c>
      <c r="G1964" s="3" t="s">
        <v>1236</v>
      </c>
      <c r="H1964" s="3" t="s">
        <v>1639</v>
      </c>
      <c r="I1964" s="3" t="s">
        <v>8449</v>
      </c>
      <c r="J1964" s="3" t="s">
        <v>110</v>
      </c>
      <c r="K1964" s="3" t="s">
        <v>6841</v>
      </c>
      <c r="L1964" s="3" t="s">
        <v>8450</v>
      </c>
      <c r="M1964" s="6"/>
      <c r="N1964" s="6"/>
      <c r="O1964" s="20" t="s">
        <v>530</v>
      </c>
      <c r="P1964" s="3" t="s">
        <v>1241</v>
      </c>
      <c r="Q1964" s="3">
        <v>-20.75</v>
      </c>
      <c r="R1964" s="6">
        <v>757</v>
      </c>
      <c r="S1964" s="18" t="s">
        <v>4998</v>
      </c>
      <c r="T1964" s="3"/>
      <c r="U1964" s="17">
        <v>45784</v>
      </c>
      <c r="X1964" s="19" t="s">
        <v>4999</v>
      </c>
      <c r="Y1964" s="19" t="s">
        <v>7983</v>
      </c>
    </row>
    <row r="1965" spans="1:25">
      <c r="A1965" s="3" t="s">
        <v>8451</v>
      </c>
      <c r="B1965" s="3"/>
      <c r="C1965" s="3" t="s">
        <v>112</v>
      </c>
      <c r="D1965" s="3" t="s">
        <v>1299</v>
      </c>
      <c r="E1965" s="3" t="s">
        <v>52</v>
      </c>
      <c r="F1965" s="3" t="s">
        <v>2278</v>
      </c>
      <c r="G1965" s="3" t="s">
        <v>1236</v>
      </c>
      <c r="H1965" s="3" t="s">
        <v>1639</v>
      </c>
      <c r="I1965" s="3" t="s">
        <v>8452</v>
      </c>
      <c r="J1965" s="3" t="s">
        <v>110</v>
      </c>
      <c r="K1965" s="3" t="s">
        <v>6841</v>
      </c>
      <c r="L1965" s="3" t="s">
        <v>8453</v>
      </c>
      <c r="M1965" s="6"/>
      <c r="N1965" s="6"/>
      <c r="O1965" s="20" t="s">
        <v>530</v>
      </c>
      <c r="P1965" s="3" t="s">
        <v>1241</v>
      </c>
      <c r="Q1965" s="3">
        <v>-18.95</v>
      </c>
      <c r="R1965" s="6">
        <v>757.98</v>
      </c>
      <c r="S1965" s="18" t="s">
        <v>6991</v>
      </c>
      <c r="T1965" s="3"/>
      <c r="U1965" s="17">
        <v>45783</v>
      </c>
      <c r="X1965" s="19" t="s">
        <v>6992</v>
      </c>
      <c r="Y1965" s="19" t="s">
        <v>7983</v>
      </c>
    </row>
    <row r="1966" spans="1:25">
      <c r="A1966" s="3" t="s">
        <v>8454</v>
      </c>
      <c r="B1966" s="3"/>
      <c r="C1966" s="3" t="s">
        <v>112</v>
      </c>
      <c r="D1966" s="3" t="s">
        <v>1299</v>
      </c>
      <c r="E1966" s="3" t="s">
        <v>52</v>
      </c>
      <c r="F1966" s="3" t="s">
        <v>2278</v>
      </c>
      <c r="G1966" s="3" t="s">
        <v>1236</v>
      </c>
      <c r="H1966" s="3" t="s">
        <v>1639</v>
      </c>
      <c r="I1966" s="3" t="s">
        <v>8455</v>
      </c>
      <c r="J1966" s="3" t="s">
        <v>196</v>
      </c>
      <c r="K1966" s="3" t="s">
        <v>6841</v>
      </c>
      <c r="L1966" s="3" t="s">
        <v>8456</v>
      </c>
      <c r="M1966" s="6"/>
      <c r="N1966" s="6"/>
      <c r="O1966" s="20" t="s">
        <v>530</v>
      </c>
      <c r="P1966" s="3" t="s">
        <v>1241</v>
      </c>
      <c r="Q1966" s="3">
        <v>-19.36</v>
      </c>
      <c r="R1966" s="6">
        <v>950</v>
      </c>
      <c r="S1966" s="18" t="s">
        <v>4998</v>
      </c>
      <c r="T1966" s="3"/>
      <c r="U1966" s="17">
        <v>45783</v>
      </c>
      <c r="X1966" s="19" t="s">
        <v>4999</v>
      </c>
      <c r="Y1966" s="19" t="s">
        <v>7983</v>
      </c>
    </row>
    <row r="1967" spans="1:25">
      <c r="A1967" s="3" t="s">
        <v>8457</v>
      </c>
      <c r="B1967" s="3"/>
      <c r="C1967" s="3" t="s">
        <v>112</v>
      </c>
      <c r="D1967" s="3" t="s">
        <v>1299</v>
      </c>
      <c r="E1967" s="3" t="s">
        <v>52</v>
      </c>
      <c r="F1967" s="3" t="s">
        <v>2278</v>
      </c>
      <c r="G1967" s="3" t="s">
        <v>1236</v>
      </c>
      <c r="H1967" s="3" t="s">
        <v>1578</v>
      </c>
      <c r="I1967" s="3" t="s">
        <v>8458</v>
      </c>
      <c r="J1967" s="3" t="s">
        <v>110</v>
      </c>
      <c r="K1967" s="3" t="s">
        <v>8459</v>
      </c>
      <c r="L1967" s="3" t="s">
        <v>8460</v>
      </c>
      <c r="M1967" s="6"/>
      <c r="N1967" s="6"/>
      <c r="O1967" s="20" t="s">
        <v>530</v>
      </c>
      <c r="P1967" s="3" t="s">
        <v>1241</v>
      </c>
      <c r="Q1967" s="3">
        <v>-17.920000000000002</v>
      </c>
      <c r="R1967" s="6">
        <v>757.98</v>
      </c>
      <c r="S1967" s="18" t="s">
        <v>4998</v>
      </c>
      <c r="T1967" s="3"/>
      <c r="U1967" s="17">
        <v>45780</v>
      </c>
      <c r="X1967" s="19" t="s">
        <v>4999</v>
      </c>
      <c r="Y1967" s="19" t="s">
        <v>7983</v>
      </c>
    </row>
    <row r="1968" spans="1:25">
      <c r="A1968" s="3" t="s">
        <v>8461</v>
      </c>
      <c r="B1968" s="3"/>
      <c r="C1968" s="3" t="s">
        <v>112</v>
      </c>
      <c r="D1968" s="3" t="s">
        <v>1299</v>
      </c>
      <c r="E1968" s="3" t="s">
        <v>52</v>
      </c>
      <c r="F1968" s="3" t="s">
        <v>2278</v>
      </c>
      <c r="G1968" s="3" t="s">
        <v>1236</v>
      </c>
      <c r="H1968" s="3" t="s">
        <v>1578</v>
      </c>
      <c r="I1968" s="3" t="s">
        <v>8462</v>
      </c>
      <c r="J1968" s="3" t="s">
        <v>110</v>
      </c>
      <c r="K1968" s="3" t="s">
        <v>8459</v>
      </c>
      <c r="L1968" s="3" t="s">
        <v>8463</v>
      </c>
      <c r="M1968" s="6"/>
      <c r="N1968" s="6"/>
      <c r="O1968" s="20" t="s">
        <v>530</v>
      </c>
      <c r="P1968" s="3" t="s">
        <v>1241</v>
      </c>
      <c r="Q1968" s="3">
        <v>-18.420000000000002</v>
      </c>
      <c r="R1968" s="6">
        <v>757.98</v>
      </c>
      <c r="S1968" s="18" t="s">
        <v>4998</v>
      </c>
      <c r="T1968" s="3"/>
      <c r="U1968" s="17">
        <v>45780</v>
      </c>
      <c r="X1968" s="19" t="s">
        <v>4999</v>
      </c>
      <c r="Y1968" s="19" t="s">
        <v>7983</v>
      </c>
    </row>
    <row r="1969" spans="1:25">
      <c r="A1969" s="3" t="s">
        <v>8464</v>
      </c>
      <c r="B1969" s="3"/>
      <c r="C1969" s="3" t="s">
        <v>112</v>
      </c>
      <c r="D1969" s="3" t="s">
        <v>1299</v>
      </c>
      <c r="E1969" s="3" t="s">
        <v>52</v>
      </c>
      <c r="F1969" s="3" t="s">
        <v>2278</v>
      </c>
      <c r="G1969" s="3" t="s">
        <v>1236</v>
      </c>
      <c r="H1969" s="3" t="s">
        <v>1578</v>
      </c>
      <c r="I1969" s="3" t="s">
        <v>8465</v>
      </c>
      <c r="J1969" s="3" t="s">
        <v>110</v>
      </c>
      <c r="K1969" s="3" t="s">
        <v>8459</v>
      </c>
      <c r="L1969" s="3" t="s">
        <v>8466</v>
      </c>
      <c r="M1969" s="6"/>
      <c r="N1969" s="6"/>
      <c r="O1969" s="20" t="s">
        <v>530</v>
      </c>
      <c r="P1969" s="3" t="s">
        <v>1241</v>
      </c>
      <c r="Q1969" s="3">
        <v>-18.03</v>
      </c>
      <c r="R1969" s="6">
        <v>757.98</v>
      </c>
      <c r="S1969" s="18" t="s">
        <v>4998</v>
      </c>
      <c r="T1969" s="3"/>
      <c r="U1969" s="17">
        <v>45780</v>
      </c>
      <c r="X1969" s="19" t="s">
        <v>4999</v>
      </c>
      <c r="Y1969" s="19" t="s">
        <v>7983</v>
      </c>
    </row>
    <row r="1970" spans="1:25">
      <c r="A1970" s="3" t="s">
        <v>8467</v>
      </c>
      <c r="B1970" s="3"/>
      <c r="C1970" s="3" t="s">
        <v>112</v>
      </c>
      <c r="D1970" s="3" t="s">
        <v>1299</v>
      </c>
      <c r="E1970" s="3" t="s">
        <v>52</v>
      </c>
      <c r="F1970" s="3" t="s">
        <v>2278</v>
      </c>
      <c r="G1970" s="3" t="s">
        <v>1236</v>
      </c>
      <c r="H1970" s="3" t="s">
        <v>1578</v>
      </c>
      <c r="I1970" s="3" t="s">
        <v>8468</v>
      </c>
      <c r="J1970" s="3" t="s">
        <v>110</v>
      </c>
      <c r="K1970" s="3" t="s">
        <v>8459</v>
      </c>
      <c r="L1970" s="3" t="s">
        <v>8469</v>
      </c>
      <c r="M1970" s="6"/>
      <c r="N1970" s="6"/>
      <c r="O1970" s="20" t="s">
        <v>530</v>
      </c>
      <c r="P1970" s="3" t="s">
        <v>1241</v>
      </c>
      <c r="Q1970" s="3">
        <v>-19.350000000000001</v>
      </c>
      <c r="R1970" s="6">
        <v>757.98</v>
      </c>
      <c r="S1970" s="18" t="s">
        <v>4998</v>
      </c>
      <c r="T1970" s="3"/>
      <c r="U1970" s="17">
        <v>45780</v>
      </c>
      <c r="X1970" s="19" t="s">
        <v>4999</v>
      </c>
      <c r="Y1970" s="19" t="s">
        <v>7983</v>
      </c>
    </row>
    <row r="1971" spans="1:25">
      <c r="A1971" s="3" t="s">
        <v>8470</v>
      </c>
      <c r="B1971" s="3"/>
      <c r="C1971" s="3" t="s">
        <v>112</v>
      </c>
      <c r="D1971" s="3" t="s">
        <v>1299</v>
      </c>
      <c r="E1971" s="3" t="s">
        <v>52</v>
      </c>
      <c r="F1971" s="3" t="s">
        <v>2278</v>
      </c>
      <c r="G1971" s="3" t="s">
        <v>1236</v>
      </c>
      <c r="H1971" s="3" t="s">
        <v>1578</v>
      </c>
      <c r="I1971" s="3" t="s">
        <v>8471</v>
      </c>
      <c r="J1971" s="3" t="s">
        <v>110</v>
      </c>
      <c r="K1971" s="3" t="s">
        <v>8459</v>
      </c>
      <c r="L1971" s="3" t="s">
        <v>8472</v>
      </c>
      <c r="M1971" s="6"/>
      <c r="N1971" s="6"/>
      <c r="O1971" s="20" t="s">
        <v>530</v>
      </c>
      <c r="P1971" s="3" t="s">
        <v>1241</v>
      </c>
      <c r="Q1971" s="3">
        <v>-19.57</v>
      </c>
      <c r="R1971" s="6">
        <v>757.98</v>
      </c>
      <c r="S1971" s="18" t="s">
        <v>4998</v>
      </c>
      <c r="T1971" s="3"/>
      <c r="U1971" s="17">
        <v>45781</v>
      </c>
      <c r="X1971" s="19" t="s">
        <v>4999</v>
      </c>
      <c r="Y1971" s="19" t="s">
        <v>7983</v>
      </c>
    </row>
    <row r="1972" spans="1:25">
      <c r="A1972" s="3" t="s">
        <v>8473</v>
      </c>
      <c r="B1972" s="3"/>
      <c r="C1972" s="3" t="s">
        <v>112</v>
      </c>
      <c r="D1972" s="3" t="s">
        <v>1299</v>
      </c>
      <c r="E1972" s="3" t="s">
        <v>52</v>
      </c>
      <c r="F1972" s="3" t="s">
        <v>2278</v>
      </c>
      <c r="G1972" s="3" t="s">
        <v>1236</v>
      </c>
      <c r="H1972" s="3" t="s">
        <v>1578</v>
      </c>
      <c r="I1972" s="3" t="s">
        <v>8474</v>
      </c>
      <c r="J1972" s="3" t="s">
        <v>110</v>
      </c>
      <c r="K1972" s="3" t="s">
        <v>8459</v>
      </c>
      <c r="L1972" s="3" t="s">
        <v>8475</v>
      </c>
      <c r="M1972" s="6"/>
      <c r="N1972" s="6"/>
      <c r="O1972" s="20" t="s">
        <v>530</v>
      </c>
      <c r="P1972" s="3" t="s">
        <v>1241</v>
      </c>
      <c r="Q1972" s="3">
        <v>-20.2</v>
      </c>
      <c r="R1972" s="6">
        <v>757.98</v>
      </c>
      <c r="S1972" s="18" t="s">
        <v>4998</v>
      </c>
      <c r="T1972" s="3"/>
      <c r="U1972" s="17">
        <v>45781</v>
      </c>
      <c r="X1972" s="19" t="s">
        <v>4999</v>
      </c>
      <c r="Y1972" s="19" t="s">
        <v>7983</v>
      </c>
    </row>
    <row r="1973" spans="1:25">
      <c r="A1973" s="3" t="s">
        <v>8476</v>
      </c>
      <c r="B1973" s="3"/>
      <c r="C1973" s="3" t="s">
        <v>112</v>
      </c>
      <c r="D1973" s="3" t="s">
        <v>1299</v>
      </c>
      <c r="E1973" s="3" t="s">
        <v>52</v>
      </c>
      <c r="F1973" s="3" t="s">
        <v>2278</v>
      </c>
      <c r="G1973" s="3" t="s">
        <v>1236</v>
      </c>
      <c r="H1973" s="3" t="s">
        <v>1578</v>
      </c>
      <c r="I1973" s="3" t="s">
        <v>8477</v>
      </c>
      <c r="J1973" s="3" t="s">
        <v>110</v>
      </c>
      <c r="K1973" s="3" t="s">
        <v>8459</v>
      </c>
      <c r="L1973" s="3" t="s">
        <v>8478</v>
      </c>
      <c r="M1973" s="6"/>
      <c r="N1973" s="6"/>
      <c r="O1973" s="20" t="s">
        <v>530</v>
      </c>
      <c r="P1973" s="3" t="s">
        <v>1241</v>
      </c>
      <c r="Q1973" s="3">
        <v>-19.559999999999999</v>
      </c>
      <c r="R1973" s="6">
        <v>757</v>
      </c>
      <c r="S1973" s="18" t="s">
        <v>4998</v>
      </c>
      <c r="T1973" s="3"/>
      <c r="U1973" s="17">
        <v>45781</v>
      </c>
      <c r="X1973" s="19" t="s">
        <v>4999</v>
      </c>
      <c r="Y1973" s="19" t="s">
        <v>7983</v>
      </c>
    </row>
    <row r="1974" spans="1:25">
      <c r="A1974" s="3" t="s">
        <v>8479</v>
      </c>
      <c r="B1974" s="3"/>
      <c r="C1974" s="3" t="s">
        <v>112</v>
      </c>
      <c r="D1974" s="3" t="s">
        <v>1299</v>
      </c>
      <c r="E1974" s="3" t="s">
        <v>52</v>
      </c>
      <c r="F1974" s="3" t="s">
        <v>2278</v>
      </c>
      <c r="G1974" s="3" t="s">
        <v>1236</v>
      </c>
      <c r="H1974" s="3" t="s">
        <v>1578</v>
      </c>
      <c r="I1974" s="3" t="s">
        <v>8480</v>
      </c>
      <c r="J1974" s="3" t="s">
        <v>196</v>
      </c>
      <c r="K1974" s="3" t="s">
        <v>8459</v>
      </c>
      <c r="L1974" s="3" t="s">
        <v>8481</v>
      </c>
      <c r="M1974" s="6"/>
      <c r="N1974" s="6"/>
      <c r="O1974" s="20" t="s">
        <v>530</v>
      </c>
      <c r="P1974" s="3" t="s">
        <v>1241</v>
      </c>
      <c r="Q1974" s="3">
        <v>-19.84</v>
      </c>
      <c r="R1974" s="6">
        <v>950</v>
      </c>
      <c r="S1974" s="18" t="s">
        <v>6991</v>
      </c>
      <c r="T1974" s="3"/>
      <c r="U1974" s="17">
        <v>45781</v>
      </c>
      <c r="X1974" s="19" t="s">
        <v>6992</v>
      </c>
      <c r="Y1974" s="19" t="s">
        <v>7983</v>
      </c>
    </row>
    <row r="1975" spans="1:25">
      <c r="A1975" s="3" t="s">
        <v>8482</v>
      </c>
      <c r="B1975" s="3"/>
      <c r="C1975" s="3" t="s">
        <v>112</v>
      </c>
      <c r="D1975" s="3" t="s">
        <v>1299</v>
      </c>
      <c r="E1975" s="3" t="s">
        <v>52</v>
      </c>
      <c r="F1975" s="3" t="s">
        <v>2278</v>
      </c>
      <c r="G1975" s="3" t="s">
        <v>1236</v>
      </c>
      <c r="H1975" s="3" t="s">
        <v>1578</v>
      </c>
      <c r="I1975" s="3" t="s">
        <v>8483</v>
      </c>
      <c r="J1975" s="3" t="s">
        <v>110</v>
      </c>
      <c r="K1975" s="3" t="s">
        <v>8459</v>
      </c>
      <c r="L1975" s="3" t="s">
        <v>8484</v>
      </c>
      <c r="M1975" s="6"/>
      <c r="N1975" s="6"/>
      <c r="O1975" s="20" t="s">
        <v>530</v>
      </c>
      <c r="P1975" s="3" t="s">
        <v>1241</v>
      </c>
      <c r="Q1975" s="3">
        <v>-18.71</v>
      </c>
      <c r="R1975" s="6">
        <v>757.98</v>
      </c>
      <c r="S1975" s="18" t="s">
        <v>6991</v>
      </c>
      <c r="T1975" s="3"/>
      <c r="U1975" s="17">
        <v>45781</v>
      </c>
      <c r="X1975" s="19" t="s">
        <v>6992</v>
      </c>
      <c r="Y1975" s="19" t="s">
        <v>7983</v>
      </c>
    </row>
    <row r="1976" spans="1:25">
      <c r="A1976" s="3" t="s">
        <v>8485</v>
      </c>
      <c r="B1976" s="3"/>
      <c r="C1976" s="3" t="s">
        <v>112</v>
      </c>
      <c r="D1976" s="3" t="s">
        <v>1299</v>
      </c>
      <c r="E1976" s="3" t="s">
        <v>52</v>
      </c>
      <c r="F1976" s="3" t="s">
        <v>2278</v>
      </c>
      <c r="G1976" s="3" t="s">
        <v>1236</v>
      </c>
      <c r="H1976" s="3" t="s">
        <v>1578</v>
      </c>
      <c r="I1976" s="3" t="s">
        <v>8486</v>
      </c>
      <c r="J1976" s="3" t="s">
        <v>110</v>
      </c>
      <c r="K1976" s="3" t="s">
        <v>8459</v>
      </c>
      <c r="L1976" s="3" t="s">
        <v>8487</v>
      </c>
      <c r="M1976" s="6"/>
      <c r="N1976" s="6"/>
      <c r="O1976" s="20" t="s">
        <v>530</v>
      </c>
      <c r="P1976" s="3" t="s">
        <v>1241</v>
      </c>
      <c r="Q1976" s="3">
        <v>-19.87</v>
      </c>
      <c r="R1976" s="6">
        <v>757.98</v>
      </c>
      <c r="S1976" s="18" t="s">
        <v>6991</v>
      </c>
      <c r="T1976" s="3"/>
      <c r="U1976" s="17">
        <v>45781</v>
      </c>
      <c r="X1976" s="19" t="s">
        <v>6992</v>
      </c>
      <c r="Y1976" s="19" t="s">
        <v>7983</v>
      </c>
    </row>
    <row r="1977" spans="1:25">
      <c r="A1977" s="3" t="s">
        <v>8488</v>
      </c>
      <c r="B1977" s="3"/>
      <c r="C1977" s="3" t="s">
        <v>112</v>
      </c>
      <c r="D1977" s="3" t="s">
        <v>1299</v>
      </c>
      <c r="E1977" s="3" t="s">
        <v>52</v>
      </c>
      <c r="F1977" s="3" t="s">
        <v>2278</v>
      </c>
      <c r="G1977" s="3" t="s">
        <v>1236</v>
      </c>
      <c r="H1977" s="3" t="s">
        <v>1578</v>
      </c>
      <c r="I1977" s="3" t="s">
        <v>8489</v>
      </c>
      <c r="J1977" s="3" t="s">
        <v>110</v>
      </c>
      <c r="K1977" s="3" t="s">
        <v>8459</v>
      </c>
      <c r="L1977" s="3" t="s">
        <v>8490</v>
      </c>
      <c r="M1977" s="6"/>
      <c r="N1977" s="6"/>
      <c r="O1977" s="20" t="s">
        <v>530</v>
      </c>
      <c r="P1977" s="3" t="s">
        <v>1241</v>
      </c>
      <c r="Q1977" s="3">
        <v>-17.940000000000001</v>
      </c>
      <c r="R1977" s="6">
        <v>757.98</v>
      </c>
      <c r="S1977" s="18" t="s">
        <v>6991</v>
      </c>
      <c r="T1977" s="3"/>
      <c r="U1977" s="17">
        <v>45781</v>
      </c>
      <c r="X1977" s="19" t="s">
        <v>6992</v>
      </c>
      <c r="Y1977" s="19" t="s">
        <v>7983</v>
      </c>
    </row>
    <row r="1978" spans="1:25">
      <c r="A1978" s="3" t="s">
        <v>8491</v>
      </c>
      <c r="B1978" s="3"/>
      <c r="C1978" s="3" t="s">
        <v>112</v>
      </c>
      <c r="D1978" s="3" t="s">
        <v>1299</v>
      </c>
      <c r="E1978" s="3" t="s">
        <v>52</v>
      </c>
      <c r="F1978" s="3" t="s">
        <v>2278</v>
      </c>
      <c r="G1978" s="3" t="s">
        <v>1236</v>
      </c>
      <c r="H1978" s="3" t="s">
        <v>1578</v>
      </c>
      <c r="I1978" s="3" t="s">
        <v>8492</v>
      </c>
      <c r="J1978" s="3" t="s">
        <v>110</v>
      </c>
      <c r="K1978" s="3" t="s">
        <v>8459</v>
      </c>
      <c r="L1978" s="3" t="s">
        <v>8493</v>
      </c>
      <c r="M1978" s="6"/>
      <c r="N1978" s="6"/>
      <c r="O1978" s="20" t="s">
        <v>530</v>
      </c>
      <c r="P1978" s="3" t="s">
        <v>1241</v>
      </c>
      <c r="Q1978" s="3">
        <v>-19.399999999999999</v>
      </c>
      <c r="R1978" s="6">
        <v>757.98</v>
      </c>
      <c r="S1978" s="18" t="s">
        <v>4998</v>
      </c>
      <c r="T1978" s="3"/>
      <c r="U1978" s="17">
        <v>45781</v>
      </c>
      <c r="X1978" s="19" t="s">
        <v>4999</v>
      </c>
      <c r="Y1978" s="19" t="s">
        <v>7983</v>
      </c>
    </row>
    <row r="1979" spans="1:25">
      <c r="A1979" s="3" t="s">
        <v>8494</v>
      </c>
      <c r="B1979" s="3"/>
      <c r="C1979" s="3" t="s">
        <v>112</v>
      </c>
      <c r="D1979" s="3" t="s">
        <v>1299</v>
      </c>
      <c r="E1979" s="3" t="s">
        <v>52</v>
      </c>
      <c r="F1979" s="3" t="s">
        <v>2278</v>
      </c>
      <c r="G1979" s="3" t="s">
        <v>1236</v>
      </c>
      <c r="H1979" s="3" t="s">
        <v>1578</v>
      </c>
      <c r="I1979" s="3" t="s">
        <v>8495</v>
      </c>
      <c r="J1979" s="3" t="s">
        <v>110</v>
      </c>
      <c r="K1979" s="3" t="s">
        <v>8459</v>
      </c>
      <c r="L1979" s="3" t="s">
        <v>8496</v>
      </c>
      <c r="M1979" s="6"/>
      <c r="N1979" s="6"/>
      <c r="O1979" s="20" t="s">
        <v>530</v>
      </c>
      <c r="P1979" s="3" t="s">
        <v>1241</v>
      </c>
      <c r="Q1979" s="3">
        <v>-20.25</v>
      </c>
      <c r="R1979" s="6">
        <v>757.98</v>
      </c>
      <c r="S1979" s="18" t="s">
        <v>4998</v>
      </c>
      <c r="T1979" s="3"/>
      <c r="U1979" s="17">
        <v>45783</v>
      </c>
      <c r="X1979" s="19" t="s">
        <v>4999</v>
      </c>
      <c r="Y1979" s="19" t="s">
        <v>7983</v>
      </c>
    </row>
    <row r="1980" spans="1:25">
      <c r="A1980" s="3" t="s">
        <v>8497</v>
      </c>
      <c r="B1980" s="3"/>
      <c r="C1980" s="3" t="s">
        <v>112</v>
      </c>
      <c r="D1980" s="3" t="s">
        <v>1299</v>
      </c>
      <c r="E1980" s="3" t="s">
        <v>52</v>
      </c>
      <c r="F1980" s="3" t="s">
        <v>2278</v>
      </c>
      <c r="G1980" s="3" t="s">
        <v>1236</v>
      </c>
      <c r="H1980" s="3" t="s">
        <v>1578</v>
      </c>
      <c r="I1980" s="3" t="s">
        <v>8498</v>
      </c>
      <c r="J1980" s="3" t="s">
        <v>110</v>
      </c>
      <c r="K1980" s="3" t="s">
        <v>8459</v>
      </c>
      <c r="L1980" s="3" t="s">
        <v>8499</v>
      </c>
      <c r="M1980" s="6"/>
      <c r="N1980" s="6"/>
      <c r="O1980" s="20" t="s">
        <v>530</v>
      </c>
      <c r="P1980" s="3" t="s">
        <v>1241</v>
      </c>
      <c r="Q1980" s="3">
        <v>-20.39</v>
      </c>
      <c r="R1980" s="6">
        <v>757.98</v>
      </c>
      <c r="S1980" s="18" t="s">
        <v>6991</v>
      </c>
      <c r="T1980" s="3"/>
      <c r="U1980" s="17">
        <v>45783</v>
      </c>
      <c r="X1980" s="19" t="s">
        <v>6992</v>
      </c>
      <c r="Y1980" s="19" t="s">
        <v>7983</v>
      </c>
    </row>
    <row r="1981" spans="1:25">
      <c r="A1981" s="3" t="s">
        <v>8500</v>
      </c>
      <c r="B1981" s="3"/>
      <c r="C1981" s="3" t="s">
        <v>112</v>
      </c>
      <c r="D1981" s="3" t="s">
        <v>1299</v>
      </c>
      <c r="E1981" s="3" t="s">
        <v>52</v>
      </c>
      <c r="F1981" s="3" t="s">
        <v>2278</v>
      </c>
      <c r="G1981" s="3" t="s">
        <v>1236</v>
      </c>
      <c r="H1981" s="3" t="s">
        <v>1578</v>
      </c>
      <c r="I1981" s="3" t="s">
        <v>8501</v>
      </c>
      <c r="J1981" s="3" t="s">
        <v>110</v>
      </c>
      <c r="K1981" s="3" t="s">
        <v>8459</v>
      </c>
      <c r="L1981" s="3" t="s">
        <v>8502</v>
      </c>
      <c r="M1981" s="6"/>
      <c r="N1981" s="6"/>
      <c r="O1981" s="20" t="s">
        <v>530</v>
      </c>
      <c r="P1981" s="3" t="s">
        <v>1241</v>
      </c>
      <c r="Q1981" s="3">
        <v>-20.2</v>
      </c>
      <c r="R1981" s="6">
        <v>757.98</v>
      </c>
      <c r="S1981" s="18" t="s">
        <v>4998</v>
      </c>
      <c r="T1981" s="3"/>
      <c r="U1981" s="17">
        <v>45783</v>
      </c>
      <c r="X1981" s="19" t="s">
        <v>4999</v>
      </c>
      <c r="Y1981" s="19" t="s">
        <v>7983</v>
      </c>
    </row>
    <row r="1982" spans="1:25">
      <c r="A1982" s="3" t="s">
        <v>8503</v>
      </c>
      <c r="B1982" s="3"/>
      <c r="C1982" s="3" t="s">
        <v>112</v>
      </c>
      <c r="D1982" s="3" t="s">
        <v>1299</v>
      </c>
      <c r="E1982" s="3" t="s">
        <v>52</v>
      </c>
      <c r="F1982" s="3" t="s">
        <v>2278</v>
      </c>
      <c r="G1982" s="3" t="s">
        <v>1236</v>
      </c>
      <c r="H1982" s="3" t="s">
        <v>1578</v>
      </c>
      <c r="I1982" s="3" t="s">
        <v>8504</v>
      </c>
      <c r="J1982" s="3" t="s">
        <v>110</v>
      </c>
      <c r="K1982" s="3" t="s">
        <v>8459</v>
      </c>
      <c r="L1982" s="3" t="s">
        <v>8505</v>
      </c>
      <c r="M1982" s="6"/>
      <c r="N1982" s="6"/>
      <c r="O1982" s="20" t="s">
        <v>530</v>
      </c>
      <c r="P1982" s="3" t="s">
        <v>1241</v>
      </c>
      <c r="Q1982" s="3">
        <v>-21.06</v>
      </c>
      <c r="R1982" s="6">
        <v>757.98</v>
      </c>
      <c r="S1982" s="18" t="s">
        <v>6991</v>
      </c>
      <c r="T1982" s="3"/>
      <c r="U1982" s="17">
        <v>45783</v>
      </c>
      <c r="X1982" s="19" t="s">
        <v>6992</v>
      </c>
      <c r="Y1982" s="19" t="s">
        <v>7983</v>
      </c>
    </row>
    <row r="1983" spans="1:25">
      <c r="A1983" s="3" t="s">
        <v>8506</v>
      </c>
      <c r="B1983" s="3"/>
      <c r="C1983" s="3" t="s">
        <v>112</v>
      </c>
      <c r="D1983" s="3" t="s">
        <v>1299</v>
      </c>
      <c r="E1983" s="3" t="s">
        <v>52</v>
      </c>
      <c r="F1983" s="3" t="s">
        <v>2278</v>
      </c>
      <c r="G1983" s="3" t="s">
        <v>1236</v>
      </c>
      <c r="H1983" s="3" t="s">
        <v>1649</v>
      </c>
      <c r="I1983" s="3" t="s">
        <v>8507</v>
      </c>
      <c r="J1983" s="3" t="s">
        <v>110</v>
      </c>
      <c r="K1983" s="3" t="s">
        <v>2749</v>
      </c>
      <c r="L1983" s="3" t="s">
        <v>8508</v>
      </c>
      <c r="M1983" s="6"/>
      <c r="N1983" s="6"/>
      <c r="O1983" s="20" t="s">
        <v>530</v>
      </c>
      <c r="P1983" s="3" t="s">
        <v>1241</v>
      </c>
      <c r="Q1983" s="3">
        <v>-19.21</v>
      </c>
      <c r="R1983" s="6">
        <v>757.98</v>
      </c>
      <c r="S1983" s="18" t="s">
        <v>1371</v>
      </c>
      <c r="T1983" s="3"/>
      <c r="U1983" s="17">
        <v>45778</v>
      </c>
      <c r="X1983" s="19" t="s">
        <v>4401</v>
      </c>
      <c r="Y1983" s="19" t="s">
        <v>7983</v>
      </c>
    </row>
    <row r="1984" spans="1:25">
      <c r="A1984" s="3" t="s">
        <v>8509</v>
      </c>
      <c r="B1984" s="3"/>
      <c r="C1984" s="3" t="s">
        <v>112</v>
      </c>
      <c r="D1984" s="3" t="s">
        <v>1299</v>
      </c>
      <c r="E1984" s="3" t="s">
        <v>52</v>
      </c>
      <c r="F1984" s="3" t="s">
        <v>2278</v>
      </c>
      <c r="G1984" s="3" t="s">
        <v>1236</v>
      </c>
      <c r="H1984" s="3" t="s">
        <v>1649</v>
      </c>
      <c r="I1984" s="3" t="s">
        <v>8510</v>
      </c>
      <c r="J1984" s="3" t="s">
        <v>110</v>
      </c>
      <c r="K1984" s="3" t="s">
        <v>2749</v>
      </c>
      <c r="L1984" s="3" t="s">
        <v>8511</v>
      </c>
      <c r="M1984" s="6"/>
      <c r="N1984" s="6"/>
      <c r="O1984" s="20" t="s">
        <v>530</v>
      </c>
      <c r="P1984" s="3" t="s">
        <v>1241</v>
      </c>
      <c r="Q1984" s="3">
        <v>-18.5</v>
      </c>
      <c r="R1984" s="6">
        <v>757.98</v>
      </c>
      <c r="S1984" s="18" t="s">
        <v>4998</v>
      </c>
      <c r="T1984" s="3"/>
      <c r="U1984" s="17">
        <v>45778</v>
      </c>
      <c r="X1984" s="19" t="s">
        <v>4999</v>
      </c>
      <c r="Y1984" s="19" t="s">
        <v>7983</v>
      </c>
    </row>
    <row r="1985" spans="1:25">
      <c r="A1985" s="3" t="s">
        <v>8512</v>
      </c>
      <c r="B1985" s="3"/>
      <c r="C1985" s="3" t="s">
        <v>112</v>
      </c>
      <c r="D1985" s="3" t="s">
        <v>1299</v>
      </c>
      <c r="E1985" s="3" t="s">
        <v>52</v>
      </c>
      <c r="F1985" s="3" t="s">
        <v>2278</v>
      </c>
      <c r="G1985" s="3" t="s">
        <v>1236</v>
      </c>
      <c r="H1985" s="3" t="s">
        <v>1649</v>
      </c>
      <c r="I1985" s="3" t="s">
        <v>8513</v>
      </c>
      <c r="J1985" s="3" t="s">
        <v>110</v>
      </c>
      <c r="K1985" s="3" t="s">
        <v>2749</v>
      </c>
      <c r="L1985" s="3" t="s">
        <v>8514</v>
      </c>
      <c r="M1985" s="6"/>
      <c r="N1985" s="6"/>
      <c r="O1985" s="20" t="s">
        <v>530</v>
      </c>
      <c r="P1985" s="3" t="s">
        <v>1241</v>
      </c>
      <c r="Q1985" s="3">
        <v>-18.850000000000001</v>
      </c>
      <c r="R1985" s="6">
        <v>757.98</v>
      </c>
      <c r="S1985" s="18" t="s">
        <v>6991</v>
      </c>
      <c r="T1985" s="3"/>
      <c r="U1985" s="17">
        <v>45778</v>
      </c>
      <c r="X1985" s="19" t="s">
        <v>6992</v>
      </c>
      <c r="Y1985" s="19" t="s">
        <v>7983</v>
      </c>
    </row>
    <row r="1986" spans="1:25">
      <c r="A1986" s="3" t="s">
        <v>8515</v>
      </c>
      <c r="B1986" s="3"/>
      <c r="C1986" s="3" t="s">
        <v>112</v>
      </c>
      <c r="D1986" s="3" t="s">
        <v>1299</v>
      </c>
      <c r="E1986" s="3" t="s">
        <v>52</v>
      </c>
      <c r="F1986" s="3" t="s">
        <v>2278</v>
      </c>
      <c r="G1986" s="3" t="s">
        <v>1236</v>
      </c>
      <c r="H1986" s="3" t="s">
        <v>1649</v>
      </c>
      <c r="I1986" s="3" t="s">
        <v>8516</v>
      </c>
      <c r="J1986" s="3" t="s">
        <v>196</v>
      </c>
      <c r="K1986" s="3" t="s">
        <v>2749</v>
      </c>
      <c r="L1986" s="3" t="s">
        <v>8517</v>
      </c>
      <c r="M1986" s="6"/>
      <c r="N1986" s="6"/>
      <c r="O1986" s="20" t="s">
        <v>530</v>
      </c>
      <c r="P1986" s="3" t="s">
        <v>1241</v>
      </c>
      <c r="Q1986" s="3">
        <v>-18.63</v>
      </c>
      <c r="R1986" s="6">
        <v>950</v>
      </c>
      <c r="S1986" s="18" t="s">
        <v>4998</v>
      </c>
      <c r="T1986" s="3"/>
      <c r="U1986" s="17">
        <v>45778</v>
      </c>
      <c r="X1986" s="19" t="s">
        <v>4999</v>
      </c>
      <c r="Y1986" s="19" t="s">
        <v>7983</v>
      </c>
    </row>
    <row r="1987" spans="1:25">
      <c r="A1987" s="3" t="s">
        <v>8518</v>
      </c>
      <c r="B1987" s="3"/>
      <c r="C1987" s="3" t="s">
        <v>112</v>
      </c>
      <c r="D1987" s="3" t="s">
        <v>1299</v>
      </c>
      <c r="E1987" s="3" t="s">
        <v>52</v>
      </c>
      <c r="F1987" s="3" t="s">
        <v>2278</v>
      </c>
      <c r="G1987" s="3" t="s">
        <v>1236</v>
      </c>
      <c r="H1987" s="3" t="s">
        <v>1649</v>
      </c>
      <c r="I1987" s="3" t="s">
        <v>8519</v>
      </c>
      <c r="J1987" s="3" t="s">
        <v>110</v>
      </c>
      <c r="K1987" s="3" t="s">
        <v>2749</v>
      </c>
      <c r="L1987" s="3" t="s">
        <v>8520</v>
      </c>
      <c r="M1987" s="6"/>
      <c r="N1987" s="6"/>
      <c r="O1987" s="20" t="s">
        <v>530</v>
      </c>
      <c r="P1987" s="3" t="s">
        <v>1241</v>
      </c>
      <c r="Q1987" s="3">
        <v>-19.61</v>
      </c>
      <c r="R1987" s="6">
        <v>757.98</v>
      </c>
      <c r="S1987" s="18" t="s">
        <v>6991</v>
      </c>
      <c r="T1987" s="3"/>
      <c r="U1987" s="17">
        <v>45778</v>
      </c>
      <c r="X1987" s="19" t="s">
        <v>6992</v>
      </c>
      <c r="Y1987" s="19" t="s">
        <v>7983</v>
      </c>
    </row>
    <row r="1988" spans="1:25">
      <c r="A1988" s="3" t="s">
        <v>8521</v>
      </c>
      <c r="B1988" s="3"/>
      <c r="C1988" s="3" t="s">
        <v>112</v>
      </c>
      <c r="D1988" s="3" t="s">
        <v>1299</v>
      </c>
      <c r="E1988" s="3" t="s">
        <v>52</v>
      </c>
      <c r="F1988" s="3" t="s">
        <v>2278</v>
      </c>
      <c r="G1988" s="3" t="s">
        <v>1236</v>
      </c>
      <c r="H1988" s="3" t="s">
        <v>1649</v>
      </c>
      <c r="I1988" s="3" t="s">
        <v>8522</v>
      </c>
      <c r="J1988" s="3" t="s">
        <v>110</v>
      </c>
      <c r="K1988" s="3" t="s">
        <v>2749</v>
      </c>
      <c r="L1988" s="3" t="s">
        <v>8523</v>
      </c>
      <c r="M1988" s="6"/>
      <c r="N1988" s="6"/>
      <c r="O1988" s="20" t="s">
        <v>530</v>
      </c>
      <c r="P1988" s="3" t="s">
        <v>1241</v>
      </c>
      <c r="Q1988" s="3">
        <v>-20.92</v>
      </c>
      <c r="R1988" s="6">
        <v>757.98</v>
      </c>
      <c r="S1988" s="18" t="s">
        <v>4998</v>
      </c>
      <c r="T1988" s="3"/>
      <c r="U1988" s="17">
        <v>45778</v>
      </c>
      <c r="X1988" s="19" t="s">
        <v>4999</v>
      </c>
      <c r="Y1988" s="19" t="s">
        <v>7983</v>
      </c>
    </row>
    <row r="1989" spans="1:25">
      <c r="A1989" s="3" t="s">
        <v>8524</v>
      </c>
      <c r="B1989" s="3"/>
      <c r="C1989" s="3" t="s">
        <v>112</v>
      </c>
      <c r="D1989" s="3" t="s">
        <v>1299</v>
      </c>
      <c r="E1989" s="3" t="s">
        <v>52</v>
      </c>
      <c r="F1989" s="3" t="s">
        <v>2278</v>
      </c>
      <c r="G1989" s="3" t="s">
        <v>1236</v>
      </c>
      <c r="H1989" s="3" t="s">
        <v>1649</v>
      </c>
      <c r="I1989" s="3" t="s">
        <v>8525</v>
      </c>
      <c r="J1989" s="3" t="s">
        <v>110</v>
      </c>
      <c r="K1989" s="3" t="s">
        <v>2749</v>
      </c>
      <c r="L1989" s="3" t="s">
        <v>8523</v>
      </c>
      <c r="M1989" s="6"/>
      <c r="N1989" s="6"/>
      <c r="O1989" s="20" t="s">
        <v>530</v>
      </c>
      <c r="P1989" s="3" t="s">
        <v>1241</v>
      </c>
      <c r="Q1989" s="3">
        <v>-19.25</v>
      </c>
      <c r="R1989" s="6">
        <v>757.98</v>
      </c>
      <c r="S1989" s="18" t="s">
        <v>6991</v>
      </c>
      <c r="T1989" s="3"/>
      <c r="U1989" s="17">
        <v>45778</v>
      </c>
      <c r="X1989" s="19" t="s">
        <v>6992</v>
      </c>
      <c r="Y1989" s="19" t="s">
        <v>7983</v>
      </c>
    </row>
    <row r="1990" spans="1:25">
      <c r="A1990" s="3" t="s">
        <v>8526</v>
      </c>
      <c r="B1990" s="3"/>
      <c r="C1990" s="3" t="s">
        <v>112</v>
      </c>
      <c r="D1990" s="3" t="s">
        <v>1299</v>
      </c>
      <c r="E1990" s="3" t="s">
        <v>52</v>
      </c>
      <c r="F1990" s="3" t="s">
        <v>2278</v>
      </c>
      <c r="G1990" s="3" t="s">
        <v>1236</v>
      </c>
      <c r="H1990" s="3" t="s">
        <v>1649</v>
      </c>
      <c r="I1990" s="3" t="s">
        <v>8527</v>
      </c>
      <c r="J1990" s="3" t="s">
        <v>110</v>
      </c>
      <c r="K1990" s="3" t="s">
        <v>2749</v>
      </c>
      <c r="L1990" s="3" t="s">
        <v>8528</v>
      </c>
      <c r="M1990" s="6"/>
      <c r="N1990" s="6"/>
      <c r="O1990" s="20" t="s">
        <v>530</v>
      </c>
      <c r="P1990" s="3" t="s">
        <v>1241</v>
      </c>
      <c r="Q1990" s="3">
        <v>-20.059999999999999</v>
      </c>
      <c r="R1990" s="6">
        <v>757</v>
      </c>
      <c r="S1990" s="18" t="s">
        <v>1371</v>
      </c>
      <c r="T1990" s="3"/>
      <c r="U1990" s="17">
        <v>45778</v>
      </c>
      <c r="X1990" s="19" t="s">
        <v>4401</v>
      </c>
      <c r="Y1990" s="19" t="s">
        <v>7983</v>
      </c>
    </row>
    <row r="1991" spans="1:25">
      <c r="A1991" s="3" t="s">
        <v>8529</v>
      </c>
      <c r="B1991" s="3"/>
      <c r="C1991" s="3" t="s">
        <v>112</v>
      </c>
      <c r="D1991" s="3" t="s">
        <v>1299</v>
      </c>
      <c r="E1991" s="3" t="s">
        <v>52</v>
      </c>
      <c r="F1991" s="3" t="s">
        <v>2278</v>
      </c>
      <c r="G1991" s="3" t="s">
        <v>1236</v>
      </c>
      <c r="H1991" s="3" t="s">
        <v>1649</v>
      </c>
      <c r="I1991" s="3" t="s">
        <v>8530</v>
      </c>
      <c r="J1991" s="3" t="s">
        <v>110</v>
      </c>
      <c r="K1991" s="3" t="s">
        <v>8459</v>
      </c>
      <c r="L1991" s="3" t="s">
        <v>8531</v>
      </c>
      <c r="M1991" s="6"/>
      <c r="N1991" s="6"/>
      <c r="O1991" s="20" t="s">
        <v>530</v>
      </c>
      <c r="P1991" s="3" t="s">
        <v>1241</v>
      </c>
      <c r="Q1991" s="3">
        <v>-19.600000000000001</v>
      </c>
      <c r="R1991" s="6">
        <v>757.98</v>
      </c>
      <c r="S1991" s="18" t="s">
        <v>1371</v>
      </c>
      <c r="T1991" s="3"/>
      <c r="U1991" s="17">
        <v>45778</v>
      </c>
      <c r="X1991" s="19" t="s">
        <v>4401</v>
      </c>
      <c r="Y1991" s="19" t="s">
        <v>7983</v>
      </c>
    </row>
    <row r="1992" spans="1:25">
      <c r="A1992" s="3" t="s">
        <v>8532</v>
      </c>
      <c r="B1992" s="3"/>
      <c r="C1992" s="3" t="s">
        <v>112</v>
      </c>
      <c r="D1992" s="3" t="s">
        <v>1299</v>
      </c>
      <c r="E1992" s="3" t="s">
        <v>52</v>
      </c>
      <c r="F1992" s="3" t="s">
        <v>2278</v>
      </c>
      <c r="G1992" s="3" t="s">
        <v>1236</v>
      </c>
      <c r="H1992" s="3" t="s">
        <v>1649</v>
      </c>
      <c r="I1992" s="3" t="s">
        <v>8533</v>
      </c>
      <c r="J1992" s="3" t="s">
        <v>110</v>
      </c>
      <c r="K1992" s="3" t="s">
        <v>8459</v>
      </c>
      <c r="L1992" s="3" t="s">
        <v>8534</v>
      </c>
      <c r="M1992" s="6"/>
      <c r="N1992" s="6"/>
      <c r="O1992" s="20" t="s">
        <v>530</v>
      </c>
      <c r="P1992" s="3" t="s">
        <v>1241</v>
      </c>
      <c r="Q1992" s="3">
        <v>-17.899999999999999</v>
      </c>
      <c r="R1992" s="6">
        <v>757.98</v>
      </c>
      <c r="S1992" s="18" t="s">
        <v>6991</v>
      </c>
      <c r="T1992" s="3"/>
      <c r="U1992" s="17">
        <v>45778</v>
      </c>
      <c r="X1992" s="19" t="s">
        <v>6992</v>
      </c>
      <c r="Y1992" s="19" t="s">
        <v>7983</v>
      </c>
    </row>
    <row r="1993" spans="1:25">
      <c r="A1993" s="3" t="s">
        <v>8535</v>
      </c>
      <c r="B1993" s="3"/>
      <c r="C1993" s="3" t="s">
        <v>112</v>
      </c>
      <c r="D1993" s="3" t="s">
        <v>1299</v>
      </c>
      <c r="E1993" s="3" t="s">
        <v>52</v>
      </c>
      <c r="F1993" s="3" t="s">
        <v>2278</v>
      </c>
      <c r="G1993" s="3" t="s">
        <v>1236</v>
      </c>
      <c r="H1993" s="3" t="s">
        <v>1649</v>
      </c>
      <c r="I1993" s="3" t="s">
        <v>8536</v>
      </c>
      <c r="J1993" s="3" t="s">
        <v>196</v>
      </c>
      <c r="K1993" s="3" t="s">
        <v>8459</v>
      </c>
      <c r="L1993" s="3" t="s">
        <v>8537</v>
      </c>
      <c r="M1993" s="6"/>
      <c r="N1993" s="6"/>
      <c r="O1993" s="20" t="s">
        <v>530</v>
      </c>
      <c r="P1993" s="3" t="s">
        <v>1241</v>
      </c>
      <c r="Q1993" s="3">
        <v>-18.63</v>
      </c>
      <c r="R1993" s="6">
        <v>950</v>
      </c>
      <c r="S1993" s="18" t="s">
        <v>4998</v>
      </c>
      <c r="T1993" s="3"/>
      <c r="U1993" s="17">
        <v>45778</v>
      </c>
      <c r="X1993" s="19" t="s">
        <v>4999</v>
      </c>
      <c r="Y1993" s="19" t="s">
        <v>7983</v>
      </c>
    </row>
    <row r="1994" spans="1:25">
      <c r="A1994" s="3" t="s">
        <v>8538</v>
      </c>
      <c r="B1994" s="3"/>
      <c r="C1994" s="3" t="s">
        <v>112</v>
      </c>
      <c r="D1994" s="3" t="s">
        <v>1299</v>
      </c>
      <c r="E1994" s="3" t="s">
        <v>52</v>
      </c>
      <c r="F1994" s="3" t="s">
        <v>2278</v>
      </c>
      <c r="G1994" s="3" t="s">
        <v>1236</v>
      </c>
      <c r="H1994" s="3" t="s">
        <v>1649</v>
      </c>
      <c r="I1994" s="3" t="s">
        <v>8539</v>
      </c>
      <c r="J1994" s="3" t="s">
        <v>110</v>
      </c>
      <c r="K1994" s="3" t="s">
        <v>8459</v>
      </c>
      <c r="L1994" s="3" t="s">
        <v>8540</v>
      </c>
      <c r="M1994" s="6"/>
      <c r="N1994" s="6"/>
      <c r="O1994" s="20" t="s">
        <v>530</v>
      </c>
      <c r="P1994" s="3" t="s">
        <v>1241</v>
      </c>
      <c r="Q1994" s="3">
        <v>-18.489999999999998</v>
      </c>
      <c r="R1994" s="6">
        <v>757.98</v>
      </c>
      <c r="S1994" s="18" t="s">
        <v>6991</v>
      </c>
      <c r="T1994" s="3"/>
      <c r="U1994" s="17">
        <v>45778</v>
      </c>
      <c r="X1994" s="19" t="s">
        <v>6992</v>
      </c>
      <c r="Y1994" s="19" t="s">
        <v>7983</v>
      </c>
    </row>
    <row r="1995" spans="1:25">
      <c r="A1995" s="3" t="s">
        <v>8541</v>
      </c>
      <c r="B1995" s="3"/>
      <c r="C1995" s="3" t="s">
        <v>112</v>
      </c>
      <c r="D1995" s="3" t="s">
        <v>1299</v>
      </c>
      <c r="E1995" s="3" t="s">
        <v>52</v>
      </c>
      <c r="F1995" s="3" t="s">
        <v>2278</v>
      </c>
      <c r="G1995" s="3" t="s">
        <v>1236</v>
      </c>
      <c r="H1995" s="3" t="s">
        <v>1649</v>
      </c>
      <c r="I1995" s="3" t="s">
        <v>8542</v>
      </c>
      <c r="J1995" s="3" t="s">
        <v>110</v>
      </c>
      <c r="K1995" s="3" t="s">
        <v>8459</v>
      </c>
      <c r="L1995" s="3" t="s">
        <v>8543</v>
      </c>
      <c r="M1995" s="6"/>
      <c r="N1995" s="6"/>
      <c r="O1995" s="20" t="s">
        <v>530</v>
      </c>
      <c r="P1995" s="3" t="s">
        <v>1241</v>
      </c>
      <c r="Q1995" s="3">
        <v>-18.989999999999998</v>
      </c>
      <c r="R1995" s="6">
        <v>757.98</v>
      </c>
      <c r="S1995" s="18" t="s">
        <v>1371</v>
      </c>
      <c r="T1995" s="3"/>
      <c r="U1995" s="17">
        <v>45778</v>
      </c>
      <c r="X1995" s="19" t="s">
        <v>4401</v>
      </c>
      <c r="Y1995" s="19" t="s">
        <v>7983</v>
      </c>
    </row>
    <row r="1996" spans="1:25">
      <c r="A1996" s="3" t="s">
        <v>8544</v>
      </c>
      <c r="B1996" s="3"/>
      <c r="C1996" s="3" t="s">
        <v>112</v>
      </c>
      <c r="D1996" s="3" t="s">
        <v>1299</v>
      </c>
      <c r="E1996" s="3" t="s">
        <v>52</v>
      </c>
      <c r="F1996" s="3" t="s">
        <v>2278</v>
      </c>
      <c r="G1996" s="3" t="s">
        <v>1236</v>
      </c>
      <c r="H1996" s="3" t="s">
        <v>1649</v>
      </c>
      <c r="I1996" s="3" t="s">
        <v>8545</v>
      </c>
      <c r="J1996" s="3" t="s">
        <v>110</v>
      </c>
      <c r="K1996" s="3" t="s">
        <v>8459</v>
      </c>
      <c r="L1996" s="3" t="s">
        <v>8546</v>
      </c>
      <c r="M1996" s="6"/>
      <c r="N1996" s="6"/>
      <c r="O1996" s="20" t="s">
        <v>530</v>
      </c>
      <c r="P1996" s="3" t="s">
        <v>1241</v>
      </c>
      <c r="Q1996" s="3">
        <v>-20.74</v>
      </c>
      <c r="R1996" s="6">
        <v>757.98</v>
      </c>
      <c r="S1996" s="18" t="s">
        <v>4998</v>
      </c>
      <c r="T1996" s="3"/>
      <c r="U1996" s="17">
        <v>45778</v>
      </c>
      <c r="X1996" s="19" t="s">
        <v>4999</v>
      </c>
      <c r="Y1996" s="19" t="s">
        <v>7983</v>
      </c>
    </row>
    <row r="1997" spans="1:25">
      <c r="A1997" s="3" t="s">
        <v>8547</v>
      </c>
      <c r="B1997" s="3"/>
      <c r="C1997" s="3" t="s">
        <v>112</v>
      </c>
      <c r="D1997" s="3" t="s">
        <v>1299</v>
      </c>
      <c r="E1997" s="3" t="s">
        <v>52</v>
      </c>
      <c r="F1997" s="3" t="s">
        <v>2278</v>
      </c>
      <c r="G1997" s="3" t="s">
        <v>1236</v>
      </c>
      <c r="H1997" s="3" t="s">
        <v>1649</v>
      </c>
      <c r="I1997" s="3" t="s">
        <v>8548</v>
      </c>
      <c r="J1997" s="3" t="s">
        <v>196</v>
      </c>
      <c r="K1997" s="3" t="s">
        <v>8459</v>
      </c>
      <c r="L1997" s="3" t="s">
        <v>8549</v>
      </c>
      <c r="M1997" s="6"/>
      <c r="N1997" s="6"/>
      <c r="O1997" s="20" t="s">
        <v>530</v>
      </c>
      <c r="P1997" s="3" t="s">
        <v>1241</v>
      </c>
      <c r="Q1997" s="3">
        <v>-18.38</v>
      </c>
      <c r="R1997" s="6">
        <v>950</v>
      </c>
      <c r="S1997" s="18" t="s">
        <v>1371</v>
      </c>
      <c r="T1997" s="3"/>
      <c r="U1997" s="17">
        <v>45778</v>
      </c>
      <c r="X1997" s="19" t="s">
        <v>4401</v>
      </c>
      <c r="Y1997" s="19" t="s">
        <v>7983</v>
      </c>
    </row>
    <row r="1998" spans="1:25">
      <c r="A1998" s="3" t="s">
        <v>8550</v>
      </c>
      <c r="B1998" s="3"/>
      <c r="C1998" s="3" t="s">
        <v>112</v>
      </c>
      <c r="D1998" s="3" t="s">
        <v>1299</v>
      </c>
      <c r="E1998" s="3" t="s">
        <v>52</v>
      </c>
      <c r="F1998" s="3" t="s">
        <v>2278</v>
      </c>
      <c r="G1998" s="3" t="s">
        <v>1236</v>
      </c>
      <c r="H1998" s="3" t="s">
        <v>1649</v>
      </c>
      <c r="I1998" s="3" t="s">
        <v>8551</v>
      </c>
      <c r="J1998" s="3" t="s">
        <v>196</v>
      </c>
      <c r="K1998" s="3" t="s">
        <v>8459</v>
      </c>
      <c r="L1998" s="3" t="s">
        <v>8552</v>
      </c>
      <c r="M1998" s="6"/>
      <c r="N1998" s="6"/>
      <c r="O1998" s="20" t="s">
        <v>530</v>
      </c>
      <c r="P1998" s="3" t="s">
        <v>1241</v>
      </c>
      <c r="Q1998" s="3">
        <v>-17.97</v>
      </c>
      <c r="R1998" s="6">
        <v>950</v>
      </c>
      <c r="S1998" s="18" t="s">
        <v>6991</v>
      </c>
      <c r="T1998" s="3"/>
      <c r="U1998" s="17">
        <v>45778</v>
      </c>
      <c r="X1998" s="19" t="s">
        <v>6992</v>
      </c>
      <c r="Y1998" s="19" t="s">
        <v>7983</v>
      </c>
    </row>
    <row r="1999" spans="1:25">
      <c r="A1999" s="3" t="s">
        <v>8553</v>
      </c>
      <c r="B1999" s="3"/>
      <c r="C1999" s="3" t="s">
        <v>112</v>
      </c>
      <c r="D1999" s="3" t="s">
        <v>1299</v>
      </c>
      <c r="E1999" s="3" t="s">
        <v>52</v>
      </c>
      <c r="F1999" s="3" t="s">
        <v>2278</v>
      </c>
      <c r="G1999" s="3" t="s">
        <v>1236</v>
      </c>
      <c r="H1999" s="3" t="s">
        <v>1809</v>
      </c>
      <c r="I1999" s="3" t="s">
        <v>8554</v>
      </c>
      <c r="J1999" s="3" t="s">
        <v>110</v>
      </c>
      <c r="K1999" s="3" t="s">
        <v>8555</v>
      </c>
      <c r="L1999" s="3" t="s">
        <v>8556</v>
      </c>
      <c r="M1999" s="6"/>
      <c r="N1999" s="6"/>
      <c r="O1999" s="20" t="s">
        <v>530</v>
      </c>
      <c r="P1999" s="3" t="s">
        <v>1241</v>
      </c>
      <c r="Q1999" s="3">
        <v>-19.39</v>
      </c>
      <c r="R1999" s="6">
        <v>757.98</v>
      </c>
      <c r="S1999" s="18" t="s">
        <v>6991</v>
      </c>
      <c r="T1999" s="3"/>
      <c r="U1999" s="17">
        <v>45777</v>
      </c>
      <c r="X1999" s="19" t="s">
        <v>6992</v>
      </c>
      <c r="Y1999" s="19" t="s">
        <v>7983</v>
      </c>
    </row>
    <row r="2000" spans="1:25">
      <c r="A2000" s="3" t="s">
        <v>8557</v>
      </c>
      <c r="B2000" s="3"/>
      <c r="C2000" s="3" t="s">
        <v>112</v>
      </c>
      <c r="D2000" s="3" t="s">
        <v>1299</v>
      </c>
      <c r="E2000" s="3" t="s">
        <v>52</v>
      </c>
      <c r="F2000" s="3" t="s">
        <v>2278</v>
      </c>
      <c r="G2000" s="3" t="s">
        <v>1236</v>
      </c>
      <c r="H2000" s="3" t="s">
        <v>1809</v>
      </c>
      <c r="I2000" s="3" t="s">
        <v>8558</v>
      </c>
      <c r="J2000" s="3" t="s">
        <v>110</v>
      </c>
      <c r="K2000" s="3" t="s">
        <v>8555</v>
      </c>
      <c r="L2000" s="3" t="s">
        <v>8559</v>
      </c>
      <c r="M2000" s="6"/>
      <c r="N2000" s="6"/>
      <c r="O2000" s="20" t="s">
        <v>530</v>
      </c>
      <c r="P2000" s="3" t="s">
        <v>1241</v>
      </c>
      <c r="Q2000" s="3">
        <v>-19.78</v>
      </c>
      <c r="R2000" s="6">
        <v>757.98</v>
      </c>
      <c r="S2000" s="18" t="s">
        <v>1371</v>
      </c>
      <c r="T2000" s="3"/>
      <c r="U2000" s="17">
        <v>45777</v>
      </c>
      <c r="X2000" s="19" t="s">
        <v>4401</v>
      </c>
      <c r="Y2000" s="19" t="s">
        <v>7983</v>
      </c>
    </row>
    <row r="2001" spans="1:25">
      <c r="A2001" s="3" t="s">
        <v>8560</v>
      </c>
      <c r="B2001" s="3"/>
      <c r="C2001" s="3" t="s">
        <v>112</v>
      </c>
      <c r="D2001" s="3" t="s">
        <v>1299</v>
      </c>
      <c r="E2001" s="3" t="s">
        <v>52</v>
      </c>
      <c r="F2001" s="3" t="s">
        <v>2278</v>
      </c>
      <c r="G2001" s="3" t="s">
        <v>1236</v>
      </c>
      <c r="H2001" s="3" t="s">
        <v>1809</v>
      </c>
      <c r="I2001" s="3" t="s">
        <v>8561</v>
      </c>
      <c r="J2001" s="3" t="s">
        <v>110</v>
      </c>
      <c r="K2001" s="3" t="s">
        <v>8555</v>
      </c>
      <c r="L2001" s="3" t="s">
        <v>8562</v>
      </c>
      <c r="M2001" s="6"/>
      <c r="N2001" s="6"/>
      <c r="O2001" s="20" t="s">
        <v>530</v>
      </c>
      <c r="P2001" s="3" t="s">
        <v>1241</v>
      </c>
      <c r="Q2001" s="3">
        <v>-20.64</v>
      </c>
      <c r="R2001" s="6">
        <v>757.98</v>
      </c>
      <c r="S2001" s="18" t="s">
        <v>4998</v>
      </c>
      <c r="T2001" s="3"/>
      <c r="U2001" s="17">
        <v>45777</v>
      </c>
      <c r="X2001" s="19" t="s">
        <v>4999</v>
      </c>
      <c r="Y2001" s="19" t="s">
        <v>7983</v>
      </c>
    </row>
    <row r="2002" spans="1:25">
      <c r="A2002" s="3" t="s">
        <v>8563</v>
      </c>
      <c r="B2002" s="3"/>
      <c r="C2002" s="3" t="s">
        <v>112</v>
      </c>
      <c r="D2002" s="3" t="s">
        <v>1299</v>
      </c>
      <c r="E2002" s="3" t="s">
        <v>52</v>
      </c>
      <c r="F2002" s="3" t="s">
        <v>2278</v>
      </c>
      <c r="G2002" s="3" t="s">
        <v>1236</v>
      </c>
      <c r="H2002" s="3" t="s">
        <v>1809</v>
      </c>
      <c r="I2002" s="3" t="s">
        <v>8564</v>
      </c>
      <c r="J2002" s="3" t="s">
        <v>110</v>
      </c>
      <c r="K2002" s="3" t="s">
        <v>8555</v>
      </c>
      <c r="L2002" s="3" t="s">
        <v>8565</v>
      </c>
      <c r="M2002" s="6"/>
      <c r="N2002" s="6"/>
      <c r="O2002" s="20" t="s">
        <v>530</v>
      </c>
      <c r="P2002" s="3" t="s">
        <v>1241</v>
      </c>
      <c r="Q2002" s="3">
        <v>-19.75</v>
      </c>
      <c r="R2002" s="6">
        <v>757.98</v>
      </c>
      <c r="S2002" s="18" t="s">
        <v>4998</v>
      </c>
      <c r="T2002" s="3"/>
      <c r="U2002" s="17">
        <v>45777</v>
      </c>
      <c r="X2002" s="19" t="s">
        <v>4999</v>
      </c>
      <c r="Y2002" s="19" t="s">
        <v>7983</v>
      </c>
    </row>
    <row r="2003" spans="1:25">
      <c r="A2003" s="3" t="s">
        <v>8566</v>
      </c>
      <c r="B2003" s="3"/>
      <c r="C2003" s="3" t="s">
        <v>112</v>
      </c>
      <c r="D2003" s="3" t="s">
        <v>1299</v>
      </c>
      <c r="E2003" s="3" t="s">
        <v>52</v>
      </c>
      <c r="F2003" s="3" t="s">
        <v>2278</v>
      </c>
      <c r="G2003" s="3" t="s">
        <v>1236</v>
      </c>
      <c r="H2003" s="3" t="s">
        <v>1809</v>
      </c>
      <c r="I2003" s="3" t="s">
        <v>8567</v>
      </c>
      <c r="J2003" s="3" t="s">
        <v>110</v>
      </c>
      <c r="K2003" s="3" t="s">
        <v>8555</v>
      </c>
      <c r="L2003" s="3" t="s">
        <v>8568</v>
      </c>
      <c r="M2003" s="6"/>
      <c r="N2003" s="6"/>
      <c r="O2003" s="20" t="s">
        <v>530</v>
      </c>
      <c r="P2003" s="3" t="s">
        <v>1241</v>
      </c>
      <c r="Q2003" s="3">
        <v>-19.29</v>
      </c>
      <c r="R2003" s="6">
        <v>757.98</v>
      </c>
      <c r="S2003" s="18" t="s">
        <v>6991</v>
      </c>
      <c r="T2003" s="3"/>
      <c r="U2003" s="17">
        <v>45777</v>
      </c>
      <c r="X2003" s="19" t="s">
        <v>6992</v>
      </c>
      <c r="Y2003" s="19" t="s">
        <v>7983</v>
      </c>
    </row>
    <row r="2004" spans="1:25">
      <c r="A2004" s="3" t="s">
        <v>8569</v>
      </c>
      <c r="B2004" s="3"/>
      <c r="C2004" s="3" t="s">
        <v>112</v>
      </c>
      <c r="D2004" s="3" t="s">
        <v>1299</v>
      </c>
      <c r="E2004" s="3" t="s">
        <v>52</v>
      </c>
      <c r="F2004" s="3" t="s">
        <v>2278</v>
      </c>
      <c r="G2004" s="3" t="s">
        <v>1236</v>
      </c>
      <c r="H2004" s="3" t="s">
        <v>1809</v>
      </c>
      <c r="I2004" s="3" t="s">
        <v>8570</v>
      </c>
      <c r="J2004" s="3" t="s">
        <v>110</v>
      </c>
      <c r="K2004" s="3" t="s">
        <v>8555</v>
      </c>
      <c r="L2004" s="3" t="s">
        <v>8571</v>
      </c>
      <c r="M2004" s="6"/>
      <c r="N2004" s="6"/>
      <c r="O2004" s="20" t="s">
        <v>530</v>
      </c>
      <c r="P2004" s="3" t="s">
        <v>1241</v>
      </c>
      <c r="Q2004" s="3">
        <v>-20.149999999999999</v>
      </c>
      <c r="R2004" s="6">
        <v>757.98</v>
      </c>
      <c r="S2004" s="18" t="s">
        <v>6991</v>
      </c>
      <c r="T2004" s="3"/>
      <c r="U2004" s="17">
        <v>45777</v>
      </c>
      <c r="X2004" s="19" t="s">
        <v>6992</v>
      </c>
      <c r="Y2004" s="19" t="s">
        <v>7983</v>
      </c>
    </row>
    <row r="2005" spans="1:25">
      <c r="A2005" s="3" t="s">
        <v>8572</v>
      </c>
      <c r="B2005" s="3"/>
      <c r="C2005" s="3" t="s">
        <v>112</v>
      </c>
      <c r="D2005" s="3" t="s">
        <v>1299</v>
      </c>
      <c r="E2005" s="3" t="s">
        <v>52</v>
      </c>
      <c r="F2005" s="3" t="s">
        <v>2278</v>
      </c>
      <c r="G2005" s="3" t="s">
        <v>1236</v>
      </c>
      <c r="H2005" s="3" t="s">
        <v>1809</v>
      </c>
      <c r="I2005" s="3" t="s">
        <v>8573</v>
      </c>
      <c r="J2005" s="3" t="s">
        <v>196</v>
      </c>
      <c r="K2005" s="3" t="s">
        <v>8555</v>
      </c>
      <c r="L2005" s="3" t="s">
        <v>8574</v>
      </c>
      <c r="M2005" s="6"/>
      <c r="N2005" s="6"/>
      <c r="O2005" s="20" t="s">
        <v>530</v>
      </c>
      <c r="P2005" s="3" t="s">
        <v>1241</v>
      </c>
      <c r="Q2005" s="3">
        <v>-20.190000000000001</v>
      </c>
      <c r="R2005" s="6">
        <v>950</v>
      </c>
      <c r="S2005" s="18" t="s">
        <v>1371</v>
      </c>
      <c r="T2005" s="3"/>
      <c r="U2005" s="17">
        <v>45777</v>
      </c>
      <c r="X2005" s="19" t="s">
        <v>4401</v>
      </c>
      <c r="Y2005" s="19" t="s">
        <v>7983</v>
      </c>
    </row>
    <row r="2006" spans="1:25">
      <c r="A2006" s="3" t="s">
        <v>8575</v>
      </c>
      <c r="B2006" s="3"/>
      <c r="C2006" s="3" t="s">
        <v>112</v>
      </c>
      <c r="D2006" s="3" t="s">
        <v>1299</v>
      </c>
      <c r="E2006" s="3" t="s">
        <v>52</v>
      </c>
      <c r="F2006" s="3" t="s">
        <v>2278</v>
      </c>
      <c r="G2006" s="3" t="s">
        <v>1236</v>
      </c>
      <c r="H2006" s="3" t="s">
        <v>1809</v>
      </c>
      <c r="I2006" s="3" t="s">
        <v>8576</v>
      </c>
      <c r="J2006" s="3" t="s">
        <v>196</v>
      </c>
      <c r="K2006" s="3" t="s">
        <v>8555</v>
      </c>
      <c r="L2006" s="3" t="s">
        <v>8577</v>
      </c>
      <c r="M2006" s="6"/>
      <c r="N2006" s="6"/>
      <c r="O2006" s="20" t="s">
        <v>530</v>
      </c>
      <c r="P2006" s="3" t="s">
        <v>1241</v>
      </c>
      <c r="Q2006" s="3">
        <v>-20.6</v>
      </c>
      <c r="R2006" s="6">
        <v>950</v>
      </c>
      <c r="S2006" s="18" t="s">
        <v>4998</v>
      </c>
      <c r="T2006" s="3"/>
      <c r="U2006" s="17">
        <v>45777</v>
      </c>
      <c r="X2006" s="19" t="s">
        <v>4999</v>
      </c>
      <c r="Y2006" s="19" t="s">
        <v>7983</v>
      </c>
    </row>
    <row r="2007" spans="1:25">
      <c r="A2007" s="3" t="s">
        <v>8578</v>
      </c>
      <c r="B2007" s="3"/>
      <c r="C2007" s="3" t="s">
        <v>112</v>
      </c>
      <c r="D2007" s="3" t="s">
        <v>1299</v>
      </c>
      <c r="E2007" s="3" t="s">
        <v>52</v>
      </c>
      <c r="F2007" s="3" t="s">
        <v>2278</v>
      </c>
      <c r="G2007" s="3" t="s">
        <v>1236</v>
      </c>
      <c r="H2007" s="3" t="s">
        <v>1809</v>
      </c>
      <c r="I2007" s="3" t="s">
        <v>8579</v>
      </c>
      <c r="J2007" s="3" t="s">
        <v>110</v>
      </c>
      <c r="K2007" s="3" t="s">
        <v>8555</v>
      </c>
      <c r="L2007" s="3" t="s">
        <v>8580</v>
      </c>
      <c r="M2007" s="6"/>
      <c r="N2007" s="6"/>
      <c r="O2007" s="20" t="s">
        <v>530</v>
      </c>
      <c r="P2007" s="3" t="s">
        <v>1241</v>
      </c>
      <c r="Q2007" s="3">
        <v>-18.84</v>
      </c>
      <c r="R2007" s="6">
        <v>757.98</v>
      </c>
      <c r="S2007" s="18" t="s">
        <v>4998</v>
      </c>
      <c r="T2007" s="3"/>
      <c r="U2007" s="17">
        <v>45777</v>
      </c>
      <c r="X2007" s="19" t="s">
        <v>4999</v>
      </c>
      <c r="Y2007" s="19" t="s">
        <v>7983</v>
      </c>
    </row>
    <row r="2008" spans="1:25">
      <c r="A2008" s="3" t="s">
        <v>8581</v>
      </c>
      <c r="B2008" s="3"/>
      <c r="C2008" s="3" t="s">
        <v>112</v>
      </c>
      <c r="D2008" s="3" t="s">
        <v>1299</v>
      </c>
      <c r="E2008" s="3" t="s">
        <v>52</v>
      </c>
      <c r="F2008" s="3" t="s">
        <v>2278</v>
      </c>
      <c r="G2008" s="3" t="s">
        <v>1236</v>
      </c>
      <c r="H2008" s="3" t="s">
        <v>1809</v>
      </c>
      <c r="I2008" s="3" t="s">
        <v>8582</v>
      </c>
      <c r="J2008" s="3" t="s">
        <v>110</v>
      </c>
      <c r="K2008" s="3" t="s">
        <v>8555</v>
      </c>
      <c r="L2008" s="3" t="s">
        <v>8583</v>
      </c>
      <c r="M2008" s="6"/>
      <c r="N2008" s="6"/>
      <c r="O2008" s="20" t="s">
        <v>530</v>
      </c>
      <c r="P2008" s="3" t="s">
        <v>1241</v>
      </c>
      <c r="Q2008" s="3">
        <v>-19.04</v>
      </c>
      <c r="R2008" s="6">
        <v>757.98</v>
      </c>
      <c r="S2008" s="18" t="s">
        <v>1371</v>
      </c>
      <c r="T2008" s="3"/>
      <c r="U2008" s="17">
        <v>45778</v>
      </c>
      <c r="X2008" s="19" t="s">
        <v>4401</v>
      </c>
      <c r="Y2008" s="19" t="s">
        <v>7983</v>
      </c>
    </row>
    <row r="2009" spans="1:25">
      <c r="A2009" s="3" t="s">
        <v>8584</v>
      </c>
      <c r="B2009" s="3"/>
      <c r="C2009" s="3" t="s">
        <v>112</v>
      </c>
      <c r="D2009" s="3" t="s">
        <v>1299</v>
      </c>
      <c r="E2009" s="3" t="s">
        <v>52</v>
      </c>
      <c r="F2009" s="3" t="s">
        <v>2278</v>
      </c>
      <c r="G2009" s="3" t="s">
        <v>1236</v>
      </c>
      <c r="H2009" s="3" t="s">
        <v>1809</v>
      </c>
      <c r="I2009" s="3" t="s">
        <v>8585</v>
      </c>
      <c r="J2009" s="3" t="s">
        <v>110</v>
      </c>
      <c r="K2009" s="3" t="s">
        <v>8555</v>
      </c>
      <c r="L2009" s="3" t="s">
        <v>8586</v>
      </c>
      <c r="M2009" s="6"/>
      <c r="N2009" s="6"/>
      <c r="O2009" s="20" t="s">
        <v>530</v>
      </c>
      <c r="P2009" s="3" t="s">
        <v>1241</v>
      </c>
      <c r="Q2009" s="3">
        <v>-19.14</v>
      </c>
      <c r="R2009" s="6">
        <v>757.98</v>
      </c>
      <c r="S2009" s="18" t="s">
        <v>4998</v>
      </c>
      <c r="T2009" s="3"/>
      <c r="U2009" s="17">
        <v>45778</v>
      </c>
      <c r="X2009" s="19" t="s">
        <v>4999</v>
      </c>
      <c r="Y2009" s="19" t="s">
        <v>7983</v>
      </c>
    </row>
    <row r="2010" spans="1:25">
      <c r="A2010" s="3" t="s">
        <v>8587</v>
      </c>
      <c r="B2010" s="3"/>
      <c r="C2010" s="3" t="s">
        <v>112</v>
      </c>
      <c r="D2010" s="3" t="s">
        <v>1299</v>
      </c>
      <c r="E2010" s="3" t="s">
        <v>52</v>
      </c>
      <c r="F2010" s="3" t="s">
        <v>2278</v>
      </c>
      <c r="G2010" s="3" t="s">
        <v>1236</v>
      </c>
      <c r="H2010" s="3" t="s">
        <v>1809</v>
      </c>
      <c r="I2010" s="3" t="s">
        <v>8588</v>
      </c>
      <c r="J2010" s="3" t="s">
        <v>110</v>
      </c>
      <c r="K2010" s="3" t="s">
        <v>8555</v>
      </c>
      <c r="L2010" s="3" t="s">
        <v>8589</v>
      </c>
      <c r="M2010" s="6"/>
      <c r="N2010" s="6"/>
      <c r="O2010" s="20" t="s">
        <v>530</v>
      </c>
      <c r="P2010" s="3" t="s">
        <v>1241</v>
      </c>
      <c r="Q2010" s="3">
        <v>-21.47</v>
      </c>
      <c r="R2010" s="6">
        <v>757.98</v>
      </c>
      <c r="S2010" s="18" t="s">
        <v>6991</v>
      </c>
      <c r="T2010" s="3"/>
      <c r="U2010" s="17">
        <v>45778</v>
      </c>
      <c r="X2010" s="19" t="s">
        <v>6992</v>
      </c>
      <c r="Y2010" s="19" t="s">
        <v>7983</v>
      </c>
    </row>
    <row r="2011" spans="1:25">
      <c r="A2011" s="3" t="s">
        <v>8590</v>
      </c>
      <c r="B2011" s="3"/>
      <c r="C2011" s="3" t="s">
        <v>112</v>
      </c>
      <c r="D2011" s="3" t="s">
        <v>1299</v>
      </c>
      <c r="E2011" s="3" t="s">
        <v>52</v>
      </c>
      <c r="F2011" s="3" t="s">
        <v>2278</v>
      </c>
      <c r="G2011" s="3" t="s">
        <v>1236</v>
      </c>
      <c r="H2011" s="3" t="s">
        <v>1809</v>
      </c>
      <c r="I2011" s="3" t="s">
        <v>8591</v>
      </c>
      <c r="J2011" s="3" t="s">
        <v>196</v>
      </c>
      <c r="K2011" s="3" t="s">
        <v>8555</v>
      </c>
      <c r="L2011" s="3" t="s">
        <v>8592</v>
      </c>
      <c r="M2011" s="6"/>
      <c r="N2011" s="6"/>
      <c r="O2011" s="20" t="s">
        <v>530</v>
      </c>
      <c r="P2011" s="3" t="s">
        <v>1241</v>
      </c>
      <c r="Q2011" s="3">
        <v>-19.059999999999999</v>
      </c>
      <c r="R2011" s="6">
        <v>950</v>
      </c>
      <c r="S2011" s="18" t="s">
        <v>4998</v>
      </c>
      <c r="T2011" s="3"/>
      <c r="U2011" s="17">
        <v>45778</v>
      </c>
      <c r="X2011" s="19" t="s">
        <v>4999</v>
      </c>
      <c r="Y2011" s="19" t="s">
        <v>7983</v>
      </c>
    </row>
    <row r="2012" spans="1:25">
      <c r="A2012" s="18" t="s">
        <v>8593</v>
      </c>
      <c r="B2012" s="3"/>
      <c r="C2012" s="3" t="s">
        <v>112</v>
      </c>
      <c r="D2012" s="3" t="s">
        <v>1299</v>
      </c>
      <c r="E2012" s="3" t="s">
        <v>52</v>
      </c>
      <c r="F2012" s="3" t="s">
        <v>2278</v>
      </c>
      <c r="G2012" s="3" t="s">
        <v>1236</v>
      </c>
      <c r="H2012" s="3" t="s">
        <v>1809</v>
      </c>
      <c r="I2012" s="3" t="s">
        <v>8594</v>
      </c>
      <c r="J2012" s="3" t="s">
        <v>110</v>
      </c>
      <c r="K2012" s="3" t="s">
        <v>8555</v>
      </c>
      <c r="L2012" s="3" t="s">
        <v>8595</v>
      </c>
      <c r="M2012" s="6"/>
      <c r="N2012" s="6"/>
      <c r="O2012" s="20" t="s">
        <v>530</v>
      </c>
      <c r="P2012" s="3" t="s">
        <v>1241</v>
      </c>
      <c r="Q2012" s="3">
        <v>-20.27</v>
      </c>
      <c r="R2012" s="6">
        <v>757.98</v>
      </c>
      <c r="S2012" s="18" t="s">
        <v>1371</v>
      </c>
      <c r="T2012" s="3"/>
      <c r="U2012" s="17">
        <v>45778</v>
      </c>
      <c r="X2012" s="19" t="s">
        <v>4401</v>
      </c>
      <c r="Y2012" s="19" t="s">
        <v>7983</v>
      </c>
    </row>
    <row r="2013" spans="1:25">
      <c r="A2013" s="3" t="s">
        <v>8596</v>
      </c>
      <c r="B2013" s="3"/>
      <c r="C2013" s="3" t="s">
        <v>112</v>
      </c>
      <c r="D2013" s="3" t="s">
        <v>1299</v>
      </c>
      <c r="E2013" s="3" t="s">
        <v>52</v>
      </c>
      <c r="F2013" s="3" t="s">
        <v>2278</v>
      </c>
      <c r="G2013" s="3" t="s">
        <v>1236</v>
      </c>
      <c r="H2013" s="3" t="s">
        <v>1809</v>
      </c>
      <c r="I2013" s="3" t="s">
        <v>8597</v>
      </c>
      <c r="J2013" s="3" t="s">
        <v>110</v>
      </c>
      <c r="K2013" s="3" t="s">
        <v>8555</v>
      </c>
      <c r="L2013" s="3" t="s">
        <v>8598</v>
      </c>
      <c r="M2013" s="6"/>
      <c r="N2013" s="6"/>
      <c r="O2013" s="20" t="s">
        <v>530</v>
      </c>
      <c r="P2013" s="3" t="s">
        <v>1241</v>
      </c>
      <c r="Q2013" s="3">
        <v>-19.670000000000002</v>
      </c>
      <c r="R2013" s="6">
        <v>757.98</v>
      </c>
      <c r="S2013" s="18" t="s">
        <v>4998</v>
      </c>
      <c r="T2013" s="3"/>
      <c r="U2013" s="17">
        <v>45778</v>
      </c>
      <c r="X2013" s="19" t="s">
        <v>4999</v>
      </c>
      <c r="Y2013" s="19" t="s">
        <v>7983</v>
      </c>
    </row>
    <row r="2014" spans="1:25">
      <c r="A2014" s="3" t="s">
        <v>8599</v>
      </c>
      <c r="B2014" s="3"/>
      <c r="C2014" s="3" t="s">
        <v>112</v>
      </c>
      <c r="D2014" s="3" t="s">
        <v>1299</v>
      </c>
      <c r="E2014" s="3" t="s">
        <v>52</v>
      </c>
      <c r="F2014" s="3" t="s">
        <v>2278</v>
      </c>
      <c r="G2014" s="3" t="s">
        <v>1236</v>
      </c>
      <c r="H2014" s="3" t="s">
        <v>1809</v>
      </c>
      <c r="I2014" s="3" t="s">
        <v>8600</v>
      </c>
      <c r="J2014" s="3" t="s">
        <v>110</v>
      </c>
      <c r="K2014" s="3" t="s">
        <v>8555</v>
      </c>
      <c r="L2014" s="3" t="s">
        <v>8601</v>
      </c>
      <c r="M2014" s="6"/>
      <c r="N2014" s="6"/>
      <c r="O2014" s="20" t="s">
        <v>530</v>
      </c>
      <c r="P2014" s="3" t="s">
        <v>1241</v>
      </c>
      <c r="Q2014" s="3">
        <v>-19.850000000000001</v>
      </c>
      <c r="R2014" s="6">
        <v>757.98</v>
      </c>
      <c r="S2014" s="18" t="s">
        <v>6991</v>
      </c>
      <c r="T2014" s="3"/>
      <c r="U2014" s="17">
        <v>45778</v>
      </c>
      <c r="X2014" s="19" t="s">
        <v>6992</v>
      </c>
      <c r="Y2014" s="19" t="s">
        <v>7983</v>
      </c>
    </row>
    <row r="2015" spans="1:25">
      <c r="A2015" s="3" t="s">
        <v>8602</v>
      </c>
      <c r="B2015" s="3"/>
      <c r="C2015" s="3" t="s">
        <v>112</v>
      </c>
      <c r="D2015" s="3" t="s">
        <v>1299</v>
      </c>
      <c r="E2015" s="3" t="s">
        <v>52</v>
      </c>
      <c r="F2015" s="3" t="s">
        <v>2278</v>
      </c>
      <c r="G2015" s="3" t="s">
        <v>1236</v>
      </c>
      <c r="H2015" s="3" t="s">
        <v>1653</v>
      </c>
      <c r="I2015" s="3" t="s">
        <v>8603</v>
      </c>
      <c r="J2015" s="3" t="s">
        <v>110</v>
      </c>
      <c r="K2015" s="3" t="s">
        <v>8555</v>
      </c>
      <c r="L2015" s="3" t="s">
        <v>8604</v>
      </c>
      <c r="M2015" s="6"/>
      <c r="N2015" s="6"/>
      <c r="O2015" s="20" t="s">
        <v>530</v>
      </c>
      <c r="P2015" s="3" t="s">
        <v>1241</v>
      </c>
      <c r="Q2015" s="3">
        <v>-17.93</v>
      </c>
      <c r="R2015" s="6">
        <v>757.98</v>
      </c>
      <c r="S2015" s="18" t="s">
        <v>1371</v>
      </c>
      <c r="T2015" s="3"/>
      <c r="U2015" s="17">
        <v>45777</v>
      </c>
      <c r="X2015" s="19" t="s">
        <v>4401</v>
      </c>
      <c r="Y2015" s="19" t="s">
        <v>7983</v>
      </c>
    </row>
    <row r="2016" spans="1:25">
      <c r="A2016" s="3" t="s">
        <v>8605</v>
      </c>
      <c r="B2016" s="3"/>
      <c r="C2016" s="3" t="s">
        <v>112</v>
      </c>
      <c r="D2016" s="3" t="s">
        <v>1299</v>
      </c>
      <c r="E2016" s="3" t="s">
        <v>52</v>
      </c>
      <c r="F2016" s="3" t="s">
        <v>2278</v>
      </c>
      <c r="G2016" s="3" t="s">
        <v>1236</v>
      </c>
      <c r="H2016" s="3" t="s">
        <v>1653</v>
      </c>
      <c r="I2016" s="3" t="s">
        <v>8606</v>
      </c>
      <c r="J2016" s="3" t="s">
        <v>110</v>
      </c>
      <c r="K2016" s="3" t="s">
        <v>8555</v>
      </c>
      <c r="L2016" s="3" t="s">
        <v>8607</v>
      </c>
      <c r="M2016" s="6"/>
      <c r="N2016" s="6"/>
      <c r="O2016" s="20" t="s">
        <v>530</v>
      </c>
      <c r="P2016" s="3" t="s">
        <v>1241</v>
      </c>
      <c r="Q2016" s="3">
        <v>-17.989999999999998</v>
      </c>
      <c r="R2016" s="6">
        <v>757.98</v>
      </c>
      <c r="S2016" s="18" t="s">
        <v>1371</v>
      </c>
      <c r="T2016" s="3"/>
      <c r="U2016" s="17">
        <v>45777</v>
      </c>
      <c r="X2016" s="19" t="s">
        <v>4401</v>
      </c>
      <c r="Y2016" s="19" t="s">
        <v>7983</v>
      </c>
    </row>
    <row r="2017" spans="1:25">
      <c r="A2017" s="3" t="s">
        <v>8608</v>
      </c>
      <c r="B2017" s="3"/>
      <c r="C2017" s="3" t="s">
        <v>112</v>
      </c>
      <c r="D2017" s="3" t="s">
        <v>1299</v>
      </c>
      <c r="E2017" s="3" t="s">
        <v>52</v>
      </c>
      <c r="F2017" s="3" t="s">
        <v>2278</v>
      </c>
      <c r="G2017" s="3" t="s">
        <v>1236</v>
      </c>
      <c r="H2017" s="3" t="s">
        <v>1653</v>
      </c>
      <c r="I2017" s="3" t="s">
        <v>8609</v>
      </c>
      <c r="J2017" s="3" t="s">
        <v>110</v>
      </c>
      <c r="K2017" s="3" t="s">
        <v>8555</v>
      </c>
      <c r="L2017" s="3" t="s">
        <v>8610</v>
      </c>
      <c r="M2017" s="6"/>
      <c r="N2017" s="6"/>
      <c r="O2017" s="20" t="s">
        <v>530</v>
      </c>
      <c r="P2017" s="3" t="s">
        <v>1241</v>
      </c>
      <c r="Q2017" s="3">
        <v>-18.3</v>
      </c>
      <c r="R2017" s="6">
        <v>757</v>
      </c>
      <c r="S2017" s="18" t="s">
        <v>1371</v>
      </c>
      <c r="T2017" s="3"/>
      <c r="U2017" s="17">
        <v>45777</v>
      </c>
      <c r="X2017" s="19" t="s">
        <v>4401</v>
      </c>
      <c r="Y2017" s="19" t="s">
        <v>7983</v>
      </c>
    </row>
    <row r="2018" spans="1:25">
      <c r="A2018" s="3" t="s">
        <v>8611</v>
      </c>
      <c r="B2018" s="3"/>
      <c r="C2018" s="3" t="s">
        <v>112</v>
      </c>
      <c r="D2018" s="3" t="s">
        <v>1299</v>
      </c>
      <c r="E2018" s="3" t="s">
        <v>52</v>
      </c>
      <c r="F2018" s="3" t="s">
        <v>2278</v>
      </c>
      <c r="G2018" s="3" t="s">
        <v>1236</v>
      </c>
      <c r="H2018" s="3" t="s">
        <v>1653</v>
      </c>
      <c r="I2018" s="3" t="s">
        <v>8612</v>
      </c>
      <c r="J2018" s="3" t="s">
        <v>110</v>
      </c>
      <c r="K2018" s="3" t="s">
        <v>8555</v>
      </c>
      <c r="L2018" s="3" t="s">
        <v>8613</v>
      </c>
      <c r="M2018" s="6"/>
      <c r="N2018" s="6"/>
      <c r="O2018" s="20" t="s">
        <v>530</v>
      </c>
      <c r="P2018" s="3" t="s">
        <v>1241</v>
      </c>
      <c r="Q2018" s="3">
        <v>-18.100000000000001</v>
      </c>
      <c r="R2018" s="6">
        <v>757.98</v>
      </c>
      <c r="S2018" s="18" t="s">
        <v>1371</v>
      </c>
      <c r="T2018" s="3"/>
      <c r="U2018" s="17">
        <v>45777</v>
      </c>
      <c r="X2018" s="19" t="s">
        <v>4401</v>
      </c>
      <c r="Y2018" s="19" t="s">
        <v>7983</v>
      </c>
    </row>
    <row r="2019" spans="1:25">
      <c r="A2019" s="3" t="s">
        <v>8614</v>
      </c>
      <c r="B2019" s="3"/>
      <c r="C2019" s="3" t="s">
        <v>112</v>
      </c>
      <c r="D2019" s="3" t="s">
        <v>1299</v>
      </c>
      <c r="E2019" s="3" t="s">
        <v>52</v>
      </c>
      <c r="F2019" s="3" t="s">
        <v>2278</v>
      </c>
      <c r="G2019" s="3" t="s">
        <v>1236</v>
      </c>
      <c r="H2019" s="3" t="s">
        <v>1653</v>
      </c>
      <c r="I2019" s="3" t="s">
        <v>8615</v>
      </c>
      <c r="J2019" s="3" t="s">
        <v>110</v>
      </c>
      <c r="K2019" s="3" t="s">
        <v>8555</v>
      </c>
      <c r="L2019" s="3" t="s">
        <v>8616</v>
      </c>
      <c r="M2019" s="6"/>
      <c r="N2019" s="6"/>
      <c r="O2019" s="20" t="s">
        <v>530</v>
      </c>
      <c r="P2019" s="3" t="s">
        <v>1241</v>
      </c>
      <c r="Q2019" s="3">
        <v>-18.66</v>
      </c>
      <c r="R2019" s="6">
        <v>757.98</v>
      </c>
      <c r="S2019" s="18" t="s">
        <v>6991</v>
      </c>
      <c r="T2019" s="3"/>
      <c r="U2019" s="17">
        <v>45777</v>
      </c>
      <c r="X2019" s="19" t="s">
        <v>6992</v>
      </c>
      <c r="Y2019" s="19" t="s">
        <v>7983</v>
      </c>
    </row>
    <row r="2020" spans="1:25">
      <c r="A2020" s="3" t="s">
        <v>8617</v>
      </c>
      <c r="B2020" s="3"/>
      <c r="C2020" s="3" t="s">
        <v>112</v>
      </c>
      <c r="D2020" s="3" t="s">
        <v>1299</v>
      </c>
      <c r="E2020" s="3" t="s">
        <v>52</v>
      </c>
      <c r="F2020" s="3" t="s">
        <v>2278</v>
      </c>
      <c r="G2020" s="3" t="s">
        <v>1236</v>
      </c>
      <c r="H2020" s="3" t="s">
        <v>1653</v>
      </c>
      <c r="I2020" s="3" t="s">
        <v>8618</v>
      </c>
      <c r="J2020" s="3" t="s">
        <v>110</v>
      </c>
      <c r="K2020" s="3" t="s">
        <v>8555</v>
      </c>
      <c r="L2020" s="3" t="s">
        <v>8619</v>
      </c>
      <c r="M2020" s="6"/>
      <c r="N2020" s="6"/>
      <c r="O2020" s="20" t="s">
        <v>530</v>
      </c>
      <c r="P2020" s="3" t="s">
        <v>1241</v>
      </c>
      <c r="Q2020" s="3">
        <v>-19.239999999999998</v>
      </c>
      <c r="R2020" s="6">
        <v>757.98</v>
      </c>
      <c r="S2020" s="18" t="s">
        <v>6991</v>
      </c>
      <c r="T2020" s="3"/>
      <c r="U2020" s="17">
        <v>45777</v>
      </c>
      <c r="X2020" s="19" t="s">
        <v>6992</v>
      </c>
      <c r="Y2020" s="19" t="s">
        <v>7983</v>
      </c>
    </row>
    <row r="2021" spans="1:25">
      <c r="A2021" s="3" t="s">
        <v>8620</v>
      </c>
      <c r="B2021" s="3"/>
      <c r="C2021" s="3" t="s">
        <v>112</v>
      </c>
      <c r="D2021" s="3" t="s">
        <v>1299</v>
      </c>
      <c r="E2021" s="3" t="s">
        <v>52</v>
      </c>
      <c r="F2021" s="3" t="s">
        <v>2278</v>
      </c>
      <c r="G2021" s="3" t="s">
        <v>1236</v>
      </c>
      <c r="H2021" s="3" t="s">
        <v>1653</v>
      </c>
      <c r="I2021" s="3" t="s">
        <v>8621</v>
      </c>
      <c r="J2021" s="3" t="s">
        <v>110</v>
      </c>
      <c r="K2021" s="3" t="s">
        <v>8555</v>
      </c>
      <c r="L2021" s="3" t="s">
        <v>8622</v>
      </c>
      <c r="M2021" s="6"/>
      <c r="N2021" s="6"/>
      <c r="O2021" s="20" t="s">
        <v>530</v>
      </c>
      <c r="P2021" s="3" t="s">
        <v>1241</v>
      </c>
      <c r="Q2021" s="3">
        <v>-19.47</v>
      </c>
      <c r="R2021" s="6">
        <v>757.98</v>
      </c>
      <c r="S2021" s="18" t="s">
        <v>6991</v>
      </c>
      <c r="T2021" s="3"/>
      <c r="U2021" s="17">
        <v>45777</v>
      </c>
      <c r="X2021" s="19" t="s">
        <v>6992</v>
      </c>
      <c r="Y2021" s="19" t="s">
        <v>7983</v>
      </c>
    </row>
    <row r="2022" spans="1:25">
      <c r="A2022" s="3" t="s">
        <v>8623</v>
      </c>
      <c r="B2022" s="3"/>
      <c r="C2022" s="3" t="s">
        <v>112</v>
      </c>
      <c r="D2022" s="3" t="s">
        <v>1299</v>
      </c>
      <c r="E2022" s="3" t="s">
        <v>52</v>
      </c>
      <c r="F2022" s="3" t="s">
        <v>2278</v>
      </c>
      <c r="G2022" s="3" t="s">
        <v>1236</v>
      </c>
      <c r="H2022" s="3" t="s">
        <v>1653</v>
      </c>
      <c r="I2022" s="3" t="s">
        <v>8624</v>
      </c>
      <c r="J2022" s="3" t="s">
        <v>110</v>
      </c>
      <c r="K2022" s="3" t="s">
        <v>8555</v>
      </c>
      <c r="L2022" s="3" t="s">
        <v>8625</v>
      </c>
      <c r="M2022" s="6"/>
      <c r="N2022" s="6"/>
      <c r="O2022" s="20" t="s">
        <v>530</v>
      </c>
      <c r="P2022" s="3" t="s">
        <v>1241</v>
      </c>
      <c r="Q2022" s="3">
        <v>-18.79</v>
      </c>
      <c r="R2022" s="6">
        <v>757.98</v>
      </c>
      <c r="S2022" s="18" t="s">
        <v>6991</v>
      </c>
      <c r="T2022" s="3"/>
      <c r="U2022" s="17">
        <v>45777</v>
      </c>
      <c r="X2022" s="19" t="s">
        <v>6992</v>
      </c>
      <c r="Y2022" s="19" t="s">
        <v>7983</v>
      </c>
    </row>
    <row r="2023" spans="1:25">
      <c r="A2023" s="3" t="s">
        <v>8626</v>
      </c>
      <c r="B2023" s="3"/>
      <c r="C2023" s="3" t="s">
        <v>112</v>
      </c>
      <c r="D2023" s="3" t="s">
        <v>1299</v>
      </c>
      <c r="E2023" s="3" t="s">
        <v>52</v>
      </c>
      <c r="F2023" s="3" t="s">
        <v>2278</v>
      </c>
      <c r="G2023" s="3" t="s">
        <v>1236</v>
      </c>
      <c r="H2023" s="3" t="s">
        <v>1653</v>
      </c>
      <c r="I2023" s="3" t="s">
        <v>8627</v>
      </c>
      <c r="J2023" s="3" t="s">
        <v>110</v>
      </c>
      <c r="K2023" s="3" t="s">
        <v>8555</v>
      </c>
      <c r="L2023" s="3" t="s">
        <v>8628</v>
      </c>
      <c r="M2023" s="6"/>
      <c r="N2023" s="6"/>
      <c r="O2023" s="20" t="s">
        <v>530</v>
      </c>
      <c r="P2023" s="3" t="s">
        <v>1241</v>
      </c>
      <c r="Q2023" s="3">
        <v>-19.22</v>
      </c>
      <c r="R2023" s="6">
        <v>757.98</v>
      </c>
      <c r="S2023" s="18" t="s">
        <v>6991</v>
      </c>
      <c r="T2023" s="3"/>
      <c r="U2023" s="17">
        <v>45777</v>
      </c>
      <c r="X2023" s="19" t="s">
        <v>6992</v>
      </c>
      <c r="Y2023" s="19" t="s">
        <v>7983</v>
      </c>
    </row>
    <row r="2024" spans="1:25">
      <c r="A2024" s="3" t="s">
        <v>8629</v>
      </c>
      <c r="B2024" s="3"/>
      <c r="C2024" s="3" t="s">
        <v>112</v>
      </c>
      <c r="D2024" s="3" t="s">
        <v>1299</v>
      </c>
      <c r="E2024" s="3" t="s">
        <v>52</v>
      </c>
      <c r="F2024" s="3" t="s">
        <v>2278</v>
      </c>
      <c r="G2024" s="3" t="s">
        <v>1236</v>
      </c>
      <c r="H2024" s="3" t="s">
        <v>1653</v>
      </c>
      <c r="I2024" s="3" t="s">
        <v>8630</v>
      </c>
      <c r="J2024" s="3" t="s">
        <v>110</v>
      </c>
      <c r="K2024" s="3" t="s">
        <v>8555</v>
      </c>
      <c r="L2024" s="3" t="s">
        <v>8631</v>
      </c>
      <c r="M2024" s="6"/>
      <c r="N2024" s="6"/>
      <c r="O2024" s="20" t="s">
        <v>530</v>
      </c>
      <c r="P2024" s="3" t="s">
        <v>1241</v>
      </c>
      <c r="Q2024" s="3">
        <v>-17.329999999999998</v>
      </c>
      <c r="R2024" s="6">
        <v>757.98</v>
      </c>
      <c r="S2024" s="18" t="s">
        <v>4998</v>
      </c>
      <c r="T2024" s="3"/>
      <c r="U2024" s="17">
        <v>45777</v>
      </c>
      <c r="X2024" s="19" t="s">
        <v>4999</v>
      </c>
      <c r="Y2024" s="19" t="s">
        <v>7983</v>
      </c>
    </row>
    <row r="2025" spans="1:25">
      <c r="A2025" s="3" t="s">
        <v>8632</v>
      </c>
      <c r="B2025" s="3"/>
      <c r="C2025" s="3" t="s">
        <v>112</v>
      </c>
      <c r="D2025" s="3" t="s">
        <v>1299</v>
      </c>
      <c r="E2025" s="3" t="s">
        <v>52</v>
      </c>
      <c r="F2025" s="3" t="s">
        <v>2278</v>
      </c>
      <c r="G2025" s="3" t="s">
        <v>1236</v>
      </c>
      <c r="H2025" s="3" t="s">
        <v>1653</v>
      </c>
      <c r="I2025" s="3" t="s">
        <v>8633</v>
      </c>
      <c r="J2025" s="3" t="s">
        <v>110</v>
      </c>
      <c r="K2025" s="3" t="s">
        <v>8555</v>
      </c>
      <c r="L2025" s="3" t="s">
        <v>8634</v>
      </c>
      <c r="M2025" s="6"/>
      <c r="N2025" s="6"/>
      <c r="O2025" s="20" t="s">
        <v>530</v>
      </c>
      <c r="P2025" s="3" t="s">
        <v>1241</v>
      </c>
      <c r="Q2025" s="3">
        <v>-18.18</v>
      </c>
      <c r="R2025" s="6">
        <v>757.98</v>
      </c>
      <c r="S2025" s="18" t="s">
        <v>4998</v>
      </c>
      <c r="T2025" s="3"/>
      <c r="U2025" s="17">
        <v>45777</v>
      </c>
      <c r="X2025" s="19" t="s">
        <v>4999</v>
      </c>
      <c r="Y2025" s="19" t="s">
        <v>7983</v>
      </c>
    </row>
    <row r="2026" spans="1:25">
      <c r="A2026" s="3" t="s">
        <v>8635</v>
      </c>
      <c r="B2026" s="3"/>
      <c r="C2026" s="3" t="s">
        <v>112</v>
      </c>
      <c r="D2026" s="3" t="s">
        <v>1299</v>
      </c>
      <c r="E2026" s="3" t="s">
        <v>52</v>
      </c>
      <c r="F2026" s="3" t="s">
        <v>2278</v>
      </c>
      <c r="G2026" s="3" t="s">
        <v>1236</v>
      </c>
      <c r="H2026" s="3" t="s">
        <v>1653</v>
      </c>
      <c r="I2026" s="3" t="s">
        <v>8636</v>
      </c>
      <c r="J2026" s="3" t="s">
        <v>110</v>
      </c>
      <c r="K2026" s="3" t="s">
        <v>8555</v>
      </c>
      <c r="L2026" s="3" t="s">
        <v>8637</v>
      </c>
      <c r="M2026" s="6"/>
      <c r="N2026" s="6"/>
      <c r="O2026" s="20" t="s">
        <v>530</v>
      </c>
      <c r="P2026" s="3" t="s">
        <v>1241</v>
      </c>
      <c r="Q2026" s="3">
        <v>-19.23</v>
      </c>
      <c r="R2026" s="6">
        <v>757.98</v>
      </c>
      <c r="S2026" s="18" t="s">
        <v>4998</v>
      </c>
      <c r="T2026" s="3"/>
      <c r="U2026" s="17">
        <v>45777</v>
      </c>
      <c r="X2026" s="19" t="s">
        <v>4999</v>
      </c>
      <c r="Y2026" s="19" t="s">
        <v>7983</v>
      </c>
    </row>
    <row r="2027" spans="1:25">
      <c r="A2027" s="3" t="s">
        <v>8638</v>
      </c>
      <c r="B2027" s="3"/>
      <c r="C2027" s="3" t="s">
        <v>112</v>
      </c>
      <c r="D2027" s="3" t="s">
        <v>1299</v>
      </c>
      <c r="E2027" s="3" t="s">
        <v>52</v>
      </c>
      <c r="F2027" s="3" t="s">
        <v>2278</v>
      </c>
      <c r="G2027" s="3" t="s">
        <v>1236</v>
      </c>
      <c r="H2027" s="3" t="s">
        <v>1653</v>
      </c>
      <c r="I2027" s="3" t="s">
        <v>8639</v>
      </c>
      <c r="J2027" s="3" t="s">
        <v>110</v>
      </c>
      <c r="K2027" s="3" t="s">
        <v>8555</v>
      </c>
      <c r="L2027" s="3" t="s">
        <v>8640</v>
      </c>
      <c r="M2027" s="6"/>
      <c r="N2027" s="6"/>
      <c r="O2027" s="20" t="s">
        <v>530</v>
      </c>
      <c r="P2027" s="3" t="s">
        <v>1241</v>
      </c>
      <c r="Q2027" s="3">
        <v>-18.239999999999998</v>
      </c>
      <c r="R2027" s="6">
        <v>757.98</v>
      </c>
      <c r="S2027" s="18" t="s">
        <v>1371</v>
      </c>
      <c r="T2027" s="3"/>
      <c r="U2027" s="17">
        <v>45777</v>
      </c>
      <c r="X2027" s="19" t="s">
        <v>4401</v>
      </c>
      <c r="Y2027" s="19" t="s">
        <v>7983</v>
      </c>
    </row>
    <row r="2028" spans="1:25">
      <c r="A2028" s="3" t="s">
        <v>8641</v>
      </c>
      <c r="B2028" s="3"/>
      <c r="C2028" s="3" t="s">
        <v>112</v>
      </c>
      <c r="D2028" s="3" t="s">
        <v>1299</v>
      </c>
      <c r="E2028" s="3" t="s">
        <v>52</v>
      </c>
      <c r="F2028" s="3" t="s">
        <v>2278</v>
      </c>
      <c r="G2028" s="3" t="s">
        <v>1236</v>
      </c>
      <c r="H2028" s="3" t="s">
        <v>1653</v>
      </c>
      <c r="I2028" s="3" t="s">
        <v>8642</v>
      </c>
      <c r="J2028" s="3" t="s">
        <v>110</v>
      </c>
      <c r="K2028" s="3" t="s">
        <v>8555</v>
      </c>
      <c r="L2028" s="3" t="s">
        <v>8643</v>
      </c>
      <c r="M2028" s="6"/>
      <c r="N2028" s="6"/>
      <c r="O2028" s="20" t="s">
        <v>530</v>
      </c>
      <c r="P2028" s="3" t="s">
        <v>1241</v>
      </c>
      <c r="Q2028" s="3">
        <v>-19.29</v>
      </c>
      <c r="R2028" s="6">
        <v>757.98</v>
      </c>
      <c r="S2028" s="18" t="s">
        <v>4998</v>
      </c>
      <c r="T2028" s="3"/>
      <c r="U2028" s="17">
        <v>45777</v>
      </c>
      <c r="X2028" s="19" t="s">
        <v>4999</v>
      </c>
      <c r="Y2028" s="19" t="s">
        <v>7983</v>
      </c>
    </row>
    <row r="2029" spans="1:25">
      <c r="A2029" s="3" t="s">
        <v>8644</v>
      </c>
      <c r="B2029" s="3"/>
      <c r="C2029" s="3" t="s">
        <v>112</v>
      </c>
      <c r="D2029" s="3" t="s">
        <v>1299</v>
      </c>
      <c r="E2029" s="3" t="s">
        <v>52</v>
      </c>
      <c r="F2029" s="3" t="s">
        <v>2278</v>
      </c>
      <c r="G2029" s="3" t="s">
        <v>1236</v>
      </c>
      <c r="H2029" s="3" t="s">
        <v>1653</v>
      </c>
      <c r="I2029" s="3" t="s">
        <v>8645</v>
      </c>
      <c r="J2029" s="3" t="s">
        <v>196</v>
      </c>
      <c r="K2029" s="3" t="s">
        <v>8555</v>
      </c>
      <c r="L2029" s="3" t="s">
        <v>8646</v>
      </c>
      <c r="M2029" s="6"/>
      <c r="N2029" s="6"/>
      <c r="O2029" s="20" t="s">
        <v>530</v>
      </c>
      <c r="P2029" s="3" t="s">
        <v>1241</v>
      </c>
      <c r="Q2029" s="3">
        <v>-19.61</v>
      </c>
      <c r="R2029" s="6">
        <v>950</v>
      </c>
      <c r="S2029" s="18" t="s">
        <v>1371</v>
      </c>
      <c r="T2029" s="3"/>
      <c r="U2029" s="17">
        <v>45777</v>
      </c>
      <c r="X2029" s="19" t="s">
        <v>4401</v>
      </c>
      <c r="Y2029" s="19" t="s">
        <v>7983</v>
      </c>
    </row>
    <row r="2030" spans="1:25">
      <c r="A2030" s="3" t="s">
        <v>8647</v>
      </c>
      <c r="B2030" s="3"/>
      <c r="C2030" s="3" t="s">
        <v>112</v>
      </c>
      <c r="D2030" s="3" t="s">
        <v>1299</v>
      </c>
      <c r="E2030" s="3" t="s">
        <v>52</v>
      </c>
      <c r="F2030" s="3" t="s">
        <v>2278</v>
      </c>
      <c r="G2030" s="3" t="s">
        <v>1236</v>
      </c>
      <c r="H2030" s="3" t="s">
        <v>1653</v>
      </c>
      <c r="I2030" s="3" t="s">
        <v>8648</v>
      </c>
      <c r="J2030" s="3" t="s">
        <v>196</v>
      </c>
      <c r="K2030" s="3" t="s">
        <v>8555</v>
      </c>
      <c r="L2030" s="3" t="s">
        <v>8649</v>
      </c>
      <c r="M2030" s="6"/>
      <c r="N2030" s="6"/>
      <c r="O2030" s="20" t="s">
        <v>530</v>
      </c>
      <c r="P2030" s="3" t="s">
        <v>1241</v>
      </c>
      <c r="Q2030" s="3">
        <v>-19.989999999999998</v>
      </c>
      <c r="R2030" s="6">
        <v>950</v>
      </c>
      <c r="S2030" s="18" t="s">
        <v>6991</v>
      </c>
      <c r="T2030" s="3"/>
      <c r="U2030" s="17">
        <v>45777</v>
      </c>
      <c r="X2030" s="19" t="s">
        <v>6992</v>
      </c>
      <c r="Y2030" s="19" t="s">
        <v>7983</v>
      </c>
    </row>
    <row r="2031" spans="1:25">
      <c r="A2031" s="3" t="s">
        <v>8650</v>
      </c>
      <c r="B2031" s="3"/>
      <c r="C2031" s="3" t="s">
        <v>112</v>
      </c>
      <c r="D2031" s="3" t="s">
        <v>1299</v>
      </c>
      <c r="E2031" s="3" t="s">
        <v>52</v>
      </c>
      <c r="F2031" s="3" t="s">
        <v>2278</v>
      </c>
      <c r="G2031" s="3" t="s">
        <v>1236</v>
      </c>
      <c r="H2031" s="3" t="s">
        <v>1252</v>
      </c>
      <c r="I2031" s="3" t="s">
        <v>8651</v>
      </c>
      <c r="J2031" s="3" t="s">
        <v>110</v>
      </c>
      <c r="K2031" s="3" t="s">
        <v>8555</v>
      </c>
      <c r="L2031" s="3" t="s">
        <v>8652</v>
      </c>
      <c r="M2031" s="6"/>
      <c r="N2031" s="6"/>
      <c r="O2031" s="20" t="s">
        <v>530</v>
      </c>
      <c r="P2031" s="3" t="s">
        <v>1241</v>
      </c>
      <c r="Q2031" s="3">
        <v>-19.13</v>
      </c>
      <c r="R2031" s="6">
        <v>757.98</v>
      </c>
      <c r="S2031" s="18" t="s">
        <v>4998</v>
      </c>
      <c r="T2031" s="3"/>
      <c r="U2031" s="17">
        <v>45776</v>
      </c>
      <c r="X2031" s="19" t="s">
        <v>4999</v>
      </c>
      <c r="Y2031" s="19" t="s">
        <v>7983</v>
      </c>
    </row>
    <row r="2032" spans="1:25">
      <c r="A2032" s="3" t="s">
        <v>8653</v>
      </c>
      <c r="B2032" s="3"/>
      <c r="C2032" s="3" t="s">
        <v>112</v>
      </c>
      <c r="D2032" s="3" t="s">
        <v>1299</v>
      </c>
      <c r="E2032" s="3" t="s">
        <v>52</v>
      </c>
      <c r="F2032" s="3" t="s">
        <v>2278</v>
      </c>
      <c r="G2032" s="3" t="s">
        <v>1236</v>
      </c>
      <c r="H2032" s="3" t="s">
        <v>1252</v>
      </c>
      <c r="I2032" s="3" t="s">
        <v>8654</v>
      </c>
      <c r="J2032" s="3" t="s">
        <v>110</v>
      </c>
      <c r="K2032" s="3" t="s">
        <v>8555</v>
      </c>
      <c r="L2032" s="3" t="s">
        <v>8655</v>
      </c>
      <c r="M2032" s="6"/>
      <c r="N2032" s="6"/>
      <c r="O2032" s="20" t="s">
        <v>530</v>
      </c>
      <c r="P2032" s="3" t="s">
        <v>1241</v>
      </c>
      <c r="Q2032" s="3">
        <v>-18.47</v>
      </c>
      <c r="R2032" s="6">
        <v>757.98</v>
      </c>
      <c r="S2032" s="18" t="s">
        <v>1371</v>
      </c>
      <c r="T2032" s="3"/>
      <c r="U2032" s="17">
        <v>45776</v>
      </c>
      <c r="X2032" s="19" t="s">
        <v>4401</v>
      </c>
      <c r="Y2032" s="19" t="s">
        <v>7983</v>
      </c>
    </row>
    <row r="2033" spans="1:25">
      <c r="A2033" s="3" t="s">
        <v>8656</v>
      </c>
      <c r="B2033" s="3"/>
      <c r="C2033" s="3" t="s">
        <v>112</v>
      </c>
      <c r="D2033" s="3" t="s">
        <v>1299</v>
      </c>
      <c r="E2033" s="3" t="s">
        <v>52</v>
      </c>
      <c r="F2033" s="3" t="s">
        <v>2278</v>
      </c>
      <c r="G2033" s="3" t="s">
        <v>1236</v>
      </c>
      <c r="H2033" s="3" t="s">
        <v>1252</v>
      </c>
      <c r="I2033" s="3" t="s">
        <v>8657</v>
      </c>
      <c r="J2033" s="3" t="s">
        <v>110</v>
      </c>
      <c r="K2033" s="3" t="s">
        <v>8555</v>
      </c>
      <c r="L2033" s="3" t="s">
        <v>8658</v>
      </c>
      <c r="M2033" s="6"/>
      <c r="N2033" s="6"/>
      <c r="O2033" s="20" t="s">
        <v>530</v>
      </c>
      <c r="P2033" s="3" t="s">
        <v>1241</v>
      </c>
      <c r="Q2033" s="3">
        <v>-18.510000000000002</v>
      </c>
      <c r="R2033" s="6">
        <v>757.98</v>
      </c>
      <c r="S2033" s="18" t="s">
        <v>4998</v>
      </c>
      <c r="T2033" s="3"/>
      <c r="U2033" s="17">
        <v>45776</v>
      </c>
      <c r="X2033" s="19" t="s">
        <v>4999</v>
      </c>
      <c r="Y2033" s="19" t="s">
        <v>7983</v>
      </c>
    </row>
    <row r="2034" spans="1:25">
      <c r="A2034" s="3" t="s">
        <v>8659</v>
      </c>
      <c r="B2034" s="3"/>
      <c r="C2034" s="3" t="s">
        <v>112</v>
      </c>
      <c r="D2034" s="3" t="s">
        <v>1299</v>
      </c>
      <c r="E2034" s="3" t="s">
        <v>52</v>
      </c>
      <c r="F2034" s="3" t="s">
        <v>2278</v>
      </c>
      <c r="G2034" s="3" t="s">
        <v>1236</v>
      </c>
      <c r="H2034" s="3" t="s">
        <v>1252</v>
      </c>
      <c r="I2034" s="3" t="s">
        <v>8660</v>
      </c>
      <c r="J2034" s="3" t="s">
        <v>110</v>
      </c>
      <c r="K2034" s="3" t="s">
        <v>8555</v>
      </c>
      <c r="L2034" s="3" t="s">
        <v>8661</v>
      </c>
      <c r="M2034" s="6"/>
      <c r="N2034" s="6"/>
      <c r="O2034" s="20" t="s">
        <v>530</v>
      </c>
      <c r="P2034" s="3" t="s">
        <v>1241</v>
      </c>
      <c r="Q2034" s="3">
        <v>-18.940000000000001</v>
      </c>
      <c r="R2034" s="6">
        <v>757.98</v>
      </c>
      <c r="S2034" s="18" t="s">
        <v>1371</v>
      </c>
      <c r="T2034" s="3"/>
      <c r="U2034" s="17">
        <v>45776</v>
      </c>
      <c r="X2034" s="19" t="s">
        <v>4401</v>
      </c>
      <c r="Y2034" s="19" t="s">
        <v>7983</v>
      </c>
    </row>
    <row r="2035" spans="1:25">
      <c r="A2035" s="3" t="s">
        <v>8662</v>
      </c>
      <c r="B2035" s="3"/>
      <c r="C2035" s="3" t="s">
        <v>112</v>
      </c>
      <c r="D2035" s="3" t="s">
        <v>1299</v>
      </c>
      <c r="E2035" s="3" t="s">
        <v>52</v>
      </c>
      <c r="F2035" s="3" t="s">
        <v>2278</v>
      </c>
      <c r="G2035" s="3" t="s">
        <v>1236</v>
      </c>
      <c r="H2035" s="3" t="s">
        <v>1252</v>
      </c>
      <c r="I2035" s="3" t="s">
        <v>8663</v>
      </c>
      <c r="J2035" s="3" t="s">
        <v>110</v>
      </c>
      <c r="K2035" s="3" t="s">
        <v>8555</v>
      </c>
      <c r="L2035" s="3" t="s">
        <v>8664</v>
      </c>
      <c r="M2035" s="6"/>
      <c r="N2035" s="6"/>
      <c r="O2035" s="20" t="s">
        <v>530</v>
      </c>
      <c r="P2035" s="3" t="s">
        <v>1241</v>
      </c>
      <c r="Q2035" s="3">
        <v>-15.31</v>
      </c>
      <c r="R2035" s="6">
        <v>757</v>
      </c>
      <c r="S2035" s="18" t="s">
        <v>1371</v>
      </c>
      <c r="T2035" s="3"/>
      <c r="U2035" s="17">
        <v>45776</v>
      </c>
      <c r="X2035" s="19" t="s">
        <v>4401</v>
      </c>
      <c r="Y2035" s="19" t="s">
        <v>7983</v>
      </c>
    </row>
    <row r="2036" spans="1:25">
      <c r="A2036" s="3" t="s">
        <v>8665</v>
      </c>
      <c r="B2036" s="3"/>
      <c r="C2036" s="3" t="s">
        <v>112</v>
      </c>
      <c r="D2036" s="3" t="s">
        <v>1299</v>
      </c>
      <c r="E2036" s="3" t="s">
        <v>52</v>
      </c>
      <c r="F2036" s="3" t="s">
        <v>2278</v>
      </c>
      <c r="G2036" s="3" t="s">
        <v>1236</v>
      </c>
      <c r="H2036" s="3" t="s">
        <v>1252</v>
      </c>
      <c r="I2036" s="3" t="s">
        <v>8666</v>
      </c>
      <c r="J2036" s="3" t="s">
        <v>110</v>
      </c>
      <c r="K2036" s="3" t="s">
        <v>8555</v>
      </c>
      <c r="L2036" s="3" t="s">
        <v>8667</v>
      </c>
      <c r="M2036" s="6"/>
      <c r="N2036" s="6"/>
      <c r="O2036" s="20" t="s">
        <v>530</v>
      </c>
      <c r="P2036" s="3" t="s">
        <v>1241</v>
      </c>
      <c r="Q2036" s="3">
        <v>-19.18</v>
      </c>
      <c r="R2036" s="6">
        <v>757.98</v>
      </c>
      <c r="S2036" s="18" t="s">
        <v>1371</v>
      </c>
      <c r="T2036" s="3"/>
      <c r="U2036" s="17">
        <v>45776</v>
      </c>
      <c r="X2036" s="19" t="s">
        <v>4401</v>
      </c>
      <c r="Y2036" s="19" t="s">
        <v>7983</v>
      </c>
    </row>
    <row r="2037" spans="1:25">
      <c r="A2037" s="3" t="s">
        <v>8668</v>
      </c>
      <c r="B2037" s="3"/>
      <c r="C2037" s="3" t="s">
        <v>112</v>
      </c>
      <c r="D2037" s="3" t="s">
        <v>1299</v>
      </c>
      <c r="E2037" s="3" t="s">
        <v>52</v>
      </c>
      <c r="F2037" s="3" t="s">
        <v>2278</v>
      </c>
      <c r="G2037" s="3" t="s">
        <v>1236</v>
      </c>
      <c r="H2037" s="3" t="s">
        <v>1252</v>
      </c>
      <c r="I2037" s="3" t="s">
        <v>8669</v>
      </c>
      <c r="J2037" s="3" t="s">
        <v>110</v>
      </c>
      <c r="K2037" s="3" t="s">
        <v>8555</v>
      </c>
      <c r="L2037" s="3" t="s">
        <v>8670</v>
      </c>
      <c r="M2037" s="6"/>
      <c r="N2037" s="6"/>
      <c r="O2037" s="20" t="s">
        <v>530</v>
      </c>
      <c r="P2037" s="3" t="s">
        <v>1241</v>
      </c>
      <c r="Q2037" s="3">
        <v>-18.32</v>
      </c>
      <c r="R2037" s="6">
        <v>757.98</v>
      </c>
      <c r="S2037" s="18" t="s">
        <v>4998</v>
      </c>
      <c r="T2037" s="3"/>
      <c r="U2037" s="17">
        <v>45776</v>
      </c>
      <c r="X2037" s="19" t="s">
        <v>4999</v>
      </c>
      <c r="Y2037" s="19" t="s">
        <v>7983</v>
      </c>
    </row>
    <row r="2038" spans="1:25">
      <c r="A2038" s="3" t="s">
        <v>8671</v>
      </c>
      <c r="B2038" s="3"/>
      <c r="C2038" s="3" t="s">
        <v>112</v>
      </c>
      <c r="D2038" s="3" t="s">
        <v>1299</v>
      </c>
      <c r="E2038" s="3" t="s">
        <v>52</v>
      </c>
      <c r="F2038" s="3" t="s">
        <v>2278</v>
      </c>
      <c r="G2038" s="3" t="s">
        <v>1236</v>
      </c>
      <c r="H2038" s="3" t="s">
        <v>1252</v>
      </c>
      <c r="I2038" s="3" t="s">
        <v>8672</v>
      </c>
      <c r="J2038" s="3" t="s">
        <v>110</v>
      </c>
      <c r="K2038" s="3" t="s">
        <v>2749</v>
      </c>
      <c r="L2038" s="3" t="s">
        <v>8673</v>
      </c>
      <c r="M2038" s="6"/>
      <c r="N2038" s="6"/>
      <c r="O2038" s="20" t="s">
        <v>530</v>
      </c>
      <c r="P2038" s="3" t="s">
        <v>1241</v>
      </c>
      <c r="Q2038" s="3">
        <v>-18.29</v>
      </c>
      <c r="R2038" s="6">
        <v>757.98</v>
      </c>
      <c r="S2038" s="18" t="s">
        <v>1371</v>
      </c>
      <c r="T2038" s="3"/>
      <c r="U2038" s="17">
        <v>45776</v>
      </c>
      <c r="X2038" s="19" t="s">
        <v>4401</v>
      </c>
      <c r="Y2038" s="19" t="s">
        <v>7983</v>
      </c>
    </row>
    <row r="2039" spans="1:25">
      <c r="A2039" s="3" t="s">
        <v>8674</v>
      </c>
      <c r="B2039" s="3"/>
      <c r="C2039" s="3" t="s">
        <v>112</v>
      </c>
      <c r="D2039" s="3" t="s">
        <v>1299</v>
      </c>
      <c r="E2039" s="3" t="s">
        <v>52</v>
      </c>
      <c r="F2039" s="3" t="s">
        <v>2278</v>
      </c>
      <c r="G2039" s="3" t="s">
        <v>1236</v>
      </c>
      <c r="H2039" s="3" t="s">
        <v>1252</v>
      </c>
      <c r="I2039" s="3" t="s">
        <v>8675</v>
      </c>
      <c r="J2039" s="3" t="s">
        <v>110</v>
      </c>
      <c r="K2039" s="3" t="s">
        <v>2749</v>
      </c>
      <c r="L2039" s="3" t="s">
        <v>8676</v>
      </c>
      <c r="M2039" s="6"/>
      <c r="N2039" s="6"/>
      <c r="O2039" s="20" t="s">
        <v>530</v>
      </c>
      <c r="P2039" s="3" t="s">
        <v>1241</v>
      </c>
      <c r="Q2039" s="3">
        <v>-20.059999999999999</v>
      </c>
      <c r="R2039" s="6">
        <v>757.98</v>
      </c>
      <c r="S2039" s="18" t="s">
        <v>4998</v>
      </c>
      <c r="T2039" s="3"/>
      <c r="U2039" s="17">
        <v>45776</v>
      </c>
      <c r="X2039" s="19" t="s">
        <v>4999</v>
      </c>
      <c r="Y2039" s="19" t="s">
        <v>7983</v>
      </c>
    </row>
    <row r="2040" spans="1:25">
      <c r="A2040" s="3" t="s">
        <v>8677</v>
      </c>
      <c r="B2040" s="3"/>
      <c r="C2040" s="3" t="s">
        <v>112</v>
      </c>
      <c r="D2040" s="3" t="s">
        <v>1299</v>
      </c>
      <c r="E2040" s="3" t="s">
        <v>52</v>
      </c>
      <c r="F2040" s="3" t="s">
        <v>2278</v>
      </c>
      <c r="G2040" s="3" t="s">
        <v>1236</v>
      </c>
      <c r="H2040" s="3" t="s">
        <v>1252</v>
      </c>
      <c r="I2040" s="3" t="s">
        <v>8678</v>
      </c>
      <c r="J2040" s="3" t="s">
        <v>110</v>
      </c>
      <c r="K2040" s="3" t="s">
        <v>8555</v>
      </c>
      <c r="L2040" s="3" t="s">
        <v>8679</v>
      </c>
      <c r="M2040" s="6"/>
      <c r="N2040" s="6"/>
      <c r="O2040" s="20" t="s">
        <v>530</v>
      </c>
      <c r="P2040" s="3" t="s">
        <v>1241</v>
      </c>
      <c r="Q2040" s="3">
        <v>-19.37</v>
      </c>
      <c r="R2040" s="6">
        <v>757.98</v>
      </c>
      <c r="S2040" s="18" t="s">
        <v>4998</v>
      </c>
      <c r="T2040" s="3"/>
      <c r="U2040" s="17">
        <v>45776</v>
      </c>
      <c r="X2040" s="19" t="s">
        <v>4999</v>
      </c>
      <c r="Y2040" s="19" t="s">
        <v>7983</v>
      </c>
    </row>
    <row r="2041" spans="1:25">
      <c r="A2041" s="3" t="s">
        <v>8680</v>
      </c>
      <c r="B2041" s="3"/>
      <c r="C2041" s="3" t="s">
        <v>112</v>
      </c>
      <c r="D2041" s="3" t="s">
        <v>1299</v>
      </c>
      <c r="E2041" s="3" t="s">
        <v>52</v>
      </c>
      <c r="F2041" s="3" t="s">
        <v>2278</v>
      </c>
      <c r="G2041" s="3" t="s">
        <v>1236</v>
      </c>
      <c r="H2041" s="3" t="s">
        <v>1252</v>
      </c>
      <c r="I2041" s="3" t="s">
        <v>8681</v>
      </c>
      <c r="J2041" s="3" t="s">
        <v>110</v>
      </c>
      <c r="K2041" s="3" t="s">
        <v>8555</v>
      </c>
      <c r="L2041" s="3" t="s">
        <v>8682</v>
      </c>
      <c r="M2041" s="6"/>
      <c r="N2041" s="6"/>
      <c r="O2041" s="20" t="s">
        <v>530</v>
      </c>
      <c r="P2041" s="3" t="s">
        <v>1241</v>
      </c>
      <c r="Q2041" s="3">
        <v>-19.8</v>
      </c>
      <c r="R2041" s="6">
        <v>757.98</v>
      </c>
      <c r="S2041" s="18" t="s">
        <v>4998</v>
      </c>
      <c r="T2041" s="3"/>
      <c r="U2041" s="17">
        <v>45776</v>
      </c>
      <c r="X2041" s="19" t="s">
        <v>4999</v>
      </c>
      <c r="Y2041" s="19" t="s">
        <v>7983</v>
      </c>
    </row>
    <row r="2042" spans="1:25">
      <c r="A2042" s="3" t="s">
        <v>8683</v>
      </c>
      <c r="B2042" s="3"/>
      <c r="C2042" s="3" t="s">
        <v>112</v>
      </c>
      <c r="D2042" s="3" t="s">
        <v>1299</v>
      </c>
      <c r="E2042" s="3" t="s">
        <v>52</v>
      </c>
      <c r="F2042" s="3" t="s">
        <v>2278</v>
      </c>
      <c r="G2042" s="3" t="s">
        <v>1236</v>
      </c>
      <c r="H2042" s="3" t="s">
        <v>1252</v>
      </c>
      <c r="I2042" s="3" t="s">
        <v>8684</v>
      </c>
      <c r="J2042" s="3" t="s">
        <v>196</v>
      </c>
      <c r="K2042" s="3" t="s">
        <v>8555</v>
      </c>
      <c r="L2042" s="3" t="s">
        <v>8685</v>
      </c>
      <c r="M2042" s="6"/>
      <c r="N2042" s="6"/>
      <c r="O2042" s="20" t="s">
        <v>530</v>
      </c>
      <c r="P2042" s="3" t="s">
        <v>1241</v>
      </c>
      <c r="Q2042" s="3">
        <v>-20.010000000000002</v>
      </c>
      <c r="R2042" s="6">
        <v>950</v>
      </c>
      <c r="S2042" s="18" t="s">
        <v>1371</v>
      </c>
      <c r="T2042" s="3"/>
      <c r="U2042" s="17">
        <v>45776</v>
      </c>
      <c r="X2042" s="19" t="s">
        <v>4401</v>
      </c>
      <c r="Y2042" s="19" t="s">
        <v>7983</v>
      </c>
    </row>
    <row r="2043" spans="1:25">
      <c r="A2043" s="3" t="s">
        <v>8686</v>
      </c>
      <c r="B2043" s="3"/>
      <c r="C2043" s="3" t="s">
        <v>112</v>
      </c>
      <c r="D2043" s="3" t="s">
        <v>1299</v>
      </c>
      <c r="E2043" s="3" t="s">
        <v>52</v>
      </c>
      <c r="F2043" s="3" t="s">
        <v>2278</v>
      </c>
      <c r="G2043" s="3" t="s">
        <v>1236</v>
      </c>
      <c r="H2043" s="3" t="s">
        <v>1252</v>
      </c>
      <c r="I2043" s="3" t="s">
        <v>8687</v>
      </c>
      <c r="J2043" s="3" t="s">
        <v>110</v>
      </c>
      <c r="K2043" s="3" t="s">
        <v>8555</v>
      </c>
      <c r="L2043" s="3" t="s">
        <v>8688</v>
      </c>
      <c r="M2043" s="6"/>
      <c r="N2043" s="6"/>
      <c r="O2043" s="20" t="s">
        <v>530</v>
      </c>
      <c r="P2043" s="3" t="s">
        <v>1241</v>
      </c>
      <c r="Q2043" s="3">
        <v>-20.59</v>
      </c>
      <c r="R2043" s="6">
        <v>757.98</v>
      </c>
      <c r="S2043" s="18" t="s">
        <v>4998</v>
      </c>
      <c r="T2043" s="3"/>
      <c r="U2043" s="17">
        <v>45776</v>
      </c>
      <c r="X2043" s="19" t="s">
        <v>4999</v>
      </c>
      <c r="Y2043" s="19" t="s">
        <v>7983</v>
      </c>
    </row>
    <row r="2044" spans="1:25">
      <c r="A2044" s="3" t="s">
        <v>8689</v>
      </c>
      <c r="B2044" s="3"/>
      <c r="C2044" s="3" t="s">
        <v>112</v>
      </c>
      <c r="D2044" s="3" t="s">
        <v>1299</v>
      </c>
      <c r="E2044" s="3" t="s">
        <v>52</v>
      </c>
      <c r="F2044" s="3" t="s">
        <v>2278</v>
      </c>
      <c r="G2044" s="3" t="s">
        <v>1236</v>
      </c>
      <c r="H2044" s="3" t="s">
        <v>1252</v>
      </c>
      <c r="I2044" s="3" t="s">
        <v>8690</v>
      </c>
      <c r="J2044" s="3" t="s">
        <v>110</v>
      </c>
      <c r="K2044" s="3" t="s">
        <v>8555</v>
      </c>
      <c r="L2044" s="3" t="s">
        <v>8691</v>
      </c>
      <c r="M2044" s="6"/>
      <c r="N2044" s="6"/>
      <c r="O2044" s="20" t="s">
        <v>530</v>
      </c>
      <c r="P2044" s="3" t="s">
        <v>1241</v>
      </c>
      <c r="Q2044" s="3">
        <v>-19.73</v>
      </c>
      <c r="R2044" s="6">
        <v>757.98</v>
      </c>
      <c r="S2044" s="18" t="s">
        <v>4998</v>
      </c>
      <c r="T2044" s="3"/>
      <c r="U2044" s="17">
        <v>45776</v>
      </c>
      <c r="X2044" s="19" t="s">
        <v>4999</v>
      </c>
      <c r="Y2044" s="19" t="s">
        <v>7983</v>
      </c>
    </row>
    <row r="2045" spans="1:25">
      <c r="A2045" s="3" t="s">
        <v>8692</v>
      </c>
      <c r="B2045" s="3"/>
      <c r="C2045" s="3" t="s">
        <v>112</v>
      </c>
      <c r="D2045" s="3" t="s">
        <v>1299</v>
      </c>
      <c r="E2045" s="3" t="s">
        <v>52</v>
      </c>
      <c r="F2045" s="3" t="s">
        <v>2278</v>
      </c>
      <c r="G2045" s="3" t="s">
        <v>1236</v>
      </c>
      <c r="H2045" s="3" t="s">
        <v>1252</v>
      </c>
      <c r="I2045" s="3" t="s">
        <v>8693</v>
      </c>
      <c r="J2045" s="3" t="s">
        <v>110</v>
      </c>
      <c r="K2045" s="3" t="s">
        <v>8555</v>
      </c>
      <c r="L2045" s="3" t="s">
        <v>8694</v>
      </c>
      <c r="M2045" s="6"/>
      <c r="N2045" s="6"/>
      <c r="O2045" s="20" t="s">
        <v>530</v>
      </c>
      <c r="P2045" s="3" t="s">
        <v>1241</v>
      </c>
      <c r="Q2045" s="3">
        <v>-21</v>
      </c>
      <c r="R2045" s="6">
        <v>757.98</v>
      </c>
      <c r="S2045" s="18" t="s">
        <v>1371</v>
      </c>
      <c r="T2045" s="3"/>
      <c r="U2045" s="17">
        <v>45776</v>
      </c>
      <c r="X2045" s="19" t="s">
        <v>4401</v>
      </c>
      <c r="Y2045" s="19" t="s">
        <v>7983</v>
      </c>
    </row>
    <row r="2046" spans="1:25">
      <c r="A2046" s="3" t="s">
        <v>8695</v>
      </c>
      <c r="B2046" s="3"/>
      <c r="C2046" s="3" t="s">
        <v>112</v>
      </c>
      <c r="D2046" s="3" t="s">
        <v>1299</v>
      </c>
      <c r="E2046" s="3" t="s">
        <v>52</v>
      </c>
      <c r="F2046" s="3" t="s">
        <v>2278</v>
      </c>
      <c r="G2046" s="3" t="s">
        <v>1236</v>
      </c>
      <c r="H2046" s="3" t="s">
        <v>1252</v>
      </c>
      <c r="I2046" s="3" t="s">
        <v>8696</v>
      </c>
      <c r="J2046" s="3" t="s">
        <v>110</v>
      </c>
      <c r="K2046" s="3" t="s">
        <v>8555</v>
      </c>
      <c r="L2046" s="3" t="s">
        <v>8697</v>
      </c>
      <c r="M2046" s="6"/>
      <c r="N2046" s="6"/>
      <c r="O2046" s="20" t="s">
        <v>530</v>
      </c>
      <c r="P2046" s="3" t="s">
        <v>1241</v>
      </c>
      <c r="Q2046" s="3">
        <v>-22.07</v>
      </c>
      <c r="R2046" s="6">
        <v>757.98</v>
      </c>
      <c r="S2046" s="18" t="s">
        <v>4998</v>
      </c>
      <c r="T2046" s="3"/>
      <c r="U2046" s="17">
        <v>45776</v>
      </c>
      <c r="X2046" s="19" t="s">
        <v>4999</v>
      </c>
      <c r="Y2046" s="19" t="s">
        <v>7983</v>
      </c>
    </row>
    <row r="2047" spans="1:25">
      <c r="A2047" s="3" t="s">
        <v>8698</v>
      </c>
      <c r="B2047" s="3"/>
      <c r="C2047" s="3" t="s">
        <v>78</v>
      </c>
      <c r="D2047" s="3" t="s">
        <v>2277</v>
      </c>
      <c r="E2047" s="3" t="s">
        <v>77</v>
      </c>
      <c r="F2047" s="3" t="s">
        <v>1261</v>
      </c>
      <c r="G2047" s="3" t="s">
        <v>1308</v>
      </c>
      <c r="H2047" s="3" t="s">
        <v>1605</v>
      </c>
      <c r="I2047" s="3" t="s">
        <v>8699</v>
      </c>
      <c r="J2047" s="3" t="s">
        <v>132</v>
      </c>
      <c r="K2047" s="3"/>
      <c r="L2047" s="3"/>
      <c r="M2047" s="7" t="s">
        <v>8700</v>
      </c>
      <c r="N2047" s="7" t="s">
        <v>8701</v>
      </c>
      <c r="O2047" s="20" t="s">
        <v>532</v>
      </c>
      <c r="P2047" s="3" t="s">
        <v>1241</v>
      </c>
      <c r="Q2047" s="3">
        <v>-20.22</v>
      </c>
      <c r="R2047" s="6">
        <v>320</v>
      </c>
      <c r="S2047" s="18" t="s">
        <v>6991</v>
      </c>
      <c r="T2047" s="3"/>
      <c r="U2047" s="17">
        <v>45795</v>
      </c>
      <c r="X2047" s="19" t="s">
        <v>6992</v>
      </c>
      <c r="Y2047" s="19" t="s">
        <v>7983</v>
      </c>
    </row>
    <row r="2048" spans="1:25">
      <c r="A2048" s="3" t="s">
        <v>8702</v>
      </c>
      <c r="B2048" s="3"/>
      <c r="C2048" s="3" t="s">
        <v>78</v>
      </c>
      <c r="D2048" s="3" t="s">
        <v>2277</v>
      </c>
      <c r="E2048" s="3" t="s">
        <v>77</v>
      </c>
      <c r="F2048" s="3" t="s">
        <v>1261</v>
      </c>
      <c r="G2048" s="3" t="s">
        <v>1308</v>
      </c>
      <c r="H2048" s="3" t="s">
        <v>1237</v>
      </c>
      <c r="I2048" s="3" t="s">
        <v>8703</v>
      </c>
      <c r="J2048" s="3" t="s">
        <v>132</v>
      </c>
      <c r="K2048" s="3"/>
      <c r="L2048" s="3"/>
      <c r="M2048" s="7" t="s">
        <v>8704</v>
      </c>
      <c r="N2048" s="7" t="s">
        <v>8705</v>
      </c>
      <c r="O2048" s="20" t="s">
        <v>532</v>
      </c>
      <c r="P2048" s="3" t="s">
        <v>1241</v>
      </c>
      <c r="Q2048" s="3">
        <v>-21.78</v>
      </c>
      <c r="R2048" s="6">
        <v>320</v>
      </c>
      <c r="S2048" s="18" t="s">
        <v>6991</v>
      </c>
      <c r="T2048" s="3"/>
      <c r="U2048" s="17">
        <v>45795</v>
      </c>
      <c r="X2048" s="19" t="s">
        <v>6992</v>
      </c>
      <c r="Y2048" s="19" t="s">
        <v>7983</v>
      </c>
    </row>
    <row r="2049" spans="1:25">
      <c r="A2049" s="3" t="s">
        <v>8706</v>
      </c>
      <c r="B2049" s="3"/>
      <c r="C2049" s="3" t="s">
        <v>78</v>
      </c>
      <c r="D2049" s="3" t="s">
        <v>2277</v>
      </c>
      <c r="E2049" s="3" t="s">
        <v>77</v>
      </c>
      <c r="F2049" s="3" t="s">
        <v>1261</v>
      </c>
      <c r="G2049" s="3" t="s">
        <v>1308</v>
      </c>
      <c r="H2049" s="3" t="s">
        <v>1237</v>
      </c>
      <c r="I2049" s="3" t="s">
        <v>8707</v>
      </c>
      <c r="J2049" s="3" t="s">
        <v>132</v>
      </c>
      <c r="K2049" s="3"/>
      <c r="L2049" s="3"/>
      <c r="M2049" s="7" t="s">
        <v>8708</v>
      </c>
      <c r="N2049" s="7" t="s">
        <v>8709</v>
      </c>
      <c r="O2049" s="20" t="s">
        <v>532</v>
      </c>
      <c r="P2049" s="3" t="s">
        <v>1241</v>
      </c>
      <c r="Q2049" s="3">
        <v>-21.99</v>
      </c>
      <c r="R2049" s="6">
        <v>320</v>
      </c>
      <c r="S2049" s="18" t="s">
        <v>6991</v>
      </c>
      <c r="T2049" s="3"/>
      <c r="U2049" s="17">
        <v>45795</v>
      </c>
      <c r="X2049" s="19" t="s">
        <v>6992</v>
      </c>
      <c r="Y2049" s="19" t="s">
        <v>7983</v>
      </c>
    </row>
    <row r="2050" spans="1:25">
      <c r="A2050" s="3" t="s">
        <v>8710</v>
      </c>
      <c r="B2050" s="3"/>
      <c r="C2050" s="3" t="s">
        <v>78</v>
      </c>
      <c r="D2050" s="3" t="s">
        <v>2277</v>
      </c>
      <c r="E2050" s="3" t="s">
        <v>77</v>
      </c>
      <c r="F2050" s="3" t="s">
        <v>1261</v>
      </c>
      <c r="G2050" s="3" t="s">
        <v>1308</v>
      </c>
      <c r="H2050" s="3" t="s">
        <v>1237</v>
      </c>
      <c r="I2050" s="3" t="s">
        <v>8711</v>
      </c>
      <c r="J2050" s="3" t="s">
        <v>132</v>
      </c>
      <c r="K2050" s="3"/>
      <c r="L2050" s="3"/>
      <c r="M2050" s="7" t="s">
        <v>8712</v>
      </c>
      <c r="N2050" s="7" t="s">
        <v>8713</v>
      </c>
      <c r="O2050" s="20" t="s">
        <v>532</v>
      </c>
      <c r="P2050" s="3" t="s">
        <v>1241</v>
      </c>
      <c r="Q2050" s="3">
        <v>-21.18</v>
      </c>
      <c r="R2050" s="6">
        <v>320</v>
      </c>
      <c r="S2050" s="18" t="s">
        <v>6991</v>
      </c>
      <c r="T2050" s="3"/>
      <c r="U2050" s="17">
        <v>45793</v>
      </c>
      <c r="X2050" s="19" t="s">
        <v>6992</v>
      </c>
      <c r="Y2050" s="19" t="s">
        <v>7983</v>
      </c>
    </row>
    <row r="2051" spans="1:25">
      <c r="A2051" s="3" t="s">
        <v>8714</v>
      </c>
      <c r="B2051" s="3"/>
      <c r="C2051" s="3" t="s">
        <v>78</v>
      </c>
      <c r="D2051" s="3" t="s">
        <v>2277</v>
      </c>
      <c r="E2051" s="3" t="s">
        <v>77</v>
      </c>
      <c r="F2051" s="3" t="s">
        <v>1261</v>
      </c>
      <c r="G2051" s="3" t="s">
        <v>1308</v>
      </c>
      <c r="H2051" s="3" t="s">
        <v>1237</v>
      </c>
      <c r="I2051" s="3" t="s">
        <v>8715</v>
      </c>
      <c r="J2051" s="3" t="s">
        <v>110</v>
      </c>
      <c r="K2051" s="3"/>
      <c r="L2051" s="3"/>
      <c r="M2051" s="7" t="s">
        <v>8716</v>
      </c>
      <c r="N2051" s="7" t="s">
        <v>8717</v>
      </c>
      <c r="O2051" s="20" t="s">
        <v>532</v>
      </c>
      <c r="P2051" s="3" t="s">
        <v>1241</v>
      </c>
      <c r="Q2051" s="3">
        <v>-22.33</v>
      </c>
      <c r="R2051" s="6">
        <v>757.98</v>
      </c>
      <c r="S2051" s="18" t="s">
        <v>6991</v>
      </c>
      <c r="T2051" s="3"/>
      <c r="U2051" s="17">
        <v>45793</v>
      </c>
      <c r="X2051" s="19" t="s">
        <v>6992</v>
      </c>
      <c r="Y2051" s="19" t="s">
        <v>7983</v>
      </c>
    </row>
    <row r="2052" spans="1:25">
      <c r="A2052" s="3" t="s">
        <v>8718</v>
      </c>
      <c r="B2052" s="3"/>
      <c r="C2052" s="3" t="s">
        <v>78</v>
      </c>
      <c r="D2052" s="3" t="s">
        <v>2277</v>
      </c>
      <c r="E2052" s="3" t="s">
        <v>77</v>
      </c>
      <c r="F2052" s="3" t="s">
        <v>1261</v>
      </c>
      <c r="G2052" s="3" t="s">
        <v>1495</v>
      </c>
      <c r="H2052" s="3" t="s">
        <v>1575</v>
      </c>
      <c r="I2052" s="3" t="s">
        <v>8719</v>
      </c>
      <c r="J2052" s="3" t="s">
        <v>110</v>
      </c>
      <c r="K2052" s="3"/>
      <c r="L2052" s="3"/>
      <c r="M2052" s="7" t="s">
        <v>8720</v>
      </c>
      <c r="N2052" s="7" t="s">
        <v>8721</v>
      </c>
      <c r="O2052" s="20" t="s">
        <v>532</v>
      </c>
      <c r="P2052" s="3" t="s">
        <v>1241</v>
      </c>
      <c r="Q2052" s="3">
        <v>-20.13</v>
      </c>
      <c r="R2052" s="6">
        <v>757.98</v>
      </c>
      <c r="S2052" s="18" t="s">
        <v>6991</v>
      </c>
      <c r="T2052" s="3"/>
      <c r="U2052" s="17">
        <v>45797</v>
      </c>
      <c r="X2052" s="19" t="s">
        <v>6992</v>
      </c>
      <c r="Y2052" s="19" t="s">
        <v>7983</v>
      </c>
    </row>
    <row r="2053" spans="1:25">
      <c r="A2053" s="3" t="s">
        <v>8722</v>
      </c>
      <c r="B2053" s="3"/>
      <c r="C2053" s="3" t="s">
        <v>78</v>
      </c>
      <c r="D2053" s="3" t="s">
        <v>2277</v>
      </c>
      <c r="E2053" s="3" t="s">
        <v>77</v>
      </c>
      <c r="F2053" s="3" t="s">
        <v>1250</v>
      </c>
      <c r="G2053" s="3" t="s">
        <v>1433</v>
      </c>
      <c r="H2053" s="3" t="s">
        <v>1557</v>
      </c>
      <c r="I2053" s="3" t="s">
        <v>8723</v>
      </c>
      <c r="J2053" s="3" t="s">
        <v>132</v>
      </c>
      <c r="K2053" s="3"/>
      <c r="L2053" s="3"/>
      <c r="M2053" s="7" t="s">
        <v>8724</v>
      </c>
      <c r="N2053" s="7" t="s">
        <v>8725</v>
      </c>
      <c r="O2053" s="20" t="s">
        <v>532</v>
      </c>
      <c r="P2053" s="3" t="s">
        <v>1241</v>
      </c>
      <c r="Q2053" s="3">
        <v>-21.38</v>
      </c>
      <c r="R2053" s="6">
        <v>320</v>
      </c>
      <c r="S2053" s="18" t="s">
        <v>6991</v>
      </c>
      <c r="T2053" s="3"/>
      <c r="U2053" s="17">
        <v>45795</v>
      </c>
      <c r="X2053" s="19" t="s">
        <v>6992</v>
      </c>
      <c r="Y2053" s="19" t="s">
        <v>7983</v>
      </c>
    </row>
    <row r="2054" spans="1:25">
      <c r="A2054" s="3" t="s">
        <v>8726</v>
      </c>
      <c r="B2054" s="3"/>
      <c r="C2054" s="3" t="s">
        <v>78</v>
      </c>
      <c r="D2054" s="3" t="s">
        <v>2277</v>
      </c>
      <c r="E2054" s="3" t="s">
        <v>77</v>
      </c>
      <c r="F2054" s="3" t="s">
        <v>1250</v>
      </c>
      <c r="G2054" s="3" t="s">
        <v>1433</v>
      </c>
      <c r="H2054" s="3" t="s">
        <v>1578</v>
      </c>
      <c r="I2054" s="3" t="s">
        <v>8727</v>
      </c>
      <c r="J2054" s="3" t="s">
        <v>110</v>
      </c>
      <c r="K2054" s="3"/>
      <c r="L2054" s="3"/>
      <c r="M2054" s="7" t="s">
        <v>8728</v>
      </c>
      <c r="N2054" s="7" t="s">
        <v>8729</v>
      </c>
      <c r="O2054" s="20" t="s">
        <v>532</v>
      </c>
      <c r="P2054" s="3" t="s">
        <v>1241</v>
      </c>
      <c r="Q2054" s="3">
        <v>-20.85</v>
      </c>
      <c r="R2054" s="6">
        <v>757.98</v>
      </c>
      <c r="S2054" s="18" t="s">
        <v>6991</v>
      </c>
      <c r="T2054" s="3"/>
      <c r="U2054" s="17">
        <v>45797</v>
      </c>
      <c r="X2054" s="19" t="s">
        <v>6992</v>
      </c>
      <c r="Y2054" s="19" t="s">
        <v>7983</v>
      </c>
    </row>
    <row r="2055" spans="1:25">
      <c r="A2055" s="3" t="s">
        <v>8730</v>
      </c>
      <c r="B2055" s="3"/>
      <c r="C2055" s="3" t="s">
        <v>78</v>
      </c>
      <c r="D2055" s="3" t="s">
        <v>2277</v>
      </c>
      <c r="E2055" s="3" t="s">
        <v>77</v>
      </c>
      <c r="F2055" s="3" t="s">
        <v>1250</v>
      </c>
      <c r="G2055" s="3" t="s">
        <v>1433</v>
      </c>
      <c r="H2055" s="3" t="s">
        <v>1578</v>
      </c>
      <c r="I2055" s="3" t="s">
        <v>8731</v>
      </c>
      <c r="J2055" s="3" t="s">
        <v>110</v>
      </c>
      <c r="K2055" s="3"/>
      <c r="L2055" s="3"/>
      <c r="M2055" s="7" t="s">
        <v>8732</v>
      </c>
      <c r="N2055" s="7" t="s">
        <v>8733</v>
      </c>
      <c r="O2055" s="20" t="s">
        <v>532</v>
      </c>
      <c r="P2055" s="3" t="s">
        <v>1241</v>
      </c>
      <c r="Q2055" s="3">
        <v>-20.190000000000001</v>
      </c>
      <c r="R2055" s="6">
        <v>757.98</v>
      </c>
      <c r="S2055" s="18" t="s">
        <v>6991</v>
      </c>
      <c r="T2055" s="3"/>
      <c r="U2055" s="17">
        <v>45797</v>
      </c>
      <c r="X2055" s="19" t="s">
        <v>6992</v>
      </c>
      <c r="Y2055" s="19" t="s">
        <v>7983</v>
      </c>
    </row>
    <row r="2056" spans="1:25">
      <c r="A2056" s="3" t="s">
        <v>8734</v>
      </c>
      <c r="B2056" s="3"/>
      <c r="C2056" s="3" t="s">
        <v>78</v>
      </c>
      <c r="D2056" s="3" t="s">
        <v>2277</v>
      </c>
      <c r="E2056" s="3" t="s">
        <v>77</v>
      </c>
      <c r="F2056" s="3" t="s">
        <v>1250</v>
      </c>
      <c r="G2056" s="3" t="s">
        <v>1433</v>
      </c>
      <c r="H2056" s="3" t="s">
        <v>1649</v>
      </c>
      <c r="I2056" s="3" t="s">
        <v>8735</v>
      </c>
      <c r="J2056" s="3" t="s">
        <v>68</v>
      </c>
      <c r="K2056" s="3"/>
      <c r="L2056" s="3"/>
      <c r="M2056" s="7" t="s">
        <v>8736</v>
      </c>
      <c r="N2056" s="7" t="s">
        <v>8737</v>
      </c>
      <c r="O2056" s="20" t="s">
        <v>532</v>
      </c>
      <c r="P2056" s="3" t="s">
        <v>1241</v>
      </c>
      <c r="Q2056" s="3">
        <v>-20.16</v>
      </c>
      <c r="R2056" s="6">
        <v>490</v>
      </c>
      <c r="S2056" s="18" t="s">
        <v>6991</v>
      </c>
      <c r="T2056" s="3"/>
      <c r="U2056" s="17">
        <v>45796</v>
      </c>
      <c r="X2056" s="19" t="s">
        <v>6992</v>
      </c>
      <c r="Y2056" s="19" t="s">
        <v>7983</v>
      </c>
    </row>
    <row r="2057" spans="1:25">
      <c r="A2057" s="3" t="s">
        <v>8738</v>
      </c>
      <c r="B2057" s="3"/>
      <c r="C2057" s="3" t="s">
        <v>78</v>
      </c>
      <c r="D2057" s="3" t="s">
        <v>2277</v>
      </c>
      <c r="E2057" s="3" t="s">
        <v>77</v>
      </c>
      <c r="F2057" s="3" t="s">
        <v>1250</v>
      </c>
      <c r="G2057" s="3" t="s">
        <v>1433</v>
      </c>
      <c r="H2057" s="3" t="s">
        <v>1649</v>
      </c>
      <c r="I2057" s="3" t="s">
        <v>8739</v>
      </c>
      <c r="J2057" s="3" t="s">
        <v>132</v>
      </c>
      <c r="K2057" s="3"/>
      <c r="L2057" s="3"/>
      <c r="M2057" s="7" t="s">
        <v>8736</v>
      </c>
      <c r="N2057" s="7" t="s">
        <v>8737</v>
      </c>
      <c r="O2057" s="20" t="s">
        <v>532</v>
      </c>
      <c r="P2057" s="3" t="s">
        <v>1241</v>
      </c>
      <c r="Q2057" s="3">
        <v>-20.61</v>
      </c>
      <c r="R2057" s="6">
        <v>320</v>
      </c>
      <c r="S2057" s="18" t="s">
        <v>6991</v>
      </c>
      <c r="T2057" s="3"/>
      <c r="U2057" s="17">
        <v>45796</v>
      </c>
      <c r="X2057" s="19" t="s">
        <v>6992</v>
      </c>
      <c r="Y2057" s="19" t="s">
        <v>7983</v>
      </c>
    </row>
    <row r="2058" spans="1:25">
      <c r="A2058" s="3" t="s">
        <v>8740</v>
      </c>
      <c r="B2058" s="3"/>
      <c r="C2058" s="3" t="s">
        <v>78</v>
      </c>
      <c r="D2058" s="3" t="s">
        <v>2277</v>
      </c>
      <c r="E2058" s="3" t="s">
        <v>77</v>
      </c>
      <c r="F2058" s="3" t="s">
        <v>1250</v>
      </c>
      <c r="G2058" s="3" t="s">
        <v>1433</v>
      </c>
      <c r="H2058" s="3" t="s">
        <v>1649</v>
      </c>
      <c r="I2058" s="3" t="s">
        <v>8741</v>
      </c>
      <c r="J2058" s="3" t="s">
        <v>132</v>
      </c>
      <c r="K2058" s="3"/>
      <c r="L2058" s="3"/>
      <c r="M2058" s="7" t="s">
        <v>8742</v>
      </c>
      <c r="N2058" s="7" t="s">
        <v>8743</v>
      </c>
      <c r="O2058" s="20" t="s">
        <v>532</v>
      </c>
      <c r="P2058" s="3" t="s">
        <v>1241</v>
      </c>
      <c r="Q2058" s="3">
        <v>-21.41</v>
      </c>
      <c r="R2058" s="6">
        <v>320</v>
      </c>
      <c r="S2058" s="18" t="s">
        <v>6991</v>
      </c>
      <c r="T2058" s="3"/>
      <c r="U2058" s="17">
        <v>45796</v>
      </c>
      <c r="X2058" s="19" t="s">
        <v>6992</v>
      </c>
      <c r="Y2058" s="19" t="s">
        <v>7983</v>
      </c>
    </row>
    <row r="2059" spans="1:25">
      <c r="A2059" s="3" t="s">
        <v>8744</v>
      </c>
      <c r="B2059" s="3"/>
      <c r="C2059" s="3" t="s">
        <v>78</v>
      </c>
      <c r="D2059" s="3" t="s">
        <v>2277</v>
      </c>
      <c r="E2059" s="3" t="s">
        <v>77</v>
      </c>
      <c r="F2059" s="3" t="s">
        <v>1250</v>
      </c>
      <c r="G2059" s="3" t="s">
        <v>1433</v>
      </c>
      <c r="H2059" s="3" t="s">
        <v>1649</v>
      </c>
      <c r="I2059" s="3" t="s">
        <v>8745</v>
      </c>
      <c r="J2059" s="3" t="s">
        <v>132</v>
      </c>
      <c r="K2059" s="3"/>
      <c r="L2059" s="3"/>
      <c r="M2059" s="7" t="s">
        <v>8742</v>
      </c>
      <c r="N2059" s="7" t="s">
        <v>8743</v>
      </c>
      <c r="O2059" s="20" t="s">
        <v>532</v>
      </c>
      <c r="P2059" s="3" t="s">
        <v>1241</v>
      </c>
      <c r="Q2059" s="3">
        <v>-21.8</v>
      </c>
      <c r="R2059" s="6">
        <v>320</v>
      </c>
      <c r="S2059" s="18" t="s">
        <v>6991</v>
      </c>
      <c r="T2059" s="3"/>
      <c r="U2059" s="17">
        <v>45796</v>
      </c>
      <c r="X2059" s="19" t="s">
        <v>6992</v>
      </c>
      <c r="Y2059" s="19" t="s">
        <v>7983</v>
      </c>
    </row>
    <row r="2060" spans="1:25">
      <c r="A2060" s="3" t="s">
        <v>8746</v>
      </c>
      <c r="B2060" s="3"/>
      <c r="C2060" s="3" t="s">
        <v>78</v>
      </c>
      <c r="D2060" s="3" t="s">
        <v>2277</v>
      </c>
      <c r="E2060" s="3" t="s">
        <v>77</v>
      </c>
      <c r="F2060" s="3" t="s">
        <v>1250</v>
      </c>
      <c r="G2060" s="3" t="s">
        <v>1433</v>
      </c>
      <c r="H2060" s="3" t="s">
        <v>1649</v>
      </c>
      <c r="I2060" s="3" t="s">
        <v>8747</v>
      </c>
      <c r="J2060" s="3" t="s">
        <v>132</v>
      </c>
      <c r="K2060" s="3"/>
      <c r="L2060" s="3"/>
      <c r="M2060" s="7" t="s">
        <v>8748</v>
      </c>
      <c r="N2060" s="7" t="s">
        <v>8749</v>
      </c>
      <c r="O2060" s="20" t="s">
        <v>532</v>
      </c>
      <c r="P2060" s="3" t="s">
        <v>1241</v>
      </c>
      <c r="Q2060" s="3">
        <v>-21.1</v>
      </c>
      <c r="R2060" s="6">
        <v>320</v>
      </c>
      <c r="S2060" s="18" t="s">
        <v>6991</v>
      </c>
      <c r="T2060" s="3"/>
      <c r="U2060" s="17">
        <v>45794</v>
      </c>
      <c r="X2060" s="19" t="s">
        <v>6992</v>
      </c>
      <c r="Y2060" s="19" t="s">
        <v>7983</v>
      </c>
    </row>
    <row r="2061" spans="1:25">
      <c r="A2061" s="3" t="s">
        <v>8750</v>
      </c>
      <c r="B2061" s="3"/>
      <c r="C2061" s="3" t="s">
        <v>78</v>
      </c>
      <c r="D2061" s="3" t="s">
        <v>2277</v>
      </c>
      <c r="E2061" s="3" t="s">
        <v>77</v>
      </c>
      <c r="F2061" s="3" t="s">
        <v>1250</v>
      </c>
      <c r="G2061" s="3" t="s">
        <v>1433</v>
      </c>
      <c r="H2061" s="3" t="s">
        <v>1649</v>
      </c>
      <c r="I2061" s="3" t="s">
        <v>8751</v>
      </c>
      <c r="J2061" s="3" t="s">
        <v>132</v>
      </c>
      <c r="K2061" s="3"/>
      <c r="L2061" s="3"/>
      <c r="M2061" s="7" t="s">
        <v>8752</v>
      </c>
      <c r="N2061" s="7" t="s">
        <v>8753</v>
      </c>
      <c r="O2061" s="20" t="s">
        <v>532</v>
      </c>
      <c r="P2061" s="3" t="s">
        <v>1241</v>
      </c>
      <c r="Q2061" s="3">
        <v>-21.8</v>
      </c>
      <c r="R2061" s="6">
        <v>320</v>
      </c>
      <c r="S2061" s="18" t="s">
        <v>6991</v>
      </c>
      <c r="T2061" s="3"/>
      <c r="U2061" s="17">
        <v>45794</v>
      </c>
      <c r="X2061" s="19" t="s">
        <v>6992</v>
      </c>
      <c r="Y2061" s="19" t="s">
        <v>7983</v>
      </c>
    </row>
    <row r="2062" spans="1:25">
      <c r="A2062" s="3" t="s">
        <v>8754</v>
      </c>
      <c r="B2062" s="3"/>
      <c r="C2062" s="3" t="s">
        <v>78</v>
      </c>
      <c r="D2062" s="3" t="s">
        <v>2277</v>
      </c>
      <c r="E2062" s="3" t="s">
        <v>77</v>
      </c>
      <c r="F2062" s="3" t="s">
        <v>1250</v>
      </c>
      <c r="G2062" s="3" t="s">
        <v>1433</v>
      </c>
      <c r="H2062" s="3" t="s">
        <v>1649</v>
      </c>
      <c r="I2062" s="3" t="s">
        <v>8755</v>
      </c>
      <c r="J2062" s="3" t="s">
        <v>68</v>
      </c>
      <c r="K2062" s="3"/>
      <c r="L2062" s="3"/>
      <c r="M2062" s="7" t="s">
        <v>8756</v>
      </c>
      <c r="N2062" s="7" t="s">
        <v>8757</v>
      </c>
      <c r="O2062" s="20" t="s">
        <v>532</v>
      </c>
      <c r="P2062" s="3" t="s">
        <v>1241</v>
      </c>
      <c r="Q2062" s="3">
        <v>-24.31</v>
      </c>
      <c r="R2062" s="6">
        <v>490</v>
      </c>
      <c r="S2062" s="18" t="s">
        <v>2733</v>
      </c>
      <c r="T2062" s="3"/>
      <c r="U2062" s="17">
        <v>45794</v>
      </c>
      <c r="X2062" s="19" t="s">
        <v>2734</v>
      </c>
      <c r="Y2062" s="19" t="s">
        <v>7983</v>
      </c>
    </row>
    <row r="2063" spans="1:25">
      <c r="A2063" s="3" t="s">
        <v>8758</v>
      </c>
      <c r="B2063" s="3"/>
      <c r="C2063" s="3" t="s">
        <v>78</v>
      </c>
      <c r="D2063" s="3" t="s">
        <v>2277</v>
      </c>
      <c r="E2063" s="3" t="s">
        <v>77</v>
      </c>
      <c r="F2063" s="3" t="s">
        <v>1250</v>
      </c>
      <c r="G2063" s="3" t="s">
        <v>1433</v>
      </c>
      <c r="H2063" s="3" t="s">
        <v>1649</v>
      </c>
      <c r="I2063" s="3" t="s">
        <v>8759</v>
      </c>
      <c r="J2063" s="3" t="s">
        <v>110</v>
      </c>
      <c r="K2063" s="3"/>
      <c r="L2063" s="3"/>
      <c r="M2063" s="7" t="s">
        <v>8760</v>
      </c>
      <c r="N2063" s="7" t="s">
        <v>8761</v>
      </c>
      <c r="O2063" s="20" t="s">
        <v>532</v>
      </c>
      <c r="P2063" s="3" t="s">
        <v>1241</v>
      </c>
      <c r="Q2063" s="3">
        <v>-23.66</v>
      </c>
      <c r="R2063" s="6">
        <v>757.98</v>
      </c>
      <c r="S2063" s="18" t="s">
        <v>2733</v>
      </c>
      <c r="T2063" s="3"/>
      <c r="U2063" s="17">
        <v>45794</v>
      </c>
      <c r="X2063" s="19" t="s">
        <v>2734</v>
      </c>
      <c r="Y2063" s="19" t="s">
        <v>7983</v>
      </c>
    </row>
    <row r="2064" spans="1:25">
      <c r="A2064" s="3" t="s">
        <v>8762</v>
      </c>
      <c r="B2064" s="3"/>
      <c r="C2064" s="3" t="s">
        <v>78</v>
      </c>
      <c r="D2064" s="3" t="s">
        <v>2277</v>
      </c>
      <c r="E2064" s="3" t="s">
        <v>77</v>
      </c>
      <c r="F2064" s="3" t="s">
        <v>1250</v>
      </c>
      <c r="G2064" s="3" t="s">
        <v>1433</v>
      </c>
      <c r="H2064" s="3" t="s">
        <v>1649</v>
      </c>
      <c r="I2064" s="3" t="s">
        <v>8763</v>
      </c>
      <c r="J2064" s="3" t="s">
        <v>132</v>
      </c>
      <c r="K2064" s="3"/>
      <c r="L2064" s="3"/>
      <c r="M2064" s="7" t="s">
        <v>8764</v>
      </c>
      <c r="N2064" s="7" t="s">
        <v>8765</v>
      </c>
      <c r="O2064" s="20" t="s">
        <v>532</v>
      </c>
      <c r="P2064" s="3" t="s">
        <v>4591</v>
      </c>
      <c r="Q2064" s="3">
        <v>-2</v>
      </c>
      <c r="R2064" s="6">
        <v>320</v>
      </c>
      <c r="S2064" s="18" t="s">
        <v>6991</v>
      </c>
      <c r="T2064" s="3"/>
      <c r="U2064" s="17">
        <v>45795</v>
      </c>
      <c r="X2064" s="19" t="s">
        <v>6992</v>
      </c>
      <c r="Y2064" s="19" t="s">
        <v>7983</v>
      </c>
    </row>
    <row r="2065" spans="1:25">
      <c r="A2065" s="3" t="s">
        <v>8766</v>
      </c>
      <c r="B2065" s="3"/>
      <c r="C2065" s="3" t="s">
        <v>78</v>
      </c>
      <c r="D2065" s="3" t="s">
        <v>2277</v>
      </c>
      <c r="E2065" s="3" t="s">
        <v>77</v>
      </c>
      <c r="F2065" s="3" t="s">
        <v>1250</v>
      </c>
      <c r="G2065" s="3" t="s">
        <v>1433</v>
      </c>
      <c r="H2065" s="3" t="s">
        <v>1809</v>
      </c>
      <c r="I2065" s="3" t="s">
        <v>8767</v>
      </c>
      <c r="J2065" s="3" t="s">
        <v>132</v>
      </c>
      <c r="K2065" s="3"/>
      <c r="L2065" s="3"/>
      <c r="M2065" s="7" t="s">
        <v>8768</v>
      </c>
      <c r="N2065" s="7" t="s">
        <v>8769</v>
      </c>
      <c r="O2065" s="20" t="s">
        <v>532</v>
      </c>
      <c r="P2065" s="3" t="s">
        <v>1241</v>
      </c>
      <c r="Q2065" s="3">
        <v>-19.79</v>
      </c>
      <c r="R2065" s="6">
        <v>320</v>
      </c>
      <c r="S2065" s="18" t="s">
        <v>6991</v>
      </c>
      <c r="T2065" s="3"/>
      <c r="U2065" s="17">
        <v>45794</v>
      </c>
      <c r="X2065" s="19" t="s">
        <v>6992</v>
      </c>
      <c r="Y2065" s="19" t="s">
        <v>7983</v>
      </c>
    </row>
    <row r="2066" spans="1:25">
      <c r="A2066" s="3" t="s">
        <v>8770</v>
      </c>
      <c r="B2066" s="3"/>
      <c r="C2066" s="3" t="s">
        <v>78</v>
      </c>
      <c r="D2066" s="3" t="s">
        <v>2277</v>
      </c>
      <c r="E2066" s="3" t="s">
        <v>77</v>
      </c>
      <c r="F2066" s="3" t="s">
        <v>1250</v>
      </c>
      <c r="G2066" s="3" t="s">
        <v>1433</v>
      </c>
      <c r="H2066" s="3" t="s">
        <v>1809</v>
      </c>
      <c r="I2066" s="3" t="s">
        <v>8771</v>
      </c>
      <c r="J2066" s="3" t="s">
        <v>132</v>
      </c>
      <c r="K2066" s="3"/>
      <c r="L2066" s="3"/>
      <c r="M2066" s="7" t="s">
        <v>8772</v>
      </c>
      <c r="N2066" s="7" t="s">
        <v>8773</v>
      </c>
      <c r="O2066" s="20" t="s">
        <v>532</v>
      </c>
      <c r="P2066" s="3" t="s">
        <v>1241</v>
      </c>
      <c r="Q2066" s="3">
        <v>-19.600000000000001</v>
      </c>
      <c r="R2066" s="6">
        <v>320</v>
      </c>
      <c r="S2066" s="18" t="s">
        <v>6991</v>
      </c>
      <c r="T2066" s="3"/>
      <c r="U2066" s="17">
        <v>45794</v>
      </c>
      <c r="X2066" s="19" t="s">
        <v>6992</v>
      </c>
      <c r="Y2066" s="19" t="s">
        <v>7983</v>
      </c>
    </row>
    <row r="2067" spans="1:25">
      <c r="A2067" s="3" t="s">
        <v>8774</v>
      </c>
      <c r="B2067" s="3"/>
      <c r="C2067" s="3" t="s">
        <v>78</v>
      </c>
      <c r="D2067" s="3" t="s">
        <v>2277</v>
      </c>
      <c r="E2067" s="3" t="s">
        <v>77</v>
      </c>
      <c r="F2067" s="3" t="s">
        <v>1250</v>
      </c>
      <c r="G2067" s="3" t="s">
        <v>1433</v>
      </c>
      <c r="H2067" s="3" t="s">
        <v>1809</v>
      </c>
      <c r="I2067" s="3" t="s">
        <v>8775</v>
      </c>
      <c r="J2067" s="3" t="s">
        <v>110</v>
      </c>
      <c r="K2067" s="3"/>
      <c r="L2067" s="3"/>
      <c r="M2067" s="7" t="s">
        <v>8776</v>
      </c>
      <c r="N2067" s="7" t="s">
        <v>8777</v>
      </c>
      <c r="O2067" s="20" t="s">
        <v>532</v>
      </c>
      <c r="P2067" s="3" t="s">
        <v>1241</v>
      </c>
      <c r="Q2067" s="3">
        <v>-21.85</v>
      </c>
      <c r="R2067" s="6">
        <v>757.98</v>
      </c>
      <c r="S2067" s="18" t="s">
        <v>6991</v>
      </c>
      <c r="T2067" s="3"/>
      <c r="U2067" s="17">
        <v>45797</v>
      </c>
      <c r="X2067" s="19" t="s">
        <v>6992</v>
      </c>
      <c r="Y2067" s="19" t="s">
        <v>7983</v>
      </c>
    </row>
    <row r="2068" spans="1:25">
      <c r="A2068" s="3" t="s">
        <v>8778</v>
      </c>
      <c r="B2068" s="3"/>
      <c r="C2068" s="3" t="s">
        <v>78</v>
      </c>
      <c r="D2068" s="3" t="s">
        <v>2277</v>
      </c>
      <c r="E2068" s="3" t="s">
        <v>77</v>
      </c>
      <c r="F2068" s="3" t="s">
        <v>1250</v>
      </c>
      <c r="G2068" s="3" t="s">
        <v>1433</v>
      </c>
      <c r="H2068" s="3" t="s">
        <v>1809</v>
      </c>
      <c r="I2068" s="3" t="s">
        <v>8779</v>
      </c>
      <c r="J2068" s="3" t="s">
        <v>110</v>
      </c>
      <c r="K2068" s="3"/>
      <c r="L2068" s="3"/>
      <c r="M2068" s="7" t="s">
        <v>8780</v>
      </c>
      <c r="N2068" s="7" t="s">
        <v>8781</v>
      </c>
      <c r="O2068" s="20" t="s">
        <v>532</v>
      </c>
      <c r="P2068" s="3" t="s">
        <v>1241</v>
      </c>
      <c r="Q2068" s="3">
        <v>-20.82</v>
      </c>
      <c r="R2068" s="6">
        <v>757.98</v>
      </c>
      <c r="S2068" s="18" t="s">
        <v>6991</v>
      </c>
      <c r="T2068" s="3"/>
      <c r="U2068" s="17">
        <v>45797</v>
      </c>
      <c r="X2068" s="19" t="s">
        <v>6992</v>
      </c>
      <c r="Y2068" s="19" t="s">
        <v>7983</v>
      </c>
    </row>
    <row r="2069" spans="1:25">
      <c r="A2069" s="3" t="s">
        <v>8782</v>
      </c>
      <c r="B2069" s="3"/>
      <c r="C2069" s="3" t="s">
        <v>78</v>
      </c>
      <c r="D2069" s="3" t="s">
        <v>2277</v>
      </c>
      <c r="E2069" s="3" t="s">
        <v>77</v>
      </c>
      <c r="F2069" s="3" t="s">
        <v>1250</v>
      </c>
      <c r="G2069" s="3" t="s">
        <v>1433</v>
      </c>
      <c r="H2069" s="3" t="s">
        <v>1809</v>
      </c>
      <c r="I2069" s="3" t="s">
        <v>8783</v>
      </c>
      <c r="J2069" s="3" t="s">
        <v>110</v>
      </c>
      <c r="K2069" s="3"/>
      <c r="L2069" s="3"/>
      <c r="M2069" s="7" t="s">
        <v>8784</v>
      </c>
      <c r="N2069" s="7" t="s">
        <v>8785</v>
      </c>
      <c r="O2069" s="20" t="s">
        <v>532</v>
      </c>
      <c r="P2069" s="3" t="s">
        <v>1241</v>
      </c>
      <c r="Q2069" s="3">
        <v>-20.09</v>
      </c>
      <c r="R2069" s="6">
        <v>757.98</v>
      </c>
      <c r="S2069" s="18" t="s">
        <v>6991</v>
      </c>
      <c r="T2069" s="3"/>
      <c r="U2069" s="17">
        <v>45797</v>
      </c>
      <c r="X2069" s="19" t="s">
        <v>6992</v>
      </c>
      <c r="Y2069" s="19" t="s">
        <v>7983</v>
      </c>
    </row>
    <row r="2070" spans="1:25">
      <c r="A2070" s="3" t="s">
        <v>8786</v>
      </c>
      <c r="B2070" s="3"/>
      <c r="C2070" s="3" t="s">
        <v>78</v>
      </c>
      <c r="D2070" s="3" t="s">
        <v>2277</v>
      </c>
      <c r="E2070" s="3" t="s">
        <v>77</v>
      </c>
      <c r="F2070" s="3" t="s">
        <v>1261</v>
      </c>
      <c r="G2070" s="3" t="s">
        <v>1312</v>
      </c>
      <c r="H2070" s="3" t="s">
        <v>1237</v>
      </c>
      <c r="I2070" s="3" t="s">
        <v>8787</v>
      </c>
      <c r="J2070" s="3" t="s">
        <v>132</v>
      </c>
      <c r="K2070" s="3"/>
      <c r="L2070" s="3"/>
      <c r="M2070" s="7" t="s">
        <v>8788</v>
      </c>
      <c r="N2070" s="7" t="s">
        <v>8789</v>
      </c>
      <c r="O2070" s="20" t="s">
        <v>532</v>
      </c>
      <c r="P2070" s="3" t="s">
        <v>1241</v>
      </c>
      <c r="Q2070" s="3">
        <v>-19.309999999999999</v>
      </c>
      <c r="R2070" s="6">
        <v>320</v>
      </c>
      <c r="S2070" s="18" t="s">
        <v>6991</v>
      </c>
      <c r="T2070" s="3"/>
      <c r="U2070" s="17">
        <v>45795</v>
      </c>
      <c r="X2070" s="19" t="s">
        <v>6992</v>
      </c>
      <c r="Y2070" s="19" t="s">
        <v>7983</v>
      </c>
    </row>
    <row r="2071" spans="1:25">
      <c r="A2071" s="3" t="s">
        <v>8790</v>
      </c>
      <c r="B2071" s="3"/>
      <c r="C2071" s="3" t="s">
        <v>78</v>
      </c>
      <c r="D2071" s="3" t="s">
        <v>2277</v>
      </c>
      <c r="E2071" s="3" t="s">
        <v>77</v>
      </c>
      <c r="F2071" s="3" t="s">
        <v>2288</v>
      </c>
      <c r="G2071" s="3" t="s">
        <v>1312</v>
      </c>
      <c r="H2071" s="3" t="s">
        <v>1575</v>
      </c>
      <c r="I2071" s="3" t="s">
        <v>8791</v>
      </c>
      <c r="J2071" s="3" t="s">
        <v>132</v>
      </c>
      <c r="K2071" s="3"/>
      <c r="L2071" s="3"/>
      <c r="M2071" s="7" t="s">
        <v>8792</v>
      </c>
      <c r="N2071" s="7" t="s">
        <v>8793</v>
      </c>
      <c r="O2071" s="20" t="s">
        <v>532</v>
      </c>
      <c r="P2071" s="3" t="s">
        <v>1241</v>
      </c>
      <c r="Q2071" s="3">
        <v>-20.62</v>
      </c>
      <c r="R2071" s="6">
        <v>320</v>
      </c>
      <c r="S2071" s="18" t="s">
        <v>6991</v>
      </c>
      <c r="T2071" s="3"/>
      <c r="U2071" s="17">
        <v>45795</v>
      </c>
      <c r="X2071" s="19" t="s">
        <v>6992</v>
      </c>
      <c r="Y2071" s="19" t="s">
        <v>7983</v>
      </c>
    </row>
    <row r="2072" spans="1:25">
      <c r="A2072" s="3" t="s">
        <v>8794</v>
      </c>
      <c r="B2072" s="3"/>
      <c r="C2072" s="3" t="s">
        <v>78</v>
      </c>
      <c r="D2072" s="3" t="s">
        <v>2277</v>
      </c>
      <c r="E2072" s="3" t="s">
        <v>77</v>
      </c>
      <c r="F2072" s="3" t="s">
        <v>2288</v>
      </c>
      <c r="G2072" s="3" t="s">
        <v>1312</v>
      </c>
      <c r="H2072" s="3" t="s">
        <v>1575</v>
      </c>
      <c r="I2072" s="3" t="s">
        <v>8795</v>
      </c>
      <c r="J2072" s="3" t="s">
        <v>132</v>
      </c>
      <c r="K2072" s="3"/>
      <c r="L2072" s="3"/>
      <c r="M2072" s="7" t="s">
        <v>8796</v>
      </c>
      <c r="N2072" s="7" t="s">
        <v>8797</v>
      </c>
      <c r="O2072" s="20" t="s">
        <v>532</v>
      </c>
      <c r="P2072" s="3" t="s">
        <v>1241</v>
      </c>
      <c r="Q2072" s="3">
        <v>-21.11</v>
      </c>
      <c r="R2072" s="6">
        <v>320</v>
      </c>
      <c r="S2072" s="18" t="s">
        <v>6991</v>
      </c>
      <c r="T2072" s="3"/>
      <c r="U2072" s="17">
        <v>45795</v>
      </c>
      <c r="X2072" s="19" t="s">
        <v>6992</v>
      </c>
      <c r="Y2072" s="19" t="s">
        <v>7983</v>
      </c>
    </row>
    <row r="2073" spans="1:25">
      <c r="A2073" s="3" t="s">
        <v>8798</v>
      </c>
      <c r="B2073" s="3"/>
      <c r="C2073" s="3" t="s">
        <v>78</v>
      </c>
      <c r="D2073" s="3" t="s">
        <v>2277</v>
      </c>
      <c r="E2073" s="3" t="s">
        <v>77</v>
      </c>
      <c r="F2073" s="3" t="s">
        <v>5261</v>
      </c>
      <c r="G2073" s="3" t="s">
        <v>1495</v>
      </c>
      <c r="H2073" s="3" t="s">
        <v>1262</v>
      </c>
      <c r="I2073" s="3" t="s">
        <v>8799</v>
      </c>
      <c r="J2073" s="3" t="s">
        <v>68</v>
      </c>
      <c r="K2073" s="3"/>
      <c r="L2073" s="3"/>
      <c r="M2073" s="7" t="s">
        <v>8800</v>
      </c>
      <c r="N2073" s="7" t="s">
        <v>8801</v>
      </c>
      <c r="O2073" s="20" t="s">
        <v>532</v>
      </c>
      <c r="P2073" s="3" t="s">
        <v>1241</v>
      </c>
      <c r="Q2073" s="3">
        <v>-21.42</v>
      </c>
      <c r="R2073" s="6">
        <v>490</v>
      </c>
      <c r="S2073" s="18" t="s">
        <v>6991</v>
      </c>
      <c r="T2073" s="3"/>
      <c r="U2073" s="17">
        <v>45796</v>
      </c>
      <c r="X2073" s="19" t="s">
        <v>6992</v>
      </c>
      <c r="Y2073" s="19" t="s">
        <v>7983</v>
      </c>
    </row>
    <row r="2074" spans="1:25">
      <c r="A2074" s="3" t="s">
        <v>8802</v>
      </c>
      <c r="B2074" s="3"/>
      <c r="C2074" s="3" t="s">
        <v>78</v>
      </c>
      <c r="D2074" s="3" t="s">
        <v>2277</v>
      </c>
      <c r="E2074" s="3" t="s">
        <v>77</v>
      </c>
      <c r="F2074" s="3" t="s">
        <v>5261</v>
      </c>
      <c r="G2074" s="3" t="s">
        <v>1495</v>
      </c>
      <c r="H2074" s="3" t="s">
        <v>1262</v>
      </c>
      <c r="I2074" s="3" t="s">
        <v>8803</v>
      </c>
      <c r="J2074" s="3" t="s">
        <v>68</v>
      </c>
      <c r="K2074" s="3"/>
      <c r="L2074" s="3"/>
      <c r="M2074" s="7" t="s">
        <v>8804</v>
      </c>
      <c r="N2074" s="7" t="s">
        <v>8805</v>
      </c>
      <c r="O2074" s="20" t="s">
        <v>532</v>
      </c>
      <c r="P2074" s="3" t="s">
        <v>1241</v>
      </c>
      <c r="Q2074" s="3">
        <v>-21.37</v>
      </c>
      <c r="R2074" s="6">
        <v>490</v>
      </c>
      <c r="S2074" s="18" t="s">
        <v>6991</v>
      </c>
      <c r="T2074" s="3"/>
      <c r="U2074" s="17">
        <v>45796</v>
      </c>
      <c r="X2074" s="19" t="s">
        <v>6992</v>
      </c>
      <c r="Y2074" s="19" t="s">
        <v>7983</v>
      </c>
    </row>
    <row r="2075" spans="1:25">
      <c r="A2075" s="3" t="s">
        <v>8806</v>
      </c>
      <c r="B2075" s="3"/>
      <c r="C2075" s="3" t="s">
        <v>78</v>
      </c>
      <c r="D2075" s="3" t="s">
        <v>2277</v>
      </c>
      <c r="E2075" s="3" t="s">
        <v>77</v>
      </c>
      <c r="F2075" s="3" t="s">
        <v>5261</v>
      </c>
      <c r="G2075" s="3" t="s">
        <v>1495</v>
      </c>
      <c r="H2075" s="3" t="s">
        <v>1262</v>
      </c>
      <c r="I2075" s="3" t="s">
        <v>8807</v>
      </c>
      <c r="J2075" s="3" t="s">
        <v>132</v>
      </c>
      <c r="K2075" s="3"/>
      <c r="L2075" s="3"/>
      <c r="M2075" s="7" t="s">
        <v>8804</v>
      </c>
      <c r="N2075" s="7" t="s">
        <v>8805</v>
      </c>
      <c r="O2075" s="20" t="s">
        <v>532</v>
      </c>
      <c r="P2075" s="3" t="s">
        <v>1241</v>
      </c>
      <c r="Q2075" s="3">
        <v>-21.43</v>
      </c>
      <c r="R2075" s="6">
        <v>320</v>
      </c>
      <c r="S2075" s="18" t="s">
        <v>6991</v>
      </c>
      <c r="T2075" s="3"/>
      <c r="U2075" s="17">
        <v>45796</v>
      </c>
      <c r="X2075" s="19" t="s">
        <v>6992</v>
      </c>
      <c r="Y2075" s="19" t="s">
        <v>7983</v>
      </c>
    </row>
    <row r="2076" spans="1:25">
      <c r="A2076" s="3" t="s">
        <v>8808</v>
      </c>
      <c r="B2076" s="3"/>
      <c r="C2076" s="3" t="s">
        <v>78</v>
      </c>
      <c r="D2076" s="3" t="s">
        <v>2277</v>
      </c>
      <c r="E2076" s="3" t="s">
        <v>77</v>
      </c>
      <c r="F2076" s="3" t="s">
        <v>5261</v>
      </c>
      <c r="G2076" s="3" t="s">
        <v>1495</v>
      </c>
      <c r="H2076" s="3" t="s">
        <v>1262</v>
      </c>
      <c r="I2076" s="3" t="s">
        <v>8809</v>
      </c>
      <c r="J2076" s="3" t="s">
        <v>110</v>
      </c>
      <c r="K2076" s="3"/>
      <c r="L2076" s="3"/>
      <c r="M2076" s="7" t="s">
        <v>8810</v>
      </c>
      <c r="N2076" s="7" t="s">
        <v>8811</v>
      </c>
      <c r="O2076" s="20" t="s">
        <v>532</v>
      </c>
      <c r="P2076" s="3" t="s">
        <v>1241</v>
      </c>
      <c r="Q2076" s="3">
        <v>-21.73</v>
      </c>
      <c r="R2076" s="6">
        <v>757.98</v>
      </c>
      <c r="S2076" s="18" t="s">
        <v>6991</v>
      </c>
      <c r="T2076" s="3"/>
      <c r="U2076" s="17">
        <v>45797</v>
      </c>
      <c r="X2076" s="19" t="s">
        <v>6992</v>
      </c>
      <c r="Y2076" s="19" t="s">
        <v>7983</v>
      </c>
    </row>
    <row r="2077" spans="1:25">
      <c r="A2077" s="3" t="s">
        <v>8812</v>
      </c>
      <c r="B2077" s="3"/>
      <c r="C2077" s="3" t="s">
        <v>78</v>
      </c>
      <c r="D2077" s="3" t="s">
        <v>2277</v>
      </c>
      <c r="E2077" s="3" t="s">
        <v>77</v>
      </c>
      <c r="F2077" s="3" t="s">
        <v>2288</v>
      </c>
      <c r="G2077" s="3" t="s">
        <v>1495</v>
      </c>
      <c r="H2077" s="3" t="s">
        <v>1639</v>
      </c>
      <c r="I2077" s="3" t="s">
        <v>8813</v>
      </c>
      <c r="J2077" s="3" t="s">
        <v>55</v>
      </c>
      <c r="K2077" s="3" t="s">
        <v>8814</v>
      </c>
      <c r="L2077" s="3" t="s">
        <v>8815</v>
      </c>
      <c r="M2077" s="7" t="s">
        <v>8816</v>
      </c>
      <c r="N2077" s="7" t="s">
        <v>8817</v>
      </c>
      <c r="O2077" s="20" t="s">
        <v>534</v>
      </c>
      <c r="P2077" s="3" t="s">
        <v>1241</v>
      </c>
      <c r="Q2077" s="3">
        <v>-23.12</v>
      </c>
      <c r="R2077" s="6">
        <v>1324.98</v>
      </c>
      <c r="S2077" s="18" t="s">
        <v>2733</v>
      </c>
      <c r="T2077" s="3"/>
      <c r="U2077" s="17">
        <v>45807</v>
      </c>
      <c r="V2077" s="19">
        <v>80</v>
      </c>
      <c r="W2077" s="19">
        <v>30</v>
      </c>
      <c r="X2077" s="19" t="s">
        <v>2734</v>
      </c>
      <c r="Y2077" s="19" t="s">
        <v>7983</v>
      </c>
    </row>
    <row r="2078" spans="1:25">
      <c r="A2078" s="3" t="s">
        <v>8818</v>
      </c>
      <c r="B2078" s="3"/>
      <c r="C2078" s="3" t="s">
        <v>78</v>
      </c>
      <c r="D2078" s="3" t="s">
        <v>2277</v>
      </c>
      <c r="E2078" s="3" t="s">
        <v>77</v>
      </c>
      <c r="F2078" s="3" t="s">
        <v>2288</v>
      </c>
      <c r="G2078" s="3" t="s">
        <v>1495</v>
      </c>
      <c r="H2078" s="3" t="s">
        <v>1639</v>
      </c>
      <c r="I2078" s="3" t="s">
        <v>8819</v>
      </c>
      <c r="J2078" s="3" t="s">
        <v>1246</v>
      </c>
      <c r="K2078" s="3" t="s">
        <v>8814</v>
      </c>
      <c r="L2078" s="3" t="s">
        <v>8815</v>
      </c>
      <c r="M2078" s="7" t="s">
        <v>8816</v>
      </c>
      <c r="N2078" s="7" t="s">
        <v>8817</v>
      </c>
      <c r="O2078" s="20" t="s">
        <v>534</v>
      </c>
      <c r="P2078" s="3" t="s">
        <v>1241</v>
      </c>
      <c r="Q2078" s="3">
        <v>-24.86</v>
      </c>
      <c r="R2078" s="6">
        <v>355.94</v>
      </c>
      <c r="S2078" s="18" t="s">
        <v>2733</v>
      </c>
      <c r="T2078" s="3"/>
      <c r="U2078" s="17">
        <v>45807</v>
      </c>
      <c r="X2078" s="19" t="s">
        <v>2734</v>
      </c>
      <c r="Y2078" s="19" t="s">
        <v>7983</v>
      </c>
    </row>
    <row r="2079" spans="1:25">
      <c r="A2079" s="3" t="s">
        <v>8820</v>
      </c>
      <c r="B2079" s="3"/>
      <c r="C2079" s="3" t="s">
        <v>8821</v>
      </c>
      <c r="D2079" s="3" t="s">
        <v>8822</v>
      </c>
      <c r="E2079" s="3" t="s">
        <v>52</v>
      </c>
      <c r="F2079" s="18" t="s">
        <v>1324</v>
      </c>
      <c r="G2079" s="18" t="s">
        <v>1324</v>
      </c>
      <c r="H2079" s="18" t="s">
        <v>1324</v>
      </c>
      <c r="I2079" s="3" t="s">
        <v>8823</v>
      </c>
      <c r="J2079" s="3" t="s">
        <v>55</v>
      </c>
      <c r="K2079" s="18" t="s">
        <v>1324</v>
      </c>
      <c r="L2079" s="3"/>
      <c r="M2079" s="7" t="s">
        <v>1324</v>
      </c>
      <c r="N2079" s="7" t="s">
        <v>1324</v>
      </c>
      <c r="O2079" s="20" t="s">
        <v>544</v>
      </c>
      <c r="P2079" s="3" t="s">
        <v>1241</v>
      </c>
      <c r="Q2079" s="3">
        <v>-20.34</v>
      </c>
      <c r="R2079" s="6">
        <v>125.8</v>
      </c>
      <c r="S2079" s="18" t="s">
        <v>6991</v>
      </c>
      <c r="T2079" s="3"/>
      <c r="U2079" s="17">
        <v>45771</v>
      </c>
      <c r="X2079" s="19" t="s">
        <v>6992</v>
      </c>
      <c r="Y2079" s="19"/>
    </row>
    <row r="2080" spans="1:25">
      <c r="A2080" s="3" t="s">
        <v>8824</v>
      </c>
      <c r="B2080" s="3"/>
      <c r="C2080" s="3" t="s">
        <v>560</v>
      </c>
      <c r="D2080" s="3" t="s">
        <v>1517</v>
      </c>
      <c r="E2080" s="3" t="s">
        <v>52</v>
      </c>
      <c r="F2080" s="3" t="s">
        <v>1300</v>
      </c>
      <c r="G2080" s="3" t="s">
        <v>1312</v>
      </c>
      <c r="H2080" s="3" t="s">
        <v>1616</v>
      </c>
      <c r="I2080" s="3" t="s">
        <v>8825</v>
      </c>
      <c r="J2080" s="3" t="s">
        <v>132</v>
      </c>
      <c r="K2080" s="3" t="s">
        <v>8826</v>
      </c>
      <c r="L2080" s="3" t="s">
        <v>8827</v>
      </c>
      <c r="M2080" s="7" t="s">
        <v>8828</v>
      </c>
      <c r="N2080" s="7" t="s">
        <v>8829</v>
      </c>
      <c r="O2080" s="20" t="s">
        <v>558</v>
      </c>
      <c r="P2080" s="3" t="s">
        <v>1241</v>
      </c>
      <c r="Q2080" s="3"/>
      <c r="R2080" s="6">
        <v>320</v>
      </c>
      <c r="S2080" s="18" t="s">
        <v>1371</v>
      </c>
      <c r="T2080" s="3"/>
      <c r="U2080" s="17">
        <v>45771</v>
      </c>
      <c r="X2080" s="19" t="s">
        <v>4401</v>
      </c>
      <c r="Y2080" s="19"/>
    </row>
    <row r="2081" spans="1:25">
      <c r="A2081" s="3" t="s">
        <v>8830</v>
      </c>
      <c r="B2081" s="3"/>
      <c r="C2081" s="3" t="s">
        <v>198</v>
      </c>
      <c r="D2081" s="3" t="s">
        <v>1299</v>
      </c>
      <c r="E2081" s="3" t="s">
        <v>52</v>
      </c>
      <c r="F2081" s="3" t="s">
        <v>2272</v>
      </c>
      <c r="G2081" s="3" t="s">
        <v>1391</v>
      </c>
      <c r="H2081" s="3" t="s">
        <v>1649</v>
      </c>
      <c r="I2081" s="3" t="s">
        <v>8831</v>
      </c>
      <c r="J2081" s="3" t="s">
        <v>55</v>
      </c>
      <c r="K2081" s="3" t="s">
        <v>3797</v>
      </c>
      <c r="L2081" s="3" t="s">
        <v>8832</v>
      </c>
      <c r="M2081" s="6"/>
      <c r="N2081" s="6"/>
      <c r="O2081" s="20" t="s">
        <v>539</v>
      </c>
      <c r="P2081" s="3" t="s">
        <v>1241</v>
      </c>
      <c r="Q2081" s="3">
        <v>-19.059999999999999</v>
      </c>
      <c r="R2081" s="6">
        <v>125.8</v>
      </c>
      <c r="S2081" s="3" t="s">
        <v>1305</v>
      </c>
      <c r="T2081" s="3"/>
      <c r="U2081" s="17">
        <v>45749</v>
      </c>
      <c r="X2081" s="19" t="s">
        <v>1306</v>
      </c>
      <c r="Y2081" s="19" t="s">
        <v>8833</v>
      </c>
    </row>
    <row r="2082" spans="1:25">
      <c r="A2082" s="3" t="s">
        <v>8834</v>
      </c>
      <c r="B2082" s="3"/>
      <c r="C2082" s="3" t="s">
        <v>198</v>
      </c>
      <c r="D2082" s="3" t="s">
        <v>1299</v>
      </c>
      <c r="E2082" s="3" t="s">
        <v>52</v>
      </c>
      <c r="F2082" s="3" t="s">
        <v>2272</v>
      </c>
      <c r="G2082" s="3" t="s">
        <v>1391</v>
      </c>
      <c r="H2082" s="3" t="s">
        <v>1649</v>
      </c>
      <c r="I2082" s="3" t="s">
        <v>8835</v>
      </c>
      <c r="J2082" s="3" t="s">
        <v>55</v>
      </c>
      <c r="K2082" s="3" t="s">
        <v>1401</v>
      </c>
      <c r="L2082" s="3" t="s">
        <v>8836</v>
      </c>
      <c r="M2082" s="6"/>
      <c r="N2082" s="6"/>
      <c r="O2082" s="20" t="s">
        <v>539</v>
      </c>
      <c r="P2082" s="3" t="s">
        <v>1241</v>
      </c>
      <c r="Q2082" s="3">
        <v>-18.5</v>
      </c>
      <c r="R2082" s="6">
        <v>125.8</v>
      </c>
      <c r="S2082" s="3" t="s">
        <v>1305</v>
      </c>
      <c r="T2082" s="3"/>
      <c r="U2082" s="17">
        <v>45749</v>
      </c>
      <c r="X2082" s="19" t="s">
        <v>1306</v>
      </c>
      <c r="Y2082" s="19" t="s">
        <v>8833</v>
      </c>
    </row>
    <row r="2083" spans="1:25">
      <c r="A2083" s="3" t="s">
        <v>8837</v>
      </c>
      <c r="B2083" s="3"/>
      <c r="C2083" s="3" t="s">
        <v>198</v>
      </c>
      <c r="D2083" s="3" t="s">
        <v>1299</v>
      </c>
      <c r="E2083" s="3" t="s">
        <v>52</v>
      </c>
      <c r="F2083" s="3" t="s">
        <v>2272</v>
      </c>
      <c r="G2083" s="3" t="s">
        <v>1391</v>
      </c>
      <c r="H2083" s="3" t="s">
        <v>1649</v>
      </c>
      <c r="I2083" s="3" t="s">
        <v>8838</v>
      </c>
      <c r="J2083" s="3" t="s">
        <v>55</v>
      </c>
      <c r="K2083" s="3" t="s">
        <v>3797</v>
      </c>
      <c r="L2083" s="3" t="s">
        <v>8839</v>
      </c>
      <c r="M2083" s="6"/>
      <c r="N2083" s="6"/>
      <c r="O2083" s="20" t="s">
        <v>539</v>
      </c>
      <c r="P2083" s="3" t="s">
        <v>1241</v>
      </c>
      <c r="Q2083" s="3">
        <v>-18.79</v>
      </c>
      <c r="R2083" s="6">
        <v>125.8</v>
      </c>
      <c r="S2083" s="3" t="s">
        <v>1305</v>
      </c>
      <c r="T2083" s="3"/>
      <c r="U2083" s="17">
        <v>45749</v>
      </c>
      <c r="X2083" s="19" t="s">
        <v>1306</v>
      </c>
      <c r="Y2083" s="19" t="s">
        <v>8833</v>
      </c>
    </row>
    <row r="2084" spans="1:25">
      <c r="A2084" s="3" t="s">
        <v>8840</v>
      </c>
      <c r="B2084" s="3"/>
      <c r="C2084" s="3" t="s">
        <v>198</v>
      </c>
      <c r="D2084" s="3" t="s">
        <v>1299</v>
      </c>
      <c r="E2084" s="3" t="s">
        <v>52</v>
      </c>
      <c r="F2084" s="3" t="s">
        <v>2272</v>
      </c>
      <c r="G2084" s="3" t="s">
        <v>1236</v>
      </c>
      <c r="H2084" s="3" t="s">
        <v>1639</v>
      </c>
      <c r="I2084" s="3" t="s">
        <v>8841</v>
      </c>
      <c r="J2084" s="3" t="s">
        <v>55</v>
      </c>
      <c r="K2084" s="3" t="s">
        <v>3797</v>
      </c>
      <c r="L2084" s="3" t="s">
        <v>8842</v>
      </c>
      <c r="M2084" s="6"/>
      <c r="N2084" s="6"/>
      <c r="O2084" s="20" t="s">
        <v>539</v>
      </c>
      <c r="P2084" s="3" t="s">
        <v>1241</v>
      </c>
      <c r="Q2084" s="3">
        <v>-19.43</v>
      </c>
      <c r="R2084" s="6">
        <v>125.8</v>
      </c>
      <c r="S2084" s="3" t="s">
        <v>1305</v>
      </c>
      <c r="T2084" s="3"/>
      <c r="U2084" s="17">
        <v>45749</v>
      </c>
      <c r="X2084" s="19" t="s">
        <v>1306</v>
      </c>
      <c r="Y2084" s="19" t="s">
        <v>8833</v>
      </c>
    </row>
    <row r="2085" spans="1:25">
      <c r="A2085" s="3" t="s">
        <v>8843</v>
      </c>
      <c r="B2085" s="3"/>
      <c r="C2085" s="3" t="s">
        <v>198</v>
      </c>
      <c r="D2085" s="3" t="s">
        <v>1299</v>
      </c>
      <c r="E2085" s="3" t="s">
        <v>52</v>
      </c>
      <c r="F2085" s="3" t="s">
        <v>2272</v>
      </c>
      <c r="G2085" s="3" t="s">
        <v>1236</v>
      </c>
      <c r="H2085" s="3" t="s">
        <v>1639</v>
      </c>
      <c r="I2085" s="3" t="s">
        <v>8844</v>
      </c>
      <c r="J2085" s="3" t="s">
        <v>55</v>
      </c>
      <c r="K2085" s="3" t="s">
        <v>3797</v>
      </c>
      <c r="L2085" s="3" t="s">
        <v>8845</v>
      </c>
      <c r="M2085" s="6"/>
      <c r="N2085" s="6"/>
      <c r="O2085" s="20" t="s">
        <v>539</v>
      </c>
      <c r="P2085" s="3" t="s">
        <v>1241</v>
      </c>
      <c r="Q2085" s="3">
        <v>-20.07</v>
      </c>
      <c r="R2085" s="6">
        <v>125.8</v>
      </c>
      <c r="S2085" s="3" t="s">
        <v>1305</v>
      </c>
      <c r="T2085" s="3"/>
      <c r="U2085" s="17">
        <v>45749</v>
      </c>
      <c r="X2085" s="19" t="s">
        <v>1306</v>
      </c>
      <c r="Y2085" s="19" t="s">
        <v>8833</v>
      </c>
    </row>
    <row r="2086" spans="1:25">
      <c r="A2086" s="3" t="s">
        <v>8846</v>
      </c>
      <c r="B2086" s="3"/>
      <c r="C2086" s="3" t="s">
        <v>198</v>
      </c>
      <c r="D2086" s="3" t="s">
        <v>1299</v>
      </c>
      <c r="E2086" s="3" t="s">
        <v>52</v>
      </c>
      <c r="F2086" s="3" t="s">
        <v>2272</v>
      </c>
      <c r="G2086" s="3" t="s">
        <v>1391</v>
      </c>
      <c r="H2086" s="3" t="s">
        <v>1531</v>
      </c>
      <c r="I2086" s="3" t="s">
        <v>8847</v>
      </c>
      <c r="J2086" s="3" t="s">
        <v>55</v>
      </c>
      <c r="K2086" s="3" t="s">
        <v>3797</v>
      </c>
      <c r="L2086" s="3" t="s">
        <v>8848</v>
      </c>
      <c r="M2086" s="6"/>
      <c r="N2086" s="6"/>
      <c r="O2086" s="20" t="s">
        <v>539</v>
      </c>
      <c r="P2086" s="3" t="s">
        <v>1241</v>
      </c>
      <c r="Q2086" s="3">
        <v>-20.71</v>
      </c>
      <c r="R2086" s="6">
        <v>125.8</v>
      </c>
      <c r="S2086" s="3" t="s">
        <v>1305</v>
      </c>
      <c r="T2086" s="3"/>
      <c r="U2086" s="17">
        <v>45749</v>
      </c>
      <c r="X2086" s="19" t="s">
        <v>1306</v>
      </c>
      <c r="Y2086" s="19" t="s">
        <v>8833</v>
      </c>
    </row>
    <row r="2087" spans="1:25">
      <c r="A2087" s="3" t="s">
        <v>8849</v>
      </c>
      <c r="B2087" s="3"/>
      <c r="C2087" s="3" t="s">
        <v>198</v>
      </c>
      <c r="D2087" s="3" t="s">
        <v>1299</v>
      </c>
      <c r="E2087" s="3" t="s">
        <v>52</v>
      </c>
      <c r="F2087" s="3" t="s">
        <v>2272</v>
      </c>
      <c r="G2087" s="3" t="s">
        <v>1391</v>
      </c>
      <c r="H2087" s="3" t="s">
        <v>1531</v>
      </c>
      <c r="I2087" s="3" t="s">
        <v>8850</v>
      </c>
      <c r="J2087" s="3" t="s">
        <v>55</v>
      </c>
      <c r="K2087" s="3" t="s">
        <v>8851</v>
      </c>
      <c r="L2087" s="3" t="s">
        <v>8852</v>
      </c>
      <c r="M2087" s="6"/>
      <c r="N2087" s="6"/>
      <c r="O2087" s="20" t="s">
        <v>539</v>
      </c>
      <c r="P2087" s="3" t="s">
        <v>1241</v>
      </c>
      <c r="Q2087" s="3">
        <v>-18.39</v>
      </c>
      <c r="R2087" s="6">
        <v>125.8</v>
      </c>
      <c r="S2087" s="3" t="s">
        <v>1305</v>
      </c>
      <c r="T2087" s="3"/>
      <c r="U2087" s="17">
        <v>45750</v>
      </c>
      <c r="X2087" s="19" t="s">
        <v>1306</v>
      </c>
      <c r="Y2087" s="19" t="s">
        <v>8833</v>
      </c>
    </row>
    <row r="2088" spans="1:25">
      <c r="A2088" s="3" t="s">
        <v>8853</v>
      </c>
      <c r="B2088" s="3"/>
      <c r="C2088" s="3" t="s">
        <v>198</v>
      </c>
      <c r="D2088" s="3" t="s">
        <v>1299</v>
      </c>
      <c r="E2088" s="3" t="s">
        <v>52</v>
      </c>
      <c r="F2088" s="3" t="s">
        <v>1235</v>
      </c>
      <c r="G2088" s="3" t="s">
        <v>1251</v>
      </c>
      <c r="H2088" s="3" t="s">
        <v>1262</v>
      </c>
      <c r="I2088" s="3" t="s">
        <v>8854</v>
      </c>
      <c r="J2088" s="3" t="s">
        <v>55</v>
      </c>
      <c r="K2088" s="3" t="s">
        <v>3797</v>
      </c>
      <c r="L2088" s="3" t="s">
        <v>8855</v>
      </c>
      <c r="M2088" s="6"/>
      <c r="N2088" s="6"/>
      <c r="O2088" s="20" t="s">
        <v>539</v>
      </c>
      <c r="P2088" s="3" t="s">
        <v>1241</v>
      </c>
      <c r="Q2088" s="3">
        <v>-20.45</v>
      </c>
      <c r="R2088" s="6">
        <v>125.8</v>
      </c>
      <c r="S2088" s="3" t="s">
        <v>1305</v>
      </c>
      <c r="T2088" s="3"/>
      <c r="U2088" s="17">
        <v>45750</v>
      </c>
      <c r="X2088" s="19" t="s">
        <v>1306</v>
      </c>
      <c r="Y2088" s="19" t="s">
        <v>8833</v>
      </c>
    </row>
    <row r="2089" spans="1:25">
      <c r="A2089" s="3" t="s">
        <v>8856</v>
      </c>
      <c r="B2089" s="3"/>
      <c r="C2089" s="3" t="s">
        <v>198</v>
      </c>
      <c r="D2089" s="3" t="s">
        <v>1299</v>
      </c>
      <c r="E2089" s="3" t="s">
        <v>52</v>
      </c>
      <c r="F2089" s="3" t="s">
        <v>1235</v>
      </c>
      <c r="G2089" s="3" t="s">
        <v>1251</v>
      </c>
      <c r="H2089" s="3" t="s">
        <v>1605</v>
      </c>
      <c r="I2089" s="3" t="s">
        <v>8857</v>
      </c>
      <c r="J2089" s="3" t="s">
        <v>55</v>
      </c>
      <c r="K2089" s="3" t="s">
        <v>3797</v>
      </c>
      <c r="L2089" s="3" t="s">
        <v>8858</v>
      </c>
      <c r="M2089" s="6"/>
      <c r="N2089" s="6"/>
      <c r="O2089" s="20" t="s">
        <v>539</v>
      </c>
      <c r="P2089" s="3" t="s">
        <v>1241</v>
      </c>
      <c r="Q2089" s="3">
        <v>-20.45</v>
      </c>
      <c r="R2089" s="6">
        <v>125.8</v>
      </c>
      <c r="S2089" s="3" t="s">
        <v>1305</v>
      </c>
      <c r="T2089" s="3"/>
      <c r="U2089" s="17">
        <v>45750</v>
      </c>
      <c r="X2089" s="19" t="s">
        <v>1306</v>
      </c>
      <c r="Y2089" s="19" t="s">
        <v>8833</v>
      </c>
    </row>
    <row r="2090" spans="1:25">
      <c r="A2090" s="3" t="s">
        <v>8859</v>
      </c>
      <c r="B2090" s="3"/>
      <c r="C2090" s="3" t="s">
        <v>198</v>
      </c>
      <c r="D2090" s="3" t="s">
        <v>1299</v>
      </c>
      <c r="E2090" s="3" t="s">
        <v>52</v>
      </c>
      <c r="F2090" s="3" t="s">
        <v>6124</v>
      </c>
      <c r="G2090" s="3" t="s">
        <v>1308</v>
      </c>
      <c r="H2090" s="3" t="s">
        <v>1518</v>
      </c>
      <c r="I2090" s="3" t="s">
        <v>8860</v>
      </c>
      <c r="J2090" s="3" t="s">
        <v>55</v>
      </c>
      <c r="K2090" s="3" t="s">
        <v>3797</v>
      </c>
      <c r="L2090" s="3" t="s">
        <v>8861</v>
      </c>
      <c r="M2090" s="6"/>
      <c r="N2090" s="6"/>
      <c r="O2090" s="20" t="s">
        <v>539</v>
      </c>
      <c r="P2090" s="3" t="s">
        <v>1241</v>
      </c>
      <c r="Q2090" s="3">
        <v>-19.57</v>
      </c>
      <c r="R2090" s="6">
        <v>125.8</v>
      </c>
      <c r="S2090" s="3" t="s">
        <v>1305</v>
      </c>
      <c r="T2090" s="3"/>
      <c r="U2090" s="17">
        <v>45750</v>
      </c>
      <c r="X2090" s="19" t="s">
        <v>1306</v>
      </c>
      <c r="Y2090" s="19" t="s">
        <v>8833</v>
      </c>
    </row>
    <row r="2091" spans="1:25">
      <c r="A2091" s="3" t="s">
        <v>8862</v>
      </c>
      <c r="B2091" s="3"/>
      <c r="C2091" s="3" t="s">
        <v>198</v>
      </c>
      <c r="D2091" s="3" t="s">
        <v>1299</v>
      </c>
      <c r="E2091" s="3" t="s">
        <v>52</v>
      </c>
      <c r="F2091" s="3" t="s">
        <v>6124</v>
      </c>
      <c r="G2091" s="3" t="s">
        <v>1308</v>
      </c>
      <c r="H2091" s="3" t="s">
        <v>1518</v>
      </c>
      <c r="I2091" s="3" t="s">
        <v>8863</v>
      </c>
      <c r="J2091" s="3" t="s">
        <v>55</v>
      </c>
      <c r="K2091" s="3" t="s">
        <v>3797</v>
      </c>
      <c r="L2091" s="3" t="s">
        <v>8864</v>
      </c>
      <c r="M2091" s="6"/>
      <c r="N2091" s="6"/>
      <c r="O2091" s="20" t="s">
        <v>539</v>
      </c>
      <c r="P2091" s="3" t="s">
        <v>1241</v>
      </c>
      <c r="Q2091" s="3">
        <v>-20.64</v>
      </c>
      <c r="R2091" s="6">
        <v>125.8</v>
      </c>
      <c r="S2091" s="3" t="s">
        <v>1305</v>
      </c>
      <c r="T2091" s="3"/>
      <c r="U2091" s="17">
        <v>45750</v>
      </c>
      <c r="X2091" s="19" t="s">
        <v>1306</v>
      </c>
      <c r="Y2091" s="19" t="s">
        <v>8833</v>
      </c>
    </row>
    <row r="2092" spans="1:25">
      <c r="A2092" s="3" t="s">
        <v>8865</v>
      </c>
      <c r="B2092" s="3"/>
      <c r="C2092" s="3" t="s">
        <v>198</v>
      </c>
      <c r="D2092" s="3" t="s">
        <v>1299</v>
      </c>
      <c r="E2092" s="3" t="s">
        <v>52</v>
      </c>
      <c r="F2092" s="3" t="s">
        <v>6124</v>
      </c>
      <c r="G2092" s="3" t="s">
        <v>1308</v>
      </c>
      <c r="H2092" s="3" t="s">
        <v>1518</v>
      </c>
      <c r="I2092" s="3" t="s">
        <v>8866</v>
      </c>
      <c r="J2092" s="3" t="s">
        <v>55</v>
      </c>
      <c r="K2092" s="3" t="s">
        <v>3793</v>
      </c>
      <c r="L2092" s="3" t="s">
        <v>8867</v>
      </c>
      <c r="M2092" s="6"/>
      <c r="N2092" s="6"/>
      <c r="O2092" s="20" t="s">
        <v>539</v>
      </c>
      <c r="P2092" s="3" t="s">
        <v>1241</v>
      </c>
      <c r="Q2092" s="3">
        <v>-20.64</v>
      </c>
      <c r="R2092" s="6">
        <v>125.8</v>
      </c>
      <c r="S2092" s="3" t="s">
        <v>1305</v>
      </c>
      <c r="T2092" s="3"/>
      <c r="U2092" s="17">
        <v>45750</v>
      </c>
      <c r="X2092" s="19" t="s">
        <v>1306</v>
      </c>
      <c r="Y2092" s="19" t="s">
        <v>8833</v>
      </c>
    </row>
    <row r="2093" spans="1:25">
      <c r="A2093" s="3" t="s">
        <v>8868</v>
      </c>
      <c r="B2093" s="3"/>
      <c r="C2093" s="3" t="s">
        <v>198</v>
      </c>
      <c r="D2093" s="3" t="s">
        <v>1299</v>
      </c>
      <c r="E2093" s="3" t="s">
        <v>52</v>
      </c>
      <c r="F2093" s="3" t="s">
        <v>6124</v>
      </c>
      <c r="G2093" s="3" t="s">
        <v>1308</v>
      </c>
      <c r="H2093" s="3" t="s">
        <v>1531</v>
      </c>
      <c r="I2093" s="3" t="s">
        <v>8869</v>
      </c>
      <c r="J2093" s="3" t="s">
        <v>55</v>
      </c>
      <c r="K2093" s="3" t="s">
        <v>3797</v>
      </c>
      <c r="L2093" s="3" t="s">
        <v>8855</v>
      </c>
      <c r="M2093" s="6"/>
      <c r="N2093" s="6"/>
      <c r="O2093" s="20" t="s">
        <v>539</v>
      </c>
      <c r="P2093" s="3" t="s">
        <v>1241</v>
      </c>
      <c r="Q2093" s="3">
        <v>-19.22</v>
      </c>
      <c r="R2093" s="6">
        <v>125.8</v>
      </c>
      <c r="S2093" s="3" t="s">
        <v>1305</v>
      </c>
      <c r="T2093" s="3"/>
      <c r="U2093" s="17">
        <v>45750</v>
      </c>
      <c r="X2093" s="19" t="s">
        <v>1306</v>
      </c>
      <c r="Y2093" s="19" t="s">
        <v>8833</v>
      </c>
    </row>
    <row r="2094" spans="1:25">
      <c r="A2094" s="3" t="s">
        <v>8870</v>
      </c>
      <c r="B2094" s="3"/>
      <c r="C2094" s="3" t="s">
        <v>198</v>
      </c>
      <c r="D2094" s="3" t="s">
        <v>1299</v>
      </c>
      <c r="E2094" s="3" t="s">
        <v>52</v>
      </c>
      <c r="F2094" s="3" t="s">
        <v>6124</v>
      </c>
      <c r="G2094" s="3" t="s">
        <v>1308</v>
      </c>
      <c r="H2094" s="3" t="s">
        <v>1531</v>
      </c>
      <c r="I2094" s="3" t="s">
        <v>8871</v>
      </c>
      <c r="J2094" s="3" t="s">
        <v>55</v>
      </c>
      <c r="K2094" s="3" t="s">
        <v>8851</v>
      </c>
      <c r="L2094" s="3" t="s">
        <v>8872</v>
      </c>
      <c r="M2094" s="6"/>
      <c r="N2094" s="6"/>
      <c r="O2094" s="20" t="s">
        <v>539</v>
      </c>
      <c r="P2094" s="3" t="s">
        <v>1241</v>
      </c>
      <c r="Q2094" s="3">
        <v>-18.87</v>
      </c>
      <c r="R2094" s="6">
        <v>125.8</v>
      </c>
      <c r="S2094" s="3" t="s">
        <v>1305</v>
      </c>
      <c r="T2094" s="3"/>
      <c r="U2094" s="17">
        <v>45750</v>
      </c>
      <c r="X2094" s="19" t="s">
        <v>1306</v>
      </c>
      <c r="Y2094" s="19" t="s">
        <v>8833</v>
      </c>
    </row>
    <row r="2095" spans="1:25">
      <c r="A2095" s="3" t="s">
        <v>8873</v>
      </c>
      <c r="B2095" s="3"/>
      <c r="C2095" s="3" t="s">
        <v>198</v>
      </c>
      <c r="D2095" s="3" t="s">
        <v>1299</v>
      </c>
      <c r="E2095" s="3" t="s">
        <v>52</v>
      </c>
      <c r="F2095" s="3" t="s">
        <v>6124</v>
      </c>
      <c r="G2095" s="3" t="s">
        <v>1308</v>
      </c>
      <c r="H2095" s="3" t="s">
        <v>1540</v>
      </c>
      <c r="I2095" s="3" t="s">
        <v>8874</v>
      </c>
      <c r="J2095" s="3" t="s">
        <v>55</v>
      </c>
      <c r="K2095" s="3" t="s">
        <v>3797</v>
      </c>
      <c r="L2095" s="3" t="s">
        <v>8875</v>
      </c>
      <c r="M2095" s="6"/>
      <c r="N2095" s="6"/>
      <c r="O2095" s="20" t="s">
        <v>539</v>
      </c>
      <c r="P2095" s="3" t="s">
        <v>1241</v>
      </c>
      <c r="Q2095" s="3">
        <v>-18.87</v>
      </c>
      <c r="R2095" s="6">
        <v>125.8</v>
      </c>
      <c r="S2095" s="3" t="s">
        <v>1305</v>
      </c>
      <c r="T2095" s="3"/>
      <c r="U2095" s="17">
        <v>45750</v>
      </c>
      <c r="X2095" s="19" t="s">
        <v>1306</v>
      </c>
      <c r="Y2095" s="19" t="s">
        <v>8833</v>
      </c>
    </row>
    <row r="2096" spans="1:25">
      <c r="A2096" s="3" t="s">
        <v>8876</v>
      </c>
      <c r="B2096" s="3"/>
      <c r="C2096" s="3" t="s">
        <v>198</v>
      </c>
      <c r="D2096" s="3" t="s">
        <v>1299</v>
      </c>
      <c r="E2096" s="3" t="s">
        <v>52</v>
      </c>
      <c r="F2096" s="3" t="s">
        <v>6124</v>
      </c>
      <c r="G2096" s="3" t="s">
        <v>1308</v>
      </c>
      <c r="H2096" s="3" t="s">
        <v>1540</v>
      </c>
      <c r="I2096" s="3" t="s">
        <v>8877</v>
      </c>
      <c r="J2096" s="3" t="s">
        <v>55</v>
      </c>
      <c r="K2096" s="3" t="s">
        <v>3797</v>
      </c>
      <c r="L2096" s="3" t="s">
        <v>8878</v>
      </c>
      <c r="M2096" s="6"/>
      <c r="N2096" s="6"/>
      <c r="O2096" s="20" t="s">
        <v>539</v>
      </c>
      <c r="P2096" s="3" t="s">
        <v>1241</v>
      </c>
      <c r="Q2096" s="3">
        <v>-19.36</v>
      </c>
      <c r="R2096" s="6">
        <v>125.8</v>
      </c>
      <c r="S2096" s="3" t="s">
        <v>1305</v>
      </c>
      <c r="T2096" s="3"/>
      <c r="U2096" s="17">
        <v>45750</v>
      </c>
      <c r="X2096" s="19" t="s">
        <v>1306</v>
      </c>
      <c r="Y2096" s="19" t="s">
        <v>8833</v>
      </c>
    </row>
    <row r="2097" spans="1:25">
      <c r="A2097" s="3" t="s">
        <v>8879</v>
      </c>
      <c r="B2097" s="3"/>
      <c r="C2097" s="3" t="s">
        <v>198</v>
      </c>
      <c r="D2097" s="3" t="s">
        <v>1299</v>
      </c>
      <c r="E2097" s="3" t="s">
        <v>52</v>
      </c>
      <c r="F2097" s="3" t="s">
        <v>6124</v>
      </c>
      <c r="G2097" s="3" t="s">
        <v>1308</v>
      </c>
      <c r="H2097" s="3" t="s">
        <v>1540</v>
      </c>
      <c r="I2097" s="3" t="s">
        <v>7721</v>
      </c>
      <c r="J2097" s="3" t="s">
        <v>55</v>
      </c>
      <c r="K2097" s="3" t="s">
        <v>1401</v>
      </c>
      <c r="L2097" s="3" t="s">
        <v>8880</v>
      </c>
      <c r="M2097" s="6"/>
      <c r="N2097" s="6"/>
      <c r="O2097" s="20" t="s">
        <v>539</v>
      </c>
      <c r="P2097" s="3" t="s">
        <v>4591</v>
      </c>
      <c r="Q2097" s="3">
        <v>-22</v>
      </c>
      <c r="R2097" s="6">
        <v>125.8</v>
      </c>
      <c r="S2097" s="3" t="s">
        <v>1305</v>
      </c>
      <c r="T2097" s="3" t="s">
        <v>8881</v>
      </c>
      <c r="U2097" s="17">
        <v>45750</v>
      </c>
      <c r="X2097" s="19" t="s">
        <v>1306</v>
      </c>
      <c r="Y2097" s="19" t="s">
        <v>8833</v>
      </c>
    </row>
    <row r="2098" spans="1:25">
      <c r="A2098" s="3" t="s">
        <v>8882</v>
      </c>
      <c r="B2098" s="3"/>
      <c r="C2098" s="3" t="s">
        <v>198</v>
      </c>
      <c r="D2098" s="3" t="s">
        <v>1299</v>
      </c>
      <c r="E2098" s="3" t="s">
        <v>52</v>
      </c>
      <c r="F2098" s="3" t="s">
        <v>6124</v>
      </c>
      <c r="G2098" s="3" t="s">
        <v>1308</v>
      </c>
      <c r="H2098" s="3" t="s">
        <v>1540</v>
      </c>
      <c r="I2098" s="3" t="s">
        <v>8883</v>
      </c>
      <c r="J2098" s="3" t="s">
        <v>55</v>
      </c>
      <c r="K2098" s="3" t="s">
        <v>1401</v>
      </c>
      <c r="L2098" s="3" t="s">
        <v>8884</v>
      </c>
      <c r="M2098" s="6"/>
      <c r="N2098" s="6"/>
      <c r="O2098" s="20" t="s">
        <v>539</v>
      </c>
      <c r="P2098" s="3" t="s">
        <v>1241</v>
      </c>
      <c r="Q2098" s="3">
        <v>-18.25</v>
      </c>
      <c r="R2098" s="6">
        <v>125.8</v>
      </c>
      <c r="S2098" s="3" t="s">
        <v>1305</v>
      </c>
      <c r="T2098" s="3"/>
      <c r="U2098" s="17">
        <v>45750</v>
      </c>
      <c r="X2098" s="19" t="s">
        <v>1306</v>
      </c>
      <c r="Y2098" s="19" t="s">
        <v>8833</v>
      </c>
    </row>
    <row r="2099" spans="1:25">
      <c r="A2099" s="3" t="s">
        <v>8885</v>
      </c>
      <c r="B2099" s="3"/>
      <c r="C2099" s="3" t="s">
        <v>198</v>
      </c>
      <c r="D2099" s="3" t="s">
        <v>1299</v>
      </c>
      <c r="E2099" s="3" t="s">
        <v>52</v>
      </c>
      <c r="F2099" s="3" t="s">
        <v>6124</v>
      </c>
      <c r="G2099" s="3" t="s">
        <v>1308</v>
      </c>
      <c r="H2099" s="3" t="s">
        <v>1540</v>
      </c>
      <c r="I2099" s="3" t="s">
        <v>8886</v>
      </c>
      <c r="J2099" s="3" t="s">
        <v>55</v>
      </c>
      <c r="K2099" s="3" t="s">
        <v>3793</v>
      </c>
      <c r="L2099" s="3" t="s">
        <v>8887</v>
      </c>
      <c r="M2099" s="6"/>
      <c r="N2099" s="6"/>
      <c r="O2099" s="20" t="s">
        <v>539</v>
      </c>
      <c r="P2099" s="3" t="s">
        <v>1241</v>
      </c>
      <c r="Q2099" s="3">
        <v>-18.350000000000001</v>
      </c>
      <c r="R2099" s="6">
        <v>125.8</v>
      </c>
      <c r="S2099" s="3" t="s">
        <v>1305</v>
      </c>
      <c r="T2099" s="3"/>
      <c r="U2099" s="17">
        <v>45750</v>
      </c>
      <c r="X2099" s="19" t="s">
        <v>1306</v>
      </c>
      <c r="Y2099" s="19" t="s">
        <v>8833</v>
      </c>
    </row>
    <row r="2100" spans="1:25">
      <c r="A2100" s="3" t="s">
        <v>8888</v>
      </c>
      <c r="B2100" s="3"/>
      <c r="C2100" s="3" t="s">
        <v>198</v>
      </c>
      <c r="D2100" s="3" t="s">
        <v>1299</v>
      </c>
      <c r="E2100" s="3" t="s">
        <v>52</v>
      </c>
      <c r="F2100" s="3" t="s">
        <v>1235</v>
      </c>
      <c r="G2100" s="3" t="s">
        <v>1251</v>
      </c>
      <c r="H2100" s="3" t="s">
        <v>1262</v>
      </c>
      <c r="I2100" s="3" t="s">
        <v>8889</v>
      </c>
      <c r="J2100" s="3" t="s">
        <v>55</v>
      </c>
      <c r="K2100" s="3" t="s">
        <v>3797</v>
      </c>
      <c r="L2100" s="3" t="s">
        <v>8890</v>
      </c>
      <c r="M2100" s="6"/>
      <c r="N2100" s="6"/>
      <c r="O2100" s="20" t="s">
        <v>539</v>
      </c>
      <c r="P2100" s="3" t="s">
        <v>1241</v>
      </c>
      <c r="Q2100" s="3">
        <v>-18.75</v>
      </c>
      <c r="R2100" s="6">
        <v>125.8</v>
      </c>
      <c r="S2100" s="3" t="s">
        <v>1305</v>
      </c>
      <c r="T2100" s="3"/>
      <c r="U2100" s="17">
        <v>45750</v>
      </c>
      <c r="X2100" s="19" t="s">
        <v>1306</v>
      </c>
      <c r="Y2100" s="19" t="s">
        <v>8833</v>
      </c>
    </row>
    <row r="2101" spans="1:25">
      <c r="A2101" s="3" t="s">
        <v>8891</v>
      </c>
      <c r="B2101" s="3"/>
      <c r="C2101" s="3" t="s">
        <v>198</v>
      </c>
      <c r="D2101" s="3" t="s">
        <v>1299</v>
      </c>
      <c r="E2101" s="3" t="s">
        <v>52</v>
      </c>
      <c r="F2101" s="3" t="s">
        <v>6124</v>
      </c>
      <c r="G2101" s="3" t="s">
        <v>1308</v>
      </c>
      <c r="H2101" s="3" t="s">
        <v>1518</v>
      </c>
      <c r="I2101" s="3" t="s">
        <v>8892</v>
      </c>
      <c r="J2101" s="3" t="s">
        <v>55</v>
      </c>
      <c r="K2101" s="3" t="s">
        <v>3793</v>
      </c>
      <c r="L2101" s="3" t="s">
        <v>8893</v>
      </c>
      <c r="M2101" s="6"/>
      <c r="N2101" s="6"/>
      <c r="O2101" s="20" t="s">
        <v>539</v>
      </c>
      <c r="P2101" s="3" t="s">
        <v>1241</v>
      </c>
      <c r="Q2101" s="3">
        <v>-21.5</v>
      </c>
      <c r="R2101" s="6">
        <v>125.8</v>
      </c>
      <c r="S2101" s="3" t="s">
        <v>1305</v>
      </c>
      <c r="T2101" s="3"/>
      <c r="U2101" s="17">
        <v>45750</v>
      </c>
      <c r="X2101" s="19" t="s">
        <v>1306</v>
      </c>
      <c r="Y2101" s="19" t="s">
        <v>8833</v>
      </c>
    </row>
    <row r="2102" spans="1:25">
      <c r="A2102" s="3" t="s">
        <v>8894</v>
      </c>
      <c r="B2102" s="3"/>
      <c r="C2102" s="3" t="s">
        <v>198</v>
      </c>
      <c r="D2102" s="3" t="s">
        <v>1299</v>
      </c>
      <c r="E2102" s="3" t="s">
        <v>52</v>
      </c>
      <c r="F2102" s="3" t="s">
        <v>6124</v>
      </c>
      <c r="G2102" s="3" t="s">
        <v>1308</v>
      </c>
      <c r="H2102" s="3" t="s">
        <v>1518</v>
      </c>
      <c r="I2102" s="3" t="s">
        <v>8895</v>
      </c>
      <c r="J2102" s="3" t="s">
        <v>55</v>
      </c>
      <c r="K2102" s="3" t="s">
        <v>3793</v>
      </c>
      <c r="L2102" s="3" t="s">
        <v>8896</v>
      </c>
      <c r="M2102" s="6"/>
      <c r="N2102" s="6"/>
      <c r="O2102" s="20" t="s">
        <v>539</v>
      </c>
      <c r="P2102" s="3" t="s">
        <v>1241</v>
      </c>
      <c r="Q2102" s="3">
        <v>-19.82</v>
      </c>
      <c r="R2102" s="6">
        <v>125.8</v>
      </c>
      <c r="S2102" s="3" t="s">
        <v>1305</v>
      </c>
      <c r="T2102" s="3"/>
      <c r="U2102" s="17">
        <v>45751</v>
      </c>
      <c r="X2102" s="19" t="s">
        <v>1306</v>
      </c>
      <c r="Y2102" s="19" t="s">
        <v>8833</v>
      </c>
    </row>
    <row r="2103" spans="1:25">
      <c r="A2103" s="3" t="s">
        <v>8897</v>
      </c>
      <c r="B2103" s="3"/>
      <c r="C2103" s="3" t="s">
        <v>198</v>
      </c>
      <c r="D2103" s="3" t="s">
        <v>1299</v>
      </c>
      <c r="E2103" s="3" t="s">
        <v>52</v>
      </c>
      <c r="F2103" s="3" t="s">
        <v>6124</v>
      </c>
      <c r="G2103" s="3" t="s">
        <v>1308</v>
      </c>
      <c r="H2103" s="3" t="s">
        <v>1531</v>
      </c>
      <c r="I2103" s="3" t="s">
        <v>8898</v>
      </c>
      <c r="J2103" s="3" t="s">
        <v>55</v>
      </c>
      <c r="K2103" s="3" t="s">
        <v>3797</v>
      </c>
      <c r="L2103" s="3" t="s">
        <v>8899</v>
      </c>
      <c r="M2103" s="6"/>
      <c r="N2103" s="6"/>
      <c r="O2103" s="20" t="s">
        <v>539</v>
      </c>
      <c r="P2103" s="3" t="s">
        <v>1241</v>
      </c>
      <c r="Q2103" s="3">
        <v>-19.57</v>
      </c>
      <c r="R2103" s="6">
        <v>125.8</v>
      </c>
      <c r="S2103" s="3" t="s">
        <v>1305</v>
      </c>
      <c r="T2103" s="3"/>
      <c r="U2103" s="17">
        <v>45751</v>
      </c>
      <c r="X2103" s="19" t="s">
        <v>1306</v>
      </c>
      <c r="Y2103" s="19" t="s">
        <v>8833</v>
      </c>
    </row>
    <row r="2104" spans="1:25">
      <c r="A2104" s="3" t="s">
        <v>8900</v>
      </c>
      <c r="B2104" s="3"/>
      <c r="C2104" s="3" t="s">
        <v>198</v>
      </c>
      <c r="D2104" s="3" t="s">
        <v>1299</v>
      </c>
      <c r="E2104" s="3" t="s">
        <v>52</v>
      </c>
      <c r="F2104" s="3" t="s">
        <v>6124</v>
      </c>
      <c r="G2104" s="3" t="s">
        <v>1308</v>
      </c>
      <c r="H2104" s="3" t="s">
        <v>1531</v>
      </c>
      <c r="I2104" s="3" t="s">
        <v>8901</v>
      </c>
      <c r="J2104" s="3" t="s">
        <v>55</v>
      </c>
      <c r="K2104" s="3" t="s">
        <v>3797</v>
      </c>
      <c r="L2104" s="3" t="s">
        <v>8902</v>
      </c>
      <c r="M2104" s="6"/>
      <c r="N2104" s="6"/>
      <c r="O2104" s="20" t="s">
        <v>539</v>
      </c>
      <c r="P2104" s="3" t="s">
        <v>1241</v>
      </c>
      <c r="Q2104" s="3">
        <v>-20.64</v>
      </c>
      <c r="R2104" s="6">
        <v>125.8</v>
      </c>
      <c r="S2104" s="3" t="s">
        <v>1305</v>
      </c>
      <c r="T2104" s="3"/>
      <c r="U2104" s="17">
        <v>45751</v>
      </c>
      <c r="X2104" s="19" t="s">
        <v>1306</v>
      </c>
      <c r="Y2104" s="19" t="s">
        <v>8833</v>
      </c>
    </row>
    <row r="2105" spans="1:25">
      <c r="A2105" s="3" t="s">
        <v>8903</v>
      </c>
      <c r="B2105" s="3"/>
      <c r="C2105" s="3" t="s">
        <v>198</v>
      </c>
      <c r="D2105" s="3" t="s">
        <v>1299</v>
      </c>
      <c r="E2105" s="3" t="s">
        <v>52</v>
      </c>
      <c r="F2105" s="3" t="s">
        <v>6124</v>
      </c>
      <c r="G2105" s="3" t="s">
        <v>1308</v>
      </c>
      <c r="H2105" s="3" t="s">
        <v>1262</v>
      </c>
      <c r="I2105" s="3" t="s">
        <v>7716</v>
      </c>
      <c r="J2105" s="3" t="s">
        <v>55</v>
      </c>
      <c r="K2105" s="3" t="s">
        <v>3797</v>
      </c>
      <c r="L2105" s="3" t="s">
        <v>8904</v>
      </c>
      <c r="M2105" s="6"/>
      <c r="N2105" s="6"/>
      <c r="O2105" s="20" t="s">
        <v>539</v>
      </c>
      <c r="P2105" s="3" t="s">
        <v>4591</v>
      </c>
      <c r="Q2105" s="3">
        <v>-20.64</v>
      </c>
      <c r="R2105" s="6">
        <v>125.8</v>
      </c>
      <c r="S2105" s="3" t="s">
        <v>1305</v>
      </c>
      <c r="T2105" s="3" t="s">
        <v>8881</v>
      </c>
      <c r="U2105" s="17">
        <v>45751</v>
      </c>
      <c r="X2105" s="19" t="s">
        <v>1306</v>
      </c>
      <c r="Y2105" s="19" t="s">
        <v>8833</v>
      </c>
    </row>
    <row r="2106" spans="1:25">
      <c r="A2106" s="3" t="s">
        <v>8905</v>
      </c>
      <c r="B2106" s="3"/>
      <c r="C2106" s="3" t="s">
        <v>198</v>
      </c>
      <c r="D2106" s="3" t="s">
        <v>1299</v>
      </c>
      <c r="E2106" s="3" t="s">
        <v>52</v>
      </c>
      <c r="F2106" s="3" t="s">
        <v>6124</v>
      </c>
      <c r="G2106" s="3" t="s">
        <v>1308</v>
      </c>
      <c r="H2106" s="3" t="s">
        <v>1262</v>
      </c>
      <c r="I2106" s="3" t="s">
        <v>8906</v>
      </c>
      <c r="J2106" s="3" t="s">
        <v>55</v>
      </c>
      <c r="K2106" s="3" t="s">
        <v>3793</v>
      </c>
      <c r="L2106" s="3" t="s">
        <v>8907</v>
      </c>
      <c r="M2106" s="6"/>
      <c r="N2106" s="6"/>
      <c r="O2106" s="20" t="s">
        <v>539</v>
      </c>
      <c r="P2106" s="3" t="s">
        <v>1241</v>
      </c>
      <c r="Q2106" s="3">
        <v>-19.22</v>
      </c>
      <c r="R2106" s="6">
        <v>125.8</v>
      </c>
      <c r="S2106" s="3" t="s">
        <v>1305</v>
      </c>
      <c r="T2106" s="3"/>
      <c r="U2106" s="17">
        <v>45751</v>
      </c>
      <c r="X2106" s="19" t="s">
        <v>1306</v>
      </c>
      <c r="Y2106" s="19" t="s">
        <v>8833</v>
      </c>
    </row>
    <row r="2107" spans="1:25">
      <c r="A2107" s="3" t="s">
        <v>8908</v>
      </c>
      <c r="B2107" s="3"/>
      <c r="C2107" s="3" t="s">
        <v>198</v>
      </c>
      <c r="D2107" s="3" t="s">
        <v>1299</v>
      </c>
      <c r="E2107" s="3" t="s">
        <v>52</v>
      </c>
      <c r="F2107" s="3" t="s">
        <v>6124</v>
      </c>
      <c r="G2107" s="3" t="s">
        <v>1308</v>
      </c>
      <c r="H2107" s="3" t="s">
        <v>1262</v>
      </c>
      <c r="I2107" s="3" t="s">
        <v>8909</v>
      </c>
      <c r="J2107" s="3" t="s">
        <v>55</v>
      </c>
      <c r="K2107" s="3" t="s">
        <v>3797</v>
      </c>
      <c r="L2107" s="3" t="s">
        <v>8910</v>
      </c>
      <c r="M2107" s="6"/>
      <c r="N2107" s="6"/>
      <c r="O2107" s="20" t="s">
        <v>539</v>
      </c>
      <c r="P2107" s="3" t="s">
        <v>1241</v>
      </c>
      <c r="Q2107" s="3">
        <v>-18.87</v>
      </c>
      <c r="R2107" s="6">
        <v>125.8</v>
      </c>
      <c r="S2107" s="3" t="s">
        <v>1305</v>
      </c>
      <c r="T2107" s="3"/>
      <c r="U2107" s="17">
        <v>45751</v>
      </c>
      <c r="X2107" s="19" t="s">
        <v>1306</v>
      </c>
      <c r="Y2107" s="19" t="s">
        <v>8833</v>
      </c>
    </row>
    <row r="2108" spans="1:25">
      <c r="A2108" s="3" t="s">
        <v>8911</v>
      </c>
      <c r="B2108" s="3"/>
      <c r="C2108" s="3" t="s">
        <v>198</v>
      </c>
      <c r="D2108" s="3" t="s">
        <v>1299</v>
      </c>
      <c r="E2108" s="3" t="s">
        <v>52</v>
      </c>
      <c r="F2108" s="3" t="s">
        <v>6124</v>
      </c>
      <c r="G2108" s="3" t="s">
        <v>1308</v>
      </c>
      <c r="H2108" s="3" t="s">
        <v>1262</v>
      </c>
      <c r="I2108" s="3" t="s">
        <v>8912</v>
      </c>
      <c r="J2108" s="3" t="s">
        <v>55</v>
      </c>
      <c r="K2108" s="3" t="s">
        <v>3797</v>
      </c>
      <c r="L2108" s="3" t="s">
        <v>8913</v>
      </c>
      <c r="M2108" s="6"/>
      <c r="N2108" s="6"/>
      <c r="O2108" s="20" t="s">
        <v>539</v>
      </c>
      <c r="P2108" s="3" t="s">
        <v>1241</v>
      </c>
      <c r="Q2108" s="3">
        <v>-18.87</v>
      </c>
      <c r="R2108" s="6">
        <v>125.8</v>
      </c>
      <c r="S2108" s="3" t="s">
        <v>1305</v>
      </c>
      <c r="T2108" s="3"/>
      <c r="U2108" s="17">
        <v>45751</v>
      </c>
      <c r="X2108" s="19" t="s">
        <v>1306</v>
      </c>
      <c r="Y2108" s="19" t="s">
        <v>8833</v>
      </c>
    </row>
    <row r="2109" spans="1:25">
      <c r="A2109" s="3" t="s">
        <v>8914</v>
      </c>
      <c r="B2109" s="3"/>
      <c r="C2109" s="3" t="s">
        <v>198</v>
      </c>
      <c r="D2109" s="3" t="s">
        <v>1299</v>
      </c>
      <c r="E2109" s="3" t="s">
        <v>52</v>
      </c>
      <c r="F2109" s="3" t="s">
        <v>6124</v>
      </c>
      <c r="G2109" s="3" t="s">
        <v>1308</v>
      </c>
      <c r="H2109" s="3" t="s">
        <v>1540</v>
      </c>
      <c r="I2109" s="3" t="s">
        <v>8915</v>
      </c>
      <c r="J2109" s="3" t="s">
        <v>55</v>
      </c>
      <c r="K2109" s="3" t="s">
        <v>8851</v>
      </c>
      <c r="L2109" s="3" t="s">
        <v>8916</v>
      </c>
      <c r="M2109" s="6"/>
      <c r="N2109" s="6"/>
      <c r="O2109" s="20" t="s">
        <v>539</v>
      </c>
      <c r="P2109" s="3" t="s">
        <v>1241</v>
      </c>
      <c r="Q2109" s="3">
        <v>-19.36</v>
      </c>
      <c r="R2109" s="6">
        <v>125.8</v>
      </c>
      <c r="S2109" s="3" t="s">
        <v>1305</v>
      </c>
      <c r="T2109" s="3"/>
      <c r="U2109" s="17">
        <v>45751</v>
      </c>
      <c r="X2109" s="19" t="s">
        <v>1306</v>
      </c>
      <c r="Y2109" s="19" t="s">
        <v>8833</v>
      </c>
    </row>
    <row r="2110" spans="1:25">
      <c r="A2110" s="3" t="s">
        <v>8917</v>
      </c>
      <c r="B2110" s="3"/>
      <c r="C2110" s="3" t="s">
        <v>198</v>
      </c>
      <c r="D2110" s="3" t="s">
        <v>1299</v>
      </c>
      <c r="E2110" s="3" t="s">
        <v>52</v>
      </c>
      <c r="F2110" s="3" t="s">
        <v>2272</v>
      </c>
      <c r="G2110" s="3" t="s">
        <v>1391</v>
      </c>
      <c r="H2110" s="3" t="s">
        <v>1649</v>
      </c>
      <c r="I2110" s="3" t="s">
        <v>8918</v>
      </c>
      <c r="J2110" s="3" t="s">
        <v>55</v>
      </c>
      <c r="K2110" s="3" t="s">
        <v>3797</v>
      </c>
      <c r="L2110" s="3" t="s">
        <v>8919</v>
      </c>
      <c r="M2110" s="6"/>
      <c r="N2110" s="6"/>
      <c r="O2110" s="20" t="s">
        <v>539</v>
      </c>
      <c r="P2110" s="3" t="s">
        <v>1241</v>
      </c>
      <c r="Q2110" s="3">
        <v>-22</v>
      </c>
      <c r="R2110" s="6">
        <v>125.8</v>
      </c>
      <c r="S2110" s="3" t="s">
        <v>1305</v>
      </c>
      <c r="T2110" s="3"/>
      <c r="U2110" s="17">
        <v>45751</v>
      </c>
      <c r="X2110" s="19" t="s">
        <v>1306</v>
      </c>
      <c r="Y2110" s="19" t="s">
        <v>8833</v>
      </c>
    </row>
    <row r="2111" spans="1:25">
      <c r="A2111" s="3" t="s">
        <v>8920</v>
      </c>
      <c r="B2111" s="3"/>
      <c r="C2111" s="3" t="s">
        <v>198</v>
      </c>
      <c r="D2111" s="3" t="s">
        <v>1299</v>
      </c>
      <c r="E2111" s="3" t="s">
        <v>52</v>
      </c>
      <c r="F2111" s="3" t="s">
        <v>2272</v>
      </c>
      <c r="G2111" s="3" t="s">
        <v>1391</v>
      </c>
      <c r="H2111" s="3" t="s">
        <v>1649</v>
      </c>
      <c r="I2111" s="3" t="s">
        <v>8921</v>
      </c>
      <c r="J2111" s="3" t="s">
        <v>55</v>
      </c>
      <c r="K2111" s="3" t="s">
        <v>3797</v>
      </c>
      <c r="L2111" s="3" t="s">
        <v>8922</v>
      </c>
      <c r="M2111" s="6"/>
      <c r="N2111" s="6"/>
      <c r="O2111" s="20" t="s">
        <v>539</v>
      </c>
      <c r="P2111" s="3" t="s">
        <v>1241</v>
      </c>
      <c r="Q2111" s="3">
        <v>-18.25</v>
      </c>
      <c r="R2111" s="6">
        <v>125.8</v>
      </c>
      <c r="S2111" s="3" t="s">
        <v>1305</v>
      </c>
      <c r="T2111" s="3"/>
      <c r="U2111" s="17">
        <v>45751</v>
      </c>
      <c r="X2111" s="19" t="s">
        <v>1306</v>
      </c>
      <c r="Y2111" s="19" t="s">
        <v>8833</v>
      </c>
    </row>
    <row r="2112" spans="1:25">
      <c r="A2112" s="3" t="s">
        <v>8923</v>
      </c>
      <c r="B2112" s="3"/>
      <c r="C2112" s="3" t="s">
        <v>198</v>
      </c>
      <c r="D2112" s="3" t="s">
        <v>1299</v>
      </c>
      <c r="E2112" s="3" t="s">
        <v>52</v>
      </c>
      <c r="F2112" s="3" t="s">
        <v>2272</v>
      </c>
      <c r="G2112" s="3" t="s">
        <v>1391</v>
      </c>
      <c r="H2112" s="3" t="s">
        <v>1649</v>
      </c>
      <c r="I2112" s="3" t="s">
        <v>8924</v>
      </c>
      <c r="J2112" s="3" t="s">
        <v>55</v>
      </c>
      <c r="K2112" s="3" t="s">
        <v>3793</v>
      </c>
      <c r="L2112" s="3" t="s">
        <v>8925</v>
      </c>
      <c r="M2112" s="6"/>
      <c r="N2112" s="6"/>
      <c r="O2112" s="20" t="s">
        <v>539</v>
      </c>
      <c r="P2112" s="3" t="s">
        <v>1241</v>
      </c>
      <c r="Q2112" s="3">
        <v>-18.350000000000001</v>
      </c>
      <c r="R2112" s="6">
        <v>125.8</v>
      </c>
      <c r="S2112" s="3" t="s">
        <v>1305</v>
      </c>
      <c r="T2112" s="3"/>
      <c r="U2112" s="17">
        <v>45751</v>
      </c>
      <c r="X2112" s="19" t="s">
        <v>1306</v>
      </c>
      <c r="Y2112" s="19" t="s">
        <v>8833</v>
      </c>
    </row>
    <row r="2113" spans="1:25">
      <c r="A2113" s="3" t="s">
        <v>8926</v>
      </c>
      <c r="B2113" s="3"/>
      <c r="C2113" s="3" t="s">
        <v>198</v>
      </c>
      <c r="D2113" s="3" t="s">
        <v>1299</v>
      </c>
      <c r="E2113" s="3" t="s">
        <v>52</v>
      </c>
      <c r="F2113" s="3" t="s">
        <v>2272</v>
      </c>
      <c r="G2113" s="3" t="s">
        <v>1391</v>
      </c>
      <c r="H2113" s="3" t="s">
        <v>1649</v>
      </c>
      <c r="I2113" s="3" t="s">
        <v>8927</v>
      </c>
      <c r="J2113" s="3" t="s">
        <v>55</v>
      </c>
      <c r="K2113" s="3" t="s">
        <v>3797</v>
      </c>
      <c r="L2113" s="3" t="s">
        <v>8928</v>
      </c>
      <c r="M2113" s="6"/>
      <c r="N2113" s="6"/>
      <c r="O2113" s="20" t="s">
        <v>539</v>
      </c>
      <c r="P2113" s="3" t="s">
        <v>1241</v>
      </c>
      <c r="Q2113" s="3">
        <v>-18.75</v>
      </c>
      <c r="R2113" s="6">
        <v>125.8</v>
      </c>
      <c r="S2113" s="3" t="s">
        <v>1305</v>
      </c>
      <c r="T2113" s="3"/>
      <c r="U2113" s="17">
        <v>45751</v>
      </c>
      <c r="X2113" s="19" t="s">
        <v>1306</v>
      </c>
      <c r="Y2113" s="19" t="s">
        <v>8833</v>
      </c>
    </row>
    <row r="2114" spans="1:25">
      <c r="A2114" s="3" t="s">
        <v>8929</v>
      </c>
      <c r="B2114" s="3"/>
      <c r="C2114" s="3" t="s">
        <v>198</v>
      </c>
      <c r="D2114" s="3" t="s">
        <v>1299</v>
      </c>
      <c r="E2114" s="3" t="s">
        <v>52</v>
      </c>
      <c r="F2114" s="3" t="s">
        <v>1235</v>
      </c>
      <c r="G2114" s="3" t="s">
        <v>1251</v>
      </c>
      <c r="H2114" s="3" t="s">
        <v>1540</v>
      </c>
      <c r="I2114" s="3" t="s">
        <v>8930</v>
      </c>
      <c r="J2114" s="3" t="s">
        <v>55</v>
      </c>
      <c r="K2114" s="3" t="s">
        <v>3797</v>
      </c>
      <c r="L2114" s="3" t="s">
        <v>8931</v>
      </c>
      <c r="M2114" s="6"/>
      <c r="N2114" s="6"/>
      <c r="O2114" s="20" t="s">
        <v>539</v>
      </c>
      <c r="P2114" s="3" t="s">
        <v>1241</v>
      </c>
      <c r="Q2114" s="3">
        <v>-19.059999999999999</v>
      </c>
      <c r="R2114" s="6">
        <v>125.8</v>
      </c>
      <c r="S2114" s="3" t="s">
        <v>1305</v>
      </c>
      <c r="T2114" s="3"/>
      <c r="U2114" s="17">
        <v>45751</v>
      </c>
      <c r="X2114" s="19" t="s">
        <v>1306</v>
      </c>
      <c r="Y2114" s="19" t="s">
        <v>8833</v>
      </c>
    </row>
    <row r="2115" spans="1:25">
      <c r="A2115" s="3" t="s">
        <v>8932</v>
      </c>
      <c r="B2115" s="3"/>
      <c r="C2115" s="3" t="s">
        <v>198</v>
      </c>
      <c r="D2115" s="3" t="s">
        <v>1299</v>
      </c>
      <c r="E2115" s="3" t="s">
        <v>52</v>
      </c>
      <c r="F2115" s="3" t="s">
        <v>1235</v>
      </c>
      <c r="G2115" s="3" t="s">
        <v>1251</v>
      </c>
      <c r="H2115" s="3" t="s">
        <v>1649</v>
      </c>
      <c r="I2115" s="3" t="s">
        <v>8933</v>
      </c>
      <c r="J2115" s="3" t="s">
        <v>55</v>
      </c>
      <c r="K2115" s="3" t="s">
        <v>3793</v>
      </c>
      <c r="L2115" s="3" t="s">
        <v>8934</v>
      </c>
      <c r="M2115" s="6"/>
      <c r="N2115" s="6"/>
      <c r="O2115" s="20" t="s">
        <v>539</v>
      </c>
      <c r="P2115" s="3" t="s">
        <v>1241</v>
      </c>
      <c r="Q2115" s="3">
        <v>-18.5</v>
      </c>
      <c r="R2115" s="6">
        <v>125.8</v>
      </c>
      <c r="S2115" s="3" t="s">
        <v>1305</v>
      </c>
      <c r="T2115" s="3"/>
      <c r="U2115" s="17">
        <v>45751</v>
      </c>
      <c r="X2115" s="19" t="s">
        <v>1306</v>
      </c>
      <c r="Y2115" s="19" t="s">
        <v>8833</v>
      </c>
    </row>
    <row r="2116" spans="1:25">
      <c r="A2116" s="3" t="s">
        <v>8935</v>
      </c>
      <c r="B2116" s="3"/>
      <c r="C2116" s="3" t="s">
        <v>198</v>
      </c>
      <c r="D2116" s="3" t="s">
        <v>1299</v>
      </c>
      <c r="E2116" s="3" t="s">
        <v>52</v>
      </c>
      <c r="F2116" s="3" t="s">
        <v>1235</v>
      </c>
      <c r="G2116" s="3" t="s">
        <v>1251</v>
      </c>
      <c r="H2116" s="3" t="s">
        <v>1649</v>
      </c>
      <c r="I2116" s="3" t="s">
        <v>8936</v>
      </c>
      <c r="J2116" s="3" t="s">
        <v>55</v>
      </c>
      <c r="K2116" s="3" t="s">
        <v>3793</v>
      </c>
      <c r="L2116" s="3" t="s">
        <v>8937</v>
      </c>
      <c r="M2116" s="6"/>
      <c r="N2116" s="6"/>
      <c r="O2116" s="20" t="s">
        <v>539</v>
      </c>
      <c r="P2116" s="3" t="s">
        <v>1241</v>
      </c>
      <c r="Q2116" s="3">
        <v>-18.79</v>
      </c>
      <c r="R2116" s="6">
        <v>125.8</v>
      </c>
      <c r="S2116" s="3" t="s">
        <v>1305</v>
      </c>
      <c r="T2116" s="3"/>
      <c r="U2116" s="17">
        <v>45751</v>
      </c>
      <c r="X2116" s="19" t="s">
        <v>1306</v>
      </c>
      <c r="Y2116" s="19" t="s">
        <v>8833</v>
      </c>
    </row>
    <row r="2117" spans="1:25">
      <c r="A2117" s="3" t="s">
        <v>8938</v>
      </c>
      <c r="B2117" s="3"/>
      <c r="C2117" s="3" t="s">
        <v>156</v>
      </c>
      <c r="D2117" s="3" t="s">
        <v>8939</v>
      </c>
      <c r="E2117" s="3" t="s">
        <v>52</v>
      </c>
      <c r="F2117" s="3" t="s">
        <v>1307</v>
      </c>
      <c r="G2117" s="3" t="s">
        <v>2621</v>
      </c>
      <c r="H2117" s="3" t="s">
        <v>1575</v>
      </c>
      <c r="I2117" s="3" t="s">
        <v>8940</v>
      </c>
      <c r="J2117" s="3" t="s">
        <v>55</v>
      </c>
      <c r="K2117" s="3" t="s">
        <v>4629</v>
      </c>
      <c r="L2117" s="3" t="s">
        <v>8941</v>
      </c>
      <c r="M2117" s="7" t="s">
        <v>8942</v>
      </c>
      <c r="N2117" s="7" t="s">
        <v>8943</v>
      </c>
      <c r="O2117" s="20" t="s">
        <v>542</v>
      </c>
      <c r="P2117" s="3" t="s">
        <v>1241</v>
      </c>
      <c r="Q2117" s="3">
        <v>-19.79</v>
      </c>
      <c r="R2117" s="6">
        <v>125.8</v>
      </c>
      <c r="S2117" s="3" t="s">
        <v>1305</v>
      </c>
      <c r="T2117" s="3"/>
      <c r="U2117" s="17">
        <v>45758</v>
      </c>
      <c r="X2117" s="19" t="s">
        <v>1306</v>
      </c>
      <c r="Y2117" s="19" t="s">
        <v>8833</v>
      </c>
    </row>
    <row r="2118" spans="1:25">
      <c r="A2118" s="3" t="s">
        <v>8944</v>
      </c>
      <c r="B2118" s="3"/>
      <c r="C2118" s="3" t="s">
        <v>156</v>
      </c>
      <c r="D2118" s="3" t="s">
        <v>8939</v>
      </c>
      <c r="E2118" s="3" t="s">
        <v>52</v>
      </c>
      <c r="F2118" s="3" t="s">
        <v>1307</v>
      </c>
      <c r="G2118" s="3" t="s">
        <v>2621</v>
      </c>
      <c r="H2118" s="3" t="s">
        <v>1518</v>
      </c>
      <c r="I2118" s="3" t="s">
        <v>8945</v>
      </c>
      <c r="J2118" s="3" t="s">
        <v>55</v>
      </c>
      <c r="K2118" s="3" t="s">
        <v>4629</v>
      </c>
      <c r="L2118" s="3" t="s">
        <v>8941</v>
      </c>
      <c r="M2118" s="7" t="s">
        <v>8946</v>
      </c>
      <c r="N2118" s="7" t="s">
        <v>8947</v>
      </c>
      <c r="O2118" s="20" t="s">
        <v>542</v>
      </c>
      <c r="P2118" s="3" t="s">
        <v>1241</v>
      </c>
      <c r="Q2118" s="3">
        <v>-20.22</v>
      </c>
      <c r="R2118" s="6">
        <v>125.8</v>
      </c>
      <c r="S2118" s="3" t="s">
        <v>1305</v>
      </c>
      <c r="T2118" s="3"/>
      <c r="U2118" s="17">
        <v>45758</v>
      </c>
      <c r="X2118" s="19" t="s">
        <v>1306</v>
      </c>
      <c r="Y2118" s="19" t="s">
        <v>8833</v>
      </c>
    </row>
    <row r="2119" spans="1:25">
      <c r="A2119" s="3" t="s">
        <v>8948</v>
      </c>
      <c r="B2119" s="3"/>
      <c r="C2119" s="3" t="s">
        <v>156</v>
      </c>
      <c r="D2119" s="3" t="s">
        <v>8939</v>
      </c>
      <c r="E2119" s="3" t="s">
        <v>52</v>
      </c>
      <c r="F2119" s="3" t="s">
        <v>1307</v>
      </c>
      <c r="G2119" s="3" t="s">
        <v>2621</v>
      </c>
      <c r="H2119" s="3" t="s">
        <v>1531</v>
      </c>
      <c r="I2119" s="3" t="s">
        <v>8949</v>
      </c>
      <c r="J2119" s="3" t="s">
        <v>55</v>
      </c>
      <c r="K2119" s="3" t="s">
        <v>4629</v>
      </c>
      <c r="L2119" s="3" t="s">
        <v>8950</v>
      </c>
      <c r="M2119" s="7" t="s">
        <v>8951</v>
      </c>
      <c r="N2119" s="7" t="s">
        <v>8952</v>
      </c>
      <c r="O2119" s="20" t="s">
        <v>542</v>
      </c>
      <c r="P2119" s="3" t="s">
        <v>1241</v>
      </c>
      <c r="Q2119" s="3">
        <v>-19.489999999999998</v>
      </c>
      <c r="R2119" s="6">
        <v>125.8</v>
      </c>
      <c r="S2119" s="3" t="s">
        <v>1305</v>
      </c>
      <c r="T2119" s="3"/>
      <c r="U2119" s="17">
        <v>45758</v>
      </c>
      <c r="X2119" s="19" t="s">
        <v>1306</v>
      </c>
      <c r="Y2119" s="19" t="s">
        <v>8833</v>
      </c>
    </row>
    <row r="2120" spans="1:25">
      <c r="A2120" s="3" t="s">
        <v>8953</v>
      </c>
      <c r="B2120" s="3"/>
      <c r="C2120" s="3" t="s">
        <v>156</v>
      </c>
      <c r="D2120" s="3" t="s">
        <v>8939</v>
      </c>
      <c r="E2120" s="3" t="s">
        <v>52</v>
      </c>
      <c r="F2120" s="3" t="s">
        <v>1307</v>
      </c>
      <c r="G2120" s="3" t="s">
        <v>2621</v>
      </c>
      <c r="H2120" s="3" t="s">
        <v>4397</v>
      </c>
      <c r="I2120" s="3" t="s">
        <v>8954</v>
      </c>
      <c r="J2120" s="3" t="s">
        <v>55</v>
      </c>
      <c r="K2120" s="3" t="s">
        <v>4629</v>
      </c>
      <c r="L2120" s="3" t="s">
        <v>8955</v>
      </c>
      <c r="M2120" s="7" t="s">
        <v>8956</v>
      </c>
      <c r="N2120" s="7" t="s">
        <v>8957</v>
      </c>
      <c r="O2120" s="20" t="s">
        <v>542</v>
      </c>
      <c r="P2120" s="3" t="s">
        <v>1241</v>
      </c>
      <c r="Q2120" s="3">
        <v>-21.15</v>
      </c>
      <c r="R2120" s="6">
        <v>125.8</v>
      </c>
      <c r="S2120" s="3" t="s">
        <v>1305</v>
      </c>
      <c r="T2120" s="3"/>
      <c r="U2120" s="17">
        <v>45758</v>
      </c>
      <c r="X2120" s="19" t="s">
        <v>1306</v>
      </c>
      <c r="Y2120" s="19" t="s">
        <v>8833</v>
      </c>
    </row>
    <row r="2121" spans="1:25">
      <c r="A2121" s="3" t="s">
        <v>8958</v>
      </c>
      <c r="B2121" s="3"/>
      <c r="C2121" s="3" t="s">
        <v>156</v>
      </c>
      <c r="D2121" s="3" t="s">
        <v>8939</v>
      </c>
      <c r="E2121" s="3" t="s">
        <v>52</v>
      </c>
      <c r="F2121" s="3" t="s">
        <v>1307</v>
      </c>
      <c r="G2121" s="3" t="s">
        <v>2621</v>
      </c>
      <c r="H2121" s="3" t="s">
        <v>1262</v>
      </c>
      <c r="I2121" s="3" t="s">
        <v>8959</v>
      </c>
      <c r="J2121" s="3" t="s">
        <v>55</v>
      </c>
      <c r="K2121" s="3" t="s">
        <v>4629</v>
      </c>
      <c r="L2121" s="3" t="s">
        <v>8960</v>
      </c>
      <c r="M2121" s="7" t="s">
        <v>8961</v>
      </c>
      <c r="N2121" s="7" t="s">
        <v>8962</v>
      </c>
      <c r="O2121" s="20" t="s">
        <v>542</v>
      </c>
      <c r="P2121" s="3" t="s">
        <v>1241</v>
      </c>
      <c r="Q2121" s="3">
        <v>-21.13</v>
      </c>
      <c r="R2121" s="6">
        <v>125.8</v>
      </c>
      <c r="S2121" s="3" t="s">
        <v>1305</v>
      </c>
      <c r="T2121" s="3"/>
      <c r="U2121" s="17">
        <v>45758</v>
      </c>
      <c r="X2121" s="19" t="s">
        <v>1306</v>
      </c>
      <c r="Y2121" s="19" t="s">
        <v>8833</v>
      </c>
    </row>
    <row r="2122" spans="1:25">
      <c r="A2122" s="3" t="s">
        <v>8963</v>
      </c>
      <c r="B2122" s="3"/>
      <c r="C2122" s="3" t="s">
        <v>156</v>
      </c>
      <c r="D2122" s="3" t="s">
        <v>8939</v>
      </c>
      <c r="E2122" s="3" t="s">
        <v>52</v>
      </c>
      <c r="F2122" s="3" t="s">
        <v>1307</v>
      </c>
      <c r="G2122" s="3" t="s">
        <v>2621</v>
      </c>
      <c r="H2122" s="3" t="s">
        <v>1237</v>
      </c>
      <c r="I2122" s="3" t="s">
        <v>8964</v>
      </c>
      <c r="J2122" s="3" t="s">
        <v>55</v>
      </c>
      <c r="K2122" s="3" t="s">
        <v>4629</v>
      </c>
      <c r="L2122" s="3" t="s">
        <v>8965</v>
      </c>
      <c r="M2122" s="7" t="s">
        <v>8966</v>
      </c>
      <c r="N2122" s="7" t="s">
        <v>8967</v>
      </c>
      <c r="O2122" s="20" t="s">
        <v>542</v>
      </c>
      <c r="P2122" s="3" t="s">
        <v>1241</v>
      </c>
      <c r="Q2122" s="3">
        <v>-21.73</v>
      </c>
      <c r="R2122" s="6">
        <v>125.8</v>
      </c>
      <c r="S2122" s="3" t="s">
        <v>1305</v>
      </c>
      <c r="T2122" s="3"/>
      <c r="U2122" s="17">
        <v>45758</v>
      </c>
      <c r="X2122" s="19" t="s">
        <v>1306</v>
      </c>
      <c r="Y2122" s="19" t="s">
        <v>8833</v>
      </c>
    </row>
    <row r="2123" spans="1:25">
      <c r="A2123" s="3" t="s">
        <v>8968</v>
      </c>
      <c r="B2123" s="3"/>
      <c r="C2123" s="3" t="s">
        <v>156</v>
      </c>
      <c r="D2123" s="3" t="s">
        <v>8939</v>
      </c>
      <c r="E2123" s="3" t="s">
        <v>52</v>
      </c>
      <c r="F2123" s="3" t="s">
        <v>1307</v>
      </c>
      <c r="G2123" s="3" t="s">
        <v>2621</v>
      </c>
      <c r="H2123" s="3" t="s">
        <v>1237</v>
      </c>
      <c r="I2123" s="3" t="s">
        <v>8969</v>
      </c>
      <c r="J2123" s="3" t="s">
        <v>55</v>
      </c>
      <c r="K2123" s="3" t="s">
        <v>4629</v>
      </c>
      <c r="L2123" s="3" t="s">
        <v>8970</v>
      </c>
      <c r="M2123" s="7" t="s">
        <v>8971</v>
      </c>
      <c r="N2123" s="7" t="s">
        <v>8972</v>
      </c>
      <c r="O2123" s="20" t="s">
        <v>542</v>
      </c>
      <c r="P2123" s="3" t="s">
        <v>1241</v>
      </c>
      <c r="Q2123" s="3">
        <v>-20.86</v>
      </c>
      <c r="R2123" s="6">
        <v>125.8</v>
      </c>
      <c r="S2123" s="3" t="s">
        <v>1305</v>
      </c>
      <c r="T2123" s="3"/>
      <c r="U2123" s="17">
        <v>45758</v>
      </c>
      <c r="X2123" s="19" t="s">
        <v>1306</v>
      </c>
      <c r="Y2123" s="19" t="s">
        <v>8833</v>
      </c>
    </row>
    <row r="2124" spans="1:25">
      <c r="A2124" s="3" t="s">
        <v>8973</v>
      </c>
      <c r="B2124" s="3"/>
      <c r="C2124" s="3" t="s">
        <v>156</v>
      </c>
      <c r="D2124" s="3" t="s">
        <v>8939</v>
      </c>
      <c r="E2124" s="3" t="s">
        <v>52</v>
      </c>
      <c r="F2124" s="3" t="s">
        <v>1307</v>
      </c>
      <c r="G2124" s="3" t="s">
        <v>2621</v>
      </c>
      <c r="H2124" s="3" t="s">
        <v>1540</v>
      </c>
      <c r="I2124" s="3" t="s">
        <v>8974</v>
      </c>
      <c r="J2124" s="3" t="s">
        <v>55</v>
      </c>
      <c r="K2124" s="3" t="s">
        <v>4629</v>
      </c>
      <c r="L2124" s="3" t="s">
        <v>8975</v>
      </c>
      <c r="M2124" s="7" t="s">
        <v>8976</v>
      </c>
      <c r="N2124" s="7" t="s">
        <v>8977</v>
      </c>
      <c r="O2124" s="20" t="s">
        <v>542</v>
      </c>
      <c r="P2124" s="3" t="s">
        <v>1241</v>
      </c>
      <c r="Q2124" s="3">
        <v>-21.29</v>
      </c>
      <c r="R2124" s="6">
        <v>125.8</v>
      </c>
      <c r="S2124" s="3" t="s">
        <v>1305</v>
      </c>
      <c r="T2124" s="3"/>
      <c r="U2124" s="17">
        <v>45758</v>
      </c>
      <c r="X2124" s="19" t="s">
        <v>1306</v>
      </c>
      <c r="Y2124" s="19" t="s">
        <v>8833</v>
      </c>
    </row>
    <row r="2125" spans="1:25">
      <c r="A2125" s="3" t="s">
        <v>8978</v>
      </c>
      <c r="B2125" s="3"/>
      <c r="C2125" s="3" t="s">
        <v>156</v>
      </c>
      <c r="D2125" s="3" t="s">
        <v>8939</v>
      </c>
      <c r="E2125" s="3" t="s">
        <v>52</v>
      </c>
      <c r="F2125" s="3" t="s">
        <v>1307</v>
      </c>
      <c r="G2125" s="3" t="s">
        <v>2621</v>
      </c>
      <c r="H2125" s="3" t="s">
        <v>1518</v>
      </c>
      <c r="I2125" s="3" t="s">
        <v>8979</v>
      </c>
      <c r="J2125" s="3" t="s">
        <v>55</v>
      </c>
      <c r="K2125" s="3" t="s">
        <v>4629</v>
      </c>
      <c r="L2125" s="3" t="s">
        <v>8980</v>
      </c>
      <c r="M2125" s="7" t="s">
        <v>8981</v>
      </c>
      <c r="N2125" s="7" t="s">
        <v>8982</v>
      </c>
      <c r="O2125" s="20" t="s">
        <v>542</v>
      </c>
      <c r="P2125" s="3" t="s">
        <v>1241</v>
      </c>
      <c r="Q2125" s="3">
        <v>-21.83</v>
      </c>
      <c r="R2125" s="6">
        <v>125.8</v>
      </c>
      <c r="S2125" s="3" t="s">
        <v>1305</v>
      </c>
      <c r="T2125" s="3"/>
      <c r="U2125" s="17">
        <v>45758</v>
      </c>
      <c r="X2125" s="19" t="s">
        <v>1306</v>
      </c>
      <c r="Y2125" s="19" t="s">
        <v>8833</v>
      </c>
    </row>
    <row r="2126" spans="1:25">
      <c r="A2126" s="3" t="s">
        <v>8983</v>
      </c>
      <c r="B2126" s="3"/>
      <c r="C2126" s="3" t="s">
        <v>156</v>
      </c>
      <c r="D2126" s="3" t="s">
        <v>8939</v>
      </c>
      <c r="E2126" s="3" t="s">
        <v>52</v>
      </c>
      <c r="F2126" s="3" t="s">
        <v>1307</v>
      </c>
      <c r="G2126" s="3" t="s">
        <v>2621</v>
      </c>
      <c r="H2126" s="3" t="s">
        <v>1599</v>
      </c>
      <c r="I2126" s="3" t="s">
        <v>8984</v>
      </c>
      <c r="J2126" s="3" t="s">
        <v>55</v>
      </c>
      <c r="K2126" s="3" t="s">
        <v>4629</v>
      </c>
      <c r="L2126" s="3" t="s">
        <v>8985</v>
      </c>
      <c r="M2126" s="7" t="s">
        <v>8986</v>
      </c>
      <c r="N2126" s="7" t="s">
        <v>8987</v>
      </c>
      <c r="O2126" s="20" t="s">
        <v>542</v>
      </c>
      <c r="P2126" s="3" t="s">
        <v>1241</v>
      </c>
      <c r="Q2126" s="3">
        <v>-20.12</v>
      </c>
      <c r="R2126" s="6">
        <v>125.8</v>
      </c>
      <c r="S2126" s="3" t="s">
        <v>1305</v>
      </c>
      <c r="T2126" s="3"/>
      <c r="U2126" s="17">
        <v>45758</v>
      </c>
      <c r="X2126" s="19" t="s">
        <v>1306</v>
      </c>
      <c r="Y2126" s="19" t="s">
        <v>8833</v>
      </c>
    </row>
    <row r="2127" spans="1:25">
      <c r="A2127" s="3" t="s">
        <v>8988</v>
      </c>
      <c r="B2127" s="3"/>
      <c r="C2127" s="3" t="s">
        <v>156</v>
      </c>
      <c r="D2127" s="3" t="s">
        <v>8939</v>
      </c>
      <c r="E2127" s="3" t="s">
        <v>52</v>
      </c>
      <c r="F2127" s="3" t="s">
        <v>1307</v>
      </c>
      <c r="G2127" s="3" t="s">
        <v>2621</v>
      </c>
      <c r="H2127" s="3" t="s">
        <v>1616</v>
      </c>
      <c r="I2127" s="3" t="s">
        <v>8989</v>
      </c>
      <c r="J2127" s="3" t="s">
        <v>55</v>
      </c>
      <c r="K2127" s="3" t="s">
        <v>4629</v>
      </c>
      <c r="L2127" s="3" t="s">
        <v>8990</v>
      </c>
      <c r="M2127" s="7" t="s">
        <v>8991</v>
      </c>
      <c r="N2127" s="7" t="s">
        <v>8992</v>
      </c>
      <c r="O2127" s="20" t="s">
        <v>542</v>
      </c>
      <c r="P2127" s="3" t="s">
        <v>1241</v>
      </c>
      <c r="Q2127" s="3">
        <v>-20.14</v>
      </c>
      <c r="R2127" s="6">
        <v>125.8</v>
      </c>
      <c r="S2127" s="3" t="s">
        <v>1305</v>
      </c>
      <c r="T2127" s="3"/>
      <c r="U2127" s="17">
        <v>45758</v>
      </c>
      <c r="X2127" s="19" t="s">
        <v>1306</v>
      </c>
      <c r="Y2127" s="19" t="s">
        <v>8833</v>
      </c>
    </row>
    <row r="2128" spans="1:25">
      <c r="A2128" s="3" t="s">
        <v>8993</v>
      </c>
      <c r="B2128" s="3"/>
      <c r="C2128" s="3" t="s">
        <v>156</v>
      </c>
      <c r="D2128" s="3" t="s">
        <v>8939</v>
      </c>
      <c r="E2128" s="3" t="s">
        <v>52</v>
      </c>
      <c r="F2128" s="3" t="s">
        <v>1307</v>
      </c>
      <c r="G2128" s="3" t="s">
        <v>2621</v>
      </c>
      <c r="H2128" s="3" t="s">
        <v>1237</v>
      </c>
      <c r="I2128" s="3" t="s">
        <v>8994</v>
      </c>
      <c r="J2128" s="3" t="s">
        <v>55</v>
      </c>
      <c r="K2128" s="3" t="s">
        <v>4629</v>
      </c>
      <c r="L2128" s="3" t="s">
        <v>8995</v>
      </c>
      <c r="M2128" s="7" t="s">
        <v>8996</v>
      </c>
      <c r="N2128" s="7" t="s">
        <v>8997</v>
      </c>
      <c r="O2128" s="20" t="s">
        <v>542</v>
      </c>
      <c r="P2128" s="3" t="s">
        <v>1241</v>
      </c>
      <c r="Q2128" s="3">
        <v>-20.54</v>
      </c>
      <c r="R2128" s="6">
        <v>125.8</v>
      </c>
      <c r="S2128" s="3" t="s">
        <v>1305</v>
      </c>
      <c r="T2128" s="3"/>
      <c r="U2128" s="17">
        <v>45758</v>
      </c>
      <c r="X2128" s="19" t="s">
        <v>1306</v>
      </c>
      <c r="Y2128" s="19" t="s">
        <v>8833</v>
      </c>
    </row>
    <row r="2129" spans="1:25">
      <c r="A2129" s="3" t="s">
        <v>8998</v>
      </c>
      <c r="B2129" s="3"/>
      <c r="C2129" s="3" t="s">
        <v>156</v>
      </c>
      <c r="D2129" s="3" t="s">
        <v>8939</v>
      </c>
      <c r="E2129" s="3" t="s">
        <v>52</v>
      </c>
      <c r="F2129" s="3" t="s">
        <v>1307</v>
      </c>
      <c r="G2129" s="3" t="s">
        <v>2621</v>
      </c>
      <c r="H2129" s="3" t="s">
        <v>1237</v>
      </c>
      <c r="I2129" s="3" t="s">
        <v>8999</v>
      </c>
      <c r="J2129" s="3" t="s">
        <v>55</v>
      </c>
      <c r="K2129" s="3" t="s">
        <v>4629</v>
      </c>
      <c r="L2129" s="3" t="s">
        <v>9000</v>
      </c>
      <c r="M2129" s="7" t="s">
        <v>9001</v>
      </c>
      <c r="N2129" s="7" t="s">
        <v>9002</v>
      </c>
      <c r="O2129" s="20" t="s">
        <v>542</v>
      </c>
      <c r="P2129" s="3" t="s">
        <v>1241</v>
      </c>
      <c r="Q2129" s="3">
        <v>-20.84</v>
      </c>
      <c r="R2129" s="6">
        <v>125.8</v>
      </c>
      <c r="S2129" s="3" t="s">
        <v>1305</v>
      </c>
      <c r="T2129" s="3"/>
      <c r="U2129" s="17">
        <v>45758</v>
      </c>
      <c r="X2129" s="19" t="s">
        <v>1306</v>
      </c>
      <c r="Y2129" s="19" t="s">
        <v>8833</v>
      </c>
    </row>
    <row r="2130" spans="1:25">
      <c r="A2130" s="3" t="s">
        <v>9003</v>
      </c>
      <c r="B2130" s="3"/>
      <c r="C2130" s="3" t="s">
        <v>70</v>
      </c>
      <c r="D2130" s="3" t="s">
        <v>1517</v>
      </c>
      <c r="E2130" s="3" t="s">
        <v>52</v>
      </c>
      <c r="F2130" s="18" t="s">
        <v>1324</v>
      </c>
      <c r="G2130" s="18" t="s">
        <v>1324</v>
      </c>
      <c r="H2130" s="18" t="s">
        <v>1324</v>
      </c>
      <c r="I2130" s="3" t="s">
        <v>9004</v>
      </c>
      <c r="J2130" s="3" t="s">
        <v>55</v>
      </c>
      <c r="K2130" s="3" t="s">
        <v>9005</v>
      </c>
      <c r="L2130" s="3" t="s">
        <v>9006</v>
      </c>
      <c r="M2130" s="7" t="s">
        <v>9007</v>
      </c>
      <c r="N2130" s="7" t="s">
        <v>9008</v>
      </c>
      <c r="O2130" s="20" t="s">
        <v>547</v>
      </c>
      <c r="P2130" s="3" t="s">
        <v>1241</v>
      </c>
      <c r="Q2130" s="3">
        <v>-19.22</v>
      </c>
      <c r="R2130" s="6">
        <v>125.8</v>
      </c>
      <c r="S2130" s="3"/>
      <c r="T2130" s="3" t="s">
        <v>9009</v>
      </c>
      <c r="U2130" s="17">
        <v>45766</v>
      </c>
      <c r="X2130" s="19"/>
      <c r="Y2130" s="19" t="s">
        <v>8833</v>
      </c>
    </row>
    <row r="2131" spans="1:25">
      <c r="A2131" s="3" t="s">
        <v>9010</v>
      </c>
      <c r="B2131" s="3"/>
      <c r="C2131" s="3" t="s">
        <v>70</v>
      </c>
      <c r="D2131" s="3" t="s">
        <v>1517</v>
      </c>
      <c r="E2131" s="3" t="s">
        <v>52</v>
      </c>
      <c r="F2131" s="18" t="s">
        <v>1324</v>
      </c>
      <c r="G2131" s="18" t="s">
        <v>1324</v>
      </c>
      <c r="H2131" s="18" t="s">
        <v>1324</v>
      </c>
      <c r="I2131" s="3" t="s">
        <v>9011</v>
      </c>
      <c r="J2131" s="3" t="s">
        <v>55</v>
      </c>
      <c r="K2131" s="3" t="s">
        <v>9005</v>
      </c>
      <c r="L2131" s="3" t="s">
        <v>9012</v>
      </c>
      <c r="M2131" s="7" t="s">
        <v>9007</v>
      </c>
      <c r="N2131" s="7" t="s">
        <v>9008</v>
      </c>
      <c r="O2131" s="20" t="s">
        <v>547</v>
      </c>
      <c r="P2131" s="3" t="s">
        <v>1241</v>
      </c>
      <c r="Q2131" s="3">
        <v>-19.04</v>
      </c>
      <c r="R2131" s="6">
        <v>125.8</v>
      </c>
      <c r="S2131" s="3"/>
      <c r="T2131" s="3" t="s">
        <v>9009</v>
      </c>
      <c r="U2131" s="17">
        <v>45766</v>
      </c>
      <c r="X2131" s="19"/>
      <c r="Y2131" s="19" t="s">
        <v>8833</v>
      </c>
    </row>
    <row r="2132" spans="1:25">
      <c r="A2132" s="3" t="s">
        <v>9013</v>
      </c>
      <c r="B2132" s="3"/>
      <c r="C2132" s="3" t="s">
        <v>70</v>
      </c>
      <c r="D2132" s="3" t="s">
        <v>1517</v>
      </c>
      <c r="E2132" s="3" t="s">
        <v>52</v>
      </c>
      <c r="F2132" s="18" t="s">
        <v>1324</v>
      </c>
      <c r="G2132" s="18" t="s">
        <v>1324</v>
      </c>
      <c r="H2132" s="18" t="s">
        <v>1324</v>
      </c>
      <c r="I2132" s="3" t="s">
        <v>9014</v>
      </c>
      <c r="J2132" s="3" t="s">
        <v>55</v>
      </c>
      <c r="K2132" s="3" t="s">
        <v>9005</v>
      </c>
      <c r="L2132" s="3" t="s">
        <v>9015</v>
      </c>
      <c r="M2132" s="7" t="s">
        <v>9007</v>
      </c>
      <c r="N2132" s="7" t="s">
        <v>9008</v>
      </c>
      <c r="O2132" s="20" t="s">
        <v>547</v>
      </c>
      <c r="P2132" s="3" t="s">
        <v>1241</v>
      </c>
      <c r="Q2132" s="3">
        <v>-19.22</v>
      </c>
      <c r="R2132" s="6">
        <v>125.8</v>
      </c>
      <c r="S2132" s="3"/>
      <c r="T2132" s="3" t="s">
        <v>9009</v>
      </c>
      <c r="U2132" s="17">
        <v>45766</v>
      </c>
      <c r="X2132" s="19"/>
      <c r="Y2132" s="19" t="s">
        <v>8833</v>
      </c>
    </row>
    <row r="2133" spans="1:25">
      <c r="A2133" s="3" t="s">
        <v>9016</v>
      </c>
      <c r="B2133" s="3"/>
      <c r="C2133" s="3" t="s">
        <v>70</v>
      </c>
      <c r="D2133" s="3" t="s">
        <v>1517</v>
      </c>
      <c r="E2133" s="3" t="s">
        <v>52</v>
      </c>
      <c r="F2133" s="18" t="s">
        <v>1324</v>
      </c>
      <c r="G2133" s="18" t="s">
        <v>1324</v>
      </c>
      <c r="H2133" s="18" t="s">
        <v>1324</v>
      </c>
      <c r="I2133" s="3" t="s">
        <v>9017</v>
      </c>
      <c r="J2133" s="3" t="s">
        <v>55</v>
      </c>
      <c r="K2133" s="3" t="s">
        <v>9005</v>
      </c>
      <c r="L2133" s="3" t="s">
        <v>9018</v>
      </c>
      <c r="M2133" s="7" t="s">
        <v>9007</v>
      </c>
      <c r="N2133" s="7" t="s">
        <v>9008</v>
      </c>
      <c r="O2133" s="20" t="s">
        <v>547</v>
      </c>
      <c r="P2133" s="3" t="s">
        <v>1241</v>
      </c>
      <c r="Q2133" s="3">
        <v>-15.86</v>
      </c>
      <c r="R2133" s="6">
        <v>125.8</v>
      </c>
      <c r="S2133" s="3"/>
      <c r="T2133" s="3" t="s">
        <v>9009</v>
      </c>
      <c r="U2133" s="17">
        <v>45766</v>
      </c>
      <c r="X2133" s="19"/>
      <c r="Y2133" s="19" t="s">
        <v>8833</v>
      </c>
    </row>
    <row r="2134" spans="1:25">
      <c r="A2134" s="3" t="s">
        <v>9019</v>
      </c>
      <c r="B2134" s="3"/>
      <c r="C2134" s="3" t="s">
        <v>70</v>
      </c>
      <c r="D2134" s="3" t="s">
        <v>1517</v>
      </c>
      <c r="E2134" s="3" t="s">
        <v>52</v>
      </c>
      <c r="F2134" s="18" t="s">
        <v>1324</v>
      </c>
      <c r="G2134" s="18" t="s">
        <v>1324</v>
      </c>
      <c r="H2134" s="18" t="s">
        <v>1324</v>
      </c>
      <c r="I2134" s="3" t="s">
        <v>9020</v>
      </c>
      <c r="J2134" s="3" t="s">
        <v>55</v>
      </c>
      <c r="K2134" s="3" t="s">
        <v>9005</v>
      </c>
      <c r="L2134" s="3" t="s">
        <v>9021</v>
      </c>
      <c r="M2134" s="7" t="s">
        <v>9007</v>
      </c>
      <c r="N2134" s="7" t="s">
        <v>9008</v>
      </c>
      <c r="O2134" s="20" t="s">
        <v>547</v>
      </c>
      <c r="P2134" s="3" t="s">
        <v>1241</v>
      </c>
      <c r="Q2134" s="3">
        <v>-15.72</v>
      </c>
      <c r="R2134" s="6">
        <v>125.8</v>
      </c>
      <c r="S2134" s="3"/>
      <c r="T2134" s="3" t="s">
        <v>9009</v>
      </c>
      <c r="U2134" s="17">
        <v>45766</v>
      </c>
      <c r="X2134" s="19"/>
      <c r="Y2134" s="19" t="s">
        <v>8833</v>
      </c>
    </row>
    <row r="2135" spans="1:25">
      <c r="A2135" s="3" t="s">
        <v>9022</v>
      </c>
      <c r="B2135" s="3"/>
      <c r="C2135" s="3" t="s">
        <v>70</v>
      </c>
      <c r="D2135" s="3" t="s">
        <v>1517</v>
      </c>
      <c r="E2135" s="3" t="s">
        <v>52</v>
      </c>
      <c r="F2135" s="18" t="s">
        <v>1324</v>
      </c>
      <c r="G2135" s="18" t="s">
        <v>1324</v>
      </c>
      <c r="H2135" s="18" t="s">
        <v>1324</v>
      </c>
      <c r="I2135" s="3" t="s">
        <v>9023</v>
      </c>
      <c r="J2135" s="3" t="s">
        <v>55</v>
      </c>
      <c r="K2135" s="3" t="s">
        <v>9005</v>
      </c>
      <c r="L2135" s="3" t="s">
        <v>9024</v>
      </c>
      <c r="M2135" s="7" t="s">
        <v>9007</v>
      </c>
      <c r="N2135" s="7" t="s">
        <v>9008</v>
      </c>
      <c r="O2135" s="20" t="s">
        <v>547</v>
      </c>
      <c r="P2135" s="3" t="s">
        <v>1241</v>
      </c>
      <c r="Q2135" s="3">
        <v>-20.51</v>
      </c>
      <c r="R2135" s="6">
        <v>125.8</v>
      </c>
      <c r="S2135" s="3"/>
      <c r="T2135" s="3" t="s">
        <v>9009</v>
      </c>
      <c r="U2135" s="17">
        <v>45766</v>
      </c>
      <c r="X2135" s="19"/>
      <c r="Y2135" s="19" t="s">
        <v>8833</v>
      </c>
    </row>
    <row r="2136" spans="1:25">
      <c r="A2136" s="3" t="s">
        <v>9025</v>
      </c>
      <c r="B2136" s="3"/>
      <c r="C2136" s="3" t="s">
        <v>70</v>
      </c>
      <c r="D2136" s="3" t="s">
        <v>1517</v>
      </c>
      <c r="E2136" s="3" t="s">
        <v>52</v>
      </c>
      <c r="F2136" s="18" t="s">
        <v>1324</v>
      </c>
      <c r="G2136" s="18" t="s">
        <v>1324</v>
      </c>
      <c r="H2136" s="18" t="s">
        <v>1324</v>
      </c>
      <c r="I2136" s="3" t="s">
        <v>9026</v>
      </c>
      <c r="J2136" s="3" t="s">
        <v>55</v>
      </c>
      <c r="K2136" s="3" t="s">
        <v>9005</v>
      </c>
      <c r="L2136" s="3" t="s">
        <v>9027</v>
      </c>
      <c r="M2136" s="7" t="s">
        <v>9007</v>
      </c>
      <c r="N2136" s="7" t="s">
        <v>9008</v>
      </c>
      <c r="O2136" s="20" t="s">
        <v>547</v>
      </c>
      <c r="P2136" s="3" t="s">
        <v>1241</v>
      </c>
      <c r="Q2136" s="3">
        <v>-19.64</v>
      </c>
      <c r="R2136" s="6">
        <v>125.8</v>
      </c>
      <c r="S2136" s="3"/>
      <c r="T2136" s="3" t="s">
        <v>9009</v>
      </c>
      <c r="U2136" s="17">
        <v>45766</v>
      </c>
      <c r="X2136" s="19"/>
      <c r="Y2136" s="19" t="s">
        <v>8833</v>
      </c>
    </row>
    <row r="2137" spans="1:25">
      <c r="A2137" s="3" t="s">
        <v>9028</v>
      </c>
      <c r="B2137" s="3"/>
      <c r="C2137" s="3" t="s">
        <v>70</v>
      </c>
      <c r="D2137" s="3" t="s">
        <v>1517</v>
      </c>
      <c r="E2137" s="3" t="s">
        <v>52</v>
      </c>
      <c r="F2137" s="18" t="s">
        <v>1324</v>
      </c>
      <c r="G2137" s="18" t="s">
        <v>1324</v>
      </c>
      <c r="H2137" s="18" t="s">
        <v>1324</v>
      </c>
      <c r="I2137" s="3" t="s">
        <v>9029</v>
      </c>
      <c r="J2137" s="3" t="s">
        <v>55</v>
      </c>
      <c r="K2137" s="3" t="s">
        <v>9005</v>
      </c>
      <c r="L2137" s="3" t="s">
        <v>9030</v>
      </c>
      <c r="M2137" s="7" t="s">
        <v>9007</v>
      </c>
      <c r="N2137" s="7" t="s">
        <v>9008</v>
      </c>
      <c r="O2137" s="20" t="s">
        <v>547</v>
      </c>
      <c r="P2137" s="3" t="s">
        <v>1241</v>
      </c>
      <c r="Q2137" s="3">
        <v>-20.8</v>
      </c>
      <c r="R2137" s="6">
        <v>125.8</v>
      </c>
      <c r="S2137" s="3"/>
      <c r="T2137" s="3" t="s">
        <v>9009</v>
      </c>
      <c r="U2137" s="17">
        <v>45766</v>
      </c>
      <c r="X2137" s="19"/>
      <c r="Y2137" s="19" t="s">
        <v>8833</v>
      </c>
    </row>
    <row r="2138" spans="1:25">
      <c r="A2138" s="3" t="s">
        <v>9031</v>
      </c>
      <c r="B2138" s="3"/>
      <c r="C2138" s="3" t="s">
        <v>70</v>
      </c>
      <c r="D2138" s="3" t="s">
        <v>1517</v>
      </c>
      <c r="E2138" s="3" t="s">
        <v>52</v>
      </c>
      <c r="F2138" s="18" t="s">
        <v>1324</v>
      </c>
      <c r="G2138" s="18" t="s">
        <v>1324</v>
      </c>
      <c r="H2138" s="18" t="s">
        <v>1324</v>
      </c>
      <c r="I2138" s="3" t="s">
        <v>9032</v>
      </c>
      <c r="J2138" s="3" t="s">
        <v>55</v>
      </c>
      <c r="K2138" s="3" t="s">
        <v>9005</v>
      </c>
      <c r="L2138" s="3" t="s">
        <v>9033</v>
      </c>
      <c r="M2138" s="7" t="s">
        <v>9007</v>
      </c>
      <c r="N2138" s="7" t="s">
        <v>9008</v>
      </c>
      <c r="O2138" s="20" t="s">
        <v>547</v>
      </c>
      <c r="P2138" s="3" t="s">
        <v>1241</v>
      </c>
      <c r="Q2138" s="3">
        <v>-19.579999999999998</v>
      </c>
      <c r="R2138" s="6">
        <v>125.8</v>
      </c>
      <c r="S2138" s="3"/>
      <c r="T2138" s="3" t="s">
        <v>9009</v>
      </c>
      <c r="U2138" s="17">
        <v>45766</v>
      </c>
      <c r="X2138" s="19"/>
      <c r="Y2138" s="19" t="s">
        <v>8833</v>
      </c>
    </row>
    <row r="2139" spans="1:25">
      <c r="A2139" s="3" t="s">
        <v>9034</v>
      </c>
      <c r="B2139" s="3"/>
      <c r="C2139" s="3" t="s">
        <v>70</v>
      </c>
      <c r="D2139" s="3" t="s">
        <v>1517</v>
      </c>
      <c r="E2139" s="3" t="s">
        <v>52</v>
      </c>
      <c r="F2139" s="18" t="s">
        <v>1324</v>
      </c>
      <c r="G2139" s="18" t="s">
        <v>1324</v>
      </c>
      <c r="H2139" s="18" t="s">
        <v>1324</v>
      </c>
      <c r="I2139" s="3" t="s">
        <v>9035</v>
      </c>
      <c r="J2139" s="3" t="s">
        <v>55</v>
      </c>
      <c r="K2139" s="3" t="s">
        <v>9005</v>
      </c>
      <c r="L2139" s="3" t="s">
        <v>9036</v>
      </c>
      <c r="M2139" s="7" t="s">
        <v>9007</v>
      </c>
      <c r="N2139" s="7" t="s">
        <v>9008</v>
      </c>
      <c r="O2139" s="20" t="s">
        <v>547</v>
      </c>
      <c r="P2139" s="3" t="s">
        <v>1241</v>
      </c>
      <c r="Q2139" s="3">
        <v>-20.399999999999999</v>
      </c>
      <c r="R2139" s="6">
        <v>125.8</v>
      </c>
      <c r="S2139" s="3"/>
      <c r="T2139" s="3" t="s">
        <v>9009</v>
      </c>
      <c r="U2139" s="17">
        <v>45766</v>
      </c>
      <c r="X2139" s="19"/>
      <c r="Y2139" s="19" t="s">
        <v>8833</v>
      </c>
    </row>
    <row r="2140" spans="1:25">
      <c r="A2140" s="3" t="s">
        <v>9037</v>
      </c>
      <c r="B2140" s="3"/>
      <c r="C2140" s="3" t="s">
        <v>70</v>
      </c>
      <c r="D2140" s="3" t="s">
        <v>1517</v>
      </c>
      <c r="E2140" s="3" t="s">
        <v>52</v>
      </c>
      <c r="F2140" s="18" t="s">
        <v>1324</v>
      </c>
      <c r="G2140" s="18" t="s">
        <v>1324</v>
      </c>
      <c r="H2140" s="18" t="s">
        <v>1324</v>
      </c>
      <c r="I2140" s="3" t="s">
        <v>9038</v>
      </c>
      <c r="J2140" s="3" t="s">
        <v>55</v>
      </c>
      <c r="K2140" s="3" t="s">
        <v>9005</v>
      </c>
      <c r="L2140" s="3" t="s">
        <v>9039</v>
      </c>
      <c r="M2140" s="7" t="s">
        <v>9007</v>
      </c>
      <c r="N2140" s="7" t="s">
        <v>9008</v>
      </c>
      <c r="O2140" s="20" t="s">
        <v>547</v>
      </c>
      <c r="P2140" s="3" t="s">
        <v>1241</v>
      </c>
      <c r="Q2140" s="3">
        <v>-20.87</v>
      </c>
      <c r="R2140" s="6">
        <v>125.8</v>
      </c>
      <c r="S2140" s="3"/>
      <c r="T2140" s="3" t="s">
        <v>9009</v>
      </c>
      <c r="U2140" s="17">
        <v>45766</v>
      </c>
      <c r="X2140" s="19"/>
      <c r="Y2140" s="19" t="s">
        <v>8833</v>
      </c>
    </row>
    <row r="2141" spans="1:25">
      <c r="A2141" s="3" t="s">
        <v>9040</v>
      </c>
      <c r="B2141" s="3"/>
      <c r="C2141" s="3" t="s">
        <v>62</v>
      </c>
      <c r="D2141" s="3" t="s">
        <v>1808</v>
      </c>
      <c r="E2141" s="3" t="s">
        <v>52</v>
      </c>
      <c r="F2141" s="3" t="s">
        <v>1300</v>
      </c>
      <c r="G2141" s="3" t="s">
        <v>1308</v>
      </c>
      <c r="H2141" s="3" t="s">
        <v>1331</v>
      </c>
      <c r="I2141" s="3" t="s">
        <v>9041</v>
      </c>
      <c r="J2141" s="3" t="s">
        <v>55</v>
      </c>
      <c r="K2141" s="3" t="s">
        <v>9042</v>
      </c>
      <c r="L2141" s="3" t="s">
        <v>9043</v>
      </c>
      <c r="M2141" s="7" t="s">
        <v>9044</v>
      </c>
      <c r="N2141" s="7" t="s">
        <v>9045</v>
      </c>
      <c r="O2141" s="20" t="s">
        <v>549</v>
      </c>
      <c r="P2141" s="3" t="s">
        <v>1241</v>
      </c>
      <c r="Q2141" s="3">
        <v>-18.579999999999998</v>
      </c>
      <c r="R2141" s="6">
        <v>125.8</v>
      </c>
      <c r="S2141" s="18" t="s">
        <v>6991</v>
      </c>
      <c r="T2141" s="3"/>
      <c r="U2141" s="17">
        <v>45770</v>
      </c>
      <c r="X2141" s="19" t="s">
        <v>6992</v>
      </c>
      <c r="Y2141" s="19" t="s">
        <v>8833</v>
      </c>
    </row>
    <row r="2142" spans="1:25">
      <c r="A2142" s="3" t="s">
        <v>9046</v>
      </c>
      <c r="B2142" s="3"/>
      <c r="C2142" s="3" t="s">
        <v>62</v>
      </c>
      <c r="D2142" s="3" t="s">
        <v>1808</v>
      </c>
      <c r="E2142" s="3" t="s">
        <v>52</v>
      </c>
      <c r="F2142" s="3" t="s">
        <v>1300</v>
      </c>
      <c r="G2142" s="3" t="s">
        <v>1391</v>
      </c>
      <c r="H2142" s="3" t="s">
        <v>2794</v>
      </c>
      <c r="I2142" s="3" t="s">
        <v>9047</v>
      </c>
      <c r="J2142" s="3" t="s">
        <v>55</v>
      </c>
      <c r="K2142" s="3" t="s">
        <v>9042</v>
      </c>
      <c r="L2142" s="3" t="s">
        <v>9048</v>
      </c>
      <c r="M2142" s="7" t="s">
        <v>9049</v>
      </c>
      <c r="N2142" s="7" t="s">
        <v>9050</v>
      </c>
      <c r="O2142" s="20" t="s">
        <v>549</v>
      </c>
      <c r="P2142" s="3" t="s">
        <v>1241</v>
      </c>
      <c r="Q2142" s="3">
        <v>-18.91</v>
      </c>
      <c r="R2142" s="6">
        <v>125.8</v>
      </c>
      <c r="S2142" s="18" t="s">
        <v>6991</v>
      </c>
      <c r="T2142" s="3"/>
      <c r="U2142" s="17">
        <v>45770</v>
      </c>
      <c r="X2142" s="19" t="s">
        <v>6992</v>
      </c>
      <c r="Y2142" s="19" t="s">
        <v>8833</v>
      </c>
    </row>
    <row r="2143" spans="1:25">
      <c r="A2143" s="3" t="s">
        <v>9051</v>
      </c>
      <c r="B2143" s="3"/>
      <c r="C2143" s="3" t="s">
        <v>62</v>
      </c>
      <c r="D2143" s="3" t="s">
        <v>1808</v>
      </c>
      <c r="E2143" s="3" t="s">
        <v>52</v>
      </c>
      <c r="F2143" s="3" t="s">
        <v>1300</v>
      </c>
      <c r="G2143" s="3" t="s">
        <v>1391</v>
      </c>
      <c r="H2143" s="3" t="s">
        <v>2794</v>
      </c>
      <c r="I2143" s="3" t="s">
        <v>9052</v>
      </c>
      <c r="J2143" s="3" t="s">
        <v>55</v>
      </c>
      <c r="K2143" s="3" t="s">
        <v>9042</v>
      </c>
      <c r="L2143" s="3" t="s">
        <v>9053</v>
      </c>
      <c r="M2143" s="7" t="s">
        <v>9054</v>
      </c>
      <c r="N2143" s="7" t="s">
        <v>9055</v>
      </c>
      <c r="O2143" s="20" t="s">
        <v>549</v>
      </c>
      <c r="P2143" s="3" t="s">
        <v>1241</v>
      </c>
      <c r="Q2143" s="3">
        <v>-20.68</v>
      </c>
      <c r="R2143" s="6">
        <v>125.8</v>
      </c>
      <c r="S2143" s="18" t="s">
        <v>6991</v>
      </c>
      <c r="T2143" s="3"/>
      <c r="U2143" s="17">
        <v>45770</v>
      </c>
      <c r="X2143" s="19" t="s">
        <v>6992</v>
      </c>
      <c r="Y2143" s="19" t="s">
        <v>8833</v>
      </c>
    </row>
    <row r="2144" spans="1:25">
      <c r="A2144" s="3" t="s">
        <v>9056</v>
      </c>
      <c r="B2144" s="3"/>
      <c r="C2144" s="3" t="s">
        <v>62</v>
      </c>
      <c r="D2144" s="3" t="s">
        <v>1808</v>
      </c>
      <c r="E2144" s="3" t="s">
        <v>52</v>
      </c>
      <c r="F2144" s="3" t="s">
        <v>1300</v>
      </c>
      <c r="G2144" s="3" t="s">
        <v>1236</v>
      </c>
      <c r="H2144" s="3" t="s">
        <v>1331</v>
      </c>
      <c r="I2144" s="3" t="s">
        <v>9057</v>
      </c>
      <c r="J2144" s="3" t="s">
        <v>55</v>
      </c>
      <c r="K2144" s="3" t="s">
        <v>9042</v>
      </c>
      <c r="L2144" s="3" t="s">
        <v>9058</v>
      </c>
      <c r="M2144" s="7" t="s">
        <v>9059</v>
      </c>
      <c r="N2144" s="7" t="s">
        <v>9060</v>
      </c>
      <c r="O2144" s="20" t="s">
        <v>549</v>
      </c>
      <c r="P2144" s="3" t="s">
        <v>1241</v>
      </c>
      <c r="Q2144" s="3">
        <v>-18.739999999999998</v>
      </c>
      <c r="R2144" s="6">
        <v>125.8</v>
      </c>
      <c r="S2144" s="18" t="s">
        <v>6991</v>
      </c>
      <c r="T2144" s="3"/>
      <c r="U2144" s="17">
        <v>45770</v>
      </c>
      <c r="X2144" s="19" t="s">
        <v>6992</v>
      </c>
      <c r="Y2144" s="19" t="s">
        <v>8833</v>
      </c>
    </row>
    <row r="2145" spans="1:25">
      <c r="A2145" s="3" t="s">
        <v>9061</v>
      </c>
      <c r="B2145" s="3"/>
      <c r="C2145" s="3" t="s">
        <v>62</v>
      </c>
      <c r="D2145" s="3" t="s">
        <v>1808</v>
      </c>
      <c r="E2145" s="3" t="s">
        <v>52</v>
      </c>
      <c r="F2145" s="3" t="s">
        <v>1300</v>
      </c>
      <c r="G2145" s="3" t="s">
        <v>1236</v>
      </c>
      <c r="H2145" s="3" t="s">
        <v>1321</v>
      </c>
      <c r="I2145" s="3" t="s">
        <v>9062</v>
      </c>
      <c r="J2145" s="3" t="s">
        <v>55</v>
      </c>
      <c r="K2145" s="3" t="s">
        <v>9042</v>
      </c>
      <c r="L2145" s="3" t="s">
        <v>9063</v>
      </c>
      <c r="M2145" s="7" t="s">
        <v>9064</v>
      </c>
      <c r="N2145" s="7" t="s">
        <v>9065</v>
      </c>
      <c r="O2145" s="20" t="s">
        <v>549</v>
      </c>
      <c r="P2145" s="3" t="s">
        <v>1241</v>
      </c>
      <c r="Q2145" s="3">
        <v>-18.5</v>
      </c>
      <c r="R2145" s="6">
        <v>125.8</v>
      </c>
      <c r="S2145" s="18" t="s">
        <v>6991</v>
      </c>
      <c r="T2145" s="3"/>
      <c r="U2145" s="17">
        <v>45770</v>
      </c>
      <c r="X2145" s="19" t="s">
        <v>6992</v>
      </c>
      <c r="Y2145" s="19" t="s">
        <v>8833</v>
      </c>
    </row>
    <row r="2146" spans="1:25">
      <c r="A2146" s="3" t="s">
        <v>9066</v>
      </c>
      <c r="B2146" s="3"/>
      <c r="C2146" s="3" t="s">
        <v>62</v>
      </c>
      <c r="D2146" s="3" t="s">
        <v>1808</v>
      </c>
      <c r="E2146" s="3" t="s">
        <v>52</v>
      </c>
      <c r="F2146" s="3" t="s">
        <v>1300</v>
      </c>
      <c r="G2146" s="3" t="s">
        <v>1236</v>
      </c>
      <c r="H2146" s="3" t="s">
        <v>1309</v>
      </c>
      <c r="I2146" s="3" t="s">
        <v>9067</v>
      </c>
      <c r="J2146" s="3" t="s">
        <v>55</v>
      </c>
      <c r="K2146" s="3" t="s">
        <v>9042</v>
      </c>
      <c r="L2146" s="3" t="s">
        <v>9068</v>
      </c>
      <c r="M2146" s="7" t="s">
        <v>9069</v>
      </c>
      <c r="N2146" s="7" t="s">
        <v>9070</v>
      </c>
      <c r="O2146" s="20" t="s">
        <v>549</v>
      </c>
      <c r="P2146" s="3" t="s">
        <v>1241</v>
      </c>
      <c r="Q2146" s="3">
        <v>-19.29</v>
      </c>
      <c r="R2146" s="6">
        <v>125.8</v>
      </c>
      <c r="S2146" s="18" t="s">
        <v>6991</v>
      </c>
      <c r="T2146" s="3"/>
      <c r="U2146" s="17">
        <v>45770</v>
      </c>
      <c r="X2146" s="19" t="s">
        <v>6992</v>
      </c>
      <c r="Y2146" s="19" t="s">
        <v>8833</v>
      </c>
    </row>
    <row r="2147" spans="1:25">
      <c r="A2147" s="3" t="s">
        <v>9071</v>
      </c>
      <c r="B2147" s="3"/>
      <c r="C2147" s="3" t="s">
        <v>62</v>
      </c>
      <c r="D2147" s="3" t="s">
        <v>1808</v>
      </c>
      <c r="E2147" s="3" t="s">
        <v>52</v>
      </c>
      <c r="F2147" s="3" t="s">
        <v>1300</v>
      </c>
      <c r="G2147" s="3" t="s">
        <v>1236</v>
      </c>
      <c r="H2147" s="3" t="s">
        <v>1451</v>
      </c>
      <c r="I2147" s="3" t="s">
        <v>9072</v>
      </c>
      <c r="J2147" s="3" t="s">
        <v>55</v>
      </c>
      <c r="K2147" s="3" t="s">
        <v>9042</v>
      </c>
      <c r="L2147" s="3" t="s">
        <v>9073</v>
      </c>
      <c r="M2147" s="7" t="s">
        <v>9074</v>
      </c>
      <c r="N2147" s="7" t="s">
        <v>9075</v>
      </c>
      <c r="O2147" s="20" t="s">
        <v>549</v>
      </c>
      <c r="P2147" s="3" t="s">
        <v>1241</v>
      </c>
      <c r="Q2147" s="3">
        <v>-19.649999999999999</v>
      </c>
      <c r="R2147" s="6">
        <v>125.8</v>
      </c>
      <c r="S2147" s="18" t="s">
        <v>6991</v>
      </c>
      <c r="T2147" s="3"/>
      <c r="U2147" s="17">
        <v>45770</v>
      </c>
      <c r="X2147" s="19" t="s">
        <v>6992</v>
      </c>
      <c r="Y2147" s="19" t="s">
        <v>8833</v>
      </c>
    </row>
    <row r="2148" spans="1:25">
      <c r="A2148" s="3" t="s">
        <v>9076</v>
      </c>
      <c r="B2148" s="3"/>
      <c r="C2148" s="3" t="s">
        <v>62</v>
      </c>
      <c r="D2148" s="3" t="s">
        <v>1808</v>
      </c>
      <c r="E2148" s="3" t="s">
        <v>52</v>
      </c>
      <c r="F2148" s="3" t="s">
        <v>1300</v>
      </c>
      <c r="G2148" s="3" t="s">
        <v>1236</v>
      </c>
      <c r="H2148" s="3" t="s">
        <v>1331</v>
      </c>
      <c r="I2148" s="3" t="s">
        <v>9077</v>
      </c>
      <c r="J2148" s="3" t="s">
        <v>55</v>
      </c>
      <c r="K2148" s="3" t="s">
        <v>9042</v>
      </c>
      <c r="L2148" s="3" t="s">
        <v>9078</v>
      </c>
      <c r="M2148" s="7" t="s">
        <v>9079</v>
      </c>
      <c r="N2148" s="7" t="s">
        <v>9080</v>
      </c>
      <c r="O2148" s="20" t="s">
        <v>549</v>
      </c>
      <c r="P2148" s="3" t="s">
        <v>1241</v>
      </c>
      <c r="Q2148" s="3">
        <v>-18.32</v>
      </c>
      <c r="R2148" s="6">
        <v>125.8</v>
      </c>
      <c r="S2148" s="18" t="s">
        <v>6991</v>
      </c>
      <c r="T2148" s="3"/>
      <c r="U2148" s="17">
        <v>45770</v>
      </c>
      <c r="X2148" s="19" t="s">
        <v>6992</v>
      </c>
      <c r="Y2148" s="19" t="s">
        <v>8833</v>
      </c>
    </row>
    <row r="2149" spans="1:25">
      <c r="A2149" s="3" t="s">
        <v>9081</v>
      </c>
      <c r="B2149" s="3"/>
      <c r="C2149" s="3" t="s">
        <v>399</v>
      </c>
      <c r="D2149" s="3" t="s">
        <v>8822</v>
      </c>
      <c r="E2149" s="3" t="s">
        <v>52</v>
      </c>
      <c r="F2149" s="3" t="s">
        <v>1300</v>
      </c>
      <c r="G2149" s="3" t="s">
        <v>6689</v>
      </c>
      <c r="H2149" s="3" t="s">
        <v>1339</v>
      </c>
      <c r="I2149" s="3" t="s">
        <v>9082</v>
      </c>
      <c r="J2149" s="3" t="s">
        <v>55</v>
      </c>
      <c r="K2149" s="3" t="s">
        <v>6656</v>
      </c>
      <c r="L2149" s="3" t="s">
        <v>9083</v>
      </c>
      <c r="M2149" s="7" t="s">
        <v>9084</v>
      </c>
      <c r="N2149" s="7" t="s">
        <v>9085</v>
      </c>
      <c r="O2149" s="20" t="s">
        <v>551</v>
      </c>
      <c r="P2149" s="3" t="s">
        <v>1241</v>
      </c>
      <c r="Q2149" s="3">
        <v>-17.37</v>
      </c>
      <c r="R2149" s="6">
        <v>125.8</v>
      </c>
      <c r="S2149" s="3" t="s">
        <v>1305</v>
      </c>
      <c r="T2149" s="3"/>
      <c r="U2149" s="17">
        <v>45770</v>
      </c>
      <c r="X2149" s="19" t="s">
        <v>1306</v>
      </c>
      <c r="Y2149" s="19" t="s">
        <v>8833</v>
      </c>
    </row>
    <row r="2150" spans="1:25">
      <c r="A2150" s="3" t="s">
        <v>9086</v>
      </c>
      <c r="B2150" s="3"/>
      <c r="C2150" s="3" t="s">
        <v>399</v>
      </c>
      <c r="D2150" s="3" t="s">
        <v>8822</v>
      </c>
      <c r="E2150" s="3" t="s">
        <v>52</v>
      </c>
      <c r="F2150" s="3" t="s">
        <v>1300</v>
      </c>
      <c r="G2150" s="3" t="s">
        <v>1485</v>
      </c>
      <c r="H2150" s="3" t="s">
        <v>1359</v>
      </c>
      <c r="I2150" s="3" t="s">
        <v>9087</v>
      </c>
      <c r="J2150" s="3" t="s">
        <v>55</v>
      </c>
      <c r="K2150" s="3" t="s">
        <v>9088</v>
      </c>
      <c r="L2150" s="3" t="s">
        <v>9089</v>
      </c>
      <c r="M2150" s="7" t="s">
        <v>9090</v>
      </c>
      <c r="N2150" s="7" t="s">
        <v>9091</v>
      </c>
      <c r="O2150" s="20" t="s">
        <v>551</v>
      </c>
      <c r="P2150" s="3" t="s">
        <v>1241</v>
      </c>
      <c r="Q2150" s="3">
        <v>-15.57</v>
      </c>
      <c r="R2150" s="6">
        <v>125.8</v>
      </c>
      <c r="S2150" s="3" t="s">
        <v>1305</v>
      </c>
      <c r="T2150" s="3"/>
      <c r="U2150" s="17">
        <v>45770</v>
      </c>
      <c r="X2150" s="19" t="s">
        <v>1306</v>
      </c>
      <c r="Y2150" s="19" t="s">
        <v>8833</v>
      </c>
    </row>
    <row r="2151" spans="1:25">
      <c r="A2151" s="3" t="s">
        <v>9092</v>
      </c>
      <c r="B2151" s="3"/>
      <c r="C2151" s="3" t="s">
        <v>399</v>
      </c>
      <c r="D2151" s="3" t="s">
        <v>8822</v>
      </c>
      <c r="E2151" s="3" t="s">
        <v>52</v>
      </c>
      <c r="F2151" s="3" t="s">
        <v>1300</v>
      </c>
      <c r="G2151" s="3" t="s">
        <v>1495</v>
      </c>
      <c r="H2151" s="3" t="s">
        <v>1359</v>
      </c>
      <c r="I2151" s="3" t="s">
        <v>9093</v>
      </c>
      <c r="J2151" s="3" t="s">
        <v>55</v>
      </c>
      <c r="K2151" s="3" t="s">
        <v>9094</v>
      </c>
      <c r="L2151" s="3" t="s">
        <v>9095</v>
      </c>
      <c r="M2151" s="7" t="s">
        <v>9096</v>
      </c>
      <c r="N2151" s="7" t="s">
        <v>9097</v>
      </c>
      <c r="O2151" s="20" t="s">
        <v>551</v>
      </c>
      <c r="P2151" s="3" t="s">
        <v>1241</v>
      </c>
      <c r="Q2151" s="3">
        <v>-21.53</v>
      </c>
      <c r="R2151" s="6">
        <v>125.8</v>
      </c>
      <c r="S2151" s="18" t="s">
        <v>6991</v>
      </c>
      <c r="T2151" s="3"/>
      <c r="U2151" s="17">
        <v>45772</v>
      </c>
      <c r="X2151" s="19" t="s">
        <v>6992</v>
      </c>
      <c r="Y2151" s="19" t="s">
        <v>8833</v>
      </c>
    </row>
    <row r="2152" spans="1:25">
      <c r="A2152" s="3" t="s">
        <v>9098</v>
      </c>
      <c r="B2152" s="3"/>
      <c r="C2152" s="3" t="s">
        <v>399</v>
      </c>
      <c r="D2152" s="3" t="s">
        <v>8822</v>
      </c>
      <c r="E2152" s="3" t="s">
        <v>52</v>
      </c>
      <c r="F2152" s="3" t="s">
        <v>1300</v>
      </c>
      <c r="G2152" s="3" t="s">
        <v>2654</v>
      </c>
      <c r="H2152" s="3" t="s">
        <v>1280</v>
      </c>
      <c r="I2152" s="3" t="s">
        <v>9099</v>
      </c>
      <c r="J2152" s="3" t="s">
        <v>55</v>
      </c>
      <c r="K2152" s="3" t="s">
        <v>9100</v>
      </c>
      <c r="L2152" s="3" t="s">
        <v>9101</v>
      </c>
      <c r="M2152" s="7" t="s">
        <v>9102</v>
      </c>
      <c r="N2152" s="7" t="s">
        <v>9103</v>
      </c>
      <c r="O2152" s="20" t="s">
        <v>551</v>
      </c>
      <c r="P2152" s="3" t="s">
        <v>1241</v>
      </c>
      <c r="Q2152" s="3">
        <v>-16.12</v>
      </c>
      <c r="R2152" s="6">
        <v>125.8</v>
      </c>
      <c r="S2152" s="18" t="s">
        <v>1371</v>
      </c>
      <c r="T2152" s="3"/>
      <c r="U2152" s="17">
        <v>45770</v>
      </c>
      <c r="X2152" s="19" t="s">
        <v>4401</v>
      </c>
      <c r="Y2152" s="19" t="s">
        <v>8833</v>
      </c>
    </row>
    <row r="2153" spans="1:25">
      <c r="A2153" s="3" t="s">
        <v>9104</v>
      </c>
      <c r="B2153" s="3"/>
      <c r="C2153" s="3" t="s">
        <v>399</v>
      </c>
      <c r="D2153" s="3" t="s">
        <v>8822</v>
      </c>
      <c r="E2153" s="3" t="s">
        <v>52</v>
      </c>
      <c r="F2153" s="3" t="s">
        <v>1300</v>
      </c>
      <c r="G2153" s="3" t="s">
        <v>2654</v>
      </c>
      <c r="H2153" s="3" t="s">
        <v>1339</v>
      </c>
      <c r="I2153" s="3" t="s">
        <v>9105</v>
      </c>
      <c r="J2153" s="3" t="s">
        <v>55</v>
      </c>
      <c r="K2153" s="3" t="s">
        <v>9106</v>
      </c>
      <c r="L2153" s="3" t="s">
        <v>9107</v>
      </c>
      <c r="M2153" s="7" t="s">
        <v>9108</v>
      </c>
      <c r="N2153" s="7" t="s">
        <v>9109</v>
      </c>
      <c r="O2153" s="20" t="s">
        <v>551</v>
      </c>
      <c r="P2153" s="3" t="s">
        <v>1241</v>
      </c>
      <c r="Q2153" s="3">
        <v>-18.010000000000002</v>
      </c>
      <c r="R2153" s="6">
        <v>125.8</v>
      </c>
      <c r="S2153" s="18" t="s">
        <v>1371</v>
      </c>
      <c r="T2153" s="3"/>
      <c r="U2153" s="17">
        <v>45770</v>
      </c>
      <c r="X2153" s="19" t="s">
        <v>4401</v>
      </c>
      <c r="Y2153" s="19" t="s">
        <v>8833</v>
      </c>
    </row>
    <row r="2154" spans="1:25">
      <c r="A2154" s="3" t="s">
        <v>9110</v>
      </c>
      <c r="B2154" s="3"/>
      <c r="C2154" s="3" t="s">
        <v>399</v>
      </c>
      <c r="D2154" s="3" t="s">
        <v>8822</v>
      </c>
      <c r="E2154" s="3" t="s">
        <v>52</v>
      </c>
      <c r="F2154" s="3" t="s">
        <v>1300</v>
      </c>
      <c r="G2154" s="3" t="s">
        <v>2654</v>
      </c>
      <c r="H2154" s="3" t="s">
        <v>1343</v>
      </c>
      <c r="I2154" s="3" t="s">
        <v>9111</v>
      </c>
      <c r="J2154" s="3" t="s">
        <v>55</v>
      </c>
      <c r="K2154" s="3" t="s">
        <v>6656</v>
      </c>
      <c r="L2154" s="3" t="s">
        <v>9112</v>
      </c>
      <c r="M2154" s="7" t="s">
        <v>9113</v>
      </c>
      <c r="N2154" s="7" t="s">
        <v>9114</v>
      </c>
      <c r="O2154" s="20" t="s">
        <v>551</v>
      </c>
      <c r="P2154" s="3" t="s">
        <v>1241</v>
      </c>
      <c r="Q2154" s="3">
        <v>-13.98</v>
      </c>
      <c r="R2154" s="6">
        <v>125.8</v>
      </c>
      <c r="S2154" s="3" t="s">
        <v>1305</v>
      </c>
      <c r="T2154" s="3"/>
      <c r="U2154" s="17">
        <v>45770</v>
      </c>
      <c r="X2154" s="19" t="s">
        <v>1306</v>
      </c>
      <c r="Y2154" s="19" t="s">
        <v>8833</v>
      </c>
    </row>
    <row r="2155" spans="1:25">
      <c r="A2155" s="3" t="s">
        <v>9115</v>
      </c>
      <c r="B2155" s="3"/>
      <c r="C2155" s="3" t="s">
        <v>399</v>
      </c>
      <c r="D2155" s="3" t="s">
        <v>8822</v>
      </c>
      <c r="E2155" s="3" t="s">
        <v>52</v>
      </c>
      <c r="F2155" s="3" t="s">
        <v>1300</v>
      </c>
      <c r="G2155" s="3" t="s">
        <v>2654</v>
      </c>
      <c r="H2155" s="3" t="s">
        <v>1343</v>
      </c>
      <c r="I2155" s="3" t="s">
        <v>9116</v>
      </c>
      <c r="J2155" s="3" t="s">
        <v>55</v>
      </c>
      <c r="K2155" s="3" t="s">
        <v>6656</v>
      </c>
      <c r="L2155" s="3" t="s">
        <v>9117</v>
      </c>
      <c r="M2155" s="7" t="s">
        <v>9118</v>
      </c>
      <c r="N2155" s="7" t="s">
        <v>9119</v>
      </c>
      <c r="O2155" s="20" t="s">
        <v>551</v>
      </c>
      <c r="P2155" s="3" t="s">
        <v>1241</v>
      </c>
      <c r="Q2155" s="3">
        <v>-18.03</v>
      </c>
      <c r="R2155" s="6">
        <v>125.8</v>
      </c>
      <c r="S2155" s="18" t="s">
        <v>1371</v>
      </c>
      <c r="T2155" s="3"/>
      <c r="U2155" s="17">
        <v>45770</v>
      </c>
      <c r="X2155" s="19" t="s">
        <v>4401</v>
      </c>
      <c r="Y2155" s="19" t="s">
        <v>8833</v>
      </c>
    </row>
    <row r="2156" spans="1:25">
      <c r="A2156" s="3" t="s">
        <v>9120</v>
      </c>
      <c r="B2156" s="3"/>
      <c r="C2156" s="3" t="s">
        <v>399</v>
      </c>
      <c r="D2156" s="3" t="s">
        <v>8822</v>
      </c>
      <c r="E2156" s="3" t="s">
        <v>52</v>
      </c>
      <c r="F2156" s="3" t="s">
        <v>1300</v>
      </c>
      <c r="G2156" s="3" t="s">
        <v>6689</v>
      </c>
      <c r="H2156" s="3" t="s">
        <v>1355</v>
      </c>
      <c r="I2156" s="3" t="s">
        <v>9121</v>
      </c>
      <c r="J2156" s="3" t="s">
        <v>55</v>
      </c>
      <c r="K2156" s="3" t="s">
        <v>6656</v>
      </c>
      <c r="L2156" s="3" t="s">
        <v>9122</v>
      </c>
      <c r="M2156" s="7" t="s">
        <v>9123</v>
      </c>
      <c r="N2156" s="7" t="s">
        <v>9124</v>
      </c>
      <c r="O2156" s="20" t="s">
        <v>551</v>
      </c>
      <c r="P2156" s="3" t="s">
        <v>1241</v>
      </c>
      <c r="Q2156" s="3">
        <v>-13.1</v>
      </c>
      <c r="R2156" s="6">
        <v>125.8</v>
      </c>
      <c r="S2156" s="3" t="s">
        <v>1305</v>
      </c>
      <c r="T2156" s="3"/>
      <c r="U2156" s="17">
        <v>45770</v>
      </c>
      <c r="X2156" s="19" t="s">
        <v>1306</v>
      </c>
      <c r="Y2156" s="19" t="s">
        <v>8833</v>
      </c>
    </row>
    <row r="2157" spans="1:25">
      <c r="A2157" s="3" t="s">
        <v>9125</v>
      </c>
      <c r="B2157" s="3"/>
      <c r="C2157" s="3" t="s">
        <v>399</v>
      </c>
      <c r="D2157" s="3" t="s">
        <v>8822</v>
      </c>
      <c r="E2157" s="3" t="s">
        <v>52</v>
      </c>
      <c r="F2157" s="3" t="s">
        <v>1300</v>
      </c>
      <c r="G2157" s="3" t="s">
        <v>6689</v>
      </c>
      <c r="H2157" s="3" t="s">
        <v>1451</v>
      </c>
      <c r="I2157" s="3" t="s">
        <v>9126</v>
      </c>
      <c r="J2157" s="3" t="s">
        <v>55</v>
      </c>
      <c r="K2157" s="3" t="s">
        <v>9106</v>
      </c>
      <c r="L2157" s="3" t="s">
        <v>9127</v>
      </c>
      <c r="M2157" s="7" t="s">
        <v>9128</v>
      </c>
      <c r="N2157" s="7" t="s">
        <v>9129</v>
      </c>
      <c r="O2157" s="20" t="s">
        <v>551</v>
      </c>
      <c r="P2157" s="3" t="s">
        <v>1241</v>
      </c>
      <c r="Q2157" s="3">
        <v>-13.7</v>
      </c>
      <c r="R2157" s="6">
        <v>125.8</v>
      </c>
      <c r="S2157" s="18" t="s">
        <v>1371</v>
      </c>
      <c r="T2157" s="3"/>
      <c r="U2157" s="17">
        <v>45770</v>
      </c>
      <c r="X2157" s="19" t="s">
        <v>4401</v>
      </c>
      <c r="Y2157" s="19" t="s">
        <v>8833</v>
      </c>
    </row>
    <row r="2158" spans="1:25">
      <c r="A2158" s="3" t="s">
        <v>9130</v>
      </c>
      <c r="B2158" s="3"/>
      <c r="C2158" s="3" t="s">
        <v>399</v>
      </c>
      <c r="D2158" s="3" t="s">
        <v>8822</v>
      </c>
      <c r="E2158" s="3" t="s">
        <v>52</v>
      </c>
      <c r="F2158" s="3" t="s">
        <v>1300</v>
      </c>
      <c r="G2158" s="3" t="s">
        <v>6689</v>
      </c>
      <c r="H2158" s="3" t="s">
        <v>1455</v>
      </c>
      <c r="I2158" s="3" t="s">
        <v>9131</v>
      </c>
      <c r="J2158" s="3" t="s">
        <v>55</v>
      </c>
      <c r="K2158" s="3" t="s">
        <v>9106</v>
      </c>
      <c r="L2158" s="3" t="s">
        <v>9132</v>
      </c>
      <c r="M2158" s="7" t="s">
        <v>9133</v>
      </c>
      <c r="N2158" s="7" t="s">
        <v>9134</v>
      </c>
      <c r="O2158" s="20" t="s">
        <v>551</v>
      </c>
      <c r="P2158" s="3" t="s">
        <v>1241</v>
      </c>
      <c r="Q2158" s="3">
        <v>-13.44</v>
      </c>
      <c r="R2158" s="6">
        <v>125.8</v>
      </c>
      <c r="S2158" s="3" t="s">
        <v>1305</v>
      </c>
      <c r="T2158" s="3"/>
      <c r="U2158" s="17">
        <v>45770</v>
      </c>
      <c r="X2158" s="19" t="s">
        <v>1306</v>
      </c>
      <c r="Y2158" s="19" t="s">
        <v>8833</v>
      </c>
    </row>
    <row r="2159" spans="1:25">
      <c r="A2159" s="3" t="s">
        <v>9135</v>
      </c>
      <c r="B2159" s="3"/>
      <c r="C2159" s="3" t="s">
        <v>399</v>
      </c>
      <c r="D2159" s="3" t="s">
        <v>8822</v>
      </c>
      <c r="E2159" s="3" t="s">
        <v>52</v>
      </c>
      <c r="F2159" s="3" t="s">
        <v>1300</v>
      </c>
      <c r="G2159" s="3" t="s">
        <v>6689</v>
      </c>
      <c r="H2159" s="3" t="s">
        <v>1331</v>
      </c>
      <c r="I2159" s="3" t="s">
        <v>9136</v>
      </c>
      <c r="J2159" s="3" t="s">
        <v>55</v>
      </c>
      <c r="K2159" s="3" t="s">
        <v>9106</v>
      </c>
      <c r="L2159" s="3" t="s">
        <v>9137</v>
      </c>
      <c r="M2159" s="7" t="s">
        <v>9138</v>
      </c>
      <c r="N2159" s="7" t="s">
        <v>9139</v>
      </c>
      <c r="O2159" s="20" t="s">
        <v>551</v>
      </c>
      <c r="P2159" s="3" t="s">
        <v>1241</v>
      </c>
      <c r="Q2159" s="3">
        <v>-13.71</v>
      </c>
      <c r="R2159" s="6">
        <v>125.8</v>
      </c>
      <c r="S2159" s="3" t="s">
        <v>1305</v>
      </c>
      <c r="T2159" s="3"/>
      <c r="U2159" s="17">
        <v>45770</v>
      </c>
      <c r="X2159" s="19" t="s">
        <v>1306</v>
      </c>
      <c r="Y2159" s="19" t="s">
        <v>8833</v>
      </c>
    </row>
    <row r="2160" spans="1:25">
      <c r="A2160" s="3" t="s">
        <v>9140</v>
      </c>
      <c r="B2160" s="3"/>
      <c r="C2160" s="3" t="s">
        <v>399</v>
      </c>
      <c r="D2160" s="3" t="s">
        <v>8822</v>
      </c>
      <c r="E2160" s="3" t="s">
        <v>52</v>
      </c>
      <c r="F2160" s="3" t="s">
        <v>1300</v>
      </c>
      <c r="G2160" s="3" t="s">
        <v>6689</v>
      </c>
      <c r="H2160" s="3" t="s">
        <v>1343</v>
      </c>
      <c r="I2160" s="3" t="s">
        <v>9141</v>
      </c>
      <c r="J2160" s="3" t="s">
        <v>55</v>
      </c>
      <c r="K2160" s="3" t="s">
        <v>9106</v>
      </c>
      <c r="L2160" s="3" t="s">
        <v>9142</v>
      </c>
      <c r="M2160" s="7" t="s">
        <v>9143</v>
      </c>
      <c r="N2160" s="7" t="s">
        <v>9144</v>
      </c>
      <c r="O2160" s="20" t="s">
        <v>551</v>
      </c>
      <c r="P2160" s="3" t="s">
        <v>1241</v>
      </c>
      <c r="Q2160" s="3">
        <v>-17.239999999999998</v>
      </c>
      <c r="R2160" s="6">
        <v>125.8</v>
      </c>
      <c r="S2160" s="3" t="s">
        <v>1305</v>
      </c>
      <c r="T2160" s="3"/>
      <c r="U2160" s="17">
        <v>45770</v>
      </c>
      <c r="X2160" s="19" t="s">
        <v>1306</v>
      </c>
      <c r="Y2160" s="19" t="s">
        <v>8833</v>
      </c>
    </row>
    <row r="2161" spans="1:25">
      <c r="A2161" s="3" t="s">
        <v>9145</v>
      </c>
      <c r="B2161" s="3"/>
      <c r="C2161" s="3" t="s">
        <v>399</v>
      </c>
      <c r="D2161" s="3" t="s">
        <v>8822</v>
      </c>
      <c r="E2161" s="3" t="s">
        <v>52</v>
      </c>
      <c r="F2161" s="3" t="s">
        <v>1300</v>
      </c>
      <c r="G2161" s="3" t="s">
        <v>6689</v>
      </c>
      <c r="H2161" s="3" t="s">
        <v>1343</v>
      </c>
      <c r="I2161" s="3" t="s">
        <v>9146</v>
      </c>
      <c r="J2161" s="3" t="s">
        <v>55</v>
      </c>
      <c r="K2161" s="3" t="s">
        <v>9106</v>
      </c>
      <c r="L2161" s="3" t="s">
        <v>9147</v>
      </c>
      <c r="M2161" s="7" t="s">
        <v>9148</v>
      </c>
      <c r="N2161" s="7" t="s">
        <v>9149</v>
      </c>
      <c r="O2161" s="20" t="s">
        <v>551</v>
      </c>
      <c r="P2161" s="3" t="s">
        <v>1241</v>
      </c>
      <c r="Q2161" s="3">
        <v>-18.09</v>
      </c>
      <c r="R2161" s="6">
        <v>125.8</v>
      </c>
      <c r="S2161" s="18" t="s">
        <v>1371</v>
      </c>
      <c r="T2161" s="3"/>
      <c r="U2161" s="17">
        <v>45770</v>
      </c>
      <c r="X2161" s="19" t="s">
        <v>4401</v>
      </c>
      <c r="Y2161" s="19" t="s">
        <v>8833</v>
      </c>
    </row>
    <row r="2162" spans="1:25">
      <c r="A2162" s="3" t="s">
        <v>9150</v>
      </c>
      <c r="B2162" s="3"/>
      <c r="C2162" s="3" t="s">
        <v>399</v>
      </c>
      <c r="D2162" s="3" t="s">
        <v>8822</v>
      </c>
      <c r="E2162" s="3" t="s">
        <v>52</v>
      </c>
      <c r="F2162" s="3" t="s">
        <v>1300</v>
      </c>
      <c r="G2162" s="3" t="s">
        <v>2669</v>
      </c>
      <c r="H2162" s="3" t="s">
        <v>1316</v>
      </c>
      <c r="I2162" s="3" t="s">
        <v>9151</v>
      </c>
      <c r="J2162" s="3" t="s">
        <v>55</v>
      </c>
      <c r="K2162" s="3" t="s">
        <v>6656</v>
      </c>
      <c r="L2162" s="3" t="s">
        <v>9152</v>
      </c>
      <c r="M2162" s="7" t="s">
        <v>9153</v>
      </c>
      <c r="N2162" s="7" t="s">
        <v>9154</v>
      </c>
      <c r="O2162" s="20" t="s">
        <v>551</v>
      </c>
      <c r="P2162" s="3" t="s">
        <v>1241</v>
      </c>
      <c r="Q2162" s="3">
        <v>-15.87</v>
      </c>
      <c r="R2162" s="6">
        <v>125.8</v>
      </c>
      <c r="S2162" s="3" t="s">
        <v>1305</v>
      </c>
      <c r="T2162" s="3"/>
      <c r="U2162" s="17">
        <v>45770</v>
      </c>
      <c r="X2162" s="19" t="s">
        <v>1306</v>
      </c>
      <c r="Y2162" s="19" t="s">
        <v>8833</v>
      </c>
    </row>
    <row r="2163" spans="1:25">
      <c r="A2163" s="3" t="s">
        <v>9155</v>
      </c>
      <c r="B2163" s="3"/>
      <c r="C2163" s="3" t="s">
        <v>399</v>
      </c>
      <c r="D2163" s="3" t="s">
        <v>8822</v>
      </c>
      <c r="E2163" s="3" t="s">
        <v>52</v>
      </c>
      <c r="F2163" s="3" t="s">
        <v>1300</v>
      </c>
      <c r="G2163" s="3" t="s">
        <v>6689</v>
      </c>
      <c r="H2163" s="3" t="s">
        <v>1377</v>
      </c>
      <c r="I2163" s="3" t="s">
        <v>9156</v>
      </c>
      <c r="J2163" s="3" t="s">
        <v>55</v>
      </c>
      <c r="K2163" s="3" t="s">
        <v>6656</v>
      </c>
      <c r="L2163" s="3" t="s">
        <v>9157</v>
      </c>
      <c r="M2163" s="7" t="s">
        <v>9158</v>
      </c>
      <c r="N2163" s="7" t="s">
        <v>9159</v>
      </c>
      <c r="O2163" s="20" t="s">
        <v>551</v>
      </c>
      <c r="P2163" s="3" t="s">
        <v>1241</v>
      </c>
      <c r="Q2163" s="3">
        <v>-15.12</v>
      </c>
      <c r="R2163" s="6">
        <v>125.8</v>
      </c>
      <c r="S2163" s="18" t="s">
        <v>1371</v>
      </c>
      <c r="T2163" s="3"/>
      <c r="U2163" s="17">
        <v>45770</v>
      </c>
      <c r="X2163" s="19" t="s">
        <v>4401</v>
      </c>
      <c r="Y2163" s="19" t="s">
        <v>8833</v>
      </c>
    </row>
    <row r="2164" spans="1:25">
      <c r="A2164" s="3" t="s">
        <v>9160</v>
      </c>
      <c r="B2164" s="3"/>
      <c r="C2164" s="3" t="s">
        <v>399</v>
      </c>
      <c r="D2164" s="3" t="s">
        <v>8822</v>
      </c>
      <c r="E2164" s="3" t="s">
        <v>52</v>
      </c>
      <c r="F2164" s="3" t="s">
        <v>1300</v>
      </c>
      <c r="G2164" s="3" t="s">
        <v>1433</v>
      </c>
      <c r="H2164" s="3" t="s">
        <v>1331</v>
      </c>
      <c r="I2164" s="3" t="s">
        <v>9161</v>
      </c>
      <c r="J2164" s="3" t="s">
        <v>55</v>
      </c>
      <c r="K2164" s="3" t="s">
        <v>9094</v>
      </c>
      <c r="L2164" s="3" t="s">
        <v>9162</v>
      </c>
      <c r="M2164" s="7" t="s">
        <v>9163</v>
      </c>
      <c r="N2164" s="7" t="s">
        <v>9164</v>
      </c>
      <c r="O2164" s="20" t="s">
        <v>551</v>
      </c>
      <c r="P2164" s="3" t="s">
        <v>1241</v>
      </c>
      <c r="Q2164" s="3">
        <v>-21.14</v>
      </c>
      <c r="R2164" s="6">
        <v>125.8</v>
      </c>
      <c r="S2164" s="18" t="s">
        <v>6991</v>
      </c>
      <c r="T2164" s="3"/>
      <c r="U2164" s="17">
        <v>45772</v>
      </c>
      <c r="X2164" s="19" t="s">
        <v>6992</v>
      </c>
      <c r="Y2164" s="19" t="s">
        <v>8833</v>
      </c>
    </row>
    <row r="2165" spans="1:25">
      <c r="A2165" s="3" t="s">
        <v>9165</v>
      </c>
      <c r="B2165" s="3"/>
      <c r="C2165" s="3" t="s">
        <v>399</v>
      </c>
      <c r="D2165" s="3" t="s">
        <v>8822</v>
      </c>
      <c r="E2165" s="3" t="s">
        <v>52</v>
      </c>
      <c r="F2165" s="3" t="s">
        <v>1300</v>
      </c>
      <c r="G2165" s="3" t="s">
        <v>1485</v>
      </c>
      <c r="H2165" s="3" t="s">
        <v>1359</v>
      </c>
      <c r="I2165" s="3" t="s">
        <v>9166</v>
      </c>
      <c r="J2165" s="3" t="s">
        <v>55</v>
      </c>
      <c r="K2165" s="3" t="s">
        <v>9088</v>
      </c>
      <c r="L2165" s="3" t="s">
        <v>9167</v>
      </c>
      <c r="M2165" s="7" t="s">
        <v>9168</v>
      </c>
      <c r="N2165" s="7" t="s">
        <v>9169</v>
      </c>
      <c r="O2165" s="20" t="s">
        <v>551</v>
      </c>
      <c r="P2165" s="3" t="s">
        <v>1241</v>
      </c>
      <c r="Q2165" s="3">
        <v>-15.15</v>
      </c>
      <c r="R2165" s="6">
        <v>125.8</v>
      </c>
      <c r="S2165" s="3" t="s">
        <v>1305</v>
      </c>
      <c r="T2165" s="3"/>
      <c r="U2165" s="17">
        <v>45770</v>
      </c>
      <c r="X2165" s="19" t="s">
        <v>1306</v>
      </c>
      <c r="Y2165" s="19" t="s">
        <v>8833</v>
      </c>
    </row>
    <row r="2166" spans="1:25">
      <c r="A2166" s="3" t="s">
        <v>9170</v>
      </c>
      <c r="B2166" s="3"/>
      <c r="C2166" s="3" t="s">
        <v>399</v>
      </c>
      <c r="D2166" s="3" t="s">
        <v>8822</v>
      </c>
      <c r="E2166" s="3" t="s">
        <v>52</v>
      </c>
      <c r="F2166" s="3" t="s">
        <v>1300</v>
      </c>
      <c r="G2166" s="3" t="s">
        <v>2654</v>
      </c>
      <c r="H2166" s="3" t="s">
        <v>1413</v>
      </c>
      <c r="I2166" s="3" t="s">
        <v>9171</v>
      </c>
      <c r="J2166" s="3" t="s">
        <v>55</v>
      </c>
      <c r="K2166" s="3" t="s">
        <v>9100</v>
      </c>
      <c r="L2166" s="3" t="s">
        <v>9172</v>
      </c>
      <c r="M2166" s="7" t="s">
        <v>9173</v>
      </c>
      <c r="N2166" s="7" t="s">
        <v>9174</v>
      </c>
      <c r="O2166" s="20" t="s">
        <v>551</v>
      </c>
      <c r="P2166" s="3" t="s">
        <v>1241</v>
      </c>
      <c r="Q2166" s="3">
        <v>-17.190000000000001</v>
      </c>
      <c r="R2166" s="6">
        <v>125.8</v>
      </c>
      <c r="S2166" s="18" t="s">
        <v>1371</v>
      </c>
      <c r="T2166" s="3"/>
      <c r="U2166" s="17">
        <v>45770</v>
      </c>
      <c r="X2166" s="19" t="s">
        <v>4401</v>
      </c>
      <c r="Y2166" s="19" t="s">
        <v>8833</v>
      </c>
    </row>
    <row r="2167" spans="1:25">
      <c r="A2167" s="3" t="s">
        <v>9175</v>
      </c>
      <c r="B2167" s="3"/>
      <c r="C2167" s="3" t="s">
        <v>399</v>
      </c>
      <c r="D2167" s="3" t="s">
        <v>8822</v>
      </c>
      <c r="E2167" s="3" t="s">
        <v>52</v>
      </c>
      <c r="F2167" s="3" t="s">
        <v>1300</v>
      </c>
      <c r="G2167" s="3" t="s">
        <v>2654</v>
      </c>
      <c r="H2167" s="3" t="s">
        <v>1413</v>
      </c>
      <c r="I2167" s="3" t="s">
        <v>9176</v>
      </c>
      <c r="J2167" s="3" t="s">
        <v>55</v>
      </c>
      <c r="K2167" s="3" t="s">
        <v>9100</v>
      </c>
      <c r="L2167" s="3" t="s">
        <v>9172</v>
      </c>
      <c r="M2167" s="7" t="s">
        <v>9177</v>
      </c>
      <c r="N2167" s="7" t="s">
        <v>9178</v>
      </c>
      <c r="O2167" s="20" t="s">
        <v>551</v>
      </c>
      <c r="P2167" s="3" t="s">
        <v>1241</v>
      </c>
      <c r="Q2167" s="3">
        <v>-20.43</v>
      </c>
      <c r="R2167" s="6">
        <v>125.8</v>
      </c>
      <c r="S2167" s="18" t="s">
        <v>1371</v>
      </c>
      <c r="T2167" s="3"/>
      <c r="U2167" s="17">
        <v>45770</v>
      </c>
      <c r="X2167" s="19" t="s">
        <v>4401</v>
      </c>
      <c r="Y2167" s="19" t="s">
        <v>8833</v>
      </c>
    </row>
    <row r="2168" spans="1:25">
      <c r="A2168" s="3" t="s">
        <v>9179</v>
      </c>
      <c r="B2168" s="3"/>
      <c r="C2168" s="3" t="s">
        <v>399</v>
      </c>
      <c r="D2168" s="3" t="s">
        <v>8822</v>
      </c>
      <c r="E2168" s="3" t="s">
        <v>52</v>
      </c>
      <c r="F2168" s="3" t="s">
        <v>1300</v>
      </c>
      <c r="G2168" s="3" t="s">
        <v>2654</v>
      </c>
      <c r="H2168" s="3" t="s">
        <v>1331</v>
      </c>
      <c r="I2168" s="3" t="s">
        <v>9180</v>
      </c>
      <c r="J2168" s="3" t="s">
        <v>55</v>
      </c>
      <c r="K2168" s="3" t="s">
        <v>9100</v>
      </c>
      <c r="L2168" s="3" t="s">
        <v>9172</v>
      </c>
      <c r="M2168" s="7" t="s">
        <v>9181</v>
      </c>
      <c r="N2168" s="7" t="s">
        <v>9182</v>
      </c>
      <c r="O2168" s="20" t="s">
        <v>551</v>
      </c>
      <c r="P2168" s="3" t="s">
        <v>1241</v>
      </c>
      <c r="Q2168" s="3">
        <v>-18.420000000000002</v>
      </c>
      <c r="R2168" s="6">
        <v>125.8</v>
      </c>
      <c r="S2168" s="18" t="s">
        <v>6991</v>
      </c>
      <c r="T2168" s="3"/>
      <c r="U2168" s="17">
        <v>45772</v>
      </c>
      <c r="X2168" s="19" t="s">
        <v>6992</v>
      </c>
      <c r="Y2168" s="19" t="s">
        <v>8833</v>
      </c>
    </row>
    <row r="2169" spans="1:25">
      <c r="A2169" s="3" t="s">
        <v>9183</v>
      </c>
      <c r="B2169" s="3"/>
      <c r="C2169" s="3" t="s">
        <v>399</v>
      </c>
      <c r="D2169" s="3" t="s">
        <v>8822</v>
      </c>
      <c r="E2169" s="3" t="s">
        <v>52</v>
      </c>
      <c r="F2169" s="3" t="s">
        <v>1300</v>
      </c>
      <c r="G2169" s="3" t="s">
        <v>2654</v>
      </c>
      <c r="H2169" s="3" t="s">
        <v>1331</v>
      </c>
      <c r="I2169" s="3" t="s">
        <v>9184</v>
      </c>
      <c r="J2169" s="3" t="s">
        <v>55</v>
      </c>
      <c r="K2169" s="3" t="s">
        <v>9100</v>
      </c>
      <c r="L2169" s="3" t="s">
        <v>9172</v>
      </c>
      <c r="M2169" s="7" t="s">
        <v>9185</v>
      </c>
      <c r="N2169" s="7" t="s">
        <v>9186</v>
      </c>
      <c r="O2169" s="20" t="s">
        <v>551</v>
      </c>
      <c r="P2169" s="3" t="s">
        <v>1241</v>
      </c>
      <c r="Q2169" s="3">
        <v>-21.8</v>
      </c>
      <c r="R2169" s="6">
        <v>125.8</v>
      </c>
      <c r="S2169" s="18" t="s">
        <v>1371</v>
      </c>
      <c r="T2169" s="3"/>
      <c r="U2169" s="17">
        <v>45770</v>
      </c>
      <c r="X2169" s="19" t="s">
        <v>4401</v>
      </c>
      <c r="Y2169" s="19" t="s">
        <v>8833</v>
      </c>
    </row>
    <row r="2170" spans="1:25">
      <c r="A2170" s="18" t="s">
        <v>9187</v>
      </c>
      <c r="B2170" s="3"/>
      <c r="C2170" s="3" t="s">
        <v>399</v>
      </c>
      <c r="D2170" s="3" t="s">
        <v>8822</v>
      </c>
      <c r="E2170" s="3" t="s">
        <v>52</v>
      </c>
      <c r="F2170" s="3" t="s">
        <v>1300</v>
      </c>
      <c r="G2170" s="3" t="s">
        <v>2654</v>
      </c>
      <c r="H2170" s="3" t="s">
        <v>1377</v>
      </c>
      <c r="I2170" s="3" t="s">
        <v>9188</v>
      </c>
      <c r="J2170" s="3" t="s">
        <v>55</v>
      </c>
      <c r="K2170" s="3" t="s">
        <v>9100</v>
      </c>
      <c r="L2170" s="3" t="s">
        <v>9189</v>
      </c>
      <c r="M2170" s="7" t="s">
        <v>9190</v>
      </c>
      <c r="N2170" s="7" t="s">
        <v>9191</v>
      </c>
      <c r="O2170" s="20" t="s">
        <v>551</v>
      </c>
      <c r="P2170" s="3" t="s">
        <v>1241</v>
      </c>
      <c r="Q2170" s="3">
        <v>-14.87</v>
      </c>
      <c r="R2170" s="6">
        <v>125.8</v>
      </c>
      <c r="S2170" s="3" t="s">
        <v>1305</v>
      </c>
      <c r="T2170" s="3"/>
      <c r="U2170" s="17">
        <v>45770</v>
      </c>
      <c r="X2170" s="19" t="s">
        <v>1306</v>
      </c>
      <c r="Y2170" s="19" t="s">
        <v>8833</v>
      </c>
    </row>
    <row r="2171" spans="1:25">
      <c r="A2171" s="3" t="s">
        <v>9192</v>
      </c>
      <c r="B2171" s="3"/>
      <c r="C2171" s="3" t="s">
        <v>399</v>
      </c>
      <c r="D2171" s="3" t="s">
        <v>8822</v>
      </c>
      <c r="E2171" s="3" t="s">
        <v>52</v>
      </c>
      <c r="F2171" s="3" t="s">
        <v>1300</v>
      </c>
      <c r="G2171" s="3" t="s">
        <v>6689</v>
      </c>
      <c r="H2171" s="3" t="s">
        <v>1321</v>
      </c>
      <c r="I2171" s="3" t="s">
        <v>9193</v>
      </c>
      <c r="J2171" s="3" t="s">
        <v>55</v>
      </c>
      <c r="K2171" s="3" t="s">
        <v>9100</v>
      </c>
      <c r="L2171" s="3" t="s">
        <v>9194</v>
      </c>
      <c r="M2171" s="7" t="s">
        <v>9195</v>
      </c>
      <c r="N2171" s="7" t="s">
        <v>9196</v>
      </c>
      <c r="O2171" s="20" t="s">
        <v>551</v>
      </c>
      <c r="P2171" s="3" t="s">
        <v>1241</v>
      </c>
      <c r="Q2171" s="3">
        <v>-19.05</v>
      </c>
      <c r="R2171" s="6">
        <v>125.8</v>
      </c>
      <c r="S2171" s="18" t="s">
        <v>1371</v>
      </c>
      <c r="T2171" s="3"/>
      <c r="U2171" s="17">
        <v>45770</v>
      </c>
      <c r="X2171" s="19" t="s">
        <v>4401</v>
      </c>
      <c r="Y2171" s="19" t="s">
        <v>8833</v>
      </c>
    </row>
    <row r="2172" spans="1:25">
      <c r="A2172" s="3" t="s">
        <v>9197</v>
      </c>
      <c r="B2172" s="3"/>
      <c r="C2172" s="3" t="s">
        <v>60</v>
      </c>
      <c r="D2172" s="3" t="s">
        <v>1517</v>
      </c>
      <c r="E2172" s="3" t="s">
        <v>52</v>
      </c>
      <c r="F2172" s="18" t="s">
        <v>1324</v>
      </c>
      <c r="G2172" s="18" t="s">
        <v>1324</v>
      </c>
      <c r="H2172" s="18" t="s">
        <v>1324</v>
      </c>
      <c r="I2172" s="3" t="s">
        <v>9198</v>
      </c>
      <c r="J2172" s="3" t="s">
        <v>55</v>
      </c>
      <c r="K2172" s="3" t="s">
        <v>9199</v>
      </c>
      <c r="L2172" s="3" t="s">
        <v>9200</v>
      </c>
      <c r="M2172" s="6"/>
      <c r="N2172" s="6"/>
      <c r="O2172" s="20" t="s">
        <v>553</v>
      </c>
      <c r="P2172" s="3" t="s">
        <v>1241</v>
      </c>
      <c r="Q2172" s="3">
        <v>-15.31</v>
      </c>
      <c r="R2172" s="6">
        <v>125.8</v>
      </c>
      <c r="S2172" s="3" t="s">
        <v>1305</v>
      </c>
      <c r="T2172" s="3"/>
      <c r="U2172" s="17">
        <v>45772</v>
      </c>
      <c r="X2172" s="19" t="s">
        <v>1306</v>
      </c>
      <c r="Y2172" s="19" t="s">
        <v>8833</v>
      </c>
    </row>
    <row r="2173" spans="1:25">
      <c r="A2173" s="3" t="s">
        <v>9201</v>
      </c>
      <c r="B2173" s="3"/>
      <c r="C2173" s="3" t="s">
        <v>60</v>
      </c>
      <c r="D2173" s="3" t="s">
        <v>1517</v>
      </c>
      <c r="E2173" s="3" t="s">
        <v>52</v>
      </c>
      <c r="F2173" s="18" t="s">
        <v>1324</v>
      </c>
      <c r="G2173" s="18" t="s">
        <v>1324</v>
      </c>
      <c r="H2173" s="18" t="s">
        <v>1324</v>
      </c>
      <c r="I2173" s="3" t="s">
        <v>9202</v>
      </c>
      <c r="J2173" s="3" t="s">
        <v>55</v>
      </c>
      <c r="K2173" s="3" t="s">
        <v>1592</v>
      </c>
      <c r="L2173" s="3" t="s">
        <v>9203</v>
      </c>
      <c r="M2173" s="6"/>
      <c r="N2173" s="6"/>
      <c r="O2173" s="20" t="s">
        <v>553</v>
      </c>
      <c r="P2173" s="3" t="s">
        <v>1241</v>
      </c>
      <c r="Q2173" s="3">
        <v>-19.07</v>
      </c>
      <c r="R2173" s="6">
        <v>125.8</v>
      </c>
      <c r="S2173" s="3" t="s">
        <v>1305</v>
      </c>
      <c r="T2173" s="3"/>
      <c r="U2173" s="17">
        <v>45772</v>
      </c>
      <c r="X2173" s="19" t="s">
        <v>1306</v>
      </c>
      <c r="Y2173" s="19" t="s">
        <v>8833</v>
      </c>
    </row>
    <row r="2174" spans="1:25">
      <c r="A2174" s="3" t="s">
        <v>9204</v>
      </c>
      <c r="B2174" s="3"/>
      <c r="C2174" s="3" t="s">
        <v>60</v>
      </c>
      <c r="D2174" s="3" t="s">
        <v>1517</v>
      </c>
      <c r="E2174" s="3" t="s">
        <v>52</v>
      </c>
      <c r="F2174" s="18" t="s">
        <v>1324</v>
      </c>
      <c r="G2174" s="18" t="s">
        <v>1324</v>
      </c>
      <c r="H2174" s="18" t="s">
        <v>1324</v>
      </c>
      <c r="I2174" s="3" t="s">
        <v>9205</v>
      </c>
      <c r="J2174" s="3" t="s">
        <v>55</v>
      </c>
      <c r="K2174" s="3" t="s">
        <v>1592</v>
      </c>
      <c r="L2174" s="3" t="s">
        <v>9206</v>
      </c>
      <c r="M2174" s="6"/>
      <c r="N2174" s="6"/>
      <c r="O2174" s="20" t="s">
        <v>553</v>
      </c>
      <c r="P2174" s="3" t="s">
        <v>1241</v>
      </c>
      <c r="Q2174" s="3">
        <v>-18.899999999999999</v>
      </c>
      <c r="R2174" s="6">
        <v>125.8</v>
      </c>
      <c r="S2174" s="3" t="s">
        <v>1305</v>
      </c>
      <c r="T2174" s="3"/>
      <c r="U2174" s="17">
        <v>45772</v>
      </c>
      <c r="X2174" s="19" t="s">
        <v>1306</v>
      </c>
      <c r="Y2174" s="19" t="s">
        <v>8833</v>
      </c>
    </row>
    <row r="2175" spans="1:25">
      <c r="A2175" s="3" t="s">
        <v>9207</v>
      </c>
      <c r="B2175" s="3"/>
      <c r="C2175" s="3" t="s">
        <v>60</v>
      </c>
      <c r="D2175" s="3" t="s">
        <v>1517</v>
      </c>
      <c r="E2175" s="3" t="s">
        <v>52</v>
      </c>
      <c r="F2175" s="18" t="s">
        <v>1324</v>
      </c>
      <c r="G2175" s="18" t="s">
        <v>1324</v>
      </c>
      <c r="H2175" s="18" t="s">
        <v>1324</v>
      </c>
      <c r="I2175" s="3" t="s">
        <v>9208</v>
      </c>
      <c r="J2175" s="3" t="s">
        <v>55</v>
      </c>
      <c r="K2175" s="3" t="s">
        <v>9199</v>
      </c>
      <c r="L2175" s="3" t="s">
        <v>9209</v>
      </c>
      <c r="M2175" s="6"/>
      <c r="N2175" s="6"/>
      <c r="O2175" s="20" t="s">
        <v>553</v>
      </c>
      <c r="P2175" s="3" t="s">
        <v>1241</v>
      </c>
      <c r="Q2175" s="3">
        <v>-18.420000000000002</v>
      </c>
      <c r="R2175" s="6">
        <v>125.8</v>
      </c>
      <c r="S2175" s="3" t="s">
        <v>1305</v>
      </c>
      <c r="T2175" s="3"/>
      <c r="U2175" s="17">
        <v>45772</v>
      </c>
      <c r="X2175" s="19" t="s">
        <v>1306</v>
      </c>
      <c r="Y2175" s="19" t="s">
        <v>8833</v>
      </c>
    </row>
    <row r="2176" spans="1:25">
      <c r="A2176" s="3" t="s">
        <v>9210</v>
      </c>
      <c r="B2176" s="3"/>
      <c r="C2176" s="3" t="s">
        <v>60</v>
      </c>
      <c r="D2176" s="3" t="s">
        <v>1517</v>
      </c>
      <c r="E2176" s="3" t="s">
        <v>52</v>
      </c>
      <c r="F2176" s="18" t="s">
        <v>1324</v>
      </c>
      <c r="G2176" s="18" t="s">
        <v>1324</v>
      </c>
      <c r="H2176" s="18" t="s">
        <v>1324</v>
      </c>
      <c r="I2176" s="3" t="s">
        <v>9211</v>
      </c>
      <c r="J2176" s="3" t="s">
        <v>55</v>
      </c>
      <c r="K2176" s="3" t="s">
        <v>1520</v>
      </c>
      <c r="L2176" s="3" t="s">
        <v>9212</v>
      </c>
      <c r="M2176" s="6"/>
      <c r="N2176" s="6"/>
      <c r="O2176" s="20" t="s">
        <v>553</v>
      </c>
      <c r="P2176" s="3" t="s">
        <v>4591</v>
      </c>
      <c r="Q2176" s="3">
        <v>-10</v>
      </c>
      <c r="R2176" s="6">
        <v>125.8</v>
      </c>
      <c r="S2176" s="3" t="s">
        <v>1305</v>
      </c>
      <c r="T2176" s="3" t="s">
        <v>8881</v>
      </c>
      <c r="U2176" s="17">
        <v>45772</v>
      </c>
      <c r="X2176" s="19" t="s">
        <v>1306</v>
      </c>
      <c r="Y2176" s="19" t="s">
        <v>8833</v>
      </c>
    </row>
    <row r="2177" spans="1:25">
      <c r="A2177" s="3" t="s">
        <v>9213</v>
      </c>
      <c r="B2177" s="3"/>
      <c r="C2177" s="3" t="s">
        <v>60</v>
      </c>
      <c r="D2177" s="3" t="s">
        <v>1517</v>
      </c>
      <c r="E2177" s="3" t="s">
        <v>52</v>
      </c>
      <c r="F2177" s="18" t="s">
        <v>1324</v>
      </c>
      <c r="G2177" s="18" t="s">
        <v>1324</v>
      </c>
      <c r="H2177" s="18" t="s">
        <v>1324</v>
      </c>
      <c r="I2177" s="3" t="s">
        <v>9214</v>
      </c>
      <c r="J2177" s="3" t="s">
        <v>55</v>
      </c>
      <c r="K2177" s="3" t="s">
        <v>1520</v>
      </c>
      <c r="L2177" s="3" t="s">
        <v>9215</v>
      </c>
      <c r="M2177" s="6"/>
      <c r="N2177" s="6"/>
      <c r="O2177" s="20" t="s">
        <v>553</v>
      </c>
      <c r="P2177" s="3" t="s">
        <v>1241</v>
      </c>
      <c r="Q2177" s="3">
        <v>-18.55</v>
      </c>
      <c r="R2177" s="6">
        <v>125.8</v>
      </c>
      <c r="S2177" s="3" t="s">
        <v>1305</v>
      </c>
      <c r="T2177" s="3"/>
      <c r="U2177" s="17">
        <v>45772</v>
      </c>
      <c r="X2177" s="19" t="s">
        <v>1306</v>
      </c>
      <c r="Y2177" s="19" t="s">
        <v>8833</v>
      </c>
    </row>
    <row r="2178" spans="1:25">
      <c r="A2178" s="3" t="s">
        <v>9216</v>
      </c>
      <c r="B2178" s="3"/>
      <c r="C2178" s="3" t="s">
        <v>60</v>
      </c>
      <c r="D2178" s="3" t="s">
        <v>1517</v>
      </c>
      <c r="E2178" s="3" t="s">
        <v>52</v>
      </c>
      <c r="F2178" s="18" t="s">
        <v>1324</v>
      </c>
      <c r="G2178" s="18" t="s">
        <v>1324</v>
      </c>
      <c r="H2178" s="18" t="s">
        <v>1324</v>
      </c>
      <c r="I2178" s="3" t="s">
        <v>9217</v>
      </c>
      <c r="J2178" s="3" t="s">
        <v>55</v>
      </c>
      <c r="K2178" s="3" t="s">
        <v>9199</v>
      </c>
      <c r="L2178" s="3" t="s">
        <v>9218</v>
      </c>
      <c r="M2178" s="6"/>
      <c r="N2178" s="6"/>
      <c r="O2178" s="20" t="s">
        <v>553</v>
      </c>
      <c r="P2178" s="3" t="s">
        <v>1241</v>
      </c>
      <c r="Q2178" s="3">
        <v>-18.309999999999999</v>
      </c>
      <c r="R2178" s="6">
        <v>125.8</v>
      </c>
      <c r="S2178" s="3" t="s">
        <v>1305</v>
      </c>
      <c r="T2178" s="3"/>
      <c r="U2178" s="17">
        <v>45772</v>
      </c>
      <c r="X2178" s="19" t="s">
        <v>1306</v>
      </c>
      <c r="Y2178" s="19" t="s">
        <v>8833</v>
      </c>
    </row>
    <row r="2179" spans="1:25">
      <c r="A2179" s="3" t="s">
        <v>9219</v>
      </c>
      <c r="B2179" s="3"/>
      <c r="C2179" s="3" t="s">
        <v>60</v>
      </c>
      <c r="D2179" s="3" t="s">
        <v>1517</v>
      </c>
      <c r="E2179" s="3" t="s">
        <v>52</v>
      </c>
      <c r="F2179" s="18" t="s">
        <v>1324</v>
      </c>
      <c r="G2179" s="18" t="s">
        <v>1324</v>
      </c>
      <c r="H2179" s="18" t="s">
        <v>1324</v>
      </c>
      <c r="I2179" s="3" t="s">
        <v>9220</v>
      </c>
      <c r="J2179" s="3" t="s">
        <v>55</v>
      </c>
      <c r="K2179" s="3" t="s">
        <v>1607</v>
      </c>
      <c r="L2179" s="3" t="s">
        <v>9221</v>
      </c>
      <c r="M2179" s="6"/>
      <c r="N2179" s="6"/>
      <c r="O2179" s="20" t="s">
        <v>553</v>
      </c>
      <c r="P2179" s="3" t="s">
        <v>1241</v>
      </c>
      <c r="Q2179" s="3">
        <v>-17.600000000000001</v>
      </c>
      <c r="R2179" s="6">
        <v>125.8</v>
      </c>
      <c r="S2179" s="3" t="s">
        <v>1305</v>
      </c>
      <c r="T2179" s="3"/>
      <c r="U2179" s="17">
        <v>45772</v>
      </c>
      <c r="X2179" s="19" t="s">
        <v>1306</v>
      </c>
      <c r="Y2179" s="19" t="s">
        <v>8833</v>
      </c>
    </row>
    <row r="2180" spans="1:25">
      <c r="A2180" s="3" t="s">
        <v>9222</v>
      </c>
      <c r="B2180" s="3"/>
      <c r="C2180" s="3" t="s">
        <v>60</v>
      </c>
      <c r="D2180" s="3" t="s">
        <v>1517</v>
      </c>
      <c r="E2180" s="3" t="s">
        <v>52</v>
      </c>
      <c r="F2180" s="18" t="s">
        <v>1324</v>
      </c>
      <c r="G2180" s="18" t="s">
        <v>1324</v>
      </c>
      <c r="H2180" s="18" t="s">
        <v>1324</v>
      </c>
      <c r="I2180" s="3" t="s">
        <v>9223</v>
      </c>
      <c r="J2180" s="3" t="s">
        <v>55</v>
      </c>
      <c r="K2180" s="3" t="s">
        <v>1607</v>
      </c>
      <c r="L2180" s="3" t="s">
        <v>9224</v>
      </c>
      <c r="M2180" s="6"/>
      <c r="N2180" s="6"/>
      <c r="O2180" s="20" t="s">
        <v>553</v>
      </c>
      <c r="P2180" s="3" t="s">
        <v>1241</v>
      </c>
      <c r="Q2180" s="3">
        <v>-17.510000000000002</v>
      </c>
      <c r="R2180" s="6">
        <v>125.8</v>
      </c>
      <c r="S2180" s="3" t="s">
        <v>1305</v>
      </c>
      <c r="T2180" s="3"/>
      <c r="U2180" s="17">
        <v>45772</v>
      </c>
      <c r="X2180" s="19" t="s">
        <v>1306</v>
      </c>
      <c r="Y2180" s="19" t="s">
        <v>8833</v>
      </c>
    </row>
    <row r="2181" spans="1:25">
      <c r="A2181" s="3" t="s">
        <v>9225</v>
      </c>
      <c r="B2181" s="3"/>
      <c r="C2181" s="3" t="s">
        <v>60</v>
      </c>
      <c r="D2181" s="3" t="s">
        <v>1517</v>
      </c>
      <c r="E2181" s="3" t="s">
        <v>52</v>
      </c>
      <c r="F2181" s="18" t="s">
        <v>1324</v>
      </c>
      <c r="G2181" s="18" t="s">
        <v>1324</v>
      </c>
      <c r="H2181" s="18" t="s">
        <v>1324</v>
      </c>
      <c r="I2181" s="3" t="s">
        <v>9226</v>
      </c>
      <c r="J2181" s="3" t="s">
        <v>55</v>
      </c>
      <c r="K2181" s="3" t="s">
        <v>1607</v>
      </c>
      <c r="L2181" s="3" t="s">
        <v>9227</v>
      </c>
      <c r="M2181" s="6"/>
      <c r="N2181" s="6"/>
      <c r="O2181" s="20" t="s">
        <v>553</v>
      </c>
      <c r="P2181" s="3" t="s">
        <v>1241</v>
      </c>
      <c r="Q2181" s="3">
        <v>-18.600000000000001</v>
      </c>
      <c r="R2181" s="6">
        <v>125.8</v>
      </c>
      <c r="S2181" s="3" t="s">
        <v>1305</v>
      </c>
      <c r="T2181" s="3"/>
      <c r="U2181" s="17">
        <v>45772</v>
      </c>
      <c r="X2181" s="19" t="s">
        <v>1306</v>
      </c>
      <c r="Y2181" s="19" t="s">
        <v>8833</v>
      </c>
    </row>
    <row r="2182" spans="1:25">
      <c r="A2182" s="3" t="s">
        <v>9228</v>
      </c>
      <c r="B2182" s="3"/>
      <c r="C2182" s="3" t="s">
        <v>60</v>
      </c>
      <c r="D2182" s="3" t="s">
        <v>1517</v>
      </c>
      <c r="E2182" s="3" t="s">
        <v>52</v>
      </c>
      <c r="F2182" s="18" t="s">
        <v>1324</v>
      </c>
      <c r="G2182" s="18" t="s">
        <v>1324</v>
      </c>
      <c r="H2182" s="18" t="s">
        <v>1324</v>
      </c>
      <c r="I2182" s="3" t="s">
        <v>9229</v>
      </c>
      <c r="J2182" s="3" t="s">
        <v>55</v>
      </c>
      <c r="K2182" s="3" t="s">
        <v>9199</v>
      </c>
      <c r="L2182" s="3" t="s">
        <v>9230</v>
      </c>
      <c r="M2182" s="6"/>
      <c r="N2182" s="6"/>
      <c r="O2182" s="20" t="s">
        <v>553</v>
      </c>
      <c r="P2182" s="3" t="s">
        <v>1241</v>
      </c>
      <c r="Q2182" s="3">
        <v>-18.43</v>
      </c>
      <c r="R2182" s="6">
        <v>125.8</v>
      </c>
      <c r="S2182" s="3" t="s">
        <v>1305</v>
      </c>
      <c r="T2182" s="3"/>
      <c r="U2182" s="17">
        <v>45772</v>
      </c>
      <c r="X2182" s="19" t="s">
        <v>1306</v>
      </c>
      <c r="Y2182" s="19" t="s">
        <v>8833</v>
      </c>
    </row>
    <row r="2183" spans="1:25">
      <c r="A2183" s="3" t="s">
        <v>9231</v>
      </c>
      <c r="B2183" s="3"/>
      <c r="C2183" s="3" t="s">
        <v>60</v>
      </c>
      <c r="D2183" s="3" t="s">
        <v>1517</v>
      </c>
      <c r="E2183" s="3" t="s">
        <v>52</v>
      </c>
      <c r="F2183" s="18" t="s">
        <v>1324</v>
      </c>
      <c r="G2183" s="18" t="s">
        <v>1324</v>
      </c>
      <c r="H2183" s="18" t="s">
        <v>1324</v>
      </c>
      <c r="I2183" s="3" t="s">
        <v>9232</v>
      </c>
      <c r="J2183" s="3" t="s">
        <v>55</v>
      </c>
      <c r="K2183" s="3" t="s">
        <v>9199</v>
      </c>
      <c r="L2183" s="3" t="s">
        <v>9233</v>
      </c>
      <c r="M2183" s="6"/>
      <c r="N2183" s="6"/>
      <c r="O2183" s="20" t="s">
        <v>553</v>
      </c>
      <c r="P2183" s="3" t="s">
        <v>1241</v>
      </c>
      <c r="Q2183" s="3">
        <v>-18.559999999999999</v>
      </c>
      <c r="R2183" s="6">
        <v>125.8</v>
      </c>
      <c r="S2183" s="3" t="s">
        <v>1305</v>
      </c>
      <c r="T2183" s="3"/>
      <c r="U2183" s="17">
        <v>45772</v>
      </c>
      <c r="X2183" s="19" t="s">
        <v>1306</v>
      </c>
      <c r="Y2183" s="19" t="s">
        <v>8833</v>
      </c>
    </row>
    <row r="2184" spans="1:25">
      <c r="A2184" s="3" t="s">
        <v>9234</v>
      </c>
      <c r="B2184" s="3"/>
      <c r="C2184" s="3" t="s">
        <v>60</v>
      </c>
      <c r="D2184" s="3" t="s">
        <v>1517</v>
      </c>
      <c r="E2184" s="3" t="s">
        <v>52</v>
      </c>
      <c r="F2184" s="18" t="s">
        <v>1324</v>
      </c>
      <c r="G2184" s="18" t="s">
        <v>1324</v>
      </c>
      <c r="H2184" s="18" t="s">
        <v>1324</v>
      </c>
      <c r="I2184" s="3" t="s">
        <v>9235</v>
      </c>
      <c r="J2184" s="3" t="s">
        <v>55</v>
      </c>
      <c r="K2184" s="3" t="s">
        <v>1520</v>
      </c>
      <c r="L2184" s="3" t="s">
        <v>9236</v>
      </c>
      <c r="M2184" s="6"/>
      <c r="N2184" s="6"/>
      <c r="O2184" s="20" t="s">
        <v>553</v>
      </c>
      <c r="P2184" s="3" t="s">
        <v>1241</v>
      </c>
      <c r="Q2184" s="3">
        <v>-18.809999999999999</v>
      </c>
      <c r="R2184" s="6">
        <v>125.8</v>
      </c>
      <c r="S2184" s="3" t="s">
        <v>1305</v>
      </c>
      <c r="T2184" s="3"/>
      <c r="U2184" s="17">
        <v>45772</v>
      </c>
      <c r="X2184" s="19" t="s">
        <v>1306</v>
      </c>
      <c r="Y2184" s="19" t="s">
        <v>8833</v>
      </c>
    </row>
    <row r="2185" spans="1:25">
      <c r="A2185" s="3" t="s">
        <v>9237</v>
      </c>
      <c r="B2185" s="3"/>
      <c r="C2185" s="3" t="s">
        <v>60</v>
      </c>
      <c r="D2185" s="3" t="s">
        <v>1517</v>
      </c>
      <c r="E2185" s="3" t="s">
        <v>52</v>
      </c>
      <c r="F2185" s="18" t="s">
        <v>1324</v>
      </c>
      <c r="G2185" s="18" t="s">
        <v>1324</v>
      </c>
      <c r="H2185" s="18" t="s">
        <v>1324</v>
      </c>
      <c r="I2185" s="3" t="s">
        <v>9238</v>
      </c>
      <c r="J2185" s="3" t="s">
        <v>55</v>
      </c>
      <c r="K2185" s="3" t="s">
        <v>1520</v>
      </c>
      <c r="L2185" s="3" t="s">
        <v>9239</v>
      </c>
      <c r="M2185" s="6"/>
      <c r="N2185" s="6"/>
      <c r="O2185" s="20" t="s">
        <v>553</v>
      </c>
      <c r="P2185" s="3" t="s">
        <v>1241</v>
      </c>
      <c r="Q2185" s="3">
        <v>-18.23</v>
      </c>
      <c r="R2185" s="6">
        <v>125.8</v>
      </c>
      <c r="S2185" s="3" t="s">
        <v>1305</v>
      </c>
      <c r="T2185" s="3"/>
      <c r="U2185" s="17">
        <v>45772</v>
      </c>
      <c r="X2185" s="19" t="s">
        <v>1306</v>
      </c>
      <c r="Y2185" s="19" t="s">
        <v>8833</v>
      </c>
    </row>
    <row r="2186" spans="1:25">
      <c r="A2186" s="3" t="s">
        <v>9240</v>
      </c>
      <c r="B2186" s="3"/>
      <c r="C2186" s="3" t="s">
        <v>60</v>
      </c>
      <c r="D2186" s="3" t="s">
        <v>1517</v>
      </c>
      <c r="E2186" s="3" t="s">
        <v>52</v>
      </c>
      <c r="F2186" s="18" t="s">
        <v>1324</v>
      </c>
      <c r="G2186" s="18" t="s">
        <v>1324</v>
      </c>
      <c r="H2186" s="18" t="s">
        <v>1324</v>
      </c>
      <c r="I2186" s="3" t="s">
        <v>9241</v>
      </c>
      <c r="J2186" s="3" t="s">
        <v>55</v>
      </c>
      <c r="K2186" s="3" t="s">
        <v>1520</v>
      </c>
      <c r="L2186" s="3" t="s">
        <v>9242</v>
      </c>
      <c r="M2186" s="6"/>
      <c r="N2186" s="6"/>
      <c r="O2186" s="20" t="s">
        <v>553</v>
      </c>
      <c r="P2186" s="3" t="s">
        <v>1241</v>
      </c>
      <c r="Q2186" s="3">
        <v>-17.95</v>
      </c>
      <c r="R2186" s="6">
        <v>125.8</v>
      </c>
      <c r="S2186" s="3" t="s">
        <v>1305</v>
      </c>
      <c r="T2186" s="3"/>
      <c r="U2186" s="17">
        <v>45773</v>
      </c>
      <c r="X2186" s="19" t="s">
        <v>1306</v>
      </c>
      <c r="Y2186" s="19" t="s">
        <v>8833</v>
      </c>
    </row>
    <row r="2187" spans="1:25">
      <c r="A2187" s="3" t="s">
        <v>9243</v>
      </c>
      <c r="B2187" s="3"/>
      <c r="C2187" s="3" t="s">
        <v>60</v>
      </c>
      <c r="D2187" s="3" t="s">
        <v>1517</v>
      </c>
      <c r="E2187" s="3" t="s">
        <v>52</v>
      </c>
      <c r="F2187" s="18" t="s">
        <v>1324</v>
      </c>
      <c r="G2187" s="18" t="s">
        <v>1324</v>
      </c>
      <c r="H2187" s="18" t="s">
        <v>1324</v>
      </c>
      <c r="I2187" s="3" t="s">
        <v>9244</v>
      </c>
      <c r="J2187" s="3" t="s">
        <v>55</v>
      </c>
      <c r="K2187" s="3" t="s">
        <v>1520</v>
      </c>
      <c r="L2187" s="3" t="s">
        <v>9245</v>
      </c>
      <c r="M2187" s="6"/>
      <c r="N2187" s="6"/>
      <c r="O2187" s="20" t="s">
        <v>553</v>
      </c>
      <c r="P2187" s="3" t="s">
        <v>1241</v>
      </c>
      <c r="Q2187" s="3">
        <v>-18.12</v>
      </c>
      <c r="R2187" s="6">
        <v>125.8</v>
      </c>
      <c r="S2187" s="3" t="s">
        <v>1305</v>
      </c>
      <c r="T2187" s="3"/>
      <c r="U2187" s="17">
        <v>45773</v>
      </c>
      <c r="X2187" s="19" t="s">
        <v>1306</v>
      </c>
      <c r="Y2187" s="19" t="s">
        <v>8833</v>
      </c>
    </row>
    <row r="2188" spans="1:25">
      <c r="A2188" s="3" t="s">
        <v>9246</v>
      </c>
      <c r="B2188" s="3"/>
      <c r="C2188" s="3" t="s">
        <v>60</v>
      </c>
      <c r="D2188" s="3" t="s">
        <v>1517</v>
      </c>
      <c r="E2188" s="3" t="s">
        <v>52</v>
      </c>
      <c r="F2188" s="18" t="s">
        <v>1324</v>
      </c>
      <c r="G2188" s="18" t="s">
        <v>1324</v>
      </c>
      <c r="H2188" s="18" t="s">
        <v>1324</v>
      </c>
      <c r="I2188" s="3" t="s">
        <v>9247</v>
      </c>
      <c r="J2188" s="3" t="s">
        <v>55</v>
      </c>
      <c r="K2188" s="3" t="s">
        <v>1520</v>
      </c>
      <c r="L2188" s="3" t="s">
        <v>9248</v>
      </c>
      <c r="M2188" s="6"/>
      <c r="N2188" s="6"/>
      <c r="O2188" s="20" t="s">
        <v>553</v>
      </c>
      <c r="P2188" s="3" t="s">
        <v>1241</v>
      </c>
      <c r="Q2188" s="3">
        <v>-22.31</v>
      </c>
      <c r="R2188" s="6">
        <v>125.8</v>
      </c>
      <c r="S2188" s="3" t="s">
        <v>1305</v>
      </c>
      <c r="T2188" s="3"/>
      <c r="U2188" s="17">
        <v>45773</v>
      </c>
      <c r="X2188" s="19" t="s">
        <v>1306</v>
      </c>
      <c r="Y2188" s="19" t="s">
        <v>8833</v>
      </c>
    </row>
    <row r="2189" spans="1:25">
      <c r="A2189" s="3" t="s">
        <v>9249</v>
      </c>
      <c r="B2189" s="3"/>
      <c r="C2189" s="3" t="s">
        <v>60</v>
      </c>
      <c r="D2189" s="3" t="s">
        <v>1517</v>
      </c>
      <c r="E2189" s="3" t="s">
        <v>52</v>
      </c>
      <c r="F2189" s="18" t="s">
        <v>1324</v>
      </c>
      <c r="G2189" s="18" t="s">
        <v>1324</v>
      </c>
      <c r="H2189" s="18" t="s">
        <v>1324</v>
      </c>
      <c r="I2189" s="3" t="s">
        <v>9250</v>
      </c>
      <c r="J2189" s="3" t="s">
        <v>55</v>
      </c>
      <c r="K2189" s="3" t="s">
        <v>1526</v>
      </c>
      <c r="L2189" s="3" t="s">
        <v>9251</v>
      </c>
      <c r="M2189" s="6"/>
      <c r="N2189" s="6"/>
      <c r="O2189" s="20" t="s">
        <v>553</v>
      </c>
      <c r="P2189" s="3" t="s">
        <v>1241</v>
      </c>
      <c r="Q2189" s="3">
        <v>-23.52</v>
      </c>
      <c r="R2189" s="6">
        <v>125.8</v>
      </c>
      <c r="S2189" s="3" t="s">
        <v>1305</v>
      </c>
      <c r="T2189" s="3"/>
      <c r="U2189" s="17">
        <v>45773</v>
      </c>
      <c r="X2189" s="19" t="s">
        <v>1306</v>
      </c>
      <c r="Y2189" s="19" t="s">
        <v>8833</v>
      </c>
    </row>
    <row r="2190" spans="1:25">
      <c r="A2190" s="3" t="s">
        <v>9252</v>
      </c>
      <c r="B2190" s="3"/>
      <c r="C2190" s="3" t="s">
        <v>60</v>
      </c>
      <c r="D2190" s="3" t="s">
        <v>1517</v>
      </c>
      <c r="E2190" s="3" t="s">
        <v>52</v>
      </c>
      <c r="F2190" s="18" t="s">
        <v>1324</v>
      </c>
      <c r="G2190" s="18" t="s">
        <v>1324</v>
      </c>
      <c r="H2190" s="18" t="s">
        <v>1324</v>
      </c>
      <c r="I2190" s="3" t="s">
        <v>9253</v>
      </c>
      <c r="J2190" s="3" t="s">
        <v>55</v>
      </c>
      <c r="K2190" s="3" t="s">
        <v>1607</v>
      </c>
      <c r="L2190" s="3" t="s">
        <v>9254</v>
      </c>
      <c r="M2190" s="6"/>
      <c r="N2190" s="6"/>
      <c r="O2190" s="20" t="s">
        <v>553</v>
      </c>
      <c r="P2190" s="3" t="s">
        <v>1241</v>
      </c>
      <c r="Q2190" s="3">
        <v>-19.64</v>
      </c>
      <c r="R2190" s="6">
        <v>125.8</v>
      </c>
      <c r="S2190" s="3" t="s">
        <v>1305</v>
      </c>
      <c r="T2190" s="3"/>
      <c r="U2190" s="17">
        <v>45773</v>
      </c>
      <c r="X2190" s="19" t="s">
        <v>1306</v>
      </c>
      <c r="Y2190" s="19" t="s">
        <v>8833</v>
      </c>
    </row>
    <row r="2191" spans="1:25">
      <c r="A2191" s="3" t="s">
        <v>9255</v>
      </c>
      <c r="B2191" s="3"/>
      <c r="C2191" s="3" t="s">
        <v>60</v>
      </c>
      <c r="D2191" s="3" t="s">
        <v>1517</v>
      </c>
      <c r="E2191" s="3" t="s">
        <v>52</v>
      </c>
      <c r="F2191" s="18" t="s">
        <v>1324</v>
      </c>
      <c r="G2191" s="18" t="s">
        <v>1324</v>
      </c>
      <c r="H2191" s="18" t="s">
        <v>1324</v>
      </c>
      <c r="I2191" s="3" t="s">
        <v>9256</v>
      </c>
      <c r="J2191" s="3" t="s">
        <v>55</v>
      </c>
      <c r="K2191" s="3" t="s">
        <v>1607</v>
      </c>
      <c r="L2191" s="3" t="s">
        <v>9257</v>
      </c>
      <c r="M2191" s="6"/>
      <c r="N2191" s="6"/>
      <c r="O2191" s="20" t="s">
        <v>553</v>
      </c>
      <c r="P2191" s="3" t="s">
        <v>1241</v>
      </c>
      <c r="Q2191" s="3">
        <v>-18.79</v>
      </c>
      <c r="R2191" s="6">
        <v>125.8</v>
      </c>
      <c r="S2191" s="3" t="s">
        <v>1305</v>
      </c>
      <c r="T2191" s="3"/>
      <c r="U2191" s="17">
        <v>45775</v>
      </c>
      <c r="X2191" s="19" t="s">
        <v>1306</v>
      </c>
      <c r="Y2191" s="19" t="s">
        <v>8833</v>
      </c>
    </row>
    <row r="2192" spans="1:25">
      <c r="A2192" s="3" t="s">
        <v>9258</v>
      </c>
      <c r="B2192" s="3"/>
      <c r="C2192" s="3" t="s">
        <v>60</v>
      </c>
      <c r="D2192" s="3" t="s">
        <v>1517</v>
      </c>
      <c r="E2192" s="3" t="s">
        <v>52</v>
      </c>
      <c r="F2192" s="18" t="s">
        <v>1324</v>
      </c>
      <c r="G2192" s="18" t="s">
        <v>1324</v>
      </c>
      <c r="H2192" s="18" t="s">
        <v>1324</v>
      </c>
      <c r="I2192" s="3" t="s">
        <v>9259</v>
      </c>
      <c r="J2192" s="3" t="s">
        <v>55</v>
      </c>
      <c r="K2192" s="3" t="s">
        <v>1607</v>
      </c>
      <c r="L2192" s="3" t="s">
        <v>9260</v>
      </c>
      <c r="M2192" s="6"/>
      <c r="N2192" s="6"/>
      <c r="O2192" s="20" t="s">
        <v>553</v>
      </c>
      <c r="P2192" s="3" t="s">
        <v>1241</v>
      </c>
      <c r="Q2192" s="3">
        <v>-19.07</v>
      </c>
      <c r="R2192" s="6">
        <v>125.8</v>
      </c>
      <c r="S2192" s="3" t="s">
        <v>1305</v>
      </c>
      <c r="T2192" s="3"/>
      <c r="U2192" s="17">
        <v>45775</v>
      </c>
      <c r="X2192" s="19" t="s">
        <v>1306</v>
      </c>
      <c r="Y2192" s="19" t="s">
        <v>8833</v>
      </c>
    </row>
    <row r="2193" spans="1:25">
      <c r="A2193" s="3" t="s">
        <v>9261</v>
      </c>
      <c r="B2193" s="3"/>
      <c r="C2193" s="3" t="s">
        <v>60</v>
      </c>
      <c r="D2193" s="3" t="s">
        <v>1517</v>
      </c>
      <c r="E2193" s="3" t="s">
        <v>52</v>
      </c>
      <c r="F2193" s="18" t="s">
        <v>1324</v>
      </c>
      <c r="G2193" s="18" t="s">
        <v>1324</v>
      </c>
      <c r="H2193" s="18" t="s">
        <v>1324</v>
      </c>
      <c r="I2193" s="3" t="s">
        <v>9262</v>
      </c>
      <c r="J2193" s="3" t="s">
        <v>55</v>
      </c>
      <c r="K2193" s="3" t="s">
        <v>1607</v>
      </c>
      <c r="L2193" s="3" t="s">
        <v>9263</v>
      </c>
      <c r="M2193" s="6"/>
      <c r="N2193" s="6"/>
      <c r="O2193" s="20" t="s">
        <v>553</v>
      </c>
      <c r="P2193" s="3" t="s">
        <v>1241</v>
      </c>
      <c r="Q2193" s="3">
        <v>-15.96</v>
      </c>
      <c r="R2193" s="6">
        <v>125.8</v>
      </c>
      <c r="S2193" s="3" t="s">
        <v>1305</v>
      </c>
      <c r="T2193" s="3"/>
      <c r="U2193" s="17">
        <v>45775</v>
      </c>
      <c r="X2193" s="19" t="s">
        <v>1306</v>
      </c>
      <c r="Y2193" s="19" t="s">
        <v>8833</v>
      </c>
    </row>
    <row r="2194" spans="1:25">
      <c r="A2194" s="3" t="s">
        <v>9264</v>
      </c>
      <c r="B2194" s="3"/>
      <c r="C2194" s="3" t="s">
        <v>60</v>
      </c>
      <c r="D2194" s="3" t="s">
        <v>1517</v>
      </c>
      <c r="E2194" s="3" t="s">
        <v>52</v>
      </c>
      <c r="F2194" s="18" t="s">
        <v>1324</v>
      </c>
      <c r="G2194" s="18" t="s">
        <v>1324</v>
      </c>
      <c r="H2194" s="18" t="s">
        <v>1324</v>
      </c>
      <c r="I2194" s="3" t="s">
        <v>9265</v>
      </c>
      <c r="J2194" s="3" t="s">
        <v>55</v>
      </c>
      <c r="K2194" s="3" t="s">
        <v>1607</v>
      </c>
      <c r="L2194" s="3" t="s">
        <v>9266</v>
      </c>
      <c r="M2194" s="6"/>
      <c r="N2194" s="6"/>
      <c r="O2194" s="20" t="s">
        <v>553</v>
      </c>
      <c r="P2194" s="3" t="s">
        <v>1241</v>
      </c>
      <c r="Q2194" s="3">
        <v>-18.8</v>
      </c>
      <c r="R2194" s="6">
        <v>125.8</v>
      </c>
      <c r="S2194" s="3" t="s">
        <v>1305</v>
      </c>
      <c r="T2194" s="3"/>
      <c r="U2194" s="17">
        <v>45775</v>
      </c>
      <c r="X2194" s="19" t="s">
        <v>1306</v>
      </c>
      <c r="Y2194" s="19" t="s">
        <v>8833</v>
      </c>
    </row>
    <row r="2195" spans="1:25">
      <c r="A2195" s="3" t="s">
        <v>9267</v>
      </c>
      <c r="B2195" s="3"/>
      <c r="C2195" s="3" t="s">
        <v>60</v>
      </c>
      <c r="D2195" s="3" t="s">
        <v>1517</v>
      </c>
      <c r="E2195" s="3" t="s">
        <v>52</v>
      </c>
      <c r="F2195" s="18" t="s">
        <v>1324</v>
      </c>
      <c r="G2195" s="18" t="s">
        <v>1324</v>
      </c>
      <c r="H2195" s="18" t="s">
        <v>1324</v>
      </c>
      <c r="I2195" s="3" t="s">
        <v>9268</v>
      </c>
      <c r="J2195" s="3" t="s">
        <v>55</v>
      </c>
      <c r="K2195" s="3" t="s">
        <v>1607</v>
      </c>
      <c r="L2195" s="3" t="s">
        <v>9269</v>
      </c>
      <c r="M2195" s="6"/>
      <c r="N2195" s="6"/>
      <c r="O2195" s="20" t="s">
        <v>553</v>
      </c>
      <c r="P2195" s="3" t="s">
        <v>1241</v>
      </c>
      <c r="Q2195" s="3">
        <v>-20.14</v>
      </c>
      <c r="R2195" s="6">
        <v>125.8</v>
      </c>
      <c r="S2195" s="3" t="s">
        <v>1305</v>
      </c>
      <c r="T2195" s="3"/>
      <c r="U2195" s="17">
        <v>45775</v>
      </c>
      <c r="X2195" s="19" t="s">
        <v>1306</v>
      </c>
      <c r="Y2195" s="19" t="s">
        <v>8833</v>
      </c>
    </row>
    <row r="2196" spans="1:25">
      <c r="A2196" s="3" t="s">
        <v>9270</v>
      </c>
      <c r="B2196" s="3"/>
      <c r="C2196" s="3" t="s">
        <v>60</v>
      </c>
      <c r="D2196" s="3" t="s">
        <v>1517</v>
      </c>
      <c r="E2196" s="3" t="s">
        <v>52</v>
      </c>
      <c r="F2196" s="18" t="s">
        <v>1324</v>
      </c>
      <c r="G2196" s="18" t="s">
        <v>1324</v>
      </c>
      <c r="H2196" s="18" t="s">
        <v>1324</v>
      </c>
      <c r="I2196" s="3" t="s">
        <v>9271</v>
      </c>
      <c r="J2196" s="3" t="s">
        <v>55</v>
      </c>
      <c r="K2196" s="3" t="s">
        <v>9272</v>
      </c>
      <c r="L2196" s="3" t="s">
        <v>9273</v>
      </c>
      <c r="M2196" s="6"/>
      <c r="N2196" s="6"/>
      <c r="O2196" s="20" t="s">
        <v>553</v>
      </c>
      <c r="P2196" s="3" t="s">
        <v>4591</v>
      </c>
      <c r="Q2196" s="3">
        <v>-10</v>
      </c>
      <c r="R2196" s="6">
        <v>125.8</v>
      </c>
      <c r="S2196" s="3" t="s">
        <v>1305</v>
      </c>
      <c r="T2196" s="3" t="s">
        <v>9274</v>
      </c>
      <c r="U2196" s="17">
        <v>45777</v>
      </c>
      <c r="X2196" s="19" t="s">
        <v>1306</v>
      </c>
      <c r="Y2196" s="19" t="s">
        <v>8833</v>
      </c>
    </row>
    <row r="2197" spans="1:25">
      <c r="A2197" s="3" t="s">
        <v>9275</v>
      </c>
      <c r="B2197" s="3"/>
      <c r="C2197" s="3" t="s">
        <v>60</v>
      </c>
      <c r="D2197" s="3" t="s">
        <v>1517</v>
      </c>
      <c r="E2197" s="3" t="s">
        <v>52</v>
      </c>
      <c r="F2197" s="18" t="s">
        <v>1324</v>
      </c>
      <c r="G2197" s="18" t="s">
        <v>1324</v>
      </c>
      <c r="H2197" s="18" t="s">
        <v>1324</v>
      </c>
      <c r="I2197" s="3" t="s">
        <v>9276</v>
      </c>
      <c r="J2197" s="3" t="s">
        <v>55</v>
      </c>
      <c r="K2197" s="3" t="s">
        <v>1607</v>
      </c>
      <c r="L2197" s="3" t="s">
        <v>9277</v>
      </c>
      <c r="M2197" s="6"/>
      <c r="N2197" s="6"/>
      <c r="O2197" s="20" t="s">
        <v>553</v>
      </c>
      <c r="P2197" s="3" t="s">
        <v>1241</v>
      </c>
      <c r="Q2197" s="3">
        <v>-20.53</v>
      </c>
      <c r="R2197" s="6">
        <v>125.8</v>
      </c>
      <c r="S2197" s="3" t="s">
        <v>1305</v>
      </c>
      <c r="T2197" s="3"/>
      <c r="U2197" s="17">
        <v>45776</v>
      </c>
      <c r="X2197" s="19" t="s">
        <v>1306</v>
      </c>
      <c r="Y2197" s="19" t="s">
        <v>8833</v>
      </c>
    </row>
    <row r="2198" spans="1:25">
      <c r="A2198" s="3" t="s">
        <v>9278</v>
      </c>
      <c r="B2198" s="3"/>
      <c r="C2198" s="3" t="s">
        <v>60</v>
      </c>
      <c r="D2198" s="3" t="s">
        <v>1517</v>
      </c>
      <c r="E2198" s="3" t="s">
        <v>52</v>
      </c>
      <c r="F2198" s="18" t="s">
        <v>1324</v>
      </c>
      <c r="G2198" s="18" t="s">
        <v>1324</v>
      </c>
      <c r="H2198" s="18" t="s">
        <v>1324</v>
      </c>
      <c r="I2198" s="3" t="s">
        <v>9279</v>
      </c>
      <c r="J2198" s="3" t="s">
        <v>55</v>
      </c>
      <c r="K2198" s="3" t="s">
        <v>1520</v>
      </c>
      <c r="L2198" s="3" t="s">
        <v>9280</v>
      </c>
      <c r="M2198" s="6"/>
      <c r="N2198" s="6"/>
      <c r="O2198" s="20" t="s">
        <v>553</v>
      </c>
      <c r="P2198" s="3" t="s">
        <v>1241</v>
      </c>
      <c r="Q2198" s="3">
        <v>-20.21</v>
      </c>
      <c r="R2198" s="6">
        <v>125.8</v>
      </c>
      <c r="S2198" s="3" t="s">
        <v>1305</v>
      </c>
      <c r="T2198" s="3"/>
      <c r="U2198" s="17">
        <v>45775</v>
      </c>
      <c r="X2198" s="19" t="s">
        <v>1306</v>
      </c>
      <c r="Y2198" s="19" t="s">
        <v>8833</v>
      </c>
    </row>
    <row r="2199" spans="1:25">
      <c r="A2199" s="3" t="s">
        <v>9281</v>
      </c>
      <c r="B2199" s="3"/>
      <c r="C2199" s="3" t="s">
        <v>60</v>
      </c>
      <c r="D2199" s="3" t="s">
        <v>1517</v>
      </c>
      <c r="E2199" s="3" t="s">
        <v>52</v>
      </c>
      <c r="F2199" s="18" t="s">
        <v>1324</v>
      </c>
      <c r="G2199" s="18" t="s">
        <v>1324</v>
      </c>
      <c r="H2199" s="18" t="s">
        <v>1324</v>
      </c>
      <c r="I2199" s="3" t="s">
        <v>9282</v>
      </c>
      <c r="J2199" s="3" t="s">
        <v>55</v>
      </c>
      <c r="K2199" s="3" t="s">
        <v>1520</v>
      </c>
      <c r="L2199" s="3" t="s">
        <v>9283</v>
      </c>
      <c r="M2199" s="6"/>
      <c r="N2199" s="6"/>
      <c r="O2199" s="20" t="s">
        <v>553</v>
      </c>
      <c r="P2199" s="3" t="s">
        <v>1241</v>
      </c>
      <c r="Q2199" s="3">
        <v>-19.239999999999998</v>
      </c>
      <c r="R2199" s="6">
        <v>125.8</v>
      </c>
      <c r="S2199" s="3" t="s">
        <v>1305</v>
      </c>
      <c r="T2199" s="3"/>
      <c r="U2199" s="17">
        <v>45775</v>
      </c>
      <c r="X2199" s="19" t="s">
        <v>1306</v>
      </c>
      <c r="Y2199" s="19" t="s">
        <v>8833</v>
      </c>
    </row>
    <row r="2200" spans="1:25">
      <c r="A2200" s="3" t="s">
        <v>9284</v>
      </c>
      <c r="B2200" s="3"/>
      <c r="C2200" s="3" t="s">
        <v>60</v>
      </c>
      <c r="D2200" s="3" t="s">
        <v>1517</v>
      </c>
      <c r="E2200" s="3" t="s">
        <v>52</v>
      </c>
      <c r="F2200" s="18" t="s">
        <v>1324</v>
      </c>
      <c r="G2200" s="18" t="s">
        <v>1324</v>
      </c>
      <c r="H2200" s="18" t="s">
        <v>1324</v>
      </c>
      <c r="I2200" s="3" t="s">
        <v>9285</v>
      </c>
      <c r="J2200" s="3" t="s">
        <v>55</v>
      </c>
      <c r="K2200" s="3" t="s">
        <v>1607</v>
      </c>
      <c r="L2200" s="3" t="s">
        <v>9286</v>
      </c>
      <c r="M2200" s="6"/>
      <c r="N2200" s="6"/>
      <c r="O2200" s="20" t="s">
        <v>553</v>
      </c>
      <c r="P2200" s="3" t="s">
        <v>4591</v>
      </c>
      <c r="Q2200" s="3">
        <v>-10</v>
      </c>
      <c r="R2200" s="6">
        <v>125.8</v>
      </c>
      <c r="S2200" s="3" t="s">
        <v>1305</v>
      </c>
      <c r="T2200" s="3" t="s">
        <v>4672</v>
      </c>
      <c r="U2200" s="17">
        <v>45777</v>
      </c>
      <c r="X2200" s="19" t="s">
        <v>1306</v>
      </c>
      <c r="Y2200" s="19" t="s">
        <v>8833</v>
      </c>
    </row>
    <row r="2201" spans="1:25">
      <c r="A2201" s="3" t="s">
        <v>9287</v>
      </c>
      <c r="B2201" s="3"/>
      <c r="C2201" s="3" t="s">
        <v>60</v>
      </c>
      <c r="D2201" s="3" t="s">
        <v>1517</v>
      </c>
      <c r="E2201" s="3" t="s">
        <v>52</v>
      </c>
      <c r="F2201" s="18" t="s">
        <v>1324</v>
      </c>
      <c r="G2201" s="18" t="s">
        <v>1324</v>
      </c>
      <c r="H2201" s="18" t="s">
        <v>1324</v>
      </c>
      <c r="I2201" s="3" t="s">
        <v>9288</v>
      </c>
      <c r="J2201" s="3" t="s">
        <v>55</v>
      </c>
      <c r="K2201" s="3" t="s">
        <v>1607</v>
      </c>
      <c r="L2201" s="3" t="s">
        <v>9289</v>
      </c>
      <c r="M2201" s="6"/>
      <c r="N2201" s="6"/>
      <c r="O2201" s="20" t="s">
        <v>553</v>
      </c>
      <c r="P2201" s="3" t="s">
        <v>4591</v>
      </c>
      <c r="Q2201" s="3">
        <v>-10</v>
      </c>
      <c r="R2201" s="6">
        <v>125.8</v>
      </c>
      <c r="S2201" s="3" t="s">
        <v>1305</v>
      </c>
      <c r="T2201" s="3" t="s">
        <v>4672</v>
      </c>
      <c r="U2201" s="17">
        <v>45777</v>
      </c>
      <c r="X2201" s="19" t="s">
        <v>1306</v>
      </c>
      <c r="Y2201" s="19" t="s">
        <v>8833</v>
      </c>
    </row>
    <row r="2202" spans="1:25">
      <c r="A2202" s="3" t="s">
        <v>9290</v>
      </c>
      <c r="B2202" s="3"/>
      <c r="C2202" s="3" t="s">
        <v>60</v>
      </c>
      <c r="D2202" s="3" t="s">
        <v>1517</v>
      </c>
      <c r="E2202" s="3" t="s">
        <v>52</v>
      </c>
      <c r="F2202" s="18" t="s">
        <v>1324</v>
      </c>
      <c r="G2202" s="18" t="s">
        <v>1324</v>
      </c>
      <c r="H2202" s="18" t="s">
        <v>1324</v>
      </c>
      <c r="I2202" s="3" t="s">
        <v>9291</v>
      </c>
      <c r="J2202" s="3" t="s">
        <v>55</v>
      </c>
      <c r="K2202" s="3" t="s">
        <v>1607</v>
      </c>
      <c r="L2202" s="3" t="s">
        <v>9292</v>
      </c>
      <c r="M2202" s="6"/>
      <c r="N2202" s="6"/>
      <c r="O2202" s="20" t="s">
        <v>553</v>
      </c>
      <c r="P2202" s="3" t="s">
        <v>4591</v>
      </c>
      <c r="Q2202" s="3">
        <v>-10</v>
      </c>
      <c r="R2202" s="6">
        <v>125.8</v>
      </c>
      <c r="S2202" s="3" t="s">
        <v>1305</v>
      </c>
      <c r="T2202" s="3" t="s">
        <v>4672</v>
      </c>
      <c r="U2202" s="17">
        <v>45777</v>
      </c>
      <c r="X2202" s="19" t="s">
        <v>1306</v>
      </c>
      <c r="Y2202" s="19" t="s">
        <v>8833</v>
      </c>
    </row>
    <row r="2203" spans="1:25">
      <c r="A2203" s="3" t="s">
        <v>9293</v>
      </c>
      <c r="B2203" s="3"/>
      <c r="C2203" s="3" t="s">
        <v>60</v>
      </c>
      <c r="D2203" s="3" t="s">
        <v>1517</v>
      </c>
      <c r="E2203" s="3" t="s">
        <v>52</v>
      </c>
      <c r="F2203" s="18" t="s">
        <v>1324</v>
      </c>
      <c r="G2203" s="18" t="s">
        <v>1324</v>
      </c>
      <c r="H2203" s="18" t="s">
        <v>1324</v>
      </c>
      <c r="I2203" s="3" t="s">
        <v>9294</v>
      </c>
      <c r="J2203" s="3" t="s">
        <v>55</v>
      </c>
      <c r="K2203" s="3" t="s">
        <v>1607</v>
      </c>
      <c r="L2203" s="3" t="s">
        <v>9295</v>
      </c>
      <c r="M2203" s="6"/>
      <c r="N2203" s="6"/>
      <c r="O2203" s="20" t="s">
        <v>553</v>
      </c>
      <c r="P2203" s="3" t="s">
        <v>4591</v>
      </c>
      <c r="Q2203" s="3">
        <v>-10</v>
      </c>
      <c r="R2203" s="6">
        <v>125.8</v>
      </c>
      <c r="S2203" s="3" t="s">
        <v>1305</v>
      </c>
      <c r="T2203" s="3" t="s">
        <v>4672</v>
      </c>
      <c r="U2203" s="17">
        <v>45777</v>
      </c>
      <c r="X2203" s="19" t="s">
        <v>1306</v>
      </c>
      <c r="Y2203" s="19" t="s">
        <v>8833</v>
      </c>
    </row>
    <row r="2204" spans="1:25">
      <c r="A2204" s="3" t="s">
        <v>9296</v>
      </c>
      <c r="B2204" s="3"/>
      <c r="C2204" s="3" t="s">
        <v>60</v>
      </c>
      <c r="D2204" s="3" t="s">
        <v>1517</v>
      </c>
      <c r="E2204" s="3" t="s">
        <v>52</v>
      </c>
      <c r="F2204" s="18" t="s">
        <v>1324</v>
      </c>
      <c r="G2204" s="18" t="s">
        <v>1324</v>
      </c>
      <c r="H2204" s="18" t="s">
        <v>1324</v>
      </c>
      <c r="I2204" s="3" t="s">
        <v>9297</v>
      </c>
      <c r="J2204" s="3" t="s">
        <v>55</v>
      </c>
      <c r="K2204" s="3" t="s">
        <v>1520</v>
      </c>
      <c r="L2204" s="3" t="s">
        <v>9298</v>
      </c>
      <c r="M2204" s="6"/>
      <c r="N2204" s="6"/>
      <c r="O2204" s="20" t="s">
        <v>553</v>
      </c>
      <c r="P2204" s="3" t="s">
        <v>1241</v>
      </c>
      <c r="Q2204" s="3">
        <v>-19.52</v>
      </c>
      <c r="R2204" s="6">
        <v>125.8</v>
      </c>
      <c r="S2204" s="3" t="s">
        <v>1305</v>
      </c>
      <c r="T2204" s="3"/>
      <c r="U2204" s="17">
        <v>45775</v>
      </c>
      <c r="X2204" s="19" t="s">
        <v>1306</v>
      </c>
      <c r="Y2204" s="19" t="s">
        <v>8833</v>
      </c>
    </row>
    <row r="2205" spans="1:25">
      <c r="A2205" s="3" t="s">
        <v>9299</v>
      </c>
      <c r="B2205" s="3"/>
      <c r="C2205" s="3" t="s">
        <v>60</v>
      </c>
      <c r="D2205" s="3" t="s">
        <v>1517</v>
      </c>
      <c r="E2205" s="3" t="s">
        <v>52</v>
      </c>
      <c r="F2205" s="18" t="s">
        <v>1324</v>
      </c>
      <c r="G2205" s="18" t="s">
        <v>1324</v>
      </c>
      <c r="H2205" s="18" t="s">
        <v>1324</v>
      </c>
      <c r="I2205" s="3" t="s">
        <v>9300</v>
      </c>
      <c r="J2205" s="3" t="s">
        <v>55</v>
      </c>
      <c r="K2205" s="3" t="s">
        <v>1520</v>
      </c>
      <c r="L2205" s="3" t="s">
        <v>9301</v>
      </c>
      <c r="M2205" s="6"/>
      <c r="N2205" s="6"/>
      <c r="O2205" s="20" t="s">
        <v>553</v>
      </c>
      <c r="P2205" s="3" t="s">
        <v>1241</v>
      </c>
      <c r="Q2205" s="3">
        <v>-18.329999999999998</v>
      </c>
      <c r="R2205" s="6">
        <v>125.8</v>
      </c>
      <c r="S2205" s="3" t="s">
        <v>1305</v>
      </c>
      <c r="T2205" s="3"/>
      <c r="U2205" s="17">
        <v>45775</v>
      </c>
      <c r="X2205" s="19" t="s">
        <v>1306</v>
      </c>
      <c r="Y2205" s="19" t="s">
        <v>8833</v>
      </c>
    </row>
    <row r="2206" spans="1:25">
      <c r="A2206" s="3" t="s">
        <v>9302</v>
      </c>
      <c r="B2206" s="3"/>
      <c r="C2206" s="3" t="s">
        <v>60</v>
      </c>
      <c r="D2206" s="3" t="s">
        <v>1517</v>
      </c>
      <c r="E2206" s="3" t="s">
        <v>52</v>
      </c>
      <c r="F2206" s="18" t="s">
        <v>1324</v>
      </c>
      <c r="G2206" s="18" t="s">
        <v>1324</v>
      </c>
      <c r="H2206" s="18" t="s">
        <v>1324</v>
      </c>
      <c r="I2206" s="3" t="s">
        <v>9303</v>
      </c>
      <c r="J2206" s="3" t="s">
        <v>55</v>
      </c>
      <c r="K2206" s="3" t="s">
        <v>1520</v>
      </c>
      <c r="L2206" s="3" t="s">
        <v>9304</v>
      </c>
      <c r="M2206" s="6"/>
      <c r="N2206" s="6"/>
      <c r="O2206" s="20" t="s">
        <v>553</v>
      </c>
      <c r="P2206" s="3" t="s">
        <v>1241</v>
      </c>
      <c r="Q2206" s="3">
        <v>-18.59</v>
      </c>
      <c r="R2206" s="6">
        <v>125.8</v>
      </c>
      <c r="S2206" s="3" t="s">
        <v>1305</v>
      </c>
      <c r="T2206" s="3"/>
      <c r="U2206" s="17">
        <v>45775</v>
      </c>
      <c r="X2206" s="19" t="s">
        <v>1306</v>
      </c>
      <c r="Y2206" s="19" t="s">
        <v>8833</v>
      </c>
    </row>
    <row r="2207" spans="1:25">
      <c r="A2207" s="3" t="s">
        <v>9305</v>
      </c>
      <c r="B2207" s="3"/>
      <c r="C2207" s="3" t="s">
        <v>60</v>
      </c>
      <c r="D2207" s="3" t="s">
        <v>1517</v>
      </c>
      <c r="E2207" s="3" t="s">
        <v>52</v>
      </c>
      <c r="F2207" s="18" t="s">
        <v>1324</v>
      </c>
      <c r="G2207" s="18" t="s">
        <v>1324</v>
      </c>
      <c r="H2207" s="18" t="s">
        <v>1324</v>
      </c>
      <c r="I2207" s="3" t="s">
        <v>9306</v>
      </c>
      <c r="J2207" s="3" t="s">
        <v>55</v>
      </c>
      <c r="K2207" s="3" t="s">
        <v>1520</v>
      </c>
      <c r="L2207" s="3" t="s">
        <v>9307</v>
      </c>
      <c r="M2207" s="6"/>
      <c r="N2207" s="6"/>
      <c r="O2207" s="20" t="s">
        <v>553</v>
      </c>
      <c r="P2207" s="3" t="s">
        <v>1241</v>
      </c>
      <c r="Q2207" s="3">
        <v>-18.89</v>
      </c>
      <c r="R2207" s="6">
        <v>125.8</v>
      </c>
      <c r="S2207" s="3" t="s">
        <v>1305</v>
      </c>
      <c r="T2207" s="3"/>
      <c r="U2207" s="17">
        <v>45775</v>
      </c>
      <c r="X2207" s="19" t="s">
        <v>1306</v>
      </c>
      <c r="Y2207" s="19" t="s">
        <v>8833</v>
      </c>
    </row>
    <row r="2208" spans="1:25">
      <c r="A2208" s="3" t="s">
        <v>9308</v>
      </c>
      <c r="B2208" s="3"/>
      <c r="C2208" s="3" t="s">
        <v>60</v>
      </c>
      <c r="D2208" s="3" t="s">
        <v>1517</v>
      </c>
      <c r="E2208" s="3" t="s">
        <v>52</v>
      </c>
      <c r="F2208" s="18" t="s">
        <v>1324</v>
      </c>
      <c r="G2208" s="18" t="s">
        <v>1324</v>
      </c>
      <c r="H2208" s="18" t="s">
        <v>1324</v>
      </c>
      <c r="I2208" s="3" t="s">
        <v>9309</v>
      </c>
      <c r="J2208" s="3" t="s">
        <v>55</v>
      </c>
      <c r="K2208" s="3" t="s">
        <v>1607</v>
      </c>
      <c r="L2208" s="3" t="s">
        <v>9310</v>
      </c>
      <c r="M2208" s="6"/>
      <c r="N2208" s="6"/>
      <c r="O2208" s="20" t="s">
        <v>553</v>
      </c>
      <c r="P2208" s="3" t="s">
        <v>1241</v>
      </c>
      <c r="Q2208" s="3">
        <v>-18.899999999999999</v>
      </c>
      <c r="R2208" s="6">
        <v>125.8</v>
      </c>
      <c r="S2208" s="3" t="s">
        <v>1305</v>
      </c>
      <c r="T2208" s="3"/>
      <c r="U2208" s="17">
        <v>45775</v>
      </c>
      <c r="X2208" s="19" t="s">
        <v>1306</v>
      </c>
      <c r="Y2208" s="19" t="s">
        <v>8833</v>
      </c>
    </row>
    <row r="2209" spans="1:25">
      <c r="A2209" s="3" t="s">
        <v>9311</v>
      </c>
      <c r="B2209" s="3"/>
      <c r="C2209" s="3" t="s">
        <v>60</v>
      </c>
      <c r="D2209" s="3" t="s">
        <v>1517</v>
      </c>
      <c r="E2209" s="3" t="s">
        <v>52</v>
      </c>
      <c r="F2209" s="18" t="s">
        <v>1324</v>
      </c>
      <c r="G2209" s="18" t="s">
        <v>1324</v>
      </c>
      <c r="H2209" s="18" t="s">
        <v>1324</v>
      </c>
      <c r="I2209" s="3" t="s">
        <v>9312</v>
      </c>
      <c r="J2209" s="3" t="s">
        <v>55</v>
      </c>
      <c r="K2209" s="3" t="s">
        <v>1520</v>
      </c>
      <c r="L2209" s="3" t="s">
        <v>9313</v>
      </c>
      <c r="M2209" s="6"/>
      <c r="N2209" s="6"/>
      <c r="O2209" s="20" t="s">
        <v>553</v>
      </c>
      <c r="P2209" s="3" t="s">
        <v>1241</v>
      </c>
      <c r="Q2209" s="3">
        <v>-17.809999999999999</v>
      </c>
      <c r="R2209" s="6">
        <v>125.8</v>
      </c>
      <c r="S2209" s="3" t="s">
        <v>1305</v>
      </c>
      <c r="T2209" s="3"/>
      <c r="U2209" s="17">
        <v>45775</v>
      </c>
      <c r="X2209" s="19" t="s">
        <v>1306</v>
      </c>
      <c r="Y2209" s="19" t="s">
        <v>8833</v>
      </c>
    </row>
    <row r="2210" spans="1:25">
      <c r="A2210" s="3" t="s">
        <v>9314</v>
      </c>
      <c r="B2210" s="3"/>
      <c r="C2210" s="3" t="s">
        <v>60</v>
      </c>
      <c r="D2210" s="3" t="s">
        <v>1517</v>
      </c>
      <c r="E2210" s="3" t="s">
        <v>52</v>
      </c>
      <c r="F2210" s="18" t="s">
        <v>1324</v>
      </c>
      <c r="G2210" s="18" t="s">
        <v>1324</v>
      </c>
      <c r="H2210" s="18" t="s">
        <v>1324</v>
      </c>
      <c r="I2210" s="3" t="s">
        <v>9315</v>
      </c>
      <c r="J2210" s="3" t="s">
        <v>55</v>
      </c>
      <c r="K2210" s="3" t="s">
        <v>1520</v>
      </c>
      <c r="L2210" s="3" t="s">
        <v>9316</v>
      </c>
      <c r="M2210" s="6"/>
      <c r="N2210" s="6"/>
      <c r="O2210" s="20" t="s">
        <v>553</v>
      </c>
      <c r="P2210" s="3" t="s">
        <v>1241</v>
      </c>
      <c r="Q2210" s="3">
        <v>-20.57</v>
      </c>
      <c r="R2210" s="6">
        <v>125.8</v>
      </c>
      <c r="S2210" s="3" t="s">
        <v>1305</v>
      </c>
      <c r="T2210" s="3"/>
      <c r="U2210" s="17">
        <v>45776</v>
      </c>
      <c r="X2210" s="19" t="s">
        <v>1306</v>
      </c>
      <c r="Y2210" s="19" t="s">
        <v>8833</v>
      </c>
    </row>
    <row r="2211" spans="1:25">
      <c r="A2211" s="3" t="s">
        <v>9317</v>
      </c>
      <c r="B2211" s="3"/>
      <c r="C2211" s="3" t="s">
        <v>60</v>
      </c>
      <c r="D2211" s="3" t="s">
        <v>1517</v>
      </c>
      <c r="E2211" s="3" t="s">
        <v>52</v>
      </c>
      <c r="F2211" s="18" t="s">
        <v>1324</v>
      </c>
      <c r="G2211" s="18" t="s">
        <v>1324</v>
      </c>
      <c r="H2211" s="18" t="s">
        <v>1324</v>
      </c>
      <c r="I2211" s="3" t="s">
        <v>9318</v>
      </c>
      <c r="J2211" s="3" t="s">
        <v>55</v>
      </c>
      <c r="K2211" s="3" t="s">
        <v>1520</v>
      </c>
      <c r="L2211" s="3" t="s">
        <v>9319</v>
      </c>
      <c r="M2211" s="6"/>
      <c r="N2211" s="6"/>
      <c r="O2211" s="20" t="s">
        <v>553</v>
      </c>
      <c r="P2211" s="3" t="s">
        <v>1241</v>
      </c>
      <c r="Q2211" s="3">
        <v>-17.75</v>
      </c>
      <c r="R2211" s="6">
        <v>125.8</v>
      </c>
      <c r="S2211" s="3" t="s">
        <v>1305</v>
      </c>
      <c r="T2211" s="3"/>
      <c r="U2211" s="17">
        <v>45776</v>
      </c>
      <c r="X2211" s="19" t="s">
        <v>1306</v>
      </c>
      <c r="Y2211" s="19" t="s">
        <v>8833</v>
      </c>
    </row>
    <row r="2212" spans="1:25">
      <c r="A2212" s="3" t="s">
        <v>9320</v>
      </c>
      <c r="B2212" s="3"/>
      <c r="C2212" s="3" t="s">
        <v>60</v>
      </c>
      <c r="D2212" s="3" t="s">
        <v>1517</v>
      </c>
      <c r="E2212" s="3" t="s">
        <v>52</v>
      </c>
      <c r="F2212" s="18" t="s">
        <v>1324</v>
      </c>
      <c r="G2212" s="18" t="s">
        <v>1324</v>
      </c>
      <c r="H2212" s="18" t="s">
        <v>1324</v>
      </c>
      <c r="I2212" s="3" t="s">
        <v>9321</v>
      </c>
      <c r="J2212" s="3" t="s">
        <v>55</v>
      </c>
      <c r="K2212" s="3" t="s">
        <v>1520</v>
      </c>
      <c r="L2212" s="3" t="s">
        <v>9322</v>
      </c>
      <c r="M2212" s="6"/>
      <c r="N2212" s="6"/>
      <c r="O2212" s="20" t="s">
        <v>553</v>
      </c>
      <c r="P2212" s="3" t="s">
        <v>1241</v>
      </c>
      <c r="Q2212" s="3">
        <v>-18.7</v>
      </c>
      <c r="R2212" s="6">
        <v>125.8</v>
      </c>
      <c r="S2212" s="3" t="s">
        <v>1305</v>
      </c>
      <c r="T2212" s="3"/>
      <c r="U2212" s="17">
        <v>45776</v>
      </c>
      <c r="X2212" s="19" t="s">
        <v>1306</v>
      </c>
      <c r="Y2212" s="19" t="s">
        <v>8833</v>
      </c>
    </row>
    <row r="2213" spans="1:25">
      <c r="A2213" s="3" t="s">
        <v>9323</v>
      </c>
      <c r="B2213" s="3"/>
      <c r="C2213" s="3" t="s">
        <v>60</v>
      </c>
      <c r="D2213" s="3" t="s">
        <v>1517</v>
      </c>
      <c r="E2213" s="3" t="s">
        <v>52</v>
      </c>
      <c r="F2213" s="18" t="s">
        <v>1324</v>
      </c>
      <c r="G2213" s="18" t="s">
        <v>1324</v>
      </c>
      <c r="H2213" s="18" t="s">
        <v>1324</v>
      </c>
      <c r="I2213" s="3" t="s">
        <v>9324</v>
      </c>
      <c r="J2213" s="3" t="s">
        <v>55</v>
      </c>
      <c r="K2213" s="3" t="s">
        <v>1520</v>
      </c>
      <c r="L2213" s="3" t="s">
        <v>9325</v>
      </c>
      <c r="M2213" s="6"/>
      <c r="N2213" s="6"/>
      <c r="O2213" s="20" t="s">
        <v>553</v>
      </c>
      <c r="P2213" s="3" t="s">
        <v>1241</v>
      </c>
      <c r="Q2213" s="3">
        <v>-18.149999999999999</v>
      </c>
      <c r="R2213" s="6">
        <v>125.8</v>
      </c>
      <c r="S2213" s="3" t="s">
        <v>1305</v>
      </c>
      <c r="T2213" s="3"/>
      <c r="U2213" s="17">
        <v>45776</v>
      </c>
      <c r="X2213" s="19" t="s">
        <v>1306</v>
      </c>
      <c r="Y2213" s="19" t="s">
        <v>8833</v>
      </c>
    </row>
    <row r="2214" spans="1:25">
      <c r="A2214" s="3" t="s">
        <v>9326</v>
      </c>
      <c r="B2214" s="3"/>
      <c r="C2214" s="3" t="s">
        <v>60</v>
      </c>
      <c r="D2214" s="3" t="s">
        <v>1517</v>
      </c>
      <c r="E2214" s="3" t="s">
        <v>52</v>
      </c>
      <c r="F2214" s="18" t="s">
        <v>1324</v>
      </c>
      <c r="G2214" s="18" t="s">
        <v>1324</v>
      </c>
      <c r="H2214" s="18" t="s">
        <v>1324</v>
      </c>
      <c r="I2214" s="3" t="s">
        <v>9327</v>
      </c>
      <c r="J2214" s="3" t="s">
        <v>55</v>
      </c>
      <c r="K2214" s="3" t="s">
        <v>1526</v>
      </c>
      <c r="L2214" s="3" t="s">
        <v>9328</v>
      </c>
      <c r="M2214" s="6"/>
      <c r="N2214" s="6"/>
      <c r="O2214" s="20" t="s">
        <v>553</v>
      </c>
      <c r="P2214" s="3" t="s">
        <v>1241</v>
      </c>
      <c r="Q2214" s="3">
        <v>-17.95</v>
      </c>
      <c r="R2214" s="6">
        <v>125.8</v>
      </c>
      <c r="S2214" s="3" t="s">
        <v>1305</v>
      </c>
      <c r="T2214" s="3"/>
      <c r="U2214" s="17">
        <v>45776</v>
      </c>
      <c r="X2214" s="19" t="s">
        <v>1306</v>
      </c>
      <c r="Y2214" s="19" t="s">
        <v>8833</v>
      </c>
    </row>
    <row r="2215" spans="1:25">
      <c r="A2215" s="3" t="s">
        <v>9329</v>
      </c>
      <c r="B2215" s="3"/>
      <c r="C2215" s="3" t="s">
        <v>60</v>
      </c>
      <c r="D2215" s="3" t="s">
        <v>1517</v>
      </c>
      <c r="E2215" s="3" t="s">
        <v>52</v>
      </c>
      <c r="F2215" s="18" t="s">
        <v>1324</v>
      </c>
      <c r="G2215" s="18" t="s">
        <v>1324</v>
      </c>
      <c r="H2215" s="18" t="s">
        <v>1324</v>
      </c>
      <c r="I2215" s="3" t="s">
        <v>9330</v>
      </c>
      <c r="J2215" s="3" t="s">
        <v>55</v>
      </c>
      <c r="K2215" s="3" t="s">
        <v>1520</v>
      </c>
      <c r="L2215" s="3" t="s">
        <v>9331</v>
      </c>
      <c r="M2215" s="6"/>
      <c r="N2215" s="6"/>
      <c r="O2215" s="20" t="s">
        <v>553</v>
      </c>
      <c r="P2215" s="3" t="s">
        <v>1241</v>
      </c>
      <c r="Q2215" s="3">
        <v>-19.23</v>
      </c>
      <c r="R2215" s="6">
        <v>125.8</v>
      </c>
      <c r="S2215" s="3" t="s">
        <v>1305</v>
      </c>
      <c r="T2215" s="3"/>
      <c r="U2215" s="17">
        <v>45776</v>
      </c>
      <c r="X2215" s="19" t="s">
        <v>1306</v>
      </c>
      <c r="Y2215" s="19" t="s">
        <v>8833</v>
      </c>
    </row>
    <row r="2216" spans="1:25">
      <c r="A2216" s="3" t="s">
        <v>9332</v>
      </c>
      <c r="B2216" s="3"/>
      <c r="C2216" s="3" t="s">
        <v>60</v>
      </c>
      <c r="D2216" s="3" t="s">
        <v>1517</v>
      </c>
      <c r="E2216" s="3" t="s">
        <v>52</v>
      </c>
      <c r="F2216" s="18" t="s">
        <v>1324</v>
      </c>
      <c r="G2216" s="18" t="s">
        <v>1324</v>
      </c>
      <c r="H2216" s="18" t="s">
        <v>1324</v>
      </c>
      <c r="I2216" s="3" t="s">
        <v>9333</v>
      </c>
      <c r="J2216" s="3" t="s">
        <v>55</v>
      </c>
      <c r="K2216" s="3" t="s">
        <v>1607</v>
      </c>
      <c r="L2216" s="3" t="s">
        <v>9334</v>
      </c>
      <c r="M2216" s="6"/>
      <c r="N2216" s="6"/>
      <c r="O2216" s="20" t="s">
        <v>553</v>
      </c>
      <c r="P2216" s="3" t="s">
        <v>1241</v>
      </c>
      <c r="Q2216" s="3">
        <v>-18.149999999999999</v>
      </c>
      <c r="R2216" s="6">
        <v>125.8</v>
      </c>
      <c r="S2216" s="3" t="s">
        <v>1305</v>
      </c>
      <c r="T2216" s="3"/>
      <c r="U2216" s="17">
        <v>45776</v>
      </c>
      <c r="X2216" s="19" t="s">
        <v>1306</v>
      </c>
      <c r="Y2216" s="19" t="s">
        <v>8833</v>
      </c>
    </row>
    <row r="2217" spans="1:25">
      <c r="A2217" s="3" t="s">
        <v>9335</v>
      </c>
      <c r="B2217" s="3"/>
      <c r="C2217" s="3" t="s">
        <v>60</v>
      </c>
      <c r="D2217" s="3" t="s">
        <v>1517</v>
      </c>
      <c r="E2217" s="3" t="s">
        <v>52</v>
      </c>
      <c r="F2217" s="18" t="s">
        <v>1324</v>
      </c>
      <c r="G2217" s="18" t="s">
        <v>1324</v>
      </c>
      <c r="H2217" s="18" t="s">
        <v>1324</v>
      </c>
      <c r="I2217" s="3" t="s">
        <v>9336</v>
      </c>
      <c r="J2217" s="3" t="s">
        <v>55</v>
      </c>
      <c r="K2217" s="3" t="s">
        <v>1607</v>
      </c>
      <c r="L2217" s="3" t="s">
        <v>9337</v>
      </c>
      <c r="M2217" s="6"/>
      <c r="N2217" s="6"/>
      <c r="O2217" s="20" t="s">
        <v>553</v>
      </c>
      <c r="P2217" s="3" t="s">
        <v>1241</v>
      </c>
      <c r="Q2217" s="3">
        <v>-18.149999999999999</v>
      </c>
      <c r="R2217" s="6">
        <v>125.8</v>
      </c>
      <c r="S2217" s="3" t="s">
        <v>1305</v>
      </c>
      <c r="T2217" s="3"/>
      <c r="U2217" s="17">
        <v>45776</v>
      </c>
      <c r="X2217" s="19" t="s">
        <v>1306</v>
      </c>
      <c r="Y2217" s="19" t="s">
        <v>8833</v>
      </c>
    </row>
    <row r="2218" spans="1:25">
      <c r="A2218" s="3" t="s">
        <v>9338</v>
      </c>
      <c r="B2218" s="3"/>
      <c r="C2218" s="3" t="s">
        <v>60</v>
      </c>
      <c r="D2218" s="3" t="s">
        <v>1517</v>
      </c>
      <c r="E2218" s="3" t="s">
        <v>52</v>
      </c>
      <c r="F2218" s="18" t="s">
        <v>1324</v>
      </c>
      <c r="G2218" s="18" t="s">
        <v>1324</v>
      </c>
      <c r="H2218" s="18" t="s">
        <v>1324</v>
      </c>
      <c r="I2218" s="3" t="s">
        <v>9339</v>
      </c>
      <c r="J2218" s="3" t="s">
        <v>55</v>
      </c>
      <c r="K2218" s="3" t="s">
        <v>1607</v>
      </c>
      <c r="L2218" s="3" t="s">
        <v>9340</v>
      </c>
      <c r="M2218" s="6"/>
      <c r="N2218" s="6"/>
      <c r="O2218" s="20" t="s">
        <v>553</v>
      </c>
      <c r="P2218" s="3" t="s">
        <v>1241</v>
      </c>
      <c r="Q2218" s="3">
        <v>-18.57</v>
      </c>
      <c r="R2218" s="6">
        <v>125.8</v>
      </c>
      <c r="S2218" s="3" t="s">
        <v>1305</v>
      </c>
      <c r="T2218" s="3"/>
      <c r="U2218" s="17">
        <v>45776</v>
      </c>
      <c r="X2218" s="19" t="s">
        <v>1306</v>
      </c>
      <c r="Y2218" s="19" t="s">
        <v>8833</v>
      </c>
    </row>
    <row r="2219" spans="1:25">
      <c r="A2219" s="3" t="s">
        <v>9341</v>
      </c>
      <c r="B2219" s="3"/>
      <c r="C2219" s="3" t="s">
        <v>60</v>
      </c>
      <c r="D2219" s="3" t="s">
        <v>1517</v>
      </c>
      <c r="E2219" s="3" t="s">
        <v>52</v>
      </c>
      <c r="F2219" s="18" t="s">
        <v>1324</v>
      </c>
      <c r="G2219" s="18" t="s">
        <v>1324</v>
      </c>
      <c r="H2219" s="18" t="s">
        <v>1324</v>
      </c>
      <c r="I2219" s="3" t="s">
        <v>9342</v>
      </c>
      <c r="J2219" s="3" t="s">
        <v>55</v>
      </c>
      <c r="K2219" s="3" t="s">
        <v>1520</v>
      </c>
      <c r="L2219" s="3" t="s">
        <v>9343</v>
      </c>
      <c r="M2219" s="6"/>
      <c r="N2219" s="6"/>
      <c r="O2219" s="20" t="s">
        <v>553</v>
      </c>
      <c r="P2219" s="3" t="s">
        <v>1241</v>
      </c>
      <c r="Q2219" s="3">
        <v>-19.16</v>
      </c>
      <c r="R2219" s="6">
        <v>125.8</v>
      </c>
      <c r="S2219" s="3" t="s">
        <v>1305</v>
      </c>
      <c r="T2219" s="3"/>
      <c r="U2219" s="17">
        <v>45776</v>
      </c>
      <c r="X2219" s="19" t="s">
        <v>1306</v>
      </c>
      <c r="Y2219" s="19" t="s">
        <v>8833</v>
      </c>
    </row>
    <row r="2220" spans="1:25">
      <c r="A2220" s="3" t="s">
        <v>9344</v>
      </c>
      <c r="B2220" s="3"/>
      <c r="C2220" s="3" t="s">
        <v>60</v>
      </c>
      <c r="D2220" s="3" t="s">
        <v>1517</v>
      </c>
      <c r="E2220" s="3" t="s">
        <v>52</v>
      </c>
      <c r="F2220" s="18" t="s">
        <v>1324</v>
      </c>
      <c r="G2220" s="18" t="s">
        <v>1324</v>
      </c>
      <c r="H2220" s="18" t="s">
        <v>1324</v>
      </c>
      <c r="I2220" s="3" t="s">
        <v>9345</v>
      </c>
      <c r="J2220" s="3" t="s">
        <v>55</v>
      </c>
      <c r="K2220" s="3" t="s">
        <v>1607</v>
      </c>
      <c r="L2220" s="3" t="s">
        <v>9346</v>
      </c>
      <c r="M2220" s="6"/>
      <c r="N2220" s="6"/>
      <c r="O2220" s="20" t="s">
        <v>553</v>
      </c>
      <c r="P2220" s="3" t="s">
        <v>1241</v>
      </c>
      <c r="Q2220" s="3">
        <v>-19.510000000000002</v>
      </c>
      <c r="R2220" s="6">
        <v>125.8</v>
      </c>
      <c r="S2220" s="3" t="s">
        <v>1305</v>
      </c>
      <c r="T2220" s="3"/>
      <c r="U2220" s="17">
        <v>45776</v>
      </c>
      <c r="X2220" s="19" t="s">
        <v>1306</v>
      </c>
      <c r="Y2220" s="19" t="s">
        <v>8833</v>
      </c>
    </row>
    <row r="2221" spans="1:25">
      <c r="A2221" s="3" t="s">
        <v>9347</v>
      </c>
      <c r="B2221" s="3"/>
      <c r="C2221" s="3" t="s">
        <v>60</v>
      </c>
      <c r="D2221" s="3" t="s">
        <v>1517</v>
      </c>
      <c r="E2221" s="3" t="s">
        <v>52</v>
      </c>
      <c r="F2221" s="18" t="s">
        <v>1324</v>
      </c>
      <c r="G2221" s="18" t="s">
        <v>1324</v>
      </c>
      <c r="H2221" s="18" t="s">
        <v>1324</v>
      </c>
      <c r="I2221" s="3" t="s">
        <v>9348</v>
      </c>
      <c r="J2221" s="3" t="s">
        <v>55</v>
      </c>
      <c r="K2221" s="3" t="s">
        <v>1607</v>
      </c>
      <c r="L2221" s="3" t="s">
        <v>9349</v>
      </c>
      <c r="M2221" s="6"/>
      <c r="N2221" s="6"/>
      <c r="O2221" s="20" t="s">
        <v>553</v>
      </c>
      <c r="P2221" s="3" t="s">
        <v>4591</v>
      </c>
      <c r="Q2221" s="3">
        <v>-10</v>
      </c>
      <c r="R2221" s="6">
        <v>125.8</v>
      </c>
      <c r="S2221" s="3" t="s">
        <v>1305</v>
      </c>
      <c r="T2221" s="3" t="s">
        <v>4672</v>
      </c>
      <c r="U2221" s="17">
        <v>45777</v>
      </c>
      <c r="X2221" s="19" t="s">
        <v>1306</v>
      </c>
      <c r="Y2221" s="19" t="s">
        <v>8833</v>
      </c>
    </row>
    <row r="2222" spans="1:25">
      <c r="A2222" s="3" t="s">
        <v>9350</v>
      </c>
      <c r="B2222" s="3"/>
      <c r="C2222" s="3" t="s">
        <v>60</v>
      </c>
      <c r="D2222" s="3" t="s">
        <v>1517</v>
      </c>
      <c r="E2222" s="3" t="s">
        <v>52</v>
      </c>
      <c r="F2222" s="18" t="s">
        <v>1324</v>
      </c>
      <c r="G2222" s="18" t="s">
        <v>1324</v>
      </c>
      <c r="H2222" s="18" t="s">
        <v>1324</v>
      </c>
      <c r="I2222" s="3" t="s">
        <v>9351</v>
      </c>
      <c r="J2222" s="3" t="s">
        <v>55</v>
      </c>
      <c r="K2222" s="3" t="s">
        <v>1607</v>
      </c>
      <c r="L2222" s="3" t="s">
        <v>9352</v>
      </c>
      <c r="M2222" s="6"/>
      <c r="N2222" s="6"/>
      <c r="O2222" s="20" t="s">
        <v>553</v>
      </c>
      <c r="P2222" s="3" t="s">
        <v>1241</v>
      </c>
      <c r="Q2222" s="3">
        <v>-19.59</v>
      </c>
      <c r="R2222" s="6">
        <v>125.8</v>
      </c>
      <c r="S2222" s="3" t="s">
        <v>1305</v>
      </c>
      <c r="T2222" s="3"/>
      <c r="U2222" s="17">
        <v>45777</v>
      </c>
      <c r="X2222" s="19" t="s">
        <v>1306</v>
      </c>
      <c r="Y2222" s="19" t="s">
        <v>8833</v>
      </c>
    </row>
    <row r="2223" spans="1:25">
      <c r="A2223" s="3" t="s">
        <v>9353</v>
      </c>
      <c r="B2223" s="3"/>
      <c r="C2223" s="3" t="s">
        <v>60</v>
      </c>
      <c r="D2223" s="3" t="s">
        <v>1517</v>
      </c>
      <c r="E2223" s="3" t="s">
        <v>52</v>
      </c>
      <c r="F2223" s="18" t="s">
        <v>1324</v>
      </c>
      <c r="G2223" s="18" t="s">
        <v>1324</v>
      </c>
      <c r="H2223" s="18" t="s">
        <v>1324</v>
      </c>
      <c r="I2223" s="3" t="s">
        <v>9354</v>
      </c>
      <c r="J2223" s="3" t="s">
        <v>55</v>
      </c>
      <c r="K2223" s="3" t="s">
        <v>1607</v>
      </c>
      <c r="L2223" s="3" t="s">
        <v>9355</v>
      </c>
      <c r="M2223" s="6"/>
      <c r="N2223" s="6"/>
      <c r="O2223" s="20" t="s">
        <v>553</v>
      </c>
      <c r="P2223" s="3" t="s">
        <v>1241</v>
      </c>
      <c r="Q2223" s="3">
        <v>-18.8</v>
      </c>
      <c r="R2223" s="6">
        <v>125.8</v>
      </c>
      <c r="S2223" s="3" t="s">
        <v>1305</v>
      </c>
      <c r="T2223" s="3"/>
      <c r="U2223" s="17">
        <v>45777</v>
      </c>
      <c r="X2223" s="19" t="s">
        <v>1306</v>
      </c>
      <c r="Y2223" s="19" t="s">
        <v>8833</v>
      </c>
    </row>
    <row r="2224" spans="1:25">
      <c r="A2224" s="3" t="s">
        <v>9356</v>
      </c>
      <c r="B2224" s="3"/>
      <c r="C2224" s="3" t="s">
        <v>60</v>
      </c>
      <c r="D2224" s="3" t="s">
        <v>1517</v>
      </c>
      <c r="E2224" s="3" t="s">
        <v>52</v>
      </c>
      <c r="F2224" s="18" t="s">
        <v>1324</v>
      </c>
      <c r="G2224" s="18" t="s">
        <v>1324</v>
      </c>
      <c r="H2224" s="18" t="s">
        <v>1324</v>
      </c>
      <c r="I2224" s="3" t="s">
        <v>9357</v>
      </c>
      <c r="J2224" s="3" t="s">
        <v>55</v>
      </c>
      <c r="K2224" s="3" t="s">
        <v>1607</v>
      </c>
      <c r="L2224" s="3" t="s">
        <v>9358</v>
      </c>
      <c r="M2224" s="6"/>
      <c r="N2224" s="6"/>
      <c r="O2224" s="20" t="s">
        <v>553</v>
      </c>
      <c r="P2224" s="3" t="s">
        <v>1241</v>
      </c>
      <c r="Q2224" s="3">
        <v>-19.71</v>
      </c>
      <c r="R2224" s="6">
        <v>125.8</v>
      </c>
      <c r="S2224" s="3" t="s">
        <v>1305</v>
      </c>
      <c r="T2224" s="3"/>
      <c r="U2224" s="17">
        <v>45777</v>
      </c>
      <c r="X2224" s="19" t="s">
        <v>1306</v>
      </c>
      <c r="Y2224" s="19" t="s">
        <v>8833</v>
      </c>
    </row>
    <row r="2225" spans="1:25">
      <c r="A2225" s="3" t="s">
        <v>9359</v>
      </c>
      <c r="B2225" s="3"/>
      <c r="C2225" s="3" t="s">
        <v>60</v>
      </c>
      <c r="D2225" s="3" t="s">
        <v>1517</v>
      </c>
      <c r="E2225" s="3" t="s">
        <v>52</v>
      </c>
      <c r="F2225" s="18" t="s">
        <v>1324</v>
      </c>
      <c r="G2225" s="18" t="s">
        <v>1324</v>
      </c>
      <c r="H2225" s="18" t="s">
        <v>1324</v>
      </c>
      <c r="I2225" s="3" t="s">
        <v>9360</v>
      </c>
      <c r="J2225" s="3" t="s">
        <v>55</v>
      </c>
      <c r="K2225" s="3" t="s">
        <v>1607</v>
      </c>
      <c r="L2225" s="3" t="s">
        <v>9361</v>
      </c>
      <c r="M2225" s="6"/>
      <c r="N2225" s="6"/>
      <c r="O2225" s="20" t="s">
        <v>553</v>
      </c>
      <c r="P2225" s="3" t="s">
        <v>1241</v>
      </c>
      <c r="Q2225" s="3">
        <v>-20.5</v>
      </c>
      <c r="R2225" s="6">
        <v>125.8</v>
      </c>
      <c r="S2225" s="3" t="s">
        <v>1305</v>
      </c>
      <c r="T2225" s="3"/>
      <c r="U2225" s="17">
        <v>45777</v>
      </c>
      <c r="X2225" s="19" t="s">
        <v>1306</v>
      </c>
      <c r="Y2225" s="19" t="s">
        <v>8833</v>
      </c>
    </row>
    <row r="2226" spans="1:25">
      <c r="A2226" s="3" t="s">
        <v>9362</v>
      </c>
      <c r="B2226" s="3"/>
      <c r="C2226" s="3" t="s">
        <v>60</v>
      </c>
      <c r="D2226" s="3" t="s">
        <v>1517</v>
      </c>
      <c r="E2226" s="3" t="s">
        <v>52</v>
      </c>
      <c r="F2226" s="18" t="s">
        <v>1324</v>
      </c>
      <c r="G2226" s="18" t="s">
        <v>1324</v>
      </c>
      <c r="H2226" s="18" t="s">
        <v>1324</v>
      </c>
      <c r="I2226" s="3" t="s">
        <v>9363</v>
      </c>
      <c r="J2226" s="3" t="s">
        <v>55</v>
      </c>
      <c r="K2226" s="3" t="s">
        <v>1607</v>
      </c>
      <c r="L2226" s="3" t="s">
        <v>9364</v>
      </c>
      <c r="M2226" s="6"/>
      <c r="N2226" s="6"/>
      <c r="O2226" s="20" t="s">
        <v>553</v>
      </c>
      <c r="P2226" s="3" t="s">
        <v>1241</v>
      </c>
      <c r="Q2226" s="3">
        <v>-19.3</v>
      </c>
      <c r="R2226" s="6">
        <v>125.8</v>
      </c>
      <c r="S2226" s="3" t="s">
        <v>1305</v>
      </c>
      <c r="T2226" s="3"/>
      <c r="U2226" s="17">
        <v>45776</v>
      </c>
      <c r="X2226" s="19" t="s">
        <v>1306</v>
      </c>
      <c r="Y2226" s="19" t="s">
        <v>8833</v>
      </c>
    </row>
    <row r="2227" spans="1:25">
      <c r="A2227" s="3" t="s">
        <v>9365</v>
      </c>
      <c r="B2227" s="3"/>
      <c r="C2227" s="3" t="s">
        <v>557</v>
      </c>
      <c r="D2227" s="3" t="s">
        <v>9366</v>
      </c>
      <c r="E2227" s="3" t="s">
        <v>52</v>
      </c>
      <c r="F2227" s="3" t="s">
        <v>1300</v>
      </c>
      <c r="G2227" s="3" t="s">
        <v>9367</v>
      </c>
      <c r="H2227" s="3" t="s">
        <v>2794</v>
      </c>
      <c r="I2227" s="3" t="s">
        <v>9368</v>
      </c>
      <c r="J2227" s="3" t="s">
        <v>132</v>
      </c>
      <c r="K2227" s="3" t="s">
        <v>9369</v>
      </c>
      <c r="L2227" s="3" t="s">
        <v>9370</v>
      </c>
      <c r="M2227" s="7" t="s">
        <v>9371</v>
      </c>
      <c r="N2227" s="7" t="s">
        <v>9372</v>
      </c>
      <c r="O2227" s="20" t="s">
        <v>555</v>
      </c>
      <c r="P2227" s="3" t="s">
        <v>1241</v>
      </c>
      <c r="Q2227" s="3">
        <v>-19.48</v>
      </c>
      <c r="R2227" s="6">
        <v>125.8</v>
      </c>
      <c r="S2227" s="3"/>
      <c r="T2227" s="3"/>
      <c r="U2227" s="17">
        <v>45771</v>
      </c>
      <c r="X2227" s="19"/>
      <c r="Y2227" s="19" t="s">
        <v>8833</v>
      </c>
    </row>
    <row r="2228" spans="1:25">
      <c r="A2228" s="3" t="s">
        <v>9373</v>
      </c>
      <c r="B2228" s="3"/>
      <c r="C2228" s="3" t="s">
        <v>557</v>
      </c>
      <c r="D2228" s="3" t="s">
        <v>9366</v>
      </c>
      <c r="E2228" s="3" t="s">
        <v>52</v>
      </c>
      <c r="F2228" s="3" t="s">
        <v>1300</v>
      </c>
      <c r="G2228" s="3" t="s">
        <v>1308</v>
      </c>
      <c r="H2228" s="3" t="s">
        <v>1339</v>
      </c>
      <c r="I2228" s="3" t="s">
        <v>9374</v>
      </c>
      <c r="J2228" s="3" t="s">
        <v>132</v>
      </c>
      <c r="K2228" s="3" t="s">
        <v>9369</v>
      </c>
      <c r="L2228" s="3" t="s">
        <v>9375</v>
      </c>
      <c r="M2228" s="7" t="s">
        <v>9376</v>
      </c>
      <c r="N2228" s="7" t="s">
        <v>9377</v>
      </c>
      <c r="O2228" s="20" t="s">
        <v>555</v>
      </c>
      <c r="P2228" s="3" t="s">
        <v>4591</v>
      </c>
      <c r="Q2228" s="3">
        <v>-10</v>
      </c>
      <c r="R2228" s="6">
        <v>125.8</v>
      </c>
      <c r="S2228" s="3"/>
      <c r="T2228" s="3" t="s">
        <v>5755</v>
      </c>
      <c r="U2228" s="17">
        <v>45771</v>
      </c>
      <c r="X2228" s="19"/>
      <c r="Y2228" s="19" t="s">
        <v>8833</v>
      </c>
    </row>
    <row r="2229" spans="1:25">
      <c r="A2229" s="3" t="s">
        <v>9378</v>
      </c>
      <c r="B2229" s="3"/>
      <c r="C2229" s="3" t="s">
        <v>557</v>
      </c>
      <c r="D2229" s="3" t="s">
        <v>9366</v>
      </c>
      <c r="E2229" s="3" t="s">
        <v>52</v>
      </c>
      <c r="F2229" s="3" t="s">
        <v>1300</v>
      </c>
      <c r="G2229" s="3" t="s">
        <v>1312</v>
      </c>
      <c r="H2229" s="3" t="s">
        <v>1359</v>
      </c>
      <c r="I2229" s="3" t="s">
        <v>9379</v>
      </c>
      <c r="J2229" s="3" t="s">
        <v>132</v>
      </c>
      <c r="K2229" s="3" t="s">
        <v>9369</v>
      </c>
      <c r="L2229" s="3" t="s">
        <v>9380</v>
      </c>
      <c r="M2229" s="7" t="s">
        <v>9381</v>
      </c>
      <c r="N2229" s="7" t="s">
        <v>9382</v>
      </c>
      <c r="O2229" s="20" t="s">
        <v>555</v>
      </c>
      <c r="P2229" s="3" t="s">
        <v>1241</v>
      </c>
      <c r="Q2229" s="3">
        <v>-19.82</v>
      </c>
      <c r="R2229" s="6">
        <v>125.8</v>
      </c>
      <c r="S2229" s="3"/>
      <c r="T2229" s="3"/>
      <c r="U2229" s="17">
        <v>45771</v>
      </c>
      <c r="X2229" s="19"/>
      <c r="Y2229" s="19" t="s">
        <v>8833</v>
      </c>
    </row>
    <row r="2230" spans="1:25">
      <c r="A2230" s="3" t="s">
        <v>9383</v>
      </c>
      <c r="B2230" s="3"/>
      <c r="C2230" s="3" t="s">
        <v>557</v>
      </c>
      <c r="D2230" s="3" t="s">
        <v>9366</v>
      </c>
      <c r="E2230" s="3" t="s">
        <v>52</v>
      </c>
      <c r="F2230" s="3" t="s">
        <v>1300</v>
      </c>
      <c r="G2230" s="3" t="s">
        <v>9367</v>
      </c>
      <c r="H2230" s="3" t="s">
        <v>9384</v>
      </c>
      <c r="I2230" s="3" t="s">
        <v>9385</v>
      </c>
      <c r="J2230" s="3" t="s">
        <v>132</v>
      </c>
      <c r="K2230" s="3" t="s">
        <v>9369</v>
      </c>
      <c r="L2230" s="3" t="s">
        <v>9386</v>
      </c>
      <c r="M2230" s="7" t="s">
        <v>9387</v>
      </c>
      <c r="N2230" s="7" t="s">
        <v>9388</v>
      </c>
      <c r="O2230" s="20" t="s">
        <v>555</v>
      </c>
      <c r="P2230" s="3" t="s">
        <v>1241</v>
      </c>
      <c r="Q2230" s="3">
        <v>-19.920000000000002</v>
      </c>
      <c r="R2230" s="6">
        <v>125.8</v>
      </c>
      <c r="S2230" s="3"/>
      <c r="T2230" s="3"/>
      <c r="U2230" s="17">
        <v>45771</v>
      </c>
      <c r="X2230" s="19"/>
      <c r="Y2230" s="19" t="s">
        <v>8833</v>
      </c>
    </row>
    <row r="2231" spans="1:25">
      <c r="A2231" s="3" t="s">
        <v>9389</v>
      </c>
      <c r="B2231" s="3"/>
      <c r="C2231" s="3" t="s">
        <v>557</v>
      </c>
      <c r="D2231" s="3" t="s">
        <v>9366</v>
      </c>
      <c r="E2231" s="3" t="s">
        <v>52</v>
      </c>
      <c r="F2231" s="3" t="s">
        <v>1300</v>
      </c>
      <c r="G2231" s="3" t="s">
        <v>1312</v>
      </c>
      <c r="H2231" s="3" t="s">
        <v>9384</v>
      </c>
      <c r="I2231" s="3" t="s">
        <v>9390</v>
      </c>
      <c r="J2231" s="3" t="s">
        <v>132</v>
      </c>
      <c r="K2231" s="3" t="s">
        <v>9369</v>
      </c>
      <c r="L2231" s="3" t="s">
        <v>9391</v>
      </c>
      <c r="M2231" s="7" t="s">
        <v>9392</v>
      </c>
      <c r="N2231" s="7" t="s">
        <v>9393</v>
      </c>
      <c r="O2231" s="20" t="s">
        <v>555</v>
      </c>
      <c r="P2231" s="3" t="s">
        <v>1241</v>
      </c>
      <c r="Q2231" s="3">
        <v>-19.84</v>
      </c>
      <c r="R2231" s="6">
        <v>125.8</v>
      </c>
      <c r="S2231" s="3"/>
      <c r="T2231" s="3"/>
      <c r="U2231" s="17">
        <v>45771</v>
      </c>
      <c r="X2231" s="19"/>
      <c r="Y2231" s="19" t="s">
        <v>8833</v>
      </c>
    </row>
    <row r="2232" spans="1:25">
      <c r="A2232" s="3" t="s">
        <v>9394</v>
      </c>
      <c r="B2232" s="3"/>
      <c r="C2232" s="3" t="s">
        <v>410</v>
      </c>
      <c r="D2232" s="3" t="s">
        <v>9395</v>
      </c>
      <c r="E2232" s="3" t="s">
        <v>52</v>
      </c>
      <c r="F2232" s="3" t="s">
        <v>1300</v>
      </c>
      <c r="G2232" s="3" t="s">
        <v>1495</v>
      </c>
      <c r="H2232" s="3" t="s">
        <v>1605</v>
      </c>
      <c r="I2232" s="3" t="s">
        <v>9396</v>
      </c>
      <c r="J2232" s="3" t="s">
        <v>132</v>
      </c>
      <c r="K2232" s="3"/>
      <c r="L2232" s="3" t="s">
        <v>9397</v>
      </c>
      <c r="M2232" s="6"/>
      <c r="N2232" s="6"/>
      <c r="O2232" s="20" t="s">
        <v>561</v>
      </c>
      <c r="P2232" s="3" t="s">
        <v>1241</v>
      </c>
      <c r="Q2232" s="3">
        <v>-21.28</v>
      </c>
      <c r="R2232" s="6">
        <v>320</v>
      </c>
      <c r="S2232" s="18" t="s">
        <v>4998</v>
      </c>
      <c r="T2232" s="3"/>
      <c r="U2232" s="17">
        <v>45769</v>
      </c>
      <c r="X2232" s="19" t="s">
        <v>4999</v>
      </c>
      <c r="Y2232" s="19" t="s">
        <v>8833</v>
      </c>
    </row>
    <row r="2233" spans="1:25">
      <c r="A2233" s="3" t="s">
        <v>9398</v>
      </c>
      <c r="B2233" s="3"/>
      <c r="C2233" s="3" t="s">
        <v>410</v>
      </c>
      <c r="D2233" s="3" t="s">
        <v>9395</v>
      </c>
      <c r="E2233" s="3" t="s">
        <v>52</v>
      </c>
      <c r="F2233" s="3" t="s">
        <v>1300</v>
      </c>
      <c r="G2233" s="3" t="s">
        <v>1495</v>
      </c>
      <c r="H2233" s="3" t="s">
        <v>1605</v>
      </c>
      <c r="I2233" s="3" t="s">
        <v>9399</v>
      </c>
      <c r="J2233" s="3" t="s">
        <v>132</v>
      </c>
      <c r="K2233" s="3"/>
      <c r="L2233" s="3" t="s">
        <v>9400</v>
      </c>
      <c r="M2233" s="6"/>
      <c r="N2233" s="6"/>
      <c r="O2233" s="20" t="s">
        <v>561</v>
      </c>
      <c r="P2233" s="3" t="s">
        <v>1241</v>
      </c>
      <c r="Q2233" s="3">
        <v>-20.86</v>
      </c>
      <c r="R2233" s="6">
        <v>320</v>
      </c>
      <c r="S2233" s="18" t="s">
        <v>4998</v>
      </c>
      <c r="T2233" s="3"/>
      <c r="U2233" s="17">
        <v>45769</v>
      </c>
      <c r="X2233" s="19" t="s">
        <v>4999</v>
      </c>
      <c r="Y2233" s="19" t="s">
        <v>8833</v>
      </c>
    </row>
    <row r="2234" spans="1:25">
      <c r="A2234" s="3" t="s">
        <v>9401</v>
      </c>
      <c r="B2234" s="3"/>
      <c r="C2234" s="3" t="s">
        <v>410</v>
      </c>
      <c r="D2234" s="3" t="s">
        <v>9395</v>
      </c>
      <c r="E2234" s="3" t="s">
        <v>52</v>
      </c>
      <c r="F2234" s="3" t="s">
        <v>1300</v>
      </c>
      <c r="G2234" s="3" t="s">
        <v>1495</v>
      </c>
      <c r="H2234" s="3" t="s">
        <v>1605</v>
      </c>
      <c r="I2234" s="3" t="s">
        <v>9402</v>
      </c>
      <c r="J2234" s="3" t="s">
        <v>132</v>
      </c>
      <c r="K2234" s="3"/>
      <c r="L2234" s="3" t="s">
        <v>9403</v>
      </c>
      <c r="M2234" s="6"/>
      <c r="N2234" s="6"/>
      <c r="O2234" s="20" t="s">
        <v>561</v>
      </c>
      <c r="P2234" s="3" t="s">
        <v>1241</v>
      </c>
      <c r="Q2234" s="3">
        <v>-19.11</v>
      </c>
      <c r="R2234" s="6">
        <v>320</v>
      </c>
      <c r="S2234" s="18" t="s">
        <v>6991</v>
      </c>
      <c r="T2234" s="3"/>
      <c r="U2234" s="17">
        <v>45769</v>
      </c>
      <c r="X2234" s="19" t="s">
        <v>6992</v>
      </c>
      <c r="Y2234" s="19" t="s">
        <v>8833</v>
      </c>
    </row>
    <row r="2235" spans="1:25">
      <c r="A2235" s="3" t="s">
        <v>9404</v>
      </c>
      <c r="B2235" s="3"/>
      <c r="C2235" s="3" t="s">
        <v>410</v>
      </c>
      <c r="D2235" s="3" t="s">
        <v>9395</v>
      </c>
      <c r="E2235" s="3" t="s">
        <v>52</v>
      </c>
      <c r="F2235" s="3" t="s">
        <v>1300</v>
      </c>
      <c r="G2235" s="3" t="s">
        <v>1495</v>
      </c>
      <c r="H2235" s="3" t="s">
        <v>1605</v>
      </c>
      <c r="I2235" s="3" t="s">
        <v>9405</v>
      </c>
      <c r="J2235" s="3" t="s">
        <v>132</v>
      </c>
      <c r="K2235" s="3"/>
      <c r="L2235" s="3" t="s">
        <v>9406</v>
      </c>
      <c r="M2235" s="6"/>
      <c r="N2235" s="6"/>
      <c r="O2235" s="20" t="s">
        <v>561</v>
      </c>
      <c r="P2235" s="3" t="s">
        <v>1241</v>
      </c>
      <c r="Q2235" s="3">
        <v>-18.760000000000002</v>
      </c>
      <c r="R2235" s="6">
        <v>320</v>
      </c>
      <c r="S2235" s="18" t="s">
        <v>6991</v>
      </c>
      <c r="T2235" s="3"/>
      <c r="U2235" s="17">
        <v>45769</v>
      </c>
      <c r="X2235" s="19" t="s">
        <v>6992</v>
      </c>
      <c r="Y2235" s="19" t="s">
        <v>8833</v>
      </c>
    </row>
    <row r="2236" spans="1:25">
      <c r="A2236" s="3" t="s">
        <v>9407</v>
      </c>
      <c r="B2236" s="3"/>
      <c r="C2236" s="3" t="s">
        <v>410</v>
      </c>
      <c r="D2236" s="3" t="s">
        <v>9395</v>
      </c>
      <c r="E2236" s="3" t="s">
        <v>52</v>
      </c>
      <c r="F2236" s="3" t="s">
        <v>1300</v>
      </c>
      <c r="G2236" s="3" t="s">
        <v>1495</v>
      </c>
      <c r="H2236" s="3" t="s">
        <v>1605</v>
      </c>
      <c r="I2236" s="3" t="s">
        <v>9408</v>
      </c>
      <c r="J2236" s="3" t="s">
        <v>110</v>
      </c>
      <c r="K2236" s="3"/>
      <c r="L2236" s="3" t="s">
        <v>9406</v>
      </c>
      <c r="M2236" s="6"/>
      <c r="N2236" s="6"/>
      <c r="O2236" s="20" t="s">
        <v>561</v>
      </c>
      <c r="P2236" s="3" t="s">
        <v>1241</v>
      </c>
      <c r="Q2236" s="3">
        <v>-19.079999999999998</v>
      </c>
      <c r="R2236" s="6">
        <v>757.98</v>
      </c>
      <c r="S2236" s="3"/>
      <c r="T2236" s="3"/>
      <c r="U2236" s="17">
        <v>45757</v>
      </c>
      <c r="X2236" s="19"/>
      <c r="Y2236" s="19" t="s">
        <v>8833</v>
      </c>
    </row>
    <row r="2237" spans="1:25">
      <c r="A2237" s="3" t="s">
        <v>9409</v>
      </c>
      <c r="B2237" s="3"/>
      <c r="C2237" s="3" t="s">
        <v>410</v>
      </c>
      <c r="D2237" s="3" t="s">
        <v>9395</v>
      </c>
      <c r="E2237" s="3" t="s">
        <v>52</v>
      </c>
      <c r="F2237" s="3" t="s">
        <v>1300</v>
      </c>
      <c r="G2237" s="3" t="s">
        <v>1495</v>
      </c>
      <c r="H2237" s="3" t="s">
        <v>1605</v>
      </c>
      <c r="I2237" s="3" t="s">
        <v>9410</v>
      </c>
      <c r="J2237" s="3" t="s">
        <v>110</v>
      </c>
      <c r="K2237" s="3"/>
      <c r="L2237" s="3" t="s">
        <v>9411</v>
      </c>
      <c r="M2237" s="6"/>
      <c r="N2237" s="6"/>
      <c r="O2237" s="20" t="s">
        <v>561</v>
      </c>
      <c r="P2237" s="3" t="s">
        <v>1241</v>
      </c>
      <c r="Q2237" s="3">
        <v>-19.61</v>
      </c>
      <c r="R2237" s="6">
        <v>757.98</v>
      </c>
      <c r="S2237" s="3"/>
      <c r="T2237" s="3"/>
      <c r="U2237" s="17">
        <v>45757</v>
      </c>
      <c r="X2237" s="19"/>
      <c r="Y2237" s="19" t="s">
        <v>8833</v>
      </c>
    </row>
    <row r="2238" spans="1:25">
      <c r="A2238" s="3" t="s">
        <v>9412</v>
      </c>
      <c r="B2238" s="3"/>
      <c r="C2238" s="3" t="s">
        <v>410</v>
      </c>
      <c r="D2238" s="3" t="s">
        <v>9395</v>
      </c>
      <c r="E2238" s="3" t="s">
        <v>52</v>
      </c>
      <c r="F2238" s="3" t="s">
        <v>1300</v>
      </c>
      <c r="G2238" s="3" t="s">
        <v>1495</v>
      </c>
      <c r="H2238" s="3" t="s">
        <v>1557</v>
      </c>
      <c r="I2238" s="3" t="s">
        <v>9413</v>
      </c>
      <c r="J2238" s="3" t="s">
        <v>132</v>
      </c>
      <c r="K2238" s="3"/>
      <c r="L2238" s="3" t="s">
        <v>9414</v>
      </c>
      <c r="M2238" s="6"/>
      <c r="N2238" s="6"/>
      <c r="O2238" s="20" t="s">
        <v>561</v>
      </c>
      <c r="P2238" s="3" t="s">
        <v>1241</v>
      </c>
      <c r="Q2238" s="3">
        <v>-19.510000000000002</v>
      </c>
      <c r="R2238" s="6">
        <v>320</v>
      </c>
      <c r="S2238" s="18" t="s">
        <v>6991</v>
      </c>
      <c r="T2238" s="3"/>
      <c r="U2238" s="17">
        <v>45768</v>
      </c>
      <c r="X2238" s="19" t="s">
        <v>6992</v>
      </c>
      <c r="Y2238" s="19" t="s">
        <v>8833</v>
      </c>
    </row>
    <row r="2239" spans="1:25">
      <c r="A2239" s="3" t="s">
        <v>9415</v>
      </c>
      <c r="B2239" s="3"/>
      <c r="C2239" s="3" t="s">
        <v>410</v>
      </c>
      <c r="D2239" s="3" t="s">
        <v>9395</v>
      </c>
      <c r="E2239" s="3" t="s">
        <v>52</v>
      </c>
      <c r="F2239" s="3" t="s">
        <v>1300</v>
      </c>
      <c r="G2239" s="3" t="s">
        <v>1495</v>
      </c>
      <c r="H2239" s="3" t="s">
        <v>1557</v>
      </c>
      <c r="I2239" s="3" t="s">
        <v>9416</v>
      </c>
      <c r="J2239" s="3" t="s">
        <v>132</v>
      </c>
      <c r="K2239" s="3"/>
      <c r="L2239" s="3" t="s">
        <v>9417</v>
      </c>
      <c r="M2239" s="6"/>
      <c r="N2239" s="6"/>
      <c r="O2239" s="20" t="s">
        <v>561</v>
      </c>
      <c r="P2239" s="3" t="s">
        <v>1241</v>
      </c>
      <c r="Q2239" s="3">
        <v>-19.739999999999998</v>
      </c>
      <c r="R2239" s="6">
        <v>320</v>
      </c>
      <c r="S2239" s="18" t="s">
        <v>6991</v>
      </c>
      <c r="T2239" s="3"/>
      <c r="U2239" s="17">
        <v>45768</v>
      </c>
      <c r="X2239" s="19" t="s">
        <v>6992</v>
      </c>
      <c r="Y2239" s="19" t="s">
        <v>8833</v>
      </c>
    </row>
    <row r="2240" spans="1:25">
      <c r="A2240" s="18" t="s">
        <v>9418</v>
      </c>
      <c r="B2240" s="3"/>
      <c r="C2240" s="3" t="s">
        <v>410</v>
      </c>
      <c r="D2240" s="3" t="s">
        <v>9395</v>
      </c>
      <c r="E2240" s="3" t="s">
        <v>52</v>
      </c>
      <c r="F2240" s="3" t="s">
        <v>1300</v>
      </c>
      <c r="G2240" s="3" t="s">
        <v>1495</v>
      </c>
      <c r="H2240" s="3" t="s">
        <v>1557</v>
      </c>
      <c r="I2240" s="3" t="s">
        <v>9419</v>
      </c>
      <c r="J2240" s="3" t="s">
        <v>132</v>
      </c>
      <c r="K2240" s="3"/>
      <c r="L2240" s="3" t="s">
        <v>9420</v>
      </c>
      <c r="M2240" s="6"/>
      <c r="N2240" s="6"/>
      <c r="O2240" s="20" t="s">
        <v>561</v>
      </c>
      <c r="P2240" s="3" t="s">
        <v>1241</v>
      </c>
      <c r="Q2240" s="3">
        <v>-19.489999999999998</v>
      </c>
      <c r="R2240" s="6">
        <v>320</v>
      </c>
      <c r="S2240" s="18" t="s">
        <v>4998</v>
      </c>
      <c r="T2240" s="3"/>
      <c r="U2240" s="17">
        <v>45768</v>
      </c>
      <c r="X2240" s="19" t="s">
        <v>4999</v>
      </c>
      <c r="Y2240" s="19" t="s">
        <v>8833</v>
      </c>
    </row>
    <row r="2241" spans="1:25">
      <c r="A2241" s="3" t="s">
        <v>9421</v>
      </c>
      <c r="B2241" s="3"/>
      <c r="C2241" s="3" t="s">
        <v>410</v>
      </c>
      <c r="D2241" s="3" t="s">
        <v>9395</v>
      </c>
      <c r="E2241" s="3" t="s">
        <v>52</v>
      </c>
      <c r="F2241" s="3" t="s">
        <v>1300</v>
      </c>
      <c r="G2241" s="3" t="s">
        <v>1495</v>
      </c>
      <c r="H2241" s="3" t="s">
        <v>1557</v>
      </c>
      <c r="I2241" s="3" t="s">
        <v>9422</v>
      </c>
      <c r="J2241" s="3" t="s">
        <v>132</v>
      </c>
      <c r="K2241" s="3"/>
      <c r="L2241" s="3" t="s">
        <v>9423</v>
      </c>
      <c r="M2241" s="6"/>
      <c r="N2241" s="6"/>
      <c r="O2241" s="20" t="s">
        <v>561</v>
      </c>
      <c r="P2241" s="3" t="s">
        <v>1241</v>
      </c>
      <c r="Q2241" s="3">
        <v>-18.559999999999999</v>
      </c>
      <c r="R2241" s="6">
        <v>320</v>
      </c>
      <c r="S2241" s="18" t="s">
        <v>6991</v>
      </c>
      <c r="T2241" s="3"/>
      <c r="U2241" s="17">
        <v>45768</v>
      </c>
      <c r="X2241" s="19" t="s">
        <v>6992</v>
      </c>
      <c r="Y2241" s="19" t="s">
        <v>8833</v>
      </c>
    </row>
    <row r="2242" spans="1:25">
      <c r="A2242" s="3" t="s">
        <v>9424</v>
      </c>
      <c r="B2242" s="3"/>
      <c r="C2242" s="3" t="s">
        <v>410</v>
      </c>
      <c r="D2242" s="3" t="s">
        <v>9395</v>
      </c>
      <c r="E2242" s="3" t="s">
        <v>52</v>
      </c>
      <c r="F2242" s="3" t="s">
        <v>1300</v>
      </c>
      <c r="G2242" s="3" t="s">
        <v>1495</v>
      </c>
      <c r="H2242" s="3" t="s">
        <v>1557</v>
      </c>
      <c r="I2242" s="3" t="s">
        <v>9425</v>
      </c>
      <c r="J2242" s="3" t="s">
        <v>132</v>
      </c>
      <c r="K2242" s="3"/>
      <c r="L2242" s="3" t="s">
        <v>9426</v>
      </c>
      <c r="M2242" s="6"/>
      <c r="N2242" s="6"/>
      <c r="O2242" s="20" t="s">
        <v>561</v>
      </c>
      <c r="P2242" s="3" t="s">
        <v>1241</v>
      </c>
      <c r="Q2242" s="3">
        <v>-18.149999999999999</v>
      </c>
      <c r="R2242" s="6">
        <v>320</v>
      </c>
      <c r="S2242" s="18" t="s">
        <v>6991</v>
      </c>
      <c r="T2242" s="3"/>
      <c r="U2242" s="17">
        <v>45768</v>
      </c>
      <c r="X2242" s="19" t="s">
        <v>6992</v>
      </c>
      <c r="Y2242" s="19" t="s">
        <v>8833</v>
      </c>
    </row>
    <row r="2243" spans="1:25">
      <c r="A2243" s="3" t="s">
        <v>9427</v>
      </c>
      <c r="B2243" s="3"/>
      <c r="C2243" s="3" t="s">
        <v>410</v>
      </c>
      <c r="D2243" s="3" t="s">
        <v>9395</v>
      </c>
      <c r="E2243" s="3" t="s">
        <v>52</v>
      </c>
      <c r="F2243" s="3" t="s">
        <v>1300</v>
      </c>
      <c r="G2243" s="3" t="s">
        <v>1495</v>
      </c>
      <c r="H2243" s="3" t="s">
        <v>1557</v>
      </c>
      <c r="I2243" s="3" t="s">
        <v>9428</v>
      </c>
      <c r="J2243" s="3" t="s">
        <v>132</v>
      </c>
      <c r="K2243" s="3"/>
      <c r="L2243" s="3" t="s">
        <v>9429</v>
      </c>
      <c r="M2243" s="6"/>
      <c r="N2243" s="6"/>
      <c r="O2243" s="20" t="s">
        <v>561</v>
      </c>
      <c r="P2243" s="3" t="s">
        <v>1241</v>
      </c>
      <c r="Q2243" s="3">
        <v>-20.22</v>
      </c>
      <c r="R2243" s="6">
        <v>320</v>
      </c>
      <c r="S2243" s="18" t="s">
        <v>4998</v>
      </c>
      <c r="T2243" s="3"/>
      <c r="U2243" s="17">
        <v>45768</v>
      </c>
      <c r="X2243" s="19" t="s">
        <v>4999</v>
      </c>
      <c r="Y2243" s="19" t="s">
        <v>8833</v>
      </c>
    </row>
    <row r="2244" spans="1:25">
      <c r="A2244" s="3" t="s">
        <v>9430</v>
      </c>
      <c r="B2244" s="3"/>
      <c r="C2244" s="3" t="s">
        <v>410</v>
      </c>
      <c r="D2244" s="3" t="s">
        <v>9395</v>
      </c>
      <c r="E2244" s="3" t="s">
        <v>52</v>
      </c>
      <c r="F2244" s="3" t="s">
        <v>1300</v>
      </c>
      <c r="G2244" s="3" t="s">
        <v>1495</v>
      </c>
      <c r="H2244" s="3" t="s">
        <v>1557</v>
      </c>
      <c r="I2244" s="3" t="s">
        <v>9431</v>
      </c>
      <c r="J2244" s="3" t="s">
        <v>68</v>
      </c>
      <c r="K2244" s="3"/>
      <c r="L2244" s="3" t="s">
        <v>9432</v>
      </c>
      <c r="M2244" s="6"/>
      <c r="N2244" s="6"/>
      <c r="O2244" s="20" t="s">
        <v>561</v>
      </c>
      <c r="P2244" s="3" t="s">
        <v>1241</v>
      </c>
      <c r="Q2244" s="3">
        <v>-19.309999999999999</v>
      </c>
      <c r="R2244" s="6">
        <v>490</v>
      </c>
      <c r="S2244" s="18" t="s">
        <v>6991</v>
      </c>
      <c r="T2244" s="3"/>
      <c r="U2244" s="17">
        <v>45757</v>
      </c>
      <c r="X2244" s="19" t="s">
        <v>6992</v>
      </c>
      <c r="Y2244" s="19" t="s">
        <v>8833</v>
      </c>
    </row>
    <row r="2245" spans="1:25">
      <c r="A2245" s="3" t="s">
        <v>9433</v>
      </c>
      <c r="B2245" s="3"/>
      <c r="C2245" s="3" t="s">
        <v>410</v>
      </c>
      <c r="D2245" s="3" t="s">
        <v>9395</v>
      </c>
      <c r="E2245" s="3" t="s">
        <v>52</v>
      </c>
      <c r="F2245" s="3" t="s">
        <v>1300</v>
      </c>
      <c r="G2245" s="3" t="s">
        <v>1495</v>
      </c>
      <c r="H2245" s="3" t="s">
        <v>1557</v>
      </c>
      <c r="I2245" s="3" t="s">
        <v>9434</v>
      </c>
      <c r="J2245" s="3" t="s">
        <v>110</v>
      </c>
      <c r="K2245" s="3"/>
      <c r="L2245" s="3" t="s">
        <v>9435</v>
      </c>
      <c r="M2245" s="6"/>
      <c r="N2245" s="6"/>
      <c r="O2245" s="20" t="s">
        <v>561</v>
      </c>
      <c r="P2245" s="3" t="s">
        <v>1241</v>
      </c>
      <c r="Q2245" s="3">
        <v>-20.21</v>
      </c>
      <c r="R2245" s="6">
        <v>757.98</v>
      </c>
      <c r="S2245" s="3"/>
      <c r="T2245" s="3"/>
      <c r="U2245" s="17">
        <v>45757</v>
      </c>
      <c r="X2245" s="19"/>
      <c r="Y2245" s="19" t="s">
        <v>8833</v>
      </c>
    </row>
    <row r="2246" spans="1:25">
      <c r="A2246" s="3" t="s">
        <v>9436</v>
      </c>
      <c r="B2246" s="3"/>
      <c r="C2246" s="3" t="s">
        <v>410</v>
      </c>
      <c r="D2246" s="3" t="s">
        <v>9395</v>
      </c>
      <c r="E2246" s="3" t="s">
        <v>52</v>
      </c>
      <c r="F2246" s="3" t="s">
        <v>1300</v>
      </c>
      <c r="G2246" s="3" t="s">
        <v>1495</v>
      </c>
      <c r="H2246" s="3" t="s">
        <v>1557</v>
      </c>
      <c r="I2246" s="3" t="s">
        <v>9437</v>
      </c>
      <c r="J2246" s="3" t="s">
        <v>110</v>
      </c>
      <c r="K2246" s="3"/>
      <c r="L2246" s="3" t="s">
        <v>9438</v>
      </c>
      <c r="M2246" s="6"/>
      <c r="N2246" s="6"/>
      <c r="O2246" s="20" t="s">
        <v>561</v>
      </c>
      <c r="P2246" s="3" t="s">
        <v>1241</v>
      </c>
      <c r="Q2246" s="3">
        <v>-20.57</v>
      </c>
      <c r="R2246" s="6">
        <v>757.98</v>
      </c>
      <c r="S2246" s="18" t="s">
        <v>6991</v>
      </c>
      <c r="T2246" s="3"/>
      <c r="U2246" s="17">
        <v>45757</v>
      </c>
      <c r="X2246" s="19" t="s">
        <v>6992</v>
      </c>
      <c r="Y2246" s="19" t="s">
        <v>8833</v>
      </c>
    </row>
    <row r="2247" spans="1:25">
      <c r="A2247" s="3" t="s">
        <v>9439</v>
      </c>
      <c r="B2247" s="3"/>
      <c r="C2247" s="3" t="s">
        <v>410</v>
      </c>
      <c r="D2247" s="3" t="s">
        <v>9395</v>
      </c>
      <c r="E2247" s="3" t="s">
        <v>52</v>
      </c>
      <c r="F2247" s="3" t="s">
        <v>1300</v>
      </c>
      <c r="G2247" s="3" t="s">
        <v>1495</v>
      </c>
      <c r="H2247" s="3" t="s">
        <v>1557</v>
      </c>
      <c r="I2247" s="3" t="s">
        <v>9440</v>
      </c>
      <c r="J2247" s="3" t="s">
        <v>110</v>
      </c>
      <c r="K2247" s="3"/>
      <c r="L2247" s="3" t="s">
        <v>9441</v>
      </c>
      <c r="M2247" s="6"/>
      <c r="N2247" s="6"/>
      <c r="O2247" s="20" t="s">
        <v>561</v>
      </c>
      <c r="P2247" s="3" t="s">
        <v>1241</v>
      </c>
      <c r="Q2247" s="3">
        <v>-19.71</v>
      </c>
      <c r="R2247" s="6">
        <v>757.98</v>
      </c>
      <c r="S2247" s="18" t="s">
        <v>6991</v>
      </c>
      <c r="T2247" s="3"/>
      <c r="U2247" s="17">
        <v>45757</v>
      </c>
      <c r="X2247" s="19" t="s">
        <v>6992</v>
      </c>
      <c r="Y2247" s="19" t="s">
        <v>8833</v>
      </c>
    </row>
    <row r="2248" spans="1:25">
      <c r="A2248" s="3" t="s">
        <v>9442</v>
      </c>
      <c r="B2248" s="3"/>
      <c r="C2248" s="3" t="s">
        <v>410</v>
      </c>
      <c r="D2248" s="3" t="s">
        <v>9395</v>
      </c>
      <c r="E2248" s="3" t="s">
        <v>52</v>
      </c>
      <c r="F2248" s="3" t="s">
        <v>1300</v>
      </c>
      <c r="G2248" s="3" t="s">
        <v>1495</v>
      </c>
      <c r="H2248" s="3" t="s">
        <v>1557</v>
      </c>
      <c r="I2248" s="3" t="s">
        <v>9443</v>
      </c>
      <c r="J2248" s="3" t="s">
        <v>110</v>
      </c>
      <c r="K2248" s="3"/>
      <c r="L2248" s="3" t="s">
        <v>9444</v>
      </c>
      <c r="M2248" s="6"/>
      <c r="N2248" s="6"/>
      <c r="O2248" s="20" t="s">
        <v>561</v>
      </c>
      <c r="P2248" s="3" t="s">
        <v>1241</v>
      </c>
      <c r="Q2248" s="3">
        <v>-20.02</v>
      </c>
      <c r="R2248" s="6">
        <v>757.98</v>
      </c>
      <c r="S2248" s="3"/>
      <c r="T2248" s="3"/>
      <c r="U2248" s="17">
        <v>45757</v>
      </c>
      <c r="X2248" s="19"/>
      <c r="Y2248" s="19" t="s">
        <v>8833</v>
      </c>
    </row>
    <row r="2249" spans="1:25">
      <c r="A2249" s="3" t="s">
        <v>9445</v>
      </c>
      <c r="B2249" s="3"/>
      <c r="C2249" s="3" t="s">
        <v>410</v>
      </c>
      <c r="D2249" s="3" t="s">
        <v>9395</v>
      </c>
      <c r="E2249" s="3" t="s">
        <v>52</v>
      </c>
      <c r="F2249" s="3" t="s">
        <v>1300</v>
      </c>
      <c r="G2249" s="3" t="s">
        <v>1495</v>
      </c>
      <c r="H2249" s="3" t="s">
        <v>1557</v>
      </c>
      <c r="I2249" s="3" t="s">
        <v>9446</v>
      </c>
      <c r="J2249" s="3" t="s">
        <v>110</v>
      </c>
      <c r="K2249" s="3"/>
      <c r="L2249" s="3" t="s">
        <v>9447</v>
      </c>
      <c r="M2249" s="6"/>
      <c r="N2249" s="6"/>
      <c r="O2249" s="20" t="s">
        <v>561</v>
      </c>
      <c r="P2249" s="3" t="s">
        <v>1241</v>
      </c>
      <c r="Q2249" s="3">
        <v>-20.010000000000002</v>
      </c>
      <c r="R2249" s="6">
        <v>757.98</v>
      </c>
      <c r="S2249" s="3"/>
      <c r="T2249" s="3"/>
      <c r="U2249" s="17">
        <v>45757</v>
      </c>
      <c r="X2249" s="19"/>
      <c r="Y2249" s="19" t="s">
        <v>8833</v>
      </c>
    </row>
    <row r="2250" spans="1:25">
      <c r="A2250" s="3" t="s">
        <v>9448</v>
      </c>
      <c r="B2250" s="3"/>
      <c r="C2250" s="3" t="s">
        <v>410</v>
      </c>
      <c r="D2250" s="3" t="s">
        <v>9395</v>
      </c>
      <c r="E2250" s="3" t="s">
        <v>52</v>
      </c>
      <c r="F2250" s="3" t="s">
        <v>1300</v>
      </c>
      <c r="G2250" s="3" t="s">
        <v>1495</v>
      </c>
      <c r="H2250" s="3" t="s">
        <v>1557</v>
      </c>
      <c r="I2250" s="3" t="s">
        <v>9449</v>
      </c>
      <c r="J2250" s="3" t="s">
        <v>110</v>
      </c>
      <c r="K2250" s="3"/>
      <c r="L2250" s="3" t="s">
        <v>9450</v>
      </c>
      <c r="M2250" s="6"/>
      <c r="N2250" s="6"/>
      <c r="O2250" s="20" t="s">
        <v>561</v>
      </c>
      <c r="P2250" s="3" t="s">
        <v>1241</v>
      </c>
      <c r="Q2250" s="3">
        <v>-20.94</v>
      </c>
      <c r="R2250" s="6">
        <v>757.98</v>
      </c>
      <c r="S2250" s="18" t="s">
        <v>6991</v>
      </c>
      <c r="T2250" s="3"/>
      <c r="U2250" s="17">
        <v>45757</v>
      </c>
      <c r="X2250" s="19" t="s">
        <v>6992</v>
      </c>
      <c r="Y2250" s="19" t="s">
        <v>8833</v>
      </c>
    </row>
    <row r="2251" spans="1:25">
      <c r="A2251" s="3" t="s">
        <v>9451</v>
      </c>
      <c r="B2251" s="3"/>
      <c r="C2251" s="3" t="s">
        <v>410</v>
      </c>
      <c r="D2251" s="3" t="s">
        <v>9395</v>
      </c>
      <c r="E2251" s="3" t="s">
        <v>52</v>
      </c>
      <c r="F2251" s="3" t="s">
        <v>1300</v>
      </c>
      <c r="G2251" s="3" t="s">
        <v>1495</v>
      </c>
      <c r="H2251" s="3" t="s">
        <v>1557</v>
      </c>
      <c r="I2251" s="3" t="s">
        <v>9452</v>
      </c>
      <c r="J2251" s="3" t="s">
        <v>110</v>
      </c>
      <c r="K2251" s="3"/>
      <c r="L2251" s="3" t="s">
        <v>9453</v>
      </c>
      <c r="M2251" s="6"/>
      <c r="N2251" s="6"/>
      <c r="O2251" s="20" t="s">
        <v>561</v>
      </c>
      <c r="P2251" s="3" t="s">
        <v>1241</v>
      </c>
      <c r="Q2251" s="3">
        <v>-21.46</v>
      </c>
      <c r="R2251" s="6">
        <v>757.98</v>
      </c>
      <c r="S2251" s="18" t="s">
        <v>6991</v>
      </c>
      <c r="T2251" s="3"/>
      <c r="U2251" s="17">
        <v>45757</v>
      </c>
      <c r="X2251" s="19" t="s">
        <v>6992</v>
      </c>
      <c r="Y2251" s="19" t="s">
        <v>8833</v>
      </c>
    </row>
    <row r="2252" spans="1:25">
      <c r="A2252" s="3" t="s">
        <v>9454</v>
      </c>
      <c r="B2252" s="3"/>
      <c r="C2252" s="3" t="s">
        <v>410</v>
      </c>
      <c r="D2252" s="3" t="s">
        <v>9395</v>
      </c>
      <c r="E2252" s="3" t="s">
        <v>52</v>
      </c>
      <c r="F2252" s="3" t="s">
        <v>1300</v>
      </c>
      <c r="G2252" s="3" t="s">
        <v>1495</v>
      </c>
      <c r="H2252" s="3" t="s">
        <v>1575</v>
      </c>
      <c r="I2252" s="3" t="s">
        <v>9455</v>
      </c>
      <c r="J2252" s="3" t="s">
        <v>110</v>
      </c>
      <c r="K2252" s="3"/>
      <c r="L2252" s="3" t="s">
        <v>9456</v>
      </c>
      <c r="M2252" s="6"/>
      <c r="N2252" s="6"/>
      <c r="O2252" s="20" t="s">
        <v>561</v>
      </c>
      <c r="P2252" s="3" t="s">
        <v>1241</v>
      </c>
      <c r="Q2252" s="3">
        <v>-22.98</v>
      </c>
      <c r="R2252" s="6">
        <v>757.98</v>
      </c>
      <c r="S2252" s="18" t="s">
        <v>4998</v>
      </c>
      <c r="T2252" s="3"/>
      <c r="U2252" s="17">
        <v>45765</v>
      </c>
      <c r="X2252" s="19" t="s">
        <v>4999</v>
      </c>
      <c r="Y2252" s="19" t="s">
        <v>8833</v>
      </c>
    </row>
    <row r="2253" spans="1:25">
      <c r="A2253" s="3" t="s">
        <v>9457</v>
      </c>
      <c r="B2253" s="3"/>
      <c r="C2253" s="3" t="s">
        <v>410</v>
      </c>
      <c r="D2253" s="3" t="s">
        <v>9395</v>
      </c>
      <c r="E2253" s="3" t="s">
        <v>52</v>
      </c>
      <c r="F2253" s="3" t="s">
        <v>1300</v>
      </c>
      <c r="G2253" s="3" t="s">
        <v>1495</v>
      </c>
      <c r="H2253" s="3" t="s">
        <v>1575</v>
      </c>
      <c r="I2253" s="3" t="s">
        <v>9458</v>
      </c>
      <c r="J2253" s="3" t="s">
        <v>110</v>
      </c>
      <c r="K2253" s="3"/>
      <c r="L2253" s="3" t="s">
        <v>9459</v>
      </c>
      <c r="M2253" s="6"/>
      <c r="N2253" s="6"/>
      <c r="O2253" s="20" t="s">
        <v>561</v>
      </c>
      <c r="P2253" s="3" t="s">
        <v>1241</v>
      </c>
      <c r="Q2253" s="3">
        <v>-21.52</v>
      </c>
      <c r="R2253" s="6">
        <v>757.98</v>
      </c>
      <c r="S2253" s="18" t="s">
        <v>4998</v>
      </c>
      <c r="T2253" s="3"/>
      <c r="U2253" s="17">
        <v>45765</v>
      </c>
      <c r="X2253" s="19" t="s">
        <v>4999</v>
      </c>
      <c r="Y2253" s="19" t="s">
        <v>8833</v>
      </c>
    </row>
    <row r="2254" spans="1:25">
      <c r="A2254" s="3" t="s">
        <v>9460</v>
      </c>
      <c r="B2254" s="3"/>
      <c r="C2254" s="3" t="s">
        <v>410</v>
      </c>
      <c r="D2254" s="3" t="s">
        <v>9395</v>
      </c>
      <c r="E2254" s="3" t="s">
        <v>52</v>
      </c>
      <c r="F2254" s="3" t="s">
        <v>1300</v>
      </c>
      <c r="G2254" s="3" t="s">
        <v>1495</v>
      </c>
      <c r="H2254" s="3" t="s">
        <v>1575</v>
      </c>
      <c r="I2254" s="3" t="s">
        <v>9461</v>
      </c>
      <c r="J2254" s="3" t="s">
        <v>110</v>
      </c>
      <c r="K2254" s="3"/>
      <c r="L2254" s="3" t="s">
        <v>9462</v>
      </c>
      <c r="M2254" s="6"/>
      <c r="N2254" s="6"/>
      <c r="O2254" s="20" t="s">
        <v>561</v>
      </c>
      <c r="P2254" s="3" t="s">
        <v>1241</v>
      </c>
      <c r="Q2254" s="3">
        <v>-21.58</v>
      </c>
      <c r="R2254" s="6">
        <v>757.98</v>
      </c>
      <c r="S2254" s="18" t="s">
        <v>4998</v>
      </c>
      <c r="T2254" s="3"/>
      <c r="U2254" s="17">
        <v>45765</v>
      </c>
      <c r="X2254" s="19" t="s">
        <v>4999</v>
      </c>
      <c r="Y2254" s="19" t="s">
        <v>8833</v>
      </c>
    </row>
    <row r="2255" spans="1:25">
      <c r="A2255" s="3" t="s">
        <v>9463</v>
      </c>
      <c r="B2255" s="3"/>
      <c r="C2255" s="3" t="s">
        <v>410</v>
      </c>
      <c r="D2255" s="3" t="s">
        <v>9395</v>
      </c>
      <c r="E2255" s="3" t="s">
        <v>52</v>
      </c>
      <c r="F2255" s="3" t="s">
        <v>1300</v>
      </c>
      <c r="G2255" s="3" t="s">
        <v>1495</v>
      </c>
      <c r="H2255" s="3" t="s">
        <v>1575</v>
      </c>
      <c r="I2255" s="3" t="s">
        <v>9464</v>
      </c>
      <c r="J2255" s="3" t="s">
        <v>110</v>
      </c>
      <c r="K2255" s="3"/>
      <c r="L2255" s="3" t="s">
        <v>9465</v>
      </c>
      <c r="M2255" s="6"/>
      <c r="N2255" s="6"/>
      <c r="O2255" s="20" t="s">
        <v>561</v>
      </c>
      <c r="P2255" s="3" t="s">
        <v>1241</v>
      </c>
      <c r="Q2255" s="3">
        <v>-22.33</v>
      </c>
      <c r="R2255" s="6">
        <v>757.98</v>
      </c>
      <c r="S2255" s="18" t="s">
        <v>4998</v>
      </c>
      <c r="T2255" s="3"/>
      <c r="U2255" s="17">
        <v>45765</v>
      </c>
      <c r="X2255" s="19" t="s">
        <v>4999</v>
      </c>
      <c r="Y2255" s="19" t="s">
        <v>8833</v>
      </c>
    </row>
    <row r="2256" spans="1:25">
      <c r="A2256" s="3" t="s">
        <v>9466</v>
      </c>
      <c r="B2256" s="3"/>
      <c r="C2256" s="3" t="s">
        <v>410</v>
      </c>
      <c r="D2256" s="3" t="s">
        <v>9395</v>
      </c>
      <c r="E2256" s="3" t="s">
        <v>52</v>
      </c>
      <c r="F2256" s="3" t="s">
        <v>1300</v>
      </c>
      <c r="G2256" s="3" t="s">
        <v>1495</v>
      </c>
      <c r="H2256" s="3" t="s">
        <v>1575</v>
      </c>
      <c r="I2256" s="3" t="s">
        <v>9467</v>
      </c>
      <c r="J2256" s="3" t="s">
        <v>110</v>
      </c>
      <c r="K2256" s="3"/>
      <c r="L2256" s="3" t="s">
        <v>9468</v>
      </c>
      <c r="M2256" s="6"/>
      <c r="N2256" s="6"/>
      <c r="O2256" s="20" t="s">
        <v>561</v>
      </c>
      <c r="P2256" s="3" t="s">
        <v>1241</v>
      </c>
      <c r="Q2256" s="3">
        <v>-23.27</v>
      </c>
      <c r="R2256" s="6">
        <v>757.98</v>
      </c>
      <c r="S2256" s="18" t="s">
        <v>4998</v>
      </c>
      <c r="T2256" s="3"/>
      <c r="U2256" s="17">
        <v>45765</v>
      </c>
      <c r="X2256" s="19" t="s">
        <v>4999</v>
      </c>
      <c r="Y2256" s="19" t="s">
        <v>8833</v>
      </c>
    </row>
    <row r="2257" spans="1:25">
      <c r="A2257" s="3" t="s">
        <v>9469</v>
      </c>
      <c r="B2257" s="3"/>
      <c r="C2257" s="3" t="s">
        <v>410</v>
      </c>
      <c r="D2257" s="3" t="s">
        <v>9395</v>
      </c>
      <c r="E2257" s="3" t="s">
        <v>52</v>
      </c>
      <c r="F2257" s="3" t="s">
        <v>1300</v>
      </c>
      <c r="G2257" s="3" t="s">
        <v>1495</v>
      </c>
      <c r="H2257" s="3" t="s">
        <v>1575</v>
      </c>
      <c r="I2257" s="3" t="s">
        <v>9470</v>
      </c>
      <c r="J2257" s="3" t="s">
        <v>110</v>
      </c>
      <c r="K2257" s="3"/>
      <c r="L2257" s="3" t="s">
        <v>9471</v>
      </c>
      <c r="M2257" s="6"/>
      <c r="N2257" s="6"/>
      <c r="O2257" s="20" t="s">
        <v>561</v>
      </c>
      <c r="P2257" s="3" t="s">
        <v>1241</v>
      </c>
      <c r="Q2257" s="3">
        <v>-22.51</v>
      </c>
      <c r="R2257" s="6">
        <v>757.98</v>
      </c>
      <c r="S2257" s="18" t="s">
        <v>4998</v>
      </c>
      <c r="T2257" s="3"/>
      <c r="U2257" s="17">
        <v>45765</v>
      </c>
      <c r="X2257" s="19" t="s">
        <v>4999</v>
      </c>
      <c r="Y2257" s="19" t="s">
        <v>8833</v>
      </c>
    </row>
    <row r="2258" spans="1:25">
      <c r="A2258" s="3" t="s">
        <v>9472</v>
      </c>
      <c r="B2258" s="3"/>
      <c r="C2258" s="3" t="s">
        <v>410</v>
      </c>
      <c r="D2258" s="3" t="s">
        <v>9395</v>
      </c>
      <c r="E2258" s="3" t="s">
        <v>52</v>
      </c>
      <c r="F2258" s="3" t="s">
        <v>1300</v>
      </c>
      <c r="G2258" s="3" t="s">
        <v>1495</v>
      </c>
      <c r="H2258" s="3" t="s">
        <v>1575</v>
      </c>
      <c r="I2258" s="3" t="s">
        <v>9473</v>
      </c>
      <c r="J2258" s="3" t="s">
        <v>110</v>
      </c>
      <c r="K2258" s="3"/>
      <c r="L2258" s="3" t="s">
        <v>9474</v>
      </c>
      <c r="M2258" s="6"/>
      <c r="N2258" s="6"/>
      <c r="O2258" s="20" t="s">
        <v>561</v>
      </c>
      <c r="P2258" s="3" t="s">
        <v>1241</v>
      </c>
      <c r="Q2258" s="3">
        <v>-22.75</v>
      </c>
      <c r="R2258" s="6">
        <v>757.98</v>
      </c>
      <c r="S2258" s="18" t="s">
        <v>4998</v>
      </c>
      <c r="T2258" s="3"/>
      <c r="U2258" s="17">
        <v>45765</v>
      </c>
      <c r="X2258" s="19" t="s">
        <v>4999</v>
      </c>
      <c r="Y2258" s="19" t="s">
        <v>8833</v>
      </c>
    </row>
    <row r="2259" spans="1:25">
      <c r="A2259" s="3" t="s">
        <v>9475</v>
      </c>
      <c r="B2259" s="3"/>
      <c r="C2259" s="3" t="s">
        <v>410</v>
      </c>
      <c r="D2259" s="3" t="s">
        <v>9395</v>
      </c>
      <c r="E2259" s="3" t="s">
        <v>52</v>
      </c>
      <c r="F2259" s="3" t="s">
        <v>1300</v>
      </c>
      <c r="G2259" s="3" t="s">
        <v>1495</v>
      </c>
      <c r="H2259" s="3" t="s">
        <v>1575</v>
      </c>
      <c r="I2259" s="3" t="s">
        <v>9476</v>
      </c>
      <c r="J2259" s="3" t="s">
        <v>196</v>
      </c>
      <c r="K2259" s="3"/>
      <c r="L2259" s="3" t="s">
        <v>9477</v>
      </c>
      <c r="M2259" s="6"/>
      <c r="N2259" s="6"/>
      <c r="O2259" s="20" t="s">
        <v>561</v>
      </c>
      <c r="P2259" s="3" t="s">
        <v>1241</v>
      </c>
      <c r="Q2259" s="3">
        <v>-22.53</v>
      </c>
      <c r="R2259" s="6">
        <v>950</v>
      </c>
      <c r="S2259" s="3"/>
      <c r="T2259" s="3"/>
      <c r="U2259" s="17">
        <v>45766</v>
      </c>
      <c r="X2259" s="19"/>
      <c r="Y2259" s="19" t="s">
        <v>8833</v>
      </c>
    </row>
    <row r="2260" spans="1:25">
      <c r="A2260" s="3" t="s">
        <v>9478</v>
      </c>
      <c r="B2260" s="3"/>
      <c r="C2260" s="3" t="s">
        <v>410</v>
      </c>
      <c r="D2260" s="3" t="s">
        <v>9395</v>
      </c>
      <c r="E2260" s="3" t="s">
        <v>52</v>
      </c>
      <c r="F2260" s="3" t="s">
        <v>1300</v>
      </c>
      <c r="G2260" s="3" t="s">
        <v>1495</v>
      </c>
      <c r="H2260" s="3" t="s">
        <v>1575</v>
      </c>
      <c r="I2260" s="3" t="s">
        <v>9479</v>
      </c>
      <c r="J2260" s="3" t="s">
        <v>196</v>
      </c>
      <c r="K2260" s="3"/>
      <c r="L2260" s="3" t="s">
        <v>9480</v>
      </c>
      <c r="M2260" s="6"/>
      <c r="N2260" s="6"/>
      <c r="O2260" s="20" t="s">
        <v>561</v>
      </c>
      <c r="P2260" s="3" t="s">
        <v>1241</v>
      </c>
      <c r="Q2260" s="3">
        <v>-22.66</v>
      </c>
      <c r="R2260" s="6">
        <v>950</v>
      </c>
      <c r="S2260" s="3"/>
      <c r="T2260" s="3"/>
      <c r="U2260" s="17">
        <v>45766</v>
      </c>
      <c r="X2260" s="19"/>
      <c r="Y2260" s="19" t="s">
        <v>8833</v>
      </c>
    </row>
    <row r="2261" spans="1:25">
      <c r="A2261" s="3" t="s">
        <v>9481</v>
      </c>
      <c r="B2261" s="3"/>
      <c r="C2261" s="3" t="s">
        <v>410</v>
      </c>
      <c r="D2261" s="3" t="s">
        <v>9395</v>
      </c>
      <c r="E2261" s="3" t="s">
        <v>52</v>
      </c>
      <c r="F2261" s="3" t="s">
        <v>1300</v>
      </c>
      <c r="G2261" s="3" t="s">
        <v>1495</v>
      </c>
      <c r="H2261" s="3" t="s">
        <v>1575</v>
      </c>
      <c r="I2261" s="3" t="s">
        <v>9482</v>
      </c>
      <c r="J2261" s="3" t="s">
        <v>110</v>
      </c>
      <c r="K2261" s="3"/>
      <c r="L2261" s="3" t="s">
        <v>9483</v>
      </c>
      <c r="M2261" s="6"/>
      <c r="N2261" s="6"/>
      <c r="O2261" s="20" t="s">
        <v>561</v>
      </c>
      <c r="P2261" s="3" t="s">
        <v>1241</v>
      </c>
      <c r="Q2261" s="3">
        <v>-20.65</v>
      </c>
      <c r="R2261" s="6">
        <v>757.98</v>
      </c>
      <c r="S2261" s="18" t="s">
        <v>1371</v>
      </c>
      <c r="T2261" s="3"/>
      <c r="U2261" s="17">
        <v>45765</v>
      </c>
      <c r="X2261" s="19" t="s">
        <v>4401</v>
      </c>
      <c r="Y2261" s="19" t="s">
        <v>8833</v>
      </c>
    </row>
    <row r="2262" spans="1:25">
      <c r="A2262" s="3" t="s">
        <v>9484</v>
      </c>
      <c r="B2262" s="3"/>
      <c r="C2262" s="3" t="s">
        <v>410</v>
      </c>
      <c r="D2262" s="3" t="s">
        <v>9395</v>
      </c>
      <c r="E2262" s="3" t="s">
        <v>52</v>
      </c>
      <c r="F2262" s="3" t="s">
        <v>1300</v>
      </c>
      <c r="G2262" s="3" t="s">
        <v>1495</v>
      </c>
      <c r="H2262" s="3" t="s">
        <v>1575</v>
      </c>
      <c r="I2262" s="3" t="s">
        <v>9485</v>
      </c>
      <c r="J2262" s="3" t="s">
        <v>110</v>
      </c>
      <c r="K2262" s="3"/>
      <c r="L2262" s="3" t="s">
        <v>9486</v>
      </c>
      <c r="M2262" s="6"/>
      <c r="N2262" s="6"/>
      <c r="O2262" s="20" t="s">
        <v>561</v>
      </c>
      <c r="P2262" s="3" t="s">
        <v>1241</v>
      </c>
      <c r="Q2262" s="3">
        <v>-21.89</v>
      </c>
      <c r="R2262" s="6">
        <v>757.98</v>
      </c>
      <c r="S2262" s="18" t="s">
        <v>1371</v>
      </c>
      <c r="T2262" s="3"/>
      <c r="U2262" s="17">
        <v>45765</v>
      </c>
      <c r="X2262" s="19" t="s">
        <v>4401</v>
      </c>
      <c r="Y2262" s="19" t="s">
        <v>8833</v>
      </c>
    </row>
    <row r="2263" spans="1:25">
      <c r="A2263" s="3" t="s">
        <v>9487</v>
      </c>
      <c r="B2263" s="3"/>
      <c r="C2263" s="3" t="s">
        <v>410</v>
      </c>
      <c r="D2263" s="3" t="s">
        <v>9395</v>
      </c>
      <c r="E2263" s="3" t="s">
        <v>52</v>
      </c>
      <c r="F2263" s="3" t="s">
        <v>1300</v>
      </c>
      <c r="G2263" s="3" t="s">
        <v>1495</v>
      </c>
      <c r="H2263" s="3" t="s">
        <v>1575</v>
      </c>
      <c r="I2263" s="3" t="s">
        <v>9488</v>
      </c>
      <c r="J2263" s="3" t="s">
        <v>110</v>
      </c>
      <c r="K2263" s="3"/>
      <c r="L2263" s="3" t="s">
        <v>9489</v>
      </c>
      <c r="M2263" s="6"/>
      <c r="N2263" s="6"/>
      <c r="O2263" s="20" t="s">
        <v>561</v>
      </c>
      <c r="P2263" s="3" t="s">
        <v>1241</v>
      </c>
      <c r="Q2263" s="3">
        <v>-20.74</v>
      </c>
      <c r="R2263" s="6">
        <v>757.98</v>
      </c>
      <c r="S2263" s="3"/>
      <c r="T2263" s="3"/>
      <c r="U2263" s="17">
        <v>45766</v>
      </c>
      <c r="X2263" s="19"/>
      <c r="Y2263" s="19" t="s">
        <v>8833</v>
      </c>
    </row>
    <row r="2264" spans="1:25">
      <c r="A2264" s="3" t="s">
        <v>9490</v>
      </c>
      <c r="B2264" s="3"/>
      <c r="C2264" s="3" t="s">
        <v>410</v>
      </c>
      <c r="D2264" s="3" t="s">
        <v>9395</v>
      </c>
      <c r="E2264" s="3" t="s">
        <v>52</v>
      </c>
      <c r="F2264" s="3" t="s">
        <v>1300</v>
      </c>
      <c r="G2264" s="3" t="s">
        <v>1495</v>
      </c>
      <c r="H2264" s="3" t="s">
        <v>1575</v>
      </c>
      <c r="I2264" s="3" t="s">
        <v>9491</v>
      </c>
      <c r="J2264" s="3" t="s">
        <v>110</v>
      </c>
      <c r="K2264" s="3"/>
      <c r="L2264" s="3" t="s">
        <v>9492</v>
      </c>
      <c r="M2264" s="6"/>
      <c r="N2264" s="6"/>
      <c r="O2264" s="20" t="s">
        <v>561</v>
      </c>
      <c r="P2264" s="3" t="s">
        <v>1241</v>
      </c>
      <c r="Q2264" s="3">
        <v>-21.48</v>
      </c>
      <c r="R2264" s="6">
        <v>757.98</v>
      </c>
      <c r="S2264" s="3"/>
      <c r="T2264" s="3"/>
      <c r="U2264" s="17">
        <v>45766</v>
      </c>
      <c r="X2264" s="19"/>
      <c r="Y2264" s="19" t="s">
        <v>8833</v>
      </c>
    </row>
    <row r="2265" spans="1:25">
      <c r="A2265" s="3" t="s">
        <v>9493</v>
      </c>
      <c r="B2265" s="3"/>
      <c r="C2265" s="3" t="s">
        <v>410</v>
      </c>
      <c r="D2265" s="3" t="s">
        <v>9395</v>
      </c>
      <c r="E2265" s="3" t="s">
        <v>52</v>
      </c>
      <c r="F2265" s="3" t="s">
        <v>1300</v>
      </c>
      <c r="G2265" s="3" t="s">
        <v>1495</v>
      </c>
      <c r="H2265" s="3" t="s">
        <v>1575</v>
      </c>
      <c r="I2265" s="3" t="s">
        <v>9494</v>
      </c>
      <c r="J2265" s="3" t="s">
        <v>110</v>
      </c>
      <c r="K2265" s="3"/>
      <c r="L2265" s="3" t="s">
        <v>9495</v>
      </c>
      <c r="M2265" s="6"/>
      <c r="N2265" s="6"/>
      <c r="O2265" s="20" t="s">
        <v>561</v>
      </c>
      <c r="P2265" s="3" t="s">
        <v>1241</v>
      </c>
      <c r="Q2265" s="3">
        <v>-21.73</v>
      </c>
      <c r="R2265" s="6">
        <v>757.98</v>
      </c>
      <c r="S2265" s="3"/>
      <c r="T2265" s="3"/>
      <c r="U2265" s="17">
        <v>45766</v>
      </c>
      <c r="X2265" s="19"/>
      <c r="Y2265" s="19" t="s">
        <v>8833</v>
      </c>
    </row>
    <row r="2266" spans="1:25">
      <c r="A2266" s="3" t="s">
        <v>9496</v>
      </c>
      <c r="B2266" s="3"/>
      <c r="C2266" s="3" t="s">
        <v>410</v>
      </c>
      <c r="D2266" s="3" t="s">
        <v>9395</v>
      </c>
      <c r="E2266" s="3" t="s">
        <v>52</v>
      </c>
      <c r="F2266" s="3" t="s">
        <v>1300</v>
      </c>
      <c r="G2266" s="3" t="s">
        <v>1495</v>
      </c>
      <c r="H2266" s="3" t="s">
        <v>1575</v>
      </c>
      <c r="I2266" s="3" t="s">
        <v>9497</v>
      </c>
      <c r="J2266" s="3" t="s">
        <v>110</v>
      </c>
      <c r="K2266" s="3"/>
      <c r="L2266" s="3" t="s">
        <v>9498</v>
      </c>
      <c r="M2266" s="6"/>
      <c r="N2266" s="6"/>
      <c r="O2266" s="20" t="s">
        <v>561</v>
      </c>
      <c r="P2266" s="3" t="s">
        <v>1241</v>
      </c>
      <c r="Q2266" s="3">
        <v>-21.48</v>
      </c>
      <c r="R2266" s="6">
        <v>757.98</v>
      </c>
      <c r="S2266" s="3"/>
      <c r="T2266" s="3"/>
      <c r="U2266" s="17">
        <v>45766</v>
      </c>
      <c r="X2266" s="19"/>
      <c r="Y2266" s="19" t="s">
        <v>8833</v>
      </c>
    </row>
    <row r="2267" spans="1:25">
      <c r="A2267" s="3" t="s">
        <v>9499</v>
      </c>
      <c r="B2267" s="3"/>
      <c r="C2267" s="3" t="s">
        <v>410</v>
      </c>
      <c r="D2267" s="3" t="s">
        <v>9395</v>
      </c>
      <c r="E2267" s="3" t="s">
        <v>52</v>
      </c>
      <c r="F2267" s="3" t="s">
        <v>1300</v>
      </c>
      <c r="G2267" s="3" t="s">
        <v>1495</v>
      </c>
      <c r="H2267" s="3" t="s">
        <v>1575</v>
      </c>
      <c r="I2267" s="3" t="s">
        <v>9500</v>
      </c>
      <c r="J2267" s="3" t="s">
        <v>110</v>
      </c>
      <c r="K2267" s="3"/>
      <c r="L2267" s="3" t="s">
        <v>9501</v>
      </c>
      <c r="M2267" s="6"/>
      <c r="N2267" s="6"/>
      <c r="O2267" s="20" t="s">
        <v>561</v>
      </c>
      <c r="P2267" s="3" t="s">
        <v>1241</v>
      </c>
      <c r="Q2267" s="3">
        <v>-23.94</v>
      </c>
      <c r="R2267" s="6">
        <v>757.98</v>
      </c>
      <c r="S2267" s="3"/>
      <c r="T2267" s="3"/>
      <c r="U2267" s="17">
        <v>45766</v>
      </c>
      <c r="X2267" s="19"/>
      <c r="Y2267" s="19" t="s">
        <v>8833</v>
      </c>
    </row>
    <row r="2268" spans="1:25">
      <c r="A2268" s="3" t="s">
        <v>9502</v>
      </c>
      <c r="B2268" s="3"/>
      <c r="C2268" s="3" t="s">
        <v>410</v>
      </c>
      <c r="D2268" s="3" t="s">
        <v>9395</v>
      </c>
      <c r="E2268" s="3" t="s">
        <v>52</v>
      </c>
      <c r="F2268" s="3" t="s">
        <v>1300</v>
      </c>
      <c r="G2268" s="3" t="s">
        <v>1495</v>
      </c>
      <c r="H2268" s="3" t="s">
        <v>1639</v>
      </c>
      <c r="I2268" s="3" t="s">
        <v>9503</v>
      </c>
      <c r="J2268" s="3" t="s">
        <v>110</v>
      </c>
      <c r="K2268" s="3"/>
      <c r="L2268" s="3" t="s">
        <v>9504</v>
      </c>
      <c r="M2268" s="6"/>
      <c r="N2268" s="6"/>
      <c r="O2268" s="20" t="s">
        <v>561</v>
      </c>
      <c r="P2268" s="3" t="s">
        <v>1241</v>
      </c>
      <c r="Q2268" s="3">
        <v>-21.53</v>
      </c>
      <c r="R2268" s="6">
        <v>757.98</v>
      </c>
      <c r="S2268" s="18" t="s">
        <v>6991</v>
      </c>
      <c r="T2268" s="3"/>
      <c r="U2268" s="17">
        <v>45766</v>
      </c>
      <c r="X2268" s="19" t="s">
        <v>6992</v>
      </c>
      <c r="Y2268" s="19" t="s">
        <v>8833</v>
      </c>
    </row>
    <row r="2269" spans="1:25">
      <c r="A2269" s="3" t="s">
        <v>9505</v>
      </c>
      <c r="B2269" s="3"/>
      <c r="C2269" s="3" t="s">
        <v>410</v>
      </c>
      <c r="D2269" s="3" t="s">
        <v>9395</v>
      </c>
      <c r="E2269" s="3" t="s">
        <v>52</v>
      </c>
      <c r="F2269" s="3" t="s">
        <v>1300</v>
      </c>
      <c r="G2269" s="3" t="s">
        <v>1495</v>
      </c>
      <c r="H2269" s="3" t="s">
        <v>1639</v>
      </c>
      <c r="I2269" s="3" t="s">
        <v>9506</v>
      </c>
      <c r="J2269" s="3" t="s">
        <v>196</v>
      </c>
      <c r="K2269" s="3"/>
      <c r="L2269" s="3" t="s">
        <v>9507</v>
      </c>
      <c r="M2269" s="6"/>
      <c r="N2269" s="6"/>
      <c r="O2269" s="20" t="s">
        <v>561</v>
      </c>
      <c r="P2269" s="3" t="s">
        <v>1241</v>
      </c>
      <c r="Q2269" s="3">
        <v>-21.49</v>
      </c>
      <c r="R2269" s="6">
        <v>950</v>
      </c>
      <c r="S2269" s="18" t="s">
        <v>6991</v>
      </c>
      <c r="T2269" s="3"/>
      <c r="U2269" s="17">
        <v>45766</v>
      </c>
      <c r="X2269" s="19" t="s">
        <v>6992</v>
      </c>
      <c r="Y2269" s="19" t="s">
        <v>8833</v>
      </c>
    </row>
    <row r="2270" spans="1:25">
      <c r="A2270" s="3" t="s">
        <v>9508</v>
      </c>
      <c r="B2270" s="3"/>
      <c r="C2270" s="3" t="s">
        <v>410</v>
      </c>
      <c r="D2270" s="3" t="s">
        <v>9395</v>
      </c>
      <c r="E2270" s="3" t="s">
        <v>52</v>
      </c>
      <c r="F2270" s="3" t="s">
        <v>1300</v>
      </c>
      <c r="G2270" s="3" t="s">
        <v>1495</v>
      </c>
      <c r="H2270" s="3" t="s">
        <v>1639</v>
      </c>
      <c r="I2270" s="3" t="s">
        <v>9509</v>
      </c>
      <c r="J2270" s="3" t="s">
        <v>110</v>
      </c>
      <c r="K2270" s="3"/>
      <c r="L2270" s="3" t="s">
        <v>9510</v>
      </c>
      <c r="M2270" s="6"/>
      <c r="N2270" s="6"/>
      <c r="O2270" s="20" t="s">
        <v>561</v>
      </c>
      <c r="P2270" s="3" t="s">
        <v>1241</v>
      </c>
      <c r="Q2270" s="3">
        <v>-21.58</v>
      </c>
      <c r="R2270" s="6">
        <v>757.98</v>
      </c>
      <c r="S2270" s="18" t="s">
        <v>6991</v>
      </c>
      <c r="T2270" s="3"/>
      <c r="U2270" s="17">
        <v>45766</v>
      </c>
      <c r="X2270" s="19" t="s">
        <v>6992</v>
      </c>
      <c r="Y2270" s="19" t="s">
        <v>8833</v>
      </c>
    </row>
    <row r="2271" spans="1:25">
      <c r="A2271" s="3" t="s">
        <v>9511</v>
      </c>
      <c r="B2271" s="3"/>
      <c r="C2271" s="3" t="s">
        <v>410</v>
      </c>
      <c r="D2271" s="3" t="s">
        <v>9395</v>
      </c>
      <c r="E2271" s="3" t="s">
        <v>52</v>
      </c>
      <c r="F2271" s="3" t="s">
        <v>1300</v>
      </c>
      <c r="G2271" s="3" t="s">
        <v>1495</v>
      </c>
      <c r="H2271" s="3" t="s">
        <v>1639</v>
      </c>
      <c r="I2271" s="3" t="s">
        <v>9512</v>
      </c>
      <c r="J2271" s="3" t="s">
        <v>110</v>
      </c>
      <c r="K2271" s="3"/>
      <c r="L2271" s="3" t="s">
        <v>9513</v>
      </c>
      <c r="M2271" s="6"/>
      <c r="N2271" s="6"/>
      <c r="O2271" s="20" t="s">
        <v>561</v>
      </c>
      <c r="P2271" s="3" t="s">
        <v>1241</v>
      </c>
      <c r="Q2271" s="3">
        <v>-21.5</v>
      </c>
      <c r="R2271" s="6">
        <v>757.98</v>
      </c>
      <c r="S2271" s="18" t="s">
        <v>6991</v>
      </c>
      <c r="T2271" s="3"/>
      <c r="U2271" s="17">
        <v>45766</v>
      </c>
      <c r="X2271" s="19" t="s">
        <v>6992</v>
      </c>
      <c r="Y2271" s="19" t="s">
        <v>8833</v>
      </c>
    </row>
    <row r="2272" spans="1:25">
      <c r="A2272" s="3" t="s">
        <v>9514</v>
      </c>
      <c r="B2272" s="3"/>
      <c r="C2272" s="3" t="s">
        <v>410</v>
      </c>
      <c r="D2272" s="3" t="s">
        <v>9395</v>
      </c>
      <c r="E2272" s="3" t="s">
        <v>52</v>
      </c>
      <c r="F2272" s="3" t="s">
        <v>1300</v>
      </c>
      <c r="G2272" s="3" t="s">
        <v>1495</v>
      </c>
      <c r="H2272" s="3" t="s">
        <v>1639</v>
      </c>
      <c r="I2272" s="3" t="s">
        <v>9515</v>
      </c>
      <c r="J2272" s="3" t="s">
        <v>110</v>
      </c>
      <c r="K2272" s="3"/>
      <c r="L2272" s="3" t="s">
        <v>9516</v>
      </c>
      <c r="M2272" s="6"/>
      <c r="N2272" s="6"/>
      <c r="O2272" s="20" t="s">
        <v>561</v>
      </c>
      <c r="P2272" s="3" t="s">
        <v>1241</v>
      </c>
      <c r="Q2272" s="3">
        <v>-21.44</v>
      </c>
      <c r="R2272" s="6">
        <v>757.98</v>
      </c>
      <c r="S2272" s="18" t="s">
        <v>6991</v>
      </c>
      <c r="T2272" s="3"/>
      <c r="U2272" s="17">
        <v>45766</v>
      </c>
      <c r="X2272" s="19" t="s">
        <v>6992</v>
      </c>
      <c r="Y2272" s="19" t="s">
        <v>8833</v>
      </c>
    </row>
    <row r="2273" spans="1:25">
      <c r="A2273" s="3" t="s">
        <v>9517</v>
      </c>
      <c r="B2273" s="3"/>
      <c r="C2273" s="3" t="s">
        <v>410</v>
      </c>
      <c r="D2273" s="3" t="s">
        <v>9395</v>
      </c>
      <c r="E2273" s="3" t="s">
        <v>52</v>
      </c>
      <c r="F2273" s="3" t="s">
        <v>1300</v>
      </c>
      <c r="G2273" s="3" t="s">
        <v>1495</v>
      </c>
      <c r="H2273" s="3" t="s">
        <v>1639</v>
      </c>
      <c r="I2273" s="3" t="s">
        <v>9518</v>
      </c>
      <c r="J2273" s="3" t="s">
        <v>110</v>
      </c>
      <c r="K2273" s="3"/>
      <c r="L2273" s="3" t="s">
        <v>9519</v>
      </c>
      <c r="M2273" s="6"/>
      <c r="N2273" s="6"/>
      <c r="O2273" s="20" t="s">
        <v>561</v>
      </c>
      <c r="P2273" s="3" t="s">
        <v>1241</v>
      </c>
      <c r="Q2273" s="3">
        <v>-22.58</v>
      </c>
      <c r="R2273" s="6">
        <v>757.98</v>
      </c>
      <c r="S2273" s="18" t="s">
        <v>6991</v>
      </c>
      <c r="T2273" s="3"/>
      <c r="U2273" s="17">
        <v>45766</v>
      </c>
      <c r="X2273" s="19" t="s">
        <v>6992</v>
      </c>
      <c r="Y2273" s="19" t="s">
        <v>8833</v>
      </c>
    </row>
    <row r="2274" spans="1:25">
      <c r="A2274" s="3" t="s">
        <v>9520</v>
      </c>
      <c r="B2274" s="3"/>
      <c r="C2274" s="3" t="s">
        <v>410</v>
      </c>
      <c r="D2274" s="3" t="s">
        <v>9395</v>
      </c>
      <c r="E2274" s="3" t="s">
        <v>52</v>
      </c>
      <c r="F2274" s="3" t="s">
        <v>1300</v>
      </c>
      <c r="G2274" s="3" t="s">
        <v>1495</v>
      </c>
      <c r="H2274" s="3" t="s">
        <v>1639</v>
      </c>
      <c r="I2274" s="3" t="s">
        <v>9521</v>
      </c>
      <c r="J2274" s="3" t="s">
        <v>110</v>
      </c>
      <c r="K2274" s="3"/>
      <c r="L2274" s="3" t="s">
        <v>9522</v>
      </c>
      <c r="M2274" s="6"/>
      <c r="N2274" s="6"/>
      <c r="O2274" s="20" t="s">
        <v>561</v>
      </c>
      <c r="P2274" s="3" t="s">
        <v>1241</v>
      </c>
      <c r="Q2274" s="3">
        <v>-21.93</v>
      </c>
      <c r="R2274" s="6">
        <v>757.98</v>
      </c>
      <c r="S2274" s="18" t="s">
        <v>6991</v>
      </c>
      <c r="T2274" s="3"/>
      <c r="U2274" s="17">
        <v>45766</v>
      </c>
      <c r="X2274" s="19" t="s">
        <v>6992</v>
      </c>
      <c r="Y2274" s="19" t="s">
        <v>8833</v>
      </c>
    </row>
    <row r="2275" spans="1:25">
      <c r="A2275" s="3" t="s">
        <v>9523</v>
      </c>
      <c r="B2275" s="3"/>
      <c r="C2275" s="3" t="s">
        <v>410</v>
      </c>
      <c r="D2275" s="3" t="s">
        <v>9395</v>
      </c>
      <c r="E2275" s="3" t="s">
        <v>52</v>
      </c>
      <c r="F2275" s="3" t="s">
        <v>1300</v>
      </c>
      <c r="G2275" s="3" t="s">
        <v>1495</v>
      </c>
      <c r="H2275" s="3" t="s">
        <v>1639</v>
      </c>
      <c r="I2275" s="3" t="s">
        <v>9524</v>
      </c>
      <c r="J2275" s="3" t="s">
        <v>110</v>
      </c>
      <c r="K2275" s="3"/>
      <c r="L2275" s="3" t="s">
        <v>9525</v>
      </c>
      <c r="M2275" s="6"/>
      <c r="N2275" s="6"/>
      <c r="O2275" s="20" t="s">
        <v>561</v>
      </c>
      <c r="P2275" s="3" t="s">
        <v>1241</v>
      </c>
      <c r="Q2275" s="3">
        <v>-21.79</v>
      </c>
      <c r="R2275" s="6">
        <v>757.98</v>
      </c>
      <c r="S2275" s="18" t="s">
        <v>6991</v>
      </c>
      <c r="T2275" s="3"/>
      <c r="U2275" s="17">
        <v>45766</v>
      </c>
      <c r="X2275" s="19" t="s">
        <v>6992</v>
      </c>
      <c r="Y2275" s="19" t="s">
        <v>8833</v>
      </c>
    </row>
    <row r="2276" spans="1:25">
      <c r="A2276" s="3" t="s">
        <v>9526</v>
      </c>
      <c r="B2276" s="3"/>
      <c r="C2276" s="3" t="s">
        <v>410</v>
      </c>
      <c r="D2276" s="3" t="s">
        <v>9395</v>
      </c>
      <c r="E2276" s="3" t="s">
        <v>52</v>
      </c>
      <c r="F2276" s="3" t="s">
        <v>1300</v>
      </c>
      <c r="G2276" s="3" t="s">
        <v>1495</v>
      </c>
      <c r="H2276" s="3" t="s">
        <v>1639</v>
      </c>
      <c r="I2276" s="3" t="s">
        <v>9527</v>
      </c>
      <c r="J2276" s="3" t="s">
        <v>110</v>
      </c>
      <c r="K2276" s="3"/>
      <c r="L2276" s="3" t="s">
        <v>9528</v>
      </c>
      <c r="M2276" s="6"/>
      <c r="N2276" s="6"/>
      <c r="O2276" s="20" t="s">
        <v>561</v>
      </c>
      <c r="P2276" s="3" t="s">
        <v>1241</v>
      </c>
      <c r="Q2276" s="3">
        <v>-22.11</v>
      </c>
      <c r="R2276" s="6">
        <v>757.98</v>
      </c>
      <c r="S2276" s="18" t="s">
        <v>6991</v>
      </c>
      <c r="T2276" s="3"/>
      <c r="U2276" s="17">
        <v>45766</v>
      </c>
      <c r="X2276" s="19" t="s">
        <v>6992</v>
      </c>
      <c r="Y2276" s="19" t="s">
        <v>8833</v>
      </c>
    </row>
    <row r="2277" spans="1:25">
      <c r="A2277" s="3" t="s">
        <v>9529</v>
      </c>
      <c r="B2277" s="3"/>
      <c r="C2277" s="3" t="s">
        <v>410</v>
      </c>
      <c r="D2277" s="3" t="s">
        <v>9395</v>
      </c>
      <c r="E2277" s="3" t="s">
        <v>52</v>
      </c>
      <c r="F2277" s="3" t="s">
        <v>1300</v>
      </c>
      <c r="G2277" s="3" t="s">
        <v>1495</v>
      </c>
      <c r="H2277" s="3" t="s">
        <v>1578</v>
      </c>
      <c r="I2277" s="3" t="s">
        <v>9530</v>
      </c>
      <c r="J2277" s="3" t="s">
        <v>196</v>
      </c>
      <c r="K2277" s="3"/>
      <c r="L2277" s="3" t="s">
        <v>9531</v>
      </c>
      <c r="M2277" s="6"/>
      <c r="N2277" s="6"/>
      <c r="O2277" s="20" t="s">
        <v>561</v>
      </c>
      <c r="P2277" s="3" t="s">
        <v>1241</v>
      </c>
      <c r="Q2277" s="3">
        <v>-20.45</v>
      </c>
      <c r="R2277" s="6">
        <v>950</v>
      </c>
      <c r="S2277" s="3"/>
      <c r="T2277" s="3"/>
      <c r="U2277" s="17">
        <v>45758</v>
      </c>
      <c r="X2277" s="19"/>
      <c r="Y2277" s="19" t="s">
        <v>8833</v>
      </c>
    </row>
    <row r="2278" spans="1:25">
      <c r="A2278" s="3" t="s">
        <v>9532</v>
      </c>
      <c r="B2278" s="3"/>
      <c r="C2278" s="3" t="s">
        <v>410</v>
      </c>
      <c r="D2278" s="3" t="s">
        <v>9395</v>
      </c>
      <c r="E2278" s="3" t="s">
        <v>52</v>
      </c>
      <c r="F2278" s="3" t="s">
        <v>1300</v>
      </c>
      <c r="G2278" s="3" t="s">
        <v>1495</v>
      </c>
      <c r="H2278" s="3" t="s">
        <v>1578</v>
      </c>
      <c r="I2278" s="3" t="s">
        <v>9533</v>
      </c>
      <c r="J2278" s="3" t="s">
        <v>68</v>
      </c>
      <c r="K2278" s="3"/>
      <c r="L2278" s="3" t="s">
        <v>9531</v>
      </c>
      <c r="M2278" s="6"/>
      <c r="N2278" s="6"/>
      <c r="O2278" s="20" t="s">
        <v>561</v>
      </c>
      <c r="P2278" s="3" t="s">
        <v>1241</v>
      </c>
      <c r="Q2278" s="3">
        <v>-19.02</v>
      </c>
      <c r="R2278" s="6">
        <v>490</v>
      </c>
      <c r="S2278" s="18" t="s">
        <v>6991</v>
      </c>
      <c r="T2278" s="3"/>
      <c r="U2278" s="17">
        <v>45758</v>
      </c>
      <c r="X2278" s="19" t="s">
        <v>6992</v>
      </c>
      <c r="Y2278" s="19" t="s">
        <v>8833</v>
      </c>
    </row>
    <row r="2279" spans="1:25">
      <c r="A2279" s="3" t="s">
        <v>9534</v>
      </c>
      <c r="B2279" s="3"/>
      <c r="C2279" s="3" t="s">
        <v>410</v>
      </c>
      <c r="D2279" s="3" t="s">
        <v>9395</v>
      </c>
      <c r="E2279" s="3" t="s">
        <v>52</v>
      </c>
      <c r="F2279" s="3" t="s">
        <v>1300</v>
      </c>
      <c r="G2279" s="3" t="s">
        <v>1495</v>
      </c>
      <c r="H2279" s="3" t="s">
        <v>1578</v>
      </c>
      <c r="I2279" s="3" t="s">
        <v>9535</v>
      </c>
      <c r="J2279" s="3" t="s">
        <v>110</v>
      </c>
      <c r="K2279" s="3"/>
      <c r="L2279" s="3" t="s">
        <v>9536</v>
      </c>
      <c r="M2279" s="6"/>
      <c r="N2279" s="6"/>
      <c r="O2279" s="20" t="s">
        <v>561</v>
      </c>
      <c r="P2279" s="3" t="s">
        <v>1241</v>
      </c>
      <c r="Q2279" s="3">
        <v>-18.95</v>
      </c>
      <c r="R2279" s="6">
        <v>757.98</v>
      </c>
      <c r="S2279" s="3"/>
      <c r="T2279" s="3"/>
      <c r="U2279" s="17">
        <v>45758</v>
      </c>
      <c r="X2279" s="19"/>
      <c r="Y2279" s="19" t="s">
        <v>8833</v>
      </c>
    </row>
    <row r="2280" spans="1:25">
      <c r="A2280" s="3" t="s">
        <v>9537</v>
      </c>
      <c r="B2280" s="3"/>
      <c r="C2280" s="3" t="s">
        <v>410</v>
      </c>
      <c r="D2280" s="3" t="s">
        <v>9395</v>
      </c>
      <c r="E2280" s="3" t="s">
        <v>52</v>
      </c>
      <c r="F2280" s="3" t="s">
        <v>1300</v>
      </c>
      <c r="G2280" s="3" t="s">
        <v>1495</v>
      </c>
      <c r="H2280" s="3" t="s">
        <v>1578</v>
      </c>
      <c r="I2280" s="3" t="s">
        <v>9538</v>
      </c>
      <c r="J2280" s="3" t="s">
        <v>110</v>
      </c>
      <c r="K2280" s="3"/>
      <c r="L2280" s="3" t="s">
        <v>9539</v>
      </c>
      <c r="M2280" s="6"/>
      <c r="N2280" s="6"/>
      <c r="O2280" s="20" t="s">
        <v>561</v>
      </c>
      <c r="P2280" s="3" t="s">
        <v>1241</v>
      </c>
      <c r="Q2280" s="3">
        <v>-20.2</v>
      </c>
      <c r="R2280" s="6">
        <v>757.98</v>
      </c>
      <c r="S2280" s="3"/>
      <c r="T2280" s="3"/>
      <c r="U2280" s="17">
        <v>45758</v>
      </c>
      <c r="X2280" s="19"/>
      <c r="Y2280" s="19" t="s">
        <v>8833</v>
      </c>
    </row>
    <row r="2281" spans="1:25">
      <c r="A2281" s="3" t="s">
        <v>9540</v>
      </c>
      <c r="B2281" s="3"/>
      <c r="C2281" s="3" t="s">
        <v>410</v>
      </c>
      <c r="D2281" s="3" t="s">
        <v>9395</v>
      </c>
      <c r="E2281" s="3" t="s">
        <v>52</v>
      </c>
      <c r="F2281" s="3" t="s">
        <v>1300</v>
      </c>
      <c r="G2281" s="3" t="s">
        <v>1495</v>
      </c>
      <c r="H2281" s="3" t="s">
        <v>1578</v>
      </c>
      <c r="I2281" s="3" t="s">
        <v>9541</v>
      </c>
      <c r="J2281" s="3" t="s">
        <v>110</v>
      </c>
      <c r="K2281" s="3"/>
      <c r="L2281" s="3" t="s">
        <v>9542</v>
      </c>
      <c r="M2281" s="6"/>
      <c r="N2281" s="6"/>
      <c r="O2281" s="20" t="s">
        <v>561</v>
      </c>
      <c r="P2281" s="3" t="s">
        <v>1241</v>
      </c>
      <c r="Q2281" s="3">
        <v>-20.64</v>
      </c>
      <c r="R2281" s="6">
        <v>757.98</v>
      </c>
      <c r="S2281" s="18" t="s">
        <v>6991</v>
      </c>
      <c r="T2281" s="3"/>
      <c r="U2281" s="17">
        <v>45758</v>
      </c>
      <c r="X2281" s="19" t="s">
        <v>6992</v>
      </c>
      <c r="Y2281" s="19" t="s">
        <v>8833</v>
      </c>
    </row>
    <row r="2282" spans="1:25">
      <c r="A2282" s="3" t="s">
        <v>9543</v>
      </c>
      <c r="B2282" s="3"/>
      <c r="C2282" s="3" t="s">
        <v>410</v>
      </c>
      <c r="D2282" s="3" t="s">
        <v>9395</v>
      </c>
      <c r="E2282" s="3" t="s">
        <v>52</v>
      </c>
      <c r="F2282" s="3" t="s">
        <v>1300</v>
      </c>
      <c r="G2282" s="3" t="s">
        <v>1495</v>
      </c>
      <c r="H2282" s="3" t="s">
        <v>1578</v>
      </c>
      <c r="I2282" s="3" t="s">
        <v>9544</v>
      </c>
      <c r="J2282" s="3" t="s">
        <v>68</v>
      </c>
      <c r="K2282" s="3"/>
      <c r="L2282" s="3" t="s">
        <v>9545</v>
      </c>
      <c r="M2282" s="6"/>
      <c r="N2282" s="6"/>
      <c r="O2282" s="20" t="s">
        <v>561</v>
      </c>
      <c r="P2282" s="3" t="s">
        <v>1241</v>
      </c>
      <c r="Q2282" s="3">
        <v>-19.55</v>
      </c>
      <c r="R2282" s="6">
        <v>490</v>
      </c>
      <c r="S2282" s="18" t="s">
        <v>6991</v>
      </c>
      <c r="T2282" s="3"/>
      <c r="U2282" s="17">
        <v>45758</v>
      </c>
      <c r="X2282" s="19" t="s">
        <v>6992</v>
      </c>
      <c r="Y2282" s="19" t="s">
        <v>8833</v>
      </c>
    </row>
    <row r="2283" spans="1:25">
      <c r="A2283" s="3" t="s">
        <v>9546</v>
      </c>
      <c r="B2283" s="3"/>
      <c r="C2283" s="3" t="s">
        <v>410</v>
      </c>
      <c r="D2283" s="3" t="s">
        <v>9395</v>
      </c>
      <c r="E2283" s="3" t="s">
        <v>52</v>
      </c>
      <c r="F2283" s="3" t="s">
        <v>1300</v>
      </c>
      <c r="G2283" s="3" t="s">
        <v>1495</v>
      </c>
      <c r="H2283" s="3" t="s">
        <v>1578</v>
      </c>
      <c r="I2283" s="3" t="s">
        <v>9547</v>
      </c>
      <c r="J2283" s="3" t="s">
        <v>68</v>
      </c>
      <c r="K2283" s="3"/>
      <c r="L2283" s="3" t="s">
        <v>9548</v>
      </c>
      <c r="M2283" s="6"/>
      <c r="N2283" s="6"/>
      <c r="O2283" s="20" t="s">
        <v>561</v>
      </c>
      <c r="P2283" s="3" t="s">
        <v>1241</v>
      </c>
      <c r="Q2283" s="3">
        <v>-21.12</v>
      </c>
      <c r="R2283" s="6">
        <v>490</v>
      </c>
      <c r="S2283" s="3"/>
      <c r="T2283" s="3"/>
      <c r="U2283" s="17">
        <v>45758</v>
      </c>
      <c r="X2283" s="19"/>
      <c r="Y2283" s="19" t="s">
        <v>8833</v>
      </c>
    </row>
    <row r="2284" spans="1:25">
      <c r="A2284" s="3" t="s">
        <v>9549</v>
      </c>
      <c r="B2284" s="3"/>
      <c r="C2284" s="3" t="s">
        <v>410</v>
      </c>
      <c r="D2284" s="3" t="s">
        <v>9395</v>
      </c>
      <c r="E2284" s="3" t="s">
        <v>52</v>
      </c>
      <c r="F2284" s="3" t="s">
        <v>1300</v>
      </c>
      <c r="G2284" s="3" t="s">
        <v>1495</v>
      </c>
      <c r="H2284" s="3" t="s">
        <v>1578</v>
      </c>
      <c r="I2284" s="3" t="s">
        <v>9550</v>
      </c>
      <c r="J2284" s="3" t="s">
        <v>110</v>
      </c>
      <c r="K2284" s="3"/>
      <c r="L2284" s="3" t="s">
        <v>9551</v>
      </c>
      <c r="M2284" s="6"/>
      <c r="N2284" s="6"/>
      <c r="O2284" s="20" t="s">
        <v>561</v>
      </c>
      <c r="P2284" s="3" t="s">
        <v>1241</v>
      </c>
      <c r="Q2284" s="3">
        <v>-21.62</v>
      </c>
      <c r="R2284" s="6">
        <v>757.98</v>
      </c>
      <c r="S2284" s="18" t="s">
        <v>6991</v>
      </c>
      <c r="T2284" s="3"/>
      <c r="U2284" s="17">
        <v>45758</v>
      </c>
      <c r="X2284" s="19" t="s">
        <v>6992</v>
      </c>
      <c r="Y2284" s="19" t="s">
        <v>8833</v>
      </c>
    </row>
    <row r="2285" spans="1:25">
      <c r="A2285" s="3" t="s">
        <v>9552</v>
      </c>
      <c r="B2285" s="3"/>
      <c r="C2285" s="3" t="s">
        <v>410</v>
      </c>
      <c r="D2285" s="3" t="s">
        <v>9395</v>
      </c>
      <c r="E2285" s="3" t="s">
        <v>52</v>
      </c>
      <c r="F2285" s="3" t="s">
        <v>1300</v>
      </c>
      <c r="G2285" s="3" t="s">
        <v>1495</v>
      </c>
      <c r="H2285" s="3" t="s">
        <v>1578</v>
      </c>
      <c r="I2285" s="3" t="s">
        <v>9553</v>
      </c>
      <c r="J2285" s="3" t="s">
        <v>68</v>
      </c>
      <c r="K2285" s="3"/>
      <c r="L2285" s="3" t="s">
        <v>9554</v>
      </c>
      <c r="M2285" s="6"/>
      <c r="N2285" s="6"/>
      <c r="O2285" s="20" t="s">
        <v>561</v>
      </c>
      <c r="P2285" s="3" t="s">
        <v>1241</v>
      </c>
      <c r="Q2285" s="3">
        <v>-18.73</v>
      </c>
      <c r="R2285" s="6">
        <v>490</v>
      </c>
      <c r="S2285" s="18" t="s">
        <v>6991</v>
      </c>
      <c r="T2285" s="3"/>
      <c r="U2285" s="17">
        <v>45757</v>
      </c>
      <c r="X2285" s="19" t="s">
        <v>6992</v>
      </c>
      <c r="Y2285" s="19" t="s">
        <v>8833</v>
      </c>
    </row>
    <row r="2286" spans="1:25">
      <c r="A2286" s="3" t="s">
        <v>9555</v>
      </c>
      <c r="B2286" s="3"/>
      <c r="C2286" s="3" t="s">
        <v>410</v>
      </c>
      <c r="D2286" s="3" t="s">
        <v>9395</v>
      </c>
      <c r="E2286" s="3" t="s">
        <v>52</v>
      </c>
      <c r="F2286" s="3" t="s">
        <v>1300</v>
      </c>
      <c r="G2286" s="3" t="s">
        <v>1495</v>
      </c>
      <c r="H2286" s="3" t="s">
        <v>1578</v>
      </c>
      <c r="I2286" s="3" t="s">
        <v>9556</v>
      </c>
      <c r="J2286" s="3" t="s">
        <v>68</v>
      </c>
      <c r="K2286" s="3"/>
      <c r="L2286" s="3" t="s">
        <v>9557</v>
      </c>
      <c r="M2286" s="6"/>
      <c r="N2286" s="6"/>
      <c r="O2286" s="20" t="s">
        <v>561</v>
      </c>
      <c r="P2286" s="3" t="s">
        <v>1241</v>
      </c>
      <c r="Q2286" s="3">
        <v>-18.87</v>
      </c>
      <c r="R2286" s="6">
        <v>490</v>
      </c>
      <c r="S2286" s="18" t="s">
        <v>6991</v>
      </c>
      <c r="T2286" s="3"/>
      <c r="U2286" s="17">
        <v>45757</v>
      </c>
      <c r="X2286" s="19" t="s">
        <v>6992</v>
      </c>
      <c r="Y2286" s="19" t="s">
        <v>8833</v>
      </c>
    </row>
    <row r="2287" spans="1:25">
      <c r="A2287" s="18" t="s">
        <v>9558</v>
      </c>
      <c r="B2287" s="3"/>
      <c r="C2287" s="3" t="s">
        <v>410</v>
      </c>
      <c r="D2287" s="3" t="s">
        <v>9395</v>
      </c>
      <c r="E2287" s="3" t="s">
        <v>52</v>
      </c>
      <c r="F2287" s="3" t="s">
        <v>1300</v>
      </c>
      <c r="G2287" s="3" t="s">
        <v>1495</v>
      </c>
      <c r="H2287" s="3" t="s">
        <v>1578</v>
      </c>
      <c r="I2287" s="3" t="s">
        <v>9559</v>
      </c>
      <c r="J2287" s="3" t="s">
        <v>68</v>
      </c>
      <c r="K2287" s="3"/>
      <c r="L2287" s="3" t="s">
        <v>9560</v>
      </c>
      <c r="M2287" s="6"/>
      <c r="N2287" s="6"/>
      <c r="O2287" s="20" t="s">
        <v>561</v>
      </c>
      <c r="P2287" s="3" t="s">
        <v>1241</v>
      </c>
      <c r="Q2287" s="3">
        <v>-19.16</v>
      </c>
      <c r="R2287" s="6">
        <v>490</v>
      </c>
      <c r="S2287" s="3"/>
      <c r="T2287" s="3"/>
      <c r="U2287" s="17">
        <v>45757</v>
      </c>
      <c r="X2287" s="19"/>
      <c r="Y2287" s="19" t="s">
        <v>8833</v>
      </c>
    </row>
    <row r="2288" spans="1:25">
      <c r="A2288" s="3" t="s">
        <v>9561</v>
      </c>
      <c r="B2288" s="3"/>
      <c r="C2288" s="3" t="s">
        <v>410</v>
      </c>
      <c r="D2288" s="3" t="s">
        <v>9395</v>
      </c>
      <c r="E2288" s="3" t="s">
        <v>52</v>
      </c>
      <c r="F2288" s="3" t="s">
        <v>1300</v>
      </c>
      <c r="G2288" s="3" t="s">
        <v>1495</v>
      </c>
      <c r="H2288" s="3" t="s">
        <v>1578</v>
      </c>
      <c r="I2288" s="3" t="s">
        <v>9562</v>
      </c>
      <c r="J2288" s="3" t="s">
        <v>68</v>
      </c>
      <c r="K2288" s="3"/>
      <c r="L2288" s="3" t="s">
        <v>9563</v>
      </c>
      <c r="M2288" s="6"/>
      <c r="N2288" s="6"/>
      <c r="O2288" s="20" t="s">
        <v>561</v>
      </c>
      <c r="P2288" s="3" t="s">
        <v>1241</v>
      </c>
      <c r="Q2288" s="3">
        <v>-19.239999999999998</v>
      </c>
      <c r="R2288" s="6">
        <v>490</v>
      </c>
      <c r="S2288" s="3"/>
      <c r="T2288" s="3"/>
      <c r="U2288" s="17">
        <v>45757</v>
      </c>
      <c r="X2288" s="19"/>
      <c r="Y2288" s="19" t="s">
        <v>8833</v>
      </c>
    </row>
    <row r="2289" spans="1:25">
      <c r="A2289" s="3" t="s">
        <v>9564</v>
      </c>
      <c r="B2289" s="3"/>
      <c r="C2289" s="3" t="s">
        <v>410</v>
      </c>
      <c r="D2289" s="3" t="s">
        <v>9395</v>
      </c>
      <c r="E2289" s="3" t="s">
        <v>52</v>
      </c>
      <c r="F2289" s="3" t="s">
        <v>1300</v>
      </c>
      <c r="G2289" s="3" t="s">
        <v>1495</v>
      </c>
      <c r="H2289" s="3" t="s">
        <v>1578</v>
      </c>
      <c r="I2289" s="3" t="s">
        <v>9565</v>
      </c>
      <c r="J2289" s="3" t="s">
        <v>196</v>
      </c>
      <c r="K2289" s="3"/>
      <c r="L2289" s="3" t="s">
        <v>9566</v>
      </c>
      <c r="M2289" s="6"/>
      <c r="N2289" s="6"/>
      <c r="O2289" s="20" t="s">
        <v>561</v>
      </c>
      <c r="P2289" s="3" t="s">
        <v>1241</v>
      </c>
      <c r="Q2289" s="3">
        <v>-20.8</v>
      </c>
      <c r="R2289" s="6">
        <v>950</v>
      </c>
      <c r="S2289" s="18" t="s">
        <v>6991</v>
      </c>
      <c r="T2289" s="3"/>
      <c r="U2289" s="17">
        <v>45758</v>
      </c>
      <c r="X2289" s="19" t="s">
        <v>6992</v>
      </c>
      <c r="Y2289" s="19" t="s">
        <v>8833</v>
      </c>
    </row>
    <row r="2290" spans="1:25">
      <c r="A2290" s="3" t="s">
        <v>9567</v>
      </c>
      <c r="B2290" s="3"/>
      <c r="C2290" s="3" t="s">
        <v>410</v>
      </c>
      <c r="D2290" s="3" t="s">
        <v>9395</v>
      </c>
      <c r="E2290" s="3" t="s">
        <v>52</v>
      </c>
      <c r="F2290" s="3" t="s">
        <v>1300</v>
      </c>
      <c r="G2290" s="3" t="s">
        <v>1495</v>
      </c>
      <c r="H2290" s="3" t="s">
        <v>1578</v>
      </c>
      <c r="I2290" s="3" t="s">
        <v>9568</v>
      </c>
      <c r="J2290" s="3" t="s">
        <v>68</v>
      </c>
      <c r="K2290" s="3"/>
      <c r="L2290" s="3" t="s">
        <v>9566</v>
      </c>
      <c r="M2290" s="6"/>
      <c r="N2290" s="6"/>
      <c r="O2290" s="20" t="s">
        <v>561</v>
      </c>
      <c r="P2290" s="3" t="s">
        <v>1241</v>
      </c>
      <c r="Q2290" s="3">
        <v>-20.38</v>
      </c>
      <c r="R2290" s="6">
        <v>490</v>
      </c>
      <c r="S2290" s="18" t="s">
        <v>6991</v>
      </c>
      <c r="T2290" s="3"/>
      <c r="U2290" s="17">
        <v>45758</v>
      </c>
      <c r="X2290" s="19" t="s">
        <v>6992</v>
      </c>
      <c r="Y2290" s="19" t="s">
        <v>8833</v>
      </c>
    </row>
    <row r="2291" spans="1:25">
      <c r="A2291" s="3" t="s">
        <v>9569</v>
      </c>
      <c r="B2291" s="3"/>
      <c r="C2291" s="3" t="s">
        <v>410</v>
      </c>
      <c r="D2291" s="3" t="s">
        <v>9395</v>
      </c>
      <c r="E2291" s="3" t="s">
        <v>52</v>
      </c>
      <c r="F2291" s="3" t="s">
        <v>1300</v>
      </c>
      <c r="G2291" s="3" t="s">
        <v>1495</v>
      </c>
      <c r="H2291" s="3" t="s">
        <v>1578</v>
      </c>
      <c r="I2291" s="3" t="s">
        <v>9570</v>
      </c>
      <c r="J2291" s="3" t="s">
        <v>196</v>
      </c>
      <c r="K2291" s="3"/>
      <c r="L2291" s="3" t="s">
        <v>9571</v>
      </c>
      <c r="M2291" s="6"/>
      <c r="N2291" s="6"/>
      <c r="O2291" s="20" t="s">
        <v>561</v>
      </c>
      <c r="P2291" s="3" t="s">
        <v>1241</v>
      </c>
      <c r="Q2291" s="3">
        <v>-21.23</v>
      </c>
      <c r="R2291" s="6">
        <v>950</v>
      </c>
      <c r="S2291" s="3"/>
      <c r="T2291" s="3"/>
      <c r="U2291" s="17">
        <v>45758</v>
      </c>
      <c r="X2291" s="19"/>
      <c r="Y2291" s="19" t="s">
        <v>8833</v>
      </c>
    </row>
    <row r="2292" spans="1:25">
      <c r="A2292" s="3" t="s">
        <v>9572</v>
      </c>
      <c r="B2292" s="3"/>
      <c r="C2292" s="3" t="s">
        <v>410</v>
      </c>
      <c r="D2292" s="3" t="s">
        <v>9395</v>
      </c>
      <c r="E2292" s="3" t="s">
        <v>52</v>
      </c>
      <c r="F2292" s="3" t="s">
        <v>1300</v>
      </c>
      <c r="G2292" s="3" t="s">
        <v>1495</v>
      </c>
      <c r="H2292" s="3" t="s">
        <v>1578</v>
      </c>
      <c r="I2292" s="3" t="s">
        <v>9573</v>
      </c>
      <c r="J2292" s="3" t="s">
        <v>68</v>
      </c>
      <c r="K2292" s="3"/>
      <c r="L2292" s="3" t="s">
        <v>9571</v>
      </c>
      <c r="M2292" s="6"/>
      <c r="N2292" s="6"/>
      <c r="O2292" s="20" t="s">
        <v>561</v>
      </c>
      <c r="P2292" s="3" t="s">
        <v>1241</v>
      </c>
      <c r="Q2292" s="3">
        <v>-21.34</v>
      </c>
      <c r="R2292" s="6">
        <v>490</v>
      </c>
      <c r="S2292" s="3"/>
      <c r="T2292" s="3"/>
      <c r="U2292" s="17">
        <v>45758</v>
      </c>
      <c r="X2292" s="19"/>
      <c r="Y2292" s="19" t="s">
        <v>8833</v>
      </c>
    </row>
    <row r="2293" spans="1:25">
      <c r="A2293" s="3" t="s">
        <v>9574</v>
      </c>
      <c r="B2293" s="3"/>
      <c r="C2293" s="3" t="s">
        <v>410</v>
      </c>
      <c r="D2293" s="3" t="s">
        <v>9395</v>
      </c>
      <c r="E2293" s="3" t="s">
        <v>52</v>
      </c>
      <c r="F2293" s="3" t="s">
        <v>1300</v>
      </c>
      <c r="G2293" s="3" t="s">
        <v>1495</v>
      </c>
      <c r="H2293" s="3" t="s">
        <v>1649</v>
      </c>
      <c r="I2293" s="3" t="s">
        <v>9575</v>
      </c>
      <c r="J2293" s="3" t="s">
        <v>132</v>
      </c>
      <c r="K2293" s="3"/>
      <c r="L2293" s="3" t="s">
        <v>9576</v>
      </c>
      <c r="M2293" s="6"/>
      <c r="N2293" s="6"/>
      <c r="O2293" s="20" t="s">
        <v>561</v>
      </c>
      <c r="P2293" s="3" t="s">
        <v>1241</v>
      </c>
      <c r="Q2293" s="3">
        <v>-19.84</v>
      </c>
      <c r="R2293" s="6">
        <v>320</v>
      </c>
      <c r="S2293" s="18" t="s">
        <v>6991</v>
      </c>
      <c r="T2293" s="3"/>
      <c r="U2293" s="17">
        <v>45768</v>
      </c>
      <c r="X2293" s="19" t="s">
        <v>6992</v>
      </c>
      <c r="Y2293" s="19" t="s">
        <v>8833</v>
      </c>
    </row>
    <row r="2294" spans="1:25">
      <c r="A2294" s="3" t="s">
        <v>9577</v>
      </c>
      <c r="B2294" s="3"/>
      <c r="C2294" s="3" t="s">
        <v>410</v>
      </c>
      <c r="D2294" s="3" t="s">
        <v>9395</v>
      </c>
      <c r="E2294" s="3" t="s">
        <v>52</v>
      </c>
      <c r="F2294" s="3" t="s">
        <v>1300</v>
      </c>
      <c r="G2294" s="3" t="s">
        <v>1495</v>
      </c>
      <c r="H2294" s="3" t="s">
        <v>1649</v>
      </c>
      <c r="I2294" s="3" t="s">
        <v>9578</v>
      </c>
      <c r="J2294" s="3" t="s">
        <v>132</v>
      </c>
      <c r="K2294" s="3"/>
      <c r="L2294" s="3" t="s">
        <v>9579</v>
      </c>
      <c r="M2294" s="6"/>
      <c r="N2294" s="6"/>
      <c r="O2294" s="20" t="s">
        <v>561</v>
      </c>
      <c r="P2294" s="3" t="s">
        <v>1241</v>
      </c>
      <c r="Q2294" s="3">
        <v>-20.9</v>
      </c>
      <c r="R2294" s="6">
        <v>320</v>
      </c>
      <c r="S2294" s="18" t="s">
        <v>6991</v>
      </c>
      <c r="T2294" s="3"/>
      <c r="U2294" s="17">
        <v>45768</v>
      </c>
      <c r="X2294" s="19" t="s">
        <v>6992</v>
      </c>
      <c r="Y2294" s="19" t="s">
        <v>8833</v>
      </c>
    </row>
    <row r="2295" spans="1:25">
      <c r="A2295" s="3" t="s">
        <v>9580</v>
      </c>
      <c r="B2295" s="3"/>
      <c r="C2295" s="3" t="s">
        <v>410</v>
      </c>
      <c r="D2295" s="3" t="s">
        <v>9395</v>
      </c>
      <c r="E2295" s="3" t="s">
        <v>52</v>
      </c>
      <c r="F2295" s="3" t="s">
        <v>1300</v>
      </c>
      <c r="G2295" s="3" t="s">
        <v>1495</v>
      </c>
      <c r="H2295" s="3" t="s">
        <v>1649</v>
      </c>
      <c r="I2295" s="3" t="s">
        <v>9581</v>
      </c>
      <c r="J2295" s="3" t="s">
        <v>132</v>
      </c>
      <c r="K2295" s="3"/>
      <c r="L2295" s="3" t="s">
        <v>9582</v>
      </c>
      <c r="M2295" s="6"/>
      <c r="N2295" s="6"/>
      <c r="O2295" s="20" t="s">
        <v>561</v>
      </c>
      <c r="P2295" s="3" t="s">
        <v>1241</v>
      </c>
      <c r="Q2295" s="3">
        <v>-20.440000000000001</v>
      </c>
      <c r="R2295" s="6">
        <v>320</v>
      </c>
      <c r="S2295" s="18" t="s">
        <v>4998</v>
      </c>
      <c r="T2295" s="3"/>
      <c r="U2295" s="17">
        <v>45768</v>
      </c>
      <c r="X2295" s="19" t="s">
        <v>4999</v>
      </c>
      <c r="Y2295" s="19" t="s">
        <v>8833</v>
      </c>
    </row>
    <row r="2296" spans="1:25">
      <c r="A2296" s="3" t="s">
        <v>9583</v>
      </c>
      <c r="B2296" s="3"/>
      <c r="C2296" s="3" t="s">
        <v>410</v>
      </c>
      <c r="D2296" s="3" t="s">
        <v>9395</v>
      </c>
      <c r="E2296" s="3" t="s">
        <v>52</v>
      </c>
      <c r="F2296" s="3" t="s">
        <v>1300</v>
      </c>
      <c r="G2296" s="3" t="s">
        <v>1495</v>
      </c>
      <c r="H2296" s="3" t="s">
        <v>1649</v>
      </c>
      <c r="I2296" s="3" t="s">
        <v>9584</v>
      </c>
      <c r="J2296" s="3" t="s">
        <v>132</v>
      </c>
      <c r="K2296" s="3"/>
      <c r="L2296" s="3" t="s">
        <v>9585</v>
      </c>
      <c r="M2296" s="6"/>
      <c r="N2296" s="6"/>
      <c r="O2296" s="20" t="s">
        <v>561</v>
      </c>
      <c r="P2296" s="3" t="s">
        <v>1241</v>
      </c>
      <c r="Q2296" s="3">
        <v>-21.57</v>
      </c>
      <c r="R2296" s="6">
        <v>320</v>
      </c>
      <c r="S2296" s="18" t="s">
        <v>6991</v>
      </c>
      <c r="T2296" s="3"/>
      <c r="U2296" s="17">
        <v>45768</v>
      </c>
      <c r="X2296" s="19" t="s">
        <v>6992</v>
      </c>
      <c r="Y2296" s="19" t="s">
        <v>8833</v>
      </c>
    </row>
    <row r="2297" spans="1:25">
      <c r="A2297" s="3" t="s">
        <v>9586</v>
      </c>
      <c r="B2297" s="3"/>
      <c r="C2297" s="3" t="s">
        <v>410</v>
      </c>
      <c r="D2297" s="3" t="s">
        <v>9395</v>
      </c>
      <c r="E2297" s="3" t="s">
        <v>52</v>
      </c>
      <c r="F2297" s="3" t="s">
        <v>1300</v>
      </c>
      <c r="G2297" s="3" t="s">
        <v>1495</v>
      </c>
      <c r="H2297" s="3" t="s">
        <v>1649</v>
      </c>
      <c r="I2297" s="3" t="s">
        <v>9587</v>
      </c>
      <c r="J2297" s="3" t="s">
        <v>132</v>
      </c>
      <c r="K2297" s="3"/>
      <c r="L2297" s="3" t="s">
        <v>9588</v>
      </c>
      <c r="M2297" s="6"/>
      <c r="N2297" s="6"/>
      <c r="O2297" s="20" t="s">
        <v>561</v>
      </c>
      <c r="P2297" s="3" t="s">
        <v>1241</v>
      </c>
      <c r="Q2297" s="3">
        <v>-19.66</v>
      </c>
      <c r="R2297" s="6">
        <v>320</v>
      </c>
      <c r="S2297" s="18" t="s">
        <v>6991</v>
      </c>
      <c r="T2297" s="3"/>
      <c r="U2297" s="17">
        <v>45768</v>
      </c>
      <c r="X2297" s="19" t="s">
        <v>6992</v>
      </c>
      <c r="Y2297" s="19" t="s">
        <v>8833</v>
      </c>
    </row>
    <row r="2298" spans="1:25">
      <c r="A2298" s="3" t="s">
        <v>9589</v>
      </c>
      <c r="B2298" s="3"/>
      <c r="C2298" s="3" t="s">
        <v>410</v>
      </c>
      <c r="D2298" s="3" t="s">
        <v>9395</v>
      </c>
      <c r="E2298" s="3" t="s">
        <v>52</v>
      </c>
      <c r="F2298" s="3" t="s">
        <v>1300</v>
      </c>
      <c r="G2298" s="3" t="s">
        <v>1495</v>
      </c>
      <c r="H2298" s="3" t="s">
        <v>1649</v>
      </c>
      <c r="I2298" s="3" t="s">
        <v>9590</v>
      </c>
      <c r="J2298" s="3" t="s">
        <v>132</v>
      </c>
      <c r="K2298" s="3"/>
      <c r="L2298" s="3" t="s">
        <v>9588</v>
      </c>
      <c r="M2298" s="6"/>
      <c r="N2298" s="6"/>
      <c r="O2298" s="20" t="s">
        <v>561</v>
      </c>
      <c r="P2298" s="3" t="s">
        <v>1241</v>
      </c>
      <c r="Q2298" s="3">
        <v>-19.5</v>
      </c>
      <c r="R2298" s="6">
        <v>320</v>
      </c>
      <c r="S2298" s="18" t="s">
        <v>6991</v>
      </c>
      <c r="T2298" s="3"/>
      <c r="U2298" s="17">
        <v>45768</v>
      </c>
      <c r="X2298" s="19" t="s">
        <v>6992</v>
      </c>
      <c r="Y2298" s="19" t="s">
        <v>8833</v>
      </c>
    </row>
    <row r="2299" spans="1:25">
      <c r="A2299" s="3" t="s">
        <v>9591</v>
      </c>
      <c r="B2299" s="3"/>
      <c r="C2299" s="3" t="s">
        <v>410</v>
      </c>
      <c r="D2299" s="3" t="s">
        <v>9395</v>
      </c>
      <c r="E2299" s="3" t="s">
        <v>52</v>
      </c>
      <c r="F2299" s="3" t="s">
        <v>1300</v>
      </c>
      <c r="G2299" s="3" t="s">
        <v>1495</v>
      </c>
      <c r="H2299" s="3" t="s">
        <v>1649</v>
      </c>
      <c r="I2299" s="3" t="s">
        <v>9592</v>
      </c>
      <c r="J2299" s="3" t="s">
        <v>132</v>
      </c>
      <c r="K2299" s="3"/>
      <c r="L2299" s="3" t="s">
        <v>9585</v>
      </c>
      <c r="M2299" s="6"/>
      <c r="N2299" s="6"/>
      <c r="O2299" s="20" t="s">
        <v>561</v>
      </c>
      <c r="P2299" s="3" t="s">
        <v>1241</v>
      </c>
      <c r="Q2299" s="3">
        <v>-20.7</v>
      </c>
      <c r="R2299" s="6">
        <v>320</v>
      </c>
      <c r="S2299" s="18" t="s">
        <v>4998</v>
      </c>
      <c r="T2299" s="3"/>
      <c r="U2299" s="17">
        <v>45769</v>
      </c>
      <c r="X2299" s="19" t="s">
        <v>4999</v>
      </c>
      <c r="Y2299" s="19" t="s">
        <v>8833</v>
      </c>
    </row>
    <row r="2300" spans="1:25">
      <c r="A2300" s="3" t="s">
        <v>9593</v>
      </c>
      <c r="B2300" s="3"/>
      <c r="C2300" s="3" t="s">
        <v>410</v>
      </c>
      <c r="D2300" s="3" t="s">
        <v>9395</v>
      </c>
      <c r="E2300" s="3" t="s">
        <v>52</v>
      </c>
      <c r="F2300" s="3" t="s">
        <v>1300</v>
      </c>
      <c r="G2300" s="3" t="s">
        <v>1495</v>
      </c>
      <c r="H2300" s="3" t="s">
        <v>1649</v>
      </c>
      <c r="I2300" s="3" t="s">
        <v>9594</v>
      </c>
      <c r="J2300" s="3" t="s">
        <v>132</v>
      </c>
      <c r="K2300" s="3"/>
      <c r="L2300" s="3" t="s">
        <v>9595</v>
      </c>
      <c r="M2300" s="6"/>
      <c r="N2300" s="6"/>
      <c r="O2300" s="20" t="s">
        <v>561</v>
      </c>
      <c r="P2300" s="3" t="s">
        <v>1241</v>
      </c>
      <c r="Q2300" s="3">
        <v>-20.75</v>
      </c>
      <c r="R2300" s="6">
        <v>320</v>
      </c>
      <c r="S2300" s="18" t="s">
        <v>4998</v>
      </c>
      <c r="T2300" s="3"/>
      <c r="U2300" s="17">
        <v>45768</v>
      </c>
      <c r="X2300" s="19" t="s">
        <v>4999</v>
      </c>
      <c r="Y2300" s="19" t="s">
        <v>8833</v>
      </c>
    </row>
    <row r="2301" spans="1:25">
      <c r="A2301" s="3" t="s">
        <v>9596</v>
      </c>
      <c r="B2301" s="3"/>
      <c r="C2301" s="3" t="s">
        <v>410</v>
      </c>
      <c r="D2301" s="3" t="s">
        <v>9395</v>
      </c>
      <c r="E2301" s="3" t="s">
        <v>52</v>
      </c>
      <c r="F2301" s="3" t="s">
        <v>1300</v>
      </c>
      <c r="G2301" s="3" t="s">
        <v>1495</v>
      </c>
      <c r="H2301" s="3" t="s">
        <v>1649</v>
      </c>
      <c r="I2301" s="3" t="s">
        <v>9597</v>
      </c>
      <c r="J2301" s="3" t="s">
        <v>68</v>
      </c>
      <c r="K2301" s="3"/>
      <c r="L2301" s="3" t="s">
        <v>9598</v>
      </c>
      <c r="M2301" s="6"/>
      <c r="N2301" s="6"/>
      <c r="O2301" s="20" t="s">
        <v>561</v>
      </c>
      <c r="P2301" s="3" t="s">
        <v>1241</v>
      </c>
      <c r="Q2301" s="3">
        <v>-20.09</v>
      </c>
      <c r="R2301" s="6">
        <v>490</v>
      </c>
      <c r="S2301" s="3"/>
      <c r="T2301" s="3"/>
      <c r="U2301" s="17">
        <v>45758</v>
      </c>
      <c r="X2301" s="19"/>
      <c r="Y2301" s="19" t="s">
        <v>8833</v>
      </c>
    </row>
    <row r="2302" spans="1:25">
      <c r="A2302" s="3" t="s">
        <v>9599</v>
      </c>
      <c r="B2302" s="3"/>
      <c r="C2302" s="3" t="s">
        <v>410</v>
      </c>
      <c r="D2302" s="3" t="s">
        <v>9395</v>
      </c>
      <c r="E2302" s="3" t="s">
        <v>52</v>
      </c>
      <c r="F2302" s="3" t="s">
        <v>1300</v>
      </c>
      <c r="G2302" s="3" t="s">
        <v>1495</v>
      </c>
      <c r="H2302" s="3" t="s">
        <v>1649</v>
      </c>
      <c r="I2302" s="3" t="s">
        <v>9600</v>
      </c>
      <c r="J2302" s="3" t="s">
        <v>110</v>
      </c>
      <c r="K2302" s="3"/>
      <c r="L2302" s="3" t="s">
        <v>9601</v>
      </c>
      <c r="M2302" s="6"/>
      <c r="N2302" s="6"/>
      <c r="O2302" s="20" t="s">
        <v>561</v>
      </c>
      <c r="P2302" s="3" t="s">
        <v>1241</v>
      </c>
      <c r="Q2302" s="3">
        <v>-19.82</v>
      </c>
      <c r="R2302" s="6">
        <v>757.98</v>
      </c>
      <c r="S2302" s="3"/>
      <c r="T2302" s="3"/>
      <c r="U2302" s="17">
        <v>45759</v>
      </c>
      <c r="X2302" s="19"/>
      <c r="Y2302" s="19" t="s">
        <v>8833</v>
      </c>
    </row>
    <row r="2303" spans="1:25">
      <c r="A2303" s="3" t="s">
        <v>9602</v>
      </c>
      <c r="B2303" s="3"/>
      <c r="C2303" s="3" t="s">
        <v>410</v>
      </c>
      <c r="D2303" s="3" t="s">
        <v>9395</v>
      </c>
      <c r="E2303" s="3" t="s">
        <v>52</v>
      </c>
      <c r="F2303" s="3" t="s">
        <v>1300</v>
      </c>
      <c r="G2303" s="3" t="s">
        <v>1495</v>
      </c>
      <c r="H2303" s="3" t="s">
        <v>1649</v>
      </c>
      <c r="I2303" s="3" t="s">
        <v>9603</v>
      </c>
      <c r="J2303" s="3" t="s">
        <v>110</v>
      </c>
      <c r="K2303" s="3"/>
      <c r="L2303" s="3" t="s">
        <v>9598</v>
      </c>
      <c r="M2303" s="6"/>
      <c r="N2303" s="6"/>
      <c r="O2303" s="20" t="s">
        <v>561</v>
      </c>
      <c r="P2303" s="3" t="s">
        <v>1241</v>
      </c>
      <c r="Q2303" s="3">
        <v>-19.91</v>
      </c>
      <c r="R2303" s="6">
        <v>757.98</v>
      </c>
      <c r="S2303" s="18" t="s">
        <v>6991</v>
      </c>
      <c r="T2303" s="3"/>
      <c r="U2303" s="17">
        <v>45759</v>
      </c>
      <c r="X2303" s="19" t="s">
        <v>6992</v>
      </c>
      <c r="Y2303" s="19" t="s">
        <v>8833</v>
      </c>
    </row>
    <row r="2304" spans="1:25">
      <c r="A2304" s="3" t="s">
        <v>9604</v>
      </c>
      <c r="B2304" s="3"/>
      <c r="C2304" s="3" t="s">
        <v>410</v>
      </c>
      <c r="D2304" s="3" t="s">
        <v>9395</v>
      </c>
      <c r="E2304" s="3" t="s">
        <v>52</v>
      </c>
      <c r="F2304" s="3" t="s">
        <v>1300</v>
      </c>
      <c r="G2304" s="3" t="s">
        <v>1495</v>
      </c>
      <c r="H2304" s="3" t="s">
        <v>1649</v>
      </c>
      <c r="I2304" s="3" t="s">
        <v>9605</v>
      </c>
      <c r="J2304" s="3" t="s">
        <v>110</v>
      </c>
      <c r="K2304" s="3"/>
      <c r="L2304" s="3" t="s">
        <v>9606</v>
      </c>
      <c r="M2304" s="6"/>
      <c r="N2304" s="6"/>
      <c r="O2304" s="20" t="s">
        <v>561</v>
      </c>
      <c r="P2304" s="3" t="s">
        <v>1241</v>
      </c>
      <c r="Q2304" s="3">
        <v>-20.170000000000002</v>
      </c>
      <c r="R2304" s="6">
        <v>757.98</v>
      </c>
      <c r="S2304" s="18" t="s">
        <v>6991</v>
      </c>
      <c r="T2304" s="3"/>
      <c r="U2304" s="17">
        <v>45759</v>
      </c>
      <c r="X2304" s="19" t="s">
        <v>6992</v>
      </c>
      <c r="Y2304" s="19" t="s">
        <v>8833</v>
      </c>
    </row>
    <row r="2305" spans="1:25">
      <c r="A2305" s="3" t="s">
        <v>9607</v>
      </c>
      <c r="B2305" s="3"/>
      <c r="C2305" s="3" t="s">
        <v>410</v>
      </c>
      <c r="D2305" s="3" t="s">
        <v>9395</v>
      </c>
      <c r="E2305" s="3" t="s">
        <v>52</v>
      </c>
      <c r="F2305" s="3" t="s">
        <v>1300</v>
      </c>
      <c r="G2305" s="3" t="s">
        <v>1495</v>
      </c>
      <c r="H2305" s="3" t="s">
        <v>1649</v>
      </c>
      <c r="I2305" s="3" t="s">
        <v>9608</v>
      </c>
      <c r="J2305" s="3" t="s">
        <v>110</v>
      </c>
      <c r="K2305" s="3"/>
      <c r="L2305" s="3" t="s">
        <v>9609</v>
      </c>
      <c r="M2305" s="6"/>
      <c r="N2305" s="6"/>
      <c r="O2305" s="20" t="s">
        <v>561</v>
      </c>
      <c r="P2305" s="3" t="s">
        <v>1241</v>
      </c>
      <c r="Q2305" s="3">
        <v>-19.89</v>
      </c>
      <c r="R2305" s="6">
        <v>757.98</v>
      </c>
      <c r="S2305" s="3"/>
      <c r="T2305" s="3"/>
      <c r="U2305" s="17">
        <v>45759</v>
      </c>
      <c r="X2305" s="19"/>
      <c r="Y2305" s="19" t="s">
        <v>8833</v>
      </c>
    </row>
    <row r="2306" spans="1:25">
      <c r="A2306" s="3" t="s">
        <v>9610</v>
      </c>
      <c r="B2306" s="3"/>
      <c r="C2306" s="3" t="s">
        <v>410</v>
      </c>
      <c r="D2306" s="3" t="s">
        <v>9395</v>
      </c>
      <c r="E2306" s="3" t="s">
        <v>52</v>
      </c>
      <c r="F2306" s="3" t="s">
        <v>1300</v>
      </c>
      <c r="G2306" s="3" t="s">
        <v>1495</v>
      </c>
      <c r="H2306" s="3" t="s">
        <v>1649</v>
      </c>
      <c r="I2306" s="3" t="s">
        <v>9611</v>
      </c>
      <c r="J2306" s="3" t="s">
        <v>110</v>
      </c>
      <c r="K2306" s="3"/>
      <c r="L2306" s="3" t="s">
        <v>9612</v>
      </c>
      <c r="M2306" s="6"/>
      <c r="N2306" s="6"/>
      <c r="O2306" s="20" t="s">
        <v>561</v>
      </c>
      <c r="P2306" s="3" t="s">
        <v>1241</v>
      </c>
      <c r="Q2306" s="3">
        <v>-21.29</v>
      </c>
      <c r="R2306" s="6">
        <v>757.98</v>
      </c>
      <c r="S2306" s="18" t="s">
        <v>6991</v>
      </c>
      <c r="T2306" s="3"/>
      <c r="U2306" s="17">
        <v>45759</v>
      </c>
      <c r="X2306" s="19" t="s">
        <v>6992</v>
      </c>
      <c r="Y2306" s="19" t="s">
        <v>8833</v>
      </c>
    </row>
    <row r="2307" spans="1:25">
      <c r="A2307" s="3" t="s">
        <v>9613</v>
      </c>
      <c r="B2307" s="3"/>
      <c r="C2307" s="3" t="s">
        <v>410</v>
      </c>
      <c r="D2307" s="3" t="s">
        <v>9395</v>
      </c>
      <c r="E2307" s="3" t="s">
        <v>52</v>
      </c>
      <c r="F2307" s="3" t="s">
        <v>1300</v>
      </c>
      <c r="G2307" s="3" t="s">
        <v>1495</v>
      </c>
      <c r="H2307" s="3" t="s">
        <v>1649</v>
      </c>
      <c r="I2307" s="3" t="s">
        <v>9614</v>
      </c>
      <c r="J2307" s="3" t="s">
        <v>110</v>
      </c>
      <c r="K2307" s="3"/>
      <c r="L2307" s="3" t="s">
        <v>9615</v>
      </c>
      <c r="M2307" s="6"/>
      <c r="N2307" s="6"/>
      <c r="O2307" s="20" t="s">
        <v>561</v>
      </c>
      <c r="P2307" s="3" t="s">
        <v>1241</v>
      </c>
      <c r="Q2307" s="3">
        <v>-20.18</v>
      </c>
      <c r="R2307" s="6">
        <v>757.98</v>
      </c>
      <c r="S2307" s="3"/>
      <c r="T2307" s="3"/>
      <c r="U2307" s="17">
        <v>45759</v>
      </c>
      <c r="X2307" s="19"/>
      <c r="Y2307" s="19" t="s">
        <v>8833</v>
      </c>
    </row>
    <row r="2308" spans="1:25">
      <c r="A2308" s="3" t="s">
        <v>9616</v>
      </c>
      <c r="B2308" s="3"/>
      <c r="C2308" s="3" t="s">
        <v>410</v>
      </c>
      <c r="D2308" s="3" t="s">
        <v>9395</v>
      </c>
      <c r="E2308" s="3" t="s">
        <v>52</v>
      </c>
      <c r="F2308" s="3" t="s">
        <v>1300</v>
      </c>
      <c r="G2308" s="3" t="s">
        <v>1495</v>
      </c>
      <c r="H2308" s="3" t="s">
        <v>1649</v>
      </c>
      <c r="I2308" s="3" t="s">
        <v>9617</v>
      </c>
      <c r="J2308" s="3" t="s">
        <v>110</v>
      </c>
      <c r="K2308" s="3"/>
      <c r="L2308" s="3" t="s">
        <v>9618</v>
      </c>
      <c r="M2308" s="6"/>
      <c r="N2308" s="6"/>
      <c r="O2308" s="20" t="s">
        <v>561</v>
      </c>
      <c r="P2308" s="3" t="s">
        <v>1241</v>
      </c>
      <c r="Q2308" s="3">
        <v>-21.96</v>
      </c>
      <c r="R2308" s="6">
        <v>757.98</v>
      </c>
      <c r="S2308" s="18" t="s">
        <v>6991</v>
      </c>
      <c r="T2308" s="3"/>
      <c r="U2308" s="17">
        <v>45759</v>
      </c>
      <c r="X2308" s="19" t="s">
        <v>6992</v>
      </c>
      <c r="Y2308" s="19" t="s">
        <v>8833</v>
      </c>
    </row>
    <row r="2309" spans="1:25">
      <c r="A2309" s="3" t="s">
        <v>9619</v>
      </c>
      <c r="B2309" s="3"/>
      <c r="C2309" s="3" t="s">
        <v>410</v>
      </c>
      <c r="D2309" s="3" t="s">
        <v>9395</v>
      </c>
      <c r="E2309" s="3" t="s">
        <v>52</v>
      </c>
      <c r="F2309" s="3" t="s">
        <v>1300</v>
      </c>
      <c r="G2309" s="3" t="s">
        <v>1495</v>
      </c>
      <c r="H2309" s="3" t="s">
        <v>1809</v>
      </c>
      <c r="I2309" s="3" t="s">
        <v>9620</v>
      </c>
      <c r="J2309" s="3" t="s">
        <v>68</v>
      </c>
      <c r="K2309" s="3"/>
      <c r="L2309" s="3" t="s">
        <v>9621</v>
      </c>
      <c r="M2309" s="6"/>
      <c r="N2309" s="6"/>
      <c r="O2309" s="20" t="s">
        <v>561</v>
      </c>
      <c r="P2309" s="3" t="s">
        <v>1241</v>
      </c>
      <c r="Q2309" s="3">
        <v>-19.309999999999999</v>
      </c>
      <c r="R2309" s="6">
        <v>490</v>
      </c>
      <c r="S2309" s="18" t="s">
        <v>6991</v>
      </c>
      <c r="T2309" s="3"/>
      <c r="U2309" s="17">
        <v>45756</v>
      </c>
      <c r="X2309" s="19" t="s">
        <v>6992</v>
      </c>
      <c r="Y2309" s="19" t="s">
        <v>8833</v>
      </c>
    </row>
    <row r="2310" spans="1:25">
      <c r="A2310" s="3" t="s">
        <v>9622</v>
      </c>
      <c r="B2310" s="3"/>
      <c r="C2310" s="3" t="s">
        <v>410</v>
      </c>
      <c r="D2310" s="3" t="s">
        <v>9395</v>
      </c>
      <c r="E2310" s="3" t="s">
        <v>52</v>
      </c>
      <c r="F2310" s="3" t="s">
        <v>1300</v>
      </c>
      <c r="G2310" s="3" t="s">
        <v>1495</v>
      </c>
      <c r="H2310" s="3" t="s">
        <v>1809</v>
      </c>
      <c r="I2310" s="3" t="s">
        <v>9623</v>
      </c>
      <c r="J2310" s="3" t="s">
        <v>110</v>
      </c>
      <c r="K2310" s="3"/>
      <c r="L2310" s="3" t="s">
        <v>9624</v>
      </c>
      <c r="M2310" s="6"/>
      <c r="N2310" s="6"/>
      <c r="O2310" s="20" t="s">
        <v>561</v>
      </c>
      <c r="P2310" s="3" t="s">
        <v>1241</v>
      </c>
      <c r="Q2310" s="3">
        <v>-18.95</v>
      </c>
      <c r="R2310" s="6">
        <v>757.98</v>
      </c>
      <c r="S2310" s="18" t="s">
        <v>6991</v>
      </c>
      <c r="T2310" s="3"/>
      <c r="U2310" s="17">
        <v>45756</v>
      </c>
      <c r="X2310" s="19" t="s">
        <v>6992</v>
      </c>
      <c r="Y2310" s="19" t="s">
        <v>8833</v>
      </c>
    </row>
    <row r="2311" spans="1:25">
      <c r="A2311" s="3" t="s">
        <v>9625</v>
      </c>
      <c r="B2311" s="3"/>
      <c r="C2311" s="3" t="s">
        <v>410</v>
      </c>
      <c r="D2311" s="3" t="s">
        <v>9395</v>
      </c>
      <c r="E2311" s="3" t="s">
        <v>52</v>
      </c>
      <c r="F2311" s="3" t="s">
        <v>1300</v>
      </c>
      <c r="G2311" s="3" t="s">
        <v>1495</v>
      </c>
      <c r="H2311" s="3" t="s">
        <v>1809</v>
      </c>
      <c r="I2311" s="3" t="s">
        <v>9626</v>
      </c>
      <c r="J2311" s="3" t="s">
        <v>110</v>
      </c>
      <c r="K2311" s="3"/>
      <c r="L2311" s="3" t="s">
        <v>9627</v>
      </c>
      <c r="M2311" s="6"/>
      <c r="N2311" s="6"/>
      <c r="O2311" s="20" t="s">
        <v>561</v>
      </c>
      <c r="P2311" s="3" t="s">
        <v>1241</v>
      </c>
      <c r="Q2311" s="3">
        <v>-19.25</v>
      </c>
      <c r="R2311" s="6">
        <v>757.98</v>
      </c>
      <c r="S2311" s="18" t="s">
        <v>6991</v>
      </c>
      <c r="T2311" s="3"/>
      <c r="U2311" s="17">
        <v>45756</v>
      </c>
      <c r="X2311" s="19" t="s">
        <v>6992</v>
      </c>
      <c r="Y2311" s="19" t="s">
        <v>8833</v>
      </c>
    </row>
    <row r="2312" spans="1:25">
      <c r="A2312" s="3" t="s">
        <v>9628</v>
      </c>
      <c r="B2312" s="3"/>
      <c r="C2312" s="3" t="s">
        <v>410</v>
      </c>
      <c r="D2312" s="3" t="s">
        <v>9395</v>
      </c>
      <c r="E2312" s="3" t="s">
        <v>52</v>
      </c>
      <c r="F2312" s="3" t="s">
        <v>1300</v>
      </c>
      <c r="G2312" s="3" t="s">
        <v>1495</v>
      </c>
      <c r="H2312" s="3" t="s">
        <v>1809</v>
      </c>
      <c r="I2312" s="3" t="s">
        <v>9629</v>
      </c>
      <c r="J2312" s="3" t="s">
        <v>110</v>
      </c>
      <c r="K2312" s="3"/>
      <c r="L2312" s="3" t="s">
        <v>9630</v>
      </c>
      <c r="M2312" s="6"/>
      <c r="N2312" s="6"/>
      <c r="O2312" s="20" t="s">
        <v>561</v>
      </c>
      <c r="P2312" s="3" t="s">
        <v>1241</v>
      </c>
      <c r="Q2312" s="3">
        <v>-21.12</v>
      </c>
      <c r="R2312" s="6">
        <v>757.98</v>
      </c>
      <c r="S2312" s="18" t="s">
        <v>6991</v>
      </c>
      <c r="T2312" s="3"/>
      <c r="U2312" s="17">
        <v>45756</v>
      </c>
      <c r="X2312" s="19" t="s">
        <v>6992</v>
      </c>
      <c r="Y2312" s="19" t="s">
        <v>8833</v>
      </c>
    </row>
    <row r="2313" spans="1:25">
      <c r="A2313" s="3" t="s">
        <v>9631</v>
      </c>
      <c r="B2313" s="3"/>
      <c r="C2313" s="3" t="s">
        <v>410</v>
      </c>
      <c r="D2313" s="3" t="s">
        <v>9395</v>
      </c>
      <c r="E2313" s="3" t="s">
        <v>52</v>
      </c>
      <c r="F2313" s="3" t="s">
        <v>1300</v>
      </c>
      <c r="G2313" s="3" t="s">
        <v>1495</v>
      </c>
      <c r="H2313" s="3" t="s">
        <v>1809</v>
      </c>
      <c r="I2313" s="3" t="s">
        <v>9632</v>
      </c>
      <c r="J2313" s="3" t="s">
        <v>110</v>
      </c>
      <c r="K2313" s="3"/>
      <c r="L2313" s="3" t="s">
        <v>9621</v>
      </c>
      <c r="M2313" s="6"/>
      <c r="N2313" s="6"/>
      <c r="O2313" s="20" t="s">
        <v>561</v>
      </c>
      <c r="P2313" s="3" t="s">
        <v>1241</v>
      </c>
      <c r="Q2313" s="3">
        <v>-21.04</v>
      </c>
      <c r="R2313" s="6">
        <v>757.98</v>
      </c>
      <c r="S2313" s="18" t="s">
        <v>6991</v>
      </c>
      <c r="T2313" s="3"/>
      <c r="U2313" s="17">
        <v>45756</v>
      </c>
      <c r="X2313" s="19" t="s">
        <v>6992</v>
      </c>
      <c r="Y2313" s="19" t="s">
        <v>8833</v>
      </c>
    </row>
    <row r="2314" spans="1:25">
      <c r="A2314" s="3" t="s">
        <v>9633</v>
      </c>
      <c r="B2314" s="3"/>
      <c r="C2314" s="3" t="s">
        <v>410</v>
      </c>
      <c r="D2314" s="3" t="s">
        <v>9395</v>
      </c>
      <c r="E2314" s="3" t="s">
        <v>52</v>
      </c>
      <c r="F2314" s="3" t="s">
        <v>1300</v>
      </c>
      <c r="G2314" s="3" t="s">
        <v>1495</v>
      </c>
      <c r="H2314" s="3" t="s">
        <v>1809</v>
      </c>
      <c r="I2314" s="3" t="s">
        <v>9634</v>
      </c>
      <c r="J2314" s="3" t="s">
        <v>68</v>
      </c>
      <c r="K2314" s="3"/>
      <c r="L2314" s="3" t="s">
        <v>9635</v>
      </c>
      <c r="M2314" s="6"/>
      <c r="N2314" s="6"/>
      <c r="O2314" s="20" t="s">
        <v>561</v>
      </c>
      <c r="P2314" s="3" t="s">
        <v>1241</v>
      </c>
      <c r="Q2314" s="3">
        <v>-21.9</v>
      </c>
      <c r="R2314" s="6">
        <v>490</v>
      </c>
      <c r="S2314" s="18" t="s">
        <v>6991</v>
      </c>
      <c r="T2314" s="3"/>
      <c r="U2314" s="17">
        <v>45756</v>
      </c>
      <c r="X2314" s="19" t="s">
        <v>6992</v>
      </c>
      <c r="Y2314" s="19" t="s">
        <v>8833</v>
      </c>
    </row>
    <row r="2315" spans="1:25">
      <c r="A2315" s="3" t="s">
        <v>9636</v>
      </c>
      <c r="B2315" s="3"/>
      <c r="C2315" s="3" t="s">
        <v>410</v>
      </c>
      <c r="D2315" s="3" t="s">
        <v>9395</v>
      </c>
      <c r="E2315" s="3" t="s">
        <v>52</v>
      </c>
      <c r="F2315" s="3" t="s">
        <v>1300</v>
      </c>
      <c r="G2315" s="3" t="s">
        <v>1495</v>
      </c>
      <c r="H2315" s="3" t="s">
        <v>1809</v>
      </c>
      <c r="I2315" s="3" t="s">
        <v>9637</v>
      </c>
      <c r="J2315" s="3" t="s">
        <v>68</v>
      </c>
      <c r="K2315" s="3"/>
      <c r="L2315" s="3" t="s">
        <v>9638</v>
      </c>
      <c r="M2315" s="6"/>
      <c r="N2315" s="6"/>
      <c r="O2315" s="20" t="s">
        <v>561</v>
      </c>
      <c r="P2315" s="3" t="s">
        <v>1241</v>
      </c>
      <c r="Q2315" s="3">
        <v>-20.010000000000002</v>
      </c>
      <c r="R2315" s="6">
        <v>490</v>
      </c>
      <c r="S2315" s="3" t="s">
        <v>1305</v>
      </c>
      <c r="T2315" s="3"/>
      <c r="U2315" s="17">
        <v>45756</v>
      </c>
      <c r="X2315" s="19" t="s">
        <v>1306</v>
      </c>
      <c r="Y2315" s="19" t="s">
        <v>8833</v>
      </c>
    </row>
    <row r="2316" spans="1:25">
      <c r="A2316" s="3" t="s">
        <v>9639</v>
      </c>
      <c r="B2316" s="3"/>
      <c r="C2316" s="3" t="s">
        <v>410</v>
      </c>
      <c r="D2316" s="3" t="s">
        <v>9395</v>
      </c>
      <c r="E2316" s="3" t="s">
        <v>52</v>
      </c>
      <c r="F2316" s="3" t="s">
        <v>1300</v>
      </c>
      <c r="G2316" s="3" t="s">
        <v>1495</v>
      </c>
      <c r="H2316" s="3" t="s">
        <v>1809</v>
      </c>
      <c r="I2316" s="3" t="s">
        <v>9640</v>
      </c>
      <c r="J2316" s="3" t="s">
        <v>110</v>
      </c>
      <c r="K2316" s="3"/>
      <c r="L2316" s="3" t="s">
        <v>9641</v>
      </c>
      <c r="M2316" s="6"/>
      <c r="N2316" s="6"/>
      <c r="O2316" s="20" t="s">
        <v>561</v>
      </c>
      <c r="P2316" s="3" t="s">
        <v>1241</v>
      </c>
      <c r="Q2316" s="3">
        <v>-21.02</v>
      </c>
      <c r="R2316" s="6">
        <v>757.98</v>
      </c>
      <c r="S2316" s="18" t="s">
        <v>6991</v>
      </c>
      <c r="T2316" s="3"/>
      <c r="U2316" s="17">
        <v>45756</v>
      </c>
      <c r="X2316" s="19" t="s">
        <v>6992</v>
      </c>
      <c r="Y2316" s="19" t="s">
        <v>8833</v>
      </c>
    </row>
    <row r="2317" spans="1:25">
      <c r="A2317" s="3" t="s">
        <v>9642</v>
      </c>
      <c r="B2317" s="3"/>
      <c r="C2317" s="3" t="s">
        <v>410</v>
      </c>
      <c r="D2317" s="3" t="s">
        <v>9395</v>
      </c>
      <c r="E2317" s="3" t="s">
        <v>52</v>
      </c>
      <c r="F2317" s="3" t="s">
        <v>1300</v>
      </c>
      <c r="G2317" s="3" t="s">
        <v>1495</v>
      </c>
      <c r="H2317" s="3" t="s">
        <v>1809</v>
      </c>
      <c r="I2317" s="3" t="s">
        <v>9643</v>
      </c>
      <c r="J2317" s="3" t="s">
        <v>110</v>
      </c>
      <c r="K2317" s="3"/>
      <c r="L2317" s="3" t="s">
        <v>9644</v>
      </c>
      <c r="M2317" s="6"/>
      <c r="N2317" s="6"/>
      <c r="O2317" s="20" t="s">
        <v>561</v>
      </c>
      <c r="P2317" s="3" t="s">
        <v>1241</v>
      </c>
      <c r="Q2317" s="3">
        <v>-20.48</v>
      </c>
      <c r="R2317" s="6">
        <v>757.98</v>
      </c>
      <c r="S2317" s="18" t="s">
        <v>6991</v>
      </c>
      <c r="T2317" s="3"/>
      <c r="U2317" s="17">
        <v>45755</v>
      </c>
      <c r="X2317" s="19" t="s">
        <v>6992</v>
      </c>
      <c r="Y2317" s="19" t="s">
        <v>8833</v>
      </c>
    </row>
    <row r="2318" spans="1:25">
      <c r="A2318" s="3" t="s">
        <v>9645</v>
      </c>
      <c r="B2318" s="3"/>
      <c r="C2318" s="3" t="s">
        <v>410</v>
      </c>
      <c r="D2318" s="3" t="s">
        <v>9395</v>
      </c>
      <c r="E2318" s="3" t="s">
        <v>52</v>
      </c>
      <c r="F2318" s="3" t="s">
        <v>1300</v>
      </c>
      <c r="G2318" s="3" t="s">
        <v>1495</v>
      </c>
      <c r="H2318" s="3" t="s">
        <v>1809</v>
      </c>
      <c r="I2318" s="3" t="s">
        <v>9646</v>
      </c>
      <c r="J2318" s="3" t="s">
        <v>110</v>
      </c>
      <c r="K2318" s="3"/>
      <c r="L2318" s="3" t="s">
        <v>9647</v>
      </c>
      <c r="M2318" s="6"/>
      <c r="N2318" s="6"/>
      <c r="O2318" s="20" t="s">
        <v>561</v>
      </c>
      <c r="P2318" s="3" t="s">
        <v>1241</v>
      </c>
      <c r="Q2318" s="3">
        <v>-20.52</v>
      </c>
      <c r="R2318" s="6">
        <v>757.98</v>
      </c>
      <c r="S2318" s="18" t="s">
        <v>6991</v>
      </c>
      <c r="T2318" s="3"/>
      <c r="U2318" s="17">
        <v>45755</v>
      </c>
      <c r="X2318" s="19" t="s">
        <v>6992</v>
      </c>
      <c r="Y2318" s="19" t="s">
        <v>8833</v>
      </c>
    </row>
    <row r="2319" spans="1:25">
      <c r="A2319" s="3" t="s">
        <v>9648</v>
      </c>
      <c r="B2319" s="3"/>
      <c r="C2319" s="3" t="s">
        <v>410</v>
      </c>
      <c r="D2319" s="3" t="s">
        <v>9395</v>
      </c>
      <c r="E2319" s="3" t="s">
        <v>52</v>
      </c>
      <c r="F2319" s="3" t="s">
        <v>1300</v>
      </c>
      <c r="G2319" s="3" t="s">
        <v>1495</v>
      </c>
      <c r="H2319" s="3" t="s">
        <v>1809</v>
      </c>
      <c r="I2319" s="3" t="s">
        <v>9649</v>
      </c>
      <c r="J2319" s="3" t="s">
        <v>110</v>
      </c>
      <c r="K2319" s="3"/>
      <c r="L2319" s="3" t="s">
        <v>9650</v>
      </c>
      <c r="M2319" s="6"/>
      <c r="N2319" s="6"/>
      <c r="O2319" s="20" t="s">
        <v>561</v>
      </c>
      <c r="P2319" s="3" t="s">
        <v>1241</v>
      </c>
      <c r="Q2319" s="3">
        <v>-20.55</v>
      </c>
      <c r="R2319" s="6">
        <v>757.98</v>
      </c>
      <c r="S2319" s="18" t="s">
        <v>6991</v>
      </c>
      <c r="T2319" s="3"/>
      <c r="U2319" s="17">
        <v>45755</v>
      </c>
      <c r="X2319" s="19" t="s">
        <v>6992</v>
      </c>
      <c r="Y2319" s="19" t="s">
        <v>8833</v>
      </c>
    </row>
    <row r="2320" spans="1:25">
      <c r="A2320" s="3" t="s">
        <v>9651</v>
      </c>
      <c r="B2320" s="3"/>
      <c r="C2320" s="3" t="s">
        <v>410</v>
      </c>
      <c r="D2320" s="3" t="s">
        <v>9395</v>
      </c>
      <c r="E2320" s="3" t="s">
        <v>52</v>
      </c>
      <c r="F2320" s="3" t="s">
        <v>1300</v>
      </c>
      <c r="G2320" s="3" t="s">
        <v>1495</v>
      </c>
      <c r="H2320" s="3" t="s">
        <v>1809</v>
      </c>
      <c r="I2320" s="3" t="s">
        <v>9652</v>
      </c>
      <c r="J2320" s="3" t="s">
        <v>68</v>
      </c>
      <c r="K2320" s="3"/>
      <c r="L2320" s="3" t="s">
        <v>9653</v>
      </c>
      <c r="M2320" s="6"/>
      <c r="N2320" s="6"/>
      <c r="O2320" s="20" t="s">
        <v>561</v>
      </c>
      <c r="P2320" s="3" t="s">
        <v>1241</v>
      </c>
      <c r="Q2320" s="3">
        <v>-20.96</v>
      </c>
      <c r="R2320" s="6">
        <v>490</v>
      </c>
      <c r="S2320" s="3" t="s">
        <v>1305</v>
      </c>
      <c r="T2320" s="3"/>
      <c r="U2320" s="17">
        <v>45755</v>
      </c>
      <c r="X2320" s="19" t="s">
        <v>1306</v>
      </c>
      <c r="Y2320" s="19" t="s">
        <v>8833</v>
      </c>
    </row>
    <row r="2321" spans="1:25">
      <c r="A2321" s="3" t="s">
        <v>9654</v>
      </c>
      <c r="B2321" s="3"/>
      <c r="C2321" s="3" t="s">
        <v>410</v>
      </c>
      <c r="D2321" s="3" t="s">
        <v>9395</v>
      </c>
      <c r="E2321" s="3" t="s">
        <v>52</v>
      </c>
      <c r="F2321" s="3" t="s">
        <v>1300</v>
      </c>
      <c r="G2321" s="3" t="s">
        <v>1495</v>
      </c>
      <c r="H2321" s="3" t="s">
        <v>1809</v>
      </c>
      <c r="I2321" s="3" t="s">
        <v>9655</v>
      </c>
      <c r="J2321" s="3" t="s">
        <v>110</v>
      </c>
      <c r="K2321" s="3"/>
      <c r="L2321" s="3" t="s">
        <v>9656</v>
      </c>
      <c r="M2321" s="6"/>
      <c r="N2321" s="6"/>
      <c r="O2321" s="20" t="s">
        <v>561</v>
      </c>
      <c r="P2321" s="3" t="s">
        <v>1241</v>
      </c>
      <c r="Q2321" s="3">
        <v>-21.74</v>
      </c>
      <c r="R2321" s="6">
        <v>757.98</v>
      </c>
      <c r="S2321" s="18" t="s">
        <v>6991</v>
      </c>
      <c r="T2321" s="3"/>
      <c r="U2321" s="17">
        <v>45755</v>
      </c>
      <c r="X2321" s="19" t="s">
        <v>6992</v>
      </c>
      <c r="Y2321" s="19" t="s">
        <v>8833</v>
      </c>
    </row>
    <row r="2322" spans="1:25">
      <c r="A2322" s="3" t="s">
        <v>9657</v>
      </c>
      <c r="B2322" s="3"/>
      <c r="C2322" s="3" t="s">
        <v>410</v>
      </c>
      <c r="D2322" s="3" t="s">
        <v>9395</v>
      </c>
      <c r="E2322" s="3" t="s">
        <v>52</v>
      </c>
      <c r="F2322" s="3" t="s">
        <v>1300</v>
      </c>
      <c r="G2322" s="3" t="s">
        <v>1495</v>
      </c>
      <c r="H2322" s="3" t="s">
        <v>1809</v>
      </c>
      <c r="I2322" s="3" t="s">
        <v>9658</v>
      </c>
      <c r="J2322" s="3" t="s">
        <v>196</v>
      </c>
      <c r="K2322" s="3"/>
      <c r="L2322" s="3" t="s">
        <v>9659</v>
      </c>
      <c r="M2322" s="6"/>
      <c r="N2322" s="6"/>
      <c r="O2322" s="20" t="s">
        <v>561</v>
      </c>
      <c r="P2322" s="3" t="s">
        <v>1241</v>
      </c>
      <c r="Q2322" s="3">
        <v>-21.86</v>
      </c>
      <c r="R2322" s="6">
        <v>950</v>
      </c>
      <c r="S2322" s="18" t="s">
        <v>6991</v>
      </c>
      <c r="T2322" s="3"/>
      <c r="U2322" s="17">
        <v>45755</v>
      </c>
      <c r="X2322" s="19" t="s">
        <v>6992</v>
      </c>
      <c r="Y2322" s="19" t="s">
        <v>8833</v>
      </c>
    </row>
    <row r="2323" spans="1:25">
      <c r="A2323" s="3" t="s">
        <v>9660</v>
      </c>
      <c r="B2323" s="3"/>
      <c r="C2323" s="3" t="s">
        <v>410</v>
      </c>
      <c r="D2323" s="3" t="s">
        <v>9395</v>
      </c>
      <c r="E2323" s="3" t="s">
        <v>52</v>
      </c>
      <c r="F2323" s="3" t="s">
        <v>1300</v>
      </c>
      <c r="G2323" s="3" t="s">
        <v>1495</v>
      </c>
      <c r="H2323" s="3" t="s">
        <v>1809</v>
      </c>
      <c r="I2323" s="3" t="s">
        <v>9661</v>
      </c>
      <c r="J2323" s="3" t="s">
        <v>110</v>
      </c>
      <c r="K2323" s="3"/>
      <c r="L2323" s="3" t="s">
        <v>9662</v>
      </c>
      <c r="M2323" s="6"/>
      <c r="N2323" s="6"/>
      <c r="O2323" s="20" t="s">
        <v>561</v>
      </c>
      <c r="P2323" s="3" t="s">
        <v>1241</v>
      </c>
      <c r="Q2323" s="3">
        <v>-22.06</v>
      </c>
      <c r="R2323" s="6">
        <v>757.98</v>
      </c>
      <c r="S2323" s="3" t="s">
        <v>1305</v>
      </c>
      <c r="T2323" s="3"/>
      <c r="U2323" s="17">
        <v>45755</v>
      </c>
      <c r="X2323" s="19" t="s">
        <v>1306</v>
      </c>
      <c r="Y2323" s="19" t="s">
        <v>8833</v>
      </c>
    </row>
    <row r="2324" spans="1:25">
      <c r="A2324" s="3" t="s">
        <v>9663</v>
      </c>
      <c r="B2324" s="3"/>
      <c r="C2324" s="3" t="s">
        <v>410</v>
      </c>
      <c r="D2324" s="3" t="s">
        <v>9395</v>
      </c>
      <c r="E2324" s="3" t="s">
        <v>52</v>
      </c>
      <c r="F2324" s="3" t="s">
        <v>1300</v>
      </c>
      <c r="G2324" s="3" t="s">
        <v>1495</v>
      </c>
      <c r="H2324" s="3" t="s">
        <v>1809</v>
      </c>
      <c r="I2324" s="3" t="s">
        <v>9664</v>
      </c>
      <c r="J2324" s="3" t="s">
        <v>110</v>
      </c>
      <c r="K2324" s="3"/>
      <c r="L2324" s="3" t="s">
        <v>9665</v>
      </c>
      <c r="M2324" s="6"/>
      <c r="N2324" s="6"/>
      <c r="O2324" s="20" t="s">
        <v>561</v>
      </c>
      <c r="P2324" s="3" t="s">
        <v>1241</v>
      </c>
      <c r="Q2324" s="3">
        <v>-20.34</v>
      </c>
      <c r="R2324" s="6">
        <v>757.98</v>
      </c>
      <c r="S2324" s="18" t="s">
        <v>6991</v>
      </c>
      <c r="T2324" s="3"/>
      <c r="U2324" s="17">
        <v>45755</v>
      </c>
      <c r="X2324" s="19" t="s">
        <v>6992</v>
      </c>
      <c r="Y2324" s="19" t="s">
        <v>8833</v>
      </c>
    </row>
    <row r="2325" spans="1:25">
      <c r="A2325" s="3" t="s">
        <v>9666</v>
      </c>
      <c r="B2325" s="3"/>
      <c r="C2325" s="3" t="s">
        <v>410</v>
      </c>
      <c r="D2325" s="3" t="s">
        <v>9395</v>
      </c>
      <c r="E2325" s="3" t="s">
        <v>52</v>
      </c>
      <c r="F2325" s="3" t="s">
        <v>1300</v>
      </c>
      <c r="G2325" s="3" t="s">
        <v>1495</v>
      </c>
      <c r="H2325" s="3" t="s">
        <v>1653</v>
      </c>
      <c r="I2325" s="3" t="s">
        <v>9667</v>
      </c>
      <c r="J2325" s="3" t="s">
        <v>110</v>
      </c>
      <c r="K2325" s="3"/>
      <c r="L2325" s="3" t="s">
        <v>9668</v>
      </c>
      <c r="M2325" s="6"/>
      <c r="N2325" s="6"/>
      <c r="O2325" s="20" t="s">
        <v>561</v>
      </c>
      <c r="P2325" s="3" t="s">
        <v>1241</v>
      </c>
      <c r="Q2325" s="3">
        <v>-20.34</v>
      </c>
      <c r="R2325" s="6">
        <v>757.98</v>
      </c>
      <c r="S2325" s="18" t="s">
        <v>6991</v>
      </c>
      <c r="T2325" s="3"/>
      <c r="U2325" s="17">
        <v>45753</v>
      </c>
      <c r="X2325" s="19" t="s">
        <v>6992</v>
      </c>
      <c r="Y2325" s="19" t="s">
        <v>8833</v>
      </c>
    </row>
    <row r="2326" spans="1:25">
      <c r="A2326" s="3" t="s">
        <v>9669</v>
      </c>
      <c r="B2326" s="3"/>
      <c r="C2326" s="3" t="s">
        <v>410</v>
      </c>
      <c r="D2326" s="3" t="s">
        <v>9395</v>
      </c>
      <c r="E2326" s="3" t="s">
        <v>52</v>
      </c>
      <c r="F2326" s="3" t="s">
        <v>1300</v>
      </c>
      <c r="G2326" s="3" t="s">
        <v>1495</v>
      </c>
      <c r="H2326" s="3" t="s">
        <v>1653</v>
      </c>
      <c r="I2326" s="3" t="s">
        <v>9670</v>
      </c>
      <c r="J2326" s="3" t="s">
        <v>110</v>
      </c>
      <c r="K2326" s="3"/>
      <c r="L2326" s="3" t="s">
        <v>9403</v>
      </c>
      <c r="M2326" s="6"/>
      <c r="N2326" s="6"/>
      <c r="O2326" s="20" t="s">
        <v>561</v>
      </c>
      <c r="P2326" s="3" t="s">
        <v>1241</v>
      </c>
      <c r="Q2326" s="3">
        <v>-20.77</v>
      </c>
      <c r="R2326" s="6">
        <v>757.98</v>
      </c>
      <c r="S2326" s="18" t="s">
        <v>6991</v>
      </c>
      <c r="T2326" s="3"/>
      <c r="U2326" s="17">
        <v>45753</v>
      </c>
      <c r="X2326" s="19" t="s">
        <v>6992</v>
      </c>
      <c r="Y2326" s="19" t="s">
        <v>8833</v>
      </c>
    </row>
    <row r="2327" spans="1:25">
      <c r="A2327" s="3" t="s">
        <v>9671</v>
      </c>
      <c r="B2327" s="3"/>
      <c r="C2327" s="3" t="s">
        <v>410</v>
      </c>
      <c r="D2327" s="3" t="s">
        <v>9395</v>
      </c>
      <c r="E2327" s="3" t="s">
        <v>52</v>
      </c>
      <c r="F2327" s="3" t="s">
        <v>1300</v>
      </c>
      <c r="G2327" s="3" t="s">
        <v>1495</v>
      </c>
      <c r="H2327" s="3" t="s">
        <v>1653</v>
      </c>
      <c r="I2327" s="3" t="s">
        <v>9672</v>
      </c>
      <c r="J2327" s="3" t="s">
        <v>196</v>
      </c>
      <c r="K2327" s="3"/>
      <c r="L2327" s="3" t="s">
        <v>9673</v>
      </c>
      <c r="M2327" s="6"/>
      <c r="N2327" s="6"/>
      <c r="O2327" s="20" t="s">
        <v>561</v>
      </c>
      <c r="P2327" s="3" t="s">
        <v>1241</v>
      </c>
      <c r="Q2327" s="3">
        <v>-20.82</v>
      </c>
      <c r="R2327" s="6">
        <v>950</v>
      </c>
      <c r="S2327" s="18" t="s">
        <v>6991</v>
      </c>
      <c r="T2327" s="3"/>
      <c r="U2327" s="17">
        <v>45753</v>
      </c>
      <c r="X2327" s="19" t="s">
        <v>6992</v>
      </c>
      <c r="Y2327" s="19" t="s">
        <v>8833</v>
      </c>
    </row>
    <row r="2328" spans="1:25">
      <c r="A2328" s="3" t="s">
        <v>9674</v>
      </c>
      <c r="B2328" s="3"/>
      <c r="C2328" s="3" t="s">
        <v>410</v>
      </c>
      <c r="D2328" s="3" t="s">
        <v>9395</v>
      </c>
      <c r="E2328" s="3" t="s">
        <v>52</v>
      </c>
      <c r="F2328" s="3" t="s">
        <v>1300</v>
      </c>
      <c r="G2328" s="3" t="s">
        <v>1495</v>
      </c>
      <c r="H2328" s="3" t="s">
        <v>1653</v>
      </c>
      <c r="I2328" s="3" t="s">
        <v>9675</v>
      </c>
      <c r="J2328" s="3" t="s">
        <v>196</v>
      </c>
      <c r="K2328" s="3"/>
      <c r="L2328" s="3" t="s">
        <v>9676</v>
      </c>
      <c r="M2328" s="6"/>
      <c r="N2328" s="6"/>
      <c r="O2328" s="20" t="s">
        <v>561</v>
      </c>
      <c r="P2328" s="3" t="s">
        <v>1241</v>
      </c>
      <c r="Q2328" s="3">
        <v>-21.63</v>
      </c>
      <c r="R2328" s="6">
        <v>950</v>
      </c>
      <c r="S2328" s="18" t="s">
        <v>6991</v>
      </c>
      <c r="T2328" s="3"/>
      <c r="U2328" s="17">
        <v>45753</v>
      </c>
      <c r="X2328" s="19" t="s">
        <v>6992</v>
      </c>
      <c r="Y2328" s="19" t="s">
        <v>8833</v>
      </c>
    </row>
    <row r="2329" spans="1:25">
      <c r="A2329" s="3" t="s">
        <v>9677</v>
      </c>
      <c r="B2329" s="3"/>
      <c r="C2329" s="3" t="s">
        <v>410</v>
      </c>
      <c r="D2329" s="3" t="s">
        <v>9395</v>
      </c>
      <c r="E2329" s="3" t="s">
        <v>52</v>
      </c>
      <c r="F2329" s="3" t="s">
        <v>1300</v>
      </c>
      <c r="G2329" s="3" t="s">
        <v>1495</v>
      </c>
      <c r="H2329" s="3" t="s">
        <v>1653</v>
      </c>
      <c r="I2329" s="3" t="s">
        <v>9678</v>
      </c>
      <c r="J2329" s="3" t="s">
        <v>110</v>
      </c>
      <c r="K2329" s="3"/>
      <c r="L2329" s="3" t="s">
        <v>9679</v>
      </c>
      <c r="M2329" s="6"/>
      <c r="N2329" s="6"/>
      <c r="O2329" s="20" t="s">
        <v>561</v>
      </c>
      <c r="P2329" s="3" t="s">
        <v>1241</v>
      </c>
      <c r="Q2329" s="3">
        <v>-20.98</v>
      </c>
      <c r="R2329" s="6">
        <v>757.98</v>
      </c>
      <c r="S2329" s="18" t="s">
        <v>6991</v>
      </c>
      <c r="T2329" s="3"/>
      <c r="U2329" s="17">
        <v>45753</v>
      </c>
      <c r="X2329" s="19" t="s">
        <v>6992</v>
      </c>
      <c r="Y2329" s="19" t="s">
        <v>8833</v>
      </c>
    </row>
    <row r="2330" spans="1:25">
      <c r="A2330" s="3" t="s">
        <v>9680</v>
      </c>
      <c r="B2330" s="3"/>
      <c r="C2330" s="3" t="s">
        <v>410</v>
      </c>
      <c r="D2330" s="3" t="s">
        <v>9395</v>
      </c>
      <c r="E2330" s="3" t="s">
        <v>52</v>
      </c>
      <c r="F2330" s="3" t="s">
        <v>1300</v>
      </c>
      <c r="G2330" s="3" t="s">
        <v>1495</v>
      </c>
      <c r="H2330" s="3" t="s">
        <v>1653</v>
      </c>
      <c r="I2330" s="3" t="s">
        <v>9681</v>
      </c>
      <c r="J2330" s="3" t="s">
        <v>110</v>
      </c>
      <c r="K2330" s="3"/>
      <c r="L2330" s="3" t="s">
        <v>9682</v>
      </c>
      <c r="M2330" s="6"/>
      <c r="N2330" s="6"/>
      <c r="O2330" s="20" t="s">
        <v>561</v>
      </c>
      <c r="P2330" s="3" t="s">
        <v>1241</v>
      </c>
      <c r="Q2330" s="3">
        <v>-21.77</v>
      </c>
      <c r="R2330" s="6">
        <v>757.98</v>
      </c>
      <c r="S2330" s="18" t="s">
        <v>6991</v>
      </c>
      <c r="T2330" s="3"/>
      <c r="U2330" s="17">
        <v>45754</v>
      </c>
      <c r="X2330" s="19" t="s">
        <v>6992</v>
      </c>
      <c r="Y2330" s="19" t="s">
        <v>8833</v>
      </c>
    </row>
    <row r="2331" spans="1:25">
      <c r="A2331" s="3" t="s">
        <v>9683</v>
      </c>
      <c r="B2331" s="3"/>
      <c r="C2331" s="3" t="s">
        <v>410</v>
      </c>
      <c r="D2331" s="3" t="s">
        <v>9395</v>
      </c>
      <c r="E2331" s="3" t="s">
        <v>52</v>
      </c>
      <c r="F2331" s="3" t="s">
        <v>1300</v>
      </c>
      <c r="G2331" s="3" t="s">
        <v>1495</v>
      </c>
      <c r="H2331" s="3" t="s">
        <v>1653</v>
      </c>
      <c r="I2331" s="3" t="s">
        <v>9684</v>
      </c>
      <c r="J2331" s="3" t="s">
        <v>110</v>
      </c>
      <c r="K2331" s="3"/>
      <c r="L2331" s="3" t="s">
        <v>9685</v>
      </c>
      <c r="M2331" s="6"/>
      <c r="N2331" s="6"/>
      <c r="O2331" s="20" t="s">
        <v>561</v>
      </c>
      <c r="P2331" s="3" t="s">
        <v>1241</v>
      </c>
      <c r="Q2331" s="3">
        <v>-20.149999999999999</v>
      </c>
      <c r="R2331" s="6">
        <v>757.98</v>
      </c>
      <c r="S2331" s="18" t="s">
        <v>6991</v>
      </c>
      <c r="T2331" s="3"/>
      <c r="U2331" s="17">
        <v>45754</v>
      </c>
      <c r="X2331" s="19" t="s">
        <v>6992</v>
      </c>
      <c r="Y2331" s="19" t="s">
        <v>8833</v>
      </c>
    </row>
    <row r="2332" spans="1:25">
      <c r="A2332" s="3" t="s">
        <v>9686</v>
      </c>
      <c r="B2332" s="3"/>
      <c r="C2332" s="3" t="s">
        <v>410</v>
      </c>
      <c r="D2332" s="3" t="s">
        <v>9395</v>
      </c>
      <c r="E2332" s="3" t="s">
        <v>52</v>
      </c>
      <c r="F2332" s="3" t="s">
        <v>1300</v>
      </c>
      <c r="G2332" s="3" t="s">
        <v>1495</v>
      </c>
      <c r="H2332" s="3" t="s">
        <v>1653</v>
      </c>
      <c r="I2332" s="3" t="s">
        <v>9687</v>
      </c>
      <c r="J2332" s="3" t="s">
        <v>110</v>
      </c>
      <c r="K2332" s="3"/>
      <c r="L2332" s="3" t="s">
        <v>9688</v>
      </c>
      <c r="M2332" s="6"/>
      <c r="N2332" s="6"/>
      <c r="O2332" s="20" t="s">
        <v>561</v>
      </c>
      <c r="P2332" s="3" t="s">
        <v>1241</v>
      </c>
      <c r="Q2332" s="3">
        <v>-21.47</v>
      </c>
      <c r="R2332" s="6">
        <v>757.98</v>
      </c>
      <c r="S2332" s="18" t="s">
        <v>6991</v>
      </c>
      <c r="T2332" s="3"/>
      <c r="U2332" s="17">
        <v>45754</v>
      </c>
      <c r="X2332" s="19" t="s">
        <v>6992</v>
      </c>
      <c r="Y2332" s="19" t="s">
        <v>8833</v>
      </c>
    </row>
    <row r="2333" spans="1:25">
      <c r="A2333" s="3" t="s">
        <v>9689</v>
      </c>
      <c r="B2333" s="3"/>
      <c r="C2333" s="3" t="s">
        <v>410</v>
      </c>
      <c r="D2333" s="3" t="s">
        <v>9395</v>
      </c>
      <c r="E2333" s="3" t="s">
        <v>52</v>
      </c>
      <c r="F2333" s="3" t="s">
        <v>1300</v>
      </c>
      <c r="G2333" s="3" t="s">
        <v>1495</v>
      </c>
      <c r="H2333" s="3" t="s">
        <v>1653</v>
      </c>
      <c r="I2333" s="3" t="s">
        <v>9690</v>
      </c>
      <c r="J2333" s="3" t="s">
        <v>110</v>
      </c>
      <c r="K2333" s="3"/>
      <c r="L2333" s="3" t="s">
        <v>9691</v>
      </c>
      <c r="M2333" s="6"/>
      <c r="N2333" s="6"/>
      <c r="O2333" s="20" t="s">
        <v>561</v>
      </c>
      <c r="P2333" s="3" t="s">
        <v>1241</v>
      </c>
      <c r="Q2333" s="3">
        <v>-18.190000000000001</v>
      </c>
      <c r="R2333" s="6">
        <v>757.98</v>
      </c>
      <c r="S2333" s="18" t="s">
        <v>1371</v>
      </c>
      <c r="T2333" s="3"/>
      <c r="U2333" s="17">
        <v>45740</v>
      </c>
      <c r="X2333" s="19" t="s">
        <v>4401</v>
      </c>
      <c r="Y2333" s="19" t="s">
        <v>8833</v>
      </c>
    </row>
    <row r="2334" spans="1:25">
      <c r="A2334" s="3" t="s">
        <v>9692</v>
      </c>
      <c r="B2334" s="3"/>
      <c r="C2334" s="3" t="s">
        <v>410</v>
      </c>
      <c r="D2334" s="3" t="s">
        <v>9395</v>
      </c>
      <c r="E2334" s="3" t="s">
        <v>52</v>
      </c>
      <c r="F2334" s="3" t="s">
        <v>1300</v>
      </c>
      <c r="G2334" s="3" t="s">
        <v>1495</v>
      </c>
      <c r="H2334" s="3" t="s">
        <v>1653</v>
      </c>
      <c r="I2334" s="3" t="s">
        <v>9693</v>
      </c>
      <c r="J2334" s="3" t="s">
        <v>196</v>
      </c>
      <c r="K2334" s="3"/>
      <c r="L2334" s="3" t="s">
        <v>9694</v>
      </c>
      <c r="M2334" s="6"/>
      <c r="N2334" s="6"/>
      <c r="O2334" s="20" t="s">
        <v>561</v>
      </c>
      <c r="P2334" s="3" t="s">
        <v>1241</v>
      </c>
      <c r="Q2334" s="3">
        <v>-18.68</v>
      </c>
      <c r="R2334" s="6">
        <v>950</v>
      </c>
      <c r="S2334" s="18" t="s">
        <v>6991</v>
      </c>
      <c r="T2334" s="3"/>
      <c r="U2334" s="17">
        <v>45752</v>
      </c>
      <c r="X2334" s="19" t="s">
        <v>6992</v>
      </c>
      <c r="Y2334" s="19" t="s">
        <v>8833</v>
      </c>
    </row>
    <row r="2335" spans="1:25">
      <c r="A2335" s="3" t="s">
        <v>9695</v>
      </c>
      <c r="B2335" s="3"/>
      <c r="C2335" s="3" t="s">
        <v>410</v>
      </c>
      <c r="D2335" s="3" t="s">
        <v>9395</v>
      </c>
      <c r="E2335" s="3" t="s">
        <v>52</v>
      </c>
      <c r="F2335" s="3" t="s">
        <v>1300</v>
      </c>
      <c r="G2335" s="3" t="s">
        <v>1495</v>
      </c>
      <c r="H2335" s="3" t="s">
        <v>1653</v>
      </c>
      <c r="I2335" s="3" t="s">
        <v>9696</v>
      </c>
      <c r="J2335" s="3" t="s">
        <v>196</v>
      </c>
      <c r="K2335" s="3"/>
      <c r="L2335" s="3" t="s">
        <v>9697</v>
      </c>
      <c r="M2335" s="6"/>
      <c r="N2335" s="6"/>
      <c r="O2335" s="20" t="s">
        <v>561</v>
      </c>
      <c r="P2335" s="3" t="s">
        <v>1241</v>
      </c>
      <c r="Q2335" s="3">
        <v>-19.559999999999999</v>
      </c>
      <c r="R2335" s="6">
        <v>950</v>
      </c>
      <c r="S2335" s="18" t="s">
        <v>6991</v>
      </c>
      <c r="T2335" s="3"/>
      <c r="U2335" s="17">
        <v>45752</v>
      </c>
      <c r="X2335" s="19" t="s">
        <v>6992</v>
      </c>
      <c r="Y2335" s="19" t="s">
        <v>8833</v>
      </c>
    </row>
    <row r="2336" spans="1:25">
      <c r="A2336" s="3" t="s">
        <v>9698</v>
      </c>
      <c r="B2336" s="3"/>
      <c r="C2336" s="3" t="s">
        <v>410</v>
      </c>
      <c r="D2336" s="3" t="s">
        <v>9395</v>
      </c>
      <c r="E2336" s="3" t="s">
        <v>52</v>
      </c>
      <c r="F2336" s="3" t="s">
        <v>1300</v>
      </c>
      <c r="G2336" s="3" t="s">
        <v>1495</v>
      </c>
      <c r="H2336" s="3" t="s">
        <v>1653</v>
      </c>
      <c r="I2336" s="3" t="s">
        <v>9699</v>
      </c>
      <c r="J2336" s="3" t="s">
        <v>196</v>
      </c>
      <c r="K2336" s="3"/>
      <c r="L2336" s="3" t="s">
        <v>9700</v>
      </c>
      <c r="M2336" s="6"/>
      <c r="N2336" s="6"/>
      <c r="O2336" s="20" t="s">
        <v>561</v>
      </c>
      <c r="P2336" s="3" t="s">
        <v>1241</v>
      </c>
      <c r="Q2336" s="3">
        <v>-18.190000000000001</v>
      </c>
      <c r="R2336" s="6">
        <v>950</v>
      </c>
      <c r="S2336" s="18" t="s">
        <v>6991</v>
      </c>
      <c r="T2336" s="3"/>
      <c r="U2336" s="17">
        <v>45752</v>
      </c>
      <c r="X2336" s="19" t="s">
        <v>6992</v>
      </c>
      <c r="Y2336" s="19" t="s">
        <v>8833</v>
      </c>
    </row>
    <row r="2337" spans="1:25">
      <c r="A2337" s="3" t="s">
        <v>9701</v>
      </c>
      <c r="B2337" s="3"/>
      <c r="C2337" s="3" t="s">
        <v>410</v>
      </c>
      <c r="D2337" s="3" t="s">
        <v>9395</v>
      </c>
      <c r="E2337" s="3" t="s">
        <v>52</v>
      </c>
      <c r="F2337" s="3" t="s">
        <v>1300</v>
      </c>
      <c r="G2337" s="3" t="s">
        <v>1495</v>
      </c>
      <c r="H2337" s="3" t="s">
        <v>1653</v>
      </c>
      <c r="I2337" s="3" t="s">
        <v>9702</v>
      </c>
      <c r="J2337" s="3" t="s">
        <v>196</v>
      </c>
      <c r="K2337" s="3"/>
      <c r="L2337" s="3" t="s">
        <v>9703</v>
      </c>
      <c r="M2337" s="6"/>
      <c r="N2337" s="6"/>
      <c r="O2337" s="20" t="s">
        <v>561</v>
      </c>
      <c r="P2337" s="3" t="s">
        <v>1241</v>
      </c>
      <c r="Q2337" s="3">
        <v>-19.91</v>
      </c>
      <c r="R2337" s="6">
        <v>950</v>
      </c>
      <c r="S2337" s="18" t="s">
        <v>6991</v>
      </c>
      <c r="T2337" s="3"/>
      <c r="U2337" s="17">
        <v>45752</v>
      </c>
      <c r="X2337" s="19" t="s">
        <v>6992</v>
      </c>
      <c r="Y2337" s="19" t="s">
        <v>8833</v>
      </c>
    </row>
    <row r="2338" spans="1:25">
      <c r="A2338" s="3" t="s">
        <v>9704</v>
      </c>
      <c r="B2338" s="3"/>
      <c r="C2338" s="3" t="s">
        <v>410</v>
      </c>
      <c r="D2338" s="3" t="s">
        <v>9395</v>
      </c>
      <c r="E2338" s="3" t="s">
        <v>52</v>
      </c>
      <c r="F2338" s="3" t="s">
        <v>1300</v>
      </c>
      <c r="G2338" s="3" t="s">
        <v>1495</v>
      </c>
      <c r="H2338" s="3" t="s">
        <v>1653</v>
      </c>
      <c r="I2338" s="3" t="s">
        <v>9705</v>
      </c>
      <c r="J2338" s="3" t="s">
        <v>110</v>
      </c>
      <c r="K2338" s="3"/>
      <c r="L2338" s="3" t="s">
        <v>9706</v>
      </c>
      <c r="M2338" s="6"/>
      <c r="N2338" s="6"/>
      <c r="O2338" s="20" t="s">
        <v>561</v>
      </c>
      <c r="P2338" s="3" t="s">
        <v>1241</v>
      </c>
      <c r="Q2338" s="3">
        <v>-20.12</v>
      </c>
      <c r="R2338" s="6">
        <v>757.98</v>
      </c>
      <c r="S2338" s="18" t="s">
        <v>6991</v>
      </c>
      <c r="T2338" s="3"/>
      <c r="U2338" s="17">
        <v>45752</v>
      </c>
      <c r="X2338" s="19" t="s">
        <v>6992</v>
      </c>
      <c r="Y2338" s="19" t="s">
        <v>8833</v>
      </c>
    </row>
    <row r="2339" spans="1:25">
      <c r="A2339" s="3" t="s">
        <v>9707</v>
      </c>
      <c r="B2339" s="3"/>
      <c r="C2339" s="3" t="s">
        <v>410</v>
      </c>
      <c r="D2339" s="3" t="s">
        <v>9395</v>
      </c>
      <c r="E2339" s="3" t="s">
        <v>52</v>
      </c>
      <c r="F2339" s="3" t="s">
        <v>1300</v>
      </c>
      <c r="G2339" s="3" t="s">
        <v>1495</v>
      </c>
      <c r="H2339" s="3" t="s">
        <v>1653</v>
      </c>
      <c r="I2339" s="3" t="s">
        <v>9708</v>
      </c>
      <c r="J2339" s="3" t="s">
        <v>196</v>
      </c>
      <c r="K2339" s="3"/>
      <c r="L2339" s="3" t="s">
        <v>9709</v>
      </c>
      <c r="M2339" s="6"/>
      <c r="N2339" s="6"/>
      <c r="O2339" s="20" t="s">
        <v>561</v>
      </c>
      <c r="P2339" s="3" t="s">
        <v>1241</v>
      </c>
      <c r="Q2339" s="3">
        <v>-20.83</v>
      </c>
      <c r="R2339" s="6">
        <v>950</v>
      </c>
      <c r="S2339" s="18" t="s">
        <v>6991</v>
      </c>
      <c r="T2339" s="3"/>
      <c r="U2339" s="17">
        <v>45752</v>
      </c>
      <c r="X2339" s="19" t="s">
        <v>6992</v>
      </c>
      <c r="Y2339" s="19" t="s">
        <v>8833</v>
      </c>
    </row>
    <row r="2340" spans="1:25">
      <c r="A2340" s="3" t="s">
        <v>9710</v>
      </c>
      <c r="B2340" s="3"/>
      <c r="C2340" s="3" t="s">
        <v>410</v>
      </c>
      <c r="D2340" s="3" t="s">
        <v>9395</v>
      </c>
      <c r="E2340" s="3" t="s">
        <v>52</v>
      </c>
      <c r="F2340" s="3" t="s">
        <v>1300</v>
      </c>
      <c r="G2340" s="3" t="s">
        <v>1495</v>
      </c>
      <c r="H2340" s="3" t="s">
        <v>1653</v>
      </c>
      <c r="I2340" s="3" t="s">
        <v>9711</v>
      </c>
      <c r="J2340" s="3" t="s">
        <v>196</v>
      </c>
      <c r="K2340" s="3"/>
      <c r="L2340" s="3" t="s">
        <v>9712</v>
      </c>
      <c r="M2340" s="6"/>
      <c r="N2340" s="6"/>
      <c r="O2340" s="20" t="s">
        <v>561</v>
      </c>
      <c r="P2340" s="3" t="s">
        <v>1241</v>
      </c>
      <c r="Q2340" s="3">
        <v>-19.73</v>
      </c>
      <c r="R2340" s="6">
        <v>950</v>
      </c>
      <c r="S2340" s="18" t="s">
        <v>6991</v>
      </c>
      <c r="T2340" s="3"/>
      <c r="U2340" s="17">
        <v>45752</v>
      </c>
      <c r="X2340" s="19" t="s">
        <v>6992</v>
      </c>
      <c r="Y2340" s="19" t="s">
        <v>8833</v>
      </c>
    </row>
    <row r="2341" spans="1:25">
      <c r="A2341" s="3" t="s">
        <v>9713</v>
      </c>
      <c r="B2341" s="3"/>
      <c r="C2341" s="3" t="s">
        <v>410</v>
      </c>
      <c r="D2341" s="3" t="s">
        <v>9395</v>
      </c>
      <c r="E2341" s="3" t="s">
        <v>52</v>
      </c>
      <c r="F2341" s="3" t="s">
        <v>1300</v>
      </c>
      <c r="G2341" s="3" t="s">
        <v>1495</v>
      </c>
      <c r="H2341" s="3" t="s">
        <v>1252</v>
      </c>
      <c r="I2341" s="3" t="s">
        <v>9714</v>
      </c>
      <c r="J2341" s="3" t="s">
        <v>110</v>
      </c>
      <c r="K2341" s="3"/>
      <c r="L2341" s="3" t="s">
        <v>9715</v>
      </c>
      <c r="M2341" s="6"/>
      <c r="N2341" s="6"/>
      <c r="O2341" s="20" t="s">
        <v>561</v>
      </c>
      <c r="P2341" s="3" t="s">
        <v>1241</v>
      </c>
      <c r="Q2341" s="3">
        <v>-20.079999999999998</v>
      </c>
      <c r="R2341" s="6">
        <v>757.98</v>
      </c>
      <c r="S2341" s="18" t="s">
        <v>6991</v>
      </c>
      <c r="T2341" s="3"/>
      <c r="U2341" s="17">
        <v>45759</v>
      </c>
      <c r="X2341" s="19" t="s">
        <v>6992</v>
      </c>
      <c r="Y2341" s="19" t="s">
        <v>8833</v>
      </c>
    </row>
    <row r="2342" spans="1:25">
      <c r="A2342" s="3" t="s">
        <v>9716</v>
      </c>
      <c r="B2342" s="3"/>
      <c r="C2342" s="3" t="s">
        <v>410</v>
      </c>
      <c r="D2342" s="3" t="s">
        <v>9395</v>
      </c>
      <c r="E2342" s="3" t="s">
        <v>52</v>
      </c>
      <c r="F2342" s="3" t="s">
        <v>1300</v>
      </c>
      <c r="G2342" s="3" t="s">
        <v>1495</v>
      </c>
      <c r="H2342" s="3" t="s">
        <v>1252</v>
      </c>
      <c r="I2342" s="3" t="s">
        <v>9717</v>
      </c>
      <c r="J2342" s="3" t="s">
        <v>196</v>
      </c>
      <c r="K2342" s="3"/>
      <c r="L2342" s="3" t="s">
        <v>9718</v>
      </c>
      <c r="M2342" s="6"/>
      <c r="N2342" s="6"/>
      <c r="O2342" s="20" t="s">
        <v>561</v>
      </c>
      <c r="P2342" s="3" t="s">
        <v>1241</v>
      </c>
      <c r="Q2342" s="3">
        <v>-19.63</v>
      </c>
      <c r="R2342" s="6">
        <v>950</v>
      </c>
      <c r="S2342" s="18" t="s">
        <v>6991</v>
      </c>
      <c r="T2342" s="3"/>
      <c r="U2342" s="17">
        <v>45759</v>
      </c>
      <c r="X2342" s="19" t="s">
        <v>6992</v>
      </c>
      <c r="Y2342" s="19" t="s">
        <v>8833</v>
      </c>
    </row>
    <row r="2343" spans="1:25">
      <c r="A2343" s="3" t="s">
        <v>9719</v>
      </c>
      <c r="B2343" s="3"/>
      <c r="C2343" s="3" t="s">
        <v>410</v>
      </c>
      <c r="D2343" s="3" t="s">
        <v>9395</v>
      </c>
      <c r="E2343" s="3" t="s">
        <v>52</v>
      </c>
      <c r="F2343" s="3" t="s">
        <v>1300</v>
      </c>
      <c r="G2343" s="3" t="s">
        <v>1495</v>
      </c>
      <c r="H2343" s="3" t="s">
        <v>1252</v>
      </c>
      <c r="I2343" s="3" t="s">
        <v>9720</v>
      </c>
      <c r="J2343" s="3" t="s">
        <v>110</v>
      </c>
      <c r="K2343" s="3"/>
      <c r="L2343" s="3" t="s">
        <v>9721</v>
      </c>
      <c r="M2343" s="6"/>
      <c r="N2343" s="6"/>
      <c r="O2343" s="20" t="s">
        <v>561</v>
      </c>
      <c r="P2343" s="3" t="s">
        <v>1241</v>
      </c>
      <c r="Q2343" s="3">
        <v>-19.399999999999999</v>
      </c>
      <c r="R2343" s="6">
        <v>757.98</v>
      </c>
      <c r="S2343" s="18" t="s">
        <v>6991</v>
      </c>
      <c r="T2343" s="3"/>
      <c r="U2343" s="17">
        <v>45760</v>
      </c>
      <c r="X2343" s="19" t="s">
        <v>6992</v>
      </c>
      <c r="Y2343" s="19" t="s">
        <v>8833</v>
      </c>
    </row>
    <row r="2344" spans="1:25">
      <c r="A2344" s="3" t="s">
        <v>9722</v>
      </c>
      <c r="B2344" s="3"/>
      <c r="C2344" s="3" t="s">
        <v>410</v>
      </c>
      <c r="D2344" s="3" t="s">
        <v>9395</v>
      </c>
      <c r="E2344" s="3" t="s">
        <v>52</v>
      </c>
      <c r="F2344" s="3" t="s">
        <v>1300</v>
      </c>
      <c r="G2344" s="3" t="s">
        <v>1495</v>
      </c>
      <c r="H2344" s="3" t="s">
        <v>1252</v>
      </c>
      <c r="I2344" s="3" t="s">
        <v>9723</v>
      </c>
      <c r="J2344" s="3" t="s">
        <v>110</v>
      </c>
      <c r="K2344" s="3"/>
      <c r="L2344" s="3" t="s">
        <v>9724</v>
      </c>
      <c r="M2344" s="6"/>
      <c r="N2344" s="6"/>
      <c r="O2344" s="20" t="s">
        <v>561</v>
      </c>
      <c r="P2344" s="3" t="s">
        <v>1241</v>
      </c>
      <c r="Q2344" s="3">
        <v>-19.96</v>
      </c>
      <c r="R2344" s="6">
        <v>757.98</v>
      </c>
      <c r="S2344" s="18" t="s">
        <v>6991</v>
      </c>
      <c r="T2344" s="3"/>
      <c r="U2344" s="17">
        <v>45760</v>
      </c>
      <c r="X2344" s="19" t="s">
        <v>6992</v>
      </c>
      <c r="Y2344" s="19" t="s">
        <v>8833</v>
      </c>
    </row>
    <row r="2345" spans="1:25">
      <c r="A2345" s="3" t="s">
        <v>9725</v>
      </c>
      <c r="B2345" s="3"/>
      <c r="C2345" s="3" t="s">
        <v>410</v>
      </c>
      <c r="D2345" s="3" t="s">
        <v>9395</v>
      </c>
      <c r="E2345" s="3" t="s">
        <v>52</v>
      </c>
      <c r="F2345" s="3" t="s">
        <v>1300</v>
      </c>
      <c r="G2345" s="3" t="s">
        <v>1495</v>
      </c>
      <c r="H2345" s="3" t="s">
        <v>1252</v>
      </c>
      <c r="I2345" s="3" t="s">
        <v>9726</v>
      </c>
      <c r="J2345" s="3" t="s">
        <v>196</v>
      </c>
      <c r="K2345" s="3"/>
      <c r="L2345" s="3" t="s">
        <v>9727</v>
      </c>
      <c r="M2345" s="6"/>
      <c r="N2345" s="6"/>
      <c r="O2345" s="20" t="s">
        <v>561</v>
      </c>
      <c r="P2345" s="3" t="s">
        <v>1241</v>
      </c>
      <c r="Q2345" s="3">
        <v>-20.41</v>
      </c>
      <c r="R2345" s="6">
        <v>950</v>
      </c>
      <c r="S2345" s="18" t="s">
        <v>6991</v>
      </c>
      <c r="T2345" s="3"/>
      <c r="U2345" s="17">
        <v>45760</v>
      </c>
      <c r="X2345" s="19" t="s">
        <v>6992</v>
      </c>
      <c r="Y2345" s="19" t="s">
        <v>8833</v>
      </c>
    </row>
    <row r="2346" spans="1:25">
      <c r="A2346" s="18" t="s">
        <v>9728</v>
      </c>
      <c r="B2346" s="3"/>
      <c r="C2346" s="3" t="s">
        <v>410</v>
      </c>
      <c r="D2346" s="3" t="s">
        <v>9395</v>
      </c>
      <c r="E2346" s="3" t="s">
        <v>52</v>
      </c>
      <c r="F2346" s="3" t="s">
        <v>1300</v>
      </c>
      <c r="G2346" s="3" t="s">
        <v>1495</v>
      </c>
      <c r="H2346" s="3" t="s">
        <v>1252</v>
      </c>
      <c r="I2346" s="3" t="s">
        <v>9729</v>
      </c>
      <c r="J2346" s="3" t="s">
        <v>110</v>
      </c>
      <c r="K2346" s="3"/>
      <c r="L2346" s="3" t="s">
        <v>9730</v>
      </c>
      <c r="M2346" s="6"/>
      <c r="N2346" s="6"/>
      <c r="O2346" s="20" t="s">
        <v>561</v>
      </c>
      <c r="P2346" s="3" t="s">
        <v>1241</v>
      </c>
      <c r="Q2346" s="3">
        <v>-20.6</v>
      </c>
      <c r="R2346" s="6">
        <v>757.98</v>
      </c>
      <c r="S2346" s="18" t="s">
        <v>6991</v>
      </c>
      <c r="T2346" s="3"/>
      <c r="U2346" s="17">
        <v>45760</v>
      </c>
      <c r="X2346" s="19" t="s">
        <v>6992</v>
      </c>
      <c r="Y2346" s="19" t="s">
        <v>8833</v>
      </c>
    </row>
    <row r="2347" spans="1:25">
      <c r="A2347" s="3" t="s">
        <v>9731</v>
      </c>
      <c r="B2347" s="3"/>
      <c r="C2347" s="3" t="s">
        <v>410</v>
      </c>
      <c r="D2347" s="3" t="s">
        <v>9395</v>
      </c>
      <c r="E2347" s="3" t="s">
        <v>52</v>
      </c>
      <c r="F2347" s="3" t="s">
        <v>1300</v>
      </c>
      <c r="G2347" s="3" t="s">
        <v>1495</v>
      </c>
      <c r="H2347" s="3" t="s">
        <v>1252</v>
      </c>
      <c r="I2347" s="3" t="s">
        <v>9732</v>
      </c>
      <c r="J2347" s="3" t="s">
        <v>110</v>
      </c>
      <c r="K2347" s="3"/>
      <c r="L2347" s="3" t="s">
        <v>9733</v>
      </c>
      <c r="M2347" s="6"/>
      <c r="N2347" s="6"/>
      <c r="O2347" s="20" t="s">
        <v>561</v>
      </c>
      <c r="P2347" s="3" t="s">
        <v>1241</v>
      </c>
      <c r="Q2347" s="3">
        <v>-20.23</v>
      </c>
      <c r="R2347" s="6">
        <v>757.98</v>
      </c>
      <c r="S2347" s="18" t="s">
        <v>6991</v>
      </c>
      <c r="T2347" s="3"/>
      <c r="U2347" s="17">
        <v>45760</v>
      </c>
      <c r="X2347" s="19" t="s">
        <v>6992</v>
      </c>
      <c r="Y2347" s="19" t="s">
        <v>8833</v>
      </c>
    </row>
    <row r="2348" spans="1:25">
      <c r="A2348" s="3" t="s">
        <v>9734</v>
      </c>
      <c r="B2348" s="3"/>
      <c r="C2348" s="3" t="s">
        <v>410</v>
      </c>
      <c r="D2348" s="3" t="s">
        <v>9395</v>
      </c>
      <c r="E2348" s="3" t="s">
        <v>52</v>
      </c>
      <c r="F2348" s="3" t="s">
        <v>1300</v>
      </c>
      <c r="G2348" s="3" t="s">
        <v>1495</v>
      </c>
      <c r="H2348" s="3" t="s">
        <v>1252</v>
      </c>
      <c r="I2348" s="3" t="s">
        <v>9735</v>
      </c>
      <c r="J2348" s="3" t="s">
        <v>110</v>
      </c>
      <c r="K2348" s="3"/>
      <c r="L2348" s="3" t="s">
        <v>9736</v>
      </c>
      <c r="M2348" s="6"/>
      <c r="N2348" s="6"/>
      <c r="O2348" s="20" t="s">
        <v>561</v>
      </c>
      <c r="P2348" s="3" t="s">
        <v>1241</v>
      </c>
      <c r="Q2348" s="3">
        <v>-22.79</v>
      </c>
      <c r="R2348" s="6">
        <v>757.98</v>
      </c>
      <c r="S2348" s="18" t="s">
        <v>6991</v>
      </c>
      <c r="T2348" s="3"/>
      <c r="U2348" s="17">
        <v>45760</v>
      </c>
      <c r="X2348" s="19" t="s">
        <v>6992</v>
      </c>
      <c r="Y2348" s="19" t="s">
        <v>8833</v>
      </c>
    </row>
    <row r="2349" spans="1:25">
      <c r="A2349" s="3" t="s">
        <v>9737</v>
      </c>
      <c r="B2349" s="3"/>
      <c r="C2349" s="3" t="s">
        <v>410</v>
      </c>
      <c r="D2349" s="3" t="s">
        <v>9395</v>
      </c>
      <c r="E2349" s="3" t="s">
        <v>52</v>
      </c>
      <c r="F2349" s="3" t="s">
        <v>1300</v>
      </c>
      <c r="G2349" s="3" t="s">
        <v>1495</v>
      </c>
      <c r="H2349" s="3" t="s">
        <v>1252</v>
      </c>
      <c r="I2349" s="3" t="s">
        <v>9738</v>
      </c>
      <c r="J2349" s="3" t="s">
        <v>110</v>
      </c>
      <c r="K2349" s="3"/>
      <c r="L2349" s="3" t="s">
        <v>9585</v>
      </c>
      <c r="M2349" s="6"/>
      <c r="N2349" s="6"/>
      <c r="O2349" s="20" t="s">
        <v>561</v>
      </c>
      <c r="P2349" s="3" t="s">
        <v>1241</v>
      </c>
      <c r="Q2349" s="3">
        <v>-18.97</v>
      </c>
      <c r="R2349" s="6">
        <v>757.98</v>
      </c>
      <c r="S2349" s="3"/>
      <c r="T2349" s="3"/>
      <c r="U2349" s="17">
        <v>45759</v>
      </c>
      <c r="X2349" s="19"/>
      <c r="Y2349" s="19" t="s">
        <v>8833</v>
      </c>
    </row>
    <row r="2350" spans="1:25">
      <c r="A2350" s="3" t="s">
        <v>9739</v>
      </c>
      <c r="B2350" s="3"/>
      <c r="C2350" s="3" t="s">
        <v>410</v>
      </c>
      <c r="D2350" s="3" t="s">
        <v>9395</v>
      </c>
      <c r="E2350" s="3" t="s">
        <v>52</v>
      </c>
      <c r="F2350" s="3" t="s">
        <v>1300</v>
      </c>
      <c r="G2350" s="3" t="s">
        <v>1495</v>
      </c>
      <c r="H2350" s="3" t="s">
        <v>1252</v>
      </c>
      <c r="I2350" s="3" t="s">
        <v>9740</v>
      </c>
      <c r="J2350" s="3" t="s">
        <v>110</v>
      </c>
      <c r="K2350" s="3"/>
      <c r="L2350" s="3" t="s">
        <v>9741</v>
      </c>
      <c r="M2350" s="6"/>
      <c r="N2350" s="6"/>
      <c r="O2350" s="20" t="s">
        <v>561</v>
      </c>
      <c r="P2350" s="3" t="s">
        <v>1241</v>
      </c>
      <c r="Q2350" s="3">
        <v>-18.37</v>
      </c>
      <c r="R2350" s="6">
        <v>757.98</v>
      </c>
      <c r="S2350" s="3"/>
      <c r="T2350" s="3"/>
      <c r="U2350" s="17">
        <v>45759</v>
      </c>
      <c r="X2350" s="19"/>
      <c r="Y2350" s="19" t="s">
        <v>8833</v>
      </c>
    </row>
    <row r="2351" spans="1:25">
      <c r="A2351" s="3" t="s">
        <v>9742</v>
      </c>
      <c r="B2351" s="3"/>
      <c r="C2351" s="3" t="s">
        <v>410</v>
      </c>
      <c r="D2351" s="3" t="s">
        <v>9395</v>
      </c>
      <c r="E2351" s="3" t="s">
        <v>52</v>
      </c>
      <c r="F2351" s="3" t="s">
        <v>1300</v>
      </c>
      <c r="G2351" s="3" t="s">
        <v>1495</v>
      </c>
      <c r="H2351" s="3" t="s">
        <v>1252</v>
      </c>
      <c r="I2351" s="3" t="s">
        <v>9743</v>
      </c>
      <c r="J2351" s="3" t="s">
        <v>110</v>
      </c>
      <c r="K2351" s="3"/>
      <c r="L2351" s="3" t="s">
        <v>9744</v>
      </c>
      <c r="M2351" s="6"/>
      <c r="N2351" s="6"/>
      <c r="O2351" s="20" t="s">
        <v>561</v>
      </c>
      <c r="P2351" s="3" t="s">
        <v>1241</v>
      </c>
      <c r="Q2351" s="3">
        <v>-19.149999999999999</v>
      </c>
      <c r="R2351" s="6">
        <v>757.98</v>
      </c>
      <c r="S2351" s="3"/>
      <c r="T2351" s="3"/>
      <c r="U2351" s="17">
        <v>45759</v>
      </c>
      <c r="X2351" s="19"/>
      <c r="Y2351" s="19" t="s">
        <v>8833</v>
      </c>
    </row>
    <row r="2352" spans="1:25">
      <c r="A2352" s="3" t="s">
        <v>9745</v>
      </c>
      <c r="B2352" s="3"/>
      <c r="C2352" s="3" t="s">
        <v>410</v>
      </c>
      <c r="D2352" s="3" t="s">
        <v>9395</v>
      </c>
      <c r="E2352" s="3" t="s">
        <v>52</v>
      </c>
      <c r="F2352" s="3" t="s">
        <v>1300</v>
      </c>
      <c r="G2352" s="3" t="s">
        <v>1495</v>
      </c>
      <c r="H2352" s="3" t="s">
        <v>1252</v>
      </c>
      <c r="I2352" s="3" t="s">
        <v>9746</v>
      </c>
      <c r="J2352" s="3" t="s">
        <v>110</v>
      </c>
      <c r="K2352" s="3"/>
      <c r="L2352" s="3" t="s">
        <v>9747</v>
      </c>
      <c r="M2352" s="6"/>
      <c r="N2352" s="6"/>
      <c r="O2352" s="20" t="s">
        <v>561</v>
      </c>
      <c r="P2352" s="3" t="s">
        <v>1241</v>
      </c>
      <c r="Q2352" s="3">
        <v>-19.27</v>
      </c>
      <c r="R2352" s="6">
        <v>757.98</v>
      </c>
      <c r="S2352" s="3"/>
      <c r="T2352" s="3"/>
      <c r="U2352" s="17">
        <v>45759</v>
      </c>
      <c r="X2352" s="19"/>
      <c r="Y2352" s="19" t="s">
        <v>8833</v>
      </c>
    </row>
    <row r="2353" spans="1:25">
      <c r="A2353" s="3" t="s">
        <v>9748</v>
      </c>
      <c r="B2353" s="3"/>
      <c r="C2353" s="3" t="s">
        <v>410</v>
      </c>
      <c r="D2353" s="3" t="s">
        <v>9395</v>
      </c>
      <c r="E2353" s="3" t="s">
        <v>52</v>
      </c>
      <c r="F2353" s="3" t="s">
        <v>1300</v>
      </c>
      <c r="G2353" s="3" t="s">
        <v>1495</v>
      </c>
      <c r="H2353" s="3" t="s">
        <v>1252</v>
      </c>
      <c r="I2353" s="3" t="s">
        <v>9749</v>
      </c>
      <c r="J2353" s="3" t="s">
        <v>110</v>
      </c>
      <c r="K2353" s="3"/>
      <c r="L2353" s="3" t="s">
        <v>9750</v>
      </c>
      <c r="M2353" s="6"/>
      <c r="N2353" s="6"/>
      <c r="O2353" s="20" t="s">
        <v>561</v>
      </c>
      <c r="P2353" s="3" t="s">
        <v>1241</v>
      </c>
      <c r="Q2353" s="3">
        <v>-19.579999999999998</v>
      </c>
      <c r="R2353" s="6">
        <v>757.98</v>
      </c>
      <c r="S2353" s="3"/>
      <c r="T2353" s="3"/>
      <c r="U2353" s="17">
        <v>45760</v>
      </c>
      <c r="X2353" s="19"/>
      <c r="Y2353" s="19" t="s">
        <v>8833</v>
      </c>
    </row>
    <row r="2354" spans="1:25">
      <c r="A2354" s="3" t="s">
        <v>9751</v>
      </c>
      <c r="B2354" s="3"/>
      <c r="C2354" s="3" t="s">
        <v>410</v>
      </c>
      <c r="D2354" s="3" t="s">
        <v>9395</v>
      </c>
      <c r="E2354" s="3" t="s">
        <v>52</v>
      </c>
      <c r="F2354" s="3" t="s">
        <v>1300</v>
      </c>
      <c r="G2354" s="3" t="s">
        <v>1495</v>
      </c>
      <c r="H2354" s="3" t="s">
        <v>1252</v>
      </c>
      <c r="I2354" s="3" t="s">
        <v>9752</v>
      </c>
      <c r="J2354" s="3" t="s">
        <v>110</v>
      </c>
      <c r="K2354" s="3"/>
      <c r="L2354" s="3" t="s">
        <v>9753</v>
      </c>
      <c r="M2354" s="6"/>
      <c r="N2354" s="6"/>
      <c r="O2354" s="20" t="s">
        <v>561</v>
      </c>
      <c r="P2354" s="3" t="s">
        <v>1241</v>
      </c>
      <c r="Q2354" s="3">
        <v>-20.02</v>
      </c>
      <c r="R2354" s="6">
        <v>757.98</v>
      </c>
      <c r="S2354" s="3"/>
      <c r="T2354" s="3"/>
      <c r="U2354" s="17">
        <v>45760</v>
      </c>
      <c r="X2354" s="19"/>
      <c r="Y2354" s="19" t="s">
        <v>8833</v>
      </c>
    </row>
    <row r="2355" spans="1:25">
      <c r="A2355" s="3" t="s">
        <v>9754</v>
      </c>
      <c r="B2355" s="3"/>
      <c r="C2355" s="3" t="s">
        <v>410</v>
      </c>
      <c r="D2355" s="3" t="s">
        <v>9395</v>
      </c>
      <c r="E2355" s="3" t="s">
        <v>52</v>
      </c>
      <c r="F2355" s="3" t="s">
        <v>1300</v>
      </c>
      <c r="G2355" s="3" t="s">
        <v>1495</v>
      </c>
      <c r="H2355" s="3" t="s">
        <v>1252</v>
      </c>
      <c r="I2355" s="3" t="s">
        <v>9755</v>
      </c>
      <c r="J2355" s="3" t="s">
        <v>110</v>
      </c>
      <c r="K2355" s="3"/>
      <c r="L2355" s="3" t="s">
        <v>9756</v>
      </c>
      <c r="M2355" s="6"/>
      <c r="N2355" s="6"/>
      <c r="O2355" s="20" t="s">
        <v>561</v>
      </c>
      <c r="P2355" s="3" t="s">
        <v>1241</v>
      </c>
      <c r="Q2355" s="3">
        <v>-21.51</v>
      </c>
      <c r="R2355" s="6">
        <v>757.98</v>
      </c>
      <c r="S2355" s="3"/>
      <c r="T2355" s="3"/>
      <c r="U2355" s="17">
        <v>45760</v>
      </c>
      <c r="X2355" s="19"/>
      <c r="Y2355" s="19" t="s">
        <v>8833</v>
      </c>
    </row>
    <row r="2356" spans="1:25">
      <c r="A2356" s="3" t="s">
        <v>9757</v>
      </c>
      <c r="B2356" s="3"/>
      <c r="C2356" s="3" t="s">
        <v>410</v>
      </c>
      <c r="D2356" s="3" t="s">
        <v>9395</v>
      </c>
      <c r="E2356" s="3" t="s">
        <v>52</v>
      </c>
      <c r="F2356" s="3" t="s">
        <v>1300</v>
      </c>
      <c r="G2356" s="3" t="s">
        <v>1495</v>
      </c>
      <c r="H2356" s="3" t="s">
        <v>1252</v>
      </c>
      <c r="I2356" s="3" t="s">
        <v>9758</v>
      </c>
      <c r="J2356" s="3" t="s">
        <v>110</v>
      </c>
      <c r="K2356" s="3"/>
      <c r="L2356" s="3" t="s">
        <v>9759</v>
      </c>
      <c r="M2356" s="6"/>
      <c r="N2356" s="6"/>
      <c r="O2356" s="20" t="s">
        <v>561</v>
      </c>
      <c r="P2356" s="3" t="s">
        <v>1241</v>
      </c>
      <c r="Q2356" s="3">
        <v>-21.1</v>
      </c>
      <c r="R2356" s="6">
        <v>757.98</v>
      </c>
      <c r="S2356" s="3"/>
      <c r="T2356" s="3"/>
      <c r="U2356" s="17">
        <v>45760</v>
      </c>
      <c r="X2356" s="19"/>
      <c r="Y2356" s="19" t="s">
        <v>8833</v>
      </c>
    </row>
    <row r="2357" spans="1:25">
      <c r="A2357" s="3" t="s">
        <v>9760</v>
      </c>
      <c r="B2357" s="3"/>
      <c r="C2357" s="3" t="s">
        <v>410</v>
      </c>
      <c r="D2357" s="3" t="s">
        <v>9395</v>
      </c>
      <c r="E2357" s="3" t="s">
        <v>52</v>
      </c>
      <c r="F2357" s="3" t="s">
        <v>1300</v>
      </c>
      <c r="G2357" s="3" t="s">
        <v>1251</v>
      </c>
      <c r="H2357" s="3" t="s">
        <v>1518</v>
      </c>
      <c r="I2357" s="3" t="s">
        <v>9761</v>
      </c>
      <c r="J2357" s="3" t="s">
        <v>196</v>
      </c>
      <c r="K2357" s="3"/>
      <c r="L2357" s="3" t="s">
        <v>9762</v>
      </c>
      <c r="M2357" s="6"/>
      <c r="N2357" s="6"/>
      <c r="O2357" s="20" t="s">
        <v>561</v>
      </c>
      <c r="P2357" s="3" t="s">
        <v>1241</v>
      </c>
      <c r="Q2357" s="3">
        <v>-21.93</v>
      </c>
      <c r="R2357" s="6">
        <v>950</v>
      </c>
      <c r="S2357" s="3"/>
      <c r="T2357" s="3"/>
      <c r="U2357" s="17">
        <v>45762</v>
      </c>
      <c r="X2357" s="19"/>
      <c r="Y2357" s="19" t="s">
        <v>8833</v>
      </c>
    </row>
    <row r="2358" spans="1:25">
      <c r="A2358" s="3" t="s">
        <v>9763</v>
      </c>
      <c r="B2358" s="3"/>
      <c r="C2358" s="3" t="s">
        <v>410</v>
      </c>
      <c r="D2358" s="3" t="s">
        <v>9395</v>
      </c>
      <c r="E2358" s="3" t="s">
        <v>52</v>
      </c>
      <c r="F2358" s="3" t="s">
        <v>1300</v>
      </c>
      <c r="G2358" s="3" t="s">
        <v>1251</v>
      </c>
      <c r="H2358" s="3" t="s">
        <v>1518</v>
      </c>
      <c r="I2358" s="3" t="s">
        <v>9764</v>
      </c>
      <c r="J2358" s="3" t="s">
        <v>196</v>
      </c>
      <c r="K2358" s="3"/>
      <c r="L2358" s="3" t="s">
        <v>9765</v>
      </c>
      <c r="M2358" s="6"/>
      <c r="N2358" s="6"/>
      <c r="O2358" s="20" t="s">
        <v>561</v>
      </c>
      <c r="P2358" s="3" t="s">
        <v>1241</v>
      </c>
      <c r="Q2358" s="3">
        <v>-22.54</v>
      </c>
      <c r="R2358" s="6">
        <v>950</v>
      </c>
      <c r="S2358" s="3"/>
      <c r="T2358" s="3"/>
      <c r="U2358" s="17">
        <v>45762</v>
      </c>
      <c r="X2358" s="19"/>
      <c r="Y2358" s="19" t="s">
        <v>8833</v>
      </c>
    </row>
    <row r="2359" spans="1:25">
      <c r="A2359" s="3" t="s">
        <v>9766</v>
      </c>
      <c r="B2359" s="3"/>
      <c r="C2359" s="3" t="s">
        <v>410</v>
      </c>
      <c r="D2359" s="3" t="s">
        <v>9395</v>
      </c>
      <c r="E2359" s="3" t="s">
        <v>52</v>
      </c>
      <c r="F2359" s="3" t="s">
        <v>1300</v>
      </c>
      <c r="G2359" s="3" t="s">
        <v>1251</v>
      </c>
      <c r="H2359" s="3" t="s">
        <v>1518</v>
      </c>
      <c r="I2359" s="3" t="s">
        <v>9767</v>
      </c>
      <c r="J2359" s="3" t="s">
        <v>110</v>
      </c>
      <c r="K2359" s="3"/>
      <c r="L2359" s="3" t="s">
        <v>9768</v>
      </c>
      <c r="M2359" s="6"/>
      <c r="N2359" s="6"/>
      <c r="O2359" s="20" t="s">
        <v>561</v>
      </c>
      <c r="P2359" s="3" t="s">
        <v>1241</v>
      </c>
      <c r="Q2359" s="3">
        <v>-22.58</v>
      </c>
      <c r="R2359" s="6">
        <v>757.98</v>
      </c>
      <c r="S2359" s="3"/>
      <c r="T2359" s="3"/>
      <c r="U2359" s="17">
        <v>45762</v>
      </c>
      <c r="X2359" s="19"/>
      <c r="Y2359" s="19" t="s">
        <v>8833</v>
      </c>
    </row>
    <row r="2360" spans="1:25">
      <c r="A2360" s="3" t="s">
        <v>9769</v>
      </c>
      <c r="B2360" s="3"/>
      <c r="C2360" s="3" t="s">
        <v>410</v>
      </c>
      <c r="D2360" s="3" t="s">
        <v>9395</v>
      </c>
      <c r="E2360" s="3" t="s">
        <v>52</v>
      </c>
      <c r="F2360" s="3" t="s">
        <v>1300</v>
      </c>
      <c r="G2360" s="3" t="s">
        <v>1251</v>
      </c>
      <c r="H2360" s="3" t="s">
        <v>1518</v>
      </c>
      <c r="I2360" s="3" t="s">
        <v>9770</v>
      </c>
      <c r="J2360" s="3" t="s">
        <v>196</v>
      </c>
      <c r="K2360" s="3"/>
      <c r="L2360" s="3" t="s">
        <v>9771</v>
      </c>
      <c r="M2360" s="6"/>
      <c r="N2360" s="6"/>
      <c r="O2360" s="20" t="s">
        <v>561</v>
      </c>
      <c r="P2360" s="3" t="s">
        <v>1241</v>
      </c>
      <c r="Q2360" s="3">
        <v>-23.97</v>
      </c>
      <c r="R2360" s="6">
        <v>950</v>
      </c>
      <c r="S2360" s="3"/>
      <c r="T2360" s="3"/>
      <c r="U2360" s="17">
        <v>45763</v>
      </c>
      <c r="X2360" s="19"/>
      <c r="Y2360" s="19" t="s">
        <v>8833</v>
      </c>
    </row>
    <row r="2361" spans="1:25">
      <c r="A2361" s="3" t="s">
        <v>9772</v>
      </c>
      <c r="B2361" s="3"/>
      <c r="C2361" s="3" t="s">
        <v>410</v>
      </c>
      <c r="D2361" s="3" t="s">
        <v>9395</v>
      </c>
      <c r="E2361" s="3" t="s">
        <v>52</v>
      </c>
      <c r="F2361" s="3" t="s">
        <v>1300</v>
      </c>
      <c r="G2361" s="3" t="s">
        <v>1251</v>
      </c>
      <c r="H2361" s="3" t="s">
        <v>1518</v>
      </c>
      <c r="I2361" s="3" t="s">
        <v>9773</v>
      </c>
      <c r="J2361" s="3" t="s">
        <v>110</v>
      </c>
      <c r="K2361" s="3"/>
      <c r="L2361" s="3" t="s">
        <v>9774</v>
      </c>
      <c r="M2361" s="6"/>
      <c r="N2361" s="6"/>
      <c r="O2361" s="20" t="s">
        <v>561</v>
      </c>
      <c r="P2361" s="3" t="s">
        <v>1241</v>
      </c>
      <c r="Q2361" s="3">
        <v>-24.03</v>
      </c>
      <c r="R2361" s="6">
        <v>757.98</v>
      </c>
      <c r="S2361" s="18" t="s">
        <v>6991</v>
      </c>
      <c r="T2361" s="3"/>
      <c r="U2361" s="17">
        <v>45764</v>
      </c>
      <c r="X2361" s="19" t="s">
        <v>6992</v>
      </c>
      <c r="Y2361" s="19" t="s">
        <v>8833</v>
      </c>
    </row>
    <row r="2362" spans="1:25">
      <c r="A2362" s="3" t="s">
        <v>9775</v>
      </c>
      <c r="B2362" s="3"/>
      <c r="C2362" s="3" t="s">
        <v>410</v>
      </c>
      <c r="D2362" s="3" t="s">
        <v>9395</v>
      </c>
      <c r="E2362" s="3" t="s">
        <v>52</v>
      </c>
      <c r="F2362" s="3" t="s">
        <v>1300</v>
      </c>
      <c r="G2362" s="3" t="s">
        <v>1251</v>
      </c>
      <c r="H2362" s="3" t="s">
        <v>1518</v>
      </c>
      <c r="I2362" s="3" t="s">
        <v>9776</v>
      </c>
      <c r="J2362" s="3" t="s">
        <v>196</v>
      </c>
      <c r="K2362" s="3"/>
      <c r="L2362" s="3" t="s">
        <v>9777</v>
      </c>
      <c r="M2362" s="6"/>
      <c r="N2362" s="6"/>
      <c r="O2362" s="20" t="s">
        <v>561</v>
      </c>
      <c r="P2362" s="3" t="s">
        <v>1241</v>
      </c>
      <c r="Q2362" s="3">
        <v>-25.78</v>
      </c>
      <c r="R2362" s="6">
        <v>950</v>
      </c>
      <c r="S2362" s="18" t="s">
        <v>6991</v>
      </c>
      <c r="T2362" s="3"/>
      <c r="U2362" s="17">
        <v>45764</v>
      </c>
      <c r="X2362" s="19" t="s">
        <v>6992</v>
      </c>
      <c r="Y2362" s="19" t="s">
        <v>8833</v>
      </c>
    </row>
    <row r="2363" spans="1:25">
      <c r="A2363" s="3" t="s">
        <v>9778</v>
      </c>
      <c r="B2363" s="3"/>
      <c r="C2363" s="3" t="s">
        <v>410</v>
      </c>
      <c r="D2363" s="3" t="s">
        <v>9395</v>
      </c>
      <c r="E2363" s="3" t="s">
        <v>52</v>
      </c>
      <c r="F2363" s="3" t="s">
        <v>1300</v>
      </c>
      <c r="G2363" s="3" t="s">
        <v>1251</v>
      </c>
      <c r="H2363" s="3" t="s">
        <v>1518</v>
      </c>
      <c r="I2363" s="3" t="s">
        <v>9779</v>
      </c>
      <c r="J2363" s="3" t="s">
        <v>196</v>
      </c>
      <c r="K2363" s="3"/>
      <c r="L2363" s="3" t="s">
        <v>9780</v>
      </c>
      <c r="M2363" s="6"/>
      <c r="N2363" s="6"/>
      <c r="O2363" s="20" t="s">
        <v>561</v>
      </c>
      <c r="P2363" s="3" t="s">
        <v>1241</v>
      </c>
      <c r="Q2363" s="3">
        <v>-23.35</v>
      </c>
      <c r="R2363" s="6">
        <v>950</v>
      </c>
      <c r="S2363" s="18" t="s">
        <v>6991</v>
      </c>
      <c r="T2363" s="3"/>
      <c r="U2363" s="17">
        <v>45766</v>
      </c>
      <c r="X2363" s="19" t="s">
        <v>6992</v>
      </c>
      <c r="Y2363" s="19" t="s">
        <v>8833</v>
      </c>
    </row>
    <row r="2364" spans="1:25">
      <c r="A2364" s="3" t="s">
        <v>9781</v>
      </c>
      <c r="B2364" s="3"/>
      <c r="C2364" s="3" t="s">
        <v>410</v>
      </c>
      <c r="D2364" s="3" t="s">
        <v>9395</v>
      </c>
      <c r="E2364" s="3" t="s">
        <v>52</v>
      </c>
      <c r="F2364" s="3" t="s">
        <v>1300</v>
      </c>
      <c r="G2364" s="3" t="s">
        <v>1251</v>
      </c>
      <c r="H2364" s="3" t="s">
        <v>1518</v>
      </c>
      <c r="I2364" s="3" t="s">
        <v>9782</v>
      </c>
      <c r="J2364" s="3" t="s">
        <v>110</v>
      </c>
      <c r="K2364" s="3"/>
      <c r="L2364" s="3" t="s">
        <v>9783</v>
      </c>
      <c r="M2364" s="6"/>
      <c r="N2364" s="6"/>
      <c r="O2364" s="20" t="s">
        <v>561</v>
      </c>
      <c r="P2364" s="3" t="s">
        <v>1241</v>
      </c>
      <c r="Q2364" s="3">
        <v>-25</v>
      </c>
      <c r="R2364" s="6">
        <v>757.98</v>
      </c>
      <c r="S2364" s="3"/>
      <c r="T2364" s="3"/>
      <c r="U2364" s="17">
        <v>45766</v>
      </c>
      <c r="X2364" s="19"/>
      <c r="Y2364" s="19" t="s">
        <v>8833</v>
      </c>
    </row>
    <row r="2365" spans="1:25">
      <c r="A2365" s="3" t="s">
        <v>9784</v>
      </c>
      <c r="B2365" s="3"/>
      <c r="C2365" s="3" t="s">
        <v>410</v>
      </c>
      <c r="D2365" s="3" t="s">
        <v>9395</v>
      </c>
      <c r="E2365" s="3" t="s">
        <v>52</v>
      </c>
      <c r="F2365" s="3" t="s">
        <v>1300</v>
      </c>
      <c r="G2365" s="3" t="s">
        <v>1251</v>
      </c>
      <c r="H2365" s="3" t="s">
        <v>1518</v>
      </c>
      <c r="I2365" s="3" t="s">
        <v>9785</v>
      </c>
      <c r="J2365" s="3" t="s">
        <v>68</v>
      </c>
      <c r="K2365" s="3"/>
      <c r="L2365" s="3" t="s">
        <v>9786</v>
      </c>
      <c r="M2365" s="6"/>
      <c r="N2365" s="6"/>
      <c r="O2365" s="20" t="s">
        <v>561</v>
      </c>
      <c r="P2365" s="3" t="s">
        <v>1241</v>
      </c>
      <c r="Q2365" s="3">
        <v>-22.76</v>
      </c>
      <c r="R2365" s="6">
        <v>490</v>
      </c>
      <c r="S2365" s="3"/>
      <c r="T2365" s="3"/>
      <c r="U2365" s="17">
        <v>45762</v>
      </c>
      <c r="X2365" s="19"/>
      <c r="Y2365" s="19" t="s">
        <v>8833</v>
      </c>
    </row>
    <row r="2366" spans="1:25">
      <c r="A2366" s="3" t="s">
        <v>9787</v>
      </c>
      <c r="B2366" s="3"/>
      <c r="C2366" s="3" t="s">
        <v>410</v>
      </c>
      <c r="D2366" s="3" t="s">
        <v>9395</v>
      </c>
      <c r="E2366" s="3" t="s">
        <v>52</v>
      </c>
      <c r="F2366" s="3" t="s">
        <v>1300</v>
      </c>
      <c r="G2366" s="3" t="s">
        <v>1251</v>
      </c>
      <c r="H2366" s="3" t="s">
        <v>1518</v>
      </c>
      <c r="I2366" s="3" t="s">
        <v>9788</v>
      </c>
      <c r="J2366" s="3" t="s">
        <v>110</v>
      </c>
      <c r="K2366" s="3"/>
      <c r="L2366" s="3" t="s">
        <v>9789</v>
      </c>
      <c r="M2366" s="6"/>
      <c r="N2366" s="6"/>
      <c r="O2366" s="20" t="s">
        <v>561</v>
      </c>
      <c r="P2366" s="3" t="s">
        <v>1241</v>
      </c>
      <c r="Q2366" s="3">
        <v>-20.6</v>
      </c>
      <c r="R2366" s="6">
        <v>757.98</v>
      </c>
      <c r="S2366" s="18" t="s">
        <v>6991</v>
      </c>
      <c r="T2366" s="3"/>
      <c r="U2366" s="17">
        <v>45762</v>
      </c>
      <c r="X2366" s="19" t="s">
        <v>6992</v>
      </c>
      <c r="Y2366" s="19" t="s">
        <v>8833</v>
      </c>
    </row>
    <row r="2367" spans="1:25">
      <c r="A2367" s="3" t="s">
        <v>9790</v>
      </c>
      <c r="B2367" s="3"/>
      <c r="C2367" s="3" t="s">
        <v>410</v>
      </c>
      <c r="D2367" s="3" t="s">
        <v>9395</v>
      </c>
      <c r="E2367" s="3" t="s">
        <v>52</v>
      </c>
      <c r="F2367" s="3" t="s">
        <v>1300</v>
      </c>
      <c r="G2367" s="3" t="s">
        <v>1251</v>
      </c>
      <c r="H2367" s="3" t="s">
        <v>1518</v>
      </c>
      <c r="I2367" s="3" t="s">
        <v>9791</v>
      </c>
      <c r="J2367" s="3" t="s">
        <v>196</v>
      </c>
      <c r="K2367" s="3"/>
      <c r="L2367" s="3" t="s">
        <v>9792</v>
      </c>
      <c r="M2367" s="6"/>
      <c r="N2367" s="6"/>
      <c r="O2367" s="20" t="s">
        <v>561</v>
      </c>
      <c r="P2367" s="3" t="s">
        <v>1241</v>
      </c>
      <c r="Q2367" s="3">
        <v>-23.96</v>
      </c>
      <c r="R2367" s="6">
        <v>950</v>
      </c>
      <c r="S2367" s="18" t="s">
        <v>6991</v>
      </c>
      <c r="T2367" s="3"/>
      <c r="U2367" s="17">
        <v>45762</v>
      </c>
      <c r="X2367" s="19" t="s">
        <v>6992</v>
      </c>
      <c r="Y2367" s="19" t="s">
        <v>8833</v>
      </c>
    </row>
    <row r="2368" spans="1:25">
      <c r="A2368" s="3" t="s">
        <v>9793</v>
      </c>
      <c r="B2368" s="3"/>
      <c r="C2368" s="3" t="s">
        <v>410</v>
      </c>
      <c r="D2368" s="3" t="s">
        <v>9395</v>
      </c>
      <c r="E2368" s="3" t="s">
        <v>52</v>
      </c>
      <c r="F2368" s="3" t="s">
        <v>1300</v>
      </c>
      <c r="G2368" s="3" t="s">
        <v>1251</v>
      </c>
      <c r="H2368" s="3" t="s">
        <v>1518</v>
      </c>
      <c r="I2368" s="3" t="s">
        <v>9794</v>
      </c>
      <c r="J2368" s="3" t="s">
        <v>110</v>
      </c>
      <c r="K2368" s="3"/>
      <c r="L2368" s="3" t="s">
        <v>9795</v>
      </c>
      <c r="M2368" s="6"/>
      <c r="N2368" s="6"/>
      <c r="O2368" s="20" t="s">
        <v>561</v>
      </c>
      <c r="P2368" s="3" t="s">
        <v>1241</v>
      </c>
      <c r="Q2368" s="3">
        <v>-23.49</v>
      </c>
      <c r="R2368" s="6">
        <v>757.98</v>
      </c>
      <c r="S2368" s="18" t="s">
        <v>6991</v>
      </c>
      <c r="T2368" s="3"/>
      <c r="U2368" s="17">
        <v>45763</v>
      </c>
      <c r="X2368" s="19" t="s">
        <v>6992</v>
      </c>
      <c r="Y2368" s="19" t="s">
        <v>8833</v>
      </c>
    </row>
    <row r="2369" spans="1:25">
      <c r="A2369" s="3" t="s">
        <v>9796</v>
      </c>
      <c r="B2369" s="3"/>
      <c r="C2369" s="3" t="s">
        <v>410</v>
      </c>
      <c r="D2369" s="3" t="s">
        <v>9395</v>
      </c>
      <c r="E2369" s="3" t="s">
        <v>52</v>
      </c>
      <c r="F2369" s="3" t="s">
        <v>1300</v>
      </c>
      <c r="G2369" s="3" t="s">
        <v>1251</v>
      </c>
      <c r="H2369" s="3" t="s">
        <v>1518</v>
      </c>
      <c r="I2369" s="3" t="s">
        <v>9797</v>
      </c>
      <c r="J2369" s="3" t="s">
        <v>110</v>
      </c>
      <c r="K2369" s="3"/>
      <c r="L2369" s="3" t="s">
        <v>9798</v>
      </c>
      <c r="M2369" s="6"/>
      <c r="N2369" s="6"/>
      <c r="O2369" s="20" t="s">
        <v>561</v>
      </c>
      <c r="P2369" s="3" t="s">
        <v>1241</v>
      </c>
      <c r="Q2369" s="3">
        <v>-23.46</v>
      </c>
      <c r="R2369" s="6">
        <v>757.98</v>
      </c>
      <c r="S2369" s="18" t="s">
        <v>6991</v>
      </c>
      <c r="T2369" s="3"/>
      <c r="U2369" s="17">
        <v>45763</v>
      </c>
      <c r="X2369" s="19" t="s">
        <v>6992</v>
      </c>
      <c r="Y2369" s="19" t="s">
        <v>8833</v>
      </c>
    </row>
    <row r="2370" spans="1:25">
      <c r="A2370" s="3" t="s">
        <v>9799</v>
      </c>
      <c r="B2370" s="3"/>
      <c r="C2370" s="3" t="s">
        <v>410</v>
      </c>
      <c r="D2370" s="3" t="s">
        <v>9395</v>
      </c>
      <c r="E2370" s="3" t="s">
        <v>52</v>
      </c>
      <c r="F2370" s="3" t="s">
        <v>1300</v>
      </c>
      <c r="G2370" s="3" t="s">
        <v>1251</v>
      </c>
      <c r="H2370" s="3" t="s">
        <v>1518</v>
      </c>
      <c r="I2370" s="3" t="s">
        <v>9800</v>
      </c>
      <c r="J2370" s="3" t="s">
        <v>110</v>
      </c>
      <c r="K2370" s="3"/>
      <c r="L2370" s="3" t="s">
        <v>9801</v>
      </c>
      <c r="M2370" s="6"/>
      <c r="N2370" s="6"/>
      <c r="O2370" s="20" t="s">
        <v>561</v>
      </c>
      <c r="P2370" s="3" t="s">
        <v>1241</v>
      </c>
      <c r="Q2370" s="3">
        <v>-23.19</v>
      </c>
      <c r="R2370" s="6">
        <v>757.98</v>
      </c>
      <c r="S2370" s="18" t="s">
        <v>6991</v>
      </c>
      <c r="T2370" s="3"/>
      <c r="U2370" s="17">
        <v>45763</v>
      </c>
      <c r="X2370" s="19" t="s">
        <v>6992</v>
      </c>
      <c r="Y2370" s="19" t="s">
        <v>8833</v>
      </c>
    </row>
    <row r="2371" spans="1:25">
      <c r="A2371" s="3" t="s">
        <v>9802</v>
      </c>
      <c r="B2371" s="3"/>
      <c r="C2371" s="3" t="s">
        <v>410</v>
      </c>
      <c r="D2371" s="3" t="s">
        <v>9395</v>
      </c>
      <c r="E2371" s="3" t="s">
        <v>52</v>
      </c>
      <c r="F2371" s="3" t="s">
        <v>1300</v>
      </c>
      <c r="G2371" s="3" t="s">
        <v>1251</v>
      </c>
      <c r="H2371" s="3" t="s">
        <v>1518</v>
      </c>
      <c r="I2371" s="3" t="s">
        <v>9803</v>
      </c>
      <c r="J2371" s="3" t="s">
        <v>110</v>
      </c>
      <c r="K2371" s="3"/>
      <c r="L2371" s="3" t="s">
        <v>9804</v>
      </c>
      <c r="M2371" s="6"/>
      <c r="N2371" s="6"/>
      <c r="O2371" s="20" t="s">
        <v>561</v>
      </c>
      <c r="P2371" s="3" t="s">
        <v>1241</v>
      </c>
      <c r="Q2371" s="3">
        <v>-24.23</v>
      </c>
      <c r="R2371" s="6">
        <v>757.98</v>
      </c>
      <c r="S2371" s="18" t="s">
        <v>6991</v>
      </c>
      <c r="T2371" s="3"/>
      <c r="U2371" s="17">
        <v>45764</v>
      </c>
      <c r="X2371" s="19" t="s">
        <v>6992</v>
      </c>
      <c r="Y2371" s="19" t="s">
        <v>8833</v>
      </c>
    </row>
    <row r="2372" spans="1:25">
      <c r="A2372" s="3" t="s">
        <v>9805</v>
      </c>
      <c r="B2372" s="3"/>
      <c r="C2372" s="3" t="s">
        <v>410</v>
      </c>
      <c r="D2372" s="3" t="s">
        <v>9395</v>
      </c>
      <c r="E2372" s="3" t="s">
        <v>52</v>
      </c>
      <c r="F2372" s="3" t="s">
        <v>1300</v>
      </c>
      <c r="G2372" s="3" t="s">
        <v>1251</v>
      </c>
      <c r="H2372" s="3" t="s">
        <v>1518</v>
      </c>
      <c r="I2372" s="3" t="s">
        <v>9806</v>
      </c>
      <c r="J2372" s="3" t="s">
        <v>110</v>
      </c>
      <c r="K2372" s="3"/>
      <c r="L2372" s="3" t="s">
        <v>9807</v>
      </c>
      <c r="M2372" s="6"/>
      <c r="N2372" s="6"/>
      <c r="O2372" s="20" t="s">
        <v>561</v>
      </c>
      <c r="P2372" s="3" t="s">
        <v>1241</v>
      </c>
      <c r="Q2372" s="3">
        <v>-24.37</v>
      </c>
      <c r="R2372" s="6">
        <v>757.98</v>
      </c>
      <c r="S2372" s="3"/>
      <c r="T2372" s="3"/>
      <c r="U2372" s="17">
        <v>45764</v>
      </c>
      <c r="X2372" s="19"/>
      <c r="Y2372" s="19" t="s">
        <v>8833</v>
      </c>
    </row>
    <row r="2373" spans="1:25">
      <c r="A2373" s="3" t="s">
        <v>9808</v>
      </c>
      <c r="B2373" s="3"/>
      <c r="C2373" s="3" t="s">
        <v>410</v>
      </c>
      <c r="D2373" s="3" t="s">
        <v>9395</v>
      </c>
      <c r="E2373" s="3" t="s">
        <v>52</v>
      </c>
      <c r="F2373" s="3" t="s">
        <v>1300</v>
      </c>
      <c r="G2373" s="3" t="s">
        <v>1251</v>
      </c>
      <c r="H2373" s="3" t="s">
        <v>1531</v>
      </c>
      <c r="I2373" s="3" t="s">
        <v>9809</v>
      </c>
      <c r="J2373" s="3" t="s">
        <v>110</v>
      </c>
      <c r="K2373" s="3"/>
      <c r="L2373" s="3" t="s">
        <v>9810</v>
      </c>
      <c r="M2373" s="6"/>
      <c r="N2373" s="6"/>
      <c r="O2373" s="20" t="s">
        <v>561</v>
      </c>
      <c r="P2373" s="3" t="s">
        <v>1241</v>
      </c>
      <c r="Q2373" s="3">
        <v>-23.31</v>
      </c>
      <c r="R2373" s="6">
        <v>757.98</v>
      </c>
      <c r="S2373" s="18" t="s">
        <v>6991</v>
      </c>
      <c r="T2373" s="3"/>
      <c r="U2373" s="17">
        <v>45764</v>
      </c>
      <c r="X2373" s="19" t="s">
        <v>6992</v>
      </c>
      <c r="Y2373" s="19" t="s">
        <v>8833</v>
      </c>
    </row>
    <row r="2374" spans="1:25">
      <c r="A2374" s="3" t="s">
        <v>9811</v>
      </c>
      <c r="B2374" s="3"/>
      <c r="C2374" s="3" t="s">
        <v>410</v>
      </c>
      <c r="D2374" s="3" t="s">
        <v>9395</v>
      </c>
      <c r="E2374" s="3" t="s">
        <v>52</v>
      </c>
      <c r="F2374" s="3" t="s">
        <v>1300</v>
      </c>
      <c r="G2374" s="3" t="s">
        <v>1251</v>
      </c>
      <c r="H2374" s="3" t="s">
        <v>1531</v>
      </c>
      <c r="I2374" s="3" t="s">
        <v>9812</v>
      </c>
      <c r="J2374" s="3" t="s">
        <v>196</v>
      </c>
      <c r="K2374" s="3"/>
      <c r="L2374" s="3" t="s">
        <v>9813</v>
      </c>
      <c r="M2374" s="6"/>
      <c r="N2374" s="6"/>
      <c r="O2374" s="20" t="s">
        <v>561</v>
      </c>
      <c r="P2374" s="3" t="s">
        <v>1241</v>
      </c>
      <c r="Q2374" s="3">
        <v>-23.23</v>
      </c>
      <c r="R2374" s="6">
        <v>950</v>
      </c>
      <c r="S2374" s="3"/>
      <c r="T2374" s="3"/>
      <c r="U2374" s="17">
        <v>45763</v>
      </c>
      <c r="X2374" s="19"/>
      <c r="Y2374" s="19" t="s">
        <v>8833</v>
      </c>
    </row>
    <row r="2375" spans="1:25">
      <c r="A2375" s="3" t="s">
        <v>9814</v>
      </c>
      <c r="B2375" s="3"/>
      <c r="C2375" s="3" t="s">
        <v>410</v>
      </c>
      <c r="D2375" s="3" t="s">
        <v>9395</v>
      </c>
      <c r="E2375" s="3" t="s">
        <v>52</v>
      </c>
      <c r="F2375" s="3" t="s">
        <v>1300</v>
      </c>
      <c r="G2375" s="3" t="s">
        <v>1251</v>
      </c>
      <c r="H2375" s="3" t="s">
        <v>1531</v>
      </c>
      <c r="I2375" s="3" t="s">
        <v>9815</v>
      </c>
      <c r="J2375" s="3" t="s">
        <v>196</v>
      </c>
      <c r="K2375" s="3"/>
      <c r="L2375" s="3" t="s">
        <v>9816</v>
      </c>
      <c r="M2375" s="6"/>
      <c r="N2375" s="6"/>
      <c r="O2375" s="20" t="s">
        <v>561</v>
      </c>
      <c r="P2375" s="3" t="s">
        <v>1241</v>
      </c>
      <c r="Q2375" s="3">
        <v>-22.39</v>
      </c>
      <c r="R2375" s="6">
        <v>950</v>
      </c>
      <c r="S2375" s="3"/>
      <c r="T2375" s="3"/>
      <c r="U2375" s="17">
        <v>45763</v>
      </c>
      <c r="X2375" s="19"/>
      <c r="Y2375" s="19" t="s">
        <v>8833</v>
      </c>
    </row>
    <row r="2376" spans="1:25">
      <c r="A2376" s="3" t="s">
        <v>9817</v>
      </c>
      <c r="B2376" s="3"/>
      <c r="C2376" s="3" t="s">
        <v>410</v>
      </c>
      <c r="D2376" s="3" t="s">
        <v>9395</v>
      </c>
      <c r="E2376" s="3" t="s">
        <v>52</v>
      </c>
      <c r="F2376" s="3" t="s">
        <v>1300</v>
      </c>
      <c r="G2376" s="3" t="s">
        <v>1251</v>
      </c>
      <c r="H2376" s="3" t="s">
        <v>1531</v>
      </c>
      <c r="I2376" s="3" t="s">
        <v>9818</v>
      </c>
      <c r="J2376" s="3" t="s">
        <v>110</v>
      </c>
      <c r="K2376" s="3"/>
      <c r="L2376" s="3" t="s">
        <v>9819</v>
      </c>
      <c r="M2376" s="6"/>
      <c r="N2376" s="6"/>
      <c r="O2376" s="20" t="s">
        <v>561</v>
      </c>
      <c r="P2376" s="3" t="s">
        <v>1241</v>
      </c>
      <c r="Q2376" s="3">
        <v>-23.53</v>
      </c>
      <c r="R2376" s="6">
        <v>757.98</v>
      </c>
      <c r="S2376" s="3"/>
      <c r="T2376" s="3"/>
      <c r="U2376" s="17">
        <v>45763</v>
      </c>
      <c r="X2376" s="19"/>
      <c r="Y2376" s="19" t="s">
        <v>8833</v>
      </c>
    </row>
    <row r="2377" spans="1:25">
      <c r="A2377" s="3" t="s">
        <v>9820</v>
      </c>
      <c r="B2377" s="3"/>
      <c r="C2377" s="3" t="s">
        <v>410</v>
      </c>
      <c r="D2377" s="3" t="s">
        <v>9395</v>
      </c>
      <c r="E2377" s="3" t="s">
        <v>52</v>
      </c>
      <c r="F2377" s="3" t="s">
        <v>1300</v>
      </c>
      <c r="G2377" s="3" t="s">
        <v>1251</v>
      </c>
      <c r="H2377" s="3" t="s">
        <v>1531</v>
      </c>
      <c r="I2377" s="3" t="s">
        <v>9821</v>
      </c>
      <c r="J2377" s="3" t="s">
        <v>110</v>
      </c>
      <c r="K2377" s="3"/>
      <c r="L2377" s="3" t="s">
        <v>9822</v>
      </c>
      <c r="M2377" s="6"/>
      <c r="N2377" s="6"/>
      <c r="O2377" s="20" t="s">
        <v>561</v>
      </c>
      <c r="P2377" s="3" t="s">
        <v>1241</v>
      </c>
      <c r="Q2377" s="3">
        <v>-23.69</v>
      </c>
      <c r="R2377" s="6">
        <v>757.98</v>
      </c>
      <c r="S2377" s="3"/>
      <c r="T2377" s="3"/>
      <c r="U2377" s="17">
        <v>45763</v>
      </c>
      <c r="X2377" s="19"/>
      <c r="Y2377" s="19" t="s">
        <v>8833</v>
      </c>
    </row>
    <row r="2378" spans="1:25">
      <c r="A2378" s="3" t="s">
        <v>9823</v>
      </c>
      <c r="B2378" s="3"/>
      <c r="C2378" s="3" t="s">
        <v>410</v>
      </c>
      <c r="D2378" s="3" t="s">
        <v>9395</v>
      </c>
      <c r="E2378" s="3" t="s">
        <v>52</v>
      </c>
      <c r="F2378" s="3" t="s">
        <v>1300</v>
      </c>
      <c r="G2378" s="3" t="s">
        <v>1251</v>
      </c>
      <c r="H2378" s="3" t="s">
        <v>1531</v>
      </c>
      <c r="I2378" s="3" t="s">
        <v>9824</v>
      </c>
      <c r="J2378" s="3" t="s">
        <v>110</v>
      </c>
      <c r="K2378" s="3"/>
      <c r="L2378" s="3" t="s">
        <v>9825</v>
      </c>
      <c r="M2378" s="6"/>
      <c r="N2378" s="6"/>
      <c r="O2378" s="20" t="s">
        <v>561</v>
      </c>
      <c r="P2378" s="3" t="s">
        <v>1241</v>
      </c>
      <c r="Q2378" s="3">
        <v>-24.06</v>
      </c>
      <c r="R2378" s="6">
        <v>757.98</v>
      </c>
      <c r="S2378" s="3"/>
      <c r="T2378" s="3"/>
      <c r="U2378" s="17">
        <v>45763</v>
      </c>
      <c r="X2378" s="19"/>
      <c r="Y2378" s="19" t="s">
        <v>8833</v>
      </c>
    </row>
    <row r="2379" spans="1:25">
      <c r="A2379" s="3" t="s">
        <v>9826</v>
      </c>
      <c r="B2379" s="3"/>
      <c r="C2379" s="3" t="s">
        <v>410</v>
      </c>
      <c r="D2379" s="3" t="s">
        <v>9395</v>
      </c>
      <c r="E2379" s="3" t="s">
        <v>52</v>
      </c>
      <c r="F2379" s="3" t="s">
        <v>1300</v>
      </c>
      <c r="G2379" s="3" t="s">
        <v>1251</v>
      </c>
      <c r="H2379" s="3" t="s">
        <v>1531</v>
      </c>
      <c r="I2379" s="3" t="s">
        <v>9827</v>
      </c>
      <c r="J2379" s="3" t="s">
        <v>110</v>
      </c>
      <c r="K2379" s="3"/>
      <c r="L2379" s="3" t="s">
        <v>9828</v>
      </c>
      <c r="M2379" s="6"/>
      <c r="N2379" s="6"/>
      <c r="O2379" s="20" t="s">
        <v>561</v>
      </c>
      <c r="P2379" s="3" t="s">
        <v>1241</v>
      </c>
      <c r="Q2379" s="3">
        <v>-24.41</v>
      </c>
      <c r="R2379" s="6">
        <v>757.98</v>
      </c>
      <c r="S2379" s="3"/>
      <c r="T2379" s="3"/>
      <c r="U2379" s="17">
        <v>45763</v>
      </c>
      <c r="X2379" s="19"/>
      <c r="Y2379" s="19" t="s">
        <v>8833</v>
      </c>
    </row>
    <row r="2380" spans="1:25">
      <c r="A2380" s="3" t="s">
        <v>9829</v>
      </c>
      <c r="B2380" s="3"/>
      <c r="C2380" s="3" t="s">
        <v>410</v>
      </c>
      <c r="D2380" s="3" t="s">
        <v>9395</v>
      </c>
      <c r="E2380" s="3" t="s">
        <v>52</v>
      </c>
      <c r="F2380" s="3" t="s">
        <v>1300</v>
      </c>
      <c r="G2380" s="3" t="s">
        <v>1251</v>
      </c>
      <c r="H2380" s="3" t="s">
        <v>1531</v>
      </c>
      <c r="I2380" s="3" t="s">
        <v>9830</v>
      </c>
      <c r="J2380" s="3" t="s">
        <v>110</v>
      </c>
      <c r="K2380" s="3"/>
      <c r="L2380" s="3" t="s">
        <v>9831</v>
      </c>
      <c r="M2380" s="6"/>
      <c r="N2380" s="6"/>
      <c r="O2380" s="20" t="s">
        <v>561</v>
      </c>
      <c r="P2380" s="3" t="s">
        <v>1241</v>
      </c>
      <c r="Q2380" s="3">
        <v>-25.05</v>
      </c>
      <c r="R2380" s="6">
        <v>757.98</v>
      </c>
      <c r="S2380" s="18" t="s">
        <v>1371</v>
      </c>
      <c r="T2380" s="3"/>
      <c r="U2380" s="17">
        <v>45764</v>
      </c>
      <c r="X2380" s="19" t="s">
        <v>4401</v>
      </c>
      <c r="Y2380" s="19" t="s">
        <v>8833</v>
      </c>
    </row>
    <row r="2381" spans="1:25">
      <c r="A2381" s="3" t="s">
        <v>9832</v>
      </c>
      <c r="B2381" s="3"/>
      <c r="C2381" s="3" t="s">
        <v>410</v>
      </c>
      <c r="D2381" s="3" t="s">
        <v>9395</v>
      </c>
      <c r="E2381" s="3" t="s">
        <v>52</v>
      </c>
      <c r="F2381" s="3" t="s">
        <v>1300</v>
      </c>
      <c r="G2381" s="3" t="s">
        <v>1251</v>
      </c>
      <c r="H2381" s="3" t="s">
        <v>1531</v>
      </c>
      <c r="I2381" s="3" t="s">
        <v>9833</v>
      </c>
      <c r="J2381" s="3" t="s">
        <v>110</v>
      </c>
      <c r="K2381" s="3"/>
      <c r="L2381" s="3" t="s">
        <v>9834</v>
      </c>
      <c r="M2381" s="6"/>
      <c r="N2381" s="6"/>
      <c r="O2381" s="20" t="s">
        <v>561</v>
      </c>
      <c r="P2381" s="3" t="s">
        <v>1241</v>
      </c>
      <c r="Q2381" s="3">
        <v>-24.36</v>
      </c>
      <c r="R2381" s="6">
        <v>757.98</v>
      </c>
      <c r="S2381" s="18" t="s">
        <v>1371</v>
      </c>
      <c r="T2381" s="3"/>
      <c r="U2381" s="17">
        <v>45765</v>
      </c>
      <c r="X2381" s="19" t="s">
        <v>4401</v>
      </c>
      <c r="Y2381" s="19" t="s">
        <v>8833</v>
      </c>
    </row>
    <row r="2382" spans="1:25">
      <c r="A2382" s="3" t="s">
        <v>9835</v>
      </c>
      <c r="B2382" s="3"/>
      <c r="C2382" s="3" t="s">
        <v>410</v>
      </c>
      <c r="D2382" s="3" t="s">
        <v>9395</v>
      </c>
      <c r="E2382" s="3" t="s">
        <v>52</v>
      </c>
      <c r="F2382" s="3" t="s">
        <v>1300</v>
      </c>
      <c r="G2382" s="3" t="s">
        <v>1251</v>
      </c>
      <c r="H2382" s="3" t="s">
        <v>1531</v>
      </c>
      <c r="I2382" s="3" t="s">
        <v>9836</v>
      </c>
      <c r="J2382" s="3" t="s">
        <v>110</v>
      </c>
      <c r="K2382" s="3"/>
      <c r="L2382" s="3" t="s">
        <v>9837</v>
      </c>
      <c r="M2382" s="6"/>
      <c r="N2382" s="6"/>
      <c r="O2382" s="20" t="s">
        <v>561</v>
      </c>
      <c r="P2382" s="3" t="s">
        <v>1241</v>
      </c>
      <c r="Q2382" s="3">
        <v>-23.42</v>
      </c>
      <c r="R2382" s="6">
        <v>757.98</v>
      </c>
      <c r="S2382" s="18" t="s">
        <v>1371</v>
      </c>
      <c r="T2382" s="3"/>
      <c r="U2382" s="17">
        <v>45765</v>
      </c>
      <c r="X2382" s="19" t="s">
        <v>4401</v>
      </c>
      <c r="Y2382" s="19" t="s">
        <v>8833</v>
      </c>
    </row>
    <row r="2383" spans="1:25">
      <c r="A2383" s="3" t="s">
        <v>9838</v>
      </c>
      <c r="B2383" s="3"/>
      <c r="C2383" s="3" t="s">
        <v>410</v>
      </c>
      <c r="D2383" s="3" t="s">
        <v>9395</v>
      </c>
      <c r="E2383" s="3" t="s">
        <v>52</v>
      </c>
      <c r="F2383" s="3" t="s">
        <v>1300</v>
      </c>
      <c r="G2383" s="3" t="s">
        <v>1251</v>
      </c>
      <c r="H2383" s="3" t="s">
        <v>1531</v>
      </c>
      <c r="I2383" s="3" t="s">
        <v>9839</v>
      </c>
      <c r="J2383" s="3" t="s">
        <v>110</v>
      </c>
      <c r="K2383" s="3"/>
      <c r="L2383" s="3" t="s">
        <v>9840</v>
      </c>
      <c r="M2383" s="6"/>
      <c r="N2383" s="6"/>
      <c r="O2383" s="20" t="s">
        <v>561</v>
      </c>
      <c r="P2383" s="3" t="s">
        <v>1241</v>
      </c>
      <c r="Q2383" s="3">
        <v>-22.8</v>
      </c>
      <c r="R2383" s="6">
        <v>757.98</v>
      </c>
      <c r="S2383" s="18" t="s">
        <v>6991</v>
      </c>
      <c r="T2383" s="3"/>
      <c r="U2383" s="17">
        <v>45765</v>
      </c>
      <c r="X2383" s="19" t="s">
        <v>6992</v>
      </c>
      <c r="Y2383" s="19" t="s">
        <v>8833</v>
      </c>
    </row>
    <row r="2384" spans="1:25">
      <c r="A2384" s="3" t="s">
        <v>9841</v>
      </c>
      <c r="B2384" s="3"/>
      <c r="C2384" s="3" t="s">
        <v>410</v>
      </c>
      <c r="D2384" s="3" t="s">
        <v>9395</v>
      </c>
      <c r="E2384" s="3" t="s">
        <v>52</v>
      </c>
      <c r="F2384" s="3" t="s">
        <v>1300</v>
      </c>
      <c r="G2384" s="3" t="s">
        <v>1251</v>
      </c>
      <c r="H2384" s="3" t="s">
        <v>1531</v>
      </c>
      <c r="I2384" s="3" t="s">
        <v>9842</v>
      </c>
      <c r="J2384" s="3" t="s">
        <v>196</v>
      </c>
      <c r="K2384" s="3"/>
      <c r="L2384" s="3" t="s">
        <v>9843</v>
      </c>
      <c r="M2384" s="6"/>
      <c r="N2384" s="6"/>
      <c r="O2384" s="20" t="s">
        <v>561</v>
      </c>
      <c r="P2384" s="3" t="s">
        <v>1241</v>
      </c>
      <c r="Q2384" s="3">
        <v>-23.22</v>
      </c>
      <c r="R2384" s="6">
        <v>950</v>
      </c>
      <c r="S2384" s="18" t="s">
        <v>6991</v>
      </c>
      <c r="T2384" s="3"/>
      <c r="U2384" s="17">
        <v>45765</v>
      </c>
      <c r="X2384" s="19" t="s">
        <v>6992</v>
      </c>
      <c r="Y2384" s="19" t="s">
        <v>8833</v>
      </c>
    </row>
    <row r="2385" spans="1:25">
      <c r="A2385" s="3" t="s">
        <v>9844</v>
      </c>
      <c r="B2385" s="3"/>
      <c r="C2385" s="3" t="s">
        <v>410</v>
      </c>
      <c r="D2385" s="3" t="s">
        <v>9395</v>
      </c>
      <c r="E2385" s="3" t="s">
        <v>52</v>
      </c>
      <c r="F2385" s="3" t="s">
        <v>1300</v>
      </c>
      <c r="G2385" s="3" t="s">
        <v>1251</v>
      </c>
      <c r="H2385" s="3" t="s">
        <v>1531</v>
      </c>
      <c r="I2385" s="3" t="s">
        <v>9845</v>
      </c>
      <c r="J2385" s="3" t="s">
        <v>110</v>
      </c>
      <c r="K2385" s="3"/>
      <c r="L2385" s="3" t="s">
        <v>9846</v>
      </c>
      <c r="M2385" s="6"/>
      <c r="N2385" s="6"/>
      <c r="O2385" s="20" t="s">
        <v>561</v>
      </c>
      <c r="P2385" s="3" t="s">
        <v>1241</v>
      </c>
      <c r="Q2385" s="3">
        <v>-22.05</v>
      </c>
      <c r="R2385" s="6">
        <v>757.98</v>
      </c>
      <c r="S2385" s="18" t="s">
        <v>6991</v>
      </c>
      <c r="T2385" s="3"/>
      <c r="U2385" s="17">
        <v>45765</v>
      </c>
      <c r="X2385" s="19" t="s">
        <v>6992</v>
      </c>
      <c r="Y2385" s="19" t="s">
        <v>8833</v>
      </c>
    </row>
    <row r="2386" spans="1:25">
      <c r="A2386" s="3" t="s">
        <v>9847</v>
      </c>
      <c r="B2386" s="3"/>
      <c r="C2386" s="3" t="s">
        <v>410</v>
      </c>
      <c r="D2386" s="3" t="s">
        <v>9395</v>
      </c>
      <c r="E2386" s="3" t="s">
        <v>52</v>
      </c>
      <c r="F2386" s="3" t="s">
        <v>1300</v>
      </c>
      <c r="G2386" s="3" t="s">
        <v>1251</v>
      </c>
      <c r="H2386" s="3" t="s">
        <v>1531</v>
      </c>
      <c r="I2386" s="3" t="s">
        <v>9848</v>
      </c>
      <c r="J2386" s="3" t="s">
        <v>196</v>
      </c>
      <c r="K2386" s="3"/>
      <c r="L2386" s="3" t="s">
        <v>9849</v>
      </c>
      <c r="M2386" s="6"/>
      <c r="N2386" s="6"/>
      <c r="O2386" s="20" t="s">
        <v>561</v>
      </c>
      <c r="P2386" s="3" t="s">
        <v>1241</v>
      </c>
      <c r="Q2386" s="3">
        <v>-24.54</v>
      </c>
      <c r="R2386" s="6">
        <v>950</v>
      </c>
      <c r="S2386" s="18" t="s">
        <v>6991</v>
      </c>
      <c r="T2386" s="3"/>
      <c r="U2386" s="17">
        <v>45765</v>
      </c>
      <c r="X2386" s="19" t="s">
        <v>6992</v>
      </c>
      <c r="Y2386" s="19" t="s">
        <v>8833</v>
      </c>
    </row>
    <row r="2387" spans="1:25">
      <c r="A2387" s="3" t="s">
        <v>9850</v>
      </c>
      <c r="B2387" s="3"/>
      <c r="C2387" s="3" t="s">
        <v>410</v>
      </c>
      <c r="D2387" s="3" t="s">
        <v>9395</v>
      </c>
      <c r="E2387" s="3" t="s">
        <v>52</v>
      </c>
      <c r="F2387" s="3" t="s">
        <v>1300</v>
      </c>
      <c r="G2387" s="3" t="s">
        <v>1251</v>
      </c>
      <c r="H2387" s="3" t="s">
        <v>1531</v>
      </c>
      <c r="I2387" s="3" t="s">
        <v>9851</v>
      </c>
      <c r="J2387" s="3" t="s">
        <v>196</v>
      </c>
      <c r="K2387" s="3"/>
      <c r="L2387" s="3" t="s">
        <v>9852</v>
      </c>
      <c r="M2387" s="6"/>
      <c r="N2387" s="6"/>
      <c r="O2387" s="20" t="s">
        <v>561</v>
      </c>
      <c r="P2387" s="3" t="s">
        <v>1241</v>
      </c>
      <c r="Q2387" s="3">
        <v>-22.97</v>
      </c>
      <c r="R2387" s="6">
        <v>950</v>
      </c>
      <c r="S2387" s="18" t="s">
        <v>6991</v>
      </c>
      <c r="T2387" s="3"/>
      <c r="U2387" s="17">
        <v>45765</v>
      </c>
      <c r="X2387" s="19" t="s">
        <v>6992</v>
      </c>
      <c r="Y2387" s="19" t="s">
        <v>8833</v>
      </c>
    </row>
    <row r="2388" spans="1:25">
      <c r="A2388" s="3" t="s">
        <v>9853</v>
      </c>
      <c r="B2388" s="3"/>
      <c r="C2388" s="3" t="s">
        <v>410</v>
      </c>
      <c r="D2388" s="3" t="s">
        <v>9395</v>
      </c>
      <c r="E2388" s="3" t="s">
        <v>52</v>
      </c>
      <c r="F2388" s="3" t="s">
        <v>1300</v>
      </c>
      <c r="G2388" s="3" t="s">
        <v>1251</v>
      </c>
      <c r="H2388" s="3" t="s">
        <v>1531</v>
      </c>
      <c r="I2388" s="3" t="s">
        <v>9854</v>
      </c>
      <c r="J2388" s="3" t="s">
        <v>196</v>
      </c>
      <c r="K2388" s="3"/>
      <c r="L2388" s="3" t="s">
        <v>9855</v>
      </c>
      <c r="M2388" s="6"/>
      <c r="N2388" s="6"/>
      <c r="O2388" s="20" t="s">
        <v>561</v>
      </c>
      <c r="P2388" s="3" t="s">
        <v>1241</v>
      </c>
      <c r="Q2388" s="3">
        <v>-23.74</v>
      </c>
      <c r="R2388" s="6">
        <v>950</v>
      </c>
      <c r="S2388" s="18" t="s">
        <v>6991</v>
      </c>
      <c r="T2388" s="3"/>
      <c r="U2388" s="17">
        <v>45765</v>
      </c>
      <c r="X2388" s="19" t="s">
        <v>6992</v>
      </c>
      <c r="Y2388" s="19" t="s">
        <v>8833</v>
      </c>
    </row>
    <row r="2389" spans="1:25">
      <c r="A2389" s="3" t="s">
        <v>9856</v>
      </c>
      <c r="B2389" s="3"/>
      <c r="C2389" s="3" t="s">
        <v>410</v>
      </c>
      <c r="D2389" s="3" t="s">
        <v>9395</v>
      </c>
      <c r="E2389" s="3" t="s">
        <v>52</v>
      </c>
      <c r="F2389" s="3" t="s">
        <v>1300</v>
      </c>
      <c r="G2389" s="3" t="s">
        <v>1251</v>
      </c>
      <c r="H2389" s="3" t="s">
        <v>1262</v>
      </c>
      <c r="I2389" s="3" t="s">
        <v>9857</v>
      </c>
      <c r="J2389" s="3" t="s">
        <v>110</v>
      </c>
      <c r="K2389" s="3"/>
      <c r="L2389" s="3" t="s">
        <v>9858</v>
      </c>
      <c r="M2389" s="6"/>
      <c r="N2389" s="6"/>
      <c r="O2389" s="20" t="s">
        <v>561</v>
      </c>
      <c r="P2389" s="3" t="s">
        <v>1241</v>
      </c>
      <c r="Q2389" s="3">
        <v>-19.739999999999998</v>
      </c>
      <c r="R2389" s="6">
        <v>757.98</v>
      </c>
      <c r="S2389" s="3"/>
      <c r="T2389" s="3"/>
      <c r="U2389" s="17">
        <v>45759</v>
      </c>
      <c r="X2389" s="19"/>
      <c r="Y2389" s="19" t="s">
        <v>8833</v>
      </c>
    </row>
    <row r="2390" spans="1:25">
      <c r="A2390" s="3" t="s">
        <v>9859</v>
      </c>
      <c r="B2390" s="3"/>
      <c r="C2390" s="3" t="s">
        <v>410</v>
      </c>
      <c r="D2390" s="3" t="s">
        <v>9395</v>
      </c>
      <c r="E2390" s="3" t="s">
        <v>52</v>
      </c>
      <c r="F2390" s="3" t="s">
        <v>1300</v>
      </c>
      <c r="G2390" s="3" t="s">
        <v>1251</v>
      </c>
      <c r="H2390" s="3" t="s">
        <v>1262</v>
      </c>
      <c r="I2390" s="3" t="s">
        <v>9860</v>
      </c>
      <c r="J2390" s="3" t="s">
        <v>196</v>
      </c>
      <c r="K2390" s="3"/>
      <c r="L2390" s="3" t="s">
        <v>9861</v>
      </c>
      <c r="M2390" s="6"/>
      <c r="N2390" s="6"/>
      <c r="O2390" s="20" t="s">
        <v>561</v>
      </c>
      <c r="P2390" s="3" t="s">
        <v>1241</v>
      </c>
      <c r="Q2390" s="3">
        <v>-19.809999999999999</v>
      </c>
      <c r="R2390" s="6">
        <v>950</v>
      </c>
      <c r="S2390" s="3"/>
      <c r="T2390" s="3"/>
      <c r="U2390" s="17">
        <v>45760</v>
      </c>
      <c r="X2390" s="19"/>
      <c r="Y2390" s="19" t="s">
        <v>8833</v>
      </c>
    </row>
    <row r="2391" spans="1:25">
      <c r="A2391" s="3" t="s">
        <v>9862</v>
      </c>
      <c r="B2391" s="3"/>
      <c r="C2391" s="3" t="s">
        <v>410</v>
      </c>
      <c r="D2391" s="3" t="s">
        <v>9395</v>
      </c>
      <c r="E2391" s="3" t="s">
        <v>52</v>
      </c>
      <c r="F2391" s="3" t="s">
        <v>1300</v>
      </c>
      <c r="G2391" s="3" t="s">
        <v>1251</v>
      </c>
      <c r="H2391" s="3" t="s">
        <v>1262</v>
      </c>
      <c r="I2391" s="3" t="s">
        <v>9863</v>
      </c>
      <c r="J2391" s="3" t="s">
        <v>196</v>
      </c>
      <c r="K2391" s="3"/>
      <c r="L2391" s="3" t="s">
        <v>9864</v>
      </c>
      <c r="M2391" s="6"/>
      <c r="N2391" s="6"/>
      <c r="O2391" s="20" t="s">
        <v>561</v>
      </c>
      <c r="P2391" s="3" t="s">
        <v>1241</v>
      </c>
      <c r="Q2391" s="3">
        <v>-20.94</v>
      </c>
      <c r="R2391" s="6">
        <v>950</v>
      </c>
      <c r="S2391" s="3"/>
      <c r="T2391" s="3"/>
      <c r="U2391" s="17">
        <v>45760</v>
      </c>
      <c r="X2391" s="19"/>
      <c r="Y2391" s="19" t="s">
        <v>8833</v>
      </c>
    </row>
    <row r="2392" spans="1:25">
      <c r="A2392" s="18" t="s">
        <v>9865</v>
      </c>
      <c r="B2392" s="3"/>
      <c r="C2392" s="3" t="s">
        <v>410</v>
      </c>
      <c r="D2392" s="3" t="s">
        <v>9395</v>
      </c>
      <c r="E2392" s="3" t="s">
        <v>52</v>
      </c>
      <c r="F2392" s="3" t="s">
        <v>1300</v>
      </c>
      <c r="G2392" s="3" t="s">
        <v>1251</v>
      </c>
      <c r="H2392" s="3" t="s">
        <v>1262</v>
      </c>
      <c r="I2392" s="3" t="s">
        <v>9866</v>
      </c>
      <c r="J2392" s="3" t="s">
        <v>110</v>
      </c>
      <c r="K2392" s="3"/>
      <c r="L2392" s="3" t="s">
        <v>9867</v>
      </c>
      <c r="M2392" s="6"/>
      <c r="N2392" s="6"/>
      <c r="O2392" s="20" t="s">
        <v>561</v>
      </c>
      <c r="P2392" s="3" t="s">
        <v>1241</v>
      </c>
      <c r="Q2392" s="3">
        <v>-21.4</v>
      </c>
      <c r="R2392" s="6">
        <v>757.98</v>
      </c>
      <c r="S2392" s="3"/>
      <c r="T2392" s="3"/>
      <c r="U2392" s="17">
        <v>45760</v>
      </c>
      <c r="X2392" s="19"/>
      <c r="Y2392" s="19" t="s">
        <v>8833</v>
      </c>
    </row>
    <row r="2393" spans="1:25">
      <c r="A2393" s="3" t="s">
        <v>9868</v>
      </c>
      <c r="B2393" s="3"/>
      <c r="C2393" s="3" t="s">
        <v>410</v>
      </c>
      <c r="D2393" s="3" t="s">
        <v>9395</v>
      </c>
      <c r="E2393" s="3" t="s">
        <v>52</v>
      </c>
      <c r="F2393" s="3" t="s">
        <v>1300</v>
      </c>
      <c r="G2393" s="3" t="s">
        <v>1251</v>
      </c>
      <c r="H2393" s="3" t="s">
        <v>1262</v>
      </c>
      <c r="I2393" s="3" t="s">
        <v>9869</v>
      </c>
      <c r="J2393" s="3" t="s">
        <v>110</v>
      </c>
      <c r="K2393" s="3"/>
      <c r="L2393" s="3" t="s">
        <v>9870</v>
      </c>
      <c r="M2393" s="6"/>
      <c r="N2393" s="6"/>
      <c r="O2393" s="20" t="s">
        <v>561</v>
      </c>
      <c r="P2393" s="3" t="s">
        <v>1241</v>
      </c>
      <c r="Q2393" s="3">
        <v>-21.32</v>
      </c>
      <c r="R2393" s="6">
        <v>757.98</v>
      </c>
      <c r="S2393" s="3"/>
      <c r="T2393" s="3"/>
      <c r="U2393" s="17">
        <v>45760</v>
      </c>
      <c r="X2393" s="19"/>
      <c r="Y2393" s="19" t="s">
        <v>8833</v>
      </c>
    </row>
    <row r="2394" spans="1:25">
      <c r="A2394" s="3" t="s">
        <v>9871</v>
      </c>
      <c r="B2394" s="3"/>
      <c r="C2394" s="3" t="s">
        <v>410</v>
      </c>
      <c r="D2394" s="3" t="s">
        <v>9395</v>
      </c>
      <c r="E2394" s="3" t="s">
        <v>52</v>
      </c>
      <c r="F2394" s="3" t="s">
        <v>1300</v>
      </c>
      <c r="G2394" s="3" t="s">
        <v>1251</v>
      </c>
      <c r="H2394" s="3" t="s">
        <v>1262</v>
      </c>
      <c r="I2394" s="3" t="s">
        <v>9872</v>
      </c>
      <c r="J2394" s="3" t="s">
        <v>110</v>
      </c>
      <c r="K2394" s="3"/>
      <c r="L2394" s="3" t="s">
        <v>9873</v>
      </c>
      <c r="M2394" s="6"/>
      <c r="N2394" s="6"/>
      <c r="O2394" s="20" t="s">
        <v>561</v>
      </c>
      <c r="P2394" s="3" t="s">
        <v>1241</v>
      </c>
      <c r="Q2394" s="3">
        <v>-20.46</v>
      </c>
      <c r="R2394" s="6">
        <v>757.98</v>
      </c>
      <c r="S2394" s="3"/>
      <c r="T2394" s="3"/>
      <c r="U2394" s="17">
        <v>45760</v>
      </c>
      <c r="X2394" s="19"/>
      <c r="Y2394" s="19" t="s">
        <v>8833</v>
      </c>
    </row>
    <row r="2395" spans="1:25">
      <c r="A2395" s="3" t="s">
        <v>9874</v>
      </c>
      <c r="B2395" s="3"/>
      <c r="C2395" s="3" t="s">
        <v>410</v>
      </c>
      <c r="D2395" s="3" t="s">
        <v>9395</v>
      </c>
      <c r="E2395" s="3" t="s">
        <v>52</v>
      </c>
      <c r="F2395" s="3" t="s">
        <v>1300</v>
      </c>
      <c r="G2395" s="3" t="s">
        <v>1251</v>
      </c>
      <c r="H2395" s="3" t="s">
        <v>1262</v>
      </c>
      <c r="I2395" s="3" t="s">
        <v>9875</v>
      </c>
      <c r="J2395" s="3" t="s">
        <v>196</v>
      </c>
      <c r="K2395" s="3"/>
      <c r="L2395" s="3" t="s">
        <v>9876</v>
      </c>
      <c r="M2395" s="6"/>
      <c r="N2395" s="6"/>
      <c r="O2395" s="20" t="s">
        <v>561</v>
      </c>
      <c r="P2395" s="3" t="s">
        <v>1241</v>
      </c>
      <c r="Q2395" s="3">
        <v>-21.55</v>
      </c>
      <c r="R2395" s="6">
        <v>950</v>
      </c>
      <c r="S2395" s="3"/>
      <c r="T2395" s="3"/>
      <c r="U2395" s="17">
        <v>45760</v>
      </c>
      <c r="X2395" s="19"/>
      <c r="Y2395" s="19" t="s">
        <v>8833</v>
      </c>
    </row>
    <row r="2396" spans="1:25">
      <c r="A2396" s="3" t="s">
        <v>9877</v>
      </c>
      <c r="B2396" s="3"/>
      <c r="C2396" s="3" t="s">
        <v>410</v>
      </c>
      <c r="D2396" s="3" t="s">
        <v>9395</v>
      </c>
      <c r="E2396" s="3" t="s">
        <v>52</v>
      </c>
      <c r="F2396" s="3" t="s">
        <v>1300</v>
      </c>
      <c r="G2396" s="3" t="s">
        <v>1251</v>
      </c>
      <c r="H2396" s="3" t="s">
        <v>1262</v>
      </c>
      <c r="I2396" s="3" t="s">
        <v>9878</v>
      </c>
      <c r="J2396" s="3" t="s">
        <v>196</v>
      </c>
      <c r="K2396" s="3"/>
      <c r="L2396" s="3" t="s">
        <v>9879</v>
      </c>
      <c r="M2396" s="6"/>
      <c r="N2396" s="6"/>
      <c r="O2396" s="20" t="s">
        <v>561</v>
      </c>
      <c r="P2396" s="3" t="s">
        <v>1241</v>
      </c>
      <c r="Q2396" s="3">
        <v>-21.73</v>
      </c>
      <c r="R2396" s="6">
        <v>950</v>
      </c>
      <c r="S2396" s="3"/>
      <c r="T2396" s="3"/>
      <c r="U2396" s="17">
        <v>45760</v>
      </c>
      <c r="X2396" s="19"/>
      <c r="Y2396" s="19" t="s">
        <v>8833</v>
      </c>
    </row>
    <row r="2397" spans="1:25">
      <c r="A2397" s="3" t="s">
        <v>9880</v>
      </c>
      <c r="B2397" s="3"/>
      <c r="C2397" s="3" t="s">
        <v>410</v>
      </c>
      <c r="D2397" s="3" t="s">
        <v>9395</v>
      </c>
      <c r="E2397" s="3" t="s">
        <v>52</v>
      </c>
      <c r="F2397" s="3" t="s">
        <v>1300</v>
      </c>
      <c r="G2397" s="3" t="s">
        <v>1251</v>
      </c>
      <c r="H2397" s="3" t="s">
        <v>1262</v>
      </c>
      <c r="I2397" s="3" t="s">
        <v>9881</v>
      </c>
      <c r="J2397" s="3" t="s">
        <v>196</v>
      </c>
      <c r="K2397" s="3"/>
      <c r="L2397" s="3" t="s">
        <v>9882</v>
      </c>
      <c r="M2397" s="6"/>
      <c r="N2397" s="6"/>
      <c r="O2397" s="20" t="s">
        <v>561</v>
      </c>
      <c r="P2397" s="3" t="s">
        <v>1241</v>
      </c>
      <c r="Q2397" s="3">
        <v>-18.940000000000001</v>
      </c>
      <c r="R2397" s="6">
        <v>950</v>
      </c>
      <c r="S2397" s="18" t="s">
        <v>6991</v>
      </c>
      <c r="T2397" s="3"/>
      <c r="U2397" s="17">
        <v>45761</v>
      </c>
      <c r="X2397" s="19" t="s">
        <v>6992</v>
      </c>
      <c r="Y2397" s="19" t="s">
        <v>8833</v>
      </c>
    </row>
    <row r="2398" spans="1:25">
      <c r="A2398" s="3" t="s">
        <v>9883</v>
      </c>
      <c r="B2398" s="3"/>
      <c r="C2398" s="3" t="s">
        <v>410</v>
      </c>
      <c r="D2398" s="3" t="s">
        <v>9395</v>
      </c>
      <c r="E2398" s="3" t="s">
        <v>52</v>
      </c>
      <c r="F2398" s="3" t="s">
        <v>1300</v>
      </c>
      <c r="G2398" s="3" t="s">
        <v>1251</v>
      </c>
      <c r="H2398" s="3" t="s">
        <v>1262</v>
      </c>
      <c r="I2398" s="3" t="s">
        <v>9884</v>
      </c>
      <c r="J2398" s="3" t="s">
        <v>196</v>
      </c>
      <c r="K2398" s="3"/>
      <c r="L2398" s="3" t="s">
        <v>9885</v>
      </c>
      <c r="M2398" s="6"/>
      <c r="N2398" s="6"/>
      <c r="O2398" s="20" t="s">
        <v>561</v>
      </c>
      <c r="P2398" s="3" t="s">
        <v>1241</v>
      </c>
      <c r="Q2398" s="3">
        <v>-19.36</v>
      </c>
      <c r="R2398" s="6">
        <v>950</v>
      </c>
      <c r="S2398" s="18" t="s">
        <v>6991</v>
      </c>
      <c r="T2398" s="3"/>
      <c r="U2398" s="17">
        <v>45761</v>
      </c>
      <c r="X2398" s="19" t="s">
        <v>6992</v>
      </c>
      <c r="Y2398" s="19" t="s">
        <v>8833</v>
      </c>
    </row>
    <row r="2399" spans="1:25">
      <c r="A2399" s="3" t="s">
        <v>9886</v>
      </c>
      <c r="B2399" s="3"/>
      <c r="C2399" s="3" t="s">
        <v>410</v>
      </c>
      <c r="D2399" s="3" t="s">
        <v>9395</v>
      </c>
      <c r="E2399" s="3" t="s">
        <v>52</v>
      </c>
      <c r="F2399" s="3" t="s">
        <v>1300</v>
      </c>
      <c r="G2399" s="3" t="s">
        <v>1251</v>
      </c>
      <c r="H2399" s="3" t="s">
        <v>1262</v>
      </c>
      <c r="I2399" s="3" t="s">
        <v>9887</v>
      </c>
      <c r="J2399" s="3" t="s">
        <v>110</v>
      </c>
      <c r="K2399" s="3"/>
      <c r="L2399" s="3" t="s">
        <v>9888</v>
      </c>
      <c r="M2399" s="6"/>
      <c r="N2399" s="6"/>
      <c r="O2399" s="20" t="s">
        <v>561</v>
      </c>
      <c r="P2399" s="3" t="s">
        <v>1241</v>
      </c>
      <c r="Q2399" s="3">
        <v>-19.739999999999998</v>
      </c>
      <c r="R2399" s="6">
        <v>757.98</v>
      </c>
      <c r="S2399" s="3"/>
      <c r="T2399" s="3"/>
      <c r="U2399" s="17">
        <v>45761</v>
      </c>
      <c r="X2399" s="19"/>
      <c r="Y2399" s="19" t="s">
        <v>8833</v>
      </c>
    </row>
    <row r="2400" spans="1:25">
      <c r="A2400" s="3" t="s">
        <v>9889</v>
      </c>
      <c r="B2400" s="3"/>
      <c r="C2400" s="3" t="s">
        <v>410</v>
      </c>
      <c r="D2400" s="3" t="s">
        <v>9395</v>
      </c>
      <c r="E2400" s="3" t="s">
        <v>52</v>
      </c>
      <c r="F2400" s="3" t="s">
        <v>1300</v>
      </c>
      <c r="G2400" s="3" t="s">
        <v>1251</v>
      </c>
      <c r="H2400" s="3" t="s">
        <v>1262</v>
      </c>
      <c r="I2400" s="3" t="s">
        <v>9890</v>
      </c>
      <c r="J2400" s="3" t="s">
        <v>110</v>
      </c>
      <c r="K2400" s="3"/>
      <c r="L2400" s="3" t="s">
        <v>9891</v>
      </c>
      <c r="M2400" s="6"/>
      <c r="N2400" s="6"/>
      <c r="O2400" s="20" t="s">
        <v>561</v>
      </c>
      <c r="P2400" s="3" t="s">
        <v>1241</v>
      </c>
      <c r="Q2400" s="3">
        <v>-20.71</v>
      </c>
      <c r="R2400" s="6">
        <v>757.98</v>
      </c>
      <c r="S2400" s="3"/>
      <c r="T2400" s="3"/>
      <c r="U2400" s="17">
        <v>45761</v>
      </c>
      <c r="X2400" s="19"/>
      <c r="Y2400" s="19" t="s">
        <v>8833</v>
      </c>
    </row>
    <row r="2401" spans="1:25">
      <c r="A2401" s="3" t="s">
        <v>9892</v>
      </c>
      <c r="B2401" s="3"/>
      <c r="C2401" s="3" t="s">
        <v>410</v>
      </c>
      <c r="D2401" s="3" t="s">
        <v>9395</v>
      </c>
      <c r="E2401" s="3" t="s">
        <v>52</v>
      </c>
      <c r="F2401" s="3" t="s">
        <v>1300</v>
      </c>
      <c r="G2401" s="3" t="s">
        <v>1251</v>
      </c>
      <c r="H2401" s="3" t="s">
        <v>1262</v>
      </c>
      <c r="I2401" s="3" t="s">
        <v>9893</v>
      </c>
      <c r="J2401" s="3" t="s">
        <v>110</v>
      </c>
      <c r="K2401" s="3"/>
      <c r="L2401" s="3" t="s">
        <v>9894</v>
      </c>
      <c r="M2401" s="6"/>
      <c r="N2401" s="6"/>
      <c r="O2401" s="20" t="s">
        <v>561</v>
      </c>
      <c r="P2401" s="3" t="s">
        <v>1241</v>
      </c>
      <c r="Q2401" s="3">
        <v>-20.100000000000001</v>
      </c>
      <c r="R2401" s="6">
        <v>757.98</v>
      </c>
      <c r="S2401" s="3"/>
      <c r="T2401" s="3"/>
      <c r="U2401" s="17">
        <v>45761</v>
      </c>
      <c r="X2401" s="19"/>
      <c r="Y2401" s="19" t="s">
        <v>8833</v>
      </c>
    </row>
    <row r="2402" spans="1:25">
      <c r="A2402" s="3" t="s">
        <v>9895</v>
      </c>
      <c r="B2402" s="3"/>
      <c r="C2402" s="3" t="s">
        <v>410</v>
      </c>
      <c r="D2402" s="3" t="s">
        <v>9395</v>
      </c>
      <c r="E2402" s="3" t="s">
        <v>52</v>
      </c>
      <c r="F2402" s="3" t="s">
        <v>1300</v>
      </c>
      <c r="G2402" s="3" t="s">
        <v>1251</v>
      </c>
      <c r="H2402" s="3" t="s">
        <v>1262</v>
      </c>
      <c r="I2402" s="3" t="s">
        <v>9896</v>
      </c>
      <c r="J2402" s="3" t="s">
        <v>110</v>
      </c>
      <c r="K2402" s="3"/>
      <c r="L2402" s="3" t="s">
        <v>9897</v>
      </c>
      <c r="M2402" s="6"/>
      <c r="N2402" s="6"/>
      <c r="O2402" s="20" t="s">
        <v>561</v>
      </c>
      <c r="P2402" s="3" t="s">
        <v>1241</v>
      </c>
      <c r="Q2402" s="3">
        <v>-19.14</v>
      </c>
      <c r="R2402" s="6">
        <v>757.98</v>
      </c>
      <c r="S2402" s="18" t="s">
        <v>6991</v>
      </c>
      <c r="T2402" s="3"/>
      <c r="U2402" s="17">
        <v>45761</v>
      </c>
      <c r="X2402" s="19" t="s">
        <v>6992</v>
      </c>
      <c r="Y2402" s="19" t="s">
        <v>8833</v>
      </c>
    </row>
    <row r="2403" spans="1:25">
      <c r="A2403" s="3" t="s">
        <v>9898</v>
      </c>
      <c r="B2403" s="3"/>
      <c r="C2403" s="3" t="s">
        <v>410</v>
      </c>
      <c r="D2403" s="3" t="s">
        <v>9395</v>
      </c>
      <c r="E2403" s="3" t="s">
        <v>52</v>
      </c>
      <c r="F2403" s="3" t="s">
        <v>1300</v>
      </c>
      <c r="G2403" s="3" t="s">
        <v>1251</v>
      </c>
      <c r="H2403" s="3" t="s">
        <v>1262</v>
      </c>
      <c r="I2403" s="3" t="s">
        <v>9899</v>
      </c>
      <c r="J2403" s="3" t="s">
        <v>110</v>
      </c>
      <c r="K2403" s="3"/>
      <c r="L2403" s="3" t="s">
        <v>9900</v>
      </c>
      <c r="M2403" s="6"/>
      <c r="N2403" s="6"/>
      <c r="O2403" s="20" t="s">
        <v>561</v>
      </c>
      <c r="P2403" s="3" t="s">
        <v>1241</v>
      </c>
      <c r="Q2403" s="3">
        <v>-21.68</v>
      </c>
      <c r="R2403" s="6">
        <v>757.98</v>
      </c>
      <c r="S2403" s="3"/>
      <c r="T2403" s="3"/>
      <c r="U2403" s="17">
        <v>45761</v>
      </c>
      <c r="X2403" s="19"/>
      <c r="Y2403" s="19" t="s">
        <v>8833</v>
      </c>
    </row>
    <row r="2404" spans="1:25">
      <c r="A2404" s="3" t="s">
        <v>9901</v>
      </c>
      <c r="B2404" s="3"/>
      <c r="C2404" s="3" t="s">
        <v>410</v>
      </c>
      <c r="D2404" s="3" t="s">
        <v>9395</v>
      </c>
      <c r="E2404" s="3" t="s">
        <v>52</v>
      </c>
      <c r="F2404" s="3" t="s">
        <v>1300</v>
      </c>
      <c r="G2404" s="3" t="s">
        <v>1251</v>
      </c>
      <c r="H2404" s="3" t="s">
        <v>1262</v>
      </c>
      <c r="I2404" s="3" t="s">
        <v>9902</v>
      </c>
      <c r="J2404" s="3" t="s">
        <v>110</v>
      </c>
      <c r="K2404" s="3"/>
      <c r="L2404" s="3" t="s">
        <v>9903</v>
      </c>
      <c r="M2404" s="6"/>
      <c r="N2404" s="6"/>
      <c r="O2404" s="20" t="s">
        <v>561</v>
      </c>
      <c r="P2404" s="3" t="s">
        <v>1241</v>
      </c>
      <c r="Q2404" s="3">
        <v>-20.12</v>
      </c>
      <c r="R2404" s="6">
        <v>757.98</v>
      </c>
      <c r="S2404" s="18" t="s">
        <v>6991</v>
      </c>
      <c r="T2404" s="3"/>
      <c r="U2404" s="17">
        <v>45761</v>
      </c>
      <c r="X2404" s="19" t="s">
        <v>6992</v>
      </c>
      <c r="Y2404" s="19" t="s">
        <v>8833</v>
      </c>
    </row>
    <row r="2405" spans="1:25">
      <c r="A2405" s="3" t="s">
        <v>9904</v>
      </c>
      <c r="B2405" s="3"/>
      <c r="C2405" s="3" t="s">
        <v>410</v>
      </c>
      <c r="D2405" s="3" t="s">
        <v>9395</v>
      </c>
      <c r="E2405" s="3" t="s">
        <v>52</v>
      </c>
      <c r="F2405" s="3" t="s">
        <v>1300</v>
      </c>
      <c r="G2405" s="3" t="s">
        <v>1251</v>
      </c>
      <c r="H2405" s="3" t="s">
        <v>1540</v>
      </c>
      <c r="I2405" s="3" t="s">
        <v>9905</v>
      </c>
      <c r="J2405" s="3" t="s">
        <v>110</v>
      </c>
      <c r="K2405" s="3"/>
      <c r="L2405" s="3" t="s">
        <v>9906</v>
      </c>
      <c r="M2405" s="6"/>
      <c r="N2405" s="6"/>
      <c r="O2405" s="20" t="s">
        <v>561</v>
      </c>
      <c r="P2405" s="3" t="s">
        <v>1241</v>
      </c>
      <c r="Q2405" s="3">
        <v>-19.670000000000002</v>
      </c>
      <c r="R2405" s="6">
        <v>757.98</v>
      </c>
      <c r="S2405" s="3"/>
      <c r="T2405" s="3"/>
      <c r="U2405" s="17">
        <v>45761</v>
      </c>
      <c r="X2405" s="19"/>
      <c r="Y2405" s="19" t="s">
        <v>8833</v>
      </c>
    </row>
    <row r="2406" spans="1:25">
      <c r="A2406" s="3" t="s">
        <v>9907</v>
      </c>
      <c r="B2406" s="3"/>
      <c r="C2406" s="3" t="s">
        <v>410</v>
      </c>
      <c r="D2406" s="3" t="s">
        <v>9395</v>
      </c>
      <c r="E2406" s="3" t="s">
        <v>52</v>
      </c>
      <c r="F2406" s="3" t="s">
        <v>1300</v>
      </c>
      <c r="G2406" s="3" t="s">
        <v>1251</v>
      </c>
      <c r="H2406" s="3" t="s">
        <v>1540</v>
      </c>
      <c r="I2406" s="3" t="s">
        <v>9908</v>
      </c>
      <c r="J2406" s="3" t="s">
        <v>110</v>
      </c>
      <c r="K2406" s="3"/>
      <c r="L2406" s="3" t="s">
        <v>9909</v>
      </c>
      <c r="M2406" s="6"/>
      <c r="N2406" s="6"/>
      <c r="O2406" s="20" t="s">
        <v>561</v>
      </c>
      <c r="P2406" s="3" t="s">
        <v>1241</v>
      </c>
      <c r="Q2406" s="3">
        <v>-18.36</v>
      </c>
      <c r="R2406" s="6">
        <v>757.98</v>
      </c>
      <c r="S2406" s="3"/>
      <c r="T2406" s="3"/>
      <c r="U2406" s="17">
        <v>45761</v>
      </c>
      <c r="X2406" s="19"/>
      <c r="Y2406" s="19" t="s">
        <v>8833</v>
      </c>
    </row>
    <row r="2407" spans="1:25">
      <c r="A2407" s="3" t="s">
        <v>9910</v>
      </c>
      <c r="B2407" s="3"/>
      <c r="C2407" s="3" t="s">
        <v>410</v>
      </c>
      <c r="D2407" s="3" t="s">
        <v>9395</v>
      </c>
      <c r="E2407" s="3" t="s">
        <v>52</v>
      </c>
      <c r="F2407" s="3" t="s">
        <v>1300</v>
      </c>
      <c r="G2407" s="3" t="s">
        <v>1251</v>
      </c>
      <c r="H2407" s="3" t="s">
        <v>1540</v>
      </c>
      <c r="I2407" s="3" t="s">
        <v>9911</v>
      </c>
      <c r="J2407" s="3" t="s">
        <v>110</v>
      </c>
      <c r="K2407" s="3"/>
      <c r="L2407" s="3" t="s">
        <v>9912</v>
      </c>
      <c r="M2407" s="6"/>
      <c r="N2407" s="6"/>
      <c r="O2407" s="20" t="s">
        <v>561</v>
      </c>
      <c r="P2407" s="3" t="s">
        <v>1241</v>
      </c>
      <c r="Q2407" s="3">
        <v>-19.010000000000002</v>
      </c>
      <c r="R2407" s="6">
        <v>757.98</v>
      </c>
      <c r="S2407" s="3"/>
      <c r="T2407" s="3"/>
      <c r="U2407" s="17">
        <v>45761</v>
      </c>
      <c r="X2407" s="19"/>
      <c r="Y2407" s="19" t="s">
        <v>8833</v>
      </c>
    </row>
    <row r="2408" spans="1:25">
      <c r="A2408" s="3" t="s">
        <v>9913</v>
      </c>
      <c r="B2408" s="3"/>
      <c r="C2408" s="3" t="s">
        <v>410</v>
      </c>
      <c r="D2408" s="3" t="s">
        <v>9395</v>
      </c>
      <c r="E2408" s="3" t="s">
        <v>52</v>
      </c>
      <c r="F2408" s="3" t="s">
        <v>1300</v>
      </c>
      <c r="G2408" s="3" t="s">
        <v>1251</v>
      </c>
      <c r="H2408" s="3" t="s">
        <v>1540</v>
      </c>
      <c r="I2408" s="3" t="s">
        <v>9914</v>
      </c>
      <c r="J2408" s="3" t="s">
        <v>196</v>
      </c>
      <c r="K2408" s="3"/>
      <c r="L2408" s="3" t="s">
        <v>9915</v>
      </c>
      <c r="M2408" s="6"/>
      <c r="N2408" s="6"/>
      <c r="O2408" s="20" t="s">
        <v>561</v>
      </c>
      <c r="P2408" s="3" t="s">
        <v>1241</v>
      </c>
      <c r="Q2408" s="3">
        <v>-20.02</v>
      </c>
      <c r="R2408" s="6">
        <v>950</v>
      </c>
      <c r="S2408" s="3"/>
      <c r="T2408" s="3"/>
      <c r="U2408" s="17">
        <v>45761</v>
      </c>
      <c r="X2408" s="19"/>
      <c r="Y2408" s="19" t="s">
        <v>8833</v>
      </c>
    </row>
    <row r="2409" spans="1:25">
      <c r="A2409" s="3" t="s">
        <v>9916</v>
      </c>
      <c r="B2409" s="3"/>
      <c r="C2409" s="3" t="s">
        <v>410</v>
      </c>
      <c r="D2409" s="3" t="s">
        <v>9395</v>
      </c>
      <c r="E2409" s="3" t="s">
        <v>52</v>
      </c>
      <c r="F2409" s="3" t="s">
        <v>1300</v>
      </c>
      <c r="G2409" s="3" t="s">
        <v>1251</v>
      </c>
      <c r="H2409" s="3" t="s">
        <v>1540</v>
      </c>
      <c r="I2409" s="3" t="s">
        <v>9917</v>
      </c>
      <c r="J2409" s="3" t="s">
        <v>196</v>
      </c>
      <c r="K2409" s="3"/>
      <c r="L2409" s="3" t="s">
        <v>9918</v>
      </c>
      <c r="M2409" s="6"/>
      <c r="N2409" s="6"/>
      <c r="O2409" s="20" t="s">
        <v>561</v>
      </c>
      <c r="P2409" s="3" t="s">
        <v>1241</v>
      </c>
      <c r="Q2409" s="3">
        <v>-21.03</v>
      </c>
      <c r="R2409" s="6">
        <v>950</v>
      </c>
      <c r="S2409" s="3"/>
      <c r="T2409" s="3"/>
      <c r="U2409" s="17">
        <v>45761</v>
      </c>
      <c r="X2409" s="19"/>
      <c r="Y2409" s="19" t="s">
        <v>8833</v>
      </c>
    </row>
    <row r="2410" spans="1:25">
      <c r="A2410" s="3" t="s">
        <v>9919</v>
      </c>
      <c r="B2410" s="3"/>
      <c r="C2410" s="3" t="s">
        <v>410</v>
      </c>
      <c r="D2410" s="3" t="s">
        <v>9395</v>
      </c>
      <c r="E2410" s="3" t="s">
        <v>52</v>
      </c>
      <c r="F2410" s="3" t="s">
        <v>1300</v>
      </c>
      <c r="G2410" s="3" t="s">
        <v>1251</v>
      </c>
      <c r="H2410" s="3" t="s">
        <v>1540</v>
      </c>
      <c r="I2410" s="3" t="s">
        <v>9920</v>
      </c>
      <c r="J2410" s="3" t="s">
        <v>110</v>
      </c>
      <c r="K2410" s="3"/>
      <c r="L2410" s="3" t="s">
        <v>9921</v>
      </c>
      <c r="M2410" s="6"/>
      <c r="N2410" s="6"/>
      <c r="O2410" s="20" t="s">
        <v>561</v>
      </c>
      <c r="P2410" s="3" t="s">
        <v>1241</v>
      </c>
      <c r="Q2410" s="3">
        <v>-19.75</v>
      </c>
      <c r="R2410" s="6">
        <v>757.98</v>
      </c>
      <c r="S2410" s="3"/>
      <c r="T2410" s="3"/>
      <c r="U2410" s="17">
        <v>45761</v>
      </c>
      <c r="X2410" s="19"/>
      <c r="Y2410" s="19" t="s">
        <v>8833</v>
      </c>
    </row>
    <row r="2411" spans="1:25">
      <c r="A2411" s="3" t="s">
        <v>9922</v>
      </c>
      <c r="B2411" s="3"/>
      <c r="C2411" s="3" t="s">
        <v>410</v>
      </c>
      <c r="D2411" s="3" t="s">
        <v>9395</v>
      </c>
      <c r="E2411" s="3" t="s">
        <v>52</v>
      </c>
      <c r="F2411" s="3" t="s">
        <v>1300</v>
      </c>
      <c r="G2411" s="3" t="s">
        <v>1251</v>
      </c>
      <c r="H2411" s="3" t="s">
        <v>1540</v>
      </c>
      <c r="I2411" s="3" t="s">
        <v>9923</v>
      </c>
      <c r="J2411" s="3" t="s">
        <v>196</v>
      </c>
      <c r="K2411" s="3"/>
      <c r="L2411" s="3" t="s">
        <v>9924</v>
      </c>
      <c r="M2411" s="6"/>
      <c r="N2411" s="6"/>
      <c r="O2411" s="20" t="s">
        <v>561</v>
      </c>
      <c r="P2411" s="3" t="s">
        <v>1241</v>
      </c>
      <c r="Q2411" s="3">
        <v>-21.67</v>
      </c>
      <c r="R2411" s="6">
        <v>950</v>
      </c>
      <c r="S2411" s="3"/>
      <c r="T2411" s="3"/>
      <c r="U2411" s="17">
        <v>45762</v>
      </c>
      <c r="X2411" s="19"/>
      <c r="Y2411" s="19" t="s">
        <v>8833</v>
      </c>
    </row>
    <row r="2412" spans="1:25">
      <c r="A2412" s="3" t="s">
        <v>9925</v>
      </c>
      <c r="B2412" s="3"/>
      <c r="C2412" s="3" t="s">
        <v>410</v>
      </c>
      <c r="D2412" s="3" t="s">
        <v>9395</v>
      </c>
      <c r="E2412" s="3" t="s">
        <v>52</v>
      </c>
      <c r="F2412" s="3" t="s">
        <v>1300</v>
      </c>
      <c r="G2412" s="3" t="s">
        <v>1251</v>
      </c>
      <c r="H2412" s="3" t="s">
        <v>1540</v>
      </c>
      <c r="I2412" s="3" t="s">
        <v>9926</v>
      </c>
      <c r="J2412" s="3" t="s">
        <v>196</v>
      </c>
      <c r="K2412" s="3"/>
      <c r="L2412" s="3" t="s">
        <v>9924</v>
      </c>
      <c r="M2412" s="6"/>
      <c r="N2412" s="6"/>
      <c r="O2412" s="20" t="s">
        <v>561</v>
      </c>
      <c r="P2412" s="3" t="s">
        <v>1241</v>
      </c>
      <c r="Q2412" s="3">
        <v>-21.34</v>
      </c>
      <c r="R2412" s="6">
        <v>950</v>
      </c>
      <c r="S2412" s="3"/>
      <c r="T2412" s="3"/>
      <c r="U2412" s="17">
        <v>45762</v>
      </c>
      <c r="X2412" s="19"/>
      <c r="Y2412" s="19" t="s">
        <v>8833</v>
      </c>
    </row>
    <row r="2413" spans="1:25">
      <c r="A2413" s="3" t="s">
        <v>9927</v>
      </c>
      <c r="B2413" s="3"/>
      <c r="C2413" s="3" t="s">
        <v>410</v>
      </c>
      <c r="D2413" s="3" t="s">
        <v>9395</v>
      </c>
      <c r="E2413" s="3" t="s">
        <v>52</v>
      </c>
      <c r="F2413" s="3" t="s">
        <v>1300</v>
      </c>
      <c r="G2413" s="3" t="s">
        <v>1251</v>
      </c>
      <c r="H2413" s="3" t="s">
        <v>1540</v>
      </c>
      <c r="I2413" s="3" t="s">
        <v>9928</v>
      </c>
      <c r="J2413" s="3" t="s">
        <v>196</v>
      </c>
      <c r="K2413" s="3"/>
      <c r="L2413" s="3" t="s">
        <v>9929</v>
      </c>
      <c r="M2413" s="6"/>
      <c r="N2413" s="6"/>
      <c r="O2413" s="20" t="s">
        <v>561</v>
      </c>
      <c r="P2413" s="3" t="s">
        <v>1241</v>
      </c>
      <c r="Q2413" s="3">
        <v>-19.57</v>
      </c>
      <c r="R2413" s="6">
        <v>950</v>
      </c>
      <c r="S2413" s="18" t="s">
        <v>6991</v>
      </c>
      <c r="T2413" s="3"/>
      <c r="U2413" s="17">
        <v>45761</v>
      </c>
      <c r="X2413" s="19" t="s">
        <v>6992</v>
      </c>
      <c r="Y2413" s="19" t="s">
        <v>8833</v>
      </c>
    </row>
    <row r="2414" spans="1:25">
      <c r="A2414" s="3" t="s">
        <v>9930</v>
      </c>
      <c r="B2414" s="3"/>
      <c r="C2414" s="3" t="s">
        <v>410</v>
      </c>
      <c r="D2414" s="3" t="s">
        <v>9395</v>
      </c>
      <c r="E2414" s="3" t="s">
        <v>52</v>
      </c>
      <c r="F2414" s="3" t="s">
        <v>1300</v>
      </c>
      <c r="G2414" s="3" t="s">
        <v>1251</v>
      </c>
      <c r="H2414" s="3" t="s">
        <v>1540</v>
      </c>
      <c r="I2414" s="3" t="s">
        <v>9931</v>
      </c>
      <c r="J2414" s="3" t="s">
        <v>110</v>
      </c>
      <c r="K2414" s="3"/>
      <c r="L2414" s="3" t="s">
        <v>9932</v>
      </c>
      <c r="M2414" s="6"/>
      <c r="N2414" s="6"/>
      <c r="O2414" s="20" t="s">
        <v>561</v>
      </c>
      <c r="P2414" s="3" t="s">
        <v>1241</v>
      </c>
      <c r="Q2414" s="3">
        <v>-19.72</v>
      </c>
      <c r="R2414" s="6">
        <v>757.98</v>
      </c>
      <c r="S2414" s="18" t="s">
        <v>6991</v>
      </c>
      <c r="T2414" s="3"/>
      <c r="U2414" s="17">
        <v>45761</v>
      </c>
      <c r="X2414" s="19" t="s">
        <v>6992</v>
      </c>
      <c r="Y2414" s="19" t="s">
        <v>8833</v>
      </c>
    </row>
    <row r="2415" spans="1:25">
      <c r="A2415" s="3" t="s">
        <v>9933</v>
      </c>
      <c r="B2415" s="3"/>
      <c r="C2415" s="3" t="s">
        <v>410</v>
      </c>
      <c r="D2415" s="3" t="s">
        <v>9395</v>
      </c>
      <c r="E2415" s="3" t="s">
        <v>52</v>
      </c>
      <c r="F2415" s="3" t="s">
        <v>1300</v>
      </c>
      <c r="G2415" s="3" t="s">
        <v>1251</v>
      </c>
      <c r="H2415" s="3" t="s">
        <v>1540</v>
      </c>
      <c r="I2415" s="3" t="s">
        <v>9934</v>
      </c>
      <c r="J2415" s="3" t="s">
        <v>196</v>
      </c>
      <c r="K2415" s="3"/>
      <c r="L2415" s="3" t="s">
        <v>9935</v>
      </c>
      <c r="M2415" s="6"/>
      <c r="N2415" s="6"/>
      <c r="O2415" s="20" t="s">
        <v>561</v>
      </c>
      <c r="P2415" s="3" t="s">
        <v>1241</v>
      </c>
      <c r="Q2415" s="3">
        <v>-19.690000000000001</v>
      </c>
      <c r="R2415" s="6">
        <v>950</v>
      </c>
      <c r="S2415" s="18" t="s">
        <v>6991</v>
      </c>
      <c r="T2415" s="3"/>
      <c r="U2415" s="17">
        <v>45761</v>
      </c>
      <c r="X2415" s="19" t="s">
        <v>6992</v>
      </c>
      <c r="Y2415" s="19" t="s">
        <v>8833</v>
      </c>
    </row>
    <row r="2416" spans="1:25">
      <c r="A2416" s="3" t="s">
        <v>9936</v>
      </c>
      <c r="B2416" s="3"/>
      <c r="C2416" s="3" t="s">
        <v>410</v>
      </c>
      <c r="D2416" s="3" t="s">
        <v>9395</v>
      </c>
      <c r="E2416" s="3" t="s">
        <v>52</v>
      </c>
      <c r="F2416" s="3" t="s">
        <v>1300</v>
      </c>
      <c r="G2416" s="3" t="s">
        <v>1251</v>
      </c>
      <c r="H2416" s="3" t="s">
        <v>1540</v>
      </c>
      <c r="I2416" s="3" t="s">
        <v>9937</v>
      </c>
      <c r="J2416" s="3" t="s">
        <v>110</v>
      </c>
      <c r="K2416" s="3"/>
      <c r="L2416" s="3" t="s">
        <v>9938</v>
      </c>
      <c r="M2416" s="6"/>
      <c r="N2416" s="6"/>
      <c r="O2416" s="20" t="s">
        <v>561</v>
      </c>
      <c r="P2416" s="3" t="s">
        <v>1241</v>
      </c>
      <c r="Q2416" s="3">
        <v>-20.47</v>
      </c>
      <c r="R2416" s="6">
        <v>757.98</v>
      </c>
      <c r="S2416" s="3"/>
      <c r="T2416" s="3"/>
      <c r="U2416" s="17">
        <v>45761</v>
      </c>
      <c r="X2416" s="19"/>
      <c r="Y2416" s="19" t="s">
        <v>8833</v>
      </c>
    </row>
    <row r="2417" spans="1:25">
      <c r="A2417" s="3" t="s">
        <v>9939</v>
      </c>
      <c r="B2417" s="3"/>
      <c r="C2417" s="3" t="s">
        <v>410</v>
      </c>
      <c r="D2417" s="3" t="s">
        <v>9395</v>
      </c>
      <c r="E2417" s="3" t="s">
        <v>52</v>
      </c>
      <c r="F2417" s="3" t="s">
        <v>1300</v>
      </c>
      <c r="G2417" s="3" t="s">
        <v>1251</v>
      </c>
      <c r="H2417" s="3" t="s">
        <v>1540</v>
      </c>
      <c r="I2417" s="3" t="s">
        <v>9940</v>
      </c>
      <c r="J2417" s="3" t="s">
        <v>110</v>
      </c>
      <c r="K2417" s="3"/>
      <c r="L2417" s="3" t="s">
        <v>9941</v>
      </c>
      <c r="M2417" s="6"/>
      <c r="N2417" s="6"/>
      <c r="O2417" s="20" t="s">
        <v>561</v>
      </c>
      <c r="P2417" s="3" t="s">
        <v>1241</v>
      </c>
      <c r="Q2417" s="3">
        <v>-20.77</v>
      </c>
      <c r="R2417" s="6">
        <v>757.98</v>
      </c>
      <c r="S2417" s="3"/>
      <c r="T2417" s="3"/>
      <c r="U2417" s="17">
        <v>45762</v>
      </c>
      <c r="X2417" s="19"/>
      <c r="Y2417" s="19" t="s">
        <v>8833</v>
      </c>
    </row>
    <row r="2418" spans="1:25">
      <c r="A2418" s="3" t="s">
        <v>9942</v>
      </c>
      <c r="B2418" s="3"/>
      <c r="C2418" s="3" t="s">
        <v>410</v>
      </c>
      <c r="D2418" s="3" t="s">
        <v>9395</v>
      </c>
      <c r="E2418" s="3" t="s">
        <v>52</v>
      </c>
      <c r="F2418" s="3" t="s">
        <v>1300</v>
      </c>
      <c r="G2418" s="3" t="s">
        <v>1251</v>
      </c>
      <c r="H2418" s="3" t="s">
        <v>1540</v>
      </c>
      <c r="I2418" s="3" t="s">
        <v>9943</v>
      </c>
      <c r="J2418" s="3" t="s">
        <v>110</v>
      </c>
      <c r="K2418" s="3"/>
      <c r="L2418" s="3" t="s">
        <v>9944</v>
      </c>
      <c r="M2418" s="6"/>
      <c r="N2418" s="6"/>
      <c r="O2418" s="20" t="s">
        <v>561</v>
      </c>
      <c r="P2418" s="3" t="s">
        <v>1241</v>
      </c>
      <c r="Q2418" s="3">
        <v>-21.28</v>
      </c>
      <c r="R2418" s="6">
        <v>757.98</v>
      </c>
      <c r="S2418" s="3"/>
      <c r="T2418" s="3"/>
      <c r="U2418" s="17">
        <v>45762</v>
      </c>
      <c r="X2418" s="19"/>
      <c r="Y2418" s="19" t="s">
        <v>8833</v>
      </c>
    </row>
    <row r="2419" spans="1:25">
      <c r="A2419" s="3" t="s">
        <v>9945</v>
      </c>
      <c r="B2419" s="3"/>
      <c r="C2419" s="3" t="s">
        <v>410</v>
      </c>
      <c r="D2419" s="3" t="s">
        <v>9395</v>
      </c>
      <c r="E2419" s="3" t="s">
        <v>52</v>
      </c>
      <c r="F2419" s="3" t="s">
        <v>1300</v>
      </c>
      <c r="G2419" s="3" t="s">
        <v>1251</v>
      </c>
      <c r="H2419" s="3" t="s">
        <v>1540</v>
      </c>
      <c r="I2419" s="3" t="s">
        <v>9946</v>
      </c>
      <c r="J2419" s="3" t="s">
        <v>196</v>
      </c>
      <c r="K2419" s="3"/>
      <c r="L2419" s="3" t="s">
        <v>9947</v>
      </c>
      <c r="M2419" s="6"/>
      <c r="N2419" s="6"/>
      <c r="O2419" s="20" t="s">
        <v>561</v>
      </c>
      <c r="P2419" s="3" t="s">
        <v>1241</v>
      </c>
      <c r="Q2419" s="3">
        <v>-20.87</v>
      </c>
      <c r="R2419" s="6">
        <v>950</v>
      </c>
      <c r="S2419" s="3"/>
      <c r="T2419" s="3"/>
      <c r="U2419" s="17">
        <v>45762</v>
      </c>
      <c r="X2419" s="19"/>
      <c r="Y2419" s="19" t="s">
        <v>8833</v>
      </c>
    </row>
    <row r="2420" spans="1:25">
      <c r="A2420" s="3" t="s">
        <v>9948</v>
      </c>
      <c r="B2420" s="3"/>
      <c r="C2420" s="3" t="s">
        <v>410</v>
      </c>
      <c r="D2420" s="3" t="s">
        <v>9395</v>
      </c>
      <c r="E2420" s="3" t="s">
        <v>52</v>
      </c>
      <c r="F2420" s="3" t="s">
        <v>1300</v>
      </c>
      <c r="G2420" s="3" t="s">
        <v>1251</v>
      </c>
      <c r="H2420" s="3" t="s">
        <v>1540</v>
      </c>
      <c r="I2420" s="3" t="s">
        <v>9949</v>
      </c>
      <c r="J2420" s="3" t="s">
        <v>110</v>
      </c>
      <c r="K2420" s="3"/>
      <c r="L2420" s="3" t="s">
        <v>9950</v>
      </c>
      <c r="M2420" s="6"/>
      <c r="N2420" s="6"/>
      <c r="O2420" s="20" t="s">
        <v>561</v>
      </c>
      <c r="P2420" s="3" t="s">
        <v>1241</v>
      </c>
      <c r="Q2420" s="3">
        <v>-20.9</v>
      </c>
      <c r="R2420" s="6">
        <v>757.98</v>
      </c>
      <c r="S2420" s="3"/>
      <c r="T2420" s="3"/>
      <c r="U2420" s="17">
        <v>45762</v>
      </c>
      <c r="X2420" s="19"/>
      <c r="Y2420" s="19" t="s">
        <v>8833</v>
      </c>
    </row>
    <row r="2421" spans="1:25">
      <c r="A2421" s="3" t="s">
        <v>9951</v>
      </c>
      <c r="B2421" s="3"/>
      <c r="C2421" s="3" t="s">
        <v>105</v>
      </c>
      <c r="D2421" s="3" t="s">
        <v>5349</v>
      </c>
      <c r="E2421" s="3" t="s">
        <v>52</v>
      </c>
      <c r="F2421" s="3" t="s">
        <v>1300</v>
      </c>
      <c r="G2421" s="3" t="s">
        <v>2612</v>
      </c>
      <c r="H2421" s="3" t="s">
        <v>1262</v>
      </c>
      <c r="I2421" s="3" t="s">
        <v>5483</v>
      </c>
      <c r="J2421" s="3" t="s">
        <v>55</v>
      </c>
      <c r="K2421" s="3" t="s">
        <v>5349</v>
      </c>
      <c r="L2421" s="3" t="s">
        <v>5484</v>
      </c>
      <c r="M2421" s="7" t="s">
        <v>5485</v>
      </c>
      <c r="N2421" s="7" t="s">
        <v>5486</v>
      </c>
      <c r="O2421" s="20" t="s">
        <v>563</v>
      </c>
      <c r="P2421" s="3" t="s">
        <v>1241</v>
      </c>
      <c r="Q2421" s="3">
        <v>-20.309999999999999</v>
      </c>
      <c r="R2421" s="6">
        <v>133.65</v>
      </c>
      <c r="S2421" s="3" t="s">
        <v>1319</v>
      </c>
      <c r="T2421" s="3"/>
      <c r="U2421" s="17">
        <v>45894</v>
      </c>
      <c r="X2421" s="19" t="s">
        <v>1320</v>
      </c>
      <c r="Y2421" s="19" t="s">
        <v>9952</v>
      </c>
    </row>
    <row r="2422" spans="1:25">
      <c r="A2422" s="3" t="s">
        <v>9953</v>
      </c>
      <c r="B2422" s="3"/>
      <c r="C2422" s="3" t="s">
        <v>105</v>
      </c>
      <c r="D2422" s="3" t="s">
        <v>5349</v>
      </c>
      <c r="E2422" s="3" t="s">
        <v>52</v>
      </c>
      <c r="F2422" s="3" t="s">
        <v>1300</v>
      </c>
      <c r="G2422" s="3" t="s">
        <v>1485</v>
      </c>
      <c r="H2422" s="3" t="s">
        <v>1639</v>
      </c>
      <c r="I2422" s="3" t="s">
        <v>9954</v>
      </c>
      <c r="J2422" s="3" t="s">
        <v>55</v>
      </c>
      <c r="K2422" s="3" t="s">
        <v>5454</v>
      </c>
      <c r="L2422" s="3" t="s">
        <v>9955</v>
      </c>
      <c r="M2422" s="7" t="s">
        <v>9956</v>
      </c>
      <c r="N2422" s="7" t="s">
        <v>9957</v>
      </c>
      <c r="O2422" s="20" t="s">
        <v>563</v>
      </c>
      <c r="P2422" s="3" t="s">
        <v>1241</v>
      </c>
      <c r="Q2422" s="3">
        <v>-19.28</v>
      </c>
      <c r="R2422" s="6">
        <v>133.65</v>
      </c>
      <c r="S2422" s="3" t="s">
        <v>1319</v>
      </c>
      <c r="T2422" s="3"/>
      <c r="U2422" s="17">
        <v>45894</v>
      </c>
      <c r="X2422" s="19" t="s">
        <v>1320</v>
      </c>
      <c r="Y2422" s="19" t="s">
        <v>9952</v>
      </c>
    </row>
    <row r="2423" spans="1:25">
      <c r="A2423" s="3" t="s">
        <v>9958</v>
      </c>
      <c r="B2423" s="3"/>
      <c r="C2423" s="3" t="s">
        <v>105</v>
      </c>
      <c r="D2423" s="3" t="s">
        <v>5349</v>
      </c>
      <c r="E2423" s="3" t="s">
        <v>52</v>
      </c>
      <c r="F2423" s="3" t="s">
        <v>1300</v>
      </c>
      <c r="G2423" s="3" t="s">
        <v>1485</v>
      </c>
      <c r="H2423" s="3" t="s">
        <v>1237</v>
      </c>
      <c r="I2423" s="3" t="s">
        <v>9959</v>
      </c>
      <c r="J2423" s="3" t="s">
        <v>55</v>
      </c>
      <c r="K2423" s="3" t="s">
        <v>5432</v>
      </c>
      <c r="L2423" s="3" t="s">
        <v>9960</v>
      </c>
      <c r="M2423" s="7" t="s">
        <v>9961</v>
      </c>
      <c r="N2423" s="7" t="s">
        <v>9962</v>
      </c>
      <c r="O2423" s="20" t="s">
        <v>563</v>
      </c>
      <c r="P2423" s="3" t="s">
        <v>1241</v>
      </c>
      <c r="Q2423" s="3">
        <v>-19.64</v>
      </c>
      <c r="R2423" s="6">
        <v>133.65</v>
      </c>
      <c r="S2423" s="3" t="s">
        <v>1319</v>
      </c>
      <c r="T2423" s="3"/>
      <c r="U2423" s="17">
        <v>45894</v>
      </c>
      <c r="X2423" s="19" t="s">
        <v>1320</v>
      </c>
      <c r="Y2423" s="19" t="s">
        <v>9952</v>
      </c>
    </row>
    <row r="2424" spans="1:25">
      <c r="A2424" s="3" t="s">
        <v>9963</v>
      </c>
      <c r="B2424" s="3"/>
      <c r="C2424" s="3" t="s">
        <v>105</v>
      </c>
      <c r="D2424" s="3" t="s">
        <v>5349</v>
      </c>
      <c r="E2424" s="3" t="s">
        <v>52</v>
      </c>
      <c r="F2424" s="3" t="s">
        <v>1300</v>
      </c>
      <c r="G2424" s="3" t="s">
        <v>1485</v>
      </c>
      <c r="H2424" s="3" t="s">
        <v>1237</v>
      </c>
      <c r="I2424" s="3" t="s">
        <v>9964</v>
      </c>
      <c r="J2424" s="3" t="s">
        <v>55</v>
      </c>
      <c r="K2424" s="3" t="s">
        <v>5432</v>
      </c>
      <c r="L2424" s="3" t="s">
        <v>9960</v>
      </c>
      <c r="M2424" s="7" t="s">
        <v>9965</v>
      </c>
      <c r="N2424" s="7" t="s">
        <v>9966</v>
      </c>
      <c r="O2424" s="20" t="s">
        <v>563</v>
      </c>
      <c r="P2424" s="3" t="s">
        <v>1241</v>
      </c>
      <c r="Q2424" s="3">
        <v>-20.43</v>
      </c>
      <c r="R2424" s="6">
        <v>133.65</v>
      </c>
      <c r="S2424" s="3" t="s">
        <v>1319</v>
      </c>
      <c r="T2424" s="3"/>
      <c r="U2424" s="17">
        <v>45894</v>
      </c>
      <c r="X2424" s="19" t="s">
        <v>1320</v>
      </c>
      <c r="Y2424" s="19" t="s">
        <v>9952</v>
      </c>
    </row>
    <row r="2425" spans="1:25">
      <c r="A2425" s="3" t="s">
        <v>9967</v>
      </c>
      <c r="B2425" s="3"/>
      <c r="C2425" s="3" t="s">
        <v>546</v>
      </c>
      <c r="D2425" s="3" t="s">
        <v>9968</v>
      </c>
      <c r="E2425" s="3" t="s">
        <v>52</v>
      </c>
      <c r="F2425" s="3" t="s">
        <v>1300</v>
      </c>
      <c r="G2425" s="3" t="s">
        <v>1312</v>
      </c>
      <c r="H2425" s="3" t="s">
        <v>1639</v>
      </c>
      <c r="I2425" s="3" t="s">
        <v>9969</v>
      </c>
      <c r="J2425" s="3" t="s">
        <v>55</v>
      </c>
      <c r="K2425" s="3" t="s">
        <v>9968</v>
      </c>
      <c r="L2425" s="3" t="s">
        <v>9970</v>
      </c>
      <c r="M2425" s="7" t="s">
        <v>9971</v>
      </c>
      <c r="N2425" s="7" t="s">
        <v>9972</v>
      </c>
      <c r="O2425" s="20" t="s">
        <v>565</v>
      </c>
      <c r="P2425" s="3" t="s">
        <v>1241</v>
      </c>
      <c r="Q2425" s="3">
        <v>-20.329999999999998</v>
      </c>
      <c r="R2425" s="6">
        <v>133.65</v>
      </c>
      <c r="S2425" s="3" t="s">
        <v>1319</v>
      </c>
      <c r="T2425" s="3"/>
      <c r="U2425" s="17">
        <v>45895</v>
      </c>
      <c r="X2425" s="19" t="s">
        <v>1320</v>
      </c>
      <c r="Y2425" s="19" t="s">
        <v>9952</v>
      </c>
    </row>
    <row r="2426" spans="1:25">
      <c r="A2426" s="3" t="s">
        <v>9973</v>
      </c>
      <c r="B2426" s="3"/>
      <c r="C2426" s="3" t="s">
        <v>546</v>
      </c>
      <c r="D2426" s="3" t="s">
        <v>9968</v>
      </c>
      <c r="E2426" s="3" t="s">
        <v>52</v>
      </c>
      <c r="F2426" s="3" t="s">
        <v>1300</v>
      </c>
      <c r="G2426" s="3" t="s">
        <v>1312</v>
      </c>
      <c r="H2426" s="3" t="s">
        <v>1578</v>
      </c>
      <c r="I2426" s="3" t="s">
        <v>9974</v>
      </c>
      <c r="J2426" s="3" t="s">
        <v>55</v>
      </c>
      <c r="K2426" s="3" t="s">
        <v>9968</v>
      </c>
      <c r="L2426" s="3" t="s">
        <v>9975</v>
      </c>
      <c r="M2426" s="7" t="s">
        <v>9976</v>
      </c>
      <c r="N2426" s="7" t="s">
        <v>9977</v>
      </c>
      <c r="O2426" s="20" t="s">
        <v>565</v>
      </c>
      <c r="P2426" s="3" t="s">
        <v>1241</v>
      </c>
      <c r="Q2426" s="3">
        <v>-18.920000000000002</v>
      </c>
      <c r="R2426" s="6">
        <v>133.65</v>
      </c>
      <c r="S2426" s="3" t="s">
        <v>1319</v>
      </c>
      <c r="T2426" s="3"/>
      <c r="U2426" s="17">
        <v>45895</v>
      </c>
      <c r="X2426" s="19" t="s">
        <v>1320</v>
      </c>
      <c r="Y2426" s="19" t="s">
        <v>9952</v>
      </c>
    </row>
    <row r="2427" spans="1:25">
      <c r="A2427" s="3" t="s">
        <v>9978</v>
      </c>
      <c r="B2427" s="3"/>
      <c r="C2427" s="3" t="s">
        <v>546</v>
      </c>
      <c r="D2427" s="3" t="s">
        <v>9968</v>
      </c>
      <c r="E2427" s="3" t="s">
        <v>52</v>
      </c>
      <c r="F2427" s="3" t="s">
        <v>1300</v>
      </c>
      <c r="G2427" s="3" t="s">
        <v>1312</v>
      </c>
      <c r="H2427" s="3" t="s">
        <v>1557</v>
      </c>
      <c r="I2427" s="3" t="s">
        <v>9979</v>
      </c>
      <c r="J2427" s="3" t="s">
        <v>55</v>
      </c>
      <c r="K2427" s="3" t="s">
        <v>9968</v>
      </c>
      <c r="L2427" s="3" t="s">
        <v>9975</v>
      </c>
      <c r="M2427" s="7" t="s">
        <v>9980</v>
      </c>
      <c r="N2427" s="7" t="s">
        <v>9981</v>
      </c>
      <c r="O2427" s="20" t="s">
        <v>565</v>
      </c>
      <c r="P2427" s="3" t="s">
        <v>1241</v>
      </c>
      <c r="Q2427" s="3">
        <v>-19.420000000000002</v>
      </c>
      <c r="R2427" s="6">
        <v>133.65</v>
      </c>
      <c r="S2427" s="3" t="s">
        <v>1319</v>
      </c>
      <c r="T2427" s="3"/>
      <c r="U2427" s="17">
        <v>45895</v>
      </c>
      <c r="X2427" s="19" t="s">
        <v>1320</v>
      </c>
      <c r="Y2427" s="19" t="s">
        <v>9952</v>
      </c>
    </row>
    <row r="2428" spans="1:25">
      <c r="A2428" s="3" t="s">
        <v>9982</v>
      </c>
      <c r="B2428" s="3"/>
      <c r="C2428" s="3" t="s">
        <v>546</v>
      </c>
      <c r="D2428" s="3" t="s">
        <v>9968</v>
      </c>
      <c r="E2428" s="3" t="s">
        <v>52</v>
      </c>
      <c r="F2428" s="3" t="s">
        <v>1300</v>
      </c>
      <c r="G2428" s="3" t="s">
        <v>1236</v>
      </c>
      <c r="H2428" s="3" t="s">
        <v>1639</v>
      </c>
      <c r="I2428" s="3" t="s">
        <v>9983</v>
      </c>
      <c r="J2428" s="3" t="s">
        <v>55</v>
      </c>
      <c r="K2428" s="3" t="s">
        <v>9968</v>
      </c>
      <c r="L2428" s="3" t="s">
        <v>9975</v>
      </c>
      <c r="M2428" s="7" t="s">
        <v>9984</v>
      </c>
      <c r="N2428" s="7" t="s">
        <v>9985</v>
      </c>
      <c r="O2428" s="20" t="s">
        <v>565</v>
      </c>
      <c r="P2428" s="3" t="s">
        <v>1241</v>
      </c>
      <c r="Q2428" s="3">
        <v>-23.95</v>
      </c>
      <c r="R2428" s="6">
        <v>133.65</v>
      </c>
      <c r="S2428" s="3" t="s">
        <v>1319</v>
      </c>
      <c r="T2428" s="3"/>
      <c r="U2428" s="17">
        <v>45895</v>
      </c>
      <c r="X2428" s="19" t="s">
        <v>1320</v>
      </c>
      <c r="Y2428" s="19" t="s">
        <v>9952</v>
      </c>
    </row>
    <row r="2429" spans="1:25">
      <c r="A2429" s="3" t="s">
        <v>9986</v>
      </c>
      <c r="B2429" s="3"/>
      <c r="C2429" s="3" t="s">
        <v>129</v>
      </c>
      <c r="D2429" s="3" t="s">
        <v>1234</v>
      </c>
      <c r="E2429" s="3" t="s">
        <v>66</v>
      </c>
      <c r="F2429" s="3" t="s">
        <v>1300</v>
      </c>
      <c r="G2429" s="3" t="s">
        <v>1433</v>
      </c>
      <c r="H2429" s="3" t="s">
        <v>1653</v>
      </c>
      <c r="I2429" s="3" t="s">
        <v>9987</v>
      </c>
      <c r="J2429" s="3" t="s">
        <v>55</v>
      </c>
      <c r="K2429" s="3" t="s">
        <v>9988</v>
      </c>
      <c r="L2429" s="3" t="s">
        <v>9989</v>
      </c>
      <c r="M2429" s="7" t="s">
        <v>9990</v>
      </c>
      <c r="N2429" s="7" t="s">
        <v>9991</v>
      </c>
      <c r="O2429" s="20" t="s">
        <v>567</v>
      </c>
      <c r="P2429" s="3" t="s">
        <v>1241</v>
      </c>
      <c r="Q2429" s="3">
        <v>-20.170000000000002</v>
      </c>
      <c r="R2429" s="6">
        <v>125.8</v>
      </c>
      <c r="S2429" s="3" t="s">
        <v>2523</v>
      </c>
      <c r="T2429" s="3"/>
      <c r="U2429" s="17">
        <v>45750</v>
      </c>
      <c r="X2429" s="19" t="s">
        <v>2524</v>
      </c>
      <c r="Y2429" s="19" t="s">
        <v>9992</v>
      </c>
    </row>
    <row r="2430" spans="1:25">
      <c r="A2430" s="3" t="s">
        <v>9993</v>
      </c>
      <c r="B2430" s="3"/>
      <c r="C2430" s="3" t="s">
        <v>129</v>
      </c>
      <c r="D2430" s="3" t="s">
        <v>1234</v>
      </c>
      <c r="E2430" s="3" t="s">
        <v>66</v>
      </c>
      <c r="F2430" s="3" t="s">
        <v>1300</v>
      </c>
      <c r="G2430" s="3" t="s">
        <v>2669</v>
      </c>
      <c r="H2430" s="3" t="s">
        <v>1252</v>
      </c>
      <c r="I2430" s="3" t="s">
        <v>9994</v>
      </c>
      <c r="J2430" s="3" t="s">
        <v>55</v>
      </c>
      <c r="K2430" s="3" t="s">
        <v>9988</v>
      </c>
      <c r="L2430" s="3" t="s">
        <v>9995</v>
      </c>
      <c r="M2430" s="7" t="s">
        <v>9996</v>
      </c>
      <c r="N2430" s="7" t="s">
        <v>9997</v>
      </c>
      <c r="O2430" s="20" t="s">
        <v>567</v>
      </c>
      <c r="P2430" s="3" t="s">
        <v>1241</v>
      </c>
      <c r="Q2430" s="3">
        <v>-20.86</v>
      </c>
      <c r="R2430" s="6">
        <v>125.8</v>
      </c>
      <c r="S2430" s="3" t="s">
        <v>2523</v>
      </c>
      <c r="T2430" s="3"/>
      <c r="U2430" s="17">
        <v>45750</v>
      </c>
      <c r="X2430" s="19" t="s">
        <v>2524</v>
      </c>
      <c r="Y2430" s="19" t="s">
        <v>9992</v>
      </c>
    </row>
    <row r="2431" spans="1:25">
      <c r="A2431" s="3" t="s">
        <v>9998</v>
      </c>
      <c r="B2431" s="3"/>
      <c r="C2431" s="3" t="s">
        <v>129</v>
      </c>
      <c r="D2431" s="3" t="s">
        <v>1234</v>
      </c>
      <c r="E2431" s="3" t="s">
        <v>66</v>
      </c>
      <c r="F2431" s="3" t="s">
        <v>1300</v>
      </c>
      <c r="G2431" s="3" t="s">
        <v>1433</v>
      </c>
      <c r="H2431" s="3" t="s">
        <v>1653</v>
      </c>
      <c r="I2431" s="3" t="s">
        <v>9999</v>
      </c>
      <c r="J2431" s="3" t="s">
        <v>55</v>
      </c>
      <c r="K2431" s="3" t="s">
        <v>9988</v>
      </c>
      <c r="L2431" s="3" t="s">
        <v>10000</v>
      </c>
      <c r="M2431" s="7" t="s">
        <v>10001</v>
      </c>
      <c r="N2431" s="7" t="s">
        <v>10002</v>
      </c>
      <c r="O2431" s="20" t="s">
        <v>567</v>
      </c>
      <c r="P2431" s="3" t="s">
        <v>1241</v>
      </c>
      <c r="Q2431" s="3">
        <v>-20.51</v>
      </c>
      <c r="R2431" s="6">
        <v>125.8</v>
      </c>
      <c r="S2431" s="3" t="s">
        <v>2523</v>
      </c>
      <c r="T2431" s="3"/>
      <c r="U2431" s="17">
        <v>45750</v>
      </c>
      <c r="X2431" s="19" t="s">
        <v>2524</v>
      </c>
      <c r="Y2431" s="19" t="s">
        <v>9992</v>
      </c>
    </row>
    <row r="2432" spans="1:25">
      <c r="A2432" s="3" t="s">
        <v>10003</v>
      </c>
      <c r="B2432" s="3"/>
      <c r="C2432" s="3" t="s">
        <v>129</v>
      </c>
      <c r="D2432" s="3" t="s">
        <v>1234</v>
      </c>
      <c r="E2432" s="3" t="s">
        <v>66</v>
      </c>
      <c r="F2432" s="3" t="s">
        <v>1307</v>
      </c>
      <c r="G2432" s="3" t="s">
        <v>1308</v>
      </c>
      <c r="H2432" s="3" t="s">
        <v>1262</v>
      </c>
      <c r="I2432" s="3" t="s">
        <v>10004</v>
      </c>
      <c r="J2432" s="3" t="s">
        <v>55</v>
      </c>
      <c r="K2432" s="3" t="s">
        <v>3958</v>
      </c>
      <c r="L2432" s="3" t="s">
        <v>10005</v>
      </c>
      <c r="M2432" s="7" t="s">
        <v>10006</v>
      </c>
      <c r="N2432" s="7" t="s">
        <v>10007</v>
      </c>
      <c r="O2432" s="20" t="s">
        <v>567</v>
      </c>
      <c r="P2432" s="3" t="s">
        <v>1241</v>
      </c>
      <c r="Q2432" s="3">
        <v>-20.34</v>
      </c>
      <c r="R2432" s="6">
        <v>125.8</v>
      </c>
      <c r="S2432" s="3" t="s">
        <v>2523</v>
      </c>
      <c r="T2432" s="3"/>
      <c r="U2432" s="17">
        <v>45751</v>
      </c>
      <c r="X2432" s="19" t="s">
        <v>2524</v>
      </c>
      <c r="Y2432" s="19" t="s">
        <v>9992</v>
      </c>
    </row>
    <row r="2433" spans="1:25">
      <c r="A2433" s="3" t="s">
        <v>10008</v>
      </c>
      <c r="B2433" s="3"/>
      <c r="C2433" s="3" t="s">
        <v>129</v>
      </c>
      <c r="D2433" s="3" t="s">
        <v>1234</v>
      </c>
      <c r="E2433" s="3" t="s">
        <v>66</v>
      </c>
      <c r="F2433" s="3" t="s">
        <v>1307</v>
      </c>
      <c r="G2433" s="3" t="s">
        <v>1308</v>
      </c>
      <c r="H2433" s="3" t="s">
        <v>1262</v>
      </c>
      <c r="I2433" s="3" t="s">
        <v>10009</v>
      </c>
      <c r="J2433" s="3" t="s">
        <v>55</v>
      </c>
      <c r="K2433" s="3" t="s">
        <v>3958</v>
      </c>
      <c r="L2433" s="3" t="s">
        <v>10010</v>
      </c>
      <c r="M2433" s="7" t="s">
        <v>10011</v>
      </c>
      <c r="N2433" s="7" t="s">
        <v>10012</v>
      </c>
      <c r="O2433" s="20" t="s">
        <v>567</v>
      </c>
      <c r="P2433" s="3" t="s">
        <v>1241</v>
      </c>
      <c r="Q2433" s="3">
        <v>-20.239999999999998</v>
      </c>
      <c r="R2433" s="6">
        <v>125.8</v>
      </c>
      <c r="S2433" s="3" t="s">
        <v>2523</v>
      </c>
      <c r="T2433" s="3"/>
      <c r="U2433" s="17">
        <v>45751</v>
      </c>
      <c r="X2433" s="19" t="s">
        <v>2524</v>
      </c>
      <c r="Y2433" s="19" t="s">
        <v>9992</v>
      </c>
    </row>
    <row r="2434" spans="1:25">
      <c r="A2434" s="3" t="s">
        <v>10013</v>
      </c>
      <c r="B2434" s="3"/>
      <c r="C2434" s="3" t="s">
        <v>129</v>
      </c>
      <c r="D2434" s="3" t="s">
        <v>1234</v>
      </c>
      <c r="E2434" s="3" t="s">
        <v>66</v>
      </c>
      <c r="F2434" s="3" t="s">
        <v>1300</v>
      </c>
      <c r="G2434" s="3" t="s">
        <v>6689</v>
      </c>
      <c r="H2434" s="3" t="s">
        <v>1653</v>
      </c>
      <c r="I2434" s="3" t="s">
        <v>10014</v>
      </c>
      <c r="J2434" s="3" t="s">
        <v>55</v>
      </c>
      <c r="K2434" s="3" t="s">
        <v>3958</v>
      </c>
      <c r="L2434" s="3" t="s">
        <v>10015</v>
      </c>
      <c r="M2434" s="7" t="s">
        <v>10016</v>
      </c>
      <c r="N2434" s="7" t="s">
        <v>10017</v>
      </c>
      <c r="O2434" s="20" t="s">
        <v>567</v>
      </c>
      <c r="P2434" s="3" t="s">
        <v>1241</v>
      </c>
      <c r="Q2434" s="3">
        <v>-21.51</v>
      </c>
      <c r="R2434" s="6">
        <v>125.8</v>
      </c>
      <c r="S2434" s="3" t="s">
        <v>2523</v>
      </c>
      <c r="T2434" s="3"/>
      <c r="U2434" s="17">
        <v>45751</v>
      </c>
      <c r="X2434" s="19" t="s">
        <v>2524</v>
      </c>
      <c r="Y2434" s="19" t="s">
        <v>9992</v>
      </c>
    </row>
    <row r="2435" spans="1:25">
      <c r="A2435" s="3" t="s">
        <v>10018</v>
      </c>
      <c r="B2435" s="3"/>
      <c r="C2435" s="3" t="s">
        <v>129</v>
      </c>
      <c r="D2435" s="3" t="s">
        <v>1234</v>
      </c>
      <c r="E2435" s="3" t="s">
        <v>66</v>
      </c>
      <c r="F2435" s="3" t="s">
        <v>1300</v>
      </c>
      <c r="G2435" s="3" t="s">
        <v>6689</v>
      </c>
      <c r="H2435" s="3" t="s">
        <v>1809</v>
      </c>
      <c r="I2435" s="3" t="s">
        <v>10019</v>
      </c>
      <c r="J2435" s="3" t="s">
        <v>55</v>
      </c>
      <c r="K2435" s="3" t="s">
        <v>3958</v>
      </c>
      <c r="L2435" s="3" t="s">
        <v>10020</v>
      </c>
      <c r="M2435" s="7" t="s">
        <v>10021</v>
      </c>
      <c r="N2435" s="7" t="s">
        <v>10022</v>
      </c>
      <c r="O2435" s="20" t="s">
        <v>567</v>
      </c>
      <c r="P2435" s="3" t="s">
        <v>1241</v>
      </c>
      <c r="Q2435" s="3">
        <v>-22.31</v>
      </c>
      <c r="R2435" s="6">
        <v>125.8</v>
      </c>
      <c r="S2435" s="3" t="s">
        <v>2523</v>
      </c>
      <c r="T2435" s="3"/>
      <c r="U2435" s="17">
        <v>45751</v>
      </c>
      <c r="X2435" s="19" t="s">
        <v>2524</v>
      </c>
      <c r="Y2435" s="19" t="s">
        <v>9992</v>
      </c>
    </row>
    <row r="2436" spans="1:25">
      <c r="A2436" s="3" t="s">
        <v>10023</v>
      </c>
      <c r="B2436" s="3"/>
      <c r="C2436" s="3" t="s">
        <v>129</v>
      </c>
      <c r="D2436" s="3" t="s">
        <v>1234</v>
      </c>
      <c r="E2436" s="3" t="s">
        <v>66</v>
      </c>
      <c r="F2436" s="3" t="s">
        <v>1300</v>
      </c>
      <c r="G2436" s="3" t="s">
        <v>2636</v>
      </c>
      <c r="H2436" s="3" t="s">
        <v>1599</v>
      </c>
      <c r="I2436" s="3" t="s">
        <v>10024</v>
      </c>
      <c r="J2436" s="3" t="s">
        <v>55</v>
      </c>
      <c r="K2436" s="3" t="s">
        <v>3953</v>
      </c>
      <c r="L2436" s="3" t="s">
        <v>10025</v>
      </c>
      <c r="M2436" s="7" t="s">
        <v>10026</v>
      </c>
      <c r="N2436" s="7" t="s">
        <v>10027</v>
      </c>
      <c r="O2436" s="20" t="s">
        <v>567</v>
      </c>
      <c r="P2436" s="3" t="s">
        <v>1241</v>
      </c>
      <c r="Q2436" s="3">
        <v>-20.190000000000001</v>
      </c>
      <c r="R2436" s="6">
        <v>125.8</v>
      </c>
      <c r="S2436" s="3" t="s">
        <v>2523</v>
      </c>
      <c r="T2436" s="3"/>
      <c r="U2436" s="17">
        <v>45751</v>
      </c>
      <c r="X2436" s="19" t="s">
        <v>2524</v>
      </c>
      <c r="Y2436" s="19" t="s">
        <v>9992</v>
      </c>
    </row>
    <row r="2437" spans="1:25">
      <c r="A2437" s="3" t="s">
        <v>10028</v>
      </c>
      <c r="B2437" s="3"/>
      <c r="C2437" s="3" t="s">
        <v>129</v>
      </c>
      <c r="D2437" s="3" t="s">
        <v>1234</v>
      </c>
      <c r="E2437" s="3" t="s">
        <v>66</v>
      </c>
      <c r="F2437" s="3" t="s">
        <v>1307</v>
      </c>
      <c r="G2437" s="3" t="s">
        <v>1308</v>
      </c>
      <c r="H2437" s="3" t="s">
        <v>1531</v>
      </c>
      <c r="I2437" s="3" t="s">
        <v>10029</v>
      </c>
      <c r="J2437" s="3" t="s">
        <v>55</v>
      </c>
      <c r="K2437" s="3" t="s">
        <v>3953</v>
      </c>
      <c r="L2437" s="3" t="s">
        <v>10030</v>
      </c>
      <c r="M2437" s="7" t="s">
        <v>10031</v>
      </c>
      <c r="N2437" s="7" t="s">
        <v>10032</v>
      </c>
      <c r="O2437" s="20" t="s">
        <v>567</v>
      </c>
      <c r="P2437" s="3" t="s">
        <v>1241</v>
      </c>
      <c r="Q2437" s="3">
        <v>-22.54</v>
      </c>
      <c r="R2437" s="6">
        <v>125.8</v>
      </c>
      <c r="S2437" s="3" t="s">
        <v>2523</v>
      </c>
      <c r="T2437" s="3"/>
      <c r="U2437" s="17">
        <v>45751</v>
      </c>
      <c r="X2437" s="19" t="s">
        <v>2524</v>
      </c>
      <c r="Y2437" s="19" t="s">
        <v>9992</v>
      </c>
    </row>
    <row r="2438" spans="1:25">
      <c r="A2438" s="3" t="s">
        <v>10033</v>
      </c>
      <c r="B2438" s="3"/>
      <c r="C2438" s="3" t="s">
        <v>129</v>
      </c>
      <c r="D2438" s="3" t="s">
        <v>1234</v>
      </c>
      <c r="E2438" s="3" t="s">
        <v>66</v>
      </c>
      <c r="F2438" s="3" t="s">
        <v>1300</v>
      </c>
      <c r="G2438" s="3" t="s">
        <v>2586</v>
      </c>
      <c r="H2438" s="3" t="s">
        <v>1605</v>
      </c>
      <c r="I2438" s="3" t="s">
        <v>10034</v>
      </c>
      <c r="J2438" s="3" t="s">
        <v>55</v>
      </c>
      <c r="K2438" s="3" t="s">
        <v>3953</v>
      </c>
      <c r="L2438" s="3" t="s">
        <v>10035</v>
      </c>
      <c r="M2438" s="7" t="s">
        <v>10036</v>
      </c>
      <c r="N2438" s="7" t="s">
        <v>10037</v>
      </c>
      <c r="O2438" s="20" t="s">
        <v>567</v>
      </c>
      <c r="P2438" s="3" t="s">
        <v>1241</v>
      </c>
      <c r="Q2438" s="3">
        <v>-19.600000000000001</v>
      </c>
      <c r="R2438" s="6">
        <v>125.8</v>
      </c>
      <c r="S2438" s="3" t="s">
        <v>2523</v>
      </c>
      <c r="T2438" s="3"/>
      <c r="U2438" s="17">
        <v>45751</v>
      </c>
      <c r="X2438" s="19" t="s">
        <v>2524</v>
      </c>
      <c r="Y2438" s="19" t="s">
        <v>9992</v>
      </c>
    </row>
    <row r="2439" spans="1:25">
      <c r="A2439" s="3" t="s">
        <v>10038</v>
      </c>
      <c r="B2439" s="3"/>
      <c r="C2439" s="3" t="s">
        <v>129</v>
      </c>
      <c r="D2439" s="3" t="s">
        <v>1234</v>
      </c>
      <c r="E2439" s="3" t="s">
        <v>66</v>
      </c>
      <c r="F2439" s="3" t="s">
        <v>1300</v>
      </c>
      <c r="G2439" s="3" t="s">
        <v>2636</v>
      </c>
      <c r="H2439" s="3" t="s">
        <v>1616</v>
      </c>
      <c r="I2439" s="3" t="s">
        <v>10039</v>
      </c>
      <c r="J2439" s="3" t="s">
        <v>55</v>
      </c>
      <c r="K2439" s="3" t="s">
        <v>3953</v>
      </c>
      <c r="L2439" s="3" t="s">
        <v>10040</v>
      </c>
      <c r="M2439" s="7" t="s">
        <v>10041</v>
      </c>
      <c r="N2439" s="7" t="s">
        <v>10042</v>
      </c>
      <c r="O2439" s="20" t="s">
        <v>567</v>
      </c>
      <c r="P2439" s="3" t="s">
        <v>1241</v>
      </c>
      <c r="Q2439" s="3">
        <v>-20.29</v>
      </c>
      <c r="R2439" s="6">
        <v>125.8</v>
      </c>
      <c r="S2439" s="3" t="s">
        <v>2523</v>
      </c>
      <c r="T2439" s="3"/>
      <c r="U2439" s="17">
        <v>45751</v>
      </c>
      <c r="X2439" s="19" t="s">
        <v>2524</v>
      </c>
      <c r="Y2439" s="19" t="s">
        <v>9992</v>
      </c>
    </row>
    <row r="2440" spans="1:25">
      <c r="A2440" s="3" t="s">
        <v>10043</v>
      </c>
      <c r="B2440" s="3"/>
      <c r="C2440" s="3" t="s">
        <v>129</v>
      </c>
      <c r="D2440" s="3" t="s">
        <v>1234</v>
      </c>
      <c r="E2440" s="3" t="s">
        <v>66</v>
      </c>
      <c r="F2440" s="3" t="s">
        <v>1307</v>
      </c>
      <c r="G2440" s="3" t="s">
        <v>1308</v>
      </c>
      <c r="H2440" s="3" t="s">
        <v>1262</v>
      </c>
      <c r="I2440" s="3" t="s">
        <v>10044</v>
      </c>
      <c r="J2440" s="3" t="s">
        <v>55</v>
      </c>
      <c r="K2440" s="3" t="s">
        <v>3953</v>
      </c>
      <c r="L2440" s="3" t="s">
        <v>10045</v>
      </c>
      <c r="M2440" s="7" t="s">
        <v>10046</v>
      </c>
      <c r="N2440" s="7" t="s">
        <v>10047</v>
      </c>
      <c r="O2440" s="20" t="s">
        <v>567</v>
      </c>
      <c r="P2440" s="3" t="s">
        <v>1241</v>
      </c>
      <c r="Q2440" s="3">
        <v>-19.350000000000001</v>
      </c>
      <c r="R2440" s="6">
        <v>125.8</v>
      </c>
      <c r="S2440" s="3" t="s">
        <v>2523</v>
      </c>
      <c r="T2440" s="3"/>
      <c r="U2440" s="17">
        <v>45751</v>
      </c>
      <c r="X2440" s="19" t="s">
        <v>2524</v>
      </c>
      <c r="Y2440" s="19" t="s">
        <v>9992</v>
      </c>
    </row>
    <row r="2441" spans="1:25">
      <c r="A2441" s="3" t="s">
        <v>10048</v>
      </c>
      <c r="B2441" s="3"/>
      <c r="C2441" s="3" t="s">
        <v>129</v>
      </c>
      <c r="D2441" s="3" t="s">
        <v>1234</v>
      </c>
      <c r="E2441" s="3" t="s">
        <v>66</v>
      </c>
      <c r="F2441" s="3" t="s">
        <v>1300</v>
      </c>
      <c r="G2441" s="3" t="s">
        <v>2669</v>
      </c>
      <c r="H2441" s="3" t="s">
        <v>1649</v>
      </c>
      <c r="I2441" s="3" t="s">
        <v>10049</v>
      </c>
      <c r="J2441" s="3" t="s">
        <v>55</v>
      </c>
      <c r="K2441" s="3" t="s">
        <v>3953</v>
      </c>
      <c r="L2441" s="3" t="s">
        <v>10050</v>
      </c>
      <c r="M2441" s="7" t="s">
        <v>10051</v>
      </c>
      <c r="N2441" s="7" t="s">
        <v>10052</v>
      </c>
      <c r="O2441" s="20" t="s">
        <v>567</v>
      </c>
      <c r="P2441" s="3" t="s">
        <v>1241</v>
      </c>
      <c r="Q2441" s="3">
        <v>-21.62</v>
      </c>
      <c r="R2441" s="6">
        <v>125.8</v>
      </c>
      <c r="S2441" s="3" t="s">
        <v>2523</v>
      </c>
      <c r="T2441" s="3"/>
      <c r="U2441" s="17">
        <v>45751</v>
      </c>
      <c r="X2441" s="19" t="s">
        <v>2524</v>
      </c>
      <c r="Y2441" s="19" t="s">
        <v>9992</v>
      </c>
    </row>
    <row r="2442" spans="1:25">
      <c r="A2442" s="3" t="s">
        <v>10053</v>
      </c>
      <c r="B2442" s="3"/>
      <c r="C2442" s="3" t="s">
        <v>129</v>
      </c>
      <c r="D2442" s="3" t="s">
        <v>1234</v>
      </c>
      <c r="E2442" s="3" t="s">
        <v>66</v>
      </c>
      <c r="F2442" s="3" t="s">
        <v>1300</v>
      </c>
      <c r="G2442" s="3" t="s">
        <v>2669</v>
      </c>
      <c r="H2442" s="3" t="s">
        <v>1649</v>
      </c>
      <c r="I2442" s="3" t="s">
        <v>10054</v>
      </c>
      <c r="J2442" s="3" t="s">
        <v>55</v>
      </c>
      <c r="K2442" s="3" t="s">
        <v>3953</v>
      </c>
      <c r="L2442" s="3" t="s">
        <v>10055</v>
      </c>
      <c r="M2442" s="7" t="s">
        <v>10056</v>
      </c>
      <c r="N2442" s="7" t="s">
        <v>10057</v>
      </c>
      <c r="O2442" s="20" t="s">
        <v>567</v>
      </c>
      <c r="P2442" s="3" t="s">
        <v>1241</v>
      </c>
      <c r="Q2442" s="3">
        <v>-21.09</v>
      </c>
      <c r="R2442" s="6">
        <v>125.8</v>
      </c>
      <c r="S2442" s="3" t="s">
        <v>2523</v>
      </c>
      <c r="T2442" s="3"/>
      <c r="U2442" s="17">
        <v>45752</v>
      </c>
      <c r="X2442" s="19" t="s">
        <v>2524</v>
      </c>
      <c r="Y2442" s="19" t="s">
        <v>9992</v>
      </c>
    </row>
    <row r="2443" spans="1:25">
      <c r="A2443" s="3" t="s">
        <v>10058</v>
      </c>
      <c r="B2443" s="3"/>
      <c r="C2443" s="3" t="s">
        <v>129</v>
      </c>
      <c r="D2443" s="3" t="s">
        <v>1234</v>
      </c>
      <c r="E2443" s="3" t="s">
        <v>66</v>
      </c>
      <c r="F2443" s="3" t="s">
        <v>1300</v>
      </c>
      <c r="G2443" s="3" t="s">
        <v>2669</v>
      </c>
      <c r="H2443" s="3" t="s">
        <v>1649</v>
      </c>
      <c r="I2443" s="3" t="s">
        <v>10059</v>
      </c>
      <c r="J2443" s="3" t="s">
        <v>55</v>
      </c>
      <c r="K2443" s="3" t="s">
        <v>3953</v>
      </c>
      <c r="L2443" s="3" t="s">
        <v>10060</v>
      </c>
      <c r="M2443" s="7" t="s">
        <v>10061</v>
      </c>
      <c r="N2443" s="7" t="s">
        <v>10062</v>
      </c>
      <c r="O2443" s="20" t="s">
        <v>567</v>
      </c>
      <c r="P2443" s="3" t="s">
        <v>1241</v>
      </c>
      <c r="Q2443" s="3">
        <v>-21.27</v>
      </c>
      <c r="R2443" s="6">
        <v>125.8</v>
      </c>
      <c r="S2443" s="3" t="s">
        <v>2523</v>
      </c>
      <c r="T2443" s="3"/>
      <c r="U2443" s="17">
        <v>45752</v>
      </c>
      <c r="X2443" s="19" t="s">
        <v>2524</v>
      </c>
      <c r="Y2443" s="19" t="s">
        <v>9992</v>
      </c>
    </row>
    <row r="2444" spans="1:25">
      <c r="A2444" s="3" t="s">
        <v>10063</v>
      </c>
      <c r="B2444" s="3"/>
      <c r="C2444" s="3" t="s">
        <v>129</v>
      </c>
      <c r="D2444" s="3" t="s">
        <v>1234</v>
      </c>
      <c r="E2444" s="3" t="s">
        <v>66</v>
      </c>
      <c r="F2444" s="3" t="s">
        <v>1300</v>
      </c>
      <c r="G2444" s="3" t="s">
        <v>2586</v>
      </c>
      <c r="H2444" s="3" t="s">
        <v>1557</v>
      </c>
      <c r="I2444" s="3" t="s">
        <v>10064</v>
      </c>
      <c r="J2444" s="3" t="s">
        <v>55</v>
      </c>
      <c r="K2444" s="3" t="s">
        <v>3953</v>
      </c>
      <c r="L2444" s="3" t="s">
        <v>10065</v>
      </c>
      <c r="M2444" s="7" t="s">
        <v>10066</v>
      </c>
      <c r="N2444" s="7" t="s">
        <v>10067</v>
      </c>
      <c r="O2444" s="20" t="s">
        <v>567</v>
      </c>
      <c r="P2444" s="3" t="s">
        <v>1241</v>
      </c>
      <c r="Q2444" s="3">
        <v>-21.92</v>
      </c>
      <c r="R2444" s="6">
        <v>125.8</v>
      </c>
      <c r="S2444" s="3" t="s">
        <v>2523</v>
      </c>
      <c r="T2444" s="3"/>
      <c r="U2444" s="17">
        <v>45752</v>
      </c>
      <c r="X2444" s="19" t="s">
        <v>2524</v>
      </c>
      <c r="Y2444" s="19" t="s">
        <v>9992</v>
      </c>
    </row>
    <row r="2445" spans="1:25">
      <c r="A2445" s="3" t="s">
        <v>10068</v>
      </c>
      <c r="B2445" s="3"/>
      <c r="C2445" s="3" t="s">
        <v>129</v>
      </c>
      <c r="D2445" s="3" t="s">
        <v>1234</v>
      </c>
      <c r="E2445" s="3" t="s">
        <v>66</v>
      </c>
      <c r="F2445" s="3" t="s">
        <v>1300</v>
      </c>
      <c r="G2445" s="3" t="s">
        <v>3973</v>
      </c>
      <c r="H2445" s="3" t="s">
        <v>1252</v>
      </c>
      <c r="I2445" s="3" t="s">
        <v>10069</v>
      </c>
      <c r="J2445" s="3" t="s">
        <v>55</v>
      </c>
      <c r="K2445" s="3" t="s">
        <v>3953</v>
      </c>
      <c r="L2445" s="3" t="s">
        <v>10070</v>
      </c>
      <c r="M2445" s="7" t="s">
        <v>10071</v>
      </c>
      <c r="N2445" s="7" t="s">
        <v>10072</v>
      </c>
      <c r="O2445" s="20" t="s">
        <v>567</v>
      </c>
      <c r="P2445" s="3" t="s">
        <v>1241</v>
      </c>
      <c r="Q2445" s="3">
        <v>-21.24</v>
      </c>
      <c r="R2445" s="6">
        <v>125.8</v>
      </c>
      <c r="S2445" s="3" t="s">
        <v>2523</v>
      </c>
      <c r="T2445" s="3"/>
      <c r="U2445" s="17">
        <v>45752</v>
      </c>
      <c r="X2445" s="19" t="s">
        <v>2524</v>
      </c>
      <c r="Y2445" s="19" t="s">
        <v>9992</v>
      </c>
    </row>
    <row r="2446" spans="1:25">
      <c r="A2446" s="3" t="s">
        <v>10073</v>
      </c>
      <c r="B2446" s="3"/>
      <c r="C2446" s="3" t="s">
        <v>129</v>
      </c>
      <c r="D2446" s="3" t="s">
        <v>1234</v>
      </c>
      <c r="E2446" s="3" t="s">
        <v>66</v>
      </c>
      <c r="F2446" s="3" t="s">
        <v>1300</v>
      </c>
      <c r="G2446" s="3" t="s">
        <v>2636</v>
      </c>
      <c r="H2446" s="3" t="s">
        <v>1605</v>
      </c>
      <c r="I2446" s="3" t="s">
        <v>10074</v>
      </c>
      <c r="J2446" s="3" t="s">
        <v>55</v>
      </c>
      <c r="K2446" s="3" t="s">
        <v>3953</v>
      </c>
      <c r="L2446" s="3" t="s">
        <v>10075</v>
      </c>
      <c r="M2446" s="7" t="s">
        <v>10076</v>
      </c>
      <c r="N2446" s="7" t="s">
        <v>10077</v>
      </c>
      <c r="O2446" s="20" t="s">
        <v>567</v>
      </c>
      <c r="P2446" s="3" t="s">
        <v>1241</v>
      </c>
      <c r="Q2446" s="3">
        <v>-21.83</v>
      </c>
      <c r="R2446" s="6">
        <v>125.8</v>
      </c>
      <c r="S2446" s="3" t="s">
        <v>2523</v>
      </c>
      <c r="T2446" s="3"/>
      <c r="U2446" s="17">
        <v>45752</v>
      </c>
      <c r="X2446" s="19" t="s">
        <v>2524</v>
      </c>
      <c r="Y2446" s="19" t="s">
        <v>9992</v>
      </c>
    </row>
    <row r="2447" spans="1:25">
      <c r="A2447" s="3" t="s">
        <v>10078</v>
      </c>
      <c r="B2447" s="3"/>
      <c r="C2447" s="3" t="s">
        <v>129</v>
      </c>
      <c r="D2447" s="3" t="s">
        <v>1234</v>
      </c>
      <c r="E2447" s="3" t="s">
        <v>66</v>
      </c>
      <c r="F2447" s="3" t="s">
        <v>1300</v>
      </c>
      <c r="G2447" s="3" t="s">
        <v>1495</v>
      </c>
      <c r="H2447" s="3" t="s">
        <v>1237</v>
      </c>
      <c r="I2447" s="3" t="s">
        <v>10079</v>
      </c>
      <c r="J2447" s="3" t="s">
        <v>55</v>
      </c>
      <c r="K2447" s="3" t="s">
        <v>3953</v>
      </c>
      <c r="L2447" s="3" t="s">
        <v>10080</v>
      </c>
      <c r="M2447" s="7" t="s">
        <v>10081</v>
      </c>
      <c r="N2447" s="7" t="s">
        <v>10082</v>
      </c>
      <c r="O2447" s="20" t="s">
        <v>567</v>
      </c>
      <c r="P2447" s="3" t="s">
        <v>1241</v>
      </c>
      <c r="Q2447" s="3">
        <v>-21.24</v>
      </c>
      <c r="R2447" s="6">
        <v>125.8</v>
      </c>
      <c r="S2447" s="3" t="s">
        <v>2523</v>
      </c>
      <c r="T2447" s="3"/>
      <c r="U2447" s="17">
        <v>45752</v>
      </c>
      <c r="X2447" s="19" t="s">
        <v>2524</v>
      </c>
      <c r="Y2447" s="19" t="s">
        <v>9992</v>
      </c>
    </row>
    <row r="2448" spans="1:25">
      <c r="A2448" s="3" t="s">
        <v>10083</v>
      </c>
      <c r="B2448" s="3"/>
      <c r="C2448" s="3" t="s">
        <v>129</v>
      </c>
      <c r="D2448" s="3" t="s">
        <v>1234</v>
      </c>
      <c r="E2448" s="3" t="s">
        <v>66</v>
      </c>
      <c r="F2448" s="3" t="s">
        <v>1300</v>
      </c>
      <c r="G2448" s="3" t="s">
        <v>3973</v>
      </c>
      <c r="H2448" s="3" t="s">
        <v>1653</v>
      </c>
      <c r="I2448" s="3" t="s">
        <v>10084</v>
      </c>
      <c r="J2448" s="3" t="s">
        <v>55</v>
      </c>
      <c r="K2448" s="3" t="s">
        <v>3975</v>
      </c>
      <c r="L2448" s="3" t="s">
        <v>10085</v>
      </c>
      <c r="M2448" s="7" t="s">
        <v>10086</v>
      </c>
      <c r="N2448" s="7" t="s">
        <v>10087</v>
      </c>
      <c r="O2448" s="20" t="s">
        <v>567</v>
      </c>
      <c r="P2448" s="3" t="s">
        <v>4591</v>
      </c>
      <c r="Q2448" s="3">
        <v>-10</v>
      </c>
      <c r="R2448" s="6">
        <v>125.8</v>
      </c>
      <c r="S2448" s="3" t="s">
        <v>2523</v>
      </c>
      <c r="T2448" s="3"/>
      <c r="U2448" s="17">
        <v>45763</v>
      </c>
      <c r="X2448" s="19" t="s">
        <v>2524</v>
      </c>
      <c r="Y2448" s="19" t="s">
        <v>9992</v>
      </c>
    </row>
    <row r="2449" spans="1:25">
      <c r="A2449" s="3" t="s">
        <v>10088</v>
      </c>
      <c r="B2449" s="3"/>
      <c r="C2449" s="3" t="s">
        <v>129</v>
      </c>
      <c r="D2449" s="3" t="s">
        <v>1234</v>
      </c>
      <c r="E2449" s="3" t="s">
        <v>66</v>
      </c>
      <c r="F2449" s="3" t="s">
        <v>1300</v>
      </c>
      <c r="G2449" s="3" t="s">
        <v>1485</v>
      </c>
      <c r="H2449" s="3" t="s">
        <v>1599</v>
      </c>
      <c r="I2449" s="3" t="s">
        <v>10089</v>
      </c>
      <c r="J2449" s="3" t="s">
        <v>55</v>
      </c>
      <c r="K2449" s="3" t="s">
        <v>5593</v>
      </c>
      <c r="L2449" s="3" t="s">
        <v>10090</v>
      </c>
      <c r="M2449" s="7" t="s">
        <v>10091</v>
      </c>
      <c r="N2449" s="7" t="s">
        <v>10092</v>
      </c>
      <c r="O2449" s="20" t="s">
        <v>567</v>
      </c>
      <c r="P2449" s="3" t="s">
        <v>1241</v>
      </c>
      <c r="Q2449" s="3">
        <v>-21.24</v>
      </c>
      <c r="R2449" s="6">
        <v>125.8</v>
      </c>
      <c r="S2449" s="3" t="s">
        <v>2523</v>
      </c>
      <c r="T2449" s="3"/>
      <c r="U2449" s="17">
        <v>45752</v>
      </c>
      <c r="X2449" s="19" t="s">
        <v>2524</v>
      </c>
      <c r="Y2449" s="19" t="s">
        <v>9992</v>
      </c>
    </row>
    <row r="2450" spans="1:25">
      <c r="A2450" s="3" t="s">
        <v>10093</v>
      </c>
      <c r="B2450" s="3"/>
      <c r="C2450" s="3" t="s">
        <v>129</v>
      </c>
      <c r="D2450" s="3" t="s">
        <v>1234</v>
      </c>
      <c r="E2450" s="3" t="s">
        <v>66</v>
      </c>
      <c r="F2450" s="3" t="s">
        <v>1300</v>
      </c>
      <c r="G2450" s="3" t="s">
        <v>1485</v>
      </c>
      <c r="H2450" s="3" t="s">
        <v>1599</v>
      </c>
      <c r="I2450" s="3" t="s">
        <v>10094</v>
      </c>
      <c r="J2450" s="3" t="s">
        <v>55</v>
      </c>
      <c r="K2450" s="3" t="s">
        <v>5593</v>
      </c>
      <c r="L2450" s="3" t="s">
        <v>10095</v>
      </c>
      <c r="M2450" s="7" t="s">
        <v>10096</v>
      </c>
      <c r="N2450" s="7" t="s">
        <v>10097</v>
      </c>
      <c r="O2450" s="20" t="s">
        <v>567</v>
      </c>
      <c r="P2450" s="3" t="s">
        <v>1241</v>
      </c>
      <c r="Q2450" s="3">
        <v>-19.27</v>
      </c>
      <c r="R2450" s="6">
        <v>125.8</v>
      </c>
      <c r="S2450" s="3" t="s">
        <v>2523</v>
      </c>
      <c r="T2450" s="3"/>
      <c r="U2450" s="17">
        <v>45762</v>
      </c>
      <c r="X2450" s="19" t="s">
        <v>2524</v>
      </c>
      <c r="Y2450" s="19" t="s">
        <v>9992</v>
      </c>
    </row>
    <row r="2451" spans="1:25">
      <c r="A2451" s="3" t="s">
        <v>10098</v>
      </c>
      <c r="B2451" s="3"/>
      <c r="C2451" s="3" t="s">
        <v>129</v>
      </c>
      <c r="D2451" s="3" t="s">
        <v>1234</v>
      </c>
      <c r="E2451" s="3" t="s">
        <v>66</v>
      </c>
      <c r="F2451" s="3" t="s">
        <v>1300</v>
      </c>
      <c r="G2451" s="3" t="s">
        <v>1485</v>
      </c>
      <c r="H2451" s="3" t="s">
        <v>1599</v>
      </c>
      <c r="I2451" s="3" t="s">
        <v>10099</v>
      </c>
      <c r="J2451" s="3" t="s">
        <v>55</v>
      </c>
      <c r="K2451" s="3" t="s">
        <v>5593</v>
      </c>
      <c r="L2451" s="3" t="s">
        <v>10100</v>
      </c>
      <c r="M2451" s="7" t="s">
        <v>10101</v>
      </c>
      <c r="N2451" s="7" t="s">
        <v>10102</v>
      </c>
      <c r="O2451" s="20" t="s">
        <v>567</v>
      </c>
      <c r="P2451" s="3" t="s">
        <v>1241</v>
      </c>
      <c r="Q2451" s="3">
        <v>-21.24</v>
      </c>
      <c r="R2451" s="6">
        <v>125.8</v>
      </c>
      <c r="S2451" s="3" t="s">
        <v>2523</v>
      </c>
      <c r="T2451" s="3"/>
      <c r="U2451" s="17">
        <v>45752</v>
      </c>
      <c r="X2451" s="19" t="s">
        <v>2524</v>
      </c>
      <c r="Y2451" s="19" t="s">
        <v>9992</v>
      </c>
    </row>
    <row r="2452" spans="1:25">
      <c r="A2452" s="3" t="s">
        <v>10103</v>
      </c>
      <c r="B2452" s="3"/>
      <c r="C2452" s="3" t="s">
        <v>129</v>
      </c>
      <c r="D2452" s="3" t="s">
        <v>1234</v>
      </c>
      <c r="E2452" s="3" t="s">
        <v>66</v>
      </c>
      <c r="F2452" s="3" t="s">
        <v>1307</v>
      </c>
      <c r="G2452" s="3" t="s">
        <v>1391</v>
      </c>
      <c r="H2452" s="3" t="s">
        <v>1578</v>
      </c>
      <c r="I2452" s="3" t="s">
        <v>10104</v>
      </c>
      <c r="J2452" s="3" t="s">
        <v>55</v>
      </c>
      <c r="K2452" s="3" t="s">
        <v>10105</v>
      </c>
      <c r="L2452" s="3" t="s">
        <v>10106</v>
      </c>
      <c r="M2452" s="7" t="s">
        <v>10107</v>
      </c>
      <c r="N2452" s="7" t="s">
        <v>10108</v>
      </c>
      <c r="O2452" s="20" t="s">
        <v>567</v>
      </c>
      <c r="P2452" s="3" t="s">
        <v>1241</v>
      </c>
      <c r="Q2452" s="3">
        <v>-20.96</v>
      </c>
      <c r="R2452" s="6">
        <v>125.8</v>
      </c>
      <c r="S2452" s="3" t="s">
        <v>2523</v>
      </c>
      <c r="T2452" s="3"/>
      <c r="U2452" s="17">
        <v>45759</v>
      </c>
      <c r="X2452" s="19" t="s">
        <v>2524</v>
      </c>
      <c r="Y2452" s="19" t="s">
        <v>9992</v>
      </c>
    </row>
    <row r="2453" spans="1:25">
      <c r="A2453" s="3" t="s">
        <v>10109</v>
      </c>
      <c r="B2453" s="3"/>
      <c r="C2453" s="3" t="s">
        <v>129</v>
      </c>
      <c r="D2453" s="3" t="s">
        <v>1234</v>
      </c>
      <c r="E2453" s="3" t="s">
        <v>66</v>
      </c>
      <c r="F2453" s="3" t="s">
        <v>1307</v>
      </c>
      <c r="G2453" s="3" t="s">
        <v>1391</v>
      </c>
      <c r="H2453" s="3" t="s">
        <v>1237</v>
      </c>
      <c r="I2453" s="3" t="s">
        <v>10110</v>
      </c>
      <c r="J2453" s="3" t="s">
        <v>55</v>
      </c>
      <c r="K2453" s="3" t="s">
        <v>10105</v>
      </c>
      <c r="L2453" s="3" t="s">
        <v>10111</v>
      </c>
      <c r="M2453" s="7" t="s">
        <v>10112</v>
      </c>
      <c r="N2453" s="7" t="s">
        <v>10113</v>
      </c>
      <c r="O2453" s="20" t="s">
        <v>567</v>
      </c>
      <c r="P2453" s="3" t="s">
        <v>1241</v>
      </c>
      <c r="Q2453" s="3">
        <v>-20.81</v>
      </c>
      <c r="R2453" s="6">
        <v>125.8</v>
      </c>
      <c r="S2453" s="3" t="s">
        <v>2523</v>
      </c>
      <c r="T2453" s="3"/>
      <c r="U2453" s="17">
        <v>45762</v>
      </c>
      <c r="X2453" s="19" t="s">
        <v>2524</v>
      </c>
      <c r="Y2453" s="19" t="s">
        <v>9992</v>
      </c>
    </row>
    <row r="2454" spans="1:25">
      <c r="A2454" s="3" t="s">
        <v>10114</v>
      </c>
      <c r="B2454" s="3"/>
      <c r="C2454" s="3" t="s">
        <v>129</v>
      </c>
      <c r="D2454" s="3" t="s">
        <v>1234</v>
      </c>
      <c r="E2454" s="3" t="s">
        <v>66</v>
      </c>
      <c r="F2454" s="3" t="s">
        <v>1307</v>
      </c>
      <c r="G2454" s="3" t="s">
        <v>1391</v>
      </c>
      <c r="H2454" s="3" t="s">
        <v>1252</v>
      </c>
      <c r="I2454" s="3" t="s">
        <v>10115</v>
      </c>
      <c r="J2454" s="3" t="s">
        <v>55</v>
      </c>
      <c r="K2454" s="3" t="s">
        <v>10105</v>
      </c>
      <c r="L2454" s="3" t="s">
        <v>10116</v>
      </c>
      <c r="M2454" s="7" t="s">
        <v>10117</v>
      </c>
      <c r="N2454" s="7" t="s">
        <v>10118</v>
      </c>
      <c r="O2454" s="20" t="s">
        <v>567</v>
      </c>
      <c r="P2454" s="3" t="s">
        <v>1241</v>
      </c>
      <c r="Q2454" s="3">
        <v>-20.7</v>
      </c>
      <c r="R2454" s="6">
        <v>125.8</v>
      </c>
      <c r="S2454" s="3" t="s">
        <v>2523</v>
      </c>
      <c r="T2454" s="3"/>
      <c r="U2454" s="17">
        <v>45761</v>
      </c>
      <c r="X2454" s="19" t="s">
        <v>2524</v>
      </c>
      <c r="Y2454" s="19" t="s">
        <v>9992</v>
      </c>
    </row>
    <row r="2455" spans="1:25">
      <c r="A2455" s="3" t="s">
        <v>10119</v>
      </c>
      <c r="B2455" s="3"/>
      <c r="C2455" s="3" t="s">
        <v>129</v>
      </c>
      <c r="D2455" s="3" t="s">
        <v>1234</v>
      </c>
      <c r="E2455" s="3" t="s">
        <v>66</v>
      </c>
      <c r="F2455" s="3" t="s">
        <v>1307</v>
      </c>
      <c r="G2455" s="3" t="s">
        <v>1391</v>
      </c>
      <c r="H2455" s="3" t="s">
        <v>1653</v>
      </c>
      <c r="I2455" s="3" t="s">
        <v>10120</v>
      </c>
      <c r="J2455" s="3" t="s">
        <v>55</v>
      </c>
      <c r="K2455" s="3" t="s">
        <v>10105</v>
      </c>
      <c r="L2455" s="3" t="s">
        <v>10121</v>
      </c>
      <c r="M2455" s="7" t="s">
        <v>10122</v>
      </c>
      <c r="N2455" s="7" t="s">
        <v>10123</v>
      </c>
      <c r="O2455" s="20" t="s">
        <v>567</v>
      </c>
      <c r="P2455" s="3" t="s">
        <v>1241</v>
      </c>
      <c r="Q2455" s="3">
        <v>-21.04</v>
      </c>
      <c r="R2455" s="6">
        <v>125.8</v>
      </c>
      <c r="S2455" s="3" t="s">
        <v>2523</v>
      </c>
      <c r="T2455" s="3"/>
      <c r="U2455" s="17">
        <v>45761</v>
      </c>
      <c r="X2455" s="19" t="s">
        <v>2524</v>
      </c>
      <c r="Y2455" s="19" t="s">
        <v>9992</v>
      </c>
    </row>
    <row r="2456" spans="1:25">
      <c r="A2456" s="3" t="s">
        <v>10124</v>
      </c>
      <c r="B2456" s="3"/>
      <c r="C2456" s="3" t="s">
        <v>129</v>
      </c>
      <c r="D2456" s="3" t="s">
        <v>1234</v>
      </c>
      <c r="E2456" s="3" t="s">
        <v>66</v>
      </c>
      <c r="F2456" s="3" t="s">
        <v>1307</v>
      </c>
      <c r="G2456" s="3" t="s">
        <v>1236</v>
      </c>
      <c r="H2456" s="3" t="s">
        <v>1252</v>
      </c>
      <c r="I2456" s="3" t="s">
        <v>10125</v>
      </c>
      <c r="J2456" s="3" t="s">
        <v>55</v>
      </c>
      <c r="K2456" s="3" t="s">
        <v>10105</v>
      </c>
      <c r="L2456" s="3" t="s">
        <v>10126</v>
      </c>
      <c r="M2456" s="7" t="s">
        <v>10127</v>
      </c>
      <c r="N2456" s="7" t="s">
        <v>10128</v>
      </c>
      <c r="O2456" s="20" t="s">
        <v>567</v>
      </c>
      <c r="P2456" s="3" t="s">
        <v>1241</v>
      </c>
      <c r="Q2456" s="3">
        <v>-22.01</v>
      </c>
      <c r="R2456" s="6">
        <v>125.8</v>
      </c>
      <c r="S2456" s="3" t="s">
        <v>2523</v>
      </c>
      <c r="T2456" s="3"/>
      <c r="U2456" s="17">
        <v>45754</v>
      </c>
      <c r="X2456" s="19" t="s">
        <v>2524</v>
      </c>
      <c r="Y2456" s="19" t="s">
        <v>9992</v>
      </c>
    </row>
    <row r="2457" spans="1:25">
      <c r="A2457" s="3" t="s">
        <v>10129</v>
      </c>
      <c r="B2457" s="3"/>
      <c r="C2457" s="3" t="s">
        <v>129</v>
      </c>
      <c r="D2457" s="3" t="s">
        <v>1234</v>
      </c>
      <c r="E2457" s="3" t="s">
        <v>66</v>
      </c>
      <c r="F2457" s="3" t="s">
        <v>1307</v>
      </c>
      <c r="G2457" s="3" t="s">
        <v>1236</v>
      </c>
      <c r="H2457" s="3" t="s">
        <v>1252</v>
      </c>
      <c r="I2457" s="3" t="s">
        <v>10130</v>
      </c>
      <c r="J2457" s="3" t="s">
        <v>55</v>
      </c>
      <c r="K2457" s="3" t="s">
        <v>10105</v>
      </c>
      <c r="L2457" s="3" t="s">
        <v>10131</v>
      </c>
      <c r="M2457" s="7" t="s">
        <v>10132</v>
      </c>
      <c r="N2457" s="7" t="s">
        <v>10133</v>
      </c>
      <c r="O2457" s="20" t="s">
        <v>567</v>
      </c>
      <c r="P2457" s="3" t="s">
        <v>1241</v>
      </c>
      <c r="Q2457" s="3">
        <v>-22.21</v>
      </c>
      <c r="R2457" s="6">
        <v>125.8</v>
      </c>
      <c r="S2457" s="3" t="s">
        <v>2523</v>
      </c>
      <c r="T2457" s="3"/>
      <c r="U2457" s="17">
        <v>45758</v>
      </c>
      <c r="X2457" s="19" t="s">
        <v>2524</v>
      </c>
      <c r="Y2457" s="19" t="s">
        <v>9992</v>
      </c>
    </row>
    <row r="2458" spans="1:25">
      <c r="A2458" s="3" t="s">
        <v>10134</v>
      </c>
      <c r="B2458" s="3"/>
      <c r="C2458" s="3" t="s">
        <v>129</v>
      </c>
      <c r="D2458" s="3" t="s">
        <v>1234</v>
      </c>
      <c r="E2458" s="3" t="s">
        <v>66</v>
      </c>
      <c r="F2458" s="3" t="s">
        <v>1307</v>
      </c>
      <c r="G2458" s="3" t="s">
        <v>1391</v>
      </c>
      <c r="H2458" s="3" t="s">
        <v>1639</v>
      </c>
      <c r="I2458" s="3" t="s">
        <v>10135</v>
      </c>
      <c r="J2458" s="3" t="s">
        <v>55</v>
      </c>
      <c r="K2458" s="3" t="s">
        <v>10105</v>
      </c>
      <c r="L2458" s="3" t="s">
        <v>10136</v>
      </c>
      <c r="M2458" s="7" t="s">
        <v>10137</v>
      </c>
      <c r="N2458" s="7" t="s">
        <v>10138</v>
      </c>
      <c r="O2458" s="20" t="s">
        <v>567</v>
      </c>
      <c r="P2458" s="3" t="s">
        <v>1241</v>
      </c>
      <c r="Q2458" s="3">
        <v>-22.51</v>
      </c>
      <c r="R2458" s="6">
        <v>125.8</v>
      </c>
      <c r="S2458" s="3" t="s">
        <v>2523</v>
      </c>
      <c r="T2458" s="3"/>
      <c r="U2458" s="17">
        <v>45759</v>
      </c>
      <c r="X2458" s="19" t="s">
        <v>2524</v>
      </c>
      <c r="Y2458" s="19" t="s">
        <v>9992</v>
      </c>
    </row>
    <row r="2459" spans="1:25">
      <c r="A2459" s="3" t="s">
        <v>10139</v>
      </c>
      <c r="B2459" s="3"/>
      <c r="C2459" s="3" t="s">
        <v>129</v>
      </c>
      <c r="D2459" s="3" t="s">
        <v>1234</v>
      </c>
      <c r="E2459" s="3" t="s">
        <v>66</v>
      </c>
      <c r="F2459" s="3" t="s">
        <v>1307</v>
      </c>
      <c r="G2459" s="3" t="s">
        <v>1391</v>
      </c>
      <c r="H2459" s="3" t="s">
        <v>1599</v>
      </c>
      <c r="I2459" s="3" t="s">
        <v>10140</v>
      </c>
      <c r="J2459" s="3" t="s">
        <v>55</v>
      </c>
      <c r="K2459" s="3" t="s">
        <v>10105</v>
      </c>
      <c r="L2459" s="3" t="s">
        <v>10141</v>
      </c>
      <c r="M2459" s="7" t="s">
        <v>10142</v>
      </c>
      <c r="N2459" s="7" t="s">
        <v>10143</v>
      </c>
      <c r="O2459" s="20" t="s">
        <v>567</v>
      </c>
      <c r="P2459" s="3" t="s">
        <v>1241</v>
      </c>
      <c r="Q2459" s="3">
        <v>-21.2</v>
      </c>
      <c r="R2459" s="6">
        <v>125.8</v>
      </c>
      <c r="S2459" s="3" t="s">
        <v>2523</v>
      </c>
      <c r="T2459" s="3"/>
      <c r="U2459" s="17">
        <v>45763</v>
      </c>
      <c r="X2459" s="19" t="s">
        <v>2524</v>
      </c>
      <c r="Y2459" s="19" t="s">
        <v>9992</v>
      </c>
    </row>
    <row r="2460" spans="1:25">
      <c r="A2460" s="3" t="s">
        <v>10144</v>
      </c>
      <c r="B2460" s="3"/>
      <c r="C2460" s="3" t="s">
        <v>129</v>
      </c>
      <c r="D2460" s="3" t="s">
        <v>1234</v>
      </c>
      <c r="E2460" s="3" t="s">
        <v>66</v>
      </c>
      <c r="F2460" s="3" t="s">
        <v>1307</v>
      </c>
      <c r="G2460" s="3" t="s">
        <v>1391</v>
      </c>
      <c r="H2460" s="3" t="s">
        <v>1605</v>
      </c>
      <c r="I2460" s="3" t="s">
        <v>10145</v>
      </c>
      <c r="J2460" s="3" t="s">
        <v>55</v>
      </c>
      <c r="K2460" s="3" t="s">
        <v>10105</v>
      </c>
      <c r="L2460" s="3" t="s">
        <v>10146</v>
      </c>
      <c r="M2460" s="7" t="s">
        <v>10147</v>
      </c>
      <c r="N2460" s="7" t="s">
        <v>10148</v>
      </c>
      <c r="O2460" s="20" t="s">
        <v>567</v>
      </c>
      <c r="P2460" s="3" t="s">
        <v>1241</v>
      </c>
      <c r="Q2460" s="3">
        <v>-21.21</v>
      </c>
      <c r="R2460" s="6">
        <v>125.8</v>
      </c>
      <c r="S2460" s="3" t="s">
        <v>2523</v>
      </c>
      <c r="T2460" s="3"/>
      <c r="U2460" s="17">
        <v>45763</v>
      </c>
      <c r="X2460" s="19" t="s">
        <v>2524</v>
      </c>
      <c r="Y2460" s="19" t="s">
        <v>9992</v>
      </c>
    </row>
    <row r="2461" spans="1:25">
      <c r="A2461" s="3" t="s">
        <v>10149</v>
      </c>
      <c r="B2461" s="3"/>
      <c r="C2461" s="3" t="s">
        <v>129</v>
      </c>
      <c r="D2461" s="3" t="s">
        <v>1234</v>
      </c>
      <c r="E2461" s="3" t="s">
        <v>66</v>
      </c>
      <c r="F2461" s="3" t="s">
        <v>1300</v>
      </c>
      <c r="G2461" s="3" t="s">
        <v>2654</v>
      </c>
      <c r="H2461" s="3" t="s">
        <v>1575</v>
      </c>
      <c r="I2461" s="3" t="s">
        <v>10150</v>
      </c>
      <c r="J2461" s="3" t="s">
        <v>55</v>
      </c>
      <c r="K2461" s="3" t="s">
        <v>10151</v>
      </c>
      <c r="L2461" s="3" t="s">
        <v>10152</v>
      </c>
      <c r="M2461" s="7" t="s">
        <v>10153</v>
      </c>
      <c r="N2461" s="7" t="s">
        <v>10154</v>
      </c>
      <c r="O2461" s="20" t="s">
        <v>567</v>
      </c>
      <c r="P2461" s="3" t="s">
        <v>1241</v>
      </c>
      <c r="Q2461" s="3"/>
      <c r="R2461" s="6">
        <v>125.8</v>
      </c>
      <c r="S2461" s="3" t="s">
        <v>2523</v>
      </c>
      <c r="T2461" s="3"/>
      <c r="U2461" s="17">
        <v>45754</v>
      </c>
      <c r="X2461" s="19" t="s">
        <v>2524</v>
      </c>
      <c r="Y2461" s="19" t="s">
        <v>9992</v>
      </c>
    </row>
    <row r="2462" spans="1:25">
      <c r="A2462" s="3" t="s">
        <v>10155</v>
      </c>
      <c r="B2462" s="3"/>
      <c r="C2462" s="3" t="s">
        <v>129</v>
      </c>
      <c r="D2462" s="3" t="s">
        <v>1234</v>
      </c>
      <c r="E2462" s="3" t="s">
        <v>66</v>
      </c>
      <c r="F2462" s="3" t="s">
        <v>1300</v>
      </c>
      <c r="G2462" s="3" t="s">
        <v>1495</v>
      </c>
      <c r="H2462" s="3" t="s">
        <v>1639</v>
      </c>
      <c r="I2462" s="3" t="s">
        <v>10156</v>
      </c>
      <c r="J2462" s="3" t="s">
        <v>55</v>
      </c>
      <c r="K2462" s="3" t="s">
        <v>10151</v>
      </c>
      <c r="L2462" s="3" t="s">
        <v>10157</v>
      </c>
      <c r="M2462" s="7" t="s">
        <v>10158</v>
      </c>
      <c r="N2462" s="7" t="s">
        <v>10159</v>
      </c>
      <c r="O2462" s="20" t="s">
        <v>567</v>
      </c>
      <c r="P2462" s="3" t="s">
        <v>1241</v>
      </c>
      <c r="Q2462" s="3">
        <v>-19.59</v>
      </c>
      <c r="R2462" s="6">
        <v>125.8</v>
      </c>
      <c r="S2462" s="3" t="s">
        <v>2523</v>
      </c>
      <c r="T2462" s="3"/>
      <c r="U2462" s="17">
        <v>45762</v>
      </c>
      <c r="X2462" s="19" t="s">
        <v>2524</v>
      </c>
      <c r="Y2462" s="19" t="s">
        <v>9992</v>
      </c>
    </row>
    <row r="2463" spans="1:25">
      <c r="A2463" s="3" t="s">
        <v>10160</v>
      </c>
      <c r="B2463" s="3"/>
      <c r="C2463" s="3" t="s">
        <v>129</v>
      </c>
      <c r="D2463" s="3" t="s">
        <v>1234</v>
      </c>
      <c r="E2463" s="3" t="s">
        <v>66</v>
      </c>
      <c r="F2463" s="3" t="s">
        <v>1300</v>
      </c>
      <c r="G2463" s="3" t="s">
        <v>2586</v>
      </c>
      <c r="H2463" s="3" t="s">
        <v>1605</v>
      </c>
      <c r="I2463" s="3" t="s">
        <v>10161</v>
      </c>
      <c r="J2463" s="3" t="s">
        <v>55</v>
      </c>
      <c r="K2463" s="3" t="s">
        <v>10151</v>
      </c>
      <c r="L2463" s="3" t="s">
        <v>10162</v>
      </c>
      <c r="M2463" s="7" t="s">
        <v>10163</v>
      </c>
      <c r="N2463" s="7" t="s">
        <v>10164</v>
      </c>
      <c r="O2463" s="20" t="s">
        <v>567</v>
      </c>
      <c r="P2463" s="3" t="s">
        <v>1241</v>
      </c>
      <c r="Q2463" s="3">
        <v>-19.25</v>
      </c>
      <c r="R2463" s="6">
        <v>125.8</v>
      </c>
      <c r="S2463" s="3" t="s">
        <v>2523</v>
      </c>
      <c r="T2463" s="3"/>
      <c r="U2463" s="17">
        <v>45754</v>
      </c>
      <c r="X2463" s="19" t="s">
        <v>2524</v>
      </c>
      <c r="Y2463" s="19" t="s">
        <v>9992</v>
      </c>
    </row>
    <row r="2464" spans="1:25">
      <c r="A2464" s="3" t="s">
        <v>10165</v>
      </c>
      <c r="B2464" s="3"/>
      <c r="C2464" s="3" t="s">
        <v>129</v>
      </c>
      <c r="D2464" s="3" t="s">
        <v>1234</v>
      </c>
      <c r="E2464" s="3" t="s">
        <v>66</v>
      </c>
      <c r="F2464" s="3" t="s">
        <v>1300</v>
      </c>
      <c r="G2464" s="3" t="s">
        <v>2586</v>
      </c>
      <c r="H2464" s="3" t="s">
        <v>1557</v>
      </c>
      <c r="I2464" s="3" t="s">
        <v>10166</v>
      </c>
      <c r="J2464" s="3" t="s">
        <v>55</v>
      </c>
      <c r="K2464" s="3" t="s">
        <v>10151</v>
      </c>
      <c r="L2464" s="3" t="s">
        <v>10167</v>
      </c>
      <c r="M2464" s="7" t="s">
        <v>10168</v>
      </c>
      <c r="N2464" s="7" t="s">
        <v>10169</v>
      </c>
      <c r="O2464" s="20" t="s">
        <v>567</v>
      </c>
      <c r="P2464" s="3" t="s">
        <v>1241</v>
      </c>
      <c r="Q2464" s="3">
        <v>-20.57</v>
      </c>
      <c r="R2464" s="6">
        <v>125.8</v>
      </c>
      <c r="S2464" s="3" t="s">
        <v>2523</v>
      </c>
      <c r="T2464" s="3"/>
      <c r="U2464" s="17">
        <v>45754</v>
      </c>
      <c r="X2464" s="19" t="s">
        <v>2524</v>
      </c>
      <c r="Y2464" s="19" t="s">
        <v>9992</v>
      </c>
    </row>
    <row r="2465" spans="1:25">
      <c r="A2465" s="3" t="s">
        <v>10170</v>
      </c>
      <c r="B2465" s="3"/>
      <c r="C2465" s="3" t="s">
        <v>129</v>
      </c>
      <c r="D2465" s="3" t="s">
        <v>1234</v>
      </c>
      <c r="E2465" s="3" t="s">
        <v>66</v>
      </c>
      <c r="F2465" s="3" t="s">
        <v>1300</v>
      </c>
      <c r="G2465" s="3" t="s">
        <v>2586</v>
      </c>
      <c r="H2465" s="3" t="s">
        <v>1575</v>
      </c>
      <c r="I2465" s="3" t="s">
        <v>10171</v>
      </c>
      <c r="J2465" s="3" t="s">
        <v>55</v>
      </c>
      <c r="K2465" s="3" t="s">
        <v>10151</v>
      </c>
      <c r="L2465" s="3" t="s">
        <v>10172</v>
      </c>
      <c r="M2465" s="7" t="s">
        <v>10173</v>
      </c>
      <c r="N2465" s="7" t="s">
        <v>10174</v>
      </c>
      <c r="O2465" s="20" t="s">
        <v>567</v>
      </c>
      <c r="P2465" s="3" t="s">
        <v>1241</v>
      </c>
      <c r="Q2465" s="3">
        <v>-18.38</v>
      </c>
      <c r="R2465" s="6">
        <v>125.8</v>
      </c>
      <c r="S2465" s="3" t="s">
        <v>2523</v>
      </c>
      <c r="T2465" s="3"/>
      <c r="U2465" s="17">
        <v>45754</v>
      </c>
      <c r="X2465" s="19" t="s">
        <v>2524</v>
      </c>
      <c r="Y2465" s="19" t="s">
        <v>9992</v>
      </c>
    </row>
    <row r="2466" spans="1:25">
      <c r="A2466" s="3" t="s">
        <v>10175</v>
      </c>
      <c r="B2466" s="3"/>
      <c r="C2466" s="3" t="s">
        <v>129</v>
      </c>
      <c r="D2466" s="3" t="s">
        <v>1234</v>
      </c>
      <c r="E2466" s="3" t="s">
        <v>66</v>
      </c>
      <c r="F2466" s="3" t="s">
        <v>1300</v>
      </c>
      <c r="G2466" s="3" t="s">
        <v>1495</v>
      </c>
      <c r="H2466" s="3" t="s">
        <v>1578</v>
      </c>
      <c r="I2466" s="3" t="s">
        <v>10176</v>
      </c>
      <c r="J2466" s="3" t="s">
        <v>55</v>
      </c>
      <c r="K2466" s="3" t="s">
        <v>10151</v>
      </c>
      <c r="L2466" s="3" t="s">
        <v>10177</v>
      </c>
      <c r="M2466" s="7" t="s">
        <v>10178</v>
      </c>
      <c r="N2466" s="7" t="s">
        <v>10179</v>
      </c>
      <c r="O2466" s="20" t="s">
        <v>567</v>
      </c>
      <c r="P2466" s="3" t="s">
        <v>1241</v>
      </c>
      <c r="Q2466" s="3">
        <v>-19.579999999999998</v>
      </c>
      <c r="R2466" s="6">
        <v>125.8</v>
      </c>
      <c r="S2466" s="3" t="s">
        <v>2523</v>
      </c>
      <c r="T2466" s="3"/>
      <c r="U2466" s="17">
        <v>45762</v>
      </c>
      <c r="X2466" s="19" t="s">
        <v>2524</v>
      </c>
      <c r="Y2466" s="19" t="s">
        <v>9992</v>
      </c>
    </row>
    <row r="2467" spans="1:25">
      <c r="A2467" s="3" t="s">
        <v>10180</v>
      </c>
      <c r="B2467" s="3"/>
      <c r="C2467" s="3" t="s">
        <v>129</v>
      </c>
      <c r="D2467" s="3" t="s">
        <v>1234</v>
      </c>
      <c r="E2467" s="3" t="s">
        <v>66</v>
      </c>
      <c r="F2467" s="3" t="s">
        <v>1300</v>
      </c>
      <c r="G2467" s="3" t="s">
        <v>2586</v>
      </c>
      <c r="H2467" s="3" t="s">
        <v>1575</v>
      </c>
      <c r="I2467" s="3" t="s">
        <v>10181</v>
      </c>
      <c r="J2467" s="3" t="s">
        <v>55</v>
      </c>
      <c r="K2467" s="3" t="s">
        <v>10151</v>
      </c>
      <c r="L2467" s="3" t="s">
        <v>10182</v>
      </c>
      <c r="M2467" s="7" t="s">
        <v>10183</v>
      </c>
      <c r="N2467" s="7" t="s">
        <v>10184</v>
      </c>
      <c r="O2467" s="20" t="s">
        <v>567</v>
      </c>
      <c r="P2467" s="3" t="s">
        <v>1241</v>
      </c>
      <c r="Q2467" s="3">
        <v>-19.25</v>
      </c>
      <c r="R2467" s="6">
        <v>125.8</v>
      </c>
      <c r="S2467" s="3" t="s">
        <v>2523</v>
      </c>
      <c r="T2467" s="3"/>
      <c r="U2467" s="17">
        <v>45754</v>
      </c>
      <c r="X2467" s="19" t="s">
        <v>2524</v>
      </c>
      <c r="Y2467" s="19" t="s">
        <v>9992</v>
      </c>
    </row>
    <row r="2468" spans="1:25">
      <c r="A2468" s="18" t="s">
        <v>10185</v>
      </c>
      <c r="B2468" s="3"/>
      <c r="C2468" s="3" t="s">
        <v>129</v>
      </c>
      <c r="D2468" s="3" t="s">
        <v>1234</v>
      </c>
      <c r="E2468" s="3" t="s">
        <v>66</v>
      </c>
      <c r="F2468" s="3" t="s">
        <v>1300</v>
      </c>
      <c r="G2468" s="3" t="s">
        <v>2586</v>
      </c>
      <c r="H2468" s="3" t="s">
        <v>1599</v>
      </c>
      <c r="I2468" s="3" t="s">
        <v>10186</v>
      </c>
      <c r="J2468" s="3" t="s">
        <v>55</v>
      </c>
      <c r="K2468" s="3" t="s">
        <v>10151</v>
      </c>
      <c r="L2468" s="3" t="s">
        <v>10187</v>
      </c>
      <c r="M2468" s="7" t="s">
        <v>10188</v>
      </c>
      <c r="N2468" s="7" t="s">
        <v>10189</v>
      </c>
      <c r="O2468" s="20" t="s">
        <v>567</v>
      </c>
      <c r="P2468" s="3" t="s">
        <v>1241</v>
      </c>
      <c r="Q2468" s="3">
        <v>-20.57</v>
      </c>
      <c r="R2468" s="6">
        <v>125.8</v>
      </c>
      <c r="S2468" s="3" t="s">
        <v>2523</v>
      </c>
      <c r="T2468" s="3"/>
      <c r="U2468" s="17">
        <v>45754</v>
      </c>
      <c r="X2468" s="19" t="s">
        <v>2524</v>
      </c>
      <c r="Y2468" s="19" t="s">
        <v>9992</v>
      </c>
    </row>
    <row r="2469" spans="1:25">
      <c r="A2469" s="3" t="s">
        <v>10190</v>
      </c>
      <c r="B2469" s="3"/>
      <c r="C2469" s="3" t="s">
        <v>129</v>
      </c>
      <c r="D2469" s="3" t="s">
        <v>1234</v>
      </c>
      <c r="E2469" s="3" t="s">
        <v>66</v>
      </c>
      <c r="F2469" s="3" t="s">
        <v>1300</v>
      </c>
      <c r="G2469" s="3" t="s">
        <v>1495</v>
      </c>
      <c r="H2469" s="3" t="s">
        <v>1616</v>
      </c>
      <c r="I2469" s="3" t="s">
        <v>10191</v>
      </c>
      <c r="J2469" s="3" t="s">
        <v>55</v>
      </c>
      <c r="K2469" s="3" t="s">
        <v>10151</v>
      </c>
      <c r="L2469" s="3" t="s">
        <v>10192</v>
      </c>
      <c r="M2469" s="7" t="s">
        <v>10193</v>
      </c>
      <c r="N2469" s="7" t="s">
        <v>10194</v>
      </c>
      <c r="O2469" s="20" t="s">
        <v>567</v>
      </c>
      <c r="P2469" s="3" t="s">
        <v>1241</v>
      </c>
      <c r="Q2469" s="3">
        <v>-19.25</v>
      </c>
      <c r="R2469" s="6">
        <v>125.8</v>
      </c>
      <c r="S2469" s="3" t="s">
        <v>2523</v>
      </c>
      <c r="T2469" s="3"/>
      <c r="U2469" s="17">
        <v>45762</v>
      </c>
      <c r="X2469" s="19" t="s">
        <v>2524</v>
      </c>
      <c r="Y2469" s="19" t="s">
        <v>9992</v>
      </c>
    </row>
    <row r="2470" spans="1:25">
      <c r="A2470" s="3" t="s">
        <v>10195</v>
      </c>
      <c r="B2470" s="3"/>
      <c r="C2470" s="3" t="s">
        <v>129</v>
      </c>
      <c r="D2470" s="3" t="s">
        <v>1234</v>
      </c>
      <c r="E2470" s="3" t="s">
        <v>66</v>
      </c>
      <c r="F2470" s="3" t="s">
        <v>1300</v>
      </c>
      <c r="G2470" s="3" t="s">
        <v>1485</v>
      </c>
      <c r="H2470" s="3" t="s">
        <v>1599</v>
      </c>
      <c r="I2470" s="3" t="s">
        <v>10196</v>
      </c>
      <c r="J2470" s="3" t="s">
        <v>55</v>
      </c>
      <c r="K2470" s="3" t="s">
        <v>10151</v>
      </c>
      <c r="L2470" s="3" t="s">
        <v>10197</v>
      </c>
      <c r="M2470" s="7" t="s">
        <v>10198</v>
      </c>
      <c r="N2470" s="7" t="s">
        <v>10199</v>
      </c>
      <c r="O2470" s="20" t="s">
        <v>567</v>
      </c>
      <c r="P2470" s="3" t="s">
        <v>1241</v>
      </c>
      <c r="Q2470" s="3">
        <v>-20.57</v>
      </c>
      <c r="R2470" s="6">
        <v>125.8</v>
      </c>
      <c r="S2470" s="3" t="s">
        <v>2523</v>
      </c>
      <c r="T2470" s="3"/>
      <c r="U2470" s="17">
        <v>45762</v>
      </c>
      <c r="X2470" s="19" t="s">
        <v>2524</v>
      </c>
      <c r="Y2470" s="19" t="s">
        <v>9992</v>
      </c>
    </row>
    <row r="2471" spans="1:25">
      <c r="A2471" s="3" t="s">
        <v>10200</v>
      </c>
      <c r="B2471" s="3"/>
      <c r="C2471" s="3" t="s">
        <v>129</v>
      </c>
      <c r="D2471" s="3" t="s">
        <v>1234</v>
      </c>
      <c r="E2471" s="3" t="s">
        <v>66</v>
      </c>
      <c r="F2471" s="3" t="s">
        <v>1300</v>
      </c>
      <c r="G2471" s="3" t="s">
        <v>1485</v>
      </c>
      <c r="H2471" s="3" t="s">
        <v>1599</v>
      </c>
      <c r="I2471" s="3" t="s">
        <v>10201</v>
      </c>
      <c r="J2471" s="3" t="s">
        <v>55</v>
      </c>
      <c r="K2471" s="3" t="s">
        <v>10151</v>
      </c>
      <c r="L2471" s="3" t="s">
        <v>10202</v>
      </c>
      <c r="M2471" s="7" t="s">
        <v>10203</v>
      </c>
      <c r="N2471" s="7" t="s">
        <v>10204</v>
      </c>
      <c r="O2471" s="20" t="s">
        <v>567</v>
      </c>
      <c r="P2471" s="3" t="s">
        <v>1241</v>
      </c>
      <c r="Q2471" s="3">
        <v>-18.38</v>
      </c>
      <c r="R2471" s="6">
        <v>125.8</v>
      </c>
      <c r="S2471" s="3" t="s">
        <v>2523</v>
      </c>
      <c r="T2471" s="3"/>
      <c r="U2471" s="17">
        <v>45762</v>
      </c>
      <c r="X2471" s="19" t="s">
        <v>2524</v>
      </c>
      <c r="Y2471" s="19" t="s">
        <v>9992</v>
      </c>
    </row>
    <row r="2472" spans="1:25">
      <c r="A2472" s="3" t="s">
        <v>10205</v>
      </c>
      <c r="B2472" s="3"/>
      <c r="C2472" s="3" t="s">
        <v>129</v>
      </c>
      <c r="D2472" s="3" t="s">
        <v>1234</v>
      </c>
      <c r="E2472" s="3" t="s">
        <v>66</v>
      </c>
      <c r="F2472" s="3" t="s">
        <v>1307</v>
      </c>
      <c r="G2472" s="3" t="s">
        <v>1308</v>
      </c>
      <c r="H2472" s="3" t="s">
        <v>1237</v>
      </c>
      <c r="I2472" s="3" t="s">
        <v>10206</v>
      </c>
      <c r="J2472" s="3" t="s">
        <v>55</v>
      </c>
      <c r="K2472" s="3" t="s">
        <v>3982</v>
      </c>
      <c r="L2472" s="3" t="s">
        <v>10207</v>
      </c>
      <c r="M2472" s="7" t="s">
        <v>10208</v>
      </c>
      <c r="N2472" s="7" t="s">
        <v>10209</v>
      </c>
      <c r="O2472" s="20" t="s">
        <v>567</v>
      </c>
      <c r="P2472" s="3" t="s">
        <v>1241</v>
      </c>
      <c r="Q2472" s="3">
        <v>-21.64</v>
      </c>
      <c r="R2472" s="6">
        <v>125.8</v>
      </c>
      <c r="S2472" s="3" t="s">
        <v>2523</v>
      </c>
      <c r="T2472" s="3"/>
      <c r="U2472" s="17">
        <v>45756</v>
      </c>
      <c r="X2472" s="19" t="s">
        <v>2524</v>
      </c>
      <c r="Y2472" s="19" t="s">
        <v>9992</v>
      </c>
    </row>
    <row r="2473" spans="1:25">
      <c r="A2473" s="3" t="s">
        <v>10210</v>
      </c>
      <c r="B2473" s="3"/>
      <c r="C2473" s="3" t="s">
        <v>129</v>
      </c>
      <c r="D2473" s="3" t="s">
        <v>1234</v>
      </c>
      <c r="E2473" s="3" t="s">
        <v>66</v>
      </c>
      <c r="F2473" s="3" t="s">
        <v>1307</v>
      </c>
      <c r="G2473" s="3" t="s">
        <v>1308</v>
      </c>
      <c r="H2473" s="3" t="s">
        <v>1649</v>
      </c>
      <c r="I2473" s="3" t="s">
        <v>10211</v>
      </c>
      <c r="J2473" s="3" t="s">
        <v>55</v>
      </c>
      <c r="K2473" s="3" t="s">
        <v>3982</v>
      </c>
      <c r="L2473" s="3" t="s">
        <v>10212</v>
      </c>
      <c r="M2473" s="7" t="s">
        <v>10213</v>
      </c>
      <c r="N2473" s="7" t="s">
        <v>10214</v>
      </c>
      <c r="O2473" s="20" t="s">
        <v>567</v>
      </c>
      <c r="P2473" s="3" t="s">
        <v>1241</v>
      </c>
      <c r="Q2473" s="3">
        <v>-20.170000000000002</v>
      </c>
      <c r="R2473" s="6">
        <v>125.8</v>
      </c>
      <c r="S2473" s="3" t="s">
        <v>2523</v>
      </c>
      <c r="T2473" s="3"/>
      <c r="U2473" s="17">
        <v>45757</v>
      </c>
      <c r="X2473" s="19" t="s">
        <v>2524</v>
      </c>
      <c r="Y2473" s="19" t="s">
        <v>9992</v>
      </c>
    </row>
    <row r="2474" spans="1:25">
      <c r="A2474" s="3" t="s">
        <v>10215</v>
      </c>
      <c r="B2474" s="3"/>
      <c r="C2474" s="3" t="s">
        <v>129</v>
      </c>
      <c r="D2474" s="3" t="s">
        <v>1234</v>
      </c>
      <c r="E2474" s="3" t="s">
        <v>66</v>
      </c>
      <c r="F2474" s="3" t="s">
        <v>1307</v>
      </c>
      <c r="G2474" s="3" t="s">
        <v>1308</v>
      </c>
      <c r="H2474" s="3" t="s">
        <v>1649</v>
      </c>
      <c r="I2474" s="3" t="s">
        <v>10216</v>
      </c>
      <c r="J2474" s="3" t="s">
        <v>55</v>
      </c>
      <c r="K2474" s="3" t="s">
        <v>3982</v>
      </c>
      <c r="L2474" s="3" t="s">
        <v>10217</v>
      </c>
      <c r="M2474" s="7" t="s">
        <v>10218</v>
      </c>
      <c r="N2474" s="7" t="s">
        <v>10219</v>
      </c>
      <c r="O2474" s="20" t="s">
        <v>567</v>
      </c>
      <c r="P2474" s="3" t="s">
        <v>1241</v>
      </c>
      <c r="Q2474" s="3">
        <v>-20.86</v>
      </c>
      <c r="R2474" s="6">
        <v>125.8</v>
      </c>
      <c r="S2474" s="3" t="s">
        <v>2523</v>
      </c>
      <c r="T2474" s="3"/>
      <c r="U2474" s="17">
        <v>45757</v>
      </c>
      <c r="X2474" s="19" t="s">
        <v>2524</v>
      </c>
      <c r="Y2474" s="19" t="s">
        <v>9992</v>
      </c>
    </row>
    <row r="2475" spans="1:25">
      <c r="A2475" s="3" t="s">
        <v>10220</v>
      </c>
      <c r="B2475" s="3"/>
      <c r="C2475" s="3" t="s">
        <v>129</v>
      </c>
      <c r="D2475" s="3" t="s">
        <v>1234</v>
      </c>
      <c r="E2475" s="3" t="s">
        <v>66</v>
      </c>
      <c r="F2475" s="3" t="s">
        <v>1307</v>
      </c>
      <c r="G2475" s="3" t="s">
        <v>1308</v>
      </c>
      <c r="H2475" s="3" t="s">
        <v>1639</v>
      </c>
      <c r="I2475" s="3" t="s">
        <v>10221</v>
      </c>
      <c r="J2475" s="3" t="s">
        <v>55</v>
      </c>
      <c r="K2475" s="3" t="s">
        <v>3982</v>
      </c>
      <c r="L2475" s="3" t="s">
        <v>10222</v>
      </c>
      <c r="M2475" s="7" t="s">
        <v>10223</v>
      </c>
      <c r="N2475" s="7" t="s">
        <v>10224</v>
      </c>
      <c r="O2475" s="20" t="s">
        <v>567</v>
      </c>
      <c r="P2475" s="3" t="s">
        <v>1241</v>
      </c>
      <c r="Q2475" s="3">
        <v>-20.51</v>
      </c>
      <c r="R2475" s="6">
        <v>125.8</v>
      </c>
      <c r="S2475" s="3" t="s">
        <v>2523</v>
      </c>
      <c r="T2475" s="3"/>
      <c r="U2475" s="17">
        <v>45756</v>
      </c>
      <c r="X2475" s="19" t="s">
        <v>2524</v>
      </c>
      <c r="Y2475" s="19" t="s">
        <v>9992</v>
      </c>
    </row>
    <row r="2476" spans="1:25">
      <c r="A2476" s="3" t="s">
        <v>10225</v>
      </c>
      <c r="B2476" s="3"/>
      <c r="C2476" s="3" t="s">
        <v>129</v>
      </c>
      <c r="D2476" s="3" t="s">
        <v>1234</v>
      </c>
      <c r="E2476" s="3" t="s">
        <v>66</v>
      </c>
      <c r="F2476" s="3" t="s">
        <v>1300</v>
      </c>
      <c r="G2476" s="3" t="s">
        <v>3973</v>
      </c>
      <c r="H2476" s="3" t="s">
        <v>1531</v>
      </c>
      <c r="I2476" s="3" t="s">
        <v>10226</v>
      </c>
      <c r="J2476" s="3" t="s">
        <v>55</v>
      </c>
      <c r="K2476" s="3" t="s">
        <v>3982</v>
      </c>
      <c r="L2476" s="3" t="s">
        <v>10227</v>
      </c>
      <c r="M2476" s="7" t="s">
        <v>10228</v>
      </c>
      <c r="N2476" s="7" t="s">
        <v>10229</v>
      </c>
      <c r="O2476" s="20" t="s">
        <v>567</v>
      </c>
      <c r="P2476" s="3" t="s">
        <v>1241</v>
      </c>
      <c r="Q2476" s="3">
        <v>-20.34</v>
      </c>
      <c r="R2476" s="6">
        <v>125.8</v>
      </c>
      <c r="S2476" s="3" t="s">
        <v>2523</v>
      </c>
      <c r="T2476" s="3"/>
      <c r="U2476" s="17">
        <v>45755</v>
      </c>
      <c r="X2476" s="19" t="s">
        <v>2524</v>
      </c>
      <c r="Y2476" s="19" t="s">
        <v>9992</v>
      </c>
    </row>
    <row r="2477" spans="1:25">
      <c r="A2477" s="3" t="s">
        <v>10230</v>
      </c>
      <c r="B2477" s="3"/>
      <c r="C2477" s="3" t="s">
        <v>129</v>
      </c>
      <c r="D2477" s="3" t="s">
        <v>1234</v>
      </c>
      <c r="E2477" s="3" t="s">
        <v>66</v>
      </c>
      <c r="F2477" s="3" t="s">
        <v>1307</v>
      </c>
      <c r="G2477" s="3" t="s">
        <v>1308</v>
      </c>
      <c r="H2477" s="3" t="s">
        <v>1237</v>
      </c>
      <c r="I2477" s="3" t="s">
        <v>10231</v>
      </c>
      <c r="J2477" s="3" t="s">
        <v>55</v>
      </c>
      <c r="K2477" s="3" t="s">
        <v>3982</v>
      </c>
      <c r="L2477" s="3" t="s">
        <v>10232</v>
      </c>
      <c r="M2477" s="7" t="s">
        <v>10233</v>
      </c>
      <c r="N2477" s="7" t="s">
        <v>10234</v>
      </c>
      <c r="O2477" s="20" t="s">
        <v>567</v>
      </c>
      <c r="P2477" s="3" t="s">
        <v>1241</v>
      </c>
      <c r="Q2477" s="3">
        <v>-20.239999999999998</v>
      </c>
      <c r="R2477" s="6">
        <v>125.8</v>
      </c>
      <c r="S2477" s="3" t="s">
        <v>2523</v>
      </c>
      <c r="T2477" s="3"/>
      <c r="U2477" s="17">
        <v>45756</v>
      </c>
      <c r="X2477" s="19" t="s">
        <v>2524</v>
      </c>
      <c r="Y2477" s="19" t="s">
        <v>9992</v>
      </c>
    </row>
    <row r="2478" spans="1:25">
      <c r="A2478" s="3" t="s">
        <v>10235</v>
      </c>
      <c r="B2478" s="3"/>
      <c r="C2478" s="3" t="s">
        <v>129</v>
      </c>
      <c r="D2478" s="3" t="s">
        <v>1234</v>
      </c>
      <c r="E2478" s="3" t="s">
        <v>66</v>
      </c>
      <c r="F2478" s="3" t="s">
        <v>1300</v>
      </c>
      <c r="G2478" s="3" t="s">
        <v>3973</v>
      </c>
      <c r="H2478" s="3" t="s">
        <v>1518</v>
      </c>
      <c r="I2478" s="3" t="s">
        <v>10236</v>
      </c>
      <c r="J2478" s="3" t="s">
        <v>55</v>
      </c>
      <c r="K2478" s="3" t="s">
        <v>3982</v>
      </c>
      <c r="L2478" s="3" t="s">
        <v>10237</v>
      </c>
      <c r="M2478" s="7" t="s">
        <v>10238</v>
      </c>
      <c r="N2478" s="7" t="s">
        <v>10239</v>
      </c>
      <c r="O2478" s="20" t="s">
        <v>567</v>
      </c>
      <c r="P2478" s="3" t="s">
        <v>1241</v>
      </c>
      <c r="Q2478" s="3">
        <v>-21.51</v>
      </c>
      <c r="R2478" s="6">
        <v>125.8</v>
      </c>
      <c r="S2478" s="3" t="s">
        <v>2523</v>
      </c>
      <c r="T2478" s="3"/>
      <c r="U2478" s="17">
        <v>45755</v>
      </c>
      <c r="X2478" s="19" t="s">
        <v>2524</v>
      </c>
      <c r="Y2478" s="19" t="s">
        <v>9992</v>
      </c>
    </row>
    <row r="2479" spans="1:25">
      <c r="A2479" s="3" t="s">
        <v>10240</v>
      </c>
      <c r="B2479" s="3"/>
      <c r="C2479" s="3" t="s">
        <v>129</v>
      </c>
      <c r="D2479" s="3" t="s">
        <v>1234</v>
      </c>
      <c r="E2479" s="3" t="s">
        <v>66</v>
      </c>
      <c r="F2479" s="3" t="s">
        <v>1307</v>
      </c>
      <c r="G2479" s="3" t="s">
        <v>1312</v>
      </c>
      <c r="H2479" s="3" t="s">
        <v>1575</v>
      </c>
      <c r="I2479" s="3" t="s">
        <v>10241</v>
      </c>
      <c r="J2479" s="3" t="s">
        <v>55</v>
      </c>
      <c r="K2479" s="3" t="s">
        <v>3982</v>
      </c>
      <c r="L2479" s="3" t="s">
        <v>10242</v>
      </c>
      <c r="M2479" s="7" t="s">
        <v>10243</v>
      </c>
      <c r="N2479" s="7" t="s">
        <v>10244</v>
      </c>
      <c r="O2479" s="20" t="s">
        <v>567</v>
      </c>
      <c r="P2479" s="3" t="s">
        <v>1241</v>
      </c>
      <c r="Q2479" s="3">
        <v>-22.31</v>
      </c>
      <c r="R2479" s="6">
        <v>125.8</v>
      </c>
      <c r="S2479" s="3" t="s">
        <v>2523</v>
      </c>
      <c r="T2479" s="3"/>
      <c r="U2479" s="17">
        <v>45758</v>
      </c>
      <c r="X2479" s="19" t="s">
        <v>2524</v>
      </c>
      <c r="Y2479" s="19" t="s">
        <v>9992</v>
      </c>
    </row>
    <row r="2480" spans="1:25">
      <c r="A2480" s="3" t="s">
        <v>10245</v>
      </c>
      <c r="B2480" s="3"/>
      <c r="C2480" s="3" t="s">
        <v>129</v>
      </c>
      <c r="D2480" s="3" t="s">
        <v>1234</v>
      </c>
      <c r="E2480" s="3" t="s">
        <v>66</v>
      </c>
      <c r="F2480" s="3" t="s">
        <v>1307</v>
      </c>
      <c r="G2480" s="3" t="s">
        <v>1308</v>
      </c>
      <c r="H2480" s="3" t="s">
        <v>1578</v>
      </c>
      <c r="I2480" s="3" t="s">
        <v>10246</v>
      </c>
      <c r="J2480" s="3" t="s">
        <v>55</v>
      </c>
      <c r="K2480" s="3" t="s">
        <v>3982</v>
      </c>
      <c r="L2480" s="3" t="s">
        <v>10247</v>
      </c>
      <c r="M2480" s="7" t="s">
        <v>10248</v>
      </c>
      <c r="N2480" s="7" t="s">
        <v>10249</v>
      </c>
      <c r="O2480" s="20" t="s">
        <v>567</v>
      </c>
      <c r="P2480" s="3" t="s">
        <v>1241</v>
      </c>
      <c r="Q2480" s="3">
        <v>-20.190000000000001</v>
      </c>
      <c r="R2480" s="6">
        <v>125.8</v>
      </c>
      <c r="S2480" s="3" t="s">
        <v>2523</v>
      </c>
      <c r="T2480" s="3"/>
      <c r="U2480" s="17">
        <v>45756</v>
      </c>
      <c r="X2480" s="19" t="s">
        <v>2524</v>
      </c>
      <c r="Y2480" s="19" t="s">
        <v>9992</v>
      </c>
    </row>
    <row r="2481" spans="1:25">
      <c r="A2481" s="3" t="s">
        <v>10250</v>
      </c>
      <c r="B2481" s="3"/>
      <c r="C2481" s="3" t="s">
        <v>129</v>
      </c>
      <c r="D2481" s="3" t="s">
        <v>1234</v>
      </c>
      <c r="E2481" s="3" t="s">
        <v>66</v>
      </c>
      <c r="F2481" s="3" t="s">
        <v>1307</v>
      </c>
      <c r="G2481" s="3" t="s">
        <v>1312</v>
      </c>
      <c r="H2481" s="3" t="s">
        <v>1809</v>
      </c>
      <c r="I2481" s="3" t="s">
        <v>10251</v>
      </c>
      <c r="J2481" s="3" t="s">
        <v>55</v>
      </c>
      <c r="K2481" s="3" t="s">
        <v>3982</v>
      </c>
      <c r="L2481" s="3" t="s">
        <v>10252</v>
      </c>
      <c r="M2481" s="7" t="s">
        <v>10253</v>
      </c>
      <c r="N2481" s="7" t="s">
        <v>10254</v>
      </c>
      <c r="O2481" s="20" t="s">
        <v>567</v>
      </c>
      <c r="P2481" s="3" t="s">
        <v>1241</v>
      </c>
      <c r="Q2481" s="3">
        <v>-22.54</v>
      </c>
      <c r="R2481" s="6">
        <v>125.8</v>
      </c>
      <c r="S2481" s="3" t="s">
        <v>2523</v>
      </c>
      <c r="T2481" s="3"/>
      <c r="U2481" s="17">
        <v>45758</v>
      </c>
      <c r="X2481" s="19" t="s">
        <v>2524</v>
      </c>
      <c r="Y2481" s="19" t="s">
        <v>9992</v>
      </c>
    </row>
    <row r="2482" spans="1:25">
      <c r="A2482" s="3" t="s">
        <v>10255</v>
      </c>
      <c r="B2482" s="3"/>
      <c r="C2482" s="3" t="s">
        <v>129</v>
      </c>
      <c r="D2482" s="3" t="s">
        <v>1234</v>
      </c>
      <c r="E2482" s="3" t="s">
        <v>66</v>
      </c>
      <c r="F2482" s="3" t="s">
        <v>1307</v>
      </c>
      <c r="G2482" s="3" t="s">
        <v>1308</v>
      </c>
      <c r="H2482" s="3" t="s">
        <v>1649</v>
      </c>
      <c r="I2482" s="3" t="s">
        <v>10256</v>
      </c>
      <c r="J2482" s="3" t="s">
        <v>55</v>
      </c>
      <c r="K2482" s="3" t="s">
        <v>3982</v>
      </c>
      <c r="L2482" s="3" t="s">
        <v>10257</v>
      </c>
      <c r="M2482" s="7" t="s">
        <v>10258</v>
      </c>
      <c r="N2482" s="7" t="s">
        <v>10259</v>
      </c>
      <c r="O2482" s="20" t="s">
        <v>567</v>
      </c>
      <c r="P2482" s="3" t="s">
        <v>1241</v>
      </c>
      <c r="Q2482" s="3">
        <v>-19.600000000000001</v>
      </c>
      <c r="R2482" s="6">
        <v>125.8</v>
      </c>
      <c r="S2482" s="3" t="s">
        <v>2523</v>
      </c>
      <c r="T2482" s="3"/>
      <c r="U2482" s="17">
        <v>45757</v>
      </c>
      <c r="X2482" s="19" t="s">
        <v>2524</v>
      </c>
      <c r="Y2482" s="19" t="s">
        <v>9992</v>
      </c>
    </row>
    <row r="2483" spans="1:25">
      <c r="A2483" s="3" t="s">
        <v>10260</v>
      </c>
      <c r="B2483" s="3"/>
      <c r="C2483" s="3" t="s">
        <v>129</v>
      </c>
      <c r="D2483" s="3" t="s">
        <v>1234</v>
      </c>
      <c r="E2483" s="3" t="s">
        <v>66</v>
      </c>
      <c r="F2483" s="3" t="s">
        <v>1307</v>
      </c>
      <c r="G2483" s="3" t="s">
        <v>1308</v>
      </c>
      <c r="H2483" s="3" t="s">
        <v>1578</v>
      </c>
      <c r="I2483" s="3" t="s">
        <v>10261</v>
      </c>
      <c r="J2483" s="3" t="s">
        <v>55</v>
      </c>
      <c r="K2483" s="3" t="s">
        <v>3982</v>
      </c>
      <c r="L2483" s="3" t="s">
        <v>10262</v>
      </c>
      <c r="M2483" s="7" t="s">
        <v>10263</v>
      </c>
      <c r="N2483" s="7" t="s">
        <v>10264</v>
      </c>
      <c r="O2483" s="20" t="s">
        <v>567</v>
      </c>
      <c r="P2483" s="3" t="s">
        <v>1241</v>
      </c>
      <c r="Q2483" s="3">
        <v>-20.29</v>
      </c>
      <c r="R2483" s="6">
        <v>125.8</v>
      </c>
      <c r="S2483" s="3" t="s">
        <v>2523</v>
      </c>
      <c r="T2483" s="3"/>
      <c r="U2483" s="17">
        <v>45757</v>
      </c>
      <c r="X2483" s="19" t="s">
        <v>2524</v>
      </c>
      <c r="Y2483" s="19" t="s">
        <v>9992</v>
      </c>
    </row>
    <row r="2484" spans="1:25">
      <c r="A2484" s="3" t="s">
        <v>10265</v>
      </c>
      <c r="B2484" s="3"/>
      <c r="C2484" s="3" t="s">
        <v>129</v>
      </c>
      <c r="D2484" s="3" t="s">
        <v>1234</v>
      </c>
      <c r="E2484" s="3" t="s">
        <v>66</v>
      </c>
      <c r="F2484" s="3" t="s">
        <v>1307</v>
      </c>
      <c r="G2484" s="3" t="s">
        <v>1308</v>
      </c>
      <c r="H2484" s="3" t="s">
        <v>1578</v>
      </c>
      <c r="I2484" s="3" t="s">
        <v>10266</v>
      </c>
      <c r="J2484" s="3" t="s">
        <v>55</v>
      </c>
      <c r="K2484" s="3" t="s">
        <v>3982</v>
      </c>
      <c r="L2484" s="3" t="s">
        <v>10267</v>
      </c>
      <c r="M2484" s="7" t="s">
        <v>10268</v>
      </c>
      <c r="N2484" s="7" t="s">
        <v>10269</v>
      </c>
      <c r="O2484" s="20" t="s">
        <v>567</v>
      </c>
      <c r="P2484" s="3" t="s">
        <v>1241</v>
      </c>
      <c r="Q2484" s="3">
        <v>-19.350000000000001</v>
      </c>
      <c r="R2484" s="6">
        <v>125.8</v>
      </c>
      <c r="S2484" s="3" t="s">
        <v>2523</v>
      </c>
      <c r="T2484" s="3"/>
      <c r="U2484" s="17">
        <v>45756</v>
      </c>
      <c r="X2484" s="19" t="s">
        <v>2524</v>
      </c>
      <c r="Y2484" s="19" t="s">
        <v>9992</v>
      </c>
    </row>
    <row r="2485" spans="1:25">
      <c r="A2485" s="3" t="s">
        <v>10270</v>
      </c>
      <c r="B2485" s="3"/>
      <c r="C2485" s="3" t="s">
        <v>129</v>
      </c>
      <c r="D2485" s="3" t="s">
        <v>1234</v>
      </c>
      <c r="E2485" s="3" t="s">
        <v>66</v>
      </c>
      <c r="F2485" s="3" t="s">
        <v>1307</v>
      </c>
      <c r="G2485" s="3" t="s">
        <v>1312</v>
      </c>
      <c r="H2485" s="3" t="s">
        <v>1575</v>
      </c>
      <c r="I2485" s="3" t="s">
        <v>10271</v>
      </c>
      <c r="J2485" s="3" t="s">
        <v>55</v>
      </c>
      <c r="K2485" s="3" t="s">
        <v>3982</v>
      </c>
      <c r="L2485" s="3" t="s">
        <v>10272</v>
      </c>
      <c r="M2485" s="7" t="s">
        <v>10273</v>
      </c>
      <c r="N2485" s="7" t="s">
        <v>10274</v>
      </c>
      <c r="O2485" s="20" t="s">
        <v>567</v>
      </c>
      <c r="P2485" s="3" t="s">
        <v>1241</v>
      </c>
      <c r="Q2485" s="3">
        <v>-21.62</v>
      </c>
      <c r="R2485" s="6">
        <v>125.8</v>
      </c>
      <c r="S2485" s="3" t="s">
        <v>2523</v>
      </c>
      <c r="T2485" s="3"/>
      <c r="U2485" s="17">
        <v>45758</v>
      </c>
      <c r="X2485" s="19" t="s">
        <v>2524</v>
      </c>
      <c r="Y2485" s="19" t="s">
        <v>9992</v>
      </c>
    </row>
    <row r="2486" spans="1:25">
      <c r="A2486" s="3" t="s">
        <v>10275</v>
      </c>
      <c r="B2486" s="3"/>
      <c r="C2486" s="3" t="s">
        <v>129</v>
      </c>
      <c r="D2486" s="3" t="s">
        <v>1234</v>
      </c>
      <c r="E2486" s="3" t="s">
        <v>66</v>
      </c>
      <c r="F2486" s="3" t="s">
        <v>1307</v>
      </c>
      <c r="G2486" s="3" t="s">
        <v>1308</v>
      </c>
      <c r="H2486" s="3" t="s">
        <v>1599</v>
      </c>
      <c r="I2486" s="3" t="s">
        <v>10276</v>
      </c>
      <c r="J2486" s="3" t="s">
        <v>55</v>
      </c>
      <c r="K2486" s="3" t="s">
        <v>3982</v>
      </c>
      <c r="L2486" s="3" t="s">
        <v>10277</v>
      </c>
      <c r="M2486" s="7" t="s">
        <v>10278</v>
      </c>
      <c r="N2486" s="7" t="s">
        <v>10279</v>
      </c>
      <c r="O2486" s="20" t="s">
        <v>567</v>
      </c>
      <c r="P2486" s="3" t="s">
        <v>1241</v>
      </c>
      <c r="Q2486" s="3">
        <v>-21.49</v>
      </c>
      <c r="R2486" s="6">
        <v>125.8</v>
      </c>
      <c r="S2486" s="3" t="s">
        <v>2523</v>
      </c>
      <c r="T2486" s="3"/>
      <c r="U2486" s="17">
        <v>45756</v>
      </c>
      <c r="X2486" s="19" t="s">
        <v>2524</v>
      </c>
      <c r="Y2486" s="19" t="s">
        <v>9992</v>
      </c>
    </row>
    <row r="2487" spans="1:25">
      <c r="A2487" s="3" t="s">
        <v>10280</v>
      </c>
      <c r="B2487" s="3"/>
      <c r="C2487" s="3" t="s">
        <v>129</v>
      </c>
      <c r="D2487" s="3" t="s">
        <v>1234</v>
      </c>
      <c r="E2487" s="3" t="s">
        <v>66</v>
      </c>
      <c r="F2487" s="3" t="s">
        <v>1307</v>
      </c>
      <c r="G2487" s="3" t="s">
        <v>1308</v>
      </c>
      <c r="H2487" s="3" t="s">
        <v>1575</v>
      </c>
      <c r="I2487" s="3" t="s">
        <v>10281</v>
      </c>
      <c r="J2487" s="3" t="s">
        <v>55</v>
      </c>
      <c r="K2487" s="3" t="s">
        <v>3982</v>
      </c>
      <c r="L2487" s="3" t="s">
        <v>10282</v>
      </c>
      <c r="M2487" s="7" t="s">
        <v>10283</v>
      </c>
      <c r="N2487" s="7" t="s">
        <v>10284</v>
      </c>
      <c r="O2487" s="20" t="s">
        <v>567</v>
      </c>
      <c r="P2487" s="3" t="s">
        <v>1241</v>
      </c>
      <c r="Q2487" s="3">
        <v>-19.12</v>
      </c>
      <c r="R2487" s="6">
        <v>125.8</v>
      </c>
      <c r="S2487" s="3" t="s">
        <v>2523</v>
      </c>
      <c r="T2487" s="3"/>
      <c r="U2487" s="17">
        <v>45756</v>
      </c>
      <c r="X2487" s="19" t="s">
        <v>2524</v>
      </c>
      <c r="Y2487" s="19" t="s">
        <v>9992</v>
      </c>
    </row>
    <row r="2488" spans="1:25">
      <c r="A2488" s="3" t="s">
        <v>10285</v>
      </c>
      <c r="B2488" s="3"/>
      <c r="C2488" s="3" t="s">
        <v>129</v>
      </c>
      <c r="D2488" s="3" t="s">
        <v>1234</v>
      </c>
      <c r="E2488" s="3" t="s">
        <v>66</v>
      </c>
      <c r="F2488" s="3" t="s">
        <v>1307</v>
      </c>
      <c r="G2488" s="3" t="s">
        <v>1308</v>
      </c>
      <c r="H2488" s="3" t="s">
        <v>1575</v>
      </c>
      <c r="I2488" s="3" t="s">
        <v>10286</v>
      </c>
      <c r="J2488" s="3" t="s">
        <v>55</v>
      </c>
      <c r="K2488" s="3" t="s">
        <v>3982</v>
      </c>
      <c r="L2488" s="3" t="s">
        <v>10287</v>
      </c>
      <c r="M2488" s="7" t="s">
        <v>10288</v>
      </c>
      <c r="N2488" s="7" t="s">
        <v>10289</v>
      </c>
      <c r="O2488" s="20" t="s">
        <v>567</v>
      </c>
      <c r="P2488" s="3" t="s">
        <v>1241</v>
      </c>
      <c r="Q2488" s="3">
        <v>-19.420000000000002</v>
      </c>
      <c r="R2488" s="6">
        <v>125.8</v>
      </c>
      <c r="S2488" s="3" t="s">
        <v>2523</v>
      </c>
      <c r="T2488" s="3"/>
      <c r="U2488" s="17">
        <v>45756</v>
      </c>
      <c r="X2488" s="19" t="s">
        <v>2524</v>
      </c>
      <c r="Y2488" s="19" t="s">
        <v>9992</v>
      </c>
    </row>
    <row r="2489" spans="1:25">
      <c r="A2489" s="3" t="s">
        <v>10290</v>
      </c>
      <c r="B2489" s="3"/>
      <c r="C2489" s="3" t="s">
        <v>129</v>
      </c>
      <c r="D2489" s="3" t="s">
        <v>1234</v>
      </c>
      <c r="E2489" s="3" t="s">
        <v>66</v>
      </c>
      <c r="F2489" s="3" t="s">
        <v>1300</v>
      </c>
      <c r="G2489" s="3" t="s">
        <v>2669</v>
      </c>
      <c r="H2489" s="3" t="s">
        <v>1653</v>
      </c>
      <c r="I2489" s="3" t="s">
        <v>10291</v>
      </c>
      <c r="J2489" s="3" t="s">
        <v>55</v>
      </c>
      <c r="K2489" s="3" t="s">
        <v>3982</v>
      </c>
      <c r="L2489" s="3" t="s">
        <v>10292</v>
      </c>
      <c r="M2489" s="7" t="s">
        <v>10293</v>
      </c>
      <c r="N2489" s="7" t="s">
        <v>10294</v>
      </c>
      <c r="O2489" s="20" t="s">
        <v>567</v>
      </c>
      <c r="P2489" s="3" t="s">
        <v>1241</v>
      </c>
      <c r="Q2489" s="3">
        <v>-21.2</v>
      </c>
      <c r="R2489" s="6">
        <v>125.8</v>
      </c>
      <c r="S2489" s="3" t="s">
        <v>2523</v>
      </c>
      <c r="T2489" s="3"/>
      <c r="U2489" s="17">
        <v>45755</v>
      </c>
      <c r="X2489" s="19" t="s">
        <v>2524</v>
      </c>
      <c r="Y2489" s="19" t="s">
        <v>9992</v>
      </c>
    </row>
    <row r="2490" spans="1:25">
      <c r="A2490" s="3" t="s">
        <v>10295</v>
      </c>
      <c r="B2490" s="3"/>
      <c r="C2490" s="3" t="s">
        <v>129</v>
      </c>
      <c r="D2490" s="3" t="s">
        <v>1234</v>
      </c>
      <c r="E2490" s="3" t="s">
        <v>66</v>
      </c>
      <c r="F2490" s="3" t="s">
        <v>1300</v>
      </c>
      <c r="G2490" s="3" t="s">
        <v>2669</v>
      </c>
      <c r="H2490" s="3" t="s">
        <v>1809</v>
      </c>
      <c r="I2490" s="3" t="s">
        <v>10296</v>
      </c>
      <c r="J2490" s="3" t="s">
        <v>55</v>
      </c>
      <c r="K2490" s="3" t="s">
        <v>3982</v>
      </c>
      <c r="L2490" s="3" t="s">
        <v>10297</v>
      </c>
      <c r="M2490" s="7" t="s">
        <v>10298</v>
      </c>
      <c r="N2490" s="7" t="s">
        <v>10299</v>
      </c>
      <c r="O2490" s="20" t="s">
        <v>567</v>
      </c>
      <c r="P2490" s="3" t="s">
        <v>1241</v>
      </c>
      <c r="Q2490" s="3">
        <v>-20.58</v>
      </c>
      <c r="R2490" s="6">
        <v>125.8</v>
      </c>
      <c r="S2490" s="3" t="s">
        <v>2523</v>
      </c>
      <c r="T2490" s="3"/>
      <c r="U2490" s="17">
        <v>45755</v>
      </c>
      <c r="X2490" s="19" t="s">
        <v>2524</v>
      </c>
      <c r="Y2490" s="19" t="s">
        <v>9992</v>
      </c>
    </row>
    <row r="2491" spans="1:25">
      <c r="A2491" s="3" t="s">
        <v>10300</v>
      </c>
      <c r="B2491" s="3"/>
      <c r="C2491" s="3" t="s">
        <v>129</v>
      </c>
      <c r="D2491" s="3" t="s">
        <v>1234</v>
      </c>
      <c r="E2491" s="3" t="s">
        <v>66</v>
      </c>
      <c r="F2491" s="3" t="s">
        <v>1307</v>
      </c>
      <c r="G2491" s="3" t="s">
        <v>1308</v>
      </c>
      <c r="H2491" s="3" t="s">
        <v>1616</v>
      </c>
      <c r="I2491" s="3" t="s">
        <v>10301</v>
      </c>
      <c r="J2491" s="3" t="s">
        <v>55</v>
      </c>
      <c r="K2491" s="3" t="s">
        <v>3982</v>
      </c>
      <c r="L2491" s="3" t="s">
        <v>10302</v>
      </c>
      <c r="M2491" s="7" t="s">
        <v>10303</v>
      </c>
      <c r="N2491" s="7" t="s">
        <v>10304</v>
      </c>
      <c r="O2491" s="20" t="s">
        <v>567</v>
      </c>
      <c r="P2491" s="3" t="s">
        <v>1241</v>
      </c>
      <c r="Q2491" s="3">
        <v>-20.22</v>
      </c>
      <c r="R2491" s="6">
        <v>125.8</v>
      </c>
      <c r="S2491" s="3" t="s">
        <v>2523</v>
      </c>
      <c r="T2491" s="3"/>
      <c r="U2491" s="17">
        <v>45756</v>
      </c>
      <c r="X2491" s="19" t="s">
        <v>2524</v>
      </c>
      <c r="Y2491" s="19" t="s">
        <v>9992</v>
      </c>
    </row>
    <row r="2492" spans="1:25">
      <c r="A2492" s="3" t="s">
        <v>10305</v>
      </c>
      <c r="B2492" s="3"/>
      <c r="C2492" s="3" t="s">
        <v>129</v>
      </c>
      <c r="D2492" s="3" t="s">
        <v>1234</v>
      </c>
      <c r="E2492" s="3" t="s">
        <v>66</v>
      </c>
      <c r="F2492" s="3" t="s">
        <v>1307</v>
      </c>
      <c r="G2492" s="3" t="s">
        <v>1308</v>
      </c>
      <c r="H2492" s="3" t="s">
        <v>1237</v>
      </c>
      <c r="I2492" s="3" t="s">
        <v>10306</v>
      </c>
      <c r="J2492" s="3" t="s">
        <v>55</v>
      </c>
      <c r="K2492" s="3" t="s">
        <v>3982</v>
      </c>
      <c r="L2492" s="3" t="s">
        <v>10307</v>
      </c>
      <c r="M2492" s="7" t="s">
        <v>10308</v>
      </c>
      <c r="N2492" s="7" t="s">
        <v>10309</v>
      </c>
      <c r="O2492" s="20" t="s">
        <v>567</v>
      </c>
      <c r="P2492" s="3" t="s">
        <v>1241</v>
      </c>
      <c r="Q2492" s="3">
        <v>-20.69</v>
      </c>
      <c r="R2492" s="6">
        <v>125.8</v>
      </c>
      <c r="S2492" s="3" t="s">
        <v>2523</v>
      </c>
      <c r="T2492" s="3"/>
      <c r="U2492" s="17">
        <v>45756</v>
      </c>
      <c r="X2492" s="19" t="s">
        <v>2524</v>
      </c>
      <c r="Y2492" s="19" t="s">
        <v>9992</v>
      </c>
    </row>
    <row r="2493" spans="1:25">
      <c r="A2493" s="3" t="s">
        <v>10310</v>
      </c>
      <c r="B2493" s="3"/>
      <c r="C2493" s="3" t="s">
        <v>129</v>
      </c>
      <c r="D2493" s="3" t="s">
        <v>1234</v>
      </c>
      <c r="E2493" s="3" t="s">
        <v>66</v>
      </c>
      <c r="F2493" s="3" t="s">
        <v>1307</v>
      </c>
      <c r="G2493" s="3" t="s">
        <v>1391</v>
      </c>
      <c r="H2493" s="3" t="s">
        <v>1653</v>
      </c>
      <c r="I2493" s="3" t="s">
        <v>10311</v>
      </c>
      <c r="J2493" s="3" t="s">
        <v>55</v>
      </c>
      <c r="K2493" s="3" t="s">
        <v>7200</v>
      </c>
      <c r="L2493" s="3" t="s">
        <v>10312</v>
      </c>
      <c r="M2493" s="7" t="s">
        <v>10313</v>
      </c>
      <c r="N2493" s="7" t="s">
        <v>10314</v>
      </c>
      <c r="O2493" s="20" t="s">
        <v>567</v>
      </c>
      <c r="P2493" s="3" t="s">
        <v>1241</v>
      </c>
      <c r="Q2493" s="3">
        <v>-21.26</v>
      </c>
      <c r="R2493" s="6">
        <v>125.8</v>
      </c>
      <c r="S2493" s="3" t="s">
        <v>2523</v>
      </c>
      <c r="T2493" s="3"/>
      <c r="U2493" s="17">
        <v>45761</v>
      </c>
      <c r="X2493" s="19" t="s">
        <v>2524</v>
      </c>
      <c r="Y2493" s="19" t="s">
        <v>9992</v>
      </c>
    </row>
    <row r="2494" spans="1:25">
      <c r="A2494" s="3" t="s">
        <v>10315</v>
      </c>
      <c r="B2494" s="3"/>
      <c r="C2494" s="3" t="s">
        <v>129</v>
      </c>
      <c r="D2494" s="3" t="s">
        <v>1234</v>
      </c>
      <c r="E2494" s="3" t="s">
        <v>66</v>
      </c>
      <c r="F2494" s="3" t="s">
        <v>1307</v>
      </c>
      <c r="G2494" s="3" t="s">
        <v>1391</v>
      </c>
      <c r="H2494" s="3" t="s">
        <v>1649</v>
      </c>
      <c r="I2494" s="3" t="s">
        <v>10316</v>
      </c>
      <c r="J2494" s="3" t="s">
        <v>55</v>
      </c>
      <c r="K2494" s="3" t="s">
        <v>7200</v>
      </c>
      <c r="L2494" s="3" t="s">
        <v>10317</v>
      </c>
      <c r="M2494" s="7" t="s">
        <v>10318</v>
      </c>
      <c r="N2494" s="7" t="s">
        <v>10319</v>
      </c>
      <c r="O2494" s="20" t="s">
        <v>567</v>
      </c>
      <c r="P2494" s="3" t="s">
        <v>1241</v>
      </c>
      <c r="Q2494" s="3">
        <v>-21.65</v>
      </c>
      <c r="R2494" s="6">
        <v>125.8</v>
      </c>
      <c r="S2494" s="3" t="s">
        <v>2523</v>
      </c>
      <c r="T2494" s="3"/>
      <c r="U2494" s="17">
        <v>45761</v>
      </c>
      <c r="X2494" s="19" t="s">
        <v>2524</v>
      </c>
      <c r="Y2494" s="19" t="s">
        <v>9992</v>
      </c>
    </row>
    <row r="2495" spans="1:25">
      <c r="A2495" s="3" t="s">
        <v>10320</v>
      </c>
      <c r="B2495" s="3"/>
      <c r="C2495" s="3" t="s">
        <v>129</v>
      </c>
      <c r="D2495" s="3" t="s">
        <v>1234</v>
      </c>
      <c r="E2495" s="3" t="s">
        <v>66</v>
      </c>
      <c r="F2495" s="3" t="s">
        <v>1307</v>
      </c>
      <c r="G2495" s="3" t="s">
        <v>1391</v>
      </c>
      <c r="H2495" s="3" t="s">
        <v>1649</v>
      </c>
      <c r="I2495" s="3" t="s">
        <v>10321</v>
      </c>
      <c r="J2495" s="3" t="s">
        <v>55</v>
      </c>
      <c r="K2495" s="3" t="s">
        <v>7200</v>
      </c>
      <c r="L2495" s="3" t="s">
        <v>10322</v>
      </c>
      <c r="M2495" s="7" t="s">
        <v>10323</v>
      </c>
      <c r="N2495" s="7" t="s">
        <v>10324</v>
      </c>
      <c r="O2495" s="20" t="s">
        <v>567</v>
      </c>
      <c r="P2495" s="3" t="s">
        <v>1241</v>
      </c>
      <c r="Q2495" s="3">
        <v>-22.22</v>
      </c>
      <c r="R2495" s="6">
        <v>125.8</v>
      </c>
      <c r="S2495" s="3" t="s">
        <v>2523</v>
      </c>
      <c r="T2495" s="3"/>
      <c r="U2495" s="17">
        <v>45759</v>
      </c>
      <c r="X2495" s="19" t="s">
        <v>2524</v>
      </c>
      <c r="Y2495" s="19" t="s">
        <v>9992</v>
      </c>
    </row>
    <row r="2496" spans="1:25">
      <c r="A2496" s="3" t="s">
        <v>10325</v>
      </c>
      <c r="B2496" s="3"/>
      <c r="C2496" s="3" t="s">
        <v>129</v>
      </c>
      <c r="D2496" s="3" t="s">
        <v>1234</v>
      </c>
      <c r="E2496" s="3" t="s">
        <v>66</v>
      </c>
      <c r="F2496" s="3" t="s">
        <v>1307</v>
      </c>
      <c r="G2496" s="3" t="s">
        <v>1391</v>
      </c>
      <c r="H2496" s="3" t="s">
        <v>1649</v>
      </c>
      <c r="I2496" s="3" t="s">
        <v>10326</v>
      </c>
      <c r="J2496" s="3" t="s">
        <v>55</v>
      </c>
      <c r="K2496" s="3" t="s">
        <v>7200</v>
      </c>
      <c r="L2496" s="3" t="s">
        <v>10327</v>
      </c>
      <c r="M2496" s="7" t="s">
        <v>10328</v>
      </c>
      <c r="N2496" s="7" t="s">
        <v>10329</v>
      </c>
      <c r="O2496" s="20" t="s">
        <v>567</v>
      </c>
      <c r="P2496" s="3" t="s">
        <v>1241</v>
      </c>
      <c r="Q2496" s="3">
        <v>-22.09</v>
      </c>
      <c r="R2496" s="6">
        <v>125.8</v>
      </c>
      <c r="S2496" s="3" t="s">
        <v>2523</v>
      </c>
      <c r="T2496" s="3"/>
      <c r="U2496" s="17">
        <v>45759</v>
      </c>
      <c r="X2496" s="19" t="s">
        <v>2524</v>
      </c>
      <c r="Y2496" s="19" t="s">
        <v>9992</v>
      </c>
    </row>
    <row r="2497" spans="1:25">
      <c r="A2497" s="3" t="s">
        <v>10330</v>
      </c>
      <c r="B2497" s="3"/>
      <c r="C2497" s="3" t="s">
        <v>129</v>
      </c>
      <c r="D2497" s="3" t="s">
        <v>1234</v>
      </c>
      <c r="E2497" s="3" t="s">
        <v>66</v>
      </c>
      <c r="F2497" s="3" t="s">
        <v>1307</v>
      </c>
      <c r="G2497" s="3" t="s">
        <v>1391</v>
      </c>
      <c r="H2497" s="3" t="s">
        <v>1649</v>
      </c>
      <c r="I2497" s="3" t="s">
        <v>10331</v>
      </c>
      <c r="J2497" s="3" t="s">
        <v>55</v>
      </c>
      <c r="K2497" s="3" t="s">
        <v>7200</v>
      </c>
      <c r="L2497" s="3" t="s">
        <v>10332</v>
      </c>
      <c r="M2497" s="7" t="s">
        <v>10333</v>
      </c>
      <c r="N2497" s="7" t="s">
        <v>10334</v>
      </c>
      <c r="O2497" s="20" t="s">
        <v>567</v>
      </c>
      <c r="P2497" s="3" t="s">
        <v>1241</v>
      </c>
      <c r="Q2497" s="3">
        <v>-22.02</v>
      </c>
      <c r="R2497" s="6">
        <v>125.8</v>
      </c>
      <c r="S2497" s="3" t="s">
        <v>2523</v>
      </c>
      <c r="T2497" s="3"/>
      <c r="U2497" s="17">
        <v>45761</v>
      </c>
      <c r="X2497" s="19" t="s">
        <v>2524</v>
      </c>
      <c r="Y2497" s="19" t="s">
        <v>9992</v>
      </c>
    </row>
    <row r="2498" spans="1:25">
      <c r="A2498" s="3" t="s">
        <v>10335</v>
      </c>
      <c r="B2498" s="3"/>
      <c r="C2498" s="3" t="s">
        <v>129</v>
      </c>
      <c r="D2498" s="3" t="s">
        <v>1234</v>
      </c>
      <c r="E2498" s="3" t="s">
        <v>66</v>
      </c>
      <c r="F2498" s="3" t="s">
        <v>1307</v>
      </c>
      <c r="G2498" s="3" t="s">
        <v>1433</v>
      </c>
      <c r="H2498" s="3" t="s">
        <v>1262</v>
      </c>
      <c r="I2498" s="3" t="s">
        <v>10336</v>
      </c>
      <c r="J2498" s="3" t="s">
        <v>55</v>
      </c>
      <c r="K2498" s="3" t="s">
        <v>7200</v>
      </c>
      <c r="L2498" s="3" t="s">
        <v>10337</v>
      </c>
      <c r="M2498" s="7" t="s">
        <v>10338</v>
      </c>
      <c r="N2498" s="7" t="s">
        <v>10339</v>
      </c>
      <c r="O2498" s="20" t="s">
        <v>567</v>
      </c>
      <c r="P2498" s="3" t="s">
        <v>1241</v>
      </c>
      <c r="Q2498" s="3">
        <v>-21.43</v>
      </c>
      <c r="R2498" s="6">
        <v>125.8</v>
      </c>
      <c r="S2498" s="3" t="s">
        <v>2523</v>
      </c>
      <c r="T2498" s="3"/>
      <c r="U2498" s="17">
        <v>45762</v>
      </c>
      <c r="X2498" s="19" t="s">
        <v>2524</v>
      </c>
      <c r="Y2498" s="19" t="s">
        <v>9992</v>
      </c>
    </row>
    <row r="2499" spans="1:25">
      <c r="A2499" s="3" t="s">
        <v>10340</v>
      </c>
      <c r="B2499" s="3"/>
      <c r="C2499" s="3" t="s">
        <v>129</v>
      </c>
      <c r="D2499" s="3" t="s">
        <v>1234</v>
      </c>
      <c r="E2499" s="3" t="s">
        <v>66</v>
      </c>
      <c r="F2499" s="3" t="s">
        <v>1307</v>
      </c>
      <c r="G2499" s="3" t="s">
        <v>1391</v>
      </c>
      <c r="H2499" s="3" t="s">
        <v>1578</v>
      </c>
      <c r="I2499" s="3" t="s">
        <v>10341</v>
      </c>
      <c r="J2499" s="3" t="s">
        <v>55</v>
      </c>
      <c r="K2499" s="3" t="s">
        <v>7200</v>
      </c>
      <c r="L2499" s="3" t="s">
        <v>10342</v>
      </c>
      <c r="M2499" s="7" t="s">
        <v>10343</v>
      </c>
      <c r="N2499" s="7" t="s">
        <v>10344</v>
      </c>
      <c r="O2499" s="20" t="s">
        <v>567</v>
      </c>
      <c r="P2499" s="3" t="s">
        <v>1241</v>
      </c>
      <c r="Q2499" s="3">
        <v>-22.27</v>
      </c>
      <c r="R2499" s="6">
        <v>125.8</v>
      </c>
      <c r="S2499" s="3" t="s">
        <v>2523</v>
      </c>
      <c r="T2499" s="3"/>
      <c r="U2499" s="17">
        <v>45759</v>
      </c>
      <c r="X2499" s="19" t="s">
        <v>2524</v>
      </c>
      <c r="Y2499" s="19" t="s">
        <v>9992</v>
      </c>
    </row>
    <row r="2500" spans="1:25">
      <c r="A2500" s="3" t="s">
        <v>10345</v>
      </c>
      <c r="B2500" s="3"/>
      <c r="C2500" s="3" t="s">
        <v>129</v>
      </c>
      <c r="D2500" s="3" t="s">
        <v>1234</v>
      </c>
      <c r="E2500" s="3" t="s">
        <v>66</v>
      </c>
      <c r="F2500" s="3" t="s">
        <v>1307</v>
      </c>
      <c r="G2500" s="3" t="s">
        <v>1391</v>
      </c>
      <c r="H2500" s="3" t="s">
        <v>1237</v>
      </c>
      <c r="I2500" s="3" t="s">
        <v>10346</v>
      </c>
      <c r="J2500" s="3" t="s">
        <v>55</v>
      </c>
      <c r="K2500" s="3" t="s">
        <v>7200</v>
      </c>
      <c r="L2500" s="3" t="s">
        <v>10347</v>
      </c>
      <c r="M2500" s="7" t="s">
        <v>10348</v>
      </c>
      <c r="N2500" s="7" t="s">
        <v>10349</v>
      </c>
      <c r="O2500" s="20" t="s">
        <v>567</v>
      </c>
      <c r="P2500" s="3" t="s">
        <v>1241</v>
      </c>
      <c r="Q2500" s="3">
        <v>-22.52</v>
      </c>
      <c r="R2500" s="6">
        <v>125.8</v>
      </c>
      <c r="S2500" s="3" t="s">
        <v>2523</v>
      </c>
      <c r="T2500" s="3"/>
      <c r="U2500" s="17">
        <v>45759</v>
      </c>
      <c r="X2500" s="19" t="s">
        <v>2524</v>
      </c>
      <c r="Y2500" s="19" t="s">
        <v>9992</v>
      </c>
    </row>
    <row r="2501" spans="1:25">
      <c r="A2501" s="3" t="s">
        <v>10350</v>
      </c>
      <c r="B2501" s="3"/>
      <c r="C2501" s="3" t="s">
        <v>129</v>
      </c>
      <c r="D2501" s="3" t="s">
        <v>1234</v>
      </c>
      <c r="E2501" s="3" t="s">
        <v>66</v>
      </c>
      <c r="F2501" s="3" t="s">
        <v>1307</v>
      </c>
      <c r="G2501" s="3" t="s">
        <v>1391</v>
      </c>
      <c r="H2501" s="3" t="s">
        <v>1557</v>
      </c>
      <c r="I2501" s="3" t="s">
        <v>10351</v>
      </c>
      <c r="J2501" s="3" t="s">
        <v>55</v>
      </c>
      <c r="K2501" s="3" t="s">
        <v>7200</v>
      </c>
      <c r="L2501" s="3" t="s">
        <v>10352</v>
      </c>
      <c r="M2501" s="7" t="s">
        <v>10353</v>
      </c>
      <c r="N2501" s="7" t="s">
        <v>10354</v>
      </c>
      <c r="O2501" s="20" t="s">
        <v>567</v>
      </c>
      <c r="P2501" s="3" t="s">
        <v>1241</v>
      </c>
      <c r="Q2501" s="3">
        <v>-21.09</v>
      </c>
      <c r="R2501" s="6">
        <v>125.8</v>
      </c>
      <c r="S2501" s="3" t="s">
        <v>2523</v>
      </c>
      <c r="T2501" s="3"/>
      <c r="U2501" s="17">
        <v>45762</v>
      </c>
      <c r="X2501" s="19" t="s">
        <v>2524</v>
      </c>
      <c r="Y2501" s="19" t="s">
        <v>9992</v>
      </c>
    </row>
    <row r="2502" spans="1:25">
      <c r="A2502" s="3" t="s">
        <v>10355</v>
      </c>
      <c r="B2502" s="3"/>
      <c r="C2502" s="3" t="s">
        <v>129</v>
      </c>
      <c r="D2502" s="3" t="s">
        <v>1234</v>
      </c>
      <c r="E2502" s="3" t="s">
        <v>66</v>
      </c>
      <c r="F2502" s="3" t="s">
        <v>1307</v>
      </c>
      <c r="G2502" s="3" t="s">
        <v>1391</v>
      </c>
      <c r="H2502" s="3" t="s">
        <v>1599</v>
      </c>
      <c r="I2502" s="3" t="s">
        <v>10356</v>
      </c>
      <c r="J2502" s="3" t="s">
        <v>55</v>
      </c>
      <c r="K2502" s="3" t="s">
        <v>7200</v>
      </c>
      <c r="L2502" s="3" t="s">
        <v>10357</v>
      </c>
      <c r="M2502" s="7" t="s">
        <v>10358</v>
      </c>
      <c r="N2502" s="7" t="s">
        <v>10359</v>
      </c>
      <c r="O2502" s="20" t="s">
        <v>567</v>
      </c>
      <c r="P2502" s="3" t="s">
        <v>1241</v>
      </c>
      <c r="Q2502" s="3">
        <v>-21.28</v>
      </c>
      <c r="R2502" s="6">
        <v>125.8</v>
      </c>
      <c r="S2502" s="3" t="s">
        <v>2523</v>
      </c>
      <c r="T2502" s="3"/>
      <c r="U2502" s="17">
        <v>45763</v>
      </c>
      <c r="X2502" s="19" t="s">
        <v>2524</v>
      </c>
      <c r="Y2502" s="19" t="s">
        <v>9992</v>
      </c>
    </row>
    <row r="2503" spans="1:25">
      <c r="A2503" s="3" t="s">
        <v>10360</v>
      </c>
      <c r="B2503" s="3"/>
      <c r="C2503" s="3" t="s">
        <v>129</v>
      </c>
      <c r="D2503" s="3" t="s">
        <v>1234</v>
      </c>
      <c r="E2503" s="3" t="s">
        <v>66</v>
      </c>
      <c r="F2503" s="3" t="s">
        <v>1307</v>
      </c>
      <c r="G2503" s="3" t="s">
        <v>1236</v>
      </c>
      <c r="H2503" s="3" t="s">
        <v>1649</v>
      </c>
      <c r="I2503" s="3" t="s">
        <v>10361</v>
      </c>
      <c r="J2503" s="3" t="s">
        <v>55</v>
      </c>
      <c r="K2503" s="3" t="s">
        <v>7200</v>
      </c>
      <c r="L2503" s="3" t="s">
        <v>10362</v>
      </c>
      <c r="M2503" s="7" t="s">
        <v>10363</v>
      </c>
      <c r="N2503" s="7" t="s">
        <v>10364</v>
      </c>
      <c r="O2503" s="20" t="s">
        <v>567</v>
      </c>
      <c r="P2503" s="3" t="s">
        <v>1241</v>
      </c>
      <c r="Q2503" s="3">
        <v>-21.06</v>
      </c>
      <c r="R2503" s="6">
        <v>125.8</v>
      </c>
      <c r="S2503" s="3" t="s">
        <v>2523</v>
      </c>
      <c r="T2503" s="3"/>
      <c r="U2503" s="17">
        <v>45763</v>
      </c>
      <c r="X2503" s="19" t="s">
        <v>2524</v>
      </c>
      <c r="Y2503" s="19" t="s">
        <v>9992</v>
      </c>
    </row>
    <row r="2504" spans="1:25">
      <c r="A2504" s="3" t="s">
        <v>10365</v>
      </c>
      <c r="B2504" s="3"/>
      <c r="C2504" s="3" t="s">
        <v>129</v>
      </c>
      <c r="D2504" s="3" t="s">
        <v>1234</v>
      </c>
      <c r="E2504" s="3" t="s">
        <v>66</v>
      </c>
      <c r="F2504" s="3" t="s">
        <v>1307</v>
      </c>
      <c r="G2504" s="3" t="s">
        <v>1391</v>
      </c>
      <c r="H2504" s="3" t="s">
        <v>1252</v>
      </c>
      <c r="I2504" s="3" t="s">
        <v>10366</v>
      </c>
      <c r="J2504" s="3" t="s">
        <v>55</v>
      </c>
      <c r="K2504" s="3" t="s">
        <v>7200</v>
      </c>
      <c r="L2504" s="3" t="s">
        <v>10367</v>
      </c>
      <c r="M2504" s="7" t="s">
        <v>10368</v>
      </c>
      <c r="N2504" s="7" t="s">
        <v>10369</v>
      </c>
      <c r="O2504" s="20" t="s">
        <v>567</v>
      </c>
      <c r="P2504" s="3" t="s">
        <v>1241</v>
      </c>
      <c r="Q2504" s="3">
        <v>-20.52</v>
      </c>
      <c r="R2504" s="6">
        <v>125.8</v>
      </c>
      <c r="S2504" s="3" t="s">
        <v>2523</v>
      </c>
      <c r="T2504" s="3"/>
      <c r="U2504" s="17">
        <v>45761</v>
      </c>
      <c r="X2504" s="19" t="s">
        <v>2524</v>
      </c>
      <c r="Y2504" s="19" t="s">
        <v>9992</v>
      </c>
    </row>
    <row r="2505" spans="1:25">
      <c r="A2505" s="3" t="s">
        <v>10370</v>
      </c>
      <c r="B2505" s="3"/>
      <c r="C2505" s="3" t="s">
        <v>129</v>
      </c>
      <c r="D2505" s="3" t="s">
        <v>1234</v>
      </c>
      <c r="E2505" s="3" t="s">
        <v>66</v>
      </c>
      <c r="F2505" s="3" t="s">
        <v>1307</v>
      </c>
      <c r="G2505" s="3" t="s">
        <v>1391</v>
      </c>
      <c r="H2505" s="3" t="s">
        <v>1252</v>
      </c>
      <c r="I2505" s="3" t="s">
        <v>10371</v>
      </c>
      <c r="J2505" s="3" t="s">
        <v>55</v>
      </c>
      <c r="K2505" s="3" t="s">
        <v>7200</v>
      </c>
      <c r="L2505" s="3" t="s">
        <v>10372</v>
      </c>
      <c r="M2505" s="7" t="s">
        <v>10373</v>
      </c>
      <c r="N2505" s="7" t="s">
        <v>10374</v>
      </c>
      <c r="O2505" s="20" t="s">
        <v>567</v>
      </c>
      <c r="P2505" s="3" t="s">
        <v>1241</v>
      </c>
      <c r="Q2505" s="3">
        <v>-20.72</v>
      </c>
      <c r="R2505" s="6">
        <v>125.8</v>
      </c>
      <c r="S2505" s="3" t="s">
        <v>2523</v>
      </c>
      <c r="T2505" s="3"/>
      <c r="U2505" s="17">
        <v>45761</v>
      </c>
      <c r="X2505" s="19" t="s">
        <v>2524</v>
      </c>
      <c r="Y2505" s="19" t="s">
        <v>9992</v>
      </c>
    </row>
    <row r="2506" spans="1:25">
      <c r="A2506" s="3" t="s">
        <v>10375</v>
      </c>
      <c r="B2506" s="3"/>
      <c r="C2506" s="3" t="s">
        <v>129</v>
      </c>
      <c r="D2506" s="3" t="s">
        <v>1234</v>
      </c>
      <c r="E2506" s="3" t="s">
        <v>66</v>
      </c>
      <c r="F2506" s="3" t="s">
        <v>1307</v>
      </c>
      <c r="G2506" s="3" t="s">
        <v>1391</v>
      </c>
      <c r="H2506" s="3" t="s">
        <v>1605</v>
      </c>
      <c r="I2506" s="3" t="s">
        <v>10376</v>
      </c>
      <c r="J2506" s="3" t="s">
        <v>55</v>
      </c>
      <c r="K2506" s="3" t="s">
        <v>7200</v>
      </c>
      <c r="L2506" s="3" t="s">
        <v>10377</v>
      </c>
      <c r="M2506" s="7" t="s">
        <v>10378</v>
      </c>
      <c r="N2506" s="7" t="s">
        <v>10379</v>
      </c>
      <c r="O2506" s="20" t="s">
        <v>567</v>
      </c>
      <c r="P2506" s="3" t="s">
        <v>1241</v>
      </c>
      <c r="Q2506" s="3">
        <v>-21.17</v>
      </c>
      <c r="R2506" s="6">
        <v>125.8</v>
      </c>
      <c r="S2506" s="3" t="s">
        <v>2523</v>
      </c>
      <c r="T2506" s="3"/>
      <c r="U2506" s="17">
        <v>45763</v>
      </c>
      <c r="X2506" s="19" t="s">
        <v>2524</v>
      </c>
      <c r="Y2506" s="19" t="s">
        <v>9992</v>
      </c>
    </row>
    <row r="2507" spans="1:25">
      <c r="A2507" s="3" t="s">
        <v>10380</v>
      </c>
      <c r="B2507" s="3"/>
      <c r="C2507" s="3" t="s">
        <v>129</v>
      </c>
      <c r="D2507" s="3" t="s">
        <v>1234</v>
      </c>
      <c r="E2507" s="3" t="s">
        <v>66</v>
      </c>
      <c r="F2507" s="3" t="s">
        <v>1307</v>
      </c>
      <c r="G2507" s="3" t="s">
        <v>1391</v>
      </c>
      <c r="H2507" s="3" t="s">
        <v>1252</v>
      </c>
      <c r="I2507" s="3" t="s">
        <v>10381</v>
      </c>
      <c r="J2507" s="3" t="s">
        <v>55</v>
      </c>
      <c r="K2507" s="3" t="s">
        <v>7200</v>
      </c>
      <c r="L2507" s="3" t="s">
        <v>10382</v>
      </c>
      <c r="M2507" s="7" t="s">
        <v>10383</v>
      </c>
      <c r="N2507" s="7" t="s">
        <v>10384</v>
      </c>
      <c r="O2507" s="20" t="s">
        <v>567</v>
      </c>
      <c r="P2507" s="3" t="s">
        <v>1241</v>
      </c>
      <c r="Q2507" s="3">
        <v>-20.86</v>
      </c>
      <c r="R2507" s="6">
        <v>125.8</v>
      </c>
      <c r="S2507" s="3" t="s">
        <v>2523</v>
      </c>
      <c r="T2507" s="3"/>
      <c r="U2507" s="17">
        <v>45761</v>
      </c>
      <c r="X2507" s="19" t="s">
        <v>2524</v>
      </c>
      <c r="Y2507" s="19" t="s">
        <v>9992</v>
      </c>
    </row>
    <row r="2508" spans="1:25">
      <c r="A2508" s="3" t="s">
        <v>10385</v>
      </c>
      <c r="B2508" s="3"/>
      <c r="C2508" s="3" t="s">
        <v>129</v>
      </c>
      <c r="D2508" s="3" t="s">
        <v>1234</v>
      </c>
      <c r="E2508" s="3" t="s">
        <v>66</v>
      </c>
      <c r="F2508" s="3" t="s">
        <v>1307</v>
      </c>
      <c r="G2508" s="3" t="s">
        <v>1391</v>
      </c>
      <c r="H2508" s="3" t="s">
        <v>1252</v>
      </c>
      <c r="I2508" s="3" t="s">
        <v>10386</v>
      </c>
      <c r="J2508" s="3" t="s">
        <v>55</v>
      </c>
      <c r="K2508" s="3" t="s">
        <v>7200</v>
      </c>
      <c r="L2508" s="3" t="s">
        <v>10387</v>
      </c>
      <c r="M2508" s="7" t="s">
        <v>10388</v>
      </c>
      <c r="N2508" s="7" t="s">
        <v>10389</v>
      </c>
      <c r="O2508" s="20" t="s">
        <v>567</v>
      </c>
      <c r="P2508" s="3" t="s">
        <v>1241</v>
      </c>
      <c r="Q2508" s="3">
        <v>-20.85</v>
      </c>
      <c r="R2508" s="6">
        <v>125.8</v>
      </c>
      <c r="S2508" s="3" t="s">
        <v>2523</v>
      </c>
      <c r="T2508" s="3"/>
      <c r="U2508" s="17">
        <v>45761</v>
      </c>
      <c r="X2508" s="19" t="s">
        <v>2524</v>
      </c>
      <c r="Y2508" s="19" t="s">
        <v>9992</v>
      </c>
    </row>
    <row r="2509" spans="1:25">
      <c r="A2509" s="3" t="s">
        <v>10390</v>
      </c>
      <c r="B2509" s="3"/>
      <c r="C2509" s="3" t="s">
        <v>129</v>
      </c>
      <c r="D2509" s="3" t="s">
        <v>1234</v>
      </c>
      <c r="E2509" s="3" t="s">
        <v>66</v>
      </c>
      <c r="F2509" s="3" t="s">
        <v>1307</v>
      </c>
      <c r="G2509" s="3" t="s">
        <v>1391</v>
      </c>
      <c r="H2509" s="3" t="s">
        <v>1252</v>
      </c>
      <c r="I2509" s="3" t="s">
        <v>10391</v>
      </c>
      <c r="J2509" s="3" t="s">
        <v>55</v>
      </c>
      <c r="K2509" s="3" t="s">
        <v>7200</v>
      </c>
      <c r="L2509" s="3" t="s">
        <v>10392</v>
      </c>
      <c r="M2509" s="7" t="s">
        <v>10393</v>
      </c>
      <c r="N2509" s="7" t="s">
        <v>10394</v>
      </c>
      <c r="O2509" s="20" t="s">
        <v>567</v>
      </c>
      <c r="P2509" s="3" t="s">
        <v>1241</v>
      </c>
      <c r="Q2509" s="3">
        <v>-21.27</v>
      </c>
      <c r="R2509" s="6">
        <v>125.8</v>
      </c>
      <c r="S2509" s="3" t="s">
        <v>2523</v>
      </c>
      <c r="T2509" s="3"/>
      <c r="U2509" s="17">
        <v>45761</v>
      </c>
      <c r="X2509" s="19" t="s">
        <v>2524</v>
      </c>
      <c r="Y2509" s="19" t="s">
        <v>9992</v>
      </c>
    </row>
    <row r="2510" spans="1:25">
      <c r="A2510" s="3" t="s">
        <v>10395</v>
      </c>
      <c r="B2510" s="3"/>
      <c r="C2510" s="3" t="s">
        <v>129</v>
      </c>
      <c r="D2510" s="3" t="s">
        <v>1234</v>
      </c>
      <c r="E2510" s="3" t="s">
        <v>66</v>
      </c>
      <c r="F2510" s="3" t="s">
        <v>1307</v>
      </c>
      <c r="G2510" s="3" t="s">
        <v>1391</v>
      </c>
      <c r="H2510" s="3" t="s">
        <v>1616</v>
      </c>
      <c r="I2510" s="3" t="s">
        <v>10396</v>
      </c>
      <c r="J2510" s="3" t="s">
        <v>55</v>
      </c>
      <c r="K2510" s="3" t="s">
        <v>7200</v>
      </c>
      <c r="L2510" s="3" t="s">
        <v>10397</v>
      </c>
      <c r="M2510" s="7" t="s">
        <v>10398</v>
      </c>
      <c r="N2510" s="7" t="s">
        <v>10399</v>
      </c>
      <c r="O2510" s="20" t="s">
        <v>567</v>
      </c>
      <c r="P2510" s="3" t="s">
        <v>1241</v>
      </c>
      <c r="Q2510" s="3">
        <v>-21.72</v>
      </c>
      <c r="R2510" s="6">
        <v>125.8</v>
      </c>
      <c r="S2510" s="3" t="s">
        <v>2523</v>
      </c>
      <c r="T2510" s="3"/>
      <c r="U2510" s="17">
        <v>45763</v>
      </c>
      <c r="X2510" s="19" t="s">
        <v>2524</v>
      </c>
      <c r="Y2510" s="19" t="s">
        <v>9992</v>
      </c>
    </row>
    <row r="2511" spans="1:25">
      <c r="A2511" s="3" t="s">
        <v>10400</v>
      </c>
      <c r="B2511" s="3"/>
      <c r="C2511" s="3" t="s">
        <v>129</v>
      </c>
      <c r="D2511" s="3" t="s">
        <v>1234</v>
      </c>
      <c r="E2511" s="3" t="s">
        <v>66</v>
      </c>
      <c r="F2511" s="3" t="s">
        <v>1307</v>
      </c>
      <c r="G2511" s="3" t="s">
        <v>1391</v>
      </c>
      <c r="H2511" s="3" t="s">
        <v>1599</v>
      </c>
      <c r="I2511" s="3" t="s">
        <v>10401</v>
      </c>
      <c r="J2511" s="3" t="s">
        <v>55</v>
      </c>
      <c r="K2511" s="3" t="s">
        <v>7200</v>
      </c>
      <c r="L2511" s="3" t="s">
        <v>10402</v>
      </c>
      <c r="M2511" s="7" t="s">
        <v>10403</v>
      </c>
      <c r="N2511" s="7" t="s">
        <v>10404</v>
      </c>
      <c r="O2511" s="20" t="s">
        <v>567</v>
      </c>
      <c r="P2511" s="3" t="s">
        <v>1241</v>
      </c>
      <c r="Q2511" s="3">
        <v>-21.09</v>
      </c>
      <c r="R2511" s="6">
        <v>125.8</v>
      </c>
      <c r="S2511" s="3" t="s">
        <v>2523</v>
      </c>
      <c r="T2511" s="3"/>
      <c r="U2511" s="17">
        <v>45763</v>
      </c>
      <c r="X2511" s="19" t="s">
        <v>2524</v>
      </c>
      <c r="Y2511" s="19" t="s">
        <v>9992</v>
      </c>
    </row>
    <row r="2512" spans="1:25">
      <c r="A2512" s="3" t="s">
        <v>10405</v>
      </c>
      <c r="B2512" s="3"/>
      <c r="C2512" s="3" t="s">
        <v>129</v>
      </c>
      <c r="D2512" s="3" t="s">
        <v>1234</v>
      </c>
      <c r="E2512" s="3" t="s">
        <v>66</v>
      </c>
      <c r="F2512" s="3" t="s">
        <v>1307</v>
      </c>
      <c r="G2512" s="3" t="s">
        <v>1391</v>
      </c>
      <c r="H2512" s="3" t="s">
        <v>1653</v>
      </c>
      <c r="I2512" s="3" t="s">
        <v>10406</v>
      </c>
      <c r="J2512" s="3" t="s">
        <v>55</v>
      </c>
      <c r="K2512" s="3" t="s">
        <v>7200</v>
      </c>
      <c r="L2512" s="3" t="s">
        <v>10407</v>
      </c>
      <c r="M2512" s="7" t="s">
        <v>10408</v>
      </c>
      <c r="N2512" s="7" t="s">
        <v>10409</v>
      </c>
      <c r="O2512" s="20" t="s">
        <v>567</v>
      </c>
      <c r="P2512" s="3" t="s">
        <v>1241</v>
      </c>
      <c r="Q2512" s="3">
        <v>-21.27</v>
      </c>
      <c r="R2512" s="6">
        <v>125.8</v>
      </c>
      <c r="S2512" s="3" t="s">
        <v>2523</v>
      </c>
      <c r="T2512" s="3"/>
      <c r="U2512" s="17">
        <v>45761</v>
      </c>
      <c r="X2512" s="19" t="s">
        <v>2524</v>
      </c>
      <c r="Y2512" s="19" t="s">
        <v>9992</v>
      </c>
    </row>
    <row r="2513" spans="1:25">
      <c r="A2513" s="3" t="s">
        <v>10410</v>
      </c>
      <c r="B2513" s="3"/>
      <c r="C2513" s="3" t="s">
        <v>129</v>
      </c>
      <c r="D2513" s="3" t="s">
        <v>1234</v>
      </c>
      <c r="E2513" s="3" t="s">
        <v>66</v>
      </c>
      <c r="F2513" s="3" t="s">
        <v>1307</v>
      </c>
      <c r="G2513" s="3" t="s">
        <v>1391</v>
      </c>
      <c r="H2513" s="3" t="s">
        <v>1237</v>
      </c>
      <c r="I2513" s="3" t="s">
        <v>10411</v>
      </c>
      <c r="J2513" s="3" t="s">
        <v>55</v>
      </c>
      <c r="K2513" s="3" t="s">
        <v>7200</v>
      </c>
      <c r="L2513" s="3" t="s">
        <v>10412</v>
      </c>
      <c r="M2513" s="7" t="s">
        <v>10413</v>
      </c>
      <c r="N2513" s="7" t="s">
        <v>10414</v>
      </c>
      <c r="O2513" s="20" t="s">
        <v>567</v>
      </c>
      <c r="P2513" s="3" t="s">
        <v>1241</v>
      </c>
      <c r="Q2513" s="3">
        <v>-21.92</v>
      </c>
      <c r="R2513" s="6">
        <v>125.8</v>
      </c>
      <c r="S2513" s="3" t="s">
        <v>2523</v>
      </c>
      <c r="T2513" s="3"/>
      <c r="U2513" s="17">
        <v>45759</v>
      </c>
      <c r="X2513" s="19" t="s">
        <v>2524</v>
      </c>
      <c r="Y2513" s="19" t="s">
        <v>9992</v>
      </c>
    </row>
    <row r="2514" spans="1:25">
      <c r="A2514" s="18" t="s">
        <v>10415</v>
      </c>
      <c r="B2514" s="3"/>
      <c r="C2514" s="3" t="s">
        <v>129</v>
      </c>
      <c r="D2514" s="3" t="s">
        <v>1234</v>
      </c>
      <c r="E2514" s="3" t="s">
        <v>66</v>
      </c>
      <c r="F2514" s="3" t="s">
        <v>1307</v>
      </c>
      <c r="G2514" s="3" t="s">
        <v>1391</v>
      </c>
      <c r="H2514" s="3" t="s">
        <v>1605</v>
      </c>
      <c r="I2514" s="3" t="s">
        <v>10416</v>
      </c>
      <c r="J2514" s="3" t="s">
        <v>55</v>
      </c>
      <c r="K2514" s="3" t="s">
        <v>7200</v>
      </c>
      <c r="L2514" s="3" t="s">
        <v>10417</v>
      </c>
      <c r="M2514" s="7" t="s">
        <v>10418</v>
      </c>
      <c r="N2514" s="7" t="s">
        <v>10419</v>
      </c>
      <c r="O2514" s="20" t="s">
        <v>567</v>
      </c>
      <c r="P2514" s="3" t="s">
        <v>1241</v>
      </c>
      <c r="Q2514" s="3">
        <v>-21.24</v>
      </c>
      <c r="R2514" s="6">
        <v>125.8</v>
      </c>
      <c r="S2514" s="3" t="s">
        <v>2523</v>
      </c>
      <c r="T2514" s="3"/>
      <c r="U2514" s="17">
        <v>45763</v>
      </c>
      <c r="X2514" s="19" t="s">
        <v>2524</v>
      </c>
      <c r="Y2514" s="19" t="s">
        <v>9992</v>
      </c>
    </row>
    <row r="2515" spans="1:25">
      <c r="A2515" s="3" t="s">
        <v>10420</v>
      </c>
      <c r="B2515" s="3"/>
      <c r="C2515" s="3" t="s">
        <v>129</v>
      </c>
      <c r="D2515" s="3" t="s">
        <v>1234</v>
      </c>
      <c r="E2515" s="3" t="s">
        <v>66</v>
      </c>
      <c r="F2515" s="3" t="s">
        <v>1307</v>
      </c>
      <c r="G2515" s="3" t="s">
        <v>1391</v>
      </c>
      <c r="H2515" s="3" t="s">
        <v>1605</v>
      </c>
      <c r="I2515" s="3" t="s">
        <v>10421</v>
      </c>
      <c r="J2515" s="3" t="s">
        <v>55</v>
      </c>
      <c r="K2515" s="3" t="s">
        <v>7200</v>
      </c>
      <c r="L2515" s="3" t="s">
        <v>10422</v>
      </c>
      <c r="M2515" s="7" t="s">
        <v>10423</v>
      </c>
      <c r="N2515" s="7" t="s">
        <v>10424</v>
      </c>
      <c r="O2515" s="20" t="s">
        <v>567</v>
      </c>
      <c r="P2515" s="3" t="s">
        <v>1241</v>
      </c>
      <c r="Q2515" s="3">
        <v>-21.83</v>
      </c>
      <c r="R2515" s="6">
        <v>125.8</v>
      </c>
      <c r="S2515" s="3" t="s">
        <v>2523</v>
      </c>
      <c r="T2515" s="3"/>
      <c r="U2515" s="17">
        <v>45763</v>
      </c>
      <c r="X2515" s="19" t="s">
        <v>2524</v>
      </c>
      <c r="Y2515" s="19" t="s">
        <v>9992</v>
      </c>
    </row>
    <row r="2516" spans="1:25">
      <c r="A2516" s="3" t="s">
        <v>10425</v>
      </c>
      <c r="B2516" s="3"/>
      <c r="C2516" s="3" t="s">
        <v>129</v>
      </c>
      <c r="D2516" s="3" t="s">
        <v>1234</v>
      </c>
      <c r="E2516" s="3" t="s">
        <v>66</v>
      </c>
      <c r="F2516" s="3" t="s">
        <v>1300</v>
      </c>
      <c r="G2516" s="3" t="s">
        <v>2636</v>
      </c>
      <c r="H2516" s="3" t="s">
        <v>1575</v>
      </c>
      <c r="I2516" s="3" t="s">
        <v>10426</v>
      </c>
      <c r="J2516" s="3" t="s">
        <v>55</v>
      </c>
      <c r="K2516" s="3" t="s">
        <v>10427</v>
      </c>
      <c r="L2516" s="3" t="s">
        <v>10428</v>
      </c>
      <c r="M2516" s="7" t="s">
        <v>10429</v>
      </c>
      <c r="N2516" s="7" t="s">
        <v>10430</v>
      </c>
      <c r="O2516" s="20" t="s">
        <v>567</v>
      </c>
      <c r="P2516" s="3" t="s">
        <v>1241</v>
      </c>
      <c r="Q2516" s="3">
        <v>-18.59</v>
      </c>
      <c r="R2516" s="6">
        <v>125.8</v>
      </c>
      <c r="S2516" s="3" t="s">
        <v>2523</v>
      </c>
      <c r="T2516" s="3"/>
      <c r="U2516" s="17">
        <v>45754</v>
      </c>
      <c r="X2516" s="19" t="s">
        <v>2524</v>
      </c>
      <c r="Y2516" s="19" t="s">
        <v>9992</v>
      </c>
    </row>
    <row r="2517" spans="1:25">
      <c r="A2517" s="3" t="s">
        <v>10431</v>
      </c>
      <c r="B2517" s="3"/>
      <c r="C2517" s="3" t="s">
        <v>129</v>
      </c>
      <c r="D2517" s="3" t="s">
        <v>1234</v>
      </c>
      <c r="E2517" s="3" t="s">
        <v>66</v>
      </c>
      <c r="F2517" s="3" t="s">
        <v>1300</v>
      </c>
      <c r="G2517" s="3" t="s">
        <v>3973</v>
      </c>
      <c r="H2517" s="3" t="s">
        <v>1605</v>
      </c>
      <c r="I2517" s="3" t="s">
        <v>10432</v>
      </c>
      <c r="J2517" s="3" t="s">
        <v>55</v>
      </c>
      <c r="K2517" s="3" t="s">
        <v>10427</v>
      </c>
      <c r="L2517" s="3" t="s">
        <v>10433</v>
      </c>
      <c r="M2517" s="7" t="s">
        <v>10434</v>
      </c>
      <c r="N2517" s="7" t="s">
        <v>10435</v>
      </c>
      <c r="O2517" s="20" t="s">
        <v>567</v>
      </c>
      <c r="P2517" s="3" t="s">
        <v>1241</v>
      </c>
      <c r="Q2517" s="3">
        <v>-18.59</v>
      </c>
      <c r="R2517" s="6">
        <v>125.8</v>
      </c>
      <c r="S2517" s="3" t="s">
        <v>2523</v>
      </c>
      <c r="T2517" s="3"/>
      <c r="U2517" s="17">
        <v>45755</v>
      </c>
      <c r="X2517" s="19" t="s">
        <v>2524</v>
      </c>
      <c r="Y2517" s="19" t="s">
        <v>9992</v>
      </c>
    </row>
    <row r="2518" spans="1:25">
      <c r="A2518" s="3" t="s">
        <v>10436</v>
      </c>
      <c r="B2518" s="3"/>
      <c r="C2518" s="3" t="s">
        <v>129</v>
      </c>
      <c r="D2518" s="3" t="s">
        <v>1234</v>
      </c>
      <c r="E2518" s="3" t="s">
        <v>66</v>
      </c>
      <c r="F2518" s="3" t="s">
        <v>1300</v>
      </c>
      <c r="G2518" s="3" t="s">
        <v>3973</v>
      </c>
      <c r="H2518" s="3" t="s">
        <v>1578</v>
      </c>
      <c r="I2518" s="3" t="s">
        <v>10437</v>
      </c>
      <c r="J2518" s="3" t="s">
        <v>55</v>
      </c>
      <c r="K2518" s="3" t="s">
        <v>10427</v>
      </c>
      <c r="L2518" s="3" t="s">
        <v>10438</v>
      </c>
      <c r="M2518" s="7" t="s">
        <v>10439</v>
      </c>
      <c r="N2518" s="7" t="s">
        <v>10440</v>
      </c>
      <c r="O2518" s="20" t="s">
        <v>567</v>
      </c>
      <c r="P2518" s="3" t="s">
        <v>1241</v>
      </c>
      <c r="Q2518" s="3">
        <v>-20.38</v>
      </c>
      <c r="R2518" s="6">
        <v>125.8</v>
      </c>
      <c r="S2518" s="3" t="s">
        <v>2523</v>
      </c>
      <c r="T2518" s="3"/>
      <c r="U2518" s="17">
        <v>45755</v>
      </c>
      <c r="X2518" s="19" t="s">
        <v>2524</v>
      </c>
      <c r="Y2518" s="19" t="s">
        <v>9992</v>
      </c>
    </row>
    <row r="2519" spans="1:25">
      <c r="A2519" s="3" t="s">
        <v>10441</v>
      </c>
      <c r="B2519" s="3"/>
      <c r="C2519" s="3" t="s">
        <v>129</v>
      </c>
      <c r="D2519" s="3" t="s">
        <v>1234</v>
      </c>
      <c r="E2519" s="3" t="s">
        <v>66</v>
      </c>
      <c r="F2519" s="3" t="s">
        <v>1300</v>
      </c>
      <c r="G2519" s="3" t="s">
        <v>2586</v>
      </c>
      <c r="H2519" s="3" t="s">
        <v>1605</v>
      </c>
      <c r="I2519" s="3" t="s">
        <v>10442</v>
      </c>
      <c r="J2519" s="3" t="s">
        <v>55</v>
      </c>
      <c r="K2519" s="3" t="s">
        <v>3965</v>
      </c>
      <c r="L2519" s="3" t="s">
        <v>10443</v>
      </c>
      <c r="M2519" s="7" t="s">
        <v>10444</v>
      </c>
      <c r="N2519" s="7" t="s">
        <v>10445</v>
      </c>
      <c r="O2519" s="20" t="s">
        <v>567</v>
      </c>
      <c r="P2519" s="3" t="s">
        <v>1241</v>
      </c>
      <c r="Q2519" s="3">
        <v>-18.59</v>
      </c>
      <c r="R2519" s="6">
        <v>125.8</v>
      </c>
      <c r="S2519" s="3" t="s">
        <v>2523</v>
      </c>
      <c r="T2519" s="3"/>
      <c r="U2519" s="17">
        <v>45754</v>
      </c>
      <c r="X2519" s="19" t="s">
        <v>2524</v>
      </c>
      <c r="Y2519" s="19" t="s">
        <v>9992</v>
      </c>
    </row>
    <row r="2520" spans="1:25">
      <c r="A2520" s="3" t="s">
        <v>10446</v>
      </c>
      <c r="B2520" s="3"/>
      <c r="C2520" s="3" t="s">
        <v>129</v>
      </c>
      <c r="D2520" s="3" t="s">
        <v>1234</v>
      </c>
      <c r="E2520" s="3" t="s">
        <v>66</v>
      </c>
      <c r="F2520" s="3" t="s">
        <v>1307</v>
      </c>
      <c r="G2520" s="3" t="s">
        <v>1433</v>
      </c>
      <c r="H2520" s="3" t="s">
        <v>1531</v>
      </c>
      <c r="I2520" s="3" t="s">
        <v>10447</v>
      </c>
      <c r="J2520" s="3" t="s">
        <v>55</v>
      </c>
      <c r="K2520" s="3" t="s">
        <v>6997</v>
      </c>
      <c r="L2520" s="3" t="s">
        <v>10448</v>
      </c>
      <c r="M2520" s="7" t="s">
        <v>10449</v>
      </c>
      <c r="N2520" s="7" t="s">
        <v>10450</v>
      </c>
      <c r="O2520" s="20" t="s">
        <v>567</v>
      </c>
      <c r="P2520" s="3" t="s">
        <v>1241</v>
      </c>
      <c r="Q2520" s="3">
        <v>-21.15</v>
      </c>
      <c r="R2520" s="6">
        <v>125.8</v>
      </c>
      <c r="S2520" s="3" t="s">
        <v>2523</v>
      </c>
      <c r="T2520" s="3"/>
      <c r="U2520" s="17">
        <v>45762</v>
      </c>
      <c r="X2520" s="19" t="s">
        <v>2524</v>
      </c>
      <c r="Y2520" s="19" t="s">
        <v>9992</v>
      </c>
    </row>
    <row r="2521" spans="1:25">
      <c r="A2521" s="3" t="s">
        <v>10451</v>
      </c>
      <c r="B2521" s="3"/>
      <c r="C2521" s="3" t="s">
        <v>129</v>
      </c>
      <c r="D2521" s="3" t="s">
        <v>1234</v>
      </c>
      <c r="E2521" s="3" t="s">
        <v>66</v>
      </c>
      <c r="F2521" s="3" t="s">
        <v>1300</v>
      </c>
      <c r="G2521" s="3" t="s">
        <v>3973</v>
      </c>
      <c r="H2521" s="3" t="s">
        <v>1649</v>
      </c>
      <c r="I2521" s="3" t="s">
        <v>10452</v>
      </c>
      <c r="J2521" s="3" t="s">
        <v>55</v>
      </c>
      <c r="K2521" s="3" t="s">
        <v>6997</v>
      </c>
      <c r="L2521" s="3" t="s">
        <v>10453</v>
      </c>
      <c r="M2521" s="7" t="s">
        <v>10454</v>
      </c>
      <c r="N2521" s="7" t="s">
        <v>10455</v>
      </c>
      <c r="O2521" s="20" t="s">
        <v>567</v>
      </c>
      <c r="P2521" s="3" t="s">
        <v>1241</v>
      </c>
      <c r="Q2521" s="3">
        <v>-20.190000000000001</v>
      </c>
      <c r="R2521" s="6">
        <v>125.8</v>
      </c>
      <c r="S2521" s="3" t="s">
        <v>2523</v>
      </c>
      <c r="T2521" s="3"/>
      <c r="U2521" s="17">
        <v>45755</v>
      </c>
      <c r="X2521" s="19" t="s">
        <v>2524</v>
      </c>
      <c r="Y2521" s="19" t="s">
        <v>9992</v>
      </c>
    </row>
    <row r="2522" spans="1:25">
      <c r="A2522" s="3" t="s">
        <v>10456</v>
      </c>
      <c r="B2522" s="3"/>
      <c r="C2522" s="3" t="s">
        <v>129</v>
      </c>
      <c r="D2522" s="3" t="s">
        <v>1234</v>
      </c>
      <c r="E2522" s="3" t="s">
        <v>66</v>
      </c>
      <c r="F2522" s="3" t="s">
        <v>1307</v>
      </c>
      <c r="G2522" s="3" t="s">
        <v>1236</v>
      </c>
      <c r="H2522" s="3" t="s">
        <v>1616</v>
      </c>
      <c r="I2522" s="3" t="s">
        <v>10457</v>
      </c>
      <c r="J2522" s="3" t="s">
        <v>55</v>
      </c>
      <c r="K2522" s="3" t="s">
        <v>6997</v>
      </c>
      <c r="L2522" s="3" t="s">
        <v>10458</v>
      </c>
      <c r="M2522" s="7" t="s">
        <v>10459</v>
      </c>
      <c r="N2522" s="7" t="s">
        <v>10460</v>
      </c>
      <c r="O2522" s="20" t="s">
        <v>567</v>
      </c>
      <c r="P2522" s="3" t="s">
        <v>4591</v>
      </c>
      <c r="Q2522" s="3">
        <v>-10</v>
      </c>
      <c r="R2522" s="6">
        <v>125.8</v>
      </c>
      <c r="S2522" s="3" t="s">
        <v>2523</v>
      </c>
      <c r="T2522" s="3"/>
      <c r="U2522" s="17">
        <v>45763</v>
      </c>
      <c r="X2522" s="19" t="s">
        <v>2524</v>
      </c>
      <c r="Y2522" s="19" t="s">
        <v>9992</v>
      </c>
    </row>
    <row r="2523" spans="1:25">
      <c r="A2523" s="3" t="s">
        <v>10461</v>
      </c>
      <c r="B2523" s="3"/>
      <c r="C2523" s="3" t="s">
        <v>129</v>
      </c>
      <c r="D2523" s="3" t="s">
        <v>1234</v>
      </c>
      <c r="E2523" s="3" t="s">
        <v>66</v>
      </c>
      <c r="F2523" s="3" t="s">
        <v>1307</v>
      </c>
      <c r="G2523" s="3" t="s">
        <v>1312</v>
      </c>
      <c r="H2523" s="3" t="s">
        <v>1237</v>
      </c>
      <c r="I2523" s="3" t="s">
        <v>10462</v>
      </c>
      <c r="J2523" s="3" t="s">
        <v>55</v>
      </c>
      <c r="K2523" s="3" t="s">
        <v>6997</v>
      </c>
      <c r="L2523" s="3" t="s">
        <v>10463</v>
      </c>
      <c r="M2523" s="7" t="s">
        <v>10464</v>
      </c>
      <c r="N2523" s="7" t="s">
        <v>10465</v>
      </c>
      <c r="O2523" s="20" t="s">
        <v>567</v>
      </c>
      <c r="P2523" s="3" t="s">
        <v>1241</v>
      </c>
      <c r="Q2523" s="3">
        <v>-20.61</v>
      </c>
      <c r="R2523" s="6">
        <v>125.8</v>
      </c>
      <c r="S2523" s="3" t="s">
        <v>2523</v>
      </c>
      <c r="T2523" s="3"/>
      <c r="U2523" s="17">
        <v>45757</v>
      </c>
      <c r="X2523" s="19" t="s">
        <v>2524</v>
      </c>
      <c r="Y2523" s="19" t="s">
        <v>9992</v>
      </c>
    </row>
    <row r="2524" spans="1:25">
      <c r="A2524" s="3" t="s">
        <v>10466</v>
      </c>
      <c r="B2524" s="3"/>
      <c r="C2524" s="3" t="s">
        <v>129</v>
      </c>
      <c r="D2524" s="3" t="s">
        <v>1234</v>
      </c>
      <c r="E2524" s="3" t="s">
        <v>66</v>
      </c>
      <c r="F2524" s="3" t="s">
        <v>1307</v>
      </c>
      <c r="G2524" s="3" t="s">
        <v>1312</v>
      </c>
      <c r="H2524" s="3" t="s">
        <v>1237</v>
      </c>
      <c r="I2524" s="3" t="s">
        <v>10467</v>
      </c>
      <c r="J2524" s="3" t="s">
        <v>55</v>
      </c>
      <c r="K2524" s="3" t="s">
        <v>6997</v>
      </c>
      <c r="L2524" s="3" t="s">
        <v>10468</v>
      </c>
      <c r="M2524" s="7" t="s">
        <v>10469</v>
      </c>
      <c r="N2524" s="7" t="s">
        <v>10470</v>
      </c>
      <c r="O2524" s="20" t="s">
        <v>567</v>
      </c>
      <c r="P2524" s="3" t="s">
        <v>1241</v>
      </c>
      <c r="Q2524" s="3">
        <v>-18.489999999999998</v>
      </c>
      <c r="R2524" s="6">
        <v>125.8</v>
      </c>
      <c r="S2524" s="3" t="s">
        <v>2523</v>
      </c>
      <c r="T2524" s="3"/>
      <c r="U2524" s="17">
        <v>45757</v>
      </c>
      <c r="X2524" s="19" t="s">
        <v>2524</v>
      </c>
      <c r="Y2524" s="19" t="s">
        <v>9992</v>
      </c>
    </row>
    <row r="2525" spans="1:25">
      <c r="A2525" s="3" t="s">
        <v>10471</v>
      </c>
      <c r="B2525" s="3"/>
      <c r="C2525" s="3" t="s">
        <v>129</v>
      </c>
      <c r="D2525" s="3" t="s">
        <v>1234</v>
      </c>
      <c r="E2525" s="3" t="s">
        <v>66</v>
      </c>
      <c r="F2525" s="3" t="s">
        <v>1300</v>
      </c>
      <c r="G2525" s="3" t="s">
        <v>3973</v>
      </c>
      <c r="H2525" s="3" t="s">
        <v>1649</v>
      </c>
      <c r="I2525" s="3" t="s">
        <v>10472</v>
      </c>
      <c r="J2525" s="3" t="s">
        <v>55</v>
      </c>
      <c r="K2525" s="3" t="s">
        <v>6997</v>
      </c>
      <c r="L2525" s="3" t="s">
        <v>10473</v>
      </c>
      <c r="M2525" s="7" t="s">
        <v>10474</v>
      </c>
      <c r="N2525" s="7" t="s">
        <v>10475</v>
      </c>
      <c r="O2525" s="20" t="s">
        <v>567</v>
      </c>
      <c r="P2525" s="3" t="s">
        <v>1241</v>
      </c>
      <c r="Q2525" s="3">
        <v>-20.61</v>
      </c>
      <c r="R2525" s="6">
        <v>125.8</v>
      </c>
      <c r="S2525" s="3" t="s">
        <v>2523</v>
      </c>
      <c r="T2525" s="3"/>
      <c r="U2525" s="17">
        <v>45756</v>
      </c>
      <c r="X2525" s="19" t="s">
        <v>2524</v>
      </c>
      <c r="Y2525" s="19" t="s">
        <v>9992</v>
      </c>
    </row>
    <row r="2526" spans="1:25">
      <c r="A2526" s="3" t="s">
        <v>10476</v>
      </c>
      <c r="B2526" s="3"/>
      <c r="C2526" s="3" t="s">
        <v>129</v>
      </c>
      <c r="D2526" s="3" t="s">
        <v>1234</v>
      </c>
      <c r="E2526" s="3" t="s">
        <v>66</v>
      </c>
      <c r="F2526" s="3" t="s">
        <v>1300</v>
      </c>
      <c r="G2526" s="3" t="s">
        <v>2654</v>
      </c>
      <c r="H2526" s="3" t="s">
        <v>1557</v>
      </c>
      <c r="I2526" s="3" t="s">
        <v>10477</v>
      </c>
      <c r="J2526" s="3" t="s">
        <v>55</v>
      </c>
      <c r="K2526" s="3" t="s">
        <v>6997</v>
      </c>
      <c r="L2526" s="3" t="s">
        <v>10478</v>
      </c>
      <c r="M2526" s="7" t="s">
        <v>10479</v>
      </c>
      <c r="N2526" s="7" t="s">
        <v>10480</v>
      </c>
      <c r="O2526" s="20" t="s">
        <v>567</v>
      </c>
      <c r="P2526" s="3" t="s">
        <v>1241</v>
      </c>
      <c r="Q2526" s="3">
        <v>-18.59</v>
      </c>
      <c r="R2526" s="6">
        <v>125.8</v>
      </c>
      <c r="S2526" s="3" t="s">
        <v>2523</v>
      </c>
      <c r="T2526" s="3"/>
      <c r="U2526" s="17">
        <v>45754</v>
      </c>
      <c r="X2526" s="19" t="s">
        <v>2524</v>
      </c>
      <c r="Y2526" s="19" t="s">
        <v>9992</v>
      </c>
    </row>
    <row r="2527" spans="1:25">
      <c r="A2527" s="3" t="s">
        <v>10481</v>
      </c>
      <c r="B2527" s="3"/>
      <c r="C2527" s="3" t="s">
        <v>129</v>
      </c>
      <c r="D2527" s="3" t="s">
        <v>1234</v>
      </c>
      <c r="E2527" s="3" t="s">
        <v>66</v>
      </c>
      <c r="F2527" s="3" t="s">
        <v>1307</v>
      </c>
      <c r="G2527" s="3" t="s">
        <v>1312</v>
      </c>
      <c r="H2527" s="3" t="s">
        <v>1237</v>
      </c>
      <c r="I2527" s="3" t="s">
        <v>10482</v>
      </c>
      <c r="J2527" s="3" t="s">
        <v>55</v>
      </c>
      <c r="K2527" s="3" t="s">
        <v>6997</v>
      </c>
      <c r="L2527" s="3" t="s">
        <v>10483</v>
      </c>
      <c r="M2527" s="7" t="s">
        <v>10484</v>
      </c>
      <c r="N2527" s="7" t="s">
        <v>10485</v>
      </c>
      <c r="O2527" s="20" t="s">
        <v>567</v>
      </c>
      <c r="P2527" s="3" t="s">
        <v>1241</v>
      </c>
      <c r="Q2527" s="3">
        <v>-19.149999999999999</v>
      </c>
      <c r="R2527" s="6">
        <v>125.8</v>
      </c>
      <c r="S2527" s="3" t="s">
        <v>2523</v>
      </c>
      <c r="T2527" s="3"/>
      <c r="U2527" s="17">
        <v>45757</v>
      </c>
      <c r="X2527" s="19" t="s">
        <v>2524</v>
      </c>
      <c r="Y2527" s="19" t="s">
        <v>9992</v>
      </c>
    </row>
    <row r="2528" spans="1:25">
      <c r="A2528" s="3" t="s">
        <v>10486</v>
      </c>
      <c r="B2528" s="3"/>
      <c r="C2528" s="3" t="s">
        <v>129</v>
      </c>
      <c r="D2528" s="3" t="s">
        <v>1234</v>
      </c>
      <c r="E2528" s="3" t="s">
        <v>66</v>
      </c>
      <c r="F2528" s="3" t="s">
        <v>1307</v>
      </c>
      <c r="G2528" s="3" t="s">
        <v>1312</v>
      </c>
      <c r="H2528" s="3" t="s">
        <v>1237</v>
      </c>
      <c r="I2528" s="3" t="s">
        <v>10487</v>
      </c>
      <c r="J2528" s="3" t="s">
        <v>55</v>
      </c>
      <c r="K2528" s="3" t="s">
        <v>6997</v>
      </c>
      <c r="L2528" s="3" t="s">
        <v>10488</v>
      </c>
      <c r="M2528" s="7" t="s">
        <v>10489</v>
      </c>
      <c r="N2528" s="7" t="s">
        <v>10490</v>
      </c>
      <c r="O2528" s="20" t="s">
        <v>567</v>
      </c>
      <c r="P2528" s="3" t="s">
        <v>1241</v>
      </c>
      <c r="Q2528" s="3">
        <v>-19.12</v>
      </c>
      <c r="R2528" s="6">
        <v>125.8</v>
      </c>
      <c r="S2528" s="3" t="s">
        <v>2523</v>
      </c>
      <c r="T2528" s="3"/>
      <c r="U2528" s="17">
        <v>45757</v>
      </c>
      <c r="X2528" s="19" t="s">
        <v>2524</v>
      </c>
      <c r="Y2528" s="19" t="s">
        <v>9992</v>
      </c>
    </row>
    <row r="2529" spans="1:25">
      <c r="A2529" s="3" t="s">
        <v>10491</v>
      </c>
      <c r="B2529" s="3"/>
      <c r="C2529" s="3" t="s">
        <v>129</v>
      </c>
      <c r="D2529" s="3" t="s">
        <v>1234</v>
      </c>
      <c r="E2529" s="3" t="s">
        <v>66</v>
      </c>
      <c r="F2529" s="3" t="s">
        <v>1307</v>
      </c>
      <c r="G2529" s="3" t="s">
        <v>1433</v>
      </c>
      <c r="H2529" s="3" t="s">
        <v>1531</v>
      </c>
      <c r="I2529" s="3" t="s">
        <v>10492</v>
      </c>
      <c r="J2529" s="3" t="s">
        <v>55</v>
      </c>
      <c r="K2529" s="3" t="s">
        <v>6997</v>
      </c>
      <c r="L2529" s="3" t="s">
        <v>10493</v>
      </c>
      <c r="M2529" s="7" t="s">
        <v>10494</v>
      </c>
      <c r="N2529" s="7" t="s">
        <v>10495</v>
      </c>
      <c r="O2529" s="20" t="s">
        <v>567</v>
      </c>
      <c r="P2529" s="3" t="s">
        <v>1241</v>
      </c>
      <c r="Q2529" s="3">
        <v>-20.149999999999999</v>
      </c>
      <c r="R2529" s="6">
        <v>125.8</v>
      </c>
      <c r="S2529" s="3" t="s">
        <v>2523</v>
      </c>
      <c r="T2529" s="3"/>
      <c r="U2529" s="17">
        <v>45762</v>
      </c>
      <c r="X2529" s="19" t="s">
        <v>2524</v>
      </c>
      <c r="Y2529" s="19" t="s">
        <v>9992</v>
      </c>
    </row>
    <row r="2530" spans="1:25">
      <c r="A2530" s="3" t="s">
        <v>10496</v>
      </c>
      <c r="B2530" s="3"/>
      <c r="C2530" s="3" t="s">
        <v>129</v>
      </c>
      <c r="D2530" s="3" t="s">
        <v>1234</v>
      </c>
      <c r="E2530" s="3" t="s">
        <v>66</v>
      </c>
      <c r="F2530" s="3" t="s">
        <v>1307</v>
      </c>
      <c r="G2530" s="3" t="s">
        <v>1433</v>
      </c>
      <c r="H2530" s="3" t="s">
        <v>1531</v>
      </c>
      <c r="I2530" s="3" t="s">
        <v>10497</v>
      </c>
      <c r="J2530" s="3" t="s">
        <v>55</v>
      </c>
      <c r="K2530" s="3" t="s">
        <v>6997</v>
      </c>
      <c r="L2530" s="3" t="s">
        <v>10498</v>
      </c>
      <c r="M2530" s="7" t="s">
        <v>10499</v>
      </c>
      <c r="N2530" s="7" t="s">
        <v>10500</v>
      </c>
      <c r="O2530" s="20" t="s">
        <v>567</v>
      </c>
      <c r="P2530" s="3" t="s">
        <v>1241</v>
      </c>
      <c r="Q2530" s="3">
        <v>-20.72</v>
      </c>
      <c r="R2530" s="6">
        <v>125.8</v>
      </c>
      <c r="S2530" s="3" t="s">
        <v>2523</v>
      </c>
      <c r="T2530" s="3"/>
      <c r="U2530" s="17">
        <v>45762</v>
      </c>
      <c r="X2530" s="19" t="s">
        <v>2524</v>
      </c>
      <c r="Y2530" s="19" t="s">
        <v>9992</v>
      </c>
    </row>
    <row r="2531" spans="1:25">
      <c r="A2531" s="3" t="s">
        <v>10501</v>
      </c>
      <c r="B2531" s="3"/>
      <c r="C2531" s="3" t="s">
        <v>129</v>
      </c>
      <c r="D2531" s="3" t="s">
        <v>1234</v>
      </c>
      <c r="E2531" s="3" t="s">
        <v>66</v>
      </c>
      <c r="F2531" s="3" t="s">
        <v>1307</v>
      </c>
      <c r="G2531" s="3" t="s">
        <v>1312</v>
      </c>
      <c r="H2531" s="3" t="s">
        <v>1605</v>
      </c>
      <c r="I2531" s="3" t="s">
        <v>10502</v>
      </c>
      <c r="J2531" s="3" t="s">
        <v>55</v>
      </c>
      <c r="K2531" s="3" t="s">
        <v>6997</v>
      </c>
      <c r="L2531" s="3" t="s">
        <v>10503</v>
      </c>
      <c r="M2531" s="7" t="s">
        <v>10504</v>
      </c>
      <c r="N2531" s="7" t="s">
        <v>10505</v>
      </c>
      <c r="O2531" s="20" t="s">
        <v>567</v>
      </c>
      <c r="P2531" s="3" t="s">
        <v>4591</v>
      </c>
      <c r="Q2531" s="3">
        <v>-20.38</v>
      </c>
      <c r="R2531" s="6">
        <v>125.8</v>
      </c>
      <c r="S2531" s="3" t="s">
        <v>2523</v>
      </c>
      <c r="T2531" s="3"/>
      <c r="U2531" s="17">
        <v>45763</v>
      </c>
      <c r="X2531" s="19" t="s">
        <v>2524</v>
      </c>
      <c r="Y2531" s="19" t="s">
        <v>9992</v>
      </c>
    </row>
    <row r="2532" spans="1:25">
      <c r="A2532" s="3" t="s">
        <v>10506</v>
      </c>
      <c r="B2532" s="3"/>
      <c r="C2532" s="3" t="s">
        <v>129</v>
      </c>
      <c r="D2532" s="3" t="s">
        <v>1234</v>
      </c>
      <c r="E2532" s="3" t="s">
        <v>66</v>
      </c>
      <c r="F2532" s="3" t="s">
        <v>1307</v>
      </c>
      <c r="G2532" s="3" t="s">
        <v>1236</v>
      </c>
      <c r="H2532" s="3" t="s">
        <v>1605</v>
      </c>
      <c r="I2532" s="3" t="s">
        <v>10507</v>
      </c>
      <c r="J2532" s="3" t="s">
        <v>55</v>
      </c>
      <c r="K2532" s="3" t="s">
        <v>6997</v>
      </c>
      <c r="L2532" s="3" t="s">
        <v>10508</v>
      </c>
      <c r="M2532" s="7" t="s">
        <v>10509</v>
      </c>
      <c r="N2532" s="7" t="s">
        <v>10510</v>
      </c>
      <c r="O2532" s="20" t="s">
        <v>567</v>
      </c>
      <c r="P2532" s="3" t="s">
        <v>1241</v>
      </c>
      <c r="Q2532" s="3">
        <v>-22.14</v>
      </c>
      <c r="R2532" s="6">
        <v>125.8</v>
      </c>
      <c r="S2532" s="3" t="s">
        <v>2523</v>
      </c>
      <c r="T2532" s="3"/>
      <c r="U2532" s="17">
        <v>45758</v>
      </c>
      <c r="X2532" s="19" t="s">
        <v>2524</v>
      </c>
      <c r="Y2532" s="19" t="s">
        <v>9992</v>
      </c>
    </row>
    <row r="2533" spans="1:25">
      <c r="A2533" s="3" t="s">
        <v>10511</v>
      </c>
      <c r="B2533" s="3"/>
      <c r="C2533" s="3" t="s">
        <v>129</v>
      </c>
      <c r="D2533" s="3" t="s">
        <v>1234</v>
      </c>
      <c r="E2533" s="3" t="s">
        <v>66</v>
      </c>
      <c r="F2533" s="3" t="s">
        <v>1307</v>
      </c>
      <c r="G2533" s="3" t="s">
        <v>1236</v>
      </c>
      <c r="H2533" s="3" t="s">
        <v>1237</v>
      </c>
      <c r="I2533" s="3" t="s">
        <v>10512</v>
      </c>
      <c r="J2533" s="3" t="s">
        <v>55</v>
      </c>
      <c r="K2533" s="3" t="s">
        <v>6997</v>
      </c>
      <c r="L2533" s="3" t="s">
        <v>10513</v>
      </c>
      <c r="M2533" s="7" t="s">
        <v>10514</v>
      </c>
      <c r="N2533" s="7" t="s">
        <v>10515</v>
      </c>
      <c r="O2533" s="20" t="s">
        <v>567</v>
      </c>
      <c r="P2533" s="3" t="s">
        <v>1241</v>
      </c>
      <c r="Q2533" s="3">
        <v>-19.54</v>
      </c>
      <c r="R2533" s="6">
        <v>125.8</v>
      </c>
      <c r="S2533" s="3" t="s">
        <v>2523</v>
      </c>
      <c r="T2533" s="3"/>
      <c r="U2533" s="17">
        <v>45763</v>
      </c>
      <c r="X2533" s="19" t="s">
        <v>2524</v>
      </c>
      <c r="Y2533" s="19" t="s">
        <v>9992</v>
      </c>
    </row>
    <row r="2534" spans="1:25">
      <c r="A2534" s="3" t="s">
        <v>10516</v>
      </c>
      <c r="B2534" s="3"/>
      <c r="C2534" s="3" t="s">
        <v>129</v>
      </c>
      <c r="D2534" s="3" t="s">
        <v>1234</v>
      </c>
      <c r="E2534" s="3" t="s">
        <v>66</v>
      </c>
      <c r="F2534" s="3" t="s">
        <v>1307</v>
      </c>
      <c r="G2534" s="3" t="s">
        <v>1236</v>
      </c>
      <c r="H2534" s="3" t="s">
        <v>1237</v>
      </c>
      <c r="I2534" s="3" t="s">
        <v>10517</v>
      </c>
      <c r="J2534" s="3" t="s">
        <v>55</v>
      </c>
      <c r="K2534" s="3" t="s">
        <v>6997</v>
      </c>
      <c r="L2534" s="3" t="s">
        <v>10518</v>
      </c>
      <c r="M2534" s="7" t="s">
        <v>10519</v>
      </c>
      <c r="N2534" s="7" t="s">
        <v>10520</v>
      </c>
      <c r="O2534" s="20" t="s">
        <v>567</v>
      </c>
      <c r="P2534" s="3" t="s">
        <v>1241</v>
      </c>
      <c r="Q2534" s="3">
        <v>-19.82</v>
      </c>
      <c r="R2534" s="6">
        <v>125.8</v>
      </c>
      <c r="S2534" s="3" t="s">
        <v>2523</v>
      </c>
      <c r="T2534" s="3"/>
      <c r="U2534" s="17">
        <v>45763</v>
      </c>
      <c r="X2534" s="19" t="s">
        <v>2524</v>
      </c>
      <c r="Y2534" s="19" t="s">
        <v>9992</v>
      </c>
    </row>
    <row r="2535" spans="1:25">
      <c r="A2535" s="3" t="s">
        <v>10521</v>
      </c>
      <c r="B2535" s="3"/>
      <c r="C2535" s="3" t="s">
        <v>129</v>
      </c>
      <c r="D2535" s="3" t="s">
        <v>1234</v>
      </c>
      <c r="E2535" s="3" t="s">
        <v>66</v>
      </c>
      <c r="F2535" s="3" t="s">
        <v>1307</v>
      </c>
      <c r="G2535" s="3" t="s">
        <v>1236</v>
      </c>
      <c r="H2535" s="3" t="s">
        <v>1237</v>
      </c>
      <c r="I2535" s="3" t="s">
        <v>10522</v>
      </c>
      <c r="J2535" s="3" t="s">
        <v>55</v>
      </c>
      <c r="K2535" s="3" t="s">
        <v>6997</v>
      </c>
      <c r="L2535" s="3" t="s">
        <v>10523</v>
      </c>
      <c r="M2535" s="7" t="s">
        <v>10524</v>
      </c>
      <c r="N2535" s="7" t="s">
        <v>10525</v>
      </c>
      <c r="O2535" s="20" t="s">
        <v>567</v>
      </c>
      <c r="P2535" s="3" t="s">
        <v>1241</v>
      </c>
      <c r="Q2535" s="3">
        <v>-22.48</v>
      </c>
      <c r="R2535" s="6">
        <v>125.8</v>
      </c>
      <c r="S2535" s="3" t="s">
        <v>2523</v>
      </c>
      <c r="T2535" s="3"/>
      <c r="U2535" s="17">
        <v>45758</v>
      </c>
      <c r="X2535" s="19" t="s">
        <v>2524</v>
      </c>
      <c r="Y2535" s="19" t="s">
        <v>9992</v>
      </c>
    </row>
    <row r="2536" spans="1:25">
      <c r="A2536" s="3" t="s">
        <v>10526</v>
      </c>
      <c r="B2536" s="3"/>
      <c r="C2536" s="3" t="s">
        <v>129</v>
      </c>
      <c r="D2536" s="3" t="s">
        <v>1234</v>
      </c>
      <c r="E2536" s="3" t="s">
        <v>66</v>
      </c>
      <c r="F2536" s="3" t="s">
        <v>1307</v>
      </c>
      <c r="G2536" s="3" t="s">
        <v>1312</v>
      </c>
      <c r="H2536" s="3" t="s">
        <v>1605</v>
      </c>
      <c r="I2536" s="3" t="s">
        <v>10527</v>
      </c>
      <c r="J2536" s="3" t="s">
        <v>55</v>
      </c>
      <c r="K2536" s="3" t="s">
        <v>6997</v>
      </c>
      <c r="L2536" s="3" t="s">
        <v>10528</v>
      </c>
      <c r="M2536" s="7" t="s">
        <v>10529</v>
      </c>
      <c r="N2536" s="7" t="s">
        <v>10530</v>
      </c>
      <c r="O2536" s="20" t="s">
        <v>567</v>
      </c>
      <c r="P2536" s="3" t="s">
        <v>4591</v>
      </c>
      <c r="Q2536" s="3">
        <v>-20.8</v>
      </c>
      <c r="R2536" s="6">
        <v>125.8</v>
      </c>
      <c r="S2536" s="3" t="s">
        <v>2523</v>
      </c>
      <c r="T2536" s="3"/>
      <c r="U2536" s="17">
        <v>45763</v>
      </c>
      <c r="X2536" s="19" t="s">
        <v>2524</v>
      </c>
      <c r="Y2536" s="19" t="s">
        <v>9992</v>
      </c>
    </row>
    <row r="2537" spans="1:25">
      <c r="A2537" s="3" t="s">
        <v>10531</v>
      </c>
      <c r="B2537" s="3"/>
      <c r="C2537" s="3" t="s">
        <v>129</v>
      </c>
      <c r="D2537" s="3" t="s">
        <v>1234</v>
      </c>
      <c r="E2537" s="3" t="s">
        <v>66</v>
      </c>
      <c r="F2537" s="3" t="s">
        <v>1307</v>
      </c>
      <c r="G2537" s="3" t="s">
        <v>1312</v>
      </c>
      <c r="H2537" s="3" t="s">
        <v>1616</v>
      </c>
      <c r="I2537" s="3" t="s">
        <v>10532</v>
      </c>
      <c r="J2537" s="3" t="s">
        <v>55</v>
      </c>
      <c r="K2537" s="3" t="s">
        <v>6997</v>
      </c>
      <c r="L2537" s="3" t="s">
        <v>10533</v>
      </c>
      <c r="M2537" s="7" t="s">
        <v>10534</v>
      </c>
      <c r="N2537" s="7" t="s">
        <v>10535</v>
      </c>
      <c r="O2537" s="20" t="s">
        <v>567</v>
      </c>
      <c r="P2537" s="3" t="s">
        <v>4591</v>
      </c>
      <c r="Q2537" s="3">
        <v>-10</v>
      </c>
      <c r="R2537" s="6">
        <v>125.8</v>
      </c>
      <c r="S2537" s="3" t="s">
        <v>2523</v>
      </c>
      <c r="T2537" s="3"/>
      <c r="U2537" s="17">
        <v>45763</v>
      </c>
      <c r="X2537" s="19" t="s">
        <v>2524</v>
      </c>
      <c r="Y2537" s="19" t="s">
        <v>9992</v>
      </c>
    </row>
    <row r="2538" spans="1:25">
      <c r="A2538" s="3" t="s">
        <v>10536</v>
      </c>
      <c r="B2538" s="3"/>
      <c r="C2538" s="3" t="s">
        <v>129</v>
      </c>
      <c r="D2538" s="3" t="s">
        <v>1234</v>
      </c>
      <c r="E2538" s="3" t="s">
        <v>66</v>
      </c>
      <c r="F2538" s="3" t="s">
        <v>1307</v>
      </c>
      <c r="G2538" s="3" t="s">
        <v>1312</v>
      </c>
      <c r="H2538" s="3" t="s">
        <v>1557</v>
      </c>
      <c r="I2538" s="3" t="s">
        <v>10537</v>
      </c>
      <c r="J2538" s="3" t="s">
        <v>55</v>
      </c>
      <c r="K2538" s="3" t="s">
        <v>6997</v>
      </c>
      <c r="L2538" s="3" t="s">
        <v>10538</v>
      </c>
      <c r="M2538" s="7" t="s">
        <v>10539</v>
      </c>
      <c r="N2538" s="7" t="s">
        <v>10540</v>
      </c>
      <c r="O2538" s="20" t="s">
        <v>567</v>
      </c>
      <c r="P2538" s="3" t="s">
        <v>1241</v>
      </c>
      <c r="Q2538" s="3">
        <v>-21.32</v>
      </c>
      <c r="R2538" s="6">
        <v>125.8</v>
      </c>
      <c r="S2538" s="3" t="s">
        <v>2523</v>
      </c>
      <c r="T2538" s="3"/>
      <c r="U2538" s="17">
        <v>45758</v>
      </c>
      <c r="X2538" s="19" t="s">
        <v>2524</v>
      </c>
      <c r="Y2538" s="19" t="s">
        <v>9992</v>
      </c>
    </row>
    <row r="2539" spans="1:25">
      <c r="A2539" s="3" t="s">
        <v>10541</v>
      </c>
      <c r="B2539" s="3"/>
      <c r="C2539" s="3" t="s">
        <v>129</v>
      </c>
      <c r="D2539" s="3" t="s">
        <v>1234</v>
      </c>
      <c r="E2539" s="3" t="s">
        <v>66</v>
      </c>
      <c r="F2539" s="3" t="s">
        <v>1300</v>
      </c>
      <c r="G2539" s="3" t="s">
        <v>2669</v>
      </c>
      <c r="H2539" s="3" t="s">
        <v>1237</v>
      </c>
      <c r="I2539" s="3" t="s">
        <v>10542</v>
      </c>
      <c r="J2539" s="3" t="s">
        <v>55</v>
      </c>
      <c r="K2539" s="3" t="s">
        <v>6997</v>
      </c>
      <c r="L2539" s="3" t="s">
        <v>10543</v>
      </c>
      <c r="M2539" s="7" t="s">
        <v>10544</v>
      </c>
      <c r="N2539" s="7" t="s">
        <v>10545</v>
      </c>
      <c r="O2539" s="20" t="s">
        <v>567</v>
      </c>
      <c r="P2539" s="3" t="s">
        <v>1241</v>
      </c>
      <c r="Q2539" s="3">
        <v>-19.510000000000002</v>
      </c>
      <c r="R2539" s="6">
        <v>125.8</v>
      </c>
      <c r="S2539" s="3" t="s">
        <v>2523</v>
      </c>
      <c r="T2539" s="3"/>
      <c r="U2539" s="17">
        <v>45755</v>
      </c>
      <c r="X2539" s="19" t="s">
        <v>2524</v>
      </c>
      <c r="Y2539" s="19" t="s">
        <v>9992</v>
      </c>
    </row>
    <row r="2540" spans="1:25">
      <c r="A2540" s="3" t="s">
        <v>10546</v>
      </c>
      <c r="B2540" s="3"/>
      <c r="C2540" s="3" t="s">
        <v>129</v>
      </c>
      <c r="D2540" s="3" t="s">
        <v>1234</v>
      </c>
      <c r="E2540" s="3" t="s">
        <v>66</v>
      </c>
      <c r="F2540" s="3" t="s">
        <v>1300</v>
      </c>
      <c r="G2540" s="3" t="s">
        <v>2654</v>
      </c>
      <c r="H2540" s="3" t="s">
        <v>1237</v>
      </c>
      <c r="I2540" s="3" t="s">
        <v>10547</v>
      </c>
      <c r="J2540" s="3" t="s">
        <v>55</v>
      </c>
      <c r="K2540" s="3" t="s">
        <v>6997</v>
      </c>
      <c r="L2540" s="3" t="s">
        <v>10548</v>
      </c>
      <c r="M2540" s="7" t="s">
        <v>10549</v>
      </c>
      <c r="N2540" s="7" t="s">
        <v>10550</v>
      </c>
      <c r="O2540" s="20" t="s">
        <v>567</v>
      </c>
      <c r="P2540" s="3" t="s">
        <v>1241</v>
      </c>
      <c r="Q2540" s="3">
        <v>-18.59</v>
      </c>
      <c r="R2540" s="6">
        <v>125.8</v>
      </c>
      <c r="S2540" s="3" t="s">
        <v>2523</v>
      </c>
      <c r="T2540" s="3"/>
      <c r="U2540" s="17">
        <v>45754</v>
      </c>
      <c r="X2540" s="19" t="s">
        <v>2524</v>
      </c>
      <c r="Y2540" s="19" t="s">
        <v>9992</v>
      </c>
    </row>
    <row r="2541" spans="1:25">
      <c r="A2541" s="3" t="s">
        <v>10551</v>
      </c>
      <c r="B2541" s="3"/>
      <c r="C2541" s="3" t="s">
        <v>129</v>
      </c>
      <c r="D2541" s="3" t="s">
        <v>1234</v>
      </c>
      <c r="E2541" s="3" t="s">
        <v>66</v>
      </c>
      <c r="F2541" s="3" t="s">
        <v>1307</v>
      </c>
      <c r="G2541" s="3" t="s">
        <v>1236</v>
      </c>
      <c r="H2541" s="3" t="s">
        <v>1540</v>
      </c>
      <c r="I2541" s="3" t="s">
        <v>10552</v>
      </c>
      <c r="J2541" s="3" t="s">
        <v>55</v>
      </c>
      <c r="K2541" s="3" t="s">
        <v>6997</v>
      </c>
      <c r="L2541" s="3" t="s">
        <v>10553</v>
      </c>
      <c r="M2541" s="7" t="s">
        <v>10554</v>
      </c>
      <c r="N2541" s="7" t="s">
        <v>10555</v>
      </c>
      <c r="O2541" s="20" t="s">
        <v>567</v>
      </c>
      <c r="P2541" s="3" t="s">
        <v>1241</v>
      </c>
      <c r="Q2541" s="3">
        <v>-22.41</v>
      </c>
      <c r="R2541" s="6">
        <v>125.8</v>
      </c>
      <c r="S2541" s="3" t="s">
        <v>2523</v>
      </c>
      <c r="T2541" s="3"/>
      <c r="U2541" s="17">
        <v>45758</v>
      </c>
      <c r="X2541" s="19" t="s">
        <v>2524</v>
      </c>
      <c r="Y2541" s="19" t="s">
        <v>9992</v>
      </c>
    </row>
    <row r="2542" spans="1:25">
      <c r="A2542" s="3" t="s">
        <v>10556</v>
      </c>
      <c r="B2542" s="3"/>
      <c r="C2542" s="3" t="s">
        <v>129</v>
      </c>
      <c r="D2542" s="3" t="s">
        <v>1234</v>
      </c>
      <c r="E2542" s="3" t="s">
        <v>66</v>
      </c>
      <c r="F2542" s="3" t="s">
        <v>1307</v>
      </c>
      <c r="G2542" s="3" t="s">
        <v>1312</v>
      </c>
      <c r="H2542" s="3" t="s">
        <v>1575</v>
      </c>
      <c r="I2542" s="3" t="s">
        <v>10557</v>
      </c>
      <c r="J2542" s="3" t="s">
        <v>55</v>
      </c>
      <c r="K2542" s="3" t="s">
        <v>6997</v>
      </c>
      <c r="L2542" s="3" t="s">
        <v>10558</v>
      </c>
      <c r="M2542" s="7" t="s">
        <v>10559</v>
      </c>
      <c r="N2542" s="7" t="s">
        <v>10560</v>
      </c>
      <c r="O2542" s="20" t="s">
        <v>567</v>
      </c>
      <c r="P2542" s="3" t="s">
        <v>1241</v>
      </c>
      <c r="Q2542" s="3">
        <v>-21.4</v>
      </c>
      <c r="R2542" s="6">
        <v>125.8</v>
      </c>
      <c r="S2542" s="3" t="s">
        <v>2523</v>
      </c>
      <c r="T2542" s="3"/>
      <c r="U2542" s="17">
        <v>45758</v>
      </c>
      <c r="X2542" s="19" t="s">
        <v>2524</v>
      </c>
      <c r="Y2542" s="19" t="s">
        <v>9992</v>
      </c>
    </row>
    <row r="2543" spans="1:25">
      <c r="A2543" s="3" t="s">
        <v>10561</v>
      </c>
      <c r="B2543" s="3"/>
      <c r="C2543" s="3" t="s">
        <v>129</v>
      </c>
      <c r="D2543" s="3" t="s">
        <v>1234</v>
      </c>
      <c r="E2543" s="3" t="s">
        <v>66</v>
      </c>
      <c r="F2543" s="3" t="s">
        <v>1307</v>
      </c>
      <c r="G2543" s="3" t="s">
        <v>1236</v>
      </c>
      <c r="H2543" s="3" t="s">
        <v>1639</v>
      </c>
      <c r="I2543" s="3" t="s">
        <v>10562</v>
      </c>
      <c r="J2543" s="3" t="s">
        <v>55</v>
      </c>
      <c r="K2543" s="3" t="s">
        <v>6997</v>
      </c>
      <c r="L2543" s="3" t="s">
        <v>10563</v>
      </c>
      <c r="M2543" s="7" t="s">
        <v>10564</v>
      </c>
      <c r="N2543" s="7" t="s">
        <v>10565</v>
      </c>
      <c r="O2543" s="20" t="s">
        <v>567</v>
      </c>
      <c r="P2543" s="3" t="s">
        <v>1241</v>
      </c>
      <c r="Q2543" s="3">
        <v>-21.58</v>
      </c>
      <c r="R2543" s="6">
        <v>125.8</v>
      </c>
      <c r="S2543" s="3" t="s">
        <v>2523</v>
      </c>
      <c r="T2543" s="3"/>
      <c r="U2543" s="17">
        <v>45763</v>
      </c>
      <c r="X2543" s="19" t="s">
        <v>2524</v>
      </c>
      <c r="Y2543" s="19" t="s">
        <v>9992</v>
      </c>
    </row>
    <row r="2544" spans="1:25">
      <c r="A2544" s="3" t="s">
        <v>10566</v>
      </c>
      <c r="B2544" s="3"/>
      <c r="C2544" s="3" t="s">
        <v>85</v>
      </c>
      <c r="D2544" s="3" t="s">
        <v>1234</v>
      </c>
      <c r="E2544" s="3" t="s">
        <v>66</v>
      </c>
      <c r="F2544" s="3" t="s">
        <v>1250</v>
      </c>
      <c r="G2544" s="3" t="s">
        <v>1495</v>
      </c>
      <c r="H2544" s="3" t="s">
        <v>1531</v>
      </c>
      <c r="I2544" s="3" t="s">
        <v>10567</v>
      </c>
      <c r="J2544" s="3" t="s">
        <v>55</v>
      </c>
      <c r="K2544" s="3" t="s">
        <v>10568</v>
      </c>
      <c r="L2544" s="3" t="s">
        <v>10569</v>
      </c>
      <c r="M2544" s="7" t="s">
        <v>10570</v>
      </c>
      <c r="N2544" s="7" t="s">
        <v>10571</v>
      </c>
      <c r="O2544" s="20" t="s">
        <v>569</v>
      </c>
      <c r="P2544" s="3" t="s">
        <v>1241</v>
      </c>
      <c r="Q2544" s="3">
        <v>-20.75</v>
      </c>
      <c r="R2544" s="6">
        <v>125.8</v>
      </c>
      <c r="S2544" s="3" t="s">
        <v>2523</v>
      </c>
      <c r="T2544" s="3"/>
      <c r="U2544" s="17">
        <v>45778</v>
      </c>
      <c r="X2544" s="19" t="s">
        <v>2524</v>
      </c>
      <c r="Y2544" s="19" t="s">
        <v>9992</v>
      </c>
    </row>
    <row r="2545" spans="1:25">
      <c r="A2545" s="3" t="s">
        <v>10572</v>
      </c>
      <c r="B2545" s="3"/>
      <c r="C2545" s="3" t="s">
        <v>85</v>
      </c>
      <c r="D2545" s="3" t="s">
        <v>1234</v>
      </c>
      <c r="E2545" s="3" t="s">
        <v>66</v>
      </c>
      <c r="F2545" s="3" t="s">
        <v>1250</v>
      </c>
      <c r="G2545" s="3" t="s">
        <v>1495</v>
      </c>
      <c r="H2545" s="3" t="s">
        <v>1262</v>
      </c>
      <c r="I2545" s="3" t="s">
        <v>10573</v>
      </c>
      <c r="J2545" s="3" t="s">
        <v>55</v>
      </c>
      <c r="K2545" s="3" t="s">
        <v>10568</v>
      </c>
      <c r="L2545" s="3" t="s">
        <v>10574</v>
      </c>
      <c r="M2545" s="7" t="s">
        <v>10575</v>
      </c>
      <c r="N2545" s="7" t="s">
        <v>10576</v>
      </c>
      <c r="O2545" s="20" t="s">
        <v>569</v>
      </c>
      <c r="P2545" s="3" t="s">
        <v>1241</v>
      </c>
      <c r="Q2545" s="3">
        <v>-19.600000000000001</v>
      </c>
      <c r="R2545" s="6">
        <v>125.8</v>
      </c>
      <c r="S2545" s="3" t="s">
        <v>1242</v>
      </c>
      <c r="T2545" s="3"/>
      <c r="U2545" s="17">
        <v>45778</v>
      </c>
      <c r="X2545" s="19" t="s">
        <v>1244</v>
      </c>
      <c r="Y2545" s="19" t="s">
        <v>9992</v>
      </c>
    </row>
    <row r="2546" spans="1:25">
      <c r="A2546" s="3" t="s">
        <v>10577</v>
      </c>
      <c r="B2546" s="3"/>
      <c r="C2546" s="3" t="s">
        <v>85</v>
      </c>
      <c r="D2546" s="3" t="s">
        <v>1234</v>
      </c>
      <c r="E2546" s="3" t="s">
        <v>66</v>
      </c>
      <c r="F2546" s="3" t="s">
        <v>1250</v>
      </c>
      <c r="G2546" s="3" t="s">
        <v>1495</v>
      </c>
      <c r="H2546" s="3" t="s">
        <v>1531</v>
      </c>
      <c r="I2546" s="3" t="s">
        <v>10578</v>
      </c>
      <c r="J2546" s="3" t="s">
        <v>55</v>
      </c>
      <c r="K2546" s="3" t="s">
        <v>10568</v>
      </c>
      <c r="L2546" s="3" t="s">
        <v>10579</v>
      </c>
      <c r="M2546" s="7" t="s">
        <v>10580</v>
      </c>
      <c r="N2546" s="7" t="s">
        <v>10581</v>
      </c>
      <c r="O2546" s="20" t="s">
        <v>569</v>
      </c>
      <c r="P2546" s="3" t="s">
        <v>1241</v>
      </c>
      <c r="Q2546" s="3">
        <v>-20.329999999999998</v>
      </c>
      <c r="R2546" s="6">
        <v>125.8</v>
      </c>
      <c r="S2546" s="3" t="s">
        <v>2523</v>
      </c>
      <c r="T2546" s="3"/>
      <c r="U2546" s="17">
        <v>45778</v>
      </c>
      <c r="X2546" s="19" t="s">
        <v>2524</v>
      </c>
      <c r="Y2546" s="19" t="s">
        <v>9992</v>
      </c>
    </row>
    <row r="2547" spans="1:25">
      <c r="A2547" s="3" t="s">
        <v>10582</v>
      </c>
      <c r="B2547" s="3"/>
      <c r="C2547" s="3" t="s">
        <v>85</v>
      </c>
      <c r="D2547" s="3" t="s">
        <v>1234</v>
      </c>
      <c r="E2547" s="3" t="s">
        <v>66</v>
      </c>
      <c r="F2547" s="3" t="s">
        <v>1250</v>
      </c>
      <c r="G2547" s="3" t="s">
        <v>1495</v>
      </c>
      <c r="H2547" s="3" t="s">
        <v>1531</v>
      </c>
      <c r="I2547" s="3" t="s">
        <v>10583</v>
      </c>
      <c r="J2547" s="3" t="s">
        <v>55</v>
      </c>
      <c r="K2547" s="3" t="s">
        <v>10568</v>
      </c>
      <c r="L2547" s="3" t="s">
        <v>10584</v>
      </c>
      <c r="M2547" s="7" t="s">
        <v>10585</v>
      </c>
      <c r="N2547" s="7" t="s">
        <v>10586</v>
      </c>
      <c r="O2547" s="20" t="s">
        <v>569</v>
      </c>
      <c r="P2547" s="3" t="s">
        <v>1241</v>
      </c>
      <c r="Q2547" s="3">
        <v>-20.34</v>
      </c>
      <c r="R2547" s="6">
        <v>125.8</v>
      </c>
      <c r="S2547" s="3" t="s">
        <v>2523</v>
      </c>
      <c r="T2547" s="3"/>
      <c r="U2547" s="17">
        <v>45778</v>
      </c>
      <c r="X2547" s="19" t="s">
        <v>2524</v>
      </c>
      <c r="Y2547" s="19" t="s">
        <v>9992</v>
      </c>
    </row>
    <row r="2548" spans="1:25">
      <c r="A2548" s="3" t="s">
        <v>10587</v>
      </c>
      <c r="B2548" s="3"/>
      <c r="C2548" s="3" t="s">
        <v>85</v>
      </c>
      <c r="D2548" s="3" t="s">
        <v>1234</v>
      </c>
      <c r="E2548" s="3" t="s">
        <v>66</v>
      </c>
      <c r="F2548" s="3" t="s">
        <v>1250</v>
      </c>
      <c r="G2548" s="3" t="s">
        <v>1495</v>
      </c>
      <c r="H2548" s="3" t="s">
        <v>1518</v>
      </c>
      <c r="I2548" s="3" t="s">
        <v>10588</v>
      </c>
      <c r="J2548" s="3" t="s">
        <v>55</v>
      </c>
      <c r="K2548" s="3" t="s">
        <v>10568</v>
      </c>
      <c r="L2548" s="3" t="s">
        <v>10589</v>
      </c>
      <c r="M2548" s="7" t="s">
        <v>10590</v>
      </c>
      <c r="N2548" s="7" t="s">
        <v>10591</v>
      </c>
      <c r="O2548" s="20" t="s">
        <v>569</v>
      </c>
      <c r="P2548" s="3" t="s">
        <v>1241</v>
      </c>
      <c r="Q2548" s="3">
        <v>-19.66</v>
      </c>
      <c r="R2548" s="6">
        <v>125.8</v>
      </c>
      <c r="S2548" s="3" t="s">
        <v>1242</v>
      </c>
      <c r="T2548" s="3"/>
      <c r="U2548" s="17">
        <v>45777</v>
      </c>
      <c r="X2548" s="19" t="s">
        <v>1244</v>
      </c>
      <c r="Y2548" s="19" t="s">
        <v>9992</v>
      </c>
    </row>
    <row r="2549" spans="1:25">
      <c r="A2549" s="3" t="s">
        <v>10592</v>
      </c>
      <c r="B2549" s="3"/>
      <c r="C2549" s="3" t="s">
        <v>85</v>
      </c>
      <c r="D2549" s="3" t="s">
        <v>1234</v>
      </c>
      <c r="E2549" s="3" t="s">
        <v>66</v>
      </c>
      <c r="F2549" s="3" t="s">
        <v>1250</v>
      </c>
      <c r="G2549" s="3" t="s">
        <v>1485</v>
      </c>
      <c r="H2549" s="3" t="s">
        <v>1557</v>
      </c>
      <c r="I2549" s="3" t="s">
        <v>10593</v>
      </c>
      <c r="J2549" s="3" t="s">
        <v>55</v>
      </c>
      <c r="K2549" s="3" t="s">
        <v>10568</v>
      </c>
      <c r="L2549" s="3" t="s">
        <v>10594</v>
      </c>
      <c r="M2549" s="7" t="s">
        <v>10595</v>
      </c>
      <c r="N2549" s="7" t="s">
        <v>10596</v>
      </c>
      <c r="O2549" s="20" t="s">
        <v>569</v>
      </c>
      <c r="P2549" s="3" t="s">
        <v>1241</v>
      </c>
      <c r="Q2549" s="3">
        <v>-22.2</v>
      </c>
      <c r="R2549" s="6">
        <v>125.8</v>
      </c>
      <c r="S2549" s="3" t="s">
        <v>2523</v>
      </c>
      <c r="T2549" s="3"/>
      <c r="U2549" s="17">
        <v>45778</v>
      </c>
      <c r="X2549" s="19" t="s">
        <v>2524</v>
      </c>
      <c r="Y2549" s="19" t="s">
        <v>9992</v>
      </c>
    </row>
    <row r="2550" spans="1:25">
      <c r="A2550" s="3" t="s">
        <v>10597</v>
      </c>
      <c r="B2550" s="3"/>
      <c r="C2550" s="3" t="s">
        <v>85</v>
      </c>
      <c r="D2550" s="3" t="s">
        <v>1234</v>
      </c>
      <c r="E2550" s="3" t="s">
        <v>66</v>
      </c>
      <c r="F2550" s="3" t="s">
        <v>1250</v>
      </c>
      <c r="G2550" s="3" t="s">
        <v>1485</v>
      </c>
      <c r="H2550" s="3" t="s">
        <v>1616</v>
      </c>
      <c r="I2550" s="3" t="s">
        <v>10598</v>
      </c>
      <c r="J2550" s="3" t="s">
        <v>55</v>
      </c>
      <c r="K2550" s="3" t="s">
        <v>10568</v>
      </c>
      <c r="L2550" s="3" t="s">
        <v>10599</v>
      </c>
      <c r="M2550" s="7" t="s">
        <v>10600</v>
      </c>
      <c r="N2550" s="7" t="s">
        <v>10601</v>
      </c>
      <c r="O2550" s="20" t="s">
        <v>569</v>
      </c>
      <c r="P2550" s="3" t="s">
        <v>1241</v>
      </c>
      <c r="Q2550" s="3">
        <v>-20.41</v>
      </c>
      <c r="R2550" s="6">
        <v>125.8</v>
      </c>
      <c r="S2550" s="3" t="s">
        <v>1319</v>
      </c>
      <c r="T2550" s="3"/>
      <c r="U2550" s="17">
        <v>45778</v>
      </c>
      <c r="X2550" s="19" t="s">
        <v>1320</v>
      </c>
      <c r="Y2550" s="19" t="s">
        <v>9992</v>
      </c>
    </row>
    <row r="2551" spans="1:25">
      <c r="A2551" s="3" t="s">
        <v>10602</v>
      </c>
      <c r="B2551" s="3"/>
      <c r="C2551" s="3" t="s">
        <v>85</v>
      </c>
      <c r="D2551" s="3" t="s">
        <v>1234</v>
      </c>
      <c r="E2551" s="3" t="s">
        <v>66</v>
      </c>
      <c r="F2551" s="3" t="s">
        <v>1250</v>
      </c>
      <c r="G2551" s="3" t="s">
        <v>1485</v>
      </c>
      <c r="H2551" s="3" t="s">
        <v>1616</v>
      </c>
      <c r="I2551" s="3" t="s">
        <v>10603</v>
      </c>
      <c r="J2551" s="3" t="s">
        <v>55</v>
      </c>
      <c r="K2551" s="3" t="s">
        <v>10568</v>
      </c>
      <c r="L2551" s="3" t="s">
        <v>10604</v>
      </c>
      <c r="M2551" s="7" t="s">
        <v>10605</v>
      </c>
      <c r="N2551" s="7" t="s">
        <v>10606</v>
      </c>
      <c r="O2551" s="20" t="s">
        <v>569</v>
      </c>
      <c r="P2551" s="3" t="s">
        <v>1241</v>
      </c>
      <c r="Q2551" s="3">
        <v>-21.39</v>
      </c>
      <c r="R2551" s="6">
        <v>125.8</v>
      </c>
      <c r="S2551" s="3" t="s">
        <v>2523</v>
      </c>
      <c r="T2551" s="3"/>
      <c r="U2551" s="17">
        <v>45777</v>
      </c>
      <c r="X2551" s="19" t="s">
        <v>2524</v>
      </c>
      <c r="Y2551" s="19" t="s">
        <v>9992</v>
      </c>
    </row>
    <row r="2552" spans="1:25">
      <c r="A2552" s="3" t="s">
        <v>10607</v>
      </c>
      <c r="B2552" s="3"/>
      <c r="C2552" s="3" t="s">
        <v>85</v>
      </c>
      <c r="D2552" s="3" t="s">
        <v>1234</v>
      </c>
      <c r="E2552" s="3" t="s">
        <v>66</v>
      </c>
      <c r="F2552" s="3" t="s">
        <v>1250</v>
      </c>
      <c r="G2552" s="3" t="s">
        <v>1485</v>
      </c>
      <c r="H2552" s="3" t="s">
        <v>1540</v>
      </c>
      <c r="I2552" s="3" t="s">
        <v>10608</v>
      </c>
      <c r="J2552" s="3" t="s">
        <v>55</v>
      </c>
      <c r="K2552" s="3" t="s">
        <v>10609</v>
      </c>
      <c r="L2552" s="3" t="s">
        <v>10610</v>
      </c>
      <c r="M2552" s="7" t="s">
        <v>10611</v>
      </c>
      <c r="N2552" s="7" t="s">
        <v>10612</v>
      </c>
      <c r="O2552" s="20" t="s">
        <v>569</v>
      </c>
      <c r="P2552" s="3" t="s">
        <v>1241</v>
      </c>
      <c r="Q2552" s="3">
        <v>-22.52</v>
      </c>
      <c r="R2552" s="6">
        <v>125.8</v>
      </c>
      <c r="S2552" s="3" t="s">
        <v>2523</v>
      </c>
      <c r="T2552" s="3"/>
      <c r="U2552" s="17">
        <v>45777</v>
      </c>
      <c r="X2552" s="19" t="s">
        <v>2524</v>
      </c>
      <c r="Y2552" s="19" t="s">
        <v>9992</v>
      </c>
    </row>
    <row r="2553" spans="1:25">
      <c r="A2553" s="3" t="s">
        <v>10613</v>
      </c>
      <c r="B2553" s="3"/>
      <c r="C2553" s="3" t="s">
        <v>85</v>
      </c>
      <c r="D2553" s="3" t="s">
        <v>1234</v>
      </c>
      <c r="E2553" s="3" t="s">
        <v>66</v>
      </c>
      <c r="F2553" s="3" t="s">
        <v>1250</v>
      </c>
      <c r="G2553" s="3" t="s">
        <v>1485</v>
      </c>
      <c r="H2553" s="3" t="s">
        <v>1262</v>
      </c>
      <c r="I2553" s="3" t="s">
        <v>10614</v>
      </c>
      <c r="J2553" s="3" t="s">
        <v>55</v>
      </c>
      <c r="K2553" s="3" t="s">
        <v>10615</v>
      </c>
      <c r="L2553" s="3" t="s">
        <v>10616</v>
      </c>
      <c r="M2553" s="7" t="s">
        <v>10617</v>
      </c>
      <c r="N2553" s="7" t="s">
        <v>10618</v>
      </c>
      <c r="O2553" s="20" t="s">
        <v>569</v>
      </c>
      <c r="P2553" s="3" t="s">
        <v>1241</v>
      </c>
      <c r="Q2553" s="3">
        <v>-22.55</v>
      </c>
      <c r="R2553" s="6">
        <v>125.8</v>
      </c>
      <c r="S2553" s="3" t="s">
        <v>2523</v>
      </c>
      <c r="T2553" s="3"/>
      <c r="U2553" s="17">
        <v>45777</v>
      </c>
      <c r="X2553" s="19" t="s">
        <v>2524</v>
      </c>
      <c r="Y2553" s="19" t="s">
        <v>9992</v>
      </c>
    </row>
    <row r="2554" spans="1:25">
      <c r="A2554" s="3" t="s">
        <v>10619</v>
      </c>
      <c r="B2554" s="3"/>
      <c r="C2554" s="3" t="s">
        <v>85</v>
      </c>
      <c r="D2554" s="3" t="s">
        <v>1234</v>
      </c>
      <c r="E2554" s="3" t="s">
        <v>66</v>
      </c>
      <c r="F2554" s="3" t="s">
        <v>1250</v>
      </c>
      <c r="G2554" s="3" t="s">
        <v>1485</v>
      </c>
      <c r="H2554" s="3" t="s">
        <v>1531</v>
      </c>
      <c r="I2554" s="3" t="s">
        <v>10620</v>
      </c>
      <c r="J2554" s="3" t="s">
        <v>55</v>
      </c>
      <c r="K2554" s="3" t="s">
        <v>10609</v>
      </c>
      <c r="L2554" s="3" t="s">
        <v>10621</v>
      </c>
      <c r="M2554" s="7" t="s">
        <v>10622</v>
      </c>
      <c r="N2554" s="7" t="s">
        <v>10623</v>
      </c>
      <c r="O2554" s="20" t="s">
        <v>569</v>
      </c>
      <c r="P2554" s="3" t="s">
        <v>1241</v>
      </c>
      <c r="Q2554" s="3">
        <v>-20.5</v>
      </c>
      <c r="R2554" s="6">
        <v>125.8</v>
      </c>
      <c r="S2554" s="3" t="s">
        <v>1319</v>
      </c>
      <c r="T2554" s="3"/>
      <c r="U2554" s="17">
        <v>45777</v>
      </c>
      <c r="X2554" s="19" t="s">
        <v>1320</v>
      </c>
      <c r="Y2554" s="19" t="s">
        <v>9992</v>
      </c>
    </row>
    <row r="2555" spans="1:25">
      <c r="A2555" s="3" t="s">
        <v>10624</v>
      </c>
      <c r="B2555" s="3"/>
      <c r="C2555" s="3" t="s">
        <v>85</v>
      </c>
      <c r="D2555" s="3" t="s">
        <v>1234</v>
      </c>
      <c r="E2555" s="3" t="s">
        <v>66</v>
      </c>
      <c r="F2555" s="3" t="s">
        <v>1250</v>
      </c>
      <c r="G2555" s="3" t="s">
        <v>1485</v>
      </c>
      <c r="H2555" s="3" t="s">
        <v>1531</v>
      </c>
      <c r="I2555" s="3" t="s">
        <v>10625</v>
      </c>
      <c r="J2555" s="3" t="s">
        <v>55</v>
      </c>
      <c r="K2555" s="3" t="s">
        <v>10609</v>
      </c>
      <c r="L2555" s="3" t="s">
        <v>10626</v>
      </c>
      <c r="M2555" s="7" t="s">
        <v>10627</v>
      </c>
      <c r="N2555" s="7" t="s">
        <v>10628</v>
      </c>
      <c r="O2555" s="20" t="s">
        <v>569</v>
      </c>
      <c r="P2555" s="3" t="s">
        <v>1241</v>
      </c>
      <c r="Q2555" s="3">
        <v>-19.649999999999999</v>
      </c>
      <c r="R2555" s="6">
        <v>125.8</v>
      </c>
      <c r="S2555" s="3" t="s">
        <v>1319</v>
      </c>
      <c r="T2555" s="3"/>
      <c r="U2555" s="17">
        <v>45778</v>
      </c>
      <c r="X2555" s="19" t="s">
        <v>1320</v>
      </c>
      <c r="Y2555" s="19" t="s">
        <v>9992</v>
      </c>
    </row>
    <row r="2556" spans="1:25">
      <c r="A2556" s="3" t="s">
        <v>10629</v>
      </c>
      <c r="B2556" s="3"/>
      <c r="C2556" s="3" t="s">
        <v>85</v>
      </c>
      <c r="D2556" s="3" t="s">
        <v>1234</v>
      </c>
      <c r="E2556" s="3" t="s">
        <v>66</v>
      </c>
      <c r="F2556" s="3" t="s">
        <v>1250</v>
      </c>
      <c r="G2556" s="3" t="s">
        <v>1485</v>
      </c>
      <c r="H2556" s="3" t="s">
        <v>1531</v>
      </c>
      <c r="I2556" s="3" t="s">
        <v>10630</v>
      </c>
      <c r="J2556" s="3" t="s">
        <v>55</v>
      </c>
      <c r="K2556" s="3" t="s">
        <v>10609</v>
      </c>
      <c r="L2556" s="3" t="s">
        <v>10631</v>
      </c>
      <c r="M2556" s="7" t="s">
        <v>10632</v>
      </c>
      <c r="N2556" s="7" t="s">
        <v>10633</v>
      </c>
      <c r="O2556" s="20" t="s">
        <v>569</v>
      </c>
      <c r="P2556" s="3" t="s">
        <v>1241</v>
      </c>
      <c r="Q2556" s="3">
        <v>-20.2</v>
      </c>
      <c r="R2556" s="6">
        <v>125.8</v>
      </c>
      <c r="S2556" s="3" t="s">
        <v>1319</v>
      </c>
      <c r="T2556" s="3"/>
      <c r="U2556" s="17">
        <v>45778</v>
      </c>
      <c r="X2556" s="19" t="s">
        <v>1320</v>
      </c>
      <c r="Y2556" s="19" t="s">
        <v>9992</v>
      </c>
    </row>
    <row r="2557" spans="1:25">
      <c r="A2557" s="3" t="s">
        <v>10634</v>
      </c>
      <c r="B2557" s="3"/>
      <c r="C2557" s="3" t="s">
        <v>85</v>
      </c>
      <c r="D2557" s="3" t="s">
        <v>1234</v>
      </c>
      <c r="E2557" s="3" t="s">
        <v>66</v>
      </c>
      <c r="F2557" s="3" t="s">
        <v>1250</v>
      </c>
      <c r="G2557" s="3" t="s">
        <v>1485</v>
      </c>
      <c r="H2557" s="3" t="s">
        <v>1531</v>
      </c>
      <c r="I2557" s="3" t="s">
        <v>10635</v>
      </c>
      <c r="J2557" s="3" t="s">
        <v>55</v>
      </c>
      <c r="K2557" s="3" t="s">
        <v>10609</v>
      </c>
      <c r="L2557" s="3" t="s">
        <v>10636</v>
      </c>
      <c r="M2557" s="7" t="s">
        <v>10637</v>
      </c>
      <c r="N2557" s="7" t="s">
        <v>10638</v>
      </c>
      <c r="O2557" s="20" t="s">
        <v>569</v>
      </c>
      <c r="P2557" s="3" t="s">
        <v>1241</v>
      </c>
      <c r="Q2557" s="3">
        <v>-20.22</v>
      </c>
      <c r="R2557" s="6">
        <v>125.8</v>
      </c>
      <c r="S2557" s="3" t="s">
        <v>1319</v>
      </c>
      <c r="T2557" s="3"/>
      <c r="U2557" s="17">
        <v>45777</v>
      </c>
      <c r="X2557" s="19" t="s">
        <v>1320</v>
      </c>
      <c r="Y2557" s="19" t="s">
        <v>9992</v>
      </c>
    </row>
    <row r="2558" spans="1:25">
      <c r="A2558" s="3" t="s">
        <v>10639</v>
      </c>
      <c r="B2558" s="3"/>
      <c r="C2558" s="3" t="s">
        <v>85</v>
      </c>
      <c r="D2558" s="3" t="s">
        <v>1234</v>
      </c>
      <c r="E2558" s="3" t="s">
        <v>66</v>
      </c>
      <c r="F2558" s="3" t="s">
        <v>1250</v>
      </c>
      <c r="G2558" s="3" t="s">
        <v>1485</v>
      </c>
      <c r="H2558" s="3" t="s">
        <v>1531</v>
      </c>
      <c r="I2558" s="3" t="s">
        <v>10640</v>
      </c>
      <c r="J2558" s="3" t="s">
        <v>55</v>
      </c>
      <c r="K2558" s="3" t="s">
        <v>10609</v>
      </c>
      <c r="L2558" s="3" t="s">
        <v>10641</v>
      </c>
      <c r="M2558" s="7" t="s">
        <v>10642</v>
      </c>
      <c r="N2558" s="7" t="s">
        <v>10643</v>
      </c>
      <c r="O2558" s="20" t="s">
        <v>569</v>
      </c>
      <c r="P2558" s="3" t="s">
        <v>1241</v>
      </c>
      <c r="Q2558" s="3">
        <v>-19.91</v>
      </c>
      <c r="R2558" s="6">
        <v>125.8</v>
      </c>
      <c r="S2558" s="3" t="s">
        <v>1319</v>
      </c>
      <c r="T2558" s="3"/>
      <c r="U2558" s="17">
        <v>45778</v>
      </c>
      <c r="X2558" s="19" t="s">
        <v>1320</v>
      </c>
      <c r="Y2558" s="19" t="s">
        <v>9992</v>
      </c>
    </row>
    <row r="2559" spans="1:25">
      <c r="A2559" s="3" t="s">
        <v>10644</v>
      </c>
      <c r="B2559" s="3"/>
      <c r="C2559" s="3" t="s">
        <v>85</v>
      </c>
      <c r="D2559" s="3" t="s">
        <v>1234</v>
      </c>
      <c r="E2559" s="3" t="s">
        <v>66</v>
      </c>
      <c r="F2559" s="3" t="s">
        <v>1250</v>
      </c>
      <c r="G2559" s="3" t="s">
        <v>1433</v>
      </c>
      <c r="H2559" s="3" t="s">
        <v>1616</v>
      </c>
      <c r="I2559" s="3" t="s">
        <v>10645</v>
      </c>
      <c r="J2559" s="3" t="s">
        <v>55</v>
      </c>
      <c r="K2559" s="3" t="s">
        <v>10646</v>
      </c>
      <c r="L2559" s="3" t="s">
        <v>10647</v>
      </c>
      <c r="M2559" s="7" t="s">
        <v>10648</v>
      </c>
      <c r="N2559" s="7" t="s">
        <v>10649</v>
      </c>
      <c r="O2559" s="20" t="s">
        <v>569</v>
      </c>
      <c r="P2559" s="3" t="s">
        <v>1241</v>
      </c>
      <c r="Q2559" s="3">
        <v>-18.739999999999998</v>
      </c>
      <c r="R2559" s="6">
        <v>125.8</v>
      </c>
      <c r="S2559" s="3" t="s">
        <v>1242</v>
      </c>
      <c r="T2559" s="3"/>
      <c r="U2559" s="17">
        <v>45778</v>
      </c>
      <c r="X2559" s="19" t="s">
        <v>1244</v>
      </c>
      <c r="Y2559" s="19" t="s">
        <v>9992</v>
      </c>
    </row>
    <row r="2560" spans="1:25">
      <c r="A2560" s="3" t="s">
        <v>10650</v>
      </c>
      <c r="B2560" s="3"/>
      <c r="C2560" s="3" t="s">
        <v>85</v>
      </c>
      <c r="D2560" s="3" t="s">
        <v>1234</v>
      </c>
      <c r="E2560" s="3" t="s">
        <v>66</v>
      </c>
      <c r="F2560" s="3" t="s">
        <v>1250</v>
      </c>
      <c r="G2560" s="3" t="s">
        <v>1391</v>
      </c>
      <c r="H2560" s="3" t="s">
        <v>1578</v>
      </c>
      <c r="I2560" s="3" t="s">
        <v>10651</v>
      </c>
      <c r="J2560" s="3" t="s">
        <v>55</v>
      </c>
      <c r="K2560" s="3" t="s">
        <v>10646</v>
      </c>
      <c r="L2560" s="3" t="s">
        <v>10652</v>
      </c>
      <c r="M2560" s="7" t="s">
        <v>10653</v>
      </c>
      <c r="N2560" s="7" t="s">
        <v>10654</v>
      </c>
      <c r="O2560" s="20" t="s">
        <v>569</v>
      </c>
      <c r="P2560" s="3" t="s">
        <v>1241</v>
      </c>
      <c r="Q2560" s="3">
        <v>-19.09</v>
      </c>
      <c r="R2560" s="6">
        <v>125.8</v>
      </c>
      <c r="S2560" s="3" t="s">
        <v>1242</v>
      </c>
      <c r="T2560" s="3"/>
      <c r="U2560" s="17">
        <v>45777</v>
      </c>
      <c r="X2560" s="19" t="s">
        <v>1244</v>
      </c>
      <c r="Y2560" s="19" t="s">
        <v>9992</v>
      </c>
    </row>
    <row r="2561" spans="1:25">
      <c r="A2561" s="3" t="s">
        <v>10655</v>
      </c>
      <c r="B2561" s="3"/>
      <c r="C2561" s="3" t="s">
        <v>85</v>
      </c>
      <c r="D2561" s="3" t="s">
        <v>1234</v>
      </c>
      <c r="E2561" s="3" t="s">
        <v>66</v>
      </c>
      <c r="F2561" s="3" t="s">
        <v>1250</v>
      </c>
      <c r="G2561" s="3" t="s">
        <v>1236</v>
      </c>
      <c r="H2561" s="3" t="s">
        <v>1575</v>
      </c>
      <c r="I2561" s="3" t="s">
        <v>10656</v>
      </c>
      <c r="J2561" s="3" t="s">
        <v>55</v>
      </c>
      <c r="K2561" s="3" t="s">
        <v>10646</v>
      </c>
      <c r="L2561" s="3" t="s">
        <v>10657</v>
      </c>
      <c r="M2561" s="7" t="s">
        <v>10658</v>
      </c>
      <c r="N2561" s="7" t="s">
        <v>10659</v>
      </c>
      <c r="O2561" s="20" t="s">
        <v>569</v>
      </c>
      <c r="P2561" s="3" t="s">
        <v>1241</v>
      </c>
      <c r="Q2561" s="3">
        <v>-19.05</v>
      </c>
      <c r="R2561" s="6">
        <v>125.8</v>
      </c>
      <c r="S2561" s="3" t="s">
        <v>1242</v>
      </c>
      <c r="T2561" s="3"/>
      <c r="U2561" s="17">
        <v>45777</v>
      </c>
      <c r="X2561" s="19" t="s">
        <v>1244</v>
      </c>
      <c r="Y2561" s="19" t="s">
        <v>9992</v>
      </c>
    </row>
    <row r="2562" spans="1:25">
      <c r="A2562" s="3" t="s">
        <v>10660</v>
      </c>
      <c r="B2562" s="3"/>
      <c r="C2562" s="3" t="s">
        <v>85</v>
      </c>
      <c r="D2562" s="3" t="s">
        <v>1234</v>
      </c>
      <c r="E2562" s="3" t="s">
        <v>66</v>
      </c>
      <c r="F2562" s="3" t="s">
        <v>1250</v>
      </c>
      <c r="G2562" s="3" t="s">
        <v>1236</v>
      </c>
      <c r="H2562" s="3" t="s">
        <v>1237</v>
      </c>
      <c r="I2562" s="3" t="s">
        <v>10661</v>
      </c>
      <c r="J2562" s="3" t="s">
        <v>55</v>
      </c>
      <c r="K2562" s="3" t="s">
        <v>10646</v>
      </c>
      <c r="L2562" s="3" t="s">
        <v>10662</v>
      </c>
      <c r="M2562" s="7" t="s">
        <v>10663</v>
      </c>
      <c r="N2562" s="7" t="s">
        <v>10664</v>
      </c>
      <c r="O2562" s="20" t="s">
        <v>569</v>
      </c>
      <c r="P2562" s="3" t="s">
        <v>1241</v>
      </c>
      <c r="Q2562" s="3">
        <v>-19.21</v>
      </c>
      <c r="R2562" s="6">
        <v>125.8</v>
      </c>
      <c r="S2562" s="3" t="s">
        <v>1242</v>
      </c>
      <c r="T2562" s="3"/>
      <c r="U2562" s="17">
        <v>45777</v>
      </c>
      <c r="X2562" s="19" t="s">
        <v>1244</v>
      </c>
      <c r="Y2562" s="19" t="s">
        <v>9992</v>
      </c>
    </row>
    <row r="2563" spans="1:25">
      <c r="A2563" s="3" t="s">
        <v>10665</v>
      </c>
      <c r="B2563" s="3"/>
      <c r="C2563" s="3" t="s">
        <v>85</v>
      </c>
      <c r="D2563" s="3" t="s">
        <v>1234</v>
      </c>
      <c r="E2563" s="3" t="s">
        <v>66</v>
      </c>
      <c r="F2563" s="3" t="s">
        <v>1250</v>
      </c>
      <c r="G2563" s="3" t="s">
        <v>1236</v>
      </c>
      <c r="H2563" s="3" t="s">
        <v>1237</v>
      </c>
      <c r="I2563" s="3" t="s">
        <v>10666</v>
      </c>
      <c r="J2563" s="3" t="s">
        <v>55</v>
      </c>
      <c r="K2563" s="3" t="s">
        <v>10646</v>
      </c>
      <c r="L2563" s="3" t="s">
        <v>10667</v>
      </c>
      <c r="M2563" s="7" t="s">
        <v>10668</v>
      </c>
      <c r="N2563" s="7" t="s">
        <v>10669</v>
      </c>
      <c r="O2563" s="20" t="s">
        <v>569</v>
      </c>
      <c r="P2563" s="3" t="s">
        <v>1241</v>
      </c>
      <c r="Q2563" s="3">
        <v>-21.22</v>
      </c>
      <c r="R2563" s="6">
        <v>125.8</v>
      </c>
      <c r="S2563" s="3" t="s">
        <v>1242</v>
      </c>
      <c r="T2563" s="3"/>
      <c r="U2563" s="17">
        <v>45777</v>
      </c>
      <c r="X2563" s="19" t="s">
        <v>1244</v>
      </c>
      <c r="Y2563" s="19" t="s">
        <v>9992</v>
      </c>
    </row>
    <row r="2564" spans="1:25">
      <c r="A2564" s="3" t="s">
        <v>10670</v>
      </c>
      <c r="B2564" s="3"/>
      <c r="C2564" s="3" t="s">
        <v>85</v>
      </c>
      <c r="D2564" s="3" t="s">
        <v>1234</v>
      </c>
      <c r="E2564" s="3" t="s">
        <v>66</v>
      </c>
      <c r="F2564" s="3" t="s">
        <v>1250</v>
      </c>
      <c r="G2564" s="3" t="s">
        <v>1485</v>
      </c>
      <c r="H2564" s="3" t="s">
        <v>1531</v>
      </c>
      <c r="I2564" s="3" t="s">
        <v>10671</v>
      </c>
      <c r="J2564" s="3" t="s">
        <v>55</v>
      </c>
      <c r="K2564" s="3" t="s">
        <v>10609</v>
      </c>
      <c r="L2564" s="3" t="s">
        <v>10672</v>
      </c>
      <c r="M2564" s="7" t="s">
        <v>10673</v>
      </c>
      <c r="N2564" s="7" t="s">
        <v>10674</v>
      </c>
      <c r="O2564" s="20" t="s">
        <v>569</v>
      </c>
      <c r="P2564" s="3" t="s">
        <v>1241</v>
      </c>
      <c r="Q2564" s="3">
        <v>-19.920000000000002</v>
      </c>
      <c r="R2564" s="6">
        <v>125.8</v>
      </c>
      <c r="S2564" s="3" t="s">
        <v>1319</v>
      </c>
      <c r="T2564" s="3"/>
      <c r="U2564" s="17">
        <v>45778</v>
      </c>
      <c r="X2564" s="19" t="s">
        <v>1320</v>
      </c>
      <c r="Y2564" s="19" t="s">
        <v>9992</v>
      </c>
    </row>
    <row r="2565" spans="1:25">
      <c r="A2565" s="3" t="s">
        <v>10675</v>
      </c>
      <c r="B2565" s="3"/>
      <c r="C2565" s="3" t="s">
        <v>85</v>
      </c>
      <c r="D2565" s="3" t="s">
        <v>1234</v>
      </c>
      <c r="E2565" s="3" t="s">
        <v>66</v>
      </c>
      <c r="F2565" s="3" t="s">
        <v>1250</v>
      </c>
      <c r="G2565" s="3" t="s">
        <v>1485</v>
      </c>
      <c r="H2565" s="3" t="s">
        <v>1557</v>
      </c>
      <c r="I2565" s="3" t="s">
        <v>10676</v>
      </c>
      <c r="J2565" s="3" t="s">
        <v>55</v>
      </c>
      <c r="K2565" s="3" t="s">
        <v>10615</v>
      </c>
      <c r="L2565" s="3" t="s">
        <v>10677</v>
      </c>
      <c r="M2565" s="7" t="s">
        <v>10678</v>
      </c>
      <c r="N2565" s="7" t="s">
        <v>10679</v>
      </c>
      <c r="O2565" s="20" t="s">
        <v>569</v>
      </c>
      <c r="P2565" s="3" t="s">
        <v>1241</v>
      </c>
      <c r="Q2565" s="3">
        <v>-22.06</v>
      </c>
      <c r="R2565" s="6">
        <v>125.8</v>
      </c>
      <c r="S2565" s="3" t="s">
        <v>2523</v>
      </c>
      <c r="T2565" s="3"/>
      <c r="U2565" s="17">
        <v>45778</v>
      </c>
      <c r="X2565" s="19" t="s">
        <v>2524</v>
      </c>
      <c r="Y2565" s="19" t="s">
        <v>9992</v>
      </c>
    </row>
    <row r="2566" spans="1:25">
      <c r="A2566" s="18" t="s">
        <v>10680</v>
      </c>
      <c r="B2566" s="3"/>
      <c r="C2566" s="3" t="s">
        <v>85</v>
      </c>
      <c r="D2566" s="3" t="s">
        <v>1234</v>
      </c>
      <c r="E2566" s="3" t="s">
        <v>66</v>
      </c>
      <c r="F2566" s="3" t="s">
        <v>1250</v>
      </c>
      <c r="G2566" s="3" t="s">
        <v>1485</v>
      </c>
      <c r="H2566" s="3" t="s">
        <v>1557</v>
      </c>
      <c r="I2566" s="3" t="s">
        <v>10681</v>
      </c>
      <c r="J2566" s="3" t="s">
        <v>55</v>
      </c>
      <c r="K2566" s="3" t="s">
        <v>10615</v>
      </c>
      <c r="L2566" s="3" t="s">
        <v>10682</v>
      </c>
      <c r="M2566" s="7" t="s">
        <v>10683</v>
      </c>
      <c r="N2566" s="7" t="s">
        <v>10684</v>
      </c>
      <c r="O2566" s="20" t="s">
        <v>569</v>
      </c>
      <c r="P2566" s="3" t="s">
        <v>1241</v>
      </c>
      <c r="Q2566" s="3">
        <v>-20.57</v>
      </c>
      <c r="R2566" s="6">
        <v>125.8</v>
      </c>
      <c r="S2566" s="3" t="s">
        <v>1242</v>
      </c>
      <c r="T2566" s="3"/>
      <c r="U2566" s="17">
        <v>45777</v>
      </c>
      <c r="X2566" s="19" t="s">
        <v>1244</v>
      </c>
      <c r="Y2566" s="19" t="s">
        <v>9992</v>
      </c>
    </row>
    <row r="2567" spans="1:25">
      <c r="A2567" s="3" t="s">
        <v>10685</v>
      </c>
      <c r="B2567" s="3"/>
      <c r="C2567" s="3" t="s">
        <v>85</v>
      </c>
      <c r="D2567" s="3" t="s">
        <v>1234</v>
      </c>
      <c r="E2567" s="3" t="s">
        <v>66</v>
      </c>
      <c r="F2567" s="3" t="s">
        <v>1250</v>
      </c>
      <c r="G2567" s="3" t="s">
        <v>1485</v>
      </c>
      <c r="H2567" s="3" t="s">
        <v>1237</v>
      </c>
      <c r="I2567" s="3" t="s">
        <v>10686</v>
      </c>
      <c r="J2567" s="3" t="s">
        <v>55</v>
      </c>
      <c r="K2567" s="3" t="s">
        <v>10568</v>
      </c>
      <c r="L2567" s="3" t="s">
        <v>10687</v>
      </c>
      <c r="M2567" s="7" t="s">
        <v>10688</v>
      </c>
      <c r="N2567" s="7" t="s">
        <v>10689</v>
      </c>
      <c r="O2567" s="20" t="s">
        <v>569</v>
      </c>
      <c r="P2567" s="3" t="s">
        <v>1241</v>
      </c>
      <c r="Q2567" s="3">
        <v>-19.329999999999998</v>
      </c>
      <c r="R2567" s="6">
        <v>125.8</v>
      </c>
      <c r="S2567" s="3" t="s">
        <v>1242</v>
      </c>
      <c r="T2567" s="3"/>
      <c r="U2567" s="17">
        <v>45777</v>
      </c>
      <c r="X2567" s="19" t="s">
        <v>1244</v>
      </c>
      <c r="Y2567" s="19" t="s">
        <v>9992</v>
      </c>
    </row>
    <row r="2568" spans="1:25">
      <c r="A2568" s="3" t="s">
        <v>10690</v>
      </c>
      <c r="B2568" s="3"/>
      <c r="C2568" s="3" t="s">
        <v>85</v>
      </c>
      <c r="D2568" s="3" t="s">
        <v>1234</v>
      </c>
      <c r="E2568" s="3" t="s">
        <v>66</v>
      </c>
      <c r="F2568" s="3" t="s">
        <v>1250</v>
      </c>
      <c r="G2568" s="3" t="s">
        <v>1485</v>
      </c>
      <c r="H2568" s="3" t="s">
        <v>1531</v>
      </c>
      <c r="I2568" s="3" t="s">
        <v>10691</v>
      </c>
      <c r="J2568" s="3" t="s">
        <v>55</v>
      </c>
      <c r="K2568" s="3" t="s">
        <v>10609</v>
      </c>
      <c r="L2568" s="3" t="s">
        <v>10692</v>
      </c>
      <c r="M2568" s="7" t="s">
        <v>10693</v>
      </c>
      <c r="N2568" s="7" t="s">
        <v>10694</v>
      </c>
      <c r="O2568" s="20" t="s">
        <v>569</v>
      </c>
      <c r="P2568" s="3" t="s">
        <v>1241</v>
      </c>
      <c r="Q2568" s="3">
        <v>-19.46</v>
      </c>
      <c r="R2568" s="6">
        <v>125.8</v>
      </c>
      <c r="S2568" s="3" t="s">
        <v>1319</v>
      </c>
      <c r="T2568" s="3"/>
      <c r="U2568" s="17">
        <v>45777</v>
      </c>
      <c r="X2568" s="19" t="s">
        <v>1320</v>
      </c>
      <c r="Y2568" s="19" t="s">
        <v>9992</v>
      </c>
    </row>
    <row r="2569" spans="1:25">
      <c r="A2569" s="3" t="s">
        <v>10695</v>
      </c>
      <c r="B2569" s="3"/>
      <c r="C2569" s="3" t="s">
        <v>85</v>
      </c>
      <c r="D2569" s="3" t="s">
        <v>1234</v>
      </c>
      <c r="E2569" s="3" t="s">
        <v>66</v>
      </c>
      <c r="F2569" s="3" t="s">
        <v>1250</v>
      </c>
      <c r="G2569" s="3" t="s">
        <v>1485</v>
      </c>
      <c r="H2569" s="3" t="s">
        <v>1531</v>
      </c>
      <c r="I2569" s="3" t="s">
        <v>10696</v>
      </c>
      <c r="J2569" s="3" t="s">
        <v>55</v>
      </c>
      <c r="K2569" s="3" t="s">
        <v>10615</v>
      </c>
      <c r="L2569" s="3" t="s">
        <v>10697</v>
      </c>
      <c r="M2569" s="7" t="s">
        <v>10698</v>
      </c>
      <c r="N2569" s="7" t="s">
        <v>10699</v>
      </c>
      <c r="O2569" s="20" t="s">
        <v>569</v>
      </c>
      <c r="P2569" s="3" t="s">
        <v>1241</v>
      </c>
      <c r="Q2569" s="3">
        <v>-19.670000000000002</v>
      </c>
      <c r="R2569" s="6">
        <v>125.8</v>
      </c>
      <c r="S2569" s="3" t="s">
        <v>1319</v>
      </c>
      <c r="T2569" s="3"/>
      <c r="U2569" s="17">
        <v>45777</v>
      </c>
      <c r="X2569" s="19" t="s">
        <v>1320</v>
      </c>
      <c r="Y2569" s="19" t="s">
        <v>9992</v>
      </c>
    </row>
    <row r="2570" spans="1:25">
      <c r="A2570" s="3" t="s">
        <v>10700</v>
      </c>
      <c r="B2570" s="3"/>
      <c r="C2570" s="3" t="s">
        <v>85</v>
      </c>
      <c r="D2570" s="3" t="s">
        <v>1234</v>
      </c>
      <c r="E2570" s="3" t="s">
        <v>66</v>
      </c>
      <c r="F2570" s="3" t="s">
        <v>1250</v>
      </c>
      <c r="G2570" s="3" t="s">
        <v>1485</v>
      </c>
      <c r="H2570" s="3" t="s">
        <v>1518</v>
      </c>
      <c r="I2570" s="3" t="s">
        <v>10701</v>
      </c>
      <c r="J2570" s="3" t="s">
        <v>55</v>
      </c>
      <c r="K2570" s="3" t="s">
        <v>10609</v>
      </c>
      <c r="L2570" s="3" t="s">
        <v>10702</v>
      </c>
      <c r="M2570" s="7" t="s">
        <v>10703</v>
      </c>
      <c r="N2570" s="7" t="s">
        <v>10704</v>
      </c>
      <c r="O2570" s="20" t="s">
        <v>569</v>
      </c>
      <c r="P2570" s="3" t="s">
        <v>1241</v>
      </c>
      <c r="Q2570" s="3">
        <v>-20.059999999999999</v>
      </c>
      <c r="R2570" s="6">
        <v>125.8</v>
      </c>
      <c r="S2570" s="3" t="s">
        <v>1319</v>
      </c>
      <c r="T2570" s="3"/>
      <c r="U2570" s="17">
        <v>45778</v>
      </c>
      <c r="X2570" s="19" t="s">
        <v>1320</v>
      </c>
      <c r="Y2570" s="19" t="s">
        <v>9992</v>
      </c>
    </row>
    <row r="2571" spans="1:25">
      <c r="A2571" s="3" t="s">
        <v>10705</v>
      </c>
      <c r="B2571" s="3"/>
      <c r="C2571" s="3" t="s">
        <v>85</v>
      </c>
      <c r="D2571" s="3" t="s">
        <v>1234</v>
      </c>
      <c r="E2571" s="3" t="s">
        <v>66</v>
      </c>
      <c r="F2571" s="3" t="s">
        <v>1250</v>
      </c>
      <c r="G2571" s="3" t="s">
        <v>1433</v>
      </c>
      <c r="H2571" s="3" t="s">
        <v>1252</v>
      </c>
      <c r="I2571" s="3" t="s">
        <v>10706</v>
      </c>
      <c r="J2571" s="3" t="s">
        <v>55</v>
      </c>
      <c r="K2571" s="3" t="s">
        <v>10609</v>
      </c>
      <c r="L2571" s="3" t="s">
        <v>10707</v>
      </c>
      <c r="M2571" s="7" t="s">
        <v>10708</v>
      </c>
      <c r="N2571" s="7" t="s">
        <v>10709</v>
      </c>
      <c r="O2571" s="20" t="s">
        <v>569</v>
      </c>
      <c r="P2571" s="3" t="s">
        <v>1241</v>
      </c>
      <c r="Q2571" s="3">
        <v>-20.58</v>
      </c>
      <c r="R2571" s="6">
        <v>125.8</v>
      </c>
      <c r="S2571" s="3" t="s">
        <v>1242</v>
      </c>
      <c r="T2571" s="3"/>
      <c r="U2571" s="17">
        <v>45778</v>
      </c>
      <c r="X2571" s="19" t="s">
        <v>1244</v>
      </c>
      <c r="Y2571" s="19" t="s">
        <v>9992</v>
      </c>
    </row>
    <row r="2572" spans="1:25">
      <c r="A2572" s="18" t="s">
        <v>10710</v>
      </c>
      <c r="B2572" s="3"/>
      <c r="C2572" s="3" t="s">
        <v>85</v>
      </c>
      <c r="D2572" s="3" t="s">
        <v>1234</v>
      </c>
      <c r="E2572" s="3" t="s">
        <v>66</v>
      </c>
      <c r="F2572" s="3" t="s">
        <v>1250</v>
      </c>
      <c r="G2572" s="3" t="s">
        <v>1433</v>
      </c>
      <c r="H2572" s="3" t="s">
        <v>1252</v>
      </c>
      <c r="I2572" s="3" t="s">
        <v>10711</v>
      </c>
      <c r="J2572" s="3" t="s">
        <v>55</v>
      </c>
      <c r="K2572" s="3" t="s">
        <v>10609</v>
      </c>
      <c r="L2572" s="3" t="s">
        <v>10712</v>
      </c>
      <c r="M2572" s="7" t="s">
        <v>10713</v>
      </c>
      <c r="N2572" s="7" t="s">
        <v>10714</v>
      </c>
      <c r="O2572" s="20" t="s">
        <v>569</v>
      </c>
      <c r="P2572" s="3" t="s">
        <v>1241</v>
      </c>
      <c r="Q2572" s="3">
        <v>-20.91</v>
      </c>
      <c r="R2572" s="6">
        <v>125.8</v>
      </c>
      <c r="S2572" s="3" t="s">
        <v>1242</v>
      </c>
      <c r="T2572" s="3"/>
      <c r="U2572" s="17">
        <v>45778</v>
      </c>
      <c r="X2572" s="19" t="s">
        <v>1244</v>
      </c>
      <c r="Y2572" s="19" t="s">
        <v>9992</v>
      </c>
    </row>
    <row r="2573" spans="1:25">
      <c r="A2573" s="3" t="s">
        <v>10715</v>
      </c>
      <c r="B2573" s="3"/>
      <c r="C2573" s="3" t="s">
        <v>85</v>
      </c>
      <c r="D2573" s="3" t="s">
        <v>1234</v>
      </c>
      <c r="E2573" s="3" t="s">
        <v>66</v>
      </c>
      <c r="F2573" s="3" t="s">
        <v>1250</v>
      </c>
      <c r="G2573" s="3" t="s">
        <v>1433</v>
      </c>
      <c r="H2573" s="3" t="s">
        <v>1653</v>
      </c>
      <c r="I2573" s="3" t="s">
        <v>10716</v>
      </c>
      <c r="J2573" s="3" t="s">
        <v>55</v>
      </c>
      <c r="K2573" s="3" t="s">
        <v>10609</v>
      </c>
      <c r="L2573" s="3" t="s">
        <v>10717</v>
      </c>
      <c r="M2573" s="7" t="s">
        <v>10713</v>
      </c>
      <c r="N2573" s="7" t="s">
        <v>10714</v>
      </c>
      <c r="O2573" s="20" t="s">
        <v>569</v>
      </c>
      <c r="P2573" s="3" t="s">
        <v>1241</v>
      </c>
      <c r="Q2573" s="3">
        <v>-19.73</v>
      </c>
      <c r="R2573" s="6">
        <v>125.8</v>
      </c>
      <c r="S2573" s="3" t="s">
        <v>1319</v>
      </c>
      <c r="T2573" s="3"/>
      <c r="U2573" s="17">
        <v>45777</v>
      </c>
      <c r="X2573" s="19" t="s">
        <v>1320</v>
      </c>
      <c r="Y2573" s="19" t="s">
        <v>9992</v>
      </c>
    </row>
    <row r="2574" spans="1:25">
      <c r="A2574" s="3" t="s">
        <v>10718</v>
      </c>
      <c r="B2574" s="3"/>
      <c r="C2574" s="3" t="s">
        <v>85</v>
      </c>
      <c r="D2574" s="3" t="s">
        <v>1234</v>
      </c>
      <c r="E2574" s="3" t="s">
        <v>66</v>
      </c>
      <c r="F2574" s="3" t="s">
        <v>1250</v>
      </c>
      <c r="G2574" s="3" t="s">
        <v>1433</v>
      </c>
      <c r="H2574" s="3" t="s">
        <v>1653</v>
      </c>
      <c r="I2574" s="3" t="s">
        <v>10719</v>
      </c>
      <c r="J2574" s="3" t="s">
        <v>55</v>
      </c>
      <c r="K2574" s="3" t="s">
        <v>10609</v>
      </c>
      <c r="L2574" s="3" t="s">
        <v>10720</v>
      </c>
      <c r="M2574" s="7" t="s">
        <v>10721</v>
      </c>
      <c r="N2574" s="7" t="s">
        <v>10722</v>
      </c>
      <c r="O2574" s="20" t="s">
        <v>569</v>
      </c>
      <c r="P2574" s="3" t="s">
        <v>1241</v>
      </c>
      <c r="Q2574" s="3">
        <v>-20.420000000000002</v>
      </c>
      <c r="R2574" s="6">
        <v>125.8</v>
      </c>
      <c r="S2574" s="3" t="s">
        <v>1319</v>
      </c>
      <c r="T2574" s="3"/>
      <c r="U2574" s="17">
        <v>45777</v>
      </c>
      <c r="X2574" s="19" t="s">
        <v>1320</v>
      </c>
      <c r="Y2574" s="19" t="s">
        <v>9992</v>
      </c>
    </row>
    <row r="2575" spans="1:25">
      <c r="A2575" s="3" t="s">
        <v>10723</v>
      </c>
      <c r="B2575" s="3"/>
      <c r="C2575" s="3" t="s">
        <v>85</v>
      </c>
      <c r="D2575" s="3" t="s">
        <v>1234</v>
      </c>
      <c r="E2575" s="3" t="s">
        <v>66</v>
      </c>
      <c r="F2575" s="3" t="s">
        <v>1250</v>
      </c>
      <c r="G2575" s="3" t="s">
        <v>1433</v>
      </c>
      <c r="H2575" s="3" t="s">
        <v>1653</v>
      </c>
      <c r="I2575" s="3" t="s">
        <v>10724</v>
      </c>
      <c r="J2575" s="3" t="s">
        <v>55</v>
      </c>
      <c r="K2575" s="3" t="s">
        <v>10609</v>
      </c>
      <c r="L2575" s="3" t="s">
        <v>10725</v>
      </c>
      <c r="M2575" s="7" t="s">
        <v>10726</v>
      </c>
      <c r="N2575" s="7" t="s">
        <v>10727</v>
      </c>
      <c r="O2575" s="20" t="s">
        <v>569</v>
      </c>
      <c r="P2575" s="3" t="s">
        <v>1241</v>
      </c>
      <c r="Q2575" s="3">
        <v>-19.350000000000001</v>
      </c>
      <c r="R2575" s="6">
        <v>125.8</v>
      </c>
      <c r="S2575" s="3" t="s">
        <v>1319</v>
      </c>
      <c r="T2575" s="3"/>
      <c r="U2575" s="17">
        <v>45777</v>
      </c>
      <c r="X2575" s="19" t="s">
        <v>1320</v>
      </c>
      <c r="Y2575" s="19" t="s">
        <v>9992</v>
      </c>
    </row>
    <row r="2576" spans="1:25">
      <c r="A2576" s="3" t="s">
        <v>10728</v>
      </c>
      <c r="B2576" s="3"/>
      <c r="C2576" s="3" t="s">
        <v>85</v>
      </c>
      <c r="D2576" s="3" t="s">
        <v>1234</v>
      </c>
      <c r="E2576" s="3" t="s">
        <v>66</v>
      </c>
      <c r="F2576" s="3" t="s">
        <v>1250</v>
      </c>
      <c r="G2576" s="3" t="s">
        <v>1433</v>
      </c>
      <c r="H2576" s="3" t="s">
        <v>1809</v>
      </c>
      <c r="I2576" s="3" t="s">
        <v>10729</v>
      </c>
      <c r="J2576" s="3" t="s">
        <v>55</v>
      </c>
      <c r="K2576" s="3" t="s">
        <v>10609</v>
      </c>
      <c r="L2576" s="3" t="s">
        <v>10730</v>
      </c>
      <c r="M2576" s="7" t="s">
        <v>10731</v>
      </c>
      <c r="N2576" s="7" t="s">
        <v>10732</v>
      </c>
      <c r="O2576" s="20" t="s">
        <v>569</v>
      </c>
      <c r="P2576" s="3" t="s">
        <v>1241</v>
      </c>
      <c r="Q2576" s="3">
        <v>-20.2</v>
      </c>
      <c r="R2576" s="6">
        <v>125.8</v>
      </c>
      <c r="S2576" s="3" t="s">
        <v>1319</v>
      </c>
      <c r="T2576" s="3"/>
      <c r="U2576" s="17">
        <v>45777</v>
      </c>
      <c r="X2576" s="19" t="s">
        <v>1320</v>
      </c>
      <c r="Y2576" s="19" t="s">
        <v>9992</v>
      </c>
    </row>
    <row r="2577" spans="1:25">
      <c r="A2577" s="3" t="s">
        <v>10733</v>
      </c>
      <c r="B2577" s="3"/>
      <c r="C2577" s="3" t="s">
        <v>85</v>
      </c>
      <c r="D2577" s="3" t="s">
        <v>1234</v>
      </c>
      <c r="E2577" s="3" t="s">
        <v>66</v>
      </c>
      <c r="F2577" s="3" t="s">
        <v>1250</v>
      </c>
      <c r="G2577" s="3" t="s">
        <v>1433</v>
      </c>
      <c r="H2577" s="3" t="s">
        <v>1649</v>
      </c>
      <c r="I2577" s="3" t="s">
        <v>10734</v>
      </c>
      <c r="J2577" s="3" t="s">
        <v>55</v>
      </c>
      <c r="K2577" s="3" t="s">
        <v>10609</v>
      </c>
      <c r="L2577" s="3" t="s">
        <v>10735</v>
      </c>
      <c r="M2577" s="7" t="s">
        <v>10736</v>
      </c>
      <c r="N2577" s="7" t="s">
        <v>10737</v>
      </c>
      <c r="O2577" s="20" t="s">
        <v>569</v>
      </c>
      <c r="P2577" s="3" t="s">
        <v>1241</v>
      </c>
      <c r="Q2577" s="3">
        <v>-19.920000000000002</v>
      </c>
      <c r="R2577" s="6">
        <v>125.8</v>
      </c>
      <c r="S2577" s="3" t="s">
        <v>1319</v>
      </c>
      <c r="T2577" s="3"/>
      <c r="U2577" s="17">
        <v>45777</v>
      </c>
      <c r="X2577" s="19" t="s">
        <v>1320</v>
      </c>
      <c r="Y2577" s="19" t="s">
        <v>9992</v>
      </c>
    </row>
    <row r="2578" spans="1:25">
      <c r="A2578" s="3" t="s">
        <v>10738</v>
      </c>
      <c r="B2578" s="3"/>
      <c r="C2578" s="3" t="s">
        <v>85</v>
      </c>
      <c r="D2578" s="3" t="s">
        <v>1234</v>
      </c>
      <c r="E2578" s="3" t="s">
        <v>66</v>
      </c>
      <c r="F2578" s="3" t="s">
        <v>1250</v>
      </c>
      <c r="G2578" s="3" t="s">
        <v>1433</v>
      </c>
      <c r="H2578" s="3" t="s">
        <v>1649</v>
      </c>
      <c r="I2578" s="3" t="s">
        <v>10739</v>
      </c>
      <c r="J2578" s="3" t="s">
        <v>55</v>
      </c>
      <c r="K2578" s="3" t="s">
        <v>10609</v>
      </c>
      <c r="L2578" s="3" t="s">
        <v>10740</v>
      </c>
      <c r="M2578" s="7" t="s">
        <v>10741</v>
      </c>
      <c r="N2578" s="7" t="s">
        <v>10742</v>
      </c>
      <c r="O2578" s="20" t="s">
        <v>569</v>
      </c>
      <c r="P2578" s="3" t="s">
        <v>1241</v>
      </c>
      <c r="Q2578" s="3">
        <v>-20.02</v>
      </c>
      <c r="R2578" s="6">
        <v>125.8</v>
      </c>
      <c r="S2578" s="3" t="s">
        <v>1319</v>
      </c>
      <c r="T2578" s="3"/>
      <c r="U2578" s="17">
        <v>45777</v>
      </c>
      <c r="X2578" s="19" t="s">
        <v>1320</v>
      </c>
      <c r="Y2578" s="19" t="s">
        <v>9992</v>
      </c>
    </row>
    <row r="2579" spans="1:25">
      <c r="A2579" s="3" t="s">
        <v>10743</v>
      </c>
      <c r="B2579" s="3"/>
      <c r="C2579" s="3" t="s">
        <v>85</v>
      </c>
      <c r="D2579" s="3" t="s">
        <v>1234</v>
      </c>
      <c r="E2579" s="3" t="s">
        <v>66</v>
      </c>
      <c r="F2579" s="3" t="s">
        <v>1250</v>
      </c>
      <c r="G2579" s="3" t="s">
        <v>1433</v>
      </c>
      <c r="H2579" s="3" t="s">
        <v>1237</v>
      </c>
      <c r="I2579" s="3" t="s">
        <v>10744</v>
      </c>
      <c r="J2579" s="3" t="s">
        <v>55</v>
      </c>
      <c r="K2579" s="3" t="s">
        <v>10609</v>
      </c>
      <c r="L2579" s="3" t="s">
        <v>10745</v>
      </c>
      <c r="M2579" s="7" t="s">
        <v>10746</v>
      </c>
      <c r="N2579" s="7" t="s">
        <v>10747</v>
      </c>
      <c r="O2579" s="20" t="s">
        <v>569</v>
      </c>
      <c r="P2579" s="3" t="s">
        <v>1241</v>
      </c>
      <c r="Q2579" s="3">
        <v>-18.809999999999999</v>
      </c>
      <c r="R2579" s="6">
        <v>125.8</v>
      </c>
      <c r="S2579" s="3" t="s">
        <v>1242</v>
      </c>
      <c r="T2579" s="3"/>
      <c r="U2579" s="17">
        <v>45778</v>
      </c>
      <c r="X2579" s="19" t="s">
        <v>1244</v>
      </c>
      <c r="Y2579" s="19" t="s">
        <v>9992</v>
      </c>
    </row>
    <row r="2580" spans="1:25">
      <c r="A2580" s="3" t="s">
        <v>10748</v>
      </c>
      <c r="B2580" s="3"/>
      <c r="C2580" s="3" t="s">
        <v>85</v>
      </c>
      <c r="D2580" s="3" t="s">
        <v>1234</v>
      </c>
      <c r="E2580" s="3" t="s">
        <v>66</v>
      </c>
      <c r="F2580" s="3" t="s">
        <v>1250</v>
      </c>
      <c r="G2580" s="3" t="s">
        <v>1433</v>
      </c>
      <c r="H2580" s="3" t="s">
        <v>1616</v>
      </c>
      <c r="I2580" s="3" t="s">
        <v>10749</v>
      </c>
      <c r="J2580" s="3" t="s">
        <v>55</v>
      </c>
      <c r="K2580" s="3" t="s">
        <v>10646</v>
      </c>
      <c r="L2580" s="3" t="s">
        <v>10750</v>
      </c>
      <c r="M2580" s="7" t="s">
        <v>10751</v>
      </c>
      <c r="N2580" s="7" t="s">
        <v>10752</v>
      </c>
      <c r="O2580" s="20" t="s">
        <v>569</v>
      </c>
      <c r="P2580" s="3" t="s">
        <v>1241</v>
      </c>
      <c r="Q2580" s="3">
        <v>-19.54</v>
      </c>
      <c r="R2580" s="6">
        <v>125.8</v>
      </c>
      <c r="S2580" s="3" t="s">
        <v>2523</v>
      </c>
      <c r="T2580" s="3"/>
      <c r="U2580" s="17">
        <v>45777</v>
      </c>
      <c r="X2580" s="19" t="s">
        <v>2524</v>
      </c>
      <c r="Y2580" s="19" t="s">
        <v>9992</v>
      </c>
    </row>
    <row r="2581" spans="1:25">
      <c r="A2581" s="3" t="s">
        <v>10753</v>
      </c>
      <c r="B2581" s="3"/>
      <c r="C2581" s="3" t="s">
        <v>85</v>
      </c>
      <c r="D2581" s="3" t="s">
        <v>1234</v>
      </c>
      <c r="E2581" s="3" t="s">
        <v>66</v>
      </c>
      <c r="F2581" s="3" t="s">
        <v>1250</v>
      </c>
      <c r="G2581" s="3" t="s">
        <v>1433</v>
      </c>
      <c r="H2581" s="3" t="s">
        <v>1540</v>
      </c>
      <c r="I2581" s="3" t="s">
        <v>10754</v>
      </c>
      <c r="J2581" s="3" t="s">
        <v>55</v>
      </c>
      <c r="K2581" s="3" t="s">
        <v>10609</v>
      </c>
      <c r="L2581" s="3" t="s">
        <v>10755</v>
      </c>
      <c r="M2581" s="7" t="s">
        <v>10756</v>
      </c>
      <c r="N2581" s="7" t="s">
        <v>10757</v>
      </c>
      <c r="O2581" s="20" t="s">
        <v>569</v>
      </c>
      <c r="P2581" s="3" t="s">
        <v>1241</v>
      </c>
      <c r="Q2581" s="3">
        <v>-19.96</v>
      </c>
      <c r="R2581" s="6">
        <v>125.8</v>
      </c>
      <c r="S2581" s="3" t="s">
        <v>2523</v>
      </c>
      <c r="T2581" s="3"/>
      <c r="U2581" s="17">
        <v>45777</v>
      </c>
      <c r="X2581" s="19" t="s">
        <v>2524</v>
      </c>
      <c r="Y2581" s="19" t="s">
        <v>9992</v>
      </c>
    </row>
    <row r="2582" spans="1:25">
      <c r="A2582" s="3" t="s">
        <v>10758</v>
      </c>
      <c r="B2582" s="3"/>
      <c r="C2582" s="3" t="s">
        <v>85</v>
      </c>
      <c r="D2582" s="3" t="s">
        <v>1234</v>
      </c>
      <c r="E2582" s="3" t="s">
        <v>66</v>
      </c>
      <c r="F2582" s="3" t="s">
        <v>1250</v>
      </c>
      <c r="G2582" s="3" t="s">
        <v>1433</v>
      </c>
      <c r="H2582" s="3" t="s">
        <v>1540</v>
      </c>
      <c r="I2582" s="3" t="s">
        <v>10759</v>
      </c>
      <c r="J2582" s="3" t="s">
        <v>55</v>
      </c>
      <c r="K2582" s="3" t="s">
        <v>10609</v>
      </c>
      <c r="L2582" s="3" t="s">
        <v>10760</v>
      </c>
      <c r="M2582" s="7" t="s">
        <v>10761</v>
      </c>
      <c r="N2582" s="7" t="s">
        <v>10762</v>
      </c>
      <c r="O2582" s="20" t="s">
        <v>569</v>
      </c>
      <c r="P2582" s="3" t="s">
        <v>1241</v>
      </c>
      <c r="Q2582" s="3">
        <v>-20.350000000000001</v>
      </c>
      <c r="R2582" s="6">
        <v>125.8</v>
      </c>
      <c r="S2582" s="3" t="s">
        <v>2523</v>
      </c>
      <c r="T2582" s="3"/>
      <c r="U2582" s="17">
        <v>45777</v>
      </c>
      <c r="X2582" s="19" t="s">
        <v>2524</v>
      </c>
      <c r="Y2582" s="19" t="s">
        <v>9992</v>
      </c>
    </row>
    <row r="2583" spans="1:25">
      <c r="A2583" s="3" t="s">
        <v>10763</v>
      </c>
      <c r="B2583" s="3"/>
      <c r="C2583" s="3" t="s">
        <v>85</v>
      </c>
      <c r="D2583" s="3" t="s">
        <v>1234</v>
      </c>
      <c r="E2583" s="3" t="s">
        <v>66</v>
      </c>
      <c r="F2583" s="3" t="s">
        <v>1250</v>
      </c>
      <c r="G2583" s="3" t="s">
        <v>1391</v>
      </c>
      <c r="H2583" s="3" t="s">
        <v>1653</v>
      </c>
      <c r="I2583" s="3" t="s">
        <v>10764</v>
      </c>
      <c r="J2583" s="3" t="s">
        <v>55</v>
      </c>
      <c r="K2583" s="3" t="s">
        <v>10609</v>
      </c>
      <c r="L2583" s="3" t="s">
        <v>10760</v>
      </c>
      <c r="M2583" s="7" t="s">
        <v>10765</v>
      </c>
      <c r="N2583" s="7" t="s">
        <v>10766</v>
      </c>
      <c r="O2583" s="20" t="s">
        <v>569</v>
      </c>
      <c r="P2583" s="3" t="s">
        <v>1241</v>
      </c>
      <c r="Q2583" s="3">
        <v>-20.91</v>
      </c>
      <c r="R2583" s="6">
        <v>125.8</v>
      </c>
      <c r="S2583" s="3" t="s">
        <v>2523</v>
      </c>
      <c r="T2583" s="3"/>
      <c r="U2583" s="17">
        <v>45777</v>
      </c>
      <c r="X2583" s="19" t="s">
        <v>2524</v>
      </c>
      <c r="Y2583" s="19" t="s">
        <v>9992</v>
      </c>
    </row>
    <row r="2584" spans="1:25">
      <c r="A2584" s="3" t="s">
        <v>10767</v>
      </c>
      <c r="B2584" s="3"/>
      <c r="C2584" s="3" t="s">
        <v>85</v>
      </c>
      <c r="D2584" s="3" t="s">
        <v>1234</v>
      </c>
      <c r="E2584" s="3" t="s">
        <v>66</v>
      </c>
      <c r="F2584" s="3" t="s">
        <v>1250</v>
      </c>
      <c r="G2584" s="3" t="s">
        <v>1391</v>
      </c>
      <c r="H2584" s="3" t="s">
        <v>1649</v>
      </c>
      <c r="I2584" s="3" t="s">
        <v>10768</v>
      </c>
      <c r="J2584" s="3" t="s">
        <v>55</v>
      </c>
      <c r="K2584" s="3" t="s">
        <v>10646</v>
      </c>
      <c r="L2584" s="3" t="s">
        <v>10769</v>
      </c>
      <c r="M2584" s="7" t="s">
        <v>10770</v>
      </c>
      <c r="N2584" s="7" t="s">
        <v>10771</v>
      </c>
      <c r="O2584" s="20" t="s">
        <v>569</v>
      </c>
      <c r="P2584" s="3" t="s">
        <v>1241</v>
      </c>
      <c r="Q2584" s="3">
        <v>-18.850000000000001</v>
      </c>
      <c r="R2584" s="6">
        <v>125.8</v>
      </c>
      <c r="S2584" s="3" t="s">
        <v>2523</v>
      </c>
      <c r="T2584" s="3"/>
      <c r="U2584" s="17">
        <v>45777</v>
      </c>
      <c r="X2584" s="19" t="s">
        <v>2524</v>
      </c>
      <c r="Y2584" s="19" t="s">
        <v>9992</v>
      </c>
    </row>
    <row r="2585" spans="1:25">
      <c r="A2585" s="3" t="s">
        <v>10772</v>
      </c>
      <c r="B2585" s="3"/>
      <c r="C2585" s="3" t="s">
        <v>85</v>
      </c>
      <c r="D2585" s="3" t="s">
        <v>1234</v>
      </c>
      <c r="E2585" s="3" t="s">
        <v>66</v>
      </c>
      <c r="F2585" s="3" t="s">
        <v>1250</v>
      </c>
      <c r="G2585" s="3" t="s">
        <v>1391</v>
      </c>
      <c r="H2585" s="3" t="s">
        <v>1649</v>
      </c>
      <c r="I2585" s="3" t="s">
        <v>10773</v>
      </c>
      <c r="J2585" s="3" t="s">
        <v>55</v>
      </c>
      <c r="K2585" s="3" t="s">
        <v>10646</v>
      </c>
      <c r="L2585" s="3" t="s">
        <v>10774</v>
      </c>
      <c r="M2585" s="7" t="s">
        <v>10775</v>
      </c>
      <c r="N2585" s="7" t="s">
        <v>10776</v>
      </c>
      <c r="O2585" s="20" t="s">
        <v>569</v>
      </c>
      <c r="P2585" s="3" t="s">
        <v>1241</v>
      </c>
      <c r="Q2585" s="3">
        <v>-19.21</v>
      </c>
      <c r="R2585" s="6">
        <v>125.8</v>
      </c>
      <c r="S2585" s="3" t="s">
        <v>2523</v>
      </c>
      <c r="T2585" s="3"/>
      <c r="U2585" s="17">
        <v>45777</v>
      </c>
      <c r="X2585" s="19" t="s">
        <v>2524</v>
      </c>
      <c r="Y2585" s="19" t="s">
        <v>9992</v>
      </c>
    </row>
    <row r="2586" spans="1:25">
      <c r="A2586" s="3" t="s">
        <v>10777</v>
      </c>
      <c r="B2586" s="3"/>
      <c r="C2586" s="3" t="s">
        <v>85</v>
      </c>
      <c r="D2586" s="3" t="s">
        <v>1234</v>
      </c>
      <c r="E2586" s="3" t="s">
        <v>66</v>
      </c>
      <c r="F2586" s="3" t="s">
        <v>1250</v>
      </c>
      <c r="G2586" s="3" t="s">
        <v>1391</v>
      </c>
      <c r="H2586" s="3" t="s">
        <v>1578</v>
      </c>
      <c r="I2586" s="3" t="s">
        <v>10778</v>
      </c>
      <c r="J2586" s="3" t="s">
        <v>55</v>
      </c>
      <c r="K2586" s="3" t="s">
        <v>10646</v>
      </c>
      <c r="L2586" s="3" t="s">
        <v>10779</v>
      </c>
      <c r="M2586" s="7" t="s">
        <v>10780</v>
      </c>
      <c r="N2586" s="7" t="s">
        <v>10781</v>
      </c>
      <c r="O2586" s="20" t="s">
        <v>569</v>
      </c>
      <c r="P2586" s="3" t="s">
        <v>1241</v>
      </c>
      <c r="Q2586" s="3">
        <v>-15.5</v>
      </c>
      <c r="R2586" s="6">
        <v>125.8</v>
      </c>
      <c r="S2586" s="3" t="s">
        <v>1242</v>
      </c>
      <c r="T2586" s="3"/>
      <c r="U2586" s="17">
        <v>45777</v>
      </c>
      <c r="X2586" s="19" t="s">
        <v>1244</v>
      </c>
      <c r="Y2586" s="19" t="s">
        <v>9992</v>
      </c>
    </row>
    <row r="2587" spans="1:25">
      <c r="A2587" s="3" t="s">
        <v>10782</v>
      </c>
      <c r="B2587" s="3"/>
      <c r="C2587" s="3" t="s">
        <v>85</v>
      </c>
      <c r="D2587" s="3" t="s">
        <v>1234</v>
      </c>
      <c r="E2587" s="3" t="s">
        <v>66</v>
      </c>
      <c r="F2587" s="3" t="s">
        <v>1250</v>
      </c>
      <c r="G2587" s="3" t="s">
        <v>1391</v>
      </c>
      <c r="H2587" s="3" t="s">
        <v>1578</v>
      </c>
      <c r="I2587" s="3" t="s">
        <v>10783</v>
      </c>
      <c r="J2587" s="3" t="s">
        <v>55</v>
      </c>
      <c r="K2587" s="3" t="s">
        <v>10646</v>
      </c>
      <c r="L2587" s="3" t="s">
        <v>10784</v>
      </c>
      <c r="M2587" s="7" t="s">
        <v>10785</v>
      </c>
      <c r="N2587" s="7" t="s">
        <v>10786</v>
      </c>
      <c r="O2587" s="20" t="s">
        <v>569</v>
      </c>
      <c r="P2587" s="3" t="s">
        <v>1241</v>
      </c>
      <c r="Q2587" s="3">
        <v>-16.52</v>
      </c>
      <c r="R2587" s="6">
        <v>125.8</v>
      </c>
      <c r="S2587" s="3" t="s">
        <v>1242</v>
      </c>
      <c r="T2587" s="3"/>
      <c r="U2587" s="17">
        <v>45777</v>
      </c>
      <c r="X2587" s="19" t="s">
        <v>1244</v>
      </c>
      <c r="Y2587" s="19" t="s">
        <v>9992</v>
      </c>
    </row>
    <row r="2588" spans="1:25">
      <c r="A2588" s="3" t="s">
        <v>10787</v>
      </c>
      <c r="B2588" s="3"/>
      <c r="C2588" s="3" t="s">
        <v>85</v>
      </c>
      <c r="D2588" s="3" t="s">
        <v>1234</v>
      </c>
      <c r="E2588" s="3" t="s">
        <v>66</v>
      </c>
      <c r="F2588" s="3" t="s">
        <v>1250</v>
      </c>
      <c r="G2588" s="3" t="s">
        <v>1236</v>
      </c>
      <c r="H2588" s="3" t="s">
        <v>1575</v>
      </c>
      <c r="I2588" s="3" t="s">
        <v>10788</v>
      </c>
      <c r="J2588" s="3" t="s">
        <v>55</v>
      </c>
      <c r="K2588" s="3" t="s">
        <v>10646</v>
      </c>
      <c r="L2588" s="3" t="s">
        <v>10789</v>
      </c>
      <c r="M2588" s="7" t="s">
        <v>10790</v>
      </c>
      <c r="N2588" s="7" t="s">
        <v>10791</v>
      </c>
      <c r="O2588" s="20" t="s">
        <v>569</v>
      </c>
      <c r="P2588" s="3" t="s">
        <v>1241</v>
      </c>
      <c r="Q2588" s="3">
        <v>-17.739999999999998</v>
      </c>
      <c r="R2588" s="6">
        <v>125.8</v>
      </c>
      <c r="S2588" s="3" t="s">
        <v>1242</v>
      </c>
      <c r="T2588" s="3"/>
      <c r="U2588" s="17">
        <v>45776</v>
      </c>
      <c r="X2588" s="19" t="s">
        <v>1244</v>
      </c>
      <c r="Y2588" s="19" t="s">
        <v>9992</v>
      </c>
    </row>
    <row r="2589" spans="1:25">
      <c r="A2589" s="3" t="s">
        <v>10792</v>
      </c>
      <c r="B2589" s="3"/>
      <c r="C2589" s="3" t="s">
        <v>85</v>
      </c>
      <c r="D2589" s="3" t="s">
        <v>1234</v>
      </c>
      <c r="E2589" s="3" t="s">
        <v>66</v>
      </c>
      <c r="F2589" s="3" t="s">
        <v>1250</v>
      </c>
      <c r="G2589" s="3" t="s">
        <v>1236</v>
      </c>
      <c r="H2589" s="3" t="s">
        <v>1616</v>
      </c>
      <c r="I2589" s="3" t="s">
        <v>10793</v>
      </c>
      <c r="J2589" s="3" t="s">
        <v>55</v>
      </c>
      <c r="K2589" s="3" t="s">
        <v>10646</v>
      </c>
      <c r="L2589" s="3" t="s">
        <v>10794</v>
      </c>
      <c r="M2589" s="7" t="s">
        <v>10795</v>
      </c>
      <c r="N2589" s="7" t="s">
        <v>10796</v>
      </c>
      <c r="O2589" s="20" t="s">
        <v>569</v>
      </c>
      <c r="P2589" s="3" t="s">
        <v>1241</v>
      </c>
      <c r="Q2589" s="3">
        <v>-19.37</v>
      </c>
      <c r="R2589" s="6">
        <v>125.8</v>
      </c>
      <c r="S2589" s="3" t="s">
        <v>1242</v>
      </c>
      <c r="T2589" s="3"/>
      <c r="U2589" s="17">
        <v>45777</v>
      </c>
      <c r="X2589" s="19" t="s">
        <v>1244</v>
      </c>
      <c r="Y2589" s="19" t="s">
        <v>9992</v>
      </c>
    </row>
    <row r="2590" spans="1:25">
      <c r="A2590" s="3" t="s">
        <v>10797</v>
      </c>
      <c r="B2590" s="3"/>
      <c r="C2590" s="3" t="s">
        <v>85</v>
      </c>
      <c r="D2590" s="3" t="s">
        <v>1234</v>
      </c>
      <c r="E2590" s="3" t="s">
        <v>66</v>
      </c>
      <c r="F2590" s="3" t="s">
        <v>1250</v>
      </c>
      <c r="G2590" s="3" t="s">
        <v>1236</v>
      </c>
      <c r="H2590" s="3" t="s">
        <v>1616</v>
      </c>
      <c r="I2590" s="3" t="s">
        <v>10798</v>
      </c>
      <c r="J2590" s="3" t="s">
        <v>55</v>
      </c>
      <c r="K2590" s="3" t="s">
        <v>10646</v>
      </c>
      <c r="L2590" s="3" t="s">
        <v>10799</v>
      </c>
      <c r="M2590" s="7" t="s">
        <v>10800</v>
      </c>
      <c r="N2590" s="7" t="s">
        <v>10801</v>
      </c>
      <c r="O2590" s="20" t="s">
        <v>569</v>
      </c>
      <c r="P2590" s="3" t="s">
        <v>1241</v>
      </c>
      <c r="Q2590" s="3">
        <v>-21.48</v>
      </c>
      <c r="R2590" s="6">
        <v>125.8</v>
      </c>
      <c r="S2590" s="3" t="s">
        <v>2523</v>
      </c>
      <c r="T2590" s="3"/>
      <c r="U2590" s="17">
        <v>45777</v>
      </c>
      <c r="X2590" s="19" t="s">
        <v>2524</v>
      </c>
      <c r="Y2590" s="19" t="s">
        <v>9992</v>
      </c>
    </row>
    <row r="2591" spans="1:25">
      <c r="A2591" s="3" t="s">
        <v>10802</v>
      </c>
      <c r="B2591" s="3"/>
      <c r="C2591" s="3" t="s">
        <v>85</v>
      </c>
      <c r="D2591" s="3" t="s">
        <v>1234</v>
      </c>
      <c r="E2591" s="3" t="s">
        <v>66</v>
      </c>
      <c r="F2591" s="3" t="s">
        <v>1250</v>
      </c>
      <c r="G2591" s="3" t="s">
        <v>1236</v>
      </c>
      <c r="H2591" s="3" t="s">
        <v>1605</v>
      </c>
      <c r="I2591" s="3" t="s">
        <v>10803</v>
      </c>
      <c r="J2591" s="3" t="s">
        <v>55</v>
      </c>
      <c r="K2591" s="3" t="s">
        <v>10646</v>
      </c>
      <c r="L2591" s="3" t="s">
        <v>10804</v>
      </c>
      <c r="M2591" s="7" t="s">
        <v>10805</v>
      </c>
      <c r="N2591" s="7" t="s">
        <v>10806</v>
      </c>
      <c r="O2591" s="20" t="s">
        <v>569</v>
      </c>
      <c r="P2591" s="3" t="s">
        <v>1241</v>
      </c>
      <c r="Q2591" s="3">
        <v>-18.55</v>
      </c>
      <c r="R2591" s="6">
        <v>125.8</v>
      </c>
      <c r="S2591" s="3" t="s">
        <v>1319</v>
      </c>
      <c r="T2591" s="3"/>
      <c r="U2591" s="17">
        <v>45776</v>
      </c>
      <c r="X2591" s="19" t="s">
        <v>1320</v>
      </c>
      <c r="Y2591" s="19" t="s">
        <v>9992</v>
      </c>
    </row>
    <row r="2592" spans="1:25">
      <c r="A2592" s="3" t="s">
        <v>10807</v>
      </c>
      <c r="B2592" s="3"/>
      <c r="C2592" s="3" t="s">
        <v>85</v>
      </c>
      <c r="D2592" s="3" t="s">
        <v>1234</v>
      </c>
      <c r="E2592" s="3" t="s">
        <v>66</v>
      </c>
      <c r="F2592" s="3" t="s">
        <v>1250</v>
      </c>
      <c r="G2592" s="3" t="s">
        <v>1485</v>
      </c>
      <c r="H2592" s="3" t="s">
        <v>1649</v>
      </c>
      <c r="I2592" s="3" t="s">
        <v>10808</v>
      </c>
      <c r="J2592" s="3" t="s">
        <v>55</v>
      </c>
      <c r="K2592" s="3" t="s">
        <v>9988</v>
      </c>
      <c r="L2592" s="3" t="s">
        <v>10809</v>
      </c>
      <c r="M2592" s="7" t="s">
        <v>10810</v>
      </c>
      <c r="N2592" s="7" t="s">
        <v>10811</v>
      </c>
      <c r="O2592" s="20" t="s">
        <v>569</v>
      </c>
      <c r="P2592" s="3" t="s">
        <v>1241</v>
      </c>
      <c r="Q2592" s="3">
        <v>-20.8</v>
      </c>
      <c r="R2592" s="6">
        <v>125.8</v>
      </c>
      <c r="S2592" s="3" t="s">
        <v>2523</v>
      </c>
      <c r="T2592" s="3"/>
      <c r="U2592" s="17">
        <v>45776</v>
      </c>
      <c r="X2592" s="19" t="s">
        <v>2524</v>
      </c>
      <c r="Y2592" s="19" t="s">
        <v>9992</v>
      </c>
    </row>
    <row r="2593" spans="1:25">
      <c r="A2593" s="3" t="s">
        <v>10812</v>
      </c>
      <c r="B2593" s="3"/>
      <c r="C2593" s="3" t="s">
        <v>85</v>
      </c>
      <c r="D2593" s="3" t="s">
        <v>1234</v>
      </c>
      <c r="E2593" s="3" t="s">
        <v>66</v>
      </c>
      <c r="F2593" s="3" t="s">
        <v>1250</v>
      </c>
      <c r="G2593" s="3" t="s">
        <v>1433</v>
      </c>
      <c r="H2593" s="3" t="s">
        <v>1809</v>
      </c>
      <c r="I2593" s="3" t="s">
        <v>10813</v>
      </c>
      <c r="J2593" s="3" t="s">
        <v>55</v>
      </c>
      <c r="K2593" s="3" t="s">
        <v>10609</v>
      </c>
      <c r="L2593" s="3" t="s">
        <v>10814</v>
      </c>
      <c r="M2593" s="7" t="s">
        <v>10815</v>
      </c>
      <c r="N2593" s="7" t="s">
        <v>10816</v>
      </c>
      <c r="O2593" s="20" t="s">
        <v>569</v>
      </c>
      <c r="P2593" s="3" t="s">
        <v>1241</v>
      </c>
      <c r="Q2593" s="3">
        <v>-20.02</v>
      </c>
      <c r="R2593" s="6">
        <v>125.8</v>
      </c>
      <c r="S2593" s="3" t="s">
        <v>1319</v>
      </c>
      <c r="T2593" s="3"/>
      <c r="U2593" s="17">
        <v>45777</v>
      </c>
      <c r="X2593" s="19" t="s">
        <v>1320</v>
      </c>
      <c r="Y2593" s="19" t="s">
        <v>9992</v>
      </c>
    </row>
    <row r="2594" spans="1:25">
      <c r="A2594" s="3" t="s">
        <v>10817</v>
      </c>
      <c r="B2594" s="3"/>
      <c r="C2594" s="3" t="s">
        <v>129</v>
      </c>
      <c r="D2594" s="3" t="s">
        <v>1234</v>
      </c>
      <c r="E2594" s="3" t="s">
        <v>66</v>
      </c>
      <c r="F2594" s="18" t="s">
        <v>1324</v>
      </c>
      <c r="G2594" s="18" t="s">
        <v>1324</v>
      </c>
      <c r="H2594" s="18" t="s">
        <v>1324</v>
      </c>
      <c r="I2594" s="3" t="s">
        <v>10818</v>
      </c>
      <c r="J2594" s="3" t="s">
        <v>55</v>
      </c>
      <c r="K2594" s="3"/>
      <c r="L2594" s="3" t="s">
        <v>10819</v>
      </c>
      <c r="M2594" s="7" t="s">
        <v>10820</v>
      </c>
      <c r="N2594" s="7" t="s">
        <v>10821</v>
      </c>
      <c r="O2594" s="20" t="s">
        <v>571</v>
      </c>
      <c r="P2594" s="3" t="s">
        <v>1241</v>
      </c>
      <c r="Q2594" s="3">
        <v>-19.21</v>
      </c>
      <c r="R2594" s="6">
        <v>125.8</v>
      </c>
      <c r="S2594" s="3" t="s">
        <v>1319</v>
      </c>
      <c r="T2594" s="3"/>
      <c r="U2594" s="17">
        <v>45769</v>
      </c>
      <c r="X2594" s="19" t="s">
        <v>1320</v>
      </c>
      <c r="Y2594" s="19" t="s">
        <v>9992</v>
      </c>
    </row>
    <row r="2595" spans="1:25">
      <c r="A2595" s="3" t="s">
        <v>10822</v>
      </c>
      <c r="B2595" s="3"/>
      <c r="C2595" s="3" t="s">
        <v>129</v>
      </c>
      <c r="D2595" s="3" t="s">
        <v>1234</v>
      </c>
      <c r="E2595" s="3" t="s">
        <v>66</v>
      </c>
      <c r="F2595" s="18" t="s">
        <v>1324</v>
      </c>
      <c r="G2595" s="18" t="s">
        <v>1324</v>
      </c>
      <c r="H2595" s="18" t="s">
        <v>1324</v>
      </c>
      <c r="I2595" s="3" t="s">
        <v>10823</v>
      </c>
      <c r="J2595" s="3" t="s">
        <v>55</v>
      </c>
      <c r="K2595" s="3"/>
      <c r="L2595" s="3" t="s">
        <v>10824</v>
      </c>
      <c r="M2595" s="7" t="s">
        <v>10825</v>
      </c>
      <c r="N2595" s="7" t="s">
        <v>10826</v>
      </c>
      <c r="O2595" s="20" t="s">
        <v>571</v>
      </c>
      <c r="P2595" s="3" t="s">
        <v>1241</v>
      </c>
      <c r="Q2595" s="3">
        <v>-18.39</v>
      </c>
      <c r="R2595" s="6">
        <v>125.8</v>
      </c>
      <c r="S2595" s="3" t="s">
        <v>1319</v>
      </c>
      <c r="T2595" s="3"/>
      <c r="U2595" s="17">
        <v>45772</v>
      </c>
      <c r="X2595" s="19" t="s">
        <v>1320</v>
      </c>
      <c r="Y2595" s="19" t="s">
        <v>9992</v>
      </c>
    </row>
    <row r="2596" spans="1:25">
      <c r="A2596" s="3" t="s">
        <v>10827</v>
      </c>
      <c r="B2596" s="3"/>
      <c r="C2596" s="3" t="s">
        <v>129</v>
      </c>
      <c r="D2596" s="3" t="s">
        <v>1234</v>
      </c>
      <c r="E2596" s="3" t="s">
        <v>66</v>
      </c>
      <c r="F2596" s="18" t="s">
        <v>1324</v>
      </c>
      <c r="G2596" s="18" t="s">
        <v>1324</v>
      </c>
      <c r="H2596" s="18" t="s">
        <v>1324</v>
      </c>
      <c r="I2596" s="3" t="s">
        <v>10828</v>
      </c>
      <c r="J2596" s="3" t="s">
        <v>55</v>
      </c>
      <c r="K2596" s="3"/>
      <c r="L2596" s="3" t="s">
        <v>10829</v>
      </c>
      <c r="M2596" s="7" t="s">
        <v>10830</v>
      </c>
      <c r="N2596" s="7" t="s">
        <v>10831</v>
      </c>
      <c r="O2596" s="20" t="s">
        <v>571</v>
      </c>
      <c r="P2596" s="3" t="s">
        <v>1241</v>
      </c>
      <c r="Q2596" s="3">
        <v>-18.63</v>
      </c>
      <c r="R2596" s="6">
        <v>125.8</v>
      </c>
      <c r="S2596" s="3" t="s">
        <v>1319</v>
      </c>
      <c r="T2596" s="3"/>
      <c r="U2596" s="17">
        <v>45772</v>
      </c>
      <c r="X2596" s="19" t="s">
        <v>1320</v>
      </c>
      <c r="Y2596" s="19" t="s">
        <v>9992</v>
      </c>
    </row>
    <row r="2597" spans="1:25">
      <c r="A2597" s="3" t="s">
        <v>10832</v>
      </c>
      <c r="B2597" s="3"/>
      <c r="C2597" s="3" t="s">
        <v>129</v>
      </c>
      <c r="D2597" s="3" t="s">
        <v>1234</v>
      </c>
      <c r="E2597" s="3" t="s">
        <v>66</v>
      </c>
      <c r="F2597" s="18" t="s">
        <v>1324</v>
      </c>
      <c r="G2597" s="18" t="s">
        <v>1324</v>
      </c>
      <c r="H2597" s="18" t="s">
        <v>1324</v>
      </c>
      <c r="I2597" s="3" t="s">
        <v>10833</v>
      </c>
      <c r="J2597" s="3" t="s">
        <v>55</v>
      </c>
      <c r="K2597" s="3"/>
      <c r="L2597" s="3" t="s">
        <v>10834</v>
      </c>
      <c r="M2597" s="7" t="s">
        <v>10835</v>
      </c>
      <c r="N2597" s="7" t="s">
        <v>10836</v>
      </c>
      <c r="O2597" s="20" t="s">
        <v>571</v>
      </c>
      <c r="P2597" s="3" t="s">
        <v>1241</v>
      </c>
      <c r="Q2597" s="3">
        <v>-19.38</v>
      </c>
      <c r="R2597" s="6">
        <v>125.8</v>
      </c>
      <c r="S2597" s="3" t="s">
        <v>1319</v>
      </c>
      <c r="T2597" s="3"/>
      <c r="U2597" s="17">
        <v>45773</v>
      </c>
      <c r="X2597" s="19" t="s">
        <v>1320</v>
      </c>
      <c r="Y2597" s="19" t="s">
        <v>9992</v>
      </c>
    </row>
    <row r="2598" spans="1:25">
      <c r="A2598" s="3" t="s">
        <v>10837</v>
      </c>
      <c r="B2598" s="3"/>
      <c r="C2598" s="3" t="s">
        <v>129</v>
      </c>
      <c r="D2598" s="3" t="s">
        <v>1234</v>
      </c>
      <c r="E2598" s="3" t="s">
        <v>66</v>
      </c>
      <c r="F2598" s="18" t="s">
        <v>1324</v>
      </c>
      <c r="G2598" s="18" t="s">
        <v>1324</v>
      </c>
      <c r="H2598" s="18" t="s">
        <v>1324</v>
      </c>
      <c r="I2598" s="3" t="s">
        <v>10838</v>
      </c>
      <c r="J2598" s="3" t="s">
        <v>55</v>
      </c>
      <c r="K2598" s="3"/>
      <c r="L2598" s="3" t="s">
        <v>10839</v>
      </c>
      <c r="M2598" s="7" t="s">
        <v>10840</v>
      </c>
      <c r="N2598" s="7" t="s">
        <v>10841</v>
      </c>
      <c r="O2598" s="20" t="s">
        <v>571</v>
      </c>
      <c r="P2598" s="3" t="s">
        <v>1241</v>
      </c>
      <c r="Q2598" s="3">
        <v>-18.14</v>
      </c>
      <c r="R2598" s="6">
        <v>125.8</v>
      </c>
      <c r="S2598" s="3" t="s">
        <v>1242</v>
      </c>
      <c r="T2598" s="3"/>
      <c r="U2598" s="17">
        <v>45772</v>
      </c>
      <c r="X2598" s="19" t="s">
        <v>1244</v>
      </c>
      <c r="Y2598" s="19" t="s">
        <v>9992</v>
      </c>
    </row>
    <row r="2599" spans="1:25">
      <c r="A2599" s="3" t="s">
        <v>10842</v>
      </c>
      <c r="B2599" s="3"/>
      <c r="C2599" s="3" t="s">
        <v>129</v>
      </c>
      <c r="D2599" s="3" t="s">
        <v>1234</v>
      </c>
      <c r="E2599" s="3" t="s">
        <v>66</v>
      </c>
      <c r="F2599" s="18" t="s">
        <v>1324</v>
      </c>
      <c r="G2599" s="18" t="s">
        <v>1324</v>
      </c>
      <c r="H2599" s="18" t="s">
        <v>1324</v>
      </c>
      <c r="I2599" s="3" t="s">
        <v>10843</v>
      </c>
      <c r="J2599" s="3" t="s">
        <v>55</v>
      </c>
      <c r="K2599" s="3"/>
      <c r="L2599" s="3" t="s">
        <v>10844</v>
      </c>
      <c r="M2599" s="7" t="s">
        <v>10845</v>
      </c>
      <c r="N2599" s="7" t="s">
        <v>10846</v>
      </c>
      <c r="O2599" s="20" t="s">
        <v>571</v>
      </c>
      <c r="P2599" s="3" t="s">
        <v>1241</v>
      </c>
      <c r="Q2599" s="3">
        <v>-18.11</v>
      </c>
      <c r="R2599" s="6">
        <v>125.8</v>
      </c>
      <c r="S2599" s="3" t="s">
        <v>1242</v>
      </c>
      <c r="T2599" s="3"/>
      <c r="U2599" s="17">
        <v>45772</v>
      </c>
      <c r="X2599" s="19" t="s">
        <v>1244</v>
      </c>
      <c r="Y2599" s="19" t="s">
        <v>9992</v>
      </c>
    </row>
    <row r="2600" spans="1:25">
      <c r="A2600" s="3" t="s">
        <v>10847</v>
      </c>
      <c r="B2600" s="3"/>
      <c r="C2600" s="3" t="s">
        <v>129</v>
      </c>
      <c r="D2600" s="3" t="s">
        <v>1234</v>
      </c>
      <c r="E2600" s="3" t="s">
        <v>66</v>
      </c>
      <c r="F2600" s="18" t="s">
        <v>1324</v>
      </c>
      <c r="G2600" s="18" t="s">
        <v>1324</v>
      </c>
      <c r="H2600" s="18" t="s">
        <v>1324</v>
      </c>
      <c r="I2600" s="3" t="s">
        <v>10848</v>
      </c>
      <c r="J2600" s="3" t="s">
        <v>55</v>
      </c>
      <c r="K2600" s="3"/>
      <c r="L2600" s="3" t="s">
        <v>10849</v>
      </c>
      <c r="M2600" s="7" t="s">
        <v>10850</v>
      </c>
      <c r="N2600" s="7" t="s">
        <v>10851</v>
      </c>
      <c r="O2600" s="20" t="s">
        <v>571</v>
      </c>
      <c r="P2600" s="3" t="s">
        <v>1241</v>
      </c>
      <c r="Q2600" s="3">
        <v>-17.95</v>
      </c>
      <c r="R2600" s="6">
        <v>125.8</v>
      </c>
      <c r="S2600" s="3" t="s">
        <v>1242</v>
      </c>
      <c r="T2600" s="3"/>
      <c r="U2600" s="17">
        <v>45772</v>
      </c>
      <c r="X2600" s="19" t="s">
        <v>1244</v>
      </c>
      <c r="Y2600" s="19" t="s">
        <v>9992</v>
      </c>
    </row>
    <row r="2601" spans="1:25">
      <c r="A2601" s="3" t="s">
        <v>10852</v>
      </c>
      <c r="B2601" s="3"/>
      <c r="C2601" s="3" t="s">
        <v>129</v>
      </c>
      <c r="D2601" s="3" t="s">
        <v>1234</v>
      </c>
      <c r="E2601" s="3" t="s">
        <v>66</v>
      </c>
      <c r="F2601" s="18" t="s">
        <v>1324</v>
      </c>
      <c r="G2601" s="18" t="s">
        <v>1324</v>
      </c>
      <c r="H2601" s="18" t="s">
        <v>1324</v>
      </c>
      <c r="I2601" s="3" t="s">
        <v>10853</v>
      </c>
      <c r="J2601" s="3" t="s">
        <v>55</v>
      </c>
      <c r="K2601" s="3"/>
      <c r="L2601" s="3" t="s">
        <v>10854</v>
      </c>
      <c r="M2601" s="7" t="s">
        <v>10855</v>
      </c>
      <c r="N2601" s="7" t="s">
        <v>10856</v>
      </c>
      <c r="O2601" s="20" t="s">
        <v>571</v>
      </c>
      <c r="P2601" s="3" t="s">
        <v>1241</v>
      </c>
      <c r="Q2601" s="3">
        <v>-18.760000000000002</v>
      </c>
      <c r="R2601" s="6">
        <v>125.8</v>
      </c>
      <c r="S2601" s="3" t="s">
        <v>1319</v>
      </c>
      <c r="T2601" s="3"/>
      <c r="U2601" s="17">
        <v>45773</v>
      </c>
      <c r="X2601" s="19" t="s">
        <v>1320</v>
      </c>
      <c r="Y2601" s="19" t="s">
        <v>9992</v>
      </c>
    </row>
    <row r="2602" spans="1:25">
      <c r="A2602" s="3" t="s">
        <v>10857</v>
      </c>
      <c r="B2602" s="3"/>
      <c r="C2602" s="3" t="s">
        <v>129</v>
      </c>
      <c r="D2602" s="3" t="s">
        <v>1234</v>
      </c>
      <c r="E2602" s="3" t="s">
        <v>66</v>
      </c>
      <c r="F2602" s="18" t="s">
        <v>1324</v>
      </c>
      <c r="G2602" s="18" t="s">
        <v>1324</v>
      </c>
      <c r="H2602" s="18" t="s">
        <v>1324</v>
      </c>
      <c r="I2602" s="3" t="s">
        <v>10858</v>
      </c>
      <c r="J2602" s="3" t="s">
        <v>55</v>
      </c>
      <c r="K2602" s="3"/>
      <c r="L2602" s="3" t="s">
        <v>10859</v>
      </c>
      <c r="M2602" s="7" t="s">
        <v>10860</v>
      </c>
      <c r="N2602" s="7" t="s">
        <v>10861</v>
      </c>
      <c r="O2602" s="20" t="s">
        <v>571</v>
      </c>
      <c r="P2602" s="3" t="s">
        <v>1241</v>
      </c>
      <c r="Q2602" s="3">
        <v>-18.97</v>
      </c>
      <c r="R2602" s="6">
        <v>125.8</v>
      </c>
      <c r="S2602" s="3" t="s">
        <v>1319</v>
      </c>
      <c r="T2602" s="3"/>
      <c r="U2602" s="17">
        <v>45773</v>
      </c>
      <c r="X2602" s="19" t="s">
        <v>1320</v>
      </c>
      <c r="Y2602" s="19" t="s">
        <v>9992</v>
      </c>
    </row>
    <row r="2603" spans="1:25">
      <c r="A2603" s="3" t="s">
        <v>10862</v>
      </c>
      <c r="B2603" s="3"/>
      <c r="C2603" s="3" t="s">
        <v>129</v>
      </c>
      <c r="D2603" s="3" t="s">
        <v>1234</v>
      </c>
      <c r="E2603" s="3" t="s">
        <v>66</v>
      </c>
      <c r="F2603" s="18" t="s">
        <v>1324</v>
      </c>
      <c r="G2603" s="18" t="s">
        <v>1324</v>
      </c>
      <c r="H2603" s="18" t="s">
        <v>1324</v>
      </c>
      <c r="I2603" s="3" t="s">
        <v>10863</v>
      </c>
      <c r="J2603" s="3" t="s">
        <v>55</v>
      </c>
      <c r="K2603" s="3"/>
      <c r="L2603" s="3" t="s">
        <v>10864</v>
      </c>
      <c r="M2603" s="7" t="s">
        <v>10865</v>
      </c>
      <c r="N2603" s="7" t="s">
        <v>10866</v>
      </c>
      <c r="O2603" s="20" t="s">
        <v>571</v>
      </c>
      <c r="P2603" s="3" t="s">
        <v>1241</v>
      </c>
      <c r="Q2603" s="3">
        <v>-22.16</v>
      </c>
      <c r="R2603" s="6">
        <v>125.8</v>
      </c>
      <c r="S2603" s="3" t="s">
        <v>1256</v>
      </c>
      <c r="T2603" s="3"/>
      <c r="U2603" s="17">
        <v>45773</v>
      </c>
      <c r="X2603" s="19" t="s">
        <v>5734</v>
      </c>
      <c r="Y2603" s="19" t="s">
        <v>9992</v>
      </c>
    </row>
    <row r="2604" spans="1:25">
      <c r="A2604" s="3" t="s">
        <v>10867</v>
      </c>
      <c r="B2604" s="3"/>
      <c r="C2604" s="3" t="s">
        <v>129</v>
      </c>
      <c r="D2604" s="3" t="s">
        <v>1234</v>
      </c>
      <c r="E2604" s="3" t="s">
        <v>66</v>
      </c>
      <c r="F2604" s="18" t="s">
        <v>1324</v>
      </c>
      <c r="G2604" s="18" t="s">
        <v>1324</v>
      </c>
      <c r="H2604" s="18" t="s">
        <v>1324</v>
      </c>
      <c r="I2604" s="3" t="s">
        <v>10868</v>
      </c>
      <c r="J2604" s="3" t="s">
        <v>55</v>
      </c>
      <c r="K2604" s="3"/>
      <c r="L2604" s="3" t="s">
        <v>10869</v>
      </c>
      <c r="M2604" s="7" t="s">
        <v>10870</v>
      </c>
      <c r="N2604" s="7" t="s">
        <v>10871</v>
      </c>
      <c r="O2604" s="20" t="s">
        <v>571</v>
      </c>
      <c r="P2604" s="3" t="s">
        <v>1241</v>
      </c>
      <c r="Q2604" s="3">
        <v>-21.04</v>
      </c>
      <c r="R2604" s="6">
        <v>125.8</v>
      </c>
      <c r="S2604" s="3" t="s">
        <v>1319</v>
      </c>
      <c r="T2604" s="3"/>
      <c r="U2604" s="17">
        <v>45773</v>
      </c>
      <c r="X2604" s="19" t="s">
        <v>1320</v>
      </c>
      <c r="Y2604" s="19" t="s">
        <v>9992</v>
      </c>
    </row>
    <row r="2605" spans="1:25">
      <c r="A2605" s="3" t="s">
        <v>10872</v>
      </c>
      <c r="B2605" s="3"/>
      <c r="C2605" s="3" t="s">
        <v>129</v>
      </c>
      <c r="D2605" s="3" t="s">
        <v>1234</v>
      </c>
      <c r="E2605" s="3" t="s">
        <v>66</v>
      </c>
      <c r="F2605" s="18" t="s">
        <v>1324</v>
      </c>
      <c r="G2605" s="18" t="s">
        <v>1324</v>
      </c>
      <c r="H2605" s="18" t="s">
        <v>1324</v>
      </c>
      <c r="I2605" s="3" t="s">
        <v>10873</v>
      </c>
      <c r="J2605" s="3" t="s">
        <v>55</v>
      </c>
      <c r="K2605" s="3"/>
      <c r="L2605" s="3" t="s">
        <v>10874</v>
      </c>
      <c r="M2605" s="7" t="s">
        <v>10875</v>
      </c>
      <c r="N2605" s="7" t="s">
        <v>10876</v>
      </c>
      <c r="O2605" s="20" t="s">
        <v>571</v>
      </c>
      <c r="P2605" s="3" t="s">
        <v>1241</v>
      </c>
      <c r="Q2605" s="3">
        <v>-19.8</v>
      </c>
      <c r="R2605" s="6">
        <v>125.8</v>
      </c>
      <c r="S2605" s="3" t="s">
        <v>1319</v>
      </c>
      <c r="T2605" s="3"/>
      <c r="U2605" s="17">
        <v>45773</v>
      </c>
      <c r="X2605" s="19" t="s">
        <v>1320</v>
      </c>
      <c r="Y2605" s="19" t="s">
        <v>9992</v>
      </c>
    </row>
    <row r="2606" spans="1:25">
      <c r="A2606" s="3" t="s">
        <v>10877</v>
      </c>
      <c r="B2606" s="3"/>
      <c r="C2606" s="3" t="s">
        <v>129</v>
      </c>
      <c r="D2606" s="3" t="s">
        <v>1234</v>
      </c>
      <c r="E2606" s="3" t="s">
        <v>66</v>
      </c>
      <c r="F2606" s="18" t="s">
        <v>1324</v>
      </c>
      <c r="G2606" s="18" t="s">
        <v>1324</v>
      </c>
      <c r="H2606" s="18" t="s">
        <v>1324</v>
      </c>
      <c r="I2606" s="3" t="s">
        <v>10878</v>
      </c>
      <c r="J2606" s="3" t="s">
        <v>55</v>
      </c>
      <c r="K2606" s="3"/>
      <c r="L2606" s="3" t="s">
        <v>10879</v>
      </c>
      <c r="M2606" s="7" t="s">
        <v>10880</v>
      </c>
      <c r="N2606" s="7" t="s">
        <v>10881</v>
      </c>
      <c r="O2606" s="20" t="s">
        <v>571</v>
      </c>
      <c r="P2606" s="3" t="s">
        <v>1241</v>
      </c>
      <c r="Q2606" s="3">
        <v>-21.08</v>
      </c>
      <c r="R2606" s="6">
        <v>125.8</v>
      </c>
      <c r="S2606" s="3" t="s">
        <v>1319</v>
      </c>
      <c r="T2606" s="3"/>
      <c r="U2606" s="17">
        <v>45773</v>
      </c>
      <c r="X2606" s="19" t="s">
        <v>1320</v>
      </c>
      <c r="Y2606" s="19" t="s">
        <v>9992</v>
      </c>
    </row>
    <row r="2607" spans="1:25">
      <c r="A2607" s="3" t="s">
        <v>10882</v>
      </c>
      <c r="B2607" s="3"/>
      <c r="C2607" s="3" t="s">
        <v>129</v>
      </c>
      <c r="D2607" s="3" t="s">
        <v>1234</v>
      </c>
      <c r="E2607" s="3" t="s">
        <v>66</v>
      </c>
      <c r="F2607" s="18" t="s">
        <v>1324</v>
      </c>
      <c r="G2607" s="18" t="s">
        <v>1324</v>
      </c>
      <c r="H2607" s="18" t="s">
        <v>1324</v>
      </c>
      <c r="I2607" s="3" t="s">
        <v>10883</v>
      </c>
      <c r="J2607" s="3" t="s">
        <v>55</v>
      </c>
      <c r="K2607" s="3"/>
      <c r="L2607" s="3" t="s">
        <v>10884</v>
      </c>
      <c r="M2607" s="7" t="s">
        <v>10885</v>
      </c>
      <c r="N2607" s="7" t="s">
        <v>10886</v>
      </c>
      <c r="O2607" s="20" t="s">
        <v>571</v>
      </c>
      <c r="P2607" s="3" t="s">
        <v>1241</v>
      </c>
      <c r="Q2607" s="3">
        <v>-19.98</v>
      </c>
      <c r="R2607" s="6">
        <v>125.8</v>
      </c>
      <c r="S2607" s="3" t="s">
        <v>1319</v>
      </c>
      <c r="T2607" s="3"/>
      <c r="U2607" s="17">
        <v>45773</v>
      </c>
      <c r="X2607" s="19" t="s">
        <v>1320</v>
      </c>
      <c r="Y2607" s="19" t="s">
        <v>9992</v>
      </c>
    </row>
    <row r="2608" spans="1:25">
      <c r="A2608" s="3" t="s">
        <v>10887</v>
      </c>
      <c r="B2608" s="3"/>
      <c r="C2608" s="3" t="s">
        <v>129</v>
      </c>
      <c r="D2608" s="3" t="s">
        <v>1234</v>
      </c>
      <c r="E2608" s="3" t="s">
        <v>66</v>
      </c>
      <c r="F2608" s="18" t="s">
        <v>1324</v>
      </c>
      <c r="G2608" s="18" t="s">
        <v>1324</v>
      </c>
      <c r="H2608" s="18" t="s">
        <v>1324</v>
      </c>
      <c r="I2608" s="3" t="s">
        <v>10888</v>
      </c>
      <c r="J2608" s="3" t="s">
        <v>55</v>
      </c>
      <c r="K2608" s="3"/>
      <c r="L2608" s="3" t="s">
        <v>10889</v>
      </c>
      <c r="M2608" s="7" t="s">
        <v>10890</v>
      </c>
      <c r="N2608" s="7" t="s">
        <v>10891</v>
      </c>
      <c r="O2608" s="20" t="s">
        <v>571</v>
      </c>
      <c r="P2608" s="3" t="s">
        <v>1241</v>
      </c>
      <c r="Q2608" s="3">
        <v>-19.37</v>
      </c>
      <c r="R2608" s="6">
        <v>125.8</v>
      </c>
      <c r="S2608" s="3" t="s">
        <v>1319</v>
      </c>
      <c r="T2608" s="3"/>
      <c r="U2608" s="17">
        <v>45773</v>
      </c>
      <c r="X2608" s="19" t="s">
        <v>1320</v>
      </c>
      <c r="Y2608" s="19" t="s">
        <v>9992</v>
      </c>
    </row>
    <row r="2609" spans="1:25">
      <c r="A2609" s="3" t="s">
        <v>10892</v>
      </c>
      <c r="B2609" s="3"/>
      <c r="C2609" s="3" t="s">
        <v>129</v>
      </c>
      <c r="D2609" s="3" t="s">
        <v>1234</v>
      </c>
      <c r="E2609" s="3" t="s">
        <v>66</v>
      </c>
      <c r="F2609" s="18" t="s">
        <v>1324</v>
      </c>
      <c r="G2609" s="18" t="s">
        <v>1324</v>
      </c>
      <c r="H2609" s="18" t="s">
        <v>1324</v>
      </c>
      <c r="I2609" s="3" t="s">
        <v>10893</v>
      </c>
      <c r="J2609" s="3" t="s">
        <v>55</v>
      </c>
      <c r="K2609" s="3"/>
      <c r="L2609" s="3" t="s">
        <v>10894</v>
      </c>
      <c r="M2609" s="7" t="s">
        <v>10895</v>
      </c>
      <c r="N2609" s="7" t="s">
        <v>10896</v>
      </c>
      <c r="O2609" s="20" t="s">
        <v>571</v>
      </c>
      <c r="P2609" s="3" t="s">
        <v>1241</v>
      </c>
      <c r="Q2609" s="3">
        <v>-18.88</v>
      </c>
      <c r="R2609" s="6">
        <v>125.8</v>
      </c>
      <c r="S2609" s="3" t="s">
        <v>1319</v>
      </c>
      <c r="T2609" s="3"/>
      <c r="U2609" s="17">
        <v>45773</v>
      </c>
      <c r="X2609" s="19" t="s">
        <v>1320</v>
      </c>
      <c r="Y2609" s="19" t="s">
        <v>9992</v>
      </c>
    </row>
    <row r="2610" spans="1:25">
      <c r="A2610" s="3" t="s">
        <v>10897</v>
      </c>
      <c r="B2610" s="3"/>
      <c r="C2610" s="3" t="s">
        <v>129</v>
      </c>
      <c r="D2610" s="3" t="s">
        <v>1234</v>
      </c>
      <c r="E2610" s="3" t="s">
        <v>66</v>
      </c>
      <c r="F2610" s="18" t="s">
        <v>1324</v>
      </c>
      <c r="G2610" s="18" t="s">
        <v>1324</v>
      </c>
      <c r="H2610" s="18" t="s">
        <v>1324</v>
      </c>
      <c r="I2610" s="3" t="s">
        <v>10898</v>
      </c>
      <c r="J2610" s="3" t="s">
        <v>55</v>
      </c>
      <c r="K2610" s="3"/>
      <c r="L2610" s="3" t="s">
        <v>10899</v>
      </c>
      <c r="M2610" s="7" t="s">
        <v>10900</v>
      </c>
      <c r="N2610" s="7" t="s">
        <v>10901</v>
      </c>
      <c r="O2610" s="20" t="s">
        <v>571</v>
      </c>
      <c r="P2610" s="3" t="s">
        <v>1241</v>
      </c>
      <c r="Q2610" s="3">
        <v>-19.260000000000002</v>
      </c>
      <c r="R2610" s="6">
        <v>125.8</v>
      </c>
      <c r="S2610" s="3" t="s">
        <v>1256</v>
      </c>
      <c r="T2610" s="3"/>
      <c r="U2610" s="17">
        <v>45773</v>
      </c>
      <c r="X2610" s="19" t="s">
        <v>5734</v>
      </c>
      <c r="Y2610" s="19" t="s">
        <v>9992</v>
      </c>
    </row>
    <row r="2611" spans="1:25">
      <c r="A2611" s="3" t="s">
        <v>10902</v>
      </c>
      <c r="B2611" s="3"/>
      <c r="C2611" s="3" t="s">
        <v>129</v>
      </c>
      <c r="D2611" s="3" t="s">
        <v>1234</v>
      </c>
      <c r="E2611" s="3" t="s">
        <v>66</v>
      </c>
      <c r="F2611" s="18" t="s">
        <v>1324</v>
      </c>
      <c r="G2611" s="18" t="s">
        <v>1324</v>
      </c>
      <c r="H2611" s="18" t="s">
        <v>1324</v>
      </c>
      <c r="I2611" s="3" t="s">
        <v>10903</v>
      </c>
      <c r="J2611" s="3" t="s">
        <v>55</v>
      </c>
      <c r="K2611" s="3"/>
      <c r="L2611" s="3" t="s">
        <v>10904</v>
      </c>
      <c r="M2611" s="7" t="s">
        <v>10905</v>
      </c>
      <c r="N2611" s="7" t="s">
        <v>10906</v>
      </c>
      <c r="O2611" s="20" t="s">
        <v>571</v>
      </c>
      <c r="P2611" s="3" t="s">
        <v>1241</v>
      </c>
      <c r="Q2611" s="3">
        <v>-18.940000000000001</v>
      </c>
      <c r="R2611" s="6">
        <v>125.8</v>
      </c>
      <c r="S2611" s="3" t="s">
        <v>1256</v>
      </c>
      <c r="T2611" s="3"/>
      <c r="U2611" s="17">
        <v>45773</v>
      </c>
      <c r="X2611" s="19" t="s">
        <v>5734</v>
      </c>
      <c r="Y2611" s="19" t="s">
        <v>9992</v>
      </c>
    </row>
    <row r="2612" spans="1:25">
      <c r="A2612" s="3" t="s">
        <v>10907</v>
      </c>
      <c r="B2612" s="3"/>
      <c r="C2612" s="3" t="s">
        <v>129</v>
      </c>
      <c r="D2612" s="3" t="s">
        <v>1234</v>
      </c>
      <c r="E2612" s="3" t="s">
        <v>66</v>
      </c>
      <c r="F2612" s="18" t="s">
        <v>1324</v>
      </c>
      <c r="G2612" s="18" t="s">
        <v>1324</v>
      </c>
      <c r="H2612" s="18" t="s">
        <v>1324</v>
      </c>
      <c r="I2612" s="3" t="s">
        <v>10908</v>
      </c>
      <c r="J2612" s="3" t="s">
        <v>55</v>
      </c>
      <c r="K2612" s="3"/>
      <c r="L2612" s="3" t="s">
        <v>10909</v>
      </c>
      <c r="M2612" s="7" t="s">
        <v>10910</v>
      </c>
      <c r="N2612" s="7" t="s">
        <v>10911</v>
      </c>
      <c r="O2612" s="20" t="s">
        <v>571</v>
      </c>
      <c r="P2612" s="3" t="s">
        <v>1241</v>
      </c>
      <c r="Q2612" s="3">
        <v>-21.92</v>
      </c>
      <c r="R2612" s="6">
        <v>125.8</v>
      </c>
      <c r="S2612" s="3" t="s">
        <v>1256</v>
      </c>
      <c r="T2612" s="3"/>
      <c r="U2612" s="17">
        <v>45773</v>
      </c>
      <c r="X2612" s="19" t="s">
        <v>5734</v>
      </c>
      <c r="Y2612" s="19" t="s">
        <v>9992</v>
      </c>
    </row>
    <row r="2613" spans="1:25">
      <c r="A2613" s="3" t="s">
        <v>10912</v>
      </c>
      <c r="B2613" s="3"/>
      <c r="C2613" s="3" t="s">
        <v>129</v>
      </c>
      <c r="D2613" s="3" t="s">
        <v>1234</v>
      </c>
      <c r="E2613" s="3" t="s">
        <v>66</v>
      </c>
      <c r="F2613" s="18" t="s">
        <v>1324</v>
      </c>
      <c r="G2613" s="18" t="s">
        <v>1324</v>
      </c>
      <c r="H2613" s="18" t="s">
        <v>1324</v>
      </c>
      <c r="I2613" s="3" t="s">
        <v>10913</v>
      </c>
      <c r="J2613" s="3" t="s">
        <v>55</v>
      </c>
      <c r="K2613" s="3"/>
      <c r="L2613" s="3" t="s">
        <v>10914</v>
      </c>
      <c r="M2613" s="7" t="s">
        <v>10915</v>
      </c>
      <c r="N2613" s="7" t="s">
        <v>10916</v>
      </c>
      <c r="O2613" s="20" t="s">
        <v>571</v>
      </c>
      <c r="P2613" s="3" t="s">
        <v>1241</v>
      </c>
      <c r="Q2613" s="3">
        <v>-21.93</v>
      </c>
      <c r="R2613" s="6">
        <v>125.8</v>
      </c>
      <c r="S2613" s="3" t="s">
        <v>1256</v>
      </c>
      <c r="T2613" s="3"/>
      <c r="U2613" s="17">
        <v>45773</v>
      </c>
      <c r="X2613" s="19" t="s">
        <v>5734</v>
      </c>
      <c r="Y2613" s="19" t="s">
        <v>9992</v>
      </c>
    </row>
    <row r="2614" spans="1:25">
      <c r="A2614" s="3" t="s">
        <v>10917</v>
      </c>
      <c r="B2614" s="3"/>
      <c r="C2614" s="3" t="s">
        <v>129</v>
      </c>
      <c r="D2614" s="3" t="s">
        <v>1234</v>
      </c>
      <c r="E2614" s="3" t="s">
        <v>66</v>
      </c>
      <c r="F2614" s="18" t="s">
        <v>1324</v>
      </c>
      <c r="G2614" s="18" t="s">
        <v>1324</v>
      </c>
      <c r="H2614" s="18" t="s">
        <v>1324</v>
      </c>
      <c r="I2614" s="3" t="s">
        <v>10918</v>
      </c>
      <c r="J2614" s="3" t="s">
        <v>55</v>
      </c>
      <c r="K2614" s="3"/>
      <c r="L2614" s="3" t="s">
        <v>10919</v>
      </c>
      <c r="M2614" s="7" t="s">
        <v>10920</v>
      </c>
      <c r="N2614" s="7" t="s">
        <v>10921</v>
      </c>
      <c r="O2614" s="20" t="s">
        <v>571</v>
      </c>
      <c r="P2614" s="3" t="s">
        <v>1241</v>
      </c>
      <c r="Q2614" s="3">
        <v>-20.38</v>
      </c>
      <c r="R2614" s="6">
        <v>125.8</v>
      </c>
      <c r="S2614" s="3" t="s">
        <v>1319</v>
      </c>
      <c r="T2614" s="3"/>
      <c r="U2614" s="17">
        <v>45770</v>
      </c>
      <c r="X2614" s="19" t="s">
        <v>1320</v>
      </c>
      <c r="Y2614" s="19" t="s">
        <v>9992</v>
      </c>
    </row>
    <row r="2615" spans="1:25">
      <c r="A2615" s="3" t="s">
        <v>10922</v>
      </c>
      <c r="B2615" s="3"/>
      <c r="C2615" s="3" t="s">
        <v>129</v>
      </c>
      <c r="D2615" s="3" t="s">
        <v>1234</v>
      </c>
      <c r="E2615" s="3" t="s">
        <v>66</v>
      </c>
      <c r="F2615" s="18" t="s">
        <v>1324</v>
      </c>
      <c r="G2615" s="18" t="s">
        <v>1324</v>
      </c>
      <c r="H2615" s="18" t="s">
        <v>1324</v>
      </c>
      <c r="I2615" s="3" t="s">
        <v>10923</v>
      </c>
      <c r="J2615" s="3" t="s">
        <v>55</v>
      </c>
      <c r="K2615" s="3"/>
      <c r="L2615" s="3" t="s">
        <v>10924</v>
      </c>
      <c r="M2615" s="7" t="s">
        <v>10925</v>
      </c>
      <c r="N2615" s="7" t="s">
        <v>10926</v>
      </c>
      <c r="O2615" s="20" t="s">
        <v>571</v>
      </c>
      <c r="P2615" s="3" t="s">
        <v>1241</v>
      </c>
      <c r="Q2615" s="3">
        <v>-18.91</v>
      </c>
      <c r="R2615" s="6">
        <v>125.8</v>
      </c>
      <c r="S2615" s="3" t="s">
        <v>1319</v>
      </c>
      <c r="T2615" s="3"/>
      <c r="U2615" s="17">
        <v>45771</v>
      </c>
      <c r="X2615" s="19" t="s">
        <v>1320</v>
      </c>
      <c r="Y2615" s="19" t="s">
        <v>9992</v>
      </c>
    </row>
    <row r="2616" spans="1:25">
      <c r="A2616" s="3" t="s">
        <v>10927</v>
      </c>
      <c r="B2616" s="3"/>
      <c r="C2616" s="3" t="s">
        <v>129</v>
      </c>
      <c r="D2616" s="3" t="s">
        <v>1234</v>
      </c>
      <c r="E2616" s="3" t="s">
        <v>66</v>
      </c>
      <c r="F2616" s="18" t="s">
        <v>1324</v>
      </c>
      <c r="G2616" s="18" t="s">
        <v>1324</v>
      </c>
      <c r="H2616" s="18" t="s">
        <v>1324</v>
      </c>
      <c r="I2616" s="3" t="s">
        <v>10928</v>
      </c>
      <c r="J2616" s="3" t="s">
        <v>55</v>
      </c>
      <c r="K2616" s="3"/>
      <c r="L2616" s="3" t="s">
        <v>10929</v>
      </c>
      <c r="M2616" s="7" t="s">
        <v>10930</v>
      </c>
      <c r="N2616" s="7" t="s">
        <v>10931</v>
      </c>
      <c r="O2616" s="20" t="s">
        <v>571</v>
      </c>
      <c r="P2616" s="3" t="s">
        <v>1241</v>
      </c>
      <c r="Q2616" s="3">
        <v>-18.399999999999999</v>
      </c>
      <c r="R2616" s="6">
        <v>125.8</v>
      </c>
      <c r="S2616" s="3" t="s">
        <v>1319</v>
      </c>
      <c r="T2616" s="3"/>
      <c r="U2616" s="17">
        <v>45772</v>
      </c>
      <c r="X2616" s="19" t="s">
        <v>1320</v>
      </c>
      <c r="Y2616" s="19" t="s">
        <v>9992</v>
      </c>
    </row>
    <row r="2617" spans="1:25">
      <c r="A2617" s="3" t="s">
        <v>10932</v>
      </c>
      <c r="B2617" s="3"/>
      <c r="C2617" s="3" t="s">
        <v>129</v>
      </c>
      <c r="D2617" s="3" t="s">
        <v>1234</v>
      </c>
      <c r="E2617" s="3" t="s">
        <v>66</v>
      </c>
      <c r="F2617" s="18" t="s">
        <v>1324</v>
      </c>
      <c r="G2617" s="18" t="s">
        <v>1324</v>
      </c>
      <c r="H2617" s="18" t="s">
        <v>1324</v>
      </c>
      <c r="I2617" s="3" t="s">
        <v>10933</v>
      </c>
      <c r="J2617" s="3" t="s">
        <v>55</v>
      </c>
      <c r="K2617" s="3"/>
      <c r="L2617" s="3" t="s">
        <v>10934</v>
      </c>
      <c r="M2617" s="7" t="s">
        <v>10935</v>
      </c>
      <c r="N2617" s="7" t="s">
        <v>10936</v>
      </c>
      <c r="O2617" s="20" t="s">
        <v>571</v>
      </c>
      <c r="P2617" s="3" t="s">
        <v>1241</v>
      </c>
      <c r="Q2617" s="3">
        <v>-22.41</v>
      </c>
      <c r="R2617" s="6">
        <v>125.8</v>
      </c>
      <c r="S2617" s="3" t="s">
        <v>1319</v>
      </c>
      <c r="T2617" s="3"/>
      <c r="U2617" s="17">
        <v>45771</v>
      </c>
      <c r="X2617" s="19" t="s">
        <v>1320</v>
      </c>
      <c r="Y2617" s="19" t="s">
        <v>9992</v>
      </c>
    </row>
    <row r="2618" spans="1:25">
      <c r="A2618" s="3" t="s">
        <v>10937</v>
      </c>
      <c r="B2618" s="3"/>
      <c r="C2618" s="3" t="s">
        <v>129</v>
      </c>
      <c r="D2618" s="3" t="s">
        <v>1234</v>
      </c>
      <c r="E2618" s="3" t="s">
        <v>66</v>
      </c>
      <c r="F2618" s="18" t="s">
        <v>1324</v>
      </c>
      <c r="G2618" s="18" t="s">
        <v>1324</v>
      </c>
      <c r="H2618" s="18" t="s">
        <v>1324</v>
      </c>
      <c r="I2618" s="3" t="s">
        <v>10938</v>
      </c>
      <c r="J2618" s="3" t="s">
        <v>55</v>
      </c>
      <c r="K2618" s="3"/>
      <c r="L2618" s="3" t="s">
        <v>10939</v>
      </c>
      <c r="M2618" s="7" t="s">
        <v>10940</v>
      </c>
      <c r="N2618" s="7" t="s">
        <v>10941</v>
      </c>
      <c r="O2618" s="20" t="s">
        <v>571</v>
      </c>
      <c r="P2618" s="3" t="s">
        <v>1241</v>
      </c>
      <c r="Q2618" s="3">
        <v>-20.55</v>
      </c>
      <c r="R2618" s="6">
        <v>125.8</v>
      </c>
      <c r="S2618" s="3" t="s">
        <v>1319</v>
      </c>
      <c r="T2618" s="3"/>
      <c r="U2618" s="17">
        <v>45771</v>
      </c>
      <c r="X2618" s="19" t="s">
        <v>1320</v>
      </c>
      <c r="Y2618" s="19" t="s">
        <v>9992</v>
      </c>
    </row>
    <row r="2619" spans="1:25">
      <c r="A2619" s="3" t="s">
        <v>10942</v>
      </c>
      <c r="B2619" s="3"/>
      <c r="C2619" s="3" t="s">
        <v>129</v>
      </c>
      <c r="D2619" s="3" t="s">
        <v>1234</v>
      </c>
      <c r="E2619" s="3" t="s">
        <v>66</v>
      </c>
      <c r="F2619" s="18" t="s">
        <v>1324</v>
      </c>
      <c r="G2619" s="18" t="s">
        <v>1324</v>
      </c>
      <c r="H2619" s="18" t="s">
        <v>1324</v>
      </c>
      <c r="I2619" s="3" t="s">
        <v>10943</v>
      </c>
      <c r="J2619" s="3" t="s">
        <v>55</v>
      </c>
      <c r="K2619" s="3"/>
      <c r="L2619" s="3" t="s">
        <v>10944</v>
      </c>
      <c r="M2619" s="7" t="s">
        <v>10945</v>
      </c>
      <c r="N2619" s="7" t="s">
        <v>10946</v>
      </c>
      <c r="O2619" s="20" t="s">
        <v>571</v>
      </c>
      <c r="P2619" s="3" t="s">
        <v>1241</v>
      </c>
      <c r="Q2619" s="3">
        <v>-20.76</v>
      </c>
      <c r="R2619" s="6">
        <v>125.8</v>
      </c>
      <c r="S2619" s="3" t="s">
        <v>1319</v>
      </c>
      <c r="T2619" s="3"/>
      <c r="U2619" s="17">
        <v>45770</v>
      </c>
      <c r="X2619" s="19" t="s">
        <v>1320</v>
      </c>
      <c r="Y2619" s="19" t="s">
        <v>9992</v>
      </c>
    </row>
    <row r="2620" spans="1:25">
      <c r="A2620" s="3" t="s">
        <v>10947</v>
      </c>
      <c r="B2620" s="3"/>
      <c r="C2620" s="3" t="s">
        <v>129</v>
      </c>
      <c r="D2620" s="3" t="s">
        <v>1234</v>
      </c>
      <c r="E2620" s="3" t="s">
        <v>66</v>
      </c>
      <c r="F2620" s="18" t="s">
        <v>1324</v>
      </c>
      <c r="G2620" s="18" t="s">
        <v>1324</v>
      </c>
      <c r="H2620" s="18" t="s">
        <v>1324</v>
      </c>
      <c r="I2620" s="3" t="s">
        <v>10948</v>
      </c>
      <c r="J2620" s="3" t="s">
        <v>55</v>
      </c>
      <c r="K2620" s="3"/>
      <c r="L2620" s="3" t="s">
        <v>10949</v>
      </c>
      <c r="M2620" s="7" t="s">
        <v>10950</v>
      </c>
      <c r="N2620" s="7" t="s">
        <v>10951</v>
      </c>
      <c r="O2620" s="20" t="s">
        <v>571</v>
      </c>
      <c r="P2620" s="3" t="s">
        <v>1241</v>
      </c>
      <c r="Q2620" s="3">
        <v>-20.64</v>
      </c>
      <c r="R2620" s="6">
        <v>125.8</v>
      </c>
      <c r="S2620" s="3" t="s">
        <v>1319</v>
      </c>
      <c r="T2620" s="3"/>
      <c r="U2620" s="17">
        <v>45770</v>
      </c>
      <c r="X2620" s="19" t="s">
        <v>1320</v>
      </c>
      <c r="Y2620" s="19" t="s">
        <v>9992</v>
      </c>
    </row>
    <row r="2621" spans="1:25">
      <c r="A2621" s="3" t="s">
        <v>10952</v>
      </c>
      <c r="B2621" s="3"/>
      <c r="C2621" s="3" t="s">
        <v>129</v>
      </c>
      <c r="D2621" s="3" t="s">
        <v>1234</v>
      </c>
      <c r="E2621" s="3" t="s">
        <v>66</v>
      </c>
      <c r="F2621" s="18" t="s">
        <v>1324</v>
      </c>
      <c r="G2621" s="18" t="s">
        <v>1324</v>
      </c>
      <c r="H2621" s="18" t="s">
        <v>1324</v>
      </c>
      <c r="I2621" s="3" t="s">
        <v>10953</v>
      </c>
      <c r="J2621" s="3" t="s">
        <v>55</v>
      </c>
      <c r="K2621" s="3"/>
      <c r="L2621" s="3" t="s">
        <v>10954</v>
      </c>
      <c r="M2621" s="7" t="s">
        <v>10955</v>
      </c>
      <c r="N2621" s="7" t="s">
        <v>10956</v>
      </c>
      <c r="O2621" s="20" t="s">
        <v>571</v>
      </c>
      <c r="P2621" s="3" t="s">
        <v>1241</v>
      </c>
      <c r="Q2621" s="3">
        <v>-19.420000000000002</v>
      </c>
      <c r="R2621" s="6">
        <v>125.8</v>
      </c>
      <c r="S2621" s="3" t="s">
        <v>1319</v>
      </c>
      <c r="T2621" s="3"/>
      <c r="U2621" s="17">
        <v>45771</v>
      </c>
      <c r="X2621" s="19" t="s">
        <v>1320</v>
      </c>
      <c r="Y2621" s="19" t="s">
        <v>9992</v>
      </c>
    </row>
    <row r="2622" spans="1:25">
      <c r="A2622" s="3" t="s">
        <v>10957</v>
      </c>
      <c r="B2622" s="3"/>
      <c r="C2622" s="3" t="s">
        <v>129</v>
      </c>
      <c r="D2622" s="3" t="s">
        <v>1234</v>
      </c>
      <c r="E2622" s="3" t="s">
        <v>66</v>
      </c>
      <c r="F2622" s="18" t="s">
        <v>1324</v>
      </c>
      <c r="G2622" s="18" t="s">
        <v>1324</v>
      </c>
      <c r="H2622" s="18" t="s">
        <v>1324</v>
      </c>
      <c r="I2622" s="3" t="s">
        <v>10958</v>
      </c>
      <c r="J2622" s="3" t="s">
        <v>55</v>
      </c>
      <c r="K2622" s="3"/>
      <c r="L2622" s="3" t="s">
        <v>10959</v>
      </c>
      <c r="M2622" s="7" t="s">
        <v>10960</v>
      </c>
      <c r="N2622" s="7" t="s">
        <v>10961</v>
      </c>
      <c r="O2622" s="20" t="s">
        <v>571</v>
      </c>
      <c r="P2622" s="3" t="s">
        <v>1241</v>
      </c>
      <c r="Q2622" s="3">
        <v>-23.45</v>
      </c>
      <c r="R2622" s="6">
        <v>125.8</v>
      </c>
      <c r="S2622" s="3" t="s">
        <v>1319</v>
      </c>
      <c r="T2622" s="3"/>
      <c r="U2622" s="17">
        <v>45771</v>
      </c>
      <c r="X2622" s="19" t="s">
        <v>1320</v>
      </c>
      <c r="Y2622" s="19" t="s">
        <v>9992</v>
      </c>
    </row>
    <row r="2623" spans="1:25">
      <c r="A2623" s="3" t="s">
        <v>10962</v>
      </c>
      <c r="B2623" s="3"/>
      <c r="C2623" s="3" t="s">
        <v>129</v>
      </c>
      <c r="D2623" s="3" t="s">
        <v>1234</v>
      </c>
      <c r="E2623" s="3" t="s">
        <v>66</v>
      </c>
      <c r="F2623" s="18" t="s">
        <v>1324</v>
      </c>
      <c r="G2623" s="18" t="s">
        <v>1324</v>
      </c>
      <c r="H2623" s="18" t="s">
        <v>1324</v>
      </c>
      <c r="I2623" s="3" t="s">
        <v>10963</v>
      </c>
      <c r="J2623" s="3" t="s">
        <v>55</v>
      </c>
      <c r="K2623" s="3"/>
      <c r="L2623" s="3" t="s">
        <v>10964</v>
      </c>
      <c r="M2623" s="7" t="s">
        <v>10965</v>
      </c>
      <c r="N2623" s="7" t="s">
        <v>10966</v>
      </c>
      <c r="O2623" s="20" t="s">
        <v>571</v>
      </c>
      <c r="P2623" s="3" t="s">
        <v>1241</v>
      </c>
      <c r="Q2623" s="3">
        <v>-18.66</v>
      </c>
      <c r="R2623" s="6">
        <v>125.8</v>
      </c>
      <c r="S2623" s="3" t="s">
        <v>1319</v>
      </c>
      <c r="T2623" s="3"/>
      <c r="U2623" s="17">
        <v>45771</v>
      </c>
      <c r="X2623" s="19" t="s">
        <v>1320</v>
      </c>
      <c r="Y2623" s="19" t="s">
        <v>9992</v>
      </c>
    </row>
    <row r="2624" spans="1:25">
      <c r="A2624" s="3" t="s">
        <v>10967</v>
      </c>
      <c r="B2624" s="3"/>
      <c r="C2624" s="3" t="s">
        <v>129</v>
      </c>
      <c r="D2624" s="3" t="s">
        <v>1234</v>
      </c>
      <c r="E2624" s="3" t="s">
        <v>66</v>
      </c>
      <c r="F2624" s="18" t="s">
        <v>1324</v>
      </c>
      <c r="G2624" s="18" t="s">
        <v>1324</v>
      </c>
      <c r="H2624" s="18" t="s">
        <v>1324</v>
      </c>
      <c r="I2624" s="3" t="s">
        <v>10968</v>
      </c>
      <c r="J2624" s="3" t="s">
        <v>55</v>
      </c>
      <c r="K2624" s="3"/>
      <c r="L2624" s="3" t="s">
        <v>10969</v>
      </c>
      <c r="M2624" s="7" t="s">
        <v>10970</v>
      </c>
      <c r="N2624" s="7" t="s">
        <v>10971</v>
      </c>
      <c r="O2624" s="20" t="s">
        <v>571</v>
      </c>
      <c r="P2624" s="3" t="s">
        <v>1241</v>
      </c>
      <c r="Q2624" s="3">
        <v>-19.600000000000001</v>
      </c>
      <c r="R2624" s="6">
        <v>125.8</v>
      </c>
      <c r="S2624" s="3" t="s">
        <v>1319</v>
      </c>
      <c r="T2624" s="3"/>
      <c r="U2624" s="17">
        <v>45770</v>
      </c>
      <c r="X2624" s="19" t="s">
        <v>1320</v>
      </c>
      <c r="Y2624" s="19" t="s">
        <v>9992</v>
      </c>
    </row>
    <row r="2625" spans="1:25">
      <c r="A2625" s="3" t="s">
        <v>10972</v>
      </c>
      <c r="B2625" s="3"/>
      <c r="C2625" s="3" t="s">
        <v>129</v>
      </c>
      <c r="D2625" s="3" t="s">
        <v>1234</v>
      </c>
      <c r="E2625" s="3" t="s">
        <v>66</v>
      </c>
      <c r="F2625" s="18" t="s">
        <v>1324</v>
      </c>
      <c r="G2625" s="18" t="s">
        <v>1324</v>
      </c>
      <c r="H2625" s="18" t="s">
        <v>1324</v>
      </c>
      <c r="I2625" s="3" t="s">
        <v>10973</v>
      </c>
      <c r="J2625" s="3" t="s">
        <v>55</v>
      </c>
      <c r="K2625" s="3"/>
      <c r="L2625" s="3" t="s">
        <v>10974</v>
      </c>
      <c r="M2625" s="7" t="s">
        <v>10975</v>
      </c>
      <c r="N2625" s="7" t="s">
        <v>10976</v>
      </c>
      <c r="O2625" s="20" t="s">
        <v>571</v>
      </c>
      <c r="P2625" s="3" t="s">
        <v>1241</v>
      </c>
      <c r="Q2625" s="3">
        <v>-20.2</v>
      </c>
      <c r="R2625" s="6">
        <v>125.8</v>
      </c>
      <c r="S2625" s="3" t="s">
        <v>1319</v>
      </c>
      <c r="T2625" s="3"/>
      <c r="U2625" s="17">
        <v>45770</v>
      </c>
      <c r="X2625" s="19" t="s">
        <v>1320</v>
      </c>
      <c r="Y2625" s="19" t="s">
        <v>9992</v>
      </c>
    </row>
    <row r="2626" spans="1:25">
      <c r="A2626" s="3" t="s">
        <v>10977</v>
      </c>
      <c r="B2626" s="3"/>
      <c r="C2626" s="3" t="s">
        <v>129</v>
      </c>
      <c r="D2626" s="3" t="s">
        <v>1234</v>
      </c>
      <c r="E2626" s="3" t="s">
        <v>66</v>
      </c>
      <c r="F2626" s="18" t="s">
        <v>1324</v>
      </c>
      <c r="G2626" s="18" t="s">
        <v>1324</v>
      </c>
      <c r="H2626" s="18" t="s">
        <v>1324</v>
      </c>
      <c r="I2626" s="3" t="s">
        <v>10978</v>
      </c>
      <c r="J2626" s="3" t="s">
        <v>55</v>
      </c>
      <c r="K2626" s="3"/>
      <c r="L2626" s="3" t="s">
        <v>10979</v>
      </c>
      <c r="M2626" s="7" t="s">
        <v>10980</v>
      </c>
      <c r="N2626" s="7" t="s">
        <v>10981</v>
      </c>
      <c r="O2626" s="20" t="s">
        <v>571</v>
      </c>
      <c r="P2626" s="3" t="s">
        <v>1241</v>
      </c>
      <c r="Q2626" s="3">
        <v>-21.26</v>
      </c>
      <c r="R2626" s="6">
        <v>125.8</v>
      </c>
      <c r="S2626" s="3" t="s">
        <v>1319</v>
      </c>
      <c r="T2626" s="3"/>
      <c r="U2626" s="17">
        <v>45770</v>
      </c>
      <c r="X2626" s="19" t="s">
        <v>1320</v>
      </c>
      <c r="Y2626" s="19" t="s">
        <v>9992</v>
      </c>
    </row>
    <row r="2627" spans="1:25">
      <c r="A2627" s="3" t="s">
        <v>10982</v>
      </c>
      <c r="B2627" s="3"/>
      <c r="C2627" s="3" t="s">
        <v>129</v>
      </c>
      <c r="D2627" s="3" t="s">
        <v>1234</v>
      </c>
      <c r="E2627" s="3" t="s">
        <v>66</v>
      </c>
      <c r="F2627" s="18" t="s">
        <v>1324</v>
      </c>
      <c r="G2627" s="18" t="s">
        <v>1324</v>
      </c>
      <c r="H2627" s="18" t="s">
        <v>1324</v>
      </c>
      <c r="I2627" s="3" t="s">
        <v>10983</v>
      </c>
      <c r="J2627" s="3" t="s">
        <v>55</v>
      </c>
      <c r="K2627" s="3"/>
      <c r="L2627" s="3" t="s">
        <v>10984</v>
      </c>
      <c r="M2627" s="7" t="s">
        <v>10985</v>
      </c>
      <c r="N2627" s="7" t="s">
        <v>10986</v>
      </c>
      <c r="O2627" s="20" t="s">
        <v>571</v>
      </c>
      <c r="P2627" s="3" t="s">
        <v>1241</v>
      </c>
      <c r="Q2627" s="3">
        <v>-21.41</v>
      </c>
      <c r="R2627" s="6">
        <v>125.8</v>
      </c>
      <c r="S2627" s="3" t="s">
        <v>1319</v>
      </c>
      <c r="T2627" s="3"/>
      <c r="U2627" s="17">
        <v>45770</v>
      </c>
      <c r="X2627" s="19" t="s">
        <v>1320</v>
      </c>
      <c r="Y2627" s="19" t="s">
        <v>9992</v>
      </c>
    </row>
    <row r="2628" spans="1:25">
      <c r="A2628" s="3" t="s">
        <v>10987</v>
      </c>
      <c r="B2628" s="3"/>
      <c r="C2628" s="3" t="s">
        <v>129</v>
      </c>
      <c r="D2628" s="3" t="s">
        <v>1234</v>
      </c>
      <c r="E2628" s="3" t="s">
        <v>66</v>
      </c>
      <c r="F2628" s="18" t="s">
        <v>1324</v>
      </c>
      <c r="G2628" s="18" t="s">
        <v>1324</v>
      </c>
      <c r="H2628" s="18" t="s">
        <v>1324</v>
      </c>
      <c r="I2628" s="3" t="s">
        <v>10988</v>
      </c>
      <c r="J2628" s="3" t="s">
        <v>55</v>
      </c>
      <c r="K2628" s="3"/>
      <c r="L2628" s="3" t="s">
        <v>10989</v>
      </c>
      <c r="M2628" s="7" t="s">
        <v>10990</v>
      </c>
      <c r="N2628" s="7" t="s">
        <v>10991</v>
      </c>
      <c r="O2628" s="20" t="s">
        <v>571</v>
      </c>
      <c r="P2628" s="3" t="s">
        <v>1241</v>
      </c>
      <c r="Q2628" s="3">
        <v>-17.809999999999999</v>
      </c>
      <c r="R2628" s="6">
        <v>125.8</v>
      </c>
      <c r="S2628" s="3" t="s">
        <v>1319</v>
      </c>
      <c r="T2628" s="3"/>
      <c r="U2628" s="17">
        <v>45771</v>
      </c>
      <c r="X2628" s="19" t="s">
        <v>1320</v>
      </c>
      <c r="Y2628" s="19" t="s">
        <v>9992</v>
      </c>
    </row>
    <row r="2629" spans="1:25">
      <c r="A2629" s="3" t="s">
        <v>10992</v>
      </c>
      <c r="B2629" s="3"/>
      <c r="C2629" s="3" t="s">
        <v>129</v>
      </c>
      <c r="D2629" s="3" t="s">
        <v>1234</v>
      </c>
      <c r="E2629" s="3" t="s">
        <v>66</v>
      </c>
      <c r="F2629" s="18" t="s">
        <v>1324</v>
      </c>
      <c r="G2629" s="18" t="s">
        <v>1324</v>
      </c>
      <c r="H2629" s="18" t="s">
        <v>1324</v>
      </c>
      <c r="I2629" s="3" t="s">
        <v>10993</v>
      </c>
      <c r="J2629" s="3" t="s">
        <v>55</v>
      </c>
      <c r="K2629" s="3"/>
      <c r="L2629" s="3" t="s">
        <v>10994</v>
      </c>
      <c r="M2629" s="7" t="s">
        <v>10995</v>
      </c>
      <c r="N2629" s="7" t="s">
        <v>10996</v>
      </c>
      <c r="O2629" s="20" t="s">
        <v>571</v>
      </c>
      <c r="P2629" s="3" t="s">
        <v>1241</v>
      </c>
      <c r="Q2629" s="3">
        <v>-17.89</v>
      </c>
      <c r="R2629" s="6">
        <v>125.8</v>
      </c>
      <c r="S2629" s="3" t="s">
        <v>1319</v>
      </c>
      <c r="T2629" s="3"/>
      <c r="U2629" s="17">
        <v>45770</v>
      </c>
      <c r="X2629" s="19" t="s">
        <v>1320</v>
      </c>
      <c r="Y2629" s="19" t="s">
        <v>9992</v>
      </c>
    </row>
    <row r="2630" spans="1:25">
      <c r="A2630" s="3" t="s">
        <v>10997</v>
      </c>
      <c r="B2630" s="3"/>
      <c r="C2630" s="3" t="s">
        <v>129</v>
      </c>
      <c r="D2630" s="3" t="s">
        <v>1234</v>
      </c>
      <c r="E2630" s="3" t="s">
        <v>66</v>
      </c>
      <c r="F2630" s="18" t="s">
        <v>1324</v>
      </c>
      <c r="G2630" s="18" t="s">
        <v>1324</v>
      </c>
      <c r="H2630" s="18" t="s">
        <v>1324</v>
      </c>
      <c r="I2630" s="3" t="s">
        <v>10998</v>
      </c>
      <c r="J2630" s="3" t="s">
        <v>55</v>
      </c>
      <c r="K2630" s="3"/>
      <c r="L2630" s="3" t="s">
        <v>10999</v>
      </c>
      <c r="M2630" s="7" t="s">
        <v>11000</v>
      </c>
      <c r="N2630" s="7" t="s">
        <v>11001</v>
      </c>
      <c r="O2630" s="20" t="s">
        <v>571</v>
      </c>
      <c r="P2630" s="3" t="s">
        <v>1241</v>
      </c>
      <c r="Q2630" s="3">
        <v>-17.940000000000001</v>
      </c>
      <c r="R2630" s="6">
        <v>125.8</v>
      </c>
      <c r="S2630" s="3" t="s">
        <v>1319</v>
      </c>
      <c r="T2630" s="3"/>
      <c r="U2630" s="17">
        <v>45770</v>
      </c>
      <c r="X2630" s="19" t="s">
        <v>1320</v>
      </c>
      <c r="Y2630" s="19" t="s">
        <v>9992</v>
      </c>
    </row>
    <row r="2631" spans="1:25">
      <c r="A2631" s="3" t="s">
        <v>11002</v>
      </c>
      <c r="B2631" s="3"/>
      <c r="C2631" s="3" t="s">
        <v>129</v>
      </c>
      <c r="D2631" s="3" t="s">
        <v>1234</v>
      </c>
      <c r="E2631" s="3" t="s">
        <v>66</v>
      </c>
      <c r="F2631" s="18" t="s">
        <v>1324</v>
      </c>
      <c r="G2631" s="18" t="s">
        <v>1324</v>
      </c>
      <c r="H2631" s="18" t="s">
        <v>1324</v>
      </c>
      <c r="I2631" s="3" t="s">
        <v>11003</v>
      </c>
      <c r="J2631" s="3" t="s">
        <v>55</v>
      </c>
      <c r="K2631" s="3"/>
      <c r="L2631" s="3" t="s">
        <v>11004</v>
      </c>
      <c r="M2631" s="7" t="s">
        <v>11005</v>
      </c>
      <c r="N2631" s="7" t="s">
        <v>11006</v>
      </c>
      <c r="O2631" s="20" t="s">
        <v>571</v>
      </c>
      <c r="P2631" s="3" t="s">
        <v>1241</v>
      </c>
      <c r="Q2631" s="3">
        <v>-18.75</v>
      </c>
      <c r="R2631" s="6">
        <v>125.8</v>
      </c>
      <c r="S2631" s="3" t="s">
        <v>1319</v>
      </c>
      <c r="T2631" s="3"/>
      <c r="U2631" s="17">
        <v>45769</v>
      </c>
      <c r="X2631" s="19" t="s">
        <v>1320</v>
      </c>
      <c r="Y2631" s="19" t="s">
        <v>9992</v>
      </c>
    </row>
    <row r="2632" spans="1:25">
      <c r="A2632" s="18" t="s">
        <v>11007</v>
      </c>
      <c r="B2632" s="3"/>
      <c r="C2632" s="3" t="s">
        <v>129</v>
      </c>
      <c r="D2632" s="3" t="s">
        <v>1234</v>
      </c>
      <c r="E2632" s="3" t="s">
        <v>66</v>
      </c>
      <c r="F2632" s="18" t="s">
        <v>1324</v>
      </c>
      <c r="G2632" s="18" t="s">
        <v>1324</v>
      </c>
      <c r="H2632" s="18" t="s">
        <v>1324</v>
      </c>
      <c r="I2632" s="3" t="s">
        <v>11008</v>
      </c>
      <c r="J2632" s="3" t="s">
        <v>55</v>
      </c>
      <c r="K2632" s="3"/>
      <c r="L2632" s="3" t="s">
        <v>11009</v>
      </c>
      <c r="M2632" s="7" t="s">
        <v>11010</v>
      </c>
      <c r="N2632" s="7" t="s">
        <v>11011</v>
      </c>
      <c r="O2632" s="20" t="s">
        <v>571</v>
      </c>
      <c r="P2632" s="3" t="s">
        <v>1241</v>
      </c>
      <c r="Q2632" s="3">
        <v>-19</v>
      </c>
      <c r="R2632" s="6">
        <v>125.8</v>
      </c>
      <c r="S2632" s="3" t="s">
        <v>1319</v>
      </c>
      <c r="T2632" s="3"/>
      <c r="U2632" s="17">
        <v>45769</v>
      </c>
      <c r="X2632" s="19" t="s">
        <v>1320</v>
      </c>
      <c r="Y2632" s="19" t="s">
        <v>9992</v>
      </c>
    </row>
    <row r="2633" spans="1:25">
      <c r="A2633" s="3" t="s">
        <v>11012</v>
      </c>
      <c r="B2633" s="3"/>
      <c r="C2633" s="3" t="s">
        <v>129</v>
      </c>
      <c r="D2633" s="3" t="s">
        <v>1234</v>
      </c>
      <c r="E2633" s="3" t="s">
        <v>66</v>
      </c>
      <c r="F2633" s="18" t="s">
        <v>1324</v>
      </c>
      <c r="G2633" s="18" t="s">
        <v>1324</v>
      </c>
      <c r="H2633" s="18" t="s">
        <v>1324</v>
      </c>
      <c r="I2633" s="3" t="s">
        <v>11013</v>
      </c>
      <c r="J2633" s="3" t="s">
        <v>55</v>
      </c>
      <c r="K2633" s="3"/>
      <c r="L2633" s="3" t="s">
        <v>11014</v>
      </c>
      <c r="M2633" s="7" t="s">
        <v>11015</v>
      </c>
      <c r="N2633" s="7" t="s">
        <v>11016</v>
      </c>
      <c r="O2633" s="20" t="s">
        <v>571</v>
      </c>
      <c r="P2633" s="3" t="s">
        <v>1241</v>
      </c>
      <c r="Q2633" s="3">
        <v>-19.059999999999999</v>
      </c>
      <c r="R2633" s="6">
        <v>125.8</v>
      </c>
      <c r="S2633" s="3" t="s">
        <v>1319</v>
      </c>
      <c r="T2633" s="3"/>
      <c r="U2633" s="17">
        <v>45769</v>
      </c>
      <c r="X2633" s="19" t="s">
        <v>1320</v>
      </c>
      <c r="Y2633" s="19" t="s">
        <v>9992</v>
      </c>
    </row>
    <row r="2634" spans="1:25">
      <c r="A2634" s="3" t="s">
        <v>11017</v>
      </c>
      <c r="B2634" s="3"/>
      <c r="C2634" s="3" t="s">
        <v>129</v>
      </c>
      <c r="D2634" s="3" t="s">
        <v>1234</v>
      </c>
      <c r="E2634" s="3" t="s">
        <v>66</v>
      </c>
      <c r="F2634" s="18" t="s">
        <v>1324</v>
      </c>
      <c r="G2634" s="18" t="s">
        <v>1324</v>
      </c>
      <c r="H2634" s="18" t="s">
        <v>1324</v>
      </c>
      <c r="I2634" s="3" t="s">
        <v>11018</v>
      </c>
      <c r="J2634" s="3" t="s">
        <v>55</v>
      </c>
      <c r="K2634" s="3"/>
      <c r="L2634" s="3" t="s">
        <v>11019</v>
      </c>
      <c r="M2634" s="7" t="s">
        <v>11020</v>
      </c>
      <c r="N2634" s="7" t="s">
        <v>11021</v>
      </c>
      <c r="O2634" s="20" t="s">
        <v>571</v>
      </c>
      <c r="P2634" s="3" t="s">
        <v>1241</v>
      </c>
      <c r="Q2634" s="3">
        <v>-18.57</v>
      </c>
      <c r="R2634" s="6">
        <v>125.8</v>
      </c>
      <c r="S2634" s="3" t="s">
        <v>1319</v>
      </c>
      <c r="T2634" s="3"/>
      <c r="U2634" s="17">
        <v>45769</v>
      </c>
      <c r="X2634" s="19" t="s">
        <v>1320</v>
      </c>
      <c r="Y2634" s="19" t="s">
        <v>9992</v>
      </c>
    </row>
    <row r="2635" spans="1:25">
      <c r="A2635" s="3" t="s">
        <v>11022</v>
      </c>
      <c r="B2635" s="3"/>
      <c r="C2635" s="3" t="s">
        <v>129</v>
      </c>
      <c r="D2635" s="3" t="s">
        <v>1234</v>
      </c>
      <c r="E2635" s="3" t="s">
        <v>66</v>
      </c>
      <c r="F2635" s="18" t="s">
        <v>1324</v>
      </c>
      <c r="G2635" s="18" t="s">
        <v>1324</v>
      </c>
      <c r="H2635" s="18" t="s">
        <v>1324</v>
      </c>
      <c r="I2635" s="3" t="s">
        <v>11023</v>
      </c>
      <c r="J2635" s="3" t="s">
        <v>55</v>
      </c>
      <c r="K2635" s="3"/>
      <c r="L2635" s="3" t="s">
        <v>11024</v>
      </c>
      <c r="M2635" s="7" t="s">
        <v>11025</v>
      </c>
      <c r="N2635" s="7" t="s">
        <v>11026</v>
      </c>
      <c r="O2635" s="20" t="s">
        <v>571</v>
      </c>
      <c r="P2635" s="3" t="s">
        <v>1241</v>
      </c>
      <c r="Q2635" s="3">
        <v>-18.95</v>
      </c>
      <c r="R2635" s="6">
        <v>125.8</v>
      </c>
      <c r="S2635" s="3" t="s">
        <v>1319</v>
      </c>
      <c r="T2635" s="3"/>
      <c r="U2635" s="17">
        <v>45769</v>
      </c>
      <c r="X2635" s="19" t="s">
        <v>1320</v>
      </c>
      <c r="Y2635" s="19" t="s">
        <v>9992</v>
      </c>
    </row>
    <row r="2636" spans="1:25">
      <c r="A2636" s="3" t="s">
        <v>11027</v>
      </c>
      <c r="B2636" s="3"/>
      <c r="C2636" s="3" t="s">
        <v>129</v>
      </c>
      <c r="D2636" s="3" t="s">
        <v>1234</v>
      </c>
      <c r="E2636" s="3" t="s">
        <v>66</v>
      </c>
      <c r="F2636" s="18" t="s">
        <v>1324</v>
      </c>
      <c r="G2636" s="18" t="s">
        <v>1324</v>
      </c>
      <c r="H2636" s="18" t="s">
        <v>1324</v>
      </c>
      <c r="I2636" s="3" t="s">
        <v>11028</v>
      </c>
      <c r="J2636" s="3" t="s">
        <v>55</v>
      </c>
      <c r="K2636" s="3"/>
      <c r="L2636" s="3" t="s">
        <v>11029</v>
      </c>
      <c r="M2636" s="7" t="s">
        <v>11030</v>
      </c>
      <c r="N2636" s="7" t="s">
        <v>11031</v>
      </c>
      <c r="O2636" s="20" t="s">
        <v>571</v>
      </c>
      <c r="P2636" s="3" t="s">
        <v>1241</v>
      </c>
      <c r="Q2636" s="3">
        <v>-18.62</v>
      </c>
      <c r="R2636" s="6">
        <v>125.8</v>
      </c>
      <c r="S2636" s="3" t="s">
        <v>1319</v>
      </c>
      <c r="T2636" s="3"/>
      <c r="U2636" s="17">
        <v>45769</v>
      </c>
      <c r="X2636" s="19" t="s">
        <v>1320</v>
      </c>
      <c r="Y2636" s="19" t="s">
        <v>9992</v>
      </c>
    </row>
    <row r="2637" spans="1:25">
      <c r="A2637" s="3" t="s">
        <v>11032</v>
      </c>
      <c r="B2637" s="3"/>
      <c r="C2637" s="3" t="s">
        <v>129</v>
      </c>
      <c r="D2637" s="3" t="s">
        <v>1234</v>
      </c>
      <c r="E2637" s="3" t="s">
        <v>66</v>
      </c>
      <c r="F2637" s="18" t="s">
        <v>1324</v>
      </c>
      <c r="G2637" s="18" t="s">
        <v>1324</v>
      </c>
      <c r="H2637" s="18" t="s">
        <v>1324</v>
      </c>
      <c r="I2637" s="3" t="s">
        <v>11033</v>
      </c>
      <c r="J2637" s="3" t="s">
        <v>55</v>
      </c>
      <c r="K2637" s="3"/>
      <c r="L2637" s="3" t="s">
        <v>11034</v>
      </c>
      <c r="M2637" s="7" t="s">
        <v>11035</v>
      </c>
      <c r="N2637" s="7" t="s">
        <v>11036</v>
      </c>
      <c r="O2637" s="20" t="s">
        <v>571</v>
      </c>
      <c r="P2637" s="3" t="s">
        <v>1241</v>
      </c>
      <c r="Q2637" s="3">
        <v>-18.420000000000002</v>
      </c>
      <c r="R2637" s="6">
        <v>125.8</v>
      </c>
      <c r="S2637" s="3" t="s">
        <v>1319</v>
      </c>
      <c r="T2637" s="3"/>
      <c r="U2637" s="17">
        <v>45772</v>
      </c>
      <c r="X2637" s="19" t="s">
        <v>1320</v>
      </c>
      <c r="Y2637" s="19" t="s">
        <v>9992</v>
      </c>
    </row>
    <row r="2638" spans="1:25">
      <c r="A2638" s="3" t="s">
        <v>11037</v>
      </c>
      <c r="B2638" s="3"/>
      <c r="C2638" s="3" t="s">
        <v>129</v>
      </c>
      <c r="D2638" s="3" t="s">
        <v>1234</v>
      </c>
      <c r="E2638" s="3" t="s">
        <v>66</v>
      </c>
      <c r="F2638" s="18" t="s">
        <v>1324</v>
      </c>
      <c r="G2638" s="18" t="s">
        <v>1324</v>
      </c>
      <c r="H2638" s="18" t="s">
        <v>1324</v>
      </c>
      <c r="I2638" s="3" t="s">
        <v>11038</v>
      </c>
      <c r="J2638" s="3" t="s">
        <v>55</v>
      </c>
      <c r="K2638" s="3"/>
      <c r="L2638" s="3" t="s">
        <v>11039</v>
      </c>
      <c r="M2638" s="7" t="s">
        <v>11040</v>
      </c>
      <c r="N2638" s="7" t="s">
        <v>11041</v>
      </c>
      <c r="O2638" s="20" t="s">
        <v>571</v>
      </c>
      <c r="P2638" s="3" t="s">
        <v>1241</v>
      </c>
      <c r="Q2638" s="3">
        <v>-18.55</v>
      </c>
      <c r="R2638" s="6">
        <v>125.8</v>
      </c>
      <c r="S2638" s="3" t="s">
        <v>1319</v>
      </c>
      <c r="T2638" s="3"/>
      <c r="U2638" s="17">
        <v>45772</v>
      </c>
      <c r="X2638" s="19" t="s">
        <v>1320</v>
      </c>
      <c r="Y2638" s="19" t="s">
        <v>9992</v>
      </c>
    </row>
    <row r="2639" spans="1:25">
      <c r="A2639" s="3" t="s">
        <v>11042</v>
      </c>
      <c r="B2639" s="3"/>
      <c r="C2639" s="3" t="s">
        <v>129</v>
      </c>
      <c r="D2639" s="3" t="s">
        <v>1234</v>
      </c>
      <c r="E2639" s="3" t="s">
        <v>66</v>
      </c>
      <c r="F2639" s="18" t="s">
        <v>1324</v>
      </c>
      <c r="G2639" s="18" t="s">
        <v>1324</v>
      </c>
      <c r="H2639" s="18" t="s">
        <v>1324</v>
      </c>
      <c r="I2639" s="3" t="s">
        <v>11043</v>
      </c>
      <c r="J2639" s="3" t="s">
        <v>55</v>
      </c>
      <c r="K2639" s="3"/>
      <c r="L2639" s="3" t="s">
        <v>11044</v>
      </c>
      <c r="M2639" s="7" t="s">
        <v>11045</v>
      </c>
      <c r="N2639" s="7" t="s">
        <v>11046</v>
      </c>
      <c r="O2639" s="20" t="s">
        <v>571</v>
      </c>
      <c r="P2639" s="3" t="s">
        <v>1241</v>
      </c>
      <c r="Q2639" s="3">
        <v>-18.420000000000002</v>
      </c>
      <c r="R2639" s="6">
        <v>125.8</v>
      </c>
      <c r="S2639" s="3" t="s">
        <v>1319</v>
      </c>
      <c r="T2639" s="3"/>
      <c r="U2639" s="17">
        <v>45772</v>
      </c>
      <c r="X2639" s="19" t="s">
        <v>1320</v>
      </c>
      <c r="Y2639" s="19" t="s">
        <v>9992</v>
      </c>
    </row>
    <row r="2640" spans="1:25">
      <c r="A2640" s="3" t="s">
        <v>11047</v>
      </c>
      <c r="B2640" s="3"/>
      <c r="C2640" s="3" t="s">
        <v>129</v>
      </c>
      <c r="D2640" s="3" t="s">
        <v>1234</v>
      </c>
      <c r="E2640" s="3" t="s">
        <v>66</v>
      </c>
      <c r="F2640" s="18" t="s">
        <v>1324</v>
      </c>
      <c r="G2640" s="18" t="s">
        <v>1324</v>
      </c>
      <c r="H2640" s="18" t="s">
        <v>1324</v>
      </c>
      <c r="I2640" s="3" t="s">
        <v>11048</v>
      </c>
      <c r="J2640" s="3" t="s">
        <v>55</v>
      </c>
      <c r="K2640" s="3"/>
      <c r="L2640" s="3" t="s">
        <v>11049</v>
      </c>
      <c r="M2640" s="7" t="s">
        <v>11050</v>
      </c>
      <c r="N2640" s="7" t="s">
        <v>11051</v>
      </c>
      <c r="O2640" s="20" t="s">
        <v>571</v>
      </c>
      <c r="P2640" s="3" t="s">
        <v>4591</v>
      </c>
      <c r="Q2640" s="3">
        <v>-10</v>
      </c>
      <c r="R2640" s="6">
        <v>125.8</v>
      </c>
      <c r="S2640" s="3" t="s">
        <v>1319</v>
      </c>
      <c r="T2640" s="3"/>
      <c r="U2640" s="17">
        <v>45772</v>
      </c>
      <c r="X2640" s="19" t="s">
        <v>1320</v>
      </c>
      <c r="Y2640" s="19" t="s">
        <v>9992</v>
      </c>
    </row>
    <row r="2641" spans="1:25">
      <c r="A2641" s="3" t="s">
        <v>11052</v>
      </c>
      <c r="B2641" s="3"/>
      <c r="C2641" s="3" t="s">
        <v>129</v>
      </c>
      <c r="D2641" s="3" t="s">
        <v>1234</v>
      </c>
      <c r="E2641" s="3" t="s">
        <v>66</v>
      </c>
      <c r="F2641" s="18" t="s">
        <v>1324</v>
      </c>
      <c r="G2641" s="18" t="s">
        <v>1324</v>
      </c>
      <c r="H2641" s="18" t="s">
        <v>1324</v>
      </c>
      <c r="I2641" s="3" t="s">
        <v>11053</v>
      </c>
      <c r="J2641" s="3" t="s">
        <v>55</v>
      </c>
      <c r="K2641" s="3"/>
      <c r="L2641" s="3" t="s">
        <v>11054</v>
      </c>
      <c r="M2641" s="7" t="s">
        <v>11055</v>
      </c>
      <c r="N2641" s="7" t="s">
        <v>11056</v>
      </c>
      <c r="O2641" s="20" t="s">
        <v>571</v>
      </c>
      <c r="P2641" s="3" t="s">
        <v>1241</v>
      </c>
      <c r="Q2641" s="3">
        <v>-20.05</v>
      </c>
      <c r="R2641" s="6">
        <v>125.8</v>
      </c>
      <c r="S2641" s="3" t="s">
        <v>1319</v>
      </c>
      <c r="T2641" s="3"/>
      <c r="U2641" s="17">
        <v>45773</v>
      </c>
      <c r="X2641" s="19" t="s">
        <v>1320</v>
      </c>
      <c r="Y2641" s="19" t="s">
        <v>9992</v>
      </c>
    </row>
    <row r="2642" spans="1:25">
      <c r="A2642" s="3" t="s">
        <v>11057</v>
      </c>
      <c r="B2642" s="3"/>
      <c r="C2642" s="3" t="s">
        <v>129</v>
      </c>
      <c r="D2642" s="3" t="s">
        <v>1234</v>
      </c>
      <c r="E2642" s="3" t="s">
        <v>66</v>
      </c>
      <c r="F2642" s="18" t="s">
        <v>1324</v>
      </c>
      <c r="G2642" s="18" t="s">
        <v>1324</v>
      </c>
      <c r="H2642" s="18" t="s">
        <v>1324</v>
      </c>
      <c r="I2642" s="3" t="s">
        <v>11058</v>
      </c>
      <c r="J2642" s="3" t="s">
        <v>55</v>
      </c>
      <c r="K2642" s="3"/>
      <c r="L2642" s="3" t="s">
        <v>11059</v>
      </c>
      <c r="M2642" s="7" t="s">
        <v>11060</v>
      </c>
      <c r="N2642" s="7" t="s">
        <v>11061</v>
      </c>
      <c r="O2642" s="20" t="s">
        <v>571</v>
      </c>
      <c r="P2642" s="3" t="s">
        <v>1241</v>
      </c>
      <c r="Q2642" s="3">
        <v>-18.399999999999999</v>
      </c>
      <c r="R2642" s="6">
        <v>125.8</v>
      </c>
      <c r="S2642" s="3" t="s">
        <v>1319</v>
      </c>
      <c r="T2642" s="3"/>
      <c r="U2642" s="17">
        <v>45772</v>
      </c>
      <c r="X2642" s="19" t="s">
        <v>1320</v>
      </c>
      <c r="Y2642" s="19" t="s">
        <v>9992</v>
      </c>
    </row>
    <row r="2643" spans="1:25">
      <c r="A2643" s="3" t="s">
        <v>11062</v>
      </c>
      <c r="B2643" s="3"/>
      <c r="C2643" s="3" t="s">
        <v>129</v>
      </c>
      <c r="D2643" s="3" t="s">
        <v>1234</v>
      </c>
      <c r="E2643" s="3" t="s">
        <v>66</v>
      </c>
      <c r="F2643" s="18" t="s">
        <v>1324</v>
      </c>
      <c r="G2643" s="18" t="s">
        <v>1324</v>
      </c>
      <c r="H2643" s="18" t="s">
        <v>1324</v>
      </c>
      <c r="I2643" s="3" t="s">
        <v>11063</v>
      </c>
      <c r="J2643" s="3" t="s">
        <v>55</v>
      </c>
      <c r="K2643" s="3"/>
      <c r="L2643" s="3" t="s">
        <v>11064</v>
      </c>
      <c r="M2643" s="7" t="s">
        <v>11065</v>
      </c>
      <c r="N2643" s="7" t="s">
        <v>11066</v>
      </c>
      <c r="O2643" s="20" t="s">
        <v>571</v>
      </c>
      <c r="P2643" s="3" t="s">
        <v>1241</v>
      </c>
      <c r="Q2643" s="3">
        <v>-18.149999999999999</v>
      </c>
      <c r="R2643" s="6">
        <v>125.8</v>
      </c>
      <c r="S2643" s="3" t="s">
        <v>1319</v>
      </c>
      <c r="T2643" s="3"/>
      <c r="U2643" s="17">
        <v>45773</v>
      </c>
      <c r="X2643" s="19" t="s">
        <v>1320</v>
      </c>
      <c r="Y2643" s="19" t="s">
        <v>9992</v>
      </c>
    </row>
    <row r="2644" spans="1:25">
      <c r="A2644" s="3" t="s">
        <v>11067</v>
      </c>
      <c r="B2644" s="3"/>
      <c r="C2644" s="3" t="s">
        <v>129</v>
      </c>
      <c r="D2644" s="3" t="s">
        <v>1234</v>
      </c>
      <c r="E2644" s="3" t="s">
        <v>66</v>
      </c>
      <c r="F2644" s="18" t="s">
        <v>1324</v>
      </c>
      <c r="G2644" s="18" t="s">
        <v>1324</v>
      </c>
      <c r="H2644" s="18" t="s">
        <v>1324</v>
      </c>
      <c r="I2644" s="3" t="s">
        <v>11068</v>
      </c>
      <c r="J2644" s="3" t="s">
        <v>55</v>
      </c>
      <c r="K2644" s="3"/>
      <c r="L2644" s="3" t="s">
        <v>11069</v>
      </c>
      <c r="M2644" s="7" t="s">
        <v>11070</v>
      </c>
      <c r="N2644" s="7" t="s">
        <v>11071</v>
      </c>
      <c r="O2644" s="20" t="s">
        <v>571</v>
      </c>
      <c r="P2644" s="3" t="s">
        <v>1241</v>
      </c>
      <c r="Q2644" s="3">
        <v>-19.350000000000001</v>
      </c>
      <c r="R2644" s="6">
        <v>125.8</v>
      </c>
      <c r="S2644" s="3" t="s">
        <v>1319</v>
      </c>
      <c r="T2644" s="3"/>
      <c r="U2644" s="17">
        <v>45773</v>
      </c>
      <c r="X2644" s="19" t="s">
        <v>1320</v>
      </c>
      <c r="Y2644" s="19" t="s">
        <v>9992</v>
      </c>
    </row>
    <row r="2645" spans="1:25">
      <c r="A2645" s="3" t="s">
        <v>11072</v>
      </c>
      <c r="B2645" s="3"/>
      <c r="C2645" s="3" t="s">
        <v>129</v>
      </c>
      <c r="D2645" s="3" t="s">
        <v>1234</v>
      </c>
      <c r="E2645" s="3" t="s">
        <v>66</v>
      </c>
      <c r="F2645" s="18" t="s">
        <v>1324</v>
      </c>
      <c r="G2645" s="18" t="s">
        <v>1324</v>
      </c>
      <c r="H2645" s="18" t="s">
        <v>1324</v>
      </c>
      <c r="I2645" s="3" t="s">
        <v>11073</v>
      </c>
      <c r="J2645" s="3" t="s">
        <v>55</v>
      </c>
      <c r="K2645" s="3"/>
      <c r="L2645" s="3" t="s">
        <v>11074</v>
      </c>
      <c r="M2645" s="7" t="s">
        <v>11075</v>
      </c>
      <c r="N2645" s="7" t="s">
        <v>11076</v>
      </c>
      <c r="O2645" s="20" t="s">
        <v>571</v>
      </c>
      <c r="P2645" s="3" t="s">
        <v>1241</v>
      </c>
      <c r="Q2645" s="3">
        <v>-19.8</v>
      </c>
      <c r="R2645" s="6">
        <v>125.8</v>
      </c>
      <c r="S2645" s="3" t="s">
        <v>1319</v>
      </c>
      <c r="T2645" s="3"/>
      <c r="U2645" s="17">
        <v>45773</v>
      </c>
      <c r="X2645" s="19" t="s">
        <v>1320</v>
      </c>
      <c r="Y2645" s="19" t="s">
        <v>9992</v>
      </c>
    </row>
    <row r="2646" spans="1:25">
      <c r="A2646" s="3" t="s">
        <v>11077</v>
      </c>
      <c r="B2646" s="3"/>
      <c r="C2646" s="3" t="s">
        <v>129</v>
      </c>
      <c r="D2646" s="3" t="s">
        <v>1234</v>
      </c>
      <c r="E2646" s="3" t="s">
        <v>66</v>
      </c>
      <c r="F2646" s="18" t="s">
        <v>1324</v>
      </c>
      <c r="G2646" s="18" t="s">
        <v>1324</v>
      </c>
      <c r="H2646" s="18" t="s">
        <v>1324</v>
      </c>
      <c r="I2646" s="3" t="s">
        <v>11078</v>
      </c>
      <c r="J2646" s="3" t="s">
        <v>55</v>
      </c>
      <c r="K2646" s="3"/>
      <c r="L2646" s="3" t="s">
        <v>11079</v>
      </c>
      <c r="M2646" s="7" t="s">
        <v>11080</v>
      </c>
      <c r="N2646" s="7" t="s">
        <v>11081</v>
      </c>
      <c r="O2646" s="20" t="s">
        <v>571</v>
      </c>
      <c r="P2646" s="3" t="s">
        <v>1241</v>
      </c>
      <c r="Q2646" s="3">
        <v>-19.96</v>
      </c>
      <c r="R2646" s="6">
        <v>125.8</v>
      </c>
      <c r="S2646" s="3" t="s">
        <v>1319</v>
      </c>
      <c r="T2646" s="3"/>
      <c r="U2646" s="17">
        <v>45773</v>
      </c>
      <c r="X2646" s="19" t="s">
        <v>1320</v>
      </c>
      <c r="Y2646" s="19" t="s">
        <v>9992</v>
      </c>
    </row>
    <row r="2647" spans="1:25">
      <c r="A2647" s="3" t="s">
        <v>11082</v>
      </c>
      <c r="B2647" s="3"/>
      <c r="C2647" s="3" t="s">
        <v>129</v>
      </c>
      <c r="D2647" s="3" t="s">
        <v>1234</v>
      </c>
      <c r="E2647" s="3" t="s">
        <v>66</v>
      </c>
      <c r="F2647" s="18" t="s">
        <v>1324</v>
      </c>
      <c r="G2647" s="18" t="s">
        <v>1324</v>
      </c>
      <c r="H2647" s="18" t="s">
        <v>1324</v>
      </c>
      <c r="I2647" s="3" t="s">
        <v>11083</v>
      </c>
      <c r="J2647" s="3" t="s">
        <v>55</v>
      </c>
      <c r="K2647" s="3"/>
      <c r="L2647" s="3" t="s">
        <v>11084</v>
      </c>
      <c r="M2647" s="7" t="s">
        <v>11085</v>
      </c>
      <c r="N2647" s="7" t="s">
        <v>11086</v>
      </c>
      <c r="O2647" s="20" t="s">
        <v>571</v>
      </c>
      <c r="P2647" s="3" t="s">
        <v>1241</v>
      </c>
      <c r="Q2647" s="3">
        <v>-19.149999999999999</v>
      </c>
      <c r="R2647" s="6">
        <v>125.8</v>
      </c>
      <c r="S2647" s="3" t="s">
        <v>1319</v>
      </c>
      <c r="T2647" s="3"/>
      <c r="U2647" s="17">
        <v>45773</v>
      </c>
      <c r="X2647" s="19" t="s">
        <v>1320</v>
      </c>
      <c r="Y2647" s="19" t="s">
        <v>9992</v>
      </c>
    </row>
    <row r="2648" spans="1:25">
      <c r="A2648" s="3" t="s">
        <v>11087</v>
      </c>
      <c r="B2648" s="3"/>
      <c r="C2648" s="3" t="s">
        <v>129</v>
      </c>
      <c r="D2648" s="3" t="s">
        <v>1234</v>
      </c>
      <c r="E2648" s="3" t="s">
        <v>66</v>
      </c>
      <c r="F2648" s="18" t="s">
        <v>1324</v>
      </c>
      <c r="G2648" s="18" t="s">
        <v>1324</v>
      </c>
      <c r="H2648" s="18" t="s">
        <v>1324</v>
      </c>
      <c r="I2648" s="3" t="s">
        <v>11088</v>
      </c>
      <c r="J2648" s="3" t="s">
        <v>55</v>
      </c>
      <c r="K2648" s="3"/>
      <c r="L2648" s="3" t="s">
        <v>11089</v>
      </c>
      <c r="M2648" s="7" t="s">
        <v>11090</v>
      </c>
      <c r="N2648" s="7" t="s">
        <v>11091</v>
      </c>
      <c r="O2648" s="20" t="s">
        <v>571</v>
      </c>
      <c r="P2648" s="3" t="s">
        <v>1241</v>
      </c>
      <c r="Q2648" s="3">
        <v>-21.83</v>
      </c>
      <c r="R2648" s="6">
        <v>125.8</v>
      </c>
      <c r="S2648" s="3" t="s">
        <v>1256</v>
      </c>
      <c r="T2648" s="3"/>
      <c r="U2648" s="17">
        <v>45773</v>
      </c>
      <c r="X2648" s="19" t="s">
        <v>5734</v>
      </c>
      <c r="Y2648" s="19" t="s">
        <v>9992</v>
      </c>
    </row>
    <row r="2649" spans="1:25">
      <c r="A2649" s="3" t="s">
        <v>11092</v>
      </c>
      <c r="B2649" s="3"/>
      <c r="C2649" s="3" t="s">
        <v>321</v>
      </c>
      <c r="D2649" s="3" t="s">
        <v>1234</v>
      </c>
      <c r="E2649" s="3" t="s">
        <v>66</v>
      </c>
      <c r="F2649" s="3" t="s">
        <v>1300</v>
      </c>
      <c r="G2649" s="3" t="s">
        <v>1433</v>
      </c>
      <c r="H2649" s="3" t="s">
        <v>1237</v>
      </c>
      <c r="I2649" s="3" t="s">
        <v>11093</v>
      </c>
      <c r="J2649" s="3" t="s">
        <v>55</v>
      </c>
      <c r="K2649" s="3" t="s">
        <v>11094</v>
      </c>
      <c r="L2649" s="3" t="s">
        <v>11095</v>
      </c>
      <c r="M2649" s="7" t="s">
        <v>11096</v>
      </c>
      <c r="N2649" s="7" t="s">
        <v>11097</v>
      </c>
      <c r="O2649" s="20" t="s">
        <v>573</v>
      </c>
      <c r="P2649" s="3" t="s">
        <v>1241</v>
      </c>
      <c r="Q2649" s="3">
        <v>-20.18</v>
      </c>
      <c r="R2649" s="6">
        <v>125.8</v>
      </c>
      <c r="S2649" s="3" t="s">
        <v>1242</v>
      </c>
      <c r="T2649" s="3"/>
      <c r="U2649" s="17">
        <v>45776</v>
      </c>
      <c r="X2649" s="19" t="s">
        <v>1244</v>
      </c>
      <c r="Y2649" s="19" t="s">
        <v>9992</v>
      </c>
    </row>
    <row r="2650" spans="1:25">
      <c r="A2650" s="3" t="s">
        <v>11098</v>
      </c>
      <c r="B2650" s="3"/>
      <c r="C2650" s="3" t="s">
        <v>321</v>
      </c>
      <c r="D2650" s="3" t="s">
        <v>1234</v>
      </c>
      <c r="E2650" s="3" t="s">
        <v>66</v>
      </c>
      <c r="F2650" s="3" t="s">
        <v>1300</v>
      </c>
      <c r="G2650" s="3" t="s">
        <v>1312</v>
      </c>
      <c r="H2650" s="3" t="s">
        <v>1605</v>
      </c>
      <c r="I2650" s="3" t="s">
        <v>11099</v>
      </c>
      <c r="J2650" s="3" t="s">
        <v>55</v>
      </c>
      <c r="K2650" s="3" t="s">
        <v>11100</v>
      </c>
      <c r="L2650" s="3" t="s">
        <v>11101</v>
      </c>
      <c r="M2650" s="7" t="s">
        <v>11102</v>
      </c>
      <c r="N2650" s="7" t="s">
        <v>11103</v>
      </c>
      <c r="O2650" s="20" t="s">
        <v>573</v>
      </c>
      <c r="P2650" s="3" t="s">
        <v>1241</v>
      </c>
      <c r="Q2650" s="3">
        <v>-21.26</v>
      </c>
      <c r="R2650" s="6">
        <v>125.8</v>
      </c>
      <c r="S2650" s="3" t="s">
        <v>1319</v>
      </c>
      <c r="T2650" s="3"/>
      <c r="U2650" s="17">
        <v>45774</v>
      </c>
      <c r="X2650" s="19" t="s">
        <v>1320</v>
      </c>
      <c r="Y2650" s="19" t="s">
        <v>9992</v>
      </c>
    </row>
    <row r="2651" spans="1:25">
      <c r="A2651" s="3" t="s">
        <v>11104</v>
      </c>
      <c r="B2651" s="3"/>
      <c r="C2651" s="3" t="s">
        <v>321</v>
      </c>
      <c r="D2651" s="3" t="s">
        <v>1234</v>
      </c>
      <c r="E2651" s="3" t="s">
        <v>66</v>
      </c>
      <c r="F2651" s="3" t="s">
        <v>1300</v>
      </c>
      <c r="G2651" s="3" t="s">
        <v>1308</v>
      </c>
      <c r="H2651" s="3" t="s">
        <v>1531</v>
      </c>
      <c r="I2651" s="3" t="s">
        <v>11105</v>
      </c>
      <c r="J2651" s="3" t="s">
        <v>55</v>
      </c>
      <c r="K2651" s="3" t="s">
        <v>5925</v>
      </c>
      <c r="L2651" s="3" t="s">
        <v>11106</v>
      </c>
      <c r="M2651" s="7" t="s">
        <v>11107</v>
      </c>
      <c r="N2651" s="7" t="s">
        <v>11108</v>
      </c>
      <c r="O2651" s="20" t="s">
        <v>573</v>
      </c>
      <c r="P2651" s="3" t="s">
        <v>4591</v>
      </c>
      <c r="Q2651" s="3">
        <v>-20.25</v>
      </c>
      <c r="R2651" s="6">
        <v>125.8</v>
      </c>
      <c r="S2651" s="3"/>
      <c r="T2651" s="3" t="s">
        <v>11109</v>
      </c>
      <c r="U2651" s="17">
        <v>45774</v>
      </c>
      <c r="X2651" s="19"/>
      <c r="Y2651" s="19" t="s">
        <v>9992</v>
      </c>
    </row>
    <row r="2652" spans="1:25">
      <c r="A2652" s="3" t="s">
        <v>11110</v>
      </c>
      <c r="B2652" s="3"/>
      <c r="C2652" s="3" t="s">
        <v>321</v>
      </c>
      <c r="D2652" s="3" t="s">
        <v>1234</v>
      </c>
      <c r="E2652" s="3" t="s">
        <v>66</v>
      </c>
      <c r="F2652" s="3" t="s">
        <v>1300</v>
      </c>
      <c r="G2652" s="3" t="s">
        <v>1308</v>
      </c>
      <c r="H2652" s="3" t="s">
        <v>1616</v>
      </c>
      <c r="I2652" s="3" t="s">
        <v>11111</v>
      </c>
      <c r="J2652" s="3" t="s">
        <v>55</v>
      </c>
      <c r="K2652" s="3" t="s">
        <v>5925</v>
      </c>
      <c r="L2652" s="3" t="s">
        <v>11112</v>
      </c>
      <c r="M2652" s="7" t="s">
        <v>11113</v>
      </c>
      <c r="N2652" s="7" t="s">
        <v>11114</v>
      </c>
      <c r="O2652" s="20" t="s">
        <v>573</v>
      </c>
      <c r="P2652" s="3" t="s">
        <v>1241</v>
      </c>
      <c r="Q2652" s="3">
        <v>-20.86</v>
      </c>
      <c r="R2652" s="6">
        <v>125.8</v>
      </c>
      <c r="S2652" s="3" t="s">
        <v>1256</v>
      </c>
      <c r="T2652" s="3"/>
      <c r="U2652" s="17">
        <v>45774</v>
      </c>
      <c r="X2652" s="19" t="s">
        <v>5734</v>
      </c>
      <c r="Y2652" s="19" t="s">
        <v>9992</v>
      </c>
    </row>
    <row r="2653" spans="1:25">
      <c r="A2653" s="3" t="s">
        <v>11115</v>
      </c>
      <c r="B2653" s="3"/>
      <c r="C2653" s="3" t="s">
        <v>321</v>
      </c>
      <c r="D2653" s="3" t="s">
        <v>1234</v>
      </c>
      <c r="E2653" s="3" t="s">
        <v>66</v>
      </c>
      <c r="F2653" s="3" t="s">
        <v>1300</v>
      </c>
      <c r="G2653" s="3" t="s">
        <v>1236</v>
      </c>
      <c r="H2653" s="3" t="s">
        <v>1540</v>
      </c>
      <c r="I2653" s="3" t="s">
        <v>11116</v>
      </c>
      <c r="J2653" s="3" t="s">
        <v>55</v>
      </c>
      <c r="K2653" s="3" t="s">
        <v>5925</v>
      </c>
      <c r="L2653" s="3" t="s">
        <v>11117</v>
      </c>
      <c r="M2653" s="7" t="s">
        <v>11118</v>
      </c>
      <c r="N2653" s="7" t="s">
        <v>11119</v>
      </c>
      <c r="O2653" s="20" t="s">
        <v>573</v>
      </c>
      <c r="P2653" s="3" t="s">
        <v>1241</v>
      </c>
      <c r="Q2653" s="3">
        <v>-22.06</v>
      </c>
      <c r="R2653" s="6">
        <v>125.8</v>
      </c>
      <c r="S2653" s="3" t="s">
        <v>1256</v>
      </c>
      <c r="T2653" s="3"/>
      <c r="U2653" s="17">
        <v>45774</v>
      </c>
      <c r="X2653" s="19" t="s">
        <v>5734</v>
      </c>
      <c r="Y2653" s="19" t="s">
        <v>9992</v>
      </c>
    </row>
    <row r="2654" spans="1:25">
      <c r="A2654" s="3" t="s">
        <v>11120</v>
      </c>
      <c r="B2654" s="3"/>
      <c r="C2654" s="3" t="s">
        <v>321</v>
      </c>
      <c r="D2654" s="3" t="s">
        <v>1234</v>
      </c>
      <c r="E2654" s="3" t="s">
        <v>66</v>
      </c>
      <c r="F2654" s="3" t="s">
        <v>1300</v>
      </c>
      <c r="G2654" s="3" t="s">
        <v>1308</v>
      </c>
      <c r="H2654" s="3" t="s">
        <v>1616</v>
      </c>
      <c r="I2654" s="3" t="s">
        <v>11121</v>
      </c>
      <c r="J2654" s="3" t="s">
        <v>55</v>
      </c>
      <c r="K2654" s="3" t="s">
        <v>5925</v>
      </c>
      <c r="L2654" s="3" t="s">
        <v>11122</v>
      </c>
      <c r="M2654" s="7" t="s">
        <v>11123</v>
      </c>
      <c r="N2654" s="7" t="s">
        <v>11124</v>
      </c>
      <c r="O2654" s="20" t="s">
        <v>573</v>
      </c>
      <c r="P2654" s="3" t="s">
        <v>1241</v>
      </c>
      <c r="Q2654" s="3">
        <v>-21.35</v>
      </c>
      <c r="R2654" s="6">
        <v>125.8</v>
      </c>
      <c r="S2654" s="3" t="s">
        <v>1256</v>
      </c>
      <c r="T2654" s="3"/>
      <c r="U2654" s="17">
        <v>45774</v>
      </c>
      <c r="X2654" s="19" t="s">
        <v>5734</v>
      </c>
      <c r="Y2654" s="19" t="s">
        <v>9992</v>
      </c>
    </row>
    <row r="2655" spans="1:25">
      <c r="A2655" s="3" t="s">
        <v>11125</v>
      </c>
      <c r="B2655" s="3"/>
      <c r="C2655" s="3" t="s">
        <v>321</v>
      </c>
      <c r="D2655" s="3" t="s">
        <v>1234</v>
      </c>
      <c r="E2655" s="3" t="s">
        <v>66</v>
      </c>
      <c r="F2655" s="3" t="s">
        <v>1300</v>
      </c>
      <c r="G2655" s="3" t="s">
        <v>1236</v>
      </c>
      <c r="H2655" s="3" t="s">
        <v>1237</v>
      </c>
      <c r="I2655" s="3" t="s">
        <v>11126</v>
      </c>
      <c r="J2655" s="3" t="s">
        <v>55</v>
      </c>
      <c r="K2655" s="3" t="s">
        <v>5925</v>
      </c>
      <c r="L2655" s="3" t="s">
        <v>11127</v>
      </c>
      <c r="M2655" s="7" t="s">
        <v>11128</v>
      </c>
      <c r="N2655" s="7" t="s">
        <v>11129</v>
      </c>
      <c r="O2655" s="20" t="s">
        <v>573</v>
      </c>
      <c r="P2655" s="3" t="s">
        <v>1241</v>
      </c>
      <c r="Q2655" s="3">
        <v>-21</v>
      </c>
      <c r="R2655" s="6">
        <v>125.8</v>
      </c>
      <c r="S2655" s="3" t="s">
        <v>1319</v>
      </c>
      <c r="T2655" s="3"/>
      <c r="U2655" s="17">
        <v>45776</v>
      </c>
      <c r="X2655" s="19" t="s">
        <v>1320</v>
      </c>
      <c r="Y2655" s="19" t="s">
        <v>9992</v>
      </c>
    </row>
    <row r="2656" spans="1:25">
      <c r="A2656" s="3" t="s">
        <v>11130</v>
      </c>
      <c r="B2656" s="3"/>
      <c r="C2656" s="3" t="s">
        <v>321</v>
      </c>
      <c r="D2656" s="3" t="s">
        <v>1234</v>
      </c>
      <c r="E2656" s="3" t="s">
        <v>66</v>
      </c>
      <c r="F2656" s="3" t="s">
        <v>1300</v>
      </c>
      <c r="G2656" s="3" t="s">
        <v>1391</v>
      </c>
      <c r="H2656" s="3" t="s">
        <v>1518</v>
      </c>
      <c r="I2656" s="3" t="s">
        <v>11131</v>
      </c>
      <c r="J2656" s="3" t="s">
        <v>55</v>
      </c>
      <c r="K2656" s="3" t="s">
        <v>5925</v>
      </c>
      <c r="L2656" s="3" t="s">
        <v>11132</v>
      </c>
      <c r="M2656" s="7" t="s">
        <v>11133</v>
      </c>
      <c r="N2656" s="7" t="s">
        <v>11134</v>
      </c>
      <c r="O2656" s="20" t="s">
        <v>573</v>
      </c>
      <c r="P2656" s="3" t="s">
        <v>4591</v>
      </c>
      <c r="Q2656" s="3">
        <v>-20.27</v>
      </c>
      <c r="R2656" s="6">
        <v>125.8</v>
      </c>
      <c r="S2656" s="3"/>
      <c r="T2656" s="3" t="s">
        <v>11109</v>
      </c>
      <c r="U2656" s="17">
        <v>45776</v>
      </c>
      <c r="X2656" s="19"/>
      <c r="Y2656" s="19" t="s">
        <v>9992</v>
      </c>
    </row>
    <row r="2657" spans="1:25">
      <c r="A2657" s="3" t="s">
        <v>11135</v>
      </c>
      <c r="B2657" s="3"/>
      <c r="C2657" s="3" t="s">
        <v>321</v>
      </c>
      <c r="D2657" s="3" t="s">
        <v>1234</v>
      </c>
      <c r="E2657" s="3" t="s">
        <v>66</v>
      </c>
      <c r="F2657" s="3" t="s">
        <v>1300</v>
      </c>
      <c r="G2657" s="3" t="s">
        <v>1433</v>
      </c>
      <c r="H2657" s="3" t="s">
        <v>1518</v>
      </c>
      <c r="I2657" s="3" t="s">
        <v>11136</v>
      </c>
      <c r="J2657" s="3" t="s">
        <v>55</v>
      </c>
      <c r="K2657" s="3" t="s">
        <v>5925</v>
      </c>
      <c r="L2657" s="3" t="s">
        <v>11137</v>
      </c>
      <c r="M2657" s="7" t="s">
        <v>11138</v>
      </c>
      <c r="N2657" s="7" t="s">
        <v>11139</v>
      </c>
      <c r="O2657" s="20" t="s">
        <v>573</v>
      </c>
      <c r="P2657" s="3" t="s">
        <v>1241</v>
      </c>
      <c r="Q2657" s="3">
        <v>-20.65</v>
      </c>
      <c r="R2657" s="6">
        <v>125.8</v>
      </c>
      <c r="S2657" s="3" t="s">
        <v>1319</v>
      </c>
      <c r="T2657" s="3"/>
      <c r="U2657" s="17">
        <v>45775</v>
      </c>
      <c r="X2657" s="19" t="s">
        <v>1320</v>
      </c>
      <c r="Y2657" s="19" t="s">
        <v>9992</v>
      </c>
    </row>
    <row r="2658" spans="1:25">
      <c r="A2658" s="3" t="s">
        <v>11140</v>
      </c>
      <c r="B2658" s="3"/>
      <c r="C2658" s="3" t="s">
        <v>321</v>
      </c>
      <c r="D2658" s="3" t="s">
        <v>1234</v>
      </c>
      <c r="E2658" s="3" t="s">
        <v>66</v>
      </c>
      <c r="F2658" s="3" t="s">
        <v>1300</v>
      </c>
      <c r="G2658" s="3" t="s">
        <v>1433</v>
      </c>
      <c r="H2658" s="3" t="s">
        <v>1599</v>
      </c>
      <c r="I2658" s="3" t="s">
        <v>11141</v>
      </c>
      <c r="J2658" s="3" t="s">
        <v>55</v>
      </c>
      <c r="K2658" s="3" t="s">
        <v>5925</v>
      </c>
      <c r="L2658" s="3" t="s">
        <v>11142</v>
      </c>
      <c r="M2658" s="7" t="s">
        <v>11143</v>
      </c>
      <c r="N2658" s="7" t="s">
        <v>11144</v>
      </c>
      <c r="O2658" s="20" t="s">
        <v>573</v>
      </c>
      <c r="P2658" s="3" t="s">
        <v>1241</v>
      </c>
      <c r="Q2658" s="3">
        <v>-20.38</v>
      </c>
      <c r="R2658" s="6">
        <v>125.8</v>
      </c>
      <c r="S2658" s="3" t="s">
        <v>1242</v>
      </c>
      <c r="T2658" s="3"/>
      <c r="U2658" s="17">
        <v>45775</v>
      </c>
      <c r="X2658" s="19" t="s">
        <v>1244</v>
      </c>
      <c r="Y2658" s="19" t="s">
        <v>9992</v>
      </c>
    </row>
    <row r="2659" spans="1:25">
      <c r="A2659" s="3" t="s">
        <v>11145</v>
      </c>
      <c r="B2659" s="3"/>
      <c r="C2659" s="3" t="s">
        <v>321</v>
      </c>
      <c r="D2659" s="3" t="s">
        <v>1234</v>
      </c>
      <c r="E2659" s="3" t="s">
        <v>66</v>
      </c>
      <c r="F2659" s="3" t="s">
        <v>1300</v>
      </c>
      <c r="G2659" s="3" t="s">
        <v>1433</v>
      </c>
      <c r="H2659" s="3" t="s">
        <v>1599</v>
      </c>
      <c r="I2659" s="3" t="s">
        <v>11146</v>
      </c>
      <c r="J2659" s="3" t="s">
        <v>55</v>
      </c>
      <c r="K2659" s="3" t="s">
        <v>5925</v>
      </c>
      <c r="L2659" s="3" t="s">
        <v>11147</v>
      </c>
      <c r="M2659" s="7" t="s">
        <v>11148</v>
      </c>
      <c r="N2659" s="7" t="s">
        <v>11149</v>
      </c>
      <c r="O2659" s="20" t="s">
        <v>573</v>
      </c>
      <c r="P2659" s="3" t="s">
        <v>1241</v>
      </c>
      <c r="Q2659" s="3">
        <v>-20.170000000000002</v>
      </c>
      <c r="R2659" s="6">
        <v>125.8</v>
      </c>
      <c r="S2659" s="3" t="s">
        <v>1242</v>
      </c>
      <c r="T2659" s="3"/>
      <c r="U2659" s="17">
        <v>45776</v>
      </c>
      <c r="X2659" s="19" t="s">
        <v>1244</v>
      </c>
      <c r="Y2659" s="19" t="s">
        <v>9992</v>
      </c>
    </row>
    <row r="2660" spans="1:25">
      <c r="A2660" s="3" t="s">
        <v>11150</v>
      </c>
      <c r="B2660" s="3"/>
      <c r="C2660" s="3" t="s">
        <v>321</v>
      </c>
      <c r="D2660" s="3" t="s">
        <v>1234</v>
      </c>
      <c r="E2660" s="3" t="s">
        <v>66</v>
      </c>
      <c r="F2660" s="3" t="s">
        <v>1300</v>
      </c>
      <c r="G2660" s="3" t="s">
        <v>1433</v>
      </c>
      <c r="H2660" s="3" t="s">
        <v>1616</v>
      </c>
      <c r="I2660" s="3" t="s">
        <v>11151</v>
      </c>
      <c r="J2660" s="3" t="s">
        <v>55</v>
      </c>
      <c r="K2660" s="3" t="s">
        <v>5925</v>
      </c>
      <c r="L2660" s="3" t="s">
        <v>11152</v>
      </c>
      <c r="M2660" s="7" t="s">
        <v>11153</v>
      </c>
      <c r="N2660" s="7" t="s">
        <v>11154</v>
      </c>
      <c r="O2660" s="20" t="s">
        <v>573</v>
      </c>
      <c r="P2660" s="3" t="s">
        <v>1241</v>
      </c>
      <c r="Q2660" s="3">
        <v>-20.53</v>
      </c>
      <c r="R2660" s="6">
        <v>125.8</v>
      </c>
      <c r="S2660" s="3" t="s">
        <v>1242</v>
      </c>
      <c r="T2660" s="3"/>
      <c r="U2660" s="17">
        <v>45776</v>
      </c>
      <c r="X2660" s="19" t="s">
        <v>1244</v>
      </c>
      <c r="Y2660" s="19" t="s">
        <v>9992</v>
      </c>
    </row>
    <row r="2661" spans="1:25">
      <c r="A2661" s="3" t="s">
        <v>11155</v>
      </c>
      <c r="B2661" s="3"/>
      <c r="C2661" s="3" t="s">
        <v>321</v>
      </c>
      <c r="D2661" s="3" t="s">
        <v>1234</v>
      </c>
      <c r="E2661" s="3" t="s">
        <v>66</v>
      </c>
      <c r="F2661" s="3" t="s">
        <v>1300</v>
      </c>
      <c r="G2661" s="3" t="s">
        <v>1433</v>
      </c>
      <c r="H2661" s="3" t="s">
        <v>1237</v>
      </c>
      <c r="I2661" s="3" t="s">
        <v>11156</v>
      </c>
      <c r="J2661" s="3" t="s">
        <v>55</v>
      </c>
      <c r="K2661" s="3" t="s">
        <v>5925</v>
      </c>
      <c r="L2661" s="3" t="s">
        <v>11157</v>
      </c>
      <c r="M2661" s="7" t="s">
        <v>11158</v>
      </c>
      <c r="N2661" s="7" t="s">
        <v>11159</v>
      </c>
      <c r="O2661" s="20" t="s">
        <v>573</v>
      </c>
      <c r="P2661" s="3" t="s">
        <v>1241</v>
      </c>
      <c r="Q2661" s="3">
        <v>-20.03</v>
      </c>
      <c r="R2661" s="6">
        <v>125.8</v>
      </c>
      <c r="S2661" s="3" t="s">
        <v>1242</v>
      </c>
      <c r="T2661" s="3"/>
      <c r="U2661" s="17">
        <v>45776</v>
      </c>
      <c r="X2661" s="19" t="s">
        <v>1244</v>
      </c>
      <c r="Y2661" s="19" t="s">
        <v>9992</v>
      </c>
    </row>
    <row r="2662" spans="1:25">
      <c r="A2662" s="3" t="s">
        <v>11160</v>
      </c>
      <c r="B2662" s="3"/>
      <c r="C2662" s="3" t="s">
        <v>321</v>
      </c>
      <c r="D2662" s="3" t="s">
        <v>1234</v>
      </c>
      <c r="E2662" s="3" t="s">
        <v>66</v>
      </c>
      <c r="F2662" s="3" t="s">
        <v>1300</v>
      </c>
      <c r="G2662" s="3" t="s">
        <v>1485</v>
      </c>
      <c r="H2662" s="3" t="s">
        <v>1518</v>
      </c>
      <c r="I2662" s="3" t="s">
        <v>11161</v>
      </c>
      <c r="J2662" s="3" t="s">
        <v>55</v>
      </c>
      <c r="K2662" s="3" t="s">
        <v>5925</v>
      </c>
      <c r="L2662" s="3" t="s">
        <v>11162</v>
      </c>
      <c r="M2662" s="7" t="s">
        <v>11163</v>
      </c>
      <c r="N2662" s="7" t="s">
        <v>11164</v>
      </c>
      <c r="O2662" s="20" t="s">
        <v>573</v>
      </c>
      <c r="P2662" s="3" t="s">
        <v>1241</v>
      </c>
      <c r="Q2662" s="3">
        <v>-21.39</v>
      </c>
      <c r="R2662" s="6">
        <v>125.8</v>
      </c>
      <c r="S2662" s="3" t="s">
        <v>1242</v>
      </c>
      <c r="T2662" s="3"/>
      <c r="U2662" s="17">
        <v>45776</v>
      </c>
      <c r="X2662" s="19" t="s">
        <v>1244</v>
      </c>
      <c r="Y2662" s="19" t="s">
        <v>9992</v>
      </c>
    </row>
    <row r="2663" spans="1:25">
      <c r="A2663" s="3" t="s">
        <v>11165</v>
      </c>
      <c r="B2663" s="3"/>
      <c r="C2663" s="3" t="s">
        <v>321</v>
      </c>
      <c r="D2663" s="3" t="s">
        <v>1234</v>
      </c>
      <c r="E2663" s="3" t="s">
        <v>66</v>
      </c>
      <c r="F2663" s="3" t="s">
        <v>1300</v>
      </c>
      <c r="G2663" s="3" t="s">
        <v>1485</v>
      </c>
      <c r="H2663" s="3" t="s">
        <v>1540</v>
      </c>
      <c r="I2663" s="3" t="s">
        <v>11166</v>
      </c>
      <c r="J2663" s="3" t="s">
        <v>55</v>
      </c>
      <c r="K2663" s="3" t="s">
        <v>5925</v>
      </c>
      <c r="L2663" s="3" t="s">
        <v>11167</v>
      </c>
      <c r="M2663" s="7" t="s">
        <v>11168</v>
      </c>
      <c r="N2663" s="7" t="s">
        <v>11169</v>
      </c>
      <c r="O2663" s="20" t="s">
        <v>573</v>
      </c>
      <c r="P2663" s="3" t="s">
        <v>1241</v>
      </c>
      <c r="Q2663" s="3">
        <v>-22.73</v>
      </c>
      <c r="R2663" s="6">
        <v>125.8</v>
      </c>
      <c r="S2663" s="3" t="s">
        <v>1319</v>
      </c>
      <c r="T2663" s="3"/>
      <c r="U2663" s="17">
        <v>45776</v>
      </c>
      <c r="X2663" s="19" t="s">
        <v>1320</v>
      </c>
      <c r="Y2663" s="19" t="s">
        <v>9992</v>
      </c>
    </row>
    <row r="2664" spans="1:25">
      <c r="A2664" s="3" t="s">
        <v>11170</v>
      </c>
      <c r="B2664" s="3"/>
      <c r="C2664" s="3" t="s">
        <v>321</v>
      </c>
      <c r="D2664" s="3" t="s">
        <v>1234</v>
      </c>
      <c r="E2664" s="3" t="s">
        <v>66</v>
      </c>
      <c r="F2664" s="3" t="s">
        <v>1300</v>
      </c>
      <c r="G2664" s="3" t="s">
        <v>1485</v>
      </c>
      <c r="H2664" s="3" t="s">
        <v>1616</v>
      </c>
      <c r="I2664" s="3" t="s">
        <v>11171</v>
      </c>
      <c r="J2664" s="3" t="s">
        <v>55</v>
      </c>
      <c r="K2664" s="3" t="s">
        <v>5925</v>
      </c>
      <c r="L2664" s="3" t="s">
        <v>11172</v>
      </c>
      <c r="M2664" s="7" t="s">
        <v>11173</v>
      </c>
      <c r="N2664" s="7" t="s">
        <v>11174</v>
      </c>
      <c r="O2664" s="20" t="s">
        <v>573</v>
      </c>
      <c r="P2664" s="3" t="s">
        <v>1241</v>
      </c>
      <c r="Q2664" s="3">
        <v>-21.76</v>
      </c>
      <c r="R2664" s="6">
        <v>125.8</v>
      </c>
      <c r="S2664" s="3" t="s">
        <v>1319</v>
      </c>
      <c r="T2664" s="3"/>
      <c r="U2664" s="17">
        <v>45774</v>
      </c>
      <c r="X2664" s="19" t="s">
        <v>1320</v>
      </c>
      <c r="Y2664" s="19" t="s">
        <v>9992</v>
      </c>
    </row>
    <row r="2665" spans="1:25">
      <c r="A2665" s="3" t="s">
        <v>11175</v>
      </c>
      <c r="B2665" s="3"/>
      <c r="C2665" s="3" t="s">
        <v>321</v>
      </c>
      <c r="D2665" s="3" t="s">
        <v>1234</v>
      </c>
      <c r="E2665" s="3" t="s">
        <v>66</v>
      </c>
      <c r="F2665" s="3" t="s">
        <v>1300</v>
      </c>
      <c r="G2665" s="3" t="s">
        <v>1495</v>
      </c>
      <c r="H2665" s="3" t="s">
        <v>1616</v>
      </c>
      <c r="I2665" s="3" t="s">
        <v>11176</v>
      </c>
      <c r="J2665" s="3" t="s">
        <v>55</v>
      </c>
      <c r="K2665" s="3" t="s">
        <v>5925</v>
      </c>
      <c r="L2665" s="3" t="s">
        <v>11177</v>
      </c>
      <c r="M2665" s="7" t="s">
        <v>11178</v>
      </c>
      <c r="N2665" s="7" t="s">
        <v>11179</v>
      </c>
      <c r="O2665" s="20" t="s">
        <v>573</v>
      </c>
      <c r="P2665" s="3" t="s">
        <v>1241</v>
      </c>
      <c r="Q2665" s="3">
        <v>-21.97</v>
      </c>
      <c r="R2665" s="6">
        <v>125.8</v>
      </c>
      <c r="S2665" s="3" t="s">
        <v>1319</v>
      </c>
      <c r="T2665" s="3"/>
      <c r="U2665" s="17">
        <v>45775</v>
      </c>
      <c r="X2665" s="19" t="s">
        <v>1320</v>
      </c>
      <c r="Y2665" s="19" t="s">
        <v>9992</v>
      </c>
    </row>
    <row r="2666" spans="1:25">
      <c r="A2666" s="3" t="s">
        <v>11180</v>
      </c>
      <c r="B2666" s="3"/>
      <c r="C2666" s="3" t="s">
        <v>321</v>
      </c>
      <c r="D2666" s="3" t="s">
        <v>1234</v>
      </c>
      <c r="E2666" s="3" t="s">
        <v>66</v>
      </c>
      <c r="F2666" s="3" t="s">
        <v>1307</v>
      </c>
      <c r="G2666" s="3" t="s">
        <v>1236</v>
      </c>
      <c r="H2666" s="3" t="s">
        <v>1518</v>
      </c>
      <c r="I2666" s="3" t="s">
        <v>11181</v>
      </c>
      <c r="J2666" s="3" t="s">
        <v>55</v>
      </c>
      <c r="K2666" s="3" t="s">
        <v>5925</v>
      </c>
      <c r="L2666" s="3" t="s">
        <v>11182</v>
      </c>
      <c r="M2666" s="7" t="s">
        <v>11183</v>
      </c>
      <c r="N2666" s="7" t="s">
        <v>11184</v>
      </c>
      <c r="O2666" s="20" t="s">
        <v>573</v>
      </c>
      <c r="P2666" s="3" t="s">
        <v>1241</v>
      </c>
      <c r="Q2666" s="3">
        <v>-20.07</v>
      </c>
      <c r="R2666" s="6">
        <v>125.8</v>
      </c>
      <c r="S2666" s="3" t="s">
        <v>1319</v>
      </c>
      <c r="T2666" s="3"/>
      <c r="U2666" s="17">
        <v>45775</v>
      </c>
      <c r="X2666" s="19" t="s">
        <v>1320</v>
      </c>
      <c r="Y2666" s="19" t="s">
        <v>9992</v>
      </c>
    </row>
    <row r="2667" spans="1:25">
      <c r="A2667" s="3" t="s">
        <v>11185</v>
      </c>
      <c r="B2667" s="3"/>
      <c r="C2667" s="3" t="s">
        <v>321</v>
      </c>
      <c r="D2667" s="3" t="s">
        <v>1234</v>
      </c>
      <c r="E2667" s="3" t="s">
        <v>66</v>
      </c>
      <c r="F2667" s="3" t="s">
        <v>1307</v>
      </c>
      <c r="G2667" s="3" t="s">
        <v>1236</v>
      </c>
      <c r="H2667" s="3" t="s">
        <v>1237</v>
      </c>
      <c r="I2667" s="3" t="s">
        <v>11186</v>
      </c>
      <c r="J2667" s="3" t="s">
        <v>55</v>
      </c>
      <c r="K2667" s="3" t="s">
        <v>5925</v>
      </c>
      <c r="L2667" s="3" t="s">
        <v>11187</v>
      </c>
      <c r="M2667" s="7" t="s">
        <v>11188</v>
      </c>
      <c r="N2667" s="7" t="s">
        <v>11189</v>
      </c>
      <c r="O2667" s="20" t="s">
        <v>573</v>
      </c>
      <c r="P2667" s="3" t="s">
        <v>4591</v>
      </c>
      <c r="Q2667" s="3">
        <v>-22.02</v>
      </c>
      <c r="R2667" s="6">
        <v>125.8</v>
      </c>
      <c r="S2667" s="3"/>
      <c r="T2667" s="3" t="s">
        <v>11109</v>
      </c>
      <c r="U2667" s="17">
        <v>45776</v>
      </c>
      <c r="X2667" s="19"/>
      <c r="Y2667" s="19" t="s">
        <v>9992</v>
      </c>
    </row>
    <row r="2668" spans="1:25">
      <c r="A2668" s="3" t="s">
        <v>11190</v>
      </c>
      <c r="B2668" s="3"/>
      <c r="C2668" s="3" t="s">
        <v>321</v>
      </c>
      <c r="D2668" s="3" t="s">
        <v>1234</v>
      </c>
      <c r="E2668" s="3" t="s">
        <v>66</v>
      </c>
      <c r="F2668" s="3" t="s">
        <v>1300</v>
      </c>
      <c r="G2668" s="3" t="s">
        <v>1308</v>
      </c>
      <c r="H2668" s="3" t="s">
        <v>1518</v>
      </c>
      <c r="I2668" s="3" t="s">
        <v>11191</v>
      </c>
      <c r="J2668" s="3" t="s">
        <v>55</v>
      </c>
      <c r="K2668" s="3" t="s">
        <v>5925</v>
      </c>
      <c r="L2668" s="3" t="s">
        <v>11192</v>
      </c>
      <c r="M2668" s="7" t="s">
        <v>11193</v>
      </c>
      <c r="N2668" s="7" t="s">
        <v>11194</v>
      </c>
      <c r="O2668" s="20" t="s">
        <v>573</v>
      </c>
      <c r="P2668" s="3" t="s">
        <v>1241</v>
      </c>
      <c r="Q2668" s="3">
        <v>-22.39</v>
      </c>
      <c r="R2668" s="6">
        <v>125.8</v>
      </c>
      <c r="S2668" s="3" t="s">
        <v>1319</v>
      </c>
      <c r="T2668" s="3"/>
      <c r="U2668" s="17">
        <v>45774</v>
      </c>
      <c r="X2668" s="19" t="s">
        <v>1320</v>
      </c>
      <c r="Y2668" s="19" t="s">
        <v>9992</v>
      </c>
    </row>
    <row r="2669" spans="1:25">
      <c r="A2669" s="3" t="s">
        <v>11195</v>
      </c>
      <c r="B2669" s="3"/>
      <c r="C2669" s="3" t="s">
        <v>321</v>
      </c>
      <c r="D2669" s="3" t="s">
        <v>1234</v>
      </c>
      <c r="E2669" s="3" t="s">
        <v>66</v>
      </c>
      <c r="F2669" s="3" t="s">
        <v>1300</v>
      </c>
      <c r="G2669" s="3" t="s">
        <v>1308</v>
      </c>
      <c r="H2669" s="3" t="s">
        <v>1518</v>
      </c>
      <c r="I2669" s="3" t="s">
        <v>11196</v>
      </c>
      <c r="J2669" s="3" t="s">
        <v>55</v>
      </c>
      <c r="K2669" s="3" t="s">
        <v>5925</v>
      </c>
      <c r="L2669" s="3" t="s">
        <v>11197</v>
      </c>
      <c r="M2669" s="7" t="s">
        <v>11193</v>
      </c>
      <c r="N2669" s="7" t="s">
        <v>11194</v>
      </c>
      <c r="O2669" s="20" t="s">
        <v>573</v>
      </c>
      <c r="P2669" s="3" t="s">
        <v>1241</v>
      </c>
      <c r="Q2669" s="3">
        <v>-22.08</v>
      </c>
      <c r="R2669" s="6">
        <v>125.8</v>
      </c>
      <c r="S2669" s="3" t="s">
        <v>1319</v>
      </c>
      <c r="T2669" s="3"/>
      <c r="U2669" s="17">
        <v>45775</v>
      </c>
      <c r="X2669" s="19" t="s">
        <v>1320</v>
      </c>
      <c r="Y2669" s="19" t="s">
        <v>9992</v>
      </c>
    </row>
    <row r="2670" spans="1:25">
      <c r="A2670" s="3" t="s">
        <v>11198</v>
      </c>
      <c r="B2670" s="3"/>
      <c r="C2670" s="3" t="s">
        <v>321</v>
      </c>
      <c r="D2670" s="3" t="s">
        <v>1234</v>
      </c>
      <c r="E2670" s="3" t="s">
        <v>66</v>
      </c>
      <c r="F2670" s="3" t="s">
        <v>1300</v>
      </c>
      <c r="G2670" s="3" t="s">
        <v>1308</v>
      </c>
      <c r="H2670" s="3" t="s">
        <v>1599</v>
      </c>
      <c r="I2670" s="3" t="s">
        <v>11199</v>
      </c>
      <c r="J2670" s="3" t="s">
        <v>55</v>
      </c>
      <c r="K2670" s="3" t="s">
        <v>5925</v>
      </c>
      <c r="L2670" s="3" t="s">
        <v>11200</v>
      </c>
      <c r="M2670" s="7" t="s">
        <v>11201</v>
      </c>
      <c r="N2670" s="7" t="s">
        <v>11202</v>
      </c>
      <c r="O2670" s="20" t="s">
        <v>573</v>
      </c>
      <c r="P2670" s="3" t="s">
        <v>1241</v>
      </c>
      <c r="Q2670" s="3">
        <v>-21.01</v>
      </c>
      <c r="R2670" s="6">
        <v>125.8</v>
      </c>
      <c r="S2670" s="3" t="s">
        <v>1319</v>
      </c>
      <c r="T2670" s="3"/>
      <c r="U2670" s="17">
        <v>45774</v>
      </c>
      <c r="X2670" s="19" t="s">
        <v>1320</v>
      </c>
      <c r="Y2670" s="19" t="s">
        <v>9992</v>
      </c>
    </row>
    <row r="2671" spans="1:25">
      <c r="A2671" s="3" t="s">
        <v>11203</v>
      </c>
      <c r="B2671" s="3"/>
      <c r="C2671" s="3" t="s">
        <v>321</v>
      </c>
      <c r="D2671" s="3" t="s">
        <v>1234</v>
      </c>
      <c r="E2671" s="3" t="s">
        <v>66</v>
      </c>
      <c r="F2671" s="3" t="s">
        <v>1300</v>
      </c>
      <c r="G2671" s="3" t="s">
        <v>1312</v>
      </c>
      <c r="H2671" s="3" t="s">
        <v>1605</v>
      </c>
      <c r="I2671" s="3" t="s">
        <v>11204</v>
      </c>
      <c r="J2671" s="3" t="s">
        <v>55</v>
      </c>
      <c r="K2671" s="3" t="s">
        <v>5925</v>
      </c>
      <c r="L2671" s="3" t="s">
        <v>11205</v>
      </c>
      <c r="M2671" s="7" t="s">
        <v>11206</v>
      </c>
      <c r="N2671" s="7" t="s">
        <v>11207</v>
      </c>
      <c r="O2671" s="20" t="s">
        <v>573</v>
      </c>
      <c r="P2671" s="3" t="s">
        <v>1241</v>
      </c>
      <c r="Q2671" s="3">
        <v>-22</v>
      </c>
      <c r="R2671" s="6">
        <v>125.8</v>
      </c>
      <c r="S2671" s="3" t="s">
        <v>2523</v>
      </c>
      <c r="T2671" s="3"/>
      <c r="U2671" s="17">
        <v>45776</v>
      </c>
      <c r="X2671" s="19" t="s">
        <v>2524</v>
      </c>
      <c r="Y2671" s="19" t="s">
        <v>9992</v>
      </c>
    </row>
    <row r="2672" spans="1:25">
      <c r="A2672" s="3" t="s">
        <v>11208</v>
      </c>
      <c r="B2672" s="3"/>
      <c r="C2672" s="3" t="s">
        <v>321</v>
      </c>
      <c r="D2672" s="3" t="s">
        <v>1234</v>
      </c>
      <c r="E2672" s="3" t="s">
        <v>66</v>
      </c>
      <c r="F2672" s="3" t="s">
        <v>1300</v>
      </c>
      <c r="G2672" s="3" t="s">
        <v>1236</v>
      </c>
      <c r="H2672" s="3" t="s">
        <v>1237</v>
      </c>
      <c r="I2672" s="3" t="s">
        <v>11209</v>
      </c>
      <c r="J2672" s="3" t="s">
        <v>55</v>
      </c>
      <c r="K2672" s="3" t="s">
        <v>5925</v>
      </c>
      <c r="L2672" s="3" t="s">
        <v>11210</v>
      </c>
      <c r="M2672" s="7" t="s">
        <v>11211</v>
      </c>
      <c r="N2672" s="7" t="s">
        <v>11212</v>
      </c>
      <c r="O2672" s="20" t="s">
        <v>573</v>
      </c>
      <c r="P2672" s="3" t="s">
        <v>1241</v>
      </c>
      <c r="Q2672" s="3">
        <v>-20.079999999999998</v>
      </c>
      <c r="R2672" s="6">
        <v>125.8</v>
      </c>
      <c r="S2672" s="3" t="s">
        <v>1319</v>
      </c>
      <c r="T2672" s="3"/>
      <c r="U2672" s="17">
        <v>45776</v>
      </c>
      <c r="X2672" s="19" t="s">
        <v>1320</v>
      </c>
      <c r="Y2672" s="19" t="s">
        <v>9992</v>
      </c>
    </row>
    <row r="2673" spans="1:25">
      <c r="A2673" s="3" t="s">
        <v>11213</v>
      </c>
      <c r="B2673" s="3"/>
      <c r="C2673" s="3" t="s">
        <v>321</v>
      </c>
      <c r="D2673" s="3" t="s">
        <v>1234</v>
      </c>
      <c r="E2673" s="3" t="s">
        <v>66</v>
      </c>
      <c r="F2673" s="3" t="s">
        <v>1300</v>
      </c>
      <c r="G2673" s="3" t="s">
        <v>1391</v>
      </c>
      <c r="H2673" s="3" t="s">
        <v>1616</v>
      </c>
      <c r="I2673" s="3" t="s">
        <v>11214</v>
      </c>
      <c r="J2673" s="3" t="s">
        <v>55</v>
      </c>
      <c r="K2673" s="3" t="s">
        <v>5925</v>
      </c>
      <c r="L2673" s="3" t="s">
        <v>11215</v>
      </c>
      <c r="M2673" s="7" t="s">
        <v>11216</v>
      </c>
      <c r="N2673" s="7" t="s">
        <v>11217</v>
      </c>
      <c r="O2673" s="20" t="s">
        <v>573</v>
      </c>
      <c r="P2673" s="3" t="s">
        <v>1241</v>
      </c>
      <c r="Q2673" s="3">
        <v>-20.77</v>
      </c>
      <c r="R2673" s="6">
        <v>125.8</v>
      </c>
      <c r="S2673" s="3" t="s">
        <v>1319</v>
      </c>
      <c r="T2673" s="3"/>
      <c r="U2673" s="17">
        <v>45775</v>
      </c>
      <c r="X2673" s="19" t="s">
        <v>1320</v>
      </c>
      <c r="Y2673" s="19" t="s">
        <v>9992</v>
      </c>
    </row>
    <row r="2674" spans="1:25">
      <c r="A2674" s="3" t="s">
        <v>11218</v>
      </c>
      <c r="B2674" s="3"/>
      <c r="C2674" s="3" t="s">
        <v>321</v>
      </c>
      <c r="D2674" s="3" t="s">
        <v>1234</v>
      </c>
      <c r="E2674" s="3" t="s">
        <v>66</v>
      </c>
      <c r="F2674" s="3" t="s">
        <v>1300</v>
      </c>
      <c r="G2674" s="3" t="s">
        <v>1485</v>
      </c>
      <c r="H2674" s="3" t="s">
        <v>1616</v>
      </c>
      <c r="I2674" s="3" t="s">
        <v>11219</v>
      </c>
      <c r="J2674" s="3" t="s">
        <v>55</v>
      </c>
      <c r="K2674" s="3" t="s">
        <v>5925</v>
      </c>
      <c r="L2674" s="3" t="s">
        <v>11220</v>
      </c>
      <c r="M2674" s="7" t="s">
        <v>11221</v>
      </c>
      <c r="N2674" s="7" t="s">
        <v>11222</v>
      </c>
      <c r="O2674" s="20" t="s">
        <v>573</v>
      </c>
      <c r="P2674" s="3" t="s">
        <v>1241</v>
      </c>
      <c r="Q2674" s="3">
        <v>-21.62</v>
      </c>
      <c r="R2674" s="6">
        <v>125.8</v>
      </c>
      <c r="S2674" s="3" t="s">
        <v>2523</v>
      </c>
      <c r="T2674" s="3"/>
      <c r="U2674" s="17">
        <v>45776</v>
      </c>
      <c r="X2674" s="19" t="s">
        <v>2524</v>
      </c>
      <c r="Y2674" s="19" t="s">
        <v>9992</v>
      </c>
    </row>
    <row r="2675" spans="1:25">
      <c r="A2675" s="3" t="s">
        <v>11223</v>
      </c>
      <c r="B2675" s="3"/>
      <c r="C2675" s="3" t="s">
        <v>321</v>
      </c>
      <c r="D2675" s="3" t="s">
        <v>1234</v>
      </c>
      <c r="E2675" s="3" t="s">
        <v>66</v>
      </c>
      <c r="F2675" s="3" t="s">
        <v>1300</v>
      </c>
      <c r="G2675" s="3" t="s">
        <v>1495</v>
      </c>
      <c r="H2675" s="3" t="s">
        <v>1262</v>
      </c>
      <c r="I2675" s="3" t="s">
        <v>11224</v>
      </c>
      <c r="J2675" s="3" t="s">
        <v>55</v>
      </c>
      <c r="K2675" s="3" t="s">
        <v>5925</v>
      </c>
      <c r="L2675" s="3" t="s">
        <v>11225</v>
      </c>
      <c r="M2675" s="7" t="s">
        <v>11226</v>
      </c>
      <c r="N2675" s="7" t="s">
        <v>11227</v>
      </c>
      <c r="O2675" s="20" t="s">
        <v>573</v>
      </c>
      <c r="P2675" s="3" t="s">
        <v>1241</v>
      </c>
      <c r="Q2675" s="3">
        <v>-21.91</v>
      </c>
      <c r="R2675" s="6">
        <v>125.8</v>
      </c>
      <c r="S2675" s="3" t="s">
        <v>1319</v>
      </c>
      <c r="T2675" s="3"/>
      <c r="U2675" s="17">
        <v>45775</v>
      </c>
      <c r="X2675" s="19" t="s">
        <v>1320</v>
      </c>
      <c r="Y2675" s="19" t="s">
        <v>9992</v>
      </c>
    </row>
    <row r="2676" spans="1:25">
      <c r="A2676" s="3" t="s">
        <v>11228</v>
      </c>
      <c r="B2676" s="3"/>
      <c r="C2676" s="3" t="s">
        <v>321</v>
      </c>
      <c r="D2676" s="3" t="s">
        <v>1234</v>
      </c>
      <c r="E2676" s="3" t="s">
        <v>66</v>
      </c>
      <c r="F2676" s="3" t="s">
        <v>1307</v>
      </c>
      <c r="G2676" s="3" t="s">
        <v>1236</v>
      </c>
      <c r="H2676" s="3" t="s">
        <v>1599</v>
      </c>
      <c r="I2676" s="3" t="s">
        <v>11229</v>
      </c>
      <c r="J2676" s="3" t="s">
        <v>55</v>
      </c>
      <c r="K2676" s="3" t="s">
        <v>5925</v>
      </c>
      <c r="L2676" s="3" t="s">
        <v>11230</v>
      </c>
      <c r="M2676" s="7" t="s">
        <v>11231</v>
      </c>
      <c r="N2676" s="7" t="s">
        <v>11232</v>
      </c>
      <c r="O2676" s="20" t="s">
        <v>573</v>
      </c>
      <c r="P2676" s="3" t="s">
        <v>4591</v>
      </c>
      <c r="Q2676" s="3">
        <v>-21.15</v>
      </c>
      <c r="R2676" s="6">
        <v>125.8</v>
      </c>
      <c r="S2676" s="3"/>
      <c r="T2676" s="3" t="s">
        <v>11109</v>
      </c>
      <c r="U2676" s="17">
        <v>45776</v>
      </c>
      <c r="X2676" s="19"/>
      <c r="Y2676" s="19" t="s">
        <v>9992</v>
      </c>
    </row>
    <row r="2677" spans="1:25">
      <c r="A2677" s="3" t="s">
        <v>11233</v>
      </c>
      <c r="B2677" s="3"/>
      <c r="C2677" s="3" t="s">
        <v>321</v>
      </c>
      <c r="D2677" s="3" t="s">
        <v>1234</v>
      </c>
      <c r="E2677" s="3" t="s">
        <v>66</v>
      </c>
      <c r="F2677" s="3" t="s">
        <v>1307</v>
      </c>
      <c r="G2677" s="3" t="s">
        <v>1236</v>
      </c>
      <c r="H2677" s="3" t="s">
        <v>1237</v>
      </c>
      <c r="I2677" s="3" t="s">
        <v>11234</v>
      </c>
      <c r="J2677" s="3" t="s">
        <v>55</v>
      </c>
      <c r="K2677" s="3" t="s">
        <v>5925</v>
      </c>
      <c r="L2677" s="3" t="s">
        <v>11235</v>
      </c>
      <c r="M2677" s="7" t="s">
        <v>11236</v>
      </c>
      <c r="N2677" s="7" t="s">
        <v>11237</v>
      </c>
      <c r="O2677" s="20" t="s">
        <v>573</v>
      </c>
      <c r="P2677" s="3" t="s">
        <v>4591</v>
      </c>
      <c r="Q2677" s="3">
        <v>-21.65</v>
      </c>
      <c r="R2677" s="6">
        <v>125.8</v>
      </c>
      <c r="S2677" s="3"/>
      <c r="T2677" s="3" t="s">
        <v>11109</v>
      </c>
      <c r="U2677" s="17">
        <v>45776</v>
      </c>
      <c r="X2677" s="19"/>
      <c r="Y2677" s="19" t="s">
        <v>9992</v>
      </c>
    </row>
    <row r="2678" spans="1:25">
      <c r="A2678" s="3" t="s">
        <v>11238</v>
      </c>
      <c r="B2678" s="3"/>
      <c r="C2678" s="3" t="s">
        <v>321</v>
      </c>
      <c r="D2678" s="3" t="s">
        <v>1234</v>
      </c>
      <c r="E2678" s="3" t="s">
        <v>66</v>
      </c>
      <c r="F2678" s="3" t="s">
        <v>1307</v>
      </c>
      <c r="G2678" s="3" t="s">
        <v>1236</v>
      </c>
      <c r="H2678" s="3" t="s">
        <v>1237</v>
      </c>
      <c r="I2678" s="3" t="s">
        <v>11239</v>
      </c>
      <c r="J2678" s="3" t="s">
        <v>55</v>
      </c>
      <c r="K2678" s="3" t="s">
        <v>5925</v>
      </c>
      <c r="L2678" s="3" t="s">
        <v>11240</v>
      </c>
      <c r="M2678" s="7" t="s">
        <v>11241</v>
      </c>
      <c r="N2678" s="7" t="s">
        <v>11242</v>
      </c>
      <c r="O2678" s="20" t="s">
        <v>573</v>
      </c>
      <c r="P2678" s="3" t="s">
        <v>4591</v>
      </c>
      <c r="Q2678" s="3">
        <v>-20.98</v>
      </c>
      <c r="R2678" s="6">
        <v>125.8</v>
      </c>
      <c r="S2678" s="3"/>
      <c r="T2678" s="3" t="s">
        <v>11109</v>
      </c>
      <c r="U2678" s="17">
        <v>45776</v>
      </c>
      <c r="X2678" s="19"/>
      <c r="Y2678" s="19" t="s">
        <v>9992</v>
      </c>
    </row>
    <row r="2679" spans="1:25">
      <c r="A2679" s="3" t="s">
        <v>11243</v>
      </c>
      <c r="B2679" s="3"/>
      <c r="C2679" s="3" t="s">
        <v>321</v>
      </c>
      <c r="D2679" s="3" t="s">
        <v>1234</v>
      </c>
      <c r="E2679" s="3" t="s">
        <v>66</v>
      </c>
      <c r="F2679" s="3" t="s">
        <v>1307</v>
      </c>
      <c r="G2679" s="3" t="s">
        <v>1391</v>
      </c>
      <c r="H2679" s="3" t="s">
        <v>1599</v>
      </c>
      <c r="I2679" s="3" t="s">
        <v>11244</v>
      </c>
      <c r="J2679" s="3" t="s">
        <v>55</v>
      </c>
      <c r="K2679" s="3" t="s">
        <v>5925</v>
      </c>
      <c r="L2679" s="3" t="s">
        <v>11245</v>
      </c>
      <c r="M2679" s="7" t="s">
        <v>11246</v>
      </c>
      <c r="N2679" s="7" t="s">
        <v>11247</v>
      </c>
      <c r="O2679" s="20" t="s">
        <v>573</v>
      </c>
      <c r="P2679" s="3" t="s">
        <v>1241</v>
      </c>
      <c r="Q2679" s="3">
        <v>-22.7</v>
      </c>
      <c r="R2679" s="6">
        <v>125.8</v>
      </c>
      <c r="S2679" s="3" t="s">
        <v>2523</v>
      </c>
      <c r="T2679" s="3"/>
      <c r="U2679" s="17">
        <v>45776</v>
      </c>
      <c r="X2679" s="19" t="s">
        <v>2524</v>
      </c>
      <c r="Y2679" s="19" t="s">
        <v>9992</v>
      </c>
    </row>
    <row r="2680" spans="1:25">
      <c r="A2680" s="3" t="s">
        <v>11248</v>
      </c>
      <c r="B2680" s="3"/>
      <c r="C2680" s="3" t="s">
        <v>321</v>
      </c>
      <c r="D2680" s="3" t="s">
        <v>1234</v>
      </c>
      <c r="E2680" s="3" t="s">
        <v>66</v>
      </c>
      <c r="F2680" s="3" t="s">
        <v>1300</v>
      </c>
      <c r="G2680" s="3" t="s">
        <v>1308</v>
      </c>
      <c r="H2680" s="3" t="s">
        <v>1518</v>
      </c>
      <c r="I2680" s="3" t="s">
        <v>11249</v>
      </c>
      <c r="J2680" s="3" t="s">
        <v>55</v>
      </c>
      <c r="K2680" s="3" t="s">
        <v>11250</v>
      </c>
      <c r="L2680" s="3" t="s">
        <v>11251</v>
      </c>
      <c r="M2680" s="7" t="s">
        <v>11252</v>
      </c>
      <c r="N2680" s="7" t="s">
        <v>11253</v>
      </c>
      <c r="O2680" s="20" t="s">
        <v>573</v>
      </c>
      <c r="P2680" s="3" t="s">
        <v>4591</v>
      </c>
      <c r="Q2680" s="3">
        <v>-20.260000000000002</v>
      </c>
      <c r="R2680" s="6">
        <v>125.8</v>
      </c>
      <c r="S2680" s="3"/>
      <c r="T2680" s="3" t="s">
        <v>11109</v>
      </c>
      <c r="U2680" s="17">
        <v>45776</v>
      </c>
      <c r="X2680" s="19"/>
      <c r="Y2680" s="19" t="s">
        <v>9992</v>
      </c>
    </row>
    <row r="2681" spans="1:25">
      <c r="A2681" s="3" t="s">
        <v>11254</v>
      </c>
      <c r="B2681" s="3"/>
      <c r="C2681" s="3" t="s">
        <v>177</v>
      </c>
      <c r="D2681" s="3" t="s">
        <v>1234</v>
      </c>
      <c r="E2681" s="3" t="s">
        <v>66</v>
      </c>
      <c r="F2681" s="3" t="s">
        <v>1300</v>
      </c>
      <c r="G2681" s="3" t="s">
        <v>1236</v>
      </c>
      <c r="H2681" s="3" t="s">
        <v>1262</v>
      </c>
      <c r="I2681" s="3" t="s">
        <v>11255</v>
      </c>
      <c r="J2681" s="3" t="s">
        <v>55</v>
      </c>
      <c r="K2681" s="3" t="s">
        <v>11256</v>
      </c>
      <c r="L2681" s="3" t="s">
        <v>11257</v>
      </c>
      <c r="M2681" s="7" t="s">
        <v>11258</v>
      </c>
      <c r="N2681" s="7" t="s">
        <v>11259</v>
      </c>
      <c r="O2681" s="20" t="s">
        <v>575</v>
      </c>
      <c r="P2681" s="3" t="s">
        <v>1241</v>
      </c>
      <c r="Q2681" s="3">
        <v>-21.47</v>
      </c>
      <c r="R2681" s="6">
        <v>125.8</v>
      </c>
      <c r="S2681" s="3" t="s">
        <v>1319</v>
      </c>
      <c r="T2681" s="3"/>
      <c r="U2681" s="17">
        <v>45779</v>
      </c>
      <c r="X2681" s="19" t="s">
        <v>1320</v>
      </c>
      <c r="Y2681" s="19" t="s">
        <v>9992</v>
      </c>
    </row>
    <row r="2682" spans="1:25">
      <c r="A2682" s="3" t="s">
        <v>11260</v>
      </c>
      <c r="B2682" s="3"/>
      <c r="C2682" s="3" t="s">
        <v>177</v>
      </c>
      <c r="D2682" s="3" t="s">
        <v>1234</v>
      </c>
      <c r="E2682" s="3" t="s">
        <v>66</v>
      </c>
      <c r="F2682" s="3" t="s">
        <v>1300</v>
      </c>
      <c r="G2682" s="3" t="s">
        <v>1485</v>
      </c>
      <c r="H2682" s="3" t="s">
        <v>1616</v>
      </c>
      <c r="I2682" s="3" t="s">
        <v>11261</v>
      </c>
      <c r="J2682" s="3" t="s">
        <v>55</v>
      </c>
      <c r="K2682" s="3" t="s">
        <v>6158</v>
      </c>
      <c r="L2682" s="3" t="s">
        <v>11262</v>
      </c>
      <c r="M2682" s="7" t="s">
        <v>11263</v>
      </c>
      <c r="N2682" s="7" t="s">
        <v>11264</v>
      </c>
      <c r="O2682" s="20" t="s">
        <v>575</v>
      </c>
      <c r="P2682" s="3" t="s">
        <v>1241</v>
      </c>
      <c r="Q2682" s="3">
        <v>-21.62</v>
      </c>
      <c r="R2682" s="6">
        <v>125.8</v>
      </c>
      <c r="S2682" s="3" t="s">
        <v>1256</v>
      </c>
      <c r="T2682" s="3"/>
      <c r="U2682" s="17">
        <v>45778</v>
      </c>
      <c r="X2682" s="19" t="s">
        <v>5734</v>
      </c>
      <c r="Y2682" s="19" t="s">
        <v>9992</v>
      </c>
    </row>
    <row r="2683" spans="1:25">
      <c r="A2683" s="3" t="s">
        <v>11265</v>
      </c>
      <c r="B2683" s="3"/>
      <c r="C2683" s="3" t="s">
        <v>177</v>
      </c>
      <c r="D2683" s="3" t="s">
        <v>1234</v>
      </c>
      <c r="E2683" s="3" t="s">
        <v>66</v>
      </c>
      <c r="F2683" s="3" t="s">
        <v>1300</v>
      </c>
      <c r="G2683" s="3" t="s">
        <v>1485</v>
      </c>
      <c r="H2683" s="3" t="s">
        <v>1616</v>
      </c>
      <c r="I2683" s="3" t="s">
        <v>11266</v>
      </c>
      <c r="J2683" s="3" t="s">
        <v>55</v>
      </c>
      <c r="K2683" s="3" t="s">
        <v>6158</v>
      </c>
      <c r="L2683" s="3" t="s">
        <v>11267</v>
      </c>
      <c r="M2683" s="7" t="s">
        <v>11268</v>
      </c>
      <c r="N2683" s="7" t="s">
        <v>11269</v>
      </c>
      <c r="O2683" s="20" t="s">
        <v>575</v>
      </c>
      <c r="P2683" s="3" t="s">
        <v>1241</v>
      </c>
      <c r="Q2683" s="3">
        <v>-22.07</v>
      </c>
      <c r="R2683" s="6">
        <v>125.8</v>
      </c>
      <c r="S2683" s="3" t="s">
        <v>1256</v>
      </c>
      <c r="T2683" s="3"/>
      <c r="U2683" s="17">
        <v>45778</v>
      </c>
      <c r="X2683" s="19" t="s">
        <v>5734</v>
      </c>
      <c r="Y2683" s="19" t="s">
        <v>9992</v>
      </c>
    </row>
    <row r="2684" spans="1:25">
      <c r="A2684" s="3" t="s">
        <v>11270</v>
      </c>
      <c r="B2684" s="3"/>
      <c r="C2684" s="3" t="s">
        <v>177</v>
      </c>
      <c r="D2684" s="3" t="s">
        <v>1234</v>
      </c>
      <c r="E2684" s="3" t="s">
        <v>66</v>
      </c>
      <c r="F2684" s="3" t="s">
        <v>1300</v>
      </c>
      <c r="G2684" s="3" t="s">
        <v>1312</v>
      </c>
      <c r="H2684" s="3" t="s">
        <v>1578</v>
      </c>
      <c r="I2684" s="3" t="s">
        <v>11271</v>
      </c>
      <c r="J2684" s="3" t="s">
        <v>55</v>
      </c>
      <c r="K2684" s="3" t="s">
        <v>11272</v>
      </c>
      <c r="L2684" s="3" t="s">
        <v>11273</v>
      </c>
      <c r="M2684" s="7" t="s">
        <v>11274</v>
      </c>
      <c r="N2684" s="7" t="s">
        <v>11275</v>
      </c>
      <c r="O2684" s="20" t="s">
        <v>575</v>
      </c>
      <c r="P2684" s="3" t="s">
        <v>1241</v>
      </c>
      <c r="Q2684" s="3">
        <v>-22.51</v>
      </c>
      <c r="R2684" s="6">
        <v>125.8</v>
      </c>
      <c r="S2684" s="3" t="s">
        <v>1319</v>
      </c>
      <c r="T2684" s="3"/>
      <c r="U2684" s="17">
        <v>45779</v>
      </c>
      <c r="X2684" s="19" t="s">
        <v>1320</v>
      </c>
      <c r="Y2684" s="19" t="s">
        <v>9992</v>
      </c>
    </row>
    <row r="2685" spans="1:25">
      <c r="A2685" s="3" t="s">
        <v>11276</v>
      </c>
      <c r="B2685" s="3"/>
      <c r="C2685" s="3" t="s">
        <v>177</v>
      </c>
      <c r="D2685" s="3" t="s">
        <v>1234</v>
      </c>
      <c r="E2685" s="3" t="s">
        <v>66</v>
      </c>
      <c r="F2685" s="3" t="s">
        <v>1300</v>
      </c>
      <c r="G2685" s="3" t="s">
        <v>1312</v>
      </c>
      <c r="H2685" s="3" t="s">
        <v>1649</v>
      </c>
      <c r="I2685" s="3" t="s">
        <v>11277</v>
      </c>
      <c r="J2685" s="3" t="s">
        <v>55</v>
      </c>
      <c r="K2685" s="3" t="s">
        <v>11272</v>
      </c>
      <c r="L2685" s="3" t="s">
        <v>11278</v>
      </c>
      <c r="M2685" s="7" t="s">
        <v>11279</v>
      </c>
      <c r="N2685" s="7" t="s">
        <v>11280</v>
      </c>
      <c r="O2685" s="20" t="s">
        <v>575</v>
      </c>
      <c r="P2685" s="3" t="s">
        <v>1241</v>
      </c>
      <c r="Q2685" s="3">
        <v>-20.58</v>
      </c>
      <c r="R2685" s="6">
        <v>125.8</v>
      </c>
      <c r="S2685" s="3" t="s">
        <v>1319</v>
      </c>
      <c r="T2685" s="3"/>
      <c r="U2685" s="17">
        <v>45779</v>
      </c>
      <c r="X2685" s="19" t="s">
        <v>1320</v>
      </c>
      <c r="Y2685" s="19" t="s">
        <v>9992</v>
      </c>
    </row>
    <row r="2686" spans="1:25">
      <c r="A2686" s="18" t="s">
        <v>11281</v>
      </c>
      <c r="B2686" s="3"/>
      <c r="C2686" s="3" t="s">
        <v>177</v>
      </c>
      <c r="D2686" s="3" t="s">
        <v>1234</v>
      </c>
      <c r="E2686" s="3" t="s">
        <v>66</v>
      </c>
      <c r="F2686" s="3" t="s">
        <v>1300</v>
      </c>
      <c r="G2686" s="3" t="s">
        <v>1312</v>
      </c>
      <c r="H2686" s="3" t="s">
        <v>1649</v>
      </c>
      <c r="I2686" s="3" t="s">
        <v>11282</v>
      </c>
      <c r="J2686" s="3" t="s">
        <v>55</v>
      </c>
      <c r="K2686" s="3" t="s">
        <v>11272</v>
      </c>
      <c r="L2686" s="3" t="s">
        <v>11283</v>
      </c>
      <c r="M2686" s="7" t="s">
        <v>11284</v>
      </c>
      <c r="N2686" s="7" t="s">
        <v>11285</v>
      </c>
      <c r="O2686" s="20" t="s">
        <v>575</v>
      </c>
      <c r="P2686" s="3" t="s">
        <v>1241</v>
      </c>
      <c r="Q2686" s="3">
        <v>-20.68</v>
      </c>
      <c r="R2686" s="6">
        <v>125.8</v>
      </c>
      <c r="S2686" s="3" t="s">
        <v>1319</v>
      </c>
      <c r="T2686" s="3"/>
      <c r="U2686" s="17">
        <v>45778</v>
      </c>
      <c r="X2686" s="19" t="s">
        <v>1320</v>
      </c>
      <c r="Y2686" s="19" t="s">
        <v>9992</v>
      </c>
    </row>
    <row r="2687" spans="1:25">
      <c r="A2687" s="3" t="s">
        <v>11286</v>
      </c>
      <c r="B2687" s="3"/>
      <c r="C2687" s="3" t="s">
        <v>177</v>
      </c>
      <c r="D2687" s="3" t="s">
        <v>1234</v>
      </c>
      <c r="E2687" s="3" t="s">
        <v>66</v>
      </c>
      <c r="F2687" s="3" t="s">
        <v>1300</v>
      </c>
      <c r="G2687" s="3" t="s">
        <v>1312</v>
      </c>
      <c r="H2687" s="3" t="s">
        <v>1809</v>
      </c>
      <c r="I2687" s="3" t="s">
        <v>11287</v>
      </c>
      <c r="J2687" s="3" t="s">
        <v>55</v>
      </c>
      <c r="K2687" s="3" t="s">
        <v>11272</v>
      </c>
      <c r="L2687" s="3" t="s">
        <v>11288</v>
      </c>
      <c r="M2687" s="7" t="s">
        <v>11289</v>
      </c>
      <c r="N2687" s="7" t="s">
        <v>11290</v>
      </c>
      <c r="O2687" s="20" t="s">
        <v>575</v>
      </c>
      <c r="P2687" s="3" t="s">
        <v>4591</v>
      </c>
      <c r="Q2687" s="3">
        <v>-20.64</v>
      </c>
      <c r="R2687" s="6">
        <v>125.8</v>
      </c>
      <c r="S2687" s="3"/>
      <c r="T2687" s="3"/>
      <c r="U2687" s="17">
        <v>45779</v>
      </c>
      <c r="X2687" s="19"/>
      <c r="Y2687" s="19" t="s">
        <v>9992</v>
      </c>
    </row>
    <row r="2688" spans="1:25">
      <c r="A2688" s="3" t="s">
        <v>11291</v>
      </c>
      <c r="B2688" s="3"/>
      <c r="C2688" s="3" t="s">
        <v>177</v>
      </c>
      <c r="D2688" s="3" t="s">
        <v>1234</v>
      </c>
      <c r="E2688" s="3" t="s">
        <v>66</v>
      </c>
      <c r="F2688" s="3" t="s">
        <v>1300</v>
      </c>
      <c r="G2688" s="3" t="s">
        <v>1312</v>
      </c>
      <c r="H2688" s="3" t="s">
        <v>1809</v>
      </c>
      <c r="I2688" s="3" t="s">
        <v>11292</v>
      </c>
      <c r="J2688" s="3" t="s">
        <v>55</v>
      </c>
      <c r="K2688" s="3" t="s">
        <v>11272</v>
      </c>
      <c r="L2688" s="3" t="s">
        <v>11293</v>
      </c>
      <c r="M2688" s="7" t="s">
        <v>11294</v>
      </c>
      <c r="N2688" s="7" t="s">
        <v>11295</v>
      </c>
      <c r="O2688" s="20" t="s">
        <v>575</v>
      </c>
      <c r="P2688" s="3" t="s">
        <v>1241</v>
      </c>
      <c r="Q2688" s="3">
        <v>-22.71</v>
      </c>
      <c r="R2688" s="6">
        <v>125.8</v>
      </c>
      <c r="S2688" s="3" t="s">
        <v>1319</v>
      </c>
      <c r="T2688" s="3"/>
      <c r="U2688" s="17">
        <v>45779</v>
      </c>
      <c r="X2688" s="19" t="s">
        <v>1320</v>
      </c>
      <c r="Y2688" s="19" t="s">
        <v>9992</v>
      </c>
    </row>
    <row r="2689" spans="1:25">
      <c r="A2689" s="3" t="s">
        <v>11296</v>
      </c>
      <c r="B2689" s="3"/>
      <c r="C2689" s="3" t="s">
        <v>177</v>
      </c>
      <c r="D2689" s="3" t="s">
        <v>1234</v>
      </c>
      <c r="E2689" s="3" t="s">
        <v>66</v>
      </c>
      <c r="F2689" s="3" t="s">
        <v>1300</v>
      </c>
      <c r="G2689" s="3" t="s">
        <v>1236</v>
      </c>
      <c r="H2689" s="3" t="s">
        <v>1518</v>
      </c>
      <c r="I2689" s="3" t="s">
        <v>11297</v>
      </c>
      <c r="J2689" s="3" t="s">
        <v>55</v>
      </c>
      <c r="K2689" s="3" t="s">
        <v>11256</v>
      </c>
      <c r="L2689" s="3" t="s">
        <v>11298</v>
      </c>
      <c r="M2689" s="7" t="s">
        <v>11299</v>
      </c>
      <c r="N2689" s="7" t="s">
        <v>11300</v>
      </c>
      <c r="O2689" s="20" t="s">
        <v>575</v>
      </c>
      <c r="P2689" s="3" t="s">
        <v>1241</v>
      </c>
      <c r="Q2689" s="3">
        <v>-20.92</v>
      </c>
      <c r="R2689" s="6">
        <v>125.8</v>
      </c>
      <c r="S2689" s="3" t="s">
        <v>1319</v>
      </c>
      <c r="T2689" s="3"/>
      <c r="U2689" s="17">
        <v>45780</v>
      </c>
      <c r="X2689" s="19" t="s">
        <v>1320</v>
      </c>
      <c r="Y2689" s="19" t="s">
        <v>9992</v>
      </c>
    </row>
    <row r="2690" spans="1:25">
      <c r="A2690" s="3" t="s">
        <v>11301</v>
      </c>
      <c r="B2690" s="3"/>
      <c r="C2690" s="3" t="s">
        <v>177</v>
      </c>
      <c r="D2690" s="3" t="s">
        <v>1234</v>
      </c>
      <c r="E2690" s="3" t="s">
        <v>66</v>
      </c>
      <c r="F2690" s="3" t="s">
        <v>1300</v>
      </c>
      <c r="G2690" s="3" t="s">
        <v>1236</v>
      </c>
      <c r="H2690" s="3" t="s">
        <v>1518</v>
      </c>
      <c r="I2690" s="3" t="s">
        <v>11302</v>
      </c>
      <c r="J2690" s="3" t="s">
        <v>55</v>
      </c>
      <c r="K2690" s="3" t="s">
        <v>11272</v>
      </c>
      <c r="L2690" s="3" t="s">
        <v>11303</v>
      </c>
      <c r="M2690" s="7" t="s">
        <v>11304</v>
      </c>
      <c r="N2690" s="7" t="s">
        <v>11305</v>
      </c>
      <c r="O2690" s="20" t="s">
        <v>575</v>
      </c>
      <c r="P2690" s="3" t="s">
        <v>1241</v>
      </c>
      <c r="Q2690" s="3">
        <v>-20.94</v>
      </c>
      <c r="R2690" s="6">
        <v>125.8</v>
      </c>
      <c r="S2690" s="3" t="s">
        <v>1319</v>
      </c>
      <c r="T2690" s="3"/>
      <c r="U2690" s="17">
        <v>45780</v>
      </c>
      <c r="X2690" s="19" t="s">
        <v>1320</v>
      </c>
      <c r="Y2690" s="19" t="s">
        <v>9992</v>
      </c>
    </row>
    <row r="2691" spans="1:25">
      <c r="A2691" s="3" t="s">
        <v>11306</v>
      </c>
      <c r="B2691" s="3"/>
      <c r="C2691" s="3" t="s">
        <v>177</v>
      </c>
      <c r="D2691" s="3" t="s">
        <v>1234</v>
      </c>
      <c r="E2691" s="3" t="s">
        <v>66</v>
      </c>
      <c r="F2691" s="3" t="s">
        <v>1300</v>
      </c>
      <c r="G2691" s="3" t="s">
        <v>1236</v>
      </c>
      <c r="H2691" s="3" t="s">
        <v>1518</v>
      </c>
      <c r="I2691" s="3" t="s">
        <v>11307</v>
      </c>
      <c r="J2691" s="3" t="s">
        <v>55</v>
      </c>
      <c r="K2691" s="3" t="s">
        <v>11256</v>
      </c>
      <c r="L2691" s="3" t="s">
        <v>11308</v>
      </c>
      <c r="M2691" s="7" t="s">
        <v>11309</v>
      </c>
      <c r="N2691" s="7" t="s">
        <v>11310</v>
      </c>
      <c r="O2691" s="20" t="s">
        <v>575</v>
      </c>
      <c r="P2691" s="3" t="s">
        <v>1241</v>
      </c>
      <c r="Q2691" s="3">
        <v>-21.61</v>
      </c>
      <c r="R2691" s="6">
        <v>125.8</v>
      </c>
      <c r="S2691" s="3" t="s">
        <v>1319</v>
      </c>
      <c r="T2691" s="3"/>
      <c r="U2691" s="17">
        <v>45779</v>
      </c>
      <c r="X2691" s="19" t="s">
        <v>1320</v>
      </c>
      <c r="Y2691" s="19" t="s">
        <v>9992</v>
      </c>
    </row>
    <row r="2692" spans="1:25">
      <c r="A2692" s="3" t="s">
        <v>11311</v>
      </c>
      <c r="B2692" s="3"/>
      <c r="C2692" s="3" t="s">
        <v>177</v>
      </c>
      <c r="D2692" s="3" t="s">
        <v>1234</v>
      </c>
      <c r="E2692" s="3" t="s">
        <v>66</v>
      </c>
      <c r="F2692" s="3" t="s">
        <v>1300</v>
      </c>
      <c r="G2692" s="3" t="s">
        <v>1236</v>
      </c>
      <c r="H2692" s="3" t="s">
        <v>1518</v>
      </c>
      <c r="I2692" s="3" t="s">
        <v>11312</v>
      </c>
      <c r="J2692" s="3" t="s">
        <v>55</v>
      </c>
      <c r="K2692" s="3" t="s">
        <v>11272</v>
      </c>
      <c r="L2692" s="3" t="s">
        <v>11313</v>
      </c>
      <c r="M2692" s="7" t="s">
        <v>11314</v>
      </c>
      <c r="N2692" s="7" t="s">
        <v>11315</v>
      </c>
      <c r="O2692" s="20" t="s">
        <v>575</v>
      </c>
      <c r="P2692" s="3" t="s">
        <v>1241</v>
      </c>
      <c r="Q2692" s="3">
        <v>-22.54</v>
      </c>
      <c r="R2692" s="6">
        <v>125.8</v>
      </c>
      <c r="S2692" s="3" t="s">
        <v>1319</v>
      </c>
      <c r="T2692" s="3"/>
      <c r="U2692" s="17">
        <v>45780</v>
      </c>
      <c r="X2692" s="19" t="s">
        <v>1320</v>
      </c>
      <c r="Y2692" s="19" t="s">
        <v>9992</v>
      </c>
    </row>
    <row r="2693" spans="1:25">
      <c r="A2693" s="3" t="s">
        <v>11316</v>
      </c>
      <c r="B2693" s="3"/>
      <c r="C2693" s="3" t="s">
        <v>177</v>
      </c>
      <c r="D2693" s="3" t="s">
        <v>1234</v>
      </c>
      <c r="E2693" s="3" t="s">
        <v>66</v>
      </c>
      <c r="F2693" s="3" t="s">
        <v>1300</v>
      </c>
      <c r="G2693" s="3" t="s">
        <v>1391</v>
      </c>
      <c r="H2693" s="3" t="s">
        <v>1518</v>
      </c>
      <c r="I2693" s="3" t="s">
        <v>11317</v>
      </c>
      <c r="J2693" s="3" t="s">
        <v>55</v>
      </c>
      <c r="K2693" s="3" t="s">
        <v>11272</v>
      </c>
      <c r="L2693" s="3" t="s">
        <v>11318</v>
      </c>
      <c r="M2693" s="7" t="s">
        <v>11319</v>
      </c>
      <c r="N2693" s="7" t="s">
        <v>11320</v>
      </c>
      <c r="O2693" s="20" t="s">
        <v>575</v>
      </c>
      <c r="P2693" s="3" t="s">
        <v>4591</v>
      </c>
      <c r="Q2693" s="3">
        <v>-23.17</v>
      </c>
      <c r="R2693" s="6">
        <v>125.8</v>
      </c>
      <c r="S2693" s="3"/>
      <c r="T2693" s="3"/>
      <c r="U2693" s="17">
        <v>45778</v>
      </c>
      <c r="X2693" s="19"/>
      <c r="Y2693" s="19" t="s">
        <v>9992</v>
      </c>
    </row>
    <row r="2694" spans="1:25">
      <c r="A2694" s="3" t="s">
        <v>11321</v>
      </c>
      <c r="B2694" s="3"/>
      <c r="C2694" s="3" t="s">
        <v>177</v>
      </c>
      <c r="D2694" s="3" t="s">
        <v>1234</v>
      </c>
      <c r="E2694" s="3" t="s">
        <v>66</v>
      </c>
      <c r="F2694" s="3" t="s">
        <v>1300</v>
      </c>
      <c r="G2694" s="3" t="s">
        <v>1391</v>
      </c>
      <c r="H2694" s="3" t="s">
        <v>1518</v>
      </c>
      <c r="I2694" s="3" t="s">
        <v>11322</v>
      </c>
      <c r="J2694" s="3" t="s">
        <v>55</v>
      </c>
      <c r="K2694" s="3" t="s">
        <v>11256</v>
      </c>
      <c r="L2694" s="3" t="s">
        <v>11323</v>
      </c>
      <c r="M2694" s="7" t="s">
        <v>11324</v>
      </c>
      <c r="N2694" s="7" t="s">
        <v>11325</v>
      </c>
      <c r="O2694" s="20" t="s">
        <v>575</v>
      </c>
      <c r="P2694" s="3" t="s">
        <v>4591</v>
      </c>
      <c r="Q2694" s="3">
        <v>-22.36</v>
      </c>
      <c r="R2694" s="6">
        <v>125.8</v>
      </c>
      <c r="S2694" s="3"/>
      <c r="T2694" s="3"/>
      <c r="U2694" s="17">
        <v>45778</v>
      </c>
      <c r="X2694" s="19"/>
      <c r="Y2694" s="19" t="s">
        <v>9992</v>
      </c>
    </row>
    <row r="2695" spans="1:25">
      <c r="A2695" s="3" t="s">
        <v>11326</v>
      </c>
      <c r="B2695" s="3"/>
      <c r="C2695" s="3" t="s">
        <v>177</v>
      </c>
      <c r="D2695" s="3" t="s">
        <v>1234</v>
      </c>
      <c r="E2695" s="3" t="s">
        <v>66</v>
      </c>
      <c r="F2695" s="3" t="s">
        <v>1300</v>
      </c>
      <c r="G2695" s="3" t="s">
        <v>1391</v>
      </c>
      <c r="H2695" s="3" t="s">
        <v>1605</v>
      </c>
      <c r="I2695" s="3" t="s">
        <v>11327</v>
      </c>
      <c r="J2695" s="3" t="s">
        <v>55</v>
      </c>
      <c r="K2695" s="3" t="s">
        <v>3870</v>
      </c>
      <c r="L2695" s="3" t="s">
        <v>11328</v>
      </c>
      <c r="M2695" s="7" t="s">
        <v>11329</v>
      </c>
      <c r="N2695" s="7" t="s">
        <v>11330</v>
      </c>
      <c r="O2695" s="20" t="s">
        <v>575</v>
      </c>
      <c r="P2695" s="3" t="s">
        <v>4591</v>
      </c>
      <c r="Q2695" s="3">
        <v>-22.99</v>
      </c>
      <c r="R2695" s="6">
        <v>125.8</v>
      </c>
      <c r="S2695" s="3"/>
      <c r="T2695" s="3"/>
      <c r="U2695" s="17">
        <v>45778</v>
      </c>
      <c r="X2695" s="19"/>
      <c r="Y2695" s="19" t="s">
        <v>9992</v>
      </c>
    </row>
    <row r="2696" spans="1:25">
      <c r="A2696" s="3" t="s">
        <v>11331</v>
      </c>
      <c r="B2696" s="3"/>
      <c r="C2696" s="3" t="s">
        <v>177</v>
      </c>
      <c r="D2696" s="3" t="s">
        <v>1234</v>
      </c>
      <c r="E2696" s="3" t="s">
        <v>66</v>
      </c>
      <c r="F2696" s="3" t="s">
        <v>1300</v>
      </c>
      <c r="G2696" s="3" t="s">
        <v>1485</v>
      </c>
      <c r="H2696" s="3" t="s">
        <v>1616</v>
      </c>
      <c r="I2696" s="3" t="s">
        <v>11332</v>
      </c>
      <c r="J2696" s="3" t="s">
        <v>55</v>
      </c>
      <c r="K2696" s="3" t="s">
        <v>6158</v>
      </c>
      <c r="L2696" s="3" t="s">
        <v>11333</v>
      </c>
      <c r="M2696" s="7" t="s">
        <v>11334</v>
      </c>
      <c r="N2696" s="7" t="s">
        <v>11335</v>
      </c>
      <c r="O2696" s="20" t="s">
        <v>575</v>
      </c>
      <c r="P2696" s="3" t="s">
        <v>1241</v>
      </c>
      <c r="Q2696" s="3">
        <v>-21.62</v>
      </c>
      <c r="R2696" s="6">
        <v>125.8</v>
      </c>
      <c r="S2696" s="3" t="s">
        <v>1256</v>
      </c>
      <c r="T2696" s="3"/>
      <c r="U2696" s="17">
        <v>45778</v>
      </c>
      <c r="X2696" s="19" t="s">
        <v>5734</v>
      </c>
      <c r="Y2696" s="19" t="s">
        <v>9992</v>
      </c>
    </row>
    <row r="2697" spans="1:25">
      <c r="A2697" s="3" t="s">
        <v>11336</v>
      </c>
      <c r="B2697" s="3"/>
      <c r="C2697" s="3" t="s">
        <v>177</v>
      </c>
      <c r="D2697" s="3" t="s">
        <v>1234</v>
      </c>
      <c r="E2697" s="3" t="s">
        <v>66</v>
      </c>
      <c r="F2697" s="3" t="s">
        <v>1300</v>
      </c>
      <c r="G2697" s="3" t="s">
        <v>1391</v>
      </c>
      <c r="H2697" s="3" t="s">
        <v>1605</v>
      </c>
      <c r="I2697" s="3" t="s">
        <v>11337</v>
      </c>
      <c r="J2697" s="3" t="s">
        <v>55</v>
      </c>
      <c r="K2697" s="3" t="s">
        <v>11272</v>
      </c>
      <c r="L2697" s="3" t="s">
        <v>11338</v>
      </c>
      <c r="M2697" s="7" t="s">
        <v>11339</v>
      </c>
      <c r="N2697" s="7" t="s">
        <v>11340</v>
      </c>
      <c r="O2697" s="20" t="s">
        <v>575</v>
      </c>
      <c r="P2697" s="3" t="s">
        <v>4591</v>
      </c>
      <c r="Q2697" s="3">
        <v>-22.52</v>
      </c>
      <c r="R2697" s="6">
        <v>125.8</v>
      </c>
      <c r="S2697" s="3"/>
      <c r="T2697" s="3"/>
      <c r="U2697" s="17">
        <v>45778</v>
      </c>
      <c r="X2697" s="19"/>
      <c r="Y2697" s="19" t="s">
        <v>9992</v>
      </c>
    </row>
    <row r="2698" spans="1:25">
      <c r="A2698" s="3" t="s">
        <v>11341</v>
      </c>
      <c r="B2698" s="3"/>
      <c r="C2698" s="3" t="s">
        <v>177</v>
      </c>
      <c r="D2698" s="3" t="s">
        <v>1234</v>
      </c>
      <c r="E2698" s="3" t="s">
        <v>66</v>
      </c>
      <c r="F2698" s="3" t="s">
        <v>1300</v>
      </c>
      <c r="G2698" s="3" t="s">
        <v>1495</v>
      </c>
      <c r="H2698" s="3" t="s">
        <v>1252</v>
      </c>
      <c r="I2698" s="3" t="s">
        <v>11342</v>
      </c>
      <c r="J2698" s="3" t="s">
        <v>55</v>
      </c>
      <c r="K2698" s="3" t="s">
        <v>11272</v>
      </c>
      <c r="L2698" s="3" t="s">
        <v>11343</v>
      </c>
      <c r="M2698" s="7" t="s">
        <v>11344</v>
      </c>
      <c r="N2698" s="7" t="s">
        <v>11345</v>
      </c>
      <c r="O2698" s="20" t="s">
        <v>575</v>
      </c>
      <c r="P2698" s="3" t="s">
        <v>1241</v>
      </c>
      <c r="Q2698" s="3">
        <v>-22.56</v>
      </c>
      <c r="R2698" s="6">
        <v>125.8</v>
      </c>
      <c r="S2698" s="3" t="s">
        <v>2523</v>
      </c>
      <c r="T2698" s="3"/>
      <c r="U2698" s="17">
        <v>45780</v>
      </c>
      <c r="X2698" s="19" t="s">
        <v>2524</v>
      </c>
      <c r="Y2698" s="19" t="s">
        <v>9992</v>
      </c>
    </row>
    <row r="2699" spans="1:25">
      <c r="A2699" s="3" t="s">
        <v>11346</v>
      </c>
      <c r="B2699" s="3"/>
      <c r="C2699" s="3" t="s">
        <v>177</v>
      </c>
      <c r="D2699" s="3" t="s">
        <v>1234</v>
      </c>
      <c r="E2699" s="3" t="s">
        <v>66</v>
      </c>
      <c r="F2699" s="3" t="s">
        <v>1300</v>
      </c>
      <c r="G2699" s="3" t="s">
        <v>6689</v>
      </c>
      <c r="H2699" s="3" t="s">
        <v>1531</v>
      </c>
      <c r="I2699" s="3" t="s">
        <v>11347</v>
      </c>
      <c r="J2699" s="3" t="s">
        <v>55</v>
      </c>
      <c r="K2699" s="3" t="s">
        <v>1685</v>
      </c>
      <c r="L2699" s="3" t="s">
        <v>11348</v>
      </c>
      <c r="M2699" s="7" t="s">
        <v>11349</v>
      </c>
      <c r="N2699" s="7" t="s">
        <v>11350</v>
      </c>
      <c r="O2699" s="20" t="s">
        <v>575</v>
      </c>
      <c r="P2699" s="3" t="s">
        <v>1241</v>
      </c>
      <c r="Q2699" s="3">
        <v>-21.75</v>
      </c>
      <c r="R2699" s="6">
        <v>125.8</v>
      </c>
      <c r="S2699" s="3" t="s">
        <v>1242</v>
      </c>
      <c r="T2699" s="3"/>
      <c r="U2699" s="17">
        <v>45780</v>
      </c>
      <c r="X2699" s="19" t="s">
        <v>1244</v>
      </c>
      <c r="Y2699" s="19" t="s">
        <v>9992</v>
      </c>
    </row>
    <row r="2700" spans="1:25">
      <c r="A2700" s="3" t="s">
        <v>11351</v>
      </c>
      <c r="B2700" s="3"/>
      <c r="C2700" s="3" t="s">
        <v>177</v>
      </c>
      <c r="D2700" s="3" t="s">
        <v>1234</v>
      </c>
      <c r="E2700" s="3" t="s">
        <v>66</v>
      </c>
      <c r="F2700" s="3" t="s">
        <v>1300</v>
      </c>
      <c r="G2700" s="3" t="s">
        <v>1495</v>
      </c>
      <c r="H2700" s="3" t="s">
        <v>1252</v>
      </c>
      <c r="I2700" s="3" t="s">
        <v>11352</v>
      </c>
      <c r="J2700" s="3" t="s">
        <v>55</v>
      </c>
      <c r="K2700" s="3" t="s">
        <v>3870</v>
      </c>
      <c r="L2700" s="3" t="s">
        <v>11353</v>
      </c>
      <c r="M2700" s="7" t="s">
        <v>11354</v>
      </c>
      <c r="N2700" s="7" t="s">
        <v>11355</v>
      </c>
      <c r="O2700" s="20" t="s">
        <v>575</v>
      </c>
      <c r="P2700" s="3" t="s">
        <v>1241</v>
      </c>
      <c r="Q2700" s="3">
        <v>-22.41</v>
      </c>
      <c r="R2700" s="6">
        <v>125.8</v>
      </c>
      <c r="S2700" s="3" t="s">
        <v>2523</v>
      </c>
      <c r="T2700" s="3"/>
      <c r="U2700" s="17">
        <v>45780</v>
      </c>
      <c r="X2700" s="19" t="s">
        <v>2524</v>
      </c>
      <c r="Y2700" s="19" t="s">
        <v>9992</v>
      </c>
    </row>
    <row r="2701" spans="1:25">
      <c r="A2701" s="3" t="s">
        <v>11356</v>
      </c>
      <c r="B2701" s="3"/>
      <c r="C2701" s="3" t="s">
        <v>177</v>
      </c>
      <c r="D2701" s="3" t="s">
        <v>1234</v>
      </c>
      <c r="E2701" s="3" t="s">
        <v>66</v>
      </c>
      <c r="F2701" s="3" t="s">
        <v>1300</v>
      </c>
      <c r="G2701" s="3" t="s">
        <v>1251</v>
      </c>
      <c r="H2701" s="3" t="s">
        <v>1599</v>
      </c>
      <c r="I2701" s="3" t="s">
        <v>11357</v>
      </c>
      <c r="J2701" s="3" t="s">
        <v>55</v>
      </c>
      <c r="K2701" s="3" t="s">
        <v>3870</v>
      </c>
      <c r="L2701" s="3" t="s">
        <v>11358</v>
      </c>
      <c r="M2701" s="7" t="s">
        <v>11359</v>
      </c>
      <c r="N2701" s="7" t="s">
        <v>11360</v>
      </c>
      <c r="O2701" s="20" t="s">
        <v>575</v>
      </c>
      <c r="P2701" s="3" t="s">
        <v>1241</v>
      </c>
      <c r="Q2701" s="3">
        <v>-22.07</v>
      </c>
      <c r="R2701" s="6">
        <v>125.8</v>
      </c>
      <c r="S2701" s="3" t="s">
        <v>2523</v>
      </c>
      <c r="T2701" s="3"/>
      <c r="U2701" s="17">
        <v>45780</v>
      </c>
      <c r="X2701" s="19" t="s">
        <v>2524</v>
      </c>
      <c r="Y2701" s="19" t="s">
        <v>9992</v>
      </c>
    </row>
    <row r="2702" spans="1:25">
      <c r="A2702" s="3" t="s">
        <v>11361</v>
      </c>
      <c r="B2702" s="3"/>
      <c r="C2702" s="3" t="s">
        <v>177</v>
      </c>
      <c r="D2702" s="3" t="s">
        <v>1234</v>
      </c>
      <c r="E2702" s="3" t="s">
        <v>66</v>
      </c>
      <c r="F2702" s="3" t="s">
        <v>1300</v>
      </c>
      <c r="G2702" s="3" t="s">
        <v>6689</v>
      </c>
      <c r="H2702" s="3" t="s">
        <v>1531</v>
      </c>
      <c r="I2702" s="3" t="s">
        <v>11362</v>
      </c>
      <c r="J2702" s="3" t="s">
        <v>55</v>
      </c>
      <c r="K2702" s="3" t="s">
        <v>1685</v>
      </c>
      <c r="L2702" s="3" t="s">
        <v>11363</v>
      </c>
      <c r="M2702" s="7" t="s">
        <v>11364</v>
      </c>
      <c r="N2702" s="7" t="s">
        <v>11365</v>
      </c>
      <c r="O2702" s="20" t="s">
        <v>575</v>
      </c>
      <c r="P2702" s="3" t="s">
        <v>1241</v>
      </c>
      <c r="Q2702" s="3">
        <v>-20.48</v>
      </c>
      <c r="R2702" s="6">
        <v>125.8</v>
      </c>
      <c r="S2702" s="3" t="s">
        <v>1242</v>
      </c>
      <c r="T2702" s="3"/>
      <c r="U2702" s="17">
        <v>45780</v>
      </c>
      <c r="X2702" s="19" t="s">
        <v>1244</v>
      </c>
      <c r="Y2702" s="19" t="s">
        <v>9992</v>
      </c>
    </row>
    <row r="2703" spans="1:25">
      <c r="A2703" s="3" t="s">
        <v>11366</v>
      </c>
      <c r="B2703" s="3"/>
      <c r="C2703" s="3" t="s">
        <v>177</v>
      </c>
      <c r="D2703" s="3" t="s">
        <v>1234</v>
      </c>
      <c r="E2703" s="3" t="s">
        <v>66</v>
      </c>
      <c r="F2703" s="3" t="s">
        <v>1300</v>
      </c>
      <c r="G2703" s="3" t="s">
        <v>6689</v>
      </c>
      <c r="H2703" s="3" t="s">
        <v>1531</v>
      </c>
      <c r="I2703" s="3" t="s">
        <v>11367</v>
      </c>
      <c r="J2703" s="3" t="s">
        <v>55</v>
      </c>
      <c r="K2703" s="3" t="s">
        <v>1239</v>
      </c>
      <c r="L2703" s="3" t="s">
        <v>11368</v>
      </c>
      <c r="M2703" s="7" t="s">
        <v>11369</v>
      </c>
      <c r="N2703" s="7" t="s">
        <v>11370</v>
      </c>
      <c r="O2703" s="20" t="s">
        <v>575</v>
      </c>
      <c r="P2703" s="3" t="s">
        <v>1241</v>
      </c>
      <c r="Q2703" s="3">
        <v>-20.69</v>
      </c>
      <c r="R2703" s="6">
        <v>125.8</v>
      </c>
      <c r="S2703" s="3" t="s">
        <v>1242</v>
      </c>
      <c r="T2703" s="3"/>
      <c r="U2703" s="17">
        <v>45780</v>
      </c>
      <c r="X2703" s="19" t="s">
        <v>1244</v>
      </c>
      <c r="Y2703" s="19" t="s">
        <v>9992</v>
      </c>
    </row>
    <row r="2704" spans="1:25">
      <c r="A2704" s="3" t="s">
        <v>11371</v>
      </c>
      <c r="B2704" s="3"/>
      <c r="C2704" s="3" t="s">
        <v>177</v>
      </c>
      <c r="D2704" s="3" t="s">
        <v>1234</v>
      </c>
      <c r="E2704" s="3" t="s">
        <v>66</v>
      </c>
      <c r="F2704" s="3" t="s">
        <v>1300</v>
      </c>
      <c r="G2704" s="3" t="s">
        <v>6689</v>
      </c>
      <c r="H2704" s="3" t="s">
        <v>1531</v>
      </c>
      <c r="I2704" s="3" t="s">
        <v>11372</v>
      </c>
      <c r="J2704" s="3" t="s">
        <v>55</v>
      </c>
      <c r="K2704" s="3" t="s">
        <v>3870</v>
      </c>
      <c r="L2704" s="3" t="s">
        <v>11373</v>
      </c>
      <c r="M2704" s="7" t="s">
        <v>11374</v>
      </c>
      <c r="N2704" s="7" t="s">
        <v>11375</v>
      </c>
      <c r="O2704" s="20" t="s">
        <v>575</v>
      </c>
      <c r="P2704" s="3" t="s">
        <v>1241</v>
      </c>
      <c r="Q2704" s="3">
        <v>-21.19</v>
      </c>
      <c r="R2704" s="6">
        <v>125.8</v>
      </c>
      <c r="S2704" s="3" t="s">
        <v>1242</v>
      </c>
      <c r="T2704" s="3"/>
      <c r="U2704" s="17">
        <v>45780</v>
      </c>
      <c r="X2704" s="19" t="s">
        <v>1244</v>
      </c>
      <c r="Y2704" s="19" t="s">
        <v>9992</v>
      </c>
    </row>
    <row r="2705" spans="1:25">
      <c r="A2705" s="3" t="s">
        <v>11376</v>
      </c>
      <c r="B2705" s="3"/>
      <c r="C2705" s="3" t="s">
        <v>177</v>
      </c>
      <c r="D2705" s="3" t="s">
        <v>1234</v>
      </c>
      <c r="E2705" s="3" t="s">
        <v>66</v>
      </c>
      <c r="F2705" s="3" t="s">
        <v>1300</v>
      </c>
      <c r="G2705" s="3" t="s">
        <v>6689</v>
      </c>
      <c r="H2705" s="3" t="s">
        <v>1531</v>
      </c>
      <c r="I2705" s="3" t="s">
        <v>11377</v>
      </c>
      <c r="J2705" s="3" t="s">
        <v>55</v>
      </c>
      <c r="K2705" s="3" t="s">
        <v>3870</v>
      </c>
      <c r="L2705" s="3" t="s">
        <v>11378</v>
      </c>
      <c r="M2705" s="7" t="s">
        <v>11379</v>
      </c>
      <c r="N2705" s="7" t="s">
        <v>11380</v>
      </c>
      <c r="O2705" s="20" t="s">
        <v>575</v>
      </c>
      <c r="P2705" s="3" t="s">
        <v>1241</v>
      </c>
      <c r="Q2705" s="3">
        <v>-21.31</v>
      </c>
      <c r="R2705" s="6">
        <v>125.8</v>
      </c>
      <c r="S2705" s="3" t="s">
        <v>1242</v>
      </c>
      <c r="T2705" s="3"/>
      <c r="U2705" s="17">
        <v>45780</v>
      </c>
      <c r="X2705" s="19" t="s">
        <v>1244</v>
      </c>
      <c r="Y2705" s="19" t="s">
        <v>9992</v>
      </c>
    </row>
    <row r="2706" spans="1:25">
      <c r="A2706" s="3" t="s">
        <v>11381</v>
      </c>
      <c r="B2706" s="3"/>
      <c r="C2706" s="3" t="s">
        <v>177</v>
      </c>
      <c r="D2706" s="3" t="s">
        <v>1234</v>
      </c>
      <c r="E2706" s="3" t="s">
        <v>66</v>
      </c>
      <c r="F2706" s="3" t="s">
        <v>1300</v>
      </c>
      <c r="G2706" s="3" t="s">
        <v>6689</v>
      </c>
      <c r="H2706" s="3" t="s">
        <v>1616</v>
      </c>
      <c r="I2706" s="3" t="s">
        <v>11382</v>
      </c>
      <c r="J2706" s="3" t="s">
        <v>55</v>
      </c>
      <c r="K2706" s="3" t="s">
        <v>1239</v>
      </c>
      <c r="L2706" s="3" t="s">
        <v>11383</v>
      </c>
      <c r="M2706" s="7" t="s">
        <v>11384</v>
      </c>
      <c r="N2706" s="7" t="s">
        <v>11385</v>
      </c>
      <c r="O2706" s="20" t="s">
        <v>575</v>
      </c>
      <c r="P2706" s="3" t="s">
        <v>1241</v>
      </c>
      <c r="Q2706" s="3">
        <v>-21.39</v>
      </c>
      <c r="R2706" s="6">
        <v>125.8</v>
      </c>
      <c r="S2706" s="3" t="s">
        <v>2523</v>
      </c>
      <c r="T2706" s="3"/>
      <c r="U2706" s="17">
        <v>45780</v>
      </c>
      <c r="X2706" s="19" t="s">
        <v>2524</v>
      </c>
      <c r="Y2706" s="19" t="s">
        <v>9992</v>
      </c>
    </row>
    <row r="2707" spans="1:25">
      <c r="A2707" s="3" t="s">
        <v>11386</v>
      </c>
      <c r="B2707" s="3"/>
      <c r="C2707" s="3" t="s">
        <v>177</v>
      </c>
      <c r="D2707" s="3" t="s">
        <v>1234</v>
      </c>
      <c r="E2707" s="3" t="s">
        <v>66</v>
      </c>
      <c r="F2707" s="3" t="s">
        <v>1300</v>
      </c>
      <c r="G2707" s="3" t="s">
        <v>1312</v>
      </c>
      <c r="H2707" s="3" t="s">
        <v>1578</v>
      </c>
      <c r="I2707" s="3" t="s">
        <v>11387</v>
      </c>
      <c r="J2707" s="3" t="s">
        <v>55</v>
      </c>
      <c r="K2707" s="3" t="s">
        <v>11272</v>
      </c>
      <c r="L2707" s="3" t="s">
        <v>11388</v>
      </c>
      <c r="M2707" s="7" t="s">
        <v>11389</v>
      </c>
      <c r="N2707" s="7" t="s">
        <v>11390</v>
      </c>
      <c r="O2707" s="20" t="s">
        <v>575</v>
      </c>
      <c r="P2707" s="3" t="s">
        <v>4591</v>
      </c>
      <c r="Q2707" s="3">
        <v>-21.12</v>
      </c>
      <c r="R2707" s="6">
        <v>125.8</v>
      </c>
      <c r="S2707" s="3"/>
      <c r="T2707" s="3"/>
      <c r="U2707" s="17">
        <v>45780</v>
      </c>
      <c r="X2707" s="19"/>
      <c r="Y2707" s="19" t="s">
        <v>9992</v>
      </c>
    </row>
    <row r="2708" spans="1:25">
      <c r="A2708" s="3" t="s">
        <v>11391</v>
      </c>
      <c r="B2708" s="3"/>
      <c r="C2708" s="3" t="s">
        <v>177</v>
      </c>
      <c r="D2708" s="3" t="s">
        <v>1234</v>
      </c>
      <c r="E2708" s="3" t="s">
        <v>66</v>
      </c>
      <c r="F2708" s="3" t="s">
        <v>1300</v>
      </c>
      <c r="G2708" s="3" t="s">
        <v>1312</v>
      </c>
      <c r="H2708" s="3" t="s">
        <v>1649</v>
      </c>
      <c r="I2708" s="3" t="s">
        <v>11392</v>
      </c>
      <c r="J2708" s="3" t="s">
        <v>55</v>
      </c>
      <c r="K2708" s="3" t="s">
        <v>11272</v>
      </c>
      <c r="L2708" s="3" t="s">
        <v>11393</v>
      </c>
      <c r="M2708" s="7" t="s">
        <v>11394</v>
      </c>
      <c r="N2708" s="7" t="s">
        <v>11395</v>
      </c>
      <c r="O2708" s="20" t="s">
        <v>575</v>
      </c>
      <c r="P2708" s="3" t="s">
        <v>1241</v>
      </c>
      <c r="Q2708" s="3">
        <v>-20.98</v>
      </c>
      <c r="R2708" s="6">
        <v>125.8</v>
      </c>
      <c r="S2708" s="3" t="s">
        <v>1319</v>
      </c>
      <c r="T2708" s="3"/>
      <c r="U2708" s="17">
        <v>45779</v>
      </c>
      <c r="X2708" s="19" t="s">
        <v>1320</v>
      </c>
      <c r="Y2708" s="19" t="s">
        <v>9992</v>
      </c>
    </row>
    <row r="2709" spans="1:25">
      <c r="A2709" s="3" t="s">
        <v>11396</v>
      </c>
      <c r="B2709" s="3"/>
      <c r="C2709" s="3" t="s">
        <v>177</v>
      </c>
      <c r="D2709" s="3" t="s">
        <v>1234</v>
      </c>
      <c r="E2709" s="3" t="s">
        <v>66</v>
      </c>
      <c r="F2709" s="3" t="s">
        <v>1300</v>
      </c>
      <c r="G2709" s="3" t="s">
        <v>1312</v>
      </c>
      <c r="H2709" s="3" t="s">
        <v>1649</v>
      </c>
      <c r="I2709" s="3" t="s">
        <v>11397</v>
      </c>
      <c r="J2709" s="3" t="s">
        <v>55</v>
      </c>
      <c r="K2709" s="3" t="s">
        <v>11256</v>
      </c>
      <c r="L2709" s="3" t="s">
        <v>11398</v>
      </c>
      <c r="M2709" s="7" t="s">
        <v>11399</v>
      </c>
      <c r="N2709" s="7" t="s">
        <v>11400</v>
      </c>
      <c r="O2709" s="20" t="s">
        <v>575</v>
      </c>
      <c r="P2709" s="3" t="s">
        <v>1241</v>
      </c>
      <c r="Q2709" s="3">
        <v>-20.56</v>
      </c>
      <c r="R2709" s="6">
        <v>125.8</v>
      </c>
      <c r="S2709" s="3" t="s">
        <v>1319</v>
      </c>
      <c r="T2709" s="3"/>
      <c r="U2709" s="17">
        <v>45778</v>
      </c>
      <c r="X2709" s="19" t="s">
        <v>1320</v>
      </c>
      <c r="Y2709" s="19" t="s">
        <v>9992</v>
      </c>
    </row>
    <row r="2710" spans="1:25">
      <c r="A2710" s="3" t="s">
        <v>11401</v>
      </c>
      <c r="B2710" s="3"/>
      <c r="C2710" s="3" t="s">
        <v>177</v>
      </c>
      <c r="D2710" s="3" t="s">
        <v>1234</v>
      </c>
      <c r="E2710" s="3" t="s">
        <v>66</v>
      </c>
      <c r="F2710" s="3" t="s">
        <v>1300</v>
      </c>
      <c r="G2710" s="3" t="s">
        <v>1312</v>
      </c>
      <c r="H2710" s="3" t="s">
        <v>1649</v>
      </c>
      <c r="I2710" s="3" t="s">
        <v>11402</v>
      </c>
      <c r="J2710" s="3" t="s">
        <v>55</v>
      </c>
      <c r="K2710" s="3" t="s">
        <v>11272</v>
      </c>
      <c r="L2710" s="3" t="s">
        <v>11403</v>
      </c>
      <c r="M2710" s="7" t="s">
        <v>11404</v>
      </c>
      <c r="N2710" s="7" t="s">
        <v>11405</v>
      </c>
      <c r="O2710" s="20" t="s">
        <v>575</v>
      </c>
      <c r="P2710" s="3" t="s">
        <v>1241</v>
      </c>
      <c r="Q2710" s="3">
        <v>-20.54</v>
      </c>
      <c r="R2710" s="6">
        <v>125.8</v>
      </c>
      <c r="S2710" s="3" t="s">
        <v>1319</v>
      </c>
      <c r="T2710" s="3"/>
      <c r="U2710" s="17">
        <v>45778</v>
      </c>
      <c r="X2710" s="19" t="s">
        <v>1320</v>
      </c>
      <c r="Y2710" s="19" t="s">
        <v>9992</v>
      </c>
    </row>
    <row r="2711" spans="1:25">
      <c r="A2711" s="3" t="s">
        <v>11406</v>
      </c>
      <c r="B2711" s="3"/>
      <c r="C2711" s="3" t="s">
        <v>177</v>
      </c>
      <c r="D2711" s="3" t="s">
        <v>1234</v>
      </c>
      <c r="E2711" s="3" t="s">
        <v>66</v>
      </c>
      <c r="F2711" s="3" t="s">
        <v>1300</v>
      </c>
      <c r="G2711" s="3" t="s">
        <v>1312</v>
      </c>
      <c r="H2711" s="3" t="s">
        <v>1649</v>
      </c>
      <c r="I2711" s="3" t="s">
        <v>11407</v>
      </c>
      <c r="J2711" s="3" t="s">
        <v>55</v>
      </c>
      <c r="K2711" s="3" t="s">
        <v>11272</v>
      </c>
      <c r="L2711" s="3" t="s">
        <v>11408</v>
      </c>
      <c r="M2711" s="7" t="s">
        <v>11409</v>
      </c>
      <c r="N2711" s="7" t="s">
        <v>11410</v>
      </c>
      <c r="O2711" s="20" t="s">
        <v>575</v>
      </c>
      <c r="P2711" s="3" t="s">
        <v>1241</v>
      </c>
      <c r="Q2711" s="3">
        <v>-20.64</v>
      </c>
      <c r="R2711" s="6">
        <v>125.8</v>
      </c>
      <c r="S2711" s="3" t="s">
        <v>1319</v>
      </c>
      <c r="T2711" s="3"/>
      <c r="U2711" s="17">
        <v>45778</v>
      </c>
      <c r="X2711" s="19" t="s">
        <v>1320</v>
      </c>
      <c r="Y2711" s="19" t="s">
        <v>9992</v>
      </c>
    </row>
    <row r="2712" spans="1:25">
      <c r="A2712" s="3" t="s">
        <v>11411</v>
      </c>
      <c r="B2712" s="3"/>
      <c r="C2712" s="3" t="s">
        <v>177</v>
      </c>
      <c r="D2712" s="3" t="s">
        <v>1234</v>
      </c>
      <c r="E2712" s="3" t="s">
        <v>66</v>
      </c>
      <c r="F2712" s="3" t="s">
        <v>1300</v>
      </c>
      <c r="G2712" s="3" t="s">
        <v>1236</v>
      </c>
      <c r="H2712" s="3" t="s">
        <v>1531</v>
      </c>
      <c r="I2712" s="3" t="s">
        <v>11412</v>
      </c>
      <c r="J2712" s="3" t="s">
        <v>55</v>
      </c>
      <c r="K2712" s="3" t="s">
        <v>3870</v>
      </c>
      <c r="L2712" s="3" t="s">
        <v>11413</v>
      </c>
      <c r="M2712" s="7" t="s">
        <v>11414</v>
      </c>
      <c r="N2712" s="7" t="s">
        <v>11415</v>
      </c>
      <c r="O2712" s="20" t="s">
        <v>575</v>
      </c>
      <c r="P2712" s="3" t="s">
        <v>4591</v>
      </c>
      <c r="Q2712" s="3">
        <v>-20.100000000000001</v>
      </c>
      <c r="R2712" s="6">
        <v>125.8</v>
      </c>
      <c r="S2712" s="3"/>
      <c r="T2712" s="3"/>
      <c r="U2712" s="17">
        <v>45780</v>
      </c>
      <c r="X2712" s="19"/>
      <c r="Y2712" s="19" t="s">
        <v>9992</v>
      </c>
    </row>
    <row r="2713" spans="1:25">
      <c r="A2713" s="3" t="s">
        <v>11416</v>
      </c>
      <c r="B2713" s="3"/>
      <c r="C2713" s="3" t="s">
        <v>177</v>
      </c>
      <c r="D2713" s="3" t="s">
        <v>1234</v>
      </c>
      <c r="E2713" s="3" t="s">
        <v>66</v>
      </c>
      <c r="F2713" s="3" t="s">
        <v>1300</v>
      </c>
      <c r="G2713" s="3" t="s">
        <v>1236</v>
      </c>
      <c r="H2713" s="3" t="s">
        <v>1531</v>
      </c>
      <c r="I2713" s="3" t="s">
        <v>11417</v>
      </c>
      <c r="J2713" s="3" t="s">
        <v>55</v>
      </c>
      <c r="K2713" s="3" t="s">
        <v>11256</v>
      </c>
      <c r="L2713" s="3" t="s">
        <v>11418</v>
      </c>
      <c r="M2713" s="7" t="s">
        <v>11419</v>
      </c>
      <c r="N2713" s="7" t="s">
        <v>11420</v>
      </c>
      <c r="O2713" s="20" t="s">
        <v>575</v>
      </c>
      <c r="P2713" s="3" t="s">
        <v>4591</v>
      </c>
      <c r="Q2713" s="3">
        <v>-20.260000000000002</v>
      </c>
      <c r="R2713" s="6">
        <v>125.8</v>
      </c>
      <c r="S2713" s="3"/>
      <c r="T2713" s="3"/>
      <c r="U2713" s="17">
        <v>45780</v>
      </c>
      <c r="X2713" s="19"/>
      <c r="Y2713" s="19" t="s">
        <v>9992</v>
      </c>
    </row>
    <row r="2714" spans="1:25">
      <c r="A2714" s="3" t="s">
        <v>11421</v>
      </c>
      <c r="B2714" s="3"/>
      <c r="C2714" s="3" t="s">
        <v>177</v>
      </c>
      <c r="D2714" s="3" t="s">
        <v>1234</v>
      </c>
      <c r="E2714" s="3" t="s">
        <v>66</v>
      </c>
      <c r="F2714" s="3" t="s">
        <v>1300</v>
      </c>
      <c r="G2714" s="3" t="s">
        <v>1485</v>
      </c>
      <c r="H2714" s="3" t="s">
        <v>1616</v>
      </c>
      <c r="I2714" s="3" t="s">
        <v>11422</v>
      </c>
      <c r="J2714" s="3" t="s">
        <v>55</v>
      </c>
      <c r="K2714" s="3" t="s">
        <v>6158</v>
      </c>
      <c r="L2714" s="3" t="s">
        <v>11423</v>
      </c>
      <c r="M2714" s="7" t="s">
        <v>11424</v>
      </c>
      <c r="N2714" s="7" t="s">
        <v>11425</v>
      </c>
      <c r="O2714" s="20" t="s">
        <v>575</v>
      </c>
      <c r="P2714" s="3" t="s">
        <v>1241</v>
      </c>
      <c r="Q2714" s="3">
        <v>-21.55</v>
      </c>
      <c r="R2714" s="6">
        <v>125.8</v>
      </c>
      <c r="S2714" s="3" t="s">
        <v>1256</v>
      </c>
      <c r="T2714" s="3"/>
      <c r="U2714" s="17">
        <v>45778</v>
      </c>
      <c r="X2714" s="19" t="s">
        <v>5734</v>
      </c>
      <c r="Y2714" s="19" t="s">
        <v>9992</v>
      </c>
    </row>
    <row r="2715" spans="1:25">
      <c r="A2715" s="3" t="s">
        <v>11426</v>
      </c>
      <c r="B2715" s="3"/>
      <c r="C2715" s="3" t="s">
        <v>85</v>
      </c>
      <c r="D2715" s="3" t="s">
        <v>1234</v>
      </c>
      <c r="E2715" s="3" t="s">
        <v>66</v>
      </c>
      <c r="F2715" s="3" t="s">
        <v>1250</v>
      </c>
      <c r="G2715" s="3" t="s">
        <v>1495</v>
      </c>
      <c r="H2715" s="3" t="s">
        <v>1262</v>
      </c>
      <c r="I2715" s="3" t="s">
        <v>11427</v>
      </c>
      <c r="J2715" s="3" t="s">
        <v>55</v>
      </c>
      <c r="K2715" s="3" t="s">
        <v>11428</v>
      </c>
      <c r="L2715" s="3" t="s">
        <v>11429</v>
      </c>
      <c r="M2715" s="7" t="s">
        <v>11430</v>
      </c>
      <c r="N2715" s="7" t="s">
        <v>11431</v>
      </c>
      <c r="O2715" s="20" t="s">
        <v>577</v>
      </c>
      <c r="P2715" s="3" t="s">
        <v>1241</v>
      </c>
      <c r="Q2715" s="3">
        <v>-20.059999999999999</v>
      </c>
      <c r="R2715" s="6">
        <v>125.8</v>
      </c>
      <c r="S2715" s="3" t="s">
        <v>2523</v>
      </c>
      <c r="T2715" s="3"/>
      <c r="U2715" s="17">
        <v>45778</v>
      </c>
      <c r="X2715" s="19" t="s">
        <v>2524</v>
      </c>
      <c r="Y2715" s="19" t="s">
        <v>9992</v>
      </c>
    </row>
    <row r="2716" spans="1:25">
      <c r="A2716" s="3" t="s">
        <v>11432</v>
      </c>
      <c r="B2716" s="3"/>
      <c r="C2716" s="3" t="s">
        <v>85</v>
      </c>
      <c r="D2716" s="3" t="s">
        <v>1234</v>
      </c>
      <c r="E2716" s="3" t="s">
        <v>66</v>
      </c>
      <c r="F2716" s="3" t="s">
        <v>1250</v>
      </c>
      <c r="G2716" s="3" t="s">
        <v>1495</v>
      </c>
      <c r="H2716" s="3" t="s">
        <v>1262</v>
      </c>
      <c r="I2716" s="3" t="s">
        <v>11433</v>
      </c>
      <c r="J2716" s="3" t="s">
        <v>55</v>
      </c>
      <c r="K2716" s="3" t="s">
        <v>9988</v>
      </c>
      <c r="L2716" s="3" t="s">
        <v>11434</v>
      </c>
      <c r="M2716" s="7" t="s">
        <v>11435</v>
      </c>
      <c r="N2716" s="7" t="s">
        <v>11436</v>
      </c>
      <c r="O2716" s="20" t="s">
        <v>577</v>
      </c>
      <c r="P2716" s="3" t="s">
        <v>1241</v>
      </c>
      <c r="Q2716" s="3">
        <v>-20.25</v>
      </c>
      <c r="R2716" s="6">
        <v>125.8</v>
      </c>
      <c r="S2716" s="3" t="s">
        <v>2523</v>
      </c>
      <c r="T2716" s="3"/>
      <c r="U2716" s="17">
        <v>45778</v>
      </c>
      <c r="X2716" s="19" t="s">
        <v>2524</v>
      </c>
      <c r="Y2716" s="19" t="s">
        <v>9992</v>
      </c>
    </row>
    <row r="2717" spans="1:25">
      <c r="A2717" s="3" t="s">
        <v>11437</v>
      </c>
      <c r="B2717" s="3"/>
      <c r="C2717" s="3" t="s">
        <v>85</v>
      </c>
      <c r="D2717" s="3" t="s">
        <v>1234</v>
      </c>
      <c r="E2717" s="3" t="s">
        <v>66</v>
      </c>
      <c r="F2717" s="3" t="s">
        <v>1250</v>
      </c>
      <c r="G2717" s="3" t="s">
        <v>1485</v>
      </c>
      <c r="H2717" s="3" t="s">
        <v>1557</v>
      </c>
      <c r="I2717" s="3" t="s">
        <v>11438</v>
      </c>
      <c r="J2717" s="3" t="s">
        <v>55</v>
      </c>
      <c r="K2717" s="3" t="s">
        <v>11428</v>
      </c>
      <c r="L2717" s="3" t="s">
        <v>11439</v>
      </c>
      <c r="M2717" s="7" t="s">
        <v>11440</v>
      </c>
      <c r="N2717" s="7" t="s">
        <v>11441</v>
      </c>
      <c r="O2717" s="20" t="s">
        <v>577</v>
      </c>
      <c r="P2717" s="3" t="s">
        <v>1241</v>
      </c>
      <c r="Q2717" s="3">
        <v>-20.03</v>
      </c>
      <c r="R2717" s="6">
        <v>125.8</v>
      </c>
      <c r="S2717" s="3" t="s">
        <v>1242</v>
      </c>
      <c r="T2717" s="3"/>
      <c r="U2717" s="17">
        <v>45778</v>
      </c>
      <c r="X2717" s="19" t="s">
        <v>1244</v>
      </c>
      <c r="Y2717" s="19" t="s">
        <v>9992</v>
      </c>
    </row>
    <row r="2718" spans="1:25">
      <c r="A2718" s="3" t="s">
        <v>11442</v>
      </c>
      <c r="B2718" s="3"/>
      <c r="C2718" s="3" t="s">
        <v>85</v>
      </c>
      <c r="D2718" s="3" t="s">
        <v>1234</v>
      </c>
      <c r="E2718" s="3" t="s">
        <v>66</v>
      </c>
      <c r="F2718" s="3" t="s">
        <v>1250</v>
      </c>
      <c r="G2718" s="3" t="s">
        <v>1485</v>
      </c>
      <c r="H2718" s="3" t="s">
        <v>1237</v>
      </c>
      <c r="I2718" s="3" t="s">
        <v>11443</v>
      </c>
      <c r="J2718" s="3" t="s">
        <v>55</v>
      </c>
      <c r="K2718" s="3" t="s">
        <v>11428</v>
      </c>
      <c r="L2718" s="3" t="s">
        <v>11444</v>
      </c>
      <c r="M2718" s="7" t="s">
        <v>11445</v>
      </c>
      <c r="N2718" s="7" t="s">
        <v>11446</v>
      </c>
      <c r="O2718" s="20" t="s">
        <v>577</v>
      </c>
      <c r="P2718" s="3" t="s">
        <v>1241</v>
      </c>
      <c r="Q2718" s="3">
        <v>-20.03</v>
      </c>
      <c r="R2718" s="6">
        <v>125.8</v>
      </c>
      <c r="S2718" s="3" t="s">
        <v>1242</v>
      </c>
      <c r="T2718" s="3"/>
      <c r="U2718" s="17">
        <v>45778</v>
      </c>
      <c r="X2718" s="19" t="s">
        <v>1244</v>
      </c>
      <c r="Y2718" s="19" t="s">
        <v>9992</v>
      </c>
    </row>
    <row r="2719" spans="1:25">
      <c r="A2719" s="3" t="s">
        <v>11447</v>
      </c>
      <c r="B2719" s="3"/>
      <c r="C2719" s="3" t="s">
        <v>85</v>
      </c>
      <c r="D2719" s="3" t="s">
        <v>1234</v>
      </c>
      <c r="E2719" s="3" t="s">
        <v>66</v>
      </c>
      <c r="F2719" s="3" t="s">
        <v>1250</v>
      </c>
      <c r="G2719" s="3" t="s">
        <v>1495</v>
      </c>
      <c r="H2719" s="3" t="s">
        <v>1557</v>
      </c>
      <c r="I2719" s="3" t="s">
        <v>11448</v>
      </c>
      <c r="J2719" s="3" t="s">
        <v>55</v>
      </c>
      <c r="K2719" s="3" t="s">
        <v>9988</v>
      </c>
      <c r="L2719" s="3" t="s">
        <v>11449</v>
      </c>
      <c r="M2719" s="7" t="s">
        <v>11450</v>
      </c>
      <c r="N2719" s="7" t="s">
        <v>11451</v>
      </c>
      <c r="O2719" s="20" t="s">
        <v>577</v>
      </c>
      <c r="P2719" s="3" t="s">
        <v>1241</v>
      </c>
      <c r="Q2719" s="3">
        <v>-21.59</v>
      </c>
      <c r="R2719" s="6">
        <v>125.8</v>
      </c>
      <c r="S2719" s="3" t="s">
        <v>2523</v>
      </c>
      <c r="T2719" s="3"/>
      <c r="U2719" s="17">
        <v>45778</v>
      </c>
      <c r="X2719" s="19" t="s">
        <v>2524</v>
      </c>
      <c r="Y2719" s="19" t="s">
        <v>9992</v>
      </c>
    </row>
    <row r="2720" spans="1:25">
      <c r="A2720" s="3" t="s">
        <v>11452</v>
      </c>
      <c r="B2720" s="3"/>
      <c r="C2720" s="3" t="s">
        <v>85</v>
      </c>
      <c r="D2720" s="3" t="s">
        <v>1234</v>
      </c>
      <c r="E2720" s="3" t="s">
        <v>66</v>
      </c>
      <c r="F2720" s="3" t="s">
        <v>1250</v>
      </c>
      <c r="G2720" s="3" t="s">
        <v>1485</v>
      </c>
      <c r="H2720" s="3" t="s">
        <v>1639</v>
      </c>
      <c r="I2720" s="3" t="s">
        <v>11453</v>
      </c>
      <c r="J2720" s="3" t="s">
        <v>55</v>
      </c>
      <c r="K2720" s="3" t="s">
        <v>1685</v>
      </c>
      <c r="L2720" s="3" t="s">
        <v>11454</v>
      </c>
      <c r="M2720" s="7" t="s">
        <v>11455</v>
      </c>
      <c r="N2720" s="7" t="s">
        <v>11456</v>
      </c>
      <c r="O2720" s="20" t="s">
        <v>577</v>
      </c>
      <c r="P2720" s="3" t="s">
        <v>1241</v>
      </c>
      <c r="Q2720" s="3">
        <v>-21.32</v>
      </c>
      <c r="R2720" s="6">
        <v>125.8</v>
      </c>
      <c r="S2720" s="3" t="s">
        <v>1242</v>
      </c>
      <c r="T2720" s="3"/>
      <c r="U2720" s="17">
        <v>45778</v>
      </c>
      <c r="X2720" s="19" t="s">
        <v>1244</v>
      </c>
      <c r="Y2720" s="19" t="s">
        <v>9992</v>
      </c>
    </row>
    <row r="2721" spans="1:25">
      <c r="A2721" s="3" t="s">
        <v>11457</v>
      </c>
      <c r="B2721" s="3"/>
      <c r="C2721" s="3" t="s">
        <v>85</v>
      </c>
      <c r="D2721" s="3" t="s">
        <v>1234</v>
      </c>
      <c r="E2721" s="3" t="s">
        <v>66</v>
      </c>
      <c r="F2721" s="3" t="s">
        <v>1250</v>
      </c>
      <c r="G2721" s="3" t="s">
        <v>1485</v>
      </c>
      <c r="H2721" s="3" t="s">
        <v>1578</v>
      </c>
      <c r="I2721" s="3" t="s">
        <v>11458</v>
      </c>
      <c r="J2721" s="3" t="s">
        <v>55</v>
      </c>
      <c r="K2721" s="3" t="s">
        <v>1685</v>
      </c>
      <c r="L2721" s="3" t="s">
        <v>11459</v>
      </c>
      <c r="M2721" s="7" t="s">
        <v>11460</v>
      </c>
      <c r="N2721" s="7" t="s">
        <v>11461</v>
      </c>
      <c r="O2721" s="20" t="s">
        <v>577</v>
      </c>
      <c r="P2721" s="3" t="s">
        <v>1241</v>
      </c>
      <c r="Q2721" s="3">
        <v>-20.69</v>
      </c>
      <c r="R2721" s="6">
        <v>125.8</v>
      </c>
      <c r="S2721" s="3" t="s">
        <v>1242</v>
      </c>
      <c r="T2721" s="3"/>
      <c r="U2721" s="17">
        <v>45778</v>
      </c>
      <c r="X2721" s="19" t="s">
        <v>1244</v>
      </c>
      <c r="Y2721" s="19" t="s">
        <v>9992</v>
      </c>
    </row>
    <row r="2722" spans="1:25">
      <c r="A2722" s="3" t="s">
        <v>11462</v>
      </c>
      <c r="B2722" s="3"/>
      <c r="C2722" s="3" t="s">
        <v>85</v>
      </c>
      <c r="D2722" s="3" t="s">
        <v>1234</v>
      </c>
      <c r="E2722" s="3" t="s">
        <v>66</v>
      </c>
      <c r="F2722" s="3" t="s">
        <v>1250</v>
      </c>
      <c r="G2722" s="3" t="s">
        <v>1485</v>
      </c>
      <c r="H2722" s="3" t="s">
        <v>1649</v>
      </c>
      <c r="I2722" s="3" t="s">
        <v>11463</v>
      </c>
      <c r="J2722" s="3" t="s">
        <v>55</v>
      </c>
      <c r="K2722" s="3" t="s">
        <v>11428</v>
      </c>
      <c r="L2722" s="3" t="s">
        <v>11464</v>
      </c>
      <c r="M2722" s="7" t="s">
        <v>11465</v>
      </c>
      <c r="N2722" s="7" t="s">
        <v>11466</v>
      </c>
      <c r="O2722" s="20" t="s">
        <v>577</v>
      </c>
      <c r="P2722" s="3" t="s">
        <v>1241</v>
      </c>
      <c r="Q2722" s="3">
        <v>-19.170000000000002</v>
      </c>
      <c r="R2722" s="6">
        <v>125.8</v>
      </c>
      <c r="S2722" s="3" t="s">
        <v>1242</v>
      </c>
      <c r="T2722" s="3"/>
      <c r="U2722" s="17">
        <v>45778</v>
      </c>
      <c r="X2722" s="19" t="s">
        <v>1244</v>
      </c>
      <c r="Y2722" s="19" t="s">
        <v>9992</v>
      </c>
    </row>
    <row r="2723" spans="1:25">
      <c r="A2723" s="3" t="s">
        <v>11467</v>
      </c>
      <c r="B2723" s="3"/>
      <c r="C2723" s="3" t="s">
        <v>85</v>
      </c>
      <c r="D2723" s="3" t="s">
        <v>1234</v>
      </c>
      <c r="E2723" s="3" t="s">
        <v>66</v>
      </c>
      <c r="F2723" s="3" t="s">
        <v>1250</v>
      </c>
      <c r="G2723" s="3" t="s">
        <v>1485</v>
      </c>
      <c r="H2723" s="3" t="s">
        <v>1649</v>
      </c>
      <c r="I2723" s="3" t="s">
        <v>11468</v>
      </c>
      <c r="J2723" s="3" t="s">
        <v>55</v>
      </c>
      <c r="K2723" s="3" t="s">
        <v>11428</v>
      </c>
      <c r="L2723" s="3" t="s">
        <v>11469</v>
      </c>
      <c r="M2723" s="7" t="s">
        <v>11470</v>
      </c>
      <c r="N2723" s="7" t="s">
        <v>11471</v>
      </c>
      <c r="O2723" s="20" t="s">
        <v>577</v>
      </c>
      <c r="P2723" s="3" t="s">
        <v>1241</v>
      </c>
      <c r="Q2723" s="3">
        <v>-21.76</v>
      </c>
      <c r="R2723" s="6">
        <v>125.8</v>
      </c>
      <c r="S2723" s="3" t="s">
        <v>1242</v>
      </c>
      <c r="T2723" s="3"/>
      <c r="U2723" s="17">
        <v>45778</v>
      </c>
      <c r="X2723" s="19" t="s">
        <v>1244</v>
      </c>
      <c r="Y2723" s="19" t="s">
        <v>9992</v>
      </c>
    </row>
    <row r="2724" spans="1:25">
      <c r="A2724" s="3" t="s">
        <v>11472</v>
      </c>
      <c r="B2724" s="3"/>
      <c r="C2724" s="3" t="s">
        <v>85</v>
      </c>
      <c r="D2724" s="3" t="s">
        <v>1234</v>
      </c>
      <c r="E2724" s="3" t="s">
        <v>66</v>
      </c>
      <c r="F2724" s="3" t="s">
        <v>1250</v>
      </c>
      <c r="G2724" s="3" t="s">
        <v>1495</v>
      </c>
      <c r="H2724" s="3" t="s">
        <v>1531</v>
      </c>
      <c r="I2724" s="3" t="s">
        <v>11473</v>
      </c>
      <c r="J2724" s="3" t="s">
        <v>55</v>
      </c>
      <c r="K2724" s="3" t="s">
        <v>11428</v>
      </c>
      <c r="L2724" s="3" t="s">
        <v>11474</v>
      </c>
      <c r="M2724" s="7" t="s">
        <v>11475</v>
      </c>
      <c r="N2724" s="7" t="s">
        <v>11476</v>
      </c>
      <c r="O2724" s="20" t="s">
        <v>577</v>
      </c>
      <c r="P2724" s="3" t="s">
        <v>1241</v>
      </c>
      <c r="Q2724" s="3">
        <v>-21.09</v>
      </c>
      <c r="R2724" s="6">
        <v>125.8</v>
      </c>
      <c r="S2724" s="3" t="s">
        <v>2523</v>
      </c>
      <c r="T2724" s="3"/>
      <c r="U2724" s="17">
        <v>45778</v>
      </c>
      <c r="X2724" s="19" t="s">
        <v>2524</v>
      </c>
      <c r="Y2724" s="19" t="s">
        <v>9992</v>
      </c>
    </row>
    <row r="2725" spans="1:25">
      <c r="A2725" s="3" t="s">
        <v>11477</v>
      </c>
      <c r="B2725" s="3"/>
      <c r="C2725" s="3" t="s">
        <v>85</v>
      </c>
      <c r="D2725" s="3" t="s">
        <v>1234</v>
      </c>
      <c r="E2725" s="3" t="s">
        <v>66</v>
      </c>
      <c r="F2725" s="3" t="s">
        <v>1250</v>
      </c>
      <c r="G2725" s="3" t="s">
        <v>1495</v>
      </c>
      <c r="H2725" s="3" t="s">
        <v>1518</v>
      </c>
      <c r="I2725" s="3" t="s">
        <v>11478</v>
      </c>
      <c r="J2725" s="3" t="s">
        <v>55</v>
      </c>
      <c r="K2725" s="3" t="s">
        <v>11428</v>
      </c>
      <c r="L2725" s="3" t="s">
        <v>11479</v>
      </c>
      <c r="M2725" s="7" t="s">
        <v>11480</v>
      </c>
      <c r="N2725" s="7" t="s">
        <v>11481</v>
      </c>
      <c r="O2725" s="20" t="s">
        <v>577</v>
      </c>
      <c r="P2725" s="3" t="s">
        <v>1241</v>
      </c>
      <c r="Q2725" s="3">
        <v>-21.35</v>
      </c>
      <c r="R2725" s="6">
        <v>125.8</v>
      </c>
      <c r="S2725" s="3" t="s">
        <v>2523</v>
      </c>
      <c r="T2725" s="3"/>
      <c r="U2725" s="17">
        <v>45778</v>
      </c>
      <c r="X2725" s="19" t="s">
        <v>2524</v>
      </c>
      <c r="Y2725" s="19" t="s">
        <v>9992</v>
      </c>
    </row>
    <row r="2726" spans="1:25">
      <c r="A2726" s="3" t="s">
        <v>11482</v>
      </c>
      <c r="B2726" s="3"/>
      <c r="C2726" s="3" t="s">
        <v>85</v>
      </c>
      <c r="D2726" s="3" t="s">
        <v>1234</v>
      </c>
      <c r="E2726" s="3" t="s">
        <v>66</v>
      </c>
      <c r="F2726" s="3" t="s">
        <v>1250</v>
      </c>
      <c r="G2726" s="3" t="s">
        <v>1495</v>
      </c>
      <c r="H2726" s="3" t="s">
        <v>1237</v>
      </c>
      <c r="I2726" s="3" t="s">
        <v>11483</v>
      </c>
      <c r="J2726" s="3" t="s">
        <v>55</v>
      </c>
      <c r="K2726" s="3" t="s">
        <v>9988</v>
      </c>
      <c r="L2726" s="3" t="s">
        <v>11484</v>
      </c>
      <c r="M2726" s="7" t="s">
        <v>11485</v>
      </c>
      <c r="N2726" s="7" t="s">
        <v>11486</v>
      </c>
      <c r="O2726" s="20" t="s">
        <v>577</v>
      </c>
      <c r="P2726" s="3" t="s">
        <v>1241</v>
      </c>
      <c r="Q2726" s="3">
        <v>-22.08</v>
      </c>
      <c r="R2726" s="6">
        <v>125.8</v>
      </c>
      <c r="S2726" s="3" t="s">
        <v>2523</v>
      </c>
      <c r="T2726" s="3"/>
      <c r="U2726" s="17">
        <v>45778</v>
      </c>
      <c r="X2726" s="19" t="s">
        <v>2524</v>
      </c>
      <c r="Y2726" s="19" t="s">
        <v>9992</v>
      </c>
    </row>
    <row r="2727" spans="1:25">
      <c r="A2727" s="3" t="s">
        <v>11487</v>
      </c>
      <c r="B2727" s="3"/>
      <c r="C2727" s="3" t="s">
        <v>83</v>
      </c>
      <c r="D2727" s="3" t="s">
        <v>1234</v>
      </c>
      <c r="E2727" s="3" t="s">
        <v>66</v>
      </c>
      <c r="F2727" s="3" t="s">
        <v>1307</v>
      </c>
      <c r="G2727" s="3" t="s">
        <v>1236</v>
      </c>
      <c r="H2727" s="3" t="s">
        <v>1575</v>
      </c>
      <c r="I2727" s="3" t="s">
        <v>11488</v>
      </c>
      <c r="J2727" s="3" t="s">
        <v>55</v>
      </c>
      <c r="K2727" s="3" t="s">
        <v>3870</v>
      </c>
      <c r="L2727" s="3" t="s">
        <v>11489</v>
      </c>
      <c r="M2727" s="7" t="s">
        <v>11490</v>
      </c>
      <c r="N2727" s="7" t="s">
        <v>11491</v>
      </c>
      <c r="O2727" s="20" t="s">
        <v>579</v>
      </c>
      <c r="P2727" s="3" t="s">
        <v>1241</v>
      </c>
      <c r="Q2727" s="3">
        <v>-20.64</v>
      </c>
      <c r="R2727" s="6">
        <v>125.8</v>
      </c>
      <c r="S2727" s="3" t="s">
        <v>2523</v>
      </c>
      <c r="T2727" s="3"/>
      <c r="U2727" s="17">
        <v>45779</v>
      </c>
      <c r="X2727" s="19" t="s">
        <v>2524</v>
      </c>
      <c r="Y2727" s="19" t="s">
        <v>9992</v>
      </c>
    </row>
    <row r="2728" spans="1:25">
      <c r="A2728" s="3" t="s">
        <v>11492</v>
      </c>
      <c r="B2728" s="3"/>
      <c r="C2728" s="3" t="s">
        <v>83</v>
      </c>
      <c r="D2728" s="3" t="s">
        <v>1234</v>
      </c>
      <c r="E2728" s="3" t="s">
        <v>66</v>
      </c>
      <c r="F2728" s="3" t="s">
        <v>1307</v>
      </c>
      <c r="G2728" s="3" t="s">
        <v>1433</v>
      </c>
      <c r="H2728" s="3" t="s">
        <v>1599</v>
      </c>
      <c r="I2728" s="3" t="s">
        <v>11493</v>
      </c>
      <c r="J2728" s="3" t="s">
        <v>55</v>
      </c>
      <c r="K2728" s="3" t="s">
        <v>3870</v>
      </c>
      <c r="L2728" s="3" t="s">
        <v>11494</v>
      </c>
      <c r="M2728" s="7" t="s">
        <v>11495</v>
      </c>
      <c r="N2728" s="7" t="s">
        <v>11496</v>
      </c>
      <c r="O2728" s="20" t="s">
        <v>579</v>
      </c>
      <c r="P2728" s="3" t="s">
        <v>1241</v>
      </c>
      <c r="Q2728" s="3">
        <v>-21.01</v>
      </c>
      <c r="R2728" s="6">
        <v>125.8</v>
      </c>
      <c r="S2728" s="3" t="s">
        <v>2523</v>
      </c>
      <c r="T2728" s="3"/>
      <c r="U2728" s="17">
        <v>45779</v>
      </c>
      <c r="X2728" s="19" t="s">
        <v>2524</v>
      </c>
      <c r="Y2728" s="19" t="s">
        <v>9992</v>
      </c>
    </row>
    <row r="2729" spans="1:25">
      <c r="A2729" s="3" t="s">
        <v>11497</v>
      </c>
      <c r="B2729" s="3"/>
      <c r="C2729" s="3" t="s">
        <v>83</v>
      </c>
      <c r="D2729" s="3" t="s">
        <v>1234</v>
      </c>
      <c r="E2729" s="3" t="s">
        <v>66</v>
      </c>
      <c r="F2729" s="3" t="s">
        <v>1307</v>
      </c>
      <c r="G2729" s="3" t="s">
        <v>1433</v>
      </c>
      <c r="H2729" s="3" t="s">
        <v>1616</v>
      </c>
      <c r="I2729" s="3" t="s">
        <v>11498</v>
      </c>
      <c r="J2729" s="3" t="s">
        <v>55</v>
      </c>
      <c r="K2729" s="3" t="s">
        <v>3870</v>
      </c>
      <c r="L2729" s="3" t="s">
        <v>11499</v>
      </c>
      <c r="M2729" s="7" t="s">
        <v>11500</v>
      </c>
      <c r="N2729" s="7" t="s">
        <v>11501</v>
      </c>
      <c r="O2729" s="20" t="s">
        <v>579</v>
      </c>
      <c r="P2729" s="3" t="s">
        <v>1241</v>
      </c>
      <c r="Q2729" s="3">
        <v>-18.93</v>
      </c>
      <c r="R2729" s="6">
        <v>125.8</v>
      </c>
      <c r="S2729" s="3" t="s">
        <v>2523</v>
      </c>
      <c r="T2729" s="3"/>
      <c r="U2729" s="17">
        <v>45779</v>
      </c>
      <c r="X2729" s="19" t="s">
        <v>2524</v>
      </c>
      <c r="Y2729" s="19" t="s">
        <v>9992</v>
      </c>
    </row>
    <row r="2730" spans="1:25">
      <c r="A2730" s="3" t="s">
        <v>11502</v>
      </c>
      <c r="B2730" s="3"/>
      <c r="C2730" s="3" t="s">
        <v>83</v>
      </c>
      <c r="D2730" s="3" t="s">
        <v>1234</v>
      </c>
      <c r="E2730" s="3" t="s">
        <v>66</v>
      </c>
      <c r="F2730" s="3" t="s">
        <v>1307</v>
      </c>
      <c r="G2730" s="3" t="s">
        <v>1433</v>
      </c>
      <c r="H2730" s="3" t="s">
        <v>1237</v>
      </c>
      <c r="I2730" s="3" t="s">
        <v>11503</v>
      </c>
      <c r="J2730" s="3" t="s">
        <v>55</v>
      </c>
      <c r="K2730" s="3" t="s">
        <v>3870</v>
      </c>
      <c r="L2730" s="3" t="s">
        <v>11504</v>
      </c>
      <c r="M2730" s="7" t="s">
        <v>11505</v>
      </c>
      <c r="N2730" s="7" t="s">
        <v>11506</v>
      </c>
      <c r="O2730" s="20" t="s">
        <v>579</v>
      </c>
      <c r="P2730" s="3" t="s">
        <v>1241</v>
      </c>
      <c r="Q2730" s="3">
        <v>-19.61</v>
      </c>
      <c r="R2730" s="6">
        <v>125.8</v>
      </c>
      <c r="S2730" s="3" t="s">
        <v>2523</v>
      </c>
      <c r="T2730" s="3"/>
      <c r="U2730" s="17">
        <v>45779</v>
      </c>
      <c r="X2730" s="19" t="s">
        <v>2524</v>
      </c>
      <c r="Y2730" s="19" t="s">
        <v>9992</v>
      </c>
    </row>
    <row r="2731" spans="1:25">
      <c r="A2731" s="3" t="s">
        <v>11507</v>
      </c>
      <c r="B2731" s="3"/>
      <c r="C2731" s="3" t="s">
        <v>83</v>
      </c>
      <c r="D2731" s="3" t="s">
        <v>1234</v>
      </c>
      <c r="E2731" s="3" t="s">
        <v>66</v>
      </c>
      <c r="F2731" s="3" t="s">
        <v>1235</v>
      </c>
      <c r="G2731" s="3" t="s">
        <v>1312</v>
      </c>
      <c r="H2731" s="3" t="s">
        <v>1237</v>
      </c>
      <c r="I2731" s="3" t="s">
        <v>11508</v>
      </c>
      <c r="J2731" s="3" t="s">
        <v>55</v>
      </c>
      <c r="K2731" s="3" t="s">
        <v>3870</v>
      </c>
      <c r="L2731" s="3" t="s">
        <v>11509</v>
      </c>
      <c r="M2731" s="7" t="s">
        <v>11510</v>
      </c>
      <c r="N2731" s="7" t="s">
        <v>11511</v>
      </c>
      <c r="O2731" s="20" t="s">
        <v>579</v>
      </c>
      <c r="P2731" s="3" t="s">
        <v>4591</v>
      </c>
      <c r="Q2731" s="3">
        <v>-10</v>
      </c>
      <c r="R2731" s="6">
        <v>125.8</v>
      </c>
      <c r="S2731" s="3"/>
      <c r="T2731" s="3" t="s">
        <v>11512</v>
      </c>
      <c r="U2731" s="17">
        <v>45780</v>
      </c>
      <c r="X2731" s="19"/>
      <c r="Y2731" s="19" t="s">
        <v>9992</v>
      </c>
    </row>
    <row r="2732" spans="1:25">
      <c r="A2732" s="3" t="s">
        <v>11513</v>
      </c>
      <c r="B2732" s="3"/>
      <c r="C2732" s="3" t="s">
        <v>83</v>
      </c>
      <c r="D2732" s="3" t="s">
        <v>1234</v>
      </c>
      <c r="E2732" s="3" t="s">
        <v>66</v>
      </c>
      <c r="F2732" s="3" t="s">
        <v>1307</v>
      </c>
      <c r="G2732" s="3" t="s">
        <v>1312</v>
      </c>
      <c r="H2732" s="3" t="s">
        <v>1237</v>
      </c>
      <c r="I2732" s="3" t="s">
        <v>11514</v>
      </c>
      <c r="J2732" s="3" t="s">
        <v>55</v>
      </c>
      <c r="K2732" s="3" t="s">
        <v>3870</v>
      </c>
      <c r="L2732" s="3" t="s">
        <v>11515</v>
      </c>
      <c r="M2732" s="7" t="s">
        <v>11516</v>
      </c>
      <c r="N2732" s="7" t="s">
        <v>11517</v>
      </c>
      <c r="O2732" s="20" t="s">
        <v>579</v>
      </c>
      <c r="P2732" s="3" t="s">
        <v>1241</v>
      </c>
      <c r="Q2732" s="3">
        <v>-20.059999999999999</v>
      </c>
      <c r="R2732" s="6">
        <v>125.8</v>
      </c>
      <c r="S2732" s="3" t="s">
        <v>2523</v>
      </c>
      <c r="T2732" s="3"/>
      <c r="U2732" s="17">
        <v>45779</v>
      </c>
      <c r="X2732" s="19" t="s">
        <v>2524</v>
      </c>
      <c r="Y2732" s="19" t="s">
        <v>9992</v>
      </c>
    </row>
    <row r="2733" spans="1:25">
      <c r="A2733" s="3" t="s">
        <v>11518</v>
      </c>
      <c r="B2733" s="3"/>
      <c r="C2733" s="3" t="s">
        <v>83</v>
      </c>
      <c r="D2733" s="3" t="s">
        <v>1234</v>
      </c>
      <c r="E2733" s="3" t="s">
        <v>66</v>
      </c>
      <c r="F2733" s="3" t="s">
        <v>1307</v>
      </c>
      <c r="G2733" s="3" t="s">
        <v>1433</v>
      </c>
      <c r="H2733" s="3" t="s">
        <v>1605</v>
      </c>
      <c r="I2733" s="3" t="s">
        <v>11519</v>
      </c>
      <c r="J2733" s="3" t="s">
        <v>55</v>
      </c>
      <c r="K2733" s="3" t="s">
        <v>3870</v>
      </c>
      <c r="L2733" s="3" t="s">
        <v>11520</v>
      </c>
      <c r="M2733" s="7" t="s">
        <v>11521</v>
      </c>
      <c r="N2733" s="7" t="s">
        <v>11522</v>
      </c>
      <c r="O2733" s="20" t="s">
        <v>579</v>
      </c>
      <c r="P2733" s="3" t="s">
        <v>1241</v>
      </c>
      <c r="Q2733" s="3">
        <v>-16.440000000000001</v>
      </c>
      <c r="R2733" s="6">
        <v>125.8</v>
      </c>
      <c r="S2733" s="3" t="s">
        <v>2523</v>
      </c>
      <c r="T2733" s="3"/>
      <c r="U2733" s="17">
        <v>45779</v>
      </c>
      <c r="X2733" s="19" t="s">
        <v>2524</v>
      </c>
      <c r="Y2733" s="19" t="s">
        <v>9992</v>
      </c>
    </row>
    <row r="2734" spans="1:25">
      <c r="A2734" s="3" t="s">
        <v>11523</v>
      </c>
      <c r="B2734" s="3"/>
      <c r="C2734" s="3" t="s">
        <v>83</v>
      </c>
      <c r="D2734" s="3" t="s">
        <v>1234</v>
      </c>
      <c r="E2734" s="3" t="s">
        <v>66</v>
      </c>
      <c r="F2734" s="3" t="s">
        <v>1307</v>
      </c>
      <c r="G2734" s="3" t="s">
        <v>1433</v>
      </c>
      <c r="H2734" s="3" t="s">
        <v>1605</v>
      </c>
      <c r="I2734" s="3" t="s">
        <v>11524</v>
      </c>
      <c r="J2734" s="3" t="s">
        <v>55</v>
      </c>
      <c r="K2734" s="3" t="s">
        <v>3870</v>
      </c>
      <c r="L2734" s="3" t="s">
        <v>11525</v>
      </c>
      <c r="M2734" s="7" t="s">
        <v>11526</v>
      </c>
      <c r="N2734" s="7" t="s">
        <v>11527</v>
      </c>
      <c r="O2734" s="20" t="s">
        <v>579</v>
      </c>
      <c r="P2734" s="3" t="s">
        <v>1241</v>
      </c>
      <c r="Q2734" s="3">
        <v>-19.5</v>
      </c>
      <c r="R2734" s="6">
        <v>125.8</v>
      </c>
      <c r="S2734" s="3" t="s">
        <v>2523</v>
      </c>
      <c r="T2734" s="3"/>
      <c r="U2734" s="17">
        <v>45779</v>
      </c>
      <c r="X2734" s="19" t="s">
        <v>2524</v>
      </c>
      <c r="Y2734" s="19" t="s">
        <v>9992</v>
      </c>
    </row>
    <row r="2735" spans="1:25">
      <c r="A2735" s="3" t="s">
        <v>11528</v>
      </c>
      <c r="B2735" s="3"/>
      <c r="C2735" s="3" t="s">
        <v>83</v>
      </c>
      <c r="D2735" s="3" t="s">
        <v>1234</v>
      </c>
      <c r="E2735" s="3" t="s">
        <v>66</v>
      </c>
      <c r="F2735" s="3" t="s">
        <v>1307</v>
      </c>
      <c r="G2735" s="3" t="s">
        <v>1433</v>
      </c>
      <c r="H2735" s="3" t="s">
        <v>1809</v>
      </c>
      <c r="I2735" s="3" t="s">
        <v>11529</v>
      </c>
      <c r="J2735" s="3" t="s">
        <v>55</v>
      </c>
      <c r="K2735" s="3" t="s">
        <v>3870</v>
      </c>
      <c r="L2735" s="3" t="s">
        <v>11530</v>
      </c>
      <c r="M2735" s="7" t="s">
        <v>11531</v>
      </c>
      <c r="N2735" s="7" t="s">
        <v>11532</v>
      </c>
      <c r="O2735" s="20" t="s">
        <v>579</v>
      </c>
      <c r="P2735" s="3" t="s">
        <v>1241</v>
      </c>
      <c r="Q2735" s="3">
        <v>-18.07</v>
      </c>
      <c r="R2735" s="6">
        <v>125.8</v>
      </c>
      <c r="S2735" s="3" t="s">
        <v>1242</v>
      </c>
      <c r="T2735" s="3"/>
      <c r="U2735" s="17">
        <v>45779</v>
      </c>
      <c r="X2735" s="19" t="s">
        <v>1244</v>
      </c>
      <c r="Y2735" s="19" t="s">
        <v>9992</v>
      </c>
    </row>
    <row r="2736" spans="1:25">
      <c r="A2736" s="3" t="s">
        <v>11533</v>
      </c>
      <c r="B2736" s="3"/>
      <c r="C2736" s="3" t="s">
        <v>83</v>
      </c>
      <c r="D2736" s="3" t="s">
        <v>1234</v>
      </c>
      <c r="E2736" s="3" t="s">
        <v>66</v>
      </c>
      <c r="F2736" s="3" t="s">
        <v>1307</v>
      </c>
      <c r="G2736" s="3" t="s">
        <v>1433</v>
      </c>
      <c r="H2736" s="3" t="s">
        <v>1653</v>
      </c>
      <c r="I2736" s="3" t="s">
        <v>11534</v>
      </c>
      <c r="J2736" s="3" t="s">
        <v>55</v>
      </c>
      <c r="K2736" s="3" t="s">
        <v>3870</v>
      </c>
      <c r="L2736" s="3" t="s">
        <v>11535</v>
      </c>
      <c r="M2736" s="7" t="s">
        <v>11536</v>
      </c>
      <c r="N2736" s="7" t="s">
        <v>11537</v>
      </c>
      <c r="O2736" s="20" t="s">
        <v>579</v>
      </c>
      <c r="P2736" s="3" t="s">
        <v>1241</v>
      </c>
      <c r="Q2736" s="3">
        <v>-17.82</v>
      </c>
      <c r="R2736" s="6">
        <v>125.8</v>
      </c>
      <c r="S2736" s="3" t="s">
        <v>1242</v>
      </c>
      <c r="T2736" s="3"/>
      <c r="U2736" s="17">
        <v>45779</v>
      </c>
      <c r="X2736" s="19" t="s">
        <v>1244</v>
      </c>
      <c r="Y2736" s="19" t="s">
        <v>9992</v>
      </c>
    </row>
    <row r="2737" spans="1:25">
      <c r="A2737" s="3" t="s">
        <v>11538</v>
      </c>
      <c r="B2737" s="3"/>
      <c r="C2737" s="3" t="s">
        <v>83</v>
      </c>
      <c r="D2737" s="3" t="s">
        <v>1234</v>
      </c>
      <c r="E2737" s="3" t="s">
        <v>66</v>
      </c>
      <c r="F2737" s="3" t="s">
        <v>1307</v>
      </c>
      <c r="G2737" s="3" t="s">
        <v>1433</v>
      </c>
      <c r="H2737" s="3" t="s">
        <v>1809</v>
      </c>
      <c r="I2737" s="3" t="s">
        <v>11539</v>
      </c>
      <c r="J2737" s="3" t="s">
        <v>55</v>
      </c>
      <c r="K2737" s="3" t="s">
        <v>3870</v>
      </c>
      <c r="L2737" s="3" t="s">
        <v>11540</v>
      </c>
      <c r="M2737" s="7" t="s">
        <v>11541</v>
      </c>
      <c r="N2737" s="7" t="s">
        <v>11542</v>
      </c>
      <c r="O2737" s="20" t="s">
        <v>579</v>
      </c>
      <c r="P2737" s="3" t="s">
        <v>1241</v>
      </c>
      <c r="Q2737" s="3">
        <v>-18.940000000000001</v>
      </c>
      <c r="R2737" s="6">
        <v>125.8</v>
      </c>
      <c r="S2737" s="3" t="s">
        <v>1242</v>
      </c>
      <c r="T2737" s="3"/>
      <c r="U2737" s="17">
        <v>45779</v>
      </c>
      <c r="X2737" s="19" t="s">
        <v>1244</v>
      </c>
      <c r="Y2737" s="19" t="s">
        <v>9992</v>
      </c>
    </row>
    <row r="2738" spans="1:25">
      <c r="A2738" s="3" t="s">
        <v>11543</v>
      </c>
      <c r="B2738" s="3"/>
      <c r="C2738" s="3" t="s">
        <v>83</v>
      </c>
      <c r="D2738" s="3" t="s">
        <v>1234</v>
      </c>
      <c r="E2738" s="3" t="s">
        <v>66</v>
      </c>
      <c r="F2738" s="3" t="s">
        <v>1307</v>
      </c>
      <c r="G2738" s="3" t="s">
        <v>1433</v>
      </c>
      <c r="H2738" s="3" t="s">
        <v>1809</v>
      </c>
      <c r="I2738" s="3" t="s">
        <v>11544</v>
      </c>
      <c r="J2738" s="3" t="s">
        <v>55</v>
      </c>
      <c r="K2738" s="3" t="s">
        <v>3870</v>
      </c>
      <c r="L2738" s="3" t="s">
        <v>11545</v>
      </c>
      <c r="M2738" s="7" t="s">
        <v>11546</v>
      </c>
      <c r="N2738" s="7" t="s">
        <v>11547</v>
      </c>
      <c r="O2738" s="20" t="s">
        <v>579</v>
      </c>
      <c r="P2738" s="3" t="s">
        <v>1241</v>
      </c>
      <c r="Q2738" s="3">
        <v>-18.88</v>
      </c>
      <c r="R2738" s="6">
        <v>125.8</v>
      </c>
      <c r="S2738" s="3" t="s">
        <v>1242</v>
      </c>
      <c r="T2738" s="3"/>
      <c r="U2738" s="17">
        <v>45779</v>
      </c>
      <c r="X2738" s="19" t="s">
        <v>1244</v>
      </c>
      <c r="Y2738" s="19" t="s">
        <v>9992</v>
      </c>
    </row>
    <row r="2739" spans="1:25">
      <c r="A2739" s="3" t="s">
        <v>11548</v>
      </c>
      <c r="B2739" s="3"/>
      <c r="C2739" s="3" t="s">
        <v>83</v>
      </c>
      <c r="D2739" s="3" t="s">
        <v>1234</v>
      </c>
      <c r="E2739" s="3" t="s">
        <v>66</v>
      </c>
      <c r="F2739" s="3" t="s">
        <v>1307</v>
      </c>
      <c r="G2739" s="3" t="s">
        <v>1433</v>
      </c>
      <c r="H2739" s="3" t="s">
        <v>1809</v>
      </c>
      <c r="I2739" s="3" t="s">
        <v>11549</v>
      </c>
      <c r="J2739" s="3" t="s">
        <v>55</v>
      </c>
      <c r="K2739" s="3" t="s">
        <v>3870</v>
      </c>
      <c r="L2739" s="3" t="s">
        <v>11545</v>
      </c>
      <c r="M2739" s="7" t="s">
        <v>11550</v>
      </c>
      <c r="N2739" s="7" t="s">
        <v>11551</v>
      </c>
      <c r="O2739" s="20" t="s">
        <v>579</v>
      </c>
      <c r="P2739" s="3" t="s">
        <v>1241</v>
      </c>
      <c r="Q2739" s="3">
        <v>-19.29</v>
      </c>
      <c r="R2739" s="6">
        <v>125.8</v>
      </c>
      <c r="S2739" s="3" t="s">
        <v>2523</v>
      </c>
      <c r="T2739" s="3"/>
      <c r="U2739" s="17">
        <v>45780</v>
      </c>
      <c r="X2739" s="19" t="s">
        <v>2524</v>
      </c>
      <c r="Y2739" s="19" t="s">
        <v>9992</v>
      </c>
    </row>
    <row r="2740" spans="1:25">
      <c r="A2740" s="3" t="s">
        <v>11552</v>
      </c>
      <c r="B2740" s="3"/>
      <c r="C2740" s="3" t="s">
        <v>83</v>
      </c>
      <c r="D2740" s="3" t="s">
        <v>1234</v>
      </c>
      <c r="E2740" s="3" t="s">
        <v>66</v>
      </c>
      <c r="F2740" s="3" t="s">
        <v>1307</v>
      </c>
      <c r="G2740" s="3" t="s">
        <v>1433</v>
      </c>
      <c r="H2740" s="3" t="s">
        <v>1809</v>
      </c>
      <c r="I2740" s="3" t="s">
        <v>11553</v>
      </c>
      <c r="J2740" s="3" t="s">
        <v>55</v>
      </c>
      <c r="K2740" s="3" t="s">
        <v>3870</v>
      </c>
      <c r="L2740" s="3" t="s">
        <v>11545</v>
      </c>
      <c r="M2740" s="7" t="s">
        <v>11554</v>
      </c>
      <c r="N2740" s="7" t="s">
        <v>11555</v>
      </c>
      <c r="O2740" s="20" t="s">
        <v>579</v>
      </c>
      <c r="P2740" s="3" t="s">
        <v>1241</v>
      </c>
      <c r="Q2740" s="3">
        <v>-19.61</v>
      </c>
      <c r="R2740" s="6">
        <v>125.8</v>
      </c>
      <c r="S2740" s="3" t="s">
        <v>2523</v>
      </c>
      <c r="T2740" s="3"/>
      <c r="U2740" s="17">
        <v>45780</v>
      </c>
      <c r="X2740" s="19" t="s">
        <v>2524</v>
      </c>
      <c r="Y2740" s="19" t="s">
        <v>9992</v>
      </c>
    </row>
    <row r="2741" spans="1:25">
      <c r="A2741" s="3" t="s">
        <v>11556</v>
      </c>
      <c r="B2741" s="3"/>
      <c r="C2741" s="3" t="s">
        <v>83</v>
      </c>
      <c r="D2741" s="3" t="s">
        <v>1234</v>
      </c>
      <c r="E2741" s="3" t="s">
        <v>66</v>
      </c>
      <c r="F2741" s="3" t="s">
        <v>2272</v>
      </c>
      <c r="G2741" s="3" t="s">
        <v>1433</v>
      </c>
      <c r="H2741" s="3" t="s">
        <v>1653</v>
      </c>
      <c r="I2741" s="3" t="s">
        <v>11557</v>
      </c>
      <c r="J2741" s="3" t="s">
        <v>55</v>
      </c>
      <c r="K2741" s="3" t="s">
        <v>3870</v>
      </c>
      <c r="L2741" s="3" t="s">
        <v>11558</v>
      </c>
      <c r="M2741" s="7" t="s">
        <v>11559</v>
      </c>
      <c r="N2741" s="7" t="s">
        <v>11560</v>
      </c>
      <c r="O2741" s="20" t="s">
        <v>579</v>
      </c>
      <c r="P2741" s="3" t="s">
        <v>1241</v>
      </c>
      <c r="Q2741" s="3">
        <v>-19.100000000000001</v>
      </c>
      <c r="R2741" s="6">
        <v>125.8</v>
      </c>
      <c r="S2741" s="3" t="s">
        <v>1242</v>
      </c>
      <c r="T2741" s="3"/>
      <c r="U2741" s="17">
        <v>45779</v>
      </c>
      <c r="X2741" s="19" t="s">
        <v>1244</v>
      </c>
      <c r="Y2741" s="19" t="s">
        <v>9992</v>
      </c>
    </row>
    <row r="2742" spans="1:25">
      <c r="A2742" s="3" t="s">
        <v>11561</v>
      </c>
      <c r="B2742" s="3"/>
      <c r="C2742" s="3" t="s">
        <v>83</v>
      </c>
      <c r="D2742" s="3" t="s">
        <v>1234</v>
      </c>
      <c r="E2742" s="3" t="s">
        <v>66</v>
      </c>
      <c r="F2742" s="3" t="s">
        <v>2272</v>
      </c>
      <c r="G2742" s="3" t="s">
        <v>1485</v>
      </c>
      <c r="H2742" s="3" t="s">
        <v>1531</v>
      </c>
      <c r="I2742" s="3" t="s">
        <v>11562</v>
      </c>
      <c r="J2742" s="3" t="s">
        <v>55</v>
      </c>
      <c r="K2742" s="3" t="s">
        <v>3870</v>
      </c>
      <c r="L2742" s="3" t="s">
        <v>11563</v>
      </c>
      <c r="M2742" s="7" t="s">
        <v>11564</v>
      </c>
      <c r="N2742" s="7" t="s">
        <v>11565</v>
      </c>
      <c r="O2742" s="20" t="s">
        <v>579</v>
      </c>
      <c r="P2742" s="3" t="s">
        <v>1241</v>
      </c>
      <c r="Q2742" s="3">
        <v>-19.93</v>
      </c>
      <c r="R2742" s="6">
        <v>125.8</v>
      </c>
      <c r="S2742" s="3" t="s">
        <v>1242</v>
      </c>
      <c r="T2742" s="3"/>
      <c r="U2742" s="17">
        <v>45779</v>
      </c>
      <c r="X2742" s="19" t="s">
        <v>1244</v>
      </c>
      <c r="Y2742" s="19" t="s">
        <v>9992</v>
      </c>
    </row>
    <row r="2743" spans="1:25">
      <c r="A2743" s="3" t="s">
        <v>11566</v>
      </c>
      <c r="B2743" s="3"/>
      <c r="C2743" s="3" t="s">
        <v>83</v>
      </c>
      <c r="D2743" s="3" t="s">
        <v>1234</v>
      </c>
      <c r="E2743" s="3" t="s">
        <v>66</v>
      </c>
      <c r="F2743" s="3" t="s">
        <v>2272</v>
      </c>
      <c r="G2743" s="3" t="s">
        <v>1485</v>
      </c>
      <c r="H2743" s="3" t="s">
        <v>1540</v>
      </c>
      <c r="I2743" s="3" t="s">
        <v>11567</v>
      </c>
      <c r="J2743" s="3" t="s">
        <v>55</v>
      </c>
      <c r="K2743" s="3" t="s">
        <v>3870</v>
      </c>
      <c r="L2743" s="3" t="s">
        <v>11568</v>
      </c>
      <c r="M2743" s="7" t="s">
        <v>11569</v>
      </c>
      <c r="N2743" s="7" t="s">
        <v>11570</v>
      </c>
      <c r="O2743" s="20" t="s">
        <v>579</v>
      </c>
      <c r="P2743" s="3" t="s">
        <v>1241</v>
      </c>
      <c r="Q2743" s="3">
        <v>-18.75</v>
      </c>
      <c r="R2743" s="6">
        <v>125.8</v>
      </c>
      <c r="S2743" s="3" t="s">
        <v>1242</v>
      </c>
      <c r="T2743" s="3"/>
      <c r="U2743" s="17">
        <v>45779</v>
      </c>
      <c r="X2743" s="19" t="s">
        <v>1244</v>
      </c>
      <c r="Y2743" s="19" t="s">
        <v>9992</v>
      </c>
    </row>
    <row r="2744" spans="1:25">
      <c r="A2744" s="3" t="s">
        <v>11571</v>
      </c>
      <c r="B2744" s="3"/>
      <c r="C2744" s="3" t="s">
        <v>83</v>
      </c>
      <c r="D2744" s="3" t="s">
        <v>4026</v>
      </c>
      <c r="E2744" s="3" t="s">
        <v>66</v>
      </c>
      <c r="F2744" s="3" t="s">
        <v>1307</v>
      </c>
      <c r="G2744" s="3" t="s">
        <v>1236</v>
      </c>
      <c r="H2744" s="3" t="s">
        <v>1578</v>
      </c>
      <c r="I2744" s="3" t="s">
        <v>11572</v>
      </c>
      <c r="J2744" s="3" t="s">
        <v>55</v>
      </c>
      <c r="K2744" s="3" t="s">
        <v>2300</v>
      </c>
      <c r="L2744" s="3" t="s">
        <v>11573</v>
      </c>
      <c r="M2744" s="7" t="s">
        <v>11574</v>
      </c>
      <c r="N2744" s="7" t="s">
        <v>11575</v>
      </c>
      <c r="O2744" s="20" t="s">
        <v>581</v>
      </c>
      <c r="P2744" s="3" t="s">
        <v>4591</v>
      </c>
      <c r="Q2744" s="3"/>
      <c r="R2744" s="6">
        <v>1564.2</v>
      </c>
      <c r="S2744" s="3" t="s">
        <v>1256</v>
      </c>
      <c r="T2744" s="3" t="s">
        <v>11576</v>
      </c>
      <c r="U2744" s="17">
        <v>45908</v>
      </c>
      <c r="X2744" s="19" t="s">
        <v>5734</v>
      </c>
      <c r="Y2744" s="19"/>
    </row>
    <row r="2745" spans="1:25">
      <c r="A2745" s="3" t="s">
        <v>11577</v>
      </c>
      <c r="B2745" s="3"/>
      <c r="C2745" s="3" t="s">
        <v>101</v>
      </c>
      <c r="D2745" s="3" t="s">
        <v>2716</v>
      </c>
      <c r="E2745" s="3" t="s">
        <v>66</v>
      </c>
      <c r="F2745" s="3" t="s">
        <v>1307</v>
      </c>
      <c r="G2745" s="3" t="s">
        <v>1433</v>
      </c>
      <c r="H2745" s="3" t="s">
        <v>11578</v>
      </c>
      <c r="I2745" s="3" t="s">
        <v>11579</v>
      </c>
      <c r="J2745" s="3" t="s">
        <v>1246</v>
      </c>
      <c r="K2745" s="3" t="s">
        <v>1685</v>
      </c>
      <c r="L2745" s="3" t="s">
        <v>11580</v>
      </c>
      <c r="M2745" s="7" t="s">
        <v>11581</v>
      </c>
      <c r="N2745" s="7" t="s">
        <v>11582</v>
      </c>
      <c r="O2745" s="20" t="s">
        <v>584</v>
      </c>
      <c r="P2745" s="3" t="s">
        <v>4591</v>
      </c>
      <c r="Q2745" s="3">
        <v>-10</v>
      </c>
      <c r="R2745" s="6">
        <v>355.94</v>
      </c>
      <c r="S2745" s="3" t="s">
        <v>1256</v>
      </c>
      <c r="T2745" s="3"/>
      <c r="U2745" s="17">
        <v>45751</v>
      </c>
      <c r="X2745" s="19" t="s">
        <v>5734</v>
      </c>
      <c r="Y2745" s="19" t="s">
        <v>9992</v>
      </c>
    </row>
    <row r="2746" spans="1:25">
      <c r="A2746" s="3" t="s">
        <v>11583</v>
      </c>
      <c r="B2746" s="3"/>
      <c r="C2746" s="3" t="s">
        <v>101</v>
      </c>
      <c r="D2746" s="3" t="s">
        <v>2716</v>
      </c>
      <c r="E2746" s="3" t="s">
        <v>66</v>
      </c>
      <c r="F2746" s="3" t="s">
        <v>1307</v>
      </c>
      <c r="G2746" s="3" t="s">
        <v>1433</v>
      </c>
      <c r="H2746" s="3" t="s">
        <v>11578</v>
      </c>
      <c r="I2746" s="3" t="s">
        <v>11584</v>
      </c>
      <c r="J2746" s="3" t="s">
        <v>55</v>
      </c>
      <c r="K2746" s="3" t="s">
        <v>1685</v>
      </c>
      <c r="L2746" s="3" t="s">
        <v>11580</v>
      </c>
      <c r="M2746" s="7" t="s">
        <v>11581</v>
      </c>
      <c r="N2746" s="7" t="s">
        <v>11582</v>
      </c>
      <c r="O2746" s="20" t="s">
        <v>584</v>
      </c>
      <c r="P2746" s="3" t="s">
        <v>1241</v>
      </c>
      <c r="Q2746" s="3">
        <v>-20.63</v>
      </c>
      <c r="R2746" s="6">
        <v>1324.98</v>
      </c>
      <c r="S2746" s="3" t="s">
        <v>1256</v>
      </c>
      <c r="T2746" s="3"/>
      <c r="U2746" s="17">
        <v>45751</v>
      </c>
      <c r="X2746" s="19" t="s">
        <v>5734</v>
      </c>
      <c r="Y2746" s="19" t="s">
        <v>9992</v>
      </c>
    </row>
    <row r="2747" spans="1:25">
      <c r="A2747" s="3" t="s">
        <v>11585</v>
      </c>
      <c r="B2747" s="3"/>
      <c r="C2747" s="3" t="s">
        <v>101</v>
      </c>
      <c r="D2747" s="3" t="s">
        <v>2716</v>
      </c>
      <c r="E2747" s="3" t="s">
        <v>66</v>
      </c>
      <c r="F2747" s="3" t="s">
        <v>2272</v>
      </c>
      <c r="G2747" s="3" t="s">
        <v>1495</v>
      </c>
      <c r="H2747" s="3" t="s">
        <v>11586</v>
      </c>
      <c r="I2747" s="3" t="s">
        <v>11587</v>
      </c>
      <c r="J2747" s="3" t="s">
        <v>1246</v>
      </c>
      <c r="K2747" s="3" t="s">
        <v>1685</v>
      </c>
      <c r="L2747" s="3" t="s">
        <v>11580</v>
      </c>
      <c r="M2747" s="7" t="s">
        <v>11581</v>
      </c>
      <c r="N2747" s="7" t="s">
        <v>11582</v>
      </c>
      <c r="O2747" s="20" t="s">
        <v>584</v>
      </c>
      <c r="P2747" s="3" t="s">
        <v>1241</v>
      </c>
      <c r="Q2747" s="3">
        <v>-22.67</v>
      </c>
      <c r="R2747" s="6">
        <v>355.94</v>
      </c>
      <c r="S2747" s="3" t="s">
        <v>1256</v>
      </c>
      <c r="T2747" s="3"/>
      <c r="U2747" s="17">
        <v>45751</v>
      </c>
      <c r="X2747" s="19" t="s">
        <v>5734</v>
      </c>
      <c r="Y2747" s="19" t="s">
        <v>9992</v>
      </c>
    </row>
    <row r="2748" spans="1:25">
      <c r="A2748" s="3" t="s">
        <v>11588</v>
      </c>
      <c r="B2748" s="3"/>
      <c r="C2748" s="3" t="s">
        <v>101</v>
      </c>
      <c r="D2748" s="3" t="s">
        <v>2716</v>
      </c>
      <c r="E2748" s="3" t="s">
        <v>66</v>
      </c>
      <c r="F2748" s="3" t="s">
        <v>2272</v>
      </c>
      <c r="G2748" s="3" t="s">
        <v>1495</v>
      </c>
      <c r="H2748" s="3" t="s">
        <v>11586</v>
      </c>
      <c r="I2748" s="3" t="s">
        <v>11589</v>
      </c>
      <c r="J2748" s="3" t="s">
        <v>1246</v>
      </c>
      <c r="K2748" s="3" t="s">
        <v>1685</v>
      </c>
      <c r="L2748" s="3" t="s">
        <v>11580</v>
      </c>
      <c r="M2748" s="7" t="s">
        <v>11581</v>
      </c>
      <c r="N2748" s="7" t="s">
        <v>11582</v>
      </c>
      <c r="O2748" s="20" t="s">
        <v>584</v>
      </c>
      <c r="P2748" s="3" t="s">
        <v>1241</v>
      </c>
      <c r="Q2748" s="3">
        <v>-21.94</v>
      </c>
      <c r="R2748" s="6">
        <v>355.94</v>
      </c>
      <c r="S2748" s="3" t="s">
        <v>1256</v>
      </c>
      <c r="T2748" s="3"/>
      <c r="U2748" s="17">
        <v>45751</v>
      </c>
      <c r="X2748" s="19" t="s">
        <v>5734</v>
      </c>
      <c r="Y2748" s="19" t="s">
        <v>9992</v>
      </c>
    </row>
    <row r="2749" spans="1:25">
      <c r="A2749" s="3" t="s">
        <v>11590</v>
      </c>
      <c r="B2749" s="3"/>
      <c r="C2749" s="3" t="s">
        <v>85</v>
      </c>
      <c r="D2749" s="3" t="s">
        <v>1234</v>
      </c>
      <c r="E2749" s="3" t="s">
        <v>66</v>
      </c>
      <c r="F2749" s="3" t="s">
        <v>1261</v>
      </c>
      <c r="G2749" s="3" t="s">
        <v>1495</v>
      </c>
      <c r="H2749" s="3" t="s">
        <v>1578</v>
      </c>
      <c r="I2749" s="3" t="s">
        <v>11591</v>
      </c>
      <c r="J2749" s="3" t="s">
        <v>55</v>
      </c>
      <c r="K2749" s="3" t="s">
        <v>6211</v>
      </c>
      <c r="L2749" s="3" t="s">
        <v>11592</v>
      </c>
      <c r="M2749" s="7" t="s">
        <v>11593</v>
      </c>
      <c r="N2749" s="7" t="s">
        <v>11594</v>
      </c>
      <c r="O2749" s="20" t="s">
        <v>587</v>
      </c>
      <c r="P2749" s="3" t="s">
        <v>1241</v>
      </c>
      <c r="Q2749" s="3">
        <v>-19.47</v>
      </c>
      <c r="R2749" s="6">
        <v>1324.98</v>
      </c>
      <c r="S2749" s="3" t="s">
        <v>1256</v>
      </c>
      <c r="T2749" s="3"/>
      <c r="U2749" s="17">
        <v>45752</v>
      </c>
      <c r="X2749" s="19" t="s">
        <v>5734</v>
      </c>
      <c r="Y2749" s="19" t="s">
        <v>9992</v>
      </c>
    </row>
    <row r="2750" spans="1:25">
      <c r="A2750" s="3" t="s">
        <v>11595</v>
      </c>
      <c r="B2750" s="3"/>
      <c r="C2750" s="3" t="s">
        <v>85</v>
      </c>
      <c r="D2750" s="3" t="s">
        <v>1234</v>
      </c>
      <c r="E2750" s="3" t="s">
        <v>66</v>
      </c>
      <c r="F2750" s="3" t="s">
        <v>1261</v>
      </c>
      <c r="G2750" s="3" t="s">
        <v>1495</v>
      </c>
      <c r="H2750" s="3" t="s">
        <v>1578</v>
      </c>
      <c r="I2750" s="3" t="s">
        <v>11596</v>
      </c>
      <c r="J2750" s="3" t="s">
        <v>1246</v>
      </c>
      <c r="K2750" s="3" t="s">
        <v>6211</v>
      </c>
      <c r="L2750" s="3" t="s">
        <v>11592</v>
      </c>
      <c r="M2750" s="7" t="s">
        <v>11593</v>
      </c>
      <c r="N2750" s="7" t="s">
        <v>11594</v>
      </c>
      <c r="O2750" s="20" t="s">
        <v>587</v>
      </c>
      <c r="P2750" s="3" t="s">
        <v>1241</v>
      </c>
      <c r="Q2750" s="3">
        <v>-19.87</v>
      </c>
      <c r="R2750" s="6">
        <v>355.94</v>
      </c>
      <c r="S2750" s="3" t="s">
        <v>1256</v>
      </c>
      <c r="T2750" s="3"/>
      <c r="U2750" s="17">
        <v>45752</v>
      </c>
      <c r="X2750" s="19" t="s">
        <v>5734</v>
      </c>
      <c r="Y2750" s="19" t="s">
        <v>9992</v>
      </c>
    </row>
    <row r="2751" spans="1:25">
      <c r="A2751" s="3" t="s">
        <v>11597</v>
      </c>
      <c r="B2751" s="3"/>
      <c r="C2751" s="3" t="s">
        <v>267</v>
      </c>
      <c r="D2751" s="3" t="s">
        <v>1234</v>
      </c>
      <c r="E2751" s="3" t="s">
        <v>66</v>
      </c>
      <c r="F2751" s="3" t="s">
        <v>2272</v>
      </c>
      <c r="G2751" s="3" t="s">
        <v>1485</v>
      </c>
      <c r="H2751" s="3" t="s">
        <v>1616</v>
      </c>
      <c r="I2751" s="3" t="s">
        <v>11598</v>
      </c>
      <c r="J2751" s="3" t="s">
        <v>55</v>
      </c>
      <c r="K2751" s="3" t="s">
        <v>3994</v>
      </c>
      <c r="L2751" s="3" t="s">
        <v>11599</v>
      </c>
      <c r="M2751" s="7" t="s">
        <v>11600</v>
      </c>
      <c r="N2751" s="7" t="s">
        <v>11601</v>
      </c>
      <c r="O2751" s="20" t="s">
        <v>589</v>
      </c>
      <c r="P2751" s="3" t="s">
        <v>1241</v>
      </c>
      <c r="Q2751" s="3">
        <v>-17.71</v>
      </c>
      <c r="R2751" s="6">
        <v>1324.98</v>
      </c>
      <c r="S2751" s="3" t="s">
        <v>1256</v>
      </c>
      <c r="T2751" s="3"/>
      <c r="U2751" s="17">
        <v>45771</v>
      </c>
      <c r="X2751" s="19" t="s">
        <v>5734</v>
      </c>
      <c r="Y2751" s="19" t="s">
        <v>9992</v>
      </c>
    </row>
    <row r="2752" spans="1:25">
      <c r="A2752" s="3" t="s">
        <v>11602</v>
      </c>
      <c r="B2752" s="3"/>
      <c r="C2752" s="3" t="s">
        <v>267</v>
      </c>
      <c r="D2752" s="3" t="s">
        <v>1234</v>
      </c>
      <c r="E2752" s="3" t="s">
        <v>66</v>
      </c>
      <c r="F2752" s="3" t="s">
        <v>2272</v>
      </c>
      <c r="G2752" s="3" t="s">
        <v>1485</v>
      </c>
      <c r="H2752" s="3" t="s">
        <v>1616</v>
      </c>
      <c r="I2752" s="3" t="s">
        <v>11603</v>
      </c>
      <c r="J2752" s="3" t="s">
        <v>1246</v>
      </c>
      <c r="K2752" s="3" t="s">
        <v>3994</v>
      </c>
      <c r="L2752" s="3" t="s">
        <v>11599</v>
      </c>
      <c r="M2752" s="7" t="s">
        <v>11600</v>
      </c>
      <c r="N2752" s="7" t="s">
        <v>11601</v>
      </c>
      <c r="O2752" s="20" t="s">
        <v>589</v>
      </c>
      <c r="P2752" s="3" t="s">
        <v>1241</v>
      </c>
      <c r="Q2752" s="3">
        <v>-16.989999999999998</v>
      </c>
      <c r="R2752" s="6">
        <v>355.94</v>
      </c>
      <c r="S2752" s="3" t="s">
        <v>1256</v>
      </c>
      <c r="T2752" s="3"/>
      <c r="U2752" s="17">
        <v>45771</v>
      </c>
      <c r="X2752" s="19" t="s">
        <v>5734</v>
      </c>
      <c r="Y2752" s="19" t="s">
        <v>9992</v>
      </c>
    </row>
    <row r="2753" spans="1:25">
      <c r="A2753" s="3" t="s">
        <v>11604</v>
      </c>
      <c r="B2753" s="3"/>
      <c r="C2753" s="3" t="s">
        <v>267</v>
      </c>
      <c r="D2753" s="3" t="s">
        <v>1234</v>
      </c>
      <c r="E2753" s="3" t="s">
        <v>66</v>
      </c>
      <c r="F2753" s="3" t="s">
        <v>2272</v>
      </c>
      <c r="G2753" s="3" t="s">
        <v>1485</v>
      </c>
      <c r="H2753" s="3" t="s">
        <v>1616</v>
      </c>
      <c r="I2753" s="3" t="s">
        <v>11605</v>
      </c>
      <c r="J2753" s="3" t="s">
        <v>1246</v>
      </c>
      <c r="K2753" s="3" t="s">
        <v>3994</v>
      </c>
      <c r="L2753" s="3" t="s">
        <v>11599</v>
      </c>
      <c r="M2753" s="7" t="s">
        <v>11600</v>
      </c>
      <c r="N2753" s="7" t="s">
        <v>11601</v>
      </c>
      <c r="O2753" s="20" t="s">
        <v>589</v>
      </c>
      <c r="P2753" s="3" t="s">
        <v>1241</v>
      </c>
      <c r="Q2753" s="3">
        <v>-17.12</v>
      </c>
      <c r="R2753" s="6">
        <v>355.94</v>
      </c>
      <c r="S2753" s="3" t="s">
        <v>1256</v>
      </c>
      <c r="T2753" s="3"/>
      <c r="U2753" s="17">
        <v>45771</v>
      </c>
      <c r="X2753" s="19" t="s">
        <v>5734</v>
      </c>
      <c r="Y2753" s="19" t="s">
        <v>9992</v>
      </c>
    </row>
    <row r="2754" spans="1:25">
      <c r="A2754" s="3" t="s">
        <v>11606</v>
      </c>
      <c r="B2754" s="3"/>
      <c r="C2754" s="3" t="s">
        <v>267</v>
      </c>
      <c r="D2754" s="3" t="s">
        <v>1234</v>
      </c>
      <c r="E2754" s="3" t="s">
        <v>66</v>
      </c>
      <c r="F2754" s="3" t="s">
        <v>2272</v>
      </c>
      <c r="G2754" s="3" t="s">
        <v>1485</v>
      </c>
      <c r="H2754" s="3" t="s">
        <v>1616</v>
      </c>
      <c r="I2754" s="3" t="s">
        <v>11607</v>
      </c>
      <c r="J2754" s="3" t="s">
        <v>1246</v>
      </c>
      <c r="K2754" s="3" t="s">
        <v>3994</v>
      </c>
      <c r="L2754" s="3" t="s">
        <v>11599</v>
      </c>
      <c r="M2754" s="7" t="s">
        <v>11600</v>
      </c>
      <c r="N2754" s="7" t="s">
        <v>11601</v>
      </c>
      <c r="O2754" s="20" t="s">
        <v>589</v>
      </c>
      <c r="P2754" s="3" t="s">
        <v>1241</v>
      </c>
      <c r="Q2754" s="3">
        <v>-17.510000000000002</v>
      </c>
      <c r="R2754" s="6">
        <v>355.94</v>
      </c>
      <c r="S2754" s="3" t="s">
        <v>1256</v>
      </c>
      <c r="T2754" s="3"/>
      <c r="U2754" s="17">
        <v>45771</v>
      </c>
      <c r="X2754" s="19" t="s">
        <v>5734</v>
      </c>
      <c r="Y2754" s="19" t="s">
        <v>9992</v>
      </c>
    </row>
    <row r="2755" spans="1:25">
      <c r="A2755" s="3" t="s">
        <v>11608</v>
      </c>
      <c r="B2755" s="3"/>
      <c r="C2755" s="3" t="s">
        <v>121</v>
      </c>
      <c r="D2755" s="3" t="s">
        <v>1234</v>
      </c>
      <c r="E2755" s="3" t="s">
        <v>66</v>
      </c>
      <c r="F2755" s="18" t="s">
        <v>1324</v>
      </c>
      <c r="G2755" s="18" t="s">
        <v>1324</v>
      </c>
      <c r="H2755" s="18" t="s">
        <v>1324</v>
      </c>
      <c r="I2755" s="3" t="s">
        <v>11609</v>
      </c>
      <c r="J2755" s="3" t="s">
        <v>55</v>
      </c>
      <c r="K2755" s="3" t="s">
        <v>3943</v>
      </c>
      <c r="L2755" s="3" t="s">
        <v>11610</v>
      </c>
      <c r="M2755" s="7" t="s">
        <v>11611</v>
      </c>
      <c r="N2755" s="7" t="s">
        <v>11612</v>
      </c>
      <c r="O2755" s="20" t="s">
        <v>591</v>
      </c>
      <c r="P2755" s="3" t="s">
        <v>1241</v>
      </c>
      <c r="Q2755" s="3">
        <v>-23.85</v>
      </c>
      <c r="R2755" s="6">
        <v>1324.98</v>
      </c>
      <c r="S2755" s="3" t="s">
        <v>1256</v>
      </c>
      <c r="T2755" s="3"/>
      <c r="U2755" s="17">
        <v>45772</v>
      </c>
      <c r="X2755" s="19" t="s">
        <v>5734</v>
      </c>
      <c r="Y2755" s="19" t="s">
        <v>9992</v>
      </c>
    </row>
    <row r="2756" spans="1:25">
      <c r="A2756" s="3" t="s">
        <v>11613</v>
      </c>
      <c r="B2756" s="3"/>
      <c r="C2756" s="3" t="s">
        <v>121</v>
      </c>
      <c r="D2756" s="3" t="s">
        <v>1234</v>
      </c>
      <c r="E2756" s="3" t="s">
        <v>66</v>
      </c>
      <c r="F2756" s="18" t="s">
        <v>1324</v>
      </c>
      <c r="G2756" s="18" t="s">
        <v>1324</v>
      </c>
      <c r="H2756" s="18" t="s">
        <v>1324</v>
      </c>
      <c r="I2756" s="3" t="s">
        <v>11614</v>
      </c>
      <c r="J2756" s="3" t="s">
        <v>1246</v>
      </c>
      <c r="K2756" s="3" t="s">
        <v>3943</v>
      </c>
      <c r="L2756" s="3" t="s">
        <v>11610</v>
      </c>
      <c r="M2756" s="7" t="s">
        <v>11611</v>
      </c>
      <c r="N2756" s="7" t="s">
        <v>11612</v>
      </c>
      <c r="O2756" s="20" t="s">
        <v>591</v>
      </c>
      <c r="P2756" s="3" t="s">
        <v>1241</v>
      </c>
      <c r="Q2756" s="3">
        <v>-23.96</v>
      </c>
      <c r="R2756" s="6">
        <v>355.94</v>
      </c>
      <c r="S2756" s="3" t="s">
        <v>1256</v>
      </c>
      <c r="T2756" s="3"/>
      <c r="U2756" s="17">
        <v>45772</v>
      </c>
      <c r="X2756" s="19" t="s">
        <v>5734</v>
      </c>
      <c r="Y2756" s="19" t="s">
        <v>9992</v>
      </c>
    </row>
    <row r="2757" spans="1:25">
      <c r="A2757" s="3" t="s">
        <v>11615</v>
      </c>
      <c r="B2757" s="3"/>
      <c r="C2757" s="3" t="s">
        <v>88</v>
      </c>
      <c r="D2757" s="3" t="s">
        <v>1234</v>
      </c>
      <c r="E2757" s="3" t="s">
        <v>66</v>
      </c>
      <c r="F2757" s="3" t="s">
        <v>1300</v>
      </c>
      <c r="G2757" s="3" t="s">
        <v>1251</v>
      </c>
      <c r="H2757" s="3" t="s">
        <v>1262</v>
      </c>
      <c r="I2757" s="3" t="s">
        <v>11616</v>
      </c>
      <c r="J2757" s="3" t="s">
        <v>55</v>
      </c>
      <c r="K2757" s="3" t="s">
        <v>2296</v>
      </c>
      <c r="L2757" s="3" t="s">
        <v>6308</v>
      </c>
      <c r="M2757" s="7" t="s">
        <v>11617</v>
      </c>
      <c r="N2757" s="7" t="s">
        <v>11618</v>
      </c>
      <c r="O2757" s="20" t="s">
        <v>593</v>
      </c>
      <c r="P2757" s="3" t="s">
        <v>1241</v>
      </c>
      <c r="Q2757" s="3">
        <v>-23.16</v>
      </c>
      <c r="R2757" s="6">
        <v>1324.98</v>
      </c>
      <c r="S2757" s="3" t="s">
        <v>1256</v>
      </c>
      <c r="T2757" s="3"/>
      <c r="U2757" s="17">
        <v>45772</v>
      </c>
      <c r="X2757" s="19" t="s">
        <v>5734</v>
      </c>
      <c r="Y2757" s="19" t="s">
        <v>9992</v>
      </c>
    </row>
    <row r="2758" spans="1:25">
      <c r="A2758" s="3" t="s">
        <v>11619</v>
      </c>
      <c r="B2758" s="3"/>
      <c r="C2758" s="3" t="s">
        <v>88</v>
      </c>
      <c r="D2758" s="3" t="s">
        <v>1234</v>
      </c>
      <c r="E2758" s="3" t="s">
        <v>66</v>
      </c>
      <c r="F2758" s="3" t="s">
        <v>1300</v>
      </c>
      <c r="G2758" s="3" t="s">
        <v>1251</v>
      </c>
      <c r="H2758" s="3" t="s">
        <v>1262</v>
      </c>
      <c r="I2758" s="3" t="s">
        <v>11620</v>
      </c>
      <c r="J2758" s="3" t="s">
        <v>1246</v>
      </c>
      <c r="K2758" s="3" t="s">
        <v>2296</v>
      </c>
      <c r="L2758" s="3" t="s">
        <v>6308</v>
      </c>
      <c r="M2758" s="7" t="s">
        <v>11617</v>
      </c>
      <c r="N2758" s="7" t="s">
        <v>11618</v>
      </c>
      <c r="O2758" s="20" t="s">
        <v>593</v>
      </c>
      <c r="P2758" s="3" t="s">
        <v>1241</v>
      </c>
      <c r="Q2758" s="3">
        <v>-23.71</v>
      </c>
      <c r="R2758" s="6">
        <v>355.94</v>
      </c>
      <c r="S2758" s="3" t="s">
        <v>1256</v>
      </c>
      <c r="T2758" s="3"/>
      <c r="U2758" s="17">
        <v>45772</v>
      </c>
      <c r="X2758" s="19" t="s">
        <v>5734</v>
      </c>
      <c r="Y2758" s="19" t="s">
        <v>9992</v>
      </c>
    </row>
    <row r="2759" spans="1:25">
      <c r="A2759" s="3" t="s">
        <v>11621</v>
      </c>
      <c r="B2759" s="3"/>
      <c r="C2759" s="3" t="s">
        <v>88</v>
      </c>
      <c r="D2759" s="3" t="s">
        <v>1234</v>
      </c>
      <c r="E2759" s="3" t="s">
        <v>66</v>
      </c>
      <c r="F2759" s="3" t="s">
        <v>1300</v>
      </c>
      <c r="G2759" s="3" t="s">
        <v>1251</v>
      </c>
      <c r="H2759" s="3" t="s">
        <v>1262</v>
      </c>
      <c r="I2759" s="3" t="s">
        <v>11622</v>
      </c>
      <c r="J2759" s="3" t="s">
        <v>1246</v>
      </c>
      <c r="K2759" s="3" t="s">
        <v>2296</v>
      </c>
      <c r="L2759" s="3" t="s">
        <v>6308</v>
      </c>
      <c r="M2759" s="7" t="s">
        <v>11617</v>
      </c>
      <c r="N2759" s="7" t="s">
        <v>11618</v>
      </c>
      <c r="O2759" s="20" t="s">
        <v>593</v>
      </c>
      <c r="P2759" s="3" t="s">
        <v>1241</v>
      </c>
      <c r="Q2759" s="3">
        <v>-19.3</v>
      </c>
      <c r="R2759" s="6">
        <v>355.94</v>
      </c>
      <c r="S2759" s="3" t="s">
        <v>1256</v>
      </c>
      <c r="T2759" s="3"/>
      <c r="U2759" s="17">
        <v>45772</v>
      </c>
      <c r="X2759" s="19" t="s">
        <v>5734</v>
      </c>
      <c r="Y2759" s="19" t="s">
        <v>9992</v>
      </c>
    </row>
    <row r="2760" spans="1:25">
      <c r="A2760" s="3" t="s">
        <v>11623</v>
      </c>
      <c r="B2760" s="3"/>
      <c r="C2760" s="3" t="s">
        <v>88</v>
      </c>
      <c r="D2760" s="3" t="s">
        <v>1234</v>
      </c>
      <c r="E2760" s="3" t="s">
        <v>66</v>
      </c>
      <c r="F2760" s="3" t="s">
        <v>1300</v>
      </c>
      <c r="G2760" s="3" t="s">
        <v>1251</v>
      </c>
      <c r="H2760" s="3" t="s">
        <v>1262</v>
      </c>
      <c r="I2760" s="3" t="s">
        <v>11624</v>
      </c>
      <c r="J2760" s="3" t="s">
        <v>1246</v>
      </c>
      <c r="K2760" s="3" t="s">
        <v>2296</v>
      </c>
      <c r="L2760" s="3" t="s">
        <v>6308</v>
      </c>
      <c r="M2760" s="7" t="s">
        <v>11617</v>
      </c>
      <c r="N2760" s="7" t="s">
        <v>11618</v>
      </c>
      <c r="O2760" s="20" t="s">
        <v>593</v>
      </c>
      <c r="P2760" s="3" t="s">
        <v>1241</v>
      </c>
      <c r="Q2760" s="3">
        <v>-19.920000000000002</v>
      </c>
      <c r="R2760" s="6">
        <v>355.94</v>
      </c>
      <c r="S2760" s="3" t="s">
        <v>1256</v>
      </c>
      <c r="T2760" s="3"/>
      <c r="U2760" s="17">
        <v>45772</v>
      </c>
      <c r="X2760" s="19" t="s">
        <v>5734</v>
      </c>
      <c r="Y2760" s="19" t="s">
        <v>9992</v>
      </c>
    </row>
    <row r="2761" spans="1:25">
      <c r="A2761" s="3" t="s">
        <v>11625</v>
      </c>
      <c r="B2761" s="3"/>
      <c r="C2761" s="3" t="s">
        <v>88</v>
      </c>
      <c r="D2761" s="3" t="s">
        <v>1234</v>
      </c>
      <c r="E2761" s="3" t="s">
        <v>66</v>
      </c>
      <c r="F2761" s="3" t="s">
        <v>1300</v>
      </c>
      <c r="G2761" s="3" t="s">
        <v>1251</v>
      </c>
      <c r="H2761" s="3" t="s">
        <v>1262</v>
      </c>
      <c r="I2761" s="3" t="s">
        <v>11626</v>
      </c>
      <c r="J2761" s="3" t="s">
        <v>1246</v>
      </c>
      <c r="K2761" s="3" t="s">
        <v>2296</v>
      </c>
      <c r="L2761" s="3" t="s">
        <v>6308</v>
      </c>
      <c r="M2761" s="7" t="s">
        <v>11617</v>
      </c>
      <c r="N2761" s="7" t="s">
        <v>11618</v>
      </c>
      <c r="O2761" s="20" t="s">
        <v>593</v>
      </c>
      <c r="P2761" s="3" t="s">
        <v>1241</v>
      </c>
      <c r="Q2761" s="3">
        <v>-18.09</v>
      </c>
      <c r="R2761" s="6">
        <v>355.94</v>
      </c>
      <c r="S2761" s="3" t="s">
        <v>1256</v>
      </c>
      <c r="T2761" s="3"/>
      <c r="U2761" s="17">
        <v>45772</v>
      </c>
      <c r="X2761" s="19" t="s">
        <v>5734</v>
      </c>
      <c r="Y2761" s="19" t="s">
        <v>9992</v>
      </c>
    </row>
    <row r="2762" spans="1:25">
      <c r="A2762" s="3" t="s">
        <v>11627</v>
      </c>
      <c r="B2762" s="3"/>
      <c r="C2762" s="3" t="s">
        <v>88</v>
      </c>
      <c r="D2762" s="3" t="s">
        <v>1234</v>
      </c>
      <c r="E2762" s="3" t="s">
        <v>66</v>
      </c>
      <c r="F2762" s="3" t="s">
        <v>1300</v>
      </c>
      <c r="G2762" s="3" t="s">
        <v>1251</v>
      </c>
      <c r="H2762" s="3" t="s">
        <v>1262</v>
      </c>
      <c r="I2762" s="3" t="s">
        <v>6307</v>
      </c>
      <c r="J2762" s="3" t="s">
        <v>1246</v>
      </c>
      <c r="K2762" s="3" t="s">
        <v>2296</v>
      </c>
      <c r="L2762" s="3" t="s">
        <v>6308</v>
      </c>
      <c r="M2762" s="7" t="s">
        <v>11617</v>
      </c>
      <c r="N2762" s="7" t="s">
        <v>11618</v>
      </c>
      <c r="O2762" s="20" t="s">
        <v>593</v>
      </c>
      <c r="P2762" s="3" t="s">
        <v>4591</v>
      </c>
      <c r="Q2762" s="3">
        <v>-10</v>
      </c>
      <c r="R2762" s="6">
        <v>355.94</v>
      </c>
      <c r="S2762" s="3" t="s">
        <v>1256</v>
      </c>
      <c r="T2762" s="3" t="s">
        <v>11628</v>
      </c>
      <c r="U2762" s="17">
        <v>45772</v>
      </c>
      <c r="X2762" s="19" t="s">
        <v>5734</v>
      </c>
      <c r="Y2762" s="19" t="s">
        <v>9992</v>
      </c>
    </row>
    <row r="2763" spans="1:25">
      <c r="A2763" s="3" t="s">
        <v>11629</v>
      </c>
      <c r="B2763" s="3"/>
      <c r="C2763" s="3" t="s">
        <v>88</v>
      </c>
      <c r="D2763" s="3" t="s">
        <v>1234</v>
      </c>
      <c r="E2763" s="3" t="s">
        <v>66</v>
      </c>
      <c r="F2763" s="3" t="s">
        <v>1300</v>
      </c>
      <c r="G2763" s="3" t="s">
        <v>1251</v>
      </c>
      <c r="H2763" s="3" t="s">
        <v>1262</v>
      </c>
      <c r="I2763" s="3" t="s">
        <v>6317</v>
      </c>
      <c r="J2763" s="3" t="s">
        <v>1246</v>
      </c>
      <c r="K2763" s="3" t="s">
        <v>2296</v>
      </c>
      <c r="L2763" s="3" t="s">
        <v>6308</v>
      </c>
      <c r="M2763" s="7" t="s">
        <v>11617</v>
      </c>
      <c r="N2763" s="7" t="s">
        <v>11618</v>
      </c>
      <c r="O2763" s="20" t="s">
        <v>593</v>
      </c>
      <c r="P2763" s="3" t="s">
        <v>4591</v>
      </c>
      <c r="Q2763" s="3">
        <v>-10</v>
      </c>
      <c r="R2763" s="6">
        <v>355.94</v>
      </c>
      <c r="S2763" s="3" t="s">
        <v>1256</v>
      </c>
      <c r="T2763" s="3" t="s">
        <v>11628</v>
      </c>
      <c r="U2763" s="17">
        <v>45772</v>
      </c>
      <c r="X2763" s="19" t="s">
        <v>5734</v>
      </c>
      <c r="Y2763" s="19" t="s">
        <v>9992</v>
      </c>
    </row>
    <row r="2764" spans="1:25">
      <c r="A2764" s="3" t="s">
        <v>11630</v>
      </c>
      <c r="B2764" s="3"/>
      <c r="C2764" s="3" t="s">
        <v>88</v>
      </c>
      <c r="D2764" s="3" t="s">
        <v>1234</v>
      </c>
      <c r="E2764" s="3" t="s">
        <v>66</v>
      </c>
      <c r="F2764" s="3" t="s">
        <v>1300</v>
      </c>
      <c r="G2764" s="3" t="s">
        <v>1251</v>
      </c>
      <c r="H2764" s="3" t="s">
        <v>1262</v>
      </c>
      <c r="I2764" s="3" t="s">
        <v>6320</v>
      </c>
      <c r="J2764" s="3" t="s">
        <v>1246</v>
      </c>
      <c r="K2764" s="3" t="s">
        <v>2296</v>
      </c>
      <c r="L2764" s="3" t="s">
        <v>6308</v>
      </c>
      <c r="M2764" s="7" t="s">
        <v>11617</v>
      </c>
      <c r="N2764" s="7" t="s">
        <v>11618</v>
      </c>
      <c r="O2764" s="20" t="s">
        <v>593</v>
      </c>
      <c r="P2764" s="3" t="s">
        <v>4591</v>
      </c>
      <c r="Q2764" s="3">
        <v>-10</v>
      </c>
      <c r="R2764" s="6">
        <v>355.94</v>
      </c>
      <c r="S2764" s="3" t="s">
        <v>1256</v>
      </c>
      <c r="T2764" s="3" t="s">
        <v>11628</v>
      </c>
      <c r="U2764" s="17">
        <v>45772</v>
      </c>
      <c r="X2764" s="19" t="s">
        <v>5734</v>
      </c>
      <c r="Y2764" s="19" t="s">
        <v>9992</v>
      </c>
    </row>
    <row r="2765" spans="1:25">
      <c r="A2765" s="3" t="s">
        <v>11631</v>
      </c>
      <c r="B2765" s="3"/>
      <c r="C2765" s="3" t="s">
        <v>88</v>
      </c>
      <c r="D2765" s="3" t="s">
        <v>1234</v>
      </c>
      <c r="E2765" s="3" t="s">
        <v>66</v>
      </c>
      <c r="F2765" s="3" t="s">
        <v>1300</v>
      </c>
      <c r="G2765" s="3" t="s">
        <v>1251</v>
      </c>
      <c r="H2765" s="3" t="s">
        <v>1540</v>
      </c>
      <c r="I2765" s="3" t="s">
        <v>2312</v>
      </c>
      <c r="J2765" s="3" t="s">
        <v>1270</v>
      </c>
      <c r="K2765" s="3" t="s">
        <v>2296</v>
      </c>
      <c r="L2765" s="3" t="s">
        <v>6308</v>
      </c>
      <c r="M2765" s="7" t="s">
        <v>11617</v>
      </c>
      <c r="N2765" s="7" t="s">
        <v>11618</v>
      </c>
      <c r="O2765" s="20" t="s">
        <v>593</v>
      </c>
      <c r="P2765" s="3" t="s">
        <v>4591</v>
      </c>
      <c r="Q2765" s="3">
        <v>-10</v>
      </c>
      <c r="R2765" s="6">
        <v>929.94</v>
      </c>
      <c r="S2765" s="3" t="s">
        <v>1256</v>
      </c>
      <c r="T2765" s="3" t="s">
        <v>11632</v>
      </c>
      <c r="U2765" s="17">
        <v>45772</v>
      </c>
      <c r="X2765" s="19" t="s">
        <v>5734</v>
      </c>
      <c r="Y2765" s="19" t="s">
        <v>9992</v>
      </c>
    </row>
    <row r="2766" spans="1:25">
      <c r="A2766" s="3" t="s">
        <v>11633</v>
      </c>
      <c r="B2766" s="3"/>
      <c r="C2766" s="3" t="s">
        <v>88</v>
      </c>
      <c r="D2766" s="3" t="s">
        <v>1234</v>
      </c>
      <c r="E2766" s="3" t="s">
        <v>66</v>
      </c>
      <c r="F2766" s="3" t="s">
        <v>1300</v>
      </c>
      <c r="G2766" s="3" t="s">
        <v>1251</v>
      </c>
      <c r="H2766" s="3" t="s">
        <v>1540</v>
      </c>
      <c r="I2766" s="3" t="s">
        <v>2315</v>
      </c>
      <c r="J2766" s="3" t="s">
        <v>1246</v>
      </c>
      <c r="K2766" s="3" t="s">
        <v>2296</v>
      </c>
      <c r="L2766" s="3" t="s">
        <v>6308</v>
      </c>
      <c r="M2766" s="7" t="s">
        <v>11617</v>
      </c>
      <c r="N2766" s="7" t="s">
        <v>11618</v>
      </c>
      <c r="O2766" s="20" t="s">
        <v>593</v>
      </c>
      <c r="P2766" s="3" t="s">
        <v>4591</v>
      </c>
      <c r="Q2766" s="3">
        <v>-10</v>
      </c>
      <c r="R2766" s="6">
        <v>355.94</v>
      </c>
      <c r="S2766" s="3" t="s">
        <v>1256</v>
      </c>
      <c r="T2766" s="3" t="s">
        <v>11632</v>
      </c>
      <c r="U2766" s="17">
        <v>45772</v>
      </c>
      <c r="X2766" s="19" t="s">
        <v>5734</v>
      </c>
      <c r="Y2766" s="19" t="s">
        <v>9992</v>
      </c>
    </row>
    <row r="2767" spans="1:25">
      <c r="A2767" s="3" t="s">
        <v>11634</v>
      </c>
      <c r="B2767" s="3"/>
      <c r="C2767" s="3" t="s">
        <v>88</v>
      </c>
      <c r="D2767" s="3" t="s">
        <v>1234</v>
      </c>
      <c r="E2767" s="3" t="s">
        <v>66</v>
      </c>
      <c r="F2767" s="3" t="s">
        <v>1300</v>
      </c>
      <c r="G2767" s="3" t="s">
        <v>1251</v>
      </c>
      <c r="H2767" s="3" t="s">
        <v>1540</v>
      </c>
      <c r="I2767" s="3" t="s">
        <v>2317</v>
      </c>
      <c r="J2767" s="3" t="s">
        <v>1246</v>
      </c>
      <c r="K2767" s="3" t="s">
        <v>2296</v>
      </c>
      <c r="L2767" s="3" t="s">
        <v>6308</v>
      </c>
      <c r="M2767" s="7" t="s">
        <v>11617</v>
      </c>
      <c r="N2767" s="7" t="s">
        <v>11618</v>
      </c>
      <c r="O2767" s="20" t="s">
        <v>593</v>
      </c>
      <c r="P2767" s="3" t="s">
        <v>4591</v>
      </c>
      <c r="Q2767" s="3">
        <v>-10</v>
      </c>
      <c r="R2767" s="6">
        <v>355.94</v>
      </c>
      <c r="S2767" s="3" t="s">
        <v>1256</v>
      </c>
      <c r="T2767" s="3" t="s">
        <v>11632</v>
      </c>
      <c r="U2767" s="17">
        <v>45772</v>
      </c>
      <c r="X2767" s="19" t="s">
        <v>5734</v>
      </c>
      <c r="Y2767" s="19" t="s">
        <v>9992</v>
      </c>
    </row>
    <row r="2768" spans="1:25">
      <c r="A2768" s="3" t="s">
        <v>11635</v>
      </c>
      <c r="B2768" s="3"/>
      <c r="C2768" s="3" t="s">
        <v>88</v>
      </c>
      <c r="D2768" s="3" t="s">
        <v>1234</v>
      </c>
      <c r="E2768" s="3" t="s">
        <v>66</v>
      </c>
      <c r="F2768" s="3" t="s">
        <v>1300</v>
      </c>
      <c r="G2768" s="3" t="s">
        <v>1251</v>
      </c>
      <c r="H2768" s="3" t="s">
        <v>1540</v>
      </c>
      <c r="I2768" s="3" t="s">
        <v>2319</v>
      </c>
      <c r="J2768" s="3" t="s">
        <v>1246</v>
      </c>
      <c r="K2768" s="3" t="s">
        <v>2296</v>
      </c>
      <c r="L2768" s="3" t="s">
        <v>6308</v>
      </c>
      <c r="M2768" s="7" t="s">
        <v>11617</v>
      </c>
      <c r="N2768" s="7" t="s">
        <v>11618</v>
      </c>
      <c r="O2768" s="20" t="s">
        <v>593</v>
      </c>
      <c r="P2768" s="3" t="s">
        <v>4591</v>
      </c>
      <c r="Q2768" s="3">
        <v>-10</v>
      </c>
      <c r="R2768" s="6">
        <v>355.94</v>
      </c>
      <c r="S2768" s="3" t="s">
        <v>1256</v>
      </c>
      <c r="T2768" s="3" t="s">
        <v>11632</v>
      </c>
      <c r="U2768" s="17">
        <v>45772</v>
      </c>
      <c r="X2768" s="19" t="s">
        <v>5734</v>
      </c>
      <c r="Y2768" s="19" t="s">
        <v>9992</v>
      </c>
    </row>
    <row r="2769" spans="1:25">
      <c r="A2769" s="3" t="s">
        <v>11636</v>
      </c>
      <c r="B2769" s="3"/>
      <c r="C2769" s="3" t="s">
        <v>88</v>
      </c>
      <c r="D2769" s="3" t="s">
        <v>1234</v>
      </c>
      <c r="E2769" s="3" t="s">
        <v>66</v>
      </c>
      <c r="F2769" s="3" t="s">
        <v>1300</v>
      </c>
      <c r="G2769" s="3" t="s">
        <v>1251</v>
      </c>
      <c r="H2769" s="3" t="s">
        <v>1540</v>
      </c>
      <c r="I2769" s="3" t="s">
        <v>2321</v>
      </c>
      <c r="J2769" s="3" t="s">
        <v>1246</v>
      </c>
      <c r="K2769" s="3" t="s">
        <v>2296</v>
      </c>
      <c r="L2769" s="3" t="s">
        <v>6308</v>
      </c>
      <c r="M2769" s="7" t="s">
        <v>11617</v>
      </c>
      <c r="N2769" s="7" t="s">
        <v>11618</v>
      </c>
      <c r="O2769" s="20" t="s">
        <v>593</v>
      </c>
      <c r="P2769" s="3" t="s">
        <v>4591</v>
      </c>
      <c r="Q2769" s="3">
        <v>-10</v>
      </c>
      <c r="R2769" s="6">
        <v>355.94</v>
      </c>
      <c r="S2769" s="3" t="s">
        <v>1256</v>
      </c>
      <c r="T2769" s="3" t="s">
        <v>11632</v>
      </c>
      <c r="U2769" s="17">
        <v>45772</v>
      </c>
      <c r="X2769" s="19" t="s">
        <v>5734</v>
      </c>
      <c r="Y2769" s="19" t="s">
        <v>9992</v>
      </c>
    </row>
    <row r="2770" spans="1:25">
      <c r="A2770" s="3" t="s">
        <v>11637</v>
      </c>
      <c r="B2770" s="3"/>
      <c r="C2770" s="3" t="s">
        <v>88</v>
      </c>
      <c r="D2770" s="3" t="s">
        <v>1234</v>
      </c>
      <c r="E2770" s="3" t="s">
        <v>66</v>
      </c>
      <c r="F2770" s="3" t="s">
        <v>1300</v>
      </c>
      <c r="G2770" s="3" t="s">
        <v>1251</v>
      </c>
      <c r="H2770" s="3" t="s">
        <v>1540</v>
      </c>
      <c r="I2770" s="3" t="s">
        <v>2323</v>
      </c>
      <c r="J2770" s="3" t="s">
        <v>1246</v>
      </c>
      <c r="K2770" s="3" t="s">
        <v>2296</v>
      </c>
      <c r="L2770" s="3" t="s">
        <v>6308</v>
      </c>
      <c r="M2770" s="7" t="s">
        <v>11617</v>
      </c>
      <c r="N2770" s="7" t="s">
        <v>11618</v>
      </c>
      <c r="O2770" s="20" t="s">
        <v>593</v>
      </c>
      <c r="P2770" s="3" t="s">
        <v>4591</v>
      </c>
      <c r="Q2770" s="3">
        <v>-10</v>
      </c>
      <c r="R2770" s="6">
        <v>355.94</v>
      </c>
      <c r="S2770" s="3" t="s">
        <v>1256</v>
      </c>
      <c r="T2770" s="3" t="s">
        <v>11632</v>
      </c>
      <c r="U2770" s="17">
        <v>45772</v>
      </c>
      <c r="X2770" s="19" t="s">
        <v>5734</v>
      </c>
      <c r="Y2770" s="19" t="s">
        <v>9992</v>
      </c>
    </row>
    <row r="2771" spans="1:25">
      <c r="A2771" s="3" t="s">
        <v>11638</v>
      </c>
      <c r="B2771" s="3"/>
      <c r="C2771" s="3" t="s">
        <v>88</v>
      </c>
      <c r="D2771" s="3" t="s">
        <v>1234</v>
      </c>
      <c r="E2771" s="3" t="s">
        <v>66</v>
      </c>
      <c r="F2771" s="3" t="s">
        <v>1300</v>
      </c>
      <c r="G2771" s="3" t="s">
        <v>1251</v>
      </c>
      <c r="H2771" s="3" t="s">
        <v>1540</v>
      </c>
      <c r="I2771" s="3" t="s">
        <v>2325</v>
      </c>
      <c r="J2771" s="3" t="s">
        <v>1246</v>
      </c>
      <c r="K2771" s="3" t="s">
        <v>2296</v>
      </c>
      <c r="L2771" s="3" t="s">
        <v>6308</v>
      </c>
      <c r="M2771" s="7" t="s">
        <v>11617</v>
      </c>
      <c r="N2771" s="7" t="s">
        <v>11618</v>
      </c>
      <c r="O2771" s="20" t="s">
        <v>593</v>
      </c>
      <c r="P2771" s="3" t="s">
        <v>4591</v>
      </c>
      <c r="Q2771" s="3">
        <v>-10</v>
      </c>
      <c r="R2771" s="6">
        <v>355.94</v>
      </c>
      <c r="S2771" s="3" t="s">
        <v>1256</v>
      </c>
      <c r="T2771" s="3" t="s">
        <v>11632</v>
      </c>
      <c r="U2771" s="17">
        <v>45772</v>
      </c>
      <c r="X2771" s="19" t="s">
        <v>5734</v>
      </c>
      <c r="Y2771" s="19" t="s">
        <v>9992</v>
      </c>
    </row>
    <row r="2772" spans="1:25">
      <c r="A2772" s="3" t="s">
        <v>11639</v>
      </c>
      <c r="B2772" s="3"/>
      <c r="C2772" s="3" t="s">
        <v>88</v>
      </c>
      <c r="D2772" s="3" t="s">
        <v>1234</v>
      </c>
      <c r="E2772" s="3" t="s">
        <v>66</v>
      </c>
      <c r="F2772" s="3" t="s">
        <v>1300</v>
      </c>
      <c r="G2772" s="3" t="s">
        <v>1251</v>
      </c>
      <c r="H2772" s="3" t="s">
        <v>1540</v>
      </c>
      <c r="I2772" s="3" t="s">
        <v>2327</v>
      </c>
      <c r="J2772" s="3" t="s">
        <v>1246</v>
      </c>
      <c r="K2772" s="3" t="s">
        <v>2296</v>
      </c>
      <c r="L2772" s="3" t="s">
        <v>6308</v>
      </c>
      <c r="M2772" s="7" t="s">
        <v>11617</v>
      </c>
      <c r="N2772" s="7" t="s">
        <v>11618</v>
      </c>
      <c r="O2772" s="20" t="s">
        <v>593</v>
      </c>
      <c r="P2772" s="3" t="s">
        <v>4591</v>
      </c>
      <c r="Q2772" s="3">
        <v>-10</v>
      </c>
      <c r="R2772" s="6">
        <v>355.94</v>
      </c>
      <c r="S2772" s="3" t="s">
        <v>1256</v>
      </c>
      <c r="T2772" s="3" t="s">
        <v>11632</v>
      </c>
      <c r="U2772" s="17">
        <v>45772</v>
      </c>
      <c r="X2772" s="19" t="s">
        <v>5734</v>
      </c>
      <c r="Y2772" s="19" t="s">
        <v>9992</v>
      </c>
    </row>
    <row r="2773" spans="1:25">
      <c r="A2773" s="3" t="s">
        <v>11640</v>
      </c>
      <c r="B2773" s="3"/>
      <c r="C2773" s="3" t="s">
        <v>58</v>
      </c>
      <c r="D2773" s="3" t="s">
        <v>4748</v>
      </c>
      <c r="E2773" s="3" t="s">
        <v>52</v>
      </c>
      <c r="F2773" s="3"/>
      <c r="G2773" s="3"/>
      <c r="H2773" s="3"/>
      <c r="I2773" s="3" t="s">
        <v>11641</v>
      </c>
      <c r="J2773" s="3" t="s">
        <v>110</v>
      </c>
      <c r="K2773" s="3" t="s">
        <v>1314</v>
      </c>
      <c r="L2773" s="3" t="s">
        <v>11642</v>
      </c>
      <c r="M2773" s="7" t="s">
        <v>11643</v>
      </c>
      <c r="N2773" s="7" t="s">
        <v>11644</v>
      </c>
      <c r="O2773" s="20" t="s">
        <v>596</v>
      </c>
      <c r="P2773" s="3" t="s">
        <v>1241</v>
      </c>
      <c r="Q2773" s="3">
        <v>-15.39</v>
      </c>
      <c r="R2773" s="6">
        <v>900.9</v>
      </c>
      <c r="S2773" s="18" t="s">
        <v>1371</v>
      </c>
      <c r="T2773" s="3"/>
      <c r="U2773" s="17">
        <v>45911</v>
      </c>
      <c r="X2773" s="19" t="s">
        <v>4401</v>
      </c>
      <c r="Y2773" s="19"/>
    </row>
    <row r="2774" spans="1:25">
      <c r="A2774" s="3" t="s">
        <v>11645</v>
      </c>
      <c r="B2774" s="3"/>
      <c r="C2774" s="3" t="s">
        <v>109</v>
      </c>
      <c r="D2774" s="3" t="s">
        <v>3188</v>
      </c>
      <c r="E2774" s="3" t="s">
        <v>52</v>
      </c>
      <c r="F2774" s="3" t="s">
        <v>1300</v>
      </c>
      <c r="G2774" s="3" t="s">
        <v>1485</v>
      </c>
      <c r="H2774" s="3" t="s">
        <v>1616</v>
      </c>
      <c r="I2774" s="3" t="s">
        <v>11646</v>
      </c>
      <c r="J2774" s="3" t="s">
        <v>55</v>
      </c>
      <c r="K2774" s="3" t="s">
        <v>2759</v>
      </c>
      <c r="L2774" s="3" t="s">
        <v>11647</v>
      </c>
      <c r="M2774" s="7" t="s">
        <v>11648</v>
      </c>
      <c r="N2774" s="7" t="s">
        <v>11649</v>
      </c>
      <c r="O2774" s="20" t="s">
        <v>598</v>
      </c>
      <c r="P2774" s="3" t="s">
        <v>1241</v>
      </c>
      <c r="Q2774" s="3">
        <v>-20.399999999999999</v>
      </c>
      <c r="R2774" s="6">
        <v>514.79999999999995</v>
      </c>
      <c r="S2774" s="18" t="s">
        <v>1371</v>
      </c>
      <c r="T2774" s="3"/>
      <c r="U2774" s="17">
        <v>45894</v>
      </c>
      <c r="X2774" s="19" t="s">
        <v>4401</v>
      </c>
      <c r="Y2774" s="19"/>
    </row>
    <row r="2775" spans="1:25">
      <c r="A2775" s="3" t="s">
        <v>11650</v>
      </c>
      <c r="B2775" s="3"/>
      <c r="C2775" s="3" t="s">
        <v>114</v>
      </c>
      <c r="D2775" s="3" t="s">
        <v>3188</v>
      </c>
      <c r="E2775" s="3" t="s">
        <v>52</v>
      </c>
      <c r="F2775" s="3" t="s">
        <v>1300</v>
      </c>
      <c r="G2775" s="3"/>
      <c r="H2775" s="3"/>
      <c r="I2775" s="3" t="s">
        <v>11651</v>
      </c>
      <c r="J2775" s="3" t="s">
        <v>55</v>
      </c>
      <c r="K2775" s="3" t="s">
        <v>2838</v>
      </c>
      <c r="L2775" s="3" t="s">
        <v>11652</v>
      </c>
      <c r="M2775" s="7" t="s">
        <v>11653</v>
      </c>
      <c r="N2775" s="7" t="s">
        <v>11654</v>
      </c>
      <c r="O2775" s="20" t="s">
        <v>520</v>
      </c>
      <c r="P2775" s="3" t="s">
        <v>1241</v>
      </c>
      <c r="Q2775" s="3">
        <v>-17.559999999999999</v>
      </c>
      <c r="R2775" s="6">
        <v>133.65</v>
      </c>
      <c r="S2775" s="3" t="s">
        <v>1305</v>
      </c>
      <c r="T2775" s="3" t="s">
        <v>11655</v>
      </c>
      <c r="U2775" s="17">
        <v>45888</v>
      </c>
      <c r="X2775" s="19" t="s">
        <v>1306</v>
      </c>
      <c r="Y2775" s="19"/>
    </row>
    <row r="2776" spans="1:25">
      <c r="A2776" s="3" t="s">
        <v>11656</v>
      </c>
      <c r="B2776" s="3"/>
      <c r="C2776" s="3" t="s">
        <v>85</v>
      </c>
      <c r="D2776" s="3" t="s">
        <v>4026</v>
      </c>
      <c r="E2776" s="3" t="s">
        <v>66</v>
      </c>
      <c r="F2776" s="3" t="s">
        <v>1261</v>
      </c>
      <c r="G2776" s="3" t="s">
        <v>1391</v>
      </c>
      <c r="H2776" s="3" t="s">
        <v>1557</v>
      </c>
      <c r="I2776" s="3" t="s">
        <v>11657</v>
      </c>
      <c r="J2776" s="3" t="s">
        <v>132</v>
      </c>
      <c r="K2776" s="3" t="s">
        <v>2680</v>
      </c>
      <c r="L2776" s="3" t="s">
        <v>11658</v>
      </c>
      <c r="M2776" s="7" t="s">
        <v>11659</v>
      </c>
      <c r="N2776" s="7" t="s">
        <v>11660</v>
      </c>
      <c r="O2776" s="20" t="s">
        <v>600</v>
      </c>
      <c r="P2776" s="3" t="s">
        <v>1241</v>
      </c>
      <c r="Q2776" s="3">
        <v>-21.67</v>
      </c>
      <c r="R2776" s="6">
        <v>346.5</v>
      </c>
      <c r="S2776" s="3" t="s">
        <v>2523</v>
      </c>
      <c r="T2776" s="3"/>
      <c r="U2776" s="17">
        <v>45896</v>
      </c>
      <c r="X2776" s="19" t="s">
        <v>2524</v>
      </c>
      <c r="Y2776" s="19"/>
    </row>
    <row r="2777" spans="1:25">
      <c r="A2777" s="3" t="s">
        <v>11661</v>
      </c>
      <c r="B2777" s="3"/>
      <c r="C2777" s="3" t="s">
        <v>186</v>
      </c>
      <c r="D2777" s="3" t="s">
        <v>4026</v>
      </c>
      <c r="E2777" s="3" t="s">
        <v>66</v>
      </c>
      <c r="F2777" s="3"/>
      <c r="G2777" s="3"/>
      <c r="H2777" s="3"/>
      <c r="I2777" s="3" t="s">
        <v>11662</v>
      </c>
      <c r="J2777" s="3" t="s">
        <v>94</v>
      </c>
      <c r="K2777" s="3" t="s">
        <v>3870</v>
      </c>
      <c r="L2777" s="3" t="s">
        <v>11663</v>
      </c>
      <c r="M2777" s="7" t="s">
        <v>11664</v>
      </c>
      <c r="N2777" s="7" t="s">
        <v>11665</v>
      </c>
      <c r="O2777" s="20" t="s">
        <v>382</v>
      </c>
      <c r="P2777" s="3" t="s">
        <v>1241</v>
      </c>
      <c r="Q2777" s="3">
        <v>-10</v>
      </c>
      <c r="R2777" s="6">
        <v>148.5</v>
      </c>
      <c r="S2777" s="3" t="s">
        <v>2523</v>
      </c>
      <c r="T2777" s="3" t="s">
        <v>11666</v>
      </c>
      <c r="U2777" s="17">
        <v>45891</v>
      </c>
      <c r="X2777" s="19" t="s">
        <v>2524</v>
      </c>
      <c r="Y2777" s="19"/>
    </row>
    <row r="2778" spans="1:25">
      <c r="A2778" s="3" t="s">
        <v>11667</v>
      </c>
      <c r="B2778" s="3"/>
      <c r="C2778" s="3" t="s">
        <v>78</v>
      </c>
      <c r="D2778" s="3" t="s">
        <v>4725</v>
      </c>
      <c r="E2778" s="3" t="s">
        <v>77</v>
      </c>
      <c r="F2778" s="3" t="s">
        <v>2278</v>
      </c>
      <c r="G2778" s="3" t="s">
        <v>1312</v>
      </c>
      <c r="H2778" s="3" t="s">
        <v>1605</v>
      </c>
      <c r="I2778" s="3" t="s">
        <v>11668</v>
      </c>
      <c r="J2778" s="3" t="s">
        <v>1246</v>
      </c>
      <c r="K2778" s="3" t="s">
        <v>2719</v>
      </c>
      <c r="L2778" s="3" t="s">
        <v>11669</v>
      </c>
      <c r="M2778" s="7" t="s">
        <v>11670</v>
      </c>
      <c r="N2778" s="7" t="s">
        <v>11671</v>
      </c>
      <c r="O2778" s="20" t="s">
        <v>604</v>
      </c>
      <c r="P2778" s="3" t="s">
        <v>1241</v>
      </c>
      <c r="Q2778" s="3">
        <v>-22.32</v>
      </c>
      <c r="R2778" s="6">
        <v>1564.2</v>
      </c>
      <c r="S2778" s="3" t="s">
        <v>1242</v>
      </c>
      <c r="T2778" s="3"/>
      <c r="U2778" s="17">
        <v>45896</v>
      </c>
      <c r="X2778" s="19" t="s">
        <v>1244</v>
      </c>
      <c r="Y2778" s="19"/>
    </row>
    <row r="2779" spans="1:25">
      <c r="A2779" s="3" t="s">
        <v>11672</v>
      </c>
      <c r="B2779" s="3"/>
      <c r="C2779" s="3" t="s">
        <v>78</v>
      </c>
      <c r="D2779" s="3" t="s">
        <v>4725</v>
      </c>
      <c r="E2779" s="3" t="s">
        <v>77</v>
      </c>
      <c r="F2779" s="3" t="s">
        <v>2278</v>
      </c>
      <c r="G2779" s="3" t="s">
        <v>1312</v>
      </c>
      <c r="H2779" s="3" t="s">
        <v>1605</v>
      </c>
      <c r="I2779" s="3" t="s">
        <v>11673</v>
      </c>
      <c r="J2779" s="3" t="s">
        <v>55</v>
      </c>
      <c r="K2779" s="3" t="s">
        <v>2719</v>
      </c>
      <c r="L2779" s="3" t="s">
        <v>11669</v>
      </c>
      <c r="M2779" s="7" t="s">
        <v>11670</v>
      </c>
      <c r="N2779" s="7" t="s">
        <v>11671</v>
      </c>
      <c r="O2779" s="20" t="s">
        <v>604</v>
      </c>
      <c r="P2779" s="3" t="s">
        <v>1241</v>
      </c>
      <c r="Q2779" s="3">
        <v>-22.84</v>
      </c>
      <c r="R2779" s="6">
        <v>376.2</v>
      </c>
      <c r="S2779" s="3" t="s">
        <v>1242</v>
      </c>
      <c r="T2779" s="3"/>
      <c r="U2779" s="17">
        <v>45896</v>
      </c>
      <c r="X2779" s="19" t="s">
        <v>1244</v>
      </c>
      <c r="Y2779" s="19"/>
    </row>
    <row r="2780" spans="1:25">
      <c r="A2780" s="3" t="s">
        <v>11674</v>
      </c>
      <c r="B2780" s="3"/>
      <c r="C2780" s="3" t="s">
        <v>608</v>
      </c>
      <c r="D2780" s="3" t="s">
        <v>4748</v>
      </c>
      <c r="E2780" s="3" t="s">
        <v>52</v>
      </c>
      <c r="F2780" s="3" t="s">
        <v>1261</v>
      </c>
      <c r="G2780" s="3" t="s">
        <v>1485</v>
      </c>
      <c r="H2780" s="3" t="s">
        <v>1649</v>
      </c>
      <c r="I2780" s="3" t="s">
        <v>11675</v>
      </c>
      <c r="J2780" s="3" t="s">
        <v>55</v>
      </c>
      <c r="K2780" s="3" t="s">
        <v>11676</v>
      </c>
      <c r="L2780" s="3" t="s">
        <v>11677</v>
      </c>
      <c r="M2780" s="7" t="s">
        <v>11678</v>
      </c>
      <c r="N2780" s="7" t="s">
        <v>11679</v>
      </c>
      <c r="O2780" s="20" t="s">
        <v>606</v>
      </c>
      <c r="P2780" s="3" t="s">
        <v>1241</v>
      </c>
      <c r="Q2780" s="3">
        <v>-21.73</v>
      </c>
      <c r="R2780" s="6">
        <v>1564.2</v>
      </c>
      <c r="S2780" s="3" t="s">
        <v>1319</v>
      </c>
      <c r="T2780" s="3"/>
      <c r="U2780" s="17">
        <v>45903</v>
      </c>
      <c r="X2780" s="19" t="s">
        <v>1320</v>
      </c>
      <c r="Y2780" s="19"/>
    </row>
    <row r="2781" spans="1:25">
      <c r="A2781" s="3" t="s">
        <v>11680</v>
      </c>
      <c r="B2781" s="3"/>
      <c r="C2781" s="3" t="s">
        <v>608</v>
      </c>
      <c r="D2781" s="3" t="s">
        <v>4748</v>
      </c>
      <c r="E2781" s="3" t="s">
        <v>52</v>
      </c>
      <c r="F2781" s="3" t="s">
        <v>1261</v>
      </c>
      <c r="G2781" s="3" t="s">
        <v>1485</v>
      </c>
      <c r="H2781" s="3" t="s">
        <v>1649</v>
      </c>
      <c r="I2781" s="3" t="s">
        <v>11681</v>
      </c>
      <c r="J2781" s="3" t="s">
        <v>1246</v>
      </c>
      <c r="K2781" s="3" t="s">
        <v>11676</v>
      </c>
      <c r="L2781" s="3" t="s">
        <v>11677</v>
      </c>
      <c r="M2781" s="7" t="s">
        <v>11678</v>
      </c>
      <c r="N2781" s="7" t="s">
        <v>11679</v>
      </c>
      <c r="O2781" s="20" t="s">
        <v>606</v>
      </c>
      <c r="P2781" s="3" t="s">
        <v>1241</v>
      </c>
      <c r="Q2781" s="3">
        <v>-20.51</v>
      </c>
      <c r="R2781" s="6">
        <v>376.2</v>
      </c>
      <c r="S2781" s="3" t="s">
        <v>1319</v>
      </c>
      <c r="T2781" s="3"/>
      <c r="U2781" s="17">
        <v>45903</v>
      </c>
      <c r="X2781" s="19" t="s">
        <v>1320</v>
      </c>
      <c r="Y2781" s="19"/>
    </row>
    <row r="2782" spans="1:25">
      <c r="A2782" s="3" t="s">
        <v>11682</v>
      </c>
      <c r="B2782" s="3"/>
      <c r="C2782" s="3" t="s">
        <v>241</v>
      </c>
      <c r="D2782" s="3" t="s">
        <v>4748</v>
      </c>
      <c r="E2782" s="3" t="s">
        <v>52</v>
      </c>
      <c r="F2782" s="3" t="s">
        <v>2272</v>
      </c>
      <c r="G2782" s="3" t="s">
        <v>1312</v>
      </c>
      <c r="H2782" s="3" t="s">
        <v>2794</v>
      </c>
      <c r="I2782" s="3" t="s">
        <v>11683</v>
      </c>
      <c r="J2782" s="3" t="s">
        <v>55</v>
      </c>
      <c r="K2782" s="3" t="s">
        <v>5687</v>
      </c>
      <c r="L2782" s="3" t="s">
        <v>11684</v>
      </c>
      <c r="M2782" s="7" t="s">
        <v>11685</v>
      </c>
      <c r="N2782" s="7" t="s">
        <v>11686</v>
      </c>
      <c r="O2782" s="20" t="s">
        <v>609</v>
      </c>
      <c r="P2782" s="3" t="s">
        <v>4591</v>
      </c>
      <c r="Q2782" s="3"/>
      <c r="R2782" s="6">
        <v>1564.2</v>
      </c>
      <c r="S2782" s="3"/>
      <c r="T2782" s="3"/>
      <c r="U2782" s="17"/>
      <c r="X2782" s="19"/>
      <c r="Y2782" s="19"/>
    </row>
    <row r="2783" spans="1:25">
      <c r="A2783" s="3" t="s">
        <v>11687</v>
      </c>
      <c r="B2783" s="3"/>
      <c r="C2783" s="3" t="s">
        <v>241</v>
      </c>
      <c r="D2783" s="3" t="s">
        <v>4748</v>
      </c>
      <c r="E2783" s="3" t="s">
        <v>52</v>
      </c>
      <c r="F2783" s="3" t="s">
        <v>2272</v>
      </c>
      <c r="G2783" s="3" t="s">
        <v>1312</v>
      </c>
      <c r="H2783" s="3" t="s">
        <v>2794</v>
      </c>
      <c r="I2783" s="3" t="s">
        <v>11688</v>
      </c>
      <c r="J2783" s="3" t="s">
        <v>1246</v>
      </c>
      <c r="K2783" s="3" t="s">
        <v>5687</v>
      </c>
      <c r="L2783" s="3" t="s">
        <v>11689</v>
      </c>
      <c r="M2783" s="7" t="s">
        <v>11685</v>
      </c>
      <c r="N2783" s="7" t="s">
        <v>11686</v>
      </c>
      <c r="O2783" s="20" t="s">
        <v>609</v>
      </c>
      <c r="P2783" s="3" t="s">
        <v>4591</v>
      </c>
      <c r="Q2783" s="3"/>
      <c r="R2783" s="6">
        <v>376.2</v>
      </c>
      <c r="S2783" s="3"/>
      <c r="T2783" s="3"/>
      <c r="U2783" s="17"/>
      <c r="X2783" s="19"/>
      <c r="Y2783" s="19"/>
    </row>
    <row r="2784" spans="1:25">
      <c r="A2784" s="3" t="s">
        <v>11690</v>
      </c>
      <c r="B2784" s="3"/>
      <c r="C2784" s="3" t="s">
        <v>70</v>
      </c>
      <c r="D2784" s="3" t="s">
        <v>3188</v>
      </c>
      <c r="E2784" s="3" t="s">
        <v>52</v>
      </c>
      <c r="F2784" s="3" t="s">
        <v>2272</v>
      </c>
      <c r="G2784" s="3" t="s">
        <v>1236</v>
      </c>
      <c r="H2784" s="3" t="s">
        <v>1649</v>
      </c>
      <c r="I2784" s="3" t="s">
        <v>11691</v>
      </c>
      <c r="J2784" s="3" t="s">
        <v>68</v>
      </c>
      <c r="K2784" s="3" t="s">
        <v>4756</v>
      </c>
      <c r="L2784" s="3" t="s">
        <v>11692</v>
      </c>
      <c r="M2784" s="7" t="s">
        <v>11693</v>
      </c>
      <c r="N2784" s="7" t="s">
        <v>11694</v>
      </c>
      <c r="O2784" s="20" t="s">
        <v>612</v>
      </c>
      <c r="P2784" s="3" t="s">
        <v>4591</v>
      </c>
      <c r="Q2784" s="3">
        <v>-10</v>
      </c>
      <c r="R2784" s="6">
        <v>514.79999999999995</v>
      </c>
      <c r="S2784" s="3" t="s">
        <v>1319</v>
      </c>
      <c r="T2784" s="3" t="s">
        <v>11695</v>
      </c>
      <c r="U2784" s="17">
        <v>45892</v>
      </c>
      <c r="X2784" s="19" t="s">
        <v>1320</v>
      </c>
      <c r="Y2784" s="19" t="s">
        <v>11696</v>
      </c>
    </row>
    <row r="2785" spans="1:25">
      <c r="A2785" s="3" t="s">
        <v>11697</v>
      </c>
      <c r="B2785" s="3"/>
      <c r="C2785" s="3" t="s">
        <v>70</v>
      </c>
      <c r="D2785" s="3" t="s">
        <v>3188</v>
      </c>
      <c r="E2785" s="3" t="s">
        <v>52</v>
      </c>
      <c r="F2785" s="3" t="s">
        <v>2272</v>
      </c>
      <c r="G2785" s="3" t="s">
        <v>1251</v>
      </c>
      <c r="H2785" s="3" t="s">
        <v>1237</v>
      </c>
      <c r="I2785" s="3" t="s">
        <v>11698</v>
      </c>
      <c r="J2785" s="3" t="s">
        <v>68</v>
      </c>
      <c r="K2785" s="3" t="s">
        <v>4756</v>
      </c>
      <c r="L2785" s="3" t="s">
        <v>11692</v>
      </c>
      <c r="M2785" s="7" t="s">
        <v>11693</v>
      </c>
      <c r="N2785" s="7" t="s">
        <v>11694</v>
      </c>
      <c r="O2785" s="20" t="s">
        <v>612</v>
      </c>
      <c r="P2785" s="3" t="s">
        <v>1241</v>
      </c>
      <c r="Q2785" s="3">
        <v>-19</v>
      </c>
      <c r="R2785" s="6">
        <v>514.79999999999995</v>
      </c>
      <c r="S2785" s="3" t="s">
        <v>1319</v>
      </c>
      <c r="T2785" s="3"/>
      <c r="U2785" s="17">
        <v>45892</v>
      </c>
      <c r="X2785" s="19" t="s">
        <v>1320</v>
      </c>
      <c r="Y2785" s="19" t="s">
        <v>11696</v>
      </c>
    </row>
    <row r="2786" spans="1:25">
      <c r="A2786" s="3" t="s">
        <v>11699</v>
      </c>
      <c r="B2786" s="3"/>
      <c r="C2786" s="3" t="s">
        <v>70</v>
      </c>
      <c r="D2786" s="3" t="s">
        <v>3188</v>
      </c>
      <c r="E2786" s="3" t="s">
        <v>52</v>
      </c>
      <c r="F2786" s="3" t="s">
        <v>2272</v>
      </c>
      <c r="G2786" s="3" t="s">
        <v>1251</v>
      </c>
      <c r="H2786" s="3" t="s">
        <v>1237</v>
      </c>
      <c r="I2786" s="3" t="s">
        <v>11700</v>
      </c>
      <c r="J2786" s="3" t="s">
        <v>68</v>
      </c>
      <c r="K2786" s="3" t="s">
        <v>4756</v>
      </c>
      <c r="L2786" s="3" t="s">
        <v>11692</v>
      </c>
      <c r="M2786" s="7" t="s">
        <v>11693</v>
      </c>
      <c r="N2786" s="7" t="s">
        <v>11694</v>
      </c>
      <c r="O2786" s="20" t="s">
        <v>612</v>
      </c>
      <c r="P2786" s="3" t="s">
        <v>1241</v>
      </c>
      <c r="Q2786" s="3">
        <v>-19.61</v>
      </c>
      <c r="R2786" s="6">
        <v>514.79999999999995</v>
      </c>
      <c r="S2786" s="3" t="s">
        <v>1319</v>
      </c>
      <c r="T2786" s="3"/>
      <c r="U2786" s="17">
        <v>45892</v>
      </c>
      <c r="X2786" s="19" t="s">
        <v>1320</v>
      </c>
      <c r="Y2786" s="19" t="s">
        <v>11696</v>
      </c>
    </row>
    <row r="2787" spans="1:25">
      <c r="A2787" s="3" t="s">
        <v>11701</v>
      </c>
      <c r="B2787" s="3"/>
      <c r="C2787" s="3" t="s">
        <v>70</v>
      </c>
      <c r="D2787" s="3" t="s">
        <v>3188</v>
      </c>
      <c r="E2787" s="3" t="s">
        <v>52</v>
      </c>
      <c r="F2787" s="3" t="s">
        <v>2272</v>
      </c>
      <c r="G2787" s="3" t="s">
        <v>1236</v>
      </c>
      <c r="H2787" s="3" t="s">
        <v>1649</v>
      </c>
      <c r="I2787" s="3" t="s">
        <v>11702</v>
      </c>
      <c r="J2787" s="3" t="s">
        <v>68</v>
      </c>
      <c r="K2787" s="3" t="s">
        <v>4756</v>
      </c>
      <c r="L2787" s="3" t="s">
        <v>11692</v>
      </c>
      <c r="M2787" s="7" t="s">
        <v>11693</v>
      </c>
      <c r="N2787" s="7" t="s">
        <v>11694</v>
      </c>
      <c r="O2787" s="20" t="s">
        <v>612</v>
      </c>
      <c r="P2787" s="3" t="s">
        <v>1241</v>
      </c>
      <c r="Q2787" s="3">
        <v>-20.350000000000001</v>
      </c>
      <c r="R2787" s="6">
        <v>514.79999999999995</v>
      </c>
      <c r="S2787" s="3" t="s">
        <v>1319</v>
      </c>
      <c r="T2787" s="3"/>
      <c r="U2787" s="17">
        <v>45892</v>
      </c>
      <c r="X2787" s="19" t="s">
        <v>1320</v>
      </c>
      <c r="Y2787" s="19" t="s">
        <v>11696</v>
      </c>
    </row>
    <row r="2788" spans="1:25">
      <c r="A2788" s="3" t="s">
        <v>11703</v>
      </c>
      <c r="B2788" s="3"/>
      <c r="C2788" s="3" t="s">
        <v>70</v>
      </c>
      <c r="D2788" s="3" t="s">
        <v>3188</v>
      </c>
      <c r="E2788" s="3" t="s">
        <v>52</v>
      </c>
      <c r="F2788" s="3" t="s">
        <v>2272</v>
      </c>
      <c r="G2788" s="3" t="s">
        <v>1251</v>
      </c>
      <c r="H2788" s="3" t="s">
        <v>1237</v>
      </c>
      <c r="I2788" s="3" t="s">
        <v>11704</v>
      </c>
      <c r="J2788" s="3" t="s">
        <v>68</v>
      </c>
      <c r="K2788" s="3" t="s">
        <v>4756</v>
      </c>
      <c r="L2788" s="3" t="s">
        <v>11692</v>
      </c>
      <c r="M2788" s="7" t="s">
        <v>11693</v>
      </c>
      <c r="N2788" s="7" t="s">
        <v>11694</v>
      </c>
      <c r="O2788" s="20" t="s">
        <v>612</v>
      </c>
      <c r="P2788" s="3" t="s">
        <v>1241</v>
      </c>
      <c r="Q2788" s="3">
        <v>-20.05</v>
      </c>
      <c r="R2788" s="6">
        <v>514.79999999999995</v>
      </c>
      <c r="S2788" s="3" t="s">
        <v>1319</v>
      </c>
      <c r="T2788" s="3"/>
      <c r="U2788" s="17">
        <v>45892</v>
      </c>
      <c r="X2788" s="19" t="s">
        <v>1320</v>
      </c>
      <c r="Y2788" s="19" t="s">
        <v>11696</v>
      </c>
    </row>
    <row r="2789" spans="1:25">
      <c r="A2789" s="3" t="s">
        <v>11705</v>
      </c>
      <c r="B2789" s="3"/>
      <c r="C2789" s="3" t="s">
        <v>70</v>
      </c>
      <c r="D2789" s="3" t="s">
        <v>3188</v>
      </c>
      <c r="E2789" s="3" t="s">
        <v>52</v>
      </c>
      <c r="F2789" s="3" t="s">
        <v>2272</v>
      </c>
      <c r="G2789" s="3" t="s">
        <v>1251</v>
      </c>
      <c r="H2789" s="3" t="s">
        <v>1557</v>
      </c>
      <c r="I2789" s="3" t="s">
        <v>11706</v>
      </c>
      <c r="J2789" s="3" t="s">
        <v>68</v>
      </c>
      <c r="K2789" s="3" t="s">
        <v>4756</v>
      </c>
      <c r="L2789" s="3" t="s">
        <v>11692</v>
      </c>
      <c r="M2789" s="7" t="s">
        <v>11693</v>
      </c>
      <c r="N2789" s="7" t="s">
        <v>11694</v>
      </c>
      <c r="O2789" s="20" t="s">
        <v>612</v>
      </c>
      <c r="P2789" s="3" t="s">
        <v>4591</v>
      </c>
      <c r="Q2789" s="3">
        <v>-10</v>
      </c>
      <c r="R2789" s="6">
        <v>514.79999999999995</v>
      </c>
      <c r="S2789" s="3" t="s">
        <v>1319</v>
      </c>
      <c r="T2789" s="3" t="s">
        <v>11695</v>
      </c>
      <c r="U2789" s="17">
        <v>45892</v>
      </c>
      <c r="X2789" s="19" t="s">
        <v>1320</v>
      </c>
      <c r="Y2789" s="19" t="s">
        <v>11696</v>
      </c>
    </row>
    <row r="2790" spans="1:25">
      <c r="A2790" s="3" t="s">
        <v>11707</v>
      </c>
      <c r="B2790" s="3"/>
      <c r="C2790" s="3" t="s">
        <v>70</v>
      </c>
      <c r="D2790" s="3" t="s">
        <v>3188</v>
      </c>
      <c r="E2790" s="3" t="s">
        <v>52</v>
      </c>
      <c r="F2790" s="3" t="s">
        <v>2272</v>
      </c>
      <c r="G2790" s="3" t="s">
        <v>1251</v>
      </c>
      <c r="H2790" s="3" t="s">
        <v>1237</v>
      </c>
      <c r="I2790" s="3" t="s">
        <v>11708</v>
      </c>
      <c r="J2790" s="3" t="s">
        <v>68</v>
      </c>
      <c r="K2790" s="3" t="s">
        <v>4756</v>
      </c>
      <c r="L2790" s="3" t="s">
        <v>11692</v>
      </c>
      <c r="M2790" s="7" t="s">
        <v>11693</v>
      </c>
      <c r="N2790" s="7" t="s">
        <v>11694</v>
      </c>
      <c r="O2790" s="20" t="s">
        <v>612</v>
      </c>
      <c r="P2790" s="3" t="s">
        <v>1241</v>
      </c>
      <c r="Q2790" s="3">
        <v>-19.61</v>
      </c>
      <c r="R2790" s="6">
        <v>514.79999999999995</v>
      </c>
      <c r="S2790" s="3" t="s">
        <v>1319</v>
      </c>
      <c r="T2790" s="3"/>
      <c r="U2790" s="17">
        <v>45892</v>
      </c>
      <c r="X2790" s="19" t="s">
        <v>1320</v>
      </c>
      <c r="Y2790" s="19" t="s">
        <v>11696</v>
      </c>
    </row>
    <row r="2791" spans="1:25">
      <c r="A2791" s="3" t="s">
        <v>11709</v>
      </c>
      <c r="B2791" s="3"/>
      <c r="C2791" s="3" t="s">
        <v>70</v>
      </c>
      <c r="D2791" s="3" t="s">
        <v>3188</v>
      </c>
      <c r="E2791" s="3" t="s">
        <v>52</v>
      </c>
      <c r="F2791" s="3" t="s">
        <v>2272</v>
      </c>
      <c r="G2791" s="3" t="s">
        <v>1251</v>
      </c>
      <c r="H2791" s="3" t="s">
        <v>1237</v>
      </c>
      <c r="I2791" s="3" t="s">
        <v>11710</v>
      </c>
      <c r="J2791" s="3" t="s">
        <v>68</v>
      </c>
      <c r="K2791" s="3" t="s">
        <v>4756</v>
      </c>
      <c r="L2791" s="3" t="s">
        <v>11692</v>
      </c>
      <c r="M2791" s="7" t="s">
        <v>11693</v>
      </c>
      <c r="N2791" s="7" t="s">
        <v>11694</v>
      </c>
      <c r="O2791" s="20" t="s">
        <v>612</v>
      </c>
      <c r="P2791" s="3" t="s">
        <v>1241</v>
      </c>
      <c r="Q2791" s="3">
        <v>-19.510000000000002</v>
      </c>
      <c r="R2791" s="6">
        <v>514.79999999999995</v>
      </c>
      <c r="S2791" s="3" t="s">
        <v>1319</v>
      </c>
      <c r="T2791" s="3"/>
      <c r="U2791" s="17">
        <v>45892</v>
      </c>
      <c r="X2791" s="19" t="s">
        <v>1320</v>
      </c>
      <c r="Y2791" s="19" t="s">
        <v>11696</v>
      </c>
    </row>
    <row r="2792" spans="1:25">
      <c r="A2792" s="3" t="s">
        <v>11711</v>
      </c>
      <c r="B2792" s="3"/>
      <c r="C2792" s="3" t="s">
        <v>70</v>
      </c>
      <c r="D2792" s="3" t="s">
        <v>3188</v>
      </c>
      <c r="E2792" s="3" t="s">
        <v>52</v>
      </c>
      <c r="F2792" s="3" t="s">
        <v>2272</v>
      </c>
      <c r="G2792" s="3" t="s">
        <v>1251</v>
      </c>
      <c r="H2792" s="3" t="s">
        <v>1557</v>
      </c>
      <c r="I2792" s="3" t="s">
        <v>11712</v>
      </c>
      <c r="J2792" s="3" t="s">
        <v>68</v>
      </c>
      <c r="K2792" s="3" t="s">
        <v>4756</v>
      </c>
      <c r="L2792" s="3" t="s">
        <v>11692</v>
      </c>
      <c r="M2792" s="7" t="s">
        <v>11693</v>
      </c>
      <c r="N2792" s="7" t="s">
        <v>11694</v>
      </c>
      <c r="O2792" s="20" t="s">
        <v>612</v>
      </c>
      <c r="P2792" s="3" t="s">
        <v>1241</v>
      </c>
      <c r="Q2792" s="3">
        <v>-19.57</v>
      </c>
      <c r="R2792" s="6">
        <v>514.79999999999995</v>
      </c>
      <c r="S2792" s="3" t="s">
        <v>1319</v>
      </c>
      <c r="T2792" s="3"/>
      <c r="U2792" s="17">
        <v>45892</v>
      </c>
      <c r="X2792" s="19" t="s">
        <v>1320</v>
      </c>
      <c r="Y2792" s="19" t="s">
        <v>11696</v>
      </c>
    </row>
    <row r="2793" spans="1:25">
      <c r="A2793" s="3" t="s">
        <v>11713</v>
      </c>
      <c r="B2793" s="3"/>
      <c r="C2793" s="3" t="s">
        <v>70</v>
      </c>
      <c r="D2793" s="3" t="s">
        <v>3188</v>
      </c>
      <c r="E2793" s="3" t="s">
        <v>52</v>
      </c>
      <c r="F2793" s="3" t="s">
        <v>2272</v>
      </c>
      <c r="G2793" s="3" t="s">
        <v>1251</v>
      </c>
      <c r="H2793" s="3" t="s">
        <v>1237</v>
      </c>
      <c r="I2793" s="3" t="s">
        <v>11714</v>
      </c>
      <c r="J2793" s="3" t="s">
        <v>68</v>
      </c>
      <c r="K2793" s="3" t="s">
        <v>4756</v>
      </c>
      <c r="L2793" s="3" t="s">
        <v>11692</v>
      </c>
      <c r="M2793" s="7" t="s">
        <v>11693</v>
      </c>
      <c r="N2793" s="7" t="s">
        <v>11694</v>
      </c>
      <c r="O2793" s="20" t="s">
        <v>612</v>
      </c>
      <c r="P2793" s="3" t="s">
        <v>1241</v>
      </c>
      <c r="Q2793" s="3">
        <v>-21.12</v>
      </c>
      <c r="R2793" s="6">
        <v>514.79999999999995</v>
      </c>
      <c r="S2793" s="3" t="s">
        <v>1319</v>
      </c>
      <c r="T2793" s="3"/>
      <c r="U2793" s="17">
        <v>45892</v>
      </c>
      <c r="X2793" s="19" t="s">
        <v>1320</v>
      </c>
      <c r="Y2793" s="19" t="s">
        <v>11696</v>
      </c>
    </row>
    <row r="2794" spans="1:25">
      <c r="A2794" s="3" t="s">
        <v>11715</v>
      </c>
      <c r="B2794" s="3"/>
      <c r="C2794" s="3" t="s">
        <v>70</v>
      </c>
      <c r="D2794" s="3" t="s">
        <v>3188</v>
      </c>
      <c r="E2794" s="3" t="s">
        <v>52</v>
      </c>
      <c r="F2794" s="3" t="s">
        <v>2272</v>
      </c>
      <c r="G2794" s="3" t="s">
        <v>1251</v>
      </c>
      <c r="H2794" s="3" t="s">
        <v>1557</v>
      </c>
      <c r="I2794" s="3" t="s">
        <v>11716</v>
      </c>
      <c r="J2794" s="3" t="s">
        <v>68</v>
      </c>
      <c r="K2794" s="3" t="s">
        <v>4756</v>
      </c>
      <c r="L2794" s="3" t="s">
        <v>11692</v>
      </c>
      <c r="M2794" s="7" t="s">
        <v>11693</v>
      </c>
      <c r="N2794" s="7" t="s">
        <v>11694</v>
      </c>
      <c r="O2794" s="20" t="s">
        <v>612</v>
      </c>
      <c r="P2794" s="3" t="s">
        <v>1241</v>
      </c>
      <c r="Q2794" s="3">
        <v>-20.22</v>
      </c>
      <c r="R2794" s="6">
        <v>514.79999999999995</v>
      </c>
      <c r="S2794" s="3" t="s">
        <v>1319</v>
      </c>
      <c r="T2794" s="3"/>
      <c r="U2794" s="17">
        <v>45892</v>
      </c>
      <c r="X2794" s="19" t="s">
        <v>1320</v>
      </c>
      <c r="Y2794" s="19" t="s">
        <v>11696</v>
      </c>
    </row>
    <row r="2795" spans="1:25">
      <c r="A2795" s="3" t="s">
        <v>11717</v>
      </c>
      <c r="B2795" s="3"/>
      <c r="C2795" s="3" t="s">
        <v>70</v>
      </c>
      <c r="D2795" s="3" t="s">
        <v>3188</v>
      </c>
      <c r="E2795" s="3" t="s">
        <v>52</v>
      </c>
      <c r="F2795" s="3" t="s">
        <v>2272</v>
      </c>
      <c r="G2795" s="3" t="s">
        <v>1251</v>
      </c>
      <c r="H2795" s="3" t="s">
        <v>1557</v>
      </c>
      <c r="I2795" s="3" t="s">
        <v>11718</v>
      </c>
      <c r="J2795" s="3" t="s">
        <v>68</v>
      </c>
      <c r="K2795" s="3" t="s">
        <v>4756</v>
      </c>
      <c r="L2795" s="3" t="s">
        <v>11692</v>
      </c>
      <c r="M2795" s="7" t="s">
        <v>11693</v>
      </c>
      <c r="N2795" s="7" t="s">
        <v>11694</v>
      </c>
      <c r="O2795" s="20" t="s">
        <v>612</v>
      </c>
      <c r="P2795" s="3" t="s">
        <v>1241</v>
      </c>
      <c r="Q2795" s="3">
        <v>-20.38</v>
      </c>
      <c r="R2795" s="6">
        <v>514.79999999999995</v>
      </c>
      <c r="S2795" s="3" t="s">
        <v>1319</v>
      </c>
      <c r="T2795" s="3"/>
      <c r="U2795" s="17">
        <v>45892</v>
      </c>
      <c r="X2795" s="19" t="s">
        <v>1320</v>
      </c>
      <c r="Y2795" s="19" t="s">
        <v>11696</v>
      </c>
    </row>
    <row r="2796" spans="1:25">
      <c r="A2796" s="3" t="s">
        <v>11719</v>
      </c>
      <c r="B2796" s="3"/>
      <c r="C2796" s="3" t="s">
        <v>70</v>
      </c>
      <c r="D2796" s="3" t="s">
        <v>3188</v>
      </c>
      <c r="E2796" s="3" t="s">
        <v>52</v>
      </c>
      <c r="F2796" s="3" t="s">
        <v>2272</v>
      </c>
      <c r="G2796" s="3" t="s">
        <v>1251</v>
      </c>
      <c r="H2796" s="3" t="s">
        <v>1557</v>
      </c>
      <c r="I2796" s="3" t="s">
        <v>11720</v>
      </c>
      <c r="J2796" s="3" t="s">
        <v>68</v>
      </c>
      <c r="K2796" s="3" t="s">
        <v>4756</v>
      </c>
      <c r="L2796" s="3" t="s">
        <v>11692</v>
      </c>
      <c r="M2796" s="7" t="s">
        <v>11693</v>
      </c>
      <c r="N2796" s="7" t="s">
        <v>11694</v>
      </c>
      <c r="O2796" s="20" t="s">
        <v>612</v>
      </c>
      <c r="P2796" s="3" t="s">
        <v>1241</v>
      </c>
      <c r="Q2796" s="3">
        <v>-20.79</v>
      </c>
      <c r="R2796" s="6">
        <v>514.79999999999995</v>
      </c>
      <c r="S2796" s="3" t="s">
        <v>1319</v>
      </c>
      <c r="T2796" s="3"/>
      <c r="U2796" s="17">
        <v>45892</v>
      </c>
      <c r="X2796" s="19" t="s">
        <v>1320</v>
      </c>
      <c r="Y2796" s="19" t="s">
        <v>11696</v>
      </c>
    </row>
    <row r="2797" spans="1:25">
      <c r="A2797" s="3" t="s">
        <v>11721</v>
      </c>
      <c r="B2797" s="3"/>
      <c r="C2797" s="3" t="s">
        <v>70</v>
      </c>
      <c r="D2797" s="3" t="s">
        <v>3188</v>
      </c>
      <c r="E2797" s="3" t="s">
        <v>52</v>
      </c>
      <c r="F2797" s="3" t="s">
        <v>2272</v>
      </c>
      <c r="G2797" s="3" t="s">
        <v>1251</v>
      </c>
      <c r="H2797" s="3" t="s">
        <v>1237</v>
      </c>
      <c r="I2797" s="3" t="s">
        <v>11722</v>
      </c>
      <c r="J2797" s="3" t="s">
        <v>68</v>
      </c>
      <c r="K2797" s="3" t="s">
        <v>4756</v>
      </c>
      <c r="L2797" s="3" t="s">
        <v>11692</v>
      </c>
      <c r="M2797" s="7" t="s">
        <v>11693</v>
      </c>
      <c r="N2797" s="7" t="s">
        <v>11694</v>
      </c>
      <c r="O2797" s="20" t="s">
        <v>612</v>
      </c>
      <c r="P2797" s="3" t="s">
        <v>1241</v>
      </c>
      <c r="Q2797" s="3">
        <v>-20.75</v>
      </c>
      <c r="R2797" s="6">
        <v>514.79999999999995</v>
      </c>
      <c r="S2797" s="3" t="s">
        <v>1319</v>
      </c>
      <c r="T2797" s="3"/>
      <c r="U2797" s="17">
        <v>45892</v>
      </c>
      <c r="X2797" s="19" t="s">
        <v>1320</v>
      </c>
      <c r="Y2797" s="19" t="s">
        <v>11696</v>
      </c>
    </row>
    <row r="2798" spans="1:25">
      <c r="A2798" s="3" t="s">
        <v>11723</v>
      </c>
      <c r="B2798" s="3"/>
      <c r="C2798" s="3" t="s">
        <v>399</v>
      </c>
      <c r="D2798" s="3" t="s">
        <v>11724</v>
      </c>
      <c r="E2798" s="3" t="s">
        <v>52</v>
      </c>
      <c r="F2798" s="3" t="s">
        <v>1300</v>
      </c>
      <c r="G2798" s="3" t="s">
        <v>2636</v>
      </c>
      <c r="H2798" s="3" t="s">
        <v>1605</v>
      </c>
      <c r="I2798" s="3" t="s">
        <v>11725</v>
      </c>
      <c r="J2798" s="3" t="s">
        <v>55</v>
      </c>
      <c r="K2798" s="3" t="s">
        <v>11726</v>
      </c>
      <c r="L2798" s="3" t="s">
        <v>11727</v>
      </c>
      <c r="M2798" s="7" t="s">
        <v>11728</v>
      </c>
      <c r="N2798" s="7" t="s">
        <v>11729</v>
      </c>
      <c r="O2798" s="20" t="s">
        <v>615</v>
      </c>
      <c r="P2798" s="3" t="s">
        <v>1241</v>
      </c>
      <c r="Q2798" s="3">
        <v>-18.2</v>
      </c>
      <c r="R2798" s="6">
        <v>133.65</v>
      </c>
      <c r="S2798" s="3" t="s">
        <v>1319</v>
      </c>
      <c r="T2798" s="3"/>
      <c r="U2798" s="17">
        <v>45895</v>
      </c>
      <c r="X2798" s="19" t="s">
        <v>1320</v>
      </c>
      <c r="Y2798" s="19"/>
    </row>
    <row r="2799" spans="1:25">
      <c r="A2799" s="3" t="s">
        <v>11730</v>
      </c>
      <c r="B2799" s="3"/>
      <c r="C2799" s="3" t="s">
        <v>78</v>
      </c>
      <c r="D2799" s="3" t="s">
        <v>4725</v>
      </c>
      <c r="E2799" s="3" t="s">
        <v>77</v>
      </c>
      <c r="F2799" s="3" t="s">
        <v>1261</v>
      </c>
      <c r="G2799" s="3" t="s">
        <v>1251</v>
      </c>
      <c r="H2799" s="3" t="s">
        <v>1616</v>
      </c>
      <c r="I2799" s="3" t="s">
        <v>11731</v>
      </c>
      <c r="J2799" s="3" t="s">
        <v>55</v>
      </c>
      <c r="K2799" s="3" t="s">
        <v>2290</v>
      </c>
      <c r="L2799" s="3" t="s">
        <v>11732</v>
      </c>
      <c r="M2799" s="7" t="s">
        <v>11733</v>
      </c>
      <c r="N2799" s="7" t="s">
        <v>11734</v>
      </c>
      <c r="O2799" s="20" t="s">
        <v>617</v>
      </c>
      <c r="P2799" s="3" t="s">
        <v>1241</v>
      </c>
      <c r="Q2799" s="3">
        <v>-22.96</v>
      </c>
      <c r="R2799" s="6">
        <v>1564.2</v>
      </c>
      <c r="S2799" s="3" t="s">
        <v>1242</v>
      </c>
      <c r="T2799" s="3"/>
      <c r="U2799" s="17">
        <v>45897</v>
      </c>
      <c r="X2799" s="19" t="s">
        <v>1244</v>
      </c>
      <c r="Y2799" s="19"/>
    </row>
    <row r="2800" spans="1:25">
      <c r="A2800" s="3" t="s">
        <v>11735</v>
      </c>
      <c r="B2800" s="3"/>
      <c r="C2800" s="3" t="s">
        <v>78</v>
      </c>
      <c r="D2800" s="3" t="s">
        <v>4725</v>
      </c>
      <c r="E2800" s="3" t="s">
        <v>77</v>
      </c>
      <c r="F2800" s="3" t="s">
        <v>5261</v>
      </c>
      <c r="G2800" s="3" t="s">
        <v>1433</v>
      </c>
      <c r="H2800" s="3" t="s">
        <v>1557</v>
      </c>
      <c r="I2800" s="3" t="s">
        <v>11736</v>
      </c>
      <c r="J2800" s="3" t="s">
        <v>55</v>
      </c>
      <c r="K2800" s="3" t="s">
        <v>11737</v>
      </c>
      <c r="L2800" s="3" t="s">
        <v>11738</v>
      </c>
      <c r="M2800" s="7" t="s">
        <v>11739</v>
      </c>
      <c r="N2800" s="7" t="s">
        <v>11740</v>
      </c>
      <c r="O2800" s="20" t="s">
        <v>619</v>
      </c>
      <c r="P2800" s="3" t="s">
        <v>1241</v>
      </c>
      <c r="Q2800" s="3">
        <v>-22.17</v>
      </c>
      <c r="R2800" s="6">
        <v>1564.2</v>
      </c>
      <c r="S2800" s="3" t="s">
        <v>1242</v>
      </c>
      <c r="T2800" s="3"/>
      <c r="U2800" s="17">
        <v>45905</v>
      </c>
      <c r="X2800" s="19" t="s">
        <v>1244</v>
      </c>
      <c r="Y2800" s="19"/>
    </row>
    <row r="2801" spans="1:25">
      <c r="A2801" s="3" t="s">
        <v>11741</v>
      </c>
      <c r="B2801" s="3"/>
      <c r="C2801" s="3" t="s">
        <v>78</v>
      </c>
      <c r="D2801" s="3" t="s">
        <v>4725</v>
      </c>
      <c r="E2801" s="3" t="s">
        <v>77</v>
      </c>
      <c r="F2801" s="3" t="s">
        <v>5261</v>
      </c>
      <c r="G2801" s="3" t="s">
        <v>1433</v>
      </c>
      <c r="H2801" s="3" t="s">
        <v>1557</v>
      </c>
      <c r="I2801" s="3" t="s">
        <v>11742</v>
      </c>
      <c r="J2801" s="3" t="s">
        <v>1246</v>
      </c>
      <c r="K2801" s="3" t="s">
        <v>11737</v>
      </c>
      <c r="L2801" s="3" t="s">
        <v>11743</v>
      </c>
      <c r="M2801" s="7" t="s">
        <v>11739</v>
      </c>
      <c r="N2801" s="7" t="s">
        <v>11740</v>
      </c>
      <c r="O2801" s="20" t="s">
        <v>619</v>
      </c>
      <c r="P2801" s="3" t="s">
        <v>1241</v>
      </c>
      <c r="Q2801" s="3">
        <v>-22.1</v>
      </c>
      <c r="R2801" s="6">
        <v>376.2</v>
      </c>
      <c r="S2801" s="3" t="s">
        <v>1242</v>
      </c>
      <c r="T2801" s="3"/>
      <c r="U2801" s="17">
        <v>45905</v>
      </c>
      <c r="X2801" s="19" t="s">
        <v>1244</v>
      </c>
      <c r="Y2801" s="19"/>
    </row>
    <row r="2802" spans="1:25">
      <c r="A2802" s="3" t="s">
        <v>11744</v>
      </c>
      <c r="B2802" s="3"/>
      <c r="C2802" s="3" t="s">
        <v>78</v>
      </c>
      <c r="D2802" s="3" t="s">
        <v>4725</v>
      </c>
      <c r="E2802" s="3" t="s">
        <v>77</v>
      </c>
      <c r="F2802" s="3" t="s">
        <v>5261</v>
      </c>
      <c r="G2802" s="3" t="s">
        <v>1433</v>
      </c>
      <c r="H2802" s="3" t="s">
        <v>1557</v>
      </c>
      <c r="I2802" s="3" t="s">
        <v>11745</v>
      </c>
      <c r="J2802" s="3" t="s">
        <v>1270</v>
      </c>
      <c r="K2802" s="3" t="s">
        <v>11737</v>
      </c>
      <c r="L2802" s="3" t="s">
        <v>11743</v>
      </c>
      <c r="M2802" s="7" t="s">
        <v>11739</v>
      </c>
      <c r="N2802" s="7" t="s">
        <v>11740</v>
      </c>
      <c r="O2802" s="20" t="s">
        <v>619</v>
      </c>
      <c r="P2802" s="3" t="s">
        <v>1241</v>
      </c>
      <c r="Q2802" s="3">
        <v>-22.28</v>
      </c>
      <c r="R2802" s="6">
        <v>1029.5999999999999</v>
      </c>
      <c r="S2802" s="3" t="s">
        <v>1242</v>
      </c>
      <c r="T2802" s="3"/>
      <c r="U2802" s="17">
        <v>45905</v>
      </c>
      <c r="X2802" s="19" t="s">
        <v>1244</v>
      </c>
      <c r="Y2802" s="19"/>
    </row>
    <row r="2803" spans="1:25">
      <c r="A2803" s="3" t="s">
        <v>11746</v>
      </c>
      <c r="B2803" s="3"/>
      <c r="C2803" s="3" t="s">
        <v>78</v>
      </c>
      <c r="D2803" s="3" t="s">
        <v>4725</v>
      </c>
      <c r="E2803" s="3" t="s">
        <v>77</v>
      </c>
      <c r="F2803" s="3" t="s">
        <v>5261</v>
      </c>
      <c r="G2803" s="3" t="s">
        <v>1433</v>
      </c>
      <c r="H2803" s="3" t="s">
        <v>1557</v>
      </c>
      <c r="I2803" s="3" t="s">
        <v>11747</v>
      </c>
      <c r="J2803" s="3" t="s">
        <v>1246</v>
      </c>
      <c r="K2803" s="3" t="s">
        <v>11737</v>
      </c>
      <c r="L2803" s="3" t="s">
        <v>11743</v>
      </c>
      <c r="M2803" s="7" t="s">
        <v>11739</v>
      </c>
      <c r="N2803" s="7" t="s">
        <v>11740</v>
      </c>
      <c r="O2803" s="20" t="s">
        <v>619</v>
      </c>
      <c r="P2803" s="3" t="s">
        <v>1241</v>
      </c>
      <c r="Q2803" s="3">
        <v>-22.65</v>
      </c>
      <c r="R2803" s="6">
        <v>376.2</v>
      </c>
      <c r="S2803" s="3" t="s">
        <v>1242</v>
      </c>
      <c r="T2803" s="3"/>
      <c r="U2803" s="17">
        <v>45905</v>
      </c>
      <c r="X2803" s="19" t="s">
        <v>1244</v>
      </c>
      <c r="Y2803" s="19"/>
    </row>
    <row r="2804" spans="1:25">
      <c r="A2804" s="3" t="s">
        <v>11748</v>
      </c>
      <c r="B2804" s="3"/>
      <c r="C2804" s="3" t="s">
        <v>624</v>
      </c>
      <c r="D2804" s="3" t="s">
        <v>4026</v>
      </c>
      <c r="E2804" s="3" t="s">
        <v>66</v>
      </c>
      <c r="F2804" s="3"/>
      <c r="G2804" s="3"/>
      <c r="H2804" s="3"/>
      <c r="I2804" s="3" t="s">
        <v>85</v>
      </c>
      <c r="J2804" s="3"/>
      <c r="K2804" s="3"/>
      <c r="L2804" s="3"/>
      <c r="M2804" s="6"/>
      <c r="N2804" s="6"/>
      <c r="O2804" s="20" t="s">
        <v>622</v>
      </c>
      <c r="P2804" s="3" t="s">
        <v>1241</v>
      </c>
      <c r="Q2804" s="3"/>
      <c r="R2804" s="6">
        <v>500</v>
      </c>
      <c r="S2804" s="3"/>
      <c r="T2804" s="3"/>
      <c r="U2804" s="17">
        <v>45912</v>
      </c>
      <c r="X2804" s="19"/>
      <c r="Y2804" s="19"/>
    </row>
    <row r="2805" spans="1:25">
      <c r="A2805" s="3" t="s">
        <v>11749</v>
      </c>
      <c r="B2805" s="3"/>
      <c r="C2805" s="3" t="s">
        <v>627</v>
      </c>
      <c r="D2805" s="3" t="s">
        <v>4620</v>
      </c>
      <c r="E2805" s="3" t="s">
        <v>66</v>
      </c>
      <c r="F2805" s="3" t="s">
        <v>11750</v>
      </c>
      <c r="G2805" s="3" t="s">
        <v>1236</v>
      </c>
      <c r="H2805" s="3" t="s">
        <v>1605</v>
      </c>
      <c r="I2805" s="3" t="s">
        <v>11751</v>
      </c>
      <c r="J2805" s="3" t="s">
        <v>132</v>
      </c>
      <c r="K2805" s="3" t="s">
        <v>11752</v>
      </c>
      <c r="L2805" s="3" t="s">
        <v>11753</v>
      </c>
      <c r="M2805" s="7" t="s">
        <v>11754</v>
      </c>
      <c r="N2805" s="7" t="s">
        <v>11755</v>
      </c>
      <c r="O2805" s="20" t="s">
        <v>625</v>
      </c>
      <c r="P2805" s="3" t="s">
        <v>1241</v>
      </c>
      <c r="Q2805" s="3">
        <v>-19.420000000000002</v>
      </c>
      <c r="R2805" s="6">
        <v>346.5</v>
      </c>
      <c r="S2805" s="3" t="s">
        <v>11756</v>
      </c>
      <c r="T2805" s="3"/>
      <c r="U2805" s="17">
        <v>45903</v>
      </c>
      <c r="X2805" s="19" t="s">
        <v>11757</v>
      </c>
      <c r="Y2805" s="19" t="s">
        <v>11758</v>
      </c>
    </row>
    <row r="2806" spans="1:25">
      <c r="A2806" s="3" t="s">
        <v>11759</v>
      </c>
      <c r="B2806" s="3"/>
      <c r="C2806" s="3" t="s">
        <v>627</v>
      </c>
      <c r="D2806" s="3" t="s">
        <v>4620</v>
      </c>
      <c r="E2806" s="3" t="s">
        <v>66</v>
      </c>
      <c r="F2806" s="3" t="s">
        <v>11750</v>
      </c>
      <c r="G2806" s="3" t="s">
        <v>1236</v>
      </c>
      <c r="H2806" s="3" t="s">
        <v>1605</v>
      </c>
      <c r="I2806" s="3" t="s">
        <v>11760</v>
      </c>
      <c r="J2806" s="3" t="s">
        <v>132</v>
      </c>
      <c r="K2806" s="3" t="s">
        <v>11761</v>
      </c>
      <c r="L2806" s="3" t="s">
        <v>11762</v>
      </c>
      <c r="M2806" s="7" t="s">
        <v>11763</v>
      </c>
      <c r="N2806" s="7" t="s">
        <v>11764</v>
      </c>
      <c r="O2806" s="20" t="s">
        <v>625</v>
      </c>
      <c r="P2806" s="3" t="s">
        <v>1241</v>
      </c>
      <c r="Q2806" s="3">
        <v>-19.25</v>
      </c>
      <c r="R2806" s="6">
        <v>346.5</v>
      </c>
      <c r="S2806" s="3" t="s">
        <v>11756</v>
      </c>
      <c r="T2806" s="3"/>
      <c r="U2806" s="17">
        <v>45903</v>
      </c>
      <c r="X2806" s="19" t="s">
        <v>11757</v>
      </c>
      <c r="Y2806" s="19" t="s">
        <v>11758</v>
      </c>
    </row>
    <row r="2807" spans="1:25">
      <c r="A2807" s="3" t="s">
        <v>11765</v>
      </c>
      <c r="B2807" s="3"/>
      <c r="C2807" s="3" t="s">
        <v>627</v>
      </c>
      <c r="D2807" s="3" t="s">
        <v>4620</v>
      </c>
      <c r="E2807" s="3" t="s">
        <v>66</v>
      </c>
      <c r="F2807" s="3" t="s">
        <v>11766</v>
      </c>
      <c r="G2807" s="3" t="s">
        <v>1495</v>
      </c>
      <c r="H2807" s="3" t="s">
        <v>1540</v>
      </c>
      <c r="I2807" s="3" t="s">
        <v>11767</v>
      </c>
      <c r="J2807" s="3" t="s">
        <v>132</v>
      </c>
      <c r="K2807" s="3" t="s">
        <v>1685</v>
      </c>
      <c r="L2807" s="3" t="s">
        <v>11768</v>
      </c>
      <c r="M2807" s="7" t="s">
        <v>11769</v>
      </c>
      <c r="N2807" s="7" t="s">
        <v>11770</v>
      </c>
      <c r="O2807" s="20" t="s">
        <v>625</v>
      </c>
      <c r="P2807" s="3" t="s">
        <v>1241</v>
      </c>
      <c r="Q2807" s="3">
        <v>-19.13</v>
      </c>
      <c r="R2807" s="6">
        <v>346.5</v>
      </c>
      <c r="S2807" s="3" t="s">
        <v>11756</v>
      </c>
      <c r="T2807" s="3"/>
      <c r="U2807" s="17">
        <v>45903</v>
      </c>
      <c r="X2807" s="19" t="s">
        <v>11757</v>
      </c>
      <c r="Y2807" s="19" t="s">
        <v>11758</v>
      </c>
    </row>
    <row r="2808" spans="1:25">
      <c r="A2808" s="3" t="s">
        <v>11771</v>
      </c>
      <c r="B2808" s="3"/>
      <c r="C2808" s="3" t="s">
        <v>141</v>
      </c>
      <c r="D2808" s="3" t="s">
        <v>4026</v>
      </c>
      <c r="E2808" s="3" t="s">
        <v>66</v>
      </c>
      <c r="F2808" s="3" t="s">
        <v>1300</v>
      </c>
      <c r="G2808" s="3" t="s">
        <v>2636</v>
      </c>
      <c r="H2808" s="3" t="s">
        <v>11772</v>
      </c>
      <c r="I2808" s="3" t="s">
        <v>11773</v>
      </c>
      <c r="J2808" s="3" t="s">
        <v>110</v>
      </c>
      <c r="K2808" s="3" t="s">
        <v>4019</v>
      </c>
      <c r="L2808" s="3" t="s">
        <v>11774</v>
      </c>
      <c r="M2808" s="7" t="s">
        <v>11775</v>
      </c>
      <c r="N2808" s="7" t="s">
        <v>11776</v>
      </c>
      <c r="O2808" s="20" t="s">
        <v>628</v>
      </c>
      <c r="P2808" s="3" t="s">
        <v>1241</v>
      </c>
      <c r="Q2808" s="3">
        <v>-20.11</v>
      </c>
      <c r="R2808" s="6">
        <v>900.9</v>
      </c>
      <c r="S2808" s="3" t="s">
        <v>2523</v>
      </c>
      <c r="T2808" s="3"/>
      <c r="U2808" s="17">
        <v>45898</v>
      </c>
      <c r="X2808" s="19" t="s">
        <v>2524</v>
      </c>
      <c r="Y2808" s="19"/>
    </row>
    <row r="2809" spans="1:25">
      <c r="A2809" s="3" t="s">
        <v>11777</v>
      </c>
      <c r="B2809" s="3"/>
      <c r="C2809" s="3" t="s">
        <v>83</v>
      </c>
      <c r="D2809" s="3" t="s">
        <v>4026</v>
      </c>
      <c r="E2809" s="3" t="s">
        <v>66</v>
      </c>
      <c r="F2809" s="3" t="s">
        <v>1307</v>
      </c>
      <c r="G2809" s="3" t="s">
        <v>1391</v>
      </c>
      <c r="H2809" s="3" t="s">
        <v>11778</v>
      </c>
      <c r="I2809" s="3" t="s">
        <v>11779</v>
      </c>
      <c r="J2809" s="3" t="s">
        <v>55</v>
      </c>
      <c r="K2809" s="3" t="s">
        <v>3870</v>
      </c>
      <c r="L2809" s="3" t="s">
        <v>11780</v>
      </c>
      <c r="M2809" s="7" t="s">
        <v>11781</v>
      </c>
      <c r="N2809" s="7" t="s">
        <v>11782</v>
      </c>
      <c r="O2809" s="20" t="s">
        <v>630</v>
      </c>
      <c r="P2809" s="3" t="s">
        <v>1241</v>
      </c>
      <c r="Q2809" s="3">
        <v>-16.440000000000001</v>
      </c>
      <c r="R2809" s="6">
        <v>1564.2</v>
      </c>
      <c r="S2809" s="18" t="s">
        <v>4998</v>
      </c>
      <c r="T2809" s="3"/>
      <c r="U2809" s="17">
        <v>45925</v>
      </c>
      <c r="X2809" s="19" t="s">
        <v>4999</v>
      </c>
      <c r="Y2809" s="19" t="s">
        <v>11783</v>
      </c>
    </row>
    <row r="2810" spans="1:25">
      <c r="A2810" s="3" t="s">
        <v>11784</v>
      </c>
      <c r="B2810" s="3"/>
      <c r="C2810" s="3" t="s">
        <v>83</v>
      </c>
      <c r="D2810" s="3" t="s">
        <v>4026</v>
      </c>
      <c r="E2810" s="3" t="s">
        <v>66</v>
      </c>
      <c r="F2810" s="3" t="s">
        <v>1307</v>
      </c>
      <c r="G2810" s="3" t="s">
        <v>1391</v>
      </c>
      <c r="H2810" s="3" t="s">
        <v>11778</v>
      </c>
      <c r="I2810" s="3" t="s">
        <v>11785</v>
      </c>
      <c r="J2810" s="3" t="s">
        <v>1246</v>
      </c>
      <c r="K2810" s="3" t="s">
        <v>3870</v>
      </c>
      <c r="L2810" s="3" t="s">
        <v>11780</v>
      </c>
      <c r="M2810" s="7" t="s">
        <v>11781</v>
      </c>
      <c r="N2810" s="7" t="s">
        <v>11782</v>
      </c>
      <c r="O2810" s="20" t="s">
        <v>630</v>
      </c>
      <c r="P2810" s="3" t="s">
        <v>1241</v>
      </c>
      <c r="Q2810" s="3">
        <v>-16.09</v>
      </c>
      <c r="R2810" s="6">
        <v>376.2</v>
      </c>
      <c r="S2810" s="18" t="s">
        <v>4998</v>
      </c>
      <c r="T2810" s="3"/>
      <c r="U2810" s="17">
        <v>45925</v>
      </c>
      <c r="X2810" s="19" t="s">
        <v>4999</v>
      </c>
      <c r="Y2810" s="19" t="s">
        <v>11783</v>
      </c>
    </row>
    <row r="2811" spans="1:25">
      <c r="A2811" s="3" t="s">
        <v>11786</v>
      </c>
      <c r="B2811" s="3"/>
      <c r="C2811" s="3" t="s">
        <v>83</v>
      </c>
      <c r="D2811" s="3" t="s">
        <v>4026</v>
      </c>
      <c r="E2811" s="3" t="s">
        <v>66</v>
      </c>
      <c r="F2811" s="3" t="s">
        <v>1307</v>
      </c>
      <c r="G2811" s="3" t="s">
        <v>1391</v>
      </c>
      <c r="H2811" s="3" t="s">
        <v>11778</v>
      </c>
      <c r="I2811" s="3" t="s">
        <v>11787</v>
      </c>
      <c r="J2811" s="3" t="s">
        <v>1246</v>
      </c>
      <c r="K2811" s="3" t="s">
        <v>3870</v>
      </c>
      <c r="L2811" s="3" t="s">
        <v>11780</v>
      </c>
      <c r="M2811" s="7" t="s">
        <v>11781</v>
      </c>
      <c r="N2811" s="7" t="s">
        <v>11782</v>
      </c>
      <c r="O2811" s="20" t="s">
        <v>630</v>
      </c>
      <c r="P2811" s="3" t="s">
        <v>1241</v>
      </c>
      <c r="Q2811" s="3">
        <v>-17.16</v>
      </c>
      <c r="R2811" s="6">
        <v>376.2</v>
      </c>
      <c r="S2811" s="18" t="s">
        <v>4998</v>
      </c>
      <c r="T2811" s="3"/>
      <c r="U2811" s="17">
        <v>45925</v>
      </c>
      <c r="X2811" s="19" t="s">
        <v>4999</v>
      </c>
      <c r="Y2811" s="19" t="s">
        <v>11783</v>
      </c>
    </row>
    <row r="2812" spans="1:25">
      <c r="A2812" s="3" t="s">
        <v>11788</v>
      </c>
      <c r="B2812" s="3"/>
      <c r="C2812" s="3" t="s">
        <v>83</v>
      </c>
      <c r="D2812" s="3" t="s">
        <v>4026</v>
      </c>
      <c r="E2812" s="3" t="s">
        <v>66</v>
      </c>
      <c r="F2812" s="3" t="s">
        <v>1307</v>
      </c>
      <c r="G2812" s="3" t="s">
        <v>1391</v>
      </c>
      <c r="H2812" s="3" t="s">
        <v>11778</v>
      </c>
      <c r="I2812" s="3" t="s">
        <v>11789</v>
      </c>
      <c r="J2812" s="3" t="s">
        <v>1246</v>
      </c>
      <c r="K2812" s="3" t="s">
        <v>3870</v>
      </c>
      <c r="L2812" s="3" t="s">
        <v>11780</v>
      </c>
      <c r="M2812" s="7" t="s">
        <v>11781</v>
      </c>
      <c r="N2812" s="7" t="s">
        <v>11782</v>
      </c>
      <c r="O2812" s="20" t="s">
        <v>630</v>
      </c>
      <c r="P2812" s="3" t="s">
        <v>1241</v>
      </c>
      <c r="Q2812" s="3">
        <v>-16.95</v>
      </c>
      <c r="R2812" s="6">
        <v>376.2</v>
      </c>
      <c r="S2812" s="18" t="s">
        <v>4998</v>
      </c>
      <c r="T2812" s="3"/>
      <c r="U2812" s="17">
        <v>45925</v>
      </c>
      <c r="X2812" s="19" t="s">
        <v>4999</v>
      </c>
      <c r="Y2812" s="19" t="s">
        <v>11783</v>
      </c>
    </row>
    <row r="2813" spans="1:25">
      <c r="A2813" s="3" t="s">
        <v>11790</v>
      </c>
      <c r="B2813" s="3"/>
      <c r="C2813" s="3" t="s">
        <v>83</v>
      </c>
      <c r="D2813" s="3" t="s">
        <v>4026</v>
      </c>
      <c r="E2813" s="3" t="s">
        <v>66</v>
      </c>
      <c r="F2813" s="3" t="s">
        <v>1307</v>
      </c>
      <c r="G2813" s="3" t="s">
        <v>1485</v>
      </c>
      <c r="H2813" s="3" t="s">
        <v>11791</v>
      </c>
      <c r="I2813" s="3" t="s">
        <v>11792</v>
      </c>
      <c r="J2813" s="3" t="s">
        <v>1246</v>
      </c>
      <c r="K2813" s="3" t="s">
        <v>3870</v>
      </c>
      <c r="L2813" s="3" t="s">
        <v>11780</v>
      </c>
      <c r="M2813" s="7" t="s">
        <v>11781</v>
      </c>
      <c r="N2813" s="7" t="s">
        <v>11782</v>
      </c>
      <c r="O2813" s="20" t="s">
        <v>630</v>
      </c>
      <c r="P2813" s="3" t="s">
        <v>1241</v>
      </c>
      <c r="Q2813" s="3">
        <v>-17.66</v>
      </c>
      <c r="R2813" s="6">
        <v>376.2</v>
      </c>
      <c r="S2813" s="18" t="s">
        <v>4998</v>
      </c>
      <c r="T2813" s="3"/>
      <c r="U2813" s="17">
        <v>45925</v>
      </c>
      <c r="X2813" s="19" t="s">
        <v>4999</v>
      </c>
      <c r="Y2813" s="19" t="s">
        <v>11783</v>
      </c>
    </row>
    <row r="2814" spans="1:25">
      <c r="A2814" s="3" t="s">
        <v>11793</v>
      </c>
      <c r="B2814" s="3"/>
      <c r="C2814" s="3" t="s">
        <v>83</v>
      </c>
      <c r="D2814" s="3" t="s">
        <v>4026</v>
      </c>
      <c r="E2814" s="3" t="s">
        <v>66</v>
      </c>
      <c r="F2814" s="3" t="s">
        <v>1307</v>
      </c>
      <c r="G2814" s="3" t="s">
        <v>1485</v>
      </c>
      <c r="H2814" s="3" t="s">
        <v>11791</v>
      </c>
      <c r="I2814" s="3" t="s">
        <v>11794</v>
      </c>
      <c r="J2814" s="3" t="s">
        <v>1246</v>
      </c>
      <c r="K2814" s="3" t="s">
        <v>3870</v>
      </c>
      <c r="L2814" s="3" t="s">
        <v>11780</v>
      </c>
      <c r="M2814" s="7" t="s">
        <v>11781</v>
      </c>
      <c r="N2814" s="7" t="s">
        <v>11782</v>
      </c>
      <c r="O2814" s="20" t="s">
        <v>630</v>
      </c>
      <c r="P2814" s="3" t="s">
        <v>1241</v>
      </c>
      <c r="Q2814" s="3">
        <v>-17.71</v>
      </c>
      <c r="R2814" s="6">
        <v>376.2</v>
      </c>
      <c r="S2814" s="18" t="s">
        <v>4998</v>
      </c>
      <c r="T2814" s="3"/>
      <c r="U2814" s="17">
        <v>45925</v>
      </c>
      <c r="X2814" s="19" t="s">
        <v>4999</v>
      </c>
      <c r="Y2814" s="19" t="s">
        <v>11783</v>
      </c>
    </row>
    <row r="2815" spans="1:25">
      <c r="A2815" s="3" t="s">
        <v>11795</v>
      </c>
      <c r="B2815" s="3"/>
      <c r="C2815" s="3" t="s">
        <v>83</v>
      </c>
      <c r="D2815" s="3" t="s">
        <v>4026</v>
      </c>
      <c r="E2815" s="3" t="s">
        <v>66</v>
      </c>
      <c r="F2815" s="3" t="s">
        <v>1307</v>
      </c>
      <c r="G2815" s="3" t="s">
        <v>1485</v>
      </c>
      <c r="H2815" s="3" t="s">
        <v>11791</v>
      </c>
      <c r="I2815" s="3" t="s">
        <v>11796</v>
      </c>
      <c r="J2815" s="3" t="s">
        <v>1246</v>
      </c>
      <c r="K2815" s="3" t="s">
        <v>3870</v>
      </c>
      <c r="L2815" s="3" t="s">
        <v>11780</v>
      </c>
      <c r="M2815" s="7" t="s">
        <v>11781</v>
      </c>
      <c r="N2815" s="7" t="s">
        <v>11782</v>
      </c>
      <c r="O2815" s="20" t="s">
        <v>630</v>
      </c>
      <c r="P2815" s="3" t="s">
        <v>1241</v>
      </c>
      <c r="Q2815" s="3">
        <v>-17.95</v>
      </c>
      <c r="R2815" s="6">
        <v>376.2</v>
      </c>
      <c r="S2815" s="18" t="s">
        <v>4998</v>
      </c>
      <c r="T2815" s="3"/>
      <c r="U2815" s="17">
        <v>45925</v>
      </c>
      <c r="X2815" s="19" t="s">
        <v>4999</v>
      </c>
      <c r="Y2815" s="19" t="s">
        <v>11783</v>
      </c>
    </row>
    <row r="2816" spans="1:25">
      <c r="A2816" s="3" t="s">
        <v>11797</v>
      </c>
      <c r="B2816" s="3"/>
      <c r="C2816" s="3" t="s">
        <v>97</v>
      </c>
      <c r="D2816" s="3" t="s">
        <v>4026</v>
      </c>
      <c r="E2816" s="3" t="s">
        <v>66</v>
      </c>
      <c r="F2816" s="3" t="s">
        <v>1307</v>
      </c>
      <c r="G2816" s="3" t="s">
        <v>1312</v>
      </c>
      <c r="H2816" s="3" t="s">
        <v>1639</v>
      </c>
      <c r="I2816" s="3" t="s">
        <v>11798</v>
      </c>
      <c r="J2816" s="3" t="s">
        <v>55</v>
      </c>
      <c r="K2816" s="3" t="s">
        <v>5845</v>
      </c>
      <c r="L2816" s="3" t="s">
        <v>11799</v>
      </c>
      <c r="M2816" s="7" t="s">
        <v>11800</v>
      </c>
      <c r="N2816" s="7" t="s">
        <v>11801</v>
      </c>
      <c r="O2816" s="20" t="s">
        <v>632</v>
      </c>
      <c r="P2816" s="3" t="s">
        <v>1241</v>
      </c>
      <c r="Q2816" s="3">
        <v>-19.12</v>
      </c>
      <c r="R2816" s="6">
        <v>1564.2</v>
      </c>
      <c r="S2816" s="18" t="s">
        <v>4998</v>
      </c>
      <c r="T2816" s="3" t="s">
        <v>11802</v>
      </c>
      <c r="U2816" s="17">
        <v>45908</v>
      </c>
      <c r="X2816" s="19" t="s">
        <v>4999</v>
      </c>
      <c r="Y2816" s="19" t="s">
        <v>11783</v>
      </c>
    </row>
    <row r="2817" spans="1:25">
      <c r="A2817" s="3" t="s">
        <v>11803</v>
      </c>
      <c r="B2817" s="3"/>
      <c r="C2817" s="3" t="s">
        <v>97</v>
      </c>
      <c r="D2817" s="3" t="s">
        <v>4026</v>
      </c>
      <c r="E2817" s="3" t="s">
        <v>66</v>
      </c>
      <c r="F2817" s="3" t="s">
        <v>1307</v>
      </c>
      <c r="G2817" s="3" t="s">
        <v>1312</v>
      </c>
      <c r="H2817" s="3" t="s">
        <v>1639</v>
      </c>
      <c r="I2817" s="3" t="s">
        <v>11804</v>
      </c>
      <c r="J2817" s="3" t="s">
        <v>1246</v>
      </c>
      <c r="K2817" s="3" t="s">
        <v>5845</v>
      </c>
      <c r="L2817" s="3" t="s">
        <v>11799</v>
      </c>
      <c r="M2817" s="7" t="s">
        <v>11800</v>
      </c>
      <c r="N2817" s="7" t="s">
        <v>11801</v>
      </c>
      <c r="O2817" s="20" t="s">
        <v>632</v>
      </c>
      <c r="P2817" s="3" t="s">
        <v>1241</v>
      </c>
      <c r="Q2817" s="3">
        <v>-19.899999999999999</v>
      </c>
      <c r="R2817" s="6">
        <v>376.2</v>
      </c>
      <c r="S2817" s="18" t="s">
        <v>4998</v>
      </c>
      <c r="T2817" s="3" t="s">
        <v>11802</v>
      </c>
      <c r="U2817" s="17">
        <v>45908</v>
      </c>
      <c r="X2817" s="19" t="s">
        <v>4999</v>
      </c>
      <c r="Y2817" s="19" t="s">
        <v>11783</v>
      </c>
    </row>
    <row r="2818" spans="1:25">
      <c r="A2818" s="3" t="s">
        <v>11805</v>
      </c>
      <c r="B2818" s="3"/>
      <c r="C2818" s="3" t="s">
        <v>97</v>
      </c>
      <c r="D2818" s="3" t="s">
        <v>4026</v>
      </c>
      <c r="E2818" s="3" t="s">
        <v>66</v>
      </c>
      <c r="F2818" s="3" t="s">
        <v>1307</v>
      </c>
      <c r="G2818" s="3" t="s">
        <v>1312</v>
      </c>
      <c r="H2818" s="3" t="s">
        <v>1639</v>
      </c>
      <c r="I2818" s="3" t="s">
        <v>11806</v>
      </c>
      <c r="J2818" s="3" t="s">
        <v>1246</v>
      </c>
      <c r="K2818" s="3" t="s">
        <v>5845</v>
      </c>
      <c r="L2818" s="3" t="s">
        <v>11799</v>
      </c>
      <c r="M2818" s="7" t="s">
        <v>11800</v>
      </c>
      <c r="N2818" s="7" t="s">
        <v>11801</v>
      </c>
      <c r="O2818" s="20" t="s">
        <v>632</v>
      </c>
      <c r="P2818" s="3" t="s">
        <v>1241</v>
      </c>
      <c r="Q2818" s="3">
        <v>-19.8</v>
      </c>
      <c r="R2818" s="6">
        <v>376.2</v>
      </c>
      <c r="S2818" s="18" t="s">
        <v>4998</v>
      </c>
      <c r="T2818" s="3" t="s">
        <v>11802</v>
      </c>
      <c r="U2818" s="17">
        <v>45908</v>
      </c>
      <c r="X2818" s="19" t="s">
        <v>4999</v>
      </c>
      <c r="Y2818" s="19" t="s">
        <v>11783</v>
      </c>
    </row>
    <row r="2819" spans="1:25">
      <c r="A2819" s="3" t="s">
        <v>11807</v>
      </c>
      <c r="B2819" s="3"/>
      <c r="C2819" s="3" t="s">
        <v>97</v>
      </c>
      <c r="D2819" s="3" t="s">
        <v>4026</v>
      </c>
      <c r="E2819" s="3" t="s">
        <v>66</v>
      </c>
      <c r="F2819" s="3" t="s">
        <v>1307</v>
      </c>
      <c r="G2819" s="3" t="s">
        <v>1312</v>
      </c>
      <c r="H2819" s="3" t="s">
        <v>1639</v>
      </c>
      <c r="I2819" s="3" t="s">
        <v>11808</v>
      </c>
      <c r="J2819" s="3" t="s">
        <v>1246</v>
      </c>
      <c r="K2819" s="3" t="s">
        <v>5845</v>
      </c>
      <c r="L2819" s="3" t="s">
        <v>11799</v>
      </c>
      <c r="M2819" s="7" t="s">
        <v>11800</v>
      </c>
      <c r="N2819" s="7" t="s">
        <v>11801</v>
      </c>
      <c r="O2819" s="20" t="s">
        <v>632</v>
      </c>
      <c r="P2819" s="3" t="s">
        <v>1241</v>
      </c>
      <c r="Q2819" s="3">
        <v>-19.649999999999999</v>
      </c>
      <c r="R2819" s="6">
        <v>376.2</v>
      </c>
      <c r="S2819" s="18" t="s">
        <v>4998</v>
      </c>
      <c r="T2819" s="3" t="s">
        <v>11802</v>
      </c>
      <c r="U2819" s="17">
        <v>45908</v>
      </c>
      <c r="X2819" s="19" t="s">
        <v>4999</v>
      </c>
      <c r="Y2819" s="19" t="s">
        <v>11783</v>
      </c>
    </row>
    <row r="2820" spans="1:25">
      <c r="A2820" s="3" t="s">
        <v>11809</v>
      </c>
      <c r="B2820" s="3"/>
      <c r="C2820" s="3" t="s">
        <v>608</v>
      </c>
      <c r="D2820" s="3" t="s">
        <v>3188</v>
      </c>
      <c r="E2820" s="3" t="s">
        <v>52</v>
      </c>
      <c r="F2820" s="3" t="s">
        <v>1250</v>
      </c>
      <c r="G2820" s="3" t="s">
        <v>1485</v>
      </c>
      <c r="H2820" s="3" t="s">
        <v>1653</v>
      </c>
      <c r="I2820" s="3" t="s">
        <v>11810</v>
      </c>
      <c r="J2820" s="3" t="s">
        <v>132</v>
      </c>
      <c r="K2820" s="3" t="s">
        <v>11676</v>
      </c>
      <c r="L2820" s="3" t="s">
        <v>11811</v>
      </c>
      <c r="M2820" s="7" t="s">
        <v>11812</v>
      </c>
      <c r="N2820" s="7" t="s">
        <v>11813</v>
      </c>
      <c r="O2820" s="20" t="s">
        <v>635</v>
      </c>
      <c r="P2820" s="3" t="s">
        <v>1241</v>
      </c>
      <c r="Q2820" s="3">
        <v>-20.059999999999999</v>
      </c>
      <c r="R2820" s="6">
        <v>346.5</v>
      </c>
      <c r="S2820" s="3" t="s">
        <v>1305</v>
      </c>
      <c r="T2820" s="3"/>
      <c r="U2820" s="17">
        <v>45897</v>
      </c>
      <c r="X2820" s="19" t="s">
        <v>1306</v>
      </c>
      <c r="Y2820" s="19"/>
    </row>
    <row r="2821" spans="1:25">
      <c r="A2821" s="3" t="s">
        <v>11814</v>
      </c>
      <c r="B2821" s="3"/>
      <c r="C2821" s="3" t="s">
        <v>640</v>
      </c>
      <c r="D2821" s="3" t="s">
        <v>1517</v>
      </c>
      <c r="E2821" s="3" t="s">
        <v>52</v>
      </c>
      <c r="F2821" s="3" t="s">
        <v>1300</v>
      </c>
      <c r="G2821" s="3" t="s">
        <v>1391</v>
      </c>
      <c r="H2821" s="3" t="s">
        <v>1531</v>
      </c>
      <c r="I2821" s="3" t="s">
        <v>11815</v>
      </c>
      <c r="J2821" s="3" t="s">
        <v>196</v>
      </c>
      <c r="K2821" s="3" t="s">
        <v>11816</v>
      </c>
      <c r="L2821" s="3" t="s">
        <v>11817</v>
      </c>
      <c r="M2821" s="7" t="s">
        <v>11818</v>
      </c>
      <c r="N2821" s="7" t="s">
        <v>11819</v>
      </c>
      <c r="O2821" s="20" t="s">
        <v>637</v>
      </c>
      <c r="P2821" s="3" t="s">
        <v>1241</v>
      </c>
      <c r="Q2821" s="3">
        <v>-21.21</v>
      </c>
      <c r="R2821" s="6">
        <v>1386</v>
      </c>
      <c r="S2821" s="3" t="s">
        <v>1319</v>
      </c>
      <c r="T2821" s="3"/>
      <c r="U2821" s="17">
        <v>45898</v>
      </c>
      <c r="X2821" s="19" t="s">
        <v>1320</v>
      </c>
      <c r="Y2821" s="19" t="s">
        <v>11783</v>
      </c>
    </row>
    <row r="2822" spans="1:25">
      <c r="A2822" s="3" t="s">
        <v>11820</v>
      </c>
      <c r="B2822" s="3"/>
      <c r="C2822" s="3" t="s">
        <v>640</v>
      </c>
      <c r="D2822" s="3" t="s">
        <v>1517</v>
      </c>
      <c r="E2822" s="3" t="s">
        <v>52</v>
      </c>
      <c r="F2822" s="3" t="s">
        <v>1300</v>
      </c>
      <c r="G2822" s="3" t="s">
        <v>1391</v>
      </c>
      <c r="H2822" s="3" t="s">
        <v>1531</v>
      </c>
      <c r="I2822" s="3" t="s">
        <v>11821</v>
      </c>
      <c r="J2822" s="3" t="s">
        <v>196</v>
      </c>
      <c r="K2822" s="3" t="s">
        <v>11816</v>
      </c>
      <c r="L2822" s="3" t="s">
        <v>11817</v>
      </c>
      <c r="M2822" s="7" t="s">
        <v>11822</v>
      </c>
      <c r="N2822" s="7" t="s">
        <v>11823</v>
      </c>
      <c r="O2822" s="20" t="s">
        <v>637</v>
      </c>
      <c r="P2822" s="3" t="s">
        <v>1241</v>
      </c>
      <c r="Q2822" s="3">
        <v>-21.02</v>
      </c>
      <c r="R2822" s="6">
        <v>1386</v>
      </c>
      <c r="S2822" s="3" t="s">
        <v>1319</v>
      </c>
      <c r="T2822" s="3"/>
      <c r="U2822" s="17">
        <v>45898</v>
      </c>
      <c r="X2822" s="19" t="s">
        <v>1320</v>
      </c>
      <c r="Y2822" s="19" t="s">
        <v>11783</v>
      </c>
    </row>
    <row r="2823" spans="1:25">
      <c r="A2823" s="3" t="s">
        <v>11824</v>
      </c>
      <c r="B2823" s="3"/>
      <c r="C2823" s="3" t="s">
        <v>640</v>
      </c>
      <c r="D2823" s="3" t="s">
        <v>1517</v>
      </c>
      <c r="E2823" s="3" t="s">
        <v>52</v>
      </c>
      <c r="F2823" s="3" t="s">
        <v>1300</v>
      </c>
      <c r="G2823" s="3" t="s">
        <v>1391</v>
      </c>
      <c r="H2823" s="3" t="s">
        <v>1531</v>
      </c>
      <c r="I2823" s="3" t="s">
        <v>11825</v>
      </c>
      <c r="J2823" s="3" t="s">
        <v>196</v>
      </c>
      <c r="K2823" s="3" t="s">
        <v>11816</v>
      </c>
      <c r="L2823" s="3" t="s">
        <v>11817</v>
      </c>
      <c r="M2823" s="7" t="s">
        <v>11826</v>
      </c>
      <c r="N2823" s="7" t="s">
        <v>11827</v>
      </c>
      <c r="O2823" s="20" t="s">
        <v>637</v>
      </c>
      <c r="P2823" s="3" t="s">
        <v>1241</v>
      </c>
      <c r="Q2823" s="3">
        <v>-21.54</v>
      </c>
      <c r="R2823" s="6">
        <v>1386</v>
      </c>
      <c r="S2823" s="3" t="s">
        <v>1319</v>
      </c>
      <c r="T2823" s="3"/>
      <c r="U2823" s="17">
        <v>45898</v>
      </c>
      <c r="X2823" s="19" t="s">
        <v>1320</v>
      </c>
      <c r="Y2823" s="19" t="s">
        <v>11783</v>
      </c>
    </row>
    <row r="2824" spans="1:25">
      <c r="A2824" s="3" t="s">
        <v>11828</v>
      </c>
      <c r="B2824" s="3"/>
      <c r="C2824" s="3" t="s">
        <v>640</v>
      </c>
      <c r="D2824" s="3" t="s">
        <v>1517</v>
      </c>
      <c r="E2824" s="3" t="s">
        <v>52</v>
      </c>
      <c r="F2824" s="3" t="s">
        <v>1300</v>
      </c>
      <c r="G2824" s="3" t="s">
        <v>1391</v>
      </c>
      <c r="H2824" s="3" t="s">
        <v>1531</v>
      </c>
      <c r="I2824" s="3" t="s">
        <v>11829</v>
      </c>
      <c r="J2824" s="3" t="s">
        <v>196</v>
      </c>
      <c r="K2824" s="3" t="s">
        <v>11816</v>
      </c>
      <c r="L2824" s="3" t="s">
        <v>11817</v>
      </c>
      <c r="M2824" s="7" t="s">
        <v>11830</v>
      </c>
      <c r="N2824" s="7" t="s">
        <v>11831</v>
      </c>
      <c r="O2824" s="20" t="s">
        <v>637</v>
      </c>
      <c r="P2824" s="3" t="s">
        <v>1241</v>
      </c>
      <c r="Q2824" s="3">
        <v>-21.51</v>
      </c>
      <c r="R2824" s="6">
        <v>1386</v>
      </c>
      <c r="S2824" s="3" t="s">
        <v>1319</v>
      </c>
      <c r="T2824" s="3"/>
      <c r="U2824" s="17">
        <v>45898</v>
      </c>
      <c r="X2824" s="19" t="s">
        <v>1320</v>
      </c>
      <c r="Y2824" s="19" t="s">
        <v>11783</v>
      </c>
    </row>
    <row r="2825" spans="1:25">
      <c r="A2825" s="3" t="s">
        <v>11832</v>
      </c>
      <c r="B2825" s="3"/>
      <c r="C2825" s="3" t="s">
        <v>217</v>
      </c>
      <c r="D2825" s="3" t="s">
        <v>4748</v>
      </c>
      <c r="E2825" s="3" t="s">
        <v>52</v>
      </c>
      <c r="F2825" s="3"/>
      <c r="G2825" s="3"/>
      <c r="H2825" s="3"/>
      <c r="I2825" s="3" t="s">
        <v>643</v>
      </c>
      <c r="J2825" s="3" t="s">
        <v>94</v>
      </c>
      <c r="K2825" s="3" t="s">
        <v>1303</v>
      </c>
      <c r="L2825" s="3" t="s">
        <v>11833</v>
      </c>
      <c r="M2825" s="7" t="s">
        <v>11834</v>
      </c>
      <c r="N2825" s="7" t="s">
        <v>11835</v>
      </c>
      <c r="O2825" s="20" t="s">
        <v>641</v>
      </c>
      <c r="P2825" s="3" t="s">
        <v>1241</v>
      </c>
      <c r="Q2825" s="3">
        <v>-1</v>
      </c>
      <c r="R2825" s="6">
        <v>1655</v>
      </c>
      <c r="S2825" s="18" t="s">
        <v>1371</v>
      </c>
      <c r="T2825" s="3" t="s">
        <v>11836</v>
      </c>
      <c r="U2825" s="17">
        <v>45897</v>
      </c>
      <c r="X2825" s="19" t="s">
        <v>4401</v>
      </c>
      <c r="Y2825" s="19"/>
    </row>
    <row r="2826" spans="1:25">
      <c r="A2826" s="3" t="s">
        <v>11837</v>
      </c>
      <c r="B2826" s="3"/>
      <c r="C2826" s="3" t="s">
        <v>78</v>
      </c>
      <c r="D2826" s="3" t="s">
        <v>4725</v>
      </c>
      <c r="E2826" s="3" t="s">
        <v>77</v>
      </c>
      <c r="F2826" s="3" t="s">
        <v>1250</v>
      </c>
      <c r="G2826" s="3" t="s">
        <v>1433</v>
      </c>
      <c r="H2826" s="3" t="s">
        <v>1809</v>
      </c>
      <c r="I2826" s="3" t="s">
        <v>11838</v>
      </c>
      <c r="J2826" s="3" t="s">
        <v>110</v>
      </c>
      <c r="K2826" s="3" t="s">
        <v>5263</v>
      </c>
      <c r="L2826" s="3" t="s">
        <v>11839</v>
      </c>
      <c r="M2826" s="7" t="s">
        <v>11840</v>
      </c>
      <c r="N2826" s="7" t="s">
        <v>11841</v>
      </c>
      <c r="O2826" s="20" t="s">
        <v>644</v>
      </c>
      <c r="P2826" s="3" t="s">
        <v>1241</v>
      </c>
      <c r="Q2826" s="3">
        <v>-23.03</v>
      </c>
      <c r="R2826" s="6">
        <v>900.9</v>
      </c>
      <c r="S2826" s="3" t="s">
        <v>1319</v>
      </c>
      <c r="T2826" s="3"/>
      <c r="U2826" s="17">
        <v>45915</v>
      </c>
      <c r="X2826" s="19" t="s">
        <v>1320</v>
      </c>
      <c r="Y2826" s="19" t="s">
        <v>11842</v>
      </c>
    </row>
    <row r="2827" spans="1:25">
      <c r="A2827" s="3" t="s">
        <v>11843</v>
      </c>
      <c r="B2827" s="3"/>
      <c r="C2827" s="3" t="s">
        <v>78</v>
      </c>
      <c r="D2827" s="3" t="s">
        <v>4725</v>
      </c>
      <c r="E2827" s="3" t="s">
        <v>77</v>
      </c>
      <c r="F2827" s="3" t="s">
        <v>1250</v>
      </c>
      <c r="G2827" s="3" t="s">
        <v>1433</v>
      </c>
      <c r="H2827" s="3" t="s">
        <v>1809</v>
      </c>
      <c r="I2827" s="3" t="s">
        <v>11844</v>
      </c>
      <c r="J2827" s="3" t="s">
        <v>110</v>
      </c>
      <c r="K2827" s="3" t="s">
        <v>5263</v>
      </c>
      <c r="L2827" s="3" t="s">
        <v>11845</v>
      </c>
      <c r="M2827" s="7" t="s">
        <v>11846</v>
      </c>
      <c r="N2827" s="7" t="s">
        <v>11847</v>
      </c>
      <c r="O2827" s="20" t="s">
        <v>644</v>
      </c>
      <c r="P2827" s="3" t="s">
        <v>1241</v>
      </c>
      <c r="Q2827" s="3">
        <v>-22.77</v>
      </c>
      <c r="R2827" s="6">
        <v>900.9</v>
      </c>
      <c r="S2827" s="3" t="s">
        <v>1319</v>
      </c>
      <c r="T2827" s="3"/>
      <c r="U2827" s="17">
        <v>45915</v>
      </c>
      <c r="X2827" s="19" t="s">
        <v>1320</v>
      </c>
      <c r="Y2827" s="19" t="s">
        <v>11842</v>
      </c>
    </row>
    <row r="2828" spans="1:25">
      <c r="A2828" s="3" t="s">
        <v>11848</v>
      </c>
      <c r="B2828" s="3"/>
      <c r="C2828" s="3" t="s">
        <v>78</v>
      </c>
      <c r="D2828" s="3" t="s">
        <v>4725</v>
      </c>
      <c r="E2828" s="3" t="s">
        <v>77</v>
      </c>
      <c r="F2828" s="3" t="s">
        <v>1250</v>
      </c>
      <c r="G2828" s="3" t="s">
        <v>1433</v>
      </c>
      <c r="H2828" s="3" t="s">
        <v>1809</v>
      </c>
      <c r="I2828" s="3" t="s">
        <v>11849</v>
      </c>
      <c r="J2828" s="3" t="s">
        <v>110</v>
      </c>
      <c r="K2828" s="3" t="s">
        <v>5263</v>
      </c>
      <c r="L2828" s="3" t="s">
        <v>11850</v>
      </c>
      <c r="M2828" s="7" t="s">
        <v>11851</v>
      </c>
      <c r="N2828" s="7" t="s">
        <v>11852</v>
      </c>
      <c r="O2828" s="20" t="s">
        <v>644</v>
      </c>
      <c r="P2828" s="3" t="s">
        <v>1241</v>
      </c>
      <c r="Q2828" s="3">
        <v>-23.73</v>
      </c>
      <c r="R2828" s="6">
        <v>900.9</v>
      </c>
      <c r="S2828" s="3" t="s">
        <v>1319</v>
      </c>
      <c r="T2828" s="3"/>
      <c r="U2828" s="17">
        <v>45915</v>
      </c>
      <c r="X2828" s="19" t="s">
        <v>1320</v>
      </c>
      <c r="Y2828" s="19" t="s">
        <v>11842</v>
      </c>
    </row>
    <row r="2829" spans="1:25">
      <c r="A2829" s="3" t="s">
        <v>11853</v>
      </c>
      <c r="B2829" s="3"/>
      <c r="C2829" s="3" t="s">
        <v>78</v>
      </c>
      <c r="D2829" s="3" t="s">
        <v>4725</v>
      </c>
      <c r="E2829" s="3" t="s">
        <v>77</v>
      </c>
      <c r="F2829" s="3" t="s">
        <v>1250</v>
      </c>
      <c r="G2829" s="3" t="s">
        <v>1433</v>
      </c>
      <c r="H2829" s="3" t="s">
        <v>1809</v>
      </c>
      <c r="I2829" s="3" t="s">
        <v>11854</v>
      </c>
      <c r="J2829" s="3" t="s">
        <v>110</v>
      </c>
      <c r="K2829" s="3" t="s">
        <v>5263</v>
      </c>
      <c r="L2829" s="3" t="s">
        <v>11855</v>
      </c>
      <c r="M2829" s="7" t="s">
        <v>11856</v>
      </c>
      <c r="N2829" s="7" t="s">
        <v>11857</v>
      </c>
      <c r="O2829" s="20" t="s">
        <v>644</v>
      </c>
      <c r="P2829" s="3" t="s">
        <v>1241</v>
      </c>
      <c r="Q2829" s="3">
        <v>-23.25</v>
      </c>
      <c r="R2829" s="6">
        <v>900.9</v>
      </c>
      <c r="S2829" s="3" t="s">
        <v>1319</v>
      </c>
      <c r="T2829" s="3"/>
      <c r="U2829" s="17">
        <v>45915</v>
      </c>
      <c r="X2829" s="19" t="s">
        <v>1320</v>
      </c>
      <c r="Y2829" s="19" t="s">
        <v>11842</v>
      </c>
    </row>
    <row r="2830" spans="1:25">
      <c r="A2830" s="3" t="s">
        <v>11858</v>
      </c>
      <c r="B2830" s="3"/>
      <c r="C2830" s="3" t="s">
        <v>83</v>
      </c>
      <c r="D2830" s="3" t="s">
        <v>4026</v>
      </c>
      <c r="E2830" s="3" t="s">
        <v>66</v>
      </c>
      <c r="F2830" s="3" t="s">
        <v>2272</v>
      </c>
      <c r="G2830" s="3" t="s">
        <v>1495</v>
      </c>
      <c r="H2830" s="3" t="s">
        <v>1639</v>
      </c>
      <c r="I2830" s="3" t="s">
        <v>11859</v>
      </c>
      <c r="J2830" s="3" t="s">
        <v>68</v>
      </c>
      <c r="K2830" s="3" t="s">
        <v>3870</v>
      </c>
      <c r="L2830" s="3" t="s">
        <v>11860</v>
      </c>
      <c r="M2830" s="7" t="s">
        <v>11861</v>
      </c>
      <c r="N2830" s="7" t="s">
        <v>11862</v>
      </c>
      <c r="O2830" s="20" t="s">
        <v>647</v>
      </c>
      <c r="P2830" s="3" t="s">
        <v>4591</v>
      </c>
      <c r="Q2830" s="3"/>
      <c r="R2830" s="6">
        <v>514.79999999999995</v>
      </c>
      <c r="S2830" s="3"/>
      <c r="T2830" s="3"/>
      <c r="U2830" s="17"/>
      <c r="X2830" s="19"/>
      <c r="Y2830" s="19"/>
    </row>
    <row r="2831" spans="1:25">
      <c r="A2831" s="3" t="s">
        <v>11863</v>
      </c>
      <c r="B2831" s="3"/>
      <c r="C2831" s="3" t="s">
        <v>83</v>
      </c>
      <c r="D2831" s="3" t="s">
        <v>4026</v>
      </c>
      <c r="E2831" s="3" t="s">
        <v>66</v>
      </c>
      <c r="F2831" s="3" t="s">
        <v>2272</v>
      </c>
      <c r="G2831" s="3" t="s">
        <v>1495</v>
      </c>
      <c r="H2831" s="3" t="s">
        <v>1639</v>
      </c>
      <c r="I2831" s="3" t="s">
        <v>11864</v>
      </c>
      <c r="J2831" s="3" t="s">
        <v>68</v>
      </c>
      <c r="K2831" s="3" t="s">
        <v>3870</v>
      </c>
      <c r="L2831" s="3" t="s">
        <v>11860</v>
      </c>
      <c r="M2831" s="7" t="s">
        <v>11861</v>
      </c>
      <c r="N2831" s="7" t="s">
        <v>11862</v>
      </c>
      <c r="O2831" s="20" t="s">
        <v>647</v>
      </c>
      <c r="P2831" s="3" t="s">
        <v>4591</v>
      </c>
      <c r="Q2831" s="3"/>
      <c r="R2831" s="6">
        <v>514.79999999999995</v>
      </c>
      <c r="S2831" s="3"/>
      <c r="T2831" s="3"/>
      <c r="U2831" s="17"/>
      <c r="X2831" s="19"/>
      <c r="Y2831" s="19"/>
    </row>
    <row r="2832" spans="1:25">
      <c r="A2832" s="3" t="s">
        <v>11865</v>
      </c>
      <c r="B2832" s="3"/>
      <c r="C2832" s="3" t="s">
        <v>129</v>
      </c>
      <c r="D2832" s="3" t="s">
        <v>4026</v>
      </c>
      <c r="E2832" s="3" t="s">
        <v>66</v>
      </c>
      <c r="F2832" s="3" t="s">
        <v>1307</v>
      </c>
      <c r="G2832" s="3" t="s">
        <v>1495</v>
      </c>
      <c r="H2832" s="3" t="s">
        <v>11866</v>
      </c>
      <c r="I2832" s="3" t="s">
        <v>11867</v>
      </c>
      <c r="J2832" s="3" t="s">
        <v>132</v>
      </c>
      <c r="K2832" s="3" t="s">
        <v>3982</v>
      </c>
      <c r="L2832" s="3" t="s">
        <v>11868</v>
      </c>
      <c r="M2832" s="7" t="s">
        <v>11869</v>
      </c>
      <c r="N2832" s="7" t="s">
        <v>11870</v>
      </c>
      <c r="O2832" s="20" t="s">
        <v>656</v>
      </c>
      <c r="P2832" s="3" t="s">
        <v>1241</v>
      </c>
      <c r="Q2832" s="3">
        <v>-20</v>
      </c>
      <c r="R2832" s="6">
        <v>346.5</v>
      </c>
      <c r="S2832" s="18" t="s">
        <v>4998</v>
      </c>
      <c r="T2832" s="3"/>
      <c r="U2832" s="17">
        <v>45904</v>
      </c>
      <c r="X2832" s="19" t="s">
        <v>4999</v>
      </c>
      <c r="Y2832" s="19"/>
    </row>
    <row r="2833" spans="1:25">
      <c r="A2833" s="3" t="s">
        <v>11871</v>
      </c>
      <c r="B2833" s="3"/>
      <c r="C2833" s="3" t="s">
        <v>186</v>
      </c>
      <c r="D2833" s="3" t="s">
        <v>4026</v>
      </c>
      <c r="E2833" s="3" t="s">
        <v>66</v>
      </c>
      <c r="F2833" s="3" t="s">
        <v>1300</v>
      </c>
      <c r="G2833" s="3" t="s">
        <v>2586</v>
      </c>
      <c r="H2833" s="3" t="s">
        <v>11872</v>
      </c>
      <c r="I2833" s="3" t="s">
        <v>11873</v>
      </c>
      <c r="J2833" s="3" t="s">
        <v>132</v>
      </c>
      <c r="K2833" s="3" t="s">
        <v>3870</v>
      </c>
      <c r="L2833" s="3" t="s">
        <v>11874</v>
      </c>
      <c r="M2833" s="7" t="s">
        <v>11875</v>
      </c>
      <c r="N2833" s="7" t="s">
        <v>11876</v>
      </c>
      <c r="O2833" s="20" t="s">
        <v>658</v>
      </c>
      <c r="P2833" s="3" t="s">
        <v>1241</v>
      </c>
      <c r="Q2833" s="3">
        <v>-18.739999999999998</v>
      </c>
      <c r="R2833" s="6">
        <v>346.5</v>
      </c>
      <c r="S2833" s="18" t="s">
        <v>4998</v>
      </c>
      <c r="T2833" s="3"/>
      <c r="U2833" s="17">
        <v>45902</v>
      </c>
      <c r="X2833" s="19" t="s">
        <v>4999</v>
      </c>
      <c r="Y2833" s="19"/>
    </row>
    <row r="2834" spans="1:25">
      <c r="A2834" s="3" t="s">
        <v>11877</v>
      </c>
      <c r="B2834" s="3"/>
      <c r="C2834" s="3" t="s">
        <v>198</v>
      </c>
      <c r="D2834" s="3" t="s">
        <v>4748</v>
      </c>
      <c r="E2834" s="3" t="s">
        <v>52</v>
      </c>
      <c r="F2834" s="3" t="s">
        <v>2272</v>
      </c>
      <c r="G2834" s="3" t="s">
        <v>1485</v>
      </c>
      <c r="H2834" s="3" t="s">
        <v>1413</v>
      </c>
      <c r="I2834" s="3" t="s">
        <v>11878</v>
      </c>
      <c r="J2834" s="3" t="s">
        <v>55</v>
      </c>
      <c r="K2834" s="3" t="s">
        <v>5605</v>
      </c>
      <c r="L2834" s="3" t="s">
        <v>11879</v>
      </c>
      <c r="M2834" s="7" t="s">
        <v>11880</v>
      </c>
      <c r="N2834" s="7" t="s">
        <v>11881</v>
      </c>
      <c r="O2834" s="20" t="s">
        <v>660</v>
      </c>
      <c r="P2834" s="3" t="s">
        <v>4591</v>
      </c>
      <c r="Q2834" s="3"/>
      <c r="R2834" s="6">
        <v>1564.2</v>
      </c>
      <c r="S2834" s="3"/>
      <c r="T2834" s="3"/>
      <c r="U2834" s="17">
        <v>45902</v>
      </c>
      <c r="X2834" s="19"/>
      <c r="Y2834" s="19"/>
    </row>
    <row r="2835" spans="1:25">
      <c r="A2835" s="3" t="s">
        <v>11882</v>
      </c>
      <c r="B2835" s="3"/>
      <c r="C2835" s="3" t="s">
        <v>843</v>
      </c>
      <c r="D2835" s="3" t="s">
        <v>6970</v>
      </c>
      <c r="E2835" s="3" t="s">
        <v>66</v>
      </c>
      <c r="F2835" s="3" t="s">
        <v>1300</v>
      </c>
      <c r="G2835" s="3" t="s">
        <v>1308</v>
      </c>
      <c r="H2835" s="3" t="s">
        <v>1531</v>
      </c>
      <c r="I2835" s="3" t="s">
        <v>11883</v>
      </c>
      <c r="J2835" s="3" t="s">
        <v>55</v>
      </c>
      <c r="K2835" s="3" t="s">
        <v>11884</v>
      </c>
      <c r="L2835" s="3" t="s">
        <v>11885</v>
      </c>
      <c r="M2835" s="7" t="s">
        <v>11886</v>
      </c>
      <c r="N2835" s="7" t="s">
        <v>11887</v>
      </c>
      <c r="O2835" s="20" t="s">
        <v>650</v>
      </c>
      <c r="P2835" s="3" t="s">
        <v>4591</v>
      </c>
      <c r="Q2835" s="3">
        <v>-10</v>
      </c>
      <c r="R2835" s="6">
        <v>133.65</v>
      </c>
      <c r="S2835" s="3" t="s">
        <v>3970</v>
      </c>
      <c r="T2835" s="3" t="s">
        <v>11888</v>
      </c>
      <c r="U2835" s="17">
        <v>45903</v>
      </c>
      <c r="X2835" s="19" t="s">
        <v>6551</v>
      </c>
      <c r="Y2835" s="19" t="s">
        <v>11842</v>
      </c>
    </row>
    <row r="2836" spans="1:25">
      <c r="A2836" s="3" t="s">
        <v>11889</v>
      </c>
      <c r="B2836" s="3"/>
      <c r="C2836" s="3" t="s">
        <v>11890</v>
      </c>
      <c r="D2836" s="3" t="s">
        <v>6970</v>
      </c>
      <c r="E2836" s="3" t="s">
        <v>66</v>
      </c>
      <c r="F2836" s="3" t="s">
        <v>1300</v>
      </c>
      <c r="G2836" s="3" t="s">
        <v>1495</v>
      </c>
      <c r="H2836" s="3" t="s">
        <v>1518</v>
      </c>
      <c r="I2836" s="3" t="s">
        <v>11891</v>
      </c>
      <c r="J2836" s="3" t="s">
        <v>68</v>
      </c>
      <c r="K2836" s="3" t="s">
        <v>11892</v>
      </c>
      <c r="L2836" s="3" t="s">
        <v>11893</v>
      </c>
      <c r="M2836" s="7" t="s">
        <v>11894</v>
      </c>
      <c r="N2836" s="7" t="s">
        <v>11895</v>
      </c>
      <c r="O2836" s="20" t="s">
        <v>650</v>
      </c>
      <c r="P2836" s="3" t="s">
        <v>1241</v>
      </c>
      <c r="Q2836" s="3">
        <v>-19.309999999999999</v>
      </c>
      <c r="R2836" s="6">
        <v>514.79999999999995</v>
      </c>
      <c r="S2836" s="3" t="s">
        <v>3970</v>
      </c>
      <c r="T2836" s="3"/>
      <c r="U2836" s="17">
        <v>45904</v>
      </c>
      <c r="X2836" s="19" t="s">
        <v>6551</v>
      </c>
      <c r="Y2836" s="19" t="s">
        <v>11842</v>
      </c>
    </row>
    <row r="2837" spans="1:25">
      <c r="A2837" s="3" t="s">
        <v>11896</v>
      </c>
      <c r="B2837" s="3"/>
      <c r="C2837" s="3" t="s">
        <v>682</v>
      </c>
      <c r="D2837" s="3" t="s">
        <v>6970</v>
      </c>
      <c r="E2837" s="3" t="s">
        <v>66</v>
      </c>
      <c r="F2837" s="3" t="s">
        <v>1300</v>
      </c>
      <c r="G2837" s="3" t="s">
        <v>1312</v>
      </c>
      <c r="H2837" s="3" t="s">
        <v>1262</v>
      </c>
      <c r="I2837" s="3" t="s">
        <v>11897</v>
      </c>
      <c r="J2837" s="3" t="s">
        <v>55</v>
      </c>
      <c r="K2837" s="3" t="s">
        <v>11898</v>
      </c>
      <c r="L2837" s="3" t="s">
        <v>11899</v>
      </c>
      <c r="M2837" s="7" t="s">
        <v>11900</v>
      </c>
      <c r="N2837" s="7" t="s">
        <v>11901</v>
      </c>
      <c r="O2837" s="20" t="s">
        <v>650</v>
      </c>
      <c r="P2837" s="3" t="s">
        <v>1241</v>
      </c>
      <c r="Q2837" s="3">
        <v>-21.24</v>
      </c>
      <c r="R2837" s="6">
        <v>133.65</v>
      </c>
      <c r="S2837" s="3" t="s">
        <v>3970</v>
      </c>
      <c r="T2837" s="3"/>
      <c r="U2837" s="17">
        <v>45902</v>
      </c>
      <c r="X2837" s="19" t="s">
        <v>6551</v>
      </c>
      <c r="Y2837" s="19" t="s">
        <v>11842</v>
      </c>
    </row>
    <row r="2838" spans="1:25">
      <c r="A2838" s="3" t="s">
        <v>11902</v>
      </c>
      <c r="B2838" s="3"/>
      <c r="C2838" s="3" t="s">
        <v>267</v>
      </c>
      <c r="D2838" s="3" t="s">
        <v>4026</v>
      </c>
      <c r="E2838" s="3" t="s">
        <v>66</v>
      </c>
      <c r="F2838" s="3" t="s">
        <v>2272</v>
      </c>
      <c r="G2838" s="3" t="s">
        <v>1391</v>
      </c>
      <c r="H2838" s="3" t="s">
        <v>1649</v>
      </c>
      <c r="I2838" s="3" t="s">
        <v>11903</v>
      </c>
      <c r="J2838" s="3" t="s">
        <v>55</v>
      </c>
      <c r="K2838" s="3" t="s">
        <v>5971</v>
      </c>
      <c r="L2838" s="3" t="s">
        <v>11904</v>
      </c>
      <c r="M2838" s="7" t="s">
        <v>11905</v>
      </c>
      <c r="N2838" s="7" t="s">
        <v>11906</v>
      </c>
      <c r="O2838" s="20" t="s">
        <v>654</v>
      </c>
      <c r="P2838" s="3" t="s">
        <v>1241</v>
      </c>
      <c r="Q2838" s="3">
        <v>-15.45</v>
      </c>
      <c r="R2838" s="6">
        <v>1564.2</v>
      </c>
      <c r="S2838" s="3" t="s">
        <v>1256</v>
      </c>
      <c r="T2838" s="3"/>
      <c r="U2838" s="17">
        <v>45897</v>
      </c>
      <c r="X2838" s="19" t="s">
        <v>5734</v>
      </c>
      <c r="Y2838" s="19" t="s">
        <v>11842</v>
      </c>
    </row>
    <row r="2839" spans="1:25">
      <c r="A2839" s="3" t="s">
        <v>11907</v>
      </c>
      <c r="B2839" s="3"/>
      <c r="C2839" s="3" t="s">
        <v>267</v>
      </c>
      <c r="D2839" s="3" t="s">
        <v>4026</v>
      </c>
      <c r="E2839" s="3" t="s">
        <v>66</v>
      </c>
      <c r="F2839" s="3" t="s">
        <v>2272</v>
      </c>
      <c r="G2839" s="3" t="s">
        <v>1391</v>
      </c>
      <c r="H2839" s="3" t="s">
        <v>1649</v>
      </c>
      <c r="I2839" s="3" t="s">
        <v>11908</v>
      </c>
      <c r="J2839" s="3" t="s">
        <v>1246</v>
      </c>
      <c r="K2839" s="3" t="s">
        <v>5971</v>
      </c>
      <c r="L2839" s="3" t="s">
        <v>11904</v>
      </c>
      <c r="M2839" s="7" t="s">
        <v>11905</v>
      </c>
      <c r="N2839" s="7" t="s">
        <v>11906</v>
      </c>
      <c r="O2839" s="20" t="s">
        <v>654</v>
      </c>
      <c r="P2839" s="3" t="s">
        <v>1241</v>
      </c>
      <c r="Q2839" s="3">
        <v>-15.42</v>
      </c>
      <c r="R2839" s="6">
        <v>376.2</v>
      </c>
      <c r="S2839" s="3" t="s">
        <v>1256</v>
      </c>
      <c r="T2839" s="3"/>
      <c r="U2839" s="17">
        <v>45897</v>
      </c>
      <c r="X2839" s="19" t="s">
        <v>5734</v>
      </c>
      <c r="Y2839" s="19" t="s">
        <v>11842</v>
      </c>
    </row>
    <row r="2840" spans="1:25">
      <c r="A2840" s="3" t="s">
        <v>11909</v>
      </c>
      <c r="B2840" s="3"/>
      <c r="C2840" s="3" t="s">
        <v>112</v>
      </c>
      <c r="D2840" s="3" t="s">
        <v>4748</v>
      </c>
      <c r="E2840" s="3" t="s">
        <v>52</v>
      </c>
      <c r="F2840" s="3" t="s">
        <v>2272</v>
      </c>
      <c r="G2840" s="3" t="s">
        <v>1236</v>
      </c>
      <c r="H2840" s="3" t="s">
        <v>1531</v>
      </c>
      <c r="I2840" s="3" t="s">
        <v>11910</v>
      </c>
      <c r="J2840" s="3" t="s">
        <v>55</v>
      </c>
      <c r="K2840" s="3" t="s">
        <v>2785</v>
      </c>
      <c r="L2840" s="3" t="s">
        <v>11911</v>
      </c>
      <c r="M2840" s="7" t="s">
        <v>11912</v>
      </c>
      <c r="N2840" s="7" t="s">
        <v>11913</v>
      </c>
      <c r="O2840" s="20" t="s">
        <v>663</v>
      </c>
      <c r="P2840" s="3" t="s">
        <v>1241</v>
      </c>
      <c r="Q2840" s="3">
        <v>-16.420000000000002</v>
      </c>
      <c r="R2840" s="6">
        <v>1564.2</v>
      </c>
      <c r="S2840" s="18" t="s">
        <v>1371</v>
      </c>
      <c r="T2840" s="3"/>
      <c r="U2840" s="17">
        <v>45903</v>
      </c>
      <c r="X2840" s="19" t="s">
        <v>4401</v>
      </c>
      <c r="Y2840" s="19" t="s">
        <v>11842</v>
      </c>
    </row>
    <row r="2841" spans="1:25">
      <c r="A2841" s="3" t="s">
        <v>11914</v>
      </c>
      <c r="B2841" s="3"/>
      <c r="C2841" s="3" t="s">
        <v>112</v>
      </c>
      <c r="D2841" s="3" t="s">
        <v>4748</v>
      </c>
      <c r="E2841" s="3" t="s">
        <v>52</v>
      </c>
      <c r="F2841" s="3" t="s">
        <v>2272</v>
      </c>
      <c r="G2841" s="3" t="s">
        <v>1236</v>
      </c>
      <c r="H2841" s="3" t="s">
        <v>1531</v>
      </c>
      <c r="I2841" s="3" t="s">
        <v>11915</v>
      </c>
      <c r="J2841" s="3" t="s">
        <v>1246</v>
      </c>
      <c r="K2841" s="3" t="s">
        <v>2785</v>
      </c>
      <c r="L2841" s="3" t="s">
        <v>11911</v>
      </c>
      <c r="M2841" s="7" t="s">
        <v>11912</v>
      </c>
      <c r="N2841" s="7" t="s">
        <v>11913</v>
      </c>
      <c r="O2841" s="20" t="s">
        <v>663</v>
      </c>
      <c r="P2841" s="3" t="s">
        <v>1241</v>
      </c>
      <c r="Q2841" s="3">
        <v>-16.32</v>
      </c>
      <c r="R2841" s="6">
        <v>376.2</v>
      </c>
      <c r="S2841" s="18" t="s">
        <v>1371</v>
      </c>
      <c r="T2841" s="3"/>
      <c r="U2841" s="17">
        <v>45903</v>
      </c>
      <c r="X2841" s="19" t="s">
        <v>4401</v>
      </c>
      <c r="Y2841" s="19" t="s">
        <v>11842</v>
      </c>
    </row>
    <row r="2842" spans="1:25">
      <c r="A2842" s="3" t="s">
        <v>11916</v>
      </c>
      <c r="B2842" s="3"/>
      <c r="C2842" s="3" t="s">
        <v>112</v>
      </c>
      <c r="D2842" s="3" t="s">
        <v>4748</v>
      </c>
      <c r="E2842" s="3" t="s">
        <v>52</v>
      </c>
      <c r="F2842" s="3" t="s">
        <v>2272</v>
      </c>
      <c r="G2842" s="3" t="s">
        <v>1236</v>
      </c>
      <c r="H2842" s="3" t="s">
        <v>1531</v>
      </c>
      <c r="I2842" s="3" t="s">
        <v>11917</v>
      </c>
      <c r="J2842" s="3" t="s">
        <v>1270</v>
      </c>
      <c r="K2842" s="3" t="s">
        <v>2785</v>
      </c>
      <c r="L2842" s="3" t="s">
        <v>11911</v>
      </c>
      <c r="M2842" s="7" t="s">
        <v>11912</v>
      </c>
      <c r="N2842" s="7" t="s">
        <v>11913</v>
      </c>
      <c r="O2842" s="20" t="s">
        <v>663</v>
      </c>
      <c r="P2842" s="3" t="s">
        <v>4591</v>
      </c>
      <c r="Q2842" s="3"/>
      <c r="R2842" s="6">
        <v>1029.5999999999999</v>
      </c>
      <c r="S2842" s="18" t="s">
        <v>1371</v>
      </c>
      <c r="T2842" s="3" t="s">
        <v>11918</v>
      </c>
      <c r="U2842" s="17">
        <v>45903</v>
      </c>
      <c r="X2842" s="19" t="s">
        <v>4401</v>
      </c>
      <c r="Y2842" s="19" t="s">
        <v>11842</v>
      </c>
    </row>
    <row r="2843" spans="1:25">
      <c r="A2843" s="3" t="s">
        <v>11919</v>
      </c>
      <c r="B2843" s="3"/>
      <c r="C2843" s="3" t="s">
        <v>112</v>
      </c>
      <c r="D2843" s="3" t="s">
        <v>4748</v>
      </c>
      <c r="E2843" s="3" t="s">
        <v>52</v>
      </c>
      <c r="F2843" s="3" t="s">
        <v>2272</v>
      </c>
      <c r="G2843" s="3" t="s">
        <v>1236</v>
      </c>
      <c r="H2843" s="3" t="s">
        <v>1531</v>
      </c>
      <c r="I2843" s="3" t="s">
        <v>11920</v>
      </c>
      <c r="J2843" s="3" t="s">
        <v>1246</v>
      </c>
      <c r="K2843" s="3" t="s">
        <v>2785</v>
      </c>
      <c r="L2843" s="3" t="s">
        <v>11911</v>
      </c>
      <c r="M2843" s="7" t="s">
        <v>11912</v>
      </c>
      <c r="N2843" s="7" t="s">
        <v>11913</v>
      </c>
      <c r="O2843" s="20" t="s">
        <v>663</v>
      </c>
      <c r="P2843" s="3" t="s">
        <v>4591</v>
      </c>
      <c r="Q2843" s="3"/>
      <c r="R2843" s="6">
        <v>376.2</v>
      </c>
      <c r="S2843" s="18" t="s">
        <v>1371</v>
      </c>
      <c r="T2843" s="3" t="s">
        <v>11918</v>
      </c>
      <c r="U2843" s="17">
        <v>45903</v>
      </c>
      <c r="X2843" s="19" t="s">
        <v>4401</v>
      </c>
      <c r="Y2843" s="19" t="s">
        <v>11842</v>
      </c>
    </row>
    <row r="2844" spans="1:25">
      <c r="A2844" s="3" t="s">
        <v>11921</v>
      </c>
      <c r="B2844" s="3"/>
      <c r="C2844" s="3" t="s">
        <v>267</v>
      </c>
      <c r="D2844" s="3" t="s">
        <v>1234</v>
      </c>
      <c r="E2844" s="3" t="s">
        <v>66</v>
      </c>
      <c r="F2844" s="3" t="s">
        <v>2272</v>
      </c>
      <c r="G2844" s="3" t="s">
        <v>1391</v>
      </c>
      <c r="H2844" s="3" t="s">
        <v>1518</v>
      </c>
      <c r="I2844" s="3" t="s">
        <v>11922</v>
      </c>
      <c r="J2844" s="3" t="s">
        <v>55</v>
      </c>
      <c r="K2844" s="3" t="s">
        <v>3994</v>
      </c>
      <c r="L2844" s="3" t="s">
        <v>11923</v>
      </c>
      <c r="M2844" s="7" t="s">
        <v>11924</v>
      </c>
      <c r="N2844" s="7" t="s">
        <v>11925</v>
      </c>
      <c r="O2844" s="20" t="s">
        <v>665</v>
      </c>
      <c r="P2844" s="3" t="s">
        <v>1241</v>
      </c>
      <c r="Q2844" s="3">
        <v>-22.48</v>
      </c>
      <c r="R2844" s="6">
        <v>1564.2</v>
      </c>
      <c r="S2844" s="3" t="s">
        <v>11756</v>
      </c>
      <c r="T2844" s="3"/>
      <c r="U2844" s="17">
        <v>45922</v>
      </c>
      <c r="X2844" s="19" t="s">
        <v>11757</v>
      </c>
      <c r="Y2844" s="19" t="s">
        <v>11842</v>
      </c>
    </row>
    <row r="2845" spans="1:25">
      <c r="A2845" s="3" t="s">
        <v>11926</v>
      </c>
      <c r="B2845" s="3"/>
      <c r="C2845" s="3" t="s">
        <v>267</v>
      </c>
      <c r="D2845" s="3" t="s">
        <v>1234</v>
      </c>
      <c r="E2845" s="3" t="s">
        <v>66</v>
      </c>
      <c r="F2845" s="3" t="s">
        <v>2272</v>
      </c>
      <c r="G2845" s="3" t="s">
        <v>1391</v>
      </c>
      <c r="H2845" s="3" t="s">
        <v>1518</v>
      </c>
      <c r="I2845" s="3" t="s">
        <v>11927</v>
      </c>
      <c r="J2845" s="3" t="s">
        <v>1246</v>
      </c>
      <c r="K2845" s="3" t="s">
        <v>3994</v>
      </c>
      <c r="L2845" s="3" t="s">
        <v>11923</v>
      </c>
      <c r="M2845" s="7" t="s">
        <v>11924</v>
      </c>
      <c r="N2845" s="7" t="s">
        <v>11925</v>
      </c>
      <c r="O2845" s="20" t="s">
        <v>665</v>
      </c>
      <c r="P2845" s="3" t="s">
        <v>1241</v>
      </c>
      <c r="Q2845" s="3">
        <v>-22.49</v>
      </c>
      <c r="R2845" s="6">
        <v>376.2</v>
      </c>
      <c r="S2845" s="3" t="s">
        <v>11756</v>
      </c>
      <c r="T2845" s="3"/>
      <c r="U2845" s="17">
        <v>45922</v>
      </c>
      <c r="X2845" s="19" t="s">
        <v>11757</v>
      </c>
      <c r="Y2845" s="19" t="s">
        <v>11842</v>
      </c>
    </row>
    <row r="2846" spans="1:25">
      <c r="A2846" s="3" t="s">
        <v>11928</v>
      </c>
      <c r="B2846" s="3"/>
      <c r="C2846" s="3" t="s">
        <v>267</v>
      </c>
      <c r="D2846" s="3" t="s">
        <v>1234</v>
      </c>
      <c r="E2846" s="3" t="s">
        <v>66</v>
      </c>
      <c r="F2846" s="3" t="s">
        <v>2272</v>
      </c>
      <c r="G2846" s="3" t="s">
        <v>1391</v>
      </c>
      <c r="H2846" s="3" t="s">
        <v>1518</v>
      </c>
      <c r="I2846" s="3" t="s">
        <v>11929</v>
      </c>
      <c r="J2846" s="3" t="s">
        <v>1270</v>
      </c>
      <c r="K2846" s="3" t="s">
        <v>3994</v>
      </c>
      <c r="L2846" s="3" t="s">
        <v>11923</v>
      </c>
      <c r="M2846" s="7" t="s">
        <v>11924</v>
      </c>
      <c r="N2846" s="7" t="s">
        <v>11925</v>
      </c>
      <c r="O2846" s="20" t="s">
        <v>665</v>
      </c>
      <c r="P2846" s="3" t="s">
        <v>1241</v>
      </c>
      <c r="Q2846" s="3">
        <v>-22.49</v>
      </c>
      <c r="R2846" s="6">
        <v>1029.5999999999999</v>
      </c>
      <c r="S2846" s="3" t="s">
        <v>11756</v>
      </c>
      <c r="T2846" s="3"/>
      <c r="U2846" s="17">
        <v>45922</v>
      </c>
      <c r="X2846" s="19" t="s">
        <v>11757</v>
      </c>
      <c r="Y2846" s="19" t="s">
        <v>11842</v>
      </c>
    </row>
    <row r="2847" spans="1:25">
      <c r="A2847" s="3" t="s">
        <v>11930</v>
      </c>
      <c r="B2847" s="3"/>
      <c r="C2847" s="3" t="s">
        <v>267</v>
      </c>
      <c r="D2847" s="3" t="s">
        <v>1234</v>
      </c>
      <c r="E2847" s="3" t="s">
        <v>66</v>
      </c>
      <c r="F2847" s="3" t="s">
        <v>2272</v>
      </c>
      <c r="G2847" s="3" t="s">
        <v>1391</v>
      </c>
      <c r="H2847" s="3" t="s">
        <v>1518</v>
      </c>
      <c r="I2847" s="3" t="s">
        <v>11931</v>
      </c>
      <c r="J2847" s="3" t="s">
        <v>1246</v>
      </c>
      <c r="K2847" s="3" t="s">
        <v>3994</v>
      </c>
      <c r="L2847" s="3" t="s">
        <v>11923</v>
      </c>
      <c r="M2847" s="7" t="s">
        <v>11924</v>
      </c>
      <c r="N2847" s="7" t="s">
        <v>11925</v>
      </c>
      <c r="O2847" s="20" t="s">
        <v>665</v>
      </c>
      <c r="P2847" s="3" t="s">
        <v>1241</v>
      </c>
      <c r="Q2847" s="3">
        <v>-22.49</v>
      </c>
      <c r="R2847" s="6">
        <v>376.2</v>
      </c>
      <c r="S2847" s="3" t="s">
        <v>11756</v>
      </c>
      <c r="T2847" s="3"/>
      <c r="U2847" s="17">
        <v>45922</v>
      </c>
      <c r="X2847" s="19" t="s">
        <v>11757</v>
      </c>
      <c r="Y2847" s="19" t="s">
        <v>11842</v>
      </c>
    </row>
    <row r="2848" spans="1:25">
      <c r="A2848" s="3" t="s">
        <v>11932</v>
      </c>
      <c r="B2848" s="3"/>
      <c r="C2848" s="3" t="s">
        <v>267</v>
      </c>
      <c r="D2848" s="3" t="s">
        <v>1234</v>
      </c>
      <c r="E2848" s="3" t="s">
        <v>66</v>
      </c>
      <c r="F2848" s="3" t="s">
        <v>2272</v>
      </c>
      <c r="G2848" s="3" t="s">
        <v>1391</v>
      </c>
      <c r="H2848" s="3" t="s">
        <v>1518</v>
      </c>
      <c r="I2848" s="3" t="s">
        <v>11933</v>
      </c>
      <c r="J2848" s="3" t="s">
        <v>1270</v>
      </c>
      <c r="K2848" s="3" t="s">
        <v>3994</v>
      </c>
      <c r="L2848" s="3" t="s">
        <v>11923</v>
      </c>
      <c r="M2848" s="7" t="s">
        <v>11924</v>
      </c>
      <c r="N2848" s="7" t="s">
        <v>11925</v>
      </c>
      <c r="O2848" s="20" t="s">
        <v>665</v>
      </c>
      <c r="P2848" s="3" t="s">
        <v>1241</v>
      </c>
      <c r="Q2848" s="3">
        <v>-22.51</v>
      </c>
      <c r="R2848" s="6">
        <v>1029.5999999999999</v>
      </c>
      <c r="S2848" s="3" t="s">
        <v>11756</v>
      </c>
      <c r="T2848" s="3"/>
      <c r="U2848" s="17">
        <v>45922</v>
      </c>
      <c r="X2848" s="19" t="s">
        <v>11757</v>
      </c>
      <c r="Y2848" s="19" t="s">
        <v>11842</v>
      </c>
    </row>
    <row r="2849" spans="1:25">
      <c r="A2849" s="3" t="s">
        <v>11934</v>
      </c>
      <c r="B2849" s="3"/>
      <c r="C2849" s="3" t="s">
        <v>267</v>
      </c>
      <c r="D2849" s="3" t="s">
        <v>1234</v>
      </c>
      <c r="E2849" s="3" t="s">
        <v>66</v>
      </c>
      <c r="F2849" s="3" t="s">
        <v>2272</v>
      </c>
      <c r="G2849" s="3" t="s">
        <v>1391</v>
      </c>
      <c r="H2849" s="3" t="s">
        <v>1518</v>
      </c>
      <c r="I2849" s="3" t="s">
        <v>11935</v>
      </c>
      <c r="J2849" s="3" t="s">
        <v>1246</v>
      </c>
      <c r="K2849" s="3" t="s">
        <v>3994</v>
      </c>
      <c r="L2849" s="3" t="s">
        <v>11923</v>
      </c>
      <c r="M2849" s="7" t="s">
        <v>11924</v>
      </c>
      <c r="N2849" s="7" t="s">
        <v>11925</v>
      </c>
      <c r="O2849" s="20" t="s">
        <v>665</v>
      </c>
      <c r="P2849" s="3" t="s">
        <v>1241</v>
      </c>
      <c r="Q2849" s="3">
        <v>-22.5</v>
      </c>
      <c r="R2849" s="6">
        <v>376.2</v>
      </c>
      <c r="S2849" s="3" t="s">
        <v>11756</v>
      </c>
      <c r="T2849" s="3"/>
      <c r="U2849" s="17">
        <v>45922</v>
      </c>
      <c r="X2849" s="19" t="s">
        <v>11757</v>
      </c>
      <c r="Y2849" s="19" t="s">
        <v>11842</v>
      </c>
    </row>
    <row r="2850" spans="1:25">
      <c r="A2850" s="3" t="s">
        <v>11936</v>
      </c>
      <c r="B2850" s="3"/>
      <c r="C2850" s="3" t="s">
        <v>267</v>
      </c>
      <c r="D2850" s="3" t="s">
        <v>1234</v>
      </c>
      <c r="E2850" s="3" t="s">
        <v>66</v>
      </c>
      <c r="F2850" s="3" t="s">
        <v>2272</v>
      </c>
      <c r="G2850" s="3" t="s">
        <v>1391</v>
      </c>
      <c r="H2850" s="3" t="s">
        <v>1518</v>
      </c>
      <c r="I2850" s="3" t="s">
        <v>11937</v>
      </c>
      <c r="J2850" s="3" t="s">
        <v>1270</v>
      </c>
      <c r="K2850" s="3" t="s">
        <v>3994</v>
      </c>
      <c r="L2850" s="3" t="s">
        <v>11923</v>
      </c>
      <c r="M2850" s="7" t="s">
        <v>11924</v>
      </c>
      <c r="N2850" s="7" t="s">
        <v>11925</v>
      </c>
      <c r="O2850" s="20" t="s">
        <v>665</v>
      </c>
      <c r="P2850" s="3" t="s">
        <v>1241</v>
      </c>
      <c r="Q2850" s="3">
        <v>-22.51</v>
      </c>
      <c r="R2850" s="6">
        <v>1029.5999999999999</v>
      </c>
      <c r="S2850" s="3" t="s">
        <v>11756</v>
      </c>
      <c r="T2850" s="3"/>
      <c r="U2850" s="17">
        <v>45922</v>
      </c>
      <c r="X2850" s="19" t="s">
        <v>11757</v>
      </c>
      <c r="Y2850" s="19" t="s">
        <v>11842</v>
      </c>
    </row>
    <row r="2851" spans="1:25">
      <c r="A2851" s="3" t="s">
        <v>11938</v>
      </c>
      <c r="B2851" s="3"/>
      <c r="C2851" s="3" t="s">
        <v>267</v>
      </c>
      <c r="D2851" s="3" t="s">
        <v>1234</v>
      </c>
      <c r="E2851" s="3" t="s">
        <v>66</v>
      </c>
      <c r="F2851" s="3" t="s">
        <v>2272</v>
      </c>
      <c r="G2851" s="3" t="s">
        <v>1391</v>
      </c>
      <c r="H2851" s="3" t="s">
        <v>1518</v>
      </c>
      <c r="I2851" s="3" t="s">
        <v>11939</v>
      </c>
      <c r="J2851" s="3" t="s">
        <v>1246</v>
      </c>
      <c r="K2851" s="3" t="s">
        <v>3994</v>
      </c>
      <c r="L2851" s="3" t="s">
        <v>11923</v>
      </c>
      <c r="M2851" s="7" t="s">
        <v>11924</v>
      </c>
      <c r="N2851" s="7" t="s">
        <v>11925</v>
      </c>
      <c r="O2851" s="20" t="s">
        <v>665</v>
      </c>
      <c r="P2851" s="3" t="s">
        <v>1241</v>
      </c>
      <c r="Q2851" s="3">
        <v>-22.49</v>
      </c>
      <c r="R2851" s="6">
        <v>376.2</v>
      </c>
      <c r="S2851" s="3" t="s">
        <v>11756</v>
      </c>
      <c r="T2851" s="3"/>
      <c r="U2851" s="17">
        <v>45922</v>
      </c>
      <c r="X2851" s="19" t="s">
        <v>11757</v>
      </c>
      <c r="Y2851" s="19" t="s">
        <v>11842</v>
      </c>
    </row>
    <row r="2852" spans="1:25">
      <c r="A2852" s="3" t="s">
        <v>11940</v>
      </c>
      <c r="B2852" s="3"/>
      <c r="C2852" s="3" t="s">
        <v>267</v>
      </c>
      <c r="D2852" s="3" t="s">
        <v>1234</v>
      </c>
      <c r="E2852" s="3" t="s">
        <v>66</v>
      </c>
      <c r="F2852" s="3" t="s">
        <v>2272</v>
      </c>
      <c r="G2852" s="3" t="s">
        <v>1391</v>
      </c>
      <c r="H2852" s="3" t="s">
        <v>1518</v>
      </c>
      <c r="I2852" s="3" t="s">
        <v>11941</v>
      </c>
      <c r="J2852" s="3" t="s">
        <v>1270</v>
      </c>
      <c r="K2852" s="3" t="s">
        <v>3994</v>
      </c>
      <c r="L2852" s="3" t="s">
        <v>11923</v>
      </c>
      <c r="M2852" s="7" t="s">
        <v>11924</v>
      </c>
      <c r="N2852" s="7" t="s">
        <v>11925</v>
      </c>
      <c r="O2852" s="20" t="s">
        <v>665</v>
      </c>
      <c r="P2852" s="3" t="s">
        <v>1241</v>
      </c>
      <c r="Q2852" s="3">
        <v>-22.51</v>
      </c>
      <c r="R2852" s="6">
        <v>1029.5999999999999</v>
      </c>
      <c r="S2852" s="3" t="s">
        <v>11756</v>
      </c>
      <c r="T2852" s="3"/>
      <c r="U2852" s="17">
        <v>45922</v>
      </c>
      <c r="X2852" s="19" t="s">
        <v>11757</v>
      </c>
      <c r="Y2852" s="19" t="s">
        <v>11842</v>
      </c>
    </row>
    <row r="2853" spans="1:25">
      <c r="A2853" s="3" t="s">
        <v>11942</v>
      </c>
      <c r="B2853" s="3"/>
      <c r="C2853" s="3" t="s">
        <v>267</v>
      </c>
      <c r="D2853" s="3" t="s">
        <v>1234</v>
      </c>
      <c r="E2853" s="3" t="s">
        <v>66</v>
      </c>
      <c r="F2853" s="3" t="s">
        <v>2272</v>
      </c>
      <c r="G2853" s="3" t="s">
        <v>1391</v>
      </c>
      <c r="H2853" s="3" t="s">
        <v>1518</v>
      </c>
      <c r="I2853" s="3" t="s">
        <v>11943</v>
      </c>
      <c r="J2853" s="3" t="s">
        <v>1246</v>
      </c>
      <c r="K2853" s="3" t="s">
        <v>3994</v>
      </c>
      <c r="L2853" s="3" t="s">
        <v>11923</v>
      </c>
      <c r="M2853" s="7" t="s">
        <v>11924</v>
      </c>
      <c r="N2853" s="7" t="s">
        <v>11925</v>
      </c>
      <c r="O2853" s="20" t="s">
        <v>665</v>
      </c>
      <c r="P2853" s="3" t="s">
        <v>1241</v>
      </c>
      <c r="Q2853" s="3">
        <v>-22.52</v>
      </c>
      <c r="R2853" s="6">
        <v>376.2</v>
      </c>
      <c r="S2853" s="3" t="s">
        <v>11756</v>
      </c>
      <c r="T2853" s="3"/>
      <c r="U2853" s="17">
        <v>45922</v>
      </c>
      <c r="X2853" s="19" t="s">
        <v>11757</v>
      </c>
      <c r="Y2853" s="19" t="s">
        <v>11842</v>
      </c>
    </row>
    <row r="2854" spans="1:25">
      <c r="A2854" s="3" t="s">
        <v>11944</v>
      </c>
      <c r="B2854" s="3"/>
      <c r="C2854" s="3" t="s">
        <v>267</v>
      </c>
      <c r="D2854" s="3" t="s">
        <v>1234</v>
      </c>
      <c r="E2854" s="3" t="s">
        <v>66</v>
      </c>
      <c r="F2854" s="3" t="s">
        <v>2272</v>
      </c>
      <c r="G2854" s="3" t="s">
        <v>1391</v>
      </c>
      <c r="H2854" s="3" t="s">
        <v>1518</v>
      </c>
      <c r="I2854" s="3" t="s">
        <v>11945</v>
      </c>
      <c r="J2854" s="3" t="s">
        <v>1270</v>
      </c>
      <c r="K2854" s="3" t="s">
        <v>3994</v>
      </c>
      <c r="L2854" s="3" t="s">
        <v>11923</v>
      </c>
      <c r="M2854" s="7" t="s">
        <v>11924</v>
      </c>
      <c r="N2854" s="7" t="s">
        <v>11925</v>
      </c>
      <c r="O2854" s="20" t="s">
        <v>665</v>
      </c>
      <c r="P2854" s="3" t="s">
        <v>1241</v>
      </c>
      <c r="Q2854" s="3">
        <v>-22.5</v>
      </c>
      <c r="R2854" s="6">
        <v>1029.5999999999999</v>
      </c>
      <c r="S2854" s="3" t="s">
        <v>11756</v>
      </c>
      <c r="T2854" s="3"/>
      <c r="U2854" s="17">
        <v>45922</v>
      </c>
      <c r="X2854" s="19" t="s">
        <v>11757</v>
      </c>
      <c r="Y2854" s="19" t="s">
        <v>11842</v>
      </c>
    </row>
    <row r="2855" spans="1:25">
      <c r="A2855" s="3" t="s">
        <v>11946</v>
      </c>
      <c r="B2855" s="3"/>
      <c r="C2855" s="3" t="s">
        <v>267</v>
      </c>
      <c r="D2855" s="3" t="s">
        <v>1234</v>
      </c>
      <c r="E2855" s="3" t="s">
        <v>66</v>
      </c>
      <c r="F2855" s="3" t="s">
        <v>2272</v>
      </c>
      <c r="G2855" s="3" t="s">
        <v>1391</v>
      </c>
      <c r="H2855" s="3" t="s">
        <v>1518</v>
      </c>
      <c r="I2855" s="3" t="s">
        <v>11947</v>
      </c>
      <c r="J2855" s="3" t="s">
        <v>1246</v>
      </c>
      <c r="K2855" s="3" t="s">
        <v>3994</v>
      </c>
      <c r="L2855" s="3" t="s">
        <v>11923</v>
      </c>
      <c r="M2855" s="7" t="s">
        <v>11924</v>
      </c>
      <c r="N2855" s="7" t="s">
        <v>11925</v>
      </c>
      <c r="O2855" s="20" t="s">
        <v>665</v>
      </c>
      <c r="P2855" s="3" t="s">
        <v>1241</v>
      </c>
      <c r="Q2855" s="3">
        <v>-22.5</v>
      </c>
      <c r="R2855" s="6">
        <v>376.2</v>
      </c>
      <c r="S2855" s="3" t="s">
        <v>11756</v>
      </c>
      <c r="T2855" s="3"/>
      <c r="U2855" s="17">
        <v>45922</v>
      </c>
      <c r="X2855" s="19" t="s">
        <v>11757</v>
      </c>
      <c r="Y2855" s="19" t="s">
        <v>11842</v>
      </c>
    </row>
    <row r="2856" spans="1:25">
      <c r="A2856" s="3" t="s">
        <v>11948</v>
      </c>
      <c r="B2856" s="3"/>
      <c r="C2856" s="3" t="s">
        <v>267</v>
      </c>
      <c r="D2856" s="3" t="s">
        <v>1234</v>
      </c>
      <c r="E2856" s="3" t="s">
        <v>66</v>
      </c>
      <c r="F2856" s="3" t="s">
        <v>2272</v>
      </c>
      <c r="G2856" s="3" t="s">
        <v>1391</v>
      </c>
      <c r="H2856" s="3" t="s">
        <v>1518</v>
      </c>
      <c r="I2856" s="3" t="s">
        <v>11949</v>
      </c>
      <c r="J2856" s="3" t="s">
        <v>1270</v>
      </c>
      <c r="K2856" s="3" t="s">
        <v>3994</v>
      </c>
      <c r="L2856" s="3" t="s">
        <v>11923</v>
      </c>
      <c r="M2856" s="7" t="s">
        <v>11924</v>
      </c>
      <c r="N2856" s="7" t="s">
        <v>11925</v>
      </c>
      <c r="O2856" s="20" t="s">
        <v>665</v>
      </c>
      <c r="P2856" s="3" t="s">
        <v>1241</v>
      </c>
      <c r="Q2856" s="3">
        <v>-22.5</v>
      </c>
      <c r="R2856" s="6">
        <v>1029.5999999999999</v>
      </c>
      <c r="S2856" s="3" t="s">
        <v>11756</v>
      </c>
      <c r="T2856" s="3"/>
      <c r="U2856" s="17">
        <v>45922</v>
      </c>
      <c r="X2856" s="19" t="s">
        <v>11757</v>
      </c>
      <c r="Y2856" s="19" t="s">
        <v>11842</v>
      </c>
    </row>
    <row r="2857" spans="1:25">
      <c r="A2857" s="3" t="s">
        <v>11950</v>
      </c>
      <c r="B2857" s="3"/>
      <c r="C2857" s="3" t="s">
        <v>267</v>
      </c>
      <c r="D2857" s="3" t="s">
        <v>1234</v>
      </c>
      <c r="E2857" s="3" t="s">
        <v>66</v>
      </c>
      <c r="F2857" s="3" t="s">
        <v>2272</v>
      </c>
      <c r="G2857" s="3" t="s">
        <v>1391</v>
      </c>
      <c r="H2857" s="3" t="s">
        <v>1518</v>
      </c>
      <c r="I2857" s="3" t="s">
        <v>11951</v>
      </c>
      <c r="J2857" s="3" t="s">
        <v>1246</v>
      </c>
      <c r="K2857" s="3" t="s">
        <v>3994</v>
      </c>
      <c r="L2857" s="3" t="s">
        <v>11923</v>
      </c>
      <c r="M2857" s="7" t="s">
        <v>11924</v>
      </c>
      <c r="N2857" s="7" t="s">
        <v>11925</v>
      </c>
      <c r="O2857" s="20" t="s">
        <v>665</v>
      </c>
      <c r="P2857" s="3" t="s">
        <v>1241</v>
      </c>
      <c r="Q2857" s="3">
        <v>-22.51</v>
      </c>
      <c r="R2857" s="6">
        <v>376.2</v>
      </c>
      <c r="S2857" s="3" t="s">
        <v>11756</v>
      </c>
      <c r="T2857" s="3"/>
      <c r="U2857" s="17">
        <v>45922</v>
      </c>
      <c r="X2857" s="19" t="s">
        <v>11757</v>
      </c>
      <c r="Y2857" s="19" t="s">
        <v>11842</v>
      </c>
    </row>
    <row r="2858" spans="1:25">
      <c r="A2858" s="3" t="s">
        <v>11952</v>
      </c>
      <c r="B2858" s="3"/>
      <c r="C2858" s="3" t="s">
        <v>267</v>
      </c>
      <c r="D2858" s="3" t="s">
        <v>1234</v>
      </c>
      <c r="E2858" s="3" t="s">
        <v>66</v>
      </c>
      <c r="F2858" s="3" t="s">
        <v>2272</v>
      </c>
      <c r="G2858" s="3" t="s">
        <v>1391</v>
      </c>
      <c r="H2858" s="3" t="s">
        <v>1518</v>
      </c>
      <c r="I2858" s="3" t="s">
        <v>11953</v>
      </c>
      <c r="J2858" s="3" t="s">
        <v>1270</v>
      </c>
      <c r="K2858" s="3" t="s">
        <v>3994</v>
      </c>
      <c r="L2858" s="3" t="s">
        <v>11923</v>
      </c>
      <c r="M2858" s="7" t="s">
        <v>11924</v>
      </c>
      <c r="N2858" s="7" t="s">
        <v>11925</v>
      </c>
      <c r="O2858" s="20" t="s">
        <v>665</v>
      </c>
      <c r="P2858" s="3" t="s">
        <v>1241</v>
      </c>
      <c r="Q2858" s="3">
        <v>-22.5</v>
      </c>
      <c r="R2858" s="6">
        <v>1029.5999999999999</v>
      </c>
      <c r="S2858" s="3" t="s">
        <v>11756</v>
      </c>
      <c r="T2858" s="3"/>
      <c r="U2858" s="17">
        <v>45922</v>
      </c>
      <c r="X2858" s="19" t="s">
        <v>11757</v>
      </c>
      <c r="Y2858" s="19" t="s">
        <v>11842</v>
      </c>
    </row>
    <row r="2859" spans="1:25">
      <c r="A2859" s="3" t="s">
        <v>11954</v>
      </c>
      <c r="B2859" s="3"/>
      <c r="C2859" s="3" t="s">
        <v>267</v>
      </c>
      <c r="D2859" s="3" t="s">
        <v>1234</v>
      </c>
      <c r="E2859" s="3" t="s">
        <v>66</v>
      </c>
      <c r="F2859" s="3" t="s">
        <v>2272</v>
      </c>
      <c r="G2859" s="3" t="s">
        <v>1391</v>
      </c>
      <c r="H2859" s="3" t="s">
        <v>1518</v>
      </c>
      <c r="I2859" s="3" t="s">
        <v>11955</v>
      </c>
      <c r="J2859" s="3" t="s">
        <v>1246</v>
      </c>
      <c r="K2859" s="3" t="s">
        <v>3994</v>
      </c>
      <c r="L2859" s="3" t="s">
        <v>11923</v>
      </c>
      <c r="M2859" s="7" t="s">
        <v>11924</v>
      </c>
      <c r="N2859" s="7" t="s">
        <v>11925</v>
      </c>
      <c r="O2859" s="20" t="s">
        <v>665</v>
      </c>
      <c r="P2859" s="3" t="s">
        <v>1241</v>
      </c>
      <c r="Q2859" s="3">
        <v>-22.48</v>
      </c>
      <c r="R2859" s="6">
        <v>376.2</v>
      </c>
      <c r="S2859" s="3" t="s">
        <v>11756</v>
      </c>
      <c r="T2859" s="3"/>
      <c r="U2859" s="17">
        <v>45922</v>
      </c>
      <c r="X2859" s="19" t="s">
        <v>11757</v>
      </c>
      <c r="Y2859" s="19" t="s">
        <v>11842</v>
      </c>
    </row>
    <row r="2860" spans="1:25">
      <c r="A2860" s="3" t="s">
        <v>11956</v>
      </c>
      <c r="B2860" s="3"/>
      <c r="C2860" s="3" t="s">
        <v>267</v>
      </c>
      <c r="D2860" s="3" t="s">
        <v>1234</v>
      </c>
      <c r="E2860" s="3" t="s">
        <v>66</v>
      </c>
      <c r="F2860" s="3" t="s">
        <v>2272</v>
      </c>
      <c r="G2860" s="3" t="s">
        <v>1391</v>
      </c>
      <c r="H2860" s="3" t="s">
        <v>1531</v>
      </c>
      <c r="I2860" s="3" t="s">
        <v>11957</v>
      </c>
      <c r="J2860" s="3" t="s">
        <v>1270</v>
      </c>
      <c r="K2860" s="3" t="s">
        <v>3994</v>
      </c>
      <c r="L2860" s="3" t="s">
        <v>11923</v>
      </c>
      <c r="M2860" s="7" t="s">
        <v>11924</v>
      </c>
      <c r="N2860" s="7" t="s">
        <v>11925</v>
      </c>
      <c r="O2860" s="20" t="s">
        <v>665</v>
      </c>
      <c r="P2860" s="3" t="s">
        <v>1241</v>
      </c>
      <c r="Q2860" s="3">
        <v>-22.5</v>
      </c>
      <c r="R2860" s="6">
        <v>1029.5999999999999</v>
      </c>
      <c r="S2860" s="3" t="s">
        <v>11756</v>
      </c>
      <c r="T2860" s="3"/>
      <c r="U2860" s="17">
        <v>45922</v>
      </c>
      <c r="X2860" s="19" t="s">
        <v>11757</v>
      </c>
      <c r="Y2860" s="19" t="s">
        <v>11842</v>
      </c>
    </row>
    <row r="2861" spans="1:25">
      <c r="A2861" s="3" t="s">
        <v>11958</v>
      </c>
      <c r="B2861" s="3"/>
      <c r="C2861" s="3" t="s">
        <v>267</v>
      </c>
      <c r="D2861" s="3" t="s">
        <v>1234</v>
      </c>
      <c r="E2861" s="3" t="s">
        <v>66</v>
      </c>
      <c r="F2861" s="3" t="s">
        <v>2272</v>
      </c>
      <c r="G2861" s="3" t="s">
        <v>1391</v>
      </c>
      <c r="H2861" s="3" t="s">
        <v>1531</v>
      </c>
      <c r="I2861" s="3" t="s">
        <v>11959</v>
      </c>
      <c r="J2861" s="3" t="s">
        <v>1246</v>
      </c>
      <c r="K2861" s="3" t="s">
        <v>3994</v>
      </c>
      <c r="L2861" s="3" t="s">
        <v>11923</v>
      </c>
      <c r="M2861" s="7" t="s">
        <v>11924</v>
      </c>
      <c r="N2861" s="7" t="s">
        <v>11925</v>
      </c>
      <c r="O2861" s="20" t="s">
        <v>665</v>
      </c>
      <c r="P2861" s="3" t="s">
        <v>1241</v>
      </c>
      <c r="Q2861" s="3">
        <v>-22.49</v>
      </c>
      <c r="R2861" s="6">
        <v>376.2</v>
      </c>
      <c r="S2861" s="3" t="s">
        <v>11756</v>
      </c>
      <c r="T2861" s="3"/>
      <c r="U2861" s="17">
        <v>45922</v>
      </c>
      <c r="X2861" s="19" t="s">
        <v>11757</v>
      </c>
      <c r="Y2861" s="19" t="s">
        <v>11842</v>
      </c>
    </row>
    <row r="2862" spans="1:25">
      <c r="A2862" s="3" t="s">
        <v>11960</v>
      </c>
      <c r="B2862" s="3"/>
      <c r="C2862" s="3" t="s">
        <v>267</v>
      </c>
      <c r="D2862" s="3" t="s">
        <v>1234</v>
      </c>
      <c r="E2862" s="3" t="s">
        <v>66</v>
      </c>
      <c r="F2862" s="3" t="s">
        <v>2272</v>
      </c>
      <c r="G2862" s="3" t="s">
        <v>1391</v>
      </c>
      <c r="H2862" s="3" t="s">
        <v>1531</v>
      </c>
      <c r="I2862" s="3" t="s">
        <v>11961</v>
      </c>
      <c r="J2862" s="3" t="s">
        <v>1270</v>
      </c>
      <c r="K2862" s="3" t="s">
        <v>3994</v>
      </c>
      <c r="L2862" s="3" t="s">
        <v>11923</v>
      </c>
      <c r="M2862" s="7" t="s">
        <v>11924</v>
      </c>
      <c r="N2862" s="7" t="s">
        <v>11925</v>
      </c>
      <c r="O2862" s="20" t="s">
        <v>665</v>
      </c>
      <c r="P2862" s="3" t="s">
        <v>1241</v>
      </c>
      <c r="Q2862" s="3">
        <v>-22.5</v>
      </c>
      <c r="R2862" s="6">
        <v>1029.5999999999999</v>
      </c>
      <c r="S2862" s="3" t="s">
        <v>11756</v>
      </c>
      <c r="T2862" s="3"/>
      <c r="U2862" s="17">
        <v>45922</v>
      </c>
      <c r="X2862" s="19" t="s">
        <v>11757</v>
      </c>
      <c r="Y2862" s="19" t="s">
        <v>11842</v>
      </c>
    </row>
    <row r="2863" spans="1:25">
      <c r="A2863" s="3" t="s">
        <v>11962</v>
      </c>
      <c r="B2863" s="3"/>
      <c r="C2863" s="3" t="s">
        <v>267</v>
      </c>
      <c r="D2863" s="3" t="s">
        <v>1234</v>
      </c>
      <c r="E2863" s="3" t="s">
        <v>66</v>
      </c>
      <c r="F2863" s="3" t="s">
        <v>2272</v>
      </c>
      <c r="G2863" s="3" t="s">
        <v>1391</v>
      </c>
      <c r="H2863" s="3" t="s">
        <v>1531</v>
      </c>
      <c r="I2863" s="3" t="s">
        <v>11963</v>
      </c>
      <c r="J2863" s="3" t="s">
        <v>1246</v>
      </c>
      <c r="K2863" s="3" t="s">
        <v>3994</v>
      </c>
      <c r="L2863" s="3" t="s">
        <v>11923</v>
      </c>
      <c r="M2863" s="7" t="s">
        <v>11924</v>
      </c>
      <c r="N2863" s="7" t="s">
        <v>11925</v>
      </c>
      <c r="O2863" s="20" t="s">
        <v>665</v>
      </c>
      <c r="P2863" s="3" t="s">
        <v>1241</v>
      </c>
      <c r="Q2863" s="3">
        <v>-22.48</v>
      </c>
      <c r="R2863" s="6">
        <v>376.2</v>
      </c>
      <c r="S2863" s="3" t="s">
        <v>11756</v>
      </c>
      <c r="T2863" s="3"/>
      <c r="U2863" s="17">
        <v>45922</v>
      </c>
      <c r="X2863" s="19" t="s">
        <v>11757</v>
      </c>
      <c r="Y2863" s="19" t="s">
        <v>11842</v>
      </c>
    </row>
    <row r="2864" spans="1:25">
      <c r="A2864" s="3" t="s">
        <v>11964</v>
      </c>
      <c r="B2864" s="3"/>
      <c r="C2864" s="3" t="s">
        <v>267</v>
      </c>
      <c r="D2864" s="3" t="s">
        <v>1234</v>
      </c>
      <c r="E2864" s="3" t="s">
        <v>66</v>
      </c>
      <c r="F2864" s="3" t="s">
        <v>2272</v>
      </c>
      <c r="G2864" s="3" t="s">
        <v>1391</v>
      </c>
      <c r="H2864" s="3" t="s">
        <v>1531</v>
      </c>
      <c r="I2864" s="3" t="s">
        <v>11965</v>
      </c>
      <c r="J2864" s="3" t="s">
        <v>1270</v>
      </c>
      <c r="K2864" s="3" t="s">
        <v>3994</v>
      </c>
      <c r="L2864" s="3" t="s">
        <v>11923</v>
      </c>
      <c r="M2864" s="7" t="s">
        <v>11924</v>
      </c>
      <c r="N2864" s="7" t="s">
        <v>11925</v>
      </c>
      <c r="O2864" s="20" t="s">
        <v>665</v>
      </c>
      <c r="P2864" s="3" t="s">
        <v>1241</v>
      </c>
      <c r="Q2864" s="3">
        <v>-22.51</v>
      </c>
      <c r="R2864" s="6">
        <v>1029.5999999999999</v>
      </c>
      <c r="S2864" s="3" t="s">
        <v>11756</v>
      </c>
      <c r="T2864" s="3"/>
      <c r="U2864" s="17">
        <v>45922</v>
      </c>
      <c r="X2864" s="19" t="s">
        <v>11757</v>
      </c>
      <c r="Y2864" s="19" t="s">
        <v>11842</v>
      </c>
    </row>
    <row r="2865" spans="1:25">
      <c r="A2865" s="3" t="s">
        <v>11966</v>
      </c>
      <c r="B2865" s="3"/>
      <c r="C2865" s="3" t="s">
        <v>267</v>
      </c>
      <c r="D2865" s="3" t="s">
        <v>1234</v>
      </c>
      <c r="E2865" s="3" t="s">
        <v>66</v>
      </c>
      <c r="F2865" s="3" t="s">
        <v>2272</v>
      </c>
      <c r="G2865" s="3" t="s">
        <v>1391</v>
      </c>
      <c r="H2865" s="3" t="s">
        <v>1531</v>
      </c>
      <c r="I2865" s="3" t="s">
        <v>11967</v>
      </c>
      <c r="J2865" s="3" t="s">
        <v>1246</v>
      </c>
      <c r="K2865" s="3" t="s">
        <v>3994</v>
      </c>
      <c r="L2865" s="3" t="s">
        <v>11923</v>
      </c>
      <c r="M2865" s="7" t="s">
        <v>11924</v>
      </c>
      <c r="N2865" s="7" t="s">
        <v>11925</v>
      </c>
      <c r="O2865" s="20" t="s">
        <v>665</v>
      </c>
      <c r="P2865" s="3" t="s">
        <v>1241</v>
      </c>
      <c r="Q2865" s="3">
        <v>-22.49</v>
      </c>
      <c r="R2865" s="6">
        <v>376.2</v>
      </c>
      <c r="S2865" s="3" t="s">
        <v>11756</v>
      </c>
      <c r="T2865" s="3"/>
      <c r="U2865" s="17">
        <v>45922</v>
      </c>
      <c r="X2865" s="19" t="s">
        <v>11757</v>
      </c>
      <c r="Y2865" s="19" t="s">
        <v>11842</v>
      </c>
    </row>
    <row r="2866" spans="1:25">
      <c r="A2866" s="3" t="s">
        <v>11968</v>
      </c>
      <c r="B2866" s="3"/>
      <c r="C2866" s="3" t="s">
        <v>267</v>
      </c>
      <c r="D2866" s="3" t="s">
        <v>1234</v>
      </c>
      <c r="E2866" s="3" t="s">
        <v>66</v>
      </c>
      <c r="F2866" s="3" t="s">
        <v>2272</v>
      </c>
      <c r="G2866" s="3" t="s">
        <v>1391</v>
      </c>
      <c r="H2866" s="3" t="s">
        <v>1531</v>
      </c>
      <c r="I2866" s="3" t="s">
        <v>11969</v>
      </c>
      <c r="J2866" s="3" t="s">
        <v>1270</v>
      </c>
      <c r="K2866" s="3" t="s">
        <v>3994</v>
      </c>
      <c r="L2866" s="3" t="s">
        <v>11923</v>
      </c>
      <c r="M2866" s="7" t="s">
        <v>11924</v>
      </c>
      <c r="N2866" s="7" t="s">
        <v>11925</v>
      </c>
      <c r="O2866" s="20" t="s">
        <v>665</v>
      </c>
      <c r="P2866" s="3" t="s">
        <v>1241</v>
      </c>
      <c r="Q2866" s="3">
        <v>-22.51</v>
      </c>
      <c r="R2866" s="6">
        <v>1029.5999999999999</v>
      </c>
      <c r="S2866" s="3" t="s">
        <v>11756</v>
      </c>
      <c r="T2866" s="3"/>
      <c r="U2866" s="17">
        <v>45922</v>
      </c>
      <c r="X2866" s="19" t="s">
        <v>11757</v>
      </c>
      <c r="Y2866" s="19" t="s">
        <v>11842</v>
      </c>
    </row>
    <row r="2867" spans="1:25">
      <c r="A2867" s="3" t="s">
        <v>11970</v>
      </c>
      <c r="B2867" s="3"/>
      <c r="C2867" s="3" t="s">
        <v>267</v>
      </c>
      <c r="D2867" s="3" t="s">
        <v>1234</v>
      </c>
      <c r="E2867" s="3" t="s">
        <v>66</v>
      </c>
      <c r="F2867" s="3" t="s">
        <v>2272</v>
      </c>
      <c r="G2867" s="3" t="s">
        <v>1391</v>
      </c>
      <c r="H2867" s="3" t="s">
        <v>1531</v>
      </c>
      <c r="I2867" s="3" t="s">
        <v>11971</v>
      </c>
      <c r="J2867" s="3" t="s">
        <v>1246</v>
      </c>
      <c r="K2867" s="3" t="s">
        <v>3994</v>
      </c>
      <c r="L2867" s="3" t="s">
        <v>11923</v>
      </c>
      <c r="M2867" s="7" t="s">
        <v>11924</v>
      </c>
      <c r="N2867" s="7" t="s">
        <v>11925</v>
      </c>
      <c r="O2867" s="20" t="s">
        <v>665</v>
      </c>
      <c r="P2867" s="3" t="s">
        <v>1241</v>
      </c>
      <c r="Q2867" s="3">
        <v>-22.5</v>
      </c>
      <c r="R2867" s="6">
        <v>376.2</v>
      </c>
      <c r="S2867" s="3" t="s">
        <v>11756</v>
      </c>
      <c r="T2867" s="3"/>
      <c r="U2867" s="17">
        <v>45922</v>
      </c>
      <c r="X2867" s="19" t="s">
        <v>11757</v>
      </c>
      <c r="Y2867" s="19" t="s">
        <v>11842</v>
      </c>
    </row>
    <row r="2868" spans="1:25">
      <c r="A2868" s="3" t="s">
        <v>11972</v>
      </c>
      <c r="B2868" s="3"/>
      <c r="C2868" s="3" t="s">
        <v>267</v>
      </c>
      <c r="D2868" s="3" t="s">
        <v>1234</v>
      </c>
      <c r="E2868" s="3" t="s">
        <v>66</v>
      </c>
      <c r="F2868" s="3" t="s">
        <v>2272</v>
      </c>
      <c r="G2868" s="3" t="s">
        <v>1391</v>
      </c>
      <c r="H2868" s="3" t="s">
        <v>1531</v>
      </c>
      <c r="I2868" s="3" t="s">
        <v>11973</v>
      </c>
      <c r="J2868" s="3" t="s">
        <v>1270</v>
      </c>
      <c r="K2868" s="3" t="s">
        <v>3994</v>
      </c>
      <c r="L2868" s="3" t="s">
        <v>11923</v>
      </c>
      <c r="M2868" s="7" t="s">
        <v>11924</v>
      </c>
      <c r="N2868" s="7" t="s">
        <v>11925</v>
      </c>
      <c r="O2868" s="20" t="s">
        <v>665</v>
      </c>
      <c r="P2868" s="3" t="s">
        <v>1241</v>
      </c>
      <c r="Q2868" s="3">
        <v>-22.48</v>
      </c>
      <c r="R2868" s="6">
        <v>1029.5999999999999</v>
      </c>
      <c r="S2868" s="3" t="s">
        <v>11756</v>
      </c>
      <c r="T2868" s="3"/>
      <c r="U2868" s="17">
        <v>45923</v>
      </c>
      <c r="X2868" s="19" t="s">
        <v>11757</v>
      </c>
      <c r="Y2868" s="19" t="s">
        <v>11842</v>
      </c>
    </row>
    <row r="2869" spans="1:25">
      <c r="A2869" s="3" t="s">
        <v>11974</v>
      </c>
      <c r="B2869" s="3"/>
      <c r="C2869" s="3" t="s">
        <v>267</v>
      </c>
      <c r="D2869" s="3" t="s">
        <v>1234</v>
      </c>
      <c r="E2869" s="3" t="s">
        <v>66</v>
      </c>
      <c r="F2869" s="3" t="s">
        <v>2272</v>
      </c>
      <c r="G2869" s="3" t="s">
        <v>1391</v>
      </c>
      <c r="H2869" s="3" t="s">
        <v>1531</v>
      </c>
      <c r="I2869" s="3" t="s">
        <v>11975</v>
      </c>
      <c r="J2869" s="3" t="s">
        <v>1246</v>
      </c>
      <c r="K2869" s="3" t="s">
        <v>3994</v>
      </c>
      <c r="L2869" s="3" t="s">
        <v>11923</v>
      </c>
      <c r="M2869" s="7" t="s">
        <v>11924</v>
      </c>
      <c r="N2869" s="7" t="s">
        <v>11925</v>
      </c>
      <c r="O2869" s="20" t="s">
        <v>665</v>
      </c>
      <c r="P2869" s="3" t="s">
        <v>1241</v>
      </c>
      <c r="Q2869" s="3">
        <v>-22.5</v>
      </c>
      <c r="R2869" s="6">
        <v>376.2</v>
      </c>
      <c r="S2869" s="3" t="s">
        <v>11756</v>
      </c>
      <c r="T2869" s="3"/>
      <c r="U2869" s="17">
        <v>45923</v>
      </c>
      <c r="X2869" s="19" t="s">
        <v>11757</v>
      </c>
      <c r="Y2869" s="19" t="s">
        <v>11842</v>
      </c>
    </row>
    <row r="2870" spans="1:25">
      <c r="A2870" s="3" t="s">
        <v>11976</v>
      </c>
      <c r="B2870" s="3"/>
      <c r="C2870" s="3" t="s">
        <v>267</v>
      </c>
      <c r="D2870" s="3" t="s">
        <v>1234</v>
      </c>
      <c r="E2870" s="3" t="s">
        <v>66</v>
      </c>
      <c r="F2870" s="3" t="s">
        <v>2272</v>
      </c>
      <c r="G2870" s="3" t="s">
        <v>1391</v>
      </c>
      <c r="H2870" s="3" t="s">
        <v>1531</v>
      </c>
      <c r="I2870" s="3" t="s">
        <v>11977</v>
      </c>
      <c r="J2870" s="3" t="s">
        <v>1270</v>
      </c>
      <c r="K2870" s="3" t="s">
        <v>3994</v>
      </c>
      <c r="L2870" s="3" t="s">
        <v>11923</v>
      </c>
      <c r="M2870" s="7" t="s">
        <v>11924</v>
      </c>
      <c r="N2870" s="7" t="s">
        <v>11925</v>
      </c>
      <c r="O2870" s="20" t="s">
        <v>665</v>
      </c>
      <c r="P2870" s="3" t="s">
        <v>1241</v>
      </c>
      <c r="Q2870" s="3">
        <v>-22.49</v>
      </c>
      <c r="R2870" s="6">
        <v>1029.5999999999999</v>
      </c>
      <c r="S2870" s="3" t="s">
        <v>11756</v>
      </c>
      <c r="T2870" s="3"/>
      <c r="U2870" s="17">
        <v>45922</v>
      </c>
      <c r="X2870" s="19" t="s">
        <v>11757</v>
      </c>
      <c r="Y2870" s="19" t="s">
        <v>11842</v>
      </c>
    </row>
    <row r="2871" spans="1:25">
      <c r="A2871" s="3" t="s">
        <v>11978</v>
      </c>
      <c r="B2871" s="3"/>
      <c r="C2871" s="3" t="s">
        <v>267</v>
      </c>
      <c r="D2871" s="3" t="s">
        <v>1234</v>
      </c>
      <c r="E2871" s="3" t="s">
        <v>66</v>
      </c>
      <c r="F2871" s="3" t="s">
        <v>2272</v>
      </c>
      <c r="G2871" s="3" t="s">
        <v>1391</v>
      </c>
      <c r="H2871" s="3" t="s">
        <v>1531</v>
      </c>
      <c r="I2871" s="3" t="s">
        <v>11979</v>
      </c>
      <c r="J2871" s="3" t="s">
        <v>1246</v>
      </c>
      <c r="K2871" s="3" t="s">
        <v>3994</v>
      </c>
      <c r="L2871" s="3" t="s">
        <v>11923</v>
      </c>
      <c r="M2871" s="7" t="s">
        <v>11924</v>
      </c>
      <c r="N2871" s="7" t="s">
        <v>11925</v>
      </c>
      <c r="O2871" s="20" t="s">
        <v>665</v>
      </c>
      <c r="P2871" s="3" t="s">
        <v>1241</v>
      </c>
      <c r="Q2871" s="3">
        <v>-22.51</v>
      </c>
      <c r="R2871" s="6">
        <v>376.2</v>
      </c>
      <c r="S2871" s="3" t="s">
        <v>11756</v>
      </c>
      <c r="T2871" s="3"/>
      <c r="U2871" s="17">
        <v>45922</v>
      </c>
      <c r="X2871" s="19" t="s">
        <v>11757</v>
      </c>
      <c r="Y2871" s="19" t="s">
        <v>11842</v>
      </c>
    </row>
    <row r="2872" spans="1:25">
      <c r="A2872" s="3" t="s">
        <v>11980</v>
      </c>
      <c r="B2872" s="3"/>
      <c r="C2872" s="3" t="s">
        <v>67</v>
      </c>
      <c r="D2872" s="3" t="s">
        <v>1234</v>
      </c>
      <c r="E2872" s="3" t="s">
        <v>66</v>
      </c>
      <c r="F2872" s="3" t="s">
        <v>1261</v>
      </c>
      <c r="G2872" s="3" t="s">
        <v>1391</v>
      </c>
      <c r="H2872" s="3" t="s">
        <v>1649</v>
      </c>
      <c r="I2872" s="3" t="s">
        <v>11981</v>
      </c>
      <c r="J2872" s="3" t="s">
        <v>132</v>
      </c>
      <c r="K2872" s="3" t="s">
        <v>11982</v>
      </c>
      <c r="L2872" s="3" t="s">
        <v>11983</v>
      </c>
      <c r="M2872" s="7" t="s">
        <v>11984</v>
      </c>
      <c r="N2872" s="7" t="s">
        <v>11985</v>
      </c>
      <c r="O2872" s="20" t="s">
        <v>668</v>
      </c>
      <c r="P2872" s="3" t="s">
        <v>1241</v>
      </c>
      <c r="Q2872" s="3">
        <v>-19.850000000000001</v>
      </c>
      <c r="R2872" s="6">
        <v>480.15</v>
      </c>
      <c r="S2872" s="3" t="s">
        <v>3970</v>
      </c>
      <c r="T2872" s="3" t="s">
        <v>11986</v>
      </c>
      <c r="U2872" s="17">
        <v>45910</v>
      </c>
      <c r="X2872" s="19" t="s">
        <v>6551</v>
      </c>
      <c r="Y2872" s="19" t="s">
        <v>11987</v>
      </c>
    </row>
    <row r="2873" spans="1:25">
      <c r="A2873" s="3" t="s">
        <v>11988</v>
      </c>
      <c r="B2873" s="3"/>
      <c r="C2873" s="3" t="s">
        <v>67</v>
      </c>
      <c r="D2873" s="3" t="s">
        <v>1234</v>
      </c>
      <c r="E2873" s="3" t="s">
        <v>66</v>
      </c>
      <c r="F2873" s="3" t="s">
        <v>1261</v>
      </c>
      <c r="G2873" s="3" t="s">
        <v>1391</v>
      </c>
      <c r="H2873" s="3" t="s">
        <v>1649</v>
      </c>
      <c r="I2873" s="3" t="s">
        <v>11989</v>
      </c>
      <c r="J2873" s="3" t="s">
        <v>132</v>
      </c>
      <c r="K2873" s="3" t="s">
        <v>4028</v>
      </c>
      <c r="L2873" s="3" t="s">
        <v>11990</v>
      </c>
      <c r="M2873" s="7" t="s">
        <v>11991</v>
      </c>
      <c r="N2873" s="7" t="s">
        <v>11992</v>
      </c>
      <c r="O2873" s="20" t="s">
        <v>668</v>
      </c>
      <c r="P2873" s="3" t="s">
        <v>1241</v>
      </c>
      <c r="Q2873" s="3">
        <v>-20.78</v>
      </c>
      <c r="R2873" s="6">
        <v>346.5</v>
      </c>
      <c r="S2873" s="3" t="s">
        <v>3970</v>
      </c>
      <c r="T2873" s="3"/>
      <c r="U2873" s="17">
        <v>45910</v>
      </c>
      <c r="X2873" s="19" t="s">
        <v>6551</v>
      </c>
      <c r="Y2873" s="19" t="s">
        <v>11987</v>
      </c>
    </row>
    <row r="2874" spans="1:25">
      <c r="A2874" s="3" t="s">
        <v>11993</v>
      </c>
      <c r="B2874" s="3"/>
      <c r="C2874" s="3" t="s">
        <v>85</v>
      </c>
      <c r="D2874" s="3" t="s">
        <v>1234</v>
      </c>
      <c r="E2874" s="3" t="s">
        <v>66</v>
      </c>
      <c r="F2874" s="3" t="s">
        <v>1261</v>
      </c>
      <c r="G2874" s="3" t="s">
        <v>1495</v>
      </c>
      <c r="H2874" s="3" t="s">
        <v>1262</v>
      </c>
      <c r="I2874" s="3" t="s">
        <v>11994</v>
      </c>
      <c r="J2874" s="3" t="s">
        <v>132</v>
      </c>
      <c r="K2874" s="3" t="s">
        <v>11995</v>
      </c>
      <c r="L2874" s="3" t="s">
        <v>11996</v>
      </c>
      <c r="M2874" s="7" t="s">
        <v>11997</v>
      </c>
      <c r="N2874" s="7" t="s">
        <v>11998</v>
      </c>
      <c r="O2874" s="20" t="s">
        <v>668</v>
      </c>
      <c r="P2874" s="3" t="s">
        <v>1241</v>
      </c>
      <c r="Q2874" s="3">
        <v>-20.97</v>
      </c>
      <c r="R2874" s="6">
        <v>346.5</v>
      </c>
      <c r="S2874" s="3" t="s">
        <v>3970</v>
      </c>
      <c r="T2874" s="3"/>
      <c r="U2874" s="17">
        <v>45910</v>
      </c>
      <c r="X2874" s="19" t="s">
        <v>6551</v>
      </c>
      <c r="Y2874" s="19" t="s">
        <v>11987</v>
      </c>
    </row>
    <row r="2875" spans="1:25">
      <c r="A2875" s="3" t="s">
        <v>11999</v>
      </c>
      <c r="B2875" s="3"/>
      <c r="C2875" s="3" t="s">
        <v>85</v>
      </c>
      <c r="D2875" s="3" t="s">
        <v>1234</v>
      </c>
      <c r="E2875" s="3" t="s">
        <v>66</v>
      </c>
      <c r="F2875" s="3" t="s">
        <v>1261</v>
      </c>
      <c r="G2875" s="3" t="s">
        <v>1495</v>
      </c>
      <c r="H2875" s="3" t="s">
        <v>1531</v>
      </c>
      <c r="I2875" s="3" t="s">
        <v>12000</v>
      </c>
      <c r="J2875" s="3" t="s">
        <v>132</v>
      </c>
      <c r="K2875" s="3" t="s">
        <v>11995</v>
      </c>
      <c r="L2875" s="3" t="s">
        <v>12001</v>
      </c>
      <c r="M2875" s="7" t="s">
        <v>12002</v>
      </c>
      <c r="N2875" s="7" t="s">
        <v>12003</v>
      </c>
      <c r="O2875" s="20" t="s">
        <v>668</v>
      </c>
      <c r="P2875" s="3" t="s">
        <v>1241</v>
      </c>
      <c r="Q2875" s="3">
        <v>-21.95</v>
      </c>
      <c r="R2875" s="6">
        <v>346.5</v>
      </c>
      <c r="S2875" s="3" t="s">
        <v>3970</v>
      </c>
      <c r="T2875" s="3"/>
      <c r="U2875" s="17">
        <v>45910</v>
      </c>
      <c r="X2875" s="19" t="s">
        <v>6551</v>
      </c>
      <c r="Y2875" s="19" t="s">
        <v>11987</v>
      </c>
    </row>
    <row r="2876" spans="1:25">
      <c r="A2876" s="3" t="s">
        <v>12004</v>
      </c>
      <c r="B2876" s="3"/>
      <c r="C2876" s="3" t="s">
        <v>121</v>
      </c>
      <c r="D2876" s="3" t="s">
        <v>1234</v>
      </c>
      <c r="E2876" s="3" t="s">
        <v>66</v>
      </c>
      <c r="F2876" s="3" t="s">
        <v>1261</v>
      </c>
      <c r="G2876" s="3" t="s">
        <v>1391</v>
      </c>
      <c r="H2876" s="3" t="s">
        <v>1252</v>
      </c>
      <c r="I2876" s="3" t="s">
        <v>12005</v>
      </c>
      <c r="J2876" s="3" t="s">
        <v>132</v>
      </c>
      <c r="K2876" s="3" t="s">
        <v>12006</v>
      </c>
      <c r="L2876" s="3" t="s">
        <v>12007</v>
      </c>
      <c r="M2876" s="7" t="s">
        <v>12008</v>
      </c>
      <c r="N2876" s="7" t="s">
        <v>12009</v>
      </c>
      <c r="O2876" s="20" t="s">
        <v>668</v>
      </c>
      <c r="P2876" s="3" t="s">
        <v>1241</v>
      </c>
      <c r="Q2876" s="3">
        <v>-22.9</v>
      </c>
      <c r="R2876" s="6">
        <v>346.5</v>
      </c>
      <c r="S2876" s="3" t="s">
        <v>11756</v>
      </c>
      <c r="T2876" s="3"/>
      <c r="U2876" s="17">
        <v>45915</v>
      </c>
      <c r="X2876" s="19" t="s">
        <v>11757</v>
      </c>
      <c r="Y2876" s="19" t="s">
        <v>11987</v>
      </c>
    </row>
    <row r="2877" spans="1:25">
      <c r="A2877" s="3" t="s">
        <v>12010</v>
      </c>
      <c r="B2877" s="3"/>
      <c r="C2877" s="3" t="s">
        <v>301</v>
      </c>
      <c r="D2877" s="3" t="s">
        <v>1234</v>
      </c>
      <c r="E2877" s="3" t="s">
        <v>66</v>
      </c>
      <c r="F2877" s="3" t="s">
        <v>1261</v>
      </c>
      <c r="G2877" s="3" t="s">
        <v>1495</v>
      </c>
      <c r="H2877" s="3" t="s">
        <v>1252</v>
      </c>
      <c r="I2877" s="3" t="s">
        <v>12011</v>
      </c>
      <c r="J2877" s="3" t="s">
        <v>68</v>
      </c>
      <c r="K2877" s="3" t="s">
        <v>12012</v>
      </c>
      <c r="L2877" s="3" t="s">
        <v>12013</v>
      </c>
      <c r="M2877" s="7" t="s">
        <v>12014</v>
      </c>
      <c r="N2877" s="7" t="s">
        <v>12015</v>
      </c>
      <c r="O2877" s="20" t="s">
        <v>668</v>
      </c>
      <c r="P2877" s="3" t="s">
        <v>1241</v>
      </c>
      <c r="Q2877" s="3">
        <v>-21.99</v>
      </c>
      <c r="R2877" s="6">
        <v>514.79999999999995</v>
      </c>
      <c r="S2877" s="3" t="s">
        <v>3970</v>
      </c>
      <c r="T2877" s="3" t="s">
        <v>12016</v>
      </c>
      <c r="U2877" s="17">
        <v>45911</v>
      </c>
      <c r="X2877" s="19" t="s">
        <v>6551</v>
      </c>
      <c r="Y2877" s="19" t="s">
        <v>11987</v>
      </c>
    </row>
    <row r="2878" spans="1:25">
      <c r="A2878" s="3" t="s">
        <v>12017</v>
      </c>
      <c r="B2878" s="3"/>
      <c r="C2878" s="3" t="s">
        <v>127</v>
      </c>
      <c r="D2878" s="3" t="s">
        <v>1234</v>
      </c>
      <c r="E2878" s="3" t="s">
        <v>66</v>
      </c>
      <c r="F2878" s="3" t="s">
        <v>1250</v>
      </c>
      <c r="G2878" s="3" t="s">
        <v>1251</v>
      </c>
      <c r="H2878" s="3" t="s">
        <v>1639</v>
      </c>
      <c r="I2878" s="3" t="s">
        <v>12018</v>
      </c>
      <c r="J2878" s="3" t="s">
        <v>132</v>
      </c>
      <c r="K2878" s="3" t="s">
        <v>12019</v>
      </c>
      <c r="L2878" s="3" t="s">
        <v>12020</v>
      </c>
      <c r="M2878" s="7" t="s">
        <v>12021</v>
      </c>
      <c r="N2878" s="7" t="s">
        <v>12022</v>
      </c>
      <c r="O2878" s="20" t="s">
        <v>668</v>
      </c>
      <c r="P2878" s="3" t="s">
        <v>4591</v>
      </c>
      <c r="Q2878" s="3"/>
      <c r="R2878" s="6">
        <v>346.5</v>
      </c>
      <c r="S2878" s="3" t="s">
        <v>3970</v>
      </c>
      <c r="T2878" s="3" t="s">
        <v>12023</v>
      </c>
      <c r="U2878" s="17">
        <v>45910</v>
      </c>
      <c r="X2878" s="19" t="s">
        <v>6551</v>
      </c>
      <c r="Y2878" s="19" t="s">
        <v>11987</v>
      </c>
    </row>
    <row r="2879" spans="1:25">
      <c r="A2879" s="18" t="s">
        <v>12024</v>
      </c>
      <c r="B2879" s="3"/>
      <c r="C2879" s="3" t="s">
        <v>127</v>
      </c>
      <c r="D2879" s="3" t="s">
        <v>1234</v>
      </c>
      <c r="E2879" s="3" t="s">
        <v>66</v>
      </c>
      <c r="F2879" s="3" t="s">
        <v>1250</v>
      </c>
      <c r="G2879" s="3" t="s">
        <v>1251</v>
      </c>
      <c r="H2879" s="3" t="s">
        <v>1639</v>
      </c>
      <c r="I2879" s="3" t="s">
        <v>12025</v>
      </c>
      <c r="J2879" s="3" t="s">
        <v>132</v>
      </c>
      <c r="K2879" s="3" t="s">
        <v>12026</v>
      </c>
      <c r="L2879" s="3" t="s">
        <v>12027</v>
      </c>
      <c r="M2879" s="7" t="s">
        <v>12028</v>
      </c>
      <c r="N2879" s="7" t="s">
        <v>12029</v>
      </c>
      <c r="O2879" s="20" t="s">
        <v>668</v>
      </c>
      <c r="P2879" s="3" t="s">
        <v>4591</v>
      </c>
      <c r="Q2879" s="3"/>
      <c r="R2879" s="6">
        <v>346.5</v>
      </c>
      <c r="S2879" s="3" t="s">
        <v>3970</v>
      </c>
      <c r="T2879" s="3" t="s">
        <v>12023</v>
      </c>
      <c r="U2879" s="17">
        <v>45910</v>
      </c>
      <c r="X2879" s="19" t="s">
        <v>6551</v>
      </c>
      <c r="Y2879" s="19" t="s">
        <v>11987</v>
      </c>
    </row>
    <row r="2880" spans="1:25">
      <c r="A2880" s="3" t="s">
        <v>12030</v>
      </c>
      <c r="B2880" s="3"/>
      <c r="C2880" s="3" t="s">
        <v>127</v>
      </c>
      <c r="D2880" s="3" t="s">
        <v>1234</v>
      </c>
      <c r="E2880" s="3" t="s">
        <v>66</v>
      </c>
      <c r="F2880" s="3" t="s">
        <v>1261</v>
      </c>
      <c r="G2880" s="3" t="s">
        <v>1308</v>
      </c>
      <c r="H2880" s="3" t="s">
        <v>1262</v>
      </c>
      <c r="I2880" s="3" t="s">
        <v>12031</v>
      </c>
      <c r="J2880" s="3" t="s">
        <v>132</v>
      </c>
      <c r="K2880" s="3" t="s">
        <v>1685</v>
      </c>
      <c r="L2880" s="3" t="s">
        <v>12032</v>
      </c>
      <c r="M2880" s="7" t="s">
        <v>12033</v>
      </c>
      <c r="N2880" s="7" t="s">
        <v>12034</v>
      </c>
      <c r="O2880" s="20" t="s">
        <v>668</v>
      </c>
      <c r="P2880" s="3" t="s">
        <v>1241</v>
      </c>
      <c r="Q2880" s="3">
        <v>-18.5</v>
      </c>
      <c r="R2880" s="6">
        <v>346.5</v>
      </c>
      <c r="S2880" s="3" t="s">
        <v>11756</v>
      </c>
      <c r="T2880" s="3"/>
      <c r="U2880" s="17">
        <v>45912</v>
      </c>
      <c r="X2880" s="19" t="s">
        <v>11757</v>
      </c>
      <c r="Y2880" s="19" t="s">
        <v>11987</v>
      </c>
    </row>
    <row r="2881" spans="1:25">
      <c r="A2881" s="3" t="s">
        <v>12035</v>
      </c>
      <c r="B2881" s="3"/>
      <c r="C2881" s="3" t="s">
        <v>97</v>
      </c>
      <c r="D2881" s="3" t="s">
        <v>1234</v>
      </c>
      <c r="E2881" s="3" t="s">
        <v>66</v>
      </c>
      <c r="F2881" s="3" t="s">
        <v>1261</v>
      </c>
      <c r="G2881" s="3" t="s">
        <v>1236</v>
      </c>
      <c r="H2881" s="3" t="s">
        <v>1639</v>
      </c>
      <c r="I2881" s="3" t="s">
        <v>12036</v>
      </c>
      <c r="J2881" s="3" t="s">
        <v>55</v>
      </c>
      <c r="K2881" s="3" t="s">
        <v>2392</v>
      </c>
      <c r="L2881" s="3" t="s">
        <v>5866</v>
      </c>
      <c r="M2881" s="7" t="s">
        <v>12037</v>
      </c>
      <c r="N2881" s="7" t="s">
        <v>12038</v>
      </c>
      <c r="O2881" s="20" t="s">
        <v>668</v>
      </c>
      <c r="P2881" s="3" t="s">
        <v>1241</v>
      </c>
      <c r="Q2881" s="3">
        <v>-21.46</v>
      </c>
      <c r="R2881" s="6">
        <v>133.65</v>
      </c>
      <c r="S2881" s="3" t="s">
        <v>3970</v>
      </c>
      <c r="T2881" s="3"/>
      <c r="U2881" s="17">
        <v>45905</v>
      </c>
      <c r="X2881" s="19" t="s">
        <v>6551</v>
      </c>
      <c r="Y2881" s="19" t="s">
        <v>11987</v>
      </c>
    </row>
    <row r="2882" spans="1:25">
      <c r="A2882" s="3" t="s">
        <v>12039</v>
      </c>
      <c r="B2882" s="3"/>
      <c r="C2882" s="3" t="s">
        <v>97</v>
      </c>
      <c r="D2882" s="3" t="s">
        <v>1234</v>
      </c>
      <c r="E2882" s="3" t="s">
        <v>66</v>
      </c>
      <c r="F2882" s="3" t="s">
        <v>1250</v>
      </c>
      <c r="G2882" s="3" t="s">
        <v>1236</v>
      </c>
      <c r="H2882" s="3" t="s">
        <v>1531</v>
      </c>
      <c r="I2882" s="3" t="s">
        <v>12040</v>
      </c>
      <c r="J2882" s="3" t="s">
        <v>55</v>
      </c>
      <c r="K2882" s="3" t="s">
        <v>5845</v>
      </c>
      <c r="L2882" s="3" t="s">
        <v>5846</v>
      </c>
      <c r="M2882" s="7" t="s">
        <v>12041</v>
      </c>
      <c r="N2882" s="7" t="s">
        <v>12042</v>
      </c>
      <c r="O2882" s="20" t="s">
        <v>668</v>
      </c>
      <c r="P2882" s="3" t="s">
        <v>4591</v>
      </c>
      <c r="Q2882" s="3">
        <v>-21.48</v>
      </c>
      <c r="R2882" s="6">
        <v>133.65</v>
      </c>
      <c r="S2882" s="3" t="s">
        <v>3970</v>
      </c>
      <c r="T2882" s="3" t="s">
        <v>12043</v>
      </c>
      <c r="U2882" s="17">
        <v>45905</v>
      </c>
      <c r="X2882" s="19" t="s">
        <v>6551</v>
      </c>
      <c r="Y2882" s="19" t="s">
        <v>11987</v>
      </c>
    </row>
    <row r="2883" spans="1:25">
      <c r="A2883" s="3" t="s">
        <v>12044</v>
      </c>
      <c r="B2883" s="3"/>
      <c r="C2883" s="3" t="s">
        <v>901</v>
      </c>
      <c r="D2883" s="3" t="s">
        <v>12045</v>
      </c>
      <c r="E2883" s="3" t="s">
        <v>66</v>
      </c>
      <c r="F2883" s="3" t="s">
        <v>1300</v>
      </c>
      <c r="G2883" s="3" t="s">
        <v>2621</v>
      </c>
      <c r="H2883" s="3" t="s">
        <v>1575</v>
      </c>
      <c r="I2883" s="3" t="s">
        <v>12046</v>
      </c>
      <c r="J2883" s="3" t="s">
        <v>110</v>
      </c>
      <c r="K2883" s="3" t="s">
        <v>4740</v>
      </c>
      <c r="L2883" s="3" t="s">
        <v>12047</v>
      </c>
      <c r="M2883" s="7" t="s">
        <v>12048</v>
      </c>
      <c r="N2883" s="7" t="s">
        <v>12049</v>
      </c>
      <c r="O2883" s="20" t="s">
        <v>672</v>
      </c>
      <c r="P2883" s="3" t="s">
        <v>1241</v>
      </c>
      <c r="Q2883" s="3">
        <v>-24.55</v>
      </c>
      <c r="R2883" s="6">
        <v>900.9</v>
      </c>
      <c r="S2883" s="3" t="s">
        <v>3970</v>
      </c>
      <c r="T2883" s="3"/>
      <c r="U2883" s="17">
        <v>45916</v>
      </c>
      <c r="X2883" s="19" t="s">
        <v>6551</v>
      </c>
      <c r="Y2883" s="19" t="s">
        <v>11987</v>
      </c>
    </row>
    <row r="2884" spans="1:25">
      <c r="A2884" s="3" t="s">
        <v>12050</v>
      </c>
      <c r="B2884" s="3"/>
      <c r="C2884" s="3" t="s">
        <v>901</v>
      </c>
      <c r="D2884" s="3" t="s">
        <v>12045</v>
      </c>
      <c r="E2884" s="3" t="s">
        <v>66</v>
      </c>
      <c r="F2884" s="3" t="s">
        <v>1300</v>
      </c>
      <c r="G2884" s="3" t="s">
        <v>2621</v>
      </c>
      <c r="H2884" s="3" t="s">
        <v>1575</v>
      </c>
      <c r="I2884" s="3" t="s">
        <v>12051</v>
      </c>
      <c r="J2884" s="3" t="s">
        <v>196</v>
      </c>
      <c r="K2884" s="3" t="s">
        <v>12052</v>
      </c>
      <c r="L2884" s="3" t="s">
        <v>12053</v>
      </c>
      <c r="M2884" s="7" t="s">
        <v>12054</v>
      </c>
      <c r="N2884" s="7" t="s">
        <v>12055</v>
      </c>
      <c r="O2884" s="20" t="s">
        <v>672</v>
      </c>
      <c r="P2884" s="3" t="s">
        <v>1241</v>
      </c>
      <c r="Q2884" s="3">
        <v>-24.3</v>
      </c>
      <c r="R2884" s="6">
        <v>1386</v>
      </c>
      <c r="S2884" s="3" t="s">
        <v>3970</v>
      </c>
      <c r="T2884" s="3"/>
      <c r="U2884" s="17">
        <v>45916</v>
      </c>
      <c r="X2884" s="19" t="s">
        <v>6551</v>
      </c>
      <c r="Y2884" s="19" t="s">
        <v>11987</v>
      </c>
    </row>
    <row r="2885" spans="1:25">
      <c r="A2885" s="3" t="s">
        <v>12056</v>
      </c>
      <c r="B2885" s="3"/>
      <c r="C2885" s="3" t="s">
        <v>12057</v>
      </c>
      <c r="D2885" s="3" t="s">
        <v>12045</v>
      </c>
      <c r="E2885" s="3" t="s">
        <v>66</v>
      </c>
      <c r="F2885" s="3" t="s">
        <v>1300</v>
      </c>
      <c r="G2885" s="3" t="s">
        <v>2621</v>
      </c>
      <c r="H2885" s="3" t="s">
        <v>1578</v>
      </c>
      <c r="I2885" s="3" t="s">
        <v>12058</v>
      </c>
      <c r="J2885" s="3" t="s">
        <v>55</v>
      </c>
      <c r="K2885" s="3" t="s">
        <v>12059</v>
      </c>
      <c r="L2885" s="3" t="s">
        <v>12060</v>
      </c>
      <c r="M2885" s="7" t="s">
        <v>12061</v>
      </c>
      <c r="N2885" s="7" t="s">
        <v>12062</v>
      </c>
      <c r="O2885" s="20" t="s">
        <v>672</v>
      </c>
      <c r="P2885" s="3" t="s">
        <v>1241</v>
      </c>
      <c r="Q2885" s="3">
        <v>-22.46</v>
      </c>
      <c r="R2885" s="6">
        <v>133.65</v>
      </c>
      <c r="S2885" s="3" t="s">
        <v>3970</v>
      </c>
      <c r="T2885" s="3"/>
      <c r="U2885" s="17">
        <v>45916</v>
      </c>
      <c r="X2885" s="19" t="s">
        <v>6551</v>
      </c>
      <c r="Y2885" s="19" t="s">
        <v>11987</v>
      </c>
    </row>
    <row r="2886" spans="1:25">
      <c r="A2886" s="3" t="s">
        <v>12063</v>
      </c>
      <c r="B2886" s="3"/>
      <c r="C2886" s="3" t="s">
        <v>114</v>
      </c>
      <c r="D2886" s="3" t="s">
        <v>3188</v>
      </c>
      <c r="E2886" s="3" t="s">
        <v>52</v>
      </c>
      <c r="F2886" s="3"/>
      <c r="G2886" s="3"/>
      <c r="H2886" s="3"/>
      <c r="I2886" s="3" t="s">
        <v>679</v>
      </c>
      <c r="J2886" s="3" t="s">
        <v>94</v>
      </c>
      <c r="K2886" s="3"/>
      <c r="L2886" s="3" t="s">
        <v>12064</v>
      </c>
      <c r="M2886" s="7" t="s">
        <v>12065</v>
      </c>
      <c r="N2886" s="7" t="s">
        <v>12066</v>
      </c>
      <c r="O2886" s="20" t="s">
        <v>676</v>
      </c>
      <c r="P2886" s="3" t="s">
        <v>1241</v>
      </c>
      <c r="Q2886" s="3">
        <v>-4.93</v>
      </c>
      <c r="R2886" s="6">
        <v>11389.28</v>
      </c>
      <c r="S2886" s="18" t="s">
        <v>1371</v>
      </c>
      <c r="T2886" s="3"/>
      <c r="U2886" s="17">
        <v>45898</v>
      </c>
      <c r="X2886" s="19" t="s">
        <v>4401</v>
      </c>
      <c r="Y2886" s="19"/>
    </row>
    <row r="2887" spans="1:25">
      <c r="A2887" s="3" t="s">
        <v>12067</v>
      </c>
      <c r="B2887" s="3"/>
      <c r="C2887" s="3" t="s">
        <v>682</v>
      </c>
      <c r="D2887" s="3" t="s">
        <v>12068</v>
      </c>
      <c r="E2887" s="3" t="s">
        <v>66</v>
      </c>
      <c r="F2887" s="3" t="s">
        <v>2272</v>
      </c>
      <c r="G2887" s="3" t="s">
        <v>2669</v>
      </c>
      <c r="H2887" s="3" t="s">
        <v>1605</v>
      </c>
      <c r="I2887" s="3" t="s">
        <v>12069</v>
      </c>
      <c r="J2887" s="3" t="s">
        <v>94</v>
      </c>
      <c r="K2887" s="3" t="s">
        <v>12070</v>
      </c>
      <c r="L2887" s="3" t="s">
        <v>12071</v>
      </c>
      <c r="M2887" s="7" t="s">
        <v>12072</v>
      </c>
      <c r="N2887" s="7" t="s">
        <v>12073</v>
      </c>
      <c r="O2887" s="20" t="s">
        <v>680</v>
      </c>
      <c r="P2887" s="3" t="s">
        <v>1241</v>
      </c>
      <c r="Q2887" s="3">
        <v>-14.94</v>
      </c>
      <c r="R2887" s="6">
        <v>2151.5</v>
      </c>
      <c r="S2887" s="3" t="s">
        <v>1256</v>
      </c>
      <c r="T2887" s="3" t="s">
        <v>12074</v>
      </c>
      <c r="U2887" s="17">
        <v>45899</v>
      </c>
      <c r="X2887" s="19" t="s">
        <v>5734</v>
      </c>
      <c r="Y2887" s="19"/>
    </row>
    <row r="2888" spans="1:25">
      <c r="A2888" s="3" t="s">
        <v>12075</v>
      </c>
      <c r="B2888" s="3"/>
      <c r="C2888" s="3" t="s">
        <v>682</v>
      </c>
      <c r="D2888" s="3" t="s">
        <v>6970</v>
      </c>
      <c r="E2888" s="3" t="s">
        <v>66</v>
      </c>
      <c r="F2888" s="3"/>
      <c r="G2888" s="3"/>
      <c r="H2888" s="3"/>
      <c r="I2888" s="3" t="s">
        <v>12076</v>
      </c>
      <c r="J2888" s="3" t="s">
        <v>12077</v>
      </c>
      <c r="K2888" s="3" t="s">
        <v>12078</v>
      </c>
      <c r="L2888" s="3" t="s">
        <v>12079</v>
      </c>
      <c r="M2888" s="7" t="s">
        <v>12080</v>
      </c>
      <c r="N2888" s="7" t="s">
        <v>12081</v>
      </c>
      <c r="O2888" s="20" t="s">
        <v>683</v>
      </c>
      <c r="P2888" s="3" t="s">
        <v>1241</v>
      </c>
      <c r="Q2888" s="3">
        <v>-10</v>
      </c>
      <c r="R2888" s="6">
        <v>980.98</v>
      </c>
      <c r="S2888" s="3" t="s">
        <v>11756</v>
      </c>
      <c r="T2888" s="3" t="s">
        <v>12082</v>
      </c>
      <c r="U2888" s="17">
        <v>45933</v>
      </c>
      <c r="X2888" s="19" t="s">
        <v>11757</v>
      </c>
      <c r="Y2888" s="19"/>
    </row>
    <row r="2889" spans="1:25">
      <c r="A2889" s="3" t="s">
        <v>12083</v>
      </c>
      <c r="B2889" s="3"/>
      <c r="C2889" s="3" t="s">
        <v>682</v>
      </c>
      <c r="D2889" s="3" t="s">
        <v>6970</v>
      </c>
      <c r="E2889" s="3" t="s">
        <v>66</v>
      </c>
      <c r="F2889" s="3"/>
      <c r="G2889" s="3"/>
      <c r="H2889" s="3"/>
      <c r="I2889" s="3" t="s">
        <v>12084</v>
      </c>
      <c r="J2889" s="3" t="s">
        <v>94</v>
      </c>
      <c r="K2889" s="3" t="s">
        <v>12078</v>
      </c>
      <c r="L2889" s="3" t="s">
        <v>12085</v>
      </c>
      <c r="M2889" s="7" t="s">
        <v>12086</v>
      </c>
      <c r="N2889" s="7" t="s">
        <v>12087</v>
      </c>
      <c r="O2889" s="20" t="s">
        <v>687</v>
      </c>
      <c r="P2889" s="3" t="s">
        <v>1241</v>
      </c>
      <c r="Q2889" s="3">
        <v>-12.92</v>
      </c>
      <c r="R2889" s="6">
        <v>5971.29</v>
      </c>
      <c r="S2889" s="3" t="s">
        <v>1242</v>
      </c>
      <c r="T2889" s="3"/>
      <c r="U2889" s="17">
        <v>45947</v>
      </c>
      <c r="X2889" s="19" t="s">
        <v>1244</v>
      </c>
      <c r="Y2889" s="19"/>
    </row>
    <row r="2890" spans="1:25">
      <c r="A2890" s="3" t="s">
        <v>12088</v>
      </c>
      <c r="B2890" s="3"/>
      <c r="C2890" s="3" t="s">
        <v>682</v>
      </c>
      <c r="D2890" s="3" t="s">
        <v>6970</v>
      </c>
      <c r="E2890" s="3" t="s">
        <v>66</v>
      </c>
      <c r="F2890" s="3"/>
      <c r="G2890" s="3"/>
      <c r="H2890" s="3"/>
      <c r="I2890" s="3" t="s">
        <v>12089</v>
      </c>
      <c r="J2890" s="3" t="s">
        <v>689</v>
      </c>
      <c r="K2890" s="3" t="s">
        <v>12090</v>
      </c>
      <c r="L2890" s="3" t="s">
        <v>12091</v>
      </c>
      <c r="M2890" s="7" t="s">
        <v>12092</v>
      </c>
      <c r="N2890" s="7" t="s">
        <v>12093</v>
      </c>
      <c r="O2890" s="20" t="s">
        <v>690</v>
      </c>
      <c r="P2890" s="3" t="s">
        <v>1241</v>
      </c>
      <c r="Q2890" s="3">
        <v>-19.899999999999999</v>
      </c>
      <c r="R2890" s="6">
        <v>5899.25</v>
      </c>
      <c r="S2890" s="3" t="s">
        <v>1242</v>
      </c>
      <c r="T2890" s="3"/>
      <c r="U2890" s="17">
        <v>45945</v>
      </c>
      <c r="X2890" s="19" t="s">
        <v>1244</v>
      </c>
      <c r="Y2890" s="19"/>
    </row>
    <row r="2891" spans="1:25">
      <c r="A2891" s="3" t="s">
        <v>12094</v>
      </c>
      <c r="B2891" s="3"/>
      <c r="C2891" s="3" t="s">
        <v>129</v>
      </c>
      <c r="D2891" s="3" t="s">
        <v>4026</v>
      </c>
      <c r="E2891" s="3" t="s">
        <v>66</v>
      </c>
      <c r="F2891" s="3" t="s">
        <v>1307</v>
      </c>
      <c r="G2891" s="3" t="s">
        <v>1495</v>
      </c>
      <c r="H2891" s="3" t="s">
        <v>12095</v>
      </c>
      <c r="I2891" s="3" t="s">
        <v>12096</v>
      </c>
      <c r="J2891" s="3" t="s">
        <v>132</v>
      </c>
      <c r="K2891" s="3" t="s">
        <v>5593</v>
      </c>
      <c r="L2891" s="3" t="s">
        <v>12097</v>
      </c>
      <c r="M2891" s="7" t="s">
        <v>12098</v>
      </c>
      <c r="N2891" s="7" t="s">
        <v>12099</v>
      </c>
      <c r="O2891" s="20" t="s">
        <v>692</v>
      </c>
      <c r="P2891" s="3" t="s">
        <v>4591</v>
      </c>
      <c r="Q2891" s="3"/>
      <c r="R2891" s="6">
        <v>346.5</v>
      </c>
      <c r="S2891" s="3"/>
      <c r="T2891" s="3"/>
      <c r="U2891" s="17"/>
      <c r="X2891" s="19"/>
      <c r="Y2891" s="19"/>
    </row>
    <row r="2892" spans="1:25">
      <c r="A2892" s="3" t="s">
        <v>12100</v>
      </c>
      <c r="B2892" s="3"/>
      <c r="C2892" s="3" t="s">
        <v>12101</v>
      </c>
      <c r="D2892" s="3" t="s">
        <v>4026</v>
      </c>
      <c r="E2892" s="3" t="s">
        <v>66</v>
      </c>
      <c r="F2892" s="3"/>
      <c r="G2892" s="3"/>
      <c r="H2892" s="3"/>
      <c r="I2892" s="3" t="s">
        <v>12101</v>
      </c>
      <c r="J2892" s="3" t="s">
        <v>94</v>
      </c>
      <c r="K2892" s="3" t="s">
        <v>1239</v>
      </c>
      <c r="L2892" s="3" t="s">
        <v>12102</v>
      </c>
      <c r="M2892" s="7" t="s">
        <v>12103</v>
      </c>
      <c r="N2892" s="7" t="s">
        <v>12104</v>
      </c>
      <c r="O2892" s="20" t="s">
        <v>695</v>
      </c>
      <c r="P2892" s="3" t="s">
        <v>1241</v>
      </c>
      <c r="Q2892" s="3"/>
      <c r="R2892" s="6">
        <v>2403.16</v>
      </c>
      <c r="S2892" s="3" t="s">
        <v>1242</v>
      </c>
      <c r="T2892" s="3"/>
      <c r="U2892" s="17">
        <v>45957</v>
      </c>
      <c r="X2892" s="19" t="s">
        <v>1244</v>
      </c>
      <c r="Y2892" s="19"/>
    </row>
    <row r="2893" spans="1:25">
      <c r="A2893" s="3" t="s">
        <v>12105</v>
      </c>
      <c r="B2893" s="3"/>
      <c r="C2893" s="3" t="s">
        <v>163</v>
      </c>
      <c r="D2893" s="3" t="s">
        <v>4026</v>
      </c>
      <c r="E2893" s="3" t="s">
        <v>66</v>
      </c>
      <c r="F2893" s="3" t="s">
        <v>1307</v>
      </c>
      <c r="G2893" s="3" t="s">
        <v>2654</v>
      </c>
      <c r="H2893" s="3" t="s">
        <v>4715</v>
      </c>
      <c r="I2893" s="3" t="s">
        <v>12106</v>
      </c>
      <c r="J2893" s="3" t="s">
        <v>55</v>
      </c>
      <c r="K2893" s="3" t="s">
        <v>12107</v>
      </c>
      <c r="L2893" s="3" t="s">
        <v>12108</v>
      </c>
      <c r="M2893" s="7" t="s">
        <v>12109</v>
      </c>
      <c r="N2893" s="7" t="s">
        <v>12110</v>
      </c>
      <c r="O2893" s="20" t="s">
        <v>699</v>
      </c>
      <c r="P2893" s="3" t="s">
        <v>1241</v>
      </c>
      <c r="Q2893" s="3">
        <v>-16.2</v>
      </c>
      <c r="R2893" s="6">
        <v>1564.2</v>
      </c>
      <c r="S2893" s="3" t="s">
        <v>1256</v>
      </c>
      <c r="T2893" s="3"/>
      <c r="U2893" s="17">
        <v>45943</v>
      </c>
      <c r="X2893" s="19" t="s">
        <v>5734</v>
      </c>
      <c r="Y2893" s="19"/>
    </row>
    <row r="2894" spans="1:25">
      <c r="A2894" s="3" t="s">
        <v>12111</v>
      </c>
      <c r="B2894" s="3"/>
      <c r="C2894" s="3" t="s">
        <v>163</v>
      </c>
      <c r="D2894" s="3" t="s">
        <v>4026</v>
      </c>
      <c r="E2894" s="3" t="s">
        <v>66</v>
      </c>
      <c r="F2894" s="3" t="s">
        <v>1307</v>
      </c>
      <c r="G2894" s="3" t="s">
        <v>2654</v>
      </c>
      <c r="H2894" s="3" t="s">
        <v>4715</v>
      </c>
      <c r="I2894" s="3" t="s">
        <v>12112</v>
      </c>
      <c r="J2894" s="3" t="s">
        <v>1246</v>
      </c>
      <c r="K2894" s="3" t="s">
        <v>12107</v>
      </c>
      <c r="L2894" s="3" t="s">
        <v>12113</v>
      </c>
      <c r="M2894" s="7" t="s">
        <v>12109</v>
      </c>
      <c r="N2894" s="7" t="s">
        <v>12110</v>
      </c>
      <c r="O2894" s="20" t="s">
        <v>699</v>
      </c>
      <c r="P2894" s="3" t="s">
        <v>1241</v>
      </c>
      <c r="Q2894" s="3">
        <v>-16.3</v>
      </c>
      <c r="R2894" s="6">
        <v>376.2</v>
      </c>
      <c r="S2894" s="3" t="s">
        <v>1256</v>
      </c>
      <c r="T2894" s="3"/>
      <c r="U2894" s="17">
        <v>45943</v>
      </c>
      <c r="X2894" s="19" t="s">
        <v>5734</v>
      </c>
      <c r="Y2894" s="19"/>
    </row>
    <row r="2895" spans="1:25">
      <c r="A2895" s="3" t="s">
        <v>12114</v>
      </c>
      <c r="B2895" s="3"/>
      <c r="C2895" s="3" t="s">
        <v>163</v>
      </c>
      <c r="D2895" s="3" t="s">
        <v>4026</v>
      </c>
      <c r="E2895" s="3" t="s">
        <v>66</v>
      </c>
      <c r="F2895" s="3" t="s">
        <v>1307</v>
      </c>
      <c r="G2895" s="3" t="s">
        <v>2654</v>
      </c>
      <c r="H2895" s="3" t="s">
        <v>4715</v>
      </c>
      <c r="I2895" s="3" t="s">
        <v>12115</v>
      </c>
      <c r="J2895" s="3" t="s">
        <v>1246</v>
      </c>
      <c r="K2895" s="3" t="s">
        <v>12107</v>
      </c>
      <c r="L2895" s="3" t="s">
        <v>12113</v>
      </c>
      <c r="M2895" s="7" t="s">
        <v>12109</v>
      </c>
      <c r="N2895" s="7" t="s">
        <v>12110</v>
      </c>
      <c r="O2895" s="20" t="s">
        <v>699</v>
      </c>
      <c r="P2895" s="3" t="s">
        <v>1241</v>
      </c>
      <c r="Q2895" s="3">
        <v>-16.2</v>
      </c>
      <c r="R2895" s="6">
        <v>376.2</v>
      </c>
      <c r="S2895" s="3" t="s">
        <v>1256</v>
      </c>
      <c r="T2895" s="3"/>
      <c r="U2895" s="17">
        <v>45943</v>
      </c>
      <c r="X2895" s="19" t="s">
        <v>5734</v>
      </c>
      <c r="Y2895" s="19"/>
    </row>
    <row r="2896" spans="1:25">
      <c r="A2896" s="3" t="s">
        <v>12116</v>
      </c>
      <c r="B2896" s="3"/>
      <c r="C2896" s="3" t="s">
        <v>129</v>
      </c>
      <c r="D2896" s="3" t="s">
        <v>1234</v>
      </c>
      <c r="E2896" s="3" t="s">
        <v>66</v>
      </c>
      <c r="F2896" s="3" t="s">
        <v>1307</v>
      </c>
      <c r="G2896" s="3" t="s">
        <v>1251</v>
      </c>
      <c r="H2896" s="3" t="s">
        <v>1578</v>
      </c>
      <c r="I2896" s="3" t="s">
        <v>12117</v>
      </c>
      <c r="J2896" s="3" t="s">
        <v>68</v>
      </c>
      <c r="K2896" s="3" t="s">
        <v>3982</v>
      </c>
      <c r="L2896" s="3" t="s">
        <v>12118</v>
      </c>
      <c r="M2896" s="7" t="s">
        <v>12119</v>
      </c>
      <c r="N2896" s="7" t="s">
        <v>12120</v>
      </c>
      <c r="O2896" s="20" t="s">
        <v>702</v>
      </c>
      <c r="P2896" s="3" t="s">
        <v>1241</v>
      </c>
      <c r="Q2896" s="3">
        <v>-21.1</v>
      </c>
      <c r="R2896" s="6">
        <v>514.79999999999995</v>
      </c>
      <c r="S2896" s="18" t="s">
        <v>4998</v>
      </c>
      <c r="T2896" s="3"/>
      <c r="U2896" s="17">
        <v>45928</v>
      </c>
      <c r="X2896" s="19" t="s">
        <v>4999</v>
      </c>
      <c r="Y2896" s="19" t="s">
        <v>12121</v>
      </c>
    </row>
    <row r="2897" spans="1:25">
      <c r="A2897" s="3" t="s">
        <v>12122</v>
      </c>
      <c r="B2897" s="3"/>
      <c r="C2897" s="3" t="s">
        <v>129</v>
      </c>
      <c r="D2897" s="3" t="s">
        <v>1234</v>
      </c>
      <c r="E2897" s="3" t="s">
        <v>66</v>
      </c>
      <c r="F2897" s="3" t="s">
        <v>1307</v>
      </c>
      <c r="G2897" s="3" t="s">
        <v>1251</v>
      </c>
      <c r="H2897" s="3" t="s">
        <v>1578</v>
      </c>
      <c r="I2897" s="3" t="s">
        <v>12123</v>
      </c>
      <c r="J2897" s="3" t="s">
        <v>196</v>
      </c>
      <c r="K2897" s="3" t="s">
        <v>3982</v>
      </c>
      <c r="L2897" s="3" t="s">
        <v>12124</v>
      </c>
      <c r="M2897" s="7" t="s">
        <v>12125</v>
      </c>
      <c r="N2897" s="7" t="s">
        <v>12126</v>
      </c>
      <c r="O2897" s="20" t="s">
        <v>702</v>
      </c>
      <c r="P2897" s="3" t="s">
        <v>1241</v>
      </c>
      <c r="Q2897" s="3">
        <v>-20.8</v>
      </c>
      <c r="R2897" s="6">
        <v>1386</v>
      </c>
      <c r="S2897" s="18" t="s">
        <v>4998</v>
      </c>
      <c r="T2897" s="3"/>
      <c r="U2897" s="17">
        <v>45928</v>
      </c>
      <c r="X2897" s="19" t="s">
        <v>4999</v>
      </c>
      <c r="Y2897" s="19" t="s">
        <v>12121</v>
      </c>
    </row>
    <row r="2898" spans="1:25">
      <c r="A2898" s="3" t="s">
        <v>12127</v>
      </c>
      <c r="B2898" s="3"/>
      <c r="C2898" s="3" t="s">
        <v>129</v>
      </c>
      <c r="D2898" s="3" t="s">
        <v>1234</v>
      </c>
      <c r="E2898" s="3" t="s">
        <v>66</v>
      </c>
      <c r="F2898" s="3" t="s">
        <v>1307</v>
      </c>
      <c r="G2898" s="3" t="s">
        <v>1251</v>
      </c>
      <c r="H2898" s="3" t="s">
        <v>1578</v>
      </c>
      <c r="I2898" s="3" t="s">
        <v>12128</v>
      </c>
      <c r="J2898" s="3" t="s">
        <v>110</v>
      </c>
      <c r="K2898" s="3" t="s">
        <v>3982</v>
      </c>
      <c r="L2898" s="3" t="s">
        <v>12129</v>
      </c>
      <c r="M2898" s="7" t="s">
        <v>12130</v>
      </c>
      <c r="N2898" s="7" t="s">
        <v>12131</v>
      </c>
      <c r="O2898" s="20" t="s">
        <v>702</v>
      </c>
      <c r="P2898" s="3" t="s">
        <v>1241</v>
      </c>
      <c r="Q2898" s="3">
        <v>-21.85</v>
      </c>
      <c r="R2898" s="6">
        <v>900.9</v>
      </c>
      <c r="S2898" s="18" t="s">
        <v>4998</v>
      </c>
      <c r="T2898" s="3"/>
      <c r="U2898" s="17">
        <v>45928</v>
      </c>
      <c r="X2898" s="19" t="s">
        <v>4999</v>
      </c>
      <c r="Y2898" s="19" t="s">
        <v>12121</v>
      </c>
    </row>
    <row r="2899" spans="1:25">
      <c r="A2899" s="3" t="s">
        <v>12132</v>
      </c>
      <c r="B2899" s="3"/>
      <c r="C2899" s="3" t="s">
        <v>129</v>
      </c>
      <c r="D2899" s="3" t="s">
        <v>1234</v>
      </c>
      <c r="E2899" s="3" t="s">
        <v>66</v>
      </c>
      <c r="F2899" s="3" t="s">
        <v>1307</v>
      </c>
      <c r="G2899" s="3" t="s">
        <v>1251</v>
      </c>
      <c r="H2899" s="3" t="s">
        <v>1578</v>
      </c>
      <c r="I2899" s="3" t="s">
        <v>12133</v>
      </c>
      <c r="J2899" s="3" t="s">
        <v>110</v>
      </c>
      <c r="K2899" s="3" t="s">
        <v>3982</v>
      </c>
      <c r="L2899" s="3" t="s">
        <v>12134</v>
      </c>
      <c r="M2899" s="7" t="s">
        <v>12135</v>
      </c>
      <c r="N2899" s="7" t="s">
        <v>12136</v>
      </c>
      <c r="O2899" s="20" t="s">
        <v>702</v>
      </c>
      <c r="P2899" s="3" t="s">
        <v>1241</v>
      </c>
      <c r="Q2899" s="3">
        <v>-21.57</v>
      </c>
      <c r="R2899" s="6">
        <v>900.9</v>
      </c>
      <c r="S2899" s="18" t="s">
        <v>4998</v>
      </c>
      <c r="T2899" s="3"/>
      <c r="U2899" s="17">
        <v>45928</v>
      </c>
      <c r="X2899" s="19" t="s">
        <v>4999</v>
      </c>
      <c r="Y2899" s="19" t="s">
        <v>12121</v>
      </c>
    </row>
    <row r="2900" spans="1:25">
      <c r="A2900" s="3" t="s">
        <v>12137</v>
      </c>
      <c r="B2900" s="3"/>
      <c r="C2900" s="3" t="s">
        <v>129</v>
      </c>
      <c r="D2900" s="3" t="s">
        <v>1234</v>
      </c>
      <c r="E2900" s="3" t="s">
        <v>66</v>
      </c>
      <c r="F2900" s="3" t="s">
        <v>1307</v>
      </c>
      <c r="G2900" s="3" t="s">
        <v>1251</v>
      </c>
      <c r="H2900" s="3" t="s">
        <v>1578</v>
      </c>
      <c r="I2900" s="3" t="s">
        <v>12138</v>
      </c>
      <c r="J2900" s="3" t="s">
        <v>110</v>
      </c>
      <c r="K2900" s="3" t="s">
        <v>3982</v>
      </c>
      <c r="L2900" s="3" t="s">
        <v>12139</v>
      </c>
      <c r="M2900" s="7" t="s">
        <v>12140</v>
      </c>
      <c r="N2900" s="7" t="s">
        <v>12141</v>
      </c>
      <c r="O2900" s="20" t="s">
        <v>702</v>
      </c>
      <c r="P2900" s="3" t="s">
        <v>1241</v>
      </c>
      <c r="Q2900" s="3">
        <v>-20.97</v>
      </c>
      <c r="R2900" s="6">
        <v>900.9</v>
      </c>
      <c r="S2900" s="18" t="s">
        <v>4998</v>
      </c>
      <c r="T2900" s="3"/>
      <c r="U2900" s="17">
        <v>45928</v>
      </c>
      <c r="X2900" s="19" t="s">
        <v>4999</v>
      </c>
      <c r="Y2900" s="19" t="s">
        <v>12121</v>
      </c>
    </row>
    <row r="2901" spans="1:25">
      <c r="A2901" s="3" t="s">
        <v>12142</v>
      </c>
      <c r="B2901" s="3"/>
      <c r="C2901" s="3" t="s">
        <v>129</v>
      </c>
      <c r="D2901" s="3" t="s">
        <v>1234</v>
      </c>
      <c r="E2901" s="3" t="s">
        <v>66</v>
      </c>
      <c r="F2901" s="3" t="s">
        <v>1307</v>
      </c>
      <c r="G2901" s="3" t="s">
        <v>1251</v>
      </c>
      <c r="H2901" s="3" t="s">
        <v>1578</v>
      </c>
      <c r="I2901" s="3" t="s">
        <v>12143</v>
      </c>
      <c r="J2901" s="3" t="s">
        <v>110</v>
      </c>
      <c r="K2901" s="3" t="s">
        <v>3982</v>
      </c>
      <c r="L2901" s="3" t="s">
        <v>12144</v>
      </c>
      <c r="M2901" s="7" t="s">
        <v>12145</v>
      </c>
      <c r="N2901" s="7" t="s">
        <v>12146</v>
      </c>
      <c r="O2901" s="20" t="s">
        <v>702</v>
      </c>
      <c r="P2901" s="3" t="s">
        <v>1241</v>
      </c>
      <c r="Q2901" s="3">
        <v>-21.03</v>
      </c>
      <c r="R2901" s="6">
        <v>900.9</v>
      </c>
      <c r="S2901" s="18" t="s">
        <v>4998</v>
      </c>
      <c r="T2901" s="3"/>
      <c r="U2901" s="17">
        <v>45928</v>
      </c>
      <c r="X2901" s="19" t="s">
        <v>4999</v>
      </c>
      <c r="Y2901" s="19" t="s">
        <v>12121</v>
      </c>
    </row>
    <row r="2902" spans="1:25">
      <c r="A2902" s="3" t="s">
        <v>12147</v>
      </c>
      <c r="B2902" s="3"/>
      <c r="C2902" s="3" t="s">
        <v>129</v>
      </c>
      <c r="D2902" s="3" t="s">
        <v>1234</v>
      </c>
      <c r="E2902" s="3" t="s">
        <v>66</v>
      </c>
      <c r="F2902" s="3" t="s">
        <v>1307</v>
      </c>
      <c r="G2902" s="3" t="s">
        <v>1251</v>
      </c>
      <c r="H2902" s="3" t="s">
        <v>1578</v>
      </c>
      <c r="I2902" s="3" t="s">
        <v>12148</v>
      </c>
      <c r="J2902" s="3" t="s">
        <v>196</v>
      </c>
      <c r="K2902" s="3" t="s">
        <v>3982</v>
      </c>
      <c r="L2902" s="3" t="s">
        <v>12149</v>
      </c>
      <c r="M2902" s="7" t="s">
        <v>12150</v>
      </c>
      <c r="N2902" s="7" t="s">
        <v>12151</v>
      </c>
      <c r="O2902" s="20" t="s">
        <v>702</v>
      </c>
      <c r="P2902" s="3" t="s">
        <v>1241</v>
      </c>
      <c r="Q2902" s="3">
        <v>-20.84</v>
      </c>
      <c r="R2902" s="6">
        <v>1386</v>
      </c>
      <c r="S2902" s="18" t="s">
        <v>4998</v>
      </c>
      <c r="T2902" s="3"/>
      <c r="U2902" s="17">
        <v>45928</v>
      </c>
      <c r="X2902" s="19" t="s">
        <v>4999</v>
      </c>
      <c r="Y2902" s="19" t="s">
        <v>12121</v>
      </c>
    </row>
    <row r="2903" spans="1:25">
      <c r="A2903" s="3" t="s">
        <v>12152</v>
      </c>
      <c r="B2903" s="3"/>
      <c r="C2903" s="3" t="s">
        <v>129</v>
      </c>
      <c r="D2903" s="3" t="s">
        <v>1234</v>
      </c>
      <c r="E2903" s="3" t="s">
        <v>66</v>
      </c>
      <c r="F2903" s="3" t="s">
        <v>1307</v>
      </c>
      <c r="G2903" s="3" t="s">
        <v>1251</v>
      </c>
      <c r="H2903" s="3" t="s">
        <v>1578</v>
      </c>
      <c r="I2903" s="3" t="s">
        <v>12153</v>
      </c>
      <c r="J2903" s="3" t="s">
        <v>196</v>
      </c>
      <c r="K2903" s="3" t="s">
        <v>3982</v>
      </c>
      <c r="L2903" s="3" t="s">
        <v>12154</v>
      </c>
      <c r="M2903" s="7" t="s">
        <v>12155</v>
      </c>
      <c r="N2903" s="7" t="s">
        <v>12156</v>
      </c>
      <c r="O2903" s="20" t="s">
        <v>702</v>
      </c>
      <c r="P2903" s="3" t="s">
        <v>1241</v>
      </c>
      <c r="Q2903" s="3">
        <v>-20.260000000000002</v>
      </c>
      <c r="R2903" s="6">
        <v>1386</v>
      </c>
      <c r="S2903" s="18" t="s">
        <v>4998</v>
      </c>
      <c r="T2903" s="3"/>
      <c r="U2903" s="17">
        <v>45928</v>
      </c>
      <c r="X2903" s="19" t="s">
        <v>4999</v>
      </c>
      <c r="Y2903" s="19" t="s">
        <v>12121</v>
      </c>
    </row>
    <row r="2904" spans="1:25">
      <c r="A2904" s="3" t="s">
        <v>12157</v>
      </c>
      <c r="B2904" s="3"/>
      <c r="C2904" s="3" t="s">
        <v>129</v>
      </c>
      <c r="D2904" s="3" t="s">
        <v>1234</v>
      </c>
      <c r="E2904" s="3" t="s">
        <v>66</v>
      </c>
      <c r="F2904" s="3" t="s">
        <v>1307</v>
      </c>
      <c r="G2904" s="3" t="s">
        <v>1251</v>
      </c>
      <c r="H2904" s="3" t="s">
        <v>1649</v>
      </c>
      <c r="I2904" s="3" t="s">
        <v>12158</v>
      </c>
      <c r="J2904" s="3" t="s">
        <v>110</v>
      </c>
      <c r="K2904" s="3" t="s">
        <v>3982</v>
      </c>
      <c r="L2904" s="3" t="s">
        <v>12159</v>
      </c>
      <c r="M2904" s="7" t="s">
        <v>12160</v>
      </c>
      <c r="N2904" s="7" t="s">
        <v>12161</v>
      </c>
      <c r="O2904" s="20" t="s">
        <v>702</v>
      </c>
      <c r="P2904" s="3" t="s">
        <v>1241</v>
      </c>
      <c r="Q2904" s="3">
        <v>-20.059999999999999</v>
      </c>
      <c r="R2904" s="6">
        <v>900.9</v>
      </c>
      <c r="S2904" s="18" t="s">
        <v>4998</v>
      </c>
      <c r="T2904" s="3"/>
      <c r="U2904" s="17">
        <v>45912</v>
      </c>
      <c r="X2904" s="19" t="s">
        <v>4999</v>
      </c>
      <c r="Y2904" s="19" t="s">
        <v>12121</v>
      </c>
    </row>
    <row r="2905" spans="1:25">
      <c r="A2905" s="3" t="s">
        <v>12162</v>
      </c>
      <c r="B2905" s="3"/>
      <c r="C2905" s="3" t="s">
        <v>129</v>
      </c>
      <c r="D2905" s="3" t="s">
        <v>1234</v>
      </c>
      <c r="E2905" s="3" t="s">
        <v>66</v>
      </c>
      <c r="F2905" s="3" t="s">
        <v>1307</v>
      </c>
      <c r="G2905" s="3" t="s">
        <v>1251</v>
      </c>
      <c r="H2905" s="3" t="s">
        <v>1649</v>
      </c>
      <c r="I2905" s="3" t="s">
        <v>12163</v>
      </c>
      <c r="J2905" s="3" t="s">
        <v>196</v>
      </c>
      <c r="K2905" s="3" t="s">
        <v>3982</v>
      </c>
      <c r="L2905" s="3" t="s">
        <v>12164</v>
      </c>
      <c r="M2905" s="7" t="s">
        <v>12165</v>
      </c>
      <c r="N2905" s="7" t="s">
        <v>12166</v>
      </c>
      <c r="O2905" s="20" t="s">
        <v>702</v>
      </c>
      <c r="P2905" s="3" t="s">
        <v>1241</v>
      </c>
      <c r="Q2905" s="3">
        <v>-20.34</v>
      </c>
      <c r="R2905" s="6">
        <v>1386</v>
      </c>
      <c r="S2905" s="18" t="s">
        <v>4998</v>
      </c>
      <c r="T2905" s="3"/>
      <c r="U2905" s="17">
        <v>45912</v>
      </c>
      <c r="X2905" s="19" t="s">
        <v>4999</v>
      </c>
      <c r="Y2905" s="19" t="s">
        <v>12121</v>
      </c>
    </row>
    <row r="2906" spans="1:25">
      <c r="A2906" s="3" t="s">
        <v>12167</v>
      </c>
      <c r="B2906" s="3"/>
      <c r="C2906" s="3" t="s">
        <v>129</v>
      </c>
      <c r="D2906" s="3" t="s">
        <v>1234</v>
      </c>
      <c r="E2906" s="3" t="s">
        <v>66</v>
      </c>
      <c r="F2906" s="3" t="s">
        <v>1307</v>
      </c>
      <c r="G2906" s="3" t="s">
        <v>1251</v>
      </c>
      <c r="H2906" s="3" t="s">
        <v>1649</v>
      </c>
      <c r="I2906" s="3" t="s">
        <v>12168</v>
      </c>
      <c r="J2906" s="3" t="s">
        <v>110</v>
      </c>
      <c r="K2906" s="3" t="s">
        <v>3982</v>
      </c>
      <c r="L2906" s="3" t="s">
        <v>12169</v>
      </c>
      <c r="M2906" s="7" t="s">
        <v>12170</v>
      </c>
      <c r="N2906" s="7" t="s">
        <v>12171</v>
      </c>
      <c r="O2906" s="20" t="s">
        <v>702</v>
      </c>
      <c r="P2906" s="3" t="s">
        <v>1241</v>
      </c>
      <c r="Q2906" s="3">
        <v>-20.079999999999998</v>
      </c>
      <c r="R2906" s="6">
        <v>900.9</v>
      </c>
      <c r="S2906" s="18" t="s">
        <v>4998</v>
      </c>
      <c r="T2906" s="3"/>
      <c r="U2906" s="17">
        <v>45912</v>
      </c>
      <c r="X2906" s="19" t="s">
        <v>4999</v>
      </c>
      <c r="Y2906" s="19" t="s">
        <v>12121</v>
      </c>
    </row>
    <row r="2907" spans="1:25">
      <c r="A2907" s="3" t="s">
        <v>12172</v>
      </c>
      <c r="B2907" s="3"/>
      <c r="C2907" s="3" t="s">
        <v>129</v>
      </c>
      <c r="D2907" s="3" t="s">
        <v>1234</v>
      </c>
      <c r="E2907" s="3" t="s">
        <v>66</v>
      </c>
      <c r="F2907" s="3" t="s">
        <v>1307</v>
      </c>
      <c r="G2907" s="3" t="s">
        <v>1251</v>
      </c>
      <c r="H2907" s="3" t="s">
        <v>1649</v>
      </c>
      <c r="I2907" s="3" t="s">
        <v>12173</v>
      </c>
      <c r="J2907" s="3" t="s">
        <v>196</v>
      </c>
      <c r="K2907" s="3" t="s">
        <v>3982</v>
      </c>
      <c r="L2907" s="3" t="s">
        <v>12174</v>
      </c>
      <c r="M2907" s="7" t="s">
        <v>12175</v>
      </c>
      <c r="N2907" s="7" t="s">
        <v>12176</v>
      </c>
      <c r="O2907" s="20" t="s">
        <v>702</v>
      </c>
      <c r="P2907" s="3" t="s">
        <v>1241</v>
      </c>
      <c r="Q2907" s="3">
        <v>-19.95</v>
      </c>
      <c r="R2907" s="6">
        <v>1386</v>
      </c>
      <c r="S2907" s="18" t="s">
        <v>4998</v>
      </c>
      <c r="T2907" s="3"/>
      <c r="U2907" s="17">
        <v>45912</v>
      </c>
      <c r="X2907" s="19" t="s">
        <v>4999</v>
      </c>
      <c r="Y2907" s="19" t="s">
        <v>12121</v>
      </c>
    </row>
    <row r="2908" spans="1:25">
      <c r="A2908" s="3" t="s">
        <v>12177</v>
      </c>
      <c r="B2908" s="3"/>
      <c r="C2908" s="3" t="s">
        <v>129</v>
      </c>
      <c r="D2908" s="3" t="s">
        <v>1234</v>
      </c>
      <c r="E2908" s="3" t="s">
        <v>66</v>
      </c>
      <c r="F2908" s="3" t="s">
        <v>1307</v>
      </c>
      <c r="G2908" s="3" t="s">
        <v>1251</v>
      </c>
      <c r="H2908" s="3" t="s">
        <v>1649</v>
      </c>
      <c r="I2908" s="3" t="s">
        <v>12178</v>
      </c>
      <c r="J2908" s="3" t="s">
        <v>110</v>
      </c>
      <c r="K2908" s="3" t="s">
        <v>3982</v>
      </c>
      <c r="L2908" s="3" t="s">
        <v>12179</v>
      </c>
      <c r="M2908" s="7" t="s">
        <v>12180</v>
      </c>
      <c r="N2908" s="7" t="s">
        <v>12181</v>
      </c>
      <c r="O2908" s="20" t="s">
        <v>702</v>
      </c>
      <c r="P2908" s="3" t="s">
        <v>1241</v>
      </c>
      <c r="Q2908" s="3">
        <v>-19.79</v>
      </c>
      <c r="R2908" s="6">
        <v>900.9</v>
      </c>
      <c r="S2908" s="18" t="s">
        <v>4998</v>
      </c>
      <c r="T2908" s="3"/>
      <c r="U2908" s="17">
        <v>45912</v>
      </c>
      <c r="X2908" s="19" t="s">
        <v>4999</v>
      </c>
      <c r="Y2908" s="19" t="s">
        <v>12121</v>
      </c>
    </row>
    <row r="2909" spans="1:25">
      <c r="A2909" s="18" t="s">
        <v>12182</v>
      </c>
      <c r="B2909" s="3"/>
      <c r="C2909" s="3" t="s">
        <v>129</v>
      </c>
      <c r="D2909" s="3" t="s">
        <v>1234</v>
      </c>
      <c r="E2909" s="3" t="s">
        <v>66</v>
      </c>
      <c r="F2909" s="3" t="s">
        <v>1307</v>
      </c>
      <c r="G2909" s="3" t="s">
        <v>1251</v>
      </c>
      <c r="H2909" s="3" t="s">
        <v>1649</v>
      </c>
      <c r="I2909" s="3" t="s">
        <v>12183</v>
      </c>
      <c r="J2909" s="3" t="s">
        <v>110</v>
      </c>
      <c r="K2909" s="3" t="s">
        <v>3982</v>
      </c>
      <c r="L2909" s="3" t="s">
        <v>12184</v>
      </c>
      <c r="M2909" s="7" t="s">
        <v>12185</v>
      </c>
      <c r="N2909" s="7" t="s">
        <v>12186</v>
      </c>
      <c r="O2909" s="20" t="s">
        <v>702</v>
      </c>
      <c r="P2909" s="3" t="s">
        <v>1241</v>
      </c>
      <c r="Q2909" s="3">
        <v>-20.71</v>
      </c>
      <c r="R2909" s="6">
        <v>900.9</v>
      </c>
      <c r="S2909" s="18" t="s">
        <v>4998</v>
      </c>
      <c r="T2909" s="3"/>
      <c r="U2909" s="17">
        <v>45912</v>
      </c>
      <c r="X2909" s="19" t="s">
        <v>4999</v>
      </c>
      <c r="Y2909" s="19" t="s">
        <v>12121</v>
      </c>
    </row>
    <row r="2910" spans="1:25">
      <c r="A2910" s="3" t="s">
        <v>12187</v>
      </c>
      <c r="B2910" s="3"/>
      <c r="C2910" s="3" t="s">
        <v>129</v>
      </c>
      <c r="D2910" s="3" t="s">
        <v>1234</v>
      </c>
      <c r="E2910" s="3" t="s">
        <v>66</v>
      </c>
      <c r="F2910" s="3" t="s">
        <v>1307</v>
      </c>
      <c r="G2910" s="3" t="s">
        <v>1251</v>
      </c>
      <c r="H2910" s="3" t="s">
        <v>1649</v>
      </c>
      <c r="I2910" s="3" t="s">
        <v>12188</v>
      </c>
      <c r="J2910" s="3" t="s">
        <v>110</v>
      </c>
      <c r="K2910" s="3" t="s">
        <v>3982</v>
      </c>
      <c r="L2910" s="3" t="s">
        <v>12189</v>
      </c>
      <c r="M2910" s="7" t="s">
        <v>12190</v>
      </c>
      <c r="N2910" s="7" t="s">
        <v>12191</v>
      </c>
      <c r="O2910" s="20" t="s">
        <v>702</v>
      </c>
      <c r="P2910" s="3" t="s">
        <v>1241</v>
      </c>
      <c r="Q2910" s="3">
        <v>-19.899999999999999</v>
      </c>
      <c r="R2910" s="6">
        <v>1386</v>
      </c>
      <c r="S2910" s="18" t="s">
        <v>4998</v>
      </c>
      <c r="T2910" s="3"/>
      <c r="U2910" s="17">
        <v>45915</v>
      </c>
      <c r="X2910" s="19" t="s">
        <v>4999</v>
      </c>
      <c r="Y2910" s="19" t="s">
        <v>12121</v>
      </c>
    </row>
    <row r="2911" spans="1:25">
      <c r="A2911" s="3" t="s">
        <v>12192</v>
      </c>
      <c r="B2911" s="3"/>
      <c r="C2911" s="3" t="s">
        <v>129</v>
      </c>
      <c r="D2911" s="3" t="s">
        <v>1234</v>
      </c>
      <c r="E2911" s="3" t="s">
        <v>66</v>
      </c>
      <c r="F2911" s="3" t="s">
        <v>1307</v>
      </c>
      <c r="G2911" s="3" t="s">
        <v>1251</v>
      </c>
      <c r="H2911" s="3" t="s">
        <v>1649</v>
      </c>
      <c r="I2911" s="3" t="s">
        <v>12193</v>
      </c>
      <c r="J2911" s="3" t="s">
        <v>110</v>
      </c>
      <c r="K2911" s="3" t="s">
        <v>3982</v>
      </c>
      <c r="L2911" s="3" t="s">
        <v>12194</v>
      </c>
      <c r="M2911" s="7" t="s">
        <v>12195</v>
      </c>
      <c r="N2911" s="7" t="s">
        <v>12196</v>
      </c>
      <c r="O2911" s="20" t="s">
        <v>702</v>
      </c>
      <c r="P2911" s="3" t="s">
        <v>1241</v>
      </c>
      <c r="Q2911" s="3">
        <v>-21.74</v>
      </c>
      <c r="R2911" s="6">
        <v>900.9</v>
      </c>
      <c r="S2911" s="18" t="s">
        <v>4998</v>
      </c>
      <c r="T2911" s="3"/>
      <c r="U2911" s="17">
        <v>45915</v>
      </c>
      <c r="X2911" s="19" t="s">
        <v>4999</v>
      </c>
      <c r="Y2911" s="19" t="s">
        <v>12121</v>
      </c>
    </row>
    <row r="2912" spans="1:25">
      <c r="A2912" s="3" t="s">
        <v>12197</v>
      </c>
      <c r="B2912" s="3"/>
      <c r="C2912" s="3" t="s">
        <v>129</v>
      </c>
      <c r="D2912" s="3" t="s">
        <v>1234</v>
      </c>
      <c r="E2912" s="3" t="s">
        <v>66</v>
      </c>
      <c r="F2912" s="3" t="s">
        <v>1307</v>
      </c>
      <c r="G2912" s="3" t="s">
        <v>1251</v>
      </c>
      <c r="H2912" s="3" t="s">
        <v>1809</v>
      </c>
      <c r="I2912" s="3" t="s">
        <v>12198</v>
      </c>
      <c r="J2912" s="3" t="s">
        <v>110</v>
      </c>
      <c r="K2912" s="3" t="s">
        <v>3982</v>
      </c>
      <c r="L2912" s="3" t="s">
        <v>12199</v>
      </c>
      <c r="M2912" s="7" t="s">
        <v>12200</v>
      </c>
      <c r="N2912" s="7" t="s">
        <v>12201</v>
      </c>
      <c r="O2912" s="20" t="s">
        <v>702</v>
      </c>
      <c r="P2912" s="3" t="s">
        <v>1241</v>
      </c>
      <c r="Q2912" s="3">
        <v>-22.49</v>
      </c>
      <c r="R2912" s="6">
        <v>900.9</v>
      </c>
      <c r="S2912" s="18" t="s">
        <v>4998</v>
      </c>
      <c r="T2912" s="3"/>
      <c r="U2912" s="17">
        <v>45930</v>
      </c>
      <c r="X2912" s="19" t="s">
        <v>4999</v>
      </c>
      <c r="Y2912" s="19" t="s">
        <v>12121</v>
      </c>
    </row>
    <row r="2913" spans="1:25">
      <c r="A2913" s="3" t="s">
        <v>12202</v>
      </c>
      <c r="B2913" s="3"/>
      <c r="C2913" s="3" t="s">
        <v>129</v>
      </c>
      <c r="D2913" s="3" t="s">
        <v>1234</v>
      </c>
      <c r="E2913" s="3" t="s">
        <v>66</v>
      </c>
      <c r="F2913" s="3" t="s">
        <v>1307</v>
      </c>
      <c r="G2913" s="3" t="s">
        <v>1251</v>
      </c>
      <c r="H2913" s="3" t="s">
        <v>1809</v>
      </c>
      <c r="I2913" s="3" t="s">
        <v>12203</v>
      </c>
      <c r="J2913" s="3" t="s">
        <v>196</v>
      </c>
      <c r="K2913" s="3" t="s">
        <v>3982</v>
      </c>
      <c r="L2913" s="3" t="s">
        <v>12204</v>
      </c>
      <c r="M2913" s="7" t="s">
        <v>12205</v>
      </c>
      <c r="N2913" s="7" t="s">
        <v>12206</v>
      </c>
      <c r="O2913" s="20" t="s">
        <v>702</v>
      </c>
      <c r="P2913" s="3" t="s">
        <v>1241</v>
      </c>
      <c r="Q2913" s="3">
        <v>-22.57</v>
      </c>
      <c r="R2913" s="6">
        <v>1386</v>
      </c>
      <c r="S2913" s="18" t="s">
        <v>4998</v>
      </c>
      <c r="T2913" s="3"/>
      <c r="U2913" s="17">
        <v>45930</v>
      </c>
      <c r="X2913" s="19" t="s">
        <v>4999</v>
      </c>
      <c r="Y2913" s="19" t="s">
        <v>12121</v>
      </c>
    </row>
    <row r="2914" spans="1:25">
      <c r="A2914" s="3" t="s">
        <v>12207</v>
      </c>
      <c r="B2914" s="3"/>
      <c r="C2914" s="3" t="s">
        <v>129</v>
      </c>
      <c r="D2914" s="3" t="s">
        <v>1234</v>
      </c>
      <c r="E2914" s="3" t="s">
        <v>66</v>
      </c>
      <c r="F2914" s="3" t="s">
        <v>1307</v>
      </c>
      <c r="G2914" s="3" t="s">
        <v>1251</v>
      </c>
      <c r="H2914" s="3" t="s">
        <v>1809</v>
      </c>
      <c r="I2914" s="3" t="s">
        <v>12208</v>
      </c>
      <c r="J2914" s="3" t="s">
        <v>196</v>
      </c>
      <c r="K2914" s="3" t="s">
        <v>3982</v>
      </c>
      <c r="L2914" s="3" t="s">
        <v>12209</v>
      </c>
      <c r="M2914" s="7" t="s">
        <v>12210</v>
      </c>
      <c r="N2914" s="7" t="s">
        <v>12211</v>
      </c>
      <c r="O2914" s="20" t="s">
        <v>702</v>
      </c>
      <c r="P2914" s="3" t="s">
        <v>1241</v>
      </c>
      <c r="Q2914" s="3">
        <v>-22.18</v>
      </c>
      <c r="R2914" s="6">
        <v>1386</v>
      </c>
      <c r="S2914" s="18" t="s">
        <v>4998</v>
      </c>
      <c r="T2914" s="3"/>
      <c r="U2914" s="17">
        <v>45930</v>
      </c>
      <c r="X2914" s="19" t="s">
        <v>4999</v>
      </c>
      <c r="Y2914" s="19" t="s">
        <v>12121</v>
      </c>
    </row>
    <row r="2915" spans="1:25">
      <c r="A2915" s="3" t="s">
        <v>12212</v>
      </c>
      <c r="B2915" s="3"/>
      <c r="C2915" s="3" t="s">
        <v>129</v>
      </c>
      <c r="D2915" s="3" t="s">
        <v>1234</v>
      </c>
      <c r="E2915" s="3" t="s">
        <v>66</v>
      </c>
      <c r="F2915" s="3" t="s">
        <v>1307</v>
      </c>
      <c r="G2915" s="3" t="s">
        <v>1251</v>
      </c>
      <c r="H2915" s="3" t="s">
        <v>1809</v>
      </c>
      <c r="I2915" s="3" t="s">
        <v>12213</v>
      </c>
      <c r="J2915" s="3" t="s">
        <v>110</v>
      </c>
      <c r="K2915" s="3" t="s">
        <v>3982</v>
      </c>
      <c r="L2915" s="3" t="s">
        <v>12214</v>
      </c>
      <c r="M2915" s="7" t="s">
        <v>12215</v>
      </c>
      <c r="N2915" s="7" t="s">
        <v>12216</v>
      </c>
      <c r="O2915" s="20" t="s">
        <v>702</v>
      </c>
      <c r="P2915" s="3" t="s">
        <v>1241</v>
      </c>
      <c r="Q2915" s="3">
        <v>-20.55</v>
      </c>
      <c r="R2915" s="6">
        <v>900.9</v>
      </c>
      <c r="S2915" s="3" t="s">
        <v>1256</v>
      </c>
      <c r="T2915" s="3"/>
      <c r="U2915" s="17">
        <v>45930</v>
      </c>
      <c r="X2915" s="19" t="s">
        <v>5734</v>
      </c>
      <c r="Y2915" s="19" t="s">
        <v>12121</v>
      </c>
    </row>
    <row r="2916" spans="1:25">
      <c r="A2916" s="3" t="s">
        <v>12217</v>
      </c>
      <c r="B2916" s="3"/>
      <c r="C2916" s="3" t="s">
        <v>129</v>
      </c>
      <c r="D2916" s="3" t="s">
        <v>1234</v>
      </c>
      <c r="E2916" s="3" t="s">
        <v>66</v>
      </c>
      <c r="F2916" s="3" t="s">
        <v>1307</v>
      </c>
      <c r="G2916" s="3" t="s">
        <v>1251</v>
      </c>
      <c r="H2916" s="3" t="s">
        <v>1809</v>
      </c>
      <c r="I2916" s="3" t="s">
        <v>12218</v>
      </c>
      <c r="J2916" s="3" t="s">
        <v>110</v>
      </c>
      <c r="K2916" s="3" t="s">
        <v>3982</v>
      </c>
      <c r="L2916" s="3" t="s">
        <v>12219</v>
      </c>
      <c r="M2916" s="7" t="s">
        <v>12220</v>
      </c>
      <c r="N2916" s="7" t="s">
        <v>12221</v>
      </c>
      <c r="O2916" s="20" t="s">
        <v>702</v>
      </c>
      <c r="P2916" s="3" t="s">
        <v>1241</v>
      </c>
      <c r="Q2916" s="3">
        <v>-20.62</v>
      </c>
      <c r="R2916" s="6">
        <v>900.9</v>
      </c>
      <c r="S2916" s="3" t="s">
        <v>1256</v>
      </c>
      <c r="T2916" s="3"/>
      <c r="U2916" s="17">
        <v>45930</v>
      </c>
      <c r="X2916" s="19" t="s">
        <v>5734</v>
      </c>
      <c r="Y2916" s="19" t="s">
        <v>12121</v>
      </c>
    </row>
    <row r="2917" spans="1:25">
      <c r="A2917" s="3" t="s">
        <v>12222</v>
      </c>
      <c r="B2917" s="3"/>
      <c r="C2917" s="3" t="s">
        <v>129</v>
      </c>
      <c r="D2917" s="3" t="s">
        <v>1234</v>
      </c>
      <c r="E2917" s="3" t="s">
        <v>66</v>
      </c>
      <c r="F2917" s="3" t="s">
        <v>1307</v>
      </c>
      <c r="G2917" s="3" t="s">
        <v>1251</v>
      </c>
      <c r="H2917" s="3" t="s">
        <v>1809</v>
      </c>
      <c r="I2917" s="3" t="s">
        <v>12223</v>
      </c>
      <c r="J2917" s="3" t="s">
        <v>196</v>
      </c>
      <c r="K2917" s="3" t="s">
        <v>3982</v>
      </c>
      <c r="L2917" s="3" t="s">
        <v>12224</v>
      </c>
      <c r="M2917" s="7" t="s">
        <v>12225</v>
      </c>
      <c r="N2917" s="7" t="s">
        <v>12226</v>
      </c>
      <c r="O2917" s="20" t="s">
        <v>702</v>
      </c>
      <c r="P2917" s="3" t="s">
        <v>1241</v>
      </c>
      <c r="Q2917" s="3">
        <v>-22.43</v>
      </c>
      <c r="R2917" s="6">
        <v>1386</v>
      </c>
      <c r="S2917" s="18" t="s">
        <v>4998</v>
      </c>
      <c r="T2917" s="3"/>
      <c r="U2917" s="17">
        <v>45930</v>
      </c>
      <c r="X2917" s="19" t="s">
        <v>4999</v>
      </c>
      <c r="Y2917" s="19" t="s">
        <v>12121</v>
      </c>
    </row>
    <row r="2918" spans="1:25">
      <c r="A2918" s="3" t="s">
        <v>12227</v>
      </c>
      <c r="B2918" s="3"/>
      <c r="C2918" s="3" t="s">
        <v>129</v>
      </c>
      <c r="D2918" s="3" t="s">
        <v>1234</v>
      </c>
      <c r="E2918" s="3" t="s">
        <v>66</v>
      </c>
      <c r="F2918" s="3" t="s">
        <v>1307</v>
      </c>
      <c r="G2918" s="3" t="s">
        <v>1251</v>
      </c>
      <c r="H2918" s="3" t="s">
        <v>1809</v>
      </c>
      <c r="I2918" s="3" t="s">
        <v>12228</v>
      </c>
      <c r="J2918" s="3" t="s">
        <v>110</v>
      </c>
      <c r="K2918" s="3" t="s">
        <v>3982</v>
      </c>
      <c r="L2918" s="3" t="s">
        <v>12229</v>
      </c>
      <c r="M2918" s="7" t="s">
        <v>12230</v>
      </c>
      <c r="N2918" s="7" t="s">
        <v>12231</v>
      </c>
      <c r="O2918" s="20" t="s">
        <v>702</v>
      </c>
      <c r="P2918" s="3" t="s">
        <v>1241</v>
      </c>
      <c r="Q2918" s="3">
        <v>-22.18</v>
      </c>
      <c r="R2918" s="6">
        <v>900.9</v>
      </c>
      <c r="S2918" s="18" t="s">
        <v>4998</v>
      </c>
      <c r="T2918" s="3"/>
      <c r="U2918" s="17">
        <v>45930</v>
      </c>
      <c r="X2918" s="19" t="s">
        <v>4999</v>
      </c>
      <c r="Y2918" s="19" t="s">
        <v>12121</v>
      </c>
    </row>
    <row r="2919" spans="1:25">
      <c r="A2919" s="3" t="s">
        <v>12232</v>
      </c>
      <c r="B2919" s="3"/>
      <c r="C2919" s="3" t="s">
        <v>129</v>
      </c>
      <c r="D2919" s="3" t="s">
        <v>1234</v>
      </c>
      <c r="E2919" s="3" t="s">
        <v>66</v>
      </c>
      <c r="F2919" s="3" t="s">
        <v>1307</v>
      </c>
      <c r="G2919" s="3" t="s">
        <v>1251</v>
      </c>
      <c r="H2919" s="3" t="s">
        <v>1809</v>
      </c>
      <c r="I2919" s="3" t="s">
        <v>12233</v>
      </c>
      <c r="J2919" s="3" t="s">
        <v>110</v>
      </c>
      <c r="K2919" s="3" t="s">
        <v>3982</v>
      </c>
      <c r="L2919" s="3" t="s">
        <v>12234</v>
      </c>
      <c r="M2919" s="7" t="s">
        <v>12235</v>
      </c>
      <c r="N2919" s="7" t="s">
        <v>12236</v>
      </c>
      <c r="O2919" s="20" t="s">
        <v>702</v>
      </c>
      <c r="P2919" s="3" t="s">
        <v>1241</v>
      </c>
      <c r="Q2919" s="3">
        <v>-21.98</v>
      </c>
      <c r="R2919" s="6">
        <v>900.9</v>
      </c>
      <c r="S2919" s="3" t="s">
        <v>1256</v>
      </c>
      <c r="T2919" s="3"/>
      <c r="U2919" s="17">
        <v>45930</v>
      </c>
      <c r="X2919" s="19" t="s">
        <v>5734</v>
      </c>
      <c r="Y2919" s="19" t="s">
        <v>12121</v>
      </c>
    </row>
    <row r="2920" spans="1:25">
      <c r="A2920" s="3" t="s">
        <v>12237</v>
      </c>
      <c r="B2920" s="3"/>
      <c r="C2920" s="3" t="s">
        <v>85</v>
      </c>
      <c r="D2920" s="3" t="s">
        <v>1234</v>
      </c>
      <c r="E2920" s="3" t="s">
        <v>66</v>
      </c>
      <c r="F2920" s="3" t="s">
        <v>1261</v>
      </c>
      <c r="G2920" s="3" t="s">
        <v>1251</v>
      </c>
      <c r="H2920" s="3" t="s">
        <v>1540</v>
      </c>
      <c r="I2920" s="3" t="s">
        <v>12238</v>
      </c>
      <c r="J2920" s="3" t="s">
        <v>110</v>
      </c>
      <c r="K2920" s="3" t="s">
        <v>10615</v>
      </c>
      <c r="L2920" s="3" t="s">
        <v>12239</v>
      </c>
      <c r="M2920" s="7" t="s">
        <v>12240</v>
      </c>
      <c r="N2920" s="7" t="s">
        <v>12241</v>
      </c>
      <c r="O2920" s="20" t="s">
        <v>705</v>
      </c>
      <c r="P2920" s="3" t="s">
        <v>1241</v>
      </c>
      <c r="Q2920" s="3">
        <v>-20.7</v>
      </c>
      <c r="R2920" s="6">
        <v>900.9</v>
      </c>
      <c r="S2920" s="3" t="s">
        <v>11756</v>
      </c>
      <c r="T2920" s="3"/>
      <c r="U2920" s="17">
        <v>45928</v>
      </c>
      <c r="X2920" s="19" t="s">
        <v>11757</v>
      </c>
      <c r="Y2920" s="19" t="s">
        <v>12121</v>
      </c>
    </row>
    <row r="2921" spans="1:25">
      <c r="A2921" s="3" t="s">
        <v>12242</v>
      </c>
      <c r="B2921" s="3"/>
      <c r="C2921" s="3" t="s">
        <v>85</v>
      </c>
      <c r="D2921" s="3" t="s">
        <v>1234</v>
      </c>
      <c r="E2921" s="3" t="s">
        <v>66</v>
      </c>
      <c r="F2921" s="3" t="s">
        <v>1261</v>
      </c>
      <c r="G2921" s="3" t="s">
        <v>1251</v>
      </c>
      <c r="H2921" s="3" t="s">
        <v>1540</v>
      </c>
      <c r="I2921" s="3" t="s">
        <v>12243</v>
      </c>
      <c r="J2921" s="3" t="s">
        <v>110</v>
      </c>
      <c r="K2921" s="3" t="s">
        <v>10615</v>
      </c>
      <c r="L2921" s="3" t="s">
        <v>12244</v>
      </c>
      <c r="M2921" s="7" t="s">
        <v>12245</v>
      </c>
      <c r="N2921" s="7" t="s">
        <v>12246</v>
      </c>
      <c r="O2921" s="20" t="s">
        <v>705</v>
      </c>
      <c r="P2921" s="3" t="s">
        <v>1241</v>
      </c>
      <c r="Q2921" s="3">
        <v>-20.71</v>
      </c>
      <c r="R2921" s="6">
        <v>900.9</v>
      </c>
      <c r="S2921" s="3" t="s">
        <v>11756</v>
      </c>
      <c r="T2921" s="3"/>
      <c r="U2921" s="17">
        <v>45928</v>
      </c>
      <c r="X2921" s="19" t="s">
        <v>11757</v>
      </c>
      <c r="Y2921" s="19" t="s">
        <v>12121</v>
      </c>
    </row>
    <row r="2922" spans="1:25">
      <c r="A2922" s="3" t="s">
        <v>12247</v>
      </c>
      <c r="B2922" s="3"/>
      <c r="C2922" s="3" t="s">
        <v>85</v>
      </c>
      <c r="D2922" s="3" t="s">
        <v>1234</v>
      </c>
      <c r="E2922" s="3" t="s">
        <v>66</v>
      </c>
      <c r="F2922" s="3" t="s">
        <v>1261</v>
      </c>
      <c r="G2922" s="3" t="s">
        <v>1251</v>
      </c>
      <c r="H2922" s="3" t="s">
        <v>1540</v>
      </c>
      <c r="I2922" s="3" t="s">
        <v>12248</v>
      </c>
      <c r="J2922" s="3" t="s">
        <v>110</v>
      </c>
      <c r="K2922" s="3" t="s">
        <v>10615</v>
      </c>
      <c r="L2922" s="3" t="s">
        <v>12249</v>
      </c>
      <c r="M2922" s="7" t="s">
        <v>12250</v>
      </c>
      <c r="N2922" s="7" t="s">
        <v>12251</v>
      </c>
      <c r="O2922" s="20" t="s">
        <v>705</v>
      </c>
      <c r="P2922" s="3" t="s">
        <v>1241</v>
      </c>
      <c r="Q2922" s="3">
        <v>-20.7</v>
      </c>
      <c r="R2922" s="6">
        <v>900.9</v>
      </c>
      <c r="S2922" s="3" t="s">
        <v>11756</v>
      </c>
      <c r="T2922" s="3"/>
      <c r="U2922" s="17">
        <v>45928</v>
      </c>
      <c r="X2922" s="19" t="s">
        <v>11757</v>
      </c>
      <c r="Y2922" s="19" t="s">
        <v>12121</v>
      </c>
    </row>
    <row r="2923" spans="1:25">
      <c r="A2923" s="3" t="s">
        <v>12252</v>
      </c>
      <c r="B2923" s="3"/>
      <c r="C2923" s="3" t="s">
        <v>85</v>
      </c>
      <c r="D2923" s="3" t="s">
        <v>1234</v>
      </c>
      <c r="E2923" s="3" t="s">
        <v>66</v>
      </c>
      <c r="F2923" s="3" t="s">
        <v>1261</v>
      </c>
      <c r="G2923" s="3" t="s">
        <v>1251</v>
      </c>
      <c r="H2923" s="3" t="s">
        <v>1540</v>
      </c>
      <c r="I2923" s="3" t="s">
        <v>12253</v>
      </c>
      <c r="J2923" s="3" t="s">
        <v>196</v>
      </c>
      <c r="K2923" s="3" t="s">
        <v>10615</v>
      </c>
      <c r="L2923" s="3" t="s">
        <v>12254</v>
      </c>
      <c r="M2923" s="7" t="s">
        <v>12255</v>
      </c>
      <c r="N2923" s="7" t="s">
        <v>12256</v>
      </c>
      <c r="O2923" s="20" t="s">
        <v>705</v>
      </c>
      <c r="P2923" s="3" t="s">
        <v>1241</v>
      </c>
      <c r="Q2923" s="3">
        <v>-20.99</v>
      </c>
      <c r="R2923" s="6">
        <v>1386</v>
      </c>
      <c r="S2923" s="3" t="s">
        <v>3970</v>
      </c>
      <c r="T2923" s="3"/>
      <c r="U2923" s="17">
        <v>45929</v>
      </c>
      <c r="X2923" s="19" t="s">
        <v>6551</v>
      </c>
      <c r="Y2923" s="19" t="s">
        <v>12121</v>
      </c>
    </row>
    <row r="2924" spans="1:25">
      <c r="A2924" s="3" t="s">
        <v>12257</v>
      </c>
      <c r="B2924" s="3"/>
      <c r="C2924" s="3" t="s">
        <v>85</v>
      </c>
      <c r="D2924" s="3" t="s">
        <v>1234</v>
      </c>
      <c r="E2924" s="3" t="s">
        <v>66</v>
      </c>
      <c r="F2924" s="3" t="s">
        <v>1261</v>
      </c>
      <c r="G2924" s="3" t="s">
        <v>1251</v>
      </c>
      <c r="H2924" s="3" t="s">
        <v>1540</v>
      </c>
      <c r="I2924" s="3" t="s">
        <v>12258</v>
      </c>
      <c r="J2924" s="3" t="s">
        <v>110</v>
      </c>
      <c r="K2924" s="3" t="s">
        <v>10615</v>
      </c>
      <c r="L2924" s="3" t="s">
        <v>12259</v>
      </c>
      <c r="M2924" s="7" t="s">
        <v>12260</v>
      </c>
      <c r="N2924" s="7" t="s">
        <v>12261</v>
      </c>
      <c r="O2924" s="20" t="s">
        <v>705</v>
      </c>
      <c r="P2924" s="3" t="s">
        <v>1241</v>
      </c>
      <c r="Q2924" s="3">
        <v>-20.25</v>
      </c>
      <c r="R2924" s="6">
        <v>900.9</v>
      </c>
      <c r="S2924" s="3" t="s">
        <v>3970</v>
      </c>
      <c r="T2924" s="3"/>
      <c r="U2924" s="17">
        <v>45929</v>
      </c>
      <c r="X2924" s="19" t="s">
        <v>6551</v>
      </c>
      <c r="Y2924" s="19" t="s">
        <v>12121</v>
      </c>
    </row>
    <row r="2925" spans="1:25">
      <c r="A2925" s="3" t="s">
        <v>12262</v>
      </c>
      <c r="B2925" s="3"/>
      <c r="C2925" s="3" t="s">
        <v>85</v>
      </c>
      <c r="D2925" s="3" t="s">
        <v>1234</v>
      </c>
      <c r="E2925" s="3" t="s">
        <v>66</v>
      </c>
      <c r="F2925" s="3" t="s">
        <v>1261</v>
      </c>
      <c r="G2925" s="3" t="s">
        <v>1251</v>
      </c>
      <c r="H2925" s="3" t="s">
        <v>1540</v>
      </c>
      <c r="I2925" s="3" t="s">
        <v>12263</v>
      </c>
      <c r="J2925" s="3" t="s">
        <v>110</v>
      </c>
      <c r="K2925" s="3" t="s">
        <v>10615</v>
      </c>
      <c r="L2925" s="3" t="s">
        <v>12264</v>
      </c>
      <c r="M2925" s="7" t="s">
        <v>12265</v>
      </c>
      <c r="N2925" s="7" t="s">
        <v>12266</v>
      </c>
      <c r="O2925" s="20" t="s">
        <v>705</v>
      </c>
      <c r="P2925" s="3" t="s">
        <v>1241</v>
      </c>
      <c r="Q2925" s="3">
        <v>-20.72</v>
      </c>
      <c r="R2925" s="6">
        <v>900.9</v>
      </c>
      <c r="S2925" s="3" t="s">
        <v>11756</v>
      </c>
      <c r="T2925" s="3"/>
      <c r="U2925" s="17">
        <v>45930</v>
      </c>
      <c r="X2925" s="19" t="s">
        <v>11757</v>
      </c>
      <c r="Y2925" s="19" t="s">
        <v>12121</v>
      </c>
    </row>
    <row r="2926" spans="1:25">
      <c r="A2926" s="3" t="s">
        <v>12267</v>
      </c>
      <c r="B2926" s="3"/>
      <c r="C2926" s="3" t="s">
        <v>85</v>
      </c>
      <c r="D2926" s="3" t="s">
        <v>1234</v>
      </c>
      <c r="E2926" s="3" t="s">
        <v>66</v>
      </c>
      <c r="F2926" s="3" t="s">
        <v>1261</v>
      </c>
      <c r="G2926" s="3" t="s">
        <v>1251</v>
      </c>
      <c r="H2926" s="3" t="s">
        <v>1540</v>
      </c>
      <c r="I2926" s="3" t="s">
        <v>12268</v>
      </c>
      <c r="J2926" s="3" t="s">
        <v>110</v>
      </c>
      <c r="K2926" s="3" t="s">
        <v>10615</v>
      </c>
      <c r="L2926" s="3" t="s">
        <v>12269</v>
      </c>
      <c r="M2926" s="7" t="s">
        <v>12270</v>
      </c>
      <c r="N2926" s="7" t="s">
        <v>12271</v>
      </c>
      <c r="O2926" s="20" t="s">
        <v>705</v>
      </c>
      <c r="P2926" s="3" t="s">
        <v>1241</v>
      </c>
      <c r="Q2926" s="3">
        <v>-20.149999999999999</v>
      </c>
      <c r="R2926" s="6">
        <v>900.9</v>
      </c>
      <c r="S2926" s="3" t="s">
        <v>3970</v>
      </c>
      <c r="T2926" s="3"/>
      <c r="U2926" s="17">
        <v>45930</v>
      </c>
      <c r="X2926" s="19" t="s">
        <v>6551</v>
      </c>
      <c r="Y2926" s="19" t="s">
        <v>12121</v>
      </c>
    </row>
    <row r="2927" spans="1:25">
      <c r="A2927" s="3" t="s">
        <v>12272</v>
      </c>
      <c r="B2927" s="3"/>
      <c r="C2927" s="3" t="s">
        <v>85</v>
      </c>
      <c r="D2927" s="3" t="s">
        <v>1234</v>
      </c>
      <c r="E2927" s="3" t="s">
        <v>66</v>
      </c>
      <c r="F2927" s="3" t="s">
        <v>1261</v>
      </c>
      <c r="G2927" s="3" t="s">
        <v>1251</v>
      </c>
      <c r="H2927" s="3" t="s">
        <v>1599</v>
      </c>
      <c r="I2927" s="3" t="s">
        <v>12273</v>
      </c>
      <c r="J2927" s="3" t="s">
        <v>110</v>
      </c>
      <c r="K2927" s="3" t="s">
        <v>10615</v>
      </c>
      <c r="L2927" s="3" t="s">
        <v>12274</v>
      </c>
      <c r="M2927" s="7" t="s">
        <v>12275</v>
      </c>
      <c r="N2927" s="7" t="s">
        <v>12276</v>
      </c>
      <c r="O2927" s="20" t="s">
        <v>705</v>
      </c>
      <c r="P2927" s="3" t="s">
        <v>1241</v>
      </c>
      <c r="Q2927" s="3">
        <v>-20.69</v>
      </c>
      <c r="R2927" s="6">
        <v>900.9</v>
      </c>
      <c r="S2927" s="3" t="s">
        <v>11756</v>
      </c>
      <c r="T2927" s="3"/>
      <c r="U2927" s="17">
        <v>45930</v>
      </c>
      <c r="X2927" s="19" t="s">
        <v>11757</v>
      </c>
      <c r="Y2927" s="19" t="s">
        <v>12121</v>
      </c>
    </row>
    <row r="2928" spans="1:25">
      <c r="A2928" s="3" t="s">
        <v>12277</v>
      </c>
      <c r="B2928" s="3"/>
      <c r="C2928" s="3" t="s">
        <v>85</v>
      </c>
      <c r="D2928" s="3" t="s">
        <v>1234</v>
      </c>
      <c r="E2928" s="3" t="s">
        <v>66</v>
      </c>
      <c r="F2928" s="3" t="s">
        <v>1261</v>
      </c>
      <c r="G2928" s="3" t="s">
        <v>1251</v>
      </c>
      <c r="H2928" s="3" t="s">
        <v>12278</v>
      </c>
      <c r="I2928" s="3" t="s">
        <v>12279</v>
      </c>
      <c r="J2928" s="3" t="s">
        <v>110</v>
      </c>
      <c r="K2928" s="3" t="s">
        <v>10615</v>
      </c>
      <c r="L2928" s="3" t="s">
        <v>12280</v>
      </c>
      <c r="M2928" s="7" t="s">
        <v>12281</v>
      </c>
      <c r="N2928" s="7" t="s">
        <v>12282</v>
      </c>
      <c r="O2928" s="20" t="s">
        <v>705</v>
      </c>
      <c r="P2928" s="3" t="s">
        <v>1241</v>
      </c>
      <c r="Q2928" s="3">
        <v>-20.72</v>
      </c>
      <c r="R2928" s="6">
        <v>900.9</v>
      </c>
      <c r="S2928" s="3" t="s">
        <v>3970</v>
      </c>
      <c r="T2928" s="3"/>
      <c r="U2928" s="17">
        <v>45927</v>
      </c>
      <c r="X2928" s="19" t="s">
        <v>6551</v>
      </c>
      <c r="Y2928" s="19" t="s">
        <v>12121</v>
      </c>
    </row>
    <row r="2929" spans="1:25">
      <c r="A2929" s="3" t="s">
        <v>12283</v>
      </c>
      <c r="B2929" s="3"/>
      <c r="C2929" s="3" t="s">
        <v>85</v>
      </c>
      <c r="D2929" s="3" t="s">
        <v>1234</v>
      </c>
      <c r="E2929" s="3" t="s">
        <v>66</v>
      </c>
      <c r="F2929" s="3" t="s">
        <v>1261</v>
      </c>
      <c r="G2929" s="3" t="s">
        <v>1251</v>
      </c>
      <c r="H2929" s="3" t="s">
        <v>1599</v>
      </c>
      <c r="I2929" s="3" t="s">
        <v>12284</v>
      </c>
      <c r="J2929" s="3" t="s">
        <v>110</v>
      </c>
      <c r="K2929" s="3" t="s">
        <v>10615</v>
      </c>
      <c r="L2929" s="3" t="s">
        <v>12285</v>
      </c>
      <c r="M2929" s="7" t="s">
        <v>12286</v>
      </c>
      <c r="N2929" s="7" t="s">
        <v>12287</v>
      </c>
      <c r="O2929" s="20" t="s">
        <v>705</v>
      </c>
      <c r="P2929" s="3" t="s">
        <v>1241</v>
      </c>
      <c r="Q2929" s="3">
        <v>-20.68</v>
      </c>
      <c r="R2929" s="6">
        <v>900.9</v>
      </c>
      <c r="S2929" s="3" t="s">
        <v>3970</v>
      </c>
      <c r="T2929" s="3"/>
      <c r="U2929" s="17">
        <v>45927</v>
      </c>
      <c r="X2929" s="19" t="s">
        <v>6551</v>
      </c>
      <c r="Y2929" s="19" t="s">
        <v>12121</v>
      </c>
    </row>
    <row r="2930" spans="1:25">
      <c r="A2930" s="3" t="s">
        <v>12288</v>
      </c>
      <c r="B2930" s="3"/>
      <c r="C2930" s="3" t="s">
        <v>85</v>
      </c>
      <c r="D2930" s="3" t="s">
        <v>1234</v>
      </c>
      <c r="E2930" s="3" t="s">
        <v>66</v>
      </c>
      <c r="F2930" s="3" t="s">
        <v>1261</v>
      </c>
      <c r="G2930" s="3" t="s">
        <v>1251</v>
      </c>
      <c r="H2930" s="3" t="s">
        <v>12278</v>
      </c>
      <c r="I2930" s="3" t="s">
        <v>12289</v>
      </c>
      <c r="J2930" s="3" t="s">
        <v>196</v>
      </c>
      <c r="K2930" s="3" t="s">
        <v>10615</v>
      </c>
      <c r="L2930" s="3" t="s">
        <v>12290</v>
      </c>
      <c r="M2930" s="7" t="s">
        <v>12291</v>
      </c>
      <c r="N2930" s="7" t="s">
        <v>12292</v>
      </c>
      <c r="O2930" s="20" t="s">
        <v>705</v>
      </c>
      <c r="P2930" s="3" t="s">
        <v>1241</v>
      </c>
      <c r="Q2930" s="3">
        <v>-22.72</v>
      </c>
      <c r="R2930" s="6">
        <v>1386</v>
      </c>
      <c r="S2930" s="18" t="s">
        <v>4998</v>
      </c>
      <c r="T2930" s="3"/>
      <c r="U2930" s="17">
        <v>45928</v>
      </c>
      <c r="X2930" s="19" t="s">
        <v>4999</v>
      </c>
      <c r="Y2930" s="19" t="s">
        <v>12121</v>
      </c>
    </row>
    <row r="2931" spans="1:25">
      <c r="A2931" s="3" t="s">
        <v>12293</v>
      </c>
      <c r="B2931" s="3"/>
      <c r="C2931" s="3" t="s">
        <v>85</v>
      </c>
      <c r="D2931" s="3" t="s">
        <v>1234</v>
      </c>
      <c r="E2931" s="3" t="s">
        <v>66</v>
      </c>
      <c r="F2931" s="3" t="s">
        <v>1261</v>
      </c>
      <c r="G2931" s="3" t="s">
        <v>1251</v>
      </c>
      <c r="H2931" s="3" t="s">
        <v>1599</v>
      </c>
      <c r="I2931" s="3" t="s">
        <v>12294</v>
      </c>
      <c r="J2931" s="3" t="s">
        <v>110</v>
      </c>
      <c r="K2931" s="3" t="s">
        <v>10615</v>
      </c>
      <c r="L2931" s="3" t="s">
        <v>12295</v>
      </c>
      <c r="M2931" s="7" t="s">
        <v>12296</v>
      </c>
      <c r="N2931" s="7" t="s">
        <v>12297</v>
      </c>
      <c r="O2931" s="20" t="s">
        <v>705</v>
      </c>
      <c r="P2931" s="3" t="s">
        <v>1241</v>
      </c>
      <c r="Q2931" s="3">
        <v>-22.35</v>
      </c>
      <c r="R2931" s="6">
        <v>900.9</v>
      </c>
      <c r="S2931" s="18" t="s">
        <v>4998</v>
      </c>
      <c r="T2931" s="3"/>
      <c r="U2931" s="17">
        <v>45928</v>
      </c>
      <c r="X2931" s="19" t="s">
        <v>4999</v>
      </c>
      <c r="Y2931" s="19" t="s">
        <v>12121</v>
      </c>
    </row>
    <row r="2932" spans="1:25">
      <c r="A2932" s="3" t="s">
        <v>12298</v>
      </c>
      <c r="B2932" s="3"/>
      <c r="C2932" s="3" t="s">
        <v>85</v>
      </c>
      <c r="D2932" s="3" t="s">
        <v>1234</v>
      </c>
      <c r="E2932" s="3" t="s">
        <v>66</v>
      </c>
      <c r="F2932" s="3" t="s">
        <v>1261</v>
      </c>
      <c r="G2932" s="3" t="s">
        <v>1251</v>
      </c>
      <c r="H2932" s="3" t="s">
        <v>1599</v>
      </c>
      <c r="I2932" s="3" t="s">
        <v>12299</v>
      </c>
      <c r="J2932" s="3" t="s">
        <v>110</v>
      </c>
      <c r="K2932" s="3" t="s">
        <v>10615</v>
      </c>
      <c r="L2932" s="3" t="s">
        <v>12300</v>
      </c>
      <c r="M2932" s="7" t="s">
        <v>12301</v>
      </c>
      <c r="N2932" s="7" t="s">
        <v>12302</v>
      </c>
      <c r="O2932" s="20" t="s">
        <v>705</v>
      </c>
      <c r="P2932" s="3" t="s">
        <v>1241</v>
      </c>
      <c r="Q2932" s="3">
        <v>-22.44</v>
      </c>
      <c r="R2932" s="6">
        <v>900.9</v>
      </c>
      <c r="S2932" s="18" t="s">
        <v>4998</v>
      </c>
      <c r="T2932" s="3"/>
      <c r="U2932" s="17">
        <v>45928</v>
      </c>
      <c r="X2932" s="19" t="s">
        <v>4999</v>
      </c>
      <c r="Y2932" s="19" t="s">
        <v>12121</v>
      </c>
    </row>
    <row r="2933" spans="1:25">
      <c r="A2933" s="3" t="s">
        <v>12303</v>
      </c>
      <c r="B2933" s="3"/>
      <c r="C2933" s="3" t="s">
        <v>85</v>
      </c>
      <c r="D2933" s="3" t="s">
        <v>1234</v>
      </c>
      <c r="E2933" s="3" t="s">
        <v>66</v>
      </c>
      <c r="F2933" s="3" t="s">
        <v>1261</v>
      </c>
      <c r="G2933" s="3" t="s">
        <v>1251</v>
      </c>
      <c r="H2933" s="3" t="s">
        <v>1599</v>
      </c>
      <c r="I2933" s="3" t="s">
        <v>12304</v>
      </c>
      <c r="J2933" s="3" t="s">
        <v>110</v>
      </c>
      <c r="K2933" s="3" t="s">
        <v>10615</v>
      </c>
      <c r="L2933" s="3" t="s">
        <v>12305</v>
      </c>
      <c r="M2933" s="7" t="s">
        <v>12306</v>
      </c>
      <c r="N2933" s="7" t="s">
        <v>12307</v>
      </c>
      <c r="O2933" s="20" t="s">
        <v>705</v>
      </c>
      <c r="P2933" s="3" t="s">
        <v>1241</v>
      </c>
      <c r="Q2933" s="3">
        <v>-22.06</v>
      </c>
      <c r="R2933" s="6">
        <v>900.9</v>
      </c>
      <c r="S2933" s="18" t="s">
        <v>4998</v>
      </c>
      <c r="T2933" s="3"/>
      <c r="U2933" s="17">
        <v>45928</v>
      </c>
      <c r="X2933" s="19" t="s">
        <v>4999</v>
      </c>
      <c r="Y2933" s="19" t="s">
        <v>12121</v>
      </c>
    </row>
    <row r="2934" spans="1:25">
      <c r="A2934" s="3" t="s">
        <v>12308</v>
      </c>
      <c r="B2934" s="3"/>
      <c r="C2934" s="3" t="s">
        <v>85</v>
      </c>
      <c r="D2934" s="3" t="s">
        <v>1234</v>
      </c>
      <c r="E2934" s="3" t="s">
        <v>66</v>
      </c>
      <c r="F2934" s="3" t="s">
        <v>1261</v>
      </c>
      <c r="G2934" s="3" t="s">
        <v>1251</v>
      </c>
      <c r="H2934" s="3" t="s">
        <v>1599</v>
      </c>
      <c r="I2934" s="3" t="s">
        <v>12309</v>
      </c>
      <c r="J2934" s="3" t="s">
        <v>68</v>
      </c>
      <c r="K2934" s="3" t="s">
        <v>10615</v>
      </c>
      <c r="L2934" s="3" t="s">
        <v>12310</v>
      </c>
      <c r="M2934" s="7" t="s">
        <v>12311</v>
      </c>
      <c r="N2934" s="7" t="s">
        <v>12312</v>
      </c>
      <c r="O2934" s="20" t="s">
        <v>705</v>
      </c>
      <c r="P2934" s="3" t="s">
        <v>1241</v>
      </c>
      <c r="Q2934" s="3">
        <v>-22.1</v>
      </c>
      <c r="R2934" s="6">
        <v>514.79999999999995</v>
      </c>
      <c r="S2934" s="18" t="s">
        <v>4998</v>
      </c>
      <c r="T2934" s="3"/>
      <c r="U2934" s="17">
        <v>45928</v>
      </c>
      <c r="X2934" s="19" t="s">
        <v>4999</v>
      </c>
      <c r="Y2934" s="19" t="s">
        <v>12121</v>
      </c>
    </row>
    <row r="2935" spans="1:25">
      <c r="A2935" s="18" t="s">
        <v>12313</v>
      </c>
      <c r="B2935" s="3"/>
      <c r="C2935" s="3" t="s">
        <v>85</v>
      </c>
      <c r="D2935" s="3" t="s">
        <v>1234</v>
      </c>
      <c r="E2935" s="3" t="s">
        <v>66</v>
      </c>
      <c r="F2935" s="3" t="s">
        <v>1261</v>
      </c>
      <c r="G2935" s="3" t="s">
        <v>1251</v>
      </c>
      <c r="H2935" s="3" t="s">
        <v>1599</v>
      </c>
      <c r="I2935" s="3" t="s">
        <v>12314</v>
      </c>
      <c r="J2935" s="3" t="s">
        <v>196</v>
      </c>
      <c r="K2935" s="3" t="s">
        <v>10615</v>
      </c>
      <c r="L2935" s="3" t="s">
        <v>12315</v>
      </c>
      <c r="M2935" s="7" t="s">
        <v>12316</v>
      </c>
      <c r="N2935" s="7" t="s">
        <v>12317</v>
      </c>
      <c r="O2935" s="20" t="s">
        <v>705</v>
      </c>
      <c r="P2935" s="3" t="s">
        <v>1241</v>
      </c>
      <c r="Q2935" s="3">
        <v>-22.42</v>
      </c>
      <c r="R2935" s="6">
        <v>1386</v>
      </c>
      <c r="S2935" s="18" t="s">
        <v>4998</v>
      </c>
      <c r="T2935" s="3"/>
      <c r="U2935" s="17">
        <v>45928</v>
      </c>
      <c r="X2935" s="19" t="s">
        <v>4999</v>
      </c>
      <c r="Y2935" s="19" t="s">
        <v>12121</v>
      </c>
    </row>
    <row r="2936" spans="1:25">
      <c r="A2936" s="3" t="s">
        <v>12318</v>
      </c>
      <c r="B2936" s="3"/>
      <c r="C2936" s="3" t="s">
        <v>186</v>
      </c>
      <c r="D2936" s="3" t="s">
        <v>4026</v>
      </c>
      <c r="E2936" s="3" t="s">
        <v>66</v>
      </c>
      <c r="F2936" s="3" t="s">
        <v>1300</v>
      </c>
      <c r="G2936" s="3" t="s">
        <v>1485</v>
      </c>
      <c r="H2936" s="3" t="s">
        <v>12319</v>
      </c>
      <c r="I2936" s="3" t="s">
        <v>12320</v>
      </c>
      <c r="J2936" s="3" t="s">
        <v>132</v>
      </c>
      <c r="K2936" s="3" t="s">
        <v>3870</v>
      </c>
      <c r="L2936" s="3" t="s">
        <v>12321</v>
      </c>
      <c r="M2936" s="7" t="s">
        <v>12322</v>
      </c>
      <c r="N2936" s="7" t="s">
        <v>12323</v>
      </c>
      <c r="O2936" s="20" t="s">
        <v>707</v>
      </c>
      <c r="P2936" s="3" t="s">
        <v>1241</v>
      </c>
      <c r="Q2936" s="3">
        <v>-20.85</v>
      </c>
      <c r="R2936" s="6">
        <v>346.5</v>
      </c>
      <c r="S2936" s="3" t="s">
        <v>3970</v>
      </c>
      <c r="T2936" s="3"/>
      <c r="U2936" s="17">
        <v>45912</v>
      </c>
      <c r="X2936" s="19" t="s">
        <v>6551</v>
      </c>
      <c r="Y2936" s="19"/>
    </row>
    <row r="2937" spans="1:25">
      <c r="A2937" s="3" t="s">
        <v>12324</v>
      </c>
      <c r="B2937" s="3"/>
      <c r="C2937" s="3" t="s">
        <v>682</v>
      </c>
      <c r="D2937" s="3" t="s">
        <v>6970</v>
      </c>
      <c r="E2937" s="3" t="s">
        <v>66</v>
      </c>
      <c r="F2937" s="3" t="s">
        <v>1307</v>
      </c>
      <c r="G2937" s="3" t="s">
        <v>3973</v>
      </c>
      <c r="H2937" s="3" t="s">
        <v>1262</v>
      </c>
      <c r="I2937" s="3" t="s">
        <v>12325</v>
      </c>
      <c r="J2937" s="3" t="s">
        <v>94</v>
      </c>
      <c r="K2937" s="3" t="s">
        <v>12078</v>
      </c>
      <c r="L2937" s="3" t="s">
        <v>12326</v>
      </c>
      <c r="M2937" s="7" t="s">
        <v>12327</v>
      </c>
      <c r="N2937" s="7" t="s">
        <v>12328</v>
      </c>
      <c r="O2937" s="20" t="s">
        <v>709</v>
      </c>
      <c r="P2937" s="3" t="s">
        <v>1241</v>
      </c>
      <c r="Q2937" s="3"/>
      <c r="R2937" s="6">
        <v>78.22</v>
      </c>
      <c r="S2937" s="3" t="s">
        <v>3970</v>
      </c>
      <c r="T2937" s="3"/>
      <c r="U2937" s="17">
        <v>45908</v>
      </c>
      <c r="X2937" s="19" t="s">
        <v>6551</v>
      </c>
      <c r="Y2937" s="19"/>
    </row>
    <row r="2938" spans="1:25">
      <c r="A2938" s="3" t="s">
        <v>12329</v>
      </c>
      <c r="B2938" s="3"/>
      <c r="C2938" s="3" t="s">
        <v>682</v>
      </c>
      <c r="D2938" s="3" t="s">
        <v>6970</v>
      </c>
      <c r="E2938" s="3" t="s">
        <v>66</v>
      </c>
      <c r="F2938" s="3" t="s">
        <v>1307</v>
      </c>
      <c r="G2938" s="3" t="s">
        <v>3973</v>
      </c>
      <c r="H2938" s="3" t="s">
        <v>1262</v>
      </c>
      <c r="I2938" s="3" t="s">
        <v>12330</v>
      </c>
      <c r="J2938" s="3" t="s">
        <v>94</v>
      </c>
      <c r="K2938" s="3" t="s">
        <v>12078</v>
      </c>
      <c r="L2938" s="3" t="s">
        <v>12331</v>
      </c>
      <c r="M2938" s="7" t="s">
        <v>12332</v>
      </c>
      <c r="N2938" s="7" t="s">
        <v>12333</v>
      </c>
      <c r="O2938" s="20" t="s">
        <v>711</v>
      </c>
      <c r="P2938" s="3" t="s">
        <v>1241</v>
      </c>
      <c r="Q2938" s="3"/>
      <c r="R2938" s="6">
        <v>63.86</v>
      </c>
      <c r="S2938" s="3" t="s">
        <v>3970</v>
      </c>
      <c r="T2938" s="3"/>
      <c r="U2938" s="17">
        <v>45908</v>
      </c>
      <c r="X2938" s="19" t="s">
        <v>6551</v>
      </c>
      <c r="Y2938" s="19"/>
    </row>
    <row r="2939" spans="1:25">
      <c r="A2939" s="3" t="s">
        <v>12334</v>
      </c>
      <c r="B2939" s="3"/>
      <c r="C2939" s="3" t="s">
        <v>682</v>
      </c>
      <c r="D2939" s="3" t="s">
        <v>6970</v>
      </c>
      <c r="E2939" s="3" t="s">
        <v>66</v>
      </c>
      <c r="F2939" s="3" t="s">
        <v>1300</v>
      </c>
      <c r="G2939" s="3" t="s">
        <v>1495</v>
      </c>
      <c r="H2939" s="3" t="s">
        <v>1262</v>
      </c>
      <c r="I2939" s="3" t="s">
        <v>12335</v>
      </c>
      <c r="J2939" s="3" t="s">
        <v>94</v>
      </c>
      <c r="K2939" s="3" t="s">
        <v>12090</v>
      </c>
      <c r="L2939" s="3" t="s">
        <v>12336</v>
      </c>
      <c r="M2939" s="7" t="s">
        <v>12337</v>
      </c>
      <c r="N2939" s="7" t="s">
        <v>12338</v>
      </c>
      <c r="O2939" s="20" t="s">
        <v>713</v>
      </c>
      <c r="P2939" s="3" t="s">
        <v>1241</v>
      </c>
      <c r="Q2939" s="3"/>
      <c r="R2939" s="6">
        <v>63.86</v>
      </c>
      <c r="S2939" s="3" t="s">
        <v>3970</v>
      </c>
      <c r="T2939" s="3"/>
      <c r="U2939" s="17">
        <v>45908</v>
      </c>
      <c r="X2939" s="19" t="s">
        <v>6551</v>
      </c>
      <c r="Y2939" s="19"/>
    </row>
    <row r="2940" spans="1:25">
      <c r="A2940" s="3" t="s">
        <v>12339</v>
      </c>
      <c r="B2940" s="3"/>
      <c r="C2940" s="3" t="s">
        <v>682</v>
      </c>
      <c r="D2940" s="3" t="s">
        <v>6970</v>
      </c>
      <c r="E2940" s="3" t="s">
        <v>66</v>
      </c>
      <c r="F2940" s="3" t="s">
        <v>1300</v>
      </c>
      <c r="G2940" s="3" t="s">
        <v>1495</v>
      </c>
      <c r="H2940" s="3" t="s">
        <v>1262</v>
      </c>
      <c r="I2940" s="3" t="s">
        <v>12340</v>
      </c>
      <c r="J2940" s="3" t="s">
        <v>94</v>
      </c>
      <c r="K2940" s="3" t="s">
        <v>12341</v>
      </c>
      <c r="L2940" s="3" t="s">
        <v>12342</v>
      </c>
      <c r="M2940" s="7" t="s">
        <v>12343</v>
      </c>
      <c r="N2940" s="7" t="s">
        <v>12344</v>
      </c>
      <c r="O2940" s="20" t="s">
        <v>715</v>
      </c>
      <c r="P2940" s="3" t="s">
        <v>1241</v>
      </c>
      <c r="Q2940" s="3"/>
      <c r="R2940" s="6">
        <v>63.86</v>
      </c>
      <c r="S2940" s="3" t="s">
        <v>3970</v>
      </c>
      <c r="T2940" s="3"/>
      <c r="U2940" s="17">
        <v>45908</v>
      </c>
      <c r="X2940" s="19" t="s">
        <v>6551</v>
      </c>
      <c r="Y2940" s="19"/>
    </row>
    <row r="2941" spans="1:25">
      <c r="A2941" s="3" t="s">
        <v>12345</v>
      </c>
      <c r="B2941" s="3"/>
      <c r="C2941" s="3" t="s">
        <v>682</v>
      </c>
      <c r="D2941" s="3" t="s">
        <v>6970</v>
      </c>
      <c r="E2941" s="3" t="s">
        <v>66</v>
      </c>
      <c r="F2941" s="3" t="s">
        <v>1300</v>
      </c>
      <c r="G2941" s="3" t="s">
        <v>1251</v>
      </c>
      <c r="H2941" s="3" t="s">
        <v>1237</v>
      </c>
      <c r="I2941" s="3" t="s">
        <v>12346</v>
      </c>
      <c r="J2941" s="3" t="s">
        <v>94</v>
      </c>
      <c r="K2941" s="3" t="s">
        <v>12078</v>
      </c>
      <c r="L2941" s="3" t="s">
        <v>12347</v>
      </c>
      <c r="M2941" s="7" t="s">
        <v>12348</v>
      </c>
      <c r="N2941" s="7" t="s">
        <v>12349</v>
      </c>
      <c r="O2941" s="20" t="s">
        <v>717</v>
      </c>
      <c r="P2941" s="3" t="s">
        <v>1241</v>
      </c>
      <c r="Q2941" s="3"/>
      <c r="R2941" s="6">
        <v>63.86</v>
      </c>
      <c r="S2941" s="18" t="s">
        <v>12350</v>
      </c>
      <c r="T2941" s="3"/>
      <c r="U2941" s="17">
        <v>45908</v>
      </c>
      <c r="X2941" s="19" t="s">
        <v>12351</v>
      </c>
      <c r="Y2941" s="19"/>
    </row>
    <row r="2942" spans="1:25">
      <c r="A2942" s="3" t="s">
        <v>12352</v>
      </c>
      <c r="B2942" s="3"/>
      <c r="C2942" s="3" t="s">
        <v>682</v>
      </c>
      <c r="D2942" s="3" t="s">
        <v>6970</v>
      </c>
      <c r="E2942" s="3" t="s">
        <v>66</v>
      </c>
      <c r="F2942" s="3" t="s">
        <v>1300</v>
      </c>
      <c r="G2942" s="3" t="s">
        <v>1251</v>
      </c>
      <c r="H2942" s="3" t="s">
        <v>1237</v>
      </c>
      <c r="I2942" s="3" t="s">
        <v>12353</v>
      </c>
      <c r="J2942" s="3" t="s">
        <v>94</v>
      </c>
      <c r="K2942" s="3" t="s">
        <v>12078</v>
      </c>
      <c r="L2942" s="3" t="s">
        <v>12354</v>
      </c>
      <c r="M2942" s="7" t="s">
        <v>12355</v>
      </c>
      <c r="N2942" s="7" t="s">
        <v>12356</v>
      </c>
      <c r="O2942" s="20" t="s">
        <v>719</v>
      </c>
      <c r="P2942" s="3" t="s">
        <v>1241</v>
      </c>
      <c r="Q2942" s="3"/>
      <c r="R2942" s="6">
        <v>63.86</v>
      </c>
      <c r="S2942" s="3" t="s">
        <v>3970</v>
      </c>
      <c r="T2942" s="3"/>
      <c r="U2942" s="17">
        <v>45908</v>
      </c>
      <c r="X2942" s="19" t="s">
        <v>6551</v>
      </c>
      <c r="Y2942" s="19"/>
    </row>
    <row r="2943" spans="1:25">
      <c r="A2943" s="3" t="s">
        <v>12357</v>
      </c>
      <c r="B2943" s="3"/>
      <c r="C2943" s="3" t="s">
        <v>682</v>
      </c>
      <c r="D2943" s="3" t="s">
        <v>6970</v>
      </c>
      <c r="E2943" s="3" t="s">
        <v>66</v>
      </c>
      <c r="F2943" s="3" t="s">
        <v>1300</v>
      </c>
      <c r="G2943" s="3" t="s">
        <v>1251</v>
      </c>
      <c r="H2943" s="3" t="s">
        <v>1237</v>
      </c>
      <c r="I2943" s="3" t="s">
        <v>12358</v>
      </c>
      <c r="J2943" s="3" t="s">
        <v>94</v>
      </c>
      <c r="K2943" s="3" t="s">
        <v>12078</v>
      </c>
      <c r="L2943" s="3" t="s">
        <v>12359</v>
      </c>
      <c r="M2943" s="7" t="s">
        <v>12360</v>
      </c>
      <c r="N2943" s="7" t="s">
        <v>12361</v>
      </c>
      <c r="O2943" s="20" t="s">
        <v>721</v>
      </c>
      <c r="P2943" s="3" t="s">
        <v>1241</v>
      </c>
      <c r="Q2943" s="3"/>
      <c r="R2943" s="6">
        <v>36.86</v>
      </c>
      <c r="S2943" s="3"/>
      <c r="T2943" s="3"/>
      <c r="U2943" s="17">
        <v>45908</v>
      </c>
      <c r="X2943" s="19"/>
      <c r="Y2943" s="19"/>
    </row>
    <row r="2944" spans="1:25">
      <c r="A2944" s="3" t="s">
        <v>12362</v>
      </c>
      <c r="B2944" s="3"/>
      <c r="C2944" s="3" t="s">
        <v>83</v>
      </c>
      <c r="D2944" s="3" t="s">
        <v>4026</v>
      </c>
      <c r="E2944" s="3" t="s">
        <v>66</v>
      </c>
      <c r="F2944" s="3" t="s">
        <v>1235</v>
      </c>
      <c r="G2944" s="3" t="s">
        <v>1312</v>
      </c>
      <c r="H2944" s="3" t="s">
        <v>12363</v>
      </c>
      <c r="I2944" s="3" t="s">
        <v>12364</v>
      </c>
      <c r="J2944" s="3" t="s">
        <v>55</v>
      </c>
      <c r="K2944" s="3" t="s">
        <v>1685</v>
      </c>
      <c r="L2944" s="3" t="s">
        <v>12365</v>
      </c>
      <c r="M2944" s="7" t="s">
        <v>12366</v>
      </c>
      <c r="N2944" s="7" t="s">
        <v>12367</v>
      </c>
      <c r="O2944" s="20" t="s">
        <v>723</v>
      </c>
      <c r="P2944" s="3" t="s">
        <v>1241</v>
      </c>
      <c r="Q2944" s="3">
        <v>-16.72</v>
      </c>
      <c r="R2944" s="6">
        <v>1564.2</v>
      </c>
      <c r="S2944" s="3" t="s">
        <v>1256</v>
      </c>
      <c r="T2944" s="3"/>
      <c r="U2944" s="17">
        <v>45927</v>
      </c>
      <c r="X2944" s="19" t="s">
        <v>5734</v>
      </c>
      <c r="Y2944" s="19"/>
    </row>
    <row r="2945" spans="1:25">
      <c r="A2945" s="3" t="s">
        <v>12368</v>
      </c>
      <c r="B2945" s="3"/>
      <c r="C2945" s="3" t="s">
        <v>83</v>
      </c>
      <c r="D2945" s="3" t="s">
        <v>4026</v>
      </c>
      <c r="E2945" s="3" t="s">
        <v>66</v>
      </c>
      <c r="F2945" s="3" t="s">
        <v>1235</v>
      </c>
      <c r="G2945" s="3" t="s">
        <v>1312</v>
      </c>
      <c r="H2945" s="3" t="s">
        <v>12363</v>
      </c>
      <c r="I2945" s="3" t="s">
        <v>12369</v>
      </c>
      <c r="J2945" s="3" t="s">
        <v>1246</v>
      </c>
      <c r="K2945" s="3" t="s">
        <v>1685</v>
      </c>
      <c r="L2945" s="3" t="s">
        <v>12370</v>
      </c>
      <c r="M2945" s="7" t="s">
        <v>12366</v>
      </c>
      <c r="N2945" s="7" t="s">
        <v>12367</v>
      </c>
      <c r="O2945" s="20" t="s">
        <v>723</v>
      </c>
      <c r="P2945" s="3" t="s">
        <v>1241</v>
      </c>
      <c r="Q2945" s="3">
        <v>-16.809999999999999</v>
      </c>
      <c r="R2945" s="6">
        <v>376.2</v>
      </c>
      <c r="S2945" s="3" t="s">
        <v>1256</v>
      </c>
      <c r="T2945" s="3"/>
      <c r="U2945" s="17">
        <v>45927</v>
      </c>
      <c r="X2945" s="19" t="s">
        <v>5734</v>
      </c>
      <c r="Y2945" s="19"/>
    </row>
    <row r="2946" spans="1:25">
      <c r="A2946" s="3" t="s">
        <v>12371</v>
      </c>
      <c r="B2946" s="3"/>
      <c r="C2946" s="3"/>
      <c r="D2946" s="3" t="s">
        <v>4026</v>
      </c>
      <c r="E2946" s="3" t="s">
        <v>66</v>
      </c>
      <c r="F2946" s="3"/>
      <c r="G2946" s="3"/>
      <c r="H2946" s="3"/>
      <c r="I2946" s="3" t="s">
        <v>729</v>
      </c>
      <c r="J2946" s="3" t="s">
        <v>94</v>
      </c>
      <c r="K2946" s="3"/>
      <c r="L2946" s="3"/>
      <c r="M2946" s="6"/>
      <c r="N2946" s="6"/>
      <c r="O2946" s="20" t="s">
        <v>726</v>
      </c>
      <c r="P2946" s="3" t="s">
        <v>1241</v>
      </c>
      <c r="Q2946" s="3"/>
      <c r="R2946" s="6">
        <v>175.26</v>
      </c>
      <c r="S2946" s="3" t="s">
        <v>3970</v>
      </c>
      <c r="T2946" s="3"/>
      <c r="U2946" s="17">
        <v>45905</v>
      </c>
      <c r="X2946" s="19" t="s">
        <v>6551</v>
      </c>
      <c r="Y2946" s="19"/>
    </row>
    <row r="2947" spans="1:25">
      <c r="A2947" s="3" t="s">
        <v>12372</v>
      </c>
      <c r="B2947" s="3"/>
      <c r="C2947" s="3" t="s">
        <v>733</v>
      </c>
      <c r="D2947" s="3" t="s">
        <v>4026</v>
      </c>
      <c r="E2947" s="3" t="s">
        <v>66</v>
      </c>
      <c r="F2947" s="3"/>
      <c r="G2947" s="3"/>
      <c r="H2947" s="3"/>
      <c r="I2947" s="3" t="s">
        <v>12373</v>
      </c>
      <c r="J2947" s="3" t="s">
        <v>94</v>
      </c>
      <c r="K2947" s="3" t="s">
        <v>1239</v>
      </c>
      <c r="L2947" s="3" t="s">
        <v>12374</v>
      </c>
      <c r="M2947" s="7" t="s">
        <v>12375</v>
      </c>
      <c r="N2947" s="7" t="s">
        <v>12376</v>
      </c>
      <c r="O2947" s="20" t="s">
        <v>730</v>
      </c>
      <c r="P2947" s="3" t="s">
        <v>4591</v>
      </c>
      <c r="Q2947" s="3"/>
      <c r="R2947" s="6">
        <v>0</v>
      </c>
      <c r="S2947" s="3"/>
      <c r="T2947" s="3"/>
      <c r="U2947" s="17"/>
      <c r="X2947" s="19"/>
      <c r="Y2947" s="19"/>
    </row>
    <row r="2948" spans="1:25">
      <c r="A2948" s="3" t="s">
        <v>12377</v>
      </c>
      <c r="B2948" s="3"/>
      <c r="C2948" s="3" t="s">
        <v>112</v>
      </c>
      <c r="D2948" s="3" t="s">
        <v>4748</v>
      </c>
      <c r="E2948" s="3" t="s">
        <v>52</v>
      </c>
      <c r="F2948" s="3" t="s">
        <v>1300</v>
      </c>
      <c r="G2948" s="3" t="s">
        <v>1485</v>
      </c>
      <c r="H2948" s="3" t="s">
        <v>1809</v>
      </c>
      <c r="I2948" s="3" t="s">
        <v>12378</v>
      </c>
      <c r="J2948" s="3" t="s">
        <v>55</v>
      </c>
      <c r="K2948" s="3" t="s">
        <v>2749</v>
      </c>
      <c r="L2948" s="3" t="s">
        <v>12379</v>
      </c>
      <c r="M2948" s="7" t="s">
        <v>12380</v>
      </c>
      <c r="N2948" s="7" t="s">
        <v>12381</v>
      </c>
      <c r="O2948" s="20" t="s">
        <v>734</v>
      </c>
      <c r="P2948" s="3" t="s">
        <v>1241</v>
      </c>
      <c r="Q2948" s="3">
        <v>-17.79</v>
      </c>
      <c r="R2948" s="6">
        <v>1564.2</v>
      </c>
      <c r="S2948" s="3" t="s">
        <v>1305</v>
      </c>
      <c r="T2948" s="3"/>
      <c r="U2948" s="17">
        <v>45922</v>
      </c>
      <c r="X2948" s="19" t="s">
        <v>1306</v>
      </c>
      <c r="Y2948" s="19"/>
    </row>
    <row r="2949" spans="1:25">
      <c r="A2949" s="3" t="s">
        <v>12382</v>
      </c>
      <c r="B2949" s="3"/>
      <c r="C2949" s="3" t="s">
        <v>53</v>
      </c>
      <c r="D2949" s="3" t="s">
        <v>3188</v>
      </c>
      <c r="E2949" s="3" t="s">
        <v>52</v>
      </c>
      <c r="F2949" s="3" t="s">
        <v>1300</v>
      </c>
      <c r="G2949" s="3" t="s">
        <v>12383</v>
      </c>
      <c r="H2949" s="3" t="s">
        <v>1316</v>
      </c>
      <c r="I2949" s="3" t="s">
        <v>12384</v>
      </c>
      <c r="J2949" s="3" t="s">
        <v>110</v>
      </c>
      <c r="K2949" s="3" t="s">
        <v>2253</v>
      </c>
      <c r="L2949" s="3" t="s">
        <v>12385</v>
      </c>
      <c r="M2949" s="7" t="s">
        <v>12386</v>
      </c>
      <c r="N2949" s="7" t="s">
        <v>12387</v>
      </c>
      <c r="O2949" s="20" t="s">
        <v>736</v>
      </c>
      <c r="P2949" s="3" t="s">
        <v>1241</v>
      </c>
      <c r="Q2949" s="3">
        <v>-19.03</v>
      </c>
      <c r="R2949" s="6">
        <v>900.9</v>
      </c>
      <c r="S2949" s="3" t="s">
        <v>1305</v>
      </c>
      <c r="T2949" s="3"/>
      <c r="U2949" s="17">
        <v>45916</v>
      </c>
      <c r="X2949" s="19" t="s">
        <v>1306</v>
      </c>
      <c r="Y2949" s="19" t="s">
        <v>12388</v>
      </c>
    </row>
    <row r="2950" spans="1:25">
      <c r="A2950" s="3" t="s">
        <v>12389</v>
      </c>
      <c r="B2950" s="3"/>
      <c r="C2950" s="3" t="s">
        <v>53</v>
      </c>
      <c r="D2950" s="3" t="s">
        <v>3188</v>
      </c>
      <c r="E2950" s="3" t="s">
        <v>52</v>
      </c>
      <c r="F2950" s="3" t="s">
        <v>1300</v>
      </c>
      <c r="G2950" s="3" t="s">
        <v>1485</v>
      </c>
      <c r="H2950" s="3" t="s">
        <v>1316</v>
      </c>
      <c r="I2950" s="3" t="s">
        <v>12390</v>
      </c>
      <c r="J2950" s="3" t="s">
        <v>110</v>
      </c>
      <c r="K2950" s="3" t="s">
        <v>2253</v>
      </c>
      <c r="L2950" s="3" t="s">
        <v>12391</v>
      </c>
      <c r="M2950" s="7" t="s">
        <v>12392</v>
      </c>
      <c r="N2950" s="7" t="s">
        <v>12393</v>
      </c>
      <c r="O2950" s="20" t="s">
        <v>736</v>
      </c>
      <c r="P2950" s="3" t="s">
        <v>1241</v>
      </c>
      <c r="Q2950" s="3">
        <v>-20.77</v>
      </c>
      <c r="R2950" s="6">
        <v>900.9</v>
      </c>
      <c r="S2950" s="3" t="s">
        <v>1305</v>
      </c>
      <c r="T2950" s="3"/>
      <c r="U2950" s="17">
        <v>45916</v>
      </c>
      <c r="X2950" s="19" t="s">
        <v>1306</v>
      </c>
      <c r="Y2950" s="19" t="s">
        <v>12388</v>
      </c>
    </row>
    <row r="2951" spans="1:25">
      <c r="A2951" s="3" t="s">
        <v>12394</v>
      </c>
      <c r="B2951" s="3"/>
      <c r="C2951" s="3" t="s">
        <v>53</v>
      </c>
      <c r="D2951" s="3" t="s">
        <v>3188</v>
      </c>
      <c r="E2951" s="3" t="s">
        <v>52</v>
      </c>
      <c r="F2951" s="3" t="s">
        <v>1300</v>
      </c>
      <c r="G2951" s="3" t="s">
        <v>1485</v>
      </c>
      <c r="H2951" s="3" t="s">
        <v>1599</v>
      </c>
      <c r="I2951" s="3" t="s">
        <v>12395</v>
      </c>
      <c r="J2951" s="3" t="s">
        <v>196</v>
      </c>
      <c r="K2951" s="3" t="s">
        <v>2253</v>
      </c>
      <c r="L2951" s="3" t="s">
        <v>12396</v>
      </c>
      <c r="M2951" s="7" t="s">
        <v>12397</v>
      </c>
      <c r="N2951" s="7" t="s">
        <v>12398</v>
      </c>
      <c r="O2951" s="20" t="s">
        <v>736</v>
      </c>
      <c r="P2951" s="3" t="s">
        <v>1241</v>
      </c>
      <c r="Q2951" s="3">
        <v>-20.47</v>
      </c>
      <c r="R2951" s="6">
        <v>1386</v>
      </c>
      <c r="S2951" s="3" t="s">
        <v>1305</v>
      </c>
      <c r="T2951" s="3"/>
      <c r="U2951" s="17">
        <v>45916</v>
      </c>
      <c r="X2951" s="19" t="s">
        <v>1306</v>
      </c>
      <c r="Y2951" s="19" t="s">
        <v>12388</v>
      </c>
    </row>
    <row r="2952" spans="1:25">
      <c r="A2952" s="3" t="s">
        <v>12399</v>
      </c>
      <c r="B2952" s="3"/>
      <c r="C2952" s="3" t="s">
        <v>53</v>
      </c>
      <c r="D2952" s="3" t="s">
        <v>3188</v>
      </c>
      <c r="E2952" s="3" t="s">
        <v>52</v>
      </c>
      <c r="F2952" s="3" t="s">
        <v>1300</v>
      </c>
      <c r="G2952" s="3" t="s">
        <v>1485</v>
      </c>
      <c r="H2952" s="3" t="s">
        <v>1599</v>
      </c>
      <c r="I2952" s="3" t="s">
        <v>12400</v>
      </c>
      <c r="J2952" s="3" t="s">
        <v>196</v>
      </c>
      <c r="K2952" s="3" t="s">
        <v>2253</v>
      </c>
      <c r="L2952" s="3" t="s">
        <v>12401</v>
      </c>
      <c r="M2952" s="7" t="s">
        <v>12402</v>
      </c>
      <c r="N2952" s="7" t="s">
        <v>12403</v>
      </c>
      <c r="O2952" s="20" t="s">
        <v>736</v>
      </c>
      <c r="P2952" s="3" t="s">
        <v>1241</v>
      </c>
      <c r="Q2952" s="3">
        <v>-20.04</v>
      </c>
      <c r="R2952" s="6">
        <v>1386</v>
      </c>
      <c r="S2952" s="3" t="s">
        <v>1305</v>
      </c>
      <c r="T2952" s="3"/>
      <c r="U2952" s="17">
        <v>45916</v>
      </c>
      <c r="X2952" s="19" t="s">
        <v>1306</v>
      </c>
      <c r="Y2952" s="19" t="s">
        <v>12388</v>
      </c>
    </row>
    <row r="2953" spans="1:25">
      <c r="A2953" s="3" t="s">
        <v>12404</v>
      </c>
      <c r="B2953" s="3"/>
      <c r="C2953" s="3" t="s">
        <v>53</v>
      </c>
      <c r="D2953" s="3" t="s">
        <v>3188</v>
      </c>
      <c r="E2953" s="3" t="s">
        <v>52</v>
      </c>
      <c r="F2953" s="3" t="s">
        <v>1300</v>
      </c>
      <c r="G2953" s="3" t="s">
        <v>1485</v>
      </c>
      <c r="H2953" s="3" t="s">
        <v>1599</v>
      </c>
      <c r="I2953" s="3" t="s">
        <v>12405</v>
      </c>
      <c r="J2953" s="3" t="s">
        <v>110</v>
      </c>
      <c r="K2953" s="3" t="s">
        <v>2253</v>
      </c>
      <c r="L2953" s="3" t="s">
        <v>12406</v>
      </c>
      <c r="M2953" s="7" t="s">
        <v>12407</v>
      </c>
      <c r="N2953" s="7" t="s">
        <v>12408</v>
      </c>
      <c r="O2953" s="20" t="s">
        <v>736</v>
      </c>
      <c r="P2953" s="3" t="s">
        <v>1241</v>
      </c>
      <c r="Q2953" s="3">
        <v>-21.29</v>
      </c>
      <c r="R2953" s="6">
        <v>900.9</v>
      </c>
      <c r="S2953" s="3" t="s">
        <v>1305</v>
      </c>
      <c r="T2953" s="3"/>
      <c r="U2953" s="17">
        <v>45916</v>
      </c>
      <c r="X2953" s="19" t="s">
        <v>1306</v>
      </c>
      <c r="Y2953" s="19" t="s">
        <v>12388</v>
      </c>
    </row>
    <row r="2954" spans="1:25">
      <c r="A2954" s="3" t="s">
        <v>12409</v>
      </c>
      <c r="B2954" s="3"/>
      <c r="C2954" s="3" t="s">
        <v>53</v>
      </c>
      <c r="D2954" s="3" t="s">
        <v>3188</v>
      </c>
      <c r="E2954" s="3" t="s">
        <v>52</v>
      </c>
      <c r="F2954" s="3" t="s">
        <v>1300</v>
      </c>
      <c r="G2954" s="3" t="s">
        <v>1485</v>
      </c>
      <c r="H2954" s="3" t="s">
        <v>12410</v>
      </c>
      <c r="I2954" s="3" t="s">
        <v>12411</v>
      </c>
      <c r="J2954" s="3" t="s">
        <v>68</v>
      </c>
      <c r="K2954" s="3" t="s">
        <v>2253</v>
      </c>
      <c r="L2954" s="3" t="s">
        <v>12412</v>
      </c>
      <c r="M2954" s="7" t="s">
        <v>12413</v>
      </c>
      <c r="N2954" s="7" t="s">
        <v>12414</v>
      </c>
      <c r="O2954" s="20" t="s">
        <v>736</v>
      </c>
      <c r="P2954" s="3" t="s">
        <v>1241</v>
      </c>
      <c r="Q2954" s="3">
        <v>-19.61</v>
      </c>
      <c r="R2954" s="6">
        <v>514.79999999999995</v>
      </c>
      <c r="S2954" s="3" t="s">
        <v>1305</v>
      </c>
      <c r="T2954" s="3"/>
      <c r="U2954" s="17">
        <v>45916</v>
      </c>
      <c r="X2954" s="19" t="s">
        <v>1306</v>
      </c>
      <c r="Y2954" s="19" t="s">
        <v>12388</v>
      </c>
    </row>
    <row r="2955" spans="1:25">
      <c r="A2955" s="3" t="s">
        <v>12415</v>
      </c>
      <c r="B2955" s="3"/>
      <c r="C2955" s="3" t="s">
        <v>53</v>
      </c>
      <c r="D2955" s="3" t="s">
        <v>3188</v>
      </c>
      <c r="E2955" s="3" t="s">
        <v>52</v>
      </c>
      <c r="F2955" s="3" t="s">
        <v>1300</v>
      </c>
      <c r="G2955" s="3" t="s">
        <v>1485</v>
      </c>
      <c r="H2955" s="3" t="s">
        <v>1599</v>
      </c>
      <c r="I2955" s="3" t="s">
        <v>12416</v>
      </c>
      <c r="J2955" s="3" t="s">
        <v>110</v>
      </c>
      <c r="K2955" s="3" t="s">
        <v>2253</v>
      </c>
      <c r="L2955" s="3" t="s">
        <v>12417</v>
      </c>
      <c r="M2955" s="7" t="s">
        <v>12418</v>
      </c>
      <c r="N2955" s="7" t="s">
        <v>12419</v>
      </c>
      <c r="O2955" s="20" t="s">
        <v>736</v>
      </c>
      <c r="P2955" s="3" t="s">
        <v>1241</v>
      </c>
      <c r="Q2955" s="3">
        <v>-19.61</v>
      </c>
      <c r="R2955" s="6">
        <v>900.9</v>
      </c>
      <c r="S2955" s="3" t="s">
        <v>1305</v>
      </c>
      <c r="T2955" s="3"/>
      <c r="U2955" s="17">
        <v>45916</v>
      </c>
      <c r="X2955" s="19" t="s">
        <v>1306</v>
      </c>
      <c r="Y2955" s="19" t="s">
        <v>12388</v>
      </c>
    </row>
    <row r="2956" spans="1:25">
      <c r="A2956" s="3" t="s">
        <v>12420</v>
      </c>
      <c r="B2956" s="3"/>
      <c r="C2956" s="3" t="s">
        <v>53</v>
      </c>
      <c r="D2956" s="3" t="s">
        <v>3188</v>
      </c>
      <c r="E2956" s="3" t="s">
        <v>52</v>
      </c>
      <c r="F2956" s="3" t="s">
        <v>1300</v>
      </c>
      <c r="G2956" s="3" t="s">
        <v>1485</v>
      </c>
      <c r="H2956" s="3" t="s">
        <v>1599</v>
      </c>
      <c r="I2956" s="3" t="s">
        <v>12421</v>
      </c>
      <c r="J2956" s="3" t="s">
        <v>110</v>
      </c>
      <c r="K2956" s="3" t="s">
        <v>2253</v>
      </c>
      <c r="L2956" s="3" t="s">
        <v>12422</v>
      </c>
      <c r="M2956" s="7" t="s">
        <v>12423</v>
      </c>
      <c r="N2956" s="7" t="s">
        <v>12424</v>
      </c>
      <c r="O2956" s="20" t="s">
        <v>736</v>
      </c>
      <c r="P2956" s="3" t="s">
        <v>1241</v>
      </c>
      <c r="Q2956" s="3">
        <v>-19.61</v>
      </c>
      <c r="R2956" s="6">
        <v>900.9</v>
      </c>
      <c r="S2956" s="3" t="s">
        <v>1305</v>
      </c>
      <c r="T2956" s="3"/>
      <c r="U2956" s="17">
        <v>45916</v>
      </c>
      <c r="X2956" s="19" t="s">
        <v>1306</v>
      </c>
      <c r="Y2956" s="19" t="s">
        <v>12388</v>
      </c>
    </row>
    <row r="2957" spans="1:25">
      <c r="A2957" s="3" t="s">
        <v>12425</v>
      </c>
      <c r="B2957" s="3"/>
      <c r="C2957" s="3" t="s">
        <v>129</v>
      </c>
      <c r="D2957" s="3" t="s">
        <v>4026</v>
      </c>
      <c r="E2957" s="3" t="s">
        <v>66</v>
      </c>
      <c r="F2957" s="3" t="s">
        <v>1307</v>
      </c>
      <c r="G2957" s="3" t="s">
        <v>1251</v>
      </c>
      <c r="H2957" s="3" t="s">
        <v>12426</v>
      </c>
      <c r="I2957" s="3" t="s">
        <v>12427</v>
      </c>
      <c r="J2957" s="3" t="s">
        <v>55</v>
      </c>
      <c r="K2957" s="3" t="s">
        <v>5593</v>
      </c>
      <c r="L2957" s="3" t="s">
        <v>12428</v>
      </c>
      <c r="M2957" s="7" t="s">
        <v>12429</v>
      </c>
      <c r="N2957" s="7" t="s">
        <v>12430</v>
      </c>
      <c r="O2957" s="20" t="s">
        <v>738</v>
      </c>
      <c r="P2957" s="3" t="s">
        <v>1241</v>
      </c>
      <c r="Q2957" s="3">
        <v>-18.36</v>
      </c>
      <c r="R2957" s="6">
        <v>1564.2</v>
      </c>
      <c r="S2957" s="3" t="s">
        <v>1256</v>
      </c>
      <c r="T2957" s="3"/>
      <c r="U2957" s="17">
        <v>45925</v>
      </c>
      <c r="X2957" s="19" t="s">
        <v>5734</v>
      </c>
      <c r="Y2957" s="19" t="s">
        <v>12431</v>
      </c>
    </row>
    <row r="2958" spans="1:25">
      <c r="A2958" s="3" t="s">
        <v>12432</v>
      </c>
      <c r="B2958" s="3"/>
      <c r="C2958" s="3" t="s">
        <v>129</v>
      </c>
      <c r="D2958" s="3" t="s">
        <v>4026</v>
      </c>
      <c r="E2958" s="3" t="s">
        <v>66</v>
      </c>
      <c r="F2958" s="3" t="s">
        <v>1307</v>
      </c>
      <c r="G2958" s="3" t="s">
        <v>1251</v>
      </c>
      <c r="H2958" s="3" t="s">
        <v>12426</v>
      </c>
      <c r="I2958" s="3" t="s">
        <v>12433</v>
      </c>
      <c r="J2958" s="3" t="s">
        <v>1246</v>
      </c>
      <c r="K2958" s="3" t="s">
        <v>5593</v>
      </c>
      <c r="L2958" s="3" t="s">
        <v>12428</v>
      </c>
      <c r="M2958" s="7" t="s">
        <v>12429</v>
      </c>
      <c r="N2958" s="7" t="s">
        <v>12430</v>
      </c>
      <c r="O2958" s="20" t="s">
        <v>738</v>
      </c>
      <c r="P2958" s="3" t="s">
        <v>1241</v>
      </c>
      <c r="Q2958" s="3">
        <v>-17.670000000000002</v>
      </c>
      <c r="R2958" s="6">
        <v>376.2</v>
      </c>
      <c r="S2958" s="3" t="s">
        <v>1256</v>
      </c>
      <c r="T2958" s="3"/>
      <c r="U2958" s="17">
        <v>45925</v>
      </c>
      <c r="X2958" s="19" t="s">
        <v>5734</v>
      </c>
      <c r="Y2958" s="19" t="s">
        <v>12431</v>
      </c>
    </row>
    <row r="2959" spans="1:25">
      <c r="A2959" s="3" t="s">
        <v>12434</v>
      </c>
      <c r="B2959" s="3"/>
      <c r="C2959" s="3" t="s">
        <v>129</v>
      </c>
      <c r="D2959" s="3" t="s">
        <v>4026</v>
      </c>
      <c r="E2959" s="3" t="s">
        <v>66</v>
      </c>
      <c r="F2959" s="3" t="s">
        <v>1307</v>
      </c>
      <c r="G2959" s="3" t="s">
        <v>1251</v>
      </c>
      <c r="H2959" s="3" t="s">
        <v>12426</v>
      </c>
      <c r="I2959" s="3" t="s">
        <v>12435</v>
      </c>
      <c r="J2959" s="3" t="s">
        <v>1246</v>
      </c>
      <c r="K2959" s="3" t="s">
        <v>5593</v>
      </c>
      <c r="L2959" s="3" t="s">
        <v>12428</v>
      </c>
      <c r="M2959" s="7" t="s">
        <v>12429</v>
      </c>
      <c r="N2959" s="7" t="s">
        <v>12430</v>
      </c>
      <c r="O2959" s="20" t="s">
        <v>738</v>
      </c>
      <c r="P2959" s="3" t="s">
        <v>1241</v>
      </c>
      <c r="Q2959" s="3">
        <v>-17.850000000000001</v>
      </c>
      <c r="R2959" s="6">
        <v>376.2</v>
      </c>
      <c r="S2959" s="3" t="s">
        <v>1256</v>
      </c>
      <c r="T2959" s="3"/>
      <c r="U2959" s="17">
        <v>45925</v>
      </c>
      <c r="X2959" s="19" t="s">
        <v>5734</v>
      </c>
      <c r="Y2959" s="19" t="s">
        <v>12431</v>
      </c>
    </row>
    <row r="2960" spans="1:25">
      <c r="A2960" s="3" t="s">
        <v>12436</v>
      </c>
      <c r="B2960" s="3"/>
      <c r="C2960" s="3" t="s">
        <v>129</v>
      </c>
      <c r="D2960" s="3" t="s">
        <v>4026</v>
      </c>
      <c r="E2960" s="3" t="s">
        <v>66</v>
      </c>
      <c r="F2960" s="3" t="s">
        <v>1307</v>
      </c>
      <c r="G2960" s="3" t="s">
        <v>1251</v>
      </c>
      <c r="H2960" s="3" t="s">
        <v>12426</v>
      </c>
      <c r="I2960" s="3" t="s">
        <v>12437</v>
      </c>
      <c r="J2960" s="3" t="s">
        <v>1270</v>
      </c>
      <c r="K2960" s="3" t="s">
        <v>5593</v>
      </c>
      <c r="L2960" s="3" t="s">
        <v>12428</v>
      </c>
      <c r="M2960" s="7" t="s">
        <v>12429</v>
      </c>
      <c r="N2960" s="7" t="s">
        <v>12430</v>
      </c>
      <c r="O2960" s="20" t="s">
        <v>738</v>
      </c>
      <c r="P2960" s="3" t="s">
        <v>1241</v>
      </c>
      <c r="Q2960" s="3">
        <v>-18.91</v>
      </c>
      <c r="R2960" s="6">
        <v>1029.5999999999999</v>
      </c>
      <c r="S2960" s="3" t="s">
        <v>1256</v>
      </c>
      <c r="T2960" s="3"/>
      <c r="U2960" s="17">
        <v>45925</v>
      </c>
      <c r="X2960" s="19" t="s">
        <v>5734</v>
      </c>
      <c r="Y2960" s="19" t="s">
        <v>12431</v>
      </c>
    </row>
    <row r="2961" spans="1:25">
      <c r="A2961" s="3" t="s">
        <v>12438</v>
      </c>
      <c r="B2961" s="3"/>
      <c r="C2961" s="3" t="s">
        <v>129</v>
      </c>
      <c r="D2961" s="3" t="s">
        <v>4026</v>
      </c>
      <c r="E2961" s="3" t="s">
        <v>66</v>
      </c>
      <c r="F2961" s="3" t="s">
        <v>1307</v>
      </c>
      <c r="G2961" s="3" t="s">
        <v>1251</v>
      </c>
      <c r="H2961" s="3" t="s">
        <v>12426</v>
      </c>
      <c r="I2961" s="3" t="s">
        <v>12439</v>
      </c>
      <c r="J2961" s="3" t="s">
        <v>1246</v>
      </c>
      <c r="K2961" s="3" t="s">
        <v>5593</v>
      </c>
      <c r="L2961" s="3" t="s">
        <v>12428</v>
      </c>
      <c r="M2961" s="7" t="s">
        <v>12429</v>
      </c>
      <c r="N2961" s="7" t="s">
        <v>12430</v>
      </c>
      <c r="O2961" s="20" t="s">
        <v>738</v>
      </c>
      <c r="P2961" s="3" t="s">
        <v>1241</v>
      </c>
      <c r="Q2961" s="3">
        <v>-17.260000000000002</v>
      </c>
      <c r="R2961" s="6">
        <v>376.2</v>
      </c>
      <c r="S2961" s="3" t="s">
        <v>1256</v>
      </c>
      <c r="T2961" s="3"/>
      <c r="U2961" s="17">
        <v>45925</v>
      </c>
      <c r="X2961" s="19" t="s">
        <v>5734</v>
      </c>
      <c r="Y2961" s="19" t="s">
        <v>12431</v>
      </c>
    </row>
    <row r="2962" spans="1:25">
      <c r="A2962" s="3" t="s">
        <v>12440</v>
      </c>
      <c r="B2962" s="3"/>
      <c r="C2962" s="3" t="s">
        <v>129</v>
      </c>
      <c r="D2962" s="3" t="s">
        <v>4026</v>
      </c>
      <c r="E2962" s="3" t="s">
        <v>66</v>
      </c>
      <c r="F2962" s="3" t="s">
        <v>1307</v>
      </c>
      <c r="G2962" s="3" t="s">
        <v>1251</v>
      </c>
      <c r="H2962" s="3" t="s">
        <v>12426</v>
      </c>
      <c r="I2962" s="3" t="s">
        <v>12441</v>
      </c>
      <c r="J2962" s="3" t="s">
        <v>1246</v>
      </c>
      <c r="K2962" s="3" t="s">
        <v>5593</v>
      </c>
      <c r="L2962" s="3" t="s">
        <v>12428</v>
      </c>
      <c r="M2962" s="7" t="s">
        <v>12429</v>
      </c>
      <c r="N2962" s="7" t="s">
        <v>12430</v>
      </c>
      <c r="O2962" s="20" t="s">
        <v>738</v>
      </c>
      <c r="P2962" s="3" t="s">
        <v>1241</v>
      </c>
      <c r="Q2962" s="3">
        <v>-1779</v>
      </c>
      <c r="R2962" s="6">
        <v>376.2</v>
      </c>
      <c r="S2962" s="3" t="s">
        <v>1256</v>
      </c>
      <c r="T2962" s="3"/>
      <c r="U2962" s="17">
        <v>45925</v>
      </c>
      <c r="X2962" s="19" t="s">
        <v>5734</v>
      </c>
      <c r="Y2962" s="19" t="s">
        <v>12431</v>
      </c>
    </row>
    <row r="2963" spans="1:25">
      <c r="A2963" s="3" t="s">
        <v>12442</v>
      </c>
      <c r="B2963" s="3"/>
      <c r="C2963" s="3" t="s">
        <v>129</v>
      </c>
      <c r="D2963" s="3" t="s">
        <v>4026</v>
      </c>
      <c r="E2963" s="3" t="s">
        <v>66</v>
      </c>
      <c r="F2963" s="3" t="s">
        <v>1300</v>
      </c>
      <c r="G2963" s="3" t="s">
        <v>1391</v>
      </c>
      <c r="H2963" s="3" t="s">
        <v>1575</v>
      </c>
      <c r="I2963" s="3" t="s">
        <v>12443</v>
      </c>
      <c r="J2963" s="3" t="s">
        <v>55</v>
      </c>
      <c r="K2963" s="3" t="s">
        <v>5593</v>
      </c>
      <c r="L2963" s="3" t="s">
        <v>12444</v>
      </c>
      <c r="M2963" s="7" t="s">
        <v>12445</v>
      </c>
      <c r="N2963" s="7" t="s">
        <v>12446</v>
      </c>
      <c r="O2963" s="20" t="s">
        <v>740</v>
      </c>
      <c r="P2963" s="3" t="s">
        <v>1241</v>
      </c>
      <c r="Q2963" s="3">
        <v>-21.46</v>
      </c>
      <c r="R2963" s="6">
        <v>133.65</v>
      </c>
      <c r="S2963" s="18" t="s">
        <v>4998</v>
      </c>
      <c r="T2963" s="3"/>
      <c r="U2963" s="17">
        <v>45911</v>
      </c>
      <c r="X2963" s="19" t="s">
        <v>4999</v>
      </c>
      <c r="Y2963" s="19"/>
    </row>
    <row r="2964" spans="1:25">
      <c r="A2964" s="3" t="s">
        <v>12447</v>
      </c>
      <c r="B2964" s="3"/>
      <c r="C2964" s="3" t="s">
        <v>12448</v>
      </c>
      <c r="D2964" s="3" t="s">
        <v>12449</v>
      </c>
      <c r="E2964" s="3" t="s">
        <v>66</v>
      </c>
      <c r="F2964" s="3"/>
      <c r="G2964" s="3"/>
      <c r="H2964" s="3"/>
      <c r="I2964" s="3" t="s">
        <v>12450</v>
      </c>
      <c r="J2964" s="3" t="s">
        <v>94</v>
      </c>
      <c r="K2964" s="3" t="s">
        <v>12451</v>
      </c>
      <c r="L2964" s="3" t="s">
        <v>12452</v>
      </c>
      <c r="M2964" s="7" t="s">
        <v>12453</v>
      </c>
      <c r="N2964" s="7" t="s">
        <v>12454</v>
      </c>
      <c r="O2964" s="20" t="s">
        <v>742</v>
      </c>
      <c r="P2964" s="3" t="s">
        <v>1241</v>
      </c>
      <c r="Q2964" s="3">
        <v>-10</v>
      </c>
      <c r="R2964" s="6">
        <v>33159</v>
      </c>
      <c r="S2964" s="3" t="s">
        <v>11756</v>
      </c>
      <c r="T2964" s="3"/>
      <c r="U2964" s="17">
        <v>45920</v>
      </c>
      <c r="X2964" s="19" t="s">
        <v>11757</v>
      </c>
      <c r="Y2964" s="19"/>
    </row>
    <row r="2965" spans="1:25">
      <c r="A2965" s="3"/>
      <c r="B2965" s="3"/>
      <c r="C2965" s="3"/>
      <c r="D2965" s="3"/>
      <c r="E2965" s="3"/>
      <c r="F2965" s="3"/>
      <c r="G2965" s="3"/>
      <c r="H2965" s="3"/>
      <c r="I2965" s="3"/>
      <c r="J2965" s="3"/>
      <c r="K2965" s="3"/>
      <c r="L2965" s="3"/>
      <c r="M2965" s="6"/>
      <c r="N2965" s="6"/>
      <c r="O2965" s="20"/>
      <c r="P2965" s="3"/>
      <c r="Q2965" s="3"/>
      <c r="R2965" s="6"/>
      <c r="S2965" s="3"/>
      <c r="T2965" s="3"/>
      <c r="U2965" s="17"/>
      <c r="X2965" s="19"/>
      <c r="Y2965" s="19"/>
    </row>
    <row r="2966" spans="1:25">
      <c r="A2966" s="3" t="s">
        <v>12455</v>
      </c>
      <c r="B2966" s="3"/>
      <c r="C2966" s="3" t="s">
        <v>85</v>
      </c>
      <c r="D2966" s="3" t="s">
        <v>4026</v>
      </c>
      <c r="E2966" s="3" t="s">
        <v>66</v>
      </c>
      <c r="F2966" s="3"/>
      <c r="G2966" s="3"/>
      <c r="H2966" s="3"/>
      <c r="I2966" s="3" t="s">
        <v>85</v>
      </c>
      <c r="J2966" s="3" t="s">
        <v>94</v>
      </c>
      <c r="K2966" s="3"/>
      <c r="L2966" s="3"/>
      <c r="M2966" s="6"/>
      <c r="N2966" s="6"/>
      <c r="O2966" s="21" t="s">
        <v>746</v>
      </c>
      <c r="P2966" s="3" t="s">
        <v>1241</v>
      </c>
      <c r="Q2966" s="3">
        <v>-7.35</v>
      </c>
      <c r="R2966" s="6">
        <v>672.32</v>
      </c>
      <c r="S2966" s="3" t="s">
        <v>1242</v>
      </c>
      <c r="T2966" s="3"/>
      <c r="U2966" s="17">
        <v>45912</v>
      </c>
      <c r="X2966" s="19" t="s">
        <v>1244</v>
      </c>
      <c r="Y2966" s="19"/>
    </row>
    <row r="2967" spans="1:25">
      <c r="A2967" s="3" t="s">
        <v>12456</v>
      </c>
      <c r="B2967" s="3"/>
      <c r="C2967" s="3"/>
      <c r="D2967" s="3" t="s">
        <v>4026</v>
      </c>
      <c r="E2967" s="3" t="s">
        <v>66</v>
      </c>
      <c r="F2967" s="3"/>
      <c r="G2967" s="3"/>
      <c r="H2967" s="3"/>
      <c r="I2967" s="3" t="s">
        <v>12457</v>
      </c>
      <c r="J2967" s="3"/>
      <c r="K2967" s="3"/>
      <c r="L2967" s="3"/>
      <c r="M2967" s="6"/>
      <c r="N2967" s="6"/>
      <c r="O2967" s="20" t="s">
        <v>749</v>
      </c>
      <c r="P2967" s="3" t="s">
        <v>1241</v>
      </c>
      <c r="Q2967" s="3"/>
      <c r="R2967" s="6">
        <v>2359</v>
      </c>
      <c r="S2967" s="3" t="s">
        <v>11756</v>
      </c>
      <c r="T2967" s="3" t="s">
        <v>751</v>
      </c>
      <c r="U2967" s="17">
        <v>45929</v>
      </c>
      <c r="X2967" s="19" t="s">
        <v>11757</v>
      </c>
      <c r="Y2967" s="19"/>
    </row>
    <row r="2968" spans="1:25">
      <c r="A2968" s="3" t="s">
        <v>12458</v>
      </c>
      <c r="B2968" s="3"/>
      <c r="C2968" s="3" t="s">
        <v>85</v>
      </c>
      <c r="D2968" s="3" t="s">
        <v>4026</v>
      </c>
      <c r="E2968" s="3" t="s">
        <v>66</v>
      </c>
      <c r="F2968" s="3" t="s">
        <v>1261</v>
      </c>
      <c r="G2968" s="3" t="s">
        <v>1391</v>
      </c>
      <c r="H2968" s="3" t="s">
        <v>1557</v>
      </c>
      <c r="I2968" s="3" t="s">
        <v>12459</v>
      </c>
      <c r="J2968" s="3" t="s">
        <v>132</v>
      </c>
      <c r="K2968" s="3" t="s">
        <v>2680</v>
      </c>
      <c r="L2968" s="3" t="s">
        <v>12460</v>
      </c>
      <c r="M2968" s="7" t="s">
        <v>12461</v>
      </c>
      <c r="N2968" s="7" t="s">
        <v>12462</v>
      </c>
      <c r="O2968" s="20" t="s">
        <v>753</v>
      </c>
      <c r="P2968" s="3" t="s">
        <v>1241</v>
      </c>
      <c r="Q2968" s="3">
        <v>-21.77</v>
      </c>
      <c r="R2968" s="6">
        <v>346.5</v>
      </c>
      <c r="S2968" s="3" t="s">
        <v>1242</v>
      </c>
      <c r="T2968" s="3"/>
      <c r="U2968" s="17">
        <v>45911</v>
      </c>
      <c r="X2968" s="19" t="s">
        <v>1244</v>
      </c>
      <c r="Y2968" s="19"/>
    </row>
    <row r="2969" spans="1:25">
      <c r="A2969" s="3" t="s">
        <v>12463</v>
      </c>
      <c r="B2969" s="3"/>
      <c r="C2969" s="3" t="s">
        <v>682</v>
      </c>
      <c r="D2969" s="3" t="s">
        <v>6970</v>
      </c>
      <c r="E2969" s="3" t="s">
        <v>66</v>
      </c>
      <c r="F2969" s="3" t="s">
        <v>1300</v>
      </c>
      <c r="G2969" s="3" t="s">
        <v>1312</v>
      </c>
      <c r="H2969" s="3" t="s">
        <v>1237</v>
      </c>
      <c r="I2969" s="3" t="s">
        <v>12464</v>
      </c>
      <c r="J2969" s="3" t="s">
        <v>55</v>
      </c>
      <c r="K2969" s="3" t="s">
        <v>12090</v>
      </c>
      <c r="L2969" s="3" t="s">
        <v>12465</v>
      </c>
      <c r="M2969" s="7" t="s">
        <v>12466</v>
      </c>
      <c r="N2969" s="7" t="s">
        <v>12467</v>
      </c>
      <c r="O2969" s="20" t="s">
        <v>755</v>
      </c>
      <c r="P2969" s="3" t="s">
        <v>1241</v>
      </c>
      <c r="Q2969" s="3">
        <v>-21.01</v>
      </c>
      <c r="R2969" s="6">
        <v>1564.2</v>
      </c>
      <c r="S2969" s="3" t="s">
        <v>1242</v>
      </c>
      <c r="T2969" s="3"/>
      <c r="U2969" s="17">
        <v>45931</v>
      </c>
      <c r="X2969" s="19" t="s">
        <v>1244</v>
      </c>
      <c r="Y2969" s="19" t="s">
        <v>12468</v>
      </c>
    </row>
    <row r="2970" spans="1:25">
      <c r="A2970" s="3" t="s">
        <v>12469</v>
      </c>
      <c r="B2970" s="3"/>
      <c r="C2970" s="3" t="s">
        <v>682</v>
      </c>
      <c r="D2970" s="3" t="s">
        <v>6970</v>
      </c>
      <c r="E2970" s="3" t="s">
        <v>66</v>
      </c>
      <c r="F2970" s="3" t="s">
        <v>1300</v>
      </c>
      <c r="G2970" s="3" t="s">
        <v>1312</v>
      </c>
      <c r="H2970" s="3" t="s">
        <v>1237</v>
      </c>
      <c r="I2970" s="3" t="s">
        <v>12470</v>
      </c>
      <c r="J2970" s="3" t="s">
        <v>1246</v>
      </c>
      <c r="K2970" s="3" t="s">
        <v>12090</v>
      </c>
      <c r="L2970" s="3" t="s">
        <v>12465</v>
      </c>
      <c r="M2970" s="7" t="s">
        <v>12466</v>
      </c>
      <c r="N2970" s="7" t="s">
        <v>12467</v>
      </c>
      <c r="O2970" s="20" t="s">
        <v>755</v>
      </c>
      <c r="P2970" s="3" t="s">
        <v>1241</v>
      </c>
      <c r="Q2970" s="3">
        <v>-20.55</v>
      </c>
      <c r="R2970" s="6">
        <v>376.2</v>
      </c>
      <c r="S2970" s="3" t="s">
        <v>1242</v>
      </c>
      <c r="T2970" s="3"/>
      <c r="U2970" s="17">
        <v>45931</v>
      </c>
      <c r="X2970" s="19" t="s">
        <v>1244</v>
      </c>
      <c r="Y2970" s="19" t="s">
        <v>12468</v>
      </c>
    </row>
    <row r="2971" spans="1:25">
      <c r="A2971" s="3" t="s">
        <v>12471</v>
      </c>
      <c r="B2971" s="3"/>
      <c r="C2971" s="3" t="s">
        <v>682</v>
      </c>
      <c r="D2971" s="3" t="s">
        <v>6970</v>
      </c>
      <c r="E2971" s="3" t="s">
        <v>66</v>
      </c>
      <c r="F2971" s="3" t="s">
        <v>1300</v>
      </c>
      <c r="G2971" s="3" t="s">
        <v>1312</v>
      </c>
      <c r="H2971" s="3" t="s">
        <v>1237</v>
      </c>
      <c r="I2971" s="3" t="s">
        <v>12472</v>
      </c>
      <c r="J2971" s="3" t="s">
        <v>1246</v>
      </c>
      <c r="K2971" s="3" t="s">
        <v>12090</v>
      </c>
      <c r="L2971" s="3" t="s">
        <v>12465</v>
      </c>
      <c r="M2971" s="7" t="s">
        <v>12466</v>
      </c>
      <c r="N2971" s="7" t="s">
        <v>12467</v>
      </c>
      <c r="O2971" s="20" t="s">
        <v>755</v>
      </c>
      <c r="P2971" s="3" t="s">
        <v>1241</v>
      </c>
      <c r="Q2971" s="3">
        <v>-20.51</v>
      </c>
      <c r="R2971" s="6">
        <v>376.2</v>
      </c>
      <c r="S2971" s="3" t="s">
        <v>1242</v>
      </c>
      <c r="T2971" s="3"/>
      <c r="U2971" s="17">
        <v>45931</v>
      </c>
      <c r="X2971" s="19" t="s">
        <v>1244</v>
      </c>
      <c r="Y2971" s="19" t="s">
        <v>12468</v>
      </c>
    </row>
    <row r="2972" spans="1:25">
      <c r="A2972" s="3" t="s">
        <v>12473</v>
      </c>
      <c r="B2972" s="3"/>
      <c r="C2972" s="3" t="s">
        <v>682</v>
      </c>
      <c r="D2972" s="3" t="s">
        <v>6970</v>
      </c>
      <c r="E2972" s="3" t="s">
        <v>66</v>
      </c>
      <c r="F2972" s="3" t="s">
        <v>1300</v>
      </c>
      <c r="G2972" s="3" t="s">
        <v>1312</v>
      </c>
      <c r="H2972" s="3" t="s">
        <v>1237</v>
      </c>
      <c r="I2972" s="3" t="s">
        <v>12474</v>
      </c>
      <c r="J2972" s="3" t="s">
        <v>1270</v>
      </c>
      <c r="K2972" s="3" t="s">
        <v>12090</v>
      </c>
      <c r="L2972" s="3" t="s">
        <v>12465</v>
      </c>
      <c r="M2972" s="7" t="s">
        <v>12466</v>
      </c>
      <c r="N2972" s="7" t="s">
        <v>12467</v>
      </c>
      <c r="O2972" s="20" t="s">
        <v>755</v>
      </c>
      <c r="P2972" s="3" t="s">
        <v>1241</v>
      </c>
      <c r="Q2972" s="3">
        <v>-20.53</v>
      </c>
      <c r="R2972" s="6">
        <v>1029.5999999999999</v>
      </c>
      <c r="S2972" s="3" t="s">
        <v>1242</v>
      </c>
      <c r="T2972" s="3"/>
      <c r="U2972" s="17">
        <v>45931</v>
      </c>
      <c r="X2972" s="19" t="s">
        <v>1244</v>
      </c>
      <c r="Y2972" s="19" t="s">
        <v>12468</v>
      </c>
    </row>
    <row r="2973" spans="1:25">
      <c r="A2973" s="3" t="s">
        <v>12475</v>
      </c>
      <c r="B2973" s="3"/>
      <c r="C2973" s="3" t="s">
        <v>682</v>
      </c>
      <c r="D2973" s="3" t="s">
        <v>6970</v>
      </c>
      <c r="E2973" s="3" t="s">
        <v>66</v>
      </c>
      <c r="F2973" s="3" t="s">
        <v>1300</v>
      </c>
      <c r="G2973" s="3" t="s">
        <v>1312</v>
      </c>
      <c r="H2973" s="3" t="s">
        <v>1237</v>
      </c>
      <c r="I2973" s="3" t="s">
        <v>12476</v>
      </c>
      <c r="J2973" s="3" t="s">
        <v>1246</v>
      </c>
      <c r="K2973" s="3" t="s">
        <v>12090</v>
      </c>
      <c r="L2973" s="3" t="s">
        <v>12465</v>
      </c>
      <c r="M2973" s="7" t="s">
        <v>12466</v>
      </c>
      <c r="N2973" s="7" t="s">
        <v>12467</v>
      </c>
      <c r="O2973" s="20" t="s">
        <v>755</v>
      </c>
      <c r="P2973" s="3" t="s">
        <v>1241</v>
      </c>
      <c r="Q2973" s="3">
        <v>-21.19</v>
      </c>
      <c r="R2973" s="6">
        <v>376.2</v>
      </c>
      <c r="S2973" s="3" t="s">
        <v>1242</v>
      </c>
      <c r="T2973" s="3"/>
      <c r="U2973" s="17">
        <v>45931</v>
      </c>
      <c r="X2973" s="19" t="s">
        <v>1244</v>
      </c>
      <c r="Y2973" s="19" t="s">
        <v>12468</v>
      </c>
    </row>
    <row r="2974" spans="1:25">
      <c r="A2974" s="3" t="s">
        <v>12477</v>
      </c>
      <c r="B2974" s="3"/>
      <c r="C2974" s="3" t="s">
        <v>682</v>
      </c>
      <c r="D2974" s="3" t="s">
        <v>6970</v>
      </c>
      <c r="E2974" s="3" t="s">
        <v>66</v>
      </c>
      <c r="F2974" s="3" t="s">
        <v>1300</v>
      </c>
      <c r="G2974" s="3" t="s">
        <v>1312</v>
      </c>
      <c r="H2974" s="3" t="s">
        <v>1237</v>
      </c>
      <c r="I2974" s="3" t="s">
        <v>12478</v>
      </c>
      <c r="J2974" s="3" t="s">
        <v>1246</v>
      </c>
      <c r="K2974" s="3" t="s">
        <v>12090</v>
      </c>
      <c r="L2974" s="3" t="s">
        <v>12465</v>
      </c>
      <c r="M2974" s="7" t="s">
        <v>12466</v>
      </c>
      <c r="N2974" s="7" t="s">
        <v>12467</v>
      </c>
      <c r="O2974" s="20" t="s">
        <v>755</v>
      </c>
      <c r="P2974" s="3" t="s">
        <v>1241</v>
      </c>
      <c r="Q2974" s="3">
        <v>-20.149999999999999</v>
      </c>
      <c r="R2974" s="6">
        <v>376.2</v>
      </c>
      <c r="S2974" s="3" t="s">
        <v>1242</v>
      </c>
      <c r="T2974" s="3"/>
      <c r="U2974" s="17">
        <v>45931</v>
      </c>
      <c r="X2974" s="19" t="s">
        <v>1244</v>
      </c>
      <c r="Y2974" s="19" t="s">
        <v>12468</v>
      </c>
    </row>
    <row r="2975" spans="1:25">
      <c r="A2975" s="3" t="s">
        <v>12479</v>
      </c>
      <c r="B2975" s="3"/>
      <c r="C2975" s="3" t="s">
        <v>267</v>
      </c>
      <c r="D2975" s="3" t="s">
        <v>4026</v>
      </c>
      <c r="E2975" s="3" t="s">
        <v>66</v>
      </c>
      <c r="F2975" s="3" t="s">
        <v>2272</v>
      </c>
      <c r="G2975" s="3" t="s">
        <v>1308</v>
      </c>
      <c r="H2975" s="3" t="s">
        <v>1262</v>
      </c>
      <c r="I2975" s="3" t="s">
        <v>12480</v>
      </c>
      <c r="J2975" s="3" t="s">
        <v>55</v>
      </c>
      <c r="K2975" s="3" t="s">
        <v>5971</v>
      </c>
      <c r="L2975" s="3" t="s">
        <v>12481</v>
      </c>
      <c r="M2975" s="7" t="s">
        <v>12482</v>
      </c>
      <c r="N2975" s="7" t="s">
        <v>12483</v>
      </c>
      <c r="O2975" s="20" t="s">
        <v>757</v>
      </c>
      <c r="P2975" s="3" t="s">
        <v>4591</v>
      </c>
      <c r="Q2975" s="3"/>
      <c r="R2975" s="6">
        <v>1564.2</v>
      </c>
      <c r="S2975" s="3"/>
      <c r="T2975" s="3"/>
      <c r="U2975" s="17"/>
      <c r="X2975" s="19"/>
      <c r="Y2975" s="19" t="s">
        <v>12484</v>
      </c>
    </row>
    <row r="2976" spans="1:25">
      <c r="A2976" s="3" t="s">
        <v>12485</v>
      </c>
      <c r="B2976" s="3"/>
      <c r="C2976" s="3" t="s">
        <v>267</v>
      </c>
      <c r="D2976" s="3" t="s">
        <v>4026</v>
      </c>
      <c r="E2976" s="3" t="s">
        <v>66</v>
      </c>
      <c r="F2976" s="3" t="s">
        <v>2272</v>
      </c>
      <c r="G2976" s="3" t="s">
        <v>1308</v>
      </c>
      <c r="H2976" s="3" t="s">
        <v>1262</v>
      </c>
      <c r="I2976" s="3" t="s">
        <v>12486</v>
      </c>
      <c r="J2976" s="3" t="s">
        <v>1270</v>
      </c>
      <c r="K2976" s="3" t="s">
        <v>5971</v>
      </c>
      <c r="L2976" s="3" t="s">
        <v>12481</v>
      </c>
      <c r="M2976" s="7" t="s">
        <v>12482</v>
      </c>
      <c r="N2976" s="7" t="s">
        <v>12483</v>
      </c>
      <c r="O2976" s="20" t="s">
        <v>757</v>
      </c>
      <c r="P2976" s="3" t="s">
        <v>4591</v>
      </c>
      <c r="Q2976" s="3"/>
      <c r="R2976" s="6">
        <v>1029.5999999999999</v>
      </c>
      <c r="S2976" s="3"/>
      <c r="T2976" s="3"/>
      <c r="U2976" s="17"/>
      <c r="X2976" s="19"/>
      <c r="Y2976" s="19" t="s">
        <v>12484</v>
      </c>
    </row>
    <row r="2977" spans="1:25">
      <c r="A2977" s="3" t="s">
        <v>12487</v>
      </c>
      <c r="B2977" s="3"/>
      <c r="C2977" s="3" t="s">
        <v>267</v>
      </c>
      <c r="D2977" s="3" t="s">
        <v>4026</v>
      </c>
      <c r="E2977" s="3" t="s">
        <v>66</v>
      </c>
      <c r="F2977" s="3" t="s">
        <v>2272</v>
      </c>
      <c r="G2977" s="3" t="s">
        <v>1308</v>
      </c>
      <c r="H2977" s="3" t="s">
        <v>1262</v>
      </c>
      <c r="I2977" s="3" t="s">
        <v>12488</v>
      </c>
      <c r="J2977" s="3" t="s">
        <v>1270</v>
      </c>
      <c r="K2977" s="3" t="s">
        <v>5971</v>
      </c>
      <c r="L2977" s="3" t="s">
        <v>12481</v>
      </c>
      <c r="M2977" s="7" t="s">
        <v>12482</v>
      </c>
      <c r="N2977" s="7" t="s">
        <v>12483</v>
      </c>
      <c r="O2977" s="20" t="s">
        <v>757</v>
      </c>
      <c r="P2977" s="3" t="s">
        <v>4591</v>
      </c>
      <c r="Q2977" s="3"/>
      <c r="R2977" s="6">
        <v>1029.5999999999999</v>
      </c>
      <c r="S2977" s="3"/>
      <c r="T2977" s="3"/>
      <c r="U2977" s="17"/>
      <c r="X2977" s="19"/>
      <c r="Y2977" s="19" t="s">
        <v>12484</v>
      </c>
    </row>
    <row r="2978" spans="1:25">
      <c r="A2978" s="3" t="s">
        <v>12489</v>
      </c>
      <c r="B2978" s="3"/>
      <c r="C2978" s="3" t="s">
        <v>267</v>
      </c>
      <c r="D2978" s="3" t="s">
        <v>4026</v>
      </c>
      <c r="E2978" s="3" t="s">
        <v>66</v>
      </c>
      <c r="F2978" s="3" t="s">
        <v>2272</v>
      </c>
      <c r="G2978" s="3" t="s">
        <v>1308</v>
      </c>
      <c r="H2978" s="3" t="s">
        <v>1262</v>
      </c>
      <c r="I2978" s="3" t="s">
        <v>12490</v>
      </c>
      <c r="J2978" s="3" t="s">
        <v>1270</v>
      </c>
      <c r="K2978" s="3" t="s">
        <v>5971</v>
      </c>
      <c r="L2978" s="3" t="s">
        <v>12481</v>
      </c>
      <c r="M2978" s="7" t="s">
        <v>12482</v>
      </c>
      <c r="N2978" s="7" t="s">
        <v>12483</v>
      </c>
      <c r="O2978" s="20" t="s">
        <v>757</v>
      </c>
      <c r="P2978" s="3" t="s">
        <v>4591</v>
      </c>
      <c r="Q2978" s="3"/>
      <c r="R2978" s="6">
        <v>1029.5999999999999</v>
      </c>
      <c r="S2978" s="3"/>
      <c r="T2978" s="3"/>
      <c r="U2978" s="17"/>
      <c r="X2978" s="19"/>
      <c r="Y2978" s="19" t="s">
        <v>12484</v>
      </c>
    </row>
    <row r="2979" spans="1:25">
      <c r="A2979" s="3" t="s">
        <v>12491</v>
      </c>
      <c r="B2979" s="3"/>
      <c r="C2979" s="3" t="s">
        <v>267</v>
      </c>
      <c r="D2979" s="3" t="s">
        <v>4026</v>
      </c>
      <c r="E2979" s="3" t="s">
        <v>66</v>
      </c>
      <c r="F2979" s="3" t="s">
        <v>2272</v>
      </c>
      <c r="G2979" s="3" t="s">
        <v>1308</v>
      </c>
      <c r="H2979" s="3" t="s">
        <v>1262</v>
      </c>
      <c r="I2979" s="3" t="s">
        <v>12492</v>
      </c>
      <c r="J2979" s="3" t="s">
        <v>1270</v>
      </c>
      <c r="K2979" s="3" t="s">
        <v>5971</v>
      </c>
      <c r="L2979" s="3" t="s">
        <v>12481</v>
      </c>
      <c r="M2979" s="7" t="s">
        <v>12482</v>
      </c>
      <c r="N2979" s="7" t="s">
        <v>12483</v>
      </c>
      <c r="O2979" s="20" t="s">
        <v>757</v>
      </c>
      <c r="P2979" s="3" t="s">
        <v>4591</v>
      </c>
      <c r="Q2979" s="3"/>
      <c r="R2979" s="6">
        <v>1029.5999999999999</v>
      </c>
      <c r="S2979" s="3"/>
      <c r="T2979" s="3"/>
      <c r="U2979" s="17"/>
      <c r="X2979" s="19"/>
      <c r="Y2979" s="19" t="s">
        <v>12484</v>
      </c>
    </row>
    <row r="2980" spans="1:25">
      <c r="A2980" s="3" t="s">
        <v>12493</v>
      </c>
      <c r="B2980" s="3"/>
      <c r="C2980" s="3" t="s">
        <v>267</v>
      </c>
      <c r="D2980" s="3" t="s">
        <v>4026</v>
      </c>
      <c r="E2980" s="3" t="s">
        <v>66</v>
      </c>
      <c r="F2980" s="3" t="s">
        <v>2272</v>
      </c>
      <c r="G2980" s="3" t="s">
        <v>1308</v>
      </c>
      <c r="H2980" s="3" t="s">
        <v>1262</v>
      </c>
      <c r="I2980" s="3" t="s">
        <v>12494</v>
      </c>
      <c r="J2980" s="3" t="s">
        <v>1270</v>
      </c>
      <c r="K2980" s="3" t="s">
        <v>5971</v>
      </c>
      <c r="L2980" s="3" t="s">
        <v>12481</v>
      </c>
      <c r="M2980" s="7" t="s">
        <v>12482</v>
      </c>
      <c r="N2980" s="7" t="s">
        <v>12483</v>
      </c>
      <c r="O2980" s="20" t="s">
        <v>757</v>
      </c>
      <c r="P2980" s="3" t="s">
        <v>4591</v>
      </c>
      <c r="Q2980" s="3"/>
      <c r="R2980" s="6">
        <v>1029.5999999999999</v>
      </c>
      <c r="S2980" s="3"/>
      <c r="T2980" s="3"/>
      <c r="U2980" s="17"/>
      <c r="X2980" s="19"/>
      <c r="Y2980" s="19" t="s">
        <v>12484</v>
      </c>
    </row>
    <row r="2981" spans="1:25">
      <c r="A2981" s="3" t="s">
        <v>12495</v>
      </c>
      <c r="B2981" s="3"/>
      <c r="C2981" s="3" t="s">
        <v>267</v>
      </c>
      <c r="D2981" s="3" t="s">
        <v>4026</v>
      </c>
      <c r="E2981" s="3" t="s">
        <v>66</v>
      </c>
      <c r="F2981" s="3" t="s">
        <v>2272</v>
      </c>
      <c r="G2981" s="3" t="s">
        <v>1308</v>
      </c>
      <c r="H2981" s="3" t="s">
        <v>1262</v>
      </c>
      <c r="I2981" s="3" t="s">
        <v>12496</v>
      </c>
      <c r="J2981" s="3" t="s">
        <v>1270</v>
      </c>
      <c r="K2981" s="3" t="s">
        <v>5971</v>
      </c>
      <c r="L2981" s="3" t="s">
        <v>12481</v>
      </c>
      <c r="M2981" s="7" t="s">
        <v>12482</v>
      </c>
      <c r="N2981" s="7" t="s">
        <v>12483</v>
      </c>
      <c r="O2981" s="20" t="s">
        <v>757</v>
      </c>
      <c r="P2981" s="3" t="s">
        <v>4591</v>
      </c>
      <c r="Q2981" s="3"/>
      <c r="R2981" s="6">
        <v>1029.5999999999999</v>
      </c>
      <c r="S2981" s="3"/>
      <c r="T2981" s="3"/>
      <c r="U2981" s="17"/>
      <c r="X2981" s="19"/>
      <c r="Y2981" s="19" t="s">
        <v>12484</v>
      </c>
    </row>
    <row r="2982" spans="1:25">
      <c r="A2982" s="3" t="s">
        <v>12497</v>
      </c>
      <c r="B2982" s="3"/>
      <c r="C2982" s="3" t="s">
        <v>267</v>
      </c>
      <c r="D2982" s="3" t="s">
        <v>4026</v>
      </c>
      <c r="E2982" s="3" t="s">
        <v>66</v>
      </c>
      <c r="F2982" s="3" t="s">
        <v>2272</v>
      </c>
      <c r="G2982" s="3" t="s">
        <v>1308</v>
      </c>
      <c r="H2982" s="3" t="s">
        <v>1262</v>
      </c>
      <c r="I2982" s="3" t="s">
        <v>12498</v>
      </c>
      <c r="J2982" s="3" t="s">
        <v>1270</v>
      </c>
      <c r="K2982" s="3" t="s">
        <v>5971</v>
      </c>
      <c r="L2982" s="3" t="s">
        <v>12481</v>
      </c>
      <c r="M2982" s="7" t="s">
        <v>12482</v>
      </c>
      <c r="N2982" s="7" t="s">
        <v>12483</v>
      </c>
      <c r="O2982" s="20" t="s">
        <v>757</v>
      </c>
      <c r="P2982" s="3" t="s">
        <v>4591</v>
      </c>
      <c r="Q2982" s="3"/>
      <c r="R2982" s="6">
        <v>1029.5999999999999</v>
      </c>
      <c r="S2982" s="3"/>
      <c r="T2982" s="3"/>
      <c r="U2982" s="17"/>
      <c r="X2982" s="19"/>
      <c r="Y2982" s="19" t="s">
        <v>12484</v>
      </c>
    </row>
    <row r="2983" spans="1:25">
      <c r="A2983" s="3" t="s">
        <v>12499</v>
      </c>
      <c r="B2983" s="3"/>
      <c r="C2983" s="3" t="s">
        <v>267</v>
      </c>
      <c r="D2983" s="3" t="s">
        <v>4026</v>
      </c>
      <c r="E2983" s="3" t="s">
        <v>66</v>
      </c>
      <c r="F2983" s="3" t="s">
        <v>2272</v>
      </c>
      <c r="G2983" s="3" t="s">
        <v>1308</v>
      </c>
      <c r="H2983" s="3" t="s">
        <v>1540</v>
      </c>
      <c r="I2983" s="3" t="s">
        <v>12500</v>
      </c>
      <c r="J2983" s="3" t="s">
        <v>1270</v>
      </c>
      <c r="K2983" s="3" t="s">
        <v>5971</v>
      </c>
      <c r="L2983" s="3" t="s">
        <v>12481</v>
      </c>
      <c r="M2983" s="7" t="s">
        <v>12482</v>
      </c>
      <c r="N2983" s="7" t="s">
        <v>12483</v>
      </c>
      <c r="O2983" s="20" t="s">
        <v>757</v>
      </c>
      <c r="P2983" s="3" t="s">
        <v>4591</v>
      </c>
      <c r="Q2983" s="3"/>
      <c r="R2983" s="6">
        <v>1029.5999999999999</v>
      </c>
      <c r="S2983" s="3"/>
      <c r="T2983" s="3"/>
      <c r="U2983" s="17"/>
      <c r="X2983" s="19"/>
      <c r="Y2983" s="19" t="s">
        <v>12484</v>
      </c>
    </row>
    <row r="2984" spans="1:25">
      <c r="A2984" s="3" t="s">
        <v>12501</v>
      </c>
      <c r="B2984" s="3"/>
      <c r="C2984" s="3" t="s">
        <v>267</v>
      </c>
      <c r="D2984" s="3" t="s">
        <v>4026</v>
      </c>
      <c r="E2984" s="3" t="s">
        <v>66</v>
      </c>
      <c r="F2984" s="3" t="s">
        <v>2272</v>
      </c>
      <c r="G2984" s="3" t="s">
        <v>1308</v>
      </c>
      <c r="H2984" s="3" t="s">
        <v>1540</v>
      </c>
      <c r="I2984" s="3" t="s">
        <v>12502</v>
      </c>
      <c r="J2984" s="3" t="s">
        <v>1270</v>
      </c>
      <c r="K2984" s="3" t="s">
        <v>5971</v>
      </c>
      <c r="L2984" s="3" t="s">
        <v>12481</v>
      </c>
      <c r="M2984" s="7" t="s">
        <v>12482</v>
      </c>
      <c r="N2984" s="7" t="s">
        <v>12483</v>
      </c>
      <c r="O2984" s="20" t="s">
        <v>757</v>
      </c>
      <c r="P2984" s="3" t="s">
        <v>4591</v>
      </c>
      <c r="Q2984" s="3"/>
      <c r="R2984" s="6">
        <v>1029.5999999999999</v>
      </c>
      <c r="S2984" s="3"/>
      <c r="T2984" s="3"/>
      <c r="U2984" s="17"/>
      <c r="X2984" s="19"/>
      <c r="Y2984" s="19" t="s">
        <v>12484</v>
      </c>
    </row>
    <row r="2985" spans="1:25">
      <c r="A2985" s="3" t="s">
        <v>12503</v>
      </c>
      <c r="B2985" s="3"/>
      <c r="C2985" s="3" t="s">
        <v>267</v>
      </c>
      <c r="D2985" s="3" t="s">
        <v>4026</v>
      </c>
      <c r="E2985" s="3" t="s">
        <v>66</v>
      </c>
      <c r="F2985" s="3" t="s">
        <v>2272</v>
      </c>
      <c r="G2985" s="3" t="s">
        <v>1308</v>
      </c>
      <c r="H2985" s="3" t="s">
        <v>1540</v>
      </c>
      <c r="I2985" s="3" t="s">
        <v>12504</v>
      </c>
      <c r="J2985" s="3" t="s">
        <v>1270</v>
      </c>
      <c r="K2985" s="3" t="s">
        <v>5971</v>
      </c>
      <c r="L2985" s="3" t="s">
        <v>12481</v>
      </c>
      <c r="M2985" s="7" t="s">
        <v>12482</v>
      </c>
      <c r="N2985" s="7" t="s">
        <v>12483</v>
      </c>
      <c r="O2985" s="20" t="s">
        <v>757</v>
      </c>
      <c r="P2985" s="3" t="s">
        <v>4591</v>
      </c>
      <c r="Q2985" s="3"/>
      <c r="R2985" s="6">
        <v>1029.5999999999999</v>
      </c>
      <c r="S2985" s="3"/>
      <c r="T2985" s="3"/>
      <c r="U2985" s="17"/>
      <c r="X2985" s="19"/>
      <c r="Y2985" s="19" t="s">
        <v>12484</v>
      </c>
    </row>
    <row r="2986" spans="1:25">
      <c r="A2986" s="3" t="s">
        <v>12505</v>
      </c>
      <c r="B2986" s="3"/>
      <c r="C2986" s="3" t="s">
        <v>267</v>
      </c>
      <c r="D2986" s="3" t="s">
        <v>4026</v>
      </c>
      <c r="E2986" s="3" t="s">
        <v>66</v>
      </c>
      <c r="F2986" s="3" t="s">
        <v>2272</v>
      </c>
      <c r="G2986" s="3" t="s">
        <v>1308</v>
      </c>
      <c r="H2986" s="3" t="s">
        <v>1540</v>
      </c>
      <c r="I2986" s="3" t="s">
        <v>12506</v>
      </c>
      <c r="J2986" s="3" t="s">
        <v>1270</v>
      </c>
      <c r="K2986" s="3" t="s">
        <v>5971</v>
      </c>
      <c r="L2986" s="3" t="s">
        <v>12481</v>
      </c>
      <c r="M2986" s="7" t="s">
        <v>12482</v>
      </c>
      <c r="N2986" s="7" t="s">
        <v>12483</v>
      </c>
      <c r="O2986" s="20" t="s">
        <v>757</v>
      </c>
      <c r="P2986" s="3" t="s">
        <v>4591</v>
      </c>
      <c r="Q2986" s="3"/>
      <c r="R2986" s="6">
        <v>1029.5999999999999</v>
      </c>
      <c r="S2986" s="3"/>
      <c r="T2986" s="3"/>
      <c r="U2986" s="17"/>
      <c r="X2986" s="19"/>
      <c r="Y2986" s="19" t="s">
        <v>12484</v>
      </c>
    </row>
    <row r="2987" spans="1:25">
      <c r="A2987" s="3" t="s">
        <v>12507</v>
      </c>
      <c r="B2987" s="3"/>
      <c r="C2987" s="3" t="s">
        <v>267</v>
      </c>
      <c r="D2987" s="3" t="s">
        <v>4026</v>
      </c>
      <c r="E2987" s="3" t="s">
        <v>66</v>
      </c>
      <c r="F2987" s="3" t="s">
        <v>2272</v>
      </c>
      <c r="G2987" s="3" t="s">
        <v>1308</v>
      </c>
      <c r="H2987" s="3" t="s">
        <v>1540</v>
      </c>
      <c r="I2987" s="3" t="s">
        <v>12508</v>
      </c>
      <c r="J2987" s="3" t="s">
        <v>1270</v>
      </c>
      <c r="K2987" s="3" t="s">
        <v>5971</v>
      </c>
      <c r="L2987" s="3" t="s">
        <v>12481</v>
      </c>
      <c r="M2987" s="7" t="s">
        <v>12482</v>
      </c>
      <c r="N2987" s="7" t="s">
        <v>12483</v>
      </c>
      <c r="O2987" s="20" t="s">
        <v>757</v>
      </c>
      <c r="P2987" s="3" t="s">
        <v>4591</v>
      </c>
      <c r="Q2987" s="3"/>
      <c r="R2987" s="6">
        <v>1029.5999999999999</v>
      </c>
      <c r="S2987" s="3"/>
      <c r="T2987" s="3"/>
      <c r="U2987" s="17"/>
      <c r="X2987" s="19"/>
      <c r="Y2987" s="19" t="s">
        <v>12484</v>
      </c>
    </row>
    <row r="2988" spans="1:25">
      <c r="A2988" s="3" t="s">
        <v>12509</v>
      </c>
      <c r="B2988" s="3"/>
      <c r="C2988" s="3" t="s">
        <v>267</v>
      </c>
      <c r="D2988" s="3" t="s">
        <v>4026</v>
      </c>
      <c r="E2988" s="3" t="s">
        <v>66</v>
      </c>
      <c r="F2988" s="3" t="s">
        <v>2272</v>
      </c>
      <c r="G2988" s="3" t="s">
        <v>1308</v>
      </c>
      <c r="H2988" s="3" t="s">
        <v>1540</v>
      </c>
      <c r="I2988" s="3" t="s">
        <v>12510</v>
      </c>
      <c r="J2988" s="3" t="s">
        <v>1270</v>
      </c>
      <c r="K2988" s="3" t="s">
        <v>5971</v>
      </c>
      <c r="L2988" s="3" t="s">
        <v>12481</v>
      </c>
      <c r="M2988" s="7" t="s">
        <v>12482</v>
      </c>
      <c r="N2988" s="7" t="s">
        <v>12483</v>
      </c>
      <c r="O2988" s="20" t="s">
        <v>757</v>
      </c>
      <c r="P2988" s="3" t="s">
        <v>4591</v>
      </c>
      <c r="Q2988" s="3"/>
      <c r="R2988" s="6">
        <v>1029.5999999999999</v>
      </c>
      <c r="S2988" s="3"/>
      <c r="T2988" s="3"/>
      <c r="U2988" s="17"/>
      <c r="X2988" s="19"/>
      <c r="Y2988" s="19" t="s">
        <v>12484</v>
      </c>
    </row>
    <row r="2989" spans="1:25">
      <c r="A2989" s="3" t="s">
        <v>12511</v>
      </c>
      <c r="B2989" s="3"/>
      <c r="C2989" s="3" t="s">
        <v>198</v>
      </c>
      <c r="D2989" s="3" t="s">
        <v>4748</v>
      </c>
      <c r="E2989" s="3" t="s">
        <v>52</v>
      </c>
      <c r="F2989" s="3" t="s">
        <v>1235</v>
      </c>
      <c r="G2989" s="3" t="s">
        <v>1236</v>
      </c>
      <c r="H2989" s="3" t="s">
        <v>1557</v>
      </c>
      <c r="I2989" s="3" t="s">
        <v>12512</v>
      </c>
      <c r="J2989" s="3" t="s">
        <v>68</v>
      </c>
      <c r="K2989" s="3" t="s">
        <v>5605</v>
      </c>
      <c r="L2989" s="3" t="s">
        <v>12513</v>
      </c>
      <c r="M2989" s="7" t="s">
        <v>12514</v>
      </c>
      <c r="N2989" s="7" t="s">
        <v>12515</v>
      </c>
      <c r="O2989" s="20" t="s">
        <v>760</v>
      </c>
      <c r="P2989" s="3" t="s">
        <v>1241</v>
      </c>
      <c r="Q2989" s="3">
        <v>-19.38</v>
      </c>
      <c r="R2989" s="6">
        <v>514.79999999999995</v>
      </c>
      <c r="S2989" s="3" t="s">
        <v>1305</v>
      </c>
      <c r="T2989" s="3"/>
      <c r="U2989" s="17">
        <v>45917</v>
      </c>
      <c r="X2989" s="19" t="s">
        <v>1306</v>
      </c>
      <c r="Y2989" s="19" t="s">
        <v>12484</v>
      </c>
    </row>
    <row r="2990" spans="1:25">
      <c r="A2990" s="3" t="s">
        <v>12516</v>
      </c>
      <c r="B2990" s="3"/>
      <c r="C2990" s="3" t="s">
        <v>198</v>
      </c>
      <c r="D2990" s="3" t="s">
        <v>4748</v>
      </c>
      <c r="E2990" s="3" t="s">
        <v>52</v>
      </c>
      <c r="F2990" s="3" t="s">
        <v>1235</v>
      </c>
      <c r="G2990" s="3" t="s">
        <v>1236</v>
      </c>
      <c r="H2990" s="3" t="s">
        <v>1557</v>
      </c>
      <c r="I2990" s="3" t="s">
        <v>12517</v>
      </c>
      <c r="J2990" s="3" t="s">
        <v>68</v>
      </c>
      <c r="K2990" s="3" t="s">
        <v>5605</v>
      </c>
      <c r="L2990" s="3" t="s">
        <v>12513</v>
      </c>
      <c r="M2990" s="7" t="s">
        <v>12514</v>
      </c>
      <c r="N2990" s="7" t="s">
        <v>12515</v>
      </c>
      <c r="O2990" s="20" t="s">
        <v>760</v>
      </c>
      <c r="P2990" s="3" t="s">
        <v>1241</v>
      </c>
      <c r="Q2990" s="3">
        <v>-20.09</v>
      </c>
      <c r="R2990" s="6">
        <v>514.79999999999995</v>
      </c>
      <c r="S2990" s="3" t="s">
        <v>1305</v>
      </c>
      <c r="T2990" s="3"/>
      <c r="U2990" s="17">
        <v>45917</v>
      </c>
      <c r="X2990" s="19" t="s">
        <v>1306</v>
      </c>
      <c r="Y2990" s="19" t="s">
        <v>12484</v>
      </c>
    </row>
    <row r="2991" spans="1:25">
      <c r="A2991" s="3" t="s">
        <v>12518</v>
      </c>
      <c r="B2991" s="3"/>
      <c r="C2991" s="3" t="s">
        <v>198</v>
      </c>
      <c r="D2991" s="3" t="s">
        <v>4748</v>
      </c>
      <c r="E2991" s="3" t="s">
        <v>52</v>
      </c>
      <c r="F2991" s="3" t="s">
        <v>1235</v>
      </c>
      <c r="G2991" s="3" t="s">
        <v>1236</v>
      </c>
      <c r="H2991" s="3" t="s">
        <v>1557</v>
      </c>
      <c r="I2991" s="3" t="s">
        <v>12519</v>
      </c>
      <c r="J2991" s="3" t="s">
        <v>68</v>
      </c>
      <c r="K2991" s="3" t="s">
        <v>5605</v>
      </c>
      <c r="L2991" s="3" t="s">
        <v>12513</v>
      </c>
      <c r="M2991" s="7" t="s">
        <v>12514</v>
      </c>
      <c r="N2991" s="7" t="s">
        <v>12515</v>
      </c>
      <c r="O2991" s="20" t="s">
        <v>760</v>
      </c>
      <c r="P2991" s="3" t="s">
        <v>1241</v>
      </c>
      <c r="Q2991" s="3">
        <v>-19.96</v>
      </c>
      <c r="R2991" s="6">
        <v>514.79999999999995</v>
      </c>
      <c r="S2991" s="3" t="s">
        <v>1305</v>
      </c>
      <c r="T2991" s="3"/>
      <c r="U2991" s="17">
        <v>45917</v>
      </c>
      <c r="X2991" s="19" t="s">
        <v>1306</v>
      </c>
      <c r="Y2991" s="19" t="s">
        <v>12484</v>
      </c>
    </row>
    <row r="2992" spans="1:25">
      <c r="A2992" s="3" t="s">
        <v>12520</v>
      </c>
      <c r="B2992" s="3"/>
      <c r="C2992" s="3" t="s">
        <v>198</v>
      </c>
      <c r="D2992" s="3" t="s">
        <v>4748</v>
      </c>
      <c r="E2992" s="3" t="s">
        <v>52</v>
      </c>
      <c r="F2992" s="3" t="s">
        <v>1235</v>
      </c>
      <c r="G2992" s="3" t="s">
        <v>1236</v>
      </c>
      <c r="H2992" s="3" t="s">
        <v>1557</v>
      </c>
      <c r="I2992" s="3" t="s">
        <v>12521</v>
      </c>
      <c r="J2992" s="3" t="s">
        <v>68</v>
      </c>
      <c r="K2992" s="3" t="s">
        <v>5605</v>
      </c>
      <c r="L2992" s="3" t="s">
        <v>12513</v>
      </c>
      <c r="M2992" s="7" t="s">
        <v>12514</v>
      </c>
      <c r="N2992" s="7" t="s">
        <v>12515</v>
      </c>
      <c r="O2992" s="20" t="s">
        <v>760</v>
      </c>
      <c r="P2992" s="3" t="s">
        <v>1241</v>
      </c>
      <c r="Q2992" s="3">
        <v>-19.39</v>
      </c>
      <c r="R2992" s="6">
        <v>514.79999999999995</v>
      </c>
      <c r="S2992" s="3" t="s">
        <v>1305</v>
      </c>
      <c r="T2992" s="3"/>
      <c r="U2992" s="17">
        <v>45917</v>
      </c>
      <c r="X2992" s="19" t="s">
        <v>1306</v>
      </c>
      <c r="Y2992" s="19" t="s">
        <v>12484</v>
      </c>
    </row>
    <row r="2993" spans="1:25">
      <c r="A2993" s="3" t="s">
        <v>12522</v>
      </c>
      <c r="B2993" s="3"/>
      <c r="C2993" s="3" t="s">
        <v>198</v>
      </c>
      <c r="D2993" s="3" t="s">
        <v>4748</v>
      </c>
      <c r="E2993" s="3" t="s">
        <v>52</v>
      </c>
      <c r="F2993" s="3" t="s">
        <v>1235</v>
      </c>
      <c r="G2993" s="3" t="s">
        <v>1236</v>
      </c>
      <c r="H2993" s="3" t="s">
        <v>1557</v>
      </c>
      <c r="I2993" s="3" t="s">
        <v>12523</v>
      </c>
      <c r="J2993" s="3" t="s">
        <v>68</v>
      </c>
      <c r="K2993" s="3" t="s">
        <v>5605</v>
      </c>
      <c r="L2993" s="3" t="s">
        <v>12513</v>
      </c>
      <c r="M2993" s="7" t="s">
        <v>12514</v>
      </c>
      <c r="N2993" s="7" t="s">
        <v>12515</v>
      </c>
      <c r="O2993" s="20" t="s">
        <v>760</v>
      </c>
      <c r="P2993" s="3" t="s">
        <v>1241</v>
      </c>
      <c r="Q2993" s="3">
        <v>-19.45</v>
      </c>
      <c r="R2993" s="6">
        <v>514.79999999999995</v>
      </c>
      <c r="S2993" s="3" t="s">
        <v>1305</v>
      </c>
      <c r="T2993" s="3"/>
      <c r="U2993" s="17">
        <v>45917</v>
      </c>
      <c r="X2993" s="19" t="s">
        <v>1306</v>
      </c>
      <c r="Y2993" s="19" t="s">
        <v>12484</v>
      </c>
    </row>
    <row r="2994" spans="1:25">
      <c r="A2994" s="3" t="s">
        <v>12524</v>
      </c>
      <c r="B2994" s="3"/>
      <c r="C2994" s="3" t="s">
        <v>198</v>
      </c>
      <c r="D2994" s="3" t="s">
        <v>4748</v>
      </c>
      <c r="E2994" s="3" t="s">
        <v>52</v>
      </c>
      <c r="F2994" s="3" t="s">
        <v>1235</v>
      </c>
      <c r="G2994" s="3" t="s">
        <v>1236</v>
      </c>
      <c r="H2994" s="3" t="s">
        <v>1557</v>
      </c>
      <c r="I2994" s="3" t="s">
        <v>12525</v>
      </c>
      <c r="J2994" s="3" t="s">
        <v>68</v>
      </c>
      <c r="K2994" s="3" t="s">
        <v>5605</v>
      </c>
      <c r="L2994" s="3" t="s">
        <v>12513</v>
      </c>
      <c r="M2994" s="7" t="s">
        <v>12514</v>
      </c>
      <c r="N2994" s="7" t="s">
        <v>12515</v>
      </c>
      <c r="O2994" s="20" t="s">
        <v>760</v>
      </c>
      <c r="P2994" s="3" t="s">
        <v>1241</v>
      </c>
      <c r="Q2994" s="3">
        <v>-18.920000000000002</v>
      </c>
      <c r="R2994" s="6">
        <v>514.79999999999995</v>
      </c>
      <c r="S2994" s="3" t="s">
        <v>1305</v>
      </c>
      <c r="T2994" s="3"/>
      <c r="U2994" s="17">
        <v>45918</v>
      </c>
      <c r="X2994" s="19" t="s">
        <v>1306</v>
      </c>
      <c r="Y2994" s="19" t="s">
        <v>12484</v>
      </c>
    </row>
    <row r="2995" spans="1:25">
      <c r="A2995" s="3" t="s">
        <v>12526</v>
      </c>
      <c r="B2995" s="3"/>
      <c r="C2995" s="3" t="s">
        <v>198</v>
      </c>
      <c r="D2995" s="3" t="s">
        <v>4748</v>
      </c>
      <c r="E2995" s="3" t="s">
        <v>52</v>
      </c>
      <c r="F2995" s="3" t="s">
        <v>1235</v>
      </c>
      <c r="G2995" s="3" t="s">
        <v>1236</v>
      </c>
      <c r="H2995" s="3" t="s">
        <v>1557</v>
      </c>
      <c r="I2995" s="3" t="s">
        <v>12527</v>
      </c>
      <c r="J2995" s="3" t="s">
        <v>68</v>
      </c>
      <c r="K2995" s="3" t="s">
        <v>5605</v>
      </c>
      <c r="L2995" s="3" t="s">
        <v>12513</v>
      </c>
      <c r="M2995" s="7" t="s">
        <v>12514</v>
      </c>
      <c r="N2995" s="7" t="s">
        <v>12515</v>
      </c>
      <c r="O2995" s="20" t="s">
        <v>760</v>
      </c>
      <c r="P2995" s="3" t="s">
        <v>1241</v>
      </c>
      <c r="Q2995" s="3">
        <v>-18.690000000000001</v>
      </c>
      <c r="R2995" s="6">
        <v>514.79999999999995</v>
      </c>
      <c r="S2995" s="3" t="s">
        <v>1305</v>
      </c>
      <c r="T2995" s="3"/>
      <c r="U2995" s="17">
        <v>45918</v>
      </c>
      <c r="X2995" s="19" t="s">
        <v>1306</v>
      </c>
      <c r="Y2995" s="19" t="s">
        <v>12484</v>
      </c>
    </row>
    <row r="2996" spans="1:25">
      <c r="A2996" s="3" t="s">
        <v>12528</v>
      </c>
      <c r="B2996" s="3"/>
      <c r="C2996" s="3" t="s">
        <v>198</v>
      </c>
      <c r="D2996" s="3" t="s">
        <v>4748</v>
      </c>
      <c r="E2996" s="3" t="s">
        <v>52</v>
      </c>
      <c r="F2996" s="3" t="s">
        <v>1235</v>
      </c>
      <c r="G2996" s="3" t="s">
        <v>1236</v>
      </c>
      <c r="H2996" s="3" t="s">
        <v>1575</v>
      </c>
      <c r="I2996" s="3" t="s">
        <v>12529</v>
      </c>
      <c r="J2996" s="3" t="s">
        <v>68</v>
      </c>
      <c r="K2996" s="3" t="s">
        <v>5605</v>
      </c>
      <c r="L2996" s="3" t="s">
        <v>12513</v>
      </c>
      <c r="M2996" s="7" t="s">
        <v>12514</v>
      </c>
      <c r="N2996" s="7" t="s">
        <v>12515</v>
      </c>
      <c r="O2996" s="20" t="s">
        <v>760</v>
      </c>
      <c r="P2996" s="3" t="s">
        <v>1241</v>
      </c>
      <c r="Q2996" s="3">
        <v>-19.59</v>
      </c>
      <c r="R2996" s="6">
        <v>514.79999999999995</v>
      </c>
      <c r="S2996" s="3" t="s">
        <v>1305</v>
      </c>
      <c r="T2996" s="3"/>
      <c r="U2996" s="17">
        <v>45918</v>
      </c>
      <c r="X2996" s="19" t="s">
        <v>1306</v>
      </c>
      <c r="Y2996" s="19" t="s">
        <v>12484</v>
      </c>
    </row>
    <row r="2997" spans="1:25">
      <c r="A2997" s="3" t="s">
        <v>12530</v>
      </c>
      <c r="B2997" s="3"/>
      <c r="C2997" s="3" t="s">
        <v>198</v>
      </c>
      <c r="D2997" s="3" t="s">
        <v>4748</v>
      </c>
      <c r="E2997" s="3" t="s">
        <v>52</v>
      </c>
      <c r="F2997" s="3" t="s">
        <v>1235</v>
      </c>
      <c r="G2997" s="3" t="s">
        <v>1236</v>
      </c>
      <c r="H2997" s="3" t="s">
        <v>1575</v>
      </c>
      <c r="I2997" s="3" t="s">
        <v>12531</v>
      </c>
      <c r="J2997" s="3" t="s">
        <v>68</v>
      </c>
      <c r="K2997" s="3" t="s">
        <v>5605</v>
      </c>
      <c r="L2997" s="3" t="s">
        <v>12513</v>
      </c>
      <c r="M2997" s="7" t="s">
        <v>12514</v>
      </c>
      <c r="N2997" s="7" t="s">
        <v>12515</v>
      </c>
      <c r="O2997" s="20" t="s">
        <v>760</v>
      </c>
      <c r="P2997" s="3" t="s">
        <v>1241</v>
      </c>
      <c r="Q2997" s="3">
        <v>-21.93</v>
      </c>
      <c r="R2997" s="6">
        <v>514.79999999999995</v>
      </c>
      <c r="S2997" s="3" t="s">
        <v>1305</v>
      </c>
      <c r="T2997" s="3"/>
      <c r="U2997" s="17">
        <v>45918</v>
      </c>
      <c r="X2997" s="19" t="s">
        <v>1306</v>
      </c>
      <c r="Y2997" s="19" t="s">
        <v>12484</v>
      </c>
    </row>
    <row r="2998" spans="1:25">
      <c r="A2998" s="3" t="s">
        <v>12532</v>
      </c>
      <c r="B2998" s="3"/>
      <c r="C2998" s="3" t="s">
        <v>198</v>
      </c>
      <c r="D2998" s="3" t="s">
        <v>4748</v>
      </c>
      <c r="E2998" s="3" t="s">
        <v>52</v>
      </c>
      <c r="F2998" s="3" t="s">
        <v>1235</v>
      </c>
      <c r="G2998" s="3" t="s">
        <v>1236</v>
      </c>
      <c r="H2998" s="3" t="s">
        <v>1575</v>
      </c>
      <c r="I2998" s="3" t="s">
        <v>12533</v>
      </c>
      <c r="J2998" s="3" t="s">
        <v>68</v>
      </c>
      <c r="K2998" s="3" t="s">
        <v>5605</v>
      </c>
      <c r="L2998" s="3" t="s">
        <v>12513</v>
      </c>
      <c r="M2998" s="7" t="s">
        <v>12514</v>
      </c>
      <c r="N2998" s="7" t="s">
        <v>12515</v>
      </c>
      <c r="O2998" s="20" t="s">
        <v>760</v>
      </c>
      <c r="P2998" s="3" t="s">
        <v>1241</v>
      </c>
      <c r="Q2998" s="3">
        <v>-20.2</v>
      </c>
      <c r="R2998" s="6">
        <v>514.79999999999995</v>
      </c>
      <c r="S2998" s="3" t="s">
        <v>1305</v>
      </c>
      <c r="T2998" s="3"/>
      <c r="U2998" s="17">
        <v>45918</v>
      </c>
      <c r="X2998" s="19" t="s">
        <v>1306</v>
      </c>
      <c r="Y2998" s="19" t="s">
        <v>12484</v>
      </c>
    </row>
    <row r="2999" spans="1:25">
      <c r="A2999" s="3" t="s">
        <v>12534</v>
      </c>
      <c r="B2999" s="3"/>
      <c r="C2999" s="3" t="s">
        <v>198</v>
      </c>
      <c r="D2999" s="3" t="s">
        <v>4748</v>
      </c>
      <c r="E2999" s="3" t="s">
        <v>52</v>
      </c>
      <c r="F2999" s="3" t="s">
        <v>1235</v>
      </c>
      <c r="G2999" s="3" t="s">
        <v>1236</v>
      </c>
      <c r="H2999" s="3" t="s">
        <v>1575</v>
      </c>
      <c r="I2999" s="3" t="s">
        <v>12535</v>
      </c>
      <c r="J2999" s="3" t="s">
        <v>68</v>
      </c>
      <c r="K2999" s="3" t="s">
        <v>5605</v>
      </c>
      <c r="L2999" s="3" t="s">
        <v>12513</v>
      </c>
      <c r="M2999" s="7" t="s">
        <v>12514</v>
      </c>
      <c r="N2999" s="7" t="s">
        <v>12515</v>
      </c>
      <c r="O2999" s="20" t="s">
        <v>760</v>
      </c>
      <c r="P2999" s="3" t="s">
        <v>1241</v>
      </c>
      <c r="Q2999" s="3">
        <v>-21.59</v>
      </c>
      <c r="R2999" s="6">
        <v>514.79999999999995</v>
      </c>
      <c r="S2999" s="3" t="s">
        <v>1305</v>
      </c>
      <c r="T2999" s="3"/>
      <c r="U2999" s="17">
        <v>45918</v>
      </c>
      <c r="X2999" s="19" t="s">
        <v>1306</v>
      </c>
      <c r="Y2999" s="19" t="s">
        <v>12484</v>
      </c>
    </row>
    <row r="3000" spans="1:25">
      <c r="A3000" s="3" t="s">
        <v>12536</v>
      </c>
      <c r="B3000" s="3"/>
      <c r="C3000" s="3" t="s">
        <v>198</v>
      </c>
      <c r="D3000" s="3" t="s">
        <v>4748</v>
      </c>
      <c r="E3000" s="3" t="s">
        <v>52</v>
      </c>
      <c r="F3000" s="3" t="s">
        <v>1235</v>
      </c>
      <c r="G3000" s="3" t="s">
        <v>1236</v>
      </c>
      <c r="H3000" s="3" t="s">
        <v>1575</v>
      </c>
      <c r="I3000" s="3" t="s">
        <v>12537</v>
      </c>
      <c r="J3000" s="3" t="s">
        <v>68</v>
      </c>
      <c r="K3000" s="3" t="s">
        <v>5605</v>
      </c>
      <c r="L3000" s="3" t="s">
        <v>12513</v>
      </c>
      <c r="M3000" s="7" t="s">
        <v>12514</v>
      </c>
      <c r="N3000" s="7" t="s">
        <v>12515</v>
      </c>
      <c r="O3000" s="20" t="s">
        <v>760</v>
      </c>
      <c r="P3000" s="3" t="s">
        <v>1241</v>
      </c>
      <c r="Q3000" s="3">
        <v>-20.97</v>
      </c>
      <c r="R3000" s="6">
        <v>514.79999999999995</v>
      </c>
      <c r="S3000" s="3" t="s">
        <v>1305</v>
      </c>
      <c r="T3000" s="3"/>
      <c r="U3000" s="17">
        <v>45918</v>
      </c>
      <c r="X3000" s="19" t="s">
        <v>1306</v>
      </c>
      <c r="Y3000" s="19" t="s">
        <v>12484</v>
      </c>
    </row>
    <row r="3001" spans="1:25">
      <c r="A3001" s="3" t="s">
        <v>12538</v>
      </c>
      <c r="B3001" s="3"/>
      <c r="C3001" s="3" t="s">
        <v>198</v>
      </c>
      <c r="D3001" s="3" t="s">
        <v>4748</v>
      </c>
      <c r="E3001" s="3" t="s">
        <v>52</v>
      </c>
      <c r="F3001" s="3" t="s">
        <v>1235</v>
      </c>
      <c r="G3001" s="3" t="s">
        <v>1236</v>
      </c>
      <c r="H3001" s="3" t="s">
        <v>1575</v>
      </c>
      <c r="I3001" s="3" t="s">
        <v>12539</v>
      </c>
      <c r="J3001" s="3" t="s">
        <v>68</v>
      </c>
      <c r="K3001" s="3" t="s">
        <v>5605</v>
      </c>
      <c r="L3001" s="3" t="s">
        <v>12513</v>
      </c>
      <c r="M3001" s="7" t="s">
        <v>12514</v>
      </c>
      <c r="N3001" s="7" t="s">
        <v>12515</v>
      </c>
      <c r="O3001" s="20" t="s">
        <v>760</v>
      </c>
      <c r="P3001" s="3" t="s">
        <v>1241</v>
      </c>
      <c r="Q3001" s="3">
        <v>-20.21</v>
      </c>
      <c r="R3001" s="6">
        <v>514.79999999999995</v>
      </c>
      <c r="S3001" s="3" t="s">
        <v>1305</v>
      </c>
      <c r="T3001" s="3"/>
      <c r="U3001" s="17">
        <v>45918</v>
      </c>
      <c r="X3001" s="19" t="s">
        <v>1306</v>
      </c>
      <c r="Y3001" s="19" t="s">
        <v>12484</v>
      </c>
    </row>
    <row r="3002" spans="1:25">
      <c r="A3002" s="3" t="s">
        <v>12540</v>
      </c>
      <c r="B3002" s="3"/>
      <c r="C3002" s="3" t="s">
        <v>198</v>
      </c>
      <c r="D3002" s="3" t="s">
        <v>4748</v>
      </c>
      <c r="E3002" s="3" t="s">
        <v>52</v>
      </c>
      <c r="F3002" s="3" t="s">
        <v>1235</v>
      </c>
      <c r="G3002" s="3" t="s">
        <v>1236</v>
      </c>
      <c r="H3002" s="3" t="s">
        <v>1639</v>
      </c>
      <c r="I3002" s="3" t="s">
        <v>12541</v>
      </c>
      <c r="J3002" s="3" t="s">
        <v>68</v>
      </c>
      <c r="K3002" s="3" t="s">
        <v>5605</v>
      </c>
      <c r="L3002" s="3" t="s">
        <v>12513</v>
      </c>
      <c r="M3002" s="7" t="s">
        <v>12514</v>
      </c>
      <c r="N3002" s="7" t="s">
        <v>12515</v>
      </c>
      <c r="O3002" s="20" t="s">
        <v>760</v>
      </c>
      <c r="P3002" s="3" t="s">
        <v>1241</v>
      </c>
      <c r="Q3002" s="3">
        <v>-19.97</v>
      </c>
      <c r="R3002" s="6">
        <v>514.79999999999995</v>
      </c>
      <c r="S3002" s="3" t="s">
        <v>1305</v>
      </c>
      <c r="T3002" s="3"/>
      <c r="U3002" s="17">
        <v>45918</v>
      </c>
      <c r="X3002" s="19" t="s">
        <v>1306</v>
      </c>
      <c r="Y3002" s="19" t="s">
        <v>12484</v>
      </c>
    </row>
    <row r="3003" spans="1:25">
      <c r="A3003" s="3" t="s">
        <v>12542</v>
      </c>
      <c r="B3003" s="3"/>
      <c r="C3003" s="3" t="s">
        <v>198</v>
      </c>
      <c r="D3003" s="3" t="s">
        <v>4748</v>
      </c>
      <c r="E3003" s="3" t="s">
        <v>52</v>
      </c>
      <c r="F3003" s="3" t="s">
        <v>1235</v>
      </c>
      <c r="G3003" s="3" t="s">
        <v>1236</v>
      </c>
      <c r="H3003" s="3" t="s">
        <v>1639</v>
      </c>
      <c r="I3003" s="3" t="s">
        <v>12543</v>
      </c>
      <c r="J3003" s="3" t="s">
        <v>68</v>
      </c>
      <c r="K3003" s="3" t="s">
        <v>5605</v>
      </c>
      <c r="L3003" s="3" t="s">
        <v>12513</v>
      </c>
      <c r="M3003" s="7" t="s">
        <v>12514</v>
      </c>
      <c r="N3003" s="7" t="s">
        <v>12515</v>
      </c>
      <c r="O3003" s="20" t="s">
        <v>760</v>
      </c>
      <c r="P3003" s="3" t="s">
        <v>1241</v>
      </c>
      <c r="Q3003" s="3">
        <v>-20.28</v>
      </c>
      <c r="R3003" s="6">
        <v>514.79999999999995</v>
      </c>
      <c r="S3003" s="3" t="s">
        <v>1305</v>
      </c>
      <c r="T3003" s="3"/>
      <c r="U3003" s="17">
        <v>45918</v>
      </c>
      <c r="X3003" s="19" t="s">
        <v>1306</v>
      </c>
      <c r="Y3003" s="19" t="s">
        <v>12484</v>
      </c>
    </row>
    <row r="3004" spans="1:25">
      <c r="A3004" s="3" t="s">
        <v>12544</v>
      </c>
      <c r="B3004" s="3"/>
      <c r="C3004" s="3" t="s">
        <v>198</v>
      </c>
      <c r="D3004" s="3" t="s">
        <v>4748</v>
      </c>
      <c r="E3004" s="3" t="s">
        <v>52</v>
      </c>
      <c r="F3004" s="3" t="s">
        <v>1235</v>
      </c>
      <c r="G3004" s="3" t="s">
        <v>1236</v>
      </c>
      <c r="H3004" s="3" t="s">
        <v>1639</v>
      </c>
      <c r="I3004" s="3" t="s">
        <v>12545</v>
      </c>
      <c r="J3004" s="3" t="s">
        <v>68</v>
      </c>
      <c r="K3004" s="3" t="s">
        <v>5605</v>
      </c>
      <c r="L3004" s="3" t="s">
        <v>12513</v>
      </c>
      <c r="M3004" s="7" t="s">
        <v>12514</v>
      </c>
      <c r="N3004" s="7" t="s">
        <v>12515</v>
      </c>
      <c r="O3004" s="20" t="s">
        <v>760</v>
      </c>
      <c r="P3004" s="3" t="s">
        <v>1241</v>
      </c>
      <c r="Q3004" s="3">
        <v>-24.39</v>
      </c>
      <c r="R3004" s="6">
        <v>514.79999999999995</v>
      </c>
      <c r="S3004" s="3" t="s">
        <v>1305</v>
      </c>
      <c r="T3004" s="3"/>
      <c r="U3004" s="17">
        <v>45918</v>
      </c>
      <c r="X3004" s="19" t="s">
        <v>1306</v>
      </c>
      <c r="Y3004" s="19" t="s">
        <v>12484</v>
      </c>
    </row>
    <row r="3005" spans="1:25">
      <c r="A3005" s="3" t="s">
        <v>12546</v>
      </c>
      <c r="B3005" s="3"/>
      <c r="C3005" s="3" t="s">
        <v>198</v>
      </c>
      <c r="D3005" s="3" t="s">
        <v>4748</v>
      </c>
      <c r="E3005" s="3" t="s">
        <v>52</v>
      </c>
      <c r="F3005" s="3" t="s">
        <v>1235</v>
      </c>
      <c r="G3005" s="3" t="s">
        <v>1236</v>
      </c>
      <c r="H3005" s="3" t="s">
        <v>1639</v>
      </c>
      <c r="I3005" s="3" t="s">
        <v>12547</v>
      </c>
      <c r="J3005" s="3" t="s">
        <v>68</v>
      </c>
      <c r="K3005" s="3" t="s">
        <v>5605</v>
      </c>
      <c r="L3005" s="3" t="s">
        <v>12513</v>
      </c>
      <c r="M3005" s="7" t="s">
        <v>12514</v>
      </c>
      <c r="N3005" s="7" t="s">
        <v>12515</v>
      </c>
      <c r="O3005" s="20" t="s">
        <v>760</v>
      </c>
      <c r="P3005" s="3" t="s">
        <v>1241</v>
      </c>
      <c r="Q3005" s="3">
        <v>-20.46</v>
      </c>
      <c r="R3005" s="6">
        <v>514.79999999999995</v>
      </c>
      <c r="S3005" s="3" t="s">
        <v>1305</v>
      </c>
      <c r="T3005" s="3"/>
      <c r="U3005" s="17">
        <v>45916</v>
      </c>
      <c r="X3005" s="19" t="s">
        <v>1306</v>
      </c>
      <c r="Y3005" s="19" t="s">
        <v>12484</v>
      </c>
    </row>
    <row r="3006" spans="1:25">
      <c r="A3006" s="3" t="s">
        <v>12548</v>
      </c>
      <c r="B3006" s="3"/>
      <c r="C3006" s="3" t="s">
        <v>198</v>
      </c>
      <c r="D3006" s="3" t="s">
        <v>4748</v>
      </c>
      <c r="E3006" s="3" t="s">
        <v>52</v>
      </c>
      <c r="F3006" s="3" t="s">
        <v>1235</v>
      </c>
      <c r="G3006" s="3" t="s">
        <v>1236</v>
      </c>
      <c r="H3006" s="3" t="s">
        <v>1639</v>
      </c>
      <c r="I3006" s="3" t="s">
        <v>12549</v>
      </c>
      <c r="J3006" s="3" t="s">
        <v>68</v>
      </c>
      <c r="K3006" s="3" t="s">
        <v>5605</v>
      </c>
      <c r="L3006" s="3" t="s">
        <v>12513</v>
      </c>
      <c r="M3006" s="7" t="s">
        <v>12514</v>
      </c>
      <c r="N3006" s="7" t="s">
        <v>12515</v>
      </c>
      <c r="O3006" s="20" t="s">
        <v>760</v>
      </c>
      <c r="P3006" s="3" t="s">
        <v>1241</v>
      </c>
      <c r="Q3006" s="3">
        <v>-20.9</v>
      </c>
      <c r="R3006" s="6">
        <v>514.79999999999995</v>
      </c>
      <c r="S3006" s="3" t="s">
        <v>1305</v>
      </c>
      <c r="T3006" s="3"/>
      <c r="U3006" s="17">
        <v>45916</v>
      </c>
      <c r="X3006" s="19" t="s">
        <v>1306</v>
      </c>
      <c r="Y3006" s="19" t="s">
        <v>12484</v>
      </c>
    </row>
    <row r="3007" spans="1:25">
      <c r="A3007" s="3" t="s">
        <v>12550</v>
      </c>
      <c r="B3007" s="3"/>
      <c r="C3007" s="3" t="s">
        <v>198</v>
      </c>
      <c r="D3007" s="3" t="s">
        <v>4748</v>
      </c>
      <c r="E3007" s="3" t="s">
        <v>52</v>
      </c>
      <c r="F3007" s="3" t="s">
        <v>1235</v>
      </c>
      <c r="G3007" s="3" t="s">
        <v>1236</v>
      </c>
      <c r="H3007" s="3" t="s">
        <v>1578</v>
      </c>
      <c r="I3007" s="3" t="s">
        <v>12551</v>
      </c>
      <c r="J3007" s="3" t="s">
        <v>68</v>
      </c>
      <c r="K3007" s="3" t="s">
        <v>5605</v>
      </c>
      <c r="L3007" s="3" t="s">
        <v>12513</v>
      </c>
      <c r="M3007" s="7" t="s">
        <v>12514</v>
      </c>
      <c r="N3007" s="7" t="s">
        <v>12515</v>
      </c>
      <c r="O3007" s="20" t="s">
        <v>760</v>
      </c>
      <c r="P3007" s="3" t="s">
        <v>1241</v>
      </c>
      <c r="Q3007" s="3">
        <v>-20.23</v>
      </c>
      <c r="R3007" s="6">
        <v>514.79999999999995</v>
      </c>
      <c r="S3007" s="3" t="s">
        <v>1305</v>
      </c>
      <c r="T3007" s="3"/>
      <c r="U3007" s="17">
        <v>45916</v>
      </c>
      <c r="X3007" s="19" t="s">
        <v>1306</v>
      </c>
      <c r="Y3007" s="19" t="s">
        <v>12484</v>
      </c>
    </row>
    <row r="3008" spans="1:25">
      <c r="A3008" s="3" t="s">
        <v>12552</v>
      </c>
      <c r="B3008" s="3"/>
      <c r="C3008" s="3" t="s">
        <v>198</v>
      </c>
      <c r="D3008" s="3" t="s">
        <v>4748</v>
      </c>
      <c r="E3008" s="3" t="s">
        <v>52</v>
      </c>
      <c r="F3008" s="3" t="s">
        <v>1235</v>
      </c>
      <c r="G3008" s="3" t="s">
        <v>1236</v>
      </c>
      <c r="H3008" s="3" t="s">
        <v>1578</v>
      </c>
      <c r="I3008" s="3" t="s">
        <v>12553</v>
      </c>
      <c r="J3008" s="3" t="s">
        <v>68</v>
      </c>
      <c r="K3008" s="3" t="s">
        <v>5605</v>
      </c>
      <c r="L3008" s="3" t="s">
        <v>12513</v>
      </c>
      <c r="M3008" s="7" t="s">
        <v>12514</v>
      </c>
      <c r="N3008" s="7" t="s">
        <v>12515</v>
      </c>
      <c r="O3008" s="20" t="s">
        <v>760</v>
      </c>
      <c r="P3008" s="3" t="s">
        <v>1241</v>
      </c>
      <c r="Q3008" s="3">
        <v>-18.43</v>
      </c>
      <c r="R3008" s="6">
        <v>514.79999999999995</v>
      </c>
      <c r="S3008" s="3" t="s">
        <v>1305</v>
      </c>
      <c r="T3008" s="3"/>
      <c r="U3008" s="17">
        <v>45916</v>
      </c>
      <c r="X3008" s="19" t="s">
        <v>1306</v>
      </c>
      <c r="Y3008" s="19" t="s">
        <v>12484</v>
      </c>
    </row>
    <row r="3009" spans="1:25">
      <c r="A3009" s="3" t="s">
        <v>12554</v>
      </c>
      <c r="B3009" s="3"/>
      <c r="C3009" s="3" t="s">
        <v>198</v>
      </c>
      <c r="D3009" s="3" t="s">
        <v>4748</v>
      </c>
      <c r="E3009" s="3" t="s">
        <v>52</v>
      </c>
      <c r="F3009" s="3" t="s">
        <v>2272</v>
      </c>
      <c r="G3009" s="3" t="s">
        <v>1433</v>
      </c>
      <c r="H3009" s="3" t="s">
        <v>1575</v>
      </c>
      <c r="I3009" s="3" t="s">
        <v>12555</v>
      </c>
      <c r="J3009" s="3" t="s">
        <v>68</v>
      </c>
      <c r="K3009" s="3" t="s">
        <v>1303</v>
      </c>
      <c r="L3009" s="3" t="s">
        <v>12556</v>
      </c>
      <c r="M3009" s="7" t="s">
        <v>12557</v>
      </c>
      <c r="N3009" s="7" t="s">
        <v>12558</v>
      </c>
      <c r="O3009" s="20" t="s">
        <v>762</v>
      </c>
      <c r="P3009" s="3" t="s">
        <v>1241</v>
      </c>
      <c r="Q3009" s="3">
        <v>-18.91</v>
      </c>
      <c r="R3009" s="6">
        <v>514.79999999999995</v>
      </c>
      <c r="S3009" s="3" t="s">
        <v>1305</v>
      </c>
      <c r="T3009" s="3"/>
      <c r="U3009" s="17">
        <v>45917</v>
      </c>
      <c r="X3009" s="19" t="s">
        <v>1306</v>
      </c>
      <c r="Y3009" s="19" t="s">
        <v>12559</v>
      </c>
    </row>
    <row r="3010" spans="1:25">
      <c r="A3010" s="3" t="s">
        <v>12560</v>
      </c>
      <c r="B3010" s="3"/>
      <c r="C3010" s="3" t="s">
        <v>198</v>
      </c>
      <c r="D3010" s="3" t="s">
        <v>4748</v>
      </c>
      <c r="E3010" s="3" t="s">
        <v>52</v>
      </c>
      <c r="F3010" s="3" t="s">
        <v>2272</v>
      </c>
      <c r="G3010" s="3" t="s">
        <v>1433</v>
      </c>
      <c r="H3010" s="3" t="s">
        <v>1575</v>
      </c>
      <c r="I3010" s="3" t="s">
        <v>12561</v>
      </c>
      <c r="J3010" s="3" t="s">
        <v>68</v>
      </c>
      <c r="K3010" s="3" t="s">
        <v>1303</v>
      </c>
      <c r="L3010" s="3" t="s">
        <v>12556</v>
      </c>
      <c r="M3010" s="7" t="s">
        <v>12557</v>
      </c>
      <c r="N3010" s="7" t="s">
        <v>12558</v>
      </c>
      <c r="O3010" s="20" t="s">
        <v>762</v>
      </c>
      <c r="P3010" s="3" t="s">
        <v>1241</v>
      </c>
      <c r="Q3010" s="3">
        <v>-22.22</v>
      </c>
      <c r="R3010" s="6">
        <v>514.79999999999995</v>
      </c>
      <c r="S3010" s="3" t="s">
        <v>1305</v>
      </c>
      <c r="T3010" s="3"/>
      <c r="U3010" s="17">
        <v>45917</v>
      </c>
      <c r="X3010" s="19" t="s">
        <v>1306</v>
      </c>
      <c r="Y3010" s="19" t="s">
        <v>12559</v>
      </c>
    </row>
    <row r="3011" spans="1:25">
      <c r="A3011" s="3" t="s">
        <v>12562</v>
      </c>
      <c r="B3011" s="3"/>
      <c r="C3011" s="3" t="s">
        <v>198</v>
      </c>
      <c r="D3011" s="3" t="s">
        <v>4748</v>
      </c>
      <c r="E3011" s="3" t="s">
        <v>52</v>
      </c>
      <c r="F3011" s="3" t="s">
        <v>2272</v>
      </c>
      <c r="G3011" s="3" t="s">
        <v>1433</v>
      </c>
      <c r="H3011" s="3" t="s">
        <v>1575</v>
      </c>
      <c r="I3011" s="3" t="s">
        <v>12563</v>
      </c>
      <c r="J3011" s="3" t="s">
        <v>68</v>
      </c>
      <c r="K3011" s="3" t="s">
        <v>1303</v>
      </c>
      <c r="L3011" s="3" t="s">
        <v>12556</v>
      </c>
      <c r="M3011" s="7" t="s">
        <v>12557</v>
      </c>
      <c r="N3011" s="7" t="s">
        <v>12558</v>
      </c>
      <c r="O3011" s="20" t="s">
        <v>762</v>
      </c>
      <c r="P3011" s="3" t="s">
        <v>1241</v>
      </c>
      <c r="Q3011" s="3">
        <v>-19.78</v>
      </c>
      <c r="R3011" s="6">
        <v>514.79999999999995</v>
      </c>
      <c r="S3011" s="3" t="s">
        <v>1305</v>
      </c>
      <c r="T3011" s="3"/>
      <c r="U3011" s="17">
        <v>45917</v>
      </c>
      <c r="X3011" s="19" t="s">
        <v>1306</v>
      </c>
      <c r="Y3011" s="19" t="s">
        <v>12559</v>
      </c>
    </row>
    <row r="3012" spans="1:25">
      <c r="A3012" s="3" t="s">
        <v>12564</v>
      </c>
      <c r="B3012" s="3"/>
      <c r="C3012" s="3" t="s">
        <v>507</v>
      </c>
      <c r="D3012" s="3" t="s">
        <v>1234</v>
      </c>
      <c r="E3012" s="3" t="s">
        <v>66</v>
      </c>
      <c r="F3012" s="3"/>
      <c r="G3012" s="3"/>
      <c r="H3012" s="3"/>
      <c r="I3012" s="3" t="s">
        <v>12565</v>
      </c>
      <c r="J3012" s="3" t="s">
        <v>94</v>
      </c>
      <c r="K3012" s="3" t="s">
        <v>4004</v>
      </c>
      <c r="L3012" s="3" t="s">
        <v>12566</v>
      </c>
      <c r="M3012" s="7" t="s">
        <v>12567</v>
      </c>
      <c r="N3012" s="7" t="s">
        <v>12568</v>
      </c>
      <c r="O3012" s="20" t="s">
        <v>764</v>
      </c>
      <c r="P3012" s="3"/>
      <c r="Q3012" s="3"/>
      <c r="R3012" s="6">
        <v>1436.68</v>
      </c>
      <c r="S3012" s="3" t="s">
        <v>1242</v>
      </c>
      <c r="T3012" s="3"/>
      <c r="U3012" s="17">
        <v>45953</v>
      </c>
      <c r="X3012" s="19" t="s">
        <v>1244</v>
      </c>
      <c r="Y3012" s="19"/>
    </row>
    <row r="3013" spans="1:25">
      <c r="A3013" s="3" t="s">
        <v>12569</v>
      </c>
      <c r="B3013" s="3"/>
      <c r="C3013" s="3" t="s">
        <v>507</v>
      </c>
      <c r="D3013" s="3" t="s">
        <v>1234</v>
      </c>
      <c r="E3013" s="3" t="s">
        <v>66</v>
      </c>
      <c r="F3013" s="3" t="s">
        <v>1300</v>
      </c>
      <c r="G3013" s="3" t="s">
        <v>1391</v>
      </c>
      <c r="H3013" s="3" t="s">
        <v>1540</v>
      </c>
      <c r="I3013" s="3" t="s">
        <v>12570</v>
      </c>
      <c r="J3013" s="3" t="s">
        <v>94</v>
      </c>
      <c r="K3013" s="3" t="s">
        <v>4004</v>
      </c>
      <c r="L3013" s="3" t="s">
        <v>12571</v>
      </c>
      <c r="M3013" s="7" t="s">
        <v>12572</v>
      </c>
      <c r="N3013" s="7" t="s">
        <v>12573</v>
      </c>
      <c r="O3013" s="20" t="s">
        <v>767</v>
      </c>
      <c r="P3013" s="3" t="s">
        <v>1241</v>
      </c>
      <c r="Q3013" s="3">
        <v>-25.79</v>
      </c>
      <c r="R3013" s="6">
        <v>29.21</v>
      </c>
      <c r="S3013" s="3" t="s">
        <v>3970</v>
      </c>
      <c r="T3013" s="3"/>
      <c r="U3013" s="17">
        <v>45954</v>
      </c>
      <c r="X3013" s="19" t="s">
        <v>6551</v>
      </c>
      <c r="Y3013" s="19"/>
    </row>
    <row r="3014" spans="1:25">
      <c r="A3014" s="3" t="s">
        <v>12574</v>
      </c>
      <c r="B3014" s="3"/>
      <c r="C3014" s="3" t="s">
        <v>507</v>
      </c>
      <c r="D3014" s="3" t="s">
        <v>1234</v>
      </c>
      <c r="E3014" s="3" t="s">
        <v>66</v>
      </c>
      <c r="F3014" s="3"/>
      <c r="G3014" s="3"/>
      <c r="H3014" s="3"/>
      <c r="I3014" s="3" t="s">
        <v>12575</v>
      </c>
      <c r="J3014" s="3" t="s">
        <v>94</v>
      </c>
      <c r="K3014" s="3" t="s">
        <v>12576</v>
      </c>
      <c r="L3014" s="3" t="s">
        <v>12577</v>
      </c>
      <c r="M3014" s="7" t="s">
        <v>12578</v>
      </c>
      <c r="N3014" s="7" t="s">
        <v>12579</v>
      </c>
      <c r="O3014" s="20" t="s">
        <v>769</v>
      </c>
      <c r="P3014" s="3" t="s">
        <v>1241</v>
      </c>
      <c r="Q3014" s="3">
        <v>-0.1</v>
      </c>
      <c r="R3014" s="6">
        <v>691.58</v>
      </c>
      <c r="S3014" s="3" t="s">
        <v>3970</v>
      </c>
      <c r="T3014" s="3"/>
      <c r="U3014" s="17">
        <v>45954</v>
      </c>
      <c r="X3014" s="19" t="s">
        <v>6551</v>
      </c>
      <c r="Y3014" s="19"/>
    </row>
    <row r="3015" spans="1:25">
      <c r="A3015" s="3" t="s">
        <v>12580</v>
      </c>
      <c r="B3015" s="3"/>
      <c r="C3015" s="3" t="s">
        <v>507</v>
      </c>
      <c r="D3015" s="3" t="s">
        <v>1234</v>
      </c>
      <c r="E3015" s="3" t="s">
        <v>66</v>
      </c>
      <c r="F3015" s="3" t="s">
        <v>1300</v>
      </c>
      <c r="G3015" s="3" t="s">
        <v>1308</v>
      </c>
      <c r="H3015" s="3" t="s">
        <v>1262</v>
      </c>
      <c r="I3015" s="3" t="s">
        <v>12575</v>
      </c>
      <c r="J3015" s="3" t="s">
        <v>94</v>
      </c>
      <c r="K3015" s="3" t="s">
        <v>12576</v>
      </c>
      <c r="L3015" s="3" t="s">
        <v>12577</v>
      </c>
      <c r="M3015" s="7" t="s">
        <v>12578</v>
      </c>
      <c r="N3015" s="7" t="s">
        <v>12579</v>
      </c>
      <c r="O3015" s="20" t="s">
        <v>771</v>
      </c>
      <c r="P3015" s="3" t="s">
        <v>1241</v>
      </c>
      <c r="Q3015" s="3">
        <v>-10</v>
      </c>
      <c r="R3015" s="6">
        <v>49.01</v>
      </c>
      <c r="S3015" s="3" t="s">
        <v>3970</v>
      </c>
      <c r="T3015" s="3"/>
      <c r="U3015" s="17">
        <v>45947</v>
      </c>
      <c r="X3015" s="19" t="s">
        <v>6551</v>
      </c>
      <c r="Y3015" s="19"/>
    </row>
    <row r="3016" spans="1:25">
      <c r="A3016" s="3" t="s">
        <v>12581</v>
      </c>
      <c r="B3016" s="3"/>
      <c r="C3016" s="3" t="s">
        <v>186</v>
      </c>
      <c r="D3016" s="3" t="s">
        <v>1234</v>
      </c>
      <c r="E3016" s="3" t="s">
        <v>66</v>
      </c>
      <c r="F3016" s="3" t="s">
        <v>1300</v>
      </c>
      <c r="G3016" s="3" t="s">
        <v>1495</v>
      </c>
      <c r="H3016" s="3" t="s">
        <v>1557</v>
      </c>
      <c r="I3016" s="3" t="s">
        <v>12582</v>
      </c>
      <c r="J3016" s="3" t="s">
        <v>55</v>
      </c>
      <c r="K3016" s="3" t="s">
        <v>3870</v>
      </c>
      <c r="L3016" s="3" t="s">
        <v>12583</v>
      </c>
      <c r="M3016" s="7" t="s">
        <v>12584</v>
      </c>
      <c r="N3016" s="7" t="s">
        <v>12585</v>
      </c>
      <c r="O3016" s="20" t="s">
        <v>774</v>
      </c>
      <c r="P3016" s="3" t="s">
        <v>1241</v>
      </c>
      <c r="Q3016" s="3">
        <v>-20.2</v>
      </c>
      <c r="R3016" s="6">
        <v>514.79999999999995</v>
      </c>
      <c r="S3016" s="18" t="s">
        <v>4998</v>
      </c>
      <c r="T3016" s="3"/>
      <c r="U3016" s="17">
        <v>45922</v>
      </c>
      <c r="X3016" s="19" t="s">
        <v>4999</v>
      </c>
      <c r="Y3016" s="19" t="s">
        <v>12586</v>
      </c>
    </row>
    <row r="3017" spans="1:25">
      <c r="A3017" s="3" t="s">
        <v>12587</v>
      </c>
      <c r="B3017" s="3"/>
      <c r="C3017" s="3" t="s">
        <v>186</v>
      </c>
      <c r="D3017" s="3" t="s">
        <v>1234</v>
      </c>
      <c r="E3017" s="3" t="s">
        <v>66</v>
      </c>
      <c r="F3017" s="3" t="s">
        <v>1300</v>
      </c>
      <c r="G3017" s="3" t="s">
        <v>1495</v>
      </c>
      <c r="H3017" s="3" t="s">
        <v>1557</v>
      </c>
      <c r="I3017" s="3" t="s">
        <v>12588</v>
      </c>
      <c r="J3017" s="3" t="s">
        <v>1246</v>
      </c>
      <c r="K3017" s="3" t="s">
        <v>3870</v>
      </c>
      <c r="L3017" s="3" t="s">
        <v>12583</v>
      </c>
      <c r="M3017" s="7" t="s">
        <v>12584</v>
      </c>
      <c r="N3017" s="7" t="s">
        <v>12585</v>
      </c>
      <c r="O3017" s="20" t="s">
        <v>774</v>
      </c>
      <c r="P3017" s="3" t="s">
        <v>1241</v>
      </c>
      <c r="Q3017" s="3">
        <v>-20.21</v>
      </c>
      <c r="R3017" s="6">
        <v>514.79999999999995</v>
      </c>
      <c r="S3017" s="18" t="s">
        <v>4998</v>
      </c>
      <c r="T3017" s="3"/>
      <c r="U3017" s="17">
        <v>45922</v>
      </c>
      <c r="X3017" s="19" t="s">
        <v>4999</v>
      </c>
      <c r="Y3017" s="19" t="s">
        <v>12586</v>
      </c>
    </row>
    <row r="3018" spans="1:25">
      <c r="A3018" s="3" t="s">
        <v>12589</v>
      </c>
      <c r="B3018" s="3"/>
      <c r="C3018" s="3" t="s">
        <v>186</v>
      </c>
      <c r="D3018" s="3" t="s">
        <v>1234</v>
      </c>
      <c r="E3018" s="3" t="s">
        <v>66</v>
      </c>
      <c r="F3018" s="3" t="s">
        <v>1300</v>
      </c>
      <c r="G3018" s="3" t="s">
        <v>1495</v>
      </c>
      <c r="H3018" s="3" t="s">
        <v>1557</v>
      </c>
      <c r="I3018" s="3" t="s">
        <v>12590</v>
      </c>
      <c r="J3018" s="3" t="s">
        <v>1246</v>
      </c>
      <c r="K3018" s="3" t="s">
        <v>3870</v>
      </c>
      <c r="L3018" s="3" t="s">
        <v>12583</v>
      </c>
      <c r="M3018" s="7" t="s">
        <v>12584</v>
      </c>
      <c r="N3018" s="7" t="s">
        <v>12585</v>
      </c>
      <c r="O3018" s="20" t="s">
        <v>774</v>
      </c>
      <c r="P3018" s="3" t="s">
        <v>1241</v>
      </c>
      <c r="Q3018" s="3">
        <v>-19.23</v>
      </c>
      <c r="R3018" s="6">
        <v>514.79999999999995</v>
      </c>
      <c r="S3018" s="18" t="s">
        <v>4998</v>
      </c>
      <c r="T3018" s="3"/>
      <c r="U3018" s="17">
        <v>45922</v>
      </c>
      <c r="X3018" s="19" t="s">
        <v>4999</v>
      </c>
      <c r="Y3018" s="19" t="s">
        <v>12586</v>
      </c>
    </row>
    <row r="3019" spans="1:25">
      <c r="A3019" s="3" t="s">
        <v>12591</v>
      </c>
      <c r="B3019" s="3"/>
      <c r="C3019" s="3" t="s">
        <v>186</v>
      </c>
      <c r="D3019" s="3" t="s">
        <v>1234</v>
      </c>
      <c r="E3019" s="3" t="s">
        <v>66</v>
      </c>
      <c r="F3019" s="3" t="s">
        <v>1300</v>
      </c>
      <c r="G3019" s="3" t="s">
        <v>1495</v>
      </c>
      <c r="H3019" s="3" t="s">
        <v>1557</v>
      </c>
      <c r="I3019" s="3" t="s">
        <v>12592</v>
      </c>
      <c r="J3019" s="3" t="s">
        <v>1246</v>
      </c>
      <c r="K3019" s="3" t="s">
        <v>3870</v>
      </c>
      <c r="L3019" s="3" t="s">
        <v>12583</v>
      </c>
      <c r="M3019" s="7" t="s">
        <v>12584</v>
      </c>
      <c r="N3019" s="7" t="s">
        <v>12585</v>
      </c>
      <c r="O3019" s="20" t="s">
        <v>774</v>
      </c>
      <c r="P3019" s="3" t="s">
        <v>1241</v>
      </c>
      <c r="Q3019" s="3">
        <v>-20.09</v>
      </c>
      <c r="R3019" s="6">
        <v>514.79999999999995</v>
      </c>
      <c r="S3019" s="18" t="s">
        <v>4998</v>
      </c>
      <c r="T3019" s="3"/>
      <c r="U3019" s="17">
        <v>45922</v>
      </c>
      <c r="X3019" s="19" t="s">
        <v>4999</v>
      </c>
      <c r="Y3019" s="19" t="s">
        <v>12586</v>
      </c>
    </row>
    <row r="3020" spans="1:25">
      <c r="A3020" s="3" t="s">
        <v>12593</v>
      </c>
      <c r="B3020" s="3"/>
      <c r="C3020" s="3" t="s">
        <v>186</v>
      </c>
      <c r="D3020" s="3" t="s">
        <v>1234</v>
      </c>
      <c r="E3020" s="3" t="s">
        <v>66</v>
      </c>
      <c r="F3020" s="3" t="s">
        <v>1300</v>
      </c>
      <c r="G3020" s="3" t="s">
        <v>1495</v>
      </c>
      <c r="H3020" s="3" t="s">
        <v>1557</v>
      </c>
      <c r="I3020" s="3" t="s">
        <v>12594</v>
      </c>
      <c r="J3020" s="3" t="s">
        <v>1246</v>
      </c>
      <c r="K3020" s="3" t="s">
        <v>3870</v>
      </c>
      <c r="L3020" s="3" t="s">
        <v>12583</v>
      </c>
      <c r="M3020" s="7" t="s">
        <v>12584</v>
      </c>
      <c r="N3020" s="7" t="s">
        <v>12585</v>
      </c>
      <c r="O3020" s="20" t="s">
        <v>774</v>
      </c>
      <c r="P3020" s="3" t="s">
        <v>1241</v>
      </c>
      <c r="Q3020" s="3">
        <v>-19.53</v>
      </c>
      <c r="R3020" s="6">
        <v>514.79999999999995</v>
      </c>
      <c r="S3020" s="18" t="s">
        <v>4998</v>
      </c>
      <c r="T3020" s="3"/>
      <c r="U3020" s="17">
        <v>45922</v>
      </c>
      <c r="X3020" s="19" t="s">
        <v>4999</v>
      </c>
      <c r="Y3020" s="19" t="s">
        <v>12586</v>
      </c>
    </row>
    <row r="3021" spans="1:25">
      <c r="A3021" s="3" t="s">
        <v>12595</v>
      </c>
      <c r="B3021" s="3"/>
      <c r="C3021" s="3" t="s">
        <v>186</v>
      </c>
      <c r="D3021" s="3" t="s">
        <v>1234</v>
      </c>
      <c r="E3021" s="3" t="s">
        <v>66</v>
      </c>
      <c r="F3021" s="3" t="s">
        <v>1300</v>
      </c>
      <c r="G3021" s="3" t="s">
        <v>1495</v>
      </c>
      <c r="H3021" s="3" t="s">
        <v>1557</v>
      </c>
      <c r="I3021" s="3" t="s">
        <v>12596</v>
      </c>
      <c r="J3021" s="3" t="s">
        <v>1246</v>
      </c>
      <c r="K3021" s="3" t="s">
        <v>3870</v>
      </c>
      <c r="L3021" s="3" t="s">
        <v>12583</v>
      </c>
      <c r="M3021" s="7" t="s">
        <v>12584</v>
      </c>
      <c r="N3021" s="7" t="s">
        <v>12585</v>
      </c>
      <c r="O3021" s="20" t="s">
        <v>774</v>
      </c>
      <c r="P3021" s="3" t="s">
        <v>1241</v>
      </c>
      <c r="Q3021" s="3">
        <v>-20.149999999999999</v>
      </c>
      <c r="R3021" s="6">
        <v>514.79999999999995</v>
      </c>
      <c r="S3021" s="18" t="s">
        <v>4998</v>
      </c>
      <c r="T3021" s="3"/>
      <c r="U3021" s="17">
        <v>45922</v>
      </c>
      <c r="X3021" s="19" t="s">
        <v>4999</v>
      </c>
      <c r="Y3021" s="19" t="s">
        <v>12586</v>
      </c>
    </row>
    <row r="3022" spans="1:25">
      <c r="A3022" s="3" t="s">
        <v>12597</v>
      </c>
      <c r="B3022" s="3"/>
      <c r="C3022" s="3" t="s">
        <v>186</v>
      </c>
      <c r="D3022" s="3" t="s">
        <v>1234</v>
      </c>
      <c r="E3022" s="3" t="s">
        <v>66</v>
      </c>
      <c r="F3022" s="3" t="s">
        <v>1300</v>
      </c>
      <c r="G3022" s="3" t="s">
        <v>1495</v>
      </c>
      <c r="H3022" s="3" t="s">
        <v>1557</v>
      </c>
      <c r="I3022" s="3" t="s">
        <v>12598</v>
      </c>
      <c r="J3022" s="3" t="s">
        <v>1246</v>
      </c>
      <c r="K3022" s="3" t="s">
        <v>3870</v>
      </c>
      <c r="L3022" s="3" t="s">
        <v>12583</v>
      </c>
      <c r="M3022" s="7" t="s">
        <v>12584</v>
      </c>
      <c r="N3022" s="7" t="s">
        <v>12585</v>
      </c>
      <c r="O3022" s="20" t="s">
        <v>774</v>
      </c>
      <c r="P3022" s="3" t="s">
        <v>1241</v>
      </c>
      <c r="Q3022" s="3">
        <v>-19.489999999999998</v>
      </c>
      <c r="R3022" s="6">
        <v>514.79999999999995</v>
      </c>
      <c r="S3022" s="18" t="s">
        <v>4998</v>
      </c>
      <c r="T3022" s="3"/>
      <c r="U3022" s="17">
        <v>45922</v>
      </c>
      <c r="X3022" s="19" t="s">
        <v>4999</v>
      </c>
      <c r="Y3022" s="19" t="s">
        <v>12586</v>
      </c>
    </row>
    <row r="3023" spans="1:25">
      <c r="A3023" s="3" t="s">
        <v>12599</v>
      </c>
      <c r="B3023" s="3"/>
      <c r="C3023" s="3" t="s">
        <v>127</v>
      </c>
      <c r="D3023" s="3" t="s">
        <v>1234</v>
      </c>
      <c r="E3023" s="3" t="s">
        <v>66</v>
      </c>
      <c r="F3023" s="3"/>
      <c r="G3023" s="3"/>
      <c r="H3023" s="3"/>
      <c r="I3023" s="3" t="s">
        <v>12600</v>
      </c>
      <c r="J3023" s="3" t="s">
        <v>94</v>
      </c>
      <c r="K3023" s="3" t="s">
        <v>1685</v>
      </c>
      <c r="L3023" s="3" t="s">
        <v>12601</v>
      </c>
      <c r="M3023" s="7" t="s">
        <v>12602</v>
      </c>
      <c r="N3023" s="7" t="s">
        <v>12603</v>
      </c>
      <c r="O3023" s="20" t="s">
        <v>776</v>
      </c>
      <c r="P3023" s="3" t="s">
        <v>1241</v>
      </c>
      <c r="Q3023" s="3">
        <v>-16.899999999999999</v>
      </c>
      <c r="R3023" s="6">
        <v>1021.72</v>
      </c>
      <c r="S3023" s="3" t="s">
        <v>1256</v>
      </c>
      <c r="T3023" s="3" t="s">
        <v>12604</v>
      </c>
      <c r="U3023" s="17">
        <v>45926</v>
      </c>
      <c r="X3023" s="19" t="s">
        <v>5734</v>
      </c>
      <c r="Y3023" s="19"/>
    </row>
    <row r="3024" spans="1:25">
      <c r="A3024" s="3" t="s">
        <v>12605</v>
      </c>
      <c r="B3024" s="3"/>
      <c r="C3024" s="3" t="s">
        <v>88</v>
      </c>
      <c r="D3024" s="3" t="s">
        <v>1234</v>
      </c>
      <c r="E3024" s="3" t="s">
        <v>66</v>
      </c>
      <c r="F3024" s="3" t="s">
        <v>1300</v>
      </c>
      <c r="G3024" s="3" t="s">
        <v>1485</v>
      </c>
      <c r="H3024" s="3" t="s">
        <v>12606</v>
      </c>
      <c r="I3024" s="3" t="s">
        <v>12607</v>
      </c>
      <c r="J3024" s="3" t="s">
        <v>55</v>
      </c>
      <c r="K3024" s="3" t="s">
        <v>12608</v>
      </c>
      <c r="L3024" s="3" t="s">
        <v>12609</v>
      </c>
      <c r="M3024" s="7" t="s">
        <v>12610</v>
      </c>
      <c r="N3024" s="7" t="s">
        <v>12611</v>
      </c>
      <c r="O3024" s="20" t="s">
        <v>778</v>
      </c>
      <c r="P3024" s="3" t="s">
        <v>1241</v>
      </c>
      <c r="Q3024" s="3">
        <v>-18.420000000000002</v>
      </c>
      <c r="R3024" s="6">
        <v>1564.2</v>
      </c>
      <c r="S3024" s="3" t="s">
        <v>1256</v>
      </c>
      <c r="T3024" s="3"/>
      <c r="U3024" s="17">
        <v>45932</v>
      </c>
      <c r="X3024" s="19" t="s">
        <v>5734</v>
      </c>
      <c r="Y3024" s="19"/>
    </row>
    <row r="3025" spans="1:25">
      <c r="A3025" s="3" t="s">
        <v>12612</v>
      </c>
      <c r="B3025" s="3"/>
      <c r="C3025" s="3" t="s">
        <v>88</v>
      </c>
      <c r="D3025" s="3" t="s">
        <v>1234</v>
      </c>
      <c r="E3025" s="3" t="s">
        <v>66</v>
      </c>
      <c r="F3025" s="3" t="s">
        <v>1300</v>
      </c>
      <c r="G3025" s="3" t="s">
        <v>1485</v>
      </c>
      <c r="H3025" s="3" t="s">
        <v>12606</v>
      </c>
      <c r="I3025" s="3" t="s">
        <v>12613</v>
      </c>
      <c r="J3025" s="3" t="s">
        <v>1246</v>
      </c>
      <c r="K3025" s="3" t="s">
        <v>12608</v>
      </c>
      <c r="L3025" s="3" t="s">
        <v>12609</v>
      </c>
      <c r="M3025" s="7" t="s">
        <v>12610</v>
      </c>
      <c r="N3025" s="7" t="s">
        <v>12611</v>
      </c>
      <c r="O3025" s="20" t="s">
        <v>778</v>
      </c>
      <c r="P3025" s="3" t="s">
        <v>1241</v>
      </c>
      <c r="Q3025" s="3">
        <v>-18.260000000000002</v>
      </c>
      <c r="R3025" s="6">
        <v>376.2</v>
      </c>
      <c r="S3025" s="3" t="s">
        <v>1256</v>
      </c>
      <c r="T3025" s="3"/>
      <c r="U3025" s="17">
        <v>45932</v>
      </c>
      <c r="X3025" s="19" t="s">
        <v>5734</v>
      </c>
      <c r="Y3025" s="19"/>
    </row>
    <row r="3026" spans="1:25">
      <c r="A3026" s="3" t="s">
        <v>12614</v>
      </c>
      <c r="B3026" s="3"/>
      <c r="C3026" s="3" t="s">
        <v>78</v>
      </c>
      <c r="D3026" s="3" t="s">
        <v>4725</v>
      </c>
      <c r="E3026" s="3" t="s">
        <v>77</v>
      </c>
      <c r="F3026" s="3" t="s">
        <v>2288</v>
      </c>
      <c r="G3026" s="3" t="s">
        <v>1251</v>
      </c>
      <c r="H3026" s="3" t="s">
        <v>1599</v>
      </c>
      <c r="I3026" s="3" t="s">
        <v>12615</v>
      </c>
      <c r="J3026" s="3" t="s">
        <v>55</v>
      </c>
      <c r="K3026" s="3" t="s">
        <v>2290</v>
      </c>
      <c r="L3026" s="3" t="s">
        <v>12616</v>
      </c>
      <c r="M3026" s="7" t="s">
        <v>12617</v>
      </c>
      <c r="N3026" s="7" t="s">
        <v>12618</v>
      </c>
      <c r="O3026" s="20" t="s">
        <v>780</v>
      </c>
      <c r="P3026" s="3" t="s">
        <v>1241</v>
      </c>
      <c r="Q3026" s="3">
        <v>-23.17</v>
      </c>
      <c r="R3026" s="6">
        <v>1564.2</v>
      </c>
      <c r="S3026" s="3" t="s">
        <v>1242</v>
      </c>
      <c r="T3026" s="3"/>
      <c r="U3026" s="17">
        <v>45930</v>
      </c>
      <c r="X3026" s="19" t="s">
        <v>1244</v>
      </c>
      <c r="Y3026" s="19"/>
    </row>
    <row r="3027" spans="1:25">
      <c r="A3027" s="3" t="s">
        <v>12619</v>
      </c>
      <c r="B3027" s="3"/>
      <c r="C3027" s="3" t="s">
        <v>78</v>
      </c>
      <c r="D3027" s="3" t="s">
        <v>4725</v>
      </c>
      <c r="E3027" s="3" t="s">
        <v>77</v>
      </c>
      <c r="F3027" s="3" t="s">
        <v>2288</v>
      </c>
      <c r="G3027" s="3" t="s">
        <v>1251</v>
      </c>
      <c r="H3027" s="3" t="s">
        <v>1599</v>
      </c>
      <c r="I3027" s="3" t="s">
        <v>12620</v>
      </c>
      <c r="J3027" s="3" t="s">
        <v>1246</v>
      </c>
      <c r="K3027" s="3" t="s">
        <v>2290</v>
      </c>
      <c r="L3027" s="3" t="s">
        <v>12621</v>
      </c>
      <c r="M3027" s="7" t="s">
        <v>12617</v>
      </c>
      <c r="N3027" s="7" t="s">
        <v>12618</v>
      </c>
      <c r="O3027" s="20" t="s">
        <v>780</v>
      </c>
      <c r="P3027" s="3" t="s">
        <v>1241</v>
      </c>
      <c r="Q3027" s="3">
        <v>-23.26</v>
      </c>
      <c r="R3027" s="6">
        <v>376.2</v>
      </c>
      <c r="S3027" s="3" t="s">
        <v>1242</v>
      </c>
      <c r="T3027" s="3"/>
      <c r="U3027" s="17">
        <v>45930</v>
      </c>
      <c r="X3027" s="19" t="s">
        <v>1244</v>
      </c>
      <c r="Y3027" s="19"/>
    </row>
    <row r="3028" spans="1:25">
      <c r="A3028" s="3" t="s">
        <v>12622</v>
      </c>
      <c r="B3028" s="3"/>
      <c r="C3028" s="3" t="s">
        <v>112</v>
      </c>
      <c r="D3028" s="3" t="s">
        <v>1299</v>
      </c>
      <c r="E3028" s="3" t="s">
        <v>52</v>
      </c>
      <c r="F3028" s="3" t="s">
        <v>1307</v>
      </c>
      <c r="G3028" s="3" t="s">
        <v>1485</v>
      </c>
      <c r="H3028" s="3" t="s">
        <v>1639</v>
      </c>
      <c r="I3028" s="3" t="s">
        <v>12623</v>
      </c>
      <c r="J3028" s="3" t="s">
        <v>94</v>
      </c>
      <c r="K3028" s="3"/>
      <c r="L3028" s="3" t="s">
        <v>12624</v>
      </c>
      <c r="M3028" s="7" t="s">
        <v>12625</v>
      </c>
      <c r="N3028" s="7" t="s">
        <v>12626</v>
      </c>
      <c r="O3028" s="20" t="s">
        <v>782</v>
      </c>
      <c r="P3028" s="3" t="s">
        <v>1241</v>
      </c>
      <c r="Q3028" s="3">
        <v>-16.899999999999999</v>
      </c>
      <c r="R3028" s="6">
        <v>1473.5</v>
      </c>
      <c r="S3028" s="18" t="s">
        <v>1371</v>
      </c>
      <c r="T3028" s="3"/>
      <c r="U3028" s="17">
        <v>45932</v>
      </c>
      <c r="X3028" s="19" t="s">
        <v>4401</v>
      </c>
      <c r="Y3028" s="19"/>
    </row>
    <row r="3029" spans="1:25">
      <c r="A3029" s="3" t="s">
        <v>12627</v>
      </c>
      <c r="B3029" s="3"/>
      <c r="C3029" s="3" t="s">
        <v>70</v>
      </c>
      <c r="D3029" s="3" t="s">
        <v>3188</v>
      </c>
      <c r="E3029" s="3" t="s">
        <v>52</v>
      </c>
      <c r="F3029" s="3" t="s">
        <v>2272</v>
      </c>
      <c r="G3029" s="3" t="s">
        <v>1251</v>
      </c>
      <c r="H3029" s="3" t="s">
        <v>1649</v>
      </c>
      <c r="I3029" s="3" t="s">
        <v>12628</v>
      </c>
      <c r="J3029" s="3" t="s">
        <v>55</v>
      </c>
      <c r="K3029" s="3" t="s">
        <v>2274</v>
      </c>
      <c r="L3029" s="3" t="s">
        <v>12629</v>
      </c>
      <c r="M3029" s="7" t="s">
        <v>12630</v>
      </c>
      <c r="N3029" s="7" t="s">
        <v>12631</v>
      </c>
      <c r="O3029" s="20" t="s">
        <v>785</v>
      </c>
      <c r="P3029" s="3" t="s">
        <v>1241</v>
      </c>
      <c r="Q3029" s="3">
        <v>-19.36</v>
      </c>
      <c r="R3029" s="6">
        <v>133.65</v>
      </c>
      <c r="S3029" s="3" t="s">
        <v>1305</v>
      </c>
      <c r="T3029" s="3"/>
      <c r="U3029" s="17">
        <v>45919</v>
      </c>
      <c r="X3029" s="19" t="s">
        <v>1306</v>
      </c>
      <c r="Y3029" s="19"/>
    </row>
    <row r="3030" spans="1:25">
      <c r="A3030" s="3" t="s">
        <v>12632</v>
      </c>
      <c r="B3030" s="3"/>
      <c r="C3030" s="3" t="s">
        <v>217</v>
      </c>
      <c r="D3030" s="3" t="s">
        <v>1299</v>
      </c>
      <c r="E3030" s="3" t="s">
        <v>52</v>
      </c>
      <c r="F3030" s="3" t="s">
        <v>5322</v>
      </c>
      <c r="G3030" s="3" t="s">
        <v>1495</v>
      </c>
      <c r="H3030" s="3" t="s">
        <v>1252</v>
      </c>
      <c r="I3030" s="3" t="s">
        <v>12633</v>
      </c>
      <c r="J3030" s="3" t="s">
        <v>55</v>
      </c>
      <c r="K3030" s="3" t="s">
        <v>1421</v>
      </c>
      <c r="L3030" s="3" t="s">
        <v>12634</v>
      </c>
      <c r="M3030" s="7" t="s">
        <v>12635</v>
      </c>
      <c r="N3030" s="7" t="s">
        <v>12636</v>
      </c>
      <c r="O3030" s="20" t="s">
        <v>787</v>
      </c>
      <c r="P3030" s="3" t="s">
        <v>1241</v>
      </c>
      <c r="Q3030" s="3">
        <v>-16.98</v>
      </c>
      <c r="R3030" s="6">
        <v>1564.2</v>
      </c>
      <c r="S3030" s="3" t="s">
        <v>1305</v>
      </c>
      <c r="T3030" s="3"/>
      <c r="U3030" s="17">
        <v>45923</v>
      </c>
      <c r="X3030" s="19" t="s">
        <v>1306</v>
      </c>
      <c r="Y3030" s="19"/>
    </row>
    <row r="3031" spans="1:25">
      <c r="A3031" s="3" t="s">
        <v>12637</v>
      </c>
      <c r="B3031" s="3"/>
      <c r="C3031" s="3" t="s">
        <v>217</v>
      </c>
      <c r="D3031" s="3" t="s">
        <v>1299</v>
      </c>
      <c r="E3031" s="3" t="s">
        <v>52</v>
      </c>
      <c r="F3031" s="3" t="s">
        <v>5322</v>
      </c>
      <c r="G3031" s="3" t="s">
        <v>1495</v>
      </c>
      <c r="H3031" s="3" t="s">
        <v>1252</v>
      </c>
      <c r="I3031" s="3" t="s">
        <v>12638</v>
      </c>
      <c r="J3031" s="3" t="s">
        <v>1246</v>
      </c>
      <c r="K3031" s="3" t="s">
        <v>1421</v>
      </c>
      <c r="L3031" s="3" t="s">
        <v>12634</v>
      </c>
      <c r="M3031" s="7" t="s">
        <v>12635</v>
      </c>
      <c r="N3031" s="7" t="s">
        <v>12636</v>
      </c>
      <c r="O3031" s="20" t="s">
        <v>787</v>
      </c>
      <c r="P3031" s="3" t="s">
        <v>1241</v>
      </c>
      <c r="Q3031" s="3">
        <v>-16.84</v>
      </c>
      <c r="R3031" s="6">
        <v>376.2</v>
      </c>
      <c r="S3031" s="3" t="s">
        <v>1305</v>
      </c>
      <c r="T3031" s="3"/>
      <c r="U3031" s="17">
        <v>45923</v>
      </c>
      <c r="X3031" s="19" t="s">
        <v>1306</v>
      </c>
      <c r="Y3031" s="19"/>
    </row>
    <row r="3032" spans="1:25">
      <c r="A3032" s="3" t="s">
        <v>12639</v>
      </c>
      <c r="B3032" s="3"/>
      <c r="C3032" s="3" t="s">
        <v>301</v>
      </c>
      <c r="D3032" s="3" t="s">
        <v>1234</v>
      </c>
      <c r="E3032" s="3" t="s">
        <v>66</v>
      </c>
      <c r="F3032" s="3" t="s">
        <v>1261</v>
      </c>
      <c r="G3032" s="3" t="s">
        <v>1236</v>
      </c>
      <c r="H3032" s="3" t="s">
        <v>1531</v>
      </c>
      <c r="I3032" s="3" t="s">
        <v>12640</v>
      </c>
      <c r="J3032" s="3" t="s">
        <v>132</v>
      </c>
      <c r="K3032" s="3" t="s">
        <v>12641</v>
      </c>
      <c r="L3032" s="3" t="s">
        <v>12642</v>
      </c>
      <c r="M3032" s="7" t="s">
        <v>12643</v>
      </c>
      <c r="N3032" s="7" t="s">
        <v>12644</v>
      </c>
      <c r="O3032" s="20" t="s">
        <v>789</v>
      </c>
      <c r="P3032" s="3" t="s">
        <v>1241</v>
      </c>
      <c r="Q3032" s="3">
        <v>-21.66</v>
      </c>
      <c r="R3032" s="6">
        <v>346.5</v>
      </c>
      <c r="S3032" s="3" t="s">
        <v>3970</v>
      </c>
      <c r="T3032" s="3"/>
      <c r="U3032" s="17">
        <v>45917</v>
      </c>
      <c r="X3032" s="19" t="s">
        <v>6551</v>
      </c>
      <c r="Y3032" s="19"/>
    </row>
    <row r="3033" spans="1:25">
      <c r="A3033" s="3" t="s">
        <v>12645</v>
      </c>
      <c r="B3033" s="3"/>
      <c r="C3033" s="3" t="s">
        <v>141</v>
      </c>
      <c r="D3033" s="3" t="s">
        <v>1234</v>
      </c>
      <c r="E3033" s="3" t="s">
        <v>66</v>
      </c>
      <c r="F3033" s="3" t="s">
        <v>1300</v>
      </c>
      <c r="G3033" s="3" t="s">
        <v>2636</v>
      </c>
      <c r="H3033" s="3" t="s">
        <v>11772</v>
      </c>
      <c r="I3033" s="3" t="s">
        <v>12646</v>
      </c>
      <c r="J3033" s="3" t="s">
        <v>68</v>
      </c>
      <c r="K3033" s="3" t="s">
        <v>4019</v>
      </c>
      <c r="L3033" s="3" t="s">
        <v>12647</v>
      </c>
      <c r="M3033" s="7" t="s">
        <v>12648</v>
      </c>
      <c r="N3033" s="7" t="s">
        <v>12649</v>
      </c>
      <c r="O3033" s="20" t="s">
        <v>791</v>
      </c>
      <c r="P3033" s="3" t="s">
        <v>1241</v>
      </c>
      <c r="Q3033" s="3">
        <v>-22.37</v>
      </c>
      <c r="R3033" s="6">
        <v>514.79999999999995</v>
      </c>
      <c r="S3033" s="3" t="s">
        <v>3970</v>
      </c>
      <c r="T3033" s="3"/>
      <c r="U3033" s="17">
        <v>45918</v>
      </c>
      <c r="X3033" s="19" t="s">
        <v>6551</v>
      </c>
      <c r="Y3033" s="19"/>
    </row>
    <row r="3034" spans="1:25">
      <c r="A3034" s="3" t="s">
        <v>12650</v>
      </c>
      <c r="B3034" s="3"/>
      <c r="C3034" s="3" t="s">
        <v>78</v>
      </c>
      <c r="D3034" s="3" t="s">
        <v>4725</v>
      </c>
      <c r="E3034" s="3" t="s">
        <v>77</v>
      </c>
      <c r="F3034" s="3" t="s">
        <v>5261</v>
      </c>
      <c r="G3034" s="3" t="s">
        <v>1433</v>
      </c>
      <c r="H3034" s="3" t="s">
        <v>1578</v>
      </c>
      <c r="I3034" s="3" t="s">
        <v>12651</v>
      </c>
      <c r="J3034" s="3" t="s">
        <v>55</v>
      </c>
      <c r="K3034" s="3" t="s">
        <v>5263</v>
      </c>
      <c r="L3034" s="3" t="s">
        <v>12652</v>
      </c>
      <c r="M3034" s="7" t="s">
        <v>12653</v>
      </c>
      <c r="N3034" s="7" t="s">
        <v>12654</v>
      </c>
      <c r="O3034" s="20" t="s">
        <v>793</v>
      </c>
      <c r="P3034" s="3" t="s">
        <v>1241</v>
      </c>
      <c r="Q3034" s="3">
        <v>-24.6</v>
      </c>
      <c r="R3034" s="6">
        <v>2064.1999999999998</v>
      </c>
      <c r="S3034" s="3" t="s">
        <v>12655</v>
      </c>
      <c r="T3034" s="3"/>
      <c r="U3034" s="17">
        <v>45939</v>
      </c>
      <c r="X3034" s="19" t="s">
        <v>12656</v>
      </c>
      <c r="Y3034" s="19"/>
    </row>
    <row r="3035" spans="1:25">
      <c r="A3035" s="3" t="s">
        <v>12657</v>
      </c>
      <c r="B3035" s="3"/>
      <c r="C3035" s="3" t="s">
        <v>58</v>
      </c>
      <c r="D3035" s="3" t="s">
        <v>4748</v>
      </c>
      <c r="E3035" s="3" t="s">
        <v>52</v>
      </c>
      <c r="F3035" s="3" t="s">
        <v>1307</v>
      </c>
      <c r="G3035" s="3" t="s">
        <v>1312</v>
      </c>
      <c r="H3035" s="3" t="s">
        <v>1649</v>
      </c>
      <c r="I3035" s="3" t="s">
        <v>12658</v>
      </c>
      <c r="J3035" s="3" t="s">
        <v>55</v>
      </c>
      <c r="K3035" s="3" t="s">
        <v>1314</v>
      </c>
      <c r="L3035" s="3" t="s">
        <v>12659</v>
      </c>
      <c r="M3035" s="7" t="s">
        <v>12660</v>
      </c>
      <c r="N3035" s="7" t="s">
        <v>12661</v>
      </c>
      <c r="O3035" s="20" t="s">
        <v>796</v>
      </c>
      <c r="P3035" s="3" t="s">
        <v>1241</v>
      </c>
      <c r="Q3035" s="3">
        <v>-18.82</v>
      </c>
      <c r="R3035" s="6">
        <v>133.65</v>
      </c>
      <c r="S3035" s="3" t="s">
        <v>1305</v>
      </c>
      <c r="T3035" s="3"/>
      <c r="U3035" s="17">
        <v>45919</v>
      </c>
      <c r="X3035" s="19" t="s">
        <v>1306</v>
      </c>
      <c r="Y3035" s="19"/>
    </row>
    <row r="3036" spans="1:25">
      <c r="A3036" s="3" t="s">
        <v>12662</v>
      </c>
      <c r="B3036" s="3"/>
      <c r="C3036" s="3" t="s">
        <v>58</v>
      </c>
      <c r="D3036" s="3" t="s">
        <v>4748</v>
      </c>
      <c r="E3036" s="3" t="s">
        <v>52</v>
      </c>
      <c r="F3036" s="3" t="s">
        <v>1307</v>
      </c>
      <c r="G3036" s="3" t="s">
        <v>1236</v>
      </c>
      <c r="H3036" s="3" t="s">
        <v>1809</v>
      </c>
      <c r="I3036" s="3" t="s">
        <v>12663</v>
      </c>
      <c r="J3036" s="3" t="s">
        <v>55</v>
      </c>
      <c r="K3036" s="3" t="s">
        <v>1314</v>
      </c>
      <c r="L3036" s="3" t="s">
        <v>12664</v>
      </c>
      <c r="M3036" s="7" t="s">
        <v>12665</v>
      </c>
      <c r="N3036" s="7" t="s">
        <v>12666</v>
      </c>
      <c r="O3036" s="20" t="s">
        <v>798</v>
      </c>
      <c r="P3036" s="3" t="s">
        <v>1241</v>
      </c>
      <c r="Q3036" s="3">
        <v>-18.79</v>
      </c>
      <c r="R3036" s="6">
        <v>133.65</v>
      </c>
      <c r="S3036" s="3" t="s">
        <v>1305</v>
      </c>
      <c r="T3036" s="3"/>
      <c r="U3036" s="17">
        <v>45919</v>
      </c>
      <c r="X3036" s="19" t="s">
        <v>1306</v>
      </c>
      <c r="Y3036" s="19"/>
    </row>
    <row r="3037" spans="1:25">
      <c r="A3037" s="3" t="s">
        <v>12667</v>
      </c>
      <c r="B3037" s="3"/>
      <c r="C3037" s="3" t="s">
        <v>112</v>
      </c>
      <c r="D3037" s="3" t="s">
        <v>4748</v>
      </c>
      <c r="E3037" s="3" t="s">
        <v>52</v>
      </c>
      <c r="F3037" s="3" t="s">
        <v>2278</v>
      </c>
      <c r="G3037" s="3" t="s">
        <v>1236</v>
      </c>
      <c r="H3037" s="3" t="s">
        <v>1237</v>
      </c>
      <c r="I3037" s="3" t="s">
        <v>12668</v>
      </c>
      <c r="J3037" s="3" t="s">
        <v>68</v>
      </c>
      <c r="K3037" s="3" t="s">
        <v>2749</v>
      </c>
      <c r="L3037" s="3" t="s">
        <v>12669</v>
      </c>
      <c r="M3037" s="7" t="s">
        <v>12670</v>
      </c>
      <c r="N3037" s="7" t="s">
        <v>12671</v>
      </c>
      <c r="O3037" s="20" t="s">
        <v>800</v>
      </c>
      <c r="P3037" s="3" t="s">
        <v>1241</v>
      </c>
      <c r="Q3037" s="3">
        <v>-21.82</v>
      </c>
      <c r="R3037" s="6">
        <v>514.79999999999995</v>
      </c>
      <c r="S3037" s="3" t="s">
        <v>1319</v>
      </c>
      <c r="T3037" s="3"/>
      <c r="U3037" s="17">
        <v>45923</v>
      </c>
      <c r="X3037" s="19" t="s">
        <v>1320</v>
      </c>
      <c r="Y3037" s="19"/>
    </row>
    <row r="3038" spans="1:25">
      <c r="A3038" s="3" t="s">
        <v>12672</v>
      </c>
      <c r="B3038" s="3"/>
      <c r="C3038" s="3" t="s">
        <v>507</v>
      </c>
      <c r="D3038" s="3" t="s">
        <v>1234</v>
      </c>
      <c r="E3038" s="3" t="s">
        <v>66</v>
      </c>
      <c r="F3038" s="3" t="s">
        <v>1300</v>
      </c>
      <c r="G3038" s="3" t="s">
        <v>1312</v>
      </c>
      <c r="H3038" s="3" t="s">
        <v>12673</v>
      </c>
      <c r="I3038" s="3" t="s">
        <v>12674</v>
      </c>
      <c r="J3038" s="3" t="s">
        <v>55</v>
      </c>
      <c r="K3038" s="3" t="s">
        <v>4004</v>
      </c>
      <c r="L3038" s="3" t="s">
        <v>12675</v>
      </c>
      <c r="M3038" s="7" t="s">
        <v>12676</v>
      </c>
      <c r="N3038" s="7" t="s">
        <v>12677</v>
      </c>
      <c r="O3038" s="21" t="s">
        <v>802</v>
      </c>
      <c r="P3038" s="3" t="s">
        <v>4591</v>
      </c>
      <c r="Q3038" s="3">
        <v>-21.77</v>
      </c>
      <c r="R3038" s="6">
        <v>133.65</v>
      </c>
      <c r="S3038" s="18" t="s">
        <v>12350</v>
      </c>
      <c r="T3038" s="3" t="s">
        <v>804</v>
      </c>
      <c r="U3038" s="17">
        <v>45926</v>
      </c>
      <c r="X3038" s="19" t="s">
        <v>12351</v>
      </c>
      <c r="Y3038" s="19"/>
    </row>
    <row r="3039" spans="1:25">
      <c r="A3039" s="18" t="s">
        <v>12678</v>
      </c>
      <c r="B3039" s="3"/>
      <c r="C3039" s="3" t="s">
        <v>147</v>
      </c>
      <c r="D3039" s="3" t="s">
        <v>1299</v>
      </c>
      <c r="E3039" s="3" t="s">
        <v>52</v>
      </c>
      <c r="F3039" s="3" t="s">
        <v>1300</v>
      </c>
      <c r="G3039" s="3" t="s">
        <v>1391</v>
      </c>
      <c r="H3039" s="3" t="s">
        <v>1616</v>
      </c>
      <c r="I3039" s="3" t="s">
        <v>12679</v>
      </c>
      <c r="J3039" s="3" t="s">
        <v>55</v>
      </c>
      <c r="K3039" s="3" t="s">
        <v>4034</v>
      </c>
      <c r="L3039" s="3" t="s">
        <v>12680</v>
      </c>
      <c r="M3039" s="7" t="s">
        <v>12681</v>
      </c>
      <c r="N3039" s="7" t="s">
        <v>12682</v>
      </c>
      <c r="O3039" s="20" t="s">
        <v>805</v>
      </c>
      <c r="P3039" s="3" t="s">
        <v>1241</v>
      </c>
      <c r="Q3039" s="3">
        <v>-21.86</v>
      </c>
      <c r="R3039" s="6">
        <v>133.65</v>
      </c>
      <c r="S3039" s="3" t="s">
        <v>1305</v>
      </c>
      <c r="T3039" s="3"/>
      <c r="U3039" s="17">
        <v>45923</v>
      </c>
      <c r="X3039" s="19" t="s">
        <v>1306</v>
      </c>
      <c r="Y3039" s="19"/>
    </row>
    <row r="3040" spans="1:25">
      <c r="A3040" s="3" t="s">
        <v>12683</v>
      </c>
      <c r="B3040" s="3"/>
      <c r="C3040" s="3" t="s">
        <v>147</v>
      </c>
      <c r="D3040" s="3" t="s">
        <v>4748</v>
      </c>
      <c r="E3040" s="3" t="s">
        <v>52</v>
      </c>
      <c r="F3040" s="3" t="s">
        <v>1235</v>
      </c>
      <c r="G3040" s="3" t="s">
        <v>1236</v>
      </c>
      <c r="H3040" s="3" t="s">
        <v>1359</v>
      </c>
      <c r="I3040" s="3" t="s">
        <v>12684</v>
      </c>
      <c r="J3040" s="3" t="s">
        <v>110</v>
      </c>
      <c r="K3040" s="3" t="s">
        <v>4242</v>
      </c>
      <c r="L3040" s="3" t="s">
        <v>12685</v>
      </c>
      <c r="M3040" s="7" t="s">
        <v>12686</v>
      </c>
      <c r="N3040" s="7" t="s">
        <v>12687</v>
      </c>
      <c r="O3040" s="20" t="s">
        <v>807</v>
      </c>
      <c r="P3040" s="3" t="s">
        <v>1241</v>
      </c>
      <c r="Q3040" s="3">
        <v>-18.670000000000002</v>
      </c>
      <c r="R3040" s="6">
        <v>900.9</v>
      </c>
      <c r="S3040" s="3" t="s">
        <v>1305</v>
      </c>
      <c r="T3040" s="3"/>
      <c r="U3040" s="17">
        <v>45933</v>
      </c>
      <c r="X3040" s="19" t="s">
        <v>1306</v>
      </c>
      <c r="Y3040" s="19" t="s">
        <v>12688</v>
      </c>
    </row>
    <row r="3041" spans="1:25">
      <c r="A3041" s="18" t="s">
        <v>12689</v>
      </c>
      <c r="B3041" s="3"/>
      <c r="C3041" s="3" t="s">
        <v>147</v>
      </c>
      <c r="D3041" s="3" t="s">
        <v>4748</v>
      </c>
      <c r="E3041" s="3" t="s">
        <v>52</v>
      </c>
      <c r="F3041" s="3" t="s">
        <v>1235</v>
      </c>
      <c r="G3041" s="3" t="s">
        <v>1236</v>
      </c>
      <c r="H3041" s="3" t="s">
        <v>1359</v>
      </c>
      <c r="I3041" s="3" t="s">
        <v>12690</v>
      </c>
      <c r="J3041" s="3" t="s">
        <v>110</v>
      </c>
      <c r="K3041" s="3" t="s">
        <v>4242</v>
      </c>
      <c r="L3041" s="3" t="s">
        <v>12691</v>
      </c>
      <c r="M3041" s="7" t="s">
        <v>12692</v>
      </c>
      <c r="N3041" s="7" t="s">
        <v>12693</v>
      </c>
      <c r="O3041" s="20" t="s">
        <v>807</v>
      </c>
      <c r="P3041" s="3" t="s">
        <v>1241</v>
      </c>
      <c r="Q3041" s="3">
        <v>-18.93</v>
      </c>
      <c r="R3041" s="6">
        <v>900.9</v>
      </c>
      <c r="S3041" s="3" t="s">
        <v>1305</v>
      </c>
      <c r="T3041" s="3"/>
      <c r="U3041" s="17">
        <v>45932</v>
      </c>
      <c r="X3041" s="19" t="s">
        <v>1306</v>
      </c>
      <c r="Y3041" s="19" t="s">
        <v>12688</v>
      </c>
    </row>
    <row r="3042" spans="1:25">
      <c r="A3042" s="3" t="s">
        <v>12694</v>
      </c>
      <c r="B3042" s="3"/>
      <c r="C3042" s="3" t="s">
        <v>147</v>
      </c>
      <c r="D3042" s="3" t="s">
        <v>4748</v>
      </c>
      <c r="E3042" s="3" t="s">
        <v>52</v>
      </c>
      <c r="F3042" s="3" t="s">
        <v>1235</v>
      </c>
      <c r="G3042" s="3" t="s">
        <v>1236</v>
      </c>
      <c r="H3042" s="3" t="s">
        <v>1359</v>
      </c>
      <c r="I3042" s="3" t="s">
        <v>12695</v>
      </c>
      <c r="J3042" s="3" t="s">
        <v>110</v>
      </c>
      <c r="K3042" s="3" t="s">
        <v>4242</v>
      </c>
      <c r="L3042" s="3" t="s">
        <v>12696</v>
      </c>
      <c r="M3042" s="7" t="s">
        <v>12697</v>
      </c>
      <c r="N3042" s="7" t="s">
        <v>12698</v>
      </c>
      <c r="O3042" s="20" t="s">
        <v>807</v>
      </c>
      <c r="P3042" s="3" t="s">
        <v>1241</v>
      </c>
      <c r="Q3042" s="3">
        <v>-18.739999999999998</v>
      </c>
      <c r="R3042" s="6">
        <v>900.9</v>
      </c>
      <c r="S3042" s="3" t="s">
        <v>1305</v>
      </c>
      <c r="T3042" s="3"/>
      <c r="U3042" s="17">
        <v>45933</v>
      </c>
      <c r="X3042" s="19" t="s">
        <v>1306</v>
      </c>
      <c r="Y3042" s="19" t="s">
        <v>12688</v>
      </c>
    </row>
    <row r="3043" spans="1:25">
      <c r="A3043" s="3" t="s">
        <v>12699</v>
      </c>
      <c r="B3043" s="3"/>
      <c r="C3043" s="3" t="s">
        <v>147</v>
      </c>
      <c r="D3043" s="3" t="s">
        <v>4748</v>
      </c>
      <c r="E3043" s="3" t="s">
        <v>52</v>
      </c>
      <c r="F3043" s="3" t="s">
        <v>1235</v>
      </c>
      <c r="G3043" s="3" t="s">
        <v>1236</v>
      </c>
      <c r="H3043" s="3" t="s">
        <v>1359</v>
      </c>
      <c r="I3043" s="3" t="s">
        <v>12700</v>
      </c>
      <c r="J3043" s="3" t="s">
        <v>196</v>
      </c>
      <c r="K3043" s="3" t="s">
        <v>4242</v>
      </c>
      <c r="L3043" s="3" t="s">
        <v>12701</v>
      </c>
      <c r="M3043" s="7" t="s">
        <v>12702</v>
      </c>
      <c r="N3043" s="7" t="s">
        <v>12703</v>
      </c>
      <c r="O3043" s="20" t="s">
        <v>807</v>
      </c>
      <c r="P3043" s="3" t="s">
        <v>1241</v>
      </c>
      <c r="Q3043" s="3">
        <v>-20.399999999999999</v>
      </c>
      <c r="R3043" s="6">
        <v>1386</v>
      </c>
      <c r="S3043" s="3" t="s">
        <v>1305</v>
      </c>
      <c r="T3043" s="3"/>
      <c r="U3043" s="17">
        <v>45932</v>
      </c>
      <c r="X3043" s="19" t="s">
        <v>1306</v>
      </c>
      <c r="Y3043" s="19" t="s">
        <v>12688</v>
      </c>
    </row>
    <row r="3044" spans="1:25">
      <c r="A3044" s="3" t="s">
        <v>12704</v>
      </c>
      <c r="B3044" s="3"/>
      <c r="C3044" s="3" t="s">
        <v>147</v>
      </c>
      <c r="D3044" s="3" t="s">
        <v>4748</v>
      </c>
      <c r="E3044" s="3" t="s">
        <v>52</v>
      </c>
      <c r="F3044" s="3" t="s">
        <v>1235</v>
      </c>
      <c r="G3044" s="3" t="s">
        <v>1236</v>
      </c>
      <c r="H3044" s="3" t="s">
        <v>1359</v>
      </c>
      <c r="I3044" s="3" t="s">
        <v>12705</v>
      </c>
      <c r="J3044" s="3" t="s">
        <v>110</v>
      </c>
      <c r="K3044" s="3" t="s">
        <v>4242</v>
      </c>
      <c r="L3044" s="3" t="s">
        <v>12706</v>
      </c>
      <c r="M3044" s="7" t="s">
        <v>12707</v>
      </c>
      <c r="N3044" s="7" t="s">
        <v>12708</v>
      </c>
      <c r="O3044" s="20" t="s">
        <v>807</v>
      </c>
      <c r="P3044" s="3" t="s">
        <v>1241</v>
      </c>
      <c r="Q3044" s="3">
        <v>-19.3</v>
      </c>
      <c r="R3044" s="6">
        <v>900.9</v>
      </c>
      <c r="S3044" s="3" t="s">
        <v>1305</v>
      </c>
      <c r="T3044" s="3"/>
      <c r="U3044" s="17">
        <v>45933</v>
      </c>
      <c r="X3044" s="19" t="s">
        <v>1306</v>
      </c>
      <c r="Y3044" s="19" t="s">
        <v>12688</v>
      </c>
    </row>
    <row r="3045" spans="1:25">
      <c r="A3045" s="3" t="s">
        <v>12709</v>
      </c>
      <c r="B3045" s="3"/>
      <c r="C3045" s="3" t="s">
        <v>147</v>
      </c>
      <c r="D3045" s="3" t="s">
        <v>4748</v>
      </c>
      <c r="E3045" s="3" t="s">
        <v>52</v>
      </c>
      <c r="F3045" s="3" t="s">
        <v>1235</v>
      </c>
      <c r="G3045" s="3" t="s">
        <v>1236</v>
      </c>
      <c r="H3045" s="3" t="s">
        <v>1359</v>
      </c>
      <c r="I3045" s="3" t="s">
        <v>12710</v>
      </c>
      <c r="J3045" s="3" t="s">
        <v>110</v>
      </c>
      <c r="K3045" s="3" t="s">
        <v>4242</v>
      </c>
      <c r="L3045" s="3" t="s">
        <v>12711</v>
      </c>
      <c r="M3045" s="7" t="s">
        <v>12712</v>
      </c>
      <c r="N3045" s="7" t="s">
        <v>12713</v>
      </c>
      <c r="O3045" s="20" t="s">
        <v>807</v>
      </c>
      <c r="P3045" s="3" t="s">
        <v>1241</v>
      </c>
      <c r="Q3045" s="3">
        <v>-20.68</v>
      </c>
      <c r="R3045" s="6">
        <v>900.9</v>
      </c>
      <c r="S3045" s="3" t="s">
        <v>1305</v>
      </c>
      <c r="T3045" s="3"/>
      <c r="U3045" s="17">
        <v>45933</v>
      </c>
      <c r="X3045" s="19" t="s">
        <v>1306</v>
      </c>
      <c r="Y3045" s="19" t="s">
        <v>12688</v>
      </c>
    </row>
    <row r="3046" spans="1:25">
      <c r="A3046" s="3" t="s">
        <v>12714</v>
      </c>
      <c r="B3046" s="3"/>
      <c r="C3046" s="3" t="s">
        <v>147</v>
      </c>
      <c r="D3046" s="3" t="s">
        <v>4748</v>
      </c>
      <c r="E3046" s="3" t="s">
        <v>52</v>
      </c>
      <c r="F3046" s="3" t="s">
        <v>1235</v>
      </c>
      <c r="G3046" s="3" t="s">
        <v>1236</v>
      </c>
      <c r="H3046" s="3" t="s">
        <v>1359</v>
      </c>
      <c r="I3046" s="3" t="s">
        <v>12715</v>
      </c>
      <c r="J3046" s="3" t="s">
        <v>196</v>
      </c>
      <c r="K3046" s="3" t="s">
        <v>4242</v>
      </c>
      <c r="L3046" s="3" t="s">
        <v>12716</v>
      </c>
      <c r="M3046" s="7" t="s">
        <v>12717</v>
      </c>
      <c r="N3046" s="7" t="s">
        <v>12718</v>
      </c>
      <c r="O3046" s="20" t="s">
        <v>807</v>
      </c>
      <c r="P3046" s="3" t="s">
        <v>1241</v>
      </c>
      <c r="Q3046" s="3">
        <v>-18.8</v>
      </c>
      <c r="R3046" s="6">
        <v>1386</v>
      </c>
      <c r="S3046" s="3" t="s">
        <v>1305</v>
      </c>
      <c r="T3046" s="3"/>
      <c r="U3046" s="17">
        <v>45933</v>
      </c>
      <c r="X3046" s="19" t="s">
        <v>1306</v>
      </c>
      <c r="Y3046" s="19" t="s">
        <v>12688</v>
      </c>
    </row>
    <row r="3047" spans="1:25">
      <c r="A3047" s="3" t="s">
        <v>12719</v>
      </c>
      <c r="B3047" s="3"/>
      <c r="C3047" s="3" t="s">
        <v>147</v>
      </c>
      <c r="D3047" s="3" t="s">
        <v>4748</v>
      </c>
      <c r="E3047" s="3" t="s">
        <v>52</v>
      </c>
      <c r="F3047" s="3" t="s">
        <v>1235</v>
      </c>
      <c r="G3047" s="3" t="s">
        <v>1236</v>
      </c>
      <c r="H3047" s="3" t="s">
        <v>1359</v>
      </c>
      <c r="I3047" s="3" t="s">
        <v>12720</v>
      </c>
      <c r="J3047" s="3" t="s">
        <v>110</v>
      </c>
      <c r="K3047" s="3" t="s">
        <v>4242</v>
      </c>
      <c r="L3047" s="3" t="s">
        <v>12721</v>
      </c>
      <c r="M3047" s="7" t="s">
        <v>12722</v>
      </c>
      <c r="N3047" s="7" t="s">
        <v>12723</v>
      </c>
      <c r="O3047" s="20" t="s">
        <v>807</v>
      </c>
      <c r="P3047" s="3" t="s">
        <v>1241</v>
      </c>
      <c r="Q3047" s="3">
        <v>-19.649999999999999</v>
      </c>
      <c r="R3047" s="6">
        <v>900.9</v>
      </c>
      <c r="S3047" s="3" t="s">
        <v>1319</v>
      </c>
      <c r="T3047" s="3"/>
      <c r="U3047" s="17">
        <v>45933</v>
      </c>
      <c r="X3047" s="19" t="s">
        <v>1320</v>
      </c>
      <c r="Y3047" s="19" t="s">
        <v>12688</v>
      </c>
    </row>
    <row r="3048" spans="1:25">
      <c r="A3048" s="3" t="s">
        <v>12724</v>
      </c>
      <c r="B3048" s="3"/>
      <c r="C3048" s="3" t="s">
        <v>147</v>
      </c>
      <c r="D3048" s="3" t="s">
        <v>4748</v>
      </c>
      <c r="E3048" s="3" t="s">
        <v>52</v>
      </c>
      <c r="F3048" s="3" t="s">
        <v>1235</v>
      </c>
      <c r="G3048" s="3" t="s">
        <v>1236</v>
      </c>
      <c r="H3048" s="3" t="s">
        <v>1451</v>
      </c>
      <c r="I3048" s="3" t="s">
        <v>12725</v>
      </c>
      <c r="J3048" s="3" t="s">
        <v>110</v>
      </c>
      <c r="K3048" s="3" t="s">
        <v>4242</v>
      </c>
      <c r="L3048" s="3" t="s">
        <v>12726</v>
      </c>
      <c r="M3048" s="7" t="s">
        <v>12727</v>
      </c>
      <c r="N3048" s="7" t="s">
        <v>12728</v>
      </c>
      <c r="O3048" s="20" t="s">
        <v>807</v>
      </c>
      <c r="P3048" s="3" t="s">
        <v>1241</v>
      </c>
      <c r="Q3048" s="3">
        <v>-18.57</v>
      </c>
      <c r="R3048" s="6">
        <v>900.9</v>
      </c>
      <c r="S3048" s="18" t="s">
        <v>1371</v>
      </c>
      <c r="T3048" s="3"/>
      <c r="U3048" s="17">
        <v>45933</v>
      </c>
      <c r="X3048" s="19" t="s">
        <v>4401</v>
      </c>
      <c r="Y3048" s="19" t="s">
        <v>12688</v>
      </c>
    </row>
    <row r="3049" spans="1:25">
      <c r="A3049" s="3" t="s">
        <v>12729</v>
      </c>
      <c r="B3049" s="3"/>
      <c r="C3049" s="3" t="s">
        <v>147</v>
      </c>
      <c r="D3049" s="3" t="s">
        <v>4748</v>
      </c>
      <c r="E3049" s="3" t="s">
        <v>52</v>
      </c>
      <c r="F3049" s="3" t="s">
        <v>1235</v>
      </c>
      <c r="G3049" s="3" t="s">
        <v>1236</v>
      </c>
      <c r="H3049" s="3" t="s">
        <v>1451</v>
      </c>
      <c r="I3049" s="3" t="s">
        <v>12730</v>
      </c>
      <c r="J3049" s="3" t="s">
        <v>110</v>
      </c>
      <c r="K3049" s="3" t="s">
        <v>4242</v>
      </c>
      <c r="L3049" s="3" t="s">
        <v>12731</v>
      </c>
      <c r="M3049" s="7" t="s">
        <v>12732</v>
      </c>
      <c r="N3049" s="7" t="s">
        <v>12733</v>
      </c>
      <c r="O3049" s="20" t="s">
        <v>807</v>
      </c>
      <c r="P3049" s="3" t="s">
        <v>1241</v>
      </c>
      <c r="Q3049" s="3">
        <v>-18.559999999999999</v>
      </c>
      <c r="R3049" s="6">
        <v>900.9</v>
      </c>
      <c r="S3049" s="18" t="s">
        <v>1371</v>
      </c>
      <c r="T3049" s="3"/>
      <c r="U3049" s="17">
        <v>45933</v>
      </c>
      <c r="X3049" s="19" t="s">
        <v>4401</v>
      </c>
      <c r="Y3049" s="19" t="s">
        <v>12688</v>
      </c>
    </row>
    <row r="3050" spans="1:25">
      <c r="A3050" s="3" t="s">
        <v>12734</v>
      </c>
      <c r="B3050" s="3"/>
      <c r="C3050" s="3" t="s">
        <v>147</v>
      </c>
      <c r="D3050" s="3" t="s">
        <v>4748</v>
      </c>
      <c r="E3050" s="3" t="s">
        <v>52</v>
      </c>
      <c r="F3050" s="3" t="s">
        <v>1235</v>
      </c>
      <c r="G3050" s="3" t="s">
        <v>1236</v>
      </c>
      <c r="H3050" s="3" t="s">
        <v>1451</v>
      </c>
      <c r="I3050" s="3" t="s">
        <v>12735</v>
      </c>
      <c r="J3050" s="3" t="s">
        <v>196</v>
      </c>
      <c r="K3050" s="3" t="s">
        <v>4242</v>
      </c>
      <c r="L3050" s="3" t="s">
        <v>12736</v>
      </c>
      <c r="M3050" s="7" t="s">
        <v>12737</v>
      </c>
      <c r="N3050" s="7" t="s">
        <v>12738</v>
      </c>
      <c r="O3050" s="20" t="s">
        <v>807</v>
      </c>
      <c r="P3050" s="3" t="s">
        <v>1241</v>
      </c>
      <c r="Q3050" s="3">
        <v>-18.37</v>
      </c>
      <c r="R3050" s="6">
        <v>1386</v>
      </c>
      <c r="S3050" s="18" t="s">
        <v>1371</v>
      </c>
      <c r="T3050" s="3"/>
      <c r="U3050" s="17">
        <v>45933</v>
      </c>
      <c r="X3050" s="19" t="s">
        <v>4401</v>
      </c>
      <c r="Y3050" s="19" t="s">
        <v>12688</v>
      </c>
    </row>
    <row r="3051" spans="1:25">
      <c r="A3051" s="3" t="s">
        <v>12739</v>
      </c>
      <c r="B3051" s="3"/>
      <c r="C3051" s="3" t="s">
        <v>147</v>
      </c>
      <c r="D3051" s="3" t="s">
        <v>4748</v>
      </c>
      <c r="E3051" s="3" t="s">
        <v>52</v>
      </c>
      <c r="F3051" s="3" t="s">
        <v>1235</v>
      </c>
      <c r="G3051" s="3" t="s">
        <v>1236</v>
      </c>
      <c r="H3051" s="3" t="s">
        <v>1451</v>
      </c>
      <c r="I3051" s="3" t="s">
        <v>12740</v>
      </c>
      <c r="J3051" s="3" t="s">
        <v>110</v>
      </c>
      <c r="K3051" s="3" t="s">
        <v>4242</v>
      </c>
      <c r="L3051" s="3" t="s">
        <v>12741</v>
      </c>
      <c r="M3051" s="7" t="s">
        <v>12742</v>
      </c>
      <c r="N3051" s="7" t="s">
        <v>12743</v>
      </c>
      <c r="O3051" s="20" t="s">
        <v>807</v>
      </c>
      <c r="P3051" s="3" t="s">
        <v>1241</v>
      </c>
      <c r="Q3051" s="3">
        <v>-19.96</v>
      </c>
      <c r="R3051" s="6">
        <v>900.9</v>
      </c>
      <c r="S3051" s="18" t="s">
        <v>1371</v>
      </c>
      <c r="T3051" s="3"/>
      <c r="U3051" s="17">
        <v>45933</v>
      </c>
      <c r="X3051" s="19" t="s">
        <v>4401</v>
      </c>
      <c r="Y3051" s="19" t="s">
        <v>12688</v>
      </c>
    </row>
    <row r="3052" spans="1:25">
      <c r="A3052" s="3" t="s">
        <v>12744</v>
      </c>
      <c r="B3052" s="3"/>
      <c r="C3052" s="3" t="s">
        <v>147</v>
      </c>
      <c r="D3052" s="3" t="s">
        <v>4748</v>
      </c>
      <c r="E3052" s="3" t="s">
        <v>52</v>
      </c>
      <c r="F3052" s="3" t="s">
        <v>1235</v>
      </c>
      <c r="G3052" s="3" t="s">
        <v>1236</v>
      </c>
      <c r="H3052" s="3" t="s">
        <v>1451</v>
      </c>
      <c r="I3052" s="3" t="s">
        <v>12745</v>
      </c>
      <c r="J3052" s="3" t="s">
        <v>196</v>
      </c>
      <c r="K3052" s="3" t="s">
        <v>4242</v>
      </c>
      <c r="L3052" s="3" t="s">
        <v>12746</v>
      </c>
      <c r="M3052" s="7" t="s">
        <v>12747</v>
      </c>
      <c r="N3052" s="7" t="s">
        <v>12748</v>
      </c>
      <c r="O3052" s="20" t="s">
        <v>807</v>
      </c>
      <c r="P3052" s="3" t="s">
        <v>1241</v>
      </c>
      <c r="Q3052" s="3">
        <v>-19.600000000000001</v>
      </c>
      <c r="R3052" s="6">
        <v>1386</v>
      </c>
      <c r="S3052" s="3" t="s">
        <v>1305</v>
      </c>
      <c r="T3052" s="3"/>
      <c r="U3052" s="17">
        <v>45930</v>
      </c>
      <c r="X3052" s="19" t="s">
        <v>1306</v>
      </c>
      <c r="Y3052" s="19" t="s">
        <v>12688</v>
      </c>
    </row>
    <row r="3053" spans="1:25">
      <c r="A3053" s="3" t="s">
        <v>12749</v>
      </c>
      <c r="B3053" s="3"/>
      <c r="C3053" s="3" t="s">
        <v>147</v>
      </c>
      <c r="D3053" s="3" t="s">
        <v>4748</v>
      </c>
      <c r="E3053" s="3" t="s">
        <v>52</v>
      </c>
      <c r="F3053" s="3" t="s">
        <v>1235</v>
      </c>
      <c r="G3053" s="3" t="s">
        <v>1236</v>
      </c>
      <c r="H3053" s="3" t="s">
        <v>1451</v>
      </c>
      <c r="I3053" s="3" t="s">
        <v>12750</v>
      </c>
      <c r="J3053" s="3" t="s">
        <v>196</v>
      </c>
      <c r="K3053" s="3" t="s">
        <v>4242</v>
      </c>
      <c r="L3053" s="3" t="s">
        <v>12751</v>
      </c>
      <c r="M3053" s="7" t="s">
        <v>12752</v>
      </c>
      <c r="N3053" s="7" t="s">
        <v>12753</v>
      </c>
      <c r="O3053" s="20" t="s">
        <v>807</v>
      </c>
      <c r="P3053" s="3" t="s">
        <v>1241</v>
      </c>
      <c r="Q3053" s="3">
        <v>-18.75</v>
      </c>
      <c r="R3053" s="6">
        <v>1386</v>
      </c>
      <c r="S3053" s="3" t="s">
        <v>1305</v>
      </c>
      <c r="T3053" s="3"/>
      <c r="U3053" s="17">
        <v>45931</v>
      </c>
      <c r="X3053" s="19" t="s">
        <v>1306</v>
      </c>
      <c r="Y3053" s="19" t="s">
        <v>12688</v>
      </c>
    </row>
    <row r="3054" spans="1:25">
      <c r="A3054" s="3" t="s">
        <v>12754</v>
      </c>
      <c r="B3054" s="3"/>
      <c r="C3054" s="3" t="s">
        <v>147</v>
      </c>
      <c r="D3054" s="3" t="s">
        <v>4748</v>
      </c>
      <c r="E3054" s="3" t="s">
        <v>52</v>
      </c>
      <c r="F3054" s="3" t="s">
        <v>1235</v>
      </c>
      <c r="G3054" s="3" t="s">
        <v>1236</v>
      </c>
      <c r="H3054" s="3" t="s">
        <v>1451</v>
      </c>
      <c r="I3054" s="3" t="s">
        <v>12755</v>
      </c>
      <c r="J3054" s="3" t="s">
        <v>110</v>
      </c>
      <c r="K3054" s="3" t="s">
        <v>4242</v>
      </c>
      <c r="L3054" s="3" t="s">
        <v>12756</v>
      </c>
      <c r="M3054" s="7" t="s">
        <v>12757</v>
      </c>
      <c r="N3054" s="7" t="s">
        <v>12758</v>
      </c>
      <c r="O3054" s="20" t="s">
        <v>807</v>
      </c>
      <c r="P3054" s="3" t="s">
        <v>1241</v>
      </c>
      <c r="Q3054" s="3">
        <v>-18.98</v>
      </c>
      <c r="R3054" s="6">
        <v>900.9</v>
      </c>
      <c r="S3054" s="3" t="s">
        <v>1305</v>
      </c>
      <c r="T3054" s="3"/>
      <c r="U3054" s="17">
        <v>45933</v>
      </c>
      <c r="X3054" s="19" t="s">
        <v>1306</v>
      </c>
      <c r="Y3054" s="19" t="s">
        <v>12688</v>
      </c>
    </row>
    <row r="3055" spans="1:25">
      <c r="A3055" s="18" t="s">
        <v>12759</v>
      </c>
      <c r="B3055" s="3"/>
      <c r="C3055" s="3" t="s">
        <v>147</v>
      </c>
      <c r="D3055" s="3" t="s">
        <v>4748</v>
      </c>
      <c r="E3055" s="3" t="s">
        <v>52</v>
      </c>
      <c r="F3055" s="3" t="s">
        <v>1235</v>
      </c>
      <c r="G3055" s="3" t="s">
        <v>1236</v>
      </c>
      <c r="H3055" s="3" t="s">
        <v>1451</v>
      </c>
      <c r="I3055" s="3" t="s">
        <v>12760</v>
      </c>
      <c r="J3055" s="3" t="s">
        <v>110</v>
      </c>
      <c r="K3055" s="3" t="s">
        <v>4242</v>
      </c>
      <c r="L3055" s="3" t="s">
        <v>12761</v>
      </c>
      <c r="M3055" s="7" t="s">
        <v>12762</v>
      </c>
      <c r="N3055" s="7" t="s">
        <v>12763</v>
      </c>
      <c r="O3055" s="20" t="s">
        <v>807</v>
      </c>
      <c r="P3055" s="3" t="s">
        <v>1241</v>
      </c>
      <c r="Q3055" s="3">
        <v>-19.5</v>
      </c>
      <c r="R3055" s="6">
        <v>900.9</v>
      </c>
      <c r="S3055" s="3" t="s">
        <v>1305</v>
      </c>
      <c r="T3055" s="3"/>
      <c r="U3055" s="17">
        <v>45931</v>
      </c>
      <c r="X3055" s="19" t="s">
        <v>1306</v>
      </c>
      <c r="Y3055" s="19" t="s">
        <v>12688</v>
      </c>
    </row>
    <row r="3056" spans="1:25">
      <c r="A3056" s="3" t="s">
        <v>12764</v>
      </c>
      <c r="B3056" s="3"/>
      <c r="C3056" s="3" t="s">
        <v>147</v>
      </c>
      <c r="D3056" s="3" t="s">
        <v>4748</v>
      </c>
      <c r="E3056" s="3" t="s">
        <v>52</v>
      </c>
      <c r="F3056" s="3" t="s">
        <v>1235</v>
      </c>
      <c r="G3056" s="3" t="s">
        <v>1236</v>
      </c>
      <c r="H3056" s="3" t="s">
        <v>1309</v>
      </c>
      <c r="I3056" s="3" t="s">
        <v>12765</v>
      </c>
      <c r="J3056" s="3" t="s">
        <v>196</v>
      </c>
      <c r="K3056" s="3" t="s">
        <v>4242</v>
      </c>
      <c r="L3056" s="3" t="s">
        <v>12766</v>
      </c>
      <c r="M3056" s="7" t="s">
        <v>12767</v>
      </c>
      <c r="N3056" s="7" t="s">
        <v>12768</v>
      </c>
      <c r="O3056" s="20" t="s">
        <v>807</v>
      </c>
      <c r="P3056" s="3" t="s">
        <v>1241</v>
      </c>
      <c r="Q3056" s="3">
        <v>-20.77</v>
      </c>
      <c r="R3056" s="6">
        <v>1386</v>
      </c>
      <c r="S3056" s="3" t="s">
        <v>1319</v>
      </c>
      <c r="T3056" s="3"/>
      <c r="U3056" s="17">
        <v>45933</v>
      </c>
      <c r="X3056" s="19" t="s">
        <v>1320</v>
      </c>
      <c r="Y3056" s="19" t="s">
        <v>12688</v>
      </c>
    </row>
    <row r="3057" spans="1:25">
      <c r="A3057" s="3" t="s">
        <v>12769</v>
      </c>
      <c r="B3057" s="3"/>
      <c r="C3057" s="3" t="s">
        <v>147</v>
      </c>
      <c r="D3057" s="3" t="s">
        <v>4748</v>
      </c>
      <c r="E3057" s="3" t="s">
        <v>52</v>
      </c>
      <c r="F3057" s="3" t="s">
        <v>1235</v>
      </c>
      <c r="G3057" s="3" t="s">
        <v>1236</v>
      </c>
      <c r="H3057" s="3" t="s">
        <v>1309</v>
      </c>
      <c r="I3057" s="3" t="s">
        <v>12770</v>
      </c>
      <c r="J3057" s="3" t="s">
        <v>110</v>
      </c>
      <c r="K3057" s="3" t="s">
        <v>4242</v>
      </c>
      <c r="L3057" s="3" t="s">
        <v>12771</v>
      </c>
      <c r="M3057" s="7" t="s">
        <v>12772</v>
      </c>
      <c r="N3057" s="7" t="s">
        <v>12773</v>
      </c>
      <c r="O3057" s="20" t="s">
        <v>807</v>
      </c>
      <c r="P3057" s="3" t="s">
        <v>1241</v>
      </c>
      <c r="Q3057" s="3">
        <v>-20.260000000000002</v>
      </c>
      <c r="R3057" s="6">
        <v>900.9</v>
      </c>
      <c r="S3057" s="3" t="s">
        <v>1319</v>
      </c>
      <c r="T3057" s="3"/>
      <c r="U3057" s="17">
        <v>45933</v>
      </c>
      <c r="X3057" s="19" t="s">
        <v>1320</v>
      </c>
      <c r="Y3057" s="19" t="s">
        <v>12688</v>
      </c>
    </row>
    <row r="3058" spans="1:25">
      <c r="A3058" s="3" t="s">
        <v>12774</v>
      </c>
      <c r="B3058" s="3"/>
      <c r="C3058" s="3" t="s">
        <v>147</v>
      </c>
      <c r="D3058" s="3" t="s">
        <v>4748</v>
      </c>
      <c r="E3058" s="3" t="s">
        <v>52</v>
      </c>
      <c r="F3058" s="3" t="s">
        <v>1235</v>
      </c>
      <c r="G3058" s="3" t="s">
        <v>1236</v>
      </c>
      <c r="H3058" s="3" t="s">
        <v>1309</v>
      </c>
      <c r="I3058" s="3" t="s">
        <v>12775</v>
      </c>
      <c r="J3058" s="3" t="s">
        <v>110</v>
      </c>
      <c r="K3058" s="3" t="s">
        <v>4242</v>
      </c>
      <c r="L3058" s="3" t="s">
        <v>12776</v>
      </c>
      <c r="M3058" s="7" t="s">
        <v>12777</v>
      </c>
      <c r="N3058" s="7" t="s">
        <v>12778</v>
      </c>
      <c r="O3058" s="20" t="s">
        <v>807</v>
      </c>
      <c r="P3058" s="3" t="s">
        <v>1241</v>
      </c>
      <c r="Q3058" s="3">
        <v>-20.5</v>
      </c>
      <c r="R3058" s="6">
        <v>900.9</v>
      </c>
      <c r="S3058" s="3" t="s">
        <v>1305</v>
      </c>
      <c r="T3058" s="3"/>
      <c r="U3058" s="17">
        <v>45931</v>
      </c>
      <c r="X3058" s="19" t="s">
        <v>1306</v>
      </c>
      <c r="Y3058" s="19" t="s">
        <v>12688</v>
      </c>
    </row>
    <row r="3059" spans="1:25">
      <c r="A3059" s="3" t="s">
        <v>12779</v>
      </c>
      <c r="B3059" s="3"/>
      <c r="C3059" s="3" t="s">
        <v>147</v>
      </c>
      <c r="D3059" s="3" t="s">
        <v>4748</v>
      </c>
      <c r="E3059" s="3" t="s">
        <v>52</v>
      </c>
      <c r="F3059" s="3" t="s">
        <v>1235</v>
      </c>
      <c r="G3059" s="3" t="s">
        <v>1236</v>
      </c>
      <c r="H3059" s="3" t="s">
        <v>1309</v>
      </c>
      <c r="I3059" s="3" t="s">
        <v>12780</v>
      </c>
      <c r="J3059" s="3" t="s">
        <v>196</v>
      </c>
      <c r="K3059" s="3" t="s">
        <v>4242</v>
      </c>
      <c r="L3059" s="3" t="s">
        <v>12781</v>
      </c>
      <c r="M3059" s="7" t="s">
        <v>12782</v>
      </c>
      <c r="N3059" s="7" t="s">
        <v>12783</v>
      </c>
      <c r="O3059" s="20" t="s">
        <v>807</v>
      </c>
      <c r="P3059" s="3" t="s">
        <v>1241</v>
      </c>
      <c r="Q3059" s="3">
        <v>-19.46</v>
      </c>
      <c r="R3059" s="6">
        <v>1386</v>
      </c>
      <c r="S3059" s="3" t="s">
        <v>1319</v>
      </c>
      <c r="T3059" s="3"/>
      <c r="U3059" s="17">
        <v>45932</v>
      </c>
      <c r="X3059" s="19" t="s">
        <v>1320</v>
      </c>
      <c r="Y3059" s="19" t="s">
        <v>12688</v>
      </c>
    </row>
    <row r="3060" spans="1:25">
      <c r="A3060" s="3" t="s">
        <v>12784</v>
      </c>
      <c r="B3060" s="3"/>
      <c r="C3060" s="3" t="s">
        <v>147</v>
      </c>
      <c r="D3060" s="3" t="s">
        <v>4748</v>
      </c>
      <c r="E3060" s="3" t="s">
        <v>52</v>
      </c>
      <c r="F3060" s="3" t="s">
        <v>1235</v>
      </c>
      <c r="G3060" s="3" t="s">
        <v>1236</v>
      </c>
      <c r="H3060" s="3" t="s">
        <v>1309</v>
      </c>
      <c r="I3060" s="3" t="s">
        <v>12785</v>
      </c>
      <c r="J3060" s="3" t="s">
        <v>196</v>
      </c>
      <c r="K3060" s="3" t="s">
        <v>4242</v>
      </c>
      <c r="L3060" s="3" t="s">
        <v>12786</v>
      </c>
      <c r="M3060" s="7" t="s">
        <v>12787</v>
      </c>
      <c r="N3060" s="7" t="s">
        <v>12788</v>
      </c>
      <c r="O3060" s="20" t="s">
        <v>807</v>
      </c>
      <c r="P3060" s="3" t="s">
        <v>1241</v>
      </c>
      <c r="Q3060" s="3">
        <v>-19.690000000000001</v>
      </c>
      <c r="R3060" s="6">
        <v>1386</v>
      </c>
      <c r="S3060" s="3" t="s">
        <v>1319</v>
      </c>
      <c r="T3060" s="3"/>
      <c r="U3060" s="17">
        <v>45932</v>
      </c>
      <c r="X3060" s="19" t="s">
        <v>1320</v>
      </c>
      <c r="Y3060" s="19" t="s">
        <v>12688</v>
      </c>
    </row>
    <row r="3061" spans="1:25">
      <c r="A3061" s="3" t="s">
        <v>12789</v>
      </c>
      <c r="B3061" s="3"/>
      <c r="C3061" s="3" t="s">
        <v>147</v>
      </c>
      <c r="D3061" s="3" t="s">
        <v>4748</v>
      </c>
      <c r="E3061" s="3" t="s">
        <v>52</v>
      </c>
      <c r="F3061" s="3" t="s">
        <v>1235</v>
      </c>
      <c r="G3061" s="3" t="s">
        <v>1236</v>
      </c>
      <c r="H3061" s="3" t="s">
        <v>1309</v>
      </c>
      <c r="I3061" s="3" t="s">
        <v>12790</v>
      </c>
      <c r="J3061" s="3" t="s">
        <v>196</v>
      </c>
      <c r="K3061" s="3" t="s">
        <v>4242</v>
      </c>
      <c r="L3061" s="3" t="s">
        <v>12791</v>
      </c>
      <c r="M3061" s="7" t="s">
        <v>12792</v>
      </c>
      <c r="N3061" s="7" t="s">
        <v>12793</v>
      </c>
      <c r="O3061" s="20" t="s">
        <v>807</v>
      </c>
      <c r="P3061" s="3" t="s">
        <v>1241</v>
      </c>
      <c r="Q3061" s="3">
        <v>-19.899999999999999</v>
      </c>
      <c r="R3061" s="6">
        <v>1386</v>
      </c>
      <c r="S3061" s="3" t="s">
        <v>1319</v>
      </c>
      <c r="T3061" s="3"/>
      <c r="U3061" s="17">
        <v>45932</v>
      </c>
      <c r="X3061" s="19" t="s">
        <v>1320</v>
      </c>
      <c r="Y3061" s="19" t="s">
        <v>12688</v>
      </c>
    </row>
    <row r="3062" spans="1:25">
      <c r="A3062" s="3" t="s">
        <v>12794</v>
      </c>
      <c r="B3062" s="3"/>
      <c r="C3062" s="3" t="s">
        <v>147</v>
      </c>
      <c r="D3062" s="3" t="s">
        <v>4748</v>
      </c>
      <c r="E3062" s="3" t="s">
        <v>52</v>
      </c>
      <c r="F3062" s="3" t="s">
        <v>1235</v>
      </c>
      <c r="G3062" s="3" t="s">
        <v>1236</v>
      </c>
      <c r="H3062" s="3" t="s">
        <v>1309</v>
      </c>
      <c r="I3062" s="3" t="s">
        <v>12795</v>
      </c>
      <c r="J3062" s="3" t="s">
        <v>110</v>
      </c>
      <c r="K3062" s="3" t="s">
        <v>4242</v>
      </c>
      <c r="L3062" s="3" t="s">
        <v>12796</v>
      </c>
      <c r="M3062" s="7" t="s">
        <v>12797</v>
      </c>
      <c r="N3062" s="7" t="s">
        <v>12798</v>
      </c>
      <c r="O3062" s="20" t="s">
        <v>807</v>
      </c>
      <c r="P3062" s="3" t="s">
        <v>1241</v>
      </c>
      <c r="Q3062" s="3">
        <v>-20.56</v>
      </c>
      <c r="R3062" s="6">
        <v>900.9</v>
      </c>
      <c r="S3062" s="3" t="s">
        <v>1319</v>
      </c>
      <c r="T3062" s="3"/>
      <c r="U3062" s="17">
        <v>45933</v>
      </c>
      <c r="X3062" s="19" t="s">
        <v>1320</v>
      </c>
      <c r="Y3062" s="19" t="s">
        <v>12688</v>
      </c>
    </row>
    <row r="3063" spans="1:25">
      <c r="A3063" s="3" t="s">
        <v>12799</v>
      </c>
      <c r="B3063" s="3"/>
      <c r="C3063" s="3" t="s">
        <v>147</v>
      </c>
      <c r="D3063" s="3" t="s">
        <v>4748</v>
      </c>
      <c r="E3063" s="3" t="s">
        <v>52</v>
      </c>
      <c r="F3063" s="3" t="s">
        <v>1235</v>
      </c>
      <c r="G3063" s="3" t="s">
        <v>1236</v>
      </c>
      <c r="H3063" s="3" t="s">
        <v>1309</v>
      </c>
      <c r="I3063" s="3" t="s">
        <v>12800</v>
      </c>
      <c r="J3063" s="3" t="s">
        <v>110</v>
      </c>
      <c r="K3063" s="3" t="s">
        <v>4242</v>
      </c>
      <c r="L3063" s="3" t="s">
        <v>12801</v>
      </c>
      <c r="M3063" s="7" t="s">
        <v>12802</v>
      </c>
      <c r="N3063" s="7" t="s">
        <v>12803</v>
      </c>
      <c r="O3063" s="20" t="s">
        <v>807</v>
      </c>
      <c r="P3063" s="3" t="s">
        <v>1241</v>
      </c>
      <c r="Q3063" s="3">
        <v>-20.260000000000002</v>
      </c>
      <c r="R3063" s="6">
        <v>900.9</v>
      </c>
      <c r="S3063" s="3" t="s">
        <v>1319</v>
      </c>
      <c r="T3063" s="3"/>
      <c r="U3063" s="17">
        <v>45933</v>
      </c>
      <c r="X3063" s="19" t="s">
        <v>1320</v>
      </c>
      <c r="Y3063" s="19" t="s">
        <v>12688</v>
      </c>
    </row>
    <row r="3064" spans="1:25">
      <c r="A3064" s="3" t="s">
        <v>12804</v>
      </c>
      <c r="B3064" s="3"/>
      <c r="C3064" s="3" t="s">
        <v>608</v>
      </c>
      <c r="D3064" s="3" t="s">
        <v>3188</v>
      </c>
      <c r="E3064" s="3" t="s">
        <v>52</v>
      </c>
      <c r="F3064" s="3" t="s">
        <v>1250</v>
      </c>
      <c r="G3064" s="3" t="s">
        <v>1495</v>
      </c>
      <c r="H3064" s="3" t="s">
        <v>1518</v>
      </c>
      <c r="I3064" s="3" t="s">
        <v>12805</v>
      </c>
      <c r="J3064" s="3" t="s">
        <v>110</v>
      </c>
      <c r="K3064" s="3" t="s">
        <v>12806</v>
      </c>
      <c r="L3064" s="3" t="s">
        <v>12807</v>
      </c>
      <c r="M3064" s="7" t="s">
        <v>12808</v>
      </c>
      <c r="N3064" s="7" t="s">
        <v>12809</v>
      </c>
      <c r="O3064" s="20" t="s">
        <v>810</v>
      </c>
      <c r="P3064" s="3" t="s">
        <v>1241</v>
      </c>
      <c r="Q3064" s="3">
        <v>-19.71</v>
      </c>
      <c r="R3064" s="6">
        <v>900.9</v>
      </c>
      <c r="S3064" s="3" t="s">
        <v>1305</v>
      </c>
      <c r="T3064" s="3"/>
      <c r="U3064" s="17">
        <v>45924</v>
      </c>
      <c r="X3064" s="19" t="s">
        <v>1306</v>
      </c>
      <c r="Y3064" s="19" t="s">
        <v>12688</v>
      </c>
    </row>
    <row r="3065" spans="1:25">
      <c r="A3065" s="3" t="s">
        <v>12810</v>
      </c>
      <c r="B3065" s="3"/>
      <c r="C3065" s="3" t="s">
        <v>608</v>
      </c>
      <c r="D3065" s="3" t="s">
        <v>3188</v>
      </c>
      <c r="E3065" s="3" t="s">
        <v>52</v>
      </c>
      <c r="F3065" s="3" t="s">
        <v>1250</v>
      </c>
      <c r="G3065" s="3" t="s">
        <v>1495</v>
      </c>
      <c r="H3065" s="3" t="s">
        <v>1518</v>
      </c>
      <c r="I3065" s="3" t="s">
        <v>12811</v>
      </c>
      <c r="J3065" s="3" t="s">
        <v>110</v>
      </c>
      <c r="K3065" s="3" t="s">
        <v>12806</v>
      </c>
      <c r="L3065" s="3" t="s">
        <v>12812</v>
      </c>
      <c r="M3065" s="7" t="s">
        <v>12813</v>
      </c>
      <c r="N3065" s="7" t="s">
        <v>12814</v>
      </c>
      <c r="O3065" s="20" t="s">
        <v>810</v>
      </c>
      <c r="P3065" s="3" t="s">
        <v>1241</v>
      </c>
      <c r="Q3065" s="3">
        <v>-19.03</v>
      </c>
      <c r="R3065" s="6">
        <v>900.9</v>
      </c>
      <c r="S3065" s="3" t="s">
        <v>1305</v>
      </c>
      <c r="T3065" s="3"/>
      <c r="U3065" s="17">
        <v>45926</v>
      </c>
      <c r="X3065" s="19" t="s">
        <v>1306</v>
      </c>
      <c r="Y3065" s="19" t="s">
        <v>12688</v>
      </c>
    </row>
    <row r="3066" spans="1:25">
      <c r="A3066" s="3" t="s">
        <v>12815</v>
      </c>
      <c r="B3066" s="3"/>
      <c r="C3066" s="3" t="s">
        <v>608</v>
      </c>
      <c r="D3066" s="3" t="s">
        <v>3188</v>
      </c>
      <c r="E3066" s="3" t="s">
        <v>52</v>
      </c>
      <c r="F3066" s="3" t="s">
        <v>1250</v>
      </c>
      <c r="G3066" s="3" t="s">
        <v>1495</v>
      </c>
      <c r="H3066" s="3" t="s">
        <v>1518</v>
      </c>
      <c r="I3066" s="3" t="s">
        <v>12816</v>
      </c>
      <c r="J3066" s="3" t="s">
        <v>110</v>
      </c>
      <c r="K3066" s="3" t="s">
        <v>12806</v>
      </c>
      <c r="L3066" s="3" t="s">
        <v>12812</v>
      </c>
      <c r="M3066" s="7" t="s">
        <v>12817</v>
      </c>
      <c r="N3066" s="7" t="s">
        <v>12818</v>
      </c>
      <c r="O3066" s="20" t="s">
        <v>810</v>
      </c>
      <c r="P3066" s="3" t="s">
        <v>1241</v>
      </c>
      <c r="Q3066" s="3">
        <v>-19.940000000000001</v>
      </c>
      <c r="R3066" s="6">
        <v>900.9</v>
      </c>
      <c r="S3066" s="3" t="s">
        <v>1305</v>
      </c>
      <c r="T3066" s="3"/>
      <c r="U3066" s="17">
        <v>45924</v>
      </c>
      <c r="X3066" s="19" t="s">
        <v>1306</v>
      </c>
      <c r="Y3066" s="19" t="s">
        <v>12688</v>
      </c>
    </row>
    <row r="3067" spans="1:25">
      <c r="A3067" s="3" t="s">
        <v>12819</v>
      </c>
      <c r="B3067" s="3"/>
      <c r="C3067" s="3" t="s">
        <v>608</v>
      </c>
      <c r="D3067" s="3" t="s">
        <v>3188</v>
      </c>
      <c r="E3067" s="3" t="s">
        <v>52</v>
      </c>
      <c r="F3067" s="3" t="s">
        <v>1250</v>
      </c>
      <c r="G3067" s="3" t="s">
        <v>1495</v>
      </c>
      <c r="H3067" s="3" t="s">
        <v>1518</v>
      </c>
      <c r="I3067" s="3" t="s">
        <v>12820</v>
      </c>
      <c r="J3067" s="3" t="s">
        <v>110</v>
      </c>
      <c r="K3067" s="3" t="s">
        <v>12806</v>
      </c>
      <c r="L3067" s="3" t="s">
        <v>12812</v>
      </c>
      <c r="M3067" s="7" t="s">
        <v>12821</v>
      </c>
      <c r="N3067" s="7" t="s">
        <v>12822</v>
      </c>
      <c r="O3067" s="20" t="s">
        <v>810</v>
      </c>
      <c r="P3067" s="3" t="s">
        <v>1241</v>
      </c>
      <c r="Q3067" s="3">
        <v>-19.32</v>
      </c>
      <c r="R3067" s="6">
        <v>900.9</v>
      </c>
      <c r="S3067" s="3" t="s">
        <v>1305</v>
      </c>
      <c r="T3067" s="3"/>
      <c r="U3067" s="17">
        <v>45926</v>
      </c>
      <c r="X3067" s="19" t="s">
        <v>1306</v>
      </c>
      <c r="Y3067" s="19" t="s">
        <v>12688</v>
      </c>
    </row>
    <row r="3068" spans="1:25">
      <c r="A3068" s="3" t="s">
        <v>12823</v>
      </c>
      <c r="B3068" s="3"/>
      <c r="C3068" s="3" t="s">
        <v>608</v>
      </c>
      <c r="D3068" s="3" t="s">
        <v>3188</v>
      </c>
      <c r="E3068" s="3" t="s">
        <v>52</v>
      </c>
      <c r="F3068" s="3" t="s">
        <v>1250</v>
      </c>
      <c r="G3068" s="3" t="s">
        <v>1495</v>
      </c>
      <c r="H3068" s="3" t="s">
        <v>1518</v>
      </c>
      <c r="I3068" s="3" t="s">
        <v>12824</v>
      </c>
      <c r="J3068" s="3" t="s">
        <v>110</v>
      </c>
      <c r="K3068" s="3" t="s">
        <v>4256</v>
      </c>
      <c r="L3068" s="3" t="s">
        <v>12825</v>
      </c>
      <c r="M3068" s="7" t="s">
        <v>12826</v>
      </c>
      <c r="N3068" s="7" t="s">
        <v>12827</v>
      </c>
      <c r="O3068" s="20" t="s">
        <v>810</v>
      </c>
      <c r="P3068" s="3" t="s">
        <v>1241</v>
      </c>
      <c r="Q3068" s="3">
        <v>-19.75</v>
      </c>
      <c r="R3068" s="6">
        <v>900.9</v>
      </c>
      <c r="S3068" s="3" t="s">
        <v>1305</v>
      </c>
      <c r="T3068" s="3"/>
      <c r="U3068" s="17">
        <v>45924</v>
      </c>
      <c r="X3068" s="19" t="s">
        <v>1306</v>
      </c>
      <c r="Y3068" s="19" t="s">
        <v>12688</v>
      </c>
    </row>
    <row r="3069" spans="1:25">
      <c r="A3069" s="3" t="s">
        <v>12828</v>
      </c>
      <c r="B3069" s="3"/>
      <c r="C3069" s="3" t="s">
        <v>608</v>
      </c>
      <c r="D3069" s="3" t="s">
        <v>3188</v>
      </c>
      <c r="E3069" s="3" t="s">
        <v>52</v>
      </c>
      <c r="F3069" s="3" t="s">
        <v>1250</v>
      </c>
      <c r="G3069" s="3" t="s">
        <v>1495</v>
      </c>
      <c r="H3069" s="3" t="s">
        <v>1518</v>
      </c>
      <c r="I3069" s="3" t="s">
        <v>12829</v>
      </c>
      <c r="J3069" s="3" t="s">
        <v>110</v>
      </c>
      <c r="K3069" s="3" t="s">
        <v>12806</v>
      </c>
      <c r="L3069" s="3" t="s">
        <v>12812</v>
      </c>
      <c r="M3069" s="7" t="s">
        <v>12830</v>
      </c>
      <c r="N3069" s="7" t="s">
        <v>12831</v>
      </c>
      <c r="O3069" s="20" t="s">
        <v>810</v>
      </c>
      <c r="P3069" s="3" t="s">
        <v>1241</v>
      </c>
      <c r="Q3069" s="3">
        <v>-19.7</v>
      </c>
      <c r="R3069" s="6">
        <v>900.9</v>
      </c>
      <c r="S3069" s="3" t="s">
        <v>1305</v>
      </c>
      <c r="T3069" s="3"/>
      <c r="U3069" s="17">
        <v>45926</v>
      </c>
      <c r="X3069" s="19" t="s">
        <v>1306</v>
      </c>
      <c r="Y3069" s="19" t="s">
        <v>12688</v>
      </c>
    </row>
    <row r="3070" spans="1:25">
      <c r="A3070" s="3" t="s">
        <v>12832</v>
      </c>
      <c r="B3070" s="3"/>
      <c r="C3070" s="3" t="s">
        <v>608</v>
      </c>
      <c r="D3070" s="3" t="s">
        <v>3188</v>
      </c>
      <c r="E3070" s="3" t="s">
        <v>52</v>
      </c>
      <c r="F3070" s="3" t="s">
        <v>1250</v>
      </c>
      <c r="G3070" s="3" t="s">
        <v>1495</v>
      </c>
      <c r="H3070" s="3" t="s">
        <v>1518</v>
      </c>
      <c r="I3070" s="3" t="s">
        <v>12833</v>
      </c>
      <c r="J3070" s="3" t="s">
        <v>110</v>
      </c>
      <c r="K3070" s="3" t="s">
        <v>12806</v>
      </c>
      <c r="L3070" s="3" t="s">
        <v>12834</v>
      </c>
      <c r="M3070" s="7" t="s">
        <v>12835</v>
      </c>
      <c r="N3070" s="7" t="s">
        <v>12836</v>
      </c>
      <c r="O3070" s="20" t="s">
        <v>810</v>
      </c>
      <c r="P3070" s="3" t="s">
        <v>1241</v>
      </c>
      <c r="Q3070" s="3">
        <v>-19.940000000000001</v>
      </c>
      <c r="R3070" s="6">
        <v>900.9</v>
      </c>
      <c r="S3070" s="3" t="s">
        <v>1305</v>
      </c>
      <c r="T3070" s="3"/>
      <c r="U3070" s="17">
        <v>45925</v>
      </c>
      <c r="X3070" s="19" t="s">
        <v>1306</v>
      </c>
      <c r="Y3070" s="19" t="s">
        <v>12688</v>
      </c>
    </row>
    <row r="3071" spans="1:25">
      <c r="A3071" s="3" t="s">
        <v>12837</v>
      </c>
      <c r="B3071" s="3"/>
      <c r="C3071" s="3" t="s">
        <v>608</v>
      </c>
      <c r="D3071" s="3" t="s">
        <v>3188</v>
      </c>
      <c r="E3071" s="3" t="s">
        <v>52</v>
      </c>
      <c r="F3071" s="3" t="s">
        <v>1250</v>
      </c>
      <c r="G3071" s="3" t="s">
        <v>1495</v>
      </c>
      <c r="H3071" s="3" t="s">
        <v>1518</v>
      </c>
      <c r="I3071" s="3" t="s">
        <v>12838</v>
      </c>
      <c r="J3071" s="3" t="s">
        <v>110</v>
      </c>
      <c r="K3071" s="3" t="s">
        <v>12806</v>
      </c>
      <c r="L3071" s="3" t="s">
        <v>12834</v>
      </c>
      <c r="M3071" s="7" t="s">
        <v>12839</v>
      </c>
      <c r="N3071" s="7" t="s">
        <v>12840</v>
      </c>
      <c r="O3071" s="20" t="s">
        <v>810</v>
      </c>
      <c r="P3071" s="3" t="s">
        <v>1241</v>
      </c>
      <c r="Q3071" s="3">
        <v>-19.78</v>
      </c>
      <c r="R3071" s="6">
        <v>900.9</v>
      </c>
      <c r="S3071" s="3" t="s">
        <v>1305</v>
      </c>
      <c r="T3071" s="3"/>
      <c r="U3071" s="17">
        <v>45925</v>
      </c>
      <c r="X3071" s="19" t="s">
        <v>1306</v>
      </c>
      <c r="Y3071" s="19" t="s">
        <v>12688</v>
      </c>
    </row>
    <row r="3072" spans="1:25">
      <c r="A3072" s="3" t="s">
        <v>12841</v>
      </c>
      <c r="B3072" s="3"/>
      <c r="C3072" s="3" t="s">
        <v>198</v>
      </c>
      <c r="D3072" s="3" t="s">
        <v>4748</v>
      </c>
      <c r="E3072" s="3" t="s">
        <v>52</v>
      </c>
      <c r="F3072" s="3" t="s">
        <v>2272</v>
      </c>
      <c r="G3072" s="3" t="s">
        <v>1251</v>
      </c>
      <c r="H3072" s="3" t="s">
        <v>1531</v>
      </c>
      <c r="I3072" s="3" t="s">
        <v>12842</v>
      </c>
      <c r="J3072" s="3" t="s">
        <v>94</v>
      </c>
      <c r="K3072" s="3" t="s">
        <v>1303</v>
      </c>
      <c r="L3072" s="3" t="s">
        <v>12843</v>
      </c>
      <c r="M3072" s="7" t="s">
        <v>12844</v>
      </c>
      <c r="N3072" s="7" t="s">
        <v>12845</v>
      </c>
      <c r="O3072" s="20" t="s">
        <v>812</v>
      </c>
      <c r="P3072" s="3" t="s">
        <v>1241</v>
      </c>
      <c r="Q3072" s="3">
        <v>-20.85</v>
      </c>
      <c r="R3072" s="6">
        <v>278.72000000000003</v>
      </c>
      <c r="S3072" s="18" t="s">
        <v>1371</v>
      </c>
      <c r="T3072" s="3"/>
      <c r="U3072" s="17">
        <v>45918</v>
      </c>
      <c r="X3072" s="19" t="s">
        <v>4401</v>
      </c>
      <c r="Y3072" s="19"/>
    </row>
    <row r="3073" spans="1:25">
      <c r="A3073" s="3" t="s">
        <v>12846</v>
      </c>
      <c r="B3073" s="3"/>
      <c r="C3073" s="3" t="s">
        <v>129</v>
      </c>
      <c r="D3073" s="3" t="s">
        <v>1234</v>
      </c>
      <c r="E3073" s="3" t="s">
        <v>66</v>
      </c>
      <c r="F3073" s="3" t="s">
        <v>1307</v>
      </c>
      <c r="G3073" s="3" t="s">
        <v>1495</v>
      </c>
      <c r="H3073" s="3" t="s">
        <v>1252</v>
      </c>
      <c r="I3073" s="3" t="s">
        <v>12847</v>
      </c>
      <c r="J3073" s="3" t="s">
        <v>68</v>
      </c>
      <c r="K3073" s="3" t="s">
        <v>12848</v>
      </c>
      <c r="L3073" s="3" t="s">
        <v>12849</v>
      </c>
      <c r="M3073" s="7" t="s">
        <v>12850</v>
      </c>
      <c r="N3073" s="7" t="s">
        <v>12851</v>
      </c>
      <c r="O3073" s="20" t="s">
        <v>815</v>
      </c>
      <c r="P3073" s="3" t="s">
        <v>4591</v>
      </c>
      <c r="Q3073" s="3"/>
      <c r="R3073" s="6">
        <v>514.79999999999995</v>
      </c>
      <c r="S3073" s="3"/>
      <c r="T3073" s="3"/>
      <c r="U3073" s="17"/>
      <c r="X3073" s="19"/>
      <c r="Y3073" s="19"/>
    </row>
    <row r="3074" spans="1:25">
      <c r="A3074" s="3" t="s">
        <v>12852</v>
      </c>
      <c r="B3074" s="3"/>
      <c r="C3074" s="3" t="s">
        <v>351</v>
      </c>
      <c r="D3074" s="3" t="s">
        <v>4026</v>
      </c>
      <c r="E3074" s="3" t="s">
        <v>66</v>
      </c>
      <c r="F3074" s="3" t="s">
        <v>1300</v>
      </c>
      <c r="G3074" s="3" t="s">
        <v>1391</v>
      </c>
      <c r="H3074" s="3" t="s">
        <v>1639</v>
      </c>
      <c r="I3074" s="3" t="s">
        <v>12853</v>
      </c>
      <c r="J3074" s="3" t="s">
        <v>55</v>
      </c>
      <c r="K3074" s="3" t="s">
        <v>1239</v>
      </c>
      <c r="L3074" s="3" t="s">
        <v>12854</v>
      </c>
      <c r="M3074" s="7" t="s">
        <v>12855</v>
      </c>
      <c r="N3074" s="7" t="s">
        <v>12856</v>
      </c>
      <c r="O3074" s="20" t="s">
        <v>818</v>
      </c>
      <c r="P3074" s="3" t="s">
        <v>1241</v>
      </c>
      <c r="Q3074" s="3">
        <v>-20.14</v>
      </c>
      <c r="R3074" s="6">
        <v>1564.2</v>
      </c>
      <c r="S3074" s="3" t="s">
        <v>1256</v>
      </c>
      <c r="T3074" s="3"/>
      <c r="U3074" s="17">
        <v>45940</v>
      </c>
      <c r="X3074" s="19" t="s">
        <v>5734</v>
      </c>
      <c r="Y3074" s="19" t="s">
        <v>12857</v>
      </c>
    </row>
    <row r="3075" spans="1:25">
      <c r="A3075" s="3" t="s">
        <v>12858</v>
      </c>
      <c r="B3075" s="3"/>
      <c r="C3075" s="3" t="s">
        <v>351</v>
      </c>
      <c r="D3075" s="3" t="s">
        <v>4026</v>
      </c>
      <c r="E3075" s="3" t="s">
        <v>66</v>
      </c>
      <c r="F3075" s="3" t="s">
        <v>1300</v>
      </c>
      <c r="G3075" s="3" t="s">
        <v>1391</v>
      </c>
      <c r="H3075" s="3" t="s">
        <v>1639</v>
      </c>
      <c r="I3075" s="3" t="s">
        <v>12859</v>
      </c>
      <c r="J3075" s="3" t="s">
        <v>1246</v>
      </c>
      <c r="K3075" s="3" t="s">
        <v>1239</v>
      </c>
      <c r="L3075" s="3" t="s">
        <v>12854</v>
      </c>
      <c r="M3075" s="7" t="s">
        <v>12855</v>
      </c>
      <c r="N3075" s="7" t="s">
        <v>12856</v>
      </c>
      <c r="O3075" s="20" t="s">
        <v>818</v>
      </c>
      <c r="P3075" s="3" t="s">
        <v>1241</v>
      </c>
      <c r="Q3075" s="3">
        <v>-20.37</v>
      </c>
      <c r="R3075" s="6">
        <v>376.2</v>
      </c>
      <c r="S3075" s="3" t="s">
        <v>1256</v>
      </c>
      <c r="T3075" s="3"/>
      <c r="U3075" s="17">
        <v>45940</v>
      </c>
      <c r="X3075" s="19" t="s">
        <v>5734</v>
      </c>
      <c r="Y3075" s="19" t="s">
        <v>12857</v>
      </c>
    </row>
    <row r="3076" spans="1:25">
      <c r="A3076" s="3" t="s">
        <v>12860</v>
      </c>
      <c r="B3076" s="3"/>
      <c r="C3076" s="3" t="s">
        <v>351</v>
      </c>
      <c r="D3076" s="3" t="s">
        <v>4026</v>
      </c>
      <c r="E3076" s="3" t="s">
        <v>66</v>
      </c>
      <c r="F3076" s="3" t="s">
        <v>1300</v>
      </c>
      <c r="G3076" s="3" t="s">
        <v>1391</v>
      </c>
      <c r="H3076" s="3" t="s">
        <v>1639</v>
      </c>
      <c r="I3076" s="3" t="s">
        <v>12861</v>
      </c>
      <c r="J3076" s="3" t="s">
        <v>1246</v>
      </c>
      <c r="K3076" s="3" t="s">
        <v>1239</v>
      </c>
      <c r="L3076" s="3" t="s">
        <v>12854</v>
      </c>
      <c r="M3076" s="7" t="s">
        <v>12855</v>
      </c>
      <c r="N3076" s="7" t="s">
        <v>12856</v>
      </c>
      <c r="O3076" s="20" t="s">
        <v>818</v>
      </c>
      <c r="P3076" s="3" t="s">
        <v>1241</v>
      </c>
      <c r="Q3076" s="3">
        <v>-20.72</v>
      </c>
      <c r="R3076" s="6">
        <v>376.2</v>
      </c>
      <c r="S3076" s="3" t="s">
        <v>1256</v>
      </c>
      <c r="T3076" s="3"/>
      <c r="U3076" s="17">
        <v>45940</v>
      </c>
      <c r="X3076" s="19" t="s">
        <v>5734</v>
      </c>
      <c r="Y3076" s="19" t="s">
        <v>12857</v>
      </c>
    </row>
    <row r="3077" spans="1:25">
      <c r="A3077" s="3" t="s">
        <v>12862</v>
      </c>
      <c r="B3077" s="3"/>
      <c r="C3077" s="3" t="s">
        <v>351</v>
      </c>
      <c r="D3077" s="3" t="s">
        <v>4026</v>
      </c>
      <c r="E3077" s="3" t="s">
        <v>66</v>
      </c>
      <c r="F3077" s="3" t="s">
        <v>1300</v>
      </c>
      <c r="G3077" s="3" t="s">
        <v>1391</v>
      </c>
      <c r="H3077" s="3" t="s">
        <v>1639</v>
      </c>
      <c r="I3077" s="3" t="s">
        <v>12863</v>
      </c>
      <c r="J3077" s="3" t="s">
        <v>1246</v>
      </c>
      <c r="K3077" s="3" t="s">
        <v>1239</v>
      </c>
      <c r="L3077" s="3" t="s">
        <v>12854</v>
      </c>
      <c r="M3077" s="7" t="s">
        <v>12855</v>
      </c>
      <c r="N3077" s="7" t="s">
        <v>12856</v>
      </c>
      <c r="O3077" s="20" t="s">
        <v>818</v>
      </c>
      <c r="P3077" s="3" t="s">
        <v>1241</v>
      </c>
      <c r="Q3077" s="3">
        <v>-20.65</v>
      </c>
      <c r="R3077" s="6">
        <v>376.2</v>
      </c>
      <c r="S3077" s="3" t="s">
        <v>1256</v>
      </c>
      <c r="T3077" s="3"/>
      <c r="U3077" s="17">
        <v>45940</v>
      </c>
      <c r="X3077" s="19" t="s">
        <v>5734</v>
      </c>
      <c r="Y3077" s="19" t="s">
        <v>12857</v>
      </c>
    </row>
    <row r="3078" spans="1:25">
      <c r="A3078" s="3" t="s">
        <v>12864</v>
      </c>
      <c r="B3078" s="3"/>
      <c r="C3078" s="3" t="s">
        <v>118</v>
      </c>
      <c r="D3078" s="3" t="s">
        <v>4026</v>
      </c>
      <c r="E3078" s="3" t="s">
        <v>66</v>
      </c>
      <c r="F3078" s="3" t="s">
        <v>1261</v>
      </c>
      <c r="G3078" s="3" t="s">
        <v>1485</v>
      </c>
      <c r="H3078" s="3" t="s">
        <v>1616</v>
      </c>
      <c r="I3078" s="3" t="s">
        <v>12865</v>
      </c>
      <c r="J3078" s="3" t="s">
        <v>110</v>
      </c>
      <c r="K3078" s="3" t="s">
        <v>1282</v>
      </c>
      <c r="L3078" s="3" t="s">
        <v>12866</v>
      </c>
      <c r="M3078" s="7" t="s">
        <v>12867</v>
      </c>
      <c r="N3078" s="7" t="s">
        <v>12868</v>
      </c>
      <c r="O3078" s="20" t="s">
        <v>821</v>
      </c>
      <c r="P3078" s="3" t="s">
        <v>4591</v>
      </c>
      <c r="Q3078" s="3"/>
      <c r="R3078" s="6">
        <v>900.9</v>
      </c>
      <c r="S3078" s="3"/>
      <c r="T3078" s="3" t="s">
        <v>12869</v>
      </c>
      <c r="U3078" s="17"/>
      <c r="X3078" s="19"/>
      <c r="Y3078" s="19" t="s">
        <v>12857</v>
      </c>
    </row>
    <row r="3079" spans="1:25">
      <c r="A3079" s="3" t="s">
        <v>12870</v>
      </c>
      <c r="B3079" s="3"/>
      <c r="C3079" s="3" t="s">
        <v>118</v>
      </c>
      <c r="D3079" s="3" t="s">
        <v>4026</v>
      </c>
      <c r="E3079" s="3" t="s">
        <v>66</v>
      </c>
      <c r="F3079" s="3" t="s">
        <v>1261</v>
      </c>
      <c r="G3079" s="3" t="s">
        <v>1485</v>
      </c>
      <c r="H3079" s="3" t="s">
        <v>1616</v>
      </c>
      <c r="I3079" s="3" t="s">
        <v>12871</v>
      </c>
      <c r="J3079" s="3" t="s">
        <v>68</v>
      </c>
      <c r="K3079" s="3" t="s">
        <v>1282</v>
      </c>
      <c r="L3079" s="3" t="s">
        <v>12866</v>
      </c>
      <c r="M3079" s="7" t="s">
        <v>12867</v>
      </c>
      <c r="N3079" s="7" t="s">
        <v>12868</v>
      </c>
      <c r="O3079" s="20" t="s">
        <v>821</v>
      </c>
      <c r="P3079" s="3" t="s">
        <v>4591</v>
      </c>
      <c r="Q3079" s="3"/>
      <c r="R3079" s="6">
        <v>514.79999999999995</v>
      </c>
      <c r="S3079" s="3"/>
      <c r="T3079" s="3" t="s">
        <v>12869</v>
      </c>
      <c r="U3079" s="17"/>
      <c r="X3079" s="19"/>
      <c r="Y3079" s="19" t="s">
        <v>12857</v>
      </c>
    </row>
    <row r="3080" spans="1:25">
      <c r="A3080" s="3" t="s">
        <v>12872</v>
      </c>
      <c r="B3080" s="3"/>
      <c r="C3080" s="3" t="s">
        <v>118</v>
      </c>
      <c r="D3080" s="3" t="s">
        <v>4026</v>
      </c>
      <c r="E3080" s="3" t="s">
        <v>66</v>
      </c>
      <c r="F3080" s="3" t="s">
        <v>1261</v>
      </c>
      <c r="G3080" s="3" t="s">
        <v>1485</v>
      </c>
      <c r="H3080" s="3" t="s">
        <v>1616</v>
      </c>
      <c r="I3080" s="3" t="s">
        <v>12873</v>
      </c>
      <c r="J3080" s="3" t="s">
        <v>68</v>
      </c>
      <c r="K3080" s="3" t="s">
        <v>1282</v>
      </c>
      <c r="L3080" s="3" t="s">
        <v>12866</v>
      </c>
      <c r="M3080" s="7" t="s">
        <v>12867</v>
      </c>
      <c r="N3080" s="7" t="s">
        <v>12868</v>
      </c>
      <c r="O3080" s="20" t="s">
        <v>821</v>
      </c>
      <c r="P3080" s="3" t="s">
        <v>4591</v>
      </c>
      <c r="Q3080" s="3"/>
      <c r="R3080" s="6">
        <v>514.79999999999995</v>
      </c>
      <c r="S3080" s="3"/>
      <c r="T3080" s="3" t="s">
        <v>12869</v>
      </c>
      <c r="U3080" s="17"/>
      <c r="X3080" s="19"/>
      <c r="Y3080" s="19" t="s">
        <v>12857</v>
      </c>
    </row>
    <row r="3081" spans="1:25">
      <c r="A3081" s="3" t="s">
        <v>12874</v>
      </c>
      <c r="B3081" s="3"/>
      <c r="C3081" s="3" t="s">
        <v>118</v>
      </c>
      <c r="D3081" s="3" t="s">
        <v>4026</v>
      </c>
      <c r="E3081" s="3" t="s">
        <v>66</v>
      </c>
      <c r="F3081" s="3" t="s">
        <v>1261</v>
      </c>
      <c r="G3081" s="3" t="s">
        <v>1485</v>
      </c>
      <c r="H3081" s="3" t="s">
        <v>1616</v>
      </c>
      <c r="I3081" s="3" t="s">
        <v>12875</v>
      </c>
      <c r="J3081" s="3" t="s">
        <v>68</v>
      </c>
      <c r="K3081" s="3" t="s">
        <v>1282</v>
      </c>
      <c r="L3081" s="3" t="s">
        <v>12866</v>
      </c>
      <c r="M3081" s="7" t="s">
        <v>12867</v>
      </c>
      <c r="N3081" s="7" t="s">
        <v>12868</v>
      </c>
      <c r="O3081" s="20" t="s">
        <v>821</v>
      </c>
      <c r="P3081" s="3" t="s">
        <v>4591</v>
      </c>
      <c r="Q3081" s="3"/>
      <c r="R3081" s="6">
        <v>514.79999999999995</v>
      </c>
      <c r="S3081" s="3"/>
      <c r="T3081" s="3" t="s">
        <v>12869</v>
      </c>
      <c r="U3081" s="17"/>
      <c r="X3081" s="19"/>
      <c r="Y3081" s="19" t="s">
        <v>12857</v>
      </c>
    </row>
    <row r="3082" spans="1:25">
      <c r="A3082" s="3" t="s">
        <v>12876</v>
      </c>
      <c r="B3082" s="3"/>
      <c r="C3082" s="3" t="s">
        <v>118</v>
      </c>
      <c r="D3082" s="3" t="s">
        <v>4026</v>
      </c>
      <c r="E3082" s="3" t="s">
        <v>66</v>
      </c>
      <c r="F3082" s="3" t="s">
        <v>1261</v>
      </c>
      <c r="G3082" s="3" t="s">
        <v>1485</v>
      </c>
      <c r="H3082" s="3" t="s">
        <v>1616</v>
      </c>
      <c r="I3082" s="3" t="s">
        <v>12877</v>
      </c>
      <c r="J3082" s="3" t="s">
        <v>110</v>
      </c>
      <c r="K3082" s="3" t="s">
        <v>1282</v>
      </c>
      <c r="L3082" s="3" t="s">
        <v>12866</v>
      </c>
      <c r="M3082" s="7" t="s">
        <v>12867</v>
      </c>
      <c r="N3082" s="7" t="s">
        <v>12868</v>
      </c>
      <c r="O3082" s="20" t="s">
        <v>821</v>
      </c>
      <c r="P3082" s="3" t="s">
        <v>4591</v>
      </c>
      <c r="Q3082" s="3"/>
      <c r="R3082" s="6">
        <v>900.9</v>
      </c>
      <c r="S3082" s="3"/>
      <c r="T3082" s="3" t="s">
        <v>12869</v>
      </c>
      <c r="U3082" s="17"/>
      <c r="X3082" s="19"/>
      <c r="Y3082" s="19" t="s">
        <v>12857</v>
      </c>
    </row>
    <row r="3083" spans="1:25">
      <c r="A3083" s="3" t="s">
        <v>12878</v>
      </c>
      <c r="B3083" s="3"/>
      <c r="C3083" s="3" t="s">
        <v>118</v>
      </c>
      <c r="D3083" s="3" t="s">
        <v>4026</v>
      </c>
      <c r="E3083" s="3" t="s">
        <v>66</v>
      </c>
      <c r="F3083" s="3" t="s">
        <v>1261</v>
      </c>
      <c r="G3083" s="3" t="s">
        <v>1485</v>
      </c>
      <c r="H3083" s="3" t="s">
        <v>1616</v>
      </c>
      <c r="I3083" s="3" t="s">
        <v>12879</v>
      </c>
      <c r="J3083" s="3" t="s">
        <v>110</v>
      </c>
      <c r="K3083" s="3" t="s">
        <v>1282</v>
      </c>
      <c r="L3083" s="3" t="s">
        <v>12866</v>
      </c>
      <c r="M3083" s="7" t="s">
        <v>12867</v>
      </c>
      <c r="N3083" s="7" t="s">
        <v>12868</v>
      </c>
      <c r="O3083" s="20" t="s">
        <v>821</v>
      </c>
      <c r="P3083" s="3" t="s">
        <v>4591</v>
      </c>
      <c r="Q3083" s="3"/>
      <c r="R3083" s="6">
        <v>900.9</v>
      </c>
      <c r="S3083" s="3"/>
      <c r="T3083" s="3" t="s">
        <v>12869</v>
      </c>
      <c r="U3083" s="17"/>
      <c r="X3083" s="19"/>
      <c r="Y3083" s="19" t="s">
        <v>12857</v>
      </c>
    </row>
    <row r="3084" spans="1:25">
      <c r="A3084" s="3" t="s">
        <v>12880</v>
      </c>
      <c r="B3084" s="3"/>
      <c r="C3084" s="3" t="s">
        <v>118</v>
      </c>
      <c r="D3084" s="3" t="s">
        <v>4026</v>
      </c>
      <c r="E3084" s="3" t="s">
        <v>66</v>
      </c>
      <c r="F3084" s="3" t="s">
        <v>1261</v>
      </c>
      <c r="G3084" s="3" t="s">
        <v>1485</v>
      </c>
      <c r="H3084" s="3" t="s">
        <v>1616</v>
      </c>
      <c r="I3084" s="3" t="s">
        <v>12881</v>
      </c>
      <c r="J3084" s="3" t="s">
        <v>68</v>
      </c>
      <c r="K3084" s="3" t="s">
        <v>1282</v>
      </c>
      <c r="L3084" s="3" t="s">
        <v>12866</v>
      </c>
      <c r="M3084" s="7" t="s">
        <v>12867</v>
      </c>
      <c r="N3084" s="7" t="s">
        <v>12868</v>
      </c>
      <c r="O3084" s="20" t="s">
        <v>821</v>
      </c>
      <c r="P3084" s="3" t="s">
        <v>4591</v>
      </c>
      <c r="Q3084" s="3"/>
      <c r="R3084" s="6">
        <v>514.79999999999995</v>
      </c>
      <c r="S3084" s="3"/>
      <c r="T3084" s="3" t="s">
        <v>12869</v>
      </c>
      <c r="U3084" s="17"/>
      <c r="X3084" s="19"/>
      <c r="Y3084" s="19" t="s">
        <v>12857</v>
      </c>
    </row>
    <row r="3085" spans="1:25">
      <c r="A3085" s="3" t="s">
        <v>12882</v>
      </c>
      <c r="B3085" s="3"/>
      <c r="C3085" s="3" t="s">
        <v>118</v>
      </c>
      <c r="D3085" s="3" t="s">
        <v>4026</v>
      </c>
      <c r="E3085" s="3" t="s">
        <v>66</v>
      </c>
      <c r="F3085" s="3" t="s">
        <v>1261</v>
      </c>
      <c r="G3085" s="3" t="s">
        <v>1485</v>
      </c>
      <c r="H3085" s="3" t="s">
        <v>1616</v>
      </c>
      <c r="I3085" s="3" t="s">
        <v>12883</v>
      </c>
      <c r="J3085" s="3" t="s">
        <v>110</v>
      </c>
      <c r="K3085" s="3" t="s">
        <v>1282</v>
      </c>
      <c r="L3085" s="3" t="s">
        <v>12866</v>
      </c>
      <c r="M3085" s="7" t="s">
        <v>12867</v>
      </c>
      <c r="N3085" s="7" t="s">
        <v>12868</v>
      </c>
      <c r="O3085" s="20" t="s">
        <v>821</v>
      </c>
      <c r="P3085" s="3" t="s">
        <v>4591</v>
      </c>
      <c r="Q3085" s="3"/>
      <c r="R3085" s="6">
        <v>900.9</v>
      </c>
      <c r="S3085" s="3"/>
      <c r="T3085" s="3" t="s">
        <v>12869</v>
      </c>
      <c r="U3085" s="17"/>
      <c r="X3085" s="19"/>
      <c r="Y3085" s="19" t="s">
        <v>12857</v>
      </c>
    </row>
    <row r="3086" spans="1:25">
      <c r="A3086" s="3" t="s">
        <v>12884</v>
      </c>
      <c r="B3086" s="3"/>
      <c r="C3086" s="3" t="s">
        <v>118</v>
      </c>
      <c r="D3086" s="3" t="s">
        <v>4026</v>
      </c>
      <c r="E3086" s="3" t="s">
        <v>66</v>
      </c>
      <c r="F3086" s="3" t="s">
        <v>1261</v>
      </c>
      <c r="G3086" s="3" t="s">
        <v>1485</v>
      </c>
      <c r="H3086" s="3" t="s">
        <v>1616</v>
      </c>
      <c r="I3086" s="3" t="s">
        <v>12885</v>
      </c>
      <c r="J3086" s="3" t="s">
        <v>68</v>
      </c>
      <c r="K3086" s="3" t="s">
        <v>1282</v>
      </c>
      <c r="L3086" s="3" t="s">
        <v>12866</v>
      </c>
      <c r="M3086" s="7" t="s">
        <v>12867</v>
      </c>
      <c r="N3086" s="7" t="s">
        <v>12868</v>
      </c>
      <c r="O3086" s="20" t="s">
        <v>821</v>
      </c>
      <c r="P3086" s="3" t="s">
        <v>4591</v>
      </c>
      <c r="Q3086" s="3"/>
      <c r="R3086" s="6">
        <v>514.79999999999995</v>
      </c>
      <c r="S3086" s="3"/>
      <c r="T3086" s="3" t="s">
        <v>12869</v>
      </c>
      <c r="U3086" s="17"/>
      <c r="X3086" s="19"/>
      <c r="Y3086" s="19" t="s">
        <v>12857</v>
      </c>
    </row>
    <row r="3087" spans="1:25">
      <c r="A3087" s="3" t="s">
        <v>12886</v>
      </c>
      <c r="B3087" s="3"/>
      <c r="C3087" s="3" t="s">
        <v>118</v>
      </c>
      <c r="D3087" s="3" t="s">
        <v>4026</v>
      </c>
      <c r="E3087" s="3" t="s">
        <v>66</v>
      </c>
      <c r="F3087" s="3" t="s">
        <v>1261</v>
      </c>
      <c r="G3087" s="3" t="s">
        <v>1485</v>
      </c>
      <c r="H3087" s="3" t="s">
        <v>1616</v>
      </c>
      <c r="I3087" s="3" t="s">
        <v>12887</v>
      </c>
      <c r="J3087" s="3" t="s">
        <v>110</v>
      </c>
      <c r="K3087" s="3" t="s">
        <v>1282</v>
      </c>
      <c r="L3087" s="3" t="s">
        <v>12866</v>
      </c>
      <c r="M3087" s="7" t="s">
        <v>12867</v>
      </c>
      <c r="N3087" s="7" t="s">
        <v>12868</v>
      </c>
      <c r="O3087" s="20" t="s">
        <v>821</v>
      </c>
      <c r="P3087" s="3" t="s">
        <v>4591</v>
      </c>
      <c r="Q3087" s="3"/>
      <c r="R3087" s="6">
        <v>900.9</v>
      </c>
      <c r="S3087" s="3"/>
      <c r="T3087" s="3" t="s">
        <v>12869</v>
      </c>
      <c r="U3087" s="17"/>
      <c r="X3087" s="19"/>
      <c r="Y3087" s="19" t="s">
        <v>12857</v>
      </c>
    </row>
    <row r="3088" spans="1:25">
      <c r="A3088" s="3" t="s">
        <v>12888</v>
      </c>
      <c r="B3088" s="3"/>
      <c r="C3088" s="3" t="s">
        <v>118</v>
      </c>
      <c r="D3088" s="3" t="s">
        <v>4026</v>
      </c>
      <c r="E3088" s="3" t="s">
        <v>66</v>
      </c>
      <c r="F3088" s="3" t="s">
        <v>1261</v>
      </c>
      <c r="G3088" s="3" t="s">
        <v>1485</v>
      </c>
      <c r="H3088" s="3" t="s">
        <v>1616</v>
      </c>
      <c r="I3088" s="3" t="s">
        <v>12889</v>
      </c>
      <c r="J3088" s="3" t="s">
        <v>68</v>
      </c>
      <c r="K3088" s="3" t="s">
        <v>1282</v>
      </c>
      <c r="L3088" s="3" t="s">
        <v>12866</v>
      </c>
      <c r="M3088" s="7" t="s">
        <v>12867</v>
      </c>
      <c r="N3088" s="7" t="s">
        <v>12868</v>
      </c>
      <c r="O3088" s="20" t="s">
        <v>821</v>
      </c>
      <c r="P3088" s="3" t="s">
        <v>4591</v>
      </c>
      <c r="Q3088" s="3"/>
      <c r="R3088" s="6">
        <v>514.79999999999995</v>
      </c>
      <c r="S3088" s="3"/>
      <c r="T3088" s="3" t="s">
        <v>12869</v>
      </c>
      <c r="U3088" s="17"/>
      <c r="X3088" s="19"/>
      <c r="Y3088" s="19" t="s">
        <v>12857</v>
      </c>
    </row>
    <row r="3089" spans="1:25">
      <c r="A3089" s="3" t="s">
        <v>12890</v>
      </c>
      <c r="B3089" s="3"/>
      <c r="C3089" s="3" t="s">
        <v>118</v>
      </c>
      <c r="D3089" s="3" t="s">
        <v>4026</v>
      </c>
      <c r="E3089" s="3" t="s">
        <v>66</v>
      </c>
      <c r="F3089" s="3" t="s">
        <v>1261</v>
      </c>
      <c r="G3089" s="3" t="s">
        <v>1485</v>
      </c>
      <c r="H3089" s="3" t="s">
        <v>1616</v>
      </c>
      <c r="I3089" s="3" t="s">
        <v>12891</v>
      </c>
      <c r="J3089" s="3" t="s">
        <v>68</v>
      </c>
      <c r="K3089" s="3" t="s">
        <v>1282</v>
      </c>
      <c r="L3089" s="3" t="s">
        <v>12866</v>
      </c>
      <c r="M3089" s="7" t="s">
        <v>12867</v>
      </c>
      <c r="N3089" s="7" t="s">
        <v>12868</v>
      </c>
      <c r="O3089" s="20" t="s">
        <v>821</v>
      </c>
      <c r="P3089" s="3" t="s">
        <v>4591</v>
      </c>
      <c r="Q3089" s="3"/>
      <c r="R3089" s="6">
        <v>514.79999999999995</v>
      </c>
      <c r="S3089" s="3"/>
      <c r="T3089" s="3" t="s">
        <v>12869</v>
      </c>
      <c r="U3089" s="17"/>
      <c r="X3089" s="19"/>
      <c r="Y3089" s="19" t="s">
        <v>12857</v>
      </c>
    </row>
    <row r="3090" spans="1:25">
      <c r="A3090" s="3" t="s">
        <v>12892</v>
      </c>
      <c r="B3090" s="3"/>
      <c r="C3090" s="3" t="s">
        <v>118</v>
      </c>
      <c r="D3090" s="3" t="s">
        <v>4026</v>
      </c>
      <c r="E3090" s="3" t="s">
        <v>66</v>
      </c>
      <c r="F3090" s="3" t="s">
        <v>1261</v>
      </c>
      <c r="G3090" s="3" t="s">
        <v>1485</v>
      </c>
      <c r="H3090" s="3" t="s">
        <v>1616</v>
      </c>
      <c r="I3090" s="3" t="s">
        <v>12893</v>
      </c>
      <c r="J3090" s="3" t="s">
        <v>110</v>
      </c>
      <c r="K3090" s="3" t="s">
        <v>1282</v>
      </c>
      <c r="L3090" s="3" t="s">
        <v>12866</v>
      </c>
      <c r="M3090" s="7" t="s">
        <v>12867</v>
      </c>
      <c r="N3090" s="7" t="s">
        <v>12868</v>
      </c>
      <c r="O3090" s="20" t="s">
        <v>821</v>
      </c>
      <c r="P3090" s="3" t="s">
        <v>4591</v>
      </c>
      <c r="Q3090" s="3"/>
      <c r="R3090" s="6">
        <v>900.9</v>
      </c>
      <c r="S3090" s="3"/>
      <c r="T3090" s="3" t="s">
        <v>12869</v>
      </c>
      <c r="U3090" s="17"/>
      <c r="X3090" s="19"/>
      <c r="Y3090" s="19" t="s">
        <v>12857</v>
      </c>
    </row>
    <row r="3091" spans="1:25">
      <c r="A3091" s="3" t="s">
        <v>12894</v>
      </c>
      <c r="B3091" s="3"/>
      <c r="C3091" s="3" t="s">
        <v>118</v>
      </c>
      <c r="D3091" s="3" t="s">
        <v>4026</v>
      </c>
      <c r="E3091" s="3" t="s">
        <v>66</v>
      </c>
      <c r="F3091" s="3" t="s">
        <v>1261</v>
      </c>
      <c r="G3091" s="3" t="s">
        <v>1485</v>
      </c>
      <c r="H3091" s="3" t="s">
        <v>1616</v>
      </c>
      <c r="I3091" s="3" t="s">
        <v>12895</v>
      </c>
      <c r="J3091" s="3" t="s">
        <v>110</v>
      </c>
      <c r="K3091" s="3" t="s">
        <v>1282</v>
      </c>
      <c r="L3091" s="3" t="s">
        <v>12866</v>
      </c>
      <c r="M3091" s="7" t="s">
        <v>12867</v>
      </c>
      <c r="N3091" s="7" t="s">
        <v>12868</v>
      </c>
      <c r="O3091" s="20" t="s">
        <v>821</v>
      </c>
      <c r="P3091" s="3" t="s">
        <v>4591</v>
      </c>
      <c r="Q3091" s="3"/>
      <c r="R3091" s="6">
        <v>900.9</v>
      </c>
      <c r="S3091" s="3"/>
      <c r="T3091" s="3" t="s">
        <v>12869</v>
      </c>
      <c r="U3091" s="17"/>
      <c r="X3091" s="19"/>
      <c r="Y3091" s="19" t="s">
        <v>12857</v>
      </c>
    </row>
    <row r="3092" spans="1:25">
      <c r="A3092" s="3" t="s">
        <v>12896</v>
      </c>
      <c r="B3092" s="3"/>
      <c r="C3092" s="3" t="s">
        <v>118</v>
      </c>
      <c r="D3092" s="3" t="s">
        <v>4026</v>
      </c>
      <c r="E3092" s="3" t="s">
        <v>66</v>
      </c>
      <c r="F3092" s="3" t="s">
        <v>1261</v>
      </c>
      <c r="G3092" s="3" t="s">
        <v>1485</v>
      </c>
      <c r="H3092" s="3" t="s">
        <v>1616</v>
      </c>
      <c r="I3092" s="3" t="s">
        <v>12897</v>
      </c>
      <c r="J3092" s="3" t="s">
        <v>110</v>
      </c>
      <c r="K3092" s="3" t="s">
        <v>1282</v>
      </c>
      <c r="L3092" s="3" t="s">
        <v>12866</v>
      </c>
      <c r="M3092" s="7" t="s">
        <v>12867</v>
      </c>
      <c r="N3092" s="7" t="s">
        <v>12868</v>
      </c>
      <c r="O3092" s="20" t="s">
        <v>821</v>
      </c>
      <c r="P3092" s="3" t="s">
        <v>4591</v>
      </c>
      <c r="Q3092" s="3"/>
      <c r="R3092" s="6">
        <v>900.9</v>
      </c>
      <c r="S3092" s="3"/>
      <c r="T3092" s="3" t="s">
        <v>12869</v>
      </c>
      <c r="U3092" s="17"/>
      <c r="X3092" s="19"/>
      <c r="Y3092" s="19" t="s">
        <v>12857</v>
      </c>
    </row>
    <row r="3093" spans="1:25">
      <c r="A3093" s="3" t="s">
        <v>12898</v>
      </c>
      <c r="B3093" s="3"/>
      <c r="C3093" s="3" t="s">
        <v>118</v>
      </c>
      <c r="D3093" s="3" t="s">
        <v>4026</v>
      </c>
      <c r="E3093" s="3" t="s">
        <v>66</v>
      </c>
      <c r="F3093" s="3" t="s">
        <v>1261</v>
      </c>
      <c r="G3093" s="3" t="s">
        <v>1485</v>
      </c>
      <c r="H3093" s="3" t="s">
        <v>1616</v>
      </c>
      <c r="I3093" s="3" t="s">
        <v>12899</v>
      </c>
      <c r="J3093" s="3" t="s">
        <v>68</v>
      </c>
      <c r="K3093" s="3" t="s">
        <v>1282</v>
      </c>
      <c r="L3093" s="3" t="s">
        <v>12866</v>
      </c>
      <c r="M3093" s="7" t="s">
        <v>12867</v>
      </c>
      <c r="N3093" s="7" t="s">
        <v>12868</v>
      </c>
      <c r="O3093" s="20" t="s">
        <v>821</v>
      </c>
      <c r="P3093" s="3" t="s">
        <v>4591</v>
      </c>
      <c r="Q3093" s="3"/>
      <c r="R3093" s="6">
        <v>514.79999999999995</v>
      </c>
      <c r="S3093" s="3"/>
      <c r="T3093" s="3" t="s">
        <v>12869</v>
      </c>
      <c r="U3093" s="17"/>
      <c r="X3093" s="19"/>
      <c r="Y3093" s="19" t="s">
        <v>12857</v>
      </c>
    </row>
    <row r="3094" spans="1:25">
      <c r="A3094" s="3" t="s">
        <v>12900</v>
      </c>
      <c r="B3094" s="3"/>
      <c r="C3094" s="3" t="s">
        <v>682</v>
      </c>
      <c r="D3094" s="3" t="s">
        <v>6970</v>
      </c>
      <c r="E3094" s="3" t="s">
        <v>66</v>
      </c>
      <c r="F3094" s="3"/>
      <c r="G3094" s="3"/>
      <c r="H3094" s="3"/>
      <c r="I3094" s="3" t="s">
        <v>12901</v>
      </c>
      <c r="J3094" s="3" t="s">
        <v>94</v>
      </c>
      <c r="K3094" s="3"/>
      <c r="L3094" s="3"/>
      <c r="M3094" s="6"/>
      <c r="N3094" s="6"/>
      <c r="O3094" s="20" t="s">
        <v>824</v>
      </c>
      <c r="P3094" s="3" t="s">
        <v>1241</v>
      </c>
      <c r="Q3094" s="3">
        <v>4.4000000000000004</v>
      </c>
      <c r="R3094" s="6">
        <v>543.08000000000004</v>
      </c>
      <c r="S3094" s="3" t="s">
        <v>1242</v>
      </c>
      <c r="T3094" s="3"/>
      <c r="U3094" s="17">
        <v>45958</v>
      </c>
      <c r="X3094" s="19" t="s">
        <v>1244</v>
      </c>
      <c r="Y3094" s="19"/>
    </row>
    <row r="3095" spans="1:25">
      <c r="A3095" s="3" t="s">
        <v>12902</v>
      </c>
      <c r="B3095" s="3"/>
      <c r="C3095" s="3" t="s">
        <v>682</v>
      </c>
      <c r="D3095" s="3" t="s">
        <v>6970</v>
      </c>
      <c r="E3095" s="3" t="s">
        <v>66</v>
      </c>
      <c r="F3095" s="3" t="s">
        <v>1300</v>
      </c>
      <c r="G3095" s="3" t="s">
        <v>1308</v>
      </c>
      <c r="H3095" s="3" t="s">
        <v>1262</v>
      </c>
      <c r="I3095" s="3" t="s">
        <v>12903</v>
      </c>
      <c r="J3095" s="3" t="s">
        <v>94</v>
      </c>
      <c r="K3095" s="3" t="s">
        <v>12078</v>
      </c>
      <c r="L3095" s="3" t="s">
        <v>12904</v>
      </c>
      <c r="M3095" s="7" t="s">
        <v>12905</v>
      </c>
      <c r="N3095" s="7" t="s">
        <v>12906</v>
      </c>
      <c r="O3095" s="20" t="s">
        <v>826</v>
      </c>
      <c r="P3095" s="3" t="s">
        <v>1241</v>
      </c>
      <c r="Q3095" s="3"/>
      <c r="R3095" s="6">
        <v>49.01</v>
      </c>
      <c r="S3095" s="3" t="s">
        <v>1242</v>
      </c>
      <c r="T3095" s="3"/>
      <c r="U3095" s="17">
        <v>45958</v>
      </c>
      <c r="X3095" s="19" t="s">
        <v>1244</v>
      </c>
      <c r="Y3095" s="19"/>
    </row>
    <row r="3096" spans="1:25">
      <c r="A3096" s="3" t="s">
        <v>12907</v>
      </c>
      <c r="B3096" s="3"/>
      <c r="C3096" s="3" t="s">
        <v>682</v>
      </c>
      <c r="D3096" s="3" t="s">
        <v>6970</v>
      </c>
      <c r="E3096" s="3" t="s">
        <v>66</v>
      </c>
      <c r="F3096" s="3"/>
      <c r="G3096" s="3"/>
      <c r="H3096" s="3"/>
      <c r="I3096" s="3" t="s">
        <v>12908</v>
      </c>
      <c r="J3096" s="3" t="s">
        <v>94</v>
      </c>
      <c r="K3096" s="3"/>
      <c r="L3096" s="3"/>
      <c r="M3096" s="6"/>
      <c r="N3096" s="6"/>
      <c r="O3096" s="20" t="s">
        <v>828</v>
      </c>
      <c r="P3096" s="3" t="s">
        <v>1241</v>
      </c>
      <c r="Q3096" s="3">
        <v>-19.63</v>
      </c>
      <c r="R3096" s="6">
        <v>29.21</v>
      </c>
      <c r="S3096" s="3" t="s">
        <v>1242</v>
      </c>
      <c r="T3096" s="3"/>
      <c r="U3096" s="17">
        <v>45954</v>
      </c>
      <c r="X3096" s="19" t="s">
        <v>1244</v>
      </c>
      <c r="Y3096" s="19"/>
    </row>
    <row r="3097" spans="1:25">
      <c r="A3097" s="3" t="s">
        <v>12909</v>
      </c>
      <c r="B3097" s="3"/>
      <c r="C3097" s="3" t="s">
        <v>682</v>
      </c>
      <c r="D3097" s="3" t="s">
        <v>6970</v>
      </c>
      <c r="E3097" s="3" t="s">
        <v>66</v>
      </c>
      <c r="F3097" s="3" t="s">
        <v>1300</v>
      </c>
      <c r="G3097" s="3" t="s">
        <v>1495</v>
      </c>
      <c r="H3097" s="3" t="s">
        <v>1605</v>
      </c>
      <c r="I3097" s="3" t="s">
        <v>12910</v>
      </c>
      <c r="J3097" s="3" t="s">
        <v>94</v>
      </c>
      <c r="K3097" s="3" t="s">
        <v>12078</v>
      </c>
      <c r="L3097" s="3" t="s">
        <v>12911</v>
      </c>
      <c r="M3097" s="7" t="s">
        <v>12912</v>
      </c>
      <c r="N3097" s="7" t="s">
        <v>12913</v>
      </c>
      <c r="O3097" s="20" t="s">
        <v>830</v>
      </c>
      <c r="P3097" s="3" t="s">
        <v>1241</v>
      </c>
      <c r="Q3097" s="3">
        <v>-19.37</v>
      </c>
      <c r="R3097" s="6">
        <v>49.01</v>
      </c>
      <c r="S3097" s="3" t="s">
        <v>1242</v>
      </c>
      <c r="T3097" s="3"/>
      <c r="U3097" s="17">
        <v>45954</v>
      </c>
      <c r="X3097" s="19" t="s">
        <v>1244</v>
      </c>
      <c r="Y3097" s="19"/>
    </row>
    <row r="3098" spans="1:25">
      <c r="A3098" s="3" t="s">
        <v>12914</v>
      </c>
      <c r="B3098" s="3"/>
      <c r="C3098" s="3" t="s">
        <v>682</v>
      </c>
      <c r="D3098" s="3" t="s">
        <v>6970</v>
      </c>
      <c r="E3098" s="3" t="s">
        <v>66</v>
      </c>
      <c r="F3098" s="3"/>
      <c r="G3098" s="3"/>
      <c r="H3098" s="3"/>
      <c r="I3098" s="3" t="s">
        <v>12915</v>
      </c>
      <c r="J3098" s="3"/>
      <c r="K3098" s="3"/>
      <c r="L3098" s="3"/>
      <c r="M3098" s="6"/>
      <c r="N3098" s="6"/>
      <c r="O3098" s="20" t="s">
        <v>832</v>
      </c>
      <c r="P3098" s="3" t="s">
        <v>1241</v>
      </c>
      <c r="Q3098" s="3">
        <v>1.84</v>
      </c>
      <c r="R3098" s="6">
        <v>557.92999999999995</v>
      </c>
      <c r="S3098" s="3" t="s">
        <v>1242</v>
      </c>
      <c r="T3098" s="3"/>
      <c r="U3098" s="17">
        <v>45958</v>
      </c>
      <c r="X3098" s="19" t="s">
        <v>1244</v>
      </c>
      <c r="Y3098" s="19"/>
    </row>
    <row r="3099" spans="1:25">
      <c r="A3099" s="3" t="s">
        <v>12916</v>
      </c>
      <c r="B3099" s="3"/>
      <c r="C3099" s="3" t="s">
        <v>682</v>
      </c>
      <c r="D3099" s="3" t="s">
        <v>6970</v>
      </c>
      <c r="E3099" s="3" t="s">
        <v>66</v>
      </c>
      <c r="F3099" s="3" t="s">
        <v>1300</v>
      </c>
      <c r="G3099" s="3" t="s">
        <v>1495</v>
      </c>
      <c r="H3099" s="3" t="s">
        <v>1599</v>
      </c>
      <c r="I3099" s="3" t="s">
        <v>12915</v>
      </c>
      <c r="J3099" s="3" t="s">
        <v>94</v>
      </c>
      <c r="K3099" s="3" t="s">
        <v>12078</v>
      </c>
      <c r="L3099" s="3" t="s">
        <v>12917</v>
      </c>
      <c r="M3099" s="7" t="s">
        <v>12918</v>
      </c>
      <c r="N3099" s="7" t="s">
        <v>12919</v>
      </c>
      <c r="O3099" s="20" t="s">
        <v>834</v>
      </c>
      <c r="P3099" s="3" t="s">
        <v>1241</v>
      </c>
      <c r="Q3099" s="3"/>
      <c r="R3099" s="6">
        <v>49.01</v>
      </c>
      <c r="S3099" s="3" t="s">
        <v>1242</v>
      </c>
      <c r="T3099" s="3"/>
      <c r="U3099" s="17">
        <v>45958</v>
      </c>
      <c r="X3099" s="19" t="s">
        <v>1244</v>
      </c>
      <c r="Y3099" s="19"/>
    </row>
    <row r="3100" spans="1:25">
      <c r="A3100" s="3" t="s">
        <v>12920</v>
      </c>
      <c r="B3100" s="3"/>
      <c r="C3100" s="3" t="s">
        <v>682</v>
      </c>
      <c r="D3100" s="3" t="s">
        <v>6970</v>
      </c>
      <c r="E3100" s="3" t="s">
        <v>66</v>
      </c>
      <c r="F3100" s="3"/>
      <c r="G3100" s="3"/>
      <c r="H3100" s="3"/>
      <c r="I3100" s="3" t="s">
        <v>12921</v>
      </c>
      <c r="J3100" s="3" t="s">
        <v>94</v>
      </c>
      <c r="K3100" s="3"/>
      <c r="L3100" s="3"/>
      <c r="M3100" s="6"/>
      <c r="N3100" s="6"/>
      <c r="O3100" s="20" t="s">
        <v>836</v>
      </c>
      <c r="P3100" s="3" t="s">
        <v>1241</v>
      </c>
      <c r="Q3100" s="3">
        <v>2.1</v>
      </c>
      <c r="R3100" s="6">
        <v>586.16</v>
      </c>
      <c r="S3100" s="3" t="s">
        <v>1242</v>
      </c>
      <c r="T3100" s="3"/>
      <c r="U3100" s="17">
        <v>45958</v>
      </c>
      <c r="X3100" s="19" t="s">
        <v>1244</v>
      </c>
      <c r="Y3100" s="19"/>
    </row>
    <row r="3101" spans="1:25">
      <c r="A3101" s="3" t="s">
        <v>12922</v>
      </c>
      <c r="B3101" s="3"/>
      <c r="C3101" s="3" t="s">
        <v>682</v>
      </c>
      <c r="D3101" s="3" t="s">
        <v>6970</v>
      </c>
      <c r="E3101" s="3" t="s">
        <v>66</v>
      </c>
      <c r="F3101" s="3" t="s">
        <v>1300</v>
      </c>
      <c r="G3101" s="3" t="s">
        <v>1308</v>
      </c>
      <c r="H3101" s="3" t="s">
        <v>1540</v>
      </c>
      <c r="I3101" s="3" t="s">
        <v>12923</v>
      </c>
      <c r="J3101" s="3" t="s">
        <v>94</v>
      </c>
      <c r="K3101" s="3" t="s">
        <v>12078</v>
      </c>
      <c r="L3101" s="3" t="s">
        <v>12924</v>
      </c>
      <c r="M3101" s="7" t="s">
        <v>12925</v>
      </c>
      <c r="N3101" s="7" t="s">
        <v>12926</v>
      </c>
      <c r="O3101" s="20" t="s">
        <v>838</v>
      </c>
      <c r="P3101" s="3" t="s">
        <v>1241</v>
      </c>
      <c r="Q3101" s="3">
        <v>2.1</v>
      </c>
      <c r="R3101" s="6">
        <v>49.01</v>
      </c>
      <c r="S3101" s="3" t="s">
        <v>1242</v>
      </c>
      <c r="T3101" s="3"/>
      <c r="U3101" s="17">
        <v>45958</v>
      </c>
      <c r="X3101" s="19" t="s">
        <v>1244</v>
      </c>
      <c r="Y3101" s="19"/>
    </row>
    <row r="3102" spans="1:25">
      <c r="A3102" s="3" t="s">
        <v>12927</v>
      </c>
      <c r="B3102" s="3"/>
      <c r="C3102" s="3" t="s">
        <v>843</v>
      </c>
      <c r="D3102" s="3" t="s">
        <v>6970</v>
      </c>
      <c r="E3102" s="3" t="s">
        <v>66</v>
      </c>
      <c r="F3102" s="3" t="s">
        <v>1300</v>
      </c>
      <c r="G3102" s="3" t="s">
        <v>1312</v>
      </c>
      <c r="H3102" s="3" t="s">
        <v>1540</v>
      </c>
      <c r="I3102" s="3" t="s">
        <v>12928</v>
      </c>
      <c r="J3102" s="3" t="s">
        <v>110</v>
      </c>
      <c r="K3102" s="3" t="s">
        <v>12929</v>
      </c>
      <c r="L3102" s="3" t="s">
        <v>12930</v>
      </c>
      <c r="M3102" s="7" t="s">
        <v>12931</v>
      </c>
      <c r="N3102" s="7" t="s">
        <v>12932</v>
      </c>
      <c r="O3102" s="20" t="s">
        <v>840</v>
      </c>
      <c r="P3102" s="3" t="s">
        <v>1241</v>
      </c>
      <c r="Q3102" s="3"/>
      <c r="R3102" s="6">
        <v>900.9</v>
      </c>
      <c r="S3102" s="3" t="s">
        <v>3970</v>
      </c>
      <c r="T3102" s="3"/>
      <c r="U3102" s="17">
        <v>45933</v>
      </c>
      <c r="X3102" s="19" t="s">
        <v>6551</v>
      </c>
      <c r="Y3102" s="19"/>
    </row>
    <row r="3103" spans="1:25">
      <c r="A3103" s="3" t="s">
        <v>12933</v>
      </c>
      <c r="B3103" s="3"/>
      <c r="C3103" s="3" t="s">
        <v>217</v>
      </c>
      <c r="D3103" s="3" t="s">
        <v>4748</v>
      </c>
      <c r="E3103" s="3" t="s">
        <v>52</v>
      </c>
      <c r="F3103" s="3" t="s">
        <v>1261</v>
      </c>
      <c r="G3103" s="3" t="s">
        <v>1312</v>
      </c>
      <c r="H3103" s="3" t="s">
        <v>1531</v>
      </c>
      <c r="I3103" s="3" t="s">
        <v>12934</v>
      </c>
      <c r="J3103" s="3" t="s">
        <v>110</v>
      </c>
      <c r="K3103" s="3" t="s">
        <v>12935</v>
      </c>
      <c r="L3103" s="3" t="s">
        <v>12936</v>
      </c>
      <c r="M3103" s="7" t="s">
        <v>12937</v>
      </c>
      <c r="N3103" s="7" t="s">
        <v>12938</v>
      </c>
      <c r="O3103" s="20" t="s">
        <v>851</v>
      </c>
      <c r="P3103" s="3" t="s">
        <v>1241</v>
      </c>
      <c r="Q3103" s="3">
        <v>-17.05</v>
      </c>
      <c r="R3103" s="6">
        <v>900.9</v>
      </c>
      <c r="S3103" s="3" t="s">
        <v>1305</v>
      </c>
      <c r="T3103" s="3"/>
      <c r="U3103" s="17">
        <v>45929</v>
      </c>
      <c r="X3103" s="19" t="s">
        <v>1306</v>
      </c>
      <c r="Y3103" s="19"/>
    </row>
    <row r="3104" spans="1:25">
      <c r="A3104" s="3" t="s">
        <v>12939</v>
      </c>
      <c r="B3104" s="3"/>
      <c r="C3104" s="3" t="s">
        <v>217</v>
      </c>
      <c r="D3104" s="3" t="s">
        <v>4748</v>
      </c>
      <c r="E3104" s="3" t="s">
        <v>52</v>
      </c>
      <c r="F3104" s="3" t="s">
        <v>5322</v>
      </c>
      <c r="G3104" s="3" t="s">
        <v>1251</v>
      </c>
      <c r="H3104" s="3" t="s">
        <v>1531</v>
      </c>
      <c r="I3104" s="3" t="s">
        <v>12940</v>
      </c>
      <c r="J3104" s="3" t="s">
        <v>55</v>
      </c>
      <c r="K3104" s="3" t="s">
        <v>12941</v>
      </c>
      <c r="L3104" s="3" t="s">
        <v>12942</v>
      </c>
      <c r="M3104" s="7" t="s">
        <v>12943</v>
      </c>
      <c r="N3104" s="7" t="s">
        <v>12944</v>
      </c>
      <c r="O3104" s="20" t="s">
        <v>853</v>
      </c>
      <c r="P3104" s="3" t="s">
        <v>1241</v>
      </c>
      <c r="Q3104" s="3">
        <v>-17.73</v>
      </c>
      <c r="R3104" s="6">
        <v>1564.2</v>
      </c>
      <c r="S3104" s="3" t="s">
        <v>1319</v>
      </c>
      <c r="T3104" s="3"/>
      <c r="U3104" s="17">
        <v>45938</v>
      </c>
      <c r="X3104" s="19" t="s">
        <v>1320</v>
      </c>
      <c r="Y3104" s="19"/>
    </row>
    <row r="3105" spans="1:25">
      <c r="A3105" s="18" t="s">
        <v>12945</v>
      </c>
      <c r="B3105" s="3"/>
      <c r="C3105" s="3" t="s">
        <v>217</v>
      </c>
      <c r="D3105" s="3" t="s">
        <v>4748</v>
      </c>
      <c r="E3105" s="3" t="s">
        <v>52</v>
      </c>
      <c r="F3105" s="3" t="s">
        <v>5322</v>
      </c>
      <c r="G3105" s="3" t="s">
        <v>1251</v>
      </c>
      <c r="H3105" s="3" t="s">
        <v>1531</v>
      </c>
      <c r="I3105" s="3" t="s">
        <v>12946</v>
      </c>
      <c r="J3105" s="3" t="s">
        <v>1246</v>
      </c>
      <c r="K3105" s="3" t="s">
        <v>12941</v>
      </c>
      <c r="L3105" s="3" t="s">
        <v>12942</v>
      </c>
      <c r="M3105" s="7" t="s">
        <v>12943</v>
      </c>
      <c r="N3105" s="7" t="s">
        <v>12944</v>
      </c>
      <c r="O3105" s="20" t="s">
        <v>853</v>
      </c>
      <c r="P3105" s="3" t="s">
        <v>1241</v>
      </c>
      <c r="Q3105" s="3">
        <v>-17.13</v>
      </c>
      <c r="R3105" s="6">
        <v>376.2</v>
      </c>
      <c r="S3105" s="3" t="s">
        <v>1319</v>
      </c>
      <c r="T3105" s="3"/>
      <c r="U3105" s="17">
        <v>45938</v>
      </c>
      <c r="X3105" s="19" t="s">
        <v>1320</v>
      </c>
      <c r="Y3105" s="19"/>
    </row>
    <row r="3106" spans="1:25">
      <c r="A3106" s="3" t="s">
        <v>12947</v>
      </c>
      <c r="B3106" s="3"/>
      <c r="C3106" s="3" t="s">
        <v>70</v>
      </c>
      <c r="D3106" s="3" t="s">
        <v>3188</v>
      </c>
      <c r="E3106" s="3" t="s">
        <v>52</v>
      </c>
      <c r="F3106" s="3" t="s">
        <v>2272</v>
      </c>
      <c r="G3106" s="3" t="s">
        <v>1251</v>
      </c>
      <c r="H3106" s="3" t="s">
        <v>1578</v>
      </c>
      <c r="I3106" s="3" t="s">
        <v>12948</v>
      </c>
      <c r="J3106" s="3" t="s">
        <v>55</v>
      </c>
      <c r="K3106" s="3" t="s">
        <v>9005</v>
      </c>
      <c r="L3106" s="3" t="s">
        <v>12949</v>
      </c>
      <c r="M3106" s="7" t="s">
        <v>12950</v>
      </c>
      <c r="N3106" s="7" t="s">
        <v>12951</v>
      </c>
      <c r="O3106" s="20" t="s">
        <v>856</v>
      </c>
      <c r="P3106" s="3" t="s">
        <v>1241</v>
      </c>
      <c r="Q3106" s="3">
        <v>-17.11</v>
      </c>
      <c r="R3106" s="6">
        <v>1564.2</v>
      </c>
      <c r="S3106" s="3" t="s">
        <v>1305</v>
      </c>
      <c r="T3106" s="3"/>
      <c r="U3106" s="17">
        <v>45927</v>
      </c>
      <c r="X3106" s="19" t="s">
        <v>1306</v>
      </c>
      <c r="Y3106" s="19"/>
    </row>
    <row r="3107" spans="1:25">
      <c r="A3107" s="3" t="s">
        <v>12952</v>
      </c>
      <c r="B3107" s="3"/>
      <c r="C3107" s="3" t="s">
        <v>70</v>
      </c>
      <c r="D3107" s="3" t="s">
        <v>3188</v>
      </c>
      <c r="E3107" s="3" t="s">
        <v>52</v>
      </c>
      <c r="F3107" s="3" t="s">
        <v>2272</v>
      </c>
      <c r="G3107" s="3" t="s">
        <v>1251</v>
      </c>
      <c r="H3107" s="3" t="s">
        <v>1578</v>
      </c>
      <c r="I3107" s="3" t="s">
        <v>12953</v>
      </c>
      <c r="J3107" s="3" t="s">
        <v>1246</v>
      </c>
      <c r="K3107" s="3" t="s">
        <v>9005</v>
      </c>
      <c r="L3107" s="3" t="s">
        <v>12954</v>
      </c>
      <c r="M3107" s="7" t="s">
        <v>12955</v>
      </c>
      <c r="N3107" s="7" t="s">
        <v>12951</v>
      </c>
      <c r="O3107" s="20" t="s">
        <v>856</v>
      </c>
      <c r="P3107" s="3" t="s">
        <v>1241</v>
      </c>
      <c r="Q3107" s="3">
        <v>-17.64</v>
      </c>
      <c r="R3107" s="6">
        <v>376.2</v>
      </c>
      <c r="S3107" s="3" t="s">
        <v>1305</v>
      </c>
      <c r="T3107" s="3"/>
      <c r="U3107" s="17">
        <v>45927</v>
      </c>
      <c r="X3107" s="19" t="s">
        <v>1306</v>
      </c>
      <c r="Y3107" s="19"/>
    </row>
    <row r="3108" spans="1:25">
      <c r="A3108" s="3" t="s">
        <v>12956</v>
      </c>
      <c r="B3108" s="3"/>
      <c r="C3108" s="3" t="s">
        <v>70</v>
      </c>
      <c r="D3108" s="3" t="s">
        <v>3188</v>
      </c>
      <c r="E3108" s="3" t="s">
        <v>52</v>
      </c>
      <c r="F3108" s="3" t="s">
        <v>2272</v>
      </c>
      <c r="G3108" s="3" t="s">
        <v>1251</v>
      </c>
      <c r="H3108" s="3" t="s">
        <v>1578</v>
      </c>
      <c r="I3108" s="3" t="s">
        <v>12957</v>
      </c>
      <c r="J3108" s="3" t="s">
        <v>1246</v>
      </c>
      <c r="K3108" s="3" t="s">
        <v>9005</v>
      </c>
      <c r="L3108" s="3" t="s">
        <v>12954</v>
      </c>
      <c r="M3108" s="7" t="s">
        <v>12955</v>
      </c>
      <c r="N3108" s="7" t="s">
        <v>12951</v>
      </c>
      <c r="O3108" s="20" t="s">
        <v>856</v>
      </c>
      <c r="P3108" s="3" t="s">
        <v>1241</v>
      </c>
      <c r="Q3108" s="3">
        <v>-17.36</v>
      </c>
      <c r="R3108" s="6">
        <v>376.2</v>
      </c>
      <c r="S3108" s="3" t="s">
        <v>1305</v>
      </c>
      <c r="T3108" s="3"/>
      <c r="U3108" s="17">
        <v>45927</v>
      </c>
      <c r="X3108" s="19" t="s">
        <v>1306</v>
      </c>
      <c r="Y3108" s="19"/>
    </row>
    <row r="3109" spans="1:25">
      <c r="A3109" s="3" t="s">
        <v>12958</v>
      </c>
      <c r="B3109" s="3"/>
      <c r="C3109" s="3" t="s">
        <v>131</v>
      </c>
      <c r="D3109" s="3" t="s">
        <v>4026</v>
      </c>
      <c r="E3109" s="3" t="s">
        <v>66</v>
      </c>
      <c r="F3109" s="3" t="s">
        <v>1261</v>
      </c>
      <c r="G3109" s="3" t="s">
        <v>1391</v>
      </c>
      <c r="H3109" s="3" t="s">
        <v>1605</v>
      </c>
      <c r="I3109" s="3" t="s">
        <v>12959</v>
      </c>
      <c r="J3109" s="3" t="s">
        <v>110</v>
      </c>
      <c r="K3109" s="3" t="s">
        <v>7200</v>
      </c>
      <c r="L3109" s="3" t="s">
        <v>12960</v>
      </c>
      <c r="M3109" s="7" t="s">
        <v>12961</v>
      </c>
      <c r="N3109" s="7" t="s">
        <v>12962</v>
      </c>
      <c r="O3109" s="20" t="s">
        <v>844</v>
      </c>
      <c r="P3109" s="3" t="s">
        <v>1241</v>
      </c>
      <c r="Q3109" s="3">
        <v>-20.2</v>
      </c>
      <c r="R3109" s="6">
        <v>900.9</v>
      </c>
      <c r="S3109" s="18" t="s">
        <v>4998</v>
      </c>
      <c r="T3109" s="3"/>
      <c r="U3109" s="17">
        <v>45959</v>
      </c>
      <c r="X3109" s="19" t="s">
        <v>12963</v>
      </c>
      <c r="Y3109" s="19" t="s">
        <v>12964</v>
      </c>
    </row>
    <row r="3110" spans="1:25">
      <c r="A3110" s="3" t="s">
        <v>12965</v>
      </c>
      <c r="B3110" s="3"/>
      <c r="C3110" s="3" t="s">
        <v>131</v>
      </c>
      <c r="D3110" s="3" t="s">
        <v>4026</v>
      </c>
      <c r="E3110" s="3" t="s">
        <v>66</v>
      </c>
      <c r="F3110" s="3" t="s">
        <v>1261</v>
      </c>
      <c r="G3110" s="3" t="s">
        <v>1391</v>
      </c>
      <c r="H3110" s="3" t="s">
        <v>1605</v>
      </c>
      <c r="I3110" s="3" t="s">
        <v>12966</v>
      </c>
      <c r="J3110" s="3" t="s">
        <v>196</v>
      </c>
      <c r="K3110" s="3" t="s">
        <v>7200</v>
      </c>
      <c r="L3110" s="3" t="s">
        <v>12967</v>
      </c>
      <c r="M3110" s="7" t="s">
        <v>12968</v>
      </c>
      <c r="N3110" s="7" t="s">
        <v>12969</v>
      </c>
      <c r="O3110" s="20" t="s">
        <v>844</v>
      </c>
      <c r="P3110" s="3" t="s">
        <v>1241</v>
      </c>
      <c r="Q3110" s="3">
        <v>-19.11</v>
      </c>
      <c r="R3110" s="6">
        <v>1386</v>
      </c>
      <c r="S3110" s="18" t="s">
        <v>4998</v>
      </c>
      <c r="T3110" s="3"/>
      <c r="U3110" s="17">
        <v>45959</v>
      </c>
      <c r="X3110" s="19" t="s">
        <v>12963</v>
      </c>
      <c r="Y3110" s="19" t="s">
        <v>12964</v>
      </c>
    </row>
    <row r="3111" spans="1:25">
      <c r="A3111" s="3" t="s">
        <v>12970</v>
      </c>
      <c r="B3111" s="3"/>
      <c r="C3111" s="3" t="s">
        <v>131</v>
      </c>
      <c r="D3111" s="3" t="s">
        <v>4026</v>
      </c>
      <c r="E3111" s="3" t="s">
        <v>66</v>
      </c>
      <c r="F3111" s="3" t="s">
        <v>1261</v>
      </c>
      <c r="G3111" s="3" t="s">
        <v>1391</v>
      </c>
      <c r="H3111" s="3" t="s">
        <v>1605</v>
      </c>
      <c r="I3111" s="3" t="s">
        <v>12971</v>
      </c>
      <c r="J3111" s="3" t="s">
        <v>110</v>
      </c>
      <c r="K3111" s="3" t="s">
        <v>7200</v>
      </c>
      <c r="L3111" s="3" t="s">
        <v>12972</v>
      </c>
      <c r="M3111" s="7" t="s">
        <v>12973</v>
      </c>
      <c r="N3111" s="7" t="s">
        <v>12974</v>
      </c>
      <c r="O3111" s="20" t="s">
        <v>844</v>
      </c>
      <c r="P3111" s="3" t="s">
        <v>1241</v>
      </c>
      <c r="Q3111" s="3">
        <v>-19.329999999999998</v>
      </c>
      <c r="R3111" s="6">
        <v>900.9</v>
      </c>
      <c r="S3111" s="18" t="s">
        <v>4998</v>
      </c>
      <c r="T3111" s="3"/>
      <c r="U3111" s="17">
        <v>45958</v>
      </c>
      <c r="X3111" s="19" t="s">
        <v>12963</v>
      </c>
      <c r="Y3111" s="19" t="s">
        <v>12964</v>
      </c>
    </row>
    <row r="3112" spans="1:25">
      <c r="A3112" s="3" t="s">
        <v>12975</v>
      </c>
      <c r="B3112" s="3"/>
      <c r="C3112" s="3" t="s">
        <v>131</v>
      </c>
      <c r="D3112" s="3" t="s">
        <v>4026</v>
      </c>
      <c r="E3112" s="3" t="s">
        <v>66</v>
      </c>
      <c r="F3112" s="3" t="s">
        <v>1261</v>
      </c>
      <c r="G3112" s="3" t="s">
        <v>1391</v>
      </c>
      <c r="H3112" s="3" t="s">
        <v>1605</v>
      </c>
      <c r="I3112" s="3" t="s">
        <v>12976</v>
      </c>
      <c r="J3112" s="3" t="s">
        <v>110</v>
      </c>
      <c r="K3112" s="3" t="s">
        <v>7123</v>
      </c>
      <c r="L3112" s="3" t="s">
        <v>12977</v>
      </c>
      <c r="M3112" s="7" t="s">
        <v>12978</v>
      </c>
      <c r="N3112" s="7" t="s">
        <v>12979</v>
      </c>
      <c r="O3112" s="20" t="s">
        <v>844</v>
      </c>
      <c r="P3112" s="3" t="s">
        <v>1241</v>
      </c>
      <c r="Q3112" s="3">
        <v>-19.5</v>
      </c>
      <c r="R3112" s="6">
        <v>900.9</v>
      </c>
      <c r="S3112" s="18" t="s">
        <v>4998</v>
      </c>
      <c r="T3112" s="3"/>
      <c r="U3112" s="17">
        <v>45958</v>
      </c>
      <c r="X3112" s="19" t="s">
        <v>12963</v>
      </c>
      <c r="Y3112" s="19" t="s">
        <v>12964</v>
      </c>
    </row>
    <row r="3113" spans="1:25">
      <c r="A3113" s="3" t="s">
        <v>12980</v>
      </c>
      <c r="B3113" s="3"/>
      <c r="C3113" s="3" t="s">
        <v>131</v>
      </c>
      <c r="D3113" s="3" t="s">
        <v>4026</v>
      </c>
      <c r="E3113" s="3" t="s">
        <v>66</v>
      </c>
      <c r="F3113" s="3" t="s">
        <v>1261</v>
      </c>
      <c r="G3113" s="3" t="s">
        <v>1391</v>
      </c>
      <c r="H3113" s="3" t="s">
        <v>1605</v>
      </c>
      <c r="I3113" s="3" t="s">
        <v>12981</v>
      </c>
      <c r="J3113" s="3" t="s">
        <v>196</v>
      </c>
      <c r="K3113" s="3" t="s">
        <v>7123</v>
      </c>
      <c r="L3113" s="3" t="s">
        <v>12982</v>
      </c>
      <c r="M3113" s="7" t="s">
        <v>12983</v>
      </c>
      <c r="N3113" s="7" t="s">
        <v>12984</v>
      </c>
      <c r="O3113" s="20" t="s">
        <v>844</v>
      </c>
      <c r="P3113" s="3" t="s">
        <v>1241</v>
      </c>
      <c r="Q3113" s="3">
        <v>-19.489999999999998</v>
      </c>
      <c r="R3113" s="6">
        <v>1386</v>
      </c>
      <c r="S3113" s="18" t="s">
        <v>4998</v>
      </c>
      <c r="T3113" s="3"/>
      <c r="U3113" s="17">
        <v>45958</v>
      </c>
      <c r="X3113" s="19" t="s">
        <v>12963</v>
      </c>
      <c r="Y3113" s="19" t="s">
        <v>12964</v>
      </c>
    </row>
    <row r="3114" spans="1:25">
      <c r="A3114" s="3" t="s">
        <v>12985</v>
      </c>
      <c r="B3114" s="3"/>
      <c r="C3114" s="3" t="s">
        <v>131</v>
      </c>
      <c r="D3114" s="3" t="s">
        <v>4026</v>
      </c>
      <c r="E3114" s="3" t="s">
        <v>66</v>
      </c>
      <c r="F3114" s="3" t="s">
        <v>1261</v>
      </c>
      <c r="G3114" s="3" t="s">
        <v>1391</v>
      </c>
      <c r="H3114" s="3" t="s">
        <v>1605</v>
      </c>
      <c r="I3114" s="3" t="s">
        <v>12986</v>
      </c>
      <c r="J3114" s="3" t="s">
        <v>196</v>
      </c>
      <c r="K3114" s="3" t="s">
        <v>7123</v>
      </c>
      <c r="L3114" s="3" t="s">
        <v>12982</v>
      </c>
      <c r="M3114" s="7" t="s">
        <v>12987</v>
      </c>
      <c r="N3114" s="7" t="s">
        <v>12988</v>
      </c>
      <c r="O3114" s="20" t="s">
        <v>844</v>
      </c>
      <c r="P3114" s="3" t="s">
        <v>1241</v>
      </c>
      <c r="Q3114" s="3">
        <v>-20.010000000000002</v>
      </c>
      <c r="R3114" s="6">
        <v>1386</v>
      </c>
      <c r="S3114" s="18" t="s">
        <v>4998</v>
      </c>
      <c r="T3114" s="3"/>
      <c r="U3114" s="17">
        <v>45958</v>
      </c>
      <c r="X3114" s="19" t="s">
        <v>12963</v>
      </c>
      <c r="Y3114" s="19" t="s">
        <v>12964</v>
      </c>
    </row>
    <row r="3115" spans="1:25">
      <c r="A3115" s="3" t="s">
        <v>12989</v>
      </c>
      <c r="B3115" s="3"/>
      <c r="C3115" s="3" t="s">
        <v>131</v>
      </c>
      <c r="D3115" s="3" t="s">
        <v>4026</v>
      </c>
      <c r="E3115" s="3" t="s">
        <v>66</v>
      </c>
      <c r="F3115" s="3" t="s">
        <v>1261</v>
      </c>
      <c r="G3115" s="3" t="s">
        <v>1391</v>
      </c>
      <c r="H3115" s="3" t="s">
        <v>1605</v>
      </c>
      <c r="I3115" s="3" t="s">
        <v>12990</v>
      </c>
      <c r="J3115" s="3" t="s">
        <v>110</v>
      </c>
      <c r="K3115" s="3" t="s">
        <v>7123</v>
      </c>
      <c r="L3115" s="3" t="s">
        <v>12991</v>
      </c>
      <c r="M3115" s="7" t="s">
        <v>12992</v>
      </c>
      <c r="N3115" s="7" t="s">
        <v>12993</v>
      </c>
      <c r="O3115" s="20" t="s">
        <v>844</v>
      </c>
      <c r="P3115" s="3" t="s">
        <v>1241</v>
      </c>
      <c r="Q3115" s="3">
        <v>-19.91</v>
      </c>
      <c r="R3115" s="6">
        <v>900.9</v>
      </c>
      <c r="S3115" s="18" t="s">
        <v>4998</v>
      </c>
      <c r="T3115" s="3"/>
      <c r="U3115" s="17">
        <v>45958</v>
      </c>
      <c r="X3115" s="19" t="s">
        <v>12963</v>
      </c>
      <c r="Y3115" s="19" t="s">
        <v>12964</v>
      </c>
    </row>
    <row r="3116" spans="1:25">
      <c r="A3116" s="3" t="s">
        <v>12994</v>
      </c>
      <c r="B3116" s="3"/>
      <c r="C3116" s="3" t="s">
        <v>131</v>
      </c>
      <c r="D3116" s="3" t="s">
        <v>4026</v>
      </c>
      <c r="E3116" s="3" t="s">
        <v>66</v>
      </c>
      <c r="F3116" s="3" t="s">
        <v>1261</v>
      </c>
      <c r="G3116" s="3" t="s">
        <v>1391</v>
      </c>
      <c r="H3116" s="3" t="s">
        <v>1605</v>
      </c>
      <c r="I3116" s="3" t="s">
        <v>12995</v>
      </c>
      <c r="J3116" s="3" t="s">
        <v>110</v>
      </c>
      <c r="K3116" s="3" t="s">
        <v>7123</v>
      </c>
      <c r="L3116" s="3" t="s">
        <v>12996</v>
      </c>
      <c r="M3116" s="7" t="s">
        <v>12997</v>
      </c>
      <c r="N3116" s="7" t="s">
        <v>12998</v>
      </c>
      <c r="O3116" s="20" t="s">
        <v>844</v>
      </c>
      <c r="P3116" s="3" t="s">
        <v>1241</v>
      </c>
      <c r="Q3116" s="3">
        <v>-19.170000000000002</v>
      </c>
      <c r="R3116" s="6">
        <v>900.9</v>
      </c>
      <c r="S3116" s="18" t="s">
        <v>4998</v>
      </c>
      <c r="T3116" s="3"/>
      <c r="U3116" s="17">
        <v>45957</v>
      </c>
      <c r="X3116" s="19" t="s">
        <v>12963</v>
      </c>
      <c r="Y3116" s="19" t="s">
        <v>12964</v>
      </c>
    </row>
    <row r="3117" spans="1:25">
      <c r="A3117" s="3" t="s">
        <v>12999</v>
      </c>
      <c r="B3117" s="3"/>
      <c r="C3117" s="3" t="s">
        <v>131</v>
      </c>
      <c r="D3117" s="3" t="s">
        <v>4026</v>
      </c>
      <c r="E3117" s="3" t="s">
        <v>66</v>
      </c>
      <c r="F3117" s="3" t="s">
        <v>1261</v>
      </c>
      <c r="G3117" s="3" t="s">
        <v>1391</v>
      </c>
      <c r="H3117" s="3" t="s">
        <v>1616</v>
      </c>
      <c r="I3117" s="3" t="s">
        <v>13000</v>
      </c>
      <c r="J3117" s="3" t="s">
        <v>110</v>
      </c>
      <c r="K3117" s="3" t="s">
        <v>7123</v>
      </c>
      <c r="L3117" s="3" t="s">
        <v>13001</v>
      </c>
      <c r="M3117" s="7" t="s">
        <v>13002</v>
      </c>
      <c r="N3117" s="7" t="s">
        <v>13003</v>
      </c>
      <c r="O3117" s="20" t="s">
        <v>844</v>
      </c>
      <c r="P3117" s="3" t="s">
        <v>1241</v>
      </c>
      <c r="Q3117" s="3">
        <v>-20.37</v>
      </c>
      <c r="R3117" s="6">
        <v>900.9</v>
      </c>
      <c r="S3117" s="18" t="s">
        <v>4998</v>
      </c>
      <c r="T3117" s="3"/>
      <c r="U3117" s="17">
        <v>45957</v>
      </c>
      <c r="X3117" s="19" t="s">
        <v>12963</v>
      </c>
      <c r="Y3117" s="19" t="s">
        <v>12964</v>
      </c>
    </row>
    <row r="3118" spans="1:25">
      <c r="A3118" s="18" t="s">
        <v>13004</v>
      </c>
      <c r="B3118" s="3"/>
      <c r="C3118" s="3" t="s">
        <v>131</v>
      </c>
      <c r="D3118" s="3" t="s">
        <v>4026</v>
      </c>
      <c r="E3118" s="3" t="s">
        <v>66</v>
      </c>
      <c r="F3118" s="3" t="s">
        <v>1261</v>
      </c>
      <c r="G3118" s="3" t="s">
        <v>1391</v>
      </c>
      <c r="H3118" s="3" t="s">
        <v>1616</v>
      </c>
      <c r="I3118" s="3" t="s">
        <v>13005</v>
      </c>
      <c r="J3118" s="3" t="s">
        <v>196</v>
      </c>
      <c r="K3118" s="3" t="s">
        <v>7123</v>
      </c>
      <c r="L3118" s="3" t="s">
        <v>13006</v>
      </c>
      <c r="M3118" s="7" t="s">
        <v>13007</v>
      </c>
      <c r="N3118" s="7" t="s">
        <v>13008</v>
      </c>
      <c r="O3118" s="20" t="s">
        <v>844</v>
      </c>
      <c r="P3118" s="3" t="s">
        <v>1241</v>
      </c>
      <c r="Q3118" s="3">
        <v>-20.75</v>
      </c>
      <c r="R3118" s="6">
        <v>1386</v>
      </c>
      <c r="S3118" s="18" t="s">
        <v>4998</v>
      </c>
      <c r="T3118" s="3"/>
      <c r="U3118" s="17">
        <v>45957</v>
      </c>
      <c r="X3118" s="19" t="s">
        <v>12963</v>
      </c>
      <c r="Y3118" s="19" t="s">
        <v>12964</v>
      </c>
    </row>
    <row r="3119" spans="1:25">
      <c r="A3119" s="3" t="s">
        <v>13009</v>
      </c>
      <c r="B3119" s="3"/>
      <c r="C3119" s="3" t="s">
        <v>131</v>
      </c>
      <c r="D3119" s="3" t="s">
        <v>4026</v>
      </c>
      <c r="E3119" s="3" t="s">
        <v>66</v>
      </c>
      <c r="F3119" s="3" t="s">
        <v>1261</v>
      </c>
      <c r="G3119" s="3" t="s">
        <v>1391</v>
      </c>
      <c r="H3119" s="3" t="s">
        <v>1616</v>
      </c>
      <c r="I3119" s="3" t="s">
        <v>13010</v>
      </c>
      <c r="J3119" s="3" t="s">
        <v>110</v>
      </c>
      <c r="K3119" s="3" t="s">
        <v>7200</v>
      </c>
      <c r="L3119" s="3" t="s">
        <v>12960</v>
      </c>
      <c r="M3119" s="7" t="s">
        <v>13011</v>
      </c>
      <c r="N3119" s="7" t="s">
        <v>13012</v>
      </c>
      <c r="O3119" s="20" t="s">
        <v>844</v>
      </c>
      <c r="P3119" s="3" t="s">
        <v>1241</v>
      </c>
      <c r="Q3119" s="3">
        <v>-20.05</v>
      </c>
      <c r="R3119" s="6">
        <v>900.9</v>
      </c>
      <c r="S3119" s="18" t="s">
        <v>4998</v>
      </c>
      <c r="T3119" s="3"/>
      <c r="U3119" s="17">
        <v>45957</v>
      </c>
      <c r="X3119" s="19" t="s">
        <v>12963</v>
      </c>
      <c r="Y3119" s="19" t="s">
        <v>12964</v>
      </c>
    </row>
    <row r="3120" spans="1:25">
      <c r="A3120" s="3" t="s">
        <v>13013</v>
      </c>
      <c r="B3120" s="3"/>
      <c r="C3120" s="3" t="s">
        <v>131</v>
      </c>
      <c r="D3120" s="3" t="s">
        <v>4026</v>
      </c>
      <c r="E3120" s="3" t="s">
        <v>66</v>
      </c>
      <c r="F3120" s="3" t="s">
        <v>1261</v>
      </c>
      <c r="G3120" s="3" t="s">
        <v>1391</v>
      </c>
      <c r="H3120" s="3" t="s">
        <v>1616</v>
      </c>
      <c r="I3120" s="3" t="s">
        <v>13014</v>
      </c>
      <c r="J3120" s="3" t="s">
        <v>196</v>
      </c>
      <c r="K3120" s="3" t="s">
        <v>7123</v>
      </c>
      <c r="L3120" s="3" t="s">
        <v>13015</v>
      </c>
      <c r="M3120" s="7" t="s">
        <v>13016</v>
      </c>
      <c r="N3120" s="7" t="s">
        <v>13017</v>
      </c>
      <c r="O3120" s="20" t="s">
        <v>844</v>
      </c>
      <c r="P3120" s="3" t="s">
        <v>1241</v>
      </c>
      <c r="Q3120" s="3">
        <v>-20.010000000000002</v>
      </c>
      <c r="R3120" s="6">
        <v>1386</v>
      </c>
      <c r="S3120" s="18" t="s">
        <v>4998</v>
      </c>
      <c r="T3120" s="3"/>
      <c r="U3120" s="17">
        <v>45959</v>
      </c>
      <c r="X3120" s="19" t="s">
        <v>12963</v>
      </c>
      <c r="Y3120" s="19" t="s">
        <v>12964</v>
      </c>
    </row>
    <row r="3121" spans="1:25">
      <c r="A3121" s="3" t="s">
        <v>13018</v>
      </c>
      <c r="B3121" s="3"/>
      <c r="C3121" s="3" t="s">
        <v>131</v>
      </c>
      <c r="D3121" s="3" t="s">
        <v>4026</v>
      </c>
      <c r="E3121" s="3" t="s">
        <v>66</v>
      </c>
      <c r="F3121" s="3" t="s">
        <v>1261</v>
      </c>
      <c r="G3121" s="3" t="s">
        <v>1391</v>
      </c>
      <c r="H3121" s="3" t="s">
        <v>1616</v>
      </c>
      <c r="I3121" s="3" t="s">
        <v>13019</v>
      </c>
      <c r="J3121" s="3" t="s">
        <v>110</v>
      </c>
      <c r="K3121" s="3" t="s">
        <v>7123</v>
      </c>
      <c r="L3121" s="3" t="s">
        <v>13020</v>
      </c>
      <c r="M3121" s="7" t="s">
        <v>13021</v>
      </c>
      <c r="N3121" s="7" t="s">
        <v>13022</v>
      </c>
      <c r="O3121" s="20" t="s">
        <v>844</v>
      </c>
      <c r="P3121" s="3" t="s">
        <v>1241</v>
      </c>
      <c r="Q3121" s="3">
        <v>-20.34</v>
      </c>
      <c r="R3121" s="6">
        <v>900.9</v>
      </c>
      <c r="S3121" s="18" t="s">
        <v>4998</v>
      </c>
      <c r="T3121" s="3"/>
      <c r="U3121" s="17">
        <v>45959</v>
      </c>
      <c r="X3121" s="19" t="s">
        <v>12963</v>
      </c>
      <c r="Y3121" s="19" t="s">
        <v>12964</v>
      </c>
    </row>
    <row r="3122" spans="1:25">
      <c r="A3122" s="18" t="s">
        <v>13023</v>
      </c>
      <c r="B3122" s="3"/>
      <c r="C3122" s="3" t="s">
        <v>131</v>
      </c>
      <c r="D3122" s="3" t="s">
        <v>4026</v>
      </c>
      <c r="E3122" s="3" t="s">
        <v>66</v>
      </c>
      <c r="F3122" s="3" t="s">
        <v>1261</v>
      </c>
      <c r="G3122" s="3" t="s">
        <v>1391</v>
      </c>
      <c r="H3122" s="3" t="s">
        <v>1616</v>
      </c>
      <c r="I3122" s="3" t="s">
        <v>13024</v>
      </c>
      <c r="J3122" s="3" t="s">
        <v>196</v>
      </c>
      <c r="K3122" s="3" t="s">
        <v>7123</v>
      </c>
      <c r="L3122" s="3" t="s">
        <v>13025</v>
      </c>
      <c r="M3122" s="7" t="s">
        <v>13026</v>
      </c>
      <c r="N3122" s="7" t="s">
        <v>13027</v>
      </c>
      <c r="O3122" s="20" t="s">
        <v>844</v>
      </c>
      <c r="P3122" s="3" t="s">
        <v>1241</v>
      </c>
      <c r="Q3122" s="3">
        <v>-20.239999999999998</v>
      </c>
      <c r="R3122" s="6">
        <v>1386</v>
      </c>
      <c r="S3122" s="18" t="s">
        <v>4998</v>
      </c>
      <c r="T3122" s="3"/>
      <c r="U3122" s="17">
        <v>45959</v>
      </c>
      <c r="X3122" s="19" t="s">
        <v>12963</v>
      </c>
      <c r="Y3122" s="19" t="s">
        <v>12964</v>
      </c>
    </row>
    <row r="3123" spans="1:25">
      <c r="A3123" s="3" t="s">
        <v>13028</v>
      </c>
      <c r="B3123" s="3"/>
      <c r="C3123" s="3" t="s">
        <v>131</v>
      </c>
      <c r="D3123" s="3" t="s">
        <v>4026</v>
      </c>
      <c r="E3123" s="3" t="s">
        <v>66</v>
      </c>
      <c r="F3123" s="3" t="s">
        <v>1261</v>
      </c>
      <c r="G3123" s="3" t="s">
        <v>1391</v>
      </c>
      <c r="H3123" s="3" t="s">
        <v>1616</v>
      </c>
      <c r="I3123" s="3" t="s">
        <v>13029</v>
      </c>
      <c r="J3123" s="3" t="s">
        <v>196</v>
      </c>
      <c r="K3123" s="3" t="s">
        <v>7123</v>
      </c>
      <c r="L3123" s="3" t="s">
        <v>13030</v>
      </c>
      <c r="M3123" s="7" t="s">
        <v>13031</v>
      </c>
      <c r="N3123" s="7" t="s">
        <v>13032</v>
      </c>
      <c r="O3123" s="20" t="s">
        <v>844</v>
      </c>
      <c r="P3123" s="3" t="s">
        <v>1241</v>
      </c>
      <c r="Q3123" s="3">
        <v>-20.52</v>
      </c>
      <c r="R3123" s="6">
        <v>1386</v>
      </c>
      <c r="S3123" s="18" t="s">
        <v>4998</v>
      </c>
      <c r="T3123" s="3"/>
      <c r="U3123" s="17">
        <v>45958</v>
      </c>
      <c r="X3123" s="19" t="s">
        <v>12963</v>
      </c>
      <c r="Y3123" s="19" t="s">
        <v>12964</v>
      </c>
    </row>
    <row r="3124" spans="1:25">
      <c r="A3124" s="3" t="s">
        <v>13033</v>
      </c>
      <c r="B3124" s="3"/>
      <c r="C3124" s="3" t="s">
        <v>131</v>
      </c>
      <c r="D3124" s="3" t="s">
        <v>4026</v>
      </c>
      <c r="E3124" s="3" t="s">
        <v>66</v>
      </c>
      <c r="F3124" s="3" t="s">
        <v>1261</v>
      </c>
      <c r="G3124" s="3" t="s">
        <v>1391</v>
      </c>
      <c r="H3124" s="3" t="s">
        <v>1616</v>
      </c>
      <c r="I3124" s="3" t="s">
        <v>13034</v>
      </c>
      <c r="J3124" s="3" t="s">
        <v>196</v>
      </c>
      <c r="K3124" s="3" t="s">
        <v>7123</v>
      </c>
      <c r="L3124" s="3" t="s">
        <v>13030</v>
      </c>
      <c r="M3124" s="7" t="s">
        <v>13035</v>
      </c>
      <c r="N3124" s="7" t="s">
        <v>12236</v>
      </c>
      <c r="O3124" s="20" t="s">
        <v>844</v>
      </c>
      <c r="P3124" s="3" t="s">
        <v>1241</v>
      </c>
      <c r="Q3124" s="3">
        <v>-20.82</v>
      </c>
      <c r="R3124" s="6">
        <v>1386</v>
      </c>
      <c r="S3124" s="18" t="s">
        <v>4998</v>
      </c>
      <c r="T3124" s="3"/>
      <c r="U3124" s="17">
        <v>45960</v>
      </c>
      <c r="X3124" s="19" t="s">
        <v>12963</v>
      </c>
      <c r="Y3124" s="19" t="s">
        <v>12964</v>
      </c>
    </row>
    <row r="3125" spans="1:25">
      <c r="A3125" s="3" t="s">
        <v>13036</v>
      </c>
      <c r="B3125" s="3"/>
      <c r="C3125" s="3" t="s">
        <v>131</v>
      </c>
      <c r="D3125" s="3" t="s">
        <v>4026</v>
      </c>
      <c r="E3125" s="3" t="s">
        <v>66</v>
      </c>
      <c r="F3125" s="3" t="s">
        <v>1261</v>
      </c>
      <c r="G3125" s="3" t="s">
        <v>1391</v>
      </c>
      <c r="H3125" s="3" t="s">
        <v>1557</v>
      </c>
      <c r="I3125" s="3" t="s">
        <v>13037</v>
      </c>
      <c r="J3125" s="3" t="s">
        <v>110</v>
      </c>
      <c r="K3125" s="3" t="s">
        <v>7200</v>
      </c>
      <c r="L3125" s="3" t="s">
        <v>13038</v>
      </c>
      <c r="M3125" s="7" t="s">
        <v>13039</v>
      </c>
      <c r="N3125" s="7" t="s">
        <v>13040</v>
      </c>
      <c r="O3125" s="20" t="s">
        <v>844</v>
      </c>
      <c r="P3125" s="3" t="s">
        <v>1241</v>
      </c>
      <c r="Q3125" s="3">
        <v>-19.62</v>
      </c>
      <c r="R3125" s="6">
        <v>900.9</v>
      </c>
      <c r="S3125" s="18" t="s">
        <v>4998</v>
      </c>
      <c r="T3125" s="3"/>
      <c r="U3125" s="17">
        <v>45960</v>
      </c>
      <c r="X3125" s="19" t="s">
        <v>12963</v>
      </c>
      <c r="Y3125" s="19" t="s">
        <v>12964</v>
      </c>
    </row>
    <row r="3126" spans="1:25">
      <c r="A3126" s="3" t="s">
        <v>13041</v>
      </c>
      <c r="B3126" s="3"/>
      <c r="C3126" s="3" t="s">
        <v>131</v>
      </c>
      <c r="D3126" s="3" t="s">
        <v>4026</v>
      </c>
      <c r="E3126" s="3" t="s">
        <v>66</v>
      </c>
      <c r="F3126" s="3" t="s">
        <v>1261</v>
      </c>
      <c r="G3126" s="3" t="s">
        <v>1391</v>
      </c>
      <c r="H3126" s="3" t="s">
        <v>1557</v>
      </c>
      <c r="I3126" s="3" t="s">
        <v>13042</v>
      </c>
      <c r="J3126" s="3" t="s">
        <v>110</v>
      </c>
      <c r="K3126" s="3" t="s">
        <v>7200</v>
      </c>
      <c r="L3126" s="3" t="s">
        <v>13043</v>
      </c>
      <c r="M3126" s="7" t="s">
        <v>13044</v>
      </c>
      <c r="N3126" s="7" t="s">
        <v>13045</v>
      </c>
      <c r="O3126" s="20" t="s">
        <v>844</v>
      </c>
      <c r="P3126" s="3" t="s">
        <v>1241</v>
      </c>
      <c r="Q3126" s="3">
        <v>-20.22</v>
      </c>
      <c r="R3126" s="6">
        <v>900.9</v>
      </c>
      <c r="S3126" s="18" t="s">
        <v>4998</v>
      </c>
      <c r="T3126" s="3"/>
      <c r="U3126" s="17">
        <v>45960</v>
      </c>
      <c r="X3126" s="19" t="s">
        <v>12963</v>
      </c>
      <c r="Y3126" s="19" t="s">
        <v>12964</v>
      </c>
    </row>
    <row r="3127" spans="1:25">
      <c r="A3127" s="3" t="s">
        <v>13046</v>
      </c>
      <c r="B3127" s="3"/>
      <c r="C3127" s="3" t="s">
        <v>131</v>
      </c>
      <c r="D3127" s="3" t="s">
        <v>4026</v>
      </c>
      <c r="E3127" s="3" t="s">
        <v>66</v>
      </c>
      <c r="F3127" s="3" t="s">
        <v>1261</v>
      </c>
      <c r="G3127" s="3" t="s">
        <v>1391</v>
      </c>
      <c r="H3127" s="3" t="s">
        <v>1557</v>
      </c>
      <c r="I3127" s="3" t="s">
        <v>13047</v>
      </c>
      <c r="J3127" s="3" t="s">
        <v>196</v>
      </c>
      <c r="K3127" s="3" t="s">
        <v>7200</v>
      </c>
      <c r="L3127" s="3" t="s">
        <v>13048</v>
      </c>
      <c r="M3127" s="7" t="s">
        <v>13049</v>
      </c>
      <c r="N3127" s="7" t="s">
        <v>13050</v>
      </c>
      <c r="O3127" s="20" t="s">
        <v>844</v>
      </c>
      <c r="P3127" s="3" t="s">
        <v>1241</v>
      </c>
      <c r="Q3127" s="3">
        <v>-21.1</v>
      </c>
      <c r="R3127" s="6">
        <v>1386</v>
      </c>
      <c r="S3127" s="18" t="s">
        <v>4998</v>
      </c>
      <c r="T3127" s="3"/>
      <c r="U3127" s="17">
        <v>45960</v>
      </c>
      <c r="X3127" s="19" t="s">
        <v>12963</v>
      </c>
      <c r="Y3127" s="19" t="s">
        <v>12964</v>
      </c>
    </row>
    <row r="3128" spans="1:25">
      <c r="A3128" s="3" t="s">
        <v>13051</v>
      </c>
      <c r="B3128" s="3"/>
      <c r="C3128" s="3" t="s">
        <v>131</v>
      </c>
      <c r="D3128" s="3" t="s">
        <v>4026</v>
      </c>
      <c r="E3128" s="3" t="s">
        <v>66</v>
      </c>
      <c r="F3128" s="3" t="s">
        <v>1261</v>
      </c>
      <c r="G3128" s="3" t="s">
        <v>1391</v>
      </c>
      <c r="H3128" s="3" t="s">
        <v>1557</v>
      </c>
      <c r="I3128" s="3" t="s">
        <v>13052</v>
      </c>
      <c r="J3128" s="3" t="s">
        <v>110</v>
      </c>
      <c r="K3128" s="3" t="s">
        <v>7200</v>
      </c>
      <c r="L3128" s="3" t="s">
        <v>13053</v>
      </c>
      <c r="M3128" s="7" t="s">
        <v>13054</v>
      </c>
      <c r="N3128" s="7" t="s">
        <v>13055</v>
      </c>
      <c r="O3128" s="20" t="s">
        <v>844</v>
      </c>
      <c r="P3128" s="3" t="s">
        <v>1241</v>
      </c>
      <c r="Q3128" s="3">
        <v>-19.55</v>
      </c>
      <c r="R3128" s="6">
        <v>900.9</v>
      </c>
      <c r="S3128" s="18" t="s">
        <v>4998</v>
      </c>
      <c r="T3128" s="3"/>
      <c r="U3128" s="17">
        <v>45960</v>
      </c>
      <c r="X3128" s="19" t="s">
        <v>12963</v>
      </c>
      <c r="Y3128" s="19" t="s">
        <v>12964</v>
      </c>
    </row>
    <row r="3129" spans="1:25">
      <c r="A3129" s="3" t="s">
        <v>13056</v>
      </c>
      <c r="B3129" s="3"/>
      <c r="C3129" s="3" t="s">
        <v>131</v>
      </c>
      <c r="D3129" s="3" t="s">
        <v>4026</v>
      </c>
      <c r="E3129" s="3" t="s">
        <v>66</v>
      </c>
      <c r="F3129" s="3" t="s">
        <v>1261</v>
      </c>
      <c r="G3129" s="3" t="s">
        <v>1391</v>
      </c>
      <c r="H3129" s="3" t="s">
        <v>1557</v>
      </c>
      <c r="I3129" s="3" t="s">
        <v>13057</v>
      </c>
      <c r="J3129" s="3" t="s">
        <v>110</v>
      </c>
      <c r="K3129" s="3" t="s">
        <v>7200</v>
      </c>
      <c r="L3129" s="3" t="s">
        <v>13058</v>
      </c>
      <c r="M3129" s="7" t="s">
        <v>13059</v>
      </c>
      <c r="N3129" s="7" t="s">
        <v>13060</v>
      </c>
      <c r="O3129" s="20" t="s">
        <v>844</v>
      </c>
      <c r="P3129" s="3" t="s">
        <v>1241</v>
      </c>
      <c r="Q3129" s="3">
        <v>-20.079999999999998</v>
      </c>
      <c r="R3129" s="6">
        <v>900.9</v>
      </c>
      <c r="S3129" s="18" t="s">
        <v>4998</v>
      </c>
      <c r="T3129" s="3"/>
      <c r="U3129" s="17">
        <v>45960</v>
      </c>
      <c r="X3129" s="19" t="s">
        <v>12963</v>
      </c>
      <c r="Y3129" s="19" t="s">
        <v>12964</v>
      </c>
    </row>
    <row r="3130" spans="1:25">
      <c r="A3130" s="3" t="s">
        <v>13061</v>
      </c>
      <c r="B3130" s="3"/>
      <c r="C3130" s="3" t="s">
        <v>131</v>
      </c>
      <c r="D3130" s="3" t="s">
        <v>4026</v>
      </c>
      <c r="E3130" s="3" t="s">
        <v>66</v>
      </c>
      <c r="F3130" s="3" t="s">
        <v>1261</v>
      </c>
      <c r="G3130" s="3" t="s">
        <v>1391</v>
      </c>
      <c r="H3130" s="3" t="s">
        <v>1557</v>
      </c>
      <c r="I3130" s="3" t="s">
        <v>13062</v>
      </c>
      <c r="J3130" s="3" t="s">
        <v>110</v>
      </c>
      <c r="K3130" s="3" t="s">
        <v>7200</v>
      </c>
      <c r="L3130" s="3" t="s">
        <v>13063</v>
      </c>
      <c r="M3130" s="7" t="s">
        <v>13064</v>
      </c>
      <c r="N3130" s="7" t="s">
        <v>13065</v>
      </c>
      <c r="O3130" s="20" t="s">
        <v>844</v>
      </c>
      <c r="P3130" s="3" t="s">
        <v>1241</v>
      </c>
      <c r="Q3130" s="3">
        <v>-20.22</v>
      </c>
      <c r="R3130" s="6">
        <v>900.9</v>
      </c>
      <c r="S3130" s="18" t="s">
        <v>4998</v>
      </c>
      <c r="T3130" s="3"/>
      <c r="U3130" s="17">
        <v>45960</v>
      </c>
      <c r="X3130" s="19" t="s">
        <v>12963</v>
      </c>
      <c r="Y3130" s="19" t="s">
        <v>12964</v>
      </c>
    </row>
    <row r="3131" spans="1:25">
      <c r="A3131" s="3" t="s">
        <v>13066</v>
      </c>
      <c r="B3131" s="3"/>
      <c r="C3131" s="3" t="s">
        <v>131</v>
      </c>
      <c r="D3131" s="3" t="s">
        <v>4026</v>
      </c>
      <c r="E3131" s="3" t="s">
        <v>66</v>
      </c>
      <c r="F3131" s="3" t="s">
        <v>1261</v>
      </c>
      <c r="G3131" s="3" t="s">
        <v>1391</v>
      </c>
      <c r="H3131" s="3" t="s">
        <v>1557</v>
      </c>
      <c r="I3131" s="3" t="s">
        <v>13067</v>
      </c>
      <c r="J3131" s="3" t="s">
        <v>110</v>
      </c>
      <c r="K3131" s="3" t="s">
        <v>7123</v>
      </c>
      <c r="L3131" s="3" t="s">
        <v>13068</v>
      </c>
      <c r="M3131" s="7" t="s">
        <v>13069</v>
      </c>
      <c r="N3131" s="7" t="s">
        <v>13070</v>
      </c>
      <c r="O3131" s="20" t="s">
        <v>844</v>
      </c>
      <c r="P3131" s="3" t="s">
        <v>1241</v>
      </c>
      <c r="Q3131" s="3">
        <v>-19.64</v>
      </c>
      <c r="R3131" s="6">
        <v>900.9</v>
      </c>
      <c r="S3131" s="18" t="s">
        <v>4998</v>
      </c>
      <c r="T3131" s="3"/>
      <c r="U3131" s="17">
        <v>45960</v>
      </c>
      <c r="X3131" s="19" t="s">
        <v>12963</v>
      </c>
      <c r="Y3131" s="19" t="s">
        <v>12964</v>
      </c>
    </row>
    <row r="3132" spans="1:25">
      <c r="A3132" s="3" t="s">
        <v>13071</v>
      </c>
      <c r="B3132" s="3"/>
      <c r="C3132" s="3" t="s">
        <v>131</v>
      </c>
      <c r="D3132" s="3" t="s">
        <v>4026</v>
      </c>
      <c r="E3132" s="3" t="s">
        <v>66</v>
      </c>
      <c r="F3132" s="3" t="s">
        <v>1261</v>
      </c>
      <c r="G3132" s="3" t="s">
        <v>1391</v>
      </c>
      <c r="H3132" s="3" t="s">
        <v>1557</v>
      </c>
      <c r="I3132" s="3" t="s">
        <v>13072</v>
      </c>
      <c r="J3132" s="3" t="s">
        <v>110</v>
      </c>
      <c r="K3132" s="3" t="s">
        <v>6058</v>
      </c>
      <c r="L3132" s="3" t="s">
        <v>13073</v>
      </c>
      <c r="M3132" s="7" t="s">
        <v>13074</v>
      </c>
      <c r="N3132" s="7" t="s">
        <v>13075</v>
      </c>
      <c r="O3132" s="20" t="s">
        <v>844</v>
      </c>
      <c r="P3132" s="3" t="s">
        <v>1241</v>
      </c>
      <c r="Q3132" s="3">
        <v>-19.91</v>
      </c>
      <c r="R3132" s="6">
        <v>900.9</v>
      </c>
      <c r="S3132" s="18" t="s">
        <v>4998</v>
      </c>
      <c r="T3132" s="3"/>
      <c r="U3132" s="17">
        <v>45960</v>
      </c>
      <c r="X3132" s="19" t="s">
        <v>12963</v>
      </c>
      <c r="Y3132" s="19" t="s">
        <v>12964</v>
      </c>
    </row>
    <row r="3133" spans="1:25">
      <c r="A3133" s="3" t="s">
        <v>13076</v>
      </c>
      <c r="B3133" s="3"/>
      <c r="C3133" s="3" t="s">
        <v>85</v>
      </c>
      <c r="D3133" s="3" t="s">
        <v>4026</v>
      </c>
      <c r="E3133" s="3" t="s">
        <v>66</v>
      </c>
      <c r="F3133" s="3" t="s">
        <v>13077</v>
      </c>
      <c r="G3133" s="3" t="s">
        <v>1251</v>
      </c>
      <c r="H3133" s="3" t="s">
        <v>1605</v>
      </c>
      <c r="I3133" s="3" t="s">
        <v>13078</v>
      </c>
      <c r="J3133" s="3" t="s">
        <v>110</v>
      </c>
      <c r="K3133" s="3" t="s">
        <v>12848</v>
      </c>
      <c r="L3133" s="3" t="s">
        <v>13079</v>
      </c>
      <c r="M3133" s="7" t="s">
        <v>13080</v>
      </c>
      <c r="N3133" s="7" t="s">
        <v>13081</v>
      </c>
      <c r="O3133" s="20" t="s">
        <v>846</v>
      </c>
      <c r="P3133" s="3" t="s">
        <v>1241</v>
      </c>
      <c r="Q3133" s="3">
        <v>-20.69</v>
      </c>
      <c r="R3133" s="6">
        <v>900.9</v>
      </c>
      <c r="S3133" s="3" t="s">
        <v>11756</v>
      </c>
      <c r="T3133" s="3"/>
      <c r="U3133" s="17">
        <v>45931</v>
      </c>
      <c r="X3133" s="19" t="s">
        <v>11757</v>
      </c>
      <c r="Y3133" s="19" t="s">
        <v>12964</v>
      </c>
    </row>
    <row r="3134" spans="1:25">
      <c r="A3134" s="3" t="s">
        <v>13082</v>
      </c>
      <c r="B3134" s="3"/>
      <c r="C3134" s="3" t="s">
        <v>85</v>
      </c>
      <c r="D3134" s="3" t="s">
        <v>4026</v>
      </c>
      <c r="E3134" s="3" t="s">
        <v>66</v>
      </c>
      <c r="F3134" s="3" t="s">
        <v>13077</v>
      </c>
      <c r="G3134" s="3" t="s">
        <v>1251</v>
      </c>
      <c r="H3134" s="3" t="s">
        <v>1605</v>
      </c>
      <c r="I3134" s="3" t="s">
        <v>13083</v>
      </c>
      <c r="J3134" s="3" t="s">
        <v>110</v>
      </c>
      <c r="K3134" s="3" t="s">
        <v>13084</v>
      </c>
      <c r="L3134" s="3" t="s">
        <v>13085</v>
      </c>
      <c r="M3134" s="7" t="s">
        <v>13086</v>
      </c>
      <c r="N3134" s="7" t="s">
        <v>13087</v>
      </c>
      <c r="O3134" s="20" t="s">
        <v>846</v>
      </c>
      <c r="P3134" s="3" t="s">
        <v>1241</v>
      </c>
      <c r="Q3134" s="3">
        <v>-20.69</v>
      </c>
      <c r="R3134" s="6">
        <v>900.9</v>
      </c>
      <c r="S3134" s="3" t="s">
        <v>11756</v>
      </c>
      <c r="T3134" s="3"/>
      <c r="U3134" s="17">
        <v>45931</v>
      </c>
      <c r="X3134" s="19" t="s">
        <v>11757</v>
      </c>
      <c r="Y3134" s="19" t="s">
        <v>12964</v>
      </c>
    </row>
    <row r="3135" spans="1:25">
      <c r="A3135" s="3" t="s">
        <v>13088</v>
      </c>
      <c r="B3135" s="3"/>
      <c r="C3135" s="3" t="s">
        <v>85</v>
      </c>
      <c r="D3135" s="3" t="s">
        <v>4026</v>
      </c>
      <c r="E3135" s="3" t="s">
        <v>66</v>
      </c>
      <c r="F3135" s="3" t="s">
        <v>13077</v>
      </c>
      <c r="G3135" s="3" t="s">
        <v>1251</v>
      </c>
      <c r="H3135" s="3" t="s">
        <v>1605</v>
      </c>
      <c r="I3135" s="3" t="s">
        <v>13089</v>
      </c>
      <c r="J3135" s="3"/>
      <c r="K3135" s="3" t="s">
        <v>12848</v>
      </c>
      <c r="L3135" s="3" t="s">
        <v>13090</v>
      </c>
      <c r="M3135" s="7" t="s">
        <v>13091</v>
      </c>
      <c r="N3135" s="7" t="s">
        <v>13092</v>
      </c>
      <c r="O3135" s="20" t="s">
        <v>846</v>
      </c>
      <c r="P3135" s="3" t="s">
        <v>1241</v>
      </c>
      <c r="Q3135" s="3">
        <v>-20.71</v>
      </c>
      <c r="R3135" s="6">
        <v>900.9</v>
      </c>
      <c r="S3135" s="3" t="s">
        <v>11756</v>
      </c>
      <c r="T3135" s="3"/>
      <c r="U3135" s="17">
        <v>45931</v>
      </c>
      <c r="X3135" s="19" t="s">
        <v>11757</v>
      </c>
      <c r="Y3135" s="19" t="s">
        <v>12964</v>
      </c>
    </row>
    <row r="3136" spans="1:25">
      <c r="A3136" s="3" t="s">
        <v>13093</v>
      </c>
      <c r="B3136" s="3"/>
      <c r="C3136" s="3" t="s">
        <v>85</v>
      </c>
      <c r="D3136" s="3" t="s">
        <v>4026</v>
      </c>
      <c r="E3136" s="3" t="s">
        <v>66</v>
      </c>
      <c r="F3136" s="3" t="s">
        <v>13077</v>
      </c>
      <c r="G3136" s="3" t="s">
        <v>1251</v>
      </c>
      <c r="H3136" s="3" t="s">
        <v>1605</v>
      </c>
      <c r="I3136" s="3" t="s">
        <v>13094</v>
      </c>
      <c r="J3136" s="3" t="s">
        <v>110</v>
      </c>
      <c r="K3136" s="3" t="s">
        <v>10646</v>
      </c>
      <c r="L3136" s="3" t="s">
        <v>13095</v>
      </c>
      <c r="M3136" s="7" t="s">
        <v>13096</v>
      </c>
      <c r="N3136" s="7" t="s">
        <v>13097</v>
      </c>
      <c r="O3136" s="20" t="s">
        <v>846</v>
      </c>
      <c r="P3136" s="3" t="s">
        <v>1241</v>
      </c>
      <c r="Q3136" s="3">
        <v>-20.7</v>
      </c>
      <c r="R3136" s="6">
        <v>900.9</v>
      </c>
      <c r="S3136" s="3" t="s">
        <v>11756</v>
      </c>
      <c r="T3136" s="3"/>
      <c r="U3136" s="17">
        <v>45932</v>
      </c>
      <c r="X3136" s="19" t="s">
        <v>11757</v>
      </c>
      <c r="Y3136" s="19" t="s">
        <v>12964</v>
      </c>
    </row>
    <row r="3137" spans="1:25">
      <c r="A3137" s="3" t="s">
        <v>13098</v>
      </c>
      <c r="B3137" s="3"/>
      <c r="C3137" s="3" t="s">
        <v>85</v>
      </c>
      <c r="D3137" s="3" t="s">
        <v>4026</v>
      </c>
      <c r="E3137" s="3" t="s">
        <v>66</v>
      </c>
      <c r="F3137" s="3" t="s">
        <v>13077</v>
      </c>
      <c r="G3137" s="3" t="s">
        <v>1251</v>
      </c>
      <c r="H3137" s="3" t="s">
        <v>1605</v>
      </c>
      <c r="I3137" s="3" t="s">
        <v>13099</v>
      </c>
      <c r="J3137" s="3" t="s">
        <v>110</v>
      </c>
      <c r="K3137" s="3" t="s">
        <v>13084</v>
      </c>
      <c r="L3137" s="3" t="s">
        <v>13100</v>
      </c>
      <c r="M3137" s="7" t="s">
        <v>13101</v>
      </c>
      <c r="N3137" s="7" t="s">
        <v>13102</v>
      </c>
      <c r="O3137" s="20" t="s">
        <v>846</v>
      </c>
      <c r="P3137" s="3" t="s">
        <v>1241</v>
      </c>
      <c r="Q3137" s="3">
        <v>-20.69</v>
      </c>
      <c r="R3137" s="6">
        <v>900.9</v>
      </c>
      <c r="S3137" s="3" t="s">
        <v>11756</v>
      </c>
      <c r="T3137" s="3"/>
      <c r="U3137" s="17">
        <v>45932</v>
      </c>
      <c r="X3137" s="19" t="s">
        <v>11757</v>
      </c>
      <c r="Y3137" s="19" t="s">
        <v>12964</v>
      </c>
    </row>
    <row r="3138" spans="1:25">
      <c r="A3138" s="3" t="s">
        <v>13103</v>
      </c>
      <c r="B3138" s="3"/>
      <c r="C3138" s="3" t="s">
        <v>85</v>
      </c>
      <c r="D3138" s="3" t="s">
        <v>4026</v>
      </c>
      <c r="E3138" s="3" t="s">
        <v>66</v>
      </c>
      <c r="F3138" s="3" t="s">
        <v>13077</v>
      </c>
      <c r="G3138" s="3" t="s">
        <v>1251</v>
      </c>
      <c r="H3138" s="3" t="s">
        <v>1605</v>
      </c>
      <c r="I3138" s="3" t="s">
        <v>13104</v>
      </c>
      <c r="J3138" s="3" t="s">
        <v>110</v>
      </c>
      <c r="K3138" s="3" t="s">
        <v>2304</v>
      </c>
      <c r="L3138" s="3" t="s">
        <v>13105</v>
      </c>
      <c r="M3138" s="7" t="s">
        <v>13106</v>
      </c>
      <c r="N3138" s="7" t="s">
        <v>13107</v>
      </c>
      <c r="O3138" s="20" t="s">
        <v>846</v>
      </c>
      <c r="P3138" s="3" t="s">
        <v>1241</v>
      </c>
      <c r="Q3138" s="3">
        <v>-21.46</v>
      </c>
      <c r="R3138" s="6">
        <v>900.9</v>
      </c>
      <c r="S3138" s="18" t="s">
        <v>4998</v>
      </c>
      <c r="T3138" s="3"/>
      <c r="U3138" s="17">
        <v>45931</v>
      </c>
      <c r="X3138" s="19" t="s">
        <v>4999</v>
      </c>
      <c r="Y3138" s="19" t="s">
        <v>12964</v>
      </c>
    </row>
    <row r="3139" spans="1:25">
      <c r="A3139" s="3" t="s">
        <v>13108</v>
      </c>
      <c r="B3139" s="3"/>
      <c r="C3139" s="3" t="s">
        <v>85</v>
      </c>
      <c r="D3139" s="3" t="s">
        <v>4026</v>
      </c>
      <c r="E3139" s="3" t="s">
        <v>66</v>
      </c>
      <c r="F3139" s="3" t="s">
        <v>13077</v>
      </c>
      <c r="G3139" s="3" t="s">
        <v>1251</v>
      </c>
      <c r="H3139" s="3" t="s">
        <v>1605</v>
      </c>
      <c r="I3139" s="3" t="s">
        <v>13109</v>
      </c>
      <c r="J3139" s="3" t="s">
        <v>110</v>
      </c>
      <c r="K3139" s="3" t="s">
        <v>12848</v>
      </c>
      <c r="L3139" s="3" t="s">
        <v>13110</v>
      </c>
      <c r="M3139" s="7" t="s">
        <v>13111</v>
      </c>
      <c r="N3139" s="7" t="s">
        <v>13112</v>
      </c>
      <c r="O3139" s="20" t="s">
        <v>846</v>
      </c>
      <c r="P3139" s="3" t="s">
        <v>1241</v>
      </c>
      <c r="Q3139" s="3">
        <v>-21.88</v>
      </c>
      <c r="R3139" s="6">
        <v>900.9</v>
      </c>
      <c r="S3139" s="18" t="s">
        <v>4998</v>
      </c>
      <c r="T3139" s="3"/>
      <c r="U3139" s="17">
        <v>45931</v>
      </c>
      <c r="X3139" s="19" t="s">
        <v>4999</v>
      </c>
      <c r="Y3139" s="19" t="s">
        <v>12964</v>
      </c>
    </row>
    <row r="3140" spans="1:25">
      <c r="A3140" s="3" t="s">
        <v>13113</v>
      </c>
      <c r="B3140" s="3"/>
      <c r="C3140" s="3" t="s">
        <v>85</v>
      </c>
      <c r="D3140" s="3" t="s">
        <v>4026</v>
      </c>
      <c r="E3140" s="3" t="s">
        <v>66</v>
      </c>
      <c r="F3140" s="3" t="s">
        <v>13077</v>
      </c>
      <c r="G3140" s="3" t="s">
        <v>1251</v>
      </c>
      <c r="H3140" s="3" t="s">
        <v>1605</v>
      </c>
      <c r="I3140" s="3" t="s">
        <v>13114</v>
      </c>
      <c r="J3140" s="3" t="s">
        <v>110</v>
      </c>
      <c r="K3140" s="3" t="s">
        <v>13084</v>
      </c>
      <c r="L3140" s="3" t="s">
        <v>13115</v>
      </c>
      <c r="M3140" s="7" t="s">
        <v>13116</v>
      </c>
      <c r="N3140" s="7" t="s">
        <v>13117</v>
      </c>
      <c r="O3140" s="20" t="s">
        <v>846</v>
      </c>
      <c r="P3140" s="3" t="s">
        <v>1241</v>
      </c>
      <c r="Q3140" s="3">
        <v>-22.51</v>
      </c>
      <c r="R3140" s="6">
        <v>900.9</v>
      </c>
      <c r="S3140" s="18" t="s">
        <v>4998</v>
      </c>
      <c r="T3140" s="3"/>
      <c r="U3140" s="17">
        <v>45932</v>
      </c>
      <c r="X3140" s="19" t="s">
        <v>4999</v>
      </c>
      <c r="Y3140" s="19" t="s">
        <v>12964</v>
      </c>
    </row>
    <row r="3141" spans="1:25">
      <c r="A3141" s="3" t="s">
        <v>13118</v>
      </c>
      <c r="B3141" s="3"/>
      <c r="C3141" s="3" t="s">
        <v>85</v>
      </c>
      <c r="D3141" s="3" t="s">
        <v>4026</v>
      </c>
      <c r="E3141" s="3" t="s">
        <v>66</v>
      </c>
      <c r="F3141" s="3" t="s">
        <v>13077</v>
      </c>
      <c r="G3141" s="3" t="s">
        <v>1251</v>
      </c>
      <c r="H3141" s="3" t="s">
        <v>1616</v>
      </c>
      <c r="I3141" s="3" t="s">
        <v>13119</v>
      </c>
      <c r="J3141" s="3" t="s">
        <v>110</v>
      </c>
      <c r="K3141" s="3" t="s">
        <v>12848</v>
      </c>
      <c r="L3141" s="3" t="s">
        <v>13120</v>
      </c>
      <c r="M3141" s="7" t="s">
        <v>13121</v>
      </c>
      <c r="N3141" s="7" t="s">
        <v>13122</v>
      </c>
      <c r="O3141" s="20" t="s">
        <v>846</v>
      </c>
      <c r="P3141" s="3" t="s">
        <v>1241</v>
      </c>
      <c r="Q3141" s="3">
        <v>-22.33</v>
      </c>
      <c r="R3141" s="6">
        <v>900.9</v>
      </c>
      <c r="S3141" s="18" t="s">
        <v>4998</v>
      </c>
      <c r="T3141" s="3"/>
      <c r="U3141" s="17">
        <v>45932</v>
      </c>
      <c r="X3141" s="19" t="s">
        <v>4999</v>
      </c>
      <c r="Y3141" s="19" t="s">
        <v>12964</v>
      </c>
    </row>
    <row r="3142" spans="1:25">
      <c r="A3142" s="3" t="s">
        <v>13123</v>
      </c>
      <c r="B3142" s="3"/>
      <c r="C3142" s="3" t="s">
        <v>85</v>
      </c>
      <c r="D3142" s="3" t="s">
        <v>4026</v>
      </c>
      <c r="E3142" s="3" t="s">
        <v>66</v>
      </c>
      <c r="F3142" s="3" t="s">
        <v>13077</v>
      </c>
      <c r="G3142" s="3" t="s">
        <v>1251</v>
      </c>
      <c r="H3142" s="3" t="s">
        <v>1616</v>
      </c>
      <c r="I3142" s="3" t="s">
        <v>13124</v>
      </c>
      <c r="J3142" s="3" t="s">
        <v>110</v>
      </c>
      <c r="K3142" s="3" t="s">
        <v>13084</v>
      </c>
      <c r="L3142" s="3" t="s">
        <v>13125</v>
      </c>
      <c r="M3142" s="7" t="s">
        <v>13126</v>
      </c>
      <c r="N3142" s="7" t="s">
        <v>13127</v>
      </c>
      <c r="O3142" s="20" t="s">
        <v>846</v>
      </c>
      <c r="P3142" s="3" t="s">
        <v>1241</v>
      </c>
      <c r="Q3142" s="3">
        <v>-22.09</v>
      </c>
      <c r="R3142" s="6">
        <v>900.9</v>
      </c>
      <c r="S3142" s="18" t="s">
        <v>4998</v>
      </c>
      <c r="T3142" s="3"/>
      <c r="U3142" s="17">
        <v>45932</v>
      </c>
      <c r="X3142" s="19" t="s">
        <v>4999</v>
      </c>
      <c r="Y3142" s="19" t="s">
        <v>12964</v>
      </c>
    </row>
    <row r="3143" spans="1:25">
      <c r="A3143" s="3" t="s">
        <v>13128</v>
      </c>
      <c r="B3143" s="3"/>
      <c r="C3143" s="3" t="s">
        <v>85</v>
      </c>
      <c r="D3143" s="3" t="s">
        <v>4026</v>
      </c>
      <c r="E3143" s="3" t="s">
        <v>66</v>
      </c>
      <c r="F3143" s="3" t="s">
        <v>13077</v>
      </c>
      <c r="G3143" s="3" t="s">
        <v>1251</v>
      </c>
      <c r="H3143" s="3" t="s">
        <v>1616</v>
      </c>
      <c r="I3143" s="3" t="s">
        <v>13129</v>
      </c>
      <c r="J3143" s="3" t="s">
        <v>110</v>
      </c>
      <c r="K3143" s="3" t="s">
        <v>12848</v>
      </c>
      <c r="L3143" s="3" t="s">
        <v>13130</v>
      </c>
      <c r="M3143" s="7" t="s">
        <v>13131</v>
      </c>
      <c r="N3143" s="7" t="s">
        <v>13132</v>
      </c>
      <c r="O3143" s="20" t="s">
        <v>846</v>
      </c>
      <c r="P3143" s="3" t="s">
        <v>1241</v>
      </c>
      <c r="Q3143" s="3">
        <v>-22.39</v>
      </c>
      <c r="R3143" s="6">
        <v>900.9</v>
      </c>
      <c r="S3143" s="18" t="s">
        <v>4998</v>
      </c>
      <c r="T3143" s="3"/>
      <c r="U3143" s="17">
        <v>45932</v>
      </c>
      <c r="X3143" s="19" t="s">
        <v>4999</v>
      </c>
      <c r="Y3143" s="19" t="s">
        <v>12964</v>
      </c>
    </row>
    <row r="3144" spans="1:25">
      <c r="A3144" s="3" t="s">
        <v>13133</v>
      </c>
      <c r="B3144" s="3"/>
      <c r="C3144" s="3" t="s">
        <v>85</v>
      </c>
      <c r="D3144" s="3" t="s">
        <v>4026</v>
      </c>
      <c r="E3144" s="3" t="s">
        <v>66</v>
      </c>
      <c r="F3144" s="3" t="s">
        <v>13077</v>
      </c>
      <c r="G3144" s="3" t="s">
        <v>1251</v>
      </c>
      <c r="H3144" s="3" t="s">
        <v>1616</v>
      </c>
      <c r="I3144" s="3" t="s">
        <v>13134</v>
      </c>
      <c r="J3144" s="3" t="s">
        <v>110</v>
      </c>
      <c r="K3144" s="3" t="s">
        <v>12848</v>
      </c>
      <c r="L3144" s="3" t="s">
        <v>13135</v>
      </c>
      <c r="M3144" s="7" t="s">
        <v>13136</v>
      </c>
      <c r="N3144" s="7" t="s">
        <v>13137</v>
      </c>
      <c r="O3144" s="20" t="s">
        <v>846</v>
      </c>
      <c r="P3144" s="3" t="s">
        <v>1241</v>
      </c>
      <c r="Q3144" s="3">
        <v>-20.49</v>
      </c>
      <c r="R3144" s="6">
        <v>900.9</v>
      </c>
      <c r="S3144" s="3" t="s">
        <v>3970</v>
      </c>
      <c r="T3144" s="3"/>
      <c r="U3144" s="17">
        <v>45931</v>
      </c>
      <c r="X3144" s="19" t="s">
        <v>6551</v>
      </c>
      <c r="Y3144" s="19" t="s">
        <v>12964</v>
      </c>
    </row>
    <row r="3145" spans="1:25">
      <c r="A3145" s="3" t="s">
        <v>13138</v>
      </c>
      <c r="B3145" s="3"/>
      <c r="C3145" s="3" t="s">
        <v>85</v>
      </c>
      <c r="D3145" s="3" t="s">
        <v>4026</v>
      </c>
      <c r="E3145" s="3" t="s">
        <v>66</v>
      </c>
      <c r="F3145" s="3" t="s">
        <v>13077</v>
      </c>
      <c r="G3145" s="3" t="s">
        <v>1251</v>
      </c>
      <c r="H3145" s="3" t="s">
        <v>1616</v>
      </c>
      <c r="I3145" s="3" t="s">
        <v>13139</v>
      </c>
      <c r="J3145" s="3" t="s">
        <v>110</v>
      </c>
      <c r="K3145" s="3" t="s">
        <v>12848</v>
      </c>
      <c r="L3145" s="3" t="s">
        <v>13140</v>
      </c>
      <c r="M3145" s="7" t="s">
        <v>13141</v>
      </c>
      <c r="N3145" s="7" t="s">
        <v>13142</v>
      </c>
      <c r="O3145" s="20" t="s">
        <v>846</v>
      </c>
      <c r="P3145" s="3" t="s">
        <v>1241</v>
      </c>
      <c r="Q3145" s="3">
        <v>-21.53</v>
      </c>
      <c r="R3145" s="6">
        <v>900.9</v>
      </c>
      <c r="S3145" s="3" t="s">
        <v>3970</v>
      </c>
      <c r="T3145" s="3"/>
      <c r="U3145" s="17">
        <v>45931</v>
      </c>
      <c r="X3145" s="19" t="s">
        <v>6551</v>
      </c>
      <c r="Y3145" s="19" t="s">
        <v>12964</v>
      </c>
    </row>
    <row r="3146" spans="1:25">
      <c r="A3146" s="3" t="s">
        <v>13143</v>
      </c>
      <c r="B3146" s="3"/>
      <c r="C3146" s="3" t="s">
        <v>85</v>
      </c>
      <c r="D3146" s="3" t="s">
        <v>4026</v>
      </c>
      <c r="E3146" s="3" t="s">
        <v>66</v>
      </c>
      <c r="F3146" s="3" t="s">
        <v>13077</v>
      </c>
      <c r="G3146" s="3" t="s">
        <v>1251</v>
      </c>
      <c r="H3146" s="3" t="s">
        <v>1616</v>
      </c>
      <c r="I3146" s="3" t="s">
        <v>13144</v>
      </c>
      <c r="J3146" s="3" t="s">
        <v>110</v>
      </c>
      <c r="K3146" s="3" t="s">
        <v>12848</v>
      </c>
      <c r="L3146" s="3" t="s">
        <v>13145</v>
      </c>
      <c r="M3146" s="7" t="s">
        <v>13146</v>
      </c>
      <c r="N3146" s="7" t="s">
        <v>13147</v>
      </c>
      <c r="O3146" s="20" t="s">
        <v>846</v>
      </c>
      <c r="P3146" s="3" t="s">
        <v>1241</v>
      </c>
      <c r="Q3146" s="3">
        <v>-21.38</v>
      </c>
      <c r="R3146" s="6">
        <v>900.9</v>
      </c>
      <c r="S3146" s="3" t="s">
        <v>3970</v>
      </c>
      <c r="T3146" s="3"/>
      <c r="U3146" s="17">
        <v>45931</v>
      </c>
      <c r="X3146" s="19" t="s">
        <v>6551</v>
      </c>
      <c r="Y3146" s="19" t="s">
        <v>12964</v>
      </c>
    </row>
    <row r="3147" spans="1:25">
      <c r="A3147" s="3" t="s">
        <v>13148</v>
      </c>
      <c r="B3147" s="3"/>
      <c r="C3147" s="3" t="s">
        <v>85</v>
      </c>
      <c r="D3147" s="3" t="s">
        <v>4026</v>
      </c>
      <c r="E3147" s="3" t="s">
        <v>66</v>
      </c>
      <c r="F3147" s="3" t="s">
        <v>13077</v>
      </c>
      <c r="G3147" s="3" t="s">
        <v>1251</v>
      </c>
      <c r="H3147" s="3" t="s">
        <v>1616</v>
      </c>
      <c r="I3147" s="3" t="s">
        <v>13149</v>
      </c>
      <c r="J3147" s="3" t="s">
        <v>110</v>
      </c>
      <c r="K3147" s="3" t="s">
        <v>12848</v>
      </c>
      <c r="L3147" s="3" t="s">
        <v>13150</v>
      </c>
      <c r="M3147" s="7" t="s">
        <v>13146</v>
      </c>
      <c r="N3147" s="7" t="s">
        <v>13151</v>
      </c>
      <c r="O3147" s="20" t="s">
        <v>846</v>
      </c>
      <c r="P3147" s="3" t="s">
        <v>1241</v>
      </c>
      <c r="Q3147" s="3">
        <v>-22.04</v>
      </c>
      <c r="R3147" s="6">
        <v>900.9</v>
      </c>
      <c r="S3147" s="3" t="s">
        <v>3970</v>
      </c>
      <c r="T3147" s="3"/>
      <c r="U3147" s="17">
        <v>45932</v>
      </c>
      <c r="X3147" s="19" t="s">
        <v>6551</v>
      </c>
      <c r="Y3147" s="19" t="s">
        <v>12964</v>
      </c>
    </row>
    <row r="3148" spans="1:25">
      <c r="A3148" s="3" t="s">
        <v>13152</v>
      </c>
      <c r="B3148" s="3"/>
      <c r="C3148" s="3" t="s">
        <v>85</v>
      </c>
      <c r="D3148" s="3" t="s">
        <v>4026</v>
      </c>
      <c r="E3148" s="3" t="s">
        <v>66</v>
      </c>
      <c r="F3148" s="3" t="s">
        <v>13077</v>
      </c>
      <c r="G3148" s="3" t="s">
        <v>1251</v>
      </c>
      <c r="H3148" s="3" t="s">
        <v>1616</v>
      </c>
      <c r="I3148" s="3" t="s">
        <v>13153</v>
      </c>
      <c r="J3148" s="3" t="s">
        <v>110</v>
      </c>
      <c r="K3148" s="3" t="s">
        <v>12848</v>
      </c>
      <c r="L3148" s="3" t="s">
        <v>13154</v>
      </c>
      <c r="M3148" s="7" t="s">
        <v>13155</v>
      </c>
      <c r="N3148" s="7" t="s">
        <v>13156</v>
      </c>
      <c r="O3148" s="20" t="s">
        <v>846</v>
      </c>
      <c r="P3148" s="3" t="s">
        <v>1241</v>
      </c>
      <c r="Q3148" s="3">
        <v>-21.02</v>
      </c>
      <c r="R3148" s="6">
        <v>900.9</v>
      </c>
      <c r="S3148" s="3" t="s">
        <v>3970</v>
      </c>
      <c r="T3148" s="3"/>
      <c r="U3148" s="17">
        <v>45932</v>
      </c>
      <c r="X3148" s="19" t="s">
        <v>6551</v>
      </c>
      <c r="Y3148" s="19" t="s">
        <v>12964</v>
      </c>
    </row>
    <row r="3149" spans="1:25">
      <c r="A3149" s="3" t="s">
        <v>13157</v>
      </c>
      <c r="B3149" s="3"/>
      <c r="C3149" s="3" t="s">
        <v>129</v>
      </c>
      <c r="D3149" s="3" t="s">
        <v>4026</v>
      </c>
      <c r="E3149" s="3" t="s">
        <v>66</v>
      </c>
      <c r="F3149" s="3" t="s">
        <v>1307</v>
      </c>
      <c r="G3149" s="3" t="s">
        <v>1251</v>
      </c>
      <c r="H3149" s="3" t="s">
        <v>1653</v>
      </c>
      <c r="I3149" s="3" t="s">
        <v>13158</v>
      </c>
      <c r="J3149" s="3" t="s">
        <v>110</v>
      </c>
      <c r="K3149" s="3" t="s">
        <v>3982</v>
      </c>
      <c r="L3149" s="3" t="s">
        <v>13159</v>
      </c>
      <c r="M3149" s="7" t="s">
        <v>13160</v>
      </c>
      <c r="N3149" s="7" t="s">
        <v>13161</v>
      </c>
      <c r="O3149" s="20" t="s">
        <v>848</v>
      </c>
      <c r="P3149" s="3" t="s">
        <v>1241</v>
      </c>
      <c r="Q3149" s="3">
        <v>-21.96</v>
      </c>
      <c r="R3149" s="6">
        <v>900.9</v>
      </c>
      <c r="S3149" s="3" t="s">
        <v>3970</v>
      </c>
      <c r="T3149" s="3"/>
      <c r="U3149" s="17">
        <v>45936</v>
      </c>
      <c r="X3149" s="19" t="s">
        <v>6551</v>
      </c>
      <c r="Y3149" s="19" t="s">
        <v>12964</v>
      </c>
    </row>
    <row r="3150" spans="1:25">
      <c r="A3150" s="3" t="s">
        <v>13162</v>
      </c>
      <c r="B3150" s="3"/>
      <c r="C3150" s="3" t="s">
        <v>129</v>
      </c>
      <c r="D3150" s="3" t="s">
        <v>4026</v>
      </c>
      <c r="E3150" s="3" t="s">
        <v>66</v>
      </c>
      <c r="F3150" s="3" t="s">
        <v>1307</v>
      </c>
      <c r="G3150" s="3" t="s">
        <v>1251</v>
      </c>
      <c r="H3150" s="3" t="s">
        <v>1653</v>
      </c>
      <c r="I3150" s="3" t="s">
        <v>13163</v>
      </c>
      <c r="J3150" s="3" t="s">
        <v>110</v>
      </c>
      <c r="K3150" s="3" t="s">
        <v>3982</v>
      </c>
      <c r="L3150" s="3" t="s">
        <v>13164</v>
      </c>
      <c r="M3150" s="7" t="s">
        <v>13165</v>
      </c>
      <c r="N3150" s="7" t="s">
        <v>13166</v>
      </c>
      <c r="O3150" s="20" t="s">
        <v>848</v>
      </c>
      <c r="P3150" s="3" t="s">
        <v>1241</v>
      </c>
      <c r="Q3150" s="3">
        <v>-20.71</v>
      </c>
      <c r="R3150" s="6">
        <v>900.9</v>
      </c>
      <c r="S3150" s="3" t="s">
        <v>11756</v>
      </c>
      <c r="T3150" s="3"/>
      <c r="U3150" s="17">
        <v>45937</v>
      </c>
      <c r="X3150" s="19" t="s">
        <v>11757</v>
      </c>
      <c r="Y3150" s="19" t="s">
        <v>12964</v>
      </c>
    </row>
    <row r="3151" spans="1:25">
      <c r="A3151" s="3" t="s">
        <v>13167</v>
      </c>
      <c r="B3151" s="3"/>
      <c r="C3151" s="3" t="s">
        <v>129</v>
      </c>
      <c r="D3151" s="3" t="s">
        <v>4026</v>
      </c>
      <c r="E3151" s="3" t="s">
        <v>66</v>
      </c>
      <c r="F3151" s="3" t="s">
        <v>1307</v>
      </c>
      <c r="G3151" s="3" t="s">
        <v>1251</v>
      </c>
      <c r="H3151" s="3" t="s">
        <v>1653</v>
      </c>
      <c r="I3151" s="3" t="s">
        <v>13168</v>
      </c>
      <c r="J3151" s="3" t="s">
        <v>110</v>
      </c>
      <c r="K3151" s="3" t="s">
        <v>3982</v>
      </c>
      <c r="L3151" s="3" t="s">
        <v>13169</v>
      </c>
      <c r="M3151" s="7" t="s">
        <v>13170</v>
      </c>
      <c r="N3151" s="7" t="s">
        <v>13171</v>
      </c>
      <c r="O3151" s="20" t="s">
        <v>848</v>
      </c>
      <c r="P3151" s="3" t="s">
        <v>1241</v>
      </c>
      <c r="Q3151" s="3">
        <v>-20.7</v>
      </c>
      <c r="R3151" s="6">
        <v>900.9</v>
      </c>
      <c r="S3151" s="3" t="s">
        <v>11756</v>
      </c>
      <c r="T3151" s="3"/>
      <c r="U3151" s="17">
        <v>45937</v>
      </c>
      <c r="X3151" s="19" t="s">
        <v>11757</v>
      </c>
      <c r="Y3151" s="19" t="s">
        <v>12964</v>
      </c>
    </row>
    <row r="3152" spans="1:25">
      <c r="A3152" s="3" t="s">
        <v>13172</v>
      </c>
      <c r="B3152" s="3"/>
      <c r="C3152" s="3" t="s">
        <v>129</v>
      </c>
      <c r="D3152" s="3" t="s">
        <v>4026</v>
      </c>
      <c r="E3152" s="3" t="s">
        <v>66</v>
      </c>
      <c r="F3152" s="3" t="s">
        <v>1307</v>
      </c>
      <c r="G3152" s="3" t="s">
        <v>1251</v>
      </c>
      <c r="H3152" s="3" t="s">
        <v>1653</v>
      </c>
      <c r="I3152" s="3" t="s">
        <v>13173</v>
      </c>
      <c r="J3152" s="3" t="s">
        <v>110</v>
      </c>
      <c r="K3152" s="3" t="s">
        <v>13174</v>
      </c>
      <c r="L3152" s="3" t="s">
        <v>13175</v>
      </c>
      <c r="M3152" s="7" t="s">
        <v>13176</v>
      </c>
      <c r="N3152" s="7" t="s">
        <v>13177</v>
      </c>
      <c r="O3152" s="20" t="s">
        <v>848</v>
      </c>
      <c r="P3152" s="3" t="s">
        <v>1241</v>
      </c>
      <c r="Q3152" s="3">
        <v>-20.7</v>
      </c>
      <c r="R3152" s="6">
        <v>900.9</v>
      </c>
      <c r="S3152" s="3" t="s">
        <v>11756</v>
      </c>
      <c r="T3152" s="3"/>
      <c r="U3152" s="17">
        <v>45937</v>
      </c>
      <c r="X3152" s="19" t="s">
        <v>11757</v>
      </c>
      <c r="Y3152" s="19" t="s">
        <v>12964</v>
      </c>
    </row>
    <row r="3153" spans="1:25">
      <c r="A3153" s="3" t="s">
        <v>13178</v>
      </c>
      <c r="B3153" s="3"/>
      <c r="C3153" s="3" t="s">
        <v>129</v>
      </c>
      <c r="D3153" s="3" t="s">
        <v>4026</v>
      </c>
      <c r="E3153" s="3" t="s">
        <v>66</v>
      </c>
      <c r="F3153" s="3" t="s">
        <v>1307</v>
      </c>
      <c r="G3153" s="3" t="s">
        <v>1251</v>
      </c>
      <c r="H3153" s="3" t="s">
        <v>1653</v>
      </c>
      <c r="I3153" s="3" t="s">
        <v>13179</v>
      </c>
      <c r="J3153" s="3" t="s">
        <v>196</v>
      </c>
      <c r="K3153" s="3" t="s">
        <v>3982</v>
      </c>
      <c r="L3153" s="3" t="s">
        <v>13180</v>
      </c>
      <c r="M3153" s="7" t="s">
        <v>13181</v>
      </c>
      <c r="N3153" s="7" t="s">
        <v>13182</v>
      </c>
      <c r="O3153" s="20" t="s">
        <v>848</v>
      </c>
      <c r="P3153" s="3" t="s">
        <v>1241</v>
      </c>
      <c r="Q3153" s="3">
        <v>-20.7</v>
      </c>
      <c r="R3153" s="6">
        <v>1386</v>
      </c>
      <c r="S3153" s="3" t="s">
        <v>11756</v>
      </c>
      <c r="T3153" s="3"/>
      <c r="U3153" s="17">
        <v>45937</v>
      </c>
      <c r="X3153" s="19" t="s">
        <v>11757</v>
      </c>
      <c r="Y3153" s="19" t="s">
        <v>12964</v>
      </c>
    </row>
    <row r="3154" spans="1:25">
      <c r="A3154" s="3" t="s">
        <v>13183</v>
      </c>
      <c r="B3154" s="3"/>
      <c r="C3154" s="3" t="s">
        <v>129</v>
      </c>
      <c r="D3154" s="3" t="s">
        <v>4026</v>
      </c>
      <c r="E3154" s="3" t="s">
        <v>66</v>
      </c>
      <c r="F3154" s="3" t="s">
        <v>1307</v>
      </c>
      <c r="G3154" s="3" t="s">
        <v>1251</v>
      </c>
      <c r="H3154" s="3" t="s">
        <v>1653</v>
      </c>
      <c r="I3154" s="3" t="s">
        <v>13184</v>
      </c>
      <c r="J3154" s="3" t="s">
        <v>110</v>
      </c>
      <c r="K3154" s="3" t="s">
        <v>3982</v>
      </c>
      <c r="L3154" s="3" t="s">
        <v>13185</v>
      </c>
      <c r="M3154" s="7" t="s">
        <v>13186</v>
      </c>
      <c r="N3154" s="7" t="s">
        <v>13187</v>
      </c>
      <c r="O3154" s="20" t="s">
        <v>848</v>
      </c>
      <c r="P3154" s="3" t="s">
        <v>1241</v>
      </c>
      <c r="Q3154" s="3">
        <v>-21.2</v>
      </c>
      <c r="R3154" s="6">
        <v>900.9</v>
      </c>
      <c r="S3154" s="18" t="s">
        <v>4998</v>
      </c>
      <c r="T3154" s="3"/>
      <c r="U3154" s="17">
        <v>45937</v>
      </c>
      <c r="X3154" s="19" t="s">
        <v>4999</v>
      </c>
      <c r="Y3154" s="19" t="s">
        <v>12964</v>
      </c>
    </row>
    <row r="3155" spans="1:25">
      <c r="A3155" s="3" t="s">
        <v>13188</v>
      </c>
      <c r="B3155" s="3"/>
      <c r="C3155" s="3" t="s">
        <v>129</v>
      </c>
      <c r="D3155" s="3" t="s">
        <v>4026</v>
      </c>
      <c r="E3155" s="3" t="s">
        <v>66</v>
      </c>
      <c r="F3155" s="3" t="s">
        <v>1307</v>
      </c>
      <c r="G3155" s="3" t="s">
        <v>1251</v>
      </c>
      <c r="H3155" s="3" t="s">
        <v>1653</v>
      </c>
      <c r="I3155" s="3" t="s">
        <v>13189</v>
      </c>
      <c r="J3155" s="3" t="s">
        <v>110</v>
      </c>
      <c r="K3155" s="3" t="s">
        <v>3982</v>
      </c>
      <c r="L3155" s="3" t="s">
        <v>13190</v>
      </c>
      <c r="M3155" s="7" t="s">
        <v>13191</v>
      </c>
      <c r="N3155" s="7" t="s">
        <v>13192</v>
      </c>
      <c r="O3155" s="20" t="s">
        <v>848</v>
      </c>
      <c r="P3155" s="3" t="s">
        <v>1241</v>
      </c>
      <c r="Q3155" s="3">
        <v>-21.4</v>
      </c>
      <c r="R3155" s="6">
        <v>900.9</v>
      </c>
      <c r="S3155" s="18" t="s">
        <v>4998</v>
      </c>
      <c r="T3155" s="3"/>
      <c r="U3155" s="17">
        <v>45937</v>
      </c>
      <c r="X3155" s="19" t="s">
        <v>4999</v>
      </c>
      <c r="Y3155" s="19" t="s">
        <v>12964</v>
      </c>
    </row>
    <row r="3156" spans="1:25">
      <c r="A3156" s="3" t="s">
        <v>13193</v>
      </c>
      <c r="B3156" s="3"/>
      <c r="C3156" s="3" t="s">
        <v>129</v>
      </c>
      <c r="D3156" s="3" t="s">
        <v>4026</v>
      </c>
      <c r="E3156" s="3" t="s">
        <v>66</v>
      </c>
      <c r="F3156" s="3" t="s">
        <v>1307</v>
      </c>
      <c r="G3156" s="3" t="s">
        <v>1251</v>
      </c>
      <c r="H3156" s="3" t="s">
        <v>1653</v>
      </c>
      <c r="I3156" s="3" t="s">
        <v>13194</v>
      </c>
      <c r="J3156" s="3" t="s">
        <v>196</v>
      </c>
      <c r="K3156" s="3" t="s">
        <v>10427</v>
      </c>
      <c r="L3156" s="3" t="s">
        <v>13195</v>
      </c>
      <c r="M3156" s="7" t="s">
        <v>13196</v>
      </c>
      <c r="N3156" s="7" t="s">
        <v>13197</v>
      </c>
      <c r="O3156" s="20" t="s">
        <v>848</v>
      </c>
      <c r="P3156" s="3" t="s">
        <v>1241</v>
      </c>
      <c r="Q3156" s="3">
        <v>-21.54</v>
      </c>
      <c r="R3156" s="6">
        <v>1386</v>
      </c>
      <c r="S3156" s="18" t="s">
        <v>4998</v>
      </c>
      <c r="T3156" s="3"/>
      <c r="U3156" s="17">
        <v>45937</v>
      </c>
      <c r="X3156" s="19" t="s">
        <v>4999</v>
      </c>
      <c r="Y3156" s="19" t="s">
        <v>12964</v>
      </c>
    </row>
    <row r="3157" spans="1:25">
      <c r="A3157" s="3" t="s">
        <v>13198</v>
      </c>
      <c r="B3157" s="3"/>
      <c r="C3157" s="3" t="s">
        <v>129</v>
      </c>
      <c r="D3157" s="3" t="s">
        <v>4026</v>
      </c>
      <c r="E3157" s="3" t="s">
        <v>66</v>
      </c>
      <c r="F3157" s="3" t="s">
        <v>1307</v>
      </c>
      <c r="G3157" s="3" t="s">
        <v>1251</v>
      </c>
      <c r="H3157" s="3" t="s">
        <v>1252</v>
      </c>
      <c r="I3157" s="3" t="s">
        <v>13199</v>
      </c>
      <c r="J3157" s="3" t="s">
        <v>196</v>
      </c>
      <c r="K3157" s="3" t="s">
        <v>3958</v>
      </c>
      <c r="L3157" s="3" t="s">
        <v>13200</v>
      </c>
      <c r="M3157" s="7" t="s">
        <v>13201</v>
      </c>
      <c r="N3157" s="7" t="s">
        <v>13202</v>
      </c>
      <c r="O3157" s="20" t="s">
        <v>848</v>
      </c>
      <c r="P3157" s="3" t="s">
        <v>1241</v>
      </c>
      <c r="Q3157" s="3">
        <v>-20.73</v>
      </c>
      <c r="R3157" s="6">
        <v>1386</v>
      </c>
      <c r="S3157" s="18" t="s">
        <v>4998</v>
      </c>
      <c r="T3157" s="3"/>
      <c r="U3157" s="17">
        <v>45937</v>
      </c>
      <c r="X3157" s="19" t="s">
        <v>4999</v>
      </c>
      <c r="Y3157" s="19" t="s">
        <v>12964</v>
      </c>
    </row>
    <row r="3158" spans="1:25">
      <c r="A3158" s="3" t="s">
        <v>13203</v>
      </c>
      <c r="B3158" s="3"/>
      <c r="C3158" s="3" t="s">
        <v>129</v>
      </c>
      <c r="D3158" s="3" t="s">
        <v>4026</v>
      </c>
      <c r="E3158" s="3" t="s">
        <v>66</v>
      </c>
      <c r="F3158" s="3" t="s">
        <v>1307</v>
      </c>
      <c r="G3158" s="3" t="s">
        <v>1251</v>
      </c>
      <c r="H3158" s="3" t="s">
        <v>1252</v>
      </c>
      <c r="I3158" s="3" t="s">
        <v>13204</v>
      </c>
      <c r="J3158" s="3" t="s">
        <v>196</v>
      </c>
      <c r="K3158" s="3" t="s">
        <v>10427</v>
      </c>
      <c r="L3158" s="3" t="s">
        <v>13205</v>
      </c>
      <c r="M3158" s="7" t="s">
        <v>13206</v>
      </c>
      <c r="N3158" s="7" t="s">
        <v>13207</v>
      </c>
      <c r="O3158" s="20" t="s">
        <v>848</v>
      </c>
      <c r="P3158" s="3" t="s">
        <v>1241</v>
      </c>
      <c r="Q3158" s="3">
        <v>-21.59</v>
      </c>
      <c r="R3158" s="6">
        <v>1386</v>
      </c>
      <c r="S3158" s="18" t="s">
        <v>4998</v>
      </c>
      <c r="T3158" s="3"/>
      <c r="U3158" s="17">
        <v>45937</v>
      </c>
      <c r="X3158" s="19" t="s">
        <v>4999</v>
      </c>
      <c r="Y3158" s="19" t="s">
        <v>12964</v>
      </c>
    </row>
    <row r="3159" spans="1:25">
      <c r="A3159" s="3" t="s">
        <v>13208</v>
      </c>
      <c r="B3159" s="3"/>
      <c r="C3159" s="3" t="s">
        <v>129</v>
      </c>
      <c r="D3159" s="3" t="s">
        <v>4026</v>
      </c>
      <c r="E3159" s="3" t="s">
        <v>66</v>
      </c>
      <c r="F3159" s="3" t="s">
        <v>1307</v>
      </c>
      <c r="G3159" s="3" t="s">
        <v>1251</v>
      </c>
      <c r="H3159" s="3" t="s">
        <v>1252</v>
      </c>
      <c r="I3159" s="3" t="s">
        <v>13209</v>
      </c>
      <c r="J3159" s="3" t="s">
        <v>110</v>
      </c>
      <c r="K3159" s="3" t="s">
        <v>3982</v>
      </c>
      <c r="L3159" s="3" t="s">
        <v>13210</v>
      </c>
      <c r="M3159" s="7" t="s">
        <v>13211</v>
      </c>
      <c r="N3159" s="7" t="s">
        <v>13212</v>
      </c>
      <c r="O3159" s="20" t="s">
        <v>848</v>
      </c>
      <c r="P3159" s="3" t="s">
        <v>1241</v>
      </c>
      <c r="Q3159" s="3">
        <v>-20.7</v>
      </c>
      <c r="R3159" s="6">
        <v>900.9</v>
      </c>
      <c r="S3159" s="3" t="s">
        <v>11756</v>
      </c>
      <c r="T3159" s="3"/>
      <c r="U3159" s="17">
        <v>45937</v>
      </c>
      <c r="X3159" s="19" t="s">
        <v>11757</v>
      </c>
      <c r="Y3159" s="19" t="s">
        <v>12964</v>
      </c>
    </row>
    <row r="3160" spans="1:25">
      <c r="A3160" s="3" t="s">
        <v>13213</v>
      </c>
      <c r="B3160" s="3"/>
      <c r="C3160" s="3" t="s">
        <v>129</v>
      </c>
      <c r="D3160" s="3" t="s">
        <v>4026</v>
      </c>
      <c r="E3160" s="3" t="s">
        <v>66</v>
      </c>
      <c r="F3160" s="3" t="s">
        <v>1307</v>
      </c>
      <c r="G3160" s="3" t="s">
        <v>1251</v>
      </c>
      <c r="H3160" s="3" t="s">
        <v>1252</v>
      </c>
      <c r="I3160" s="3" t="s">
        <v>13214</v>
      </c>
      <c r="J3160" s="3" t="s">
        <v>196</v>
      </c>
      <c r="K3160" s="3" t="s">
        <v>3982</v>
      </c>
      <c r="L3160" s="3" t="s">
        <v>13215</v>
      </c>
      <c r="M3160" s="7" t="s">
        <v>13216</v>
      </c>
      <c r="N3160" s="7" t="s">
        <v>13217</v>
      </c>
      <c r="O3160" s="20" t="s">
        <v>848</v>
      </c>
      <c r="P3160" s="3" t="s">
        <v>1241</v>
      </c>
      <c r="Q3160" s="3">
        <v>-20.68</v>
      </c>
      <c r="R3160" s="6">
        <v>1386</v>
      </c>
      <c r="S3160" s="3" t="s">
        <v>11756</v>
      </c>
      <c r="T3160" s="3"/>
      <c r="U3160" s="17">
        <v>45936</v>
      </c>
      <c r="X3160" s="19" t="s">
        <v>11757</v>
      </c>
      <c r="Y3160" s="19" t="s">
        <v>12964</v>
      </c>
    </row>
    <row r="3161" spans="1:25">
      <c r="A3161" s="3" t="s">
        <v>13218</v>
      </c>
      <c r="B3161" s="3"/>
      <c r="C3161" s="3" t="s">
        <v>129</v>
      </c>
      <c r="D3161" s="3" t="s">
        <v>4026</v>
      </c>
      <c r="E3161" s="3" t="s">
        <v>66</v>
      </c>
      <c r="F3161" s="3" t="s">
        <v>1307</v>
      </c>
      <c r="G3161" s="3" t="s">
        <v>1251</v>
      </c>
      <c r="H3161" s="3" t="s">
        <v>1252</v>
      </c>
      <c r="I3161" s="3" t="s">
        <v>13219</v>
      </c>
      <c r="J3161" s="3" t="s">
        <v>196</v>
      </c>
      <c r="K3161" s="3" t="s">
        <v>10151</v>
      </c>
      <c r="L3161" s="3" t="s">
        <v>13220</v>
      </c>
      <c r="M3161" s="7" t="s">
        <v>13221</v>
      </c>
      <c r="N3161" s="7" t="s">
        <v>13222</v>
      </c>
      <c r="O3161" s="20" t="s">
        <v>848</v>
      </c>
      <c r="P3161" s="3" t="s">
        <v>1241</v>
      </c>
      <c r="Q3161" s="3">
        <v>-20.72</v>
      </c>
      <c r="R3161" s="6">
        <v>1386</v>
      </c>
      <c r="S3161" s="3" t="s">
        <v>11756</v>
      </c>
      <c r="T3161" s="3"/>
      <c r="U3161" s="17">
        <v>45936</v>
      </c>
      <c r="X3161" s="19" t="s">
        <v>11757</v>
      </c>
      <c r="Y3161" s="19" t="s">
        <v>12964</v>
      </c>
    </row>
    <row r="3162" spans="1:25">
      <c r="A3162" s="3" t="s">
        <v>13223</v>
      </c>
      <c r="B3162" s="3"/>
      <c r="C3162" s="3" t="s">
        <v>129</v>
      </c>
      <c r="D3162" s="3" t="s">
        <v>4026</v>
      </c>
      <c r="E3162" s="3" t="s">
        <v>66</v>
      </c>
      <c r="F3162" s="3" t="s">
        <v>1307</v>
      </c>
      <c r="G3162" s="3" t="s">
        <v>1251</v>
      </c>
      <c r="H3162" s="3" t="s">
        <v>1252</v>
      </c>
      <c r="I3162" s="3" t="s">
        <v>13224</v>
      </c>
      <c r="J3162" s="3" t="s">
        <v>110</v>
      </c>
      <c r="K3162" s="3" t="s">
        <v>3982</v>
      </c>
      <c r="L3162" s="3" t="s">
        <v>13225</v>
      </c>
      <c r="M3162" s="7" t="s">
        <v>13226</v>
      </c>
      <c r="N3162" s="7" t="s">
        <v>13227</v>
      </c>
      <c r="O3162" s="20" t="s">
        <v>848</v>
      </c>
      <c r="P3162" s="3" t="s">
        <v>1241</v>
      </c>
      <c r="Q3162" s="3">
        <v>-20.68</v>
      </c>
      <c r="R3162" s="6">
        <v>900.9</v>
      </c>
      <c r="S3162" s="3" t="s">
        <v>11756</v>
      </c>
      <c r="T3162" s="3"/>
      <c r="U3162" s="17">
        <v>45936</v>
      </c>
      <c r="X3162" s="19" t="s">
        <v>11757</v>
      </c>
      <c r="Y3162" s="19" t="s">
        <v>12964</v>
      </c>
    </row>
    <row r="3163" spans="1:25">
      <c r="A3163" s="3" t="s">
        <v>13228</v>
      </c>
      <c r="B3163" s="3"/>
      <c r="C3163" s="3" t="s">
        <v>129</v>
      </c>
      <c r="D3163" s="3" t="s">
        <v>4026</v>
      </c>
      <c r="E3163" s="3" t="s">
        <v>66</v>
      </c>
      <c r="F3163" s="3" t="s">
        <v>1307</v>
      </c>
      <c r="G3163" s="3" t="s">
        <v>1251</v>
      </c>
      <c r="H3163" s="3" t="s">
        <v>1252</v>
      </c>
      <c r="I3163" s="3" t="s">
        <v>13229</v>
      </c>
      <c r="J3163" s="3" t="s">
        <v>110</v>
      </c>
      <c r="K3163" s="3" t="s">
        <v>3982</v>
      </c>
      <c r="L3163" s="3" t="s">
        <v>13230</v>
      </c>
      <c r="M3163" s="7" t="s">
        <v>13231</v>
      </c>
      <c r="N3163" s="7" t="s">
        <v>13232</v>
      </c>
      <c r="O3163" s="20" t="s">
        <v>848</v>
      </c>
      <c r="P3163" s="3" t="s">
        <v>1241</v>
      </c>
      <c r="Q3163" s="3">
        <v>-20.71</v>
      </c>
      <c r="R3163" s="6">
        <v>900.9</v>
      </c>
      <c r="S3163" s="3" t="s">
        <v>11756</v>
      </c>
      <c r="T3163" s="3"/>
      <c r="U3163" s="17">
        <v>45936</v>
      </c>
      <c r="X3163" s="19" t="s">
        <v>11757</v>
      </c>
      <c r="Y3163" s="19" t="s">
        <v>12964</v>
      </c>
    </row>
    <row r="3164" spans="1:25">
      <c r="A3164" s="3" t="s">
        <v>13233</v>
      </c>
      <c r="B3164" s="3"/>
      <c r="C3164" s="3" t="s">
        <v>129</v>
      </c>
      <c r="D3164" s="3" t="s">
        <v>4026</v>
      </c>
      <c r="E3164" s="3" t="s">
        <v>66</v>
      </c>
      <c r="F3164" s="3" t="s">
        <v>1307</v>
      </c>
      <c r="G3164" s="3" t="s">
        <v>1251</v>
      </c>
      <c r="H3164" s="3" t="s">
        <v>1252</v>
      </c>
      <c r="I3164" s="3" t="s">
        <v>13234</v>
      </c>
      <c r="J3164" s="3" t="s">
        <v>196</v>
      </c>
      <c r="K3164" s="3" t="s">
        <v>10151</v>
      </c>
      <c r="L3164" s="3" t="s">
        <v>13235</v>
      </c>
      <c r="M3164" s="7" t="s">
        <v>13236</v>
      </c>
      <c r="N3164" s="7" t="s">
        <v>13237</v>
      </c>
      <c r="O3164" s="20" t="s">
        <v>848</v>
      </c>
      <c r="P3164" s="3" t="s">
        <v>1241</v>
      </c>
      <c r="Q3164" s="3">
        <v>-20.72</v>
      </c>
      <c r="R3164" s="6">
        <v>0</v>
      </c>
      <c r="S3164" s="3" t="s">
        <v>11756</v>
      </c>
      <c r="T3164" s="3"/>
      <c r="U3164" s="17">
        <v>45936</v>
      </c>
      <c r="X3164" s="19" t="s">
        <v>11757</v>
      </c>
      <c r="Y3164" s="19" t="s">
        <v>12964</v>
      </c>
    </row>
    <row r="3165" spans="1:25">
      <c r="A3165" s="3" t="s">
        <v>13238</v>
      </c>
      <c r="B3165" s="3"/>
      <c r="C3165" s="3"/>
      <c r="D3165" s="3" t="s">
        <v>4026</v>
      </c>
      <c r="E3165" s="3" t="s">
        <v>66</v>
      </c>
      <c r="F3165" s="3"/>
      <c r="G3165" s="3"/>
      <c r="H3165" s="3"/>
      <c r="I3165" s="3" t="s">
        <v>866</v>
      </c>
      <c r="J3165" s="3" t="s">
        <v>94</v>
      </c>
      <c r="K3165" s="3" t="s">
        <v>3965</v>
      </c>
      <c r="L3165" s="3" t="s">
        <v>13239</v>
      </c>
      <c r="M3165" s="7" t="s">
        <v>13240</v>
      </c>
      <c r="N3165" s="7" t="s">
        <v>13241</v>
      </c>
      <c r="O3165" s="20" t="s">
        <v>864</v>
      </c>
      <c r="P3165" s="3" t="s">
        <v>1241</v>
      </c>
      <c r="Q3165" s="3"/>
      <c r="R3165" s="6">
        <v>148.5</v>
      </c>
      <c r="S3165" s="3" t="s">
        <v>11756</v>
      </c>
      <c r="T3165" s="3"/>
      <c r="U3165" s="17">
        <v>45924</v>
      </c>
      <c r="X3165" s="19" t="s">
        <v>11757</v>
      </c>
      <c r="Y3165" s="19"/>
    </row>
    <row r="3166" spans="1:25">
      <c r="A3166" s="3" t="s">
        <v>13242</v>
      </c>
      <c r="B3166" s="3"/>
      <c r="C3166" s="3" t="s">
        <v>163</v>
      </c>
      <c r="D3166" s="3" t="s">
        <v>4026</v>
      </c>
      <c r="E3166" s="3" t="s">
        <v>66</v>
      </c>
      <c r="F3166" s="3" t="s">
        <v>1300</v>
      </c>
      <c r="G3166" s="3" t="s">
        <v>1433</v>
      </c>
      <c r="H3166" s="3" t="s">
        <v>1540</v>
      </c>
      <c r="I3166" s="3" t="s">
        <v>13243</v>
      </c>
      <c r="J3166" s="3" t="s">
        <v>196</v>
      </c>
      <c r="K3166" s="3" t="s">
        <v>7848</v>
      </c>
      <c r="L3166" s="3" t="s">
        <v>13244</v>
      </c>
      <c r="M3166" s="7" t="s">
        <v>13245</v>
      </c>
      <c r="N3166" s="7" t="s">
        <v>13246</v>
      </c>
      <c r="O3166" s="20" t="s">
        <v>858</v>
      </c>
      <c r="P3166" s="3" t="s">
        <v>1241</v>
      </c>
      <c r="Q3166" s="3">
        <v>-20.7</v>
      </c>
      <c r="R3166" s="6">
        <v>1386</v>
      </c>
      <c r="S3166" s="3" t="s">
        <v>11756</v>
      </c>
      <c r="T3166" s="3"/>
      <c r="U3166" s="17">
        <v>45941</v>
      </c>
      <c r="X3166" s="19" t="s">
        <v>11757</v>
      </c>
      <c r="Y3166" s="19" t="s">
        <v>13247</v>
      </c>
    </row>
    <row r="3167" spans="1:25">
      <c r="A3167" s="3" t="s">
        <v>13248</v>
      </c>
      <c r="B3167" s="3"/>
      <c r="C3167" s="3" t="s">
        <v>163</v>
      </c>
      <c r="D3167" s="3" t="s">
        <v>4026</v>
      </c>
      <c r="E3167" s="3" t="s">
        <v>66</v>
      </c>
      <c r="F3167" s="3" t="s">
        <v>1300</v>
      </c>
      <c r="G3167" s="3" t="s">
        <v>1433</v>
      </c>
      <c r="H3167" s="3" t="s">
        <v>1540</v>
      </c>
      <c r="I3167" s="3" t="s">
        <v>13249</v>
      </c>
      <c r="J3167" s="3" t="s">
        <v>196</v>
      </c>
      <c r="K3167" s="3" t="s">
        <v>7200</v>
      </c>
      <c r="L3167" s="3" t="s">
        <v>13250</v>
      </c>
      <c r="M3167" s="7" t="s">
        <v>13251</v>
      </c>
      <c r="N3167" s="7" t="s">
        <v>13252</v>
      </c>
      <c r="O3167" s="20" t="s">
        <v>858</v>
      </c>
      <c r="P3167" s="3" t="s">
        <v>1241</v>
      </c>
      <c r="Q3167" s="3">
        <v>-21.12</v>
      </c>
      <c r="R3167" s="6">
        <v>1386</v>
      </c>
      <c r="S3167" s="18" t="s">
        <v>4998</v>
      </c>
      <c r="T3167" s="3"/>
      <c r="U3167" s="17">
        <v>45941</v>
      </c>
      <c r="X3167" s="19" t="s">
        <v>4999</v>
      </c>
      <c r="Y3167" s="19" t="s">
        <v>13247</v>
      </c>
    </row>
    <row r="3168" spans="1:25">
      <c r="A3168" s="3" t="s">
        <v>13253</v>
      </c>
      <c r="B3168" s="3"/>
      <c r="C3168" s="3" t="s">
        <v>163</v>
      </c>
      <c r="D3168" s="3" t="s">
        <v>4026</v>
      </c>
      <c r="E3168" s="3" t="s">
        <v>66</v>
      </c>
      <c r="F3168" s="3" t="s">
        <v>1300</v>
      </c>
      <c r="G3168" s="3" t="s">
        <v>1433</v>
      </c>
      <c r="H3168" s="3" t="s">
        <v>1540</v>
      </c>
      <c r="I3168" s="3" t="s">
        <v>13254</v>
      </c>
      <c r="J3168" s="3" t="s">
        <v>196</v>
      </c>
      <c r="K3168" s="3" t="s">
        <v>7200</v>
      </c>
      <c r="L3168" s="3" t="s">
        <v>13255</v>
      </c>
      <c r="M3168" s="7" t="s">
        <v>13256</v>
      </c>
      <c r="N3168" s="7" t="s">
        <v>13257</v>
      </c>
      <c r="O3168" s="20" t="s">
        <v>858</v>
      </c>
      <c r="P3168" s="3" t="s">
        <v>1241</v>
      </c>
      <c r="Q3168" s="3">
        <v>-21.34</v>
      </c>
      <c r="R3168" s="6">
        <v>1386</v>
      </c>
      <c r="S3168" s="18" t="s">
        <v>4998</v>
      </c>
      <c r="T3168" s="3"/>
      <c r="U3168" s="17">
        <v>45940</v>
      </c>
      <c r="X3168" s="19" t="s">
        <v>4999</v>
      </c>
      <c r="Y3168" s="19" t="s">
        <v>13247</v>
      </c>
    </row>
    <row r="3169" spans="1:25">
      <c r="A3169" s="3" t="s">
        <v>13258</v>
      </c>
      <c r="B3169" s="3"/>
      <c r="C3169" s="3" t="s">
        <v>163</v>
      </c>
      <c r="D3169" s="3" t="s">
        <v>4026</v>
      </c>
      <c r="E3169" s="3" t="s">
        <v>66</v>
      </c>
      <c r="F3169" s="3" t="s">
        <v>1300</v>
      </c>
      <c r="G3169" s="3" t="s">
        <v>1433</v>
      </c>
      <c r="H3169" s="3" t="s">
        <v>1540</v>
      </c>
      <c r="I3169" s="3" t="s">
        <v>13259</v>
      </c>
      <c r="J3169" s="3" t="s">
        <v>110</v>
      </c>
      <c r="K3169" s="3" t="s">
        <v>7200</v>
      </c>
      <c r="L3169" s="3" t="s">
        <v>13255</v>
      </c>
      <c r="M3169" s="7" t="s">
        <v>13260</v>
      </c>
      <c r="N3169" s="7" t="s">
        <v>13261</v>
      </c>
      <c r="O3169" s="20" t="s">
        <v>858</v>
      </c>
      <c r="P3169" s="3" t="s">
        <v>1241</v>
      </c>
      <c r="Q3169" s="3">
        <v>-21.5</v>
      </c>
      <c r="R3169" s="6">
        <v>900.9</v>
      </c>
      <c r="S3169" s="18" t="s">
        <v>4998</v>
      </c>
      <c r="T3169" s="3"/>
      <c r="U3169" s="17">
        <v>45940</v>
      </c>
      <c r="X3169" s="19" t="s">
        <v>4999</v>
      </c>
      <c r="Y3169" s="19" t="s">
        <v>13247</v>
      </c>
    </row>
    <row r="3170" spans="1:25">
      <c r="A3170" s="3" t="s">
        <v>13262</v>
      </c>
      <c r="B3170" s="3"/>
      <c r="C3170" s="3" t="s">
        <v>163</v>
      </c>
      <c r="D3170" s="3" t="s">
        <v>4026</v>
      </c>
      <c r="E3170" s="3" t="s">
        <v>66</v>
      </c>
      <c r="F3170" s="3" t="s">
        <v>1300</v>
      </c>
      <c r="G3170" s="3" t="s">
        <v>1433</v>
      </c>
      <c r="H3170" s="3" t="s">
        <v>1540</v>
      </c>
      <c r="I3170" s="3" t="s">
        <v>13263</v>
      </c>
      <c r="J3170" s="3" t="s">
        <v>110</v>
      </c>
      <c r="K3170" s="3" t="s">
        <v>7200</v>
      </c>
      <c r="L3170" s="3" t="s">
        <v>13264</v>
      </c>
      <c r="M3170" s="7" t="s">
        <v>13265</v>
      </c>
      <c r="N3170" s="7" t="s">
        <v>13266</v>
      </c>
      <c r="O3170" s="20" t="s">
        <v>858</v>
      </c>
      <c r="P3170" s="3" t="s">
        <v>1241</v>
      </c>
      <c r="Q3170" s="3">
        <v>-21.44</v>
      </c>
      <c r="R3170" s="6">
        <v>900.9</v>
      </c>
      <c r="S3170" s="18" t="s">
        <v>4998</v>
      </c>
      <c r="T3170" s="3"/>
      <c r="U3170" s="17">
        <v>45940</v>
      </c>
      <c r="X3170" s="19" t="s">
        <v>4999</v>
      </c>
      <c r="Y3170" s="19" t="s">
        <v>13247</v>
      </c>
    </row>
    <row r="3171" spans="1:25">
      <c r="A3171" s="3" t="s">
        <v>13267</v>
      </c>
      <c r="B3171" s="3"/>
      <c r="C3171" s="3" t="s">
        <v>163</v>
      </c>
      <c r="D3171" s="3" t="s">
        <v>4026</v>
      </c>
      <c r="E3171" s="3" t="s">
        <v>66</v>
      </c>
      <c r="F3171" s="3" t="s">
        <v>1300</v>
      </c>
      <c r="G3171" s="3" t="s">
        <v>1433</v>
      </c>
      <c r="H3171" s="3" t="s">
        <v>1540</v>
      </c>
      <c r="I3171" s="3" t="s">
        <v>13268</v>
      </c>
      <c r="J3171" s="3" t="s">
        <v>110</v>
      </c>
      <c r="K3171" s="3" t="s">
        <v>7200</v>
      </c>
      <c r="L3171" s="3" t="s">
        <v>13269</v>
      </c>
      <c r="M3171" s="7" t="s">
        <v>13270</v>
      </c>
      <c r="N3171" s="7" t="s">
        <v>13271</v>
      </c>
      <c r="O3171" s="20" t="s">
        <v>858</v>
      </c>
      <c r="P3171" s="3" t="s">
        <v>1241</v>
      </c>
      <c r="Q3171" s="3">
        <v>-21.44</v>
      </c>
      <c r="R3171" s="6">
        <v>900.9</v>
      </c>
      <c r="S3171" s="18" t="s">
        <v>4998</v>
      </c>
      <c r="T3171" s="3"/>
      <c r="U3171" s="17">
        <v>45940</v>
      </c>
      <c r="X3171" s="19" t="s">
        <v>4999</v>
      </c>
      <c r="Y3171" s="19" t="s">
        <v>13247</v>
      </c>
    </row>
    <row r="3172" spans="1:25">
      <c r="A3172" s="3" t="s">
        <v>13272</v>
      </c>
      <c r="B3172" s="3"/>
      <c r="C3172" s="3" t="s">
        <v>163</v>
      </c>
      <c r="D3172" s="3" t="s">
        <v>4026</v>
      </c>
      <c r="E3172" s="3" t="s">
        <v>66</v>
      </c>
      <c r="F3172" s="3" t="s">
        <v>1300</v>
      </c>
      <c r="G3172" s="3" t="s">
        <v>1433</v>
      </c>
      <c r="H3172" s="3" t="s">
        <v>1540</v>
      </c>
      <c r="I3172" s="3" t="s">
        <v>13273</v>
      </c>
      <c r="J3172" s="3" t="s">
        <v>110</v>
      </c>
      <c r="K3172" s="3" t="s">
        <v>7200</v>
      </c>
      <c r="L3172" s="3" t="s">
        <v>13274</v>
      </c>
      <c r="M3172" s="7" t="s">
        <v>13275</v>
      </c>
      <c r="N3172" s="7" t="s">
        <v>13276</v>
      </c>
      <c r="O3172" s="20" t="s">
        <v>858</v>
      </c>
      <c r="P3172" s="3" t="s">
        <v>1241</v>
      </c>
      <c r="Q3172" s="3">
        <v>-21.34</v>
      </c>
      <c r="R3172" s="6">
        <v>900.9</v>
      </c>
      <c r="S3172" s="18" t="s">
        <v>4998</v>
      </c>
      <c r="T3172" s="3"/>
      <c r="U3172" s="17">
        <v>45941</v>
      </c>
      <c r="X3172" s="19" t="s">
        <v>4999</v>
      </c>
      <c r="Y3172" s="19" t="s">
        <v>13247</v>
      </c>
    </row>
    <row r="3173" spans="1:25">
      <c r="A3173" s="3" t="s">
        <v>13277</v>
      </c>
      <c r="B3173" s="3"/>
      <c r="C3173" s="3" t="s">
        <v>163</v>
      </c>
      <c r="D3173" s="3" t="s">
        <v>4026</v>
      </c>
      <c r="E3173" s="3" t="s">
        <v>66</v>
      </c>
      <c r="F3173" s="3" t="s">
        <v>1300</v>
      </c>
      <c r="G3173" s="3" t="s">
        <v>1433</v>
      </c>
      <c r="H3173" s="3" t="s">
        <v>1540</v>
      </c>
      <c r="I3173" s="3" t="s">
        <v>13278</v>
      </c>
      <c r="J3173" s="3" t="s">
        <v>196</v>
      </c>
      <c r="K3173" s="3" t="s">
        <v>7200</v>
      </c>
      <c r="L3173" s="3" t="s">
        <v>13279</v>
      </c>
      <c r="M3173" s="7" t="s">
        <v>13280</v>
      </c>
      <c r="N3173" s="7" t="s">
        <v>13281</v>
      </c>
      <c r="O3173" s="20" t="s">
        <v>858</v>
      </c>
      <c r="P3173" s="3" t="s">
        <v>1241</v>
      </c>
      <c r="Q3173" s="3">
        <v>-21.85</v>
      </c>
      <c r="R3173" s="6">
        <v>1386</v>
      </c>
      <c r="S3173" s="18" t="s">
        <v>4998</v>
      </c>
      <c r="T3173" s="3"/>
      <c r="U3173" s="17">
        <v>45941</v>
      </c>
      <c r="X3173" s="19" t="s">
        <v>4999</v>
      </c>
      <c r="Y3173" s="19" t="s">
        <v>13247</v>
      </c>
    </row>
    <row r="3174" spans="1:25">
      <c r="A3174" s="3" t="s">
        <v>13282</v>
      </c>
      <c r="B3174" s="3"/>
      <c r="C3174" s="3" t="s">
        <v>163</v>
      </c>
      <c r="D3174" s="3" t="s">
        <v>4026</v>
      </c>
      <c r="E3174" s="3" t="s">
        <v>66</v>
      </c>
      <c r="F3174" s="3" t="s">
        <v>1300</v>
      </c>
      <c r="G3174" s="3" t="s">
        <v>1433</v>
      </c>
      <c r="H3174" s="3" t="s">
        <v>1599</v>
      </c>
      <c r="I3174" s="3" t="s">
        <v>13283</v>
      </c>
      <c r="J3174" s="3" t="s">
        <v>196</v>
      </c>
      <c r="K3174" s="3" t="s">
        <v>7200</v>
      </c>
      <c r="L3174" s="3" t="s">
        <v>13284</v>
      </c>
      <c r="M3174" s="7" t="s">
        <v>13285</v>
      </c>
      <c r="N3174" s="7" t="s">
        <v>13281</v>
      </c>
      <c r="O3174" s="20" t="s">
        <v>858</v>
      </c>
      <c r="P3174" s="3" t="s">
        <v>1241</v>
      </c>
      <c r="Q3174" s="3">
        <v>-20.64</v>
      </c>
      <c r="R3174" s="6">
        <v>1386</v>
      </c>
      <c r="S3174" s="3" t="s">
        <v>11756</v>
      </c>
      <c r="T3174" s="3"/>
      <c r="U3174" s="17">
        <v>45940</v>
      </c>
      <c r="X3174" s="19" t="s">
        <v>11757</v>
      </c>
      <c r="Y3174" s="19" t="s">
        <v>13247</v>
      </c>
    </row>
    <row r="3175" spans="1:25">
      <c r="A3175" s="3" t="s">
        <v>13286</v>
      </c>
      <c r="B3175" s="3"/>
      <c r="C3175" s="3" t="s">
        <v>163</v>
      </c>
      <c r="D3175" s="3" t="s">
        <v>4026</v>
      </c>
      <c r="E3175" s="3" t="s">
        <v>66</v>
      </c>
      <c r="F3175" s="3" t="s">
        <v>1300</v>
      </c>
      <c r="G3175" s="3" t="s">
        <v>1433</v>
      </c>
      <c r="H3175" s="3" t="s">
        <v>1599</v>
      </c>
      <c r="I3175" s="3" t="s">
        <v>13287</v>
      </c>
      <c r="J3175" s="3" t="s">
        <v>110</v>
      </c>
      <c r="K3175" s="3" t="s">
        <v>7200</v>
      </c>
      <c r="L3175" s="3" t="s">
        <v>13288</v>
      </c>
      <c r="M3175" s="7" t="s">
        <v>13289</v>
      </c>
      <c r="N3175" s="7" t="s">
        <v>13290</v>
      </c>
      <c r="O3175" s="20" t="s">
        <v>858</v>
      </c>
      <c r="P3175" s="3" t="s">
        <v>1241</v>
      </c>
      <c r="Q3175" s="3">
        <v>-20.71</v>
      </c>
      <c r="R3175" s="6">
        <v>900.9</v>
      </c>
      <c r="S3175" s="3" t="s">
        <v>11756</v>
      </c>
      <c r="T3175" s="3"/>
      <c r="U3175" s="17">
        <v>45940</v>
      </c>
      <c r="X3175" s="19" t="s">
        <v>11757</v>
      </c>
      <c r="Y3175" s="19" t="s">
        <v>13247</v>
      </c>
    </row>
    <row r="3176" spans="1:25">
      <c r="A3176" s="3" t="s">
        <v>13291</v>
      </c>
      <c r="B3176" s="3"/>
      <c r="C3176" s="3" t="s">
        <v>163</v>
      </c>
      <c r="D3176" s="3" t="s">
        <v>4026</v>
      </c>
      <c r="E3176" s="3" t="s">
        <v>66</v>
      </c>
      <c r="F3176" s="3" t="s">
        <v>1300</v>
      </c>
      <c r="G3176" s="3" t="s">
        <v>1433</v>
      </c>
      <c r="H3176" s="3" t="s">
        <v>1599</v>
      </c>
      <c r="I3176" s="3" t="s">
        <v>13292</v>
      </c>
      <c r="J3176" s="3" t="s">
        <v>110</v>
      </c>
      <c r="K3176" s="3" t="s">
        <v>7200</v>
      </c>
      <c r="L3176" s="3" t="s">
        <v>13293</v>
      </c>
      <c r="M3176" s="7" t="s">
        <v>13294</v>
      </c>
      <c r="N3176" s="7" t="s">
        <v>13295</v>
      </c>
      <c r="O3176" s="20" t="s">
        <v>858</v>
      </c>
      <c r="P3176" s="3" t="s">
        <v>1241</v>
      </c>
      <c r="Q3176" s="3">
        <v>-20.69</v>
      </c>
      <c r="R3176" s="6">
        <v>900.9</v>
      </c>
      <c r="S3176" s="3" t="s">
        <v>11756</v>
      </c>
      <c r="T3176" s="3"/>
      <c r="U3176" s="17">
        <v>45940</v>
      </c>
      <c r="X3176" s="19" t="s">
        <v>11757</v>
      </c>
      <c r="Y3176" s="19" t="s">
        <v>13247</v>
      </c>
    </row>
    <row r="3177" spans="1:25">
      <c r="A3177" s="3" t="s">
        <v>13296</v>
      </c>
      <c r="B3177" s="3"/>
      <c r="C3177" s="3" t="s">
        <v>163</v>
      </c>
      <c r="D3177" s="3" t="s">
        <v>4026</v>
      </c>
      <c r="E3177" s="3" t="s">
        <v>66</v>
      </c>
      <c r="F3177" s="3" t="s">
        <v>1300</v>
      </c>
      <c r="G3177" s="3" t="s">
        <v>1433</v>
      </c>
      <c r="H3177" s="3" t="s">
        <v>1599</v>
      </c>
      <c r="I3177" s="3" t="s">
        <v>13297</v>
      </c>
      <c r="J3177" s="3" t="s">
        <v>110</v>
      </c>
      <c r="K3177" s="3" t="s">
        <v>13298</v>
      </c>
      <c r="L3177" s="3" t="s">
        <v>13299</v>
      </c>
      <c r="M3177" s="7" t="s">
        <v>13300</v>
      </c>
      <c r="N3177" s="7" t="s">
        <v>13301</v>
      </c>
      <c r="O3177" s="20" t="s">
        <v>858</v>
      </c>
      <c r="P3177" s="3" t="s">
        <v>1241</v>
      </c>
      <c r="Q3177" s="3">
        <v>-20.73</v>
      </c>
      <c r="R3177" s="6">
        <v>900.9</v>
      </c>
      <c r="S3177" s="3" t="s">
        <v>11756</v>
      </c>
      <c r="T3177" s="3"/>
      <c r="U3177" s="17">
        <v>45941</v>
      </c>
      <c r="X3177" s="19" t="s">
        <v>11757</v>
      </c>
      <c r="Y3177" s="19" t="s">
        <v>13247</v>
      </c>
    </row>
    <row r="3178" spans="1:25">
      <c r="A3178" s="3" t="s">
        <v>13302</v>
      </c>
      <c r="B3178" s="3"/>
      <c r="C3178" s="3" t="s">
        <v>163</v>
      </c>
      <c r="D3178" s="3" t="s">
        <v>4026</v>
      </c>
      <c r="E3178" s="3" t="s">
        <v>66</v>
      </c>
      <c r="F3178" s="3" t="s">
        <v>1300</v>
      </c>
      <c r="G3178" s="3" t="s">
        <v>1433</v>
      </c>
      <c r="H3178" s="3" t="s">
        <v>1599</v>
      </c>
      <c r="I3178" s="3" t="s">
        <v>13303</v>
      </c>
      <c r="J3178" s="3" t="s">
        <v>110</v>
      </c>
      <c r="K3178" s="3" t="s">
        <v>13298</v>
      </c>
      <c r="L3178" s="3" t="s">
        <v>13304</v>
      </c>
      <c r="M3178" s="7" t="s">
        <v>13305</v>
      </c>
      <c r="N3178" s="7" t="s">
        <v>13306</v>
      </c>
      <c r="O3178" s="20" t="s">
        <v>858</v>
      </c>
      <c r="P3178" s="3" t="s">
        <v>1241</v>
      </c>
      <c r="Q3178" s="3">
        <v>-20.41</v>
      </c>
      <c r="R3178" s="6">
        <v>900.9</v>
      </c>
      <c r="S3178" s="3" t="s">
        <v>11756</v>
      </c>
      <c r="T3178" s="3"/>
      <c r="U3178" s="17">
        <v>45941</v>
      </c>
      <c r="X3178" s="19" t="s">
        <v>11757</v>
      </c>
      <c r="Y3178" s="19" t="s">
        <v>13247</v>
      </c>
    </row>
    <row r="3179" spans="1:25">
      <c r="A3179" s="3" t="s">
        <v>13307</v>
      </c>
      <c r="B3179" s="3"/>
      <c r="C3179" s="3" t="s">
        <v>163</v>
      </c>
      <c r="D3179" s="3" t="s">
        <v>4026</v>
      </c>
      <c r="E3179" s="3" t="s">
        <v>66</v>
      </c>
      <c r="F3179" s="3" t="s">
        <v>1300</v>
      </c>
      <c r="G3179" s="3" t="s">
        <v>1433</v>
      </c>
      <c r="H3179" s="3" t="s">
        <v>1599</v>
      </c>
      <c r="I3179" s="3" t="s">
        <v>13308</v>
      </c>
      <c r="J3179" s="3" t="s">
        <v>196</v>
      </c>
      <c r="K3179" s="3" t="s">
        <v>7200</v>
      </c>
      <c r="L3179" s="3" t="s">
        <v>13309</v>
      </c>
      <c r="M3179" s="7" t="s">
        <v>13310</v>
      </c>
      <c r="N3179" s="7" t="s">
        <v>13311</v>
      </c>
      <c r="O3179" s="20" t="s">
        <v>858</v>
      </c>
      <c r="P3179" s="3" t="s">
        <v>1241</v>
      </c>
      <c r="Q3179" s="3">
        <v>-20.73</v>
      </c>
      <c r="R3179" s="6">
        <v>1386</v>
      </c>
      <c r="S3179" s="3" t="s">
        <v>11756</v>
      </c>
      <c r="T3179" s="3"/>
      <c r="U3179" s="17">
        <v>45941</v>
      </c>
      <c r="X3179" s="19" t="s">
        <v>11757</v>
      </c>
      <c r="Y3179" s="19" t="s">
        <v>13247</v>
      </c>
    </row>
    <row r="3180" spans="1:25">
      <c r="A3180" s="3" t="s">
        <v>13312</v>
      </c>
      <c r="B3180" s="3"/>
      <c r="C3180" s="3" t="s">
        <v>163</v>
      </c>
      <c r="D3180" s="3" t="s">
        <v>4026</v>
      </c>
      <c r="E3180" s="3" t="s">
        <v>66</v>
      </c>
      <c r="F3180" s="3" t="s">
        <v>1300</v>
      </c>
      <c r="G3180" s="3" t="s">
        <v>1433</v>
      </c>
      <c r="H3180" s="3" t="s">
        <v>1599</v>
      </c>
      <c r="I3180" s="3" t="s">
        <v>13313</v>
      </c>
      <c r="J3180" s="3" t="s">
        <v>196</v>
      </c>
      <c r="K3180" s="3" t="s">
        <v>13298</v>
      </c>
      <c r="L3180" s="3" t="s">
        <v>13314</v>
      </c>
      <c r="M3180" s="7" t="s">
        <v>13315</v>
      </c>
      <c r="N3180" s="7" t="s">
        <v>13316</v>
      </c>
      <c r="O3180" s="20" t="s">
        <v>858</v>
      </c>
      <c r="P3180" s="3" t="s">
        <v>1241</v>
      </c>
      <c r="Q3180" s="3">
        <v>-20.71</v>
      </c>
      <c r="R3180" s="6">
        <v>900.9</v>
      </c>
      <c r="S3180" s="3" t="s">
        <v>11756</v>
      </c>
      <c r="T3180" s="3"/>
      <c r="U3180" s="17">
        <v>45941</v>
      </c>
      <c r="X3180" s="19" t="s">
        <v>11757</v>
      </c>
      <c r="Y3180" s="19" t="s">
        <v>13247</v>
      </c>
    </row>
    <row r="3181" spans="1:25">
      <c r="A3181" s="3" t="s">
        <v>13317</v>
      </c>
      <c r="B3181" s="3"/>
      <c r="C3181" s="3" t="s">
        <v>163</v>
      </c>
      <c r="D3181" s="3" t="s">
        <v>4026</v>
      </c>
      <c r="E3181" s="3" t="s">
        <v>66</v>
      </c>
      <c r="F3181" s="3" t="s">
        <v>1300</v>
      </c>
      <c r="G3181" s="3" t="s">
        <v>1433</v>
      </c>
      <c r="H3181" s="3" t="s">
        <v>1599</v>
      </c>
      <c r="I3181" s="3" t="s">
        <v>13318</v>
      </c>
      <c r="J3181" s="3" t="s">
        <v>110</v>
      </c>
      <c r="K3181" s="3" t="s">
        <v>7200</v>
      </c>
      <c r="L3181" s="3" t="s">
        <v>13319</v>
      </c>
      <c r="M3181" s="7" t="s">
        <v>13320</v>
      </c>
      <c r="N3181" s="7" t="s">
        <v>13321</v>
      </c>
      <c r="O3181" s="20" t="s">
        <v>858</v>
      </c>
      <c r="P3181" s="3" t="s">
        <v>1241</v>
      </c>
      <c r="Q3181" s="3">
        <v>-20.7</v>
      </c>
      <c r="R3181" s="6">
        <v>900.9</v>
      </c>
      <c r="S3181" s="3" t="s">
        <v>11756</v>
      </c>
      <c r="T3181" s="3"/>
      <c r="U3181" s="17">
        <v>45941</v>
      </c>
      <c r="X3181" s="19" t="s">
        <v>11757</v>
      </c>
      <c r="Y3181" s="19" t="s">
        <v>13247</v>
      </c>
    </row>
    <row r="3182" spans="1:25">
      <c r="A3182" s="3" t="s">
        <v>13322</v>
      </c>
      <c r="B3182" s="3"/>
      <c r="C3182" s="3" t="s">
        <v>131</v>
      </c>
      <c r="D3182" s="3" t="s">
        <v>4026</v>
      </c>
      <c r="E3182" s="3" t="s">
        <v>66</v>
      </c>
      <c r="F3182" s="3" t="s">
        <v>1261</v>
      </c>
      <c r="G3182" s="3" t="s">
        <v>1391</v>
      </c>
      <c r="H3182" s="3" t="s">
        <v>1237</v>
      </c>
      <c r="I3182" s="3" t="s">
        <v>13323</v>
      </c>
      <c r="J3182" s="3" t="s">
        <v>55</v>
      </c>
      <c r="K3182" s="3" t="s">
        <v>7200</v>
      </c>
      <c r="L3182" s="3" t="s">
        <v>13324</v>
      </c>
      <c r="M3182" s="7" t="s">
        <v>13325</v>
      </c>
      <c r="N3182" s="7" t="s">
        <v>13326</v>
      </c>
      <c r="O3182" s="20" t="s">
        <v>861</v>
      </c>
      <c r="P3182" s="3" t="s">
        <v>1241</v>
      </c>
      <c r="Q3182" s="3">
        <v>-21.5</v>
      </c>
      <c r="R3182" s="6">
        <v>1564.2</v>
      </c>
      <c r="S3182" s="3" t="s">
        <v>1242</v>
      </c>
      <c r="T3182" s="3"/>
      <c r="U3182" s="17">
        <v>45943</v>
      </c>
      <c r="X3182" s="19" t="s">
        <v>1244</v>
      </c>
      <c r="Y3182" s="19" t="s">
        <v>13247</v>
      </c>
    </row>
    <row r="3183" spans="1:25">
      <c r="A3183" s="3" t="s">
        <v>13327</v>
      </c>
      <c r="B3183" s="3"/>
      <c r="C3183" s="3" t="s">
        <v>131</v>
      </c>
      <c r="D3183" s="3" t="s">
        <v>4026</v>
      </c>
      <c r="E3183" s="3" t="s">
        <v>66</v>
      </c>
      <c r="F3183" s="3" t="s">
        <v>1261</v>
      </c>
      <c r="G3183" s="3" t="s">
        <v>1391</v>
      </c>
      <c r="H3183" s="3" t="s">
        <v>1237</v>
      </c>
      <c r="I3183" s="3" t="s">
        <v>13328</v>
      </c>
      <c r="J3183" s="3" t="s">
        <v>1270</v>
      </c>
      <c r="K3183" s="3" t="s">
        <v>7200</v>
      </c>
      <c r="L3183" s="3" t="s">
        <v>13324</v>
      </c>
      <c r="M3183" s="7" t="s">
        <v>13325</v>
      </c>
      <c r="N3183" s="7" t="s">
        <v>13326</v>
      </c>
      <c r="O3183" s="20" t="s">
        <v>861</v>
      </c>
      <c r="P3183" s="3" t="s">
        <v>1241</v>
      </c>
      <c r="Q3183" s="3">
        <v>-21.05</v>
      </c>
      <c r="R3183" s="6">
        <v>1029.5999999999999</v>
      </c>
      <c r="S3183" s="3" t="s">
        <v>1242</v>
      </c>
      <c r="T3183" s="3"/>
      <c r="U3183" s="17">
        <v>45943</v>
      </c>
      <c r="X3183" s="19" t="s">
        <v>1244</v>
      </c>
      <c r="Y3183" s="19" t="s">
        <v>13247</v>
      </c>
    </row>
    <row r="3184" spans="1:25">
      <c r="A3184" s="3" t="s">
        <v>13329</v>
      </c>
      <c r="B3184" s="3"/>
      <c r="C3184" s="3" t="s">
        <v>131</v>
      </c>
      <c r="D3184" s="3" t="s">
        <v>4026</v>
      </c>
      <c r="E3184" s="3" t="s">
        <v>66</v>
      </c>
      <c r="F3184" s="3" t="s">
        <v>1261</v>
      </c>
      <c r="G3184" s="3" t="s">
        <v>1391</v>
      </c>
      <c r="H3184" s="3" t="s">
        <v>1237</v>
      </c>
      <c r="I3184" s="3" t="s">
        <v>13330</v>
      </c>
      <c r="J3184" s="3" t="s">
        <v>1270</v>
      </c>
      <c r="K3184" s="3" t="s">
        <v>7200</v>
      </c>
      <c r="L3184" s="3" t="s">
        <v>13324</v>
      </c>
      <c r="M3184" s="7" t="s">
        <v>13325</v>
      </c>
      <c r="N3184" s="7" t="s">
        <v>13326</v>
      </c>
      <c r="O3184" s="20" t="s">
        <v>861</v>
      </c>
      <c r="P3184" s="3" t="s">
        <v>1241</v>
      </c>
      <c r="Q3184" s="3">
        <v>-21.42</v>
      </c>
      <c r="R3184" s="6">
        <v>1029.5999999999999</v>
      </c>
      <c r="S3184" s="3" t="s">
        <v>1242</v>
      </c>
      <c r="T3184" s="3"/>
      <c r="U3184" s="17">
        <v>45943</v>
      </c>
      <c r="X3184" s="19" t="s">
        <v>1244</v>
      </c>
      <c r="Y3184" s="19" t="s">
        <v>13247</v>
      </c>
    </row>
    <row r="3185" spans="1:25">
      <c r="A3185" s="3" t="s">
        <v>13331</v>
      </c>
      <c r="B3185" s="3"/>
      <c r="C3185" s="3" t="s">
        <v>131</v>
      </c>
      <c r="D3185" s="3" t="s">
        <v>4026</v>
      </c>
      <c r="E3185" s="3" t="s">
        <v>66</v>
      </c>
      <c r="F3185" s="3" t="s">
        <v>1261</v>
      </c>
      <c r="G3185" s="3" t="s">
        <v>1391</v>
      </c>
      <c r="H3185" s="3" t="s">
        <v>1237</v>
      </c>
      <c r="I3185" s="3" t="s">
        <v>13332</v>
      </c>
      <c r="J3185" s="3" t="s">
        <v>1270</v>
      </c>
      <c r="K3185" s="3" t="s">
        <v>7200</v>
      </c>
      <c r="L3185" s="3" t="s">
        <v>13324</v>
      </c>
      <c r="M3185" s="7" t="s">
        <v>13325</v>
      </c>
      <c r="N3185" s="7" t="s">
        <v>13326</v>
      </c>
      <c r="O3185" s="20" t="s">
        <v>861</v>
      </c>
      <c r="P3185" s="3" t="s">
        <v>1241</v>
      </c>
      <c r="Q3185" s="3">
        <v>-21.29</v>
      </c>
      <c r="R3185" s="6">
        <v>1029.5999999999999</v>
      </c>
      <c r="S3185" s="3" t="s">
        <v>1242</v>
      </c>
      <c r="T3185" s="3"/>
      <c r="U3185" s="17">
        <v>45943</v>
      </c>
      <c r="X3185" s="19" t="s">
        <v>1244</v>
      </c>
      <c r="Y3185" s="19" t="s">
        <v>13247</v>
      </c>
    </row>
    <row r="3186" spans="1:25">
      <c r="A3186" s="3" t="s">
        <v>13333</v>
      </c>
      <c r="B3186" s="3"/>
      <c r="C3186" s="3" t="s">
        <v>131</v>
      </c>
      <c r="D3186" s="3" t="s">
        <v>4026</v>
      </c>
      <c r="E3186" s="3" t="s">
        <v>66</v>
      </c>
      <c r="F3186" s="3" t="s">
        <v>1261</v>
      </c>
      <c r="G3186" s="3" t="s">
        <v>1391</v>
      </c>
      <c r="H3186" s="3" t="s">
        <v>1237</v>
      </c>
      <c r="I3186" s="3" t="s">
        <v>13334</v>
      </c>
      <c r="J3186" s="3" t="s">
        <v>1270</v>
      </c>
      <c r="K3186" s="3" t="s">
        <v>7200</v>
      </c>
      <c r="L3186" s="3" t="s">
        <v>13324</v>
      </c>
      <c r="M3186" s="7" t="s">
        <v>13325</v>
      </c>
      <c r="N3186" s="7" t="s">
        <v>13326</v>
      </c>
      <c r="O3186" s="20" t="s">
        <v>861</v>
      </c>
      <c r="P3186" s="3" t="s">
        <v>1241</v>
      </c>
      <c r="Q3186" s="3">
        <v>-21.72</v>
      </c>
      <c r="R3186" s="6">
        <v>1029.5999999999999</v>
      </c>
      <c r="S3186" s="3" t="s">
        <v>1242</v>
      </c>
      <c r="T3186" s="3"/>
      <c r="U3186" s="17">
        <v>45943</v>
      </c>
      <c r="X3186" s="19" t="s">
        <v>1244</v>
      </c>
      <c r="Y3186" s="19" t="s">
        <v>13247</v>
      </c>
    </row>
    <row r="3187" spans="1:25">
      <c r="A3187" s="3" t="s">
        <v>13335</v>
      </c>
      <c r="B3187" s="3"/>
      <c r="C3187" s="3" t="s">
        <v>131</v>
      </c>
      <c r="D3187" s="3" t="s">
        <v>4026</v>
      </c>
      <c r="E3187" s="3" t="s">
        <v>66</v>
      </c>
      <c r="F3187" s="3" t="s">
        <v>1261</v>
      </c>
      <c r="G3187" s="3" t="s">
        <v>1391</v>
      </c>
      <c r="H3187" s="3" t="s">
        <v>1237</v>
      </c>
      <c r="I3187" s="3" t="s">
        <v>13336</v>
      </c>
      <c r="J3187" s="3" t="s">
        <v>1270</v>
      </c>
      <c r="K3187" s="3" t="s">
        <v>7200</v>
      </c>
      <c r="L3187" s="3" t="s">
        <v>13324</v>
      </c>
      <c r="M3187" s="7" t="s">
        <v>13325</v>
      </c>
      <c r="N3187" s="7" t="s">
        <v>13326</v>
      </c>
      <c r="O3187" s="20" t="s">
        <v>861</v>
      </c>
      <c r="P3187" s="3" t="s">
        <v>1241</v>
      </c>
      <c r="Q3187" s="3">
        <v>-21.9</v>
      </c>
      <c r="R3187" s="6">
        <v>1029.5999999999999</v>
      </c>
      <c r="S3187" s="18" t="s">
        <v>4998</v>
      </c>
      <c r="T3187" s="3"/>
      <c r="U3187" s="17">
        <v>45943</v>
      </c>
      <c r="X3187" s="19" t="s">
        <v>4999</v>
      </c>
      <c r="Y3187" s="19" t="s">
        <v>13247</v>
      </c>
    </row>
    <row r="3188" spans="1:25">
      <c r="A3188" s="3" t="s">
        <v>13337</v>
      </c>
      <c r="B3188" s="3"/>
      <c r="C3188" s="3" t="s">
        <v>131</v>
      </c>
      <c r="D3188" s="3" t="s">
        <v>4026</v>
      </c>
      <c r="E3188" s="3" t="s">
        <v>66</v>
      </c>
      <c r="F3188" s="3" t="s">
        <v>1261</v>
      </c>
      <c r="G3188" s="3" t="s">
        <v>1391</v>
      </c>
      <c r="H3188" s="3" t="s">
        <v>1237</v>
      </c>
      <c r="I3188" s="3" t="s">
        <v>13338</v>
      </c>
      <c r="J3188" s="3" t="s">
        <v>1270</v>
      </c>
      <c r="K3188" s="3" t="s">
        <v>7200</v>
      </c>
      <c r="L3188" s="3" t="s">
        <v>13324</v>
      </c>
      <c r="M3188" s="7" t="s">
        <v>13325</v>
      </c>
      <c r="N3188" s="7" t="s">
        <v>13326</v>
      </c>
      <c r="O3188" s="20" t="s">
        <v>861</v>
      </c>
      <c r="P3188" s="3" t="s">
        <v>1241</v>
      </c>
      <c r="Q3188" s="3">
        <v>-21.85</v>
      </c>
      <c r="R3188" s="6">
        <v>1029.5999999999999</v>
      </c>
      <c r="S3188" s="18" t="s">
        <v>4998</v>
      </c>
      <c r="T3188" s="3"/>
      <c r="U3188" s="17">
        <v>45943</v>
      </c>
      <c r="X3188" s="19" t="s">
        <v>4999</v>
      </c>
      <c r="Y3188" s="19" t="s">
        <v>13247</v>
      </c>
    </row>
    <row r="3189" spans="1:25">
      <c r="A3189" s="3" t="s">
        <v>13339</v>
      </c>
      <c r="B3189" s="3"/>
      <c r="C3189" s="3" t="s">
        <v>131</v>
      </c>
      <c r="D3189" s="3" t="s">
        <v>4026</v>
      </c>
      <c r="E3189" s="3" t="s">
        <v>66</v>
      </c>
      <c r="F3189" s="3" t="s">
        <v>1261</v>
      </c>
      <c r="G3189" s="3" t="s">
        <v>1391</v>
      </c>
      <c r="H3189" s="3" t="s">
        <v>1237</v>
      </c>
      <c r="I3189" s="3" t="s">
        <v>13340</v>
      </c>
      <c r="J3189" s="3" t="s">
        <v>1270</v>
      </c>
      <c r="K3189" s="3" t="s">
        <v>7200</v>
      </c>
      <c r="L3189" s="3" t="s">
        <v>13324</v>
      </c>
      <c r="M3189" s="7" t="s">
        <v>13325</v>
      </c>
      <c r="N3189" s="7" t="s">
        <v>13326</v>
      </c>
      <c r="O3189" s="20" t="s">
        <v>861</v>
      </c>
      <c r="P3189" s="3" t="s">
        <v>1241</v>
      </c>
      <c r="Q3189" s="3">
        <v>-21.6</v>
      </c>
      <c r="R3189" s="6">
        <v>1029.5999999999999</v>
      </c>
      <c r="S3189" s="18" t="s">
        <v>4998</v>
      </c>
      <c r="T3189" s="3"/>
      <c r="U3189" s="17">
        <v>45943</v>
      </c>
      <c r="X3189" s="19" t="s">
        <v>4999</v>
      </c>
      <c r="Y3189" s="19" t="s">
        <v>13247</v>
      </c>
    </row>
    <row r="3190" spans="1:25">
      <c r="A3190" s="3" t="s">
        <v>13341</v>
      </c>
      <c r="B3190" s="3"/>
      <c r="C3190" s="3" t="s">
        <v>131</v>
      </c>
      <c r="D3190" s="3" t="s">
        <v>4026</v>
      </c>
      <c r="E3190" s="3" t="s">
        <v>66</v>
      </c>
      <c r="F3190" s="3" t="s">
        <v>1261</v>
      </c>
      <c r="G3190" s="3" t="s">
        <v>1391</v>
      </c>
      <c r="H3190" s="3" t="s">
        <v>1237</v>
      </c>
      <c r="I3190" s="3" t="s">
        <v>13342</v>
      </c>
      <c r="J3190" s="3" t="s">
        <v>1270</v>
      </c>
      <c r="K3190" s="3" t="s">
        <v>7200</v>
      </c>
      <c r="L3190" s="3" t="s">
        <v>13324</v>
      </c>
      <c r="M3190" s="7" t="s">
        <v>13325</v>
      </c>
      <c r="N3190" s="7" t="s">
        <v>13326</v>
      </c>
      <c r="O3190" s="20" t="s">
        <v>861</v>
      </c>
      <c r="P3190" s="3" t="s">
        <v>1241</v>
      </c>
      <c r="Q3190" s="3">
        <v>-21.79</v>
      </c>
      <c r="R3190" s="6">
        <v>1029.5999999999999</v>
      </c>
      <c r="S3190" s="18" t="s">
        <v>4998</v>
      </c>
      <c r="T3190" s="3"/>
      <c r="U3190" s="17">
        <v>45943</v>
      </c>
      <c r="X3190" s="19" t="s">
        <v>4999</v>
      </c>
      <c r="Y3190" s="19" t="s">
        <v>13247</v>
      </c>
    </row>
    <row r="3191" spans="1:25">
      <c r="A3191" s="3" t="s">
        <v>13343</v>
      </c>
      <c r="B3191" s="3"/>
      <c r="C3191" s="3" t="s">
        <v>131</v>
      </c>
      <c r="D3191" s="3" t="s">
        <v>4026</v>
      </c>
      <c r="E3191" s="3" t="s">
        <v>66</v>
      </c>
      <c r="F3191" s="3" t="s">
        <v>1261</v>
      </c>
      <c r="G3191" s="3" t="s">
        <v>1391</v>
      </c>
      <c r="H3191" s="3" t="s">
        <v>1237</v>
      </c>
      <c r="I3191" s="3" t="s">
        <v>13344</v>
      </c>
      <c r="J3191" s="3" t="s">
        <v>1270</v>
      </c>
      <c r="K3191" s="3" t="s">
        <v>7200</v>
      </c>
      <c r="L3191" s="3" t="s">
        <v>13324</v>
      </c>
      <c r="M3191" s="7" t="s">
        <v>13325</v>
      </c>
      <c r="N3191" s="7" t="s">
        <v>13326</v>
      </c>
      <c r="O3191" s="20" t="s">
        <v>861</v>
      </c>
      <c r="P3191" s="3" t="s">
        <v>1241</v>
      </c>
      <c r="Q3191" s="3">
        <v>-21.4</v>
      </c>
      <c r="R3191" s="6">
        <v>1029.5999999999999</v>
      </c>
      <c r="S3191" s="18" t="s">
        <v>4998</v>
      </c>
      <c r="T3191" s="3"/>
      <c r="U3191" s="17">
        <v>45943</v>
      </c>
      <c r="X3191" s="19" t="s">
        <v>4999</v>
      </c>
      <c r="Y3191" s="19" t="s">
        <v>13247</v>
      </c>
    </row>
    <row r="3192" spans="1:25">
      <c r="A3192" s="3"/>
      <c r="B3192" s="3"/>
      <c r="C3192" s="3"/>
      <c r="D3192" s="3"/>
      <c r="E3192" s="3"/>
      <c r="F3192" s="3"/>
      <c r="G3192" s="3"/>
      <c r="H3192" s="3"/>
      <c r="I3192" s="3"/>
      <c r="J3192" s="3"/>
      <c r="K3192" s="3"/>
      <c r="L3192" s="3"/>
      <c r="M3192" s="6"/>
      <c r="N3192" s="6"/>
      <c r="O3192" s="20"/>
      <c r="P3192" s="3"/>
      <c r="Q3192" s="3"/>
      <c r="R3192" s="6"/>
      <c r="S3192" s="3"/>
      <c r="T3192" s="3"/>
      <c r="U3192" s="17"/>
      <c r="X3192" s="19"/>
      <c r="Y3192" s="19"/>
    </row>
    <row r="3193" spans="1:25">
      <c r="A3193" s="3"/>
      <c r="B3193" s="3"/>
      <c r="C3193" s="3"/>
      <c r="D3193" s="3"/>
      <c r="E3193" s="3"/>
      <c r="F3193" s="3"/>
      <c r="G3193" s="3"/>
      <c r="H3193" s="3"/>
      <c r="I3193" s="3"/>
      <c r="J3193" s="3"/>
      <c r="K3193" s="3"/>
      <c r="L3193" s="3"/>
      <c r="M3193" s="6"/>
      <c r="N3193" s="6"/>
      <c r="O3193" s="20"/>
      <c r="P3193" s="3"/>
      <c r="Q3193" s="3"/>
      <c r="R3193" s="6"/>
      <c r="S3193" s="3"/>
      <c r="T3193" s="3"/>
      <c r="U3193" s="17"/>
      <c r="X3193" s="19"/>
      <c r="Y3193" s="19"/>
    </row>
    <row r="3194" spans="1:25">
      <c r="A3194" s="3"/>
      <c r="B3194" s="3"/>
      <c r="C3194" s="3"/>
      <c r="D3194" s="3"/>
      <c r="E3194" s="3"/>
      <c r="F3194" s="3"/>
      <c r="G3194" s="3"/>
      <c r="H3194" s="3"/>
      <c r="I3194" s="3"/>
      <c r="J3194" s="3"/>
      <c r="K3194" s="3"/>
      <c r="L3194" s="3"/>
      <c r="M3194" s="6"/>
      <c r="N3194" s="6"/>
      <c r="O3194" s="20"/>
      <c r="P3194" s="3"/>
      <c r="Q3194" s="3"/>
      <c r="R3194" s="6"/>
      <c r="S3194" s="3"/>
      <c r="T3194" s="3"/>
      <c r="U3194" s="17"/>
      <c r="X3194" s="19"/>
      <c r="Y3194" s="19"/>
    </row>
    <row r="3195" spans="1:25">
      <c r="A3195" s="3"/>
      <c r="B3195" s="3"/>
      <c r="C3195" s="3"/>
      <c r="D3195" s="3"/>
      <c r="E3195" s="3"/>
      <c r="F3195" s="3"/>
      <c r="G3195" s="3"/>
      <c r="H3195" s="3"/>
      <c r="I3195" s="3"/>
      <c r="J3195" s="3"/>
      <c r="K3195" s="3"/>
      <c r="L3195" s="3"/>
      <c r="M3195" s="6"/>
      <c r="N3195" s="6"/>
      <c r="O3195" s="20"/>
      <c r="P3195" s="3"/>
      <c r="Q3195" s="3"/>
      <c r="R3195" s="6"/>
      <c r="S3195" s="3"/>
      <c r="T3195" s="3"/>
      <c r="U3195" s="17"/>
      <c r="X3195" s="19"/>
      <c r="Y3195" s="19"/>
    </row>
    <row r="3196" spans="1:25">
      <c r="A3196" s="3"/>
      <c r="B3196" s="3"/>
      <c r="C3196" s="3"/>
      <c r="D3196" s="3"/>
      <c r="E3196" s="3"/>
      <c r="F3196" s="3"/>
      <c r="G3196" s="3"/>
      <c r="H3196" s="3"/>
      <c r="I3196" s="3"/>
      <c r="J3196" s="3"/>
      <c r="K3196" s="3"/>
      <c r="L3196" s="3"/>
      <c r="M3196" s="6"/>
      <c r="N3196" s="6"/>
      <c r="O3196" s="20"/>
      <c r="P3196" s="3"/>
      <c r="Q3196" s="3"/>
      <c r="R3196" s="6"/>
      <c r="S3196" s="3"/>
      <c r="T3196" s="3"/>
      <c r="U3196" s="17"/>
      <c r="X3196" s="19"/>
      <c r="Y3196" s="19"/>
    </row>
    <row r="3197" spans="1:25">
      <c r="A3197" s="3"/>
      <c r="B3197" s="3"/>
      <c r="C3197" s="3"/>
      <c r="D3197" s="3"/>
      <c r="E3197" s="3"/>
      <c r="F3197" s="3"/>
      <c r="G3197" s="3"/>
      <c r="H3197" s="3"/>
      <c r="I3197" s="3"/>
      <c r="J3197" s="3"/>
      <c r="K3197" s="3"/>
      <c r="L3197" s="3"/>
      <c r="M3197" s="6"/>
      <c r="N3197" s="6"/>
      <c r="O3197" s="20"/>
      <c r="P3197" s="3"/>
      <c r="Q3197" s="3"/>
      <c r="R3197" s="6"/>
      <c r="S3197" s="3"/>
      <c r="T3197" s="3"/>
      <c r="U3197" s="17"/>
      <c r="X3197" s="19"/>
      <c r="Y3197" s="19"/>
    </row>
    <row r="3198" spans="1:25">
      <c r="A3198" s="3"/>
      <c r="B3198" s="3"/>
      <c r="C3198" s="3"/>
      <c r="D3198" s="3"/>
      <c r="E3198" s="3"/>
      <c r="F3198" s="3"/>
      <c r="G3198" s="3"/>
      <c r="H3198" s="3"/>
      <c r="I3198" s="3"/>
      <c r="J3198" s="3"/>
      <c r="K3198" s="3"/>
      <c r="L3198" s="3"/>
      <c r="M3198" s="6"/>
      <c r="N3198" s="6"/>
      <c r="O3198" s="20"/>
      <c r="P3198" s="3"/>
      <c r="Q3198" s="3"/>
      <c r="R3198" s="6"/>
      <c r="S3198" s="3"/>
      <c r="T3198" s="3"/>
      <c r="U3198" s="17"/>
      <c r="X3198" s="19"/>
      <c r="Y3198" s="19"/>
    </row>
    <row r="3199" spans="1:25">
      <c r="A3199" s="3"/>
      <c r="B3199" s="3"/>
      <c r="C3199" s="3"/>
      <c r="D3199" s="3"/>
      <c r="E3199" s="3"/>
      <c r="F3199" s="3"/>
      <c r="G3199" s="3"/>
      <c r="H3199" s="3"/>
      <c r="I3199" s="3"/>
      <c r="J3199" s="3"/>
      <c r="K3199" s="3"/>
      <c r="L3199" s="3"/>
      <c r="M3199" s="6"/>
      <c r="N3199" s="6"/>
      <c r="O3199" s="20"/>
      <c r="P3199" s="3"/>
      <c r="Q3199" s="3"/>
      <c r="R3199" s="6"/>
      <c r="S3199" s="3"/>
      <c r="T3199" s="3"/>
      <c r="U3199" s="17"/>
      <c r="X3199" s="19"/>
      <c r="Y3199" s="19"/>
    </row>
    <row r="3200" spans="1:25">
      <c r="A3200" s="3" t="s">
        <v>13345</v>
      </c>
      <c r="B3200" s="3"/>
      <c r="C3200" s="3" t="s">
        <v>163</v>
      </c>
      <c r="D3200" s="3" t="s">
        <v>1234</v>
      </c>
      <c r="E3200" s="3" t="s">
        <v>66</v>
      </c>
      <c r="F3200" s="3" t="s">
        <v>1307</v>
      </c>
      <c r="G3200" s="3" t="s">
        <v>2654</v>
      </c>
      <c r="H3200" s="3" t="s">
        <v>4715</v>
      </c>
      <c r="I3200" s="3" t="s">
        <v>4716</v>
      </c>
      <c r="J3200" s="3" t="s">
        <v>55</v>
      </c>
      <c r="K3200" s="3" t="s">
        <v>4717</v>
      </c>
      <c r="L3200" s="3" t="s">
        <v>4723</v>
      </c>
      <c r="M3200" s="7" t="s">
        <v>13346</v>
      </c>
      <c r="N3200" s="7" t="s">
        <v>13347</v>
      </c>
      <c r="O3200" s="20" t="s">
        <v>870</v>
      </c>
      <c r="P3200" s="3" t="s">
        <v>1241</v>
      </c>
      <c r="Q3200" s="3">
        <v>-18.04</v>
      </c>
      <c r="R3200" s="6">
        <v>1564.2</v>
      </c>
      <c r="S3200" s="3" t="s">
        <v>11756</v>
      </c>
      <c r="T3200" s="3"/>
      <c r="U3200" s="17">
        <v>45938</v>
      </c>
      <c r="X3200" s="19" t="s">
        <v>11757</v>
      </c>
      <c r="Y3200" s="19"/>
    </row>
    <row r="3201" spans="1:25">
      <c r="A3201" s="3" t="s">
        <v>13348</v>
      </c>
      <c r="B3201" s="3"/>
      <c r="C3201" s="3" t="s">
        <v>163</v>
      </c>
      <c r="D3201" s="3" t="s">
        <v>1234</v>
      </c>
      <c r="E3201" s="3" t="s">
        <v>66</v>
      </c>
      <c r="F3201" s="3" t="s">
        <v>1307</v>
      </c>
      <c r="G3201" s="3" t="s">
        <v>2654</v>
      </c>
      <c r="H3201" s="3" t="s">
        <v>4715</v>
      </c>
      <c r="I3201" s="3" t="s">
        <v>4991</v>
      </c>
      <c r="J3201" s="3" t="s">
        <v>1270</v>
      </c>
      <c r="K3201" s="3" t="s">
        <v>4717</v>
      </c>
      <c r="L3201" s="3" t="s">
        <v>4723</v>
      </c>
      <c r="M3201" s="7" t="s">
        <v>13346</v>
      </c>
      <c r="N3201" s="7" t="s">
        <v>13347</v>
      </c>
      <c r="O3201" s="20" t="s">
        <v>870</v>
      </c>
      <c r="P3201" s="3" t="s">
        <v>4591</v>
      </c>
      <c r="Q3201" s="3"/>
      <c r="R3201" s="6">
        <v>1029.5999999999999</v>
      </c>
      <c r="S3201" s="3" t="s">
        <v>11756</v>
      </c>
      <c r="T3201" s="3" t="s">
        <v>13349</v>
      </c>
      <c r="U3201" s="17">
        <v>45938</v>
      </c>
      <c r="X3201" s="19" t="s">
        <v>11757</v>
      </c>
      <c r="Y3201" s="19"/>
    </row>
    <row r="3202" spans="1:25">
      <c r="A3202" s="3" t="s">
        <v>13350</v>
      </c>
      <c r="B3202" s="3"/>
      <c r="C3202" s="3" t="s">
        <v>193</v>
      </c>
      <c r="D3202" s="3" t="s">
        <v>1234</v>
      </c>
      <c r="E3202" s="3" t="s">
        <v>66</v>
      </c>
      <c r="F3202" s="3" t="s">
        <v>1300</v>
      </c>
      <c r="G3202" s="3" t="s">
        <v>2621</v>
      </c>
      <c r="H3202" s="3" t="s">
        <v>13351</v>
      </c>
      <c r="I3202" s="3" t="s">
        <v>13352</v>
      </c>
      <c r="J3202" s="3" t="s">
        <v>55</v>
      </c>
      <c r="K3202" s="3" t="s">
        <v>4994</v>
      </c>
      <c r="L3202" s="3" t="s">
        <v>13353</v>
      </c>
      <c r="M3202" s="7" t="s">
        <v>13354</v>
      </c>
      <c r="N3202" s="7" t="s">
        <v>13355</v>
      </c>
      <c r="O3202" s="20" t="s">
        <v>873</v>
      </c>
      <c r="P3202" s="3" t="s">
        <v>1241</v>
      </c>
      <c r="Q3202" s="3">
        <v>-21.26</v>
      </c>
      <c r="R3202" s="6">
        <v>1564.2</v>
      </c>
      <c r="S3202" s="18" t="s">
        <v>4998</v>
      </c>
      <c r="T3202" s="3"/>
      <c r="U3202" s="17">
        <v>45952</v>
      </c>
      <c r="X3202" s="19" t="s">
        <v>4999</v>
      </c>
      <c r="Y3202" s="19"/>
    </row>
    <row r="3203" spans="1:25">
      <c r="A3203" s="3" t="s">
        <v>13356</v>
      </c>
      <c r="B3203" s="3"/>
      <c r="C3203" s="3" t="s">
        <v>193</v>
      </c>
      <c r="D3203" s="3" t="s">
        <v>1234</v>
      </c>
      <c r="E3203" s="3" t="s">
        <v>66</v>
      </c>
      <c r="F3203" s="3" t="s">
        <v>1300</v>
      </c>
      <c r="G3203" s="3" t="s">
        <v>2621</v>
      </c>
      <c r="H3203" s="3" t="s">
        <v>13351</v>
      </c>
      <c r="I3203" s="3" t="s">
        <v>13357</v>
      </c>
      <c r="J3203" s="3" t="s">
        <v>1246</v>
      </c>
      <c r="K3203" s="3" t="s">
        <v>4994</v>
      </c>
      <c r="L3203" s="3" t="s">
        <v>13358</v>
      </c>
      <c r="M3203" s="7" t="s">
        <v>13354</v>
      </c>
      <c r="N3203" s="7" t="s">
        <v>13355</v>
      </c>
      <c r="O3203" s="20" t="s">
        <v>873</v>
      </c>
      <c r="P3203" s="3" t="s">
        <v>1241</v>
      </c>
      <c r="Q3203" s="3">
        <v>-18.95</v>
      </c>
      <c r="R3203" s="6">
        <v>376.2</v>
      </c>
      <c r="S3203" s="18" t="s">
        <v>4998</v>
      </c>
      <c r="T3203" s="3"/>
      <c r="U3203" s="17">
        <v>45952</v>
      </c>
      <c r="X3203" s="19" t="s">
        <v>4999</v>
      </c>
      <c r="Y3203" s="19"/>
    </row>
    <row r="3204" spans="1:25">
      <c r="A3204" s="3" t="s">
        <v>13359</v>
      </c>
      <c r="B3204" s="3"/>
      <c r="C3204" s="3" t="s">
        <v>217</v>
      </c>
      <c r="D3204" s="3" t="s">
        <v>4748</v>
      </c>
      <c r="E3204" s="3" t="s">
        <v>52</v>
      </c>
      <c r="F3204" s="3" t="s">
        <v>5322</v>
      </c>
      <c r="G3204" s="3" t="s">
        <v>1495</v>
      </c>
      <c r="H3204" s="3" t="s">
        <v>1649</v>
      </c>
      <c r="I3204" s="3" t="s">
        <v>13360</v>
      </c>
      <c r="J3204" s="3" t="s">
        <v>132</v>
      </c>
      <c r="K3204" s="3" t="s">
        <v>13361</v>
      </c>
      <c r="L3204" s="3" t="s">
        <v>13362</v>
      </c>
      <c r="M3204" s="7" t="s">
        <v>13363</v>
      </c>
      <c r="N3204" s="7" t="s">
        <v>13364</v>
      </c>
      <c r="O3204" s="20" t="s">
        <v>875</v>
      </c>
      <c r="P3204" s="3" t="s">
        <v>1241</v>
      </c>
      <c r="Q3204" s="3">
        <v>-14.82</v>
      </c>
      <c r="R3204" s="6">
        <v>346.5</v>
      </c>
      <c r="S3204" s="3" t="s">
        <v>1305</v>
      </c>
      <c r="T3204" s="3"/>
      <c r="U3204" s="17">
        <v>45927</v>
      </c>
      <c r="X3204" s="19" t="s">
        <v>1306</v>
      </c>
      <c r="Y3204" s="19"/>
    </row>
    <row r="3205" spans="1:25">
      <c r="A3205" s="3" t="s">
        <v>13365</v>
      </c>
      <c r="B3205" s="3"/>
      <c r="C3205" s="3" t="s">
        <v>241</v>
      </c>
      <c r="D3205" s="3" t="s">
        <v>4748</v>
      </c>
      <c r="E3205" s="3" t="s">
        <v>52</v>
      </c>
      <c r="F3205" s="3" t="s">
        <v>1307</v>
      </c>
      <c r="G3205" s="3" t="s">
        <v>1312</v>
      </c>
      <c r="H3205" s="3" t="s">
        <v>1599</v>
      </c>
      <c r="I3205" s="3" t="s">
        <v>13366</v>
      </c>
      <c r="J3205" s="3" t="s">
        <v>132</v>
      </c>
      <c r="K3205" s="3" t="s">
        <v>5687</v>
      </c>
      <c r="L3205" s="3" t="s">
        <v>13367</v>
      </c>
      <c r="M3205" s="7" t="s">
        <v>13368</v>
      </c>
      <c r="N3205" s="7" t="s">
        <v>13369</v>
      </c>
      <c r="O3205" s="20" t="s">
        <v>878</v>
      </c>
      <c r="P3205" s="3" t="s">
        <v>1241</v>
      </c>
      <c r="Q3205" s="3">
        <v>-16.61</v>
      </c>
      <c r="R3205" s="6">
        <v>346.5</v>
      </c>
      <c r="S3205" s="3" t="s">
        <v>1305</v>
      </c>
      <c r="T3205" s="3"/>
      <c r="U3205" s="17">
        <v>45927</v>
      </c>
      <c r="X3205" s="19" t="s">
        <v>1306</v>
      </c>
      <c r="Y3205" s="19"/>
    </row>
    <row r="3206" spans="1:25">
      <c r="A3206" s="3" t="s">
        <v>13370</v>
      </c>
      <c r="B3206" s="3"/>
      <c r="C3206" s="3" t="s">
        <v>882</v>
      </c>
      <c r="D3206" s="3" t="s">
        <v>4026</v>
      </c>
      <c r="E3206" s="3" t="s">
        <v>66</v>
      </c>
      <c r="F3206" s="3"/>
      <c r="G3206" s="3"/>
      <c r="H3206" s="3"/>
      <c r="I3206" s="3" t="s">
        <v>13371</v>
      </c>
      <c r="J3206" s="3" t="s">
        <v>94</v>
      </c>
      <c r="K3206" s="3" t="s">
        <v>13372</v>
      </c>
      <c r="L3206" s="3" t="s">
        <v>13373</v>
      </c>
      <c r="M3206" s="7" t="s">
        <v>13374</v>
      </c>
      <c r="N3206" s="7" t="s">
        <v>13375</v>
      </c>
      <c r="O3206" s="20" t="s">
        <v>880</v>
      </c>
      <c r="P3206" s="3" t="s">
        <v>1241</v>
      </c>
      <c r="Q3206" s="3"/>
      <c r="R3206" s="6">
        <v>162.86000000000001</v>
      </c>
      <c r="S3206" s="3" t="s">
        <v>11756</v>
      </c>
      <c r="T3206" s="3"/>
      <c r="U3206" s="17">
        <v>45925</v>
      </c>
      <c r="X3206" s="19" t="s">
        <v>11757</v>
      </c>
      <c r="Y3206" s="19"/>
    </row>
    <row r="3207" spans="1:25">
      <c r="A3207" s="3" t="s">
        <v>13376</v>
      </c>
      <c r="B3207" s="3"/>
      <c r="C3207" s="3" t="s">
        <v>131</v>
      </c>
      <c r="D3207" s="3" t="s">
        <v>4026</v>
      </c>
      <c r="E3207" s="3" t="s">
        <v>66</v>
      </c>
      <c r="F3207" s="3" t="s">
        <v>1261</v>
      </c>
      <c r="G3207" s="3" t="s">
        <v>1391</v>
      </c>
      <c r="H3207" s="3" t="s">
        <v>1575</v>
      </c>
      <c r="I3207" s="3" t="s">
        <v>13377</v>
      </c>
      <c r="J3207" s="3" t="s">
        <v>196</v>
      </c>
      <c r="K3207" s="3" t="s">
        <v>7200</v>
      </c>
      <c r="L3207" s="3" t="s">
        <v>13378</v>
      </c>
      <c r="M3207" s="7" t="s">
        <v>13379</v>
      </c>
      <c r="N3207" s="7" t="s">
        <v>13380</v>
      </c>
      <c r="O3207" s="20" t="s">
        <v>883</v>
      </c>
      <c r="P3207" s="3" t="s">
        <v>1241</v>
      </c>
      <c r="Q3207" s="3">
        <v>-20.39</v>
      </c>
      <c r="R3207" s="6">
        <v>1386</v>
      </c>
      <c r="S3207" s="18" t="s">
        <v>4998</v>
      </c>
      <c r="T3207" s="3"/>
      <c r="U3207" s="17">
        <v>45955</v>
      </c>
      <c r="X3207" s="19" t="s">
        <v>12963</v>
      </c>
      <c r="Y3207" s="19" t="s">
        <v>13381</v>
      </c>
    </row>
    <row r="3208" spans="1:25">
      <c r="A3208" s="3" t="s">
        <v>13382</v>
      </c>
      <c r="B3208" s="3"/>
      <c r="C3208" s="3" t="s">
        <v>131</v>
      </c>
      <c r="D3208" s="3" t="s">
        <v>4026</v>
      </c>
      <c r="E3208" s="3" t="s">
        <v>66</v>
      </c>
      <c r="F3208" s="3" t="s">
        <v>1261</v>
      </c>
      <c r="G3208" s="3" t="s">
        <v>1391</v>
      </c>
      <c r="H3208" s="3" t="s">
        <v>1575</v>
      </c>
      <c r="I3208" s="3" t="s">
        <v>13383</v>
      </c>
      <c r="J3208" s="3" t="s">
        <v>110</v>
      </c>
      <c r="K3208" s="3" t="s">
        <v>7200</v>
      </c>
      <c r="L3208" s="3" t="s">
        <v>13384</v>
      </c>
      <c r="M3208" s="7" t="s">
        <v>13385</v>
      </c>
      <c r="N3208" s="7" t="s">
        <v>13097</v>
      </c>
      <c r="O3208" s="20" t="s">
        <v>883</v>
      </c>
      <c r="P3208" s="3" t="s">
        <v>1241</v>
      </c>
      <c r="Q3208" s="3">
        <v>-19.96</v>
      </c>
      <c r="R3208" s="6">
        <v>900.9</v>
      </c>
      <c r="S3208" s="18" t="s">
        <v>4998</v>
      </c>
      <c r="T3208" s="3"/>
      <c r="U3208" s="17">
        <v>45955</v>
      </c>
      <c r="X3208" s="19" t="s">
        <v>12963</v>
      </c>
      <c r="Y3208" s="19" t="s">
        <v>13381</v>
      </c>
    </row>
    <row r="3209" spans="1:25">
      <c r="A3209" s="3" t="s">
        <v>13386</v>
      </c>
      <c r="B3209" s="3"/>
      <c r="C3209" s="3" t="s">
        <v>131</v>
      </c>
      <c r="D3209" s="3" t="s">
        <v>4026</v>
      </c>
      <c r="E3209" s="3" t="s">
        <v>66</v>
      </c>
      <c r="F3209" s="3" t="s">
        <v>1261</v>
      </c>
      <c r="G3209" s="3" t="s">
        <v>1391</v>
      </c>
      <c r="H3209" s="3" t="s">
        <v>1575</v>
      </c>
      <c r="I3209" s="3" t="s">
        <v>13387</v>
      </c>
      <c r="J3209" s="3" t="s">
        <v>110</v>
      </c>
      <c r="K3209" s="3" t="s">
        <v>7200</v>
      </c>
      <c r="L3209" s="3" t="s">
        <v>13388</v>
      </c>
      <c r="M3209" s="7" t="s">
        <v>13389</v>
      </c>
      <c r="N3209" s="7" t="s">
        <v>13390</v>
      </c>
      <c r="O3209" s="20" t="s">
        <v>883</v>
      </c>
      <c r="P3209" s="3" t="s">
        <v>1241</v>
      </c>
      <c r="Q3209" s="3">
        <v>-20.45</v>
      </c>
      <c r="R3209" s="6">
        <v>900.9</v>
      </c>
      <c r="S3209" s="18" t="s">
        <v>4998</v>
      </c>
      <c r="T3209" s="3"/>
      <c r="U3209" s="17">
        <v>45955</v>
      </c>
      <c r="X3209" s="19" t="s">
        <v>12963</v>
      </c>
      <c r="Y3209" s="19" t="s">
        <v>13381</v>
      </c>
    </row>
    <row r="3210" spans="1:25">
      <c r="A3210" s="3" t="s">
        <v>13391</v>
      </c>
      <c r="B3210" s="3"/>
      <c r="C3210" s="3" t="s">
        <v>131</v>
      </c>
      <c r="D3210" s="3" t="s">
        <v>4026</v>
      </c>
      <c r="E3210" s="3" t="s">
        <v>66</v>
      </c>
      <c r="F3210" s="3" t="s">
        <v>1261</v>
      </c>
      <c r="G3210" s="3" t="s">
        <v>1391</v>
      </c>
      <c r="H3210" s="3" t="s">
        <v>1575</v>
      </c>
      <c r="I3210" s="3" t="s">
        <v>13392</v>
      </c>
      <c r="J3210" s="3" t="s">
        <v>110</v>
      </c>
      <c r="K3210" s="3" t="s">
        <v>7200</v>
      </c>
      <c r="L3210" s="3" t="s">
        <v>13388</v>
      </c>
      <c r="M3210" s="7" t="s">
        <v>13393</v>
      </c>
      <c r="N3210" s="7" t="s">
        <v>13394</v>
      </c>
      <c r="O3210" s="20" t="s">
        <v>883</v>
      </c>
      <c r="P3210" s="3" t="s">
        <v>1241</v>
      </c>
      <c r="Q3210" s="3">
        <v>-20.55</v>
      </c>
      <c r="R3210" s="6">
        <v>900.9</v>
      </c>
      <c r="S3210" s="18" t="s">
        <v>4998</v>
      </c>
      <c r="T3210" s="3"/>
      <c r="U3210" s="17">
        <v>45955</v>
      </c>
      <c r="X3210" s="19" t="s">
        <v>12963</v>
      </c>
      <c r="Y3210" s="19" t="s">
        <v>13381</v>
      </c>
    </row>
    <row r="3211" spans="1:25">
      <c r="A3211" s="3" t="s">
        <v>13395</v>
      </c>
      <c r="B3211" s="3"/>
      <c r="C3211" s="3" t="s">
        <v>131</v>
      </c>
      <c r="D3211" s="3" t="s">
        <v>4026</v>
      </c>
      <c r="E3211" s="3" t="s">
        <v>66</v>
      </c>
      <c r="F3211" s="3" t="s">
        <v>1261</v>
      </c>
      <c r="G3211" s="3" t="s">
        <v>1391</v>
      </c>
      <c r="H3211" s="3" t="s">
        <v>1575</v>
      </c>
      <c r="I3211" s="3" t="s">
        <v>13396</v>
      </c>
      <c r="J3211" s="3" t="s">
        <v>196</v>
      </c>
      <c r="K3211" s="3" t="s">
        <v>7200</v>
      </c>
      <c r="L3211" s="3" t="s">
        <v>13397</v>
      </c>
      <c r="M3211" s="7" t="s">
        <v>13398</v>
      </c>
      <c r="N3211" s="7" t="s">
        <v>13399</v>
      </c>
      <c r="O3211" s="20" t="s">
        <v>883</v>
      </c>
      <c r="P3211" s="3" t="s">
        <v>1241</v>
      </c>
      <c r="Q3211" s="3">
        <v>-19.82</v>
      </c>
      <c r="R3211" s="6">
        <v>1386</v>
      </c>
      <c r="S3211" s="3" t="s">
        <v>1256</v>
      </c>
      <c r="T3211" s="3"/>
      <c r="U3211" s="17">
        <v>45955</v>
      </c>
      <c r="X3211" s="19" t="s">
        <v>13400</v>
      </c>
      <c r="Y3211" s="19" t="s">
        <v>13381</v>
      </c>
    </row>
    <row r="3212" spans="1:25">
      <c r="A3212" s="3" t="s">
        <v>13401</v>
      </c>
      <c r="B3212" s="3"/>
      <c r="C3212" s="3" t="s">
        <v>131</v>
      </c>
      <c r="D3212" s="3" t="s">
        <v>4026</v>
      </c>
      <c r="E3212" s="3" t="s">
        <v>66</v>
      </c>
      <c r="F3212" s="3" t="s">
        <v>1261</v>
      </c>
      <c r="G3212" s="3" t="s">
        <v>1391</v>
      </c>
      <c r="H3212" s="3" t="s">
        <v>1575</v>
      </c>
      <c r="I3212" s="3" t="s">
        <v>13402</v>
      </c>
      <c r="J3212" s="3" t="s">
        <v>110</v>
      </c>
      <c r="K3212" s="3" t="s">
        <v>7200</v>
      </c>
      <c r="L3212" s="3" t="s">
        <v>13403</v>
      </c>
      <c r="M3212" s="7" t="s">
        <v>13404</v>
      </c>
      <c r="N3212" s="7" t="s">
        <v>13405</v>
      </c>
      <c r="O3212" s="20" t="s">
        <v>883</v>
      </c>
      <c r="P3212" s="3" t="s">
        <v>1241</v>
      </c>
      <c r="Q3212" s="3">
        <v>-19.850000000000001</v>
      </c>
      <c r="R3212" s="6">
        <v>900.9</v>
      </c>
      <c r="S3212" s="3" t="s">
        <v>1256</v>
      </c>
      <c r="T3212" s="3"/>
      <c r="U3212" s="17">
        <v>45955</v>
      </c>
      <c r="X3212" s="19" t="s">
        <v>13400</v>
      </c>
      <c r="Y3212" s="19" t="s">
        <v>13381</v>
      </c>
    </row>
    <row r="3213" spans="1:25">
      <c r="A3213" s="3" t="s">
        <v>13406</v>
      </c>
      <c r="B3213" s="3"/>
      <c r="C3213" s="3" t="s">
        <v>131</v>
      </c>
      <c r="D3213" s="3" t="s">
        <v>4026</v>
      </c>
      <c r="E3213" s="3" t="s">
        <v>66</v>
      </c>
      <c r="F3213" s="3" t="s">
        <v>1261</v>
      </c>
      <c r="G3213" s="3" t="s">
        <v>1391</v>
      </c>
      <c r="H3213" s="3" t="s">
        <v>1575</v>
      </c>
      <c r="I3213" s="3" t="s">
        <v>13407</v>
      </c>
      <c r="J3213" s="3" t="s">
        <v>110</v>
      </c>
      <c r="K3213" s="3" t="s">
        <v>7200</v>
      </c>
      <c r="L3213" s="3" t="s">
        <v>13408</v>
      </c>
      <c r="M3213" s="7" t="s">
        <v>13409</v>
      </c>
      <c r="N3213" s="7" t="s">
        <v>13410</v>
      </c>
      <c r="O3213" s="20" t="s">
        <v>883</v>
      </c>
      <c r="P3213" s="3" t="s">
        <v>1241</v>
      </c>
      <c r="Q3213" s="3">
        <v>-19.89</v>
      </c>
      <c r="R3213" s="6">
        <v>900.9</v>
      </c>
      <c r="S3213" s="3" t="s">
        <v>1256</v>
      </c>
      <c r="T3213" s="3"/>
      <c r="U3213" s="17">
        <v>45955</v>
      </c>
      <c r="X3213" s="19" t="s">
        <v>13400</v>
      </c>
      <c r="Y3213" s="19" t="s">
        <v>13381</v>
      </c>
    </row>
    <row r="3214" spans="1:25">
      <c r="A3214" s="3" t="s">
        <v>13411</v>
      </c>
      <c r="B3214" s="3"/>
      <c r="C3214" s="3" t="s">
        <v>131</v>
      </c>
      <c r="D3214" s="3" t="s">
        <v>4026</v>
      </c>
      <c r="E3214" s="3" t="s">
        <v>66</v>
      </c>
      <c r="F3214" s="3" t="s">
        <v>1261</v>
      </c>
      <c r="G3214" s="3" t="s">
        <v>1391</v>
      </c>
      <c r="H3214" s="3" t="s">
        <v>1575</v>
      </c>
      <c r="I3214" s="3" t="s">
        <v>13412</v>
      </c>
      <c r="J3214" s="3" t="s">
        <v>110</v>
      </c>
      <c r="K3214" s="3" t="s">
        <v>7200</v>
      </c>
      <c r="L3214" s="3" t="s">
        <v>13413</v>
      </c>
      <c r="M3214" s="7" t="s">
        <v>13414</v>
      </c>
      <c r="N3214" s="7" t="s">
        <v>13415</v>
      </c>
      <c r="O3214" s="20" t="s">
        <v>883</v>
      </c>
      <c r="P3214" s="3" t="s">
        <v>1241</v>
      </c>
      <c r="Q3214" s="3">
        <v>-20.03</v>
      </c>
      <c r="R3214" s="6">
        <v>900.9</v>
      </c>
      <c r="S3214" s="3" t="s">
        <v>1256</v>
      </c>
      <c r="T3214" s="3"/>
      <c r="U3214" s="17">
        <v>45955</v>
      </c>
      <c r="X3214" s="19" t="s">
        <v>13400</v>
      </c>
      <c r="Y3214" s="19" t="s">
        <v>13381</v>
      </c>
    </row>
    <row r="3215" spans="1:25">
      <c r="A3215" s="3" t="s">
        <v>13416</v>
      </c>
      <c r="B3215" s="3"/>
      <c r="C3215" s="3" t="s">
        <v>112</v>
      </c>
      <c r="D3215" s="3" t="s">
        <v>1299</v>
      </c>
      <c r="E3215" s="3" t="s">
        <v>52</v>
      </c>
      <c r="F3215" s="3" t="s">
        <v>2272</v>
      </c>
      <c r="G3215" s="3" t="s">
        <v>1236</v>
      </c>
      <c r="H3215" s="3" t="s">
        <v>1237</v>
      </c>
      <c r="I3215" s="3" t="s">
        <v>13417</v>
      </c>
      <c r="J3215" s="3" t="s">
        <v>68</v>
      </c>
      <c r="K3215" s="3" t="s">
        <v>4750</v>
      </c>
      <c r="L3215" s="3" t="s">
        <v>13418</v>
      </c>
      <c r="M3215" s="7" t="s">
        <v>13419</v>
      </c>
      <c r="N3215" s="7" t="s">
        <v>13420</v>
      </c>
      <c r="O3215" s="20" t="s">
        <v>886</v>
      </c>
      <c r="P3215" s="3" t="s">
        <v>1241</v>
      </c>
      <c r="Q3215" s="3">
        <v>-20.21</v>
      </c>
      <c r="R3215" s="6">
        <v>514.79999999999995</v>
      </c>
      <c r="S3215" s="3" t="s">
        <v>1305</v>
      </c>
      <c r="T3215" s="3"/>
      <c r="U3215" s="17">
        <v>45929</v>
      </c>
      <c r="X3215" s="19" t="s">
        <v>1306</v>
      </c>
      <c r="Y3215" s="19"/>
    </row>
    <row r="3216" spans="1:25">
      <c r="A3216" s="3" t="s">
        <v>13421</v>
      </c>
      <c r="B3216" s="3"/>
      <c r="C3216" s="3" t="s">
        <v>147</v>
      </c>
      <c r="D3216" s="3" t="s">
        <v>1299</v>
      </c>
      <c r="E3216" s="3" t="s">
        <v>52</v>
      </c>
      <c r="F3216" s="3"/>
      <c r="G3216" s="3"/>
      <c r="H3216" s="3"/>
      <c r="I3216" s="3" t="s">
        <v>13422</v>
      </c>
      <c r="J3216" s="3" t="s">
        <v>94</v>
      </c>
      <c r="K3216" s="3" t="s">
        <v>4034</v>
      </c>
      <c r="L3216" s="3" t="s">
        <v>13423</v>
      </c>
      <c r="M3216" s="7" t="s">
        <v>13424</v>
      </c>
      <c r="N3216" s="7" t="s">
        <v>13425</v>
      </c>
      <c r="O3216" s="20" t="s">
        <v>888</v>
      </c>
      <c r="P3216" s="3" t="s">
        <v>1241</v>
      </c>
      <c r="Q3216" s="3">
        <v>1.55</v>
      </c>
      <c r="R3216" s="6">
        <v>3529.29</v>
      </c>
      <c r="S3216" s="3" t="s">
        <v>1319</v>
      </c>
      <c r="T3216" s="3"/>
      <c r="U3216" s="17">
        <v>45936</v>
      </c>
      <c r="X3216" s="19" t="s">
        <v>1320</v>
      </c>
      <c r="Y3216" s="19"/>
    </row>
    <row r="3217" spans="1:25">
      <c r="A3217" s="3" t="s">
        <v>13426</v>
      </c>
      <c r="B3217" s="3"/>
      <c r="C3217" s="3" t="s">
        <v>301</v>
      </c>
      <c r="D3217" s="3" t="s">
        <v>1234</v>
      </c>
      <c r="E3217" s="3" t="s">
        <v>66</v>
      </c>
      <c r="F3217" s="3" t="s">
        <v>1261</v>
      </c>
      <c r="G3217" s="3" t="s">
        <v>1236</v>
      </c>
      <c r="H3217" s="3" t="s">
        <v>1531</v>
      </c>
      <c r="I3217" s="3" t="s">
        <v>12640</v>
      </c>
      <c r="J3217" s="3" t="s">
        <v>132</v>
      </c>
      <c r="K3217" s="3" t="s">
        <v>13427</v>
      </c>
      <c r="L3217" s="3" t="s">
        <v>13428</v>
      </c>
      <c r="M3217" s="7" t="s">
        <v>13429</v>
      </c>
      <c r="N3217" s="7" t="s">
        <v>13430</v>
      </c>
      <c r="O3217" s="20" t="s">
        <v>890</v>
      </c>
      <c r="P3217" s="3" t="s">
        <v>4591</v>
      </c>
      <c r="Q3217" s="3"/>
      <c r="R3217" s="6">
        <v>346.5</v>
      </c>
      <c r="S3217" s="3" t="s">
        <v>1242</v>
      </c>
      <c r="T3217" s="3"/>
      <c r="U3217" s="17">
        <v>45936</v>
      </c>
      <c r="X3217" s="19" t="s">
        <v>1244</v>
      </c>
      <c r="Y3217" s="19"/>
    </row>
    <row r="3218" spans="1:25">
      <c r="A3218" s="3" t="s">
        <v>13431</v>
      </c>
      <c r="B3218" s="3"/>
      <c r="C3218" s="3" t="s">
        <v>301</v>
      </c>
      <c r="D3218" s="3" t="s">
        <v>4026</v>
      </c>
      <c r="E3218" s="3" t="s">
        <v>66</v>
      </c>
      <c r="F3218" s="3" t="s">
        <v>1261</v>
      </c>
      <c r="G3218" s="3" t="s">
        <v>1251</v>
      </c>
      <c r="H3218" s="3" t="s">
        <v>1518</v>
      </c>
      <c r="I3218" s="3" t="s">
        <v>13432</v>
      </c>
      <c r="J3218" s="3" t="s">
        <v>55</v>
      </c>
      <c r="K3218" s="3" t="s">
        <v>6923</v>
      </c>
      <c r="L3218" s="3" t="s">
        <v>13433</v>
      </c>
      <c r="M3218" s="7" t="s">
        <v>13434</v>
      </c>
      <c r="N3218" s="7" t="s">
        <v>13435</v>
      </c>
      <c r="O3218" s="20" t="s">
        <v>893</v>
      </c>
      <c r="P3218" s="3" t="s">
        <v>1241</v>
      </c>
      <c r="Q3218" s="3">
        <v>-21.98</v>
      </c>
      <c r="R3218" s="6">
        <v>1564.2</v>
      </c>
      <c r="S3218" s="3" t="s">
        <v>1256</v>
      </c>
      <c r="T3218" s="3" t="s">
        <v>13436</v>
      </c>
      <c r="U3218" s="17">
        <v>45957</v>
      </c>
      <c r="X3218" s="19" t="s">
        <v>13400</v>
      </c>
      <c r="Y3218" s="19" t="s">
        <v>13437</v>
      </c>
    </row>
    <row r="3219" spans="1:25">
      <c r="A3219" s="3" t="s">
        <v>13438</v>
      </c>
      <c r="B3219" s="3"/>
      <c r="C3219" s="3" t="s">
        <v>301</v>
      </c>
      <c r="D3219" s="3" t="s">
        <v>4026</v>
      </c>
      <c r="E3219" s="3" t="s">
        <v>66</v>
      </c>
      <c r="F3219" s="3" t="s">
        <v>1261</v>
      </c>
      <c r="G3219" s="3" t="s">
        <v>1251</v>
      </c>
      <c r="H3219" s="3" t="s">
        <v>1518</v>
      </c>
      <c r="I3219" s="3" t="s">
        <v>13439</v>
      </c>
      <c r="J3219" s="3" t="s">
        <v>1246</v>
      </c>
      <c r="K3219" s="3" t="s">
        <v>6923</v>
      </c>
      <c r="L3219" s="3" t="s">
        <v>13433</v>
      </c>
      <c r="M3219" s="7" t="s">
        <v>13434</v>
      </c>
      <c r="N3219" s="7" t="s">
        <v>13435</v>
      </c>
      <c r="O3219" s="20" t="s">
        <v>893</v>
      </c>
      <c r="P3219" s="3" t="s">
        <v>1241</v>
      </c>
      <c r="Q3219" s="3">
        <v>-23.83</v>
      </c>
      <c r="R3219" s="6">
        <v>376.2</v>
      </c>
      <c r="S3219" s="3" t="s">
        <v>1256</v>
      </c>
      <c r="T3219" s="3" t="s">
        <v>13436</v>
      </c>
      <c r="U3219" s="17">
        <v>45957</v>
      </c>
      <c r="X3219" s="19" t="s">
        <v>13400</v>
      </c>
      <c r="Y3219" s="19" t="s">
        <v>13437</v>
      </c>
    </row>
    <row r="3220" spans="1:25">
      <c r="A3220" s="3" t="s">
        <v>13440</v>
      </c>
      <c r="B3220" s="3"/>
      <c r="C3220" s="3" t="s">
        <v>301</v>
      </c>
      <c r="D3220" s="3" t="s">
        <v>4026</v>
      </c>
      <c r="E3220" s="3" t="s">
        <v>66</v>
      </c>
      <c r="F3220" s="3" t="s">
        <v>1261</v>
      </c>
      <c r="G3220" s="3" t="s">
        <v>1251</v>
      </c>
      <c r="H3220" s="3" t="s">
        <v>1518</v>
      </c>
      <c r="I3220" s="3" t="s">
        <v>13441</v>
      </c>
      <c r="J3220" s="3" t="s">
        <v>1246</v>
      </c>
      <c r="K3220" s="3" t="s">
        <v>6923</v>
      </c>
      <c r="L3220" s="3" t="s">
        <v>13433</v>
      </c>
      <c r="M3220" s="7" t="s">
        <v>13434</v>
      </c>
      <c r="N3220" s="7" t="s">
        <v>13435</v>
      </c>
      <c r="O3220" s="20" t="s">
        <v>893</v>
      </c>
      <c r="P3220" s="3" t="s">
        <v>1241</v>
      </c>
      <c r="Q3220" s="3">
        <v>-22.02</v>
      </c>
      <c r="R3220" s="6">
        <v>376.2</v>
      </c>
      <c r="S3220" s="3" t="s">
        <v>1256</v>
      </c>
      <c r="T3220" s="3" t="s">
        <v>13436</v>
      </c>
      <c r="U3220" s="17">
        <v>45957</v>
      </c>
      <c r="X3220" s="19" t="s">
        <v>13400</v>
      </c>
      <c r="Y3220" s="19" t="s">
        <v>13437</v>
      </c>
    </row>
    <row r="3221" spans="1:25">
      <c r="A3221" s="3" t="s">
        <v>13442</v>
      </c>
      <c r="B3221" s="3"/>
      <c r="C3221" s="3" t="s">
        <v>301</v>
      </c>
      <c r="D3221" s="3" t="s">
        <v>4026</v>
      </c>
      <c r="E3221" s="3" t="s">
        <v>66</v>
      </c>
      <c r="F3221" s="3" t="s">
        <v>1261</v>
      </c>
      <c r="G3221" s="3" t="s">
        <v>1251</v>
      </c>
      <c r="H3221" s="3" t="s">
        <v>1518</v>
      </c>
      <c r="I3221" s="3" t="s">
        <v>13443</v>
      </c>
      <c r="J3221" s="3" t="s">
        <v>1246</v>
      </c>
      <c r="K3221" s="3" t="s">
        <v>6923</v>
      </c>
      <c r="L3221" s="3" t="s">
        <v>13433</v>
      </c>
      <c r="M3221" s="7" t="s">
        <v>13434</v>
      </c>
      <c r="N3221" s="7" t="s">
        <v>13435</v>
      </c>
      <c r="O3221" s="20" t="s">
        <v>893</v>
      </c>
      <c r="P3221" s="3" t="s">
        <v>1241</v>
      </c>
      <c r="Q3221" s="3">
        <v>-24.01</v>
      </c>
      <c r="R3221" s="6">
        <v>376.2</v>
      </c>
      <c r="S3221" s="3" t="s">
        <v>1256</v>
      </c>
      <c r="T3221" s="3" t="s">
        <v>13436</v>
      </c>
      <c r="U3221" s="17">
        <v>45957</v>
      </c>
      <c r="X3221" s="19" t="s">
        <v>13400</v>
      </c>
      <c r="Y3221" s="19" t="s">
        <v>13437</v>
      </c>
    </row>
    <row r="3222" spans="1:25">
      <c r="A3222" s="3" t="s">
        <v>13444</v>
      </c>
      <c r="B3222" s="3"/>
      <c r="C3222" s="3" t="s">
        <v>301</v>
      </c>
      <c r="D3222" s="3" t="s">
        <v>4026</v>
      </c>
      <c r="E3222" s="3" t="s">
        <v>66</v>
      </c>
      <c r="F3222" s="3" t="s">
        <v>1261</v>
      </c>
      <c r="G3222" s="3" t="s">
        <v>1251</v>
      </c>
      <c r="H3222" s="3" t="s">
        <v>1518</v>
      </c>
      <c r="I3222" s="3" t="s">
        <v>13445</v>
      </c>
      <c r="J3222" s="3" t="s">
        <v>1246</v>
      </c>
      <c r="K3222" s="3" t="s">
        <v>6923</v>
      </c>
      <c r="L3222" s="3" t="s">
        <v>13433</v>
      </c>
      <c r="M3222" s="7" t="s">
        <v>13434</v>
      </c>
      <c r="N3222" s="7" t="s">
        <v>13435</v>
      </c>
      <c r="O3222" s="20" t="s">
        <v>893</v>
      </c>
      <c r="P3222" s="3" t="s">
        <v>1241</v>
      </c>
      <c r="Q3222" s="3">
        <v>-21.88</v>
      </c>
      <c r="R3222" s="6">
        <v>376.2</v>
      </c>
      <c r="S3222" s="3" t="s">
        <v>1256</v>
      </c>
      <c r="T3222" s="3" t="s">
        <v>13436</v>
      </c>
      <c r="U3222" s="17">
        <v>45957</v>
      </c>
      <c r="X3222" s="19" t="s">
        <v>13400</v>
      </c>
      <c r="Y3222" s="19" t="s">
        <v>13437</v>
      </c>
    </row>
    <row r="3223" spans="1:25">
      <c r="A3223" s="3" t="s">
        <v>13446</v>
      </c>
      <c r="B3223" s="3"/>
      <c r="C3223" s="3" t="s">
        <v>301</v>
      </c>
      <c r="D3223" s="3" t="s">
        <v>4026</v>
      </c>
      <c r="E3223" s="3" t="s">
        <v>66</v>
      </c>
      <c r="F3223" s="3" t="s">
        <v>1261</v>
      </c>
      <c r="G3223" s="3" t="s">
        <v>1251</v>
      </c>
      <c r="H3223" s="3" t="s">
        <v>1518</v>
      </c>
      <c r="I3223" s="3" t="s">
        <v>13447</v>
      </c>
      <c r="J3223" s="3" t="s">
        <v>1246</v>
      </c>
      <c r="K3223" s="3" t="s">
        <v>6923</v>
      </c>
      <c r="L3223" s="3" t="s">
        <v>13433</v>
      </c>
      <c r="M3223" s="7" t="s">
        <v>13434</v>
      </c>
      <c r="N3223" s="7" t="s">
        <v>13435</v>
      </c>
      <c r="O3223" s="20" t="s">
        <v>893</v>
      </c>
      <c r="P3223" s="3" t="s">
        <v>1241</v>
      </c>
      <c r="Q3223" s="3">
        <v>-23.85</v>
      </c>
      <c r="R3223" s="6">
        <v>376.2</v>
      </c>
      <c r="S3223" s="3" t="s">
        <v>1256</v>
      </c>
      <c r="T3223" s="3" t="s">
        <v>13436</v>
      </c>
      <c r="U3223" s="17">
        <v>45957</v>
      </c>
      <c r="X3223" s="19" t="s">
        <v>13400</v>
      </c>
      <c r="Y3223" s="19" t="s">
        <v>13437</v>
      </c>
    </row>
    <row r="3224" spans="1:25">
      <c r="A3224" s="3" t="s">
        <v>13448</v>
      </c>
      <c r="B3224" s="3"/>
      <c r="C3224" s="3" t="s">
        <v>301</v>
      </c>
      <c r="D3224" s="3" t="s">
        <v>4026</v>
      </c>
      <c r="E3224" s="3" t="s">
        <v>66</v>
      </c>
      <c r="F3224" s="3" t="s">
        <v>1261</v>
      </c>
      <c r="G3224" s="3" t="s">
        <v>1251</v>
      </c>
      <c r="H3224" s="3" t="s">
        <v>1518</v>
      </c>
      <c r="I3224" s="3" t="s">
        <v>13449</v>
      </c>
      <c r="J3224" s="3" t="s">
        <v>1246</v>
      </c>
      <c r="K3224" s="3" t="s">
        <v>6923</v>
      </c>
      <c r="L3224" s="3" t="s">
        <v>13433</v>
      </c>
      <c r="M3224" s="7" t="s">
        <v>13434</v>
      </c>
      <c r="N3224" s="7" t="s">
        <v>13435</v>
      </c>
      <c r="O3224" s="20" t="s">
        <v>893</v>
      </c>
      <c r="P3224" s="3" t="s">
        <v>1241</v>
      </c>
      <c r="Q3224" s="3">
        <v>-22.06</v>
      </c>
      <c r="R3224" s="6">
        <v>376.2</v>
      </c>
      <c r="S3224" s="3" t="s">
        <v>1256</v>
      </c>
      <c r="T3224" s="3" t="s">
        <v>13436</v>
      </c>
      <c r="U3224" s="17">
        <v>45957</v>
      </c>
      <c r="X3224" s="19" t="s">
        <v>13400</v>
      </c>
      <c r="Y3224" s="19" t="s">
        <v>13437</v>
      </c>
    </row>
    <row r="3225" spans="1:25">
      <c r="A3225" s="3" t="s">
        <v>13450</v>
      </c>
      <c r="B3225" s="3"/>
      <c r="C3225" s="3" t="s">
        <v>301</v>
      </c>
      <c r="D3225" s="3" t="s">
        <v>4026</v>
      </c>
      <c r="E3225" s="3" t="s">
        <v>66</v>
      </c>
      <c r="F3225" s="3" t="s">
        <v>1261</v>
      </c>
      <c r="G3225" s="3" t="s">
        <v>1251</v>
      </c>
      <c r="H3225" s="3" t="s">
        <v>1518</v>
      </c>
      <c r="I3225" s="3" t="s">
        <v>13451</v>
      </c>
      <c r="J3225" s="3" t="s">
        <v>1246</v>
      </c>
      <c r="K3225" s="3" t="s">
        <v>6923</v>
      </c>
      <c r="L3225" s="3" t="s">
        <v>13433</v>
      </c>
      <c r="M3225" s="7" t="s">
        <v>13434</v>
      </c>
      <c r="N3225" s="7" t="s">
        <v>13435</v>
      </c>
      <c r="O3225" s="20" t="s">
        <v>893</v>
      </c>
      <c r="P3225" s="3" t="s">
        <v>1241</v>
      </c>
      <c r="Q3225" s="3">
        <v>-23.97</v>
      </c>
      <c r="R3225" s="6">
        <v>376.2</v>
      </c>
      <c r="S3225" s="3" t="s">
        <v>1256</v>
      </c>
      <c r="T3225" s="3" t="s">
        <v>13436</v>
      </c>
      <c r="U3225" s="17">
        <v>45957</v>
      </c>
      <c r="X3225" s="19" t="s">
        <v>13400</v>
      </c>
      <c r="Y3225" s="19" t="s">
        <v>13437</v>
      </c>
    </row>
    <row r="3226" spans="1:25">
      <c r="A3226" s="3" t="s">
        <v>13452</v>
      </c>
      <c r="B3226" s="3"/>
      <c r="C3226" s="3" t="s">
        <v>301</v>
      </c>
      <c r="D3226" s="3" t="s">
        <v>4026</v>
      </c>
      <c r="E3226" s="3" t="s">
        <v>66</v>
      </c>
      <c r="F3226" s="3" t="s">
        <v>1261</v>
      </c>
      <c r="G3226" s="3" t="s">
        <v>1251</v>
      </c>
      <c r="H3226" s="3" t="s">
        <v>1518</v>
      </c>
      <c r="I3226" s="3" t="s">
        <v>13453</v>
      </c>
      <c r="J3226" s="3" t="s">
        <v>1246</v>
      </c>
      <c r="K3226" s="3" t="s">
        <v>6923</v>
      </c>
      <c r="L3226" s="3" t="s">
        <v>13433</v>
      </c>
      <c r="M3226" s="7" t="s">
        <v>13434</v>
      </c>
      <c r="N3226" s="7" t="s">
        <v>13435</v>
      </c>
      <c r="O3226" s="20" t="s">
        <v>893</v>
      </c>
      <c r="P3226" s="3" t="s">
        <v>1241</v>
      </c>
      <c r="Q3226" s="3">
        <v>-22.04</v>
      </c>
      <c r="R3226" s="6">
        <v>376.2</v>
      </c>
      <c r="S3226" s="3" t="s">
        <v>1256</v>
      </c>
      <c r="T3226" s="3" t="s">
        <v>13436</v>
      </c>
      <c r="U3226" s="17">
        <v>45957</v>
      </c>
      <c r="X3226" s="19" t="s">
        <v>13400</v>
      </c>
      <c r="Y3226" s="19" t="s">
        <v>13437</v>
      </c>
    </row>
    <row r="3227" spans="1:25">
      <c r="A3227" s="3" t="s">
        <v>13454</v>
      </c>
      <c r="B3227" s="3"/>
      <c r="C3227" s="3" t="s">
        <v>301</v>
      </c>
      <c r="D3227" s="3" t="s">
        <v>4026</v>
      </c>
      <c r="E3227" s="3" t="s">
        <v>66</v>
      </c>
      <c r="F3227" s="3" t="s">
        <v>1261</v>
      </c>
      <c r="G3227" s="3" t="s">
        <v>1251</v>
      </c>
      <c r="H3227" s="3" t="s">
        <v>1518</v>
      </c>
      <c r="I3227" s="3" t="s">
        <v>13455</v>
      </c>
      <c r="J3227" s="3" t="s">
        <v>1246</v>
      </c>
      <c r="K3227" s="3" t="s">
        <v>6923</v>
      </c>
      <c r="L3227" s="3" t="s">
        <v>13433</v>
      </c>
      <c r="M3227" s="7" t="s">
        <v>13434</v>
      </c>
      <c r="N3227" s="7" t="s">
        <v>13435</v>
      </c>
      <c r="O3227" s="20" t="s">
        <v>893</v>
      </c>
      <c r="P3227" s="3" t="s">
        <v>1241</v>
      </c>
      <c r="Q3227" s="3">
        <v>-24</v>
      </c>
      <c r="R3227" s="6">
        <v>376.2</v>
      </c>
      <c r="S3227" s="3" t="s">
        <v>1256</v>
      </c>
      <c r="T3227" s="3" t="s">
        <v>13436</v>
      </c>
      <c r="U3227" s="17">
        <v>45957</v>
      </c>
      <c r="X3227" s="19" t="s">
        <v>13400</v>
      </c>
      <c r="Y3227" s="19" t="s">
        <v>13437</v>
      </c>
    </row>
    <row r="3228" spans="1:25">
      <c r="A3228" s="3" t="s">
        <v>13456</v>
      </c>
      <c r="B3228" s="3"/>
      <c r="C3228" s="3" t="s">
        <v>301</v>
      </c>
      <c r="D3228" s="3" t="s">
        <v>4026</v>
      </c>
      <c r="E3228" s="3" t="s">
        <v>66</v>
      </c>
      <c r="F3228" s="3" t="s">
        <v>1261</v>
      </c>
      <c r="G3228" s="3" t="s">
        <v>1251</v>
      </c>
      <c r="H3228" s="3" t="s">
        <v>1518</v>
      </c>
      <c r="I3228" s="3" t="s">
        <v>13457</v>
      </c>
      <c r="J3228" s="3" t="s">
        <v>1246</v>
      </c>
      <c r="K3228" s="3" t="s">
        <v>6923</v>
      </c>
      <c r="L3228" s="3" t="s">
        <v>13433</v>
      </c>
      <c r="M3228" s="7" t="s">
        <v>13434</v>
      </c>
      <c r="N3228" s="7" t="s">
        <v>13435</v>
      </c>
      <c r="O3228" s="20" t="s">
        <v>893</v>
      </c>
      <c r="P3228" s="3" t="s">
        <v>1241</v>
      </c>
      <c r="Q3228" s="3">
        <v>-22.05</v>
      </c>
      <c r="R3228" s="6">
        <v>376.2</v>
      </c>
      <c r="S3228" s="3" t="s">
        <v>1256</v>
      </c>
      <c r="T3228" s="3" t="s">
        <v>13436</v>
      </c>
      <c r="U3228" s="17">
        <v>45957</v>
      </c>
      <c r="X3228" s="19" t="s">
        <v>13400</v>
      </c>
      <c r="Y3228" s="19" t="s">
        <v>13437</v>
      </c>
    </row>
    <row r="3229" spans="1:25">
      <c r="A3229" s="3" t="s">
        <v>13458</v>
      </c>
      <c r="B3229" s="3"/>
      <c r="C3229" s="3" t="s">
        <v>301</v>
      </c>
      <c r="D3229" s="3" t="s">
        <v>4026</v>
      </c>
      <c r="E3229" s="3" t="s">
        <v>66</v>
      </c>
      <c r="F3229" s="3" t="s">
        <v>1261</v>
      </c>
      <c r="G3229" s="3" t="s">
        <v>1251</v>
      </c>
      <c r="H3229" s="3" t="s">
        <v>1518</v>
      </c>
      <c r="I3229" s="3" t="s">
        <v>13459</v>
      </c>
      <c r="J3229" s="3" t="s">
        <v>1246</v>
      </c>
      <c r="K3229" s="3" t="s">
        <v>6923</v>
      </c>
      <c r="L3229" s="3" t="s">
        <v>13433</v>
      </c>
      <c r="M3229" s="7" t="s">
        <v>13434</v>
      </c>
      <c r="N3229" s="7" t="s">
        <v>13435</v>
      </c>
      <c r="O3229" s="20" t="s">
        <v>893</v>
      </c>
      <c r="P3229" s="3" t="s">
        <v>1241</v>
      </c>
      <c r="Q3229" s="3">
        <v>-24.02</v>
      </c>
      <c r="R3229" s="6">
        <v>376.2</v>
      </c>
      <c r="S3229" s="3" t="s">
        <v>1256</v>
      </c>
      <c r="T3229" s="3" t="s">
        <v>13436</v>
      </c>
      <c r="U3229" s="17">
        <v>45957</v>
      </c>
      <c r="X3229" s="19" t="s">
        <v>13400</v>
      </c>
      <c r="Y3229" s="19" t="s">
        <v>13437</v>
      </c>
    </row>
    <row r="3230" spans="1:25">
      <c r="A3230" s="3" t="s">
        <v>13460</v>
      </c>
      <c r="B3230" s="3"/>
      <c r="C3230" s="3" t="s">
        <v>301</v>
      </c>
      <c r="D3230" s="3" t="s">
        <v>4026</v>
      </c>
      <c r="E3230" s="3" t="s">
        <v>66</v>
      </c>
      <c r="F3230" s="3" t="s">
        <v>1261</v>
      </c>
      <c r="G3230" s="3" t="s">
        <v>1251</v>
      </c>
      <c r="H3230" s="3" t="s">
        <v>1518</v>
      </c>
      <c r="I3230" s="3" t="s">
        <v>13461</v>
      </c>
      <c r="J3230" s="3" t="s">
        <v>1246</v>
      </c>
      <c r="K3230" s="3" t="s">
        <v>6923</v>
      </c>
      <c r="L3230" s="3" t="s">
        <v>13433</v>
      </c>
      <c r="M3230" s="7" t="s">
        <v>13434</v>
      </c>
      <c r="N3230" s="7" t="s">
        <v>13435</v>
      </c>
      <c r="O3230" s="20" t="s">
        <v>893</v>
      </c>
      <c r="P3230" s="3" t="s">
        <v>1241</v>
      </c>
      <c r="Q3230" s="3">
        <v>-21.92</v>
      </c>
      <c r="R3230" s="6">
        <v>376.2</v>
      </c>
      <c r="S3230" s="3" t="s">
        <v>1256</v>
      </c>
      <c r="T3230" s="3" t="s">
        <v>13436</v>
      </c>
      <c r="U3230" s="17">
        <v>45957</v>
      </c>
      <c r="X3230" s="19" t="s">
        <v>13400</v>
      </c>
      <c r="Y3230" s="19" t="s">
        <v>13437</v>
      </c>
    </row>
    <row r="3231" spans="1:25">
      <c r="A3231" s="3" t="s">
        <v>13462</v>
      </c>
      <c r="B3231" s="3"/>
      <c r="C3231" s="3" t="s">
        <v>301</v>
      </c>
      <c r="D3231" s="3" t="s">
        <v>4026</v>
      </c>
      <c r="E3231" s="3" t="s">
        <v>66</v>
      </c>
      <c r="F3231" s="3" t="s">
        <v>1261</v>
      </c>
      <c r="G3231" s="3" t="s">
        <v>1251</v>
      </c>
      <c r="H3231" s="3" t="s">
        <v>1518</v>
      </c>
      <c r="I3231" s="3" t="s">
        <v>13463</v>
      </c>
      <c r="J3231" s="3" t="s">
        <v>1246</v>
      </c>
      <c r="K3231" s="3" t="s">
        <v>6923</v>
      </c>
      <c r="L3231" s="3" t="s">
        <v>13433</v>
      </c>
      <c r="M3231" s="7" t="s">
        <v>13434</v>
      </c>
      <c r="N3231" s="7" t="s">
        <v>13435</v>
      </c>
      <c r="O3231" s="20" t="s">
        <v>893</v>
      </c>
      <c r="P3231" s="3" t="s">
        <v>1241</v>
      </c>
      <c r="Q3231" s="3">
        <v>-23.96</v>
      </c>
      <c r="R3231" s="6">
        <v>376.2</v>
      </c>
      <c r="S3231" s="3" t="s">
        <v>1256</v>
      </c>
      <c r="T3231" s="3" t="s">
        <v>13464</v>
      </c>
      <c r="U3231" s="17"/>
      <c r="X3231" s="19" t="s">
        <v>13400</v>
      </c>
      <c r="Y3231" s="19" t="s">
        <v>13437</v>
      </c>
    </row>
    <row r="3232" spans="1:25">
      <c r="A3232" s="3" t="s">
        <v>13465</v>
      </c>
      <c r="B3232" s="3"/>
      <c r="C3232" s="3" t="s">
        <v>301</v>
      </c>
      <c r="D3232" s="3" t="s">
        <v>4026</v>
      </c>
      <c r="E3232" s="3" t="s">
        <v>66</v>
      </c>
      <c r="F3232" s="3" t="s">
        <v>1261</v>
      </c>
      <c r="G3232" s="3" t="s">
        <v>1251</v>
      </c>
      <c r="H3232" s="3" t="s">
        <v>1518</v>
      </c>
      <c r="I3232" s="3" t="s">
        <v>13466</v>
      </c>
      <c r="J3232" s="3" t="s">
        <v>1246</v>
      </c>
      <c r="K3232" s="3" t="s">
        <v>6923</v>
      </c>
      <c r="L3232" s="3" t="s">
        <v>13433</v>
      </c>
      <c r="M3232" s="7" t="s">
        <v>13434</v>
      </c>
      <c r="N3232" s="7" t="s">
        <v>13435</v>
      </c>
      <c r="O3232" s="20" t="s">
        <v>893</v>
      </c>
      <c r="P3232" s="3"/>
      <c r="Q3232" s="3"/>
      <c r="R3232" s="6">
        <v>376.2</v>
      </c>
      <c r="S3232" s="3"/>
      <c r="T3232" s="3" t="s">
        <v>13467</v>
      </c>
      <c r="U3232" s="17"/>
      <c r="X3232" s="19"/>
      <c r="Y3232" s="19" t="s">
        <v>13437</v>
      </c>
    </row>
    <row r="3233" spans="1:25">
      <c r="A3233" s="3" t="s">
        <v>13468</v>
      </c>
      <c r="B3233" s="3"/>
      <c r="C3233" s="3" t="s">
        <v>301</v>
      </c>
      <c r="D3233" s="3" t="s">
        <v>4026</v>
      </c>
      <c r="E3233" s="3" t="s">
        <v>66</v>
      </c>
      <c r="F3233" s="3" t="s">
        <v>1261</v>
      </c>
      <c r="G3233" s="3" t="s">
        <v>1251</v>
      </c>
      <c r="H3233" s="3" t="s">
        <v>1518</v>
      </c>
      <c r="I3233" s="3" t="s">
        <v>13469</v>
      </c>
      <c r="J3233" s="3" t="s">
        <v>1246</v>
      </c>
      <c r="K3233" s="3" t="s">
        <v>6923</v>
      </c>
      <c r="L3233" s="3" t="s">
        <v>13433</v>
      </c>
      <c r="M3233" s="7" t="s">
        <v>13434</v>
      </c>
      <c r="N3233" s="7" t="s">
        <v>13435</v>
      </c>
      <c r="O3233" s="20" t="s">
        <v>893</v>
      </c>
      <c r="P3233" s="3"/>
      <c r="Q3233" s="3"/>
      <c r="R3233" s="6">
        <v>376.2</v>
      </c>
      <c r="S3233" s="3"/>
      <c r="T3233" s="3" t="s">
        <v>13467</v>
      </c>
      <c r="U3233" s="17"/>
      <c r="X3233" s="19"/>
      <c r="Y3233" s="19" t="s">
        <v>13437</v>
      </c>
    </row>
    <row r="3234" spans="1:25">
      <c r="A3234" s="3" t="s">
        <v>13470</v>
      </c>
      <c r="B3234" s="3"/>
      <c r="C3234" s="3" t="s">
        <v>301</v>
      </c>
      <c r="D3234" s="3" t="s">
        <v>4026</v>
      </c>
      <c r="E3234" s="3" t="s">
        <v>66</v>
      </c>
      <c r="F3234" s="3" t="s">
        <v>1261</v>
      </c>
      <c r="G3234" s="3" t="s">
        <v>1251</v>
      </c>
      <c r="H3234" s="3" t="s">
        <v>1531</v>
      </c>
      <c r="I3234" s="3" t="s">
        <v>13471</v>
      </c>
      <c r="J3234" s="3" t="s">
        <v>1270</v>
      </c>
      <c r="K3234" s="3" t="s">
        <v>6923</v>
      </c>
      <c r="L3234" s="3" t="s">
        <v>13433</v>
      </c>
      <c r="M3234" s="7" t="s">
        <v>13434</v>
      </c>
      <c r="N3234" s="7" t="s">
        <v>13435</v>
      </c>
      <c r="O3234" s="20" t="s">
        <v>893</v>
      </c>
      <c r="P3234" s="3" t="s">
        <v>1241</v>
      </c>
      <c r="Q3234" s="3">
        <v>-22.83</v>
      </c>
      <c r="R3234" s="6">
        <v>1029.5999999999999</v>
      </c>
      <c r="S3234" s="3" t="s">
        <v>11756</v>
      </c>
      <c r="T3234" s="3" t="s">
        <v>13464</v>
      </c>
      <c r="U3234" s="17">
        <v>45952</v>
      </c>
      <c r="X3234" s="19" t="s">
        <v>11757</v>
      </c>
      <c r="Y3234" s="19" t="s">
        <v>13437</v>
      </c>
    </row>
    <row r="3235" spans="1:25">
      <c r="A3235" s="3" t="s">
        <v>13472</v>
      </c>
      <c r="B3235" s="3"/>
      <c r="C3235" s="3" t="s">
        <v>301</v>
      </c>
      <c r="D3235" s="3" t="s">
        <v>4026</v>
      </c>
      <c r="E3235" s="3" t="s">
        <v>66</v>
      </c>
      <c r="F3235" s="3" t="s">
        <v>1261</v>
      </c>
      <c r="G3235" s="3" t="s">
        <v>1251</v>
      </c>
      <c r="H3235" s="3" t="s">
        <v>1531</v>
      </c>
      <c r="I3235" s="3" t="s">
        <v>13473</v>
      </c>
      <c r="J3235" s="3" t="s">
        <v>1246</v>
      </c>
      <c r="K3235" s="3" t="s">
        <v>6923</v>
      </c>
      <c r="L3235" s="3" t="s">
        <v>13433</v>
      </c>
      <c r="M3235" s="7" t="s">
        <v>13434</v>
      </c>
      <c r="N3235" s="7" t="s">
        <v>13435</v>
      </c>
      <c r="O3235" s="20" t="s">
        <v>893</v>
      </c>
      <c r="P3235" s="3" t="s">
        <v>1241</v>
      </c>
      <c r="Q3235" s="3">
        <v>-24</v>
      </c>
      <c r="R3235" s="6">
        <v>376.2</v>
      </c>
      <c r="S3235" s="3" t="s">
        <v>11756</v>
      </c>
      <c r="T3235" s="3" t="s">
        <v>13464</v>
      </c>
      <c r="U3235" s="17">
        <v>45952</v>
      </c>
      <c r="X3235" s="19" t="s">
        <v>11757</v>
      </c>
      <c r="Y3235" s="19" t="s">
        <v>13437</v>
      </c>
    </row>
    <row r="3236" spans="1:25">
      <c r="A3236" s="3" t="s">
        <v>13474</v>
      </c>
      <c r="B3236" s="3"/>
      <c r="C3236" s="3" t="s">
        <v>301</v>
      </c>
      <c r="D3236" s="3" t="s">
        <v>4026</v>
      </c>
      <c r="E3236" s="3" t="s">
        <v>66</v>
      </c>
      <c r="F3236" s="3" t="s">
        <v>1261</v>
      </c>
      <c r="G3236" s="3" t="s">
        <v>1251</v>
      </c>
      <c r="H3236" s="3" t="s">
        <v>1531</v>
      </c>
      <c r="I3236" s="3" t="s">
        <v>13475</v>
      </c>
      <c r="J3236" s="3" t="s">
        <v>1246</v>
      </c>
      <c r="K3236" s="3" t="s">
        <v>6923</v>
      </c>
      <c r="L3236" s="3" t="s">
        <v>13433</v>
      </c>
      <c r="M3236" s="7" t="s">
        <v>13434</v>
      </c>
      <c r="N3236" s="7" t="s">
        <v>13435</v>
      </c>
      <c r="O3236" s="20" t="s">
        <v>893</v>
      </c>
      <c r="P3236" s="3" t="s">
        <v>1241</v>
      </c>
      <c r="Q3236" s="3">
        <v>-20.82</v>
      </c>
      <c r="R3236" s="6">
        <v>376.2</v>
      </c>
      <c r="S3236" s="3" t="s">
        <v>11756</v>
      </c>
      <c r="T3236" s="3" t="s">
        <v>13464</v>
      </c>
      <c r="U3236" s="17">
        <v>45952</v>
      </c>
      <c r="X3236" s="19" t="s">
        <v>11757</v>
      </c>
      <c r="Y3236" s="19" t="s">
        <v>13437</v>
      </c>
    </row>
    <row r="3237" spans="1:25">
      <c r="A3237" s="3" t="s">
        <v>13476</v>
      </c>
      <c r="B3237" s="3"/>
      <c r="C3237" s="3" t="s">
        <v>301</v>
      </c>
      <c r="D3237" s="3" t="s">
        <v>4026</v>
      </c>
      <c r="E3237" s="3" t="s">
        <v>66</v>
      </c>
      <c r="F3237" s="3" t="s">
        <v>1261</v>
      </c>
      <c r="G3237" s="3" t="s">
        <v>1251</v>
      </c>
      <c r="H3237" s="3" t="s">
        <v>1531</v>
      </c>
      <c r="I3237" s="3" t="s">
        <v>13477</v>
      </c>
      <c r="J3237" s="3" t="s">
        <v>1246</v>
      </c>
      <c r="K3237" s="3" t="s">
        <v>6923</v>
      </c>
      <c r="L3237" s="3" t="s">
        <v>13433</v>
      </c>
      <c r="M3237" s="7" t="s">
        <v>13434</v>
      </c>
      <c r="N3237" s="7" t="s">
        <v>13435</v>
      </c>
      <c r="O3237" s="20" t="s">
        <v>893</v>
      </c>
      <c r="P3237" s="3" t="s">
        <v>1241</v>
      </c>
      <c r="Q3237" s="3">
        <v>-24.03</v>
      </c>
      <c r="R3237" s="6">
        <v>376.2</v>
      </c>
      <c r="S3237" s="3" t="s">
        <v>11756</v>
      </c>
      <c r="T3237" s="3" t="s">
        <v>13464</v>
      </c>
      <c r="U3237" s="17">
        <v>45952</v>
      </c>
      <c r="X3237" s="19" t="s">
        <v>11757</v>
      </c>
      <c r="Y3237" s="19" t="s">
        <v>13437</v>
      </c>
    </row>
    <row r="3238" spans="1:25">
      <c r="A3238" s="3" t="s">
        <v>13478</v>
      </c>
      <c r="B3238" s="3"/>
      <c r="C3238" s="3" t="s">
        <v>301</v>
      </c>
      <c r="D3238" s="3" t="s">
        <v>4026</v>
      </c>
      <c r="E3238" s="3" t="s">
        <v>66</v>
      </c>
      <c r="F3238" s="3" t="s">
        <v>1261</v>
      </c>
      <c r="G3238" s="3" t="s">
        <v>1251</v>
      </c>
      <c r="H3238" s="3" t="s">
        <v>1531</v>
      </c>
      <c r="I3238" s="3" t="s">
        <v>13479</v>
      </c>
      <c r="J3238" s="3" t="s">
        <v>1246</v>
      </c>
      <c r="K3238" s="3" t="s">
        <v>6923</v>
      </c>
      <c r="L3238" s="3" t="s">
        <v>13433</v>
      </c>
      <c r="M3238" s="7" t="s">
        <v>13434</v>
      </c>
      <c r="N3238" s="7" t="s">
        <v>13435</v>
      </c>
      <c r="O3238" s="20" t="s">
        <v>893</v>
      </c>
      <c r="P3238" s="3" t="s">
        <v>1241</v>
      </c>
      <c r="Q3238" s="3">
        <v>-21.61</v>
      </c>
      <c r="R3238" s="6">
        <v>376.2</v>
      </c>
      <c r="S3238" s="3" t="s">
        <v>11756</v>
      </c>
      <c r="T3238" s="3" t="s">
        <v>13464</v>
      </c>
      <c r="U3238" s="17">
        <v>45952</v>
      </c>
      <c r="X3238" s="19" t="s">
        <v>11757</v>
      </c>
      <c r="Y3238" s="19" t="s">
        <v>13437</v>
      </c>
    </row>
    <row r="3239" spans="1:25">
      <c r="A3239" s="3" t="s">
        <v>13480</v>
      </c>
      <c r="B3239" s="3"/>
      <c r="C3239" s="3" t="s">
        <v>301</v>
      </c>
      <c r="D3239" s="3" t="s">
        <v>4026</v>
      </c>
      <c r="E3239" s="3" t="s">
        <v>66</v>
      </c>
      <c r="F3239" s="3" t="s">
        <v>1261</v>
      </c>
      <c r="G3239" s="3" t="s">
        <v>1251</v>
      </c>
      <c r="H3239" s="3" t="s">
        <v>1531</v>
      </c>
      <c r="I3239" s="3" t="s">
        <v>13481</v>
      </c>
      <c r="J3239" s="3" t="s">
        <v>1246</v>
      </c>
      <c r="K3239" s="3" t="s">
        <v>6923</v>
      </c>
      <c r="L3239" s="3" t="s">
        <v>13433</v>
      </c>
      <c r="M3239" s="7" t="s">
        <v>13434</v>
      </c>
      <c r="N3239" s="7" t="s">
        <v>13435</v>
      </c>
      <c r="O3239" s="20" t="s">
        <v>893</v>
      </c>
      <c r="P3239" s="3" t="s">
        <v>1241</v>
      </c>
      <c r="Q3239" s="3">
        <v>-23.06</v>
      </c>
      <c r="R3239" s="6">
        <v>376.2</v>
      </c>
      <c r="S3239" s="3" t="s">
        <v>11756</v>
      </c>
      <c r="T3239" s="3" t="s">
        <v>13464</v>
      </c>
      <c r="U3239" s="17">
        <v>45952</v>
      </c>
      <c r="X3239" s="19" t="s">
        <v>11757</v>
      </c>
      <c r="Y3239" s="19" t="s">
        <v>13437</v>
      </c>
    </row>
    <row r="3240" spans="1:25">
      <c r="A3240" s="3" t="s">
        <v>13482</v>
      </c>
      <c r="B3240" s="3"/>
      <c r="C3240" s="3" t="s">
        <v>301</v>
      </c>
      <c r="D3240" s="3" t="s">
        <v>4026</v>
      </c>
      <c r="E3240" s="3" t="s">
        <v>66</v>
      </c>
      <c r="F3240" s="3" t="s">
        <v>1261</v>
      </c>
      <c r="G3240" s="3" t="s">
        <v>1251</v>
      </c>
      <c r="H3240" s="3" t="s">
        <v>1531</v>
      </c>
      <c r="I3240" s="3" t="s">
        <v>13483</v>
      </c>
      <c r="J3240" s="3" t="s">
        <v>1246</v>
      </c>
      <c r="K3240" s="3" t="s">
        <v>6923</v>
      </c>
      <c r="L3240" s="3" t="s">
        <v>13433</v>
      </c>
      <c r="M3240" s="7" t="s">
        <v>13434</v>
      </c>
      <c r="N3240" s="7" t="s">
        <v>13435</v>
      </c>
      <c r="O3240" s="20" t="s">
        <v>893</v>
      </c>
      <c r="P3240" s="3" t="s">
        <v>1241</v>
      </c>
      <c r="Q3240" s="3">
        <v>-21.75</v>
      </c>
      <c r="R3240" s="6">
        <v>376.2</v>
      </c>
      <c r="S3240" s="3" t="s">
        <v>11756</v>
      </c>
      <c r="T3240" s="3" t="s">
        <v>13464</v>
      </c>
      <c r="U3240" s="17">
        <v>45952</v>
      </c>
      <c r="X3240" s="19" t="s">
        <v>11757</v>
      </c>
      <c r="Y3240" s="19" t="s">
        <v>13437</v>
      </c>
    </row>
    <row r="3241" spans="1:25">
      <c r="A3241" s="3" t="s">
        <v>13484</v>
      </c>
      <c r="B3241" s="3"/>
      <c r="C3241" s="3" t="s">
        <v>301</v>
      </c>
      <c r="D3241" s="3" t="s">
        <v>4026</v>
      </c>
      <c r="E3241" s="3" t="s">
        <v>66</v>
      </c>
      <c r="F3241" s="3" t="s">
        <v>1261</v>
      </c>
      <c r="G3241" s="3" t="s">
        <v>1251</v>
      </c>
      <c r="H3241" s="3" t="s">
        <v>1531</v>
      </c>
      <c r="I3241" s="3" t="s">
        <v>13485</v>
      </c>
      <c r="J3241" s="3" t="s">
        <v>1246</v>
      </c>
      <c r="K3241" s="3" t="s">
        <v>6923</v>
      </c>
      <c r="L3241" s="3" t="s">
        <v>13433</v>
      </c>
      <c r="M3241" s="7" t="s">
        <v>13434</v>
      </c>
      <c r="N3241" s="7" t="s">
        <v>13435</v>
      </c>
      <c r="O3241" s="20" t="s">
        <v>893</v>
      </c>
      <c r="P3241" s="3" t="s">
        <v>1241</v>
      </c>
      <c r="Q3241" s="3">
        <v>-24.03</v>
      </c>
      <c r="R3241" s="6">
        <v>376.2</v>
      </c>
      <c r="S3241" s="3" t="s">
        <v>11756</v>
      </c>
      <c r="T3241" s="3" t="s">
        <v>13464</v>
      </c>
      <c r="U3241" s="17">
        <v>45952</v>
      </c>
      <c r="X3241" s="19" t="s">
        <v>11757</v>
      </c>
      <c r="Y3241" s="19" t="s">
        <v>13437</v>
      </c>
    </row>
    <row r="3242" spans="1:25">
      <c r="A3242" s="3" t="s">
        <v>13486</v>
      </c>
      <c r="B3242" s="3"/>
      <c r="C3242" s="3" t="s">
        <v>301</v>
      </c>
      <c r="D3242" s="3" t="s">
        <v>4026</v>
      </c>
      <c r="E3242" s="3" t="s">
        <v>66</v>
      </c>
      <c r="F3242" s="3" t="s">
        <v>1261</v>
      </c>
      <c r="G3242" s="3" t="s">
        <v>1251</v>
      </c>
      <c r="H3242" s="3" t="s">
        <v>1531</v>
      </c>
      <c r="I3242" s="3" t="s">
        <v>13487</v>
      </c>
      <c r="J3242" s="3" t="s">
        <v>1246</v>
      </c>
      <c r="K3242" s="3" t="s">
        <v>6923</v>
      </c>
      <c r="L3242" s="3" t="s">
        <v>13433</v>
      </c>
      <c r="M3242" s="7" t="s">
        <v>13434</v>
      </c>
      <c r="N3242" s="7" t="s">
        <v>13435</v>
      </c>
      <c r="O3242" s="20" t="s">
        <v>893</v>
      </c>
      <c r="P3242" s="3" t="s">
        <v>1241</v>
      </c>
      <c r="Q3242" s="3">
        <v>-22.02</v>
      </c>
      <c r="R3242" s="6">
        <v>376.2</v>
      </c>
      <c r="S3242" s="3" t="s">
        <v>11756</v>
      </c>
      <c r="T3242" s="3" t="s">
        <v>13464</v>
      </c>
      <c r="U3242" s="17">
        <v>45952</v>
      </c>
      <c r="X3242" s="19" t="s">
        <v>11757</v>
      </c>
      <c r="Y3242" s="19" t="s">
        <v>13437</v>
      </c>
    </row>
    <row r="3243" spans="1:25">
      <c r="A3243" s="3" t="s">
        <v>13488</v>
      </c>
      <c r="B3243" s="3"/>
      <c r="C3243" s="3" t="s">
        <v>301</v>
      </c>
      <c r="D3243" s="3" t="s">
        <v>4026</v>
      </c>
      <c r="E3243" s="3" t="s">
        <v>66</v>
      </c>
      <c r="F3243" s="3" t="s">
        <v>1261</v>
      </c>
      <c r="G3243" s="3" t="s">
        <v>1251</v>
      </c>
      <c r="H3243" s="3" t="s">
        <v>1531</v>
      </c>
      <c r="I3243" s="3" t="s">
        <v>13489</v>
      </c>
      <c r="J3243" s="3" t="s">
        <v>1246</v>
      </c>
      <c r="K3243" s="3" t="s">
        <v>6923</v>
      </c>
      <c r="L3243" s="3" t="s">
        <v>13433</v>
      </c>
      <c r="M3243" s="7" t="s">
        <v>13434</v>
      </c>
      <c r="N3243" s="7" t="s">
        <v>13435</v>
      </c>
      <c r="O3243" s="20" t="s">
        <v>893</v>
      </c>
      <c r="P3243" s="3" t="s">
        <v>1241</v>
      </c>
      <c r="Q3243" s="3">
        <v>-24</v>
      </c>
      <c r="R3243" s="6">
        <v>376.2</v>
      </c>
      <c r="S3243" s="3" t="s">
        <v>11756</v>
      </c>
      <c r="T3243" s="3" t="s">
        <v>13464</v>
      </c>
      <c r="U3243" s="17">
        <v>45952</v>
      </c>
      <c r="X3243" s="19" t="s">
        <v>11757</v>
      </c>
      <c r="Y3243" s="19" t="s">
        <v>13437</v>
      </c>
    </row>
    <row r="3244" spans="1:25">
      <c r="A3244" s="3" t="s">
        <v>13490</v>
      </c>
      <c r="B3244" s="3"/>
      <c r="C3244" s="3" t="s">
        <v>301</v>
      </c>
      <c r="D3244" s="3" t="s">
        <v>4026</v>
      </c>
      <c r="E3244" s="3" t="s">
        <v>66</v>
      </c>
      <c r="F3244" s="3" t="s">
        <v>1261</v>
      </c>
      <c r="G3244" s="3" t="s">
        <v>1251</v>
      </c>
      <c r="H3244" s="3" t="s">
        <v>1531</v>
      </c>
      <c r="I3244" s="3" t="s">
        <v>13491</v>
      </c>
      <c r="J3244" s="3" t="s">
        <v>1246</v>
      </c>
      <c r="K3244" s="3" t="s">
        <v>6923</v>
      </c>
      <c r="L3244" s="3" t="s">
        <v>13433</v>
      </c>
      <c r="M3244" s="7" t="s">
        <v>13434</v>
      </c>
      <c r="N3244" s="7" t="s">
        <v>13435</v>
      </c>
      <c r="O3244" s="20" t="s">
        <v>893</v>
      </c>
      <c r="P3244" s="3" t="s">
        <v>1241</v>
      </c>
      <c r="Q3244" s="3">
        <v>-22.11</v>
      </c>
      <c r="R3244" s="6">
        <v>376.2</v>
      </c>
      <c r="S3244" s="3" t="s">
        <v>11756</v>
      </c>
      <c r="T3244" s="3" t="s">
        <v>13464</v>
      </c>
      <c r="U3244" s="17">
        <v>45952</v>
      </c>
      <c r="X3244" s="19" t="s">
        <v>11757</v>
      </c>
      <c r="Y3244" s="19" t="s">
        <v>13437</v>
      </c>
    </row>
    <row r="3245" spans="1:25">
      <c r="A3245" s="3" t="s">
        <v>13492</v>
      </c>
      <c r="B3245" s="3"/>
      <c r="C3245" s="3" t="s">
        <v>301</v>
      </c>
      <c r="D3245" s="3" t="s">
        <v>4026</v>
      </c>
      <c r="E3245" s="3" t="s">
        <v>66</v>
      </c>
      <c r="F3245" s="3" t="s">
        <v>1261</v>
      </c>
      <c r="G3245" s="3" t="s">
        <v>1251</v>
      </c>
      <c r="H3245" s="3" t="s">
        <v>1531</v>
      </c>
      <c r="I3245" s="3" t="s">
        <v>13493</v>
      </c>
      <c r="J3245" s="3" t="s">
        <v>1246</v>
      </c>
      <c r="K3245" s="3" t="s">
        <v>6923</v>
      </c>
      <c r="L3245" s="3" t="s">
        <v>13433</v>
      </c>
      <c r="M3245" s="7" t="s">
        <v>13434</v>
      </c>
      <c r="N3245" s="7" t="s">
        <v>13435</v>
      </c>
      <c r="O3245" s="20" t="s">
        <v>893</v>
      </c>
      <c r="P3245" s="3" t="s">
        <v>1241</v>
      </c>
      <c r="Q3245" s="3">
        <v>-23.96</v>
      </c>
      <c r="R3245" s="6">
        <v>376.2</v>
      </c>
      <c r="S3245" s="3" t="s">
        <v>11756</v>
      </c>
      <c r="T3245" s="3" t="s">
        <v>13464</v>
      </c>
      <c r="U3245" s="17">
        <v>45952</v>
      </c>
      <c r="X3245" s="19" t="s">
        <v>11757</v>
      </c>
      <c r="Y3245" s="19" t="s">
        <v>13437</v>
      </c>
    </row>
    <row r="3246" spans="1:25">
      <c r="A3246" s="3" t="s">
        <v>13494</v>
      </c>
      <c r="B3246" s="3"/>
      <c r="C3246" s="3" t="s">
        <v>301</v>
      </c>
      <c r="D3246" s="3" t="s">
        <v>4026</v>
      </c>
      <c r="E3246" s="3" t="s">
        <v>66</v>
      </c>
      <c r="F3246" s="3" t="s">
        <v>1261</v>
      </c>
      <c r="G3246" s="3" t="s">
        <v>1251</v>
      </c>
      <c r="H3246" s="3" t="s">
        <v>1531</v>
      </c>
      <c r="I3246" s="3" t="s">
        <v>13495</v>
      </c>
      <c r="J3246" s="3" t="s">
        <v>1246</v>
      </c>
      <c r="K3246" s="3" t="s">
        <v>6923</v>
      </c>
      <c r="L3246" s="3" t="s">
        <v>13433</v>
      </c>
      <c r="M3246" s="7" t="s">
        <v>13434</v>
      </c>
      <c r="N3246" s="7" t="s">
        <v>13435</v>
      </c>
      <c r="O3246" s="20" t="s">
        <v>893</v>
      </c>
      <c r="P3246" s="3" t="s">
        <v>1241</v>
      </c>
      <c r="Q3246" s="3">
        <v>-22.05</v>
      </c>
      <c r="R3246" s="6">
        <v>376.2</v>
      </c>
      <c r="S3246" s="3" t="s">
        <v>11756</v>
      </c>
      <c r="T3246" s="3" t="s">
        <v>13464</v>
      </c>
      <c r="U3246" s="17">
        <v>45952</v>
      </c>
      <c r="X3246" s="19" t="s">
        <v>11757</v>
      </c>
      <c r="Y3246" s="19" t="s">
        <v>13437</v>
      </c>
    </row>
    <row r="3247" spans="1:25">
      <c r="A3247" s="3" t="s">
        <v>13496</v>
      </c>
      <c r="B3247" s="3"/>
      <c r="C3247" s="3" t="s">
        <v>301</v>
      </c>
      <c r="D3247" s="3" t="s">
        <v>4026</v>
      </c>
      <c r="E3247" s="3" t="s">
        <v>66</v>
      </c>
      <c r="F3247" s="3" t="s">
        <v>1261</v>
      </c>
      <c r="G3247" s="3" t="s">
        <v>1251</v>
      </c>
      <c r="H3247" s="3" t="s">
        <v>1531</v>
      </c>
      <c r="I3247" s="3" t="s">
        <v>13497</v>
      </c>
      <c r="J3247" s="3" t="s">
        <v>1246</v>
      </c>
      <c r="K3247" s="3" t="s">
        <v>6923</v>
      </c>
      <c r="L3247" s="3" t="s">
        <v>13433</v>
      </c>
      <c r="M3247" s="7" t="s">
        <v>13434</v>
      </c>
      <c r="N3247" s="7" t="s">
        <v>13435</v>
      </c>
      <c r="O3247" s="20" t="s">
        <v>893</v>
      </c>
      <c r="P3247" s="3" t="s">
        <v>1241</v>
      </c>
      <c r="Q3247" s="3">
        <v>-22.02</v>
      </c>
      <c r="R3247" s="6">
        <v>376.2</v>
      </c>
      <c r="S3247" s="3" t="s">
        <v>11756</v>
      </c>
      <c r="T3247" s="3" t="s">
        <v>13464</v>
      </c>
      <c r="U3247" s="17">
        <v>45952</v>
      </c>
      <c r="X3247" s="19" t="s">
        <v>11757</v>
      </c>
      <c r="Y3247" s="19" t="s">
        <v>13437</v>
      </c>
    </row>
    <row r="3248" spans="1:25">
      <c r="A3248" s="3" t="s">
        <v>13498</v>
      </c>
      <c r="B3248" s="3"/>
      <c r="C3248" s="3" t="s">
        <v>301</v>
      </c>
      <c r="D3248" s="3" t="s">
        <v>4026</v>
      </c>
      <c r="E3248" s="3" t="s">
        <v>66</v>
      </c>
      <c r="F3248" s="3" t="s">
        <v>1261</v>
      </c>
      <c r="G3248" s="3" t="s">
        <v>1251</v>
      </c>
      <c r="H3248" s="3" t="s">
        <v>1531</v>
      </c>
      <c r="I3248" s="3" t="s">
        <v>13499</v>
      </c>
      <c r="J3248" s="3" t="s">
        <v>1246</v>
      </c>
      <c r="K3248" s="3" t="s">
        <v>6923</v>
      </c>
      <c r="L3248" s="3" t="s">
        <v>13433</v>
      </c>
      <c r="M3248" s="7" t="s">
        <v>13434</v>
      </c>
      <c r="N3248" s="7" t="s">
        <v>13435</v>
      </c>
      <c r="O3248" s="20" t="s">
        <v>893</v>
      </c>
      <c r="P3248" s="3"/>
      <c r="Q3248" s="3"/>
      <c r="R3248" s="6">
        <v>376.2</v>
      </c>
      <c r="S3248" s="3"/>
      <c r="T3248" s="3" t="s">
        <v>13467</v>
      </c>
      <c r="U3248" s="17"/>
      <c r="X3248" s="19"/>
      <c r="Y3248" s="19" t="s">
        <v>13437</v>
      </c>
    </row>
    <row r="3249" spans="1:25">
      <c r="A3249" s="3" t="s">
        <v>13500</v>
      </c>
      <c r="B3249" s="3"/>
      <c r="C3249" s="3" t="s">
        <v>301</v>
      </c>
      <c r="D3249" s="3" t="s">
        <v>4026</v>
      </c>
      <c r="E3249" s="3" t="s">
        <v>66</v>
      </c>
      <c r="F3249" s="3" t="s">
        <v>1261</v>
      </c>
      <c r="G3249" s="3" t="s">
        <v>1251</v>
      </c>
      <c r="H3249" s="3" t="s">
        <v>1531</v>
      </c>
      <c r="I3249" s="3" t="s">
        <v>13501</v>
      </c>
      <c r="J3249" s="3" t="s">
        <v>1246</v>
      </c>
      <c r="K3249" s="3" t="s">
        <v>6923</v>
      </c>
      <c r="L3249" s="3" t="s">
        <v>13433</v>
      </c>
      <c r="M3249" s="7" t="s">
        <v>13434</v>
      </c>
      <c r="N3249" s="7" t="s">
        <v>13435</v>
      </c>
      <c r="O3249" s="20" t="s">
        <v>893</v>
      </c>
      <c r="P3249" s="3"/>
      <c r="Q3249" s="3"/>
      <c r="R3249" s="6">
        <v>376.2</v>
      </c>
      <c r="S3249" s="3"/>
      <c r="T3249" s="3" t="s">
        <v>13467</v>
      </c>
      <c r="U3249" s="17"/>
      <c r="X3249" s="19"/>
      <c r="Y3249" s="19" t="s">
        <v>13437</v>
      </c>
    </row>
    <row r="3250" spans="1:25">
      <c r="A3250" s="3" t="s">
        <v>13502</v>
      </c>
      <c r="B3250" s="3"/>
      <c r="C3250" s="3" t="s">
        <v>301</v>
      </c>
      <c r="D3250" s="3" t="s">
        <v>4026</v>
      </c>
      <c r="E3250" s="3" t="s">
        <v>66</v>
      </c>
      <c r="F3250" s="3" t="s">
        <v>1261</v>
      </c>
      <c r="G3250" s="3" t="s">
        <v>1251</v>
      </c>
      <c r="H3250" s="3" t="s">
        <v>1262</v>
      </c>
      <c r="I3250" s="3" t="s">
        <v>13503</v>
      </c>
      <c r="J3250" s="3" t="s">
        <v>55</v>
      </c>
      <c r="K3250" s="3" t="s">
        <v>6923</v>
      </c>
      <c r="L3250" s="3" t="s">
        <v>13433</v>
      </c>
      <c r="M3250" s="7" t="s">
        <v>13434</v>
      </c>
      <c r="N3250" s="7" t="s">
        <v>13435</v>
      </c>
      <c r="O3250" s="20" t="s">
        <v>893</v>
      </c>
      <c r="P3250" s="3" t="s">
        <v>4591</v>
      </c>
      <c r="Q3250" s="3">
        <v>-21.67</v>
      </c>
      <c r="R3250" s="6">
        <v>1564.2</v>
      </c>
      <c r="S3250" s="3"/>
      <c r="T3250" s="3" t="s">
        <v>13504</v>
      </c>
      <c r="U3250" s="17"/>
      <c r="X3250" s="19"/>
      <c r="Y3250" s="19" t="s">
        <v>13437</v>
      </c>
    </row>
    <row r="3251" spans="1:25">
      <c r="A3251" s="3" t="s">
        <v>13505</v>
      </c>
      <c r="B3251" s="3"/>
      <c r="C3251" s="3" t="s">
        <v>301</v>
      </c>
      <c r="D3251" s="3" t="s">
        <v>4026</v>
      </c>
      <c r="E3251" s="3" t="s">
        <v>66</v>
      </c>
      <c r="F3251" s="3" t="s">
        <v>1261</v>
      </c>
      <c r="G3251" s="3" t="s">
        <v>1251</v>
      </c>
      <c r="H3251" s="3" t="s">
        <v>1262</v>
      </c>
      <c r="I3251" s="3" t="s">
        <v>13506</v>
      </c>
      <c r="J3251" s="3" t="s">
        <v>1246</v>
      </c>
      <c r="K3251" s="3" t="s">
        <v>6923</v>
      </c>
      <c r="L3251" s="3" t="s">
        <v>13433</v>
      </c>
      <c r="M3251" s="7" t="s">
        <v>13434</v>
      </c>
      <c r="N3251" s="7" t="s">
        <v>13435</v>
      </c>
      <c r="O3251" s="20" t="s">
        <v>893</v>
      </c>
      <c r="P3251" s="3" t="s">
        <v>4591</v>
      </c>
      <c r="Q3251" s="3">
        <v>-22.04</v>
      </c>
      <c r="R3251" s="6">
        <v>376.2</v>
      </c>
      <c r="S3251" s="3"/>
      <c r="T3251" s="3" t="s">
        <v>13504</v>
      </c>
      <c r="U3251" s="17"/>
      <c r="X3251" s="19"/>
      <c r="Y3251" s="19" t="s">
        <v>13437</v>
      </c>
    </row>
    <row r="3252" spans="1:25">
      <c r="A3252" s="3" t="s">
        <v>13507</v>
      </c>
      <c r="B3252" s="3"/>
      <c r="C3252" s="3" t="s">
        <v>301</v>
      </c>
      <c r="D3252" s="3" t="s">
        <v>4026</v>
      </c>
      <c r="E3252" s="3" t="s">
        <v>66</v>
      </c>
      <c r="F3252" s="3" t="s">
        <v>1261</v>
      </c>
      <c r="G3252" s="3" t="s">
        <v>1251</v>
      </c>
      <c r="H3252" s="3" t="s">
        <v>1262</v>
      </c>
      <c r="I3252" s="3" t="s">
        <v>13508</v>
      </c>
      <c r="J3252" s="3" t="s">
        <v>1246</v>
      </c>
      <c r="K3252" s="3" t="s">
        <v>6923</v>
      </c>
      <c r="L3252" s="3" t="s">
        <v>13433</v>
      </c>
      <c r="M3252" s="7" t="s">
        <v>13434</v>
      </c>
      <c r="N3252" s="7" t="s">
        <v>13435</v>
      </c>
      <c r="O3252" s="20" t="s">
        <v>893</v>
      </c>
      <c r="P3252" s="3" t="s">
        <v>4591</v>
      </c>
      <c r="Q3252" s="3">
        <v>-21.59</v>
      </c>
      <c r="R3252" s="6">
        <v>376.2</v>
      </c>
      <c r="S3252" s="3"/>
      <c r="T3252" s="3" t="s">
        <v>13504</v>
      </c>
      <c r="U3252" s="17"/>
      <c r="X3252" s="19"/>
      <c r="Y3252" s="19" t="s">
        <v>13437</v>
      </c>
    </row>
    <row r="3253" spans="1:25">
      <c r="A3253" s="3" t="s">
        <v>13509</v>
      </c>
      <c r="B3253" s="3"/>
      <c r="C3253" s="3" t="s">
        <v>301</v>
      </c>
      <c r="D3253" s="3" t="s">
        <v>4026</v>
      </c>
      <c r="E3253" s="3" t="s">
        <v>66</v>
      </c>
      <c r="F3253" s="3" t="s">
        <v>1261</v>
      </c>
      <c r="G3253" s="3" t="s">
        <v>1251</v>
      </c>
      <c r="H3253" s="3" t="s">
        <v>1262</v>
      </c>
      <c r="I3253" s="3" t="s">
        <v>13510</v>
      </c>
      <c r="J3253" s="3" t="s">
        <v>1246</v>
      </c>
      <c r="K3253" s="3" t="s">
        <v>6923</v>
      </c>
      <c r="L3253" s="3" t="s">
        <v>13433</v>
      </c>
      <c r="M3253" s="7" t="s">
        <v>13434</v>
      </c>
      <c r="N3253" s="7" t="s">
        <v>13435</v>
      </c>
      <c r="O3253" s="20" t="s">
        <v>893</v>
      </c>
      <c r="P3253" s="3" t="s">
        <v>4591</v>
      </c>
      <c r="Q3253" s="3">
        <v>-22.78</v>
      </c>
      <c r="R3253" s="6">
        <v>376.2</v>
      </c>
      <c r="S3253" s="3"/>
      <c r="T3253" s="3" t="s">
        <v>13504</v>
      </c>
      <c r="U3253" s="17"/>
      <c r="X3253" s="19"/>
      <c r="Y3253" s="19" t="s">
        <v>13437</v>
      </c>
    </row>
    <row r="3254" spans="1:25">
      <c r="A3254" s="3" t="s">
        <v>13511</v>
      </c>
      <c r="B3254" s="3"/>
      <c r="C3254" s="3" t="s">
        <v>301</v>
      </c>
      <c r="D3254" s="3" t="s">
        <v>4026</v>
      </c>
      <c r="E3254" s="3" t="s">
        <v>66</v>
      </c>
      <c r="F3254" s="3" t="s">
        <v>1261</v>
      </c>
      <c r="G3254" s="3" t="s">
        <v>1251</v>
      </c>
      <c r="H3254" s="3" t="s">
        <v>1262</v>
      </c>
      <c r="I3254" s="3" t="s">
        <v>13512</v>
      </c>
      <c r="J3254" s="3" t="s">
        <v>1246</v>
      </c>
      <c r="K3254" s="3" t="s">
        <v>6923</v>
      </c>
      <c r="L3254" s="3" t="s">
        <v>13433</v>
      </c>
      <c r="M3254" s="7" t="s">
        <v>13434</v>
      </c>
      <c r="N3254" s="7" t="s">
        <v>13435</v>
      </c>
      <c r="O3254" s="20" t="s">
        <v>893</v>
      </c>
      <c r="P3254" s="3" t="s">
        <v>4591</v>
      </c>
      <c r="Q3254" s="3">
        <v>-21.04</v>
      </c>
      <c r="R3254" s="6">
        <v>376.2</v>
      </c>
      <c r="S3254" s="3"/>
      <c r="T3254" s="3" t="s">
        <v>13504</v>
      </c>
      <c r="U3254" s="17"/>
      <c r="X3254" s="19"/>
      <c r="Y3254" s="19" t="s">
        <v>13437</v>
      </c>
    </row>
    <row r="3255" spans="1:25">
      <c r="A3255" s="3" t="s">
        <v>13513</v>
      </c>
      <c r="B3255" s="3"/>
      <c r="C3255" s="3" t="s">
        <v>301</v>
      </c>
      <c r="D3255" s="3" t="s">
        <v>4026</v>
      </c>
      <c r="E3255" s="3" t="s">
        <v>66</v>
      </c>
      <c r="F3255" s="3" t="s">
        <v>1261</v>
      </c>
      <c r="G3255" s="3" t="s">
        <v>1251</v>
      </c>
      <c r="H3255" s="3" t="s">
        <v>1262</v>
      </c>
      <c r="I3255" s="3" t="s">
        <v>13514</v>
      </c>
      <c r="J3255" s="3" t="s">
        <v>1246</v>
      </c>
      <c r="K3255" s="3" t="s">
        <v>6923</v>
      </c>
      <c r="L3255" s="3" t="s">
        <v>13433</v>
      </c>
      <c r="M3255" s="7" t="s">
        <v>13434</v>
      </c>
      <c r="N3255" s="7" t="s">
        <v>13435</v>
      </c>
      <c r="O3255" s="20" t="s">
        <v>893</v>
      </c>
      <c r="P3255" s="3" t="s">
        <v>4591</v>
      </c>
      <c r="Q3255" s="3">
        <v>-22.09</v>
      </c>
      <c r="R3255" s="6">
        <v>376.2</v>
      </c>
      <c r="S3255" s="3"/>
      <c r="T3255" s="3" t="s">
        <v>13504</v>
      </c>
      <c r="U3255" s="17"/>
      <c r="X3255" s="19"/>
      <c r="Y3255" s="19" t="s">
        <v>13437</v>
      </c>
    </row>
    <row r="3256" spans="1:25">
      <c r="A3256" s="3" t="s">
        <v>13515</v>
      </c>
      <c r="B3256" s="3"/>
      <c r="C3256" s="3" t="s">
        <v>301</v>
      </c>
      <c r="D3256" s="3" t="s">
        <v>4026</v>
      </c>
      <c r="E3256" s="3" t="s">
        <v>66</v>
      </c>
      <c r="F3256" s="3" t="s">
        <v>1261</v>
      </c>
      <c r="G3256" s="3" t="s">
        <v>1251</v>
      </c>
      <c r="H3256" s="3" t="s">
        <v>1262</v>
      </c>
      <c r="I3256" s="3" t="s">
        <v>13516</v>
      </c>
      <c r="J3256" s="3" t="s">
        <v>1246</v>
      </c>
      <c r="K3256" s="3" t="s">
        <v>6923</v>
      </c>
      <c r="L3256" s="3" t="s">
        <v>13433</v>
      </c>
      <c r="M3256" s="7" t="s">
        <v>13434</v>
      </c>
      <c r="N3256" s="7" t="s">
        <v>13435</v>
      </c>
      <c r="O3256" s="20" t="s">
        <v>893</v>
      </c>
      <c r="P3256" s="3" t="s">
        <v>4591</v>
      </c>
      <c r="Q3256" s="3">
        <v>-21.52</v>
      </c>
      <c r="R3256" s="6">
        <v>376.2</v>
      </c>
      <c r="S3256" s="3"/>
      <c r="T3256" s="3" t="s">
        <v>13504</v>
      </c>
      <c r="U3256" s="17"/>
      <c r="X3256" s="19"/>
      <c r="Y3256" s="19" t="s">
        <v>13437</v>
      </c>
    </row>
    <row r="3257" spans="1:25">
      <c r="A3257" s="3" t="s">
        <v>13517</v>
      </c>
      <c r="B3257" s="3"/>
      <c r="C3257" s="3" t="s">
        <v>301</v>
      </c>
      <c r="D3257" s="3" t="s">
        <v>4026</v>
      </c>
      <c r="E3257" s="3" t="s">
        <v>66</v>
      </c>
      <c r="F3257" s="3" t="s">
        <v>1261</v>
      </c>
      <c r="G3257" s="3" t="s">
        <v>1251</v>
      </c>
      <c r="H3257" s="3" t="s">
        <v>1262</v>
      </c>
      <c r="I3257" s="3" t="s">
        <v>13518</v>
      </c>
      <c r="J3257" s="3" t="s">
        <v>1246</v>
      </c>
      <c r="K3257" s="3" t="s">
        <v>6923</v>
      </c>
      <c r="L3257" s="3" t="s">
        <v>13433</v>
      </c>
      <c r="M3257" s="7" t="s">
        <v>13434</v>
      </c>
      <c r="N3257" s="7" t="s">
        <v>13435</v>
      </c>
      <c r="O3257" s="20" t="s">
        <v>893</v>
      </c>
      <c r="P3257" s="3" t="s">
        <v>4591</v>
      </c>
      <c r="Q3257" s="3">
        <v>-22.37</v>
      </c>
      <c r="R3257" s="6">
        <v>376.2</v>
      </c>
      <c r="S3257" s="3"/>
      <c r="T3257" s="3" t="s">
        <v>13504</v>
      </c>
      <c r="U3257" s="17"/>
      <c r="X3257" s="19"/>
      <c r="Y3257" s="19" t="s">
        <v>13437</v>
      </c>
    </row>
    <row r="3258" spans="1:25">
      <c r="A3258" s="3" t="s">
        <v>13519</v>
      </c>
      <c r="B3258" s="3"/>
      <c r="C3258" s="3" t="s">
        <v>301</v>
      </c>
      <c r="D3258" s="3" t="s">
        <v>4026</v>
      </c>
      <c r="E3258" s="3" t="s">
        <v>66</v>
      </c>
      <c r="F3258" s="3" t="s">
        <v>1261</v>
      </c>
      <c r="G3258" s="3" t="s">
        <v>1251</v>
      </c>
      <c r="H3258" s="3" t="s">
        <v>1262</v>
      </c>
      <c r="I3258" s="3" t="s">
        <v>13520</v>
      </c>
      <c r="J3258" s="3" t="s">
        <v>1246</v>
      </c>
      <c r="K3258" s="3" t="s">
        <v>6923</v>
      </c>
      <c r="L3258" s="3" t="s">
        <v>13433</v>
      </c>
      <c r="M3258" s="7" t="s">
        <v>13434</v>
      </c>
      <c r="N3258" s="7" t="s">
        <v>13435</v>
      </c>
      <c r="O3258" s="20" t="s">
        <v>893</v>
      </c>
      <c r="P3258" s="3" t="s">
        <v>4591</v>
      </c>
      <c r="Q3258" s="3">
        <v>-21.4</v>
      </c>
      <c r="R3258" s="6">
        <v>376.2</v>
      </c>
      <c r="S3258" s="3"/>
      <c r="T3258" s="3" t="s">
        <v>13504</v>
      </c>
      <c r="U3258" s="17"/>
      <c r="X3258" s="19"/>
      <c r="Y3258" s="19" t="s">
        <v>13437</v>
      </c>
    </row>
    <row r="3259" spans="1:25">
      <c r="A3259" s="3" t="s">
        <v>13521</v>
      </c>
      <c r="B3259" s="3"/>
      <c r="C3259" s="3" t="s">
        <v>301</v>
      </c>
      <c r="D3259" s="3" t="s">
        <v>4026</v>
      </c>
      <c r="E3259" s="3" t="s">
        <v>66</v>
      </c>
      <c r="F3259" s="3" t="s">
        <v>1261</v>
      </c>
      <c r="G3259" s="3" t="s">
        <v>1251</v>
      </c>
      <c r="H3259" s="3" t="s">
        <v>1262</v>
      </c>
      <c r="I3259" s="3" t="s">
        <v>13522</v>
      </c>
      <c r="J3259" s="3" t="s">
        <v>1246</v>
      </c>
      <c r="K3259" s="3" t="s">
        <v>6923</v>
      </c>
      <c r="L3259" s="3" t="s">
        <v>13433</v>
      </c>
      <c r="M3259" s="7" t="s">
        <v>13434</v>
      </c>
      <c r="N3259" s="7" t="s">
        <v>13435</v>
      </c>
      <c r="O3259" s="20" t="s">
        <v>893</v>
      </c>
      <c r="P3259" s="3" t="s">
        <v>4591</v>
      </c>
      <c r="Q3259" s="3">
        <v>-22.2</v>
      </c>
      <c r="R3259" s="6">
        <v>376.2</v>
      </c>
      <c r="S3259" s="3"/>
      <c r="T3259" s="3" t="s">
        <v>13504</v>
      </c>
      <c r="U3259" s="17"/>
      <c r="X3259" s="19"/>
      <c r="Y3259" s="19" t="s">
        <v>13437</v>
      </c>
    </row>
    <row r="3260" spans="1:25">
      <c r="A3260" s="3" t="s">
        <v>13523</v>
      </c>
      <c r="B3260" s="3"/>
      <c r="C3260" s="3" t="s">
        <v>301</v>
      </c>
      <c r="D3260" s="3" t="s">
        <v>4026</v>
      </c>
      <c r="E3260" s="3" t="s">
        <v>66</v>
      </c>
      <c r="F3260" s="3" t="s">
        <v>1261</v>
      </c>
      <c r="G3260" s="3" t="s">
        <v>1251</v>
      </c>
      <c r="H3260" s="3" t="s">
        <v>1262</v>
      </c>
      <c r="I3260" s="3" t="s">
        <v>13524</v>
      </c>
      <c r="J3260" s="3" t="s">
        <v>1246</v>
      </c>
      <c r="K3260" s="3" t="s">
        <v>6923</v>
      </c>
      <c r="L3260" s="3" t="s">
        <v>13433</v>
      </c>
      <c r="M3260" s="7" t="s">
        <v>13434</v>
      </c>
      <c r="N3260" s="7" t="s">
        <v>13435</v>
      </c>
      <c r="O3260" s="20" t="s">
        <v>893</v>
      </c>
      <c r="P3260" s="3" t="s">
        <v>4591</v>
      </c>
      <c r="Q3260" s="3">
        <v>-22.46</v>
      </c>
      <c r="R3260" s="6">
        <v>376.2</v>
      </c>
      <c r="S3260" s="3"/>
      <c r="T3260" s="3" t="s">
        <v>13504</v>
      </c>
      <c r="U3260" s="17">
        <v>45952</v>
      </c>
      <c r="X3260" s="19"/>
      <c r="Y3260" s="19" t="s">
        <v>13437</v>
      </c>
    </row>
    <row r="3261" spans="1:25">
      <c r="A3261" s="3" t="s">
        <v>13525</v>
      </c>
      <c r="B3261" s="3"/>
      <c r="C3261" s="3" t="s">
        <v>301</v>
      </c>
      <c r="D3261" s="3" t="s">
        <v>4026</v>
      </c>
      <c r="E3261" s="3" t="s">
        <v>66</v>
      </c>
      <c r="F3261" s="3" t="s">
        <v>1261</v>
      </c>
      <c r="G3261" s="3" t="s">
        <v>1251</v>
      </c>
      <c r="H3261" s="3" t="s">
        <v>1262</v>
      </c>
      <c r="I3261" s="3" t="s">
        <v>13526</v>
      </c>
      <c r="J3261" s="3" t="s">
        <v>1246</v>
      </c>
      <c r="K3261" s="3" t="s">
        <v>6923</v>
      </c>
      <c r="L3261" s="3" t="s">
        <v>13433</v>
      </c>
      <c r="M3261" s="7" t="s">
        <v>13434</v>
      </c>
      <c r="N3261" s="7" t="s">
        <v>13435</v>
      </c>
      <c r="O3261" s="20" t="s">
        <v>893</v>
      </c>
      <c r="P3261" s="3" t="s">
        <v>4591</v>
      </c>
      <c r="Q3261" s="3">
        <v>-23.47</v>
      </c>
      <c r="R3261" s="6">
        <v>376.2</v>
      </c>
      <c r="S3261" s="3"/>
      <c r="T3261" s="3" t="s">
        <v>13504</v>
      </c>
      <c r="U3261" s="17"/>
      <c r="X3261" s="19"/>
      <c r="Y3261" s="19" t="s">
        <v>13437</v>
      </c>
    </row>
    <row r="3262" spans="1:25">
      <c r="A3262" s="3" t="s">
        <v>13527</v>
      </c>
      <c r="B3262" s="3"/>
      <c r="C3262" s="3" t="s">
        <v>301</v>
      </c>
      <c r="D3262" s="3" t="s">
        <v>4026</v>
      </c>
      <c r="E3262" s="3" t="s">
        <v>66</v>
      </c>
      <c r="F3262" s="3" t="s">
        <v>1261</v>
      </c>
      <c r="G3262" s="3" t="s">
        <v>1251</v>
      </c>
      <c r="H3262" s="3" t="s">
        <v>1262</v>
      </c>
      <c r="I3262" s="3" t="s">
        <v>13528</v>
      </c>
      <c r="J3262" s="3" t="s">
        <v>1246</v>
      </c>
      <c r="K3262" s="3" t="s">
        <v>6923</v>
      </c>
      <c r="L3262" s="3" t="s">
        <v>13433</v>
      </c>
      <c r="M3262" s="7" t="s">
        <v>13434</v>
      </c>
      <c r="N3262" s="7" t="s">
        <v>13435</v>
      </c>
      <c r="O3262" s="20" t="s">
        <v>893</v>
      </c>
      <c r="P3262" s="3" t="s">
        <v>4591</v>
      </c>
      <c r="Q3262" s="3">
        <v>-21.06</v>
      </c>
      <c r="R3262" s="6">
        <v>376.2</v>
      </c>
      <c r="S3262" s="3"/>
      <c r="T3262" s="3" t="s">
        <v>13504</v>
      </c>
      <c r="U3262" s="17"/>
      <c r="X3262" s="19"/>
      <c r="Y3262" s="19" t="s">
        <v>13437</v>
      </c>
    </row>
    <row r="3263" spans="1:25">
      <c r="A3263" s="3" t="s">
        <v>13529</v>
      </c>
      <c r="B3263" s="3"/>
      <c r="C3263" s="3" t="s">
        <v>301</v>
      </c>
      <c r="D3263" s="3" t="s">
        <v>4026</v>
      </c>
      <c r="E3263" s="3" t="s">
        <v>66</v>
      </c>
      <c r="F3263" s="3" t="s">
        <v>1261</v>
      </c>
      <c r="G3263" s="3" t="s">
        <v>1251</v>
      </c>
      <c r="H3263" s="3" t="s">
        <v>1262</v>
      </c>
      <c r="I3263" s="3" t="s">
        <v>13530</v>
      </c>
      <c r="J3263" s="3" t="s">
        <v>1246</v>
      </c>
      <c r="K3263" s="3" t="s">
        <v>6923</v>
      </c>
      <c r="L3263" s="3" t="s">
        <v>13433</v>
      </c>
      <c r="M3263" s="7" t="s">
        <v>13434</v>
      </c>
      <c r="N3263" s="7" t="s">
        <v>13435</v>
      </c>
      <c r="O3263" s="20" t="s">
        <v>893</v>
      </c>
      <c r="P3263" s="3" t="s">
        <v>4591</v>
      </c>
      <c r="Q3263" s="3">
        <v>-22.96</v>
      </c>
      <c r="R3263" s="6">
        <v>376.2</v>
      </c>
      <c r="S3263" s="3"/>
      <c r="T3263" s="3" t="s">
        <v>13504</v>
      </c>
      <c r="U3263" s="17"/>
      <c r="X3263" s="19"/>
      <c r="Y3263" s="19" t="s">
        <v>13437</v>
      </c>
    </row>
    <row r="3264" spans="1:25">
      <c r="A3264" s="3" t="s">
        <v>13531</v>
      </c>
      <c r="B3264" s="3"/>
      <c r="C3264" s="3" t="s">
        <v>301</v>
      </c>
      <c r="D3264" s="3" t="s">
        <v>4026</v>
      </c>
      <c r="E3264" s="3" t="s">
        <v>66</v>
      </c>
      <c r="F3264" s="3" t="s">
        <v>1261</v>
      </c>
      <c r="G3264" s="3" t="s">
        <v>1251</v>
      </c>
      <c r="H3264" s="3" t="s">
        <v>1262</v>
      </c>
      <c r="I3264" s="3" t="s">
        <v>13532</v>
      </c>
      <c r="J3264" s="3" t="s">
        <v>1246</v>
      </c>
      <c r="K3264" s="3" t="s">
        <v>6923</v>
      </c>
      <c r="L3264" s="3" t="s">
        <v>13433</v>
      </c>
      <c r="M3264" s="7" t="s">
        <v>13434</v>
      </c>
      <c r="N3264" s="7" t="s">
        <v>13435</v>
      </c>
      <c r="O3264" s="20" t="s">
        <v>893</v>
      </c>
      <c r="P3264" s="3"/>
      <c r="Q3264" s="3"/>
      <c r="R3264" s="6">
        <v>376.2</v>
      </c>
      <c r="S3264" s="3"/>
      <c r="T3264" s="3" t="s">
        <v>13467</v>
      </c>
      <c r="U3264" s="17"/>
      <c r="X3264" s="19"/>
      <c r="Y3264" s="19" t="s">
        <v>13437</v>
      </c>
    </row>
    <row r="3265" spans="1:25">
      <c r="A3265" s="3" t="s">
        <v>13533</v>
      </c>
      <c r="B3265" s="3"/>
      <c r="C3265" s="3" t="s">
        <v>301</v>
      </c>
      <c r="D3265" s="3" t="s">
        <v>4026</v>
      </c>
      <c r="E3265" s="3" t="s">
        <v>66</v>
      </c>
      <c r="F3265" s="3" t="s">
        <v>1261</v>
      </c>
      <c r="G3265" s="3" t="s">
        <v>1251</v>
      </c>
      <c r="H3265" s="3" t="s">
        <v>1262</v>
      </c>
      <c r="I3265" s="3" t="s">
        <v>13534</v>
      </c>
      <c r="J3265" s="3" t="s">
        <v>1246</v>
      </c>
      <c r="K3265" s="3" t="s">
        <v>6923</v>
      </c>
      <c r="L3265" s="3" t="s">
        <v>13433</v>
      </c>
      <c r="M3265" s="7" t="s">
        <v>13434</v>
      </c>
      <c r="N3265" s="7" t="s">
        <v>13435</v>
      </c>
      <c r="O3265" s="20" t="s">
        <v>893</v>
      </c>
      <c r="P3265" s="3"/>
      <c r="Q3265" s="3"/>
      <c r="R3265" s="6">
        <v>376.2</v>
      </c>
      <c r="S3265" s="3"/>
      <c r="T3265" s="3" t="s">
        <v>13467</v>
      </c>
      <c r="U3265" s="17"/>
      <c r="X3265" s="19"/>
      <c r="Y3265" s="19" t="s">
        <v>13437</v>
      </c>
    </row>
    <row r="3266" spans="1:25">
      <c r="A3266" s="3" t="s">
        <v>13535</v>
      </c>
      <c r="B3266" s="3"/>
      <c r="C3266" s="3" t="s">
        <v>67</v>
      </c>
      <c r="D3266" s="3" t="s">
        <v>1234</v>
      </c>
      <c r="E3266" s="3" t="s">
        <v>66</v>
      </c>
      <c r="F3266" s="3" t="s">
        <v>1261</v>
      </c>
      <c r="G3266" s="3" t="s">
        <v>1391</v>
      </c>
      <c r="H3266" s="3" t="s">
        <v>1599</v>
      </c>
      <c r="I3266" s="3" t="s">
        <v>13536</v>
      </c>
      <c r="J3266" s="3" t="s">
        <v>132</v>
      </c>
      <c r="K3266" s="3" t="s">
        <v>3943</v>
      </c>
      <c r="L3266" s="3" t="s">
        <v>13537</v>
      </c>
      <c r="M3266" s="7" t="s">
        <v>13538</v>
      </c>
      <c r="N3266" s="7" t="s">
        <v>13539</v>
      </c>
      <c r="O3266" s="20" t="s">
        <v>896</v>
      </c>
      <c r="P3266" s="3" t="s">
        <v>1241</v>
      </c>
      <c r="Q3266" s="3">
        <v>-20.69</v>
      </c>
      <c r="R3266" s="6">
        <v>346.5</v>
      </c>
      <c r="S3266" s="3" t="s">
        <v>11756</v>
      </c>
      <c r="T3266" s="3"/>
      <c r="U3266" s="17">
        <v>45938</v>
      </c>
      <c r="X3266" s="19" t="s">
        <v>11757</v>
      </c>
      <c r="Y3266" s="19"/>
    </row>
    <row r="3267" spans="1:25">
      <c r="A3267" s="3" t="s">
        <v>13540</v>
      </c>
      <c r="B3267" s="3"/>
      <c r="C3267" s="3" t="s">
        <v>901</v>
      </c>
      <c r="D3267" s="3" t="s">
        <v>4740</v>
      </c>
      <c r="E3267" s="3" t="s">
        <v>66</v>
      </c>
      <c r="F3267" s="3" t="s">
        <v>1300</v>
      </c>
      <c r="G3267" s="3" t="s">
        <v>2621</v>
      </c>
      <c r="H3267" s="3" t="s">
        <v>1578</v>
      </c>
      <c r="I3267" s="3" t="s">
        <v>13541</v>
      </c>
      <c r="J3267" s="3" t="s">
        <v>55</v>
      </c>
      <c r="K3267" s="3" t="s">
        <v>12059</v>
      </c>
      <c r="L3267" s="3" t="s">
        <v>13542</v>
      </c>
      <c r="M3267" s="7" t="s">
        <v>13543</v>
      </c>
      <c r="N3267" s="7" t="s">
        <v>13544</v>
      </c>
      <c r="O3267" s="20" t="s">
        <v>898</v>
      </c>
      <c r="P3267" s="3" t="s">
        <v>1241</v>
      </c>
      <c r="Q3267" s="3">
        <v>-22.21</v>
      </c>
      <c r="R3267" s="6">
        <v>133.65</v>
      </c>
      <c r="S3267" s="18" t="s">
        <v>6991</v>
      </c>
      <c r="T3267" s="3"/>
      <c r="U3267" s="17">
        <v>45943</v>
      </c>
      <c r="X3267" s="19" t="s">
        <v>6992</v>
      </c>
      <c r="Y3267" s="19" t="s">
        <v>13437</v>
      </c>
    </row>
    <row r="3268" spans="1:25">
      <c r="A3268" s="3" t="s">
        <v>13545</v>
      </c>
      <c r="B3268" s="3"/>
      <c r="C3268" s="3" t="s">
        <v>901</v>
      </c>
      <c r="D3268" s="3" t="s">
        <v>4740</v>
      </c>
      <c r="E3268" s="3" t="s">
        <v>66</v>
      </c>
      <c r="F3268" s="3" t="s">
        <v>1300</v>
      </c>
      <c r="G3268" s="3" t="s">
        <v>2621</v>
      </c>
      <c r="H3268" s="3" t="s">
        <v>1809</v>
      </c>
      <c r="I3268" s="3" t="s">
        <v>13546</v>
      </c>
      <c r="J3268" s="3" t="s">
        <v>55</v>
      </c>
      <c r="K3268" s="3" t="s">
        <v>1685</v>
      </c>
      <c r="L3268" s="3" t="s">
        <v>13547</v>
      </c>
      <c r="M3268" s="7" t="s">
        <v>13548</v>
      </c>
      <c r="N3268" s="7" t="s">
        <v>13549</v>
      </c>
      <c r="O3268" s="20" t="s">
        <v>898</v>
      </c>
      <c r="P3268" s="3" t="s">
        <v>4591</v>
      </c>
      <c r="Q3268" s="3"/>
      <c r="R3268" s="6">
        <v>133.65</v>
      </c>
      <c r="S3268" s="18" t="s">
        <v>6991</v>
      </c>
      <c r="T3268" s="3" t="s">
        <v>13550</v>
      </c>
      <c r="U3268" s="17">
        <v>45943</v>
      </c>
      <c r="X3268" s="19" t="s">
        <v>6992</v>
      </c>
      <c r="Y3268" s="19" t="s">
        <v>13437</v>
      </c>
    </row>
    <row r="3269" spans="1:25">
      <c r="A3269" s="3" t="s">
        <v>13551</v>
      </c>
      <c r="B3269" s="3"/>
      <c r="C3269" s="3" t="s">
        <v>901</v>
      </c>
      <c r="D3269" s="3" t="s">
        <v>4740</v>
      </c>
      <c r="E3269" s="3" t="s">
        <v>66</v>
      </c>
      <c r="F3269" s="3" t="s">
        <v>1300</v>
      </c>
      <c r="G3269" s="3" t="s">
        <v>2621</v>
      </c>
      <c r="H3269" s="3" t="s">
        <v>1653</v>
      </c>
      <c r="I3269" s="3" t="s">
        <v>13552</v>
      </c>
      <c r="J3269" s="3" t="s">
        <v>55</v>
      </c>
      <c r="K3269" s="3" t="s">
        <v>12059</v>
      </c>
      <c r="L3269" s="3" t="s">
        <v>13553</v>
      </c>
      <c r="M3269" s="7" t="s">
        <v>13554</v>
      </c>
      <c r="N3269" s="7" t="s">
        <v>13555</v>
      </c>
      <c r="O3269" s="20" t="s">
        <v>898</v>
      </c>
      <c r="P3269" s="3" t="s">
        <v>4591</v>
      </c>
      <c r="Q3269" s="3"/>
      <c r="R3269" s="6">
        <v>133.65</v>
      </c>
      <c r="S3269" s="18" t="s">
        <v>6991</v>
      </c>
      <c r="T3269" s="3" t="s">
        <v>13550</v>
      </c>
      <c r="U3269" s="17">
        <v>45943</v>
      </c>
      <c r="X3269" s="19" t="s">
        <v>6992</v>
      </c>
      <c r="Y3269" s="19" t="s">
        <v>13437</v>
      </c>
    </row>
    <row r="3270" spans="1:25">
      <c r="A3270" s="3" t="s">
        <v>13556</v>
      </c>
      <c r="B3270" s="3"/>
      <c r="C3270" s="3" t="s">
        <v>901</v>
      </c>
      <c r="D3270" s="3" t="s">
        <v>4740</v>
      </c>
      <c r="E3270" s="3" t="s">
        <v>66</v>
      </c>
      <c r="F3270" s="3" t="s">
        <v>1300</v>
      </c>
      <c r="G3270" s="3" t="s">
        <v>2621</v>
      </c>
      <c r="H3270" s="3" t="s">
        <v>1653</v>
      </c>
      <c r="I3270" s="3" t="s">
        <v>13557</v>
      </c>
      <c r="J3270" s="3" t="s">
        <v>55</v>
      </c>
      <c r="K3270" s="3" t="s">
        <v>1685</v>
      </c>
      <c r="L3270" s="3" t="s">
        <v>13558</v>
      </c>
      <c r="M3270" s="7" t="s">
        <v>13559</v>
      </c>
      <c r="N3270" s="7" t="s">
        <v>13560</v>
      </c>
      <c r="O3270" s="20" t="s">
        <v>898</v>
      </c>
      <c r="P3270" s="3" t="s">
        <v>4591</v>
      </c>
      <c r="Q3270" s="3"/>
      <c r="R3270" s="6">
        <v>133.65</v>
      </c>
      <c r="S3270" s="18" t="s">
        <v>6991</v>
      </c>
      <c r="T3270" s="3" t="s">
        <v>13550</v>
      </c>
      <c r="U3270" s="17">
        <v>45943</v>
      </c>
      <c r="X3270" s="19" t="s">
        <v>6992</v>
      </c>
      <c r="Y3270" s="19" t="s">
        <v>13437</v>
      </c>
    </row>
    <row r="3271" spans="1:25">
      <c r="A3271" s="3" t="s">
        <v>13561</v>
      </c>
      <c r="B3271" s="3"/>
      <c r="C3271" s="3" t="s">
        <v>901</v>
      </c>
      <c r="D3271" s="3" t="s">
        <v>4740</v>
      </c>
      <c r="E3271" s="3" t="s">
        <v>66</v>
      </c>
      <c r="F3271" s="3" t="s">
        <v>1300</v>
      </c>
      <c r="G3271" s="3" t="s">
        <v>2621</v>
      </c>
      <c r="H3271" s="3" t="s">
        <v>1653</v>
      </c>
      <c r="I3271" s="3" t="s">
        <v>13562</v>
      </c>
      <c r="J3271" s="3" t="s">
        <v>55</v>
      </c>
      <c r="K3271" s="3" t="s">
        <v>12059</v>
      </c>
      <c r="L3271" s="3" t="s">
        <v>13563</v>
      </c>
      <c r="M3271" s="7" t="s">
        <v>13564</v>
      </c>
      <c r="N3271" s="7" t="s">
        <v>13565</v>
      </c>
      <c r="O3271" s="20" t="s">
        <v>898</v>
      </c>
      <c r="P3271" s="3" t="s">
        <v>1241</v>
      </c>
      <c r="Q3271" s="3">
        <v>-23.86</v>
      </c>
      <c r="R3271" s="6">
        <v>133.65</v>
      </c>
      <c r="S3271" s="18" t="s">
        <v>6991</v>
      </c>
      <c r="T3271" s="3"/>
      <c r="U3271" s="17">
        <v>45943</v>
      </c>
      <c r="X3271" s="19" t="s">
        <v>6992</v>
      </c>
      <c r="Y3271" s="19" t="s">
        <v>13437</v>
      </c>
    </row>
    <row r="3272" spans="1:25">
      <c r="A3272" s="3" t="s">
        <v>13566</v>
      </c>
      <c r="B3272" s="3"/>
      <c r="C3272" s="3" t="s">
        <v>13567</v>
      </c>
      <c r="D3272" s="3" t="s">
        <v>1299</v>
      </c>
      <c r="E3272" s="3" t="s">
        <v>52</v>
      </c>
      <c r="F3272" s="3"/>
      <c r="G3272" s="3"/>
      <c r="H3272" s="3"/>
      <c r="I3272" s="3" t="s">
        <v>13567</v>
      </c>
      <c r="J3272" s="3" t="s">
        <v>94</v>
      </c>
      <c r="K3272" s="3" t="s">
        <v>4034</v>
      </c>
      <c r="L3272" s="3" t="s">
        <v>13568</v>
      </c>
      <c r="M3272" s="7" t="s">
        <v>13569</v>
      </c>
      <c r="N3272" s="7" t="s">
        <v>13570</v>
      </c>
      <c r="O3272" s="20" t="s">
        <v>902</v>
      </c>
      <c r="P3272" s="3" t="s">
        <v>4591</v>
      </c>
      <c r="Q3272" s="3"/>
      <c r="R3272" s="6">
        <v>0</v>
      </c>
      <c r="S3272" s="3"/>
      <c r="T3272" s="3"/>
      <c r="U3272" s="17"/>
      <c r="X3272" s="19"/>
      <c r="Y3272" s="19"/>
    </row>
    <row r="3273" spans="1:25">
      <c r="A3273" s="3" t="s">
        <v>13571</v>
      </c>
      <c r="B3273" s="3"/>
      <c r="C3273" s="3" t="s">
        <v>217</v>
      </c>
      <c r="D3273" s="3" t="s">
        <v>1299</v>
      </c>
      <c r="E3273" s="3" t="s">
        <v>52</v>
      </c>
      <c r="F3273" s="3" t="s">
        <v>5322</v>
      </c>
      <c r="G3273" s="3" t="s">
        <v>1251</v>
      </c>
      <c r="H3273" s="3" t="s">
        <v>1531</v>
      </c>
      <c r="I3273" s="3" t="s">
        <v>13572</v>
      </c>
      <c r="J3273" s="3" t="s">
        <v>68</v>
      </c>
      <c r="K3273" s="3" t="s">
        <v>13573</v>
      </c>
      <c r="L3273" s="3" t="s">
        <v>13574</v>
      </c>
      <c r="M3273" s="7" t="s">
        <v>13575</v>
      </c>
      <c r="N3273" s="7" t="s">
        <v>13576</v>
      </c>
      <c r="O3273" s="20" t="s">
        <v>904</v>
      </c>
      <c r="P3273" s="3" t="s">
        <v>1241</v>
      </c>
      <c r="Q3273" s="3">
        <v>-17.13</v>
      </c>
      <c r="R3273" s="6">
        <v>514.79999999999995</v>
      </c>
      <c r="S3273" s="3" t="s">
        <v>1305</v>
      </c>
      <c r="T3273" s="3"/>
      <c r="U3273" s="17">
        <v>45936</v>
      </c>
      <c r="X3273" s="19" t="s">
        <v>1306</v>
      </c>
      <c r="Y3273" s="19"/>
    </row>
    <row r="3274" spans="1:25">
      <c r="A3274" s="3" t="s">
        <v>13577</v>
      </c>
      <c r="B3274" s="3"/>
      <c r="C3274" s="3" t="s">
        <v>70</v>
      </c>
      <c r="D3274" s="3" t="s">
        <v>1517</v>
      </c>
      <c r="E3274" s="3" t="s">
        <v>52</v>
      </c>
      <c r="F3274" s="3" t="s">
        <v>1307</v>
      </c>
      <c r="G3274" s="3" t="s">
        <v>1312</v>
      </c>
      <c r="H3274" s="3" t="s">
        <v>1599</v>
      </c>
      <c r="I3274" s="3" t="s">
        <v>13578</v>
      </c>
      <c r="J3274" s="3" t="s">
        <v>55</v>
      </c>
      <c r="K3274" s="3" t="s">
        <v>4756</v>
      </c>
      <c r="L3274" s="3" t="s">
        <v>13579</v>
      </c>
      <c r="M3274" s="7" t="s">
        <v>13580</v>
      </c>
      <c r="N3274" s="7" t="s">
        <v>13581</v>
      </c>
      <c r="O3274" s="20" t="s">
        <v>906</v>
      </c>
      <c r="P3274" s="3" t="s">
        <v>1241</v>
      </c>
      <c r="Q3274" s="3">
        <v>-17.420000000000002</v>
      </c>
      <c r="R3274" s="6">
        <v>133.65</v>
      </c>
      <c r="S3274" s="3" t="s">
        <v>1305</v>
      </c>
      <c r="T3274" s="3"/>
      <c r="U3274" s="17">
        <v>45936</v>
      </c>
      <c r="X3274" s="19" t="s">
        <v>1306</v>
      </c>
      <c r="Y3274" s="19"/>
    </row>
    <row r="3275" spans="1:25">
      <c r="A3275" s="3" t="s">
        <v>13582</v>
      </c>
      <c r="B3275" s="3"/>
      <c r="C3275" s="3" t="s">
        <v>410</v>
      </c>
      <c r="D3275" s="3" t="s">
        <v>13583</v>
      </c>
      <c r="E3275" s="3" t="s">
        <v>52</v>
      </c>
      <c r="F3275" s="3" t="s">
        <v>1300</v>
      </c>
      <c r="G3275" s="3" t="s">
        <v>1495</v>
      </c>
      <c r="H3275" s="3" t="s">
        <v>1557</v>
      </c>
      <c r="I3275" s="3" t="s">
        <v>13584</v>
      </c>
      <c r="J3275" s="3" t="s">
        <v>110</v>
      </c>
      <c r="K3275" s="3" t="s">
        <v>4088</v>
      </c>
      <c r="L3275" s="3" t="s">
        <v>13585</v>
      </c>
      <c r="M3275" s="7" t="s">
        <v>13586</v>
      </c>
      <c r="N3275" s="7" t="s">
        <v>13587</v>
      </c>
      <c r="O3275" s="20" t="s">
        <v>908</v>
      </c>
      <c r="P3275" s="3" t="s">
        <v>1241</v>
      </c>
      <c r="Q3275" s="3">
        <v>-20.190000000000001</v>
      </c>
      <c r="R3275" s="6">
        <v>900.9</v>
      </c>
      <c r="S3275" s="3" t="s">
        <v>1305</v>
      </c>
      <c r="T3275" s="3"/>
      <c r="U3275" s="17">
        <v>45938</v>
      </c>
      <c r="X3275" s="19" t="s">
        <v>1306</v>
      </c>
      <c r="Y3275" s="19"/>
    </row>
    <row r="3276" spans="1:25">
      <c r="A3276" s="3" t="s">
        <v>13588</v>
      </c>
      <c r="B3276" s="3"/>
      <c r="C3276" s="3" t="s">
        <v>85</v>
      </c>
      <c r="D3276" s="3" t="s">
        <v>4026</v>
      </c>
      <c r="E3276" s="3" t="s">
        <v>66</v>
      </c>
      <c r="F3276" s="3" t="s">
        <v>1261</v>
      </c>
      <c r="G3276" s="3" t="s">
        <v>1251</v>
      </c>
      <c r="H3276" s="3" t="s">
        <v>1237</v>
      </c>
      <c r="I3276" s="3" t="s">
        <v>13589</v>
      </c>
      <c r="J3276" s="3" t="s">
        <v>110</v>
      </c>
      <c r="K3276" s="3" t="s">
        <v>12848</v>
      </c>
      <c r="L3276" s="3" t="s">
        <v>13590</v>
      </c>
      <c r="M3276" s="7" t="s">
        <v>13591</v>
      </c>
      <c r="N3276" s="7" t="s">
        <v>13592</v>
      </c>
      <c r="O3276" s="20" t="s">
        <v>910</v>
      </c>
      <c r="P3276" s="3" t="s">
        <v>1241</v>
      </c>
      <c r="Q3276" s="3">
        <v>-20.61</v>
      </c>
      <c r="R3276" s="6">
        <v>900.9</v>
      </c>
      <c r="S3276" s="18" t="s">
        <v>4998</v>
      </c>
      <c r="T3276" s="3"/>
      <c r="U3276" s="17">
        <v>45945</v>
      </c>
      <c r="X3276" s="19" t="s">
        <v>4999</v>
      </c>
      <c r="Y3276" s="19" t="s">
        <v>13593</v>
      </c>
    </row>
    <row r="3277" spans="1:25">
      <c r="A3277" s="3" t="s">
        <v>13594</v>
      </c>
      <c r="B3277" s="3"/>
      <c r="C3277" s="3" t="s">
        <v>85</v>
      </c>
      <c r="D3277" s="3" t="s">
        <v>4026</v>
      </c>
      <c r="E3277" s="3" t="s">
        <v>66</v>
      </c>
      <c r="F3277" s="3" t="s">
        <v>1261</v>
      </c>
      <c r="G3277" s="3" t="s">
        <v>1251</v>
      </c>
      <c r="H3277" s="3" t="s">
        <v>1237</v>
      </c>
      <c r="I3277" s="3" t="s">
        <v>13595</v>
      </c>
      <c r="J3277" s="3" t="s">
        <v>110</v>
      </c>
      <c r="K3277" s="3" t="s">
        <v>2304</v>
      </c>
      <c r="L3277" s="3" t="s">
        <v>13596</v>
      </c>
      <c r="M3277" s="7" t="s">
        <v>13597</v>
      </c>
      <c r="N3277" s="7" t="s">
        <v>13598</v>
      </c>
      <c r="O3277" s="20" t="s">
        <v>910</v>
      </c>
      <c r="P3277" s="3" t="s">
        <v>1241</v>
      </c>
      <c r="Q3277" s="3">
        <v>-20.48</v>
      </c>
      <c r="R3277" s="6">
        <v>900.9</v>
      </c>
      <c r="S3277" s="18" t="s">
        <v>4998</v>
      </c>
      <c r="T3277" s="3"/>
      <c r="U3277" s="17">
        <v>45945</v>
      </c>
      <c r="X3277" s="19" t="s">
        <v>4999</v>
      </c>
      <c r="Y3277" s="19" t="s">
        <v>13593</v>
      </c>
    </row>
    <row r="3278" spans="1:25">
      <c r="A3278" s="3" t="s">
        <v>13599</v>
      </c>
      <c r="B3278" s="3"/>
      <c r="C3278" s="3" t="s">
        <v>85</v>
      </c>
      <c r="D3278" s="3" t="s">
        <v>4026</v>
      </c>
      <c r="E3278" s="3" t="s">
        <v>66</v>
      </c>
      <c r="F3278" s="3" t="s">
        <v>1261</v>
      </c>
      <c r="G3278" s="3" t="s">
        <v>1251</v>
      </c>
      <c r="H3278" s="3" t="s">
        <v>1237</v>
      </c>
      <c r="I3278" s="3" t="s">
        <v>13600</v>
      </c>
      <c r="J3278" s="3" t="s">
        <v>110</v>
      </c>
      <c r="K3278" s="3" t="s">
        <v>12848</v>
      </c>
      <c r="L3278" s="3" t="s">
        <v>13601</v>
      </c>
      <c r="M3278" s="7" t="s">
        <v>13602</v>
      </c>
      <c r="N3278" s="7" t="s">
        <v>13603</v>
      </c>
      <c r="O3278" s="20" t="s">
        <v>910</v>
      </c>
      <c r="P3278" s="3" t="s">
        <v>1241</v>
      </c>
      <c r="Q3278" s="3">
        <v>-21.23</v>
      </c>
      <c r="R3278" s="6">
        <v>900.9</v>
      </c>
      <c r="S3278" s="18" t="s">
        <v>4998</v>
      </c>
      <c r="T3278" s="3"/>
      <c r="U3278" s="17">
        <v>45945</v>
      </c>
      <c r="X3278" s="19" t="s">
        <v>4999</v>
      </c>
      <c r="Y3278" s="19" t="s">
        <v>13593</v>
      </c>
    </row>
    <row r="3279" spans="1:25">
      <c r="A3279" s="3" t="s">
        <v>13604</v>
      </c>
      <c r="B3279" s="3"/>
      <c r="C3279" s="3" t="s">
        <v>85</v>
      </c>
      <c r="D3279" s="3" t="s">
        <v>4026</v>
      </c>
      <c r="E3279" s="3" t="s">
        <v>66</v>
      </c>
      <c r="F3279" s="3" t="s">
        <v>1261</v>
      </c>
      <c r="G3279" s="3" t="s">
        <v>1251</v>
      </c>
      <c r="H3279" s="3" t="s">
        <v>1237</v>
      </c>
      <c r="I3279" s="3" t="s">
        <v>13605</v>
      </c>
      <c r="J3279" s="3" t="s">
        <v>110</v>
      </c>
      <c r="K3279" s="3" t="s">
        <v>12848</v>
      </c>
      <c r="L3279" s="3" t="s">
        <v>13606</v>
      </c>
      <c r="M3279" s="7" t="s">
        <v>13607</v>
      </c>
      <c r="N3279" s="7" t="s">
        <v>13608</v>
      </c>
      <c r="O3279" s="20" t="s">
        <v>910</v>
      </c>
      <c r="P3279" s="3" t="s">
        <v>1241</v>
      </c>
      <c r="Q3279" s="3">
        <v>-20.149999999999999</v>
      </c>
      <c r="R3279" s="6">
        <v>900.9</v>
      </c>
      <c r="S3279" s="18" t="s">
        <v>4998</v>
      </c>
      <c r="T3279" s="3"/>
      <c r="U3279" s="17">
        <v>45945</v>
      </c>
      <c r="X3279" s="19" t="s">
        <v>4999</v>
      </c>
      <c r="Y3279" s="19" t="s">
        <v>13593</v>
      </c>
    </row>
    <row r="3280" spans="1:25">
      <c r="A3280" s="3" t="s">
        <v>13609</v>
      </c>
      <c r="B3280" s="3"/>
      <c r="C3280" s="3" t="s">
        <v>85</v>
      </c>
      <c r="D3280" s="3" t="s">
        <v>4026</v>
      </c>
      <c r="E3280" s="3" t="s">
        <v>66</v>
      </c>
      <c r="F3280" s="3" t="s">
        <v>1261</v>
      </c>
      <c r="G3280" s="3" t="s">
        <v>1251</v>
      </c>
      <c r="H3280" s="3" t="s">
        <v>1237</v>
      </c>
      <c r="I3280" s="3" t="s">
        <v>13610</v>
      </c>
      <c r="J3280" s="3" t="s">
        <v>110</v>
      </c>
      <c r="K3280" s="3" t="s">
        <v>12848</v>
      </c>
      <c r="L3280" s="3" t="s">
        <v>13611</v>
      </c>
      <c r="M3280" s="7" t="s">
        <v>13612</v>
      </c>
      <c r="N3280" s="7" t="s">
        <v>13613</v>
      </c>
      <c r="O3280" s="20" t="s">
        <v>910</v>
      </c>
      <c r="P3280" s="3" t="s">
        <v>1241</v>
      </c>
      <c r="Q3280" s="3">
        <v>-20.96</v>
      </c>
      <c r="R3280" s="6">
        <v>900.9</v>
      </c>
      <c r="S3280" s="18" t="s">
        <v>4998</v>
      </c>
      <c r="T3280" s="3"/>
      <c r="U3280" s="17">
        <v>45945</v>
      </c>
      <c r="X3280" s="19" t="s">
        <v>4999</v>
      </c>
      <c r="Y3280" s="19" t="s">
        <v>13593</v>
      </c>
    </row>
    <row r="3281" spans="1:25">
      <c r="A3281" s="3" t="s">
        <v>13614</v>
      </c>
      <c r="B3281" s="3"/>
      <c r="C3281" s="3" t="s">
        <v>85</v>
      </c>
      <c r="D3281" s="3" t="s">
        <v>4026</v>
      </c>
      <c r="E3281" s="3" t="s">
        <v>66</v>
      </c>
      <c r="F3281" s="3" t="s">
        <v>1261</v>
      </c>
      <c r="G3281" s="3" t="s">
        <v>1251</v>
      </c>
      <c r="H3281" s="3" t="s">
        <v>1237</v>
      </c>
      <c r="I3281" s="3" t="s">
        <v>13615</v>
      </c>
      <c r="J3281" s="3" t="s">
        <v>110</v>
      </c>
      <c r="K3281" s="3" t="s">
        <v>12848</v>
      </c>
      <c r="L3281" s="3" t="s">
        <v>13616</v>
      </c>
      <c r="M3281" s="7" t="s">
        <v>13617</v>
      </c>
      <c r="N3281" s="7" t="s">
        <v>13618</v>
      </c>
      <c r="O3281" s="20" t="s">
        <v>910</v>
      </c>
      <c r="P3281" s="3" t="s">
        <v>1241</v>
      </c>
      <c r="Q3281" s="3">
        <v>-21.04</v>
      </c>
      <c r="R3281" s="6">
        <v>900.9</v>
      </c>
      <c r="S3281" s="18" t="s">
        <v>4998</v>
      </c>
      <c r="T3281" s="3"/>
      <c r="U3281" s="17">
        <v>45946</v>
      </c>
      <c r="X3281" s="19" t="s">
        <v>4999</v>
      </c>
      <c r="Y3281" s="19" t="s">
        <v>13593</v>
      </c>
    </row>
    <row r="3282" spans="1:25">
      <c r="A3282" s="3" t="s">
        <v>13619</v>
      </c>
      <c r="B3282" s="3"/>
      <c r="C3282" s="3" t="s">
        <v>85</v>
      </c>
      <c r="D3282" s="3" t="s">
        <v>4026</v>
      </c>
      <c r="E3282" s="3" t="s">
        <v>66</v>
      </c>
      <c r="F3282" s="3" t="s">
        <v>1261</v>
      </c>
      <c r="G3282" s="3" t="s">
        <v>1251</v>
      </c>
      <c r="H3282" s="3" t="s">
        <v>1237</v>
      </c>
      <c r="I3282" s="3" t="s">
        <v>13620</v>
      </c>
      <c r="J3282" s="3" t="s">
        <v>196</v>
      </c>
      <c r="K3282" s="3" t="s">
        <v>12848</v>
      </c>
      <c r="L3282" s="3" t="s">
        <v>13621</v>
      </c>
      <c r="M3282" s="7" t="s">
        <v>13622</v>
      </c>
      <c r="N3282" s="7" t="s">
        <v>13623</v>
      </c>
      <c r="O3282" s="20" t="s">
        <v>910</v>
      </c>
      <c r="P3282" s="3" t="s">
        <v>1241</v>
      </c>
      <c r="Q3282" s="3">
        <v>-20.57</v>
      </c>
      <c r="R3282" s="6">
        <v>1386</v>
      </c>
      <c r="S3282" s="18" t="s">
        <v>4998</v>
      </c>
      <c r="T3282" s="3"/>
      <c r="U3282" s="17">
        <v>45946</v>
      </c>
      <c r="X3282" s="19" t="s">
        <v>4999</v>
      </c>
      <c r="Y3282" s="19" t="s">
        <v>13593</v>
      </c>
    </row>
    <row r="3283" spans="1:25">
      <c r="A3283" s="3" t="s">
        <v>13624</v>
      </c>
      <c r="B3283" s="3"/>
      <c r="C3283" s="3" t="s">
        <v>85</v>
      </c>
      <c r="D3283" s="3" t="s">
        <v>4026</v>
      </c>
      <c r="E3283" s="3" t="s">
        <v>66</v>
      </c>
      <c r="F3283" s="3" t="s">
        <v>1261</v>
      </c>
      <c r="G3283" s="3" t="s">
        <v>1251</v>
      </c>
      <c r="H3283" s="3" t="s">
        <v>1237</v>
      </c>
      <c r="I3283" s="3" t="s">
        <v>13625</v>
      </c>
      <c r="J3283" s="3" t="s">
        <v>110</v>
      </c>
      <c r="K3283" s="3" t="s">
        <v>12848</v>
      </c>
      <c r="L3283" s="3" t="s">
        <v>13626</v>
      </c>
      <c r="M3283" s="7" t="s">
        <v>13627</v>
      </c>
      <c r="N3283" s="7" t="s">
        <v>13628</v>
      </c>
      <c r="O3283" s="20" t="s">
        <v>910</v>
      </c>
      <c r="P3283" s="3" t="s">
        <v>1241</v>
      </c>
      <c r="Q3283" s="3">
        <v>-21.63</v>
      </c>
      <c r="R3283" s="6">
        <v>900.9</v>
      </c>
      <c r="S3283" s="18" t="s">
        <v>4998</v>
      </c>
      <c r="T3283" s="3"/>
      <c r="U3283" s="17">
        <v>45946</v>
      </c>
      <c r="X3283" s="19" t="s">
        <v>4999</v>
      </c>
      <c r="Y3283" s="19" t="s">
        <v>13593</v>
      </c>
    </row>
    <row r="3284" spans="1:25">
      <c r="A3284" s="3" t="s">
        <v>13629</v>
      </c>
      <c r="B3284" s="3"/>
      <c r="C3284" s="3" t="s">
        <v>85</v>
      </c>
      <c r="D3284" s="3" t="s">
        <v>4026</v>
      </c>
      <c r="E3284" s="3" t="s">
        <v>66</v>
      </c>
      <c r="F3284" s="3" t="s">
        <v>1261</v>
      </c>
      <c r="G3284" s="3" t="s">
        <v>1251</v>
      </c>
      <c r="H3284" s="3" t="s">
        <v>1557</v>
      </c>
      <c r="I3284" s="3" t="s">
        <v>13630</v>
      </c>
      <c r="J3284" s="3" t="s">
        <v>110</v>
      </c>
      <c r="K3284" s="3" t="s">
        <v>12848</v>
      </c>
      <c r="L3284" s="3" t="s">
        <v>13631</v>
      </c>
      <c r="M3284" s="7" t="s">
        <v>13632</v>
      </c>
      <c r="N3284" s="7" t="s">
        <v>13633</v>
      </c>
      <c r="O3284" s="20" t="s">
        <v>910</v>
      </c>
      <c r="P3284" s="3" t="s">
        <v>1241</v>
      </c>
      <c r="Q3284" s="3">
        <v>-20.97</v>
      </c>
      <c r="R3284" s="6">
        <v>900.9</v>
      </c>
      <c r="S3284" s="18" t="s">
        <v>4998</v>
      </c>
      <c r="T3284" s="3"/>
      <c r="U3284" s="17">
        <v>45946</v>
      </c>
      <c r="X3284" s="19" t="s">
        <v>4999</v>
      </c>
      <c r="Y3284" s="19" t="s">
        <v>13593</v>
      </c>
    </row>
    <row r="3285" spans="1:25">
      <c r="A3285" s="3" t="s">
        <v>13634</v>
      </c>
      <c r="B3285" s="3"/>
      <c r="C3285" s="3" t="s">
        <v>85</v>
      </c>
      <c r="D3285" s="3" t="s">
        <v>4026</v>
      </c>
      <c r="E3285" s="3" t="s">
        <v>66</v>
      </c>
      <c r="F3285" s="3" t="s">
        <v>1261</v>
      </c>
      <c r="G3285" s="3" t="s">
        <v>1251</v>
      </c>
      <c r="H3285" s="3" t="s">
        <v>1557</v>
      </c>
      <c r="I3285" s="3" t="s">
        <v>13635</v>
      </c>
      <c r="J3285" s="3" t="s">
        <v>110</v>
      </c>
      <c r="K3285" s="3" t="s">
        <v>12848</v>
      </c>
      <c r="L3285" s="3" t="s">
        <v>13636</v>
      </c>
      <c r="M3285" s="7" t="s">
        <v>13637</v>
      </c>
      <c r="N3285" s="7" t="s">
        <v>13638</v>
      </c>
      <c r="O3285" s="20" t="s">
        <v>910</v>
      </c>
      <c r="P3285" s="3" t="s">
        <v>1241</v>
      </c>
      <c r="Q3285" s="3">
        <v>-21.55</v>
      </c>
      <c r="R3285" s="6">
        <v>900.9</v>
      </c>
      <c r="S3285" s="18" t="s">
        <v>4998</v>
      </c>
      <c r="T3285" s="3"/>
      <c r="U3285" s="17">
        <v>45946</v>
      </c>
      <c r="X3285" s="19" t="s">
        <v>4999</v>
      </c>
      <c r="Y3285" s="19" t="s">
        <v>13593</v>
      </c>
    </row>
    <row r="3286" spans="1:25">
      <c r="A3286" s="3" t="s">
        <v>13639</v>
      </c>
      <c r="B3286" s="3"/>
      <c r="C3286" s="3" t="s">
        <v>85</v>
      </c>
      <c r="D3286" s="3" t="s">
        <v>4026</v>
      </c>
      <c r="E3286" s="3" t="s">
        <v>66</v>
      </c>
      <c r="F3286" s="3" t="s">
        <v>1261</v>
      </c>
      <c r="G3286" s="3" t="s">
        <v>1251</v>
      </c>
      <c r="H3286" s="3" t="s">
        <v>1557</v>
      </c>
      <c r="I3286" s="3" t="s">
        <v>13640</v>
      </c>
      <c r="J3286" s="3" t="s">
        <v>110</v>
      </c>
      <c r="K3286" s="3" t="s">
        <v>12848</v>
      </c>
      <c r="L3286" s="3" t="s">
        <v>13641</v>
      </c>
      <c r="M3286" s="7" t="s">
        <v>13642</v>
      </c>
      <c r="N3286" s="7" t="s">
        <v>13643</v>
      </c>
      <c r="O3286" s="20" t="s">
        <v>910</v>
      </c>
      <c r="P3286" s="3" t="s">
        <v>1241</v>
      </c>
      <c r="Q3286" s="3">
        <v>-21.4</v>
      </c>
      <c r="R3286" s="6">
        <v>900.9</v>
      </c>
      <c r="S3286" s="18" t="s">
        <v>4998</v>
      </c>
      <c r="T3286" s="3"/>
      <c r="U3286" s="17">
        <v>45946</v>
      </c>
      <c r="X3286" s="19" t="s">
        <v>4999</v>
      </c>
      <c r="Y3286" s="19" t="s">
        <v>13593</v>
      </c>
    </row>
    <row r="3287" spans="1:25">
      <c r="A3287" s="3" t="s">
        <v>13644</v>
      </c>
      <c r="B3287" s="3"/>
      <c r="C3287" s="3" t="s">
        <v>85</v>
      </c>
      <c r="D3287" s="3" t="s">
        <v>4026</v>
      </c>
      <c r="E3287" s="3" t="s">
        <v>66</v>
      </c>
      <c r="F3287" s="3" t="s">
        <v>1261</v>
      </c>
      <c r="G3287" s="3" t="s">
        <v>1251</v>
      </c>
      <c r="H3287" s="3" t="s">
        <v>1557</v>
      </c>
      <c r="I3287" s="3" t="s">
        <v>13645</v>
      </c>
      <c r="J3287" s="3" t="s">
        <v>110</v>
      </c>
      <c r="K3287" s="3" t="s">
        <v>3965</v>
      </c>
      <c r="L3287" s="3" t="s">
        <v>13646</v>
      </c>
      <c r="M3287" s="7" t="s">
        <v>13647</v>
      </c>
      <c r="N3287" s="7" t="s">
        <v>13648</v>
      </c>
      <c r="O3287" s="20" t="s">
        <v>910</v>
      </c>
      <c r="P3287" s="3" t="s">
        <v>1241</v>
      </c>
      <c r="Q3287" s="3">
        <v>-21.53</v>
      </c>
      <c r="R3287" s="6">
        <v>900.9</v>
      </c>
      <c r="S3287" s="18" t="s">
        <v>4998</v>
      </c>
      <c r="T3287" s="3"/>
      <c r="U3287" s="17">
        <v>45946</v>
      </c>
      <c r="X3287" s="19" t="s">
        <v>4999</v>
      </c>
      <c r="Y3287" s="19" t="s">
        <v>13593</v>
      </c>
    </row>
    <row r="3288" spans="1:25">
      <c r="A3288" s="3" t="s">
        <v>13649</v>
      </c>
      <c r="B3288" s="3"/>
      <c r="C3288" s="3" t="s">
        <v>85</v>
      </c>
      <c r="D3288" s="3" t="s">
        <v>4026</v>
      </c>
      <c r="E3288" s="3" t="s">
        <v>66</v>
      </c>
      <c r="F3288" s="3" t="s">
        <v>1261</v>
      </c>
      <c r="G3288" s="3" t="s">
        <v>1251</v>
      </c>
      <c r="H3288" s="3" t="s">
        <v>1557</v>
      </c>
      <c r="I3288" s="3" t="s">
        <v>13650</v>
      </c>
      <c r="J3288" s="3" t="s">
        <v>110</v>
      </c>
      <c r="K3288" s="3" t="s">
        <v>12848</v>
      </c>
      <c r="L3288" s="3" t="s">
        <v>13651</v>
      </c>
      <c r="M3288" s="7" t="s">
        <v>13652</v>
      </c>
      <c r="N3288" s="7" t="s">
        <v>13653</v>
      </c>
      <c r="O3288" s="20" t="s">
        <v>910</v>
      </c>
      <c r="P3288" s="3" t="s">
        <v>1241</v>
      </c>
      <c r="Q3288" s="3">
        <v>-21</v>
      </c>
      <c r="R3288" s="6">
        <v>900.9</v>
      </c>
      <c r="S3288" s="18" t="s">
        <v>4998</v>
      </c>
      <c r="T3288" s="3"/>
      <c r="U3288" s="17">
        <v>45947</v>
      </c>
      <c r="X3288" s="19" t="s">
        <v>4999</v>
      </c>
      <c r="Y3288" s="19" t="s">
        <v>13593</v>
      </c>
    </row>
    <row r="3289" spans="1:25">
      <c r="A3289" s="3" t="s">
        <v>13654</v>
      </c>
      <c r="B3289" s="3"/>
      <c r="C3289" s="3" t="s">
        <v>85</v>
      </c>
      <c r="D3289" s="3" t="s">
        <v>4026</v>
      </c>
      <c r="E3289" s="3" t="s">
        <v>66</v>
      </c>
      <c r="F3289" s="3" t="s">
        <v>1261</v>
      </c>
      <c r="G3289" s="3" t="s">
        <v>1251</v>
      </c>
      <c r="H3289" s="3" t="s">
        <v>1557</v>
      </c>
      <c r="I3289" s="3" t="s">
        <v>13655</v>
      </c>
      <c r="J3289" s="3" t="s">
        <v>196</v>
      </c>
      <c r="K3289" s="3" t="s">
        <v>12848</v>
      </c>
      <c r="L3289" s="3" t="s">
        <v>13656</v>
      </c>
      <c r="M3289" s="7" t="s">
        <v>13657</v>
      </c>
      <c r="N3289" s="7" t="s">
        <v>13658</v>
      </c>
      <c r="O3289" s="20" t="s">
        <v>910</v>
      </c>
      <c r="P3289" s="3" t="s">
        <v>1241</v>
      </c>
      <c r="Q3289" s="3">
        <v>-21.01</v>
      </c>
      <c r="R3289" s="6">
        <v>1386</v>
      </c>
      <c r="S3289" s="18" t="s">
        <v>4998</v>
      </c>
      <c r="T3289" s="3"/>
      <c r="U3289" s="17">
        <v>45947</v>
      </c>
      <c r="X3289" s="19" t="s">
        <v>4999</v>
      </c>
      <c r="Y3289" s="19" t="s">
        <v>13593</v>
      </c>
    </row>
    <row r="3290" spans="1:25">
      <c r="A3290" s="3" t="s">
        <v>13659</v>
      </c>
      <c r="B3290" s="3"/>
      <c r="C3290" s="3" t="s">
        <v>85</v>
      </c>
      <c r="D3290" s="3" t="s">
        <v>4026</v>
      </c>
      <c r="E3290" s="3" t="s">
        <v>66</v>
      </c>
      <c r="F3290" s="3" t="s">
        <v>1261</v>
      </c>
      <c r="G3290" s="3" t="s">
        <v>1251</v>
      </c>
      <c r="H3290" s="3" t="s">
        <v>1557</v>
      </c>
      <c r="I3290" s="3" t="s">
        <v>13660</v>
      </c>
      <c r="J3290" s="3" t="s">
        <v>110</v>
      </c>
      <c r="K3290" s="3" t="s">
        <v>12848</v>
      </c>
      <c r="L3290" s="3" t="s">
        <v>13661</v>
      </c>
      <c r="M3290" s="7" t="s">
        <v>13662</v>
      </c>
      <c r="N3290" s="7" t="s">
        <v>13663</v>
      </c>
      <c r="O3290" s="20" t="s">
        <v>910</v>
      </c>
      <c r="P3290" s="3" t="s">
        <v>1241</v>
      </c>
      <c r="Q3290" s="3">
        <v>-21.83</v>
      </c>
      <c r="R3290" s="6">
        <v>900.9</v>
      </c>
      <c r="S3290" s="18" t="s">
        <v>4998</v>
      </c>
      <c r="T3290" s="3"/>
      <c r="U3290" s="17">
        <v>45947</v>
      </c>
      <c r="X3290" s="19" t="s">
        <v>4999</v>
      </c>
      <c r="Y3290" s="19" t="s">
        <v>13593</v>
      </c>
    </row>
    <row r="3291" spans="1:25">
      <c r="A3291" s="3" t="s">
        <v>13664</v>
      </c>
      <c r="B3291" s="3"/>
      <c r="C3291" s="3" t="s">
        <v>85</v>
      </c>
      <c r="D3291" s="3" t="s">
        <v>4026</v>
      </c>
      <c r="E3291" s="3" t="s">
        <v>66</v>
      </c>
      <c r="F3291" s="3" t="s">
        <v>1261</v>
      </c>
      <c r="G3291" s="3" t="s">
        <v>1251</v>
      </c>
      <c r="H3291" s="3" t="s">
        <v>1557</v>
      </c>
      <c r="I3291" s="3" t="s">
        <v>13665</v>
      </c>
      <c r="J3291" s="3" t="s">
        <v>110</v>
      </c>
      <c r="K3291" s="3" t="s">
        <v>12848</v>
      </c>
      <c r="L3291" s="3" t="s">
        <v>13666</v>
      </c>
      <c r="M3291" s="7" t="s">
        <v>13667</v>
      </c>
      <c r="N3291" s="7" t="s">
        <v>13668</v>
      </c>
      <c r="O3291" s="20" t="s">
        <v>910</v>
      </c>
      <c r="P3291" s="3" t="s">
        <v>1241</v>
      </c>
      <c r="Q3291" s="3">
        <v>-21.81</v>
      </c>
      <c r="R3291" s="6">
        <v>900.9</v>
      </c>
      <c r="S3291" s="18" t="s">
        <v>4998</v>
      </c>
      <c r="T3291" s="3"/>
      <c r="U3291" s="17">
        <v>45947</v>
      </c>
      <c r="X3291" s="19" t="s">
        <v>4999</v>
      </c>
      <c r="Y3291" s="19" t="s">
        <v>13593</v>
      </c>
    </row>
    <row r="3292" spans="1:25">
      <c r="A3292" s="3" t="s">
        <v>13669</v>
      </c>
      <c r="B3292" s="3"/>
      <c r="C3292" s="3" t="s">
        <v>85</v>
      </c>
      <c r="D3292" s="3" t="s">
        <v>1234</v>
      </c>
      <c r="E3292" s="3" t="s">
        <v>66</v>
      </c>
      <c r="F3292" s="3" t="s">
        <v>1261</v>
      </c>
      <c r="G3292" s="3" t="s">
        <v>1495</v>
      </c>
      <c r="H3292" s="3" t="s">
        <v>1252</v>
      </c>
      <c r="I3292" s="3" t="s">
        <v>13670</v>
      </c>
      <c r="J3292" s="3" t="s">
        <v>110</v>
      </c>
      <c r="K3292" s="3" t="s">
        <v>11995</v>
      </c>
      <c r="L3292" s="3" t="s">
        <v>13671</v>
      </c>
      <c r="M3292" s="7" t="s">
        <v>13672</v>
      </c>
      <c r="N3292" s="7" t="s">
        <v>13673</v>
      </c>
      <c r="O3292" s="20" t="s">
        <v>912</v>
      </c>
      <c r="P3292" s="3" t="s">
        <v>1241</v>
      </c>
      <c r="Q3292" s="3">
        <v>-20.72</v>
      </c>
      <c r="R3292" s="6">
        <v>900.9</v>
      </c>
      <c r="S3292" s="3" t="s">
        <v>11756</v>
      </c>
      <c r="T3292" s="3"/>
      <c r="U3292" s="17">
        <v>45940</v>
      </c>
      <c r="X3292" s="19" t="s">
        <v>11757</v>
      </c>
      <c r="Y3292" s="19"/>
    </row>
    <row r="3293" spans="1:25">
      <c r="A3293" s="3" t="s">
        <v>13674</v>
      </c>
      <c r="B3293" s="3"/>
      <c r="C3293" s="3" t="s">
        <v>918</v>
      </c>
      <c r="D3293" s="3" t="s">
        <v>12068</v>
      </c>
      <c r="E3293" s="3" t="s">
        <v>66</v>
      </c>
      <c r="F3293" s="3" t="s">
        <v>1300</v>
      </c>
      <c r="G3293" s="3" t="s">
        <v>2621</v>
      </c>
      <c r="H3293" s="3" t="s">
        <v>1605</v>
      </c>
      <c r="I3293" s="3" t="s">
        <v>13675</v>
      </c>
      <c r="J3293" s="3" t="s">
        <v>55</v>
      </c>
      <c r="K3293" s="3" t="s">
        <v>1685</v>
      </c>
      <c r="L3293" s="3" t="s">
        <v>13676</v>
      </c>
      <c r="M3293" s="7" t="s">
        <v>13677</v>
      </c>
      <c r="N3293" s="7" t="s">
        <v>13678</v>
      </c>
      <c r="O3293" s="20" t="s">
        <v>915</v>
      </c>
      <c r="P3293" s="3" t="s">
        <v>1241</v>
      </c>
      <c r="Q3293" s="3">
        <v>-16.79</v>
      </c>
      <c r="R3293" s="6">
        <v>1564.2</v>
      </c>
      <c r="S3293" s="3" t="s">
        <v>3970</v>
      </c>
      <c r="T3293" s="3"/>
      <c r="U3293" s="17">
        <v>45948</v>
      </c>
      <c r="X3293" s="19" t="s">
        <v>6551</v>
      </c>
      <c r="Y3293" s="19"/>
    </row>
    <row r="3294" spans="1:25">
      <c r="A3294" s="3" t="s">
        <v>13679</v>
      </c>
      <c r="B3294" s="3"/>
      <c r="C3294" s="3" t="s">
        <v>918</v>
      </c>
      <c r="D3294" s="3" t="s">
        <v>12068</v>
      </c>
      <c r="E3294" s="3" t="s">
        <v>66</v>
      </c>
      <c r="F3294" s="3" t="s">
        <v>1300</v>
      </c>
      <c r="G3294" s="3" t="s">
        <v>2621</v>
      </c>
      <c r="H3294" s="3" t="s">
        <v>1605</v>
      </c>
      <c r="I3294" s="3" t="s">
        <v>13680</v>
      </c>
      <c r="J3294" s="3" t="s">
        <v>1246</v>
      </c>
      <c r="K3294" s="3" t="s">
        <v>1685</v>
      </c>
      <c r="L3294" s="3" t="s">
        <v>13676</v>
      </c>
      <c r="M3294" s="7" t="s">
        <v>13677</v>
      </c>
      <c r="N3294" s="7" t="s">
        <v>13678</v>
      </c>
      <c r="O3294" s="20" t="s">
        <v>915</v>
      </c>
      <c r="P3294" s="3" t="s">
        <v>1241</v>
      </c>
      <c r="Q3294" s="3">
        <v>-17.14</v>
      </c>
      <c r="R3294" s="6">
        <v>376.2</v>
      </c>
      <c r="S3294" s="3" t="s">
        <v>3970</v>
      </c>
      <c r="T3294" s="3"/>
      <c r="U3294" s="17">
        <v>45948</v>
      </c>
      <c r="X3294" s="19" t="s">
        <v>6551</v>
      </c>
      <c r="Y3294" s="19"/>
    </row>
    <row r="3295" spans="1:25">
      <c r="A3295" s="3" t="s">
        <v>13681</v>
      </c>
      <c r="B3295" s="3"/>
      <c r="C3295" s="3" t="s">
        <v>918</v>
      </c>
      <c r="D3295" s="3" t="s">
        <v>12068</v>
      </c>
      <c r="E3295" s="3" t="s">
        <v>66</v>
      </c>
      <c r="F3295" s="3" t="s">
        <v>1300</v>
      </c>
      <c r="G3295" s="3" t="s">
        <v>2621</v>
      </c>
      <c r="H3295" s="3" t="s">
        <v>1605</v>
      </c>
      <c r="I3295" s="3" t="s">
        <v>13682</v>
      </c>
      <c r="J3295" s="3" t="s">
        <v>1246</v>
      </c>
      <c r="K3295" s="3" t="s">
        <v>1685</v>
      </c>
      <c r="L3295" s="3" t="s">
        <v>13676</v>
      </c>
      <c r="M3295" s="7" t="s">
        <v>13677</v>
      </c>
      <c r="N3295" s="7" t="s">
        <v>13678</v>
      </c>
      <c r="O3295" s="20" t="s">
        <v>915</v>
      </c>
      <c r="P3295" s="3" t="s">
        <v>1241</v>
      </c>
      <c r="Q3295" s="3">
        <v>-17.940000000000001</v>
      </c>
      <c r="R3295" s="6">
        <v>376.2</v>
      </c>
      <c r="S3295" s="3" t="s">
        <v>3970</v>
      </c>
      <c r="T3295" s="3"/>
      <c r="U3295" s="17">
        <v>45948</v>
      </c>
      <c r="X3295" s="19" t="s">
        <v>6551</v>
      </c>
      <c r="Y3295" s="19"/>
    </row>
    <row r="3296" spans="1:25">
      <c r="A3296" s="3" t="s">
        <v>13683</v>
      </c>
      <c r="B3296" s="3"/>
      <c r="C3296" s="3" t="s">
        <v>918</v>
      </c>
      <c r="D3296" s="3" t="s">
        <v>12068</v>
      </c>
      <c r="E3296" s="3" t="s">
        <v>66</v>
      </c>
      <c r="F3296" s="3" t="s">
        <v>1300</v>
      </c>
      <c r="G3296" s="3" t="s">
        <v>2621</v>
      </c>
      <c r="H3296" s="3" t="s">
        <v>1605</v>
      </c>
      <c r="I3296" s="3" t="s">
        <v>13684</v>
      </c>
      <c r="J3296" s="3" t="s">
        <v>1246</v>
      </c>
      <c r="K3296" s="3" t="s">
        <v>1685</v>
      </c>
      <c r="L3296" s="3" t="s">
        <v>13676</v>
      </c>
      <c r="M3296" s="7" t="s">
        <v>13677</v>
      </c>
      <c r="N3296" s="7" t="s">
        <v>13678</v>
      </c>
      <c r="O3296" s="20" t="s">
        <v>915</v>
      </c>
      <c r="P3296" s="3" t="s">
        <v>1241</v>
      </c>
      <c r="Q3296" s="3">
        <v>-16.91</v>
      </c>
      <c r="R3296" s="6">
        <v>376.2</v>
      </c>
      <c r="S3296" s="3" t="s">
        <v>3970</v>
      </c>
      <c r="T3296" s="3"/>
      <c r="U3296" s="17">
        <v>45948</v>
      </c>
      <c r="X3296" s="19" t="s">
        <v>6551</v>
      </c>
      <c r="Y3296" s="19"/>
    </row>
    <row r="3297" spans="1:25">
      <c r="A3297" s="18" t="s">
        <v>13685</v>
      </c>
      <c r="B3297" s="3"/>
      <c r="C3297" s="3" t="s">
        <v>163</v>
      </c>
      <c r="D3297" s="3" t="s">
        <v>4026</v>
      </c>
      <c r="E3297" s="3" t="s">
        <v>66</v>
      </c>
      <c r="F3297" s="3" t="s">
        <v>1300</v>
      </c>
      <c r="G3297" s="3" t="s">
        <v>1433</v>
      </c>
      <c r="H3297" s="3" t="s">
        <v>4715</v>
      </c>
      <c r="I3297" s="3" t="s">
        <v>13686</v>
      </c>
      <c r="J3297" s="3" t="s">
        <v>110</v>
      </c>
      <c r="K3297" s="3" t="s">
        <v>7200</v>
      </c>
      <c r="L3297" s="3" t="s">
        <v>13687</v>
      </c>
      <c r="M3297" s="7" t="s">
        <v>13688</v>
      </c>
      <c r="N3297" s="7" t="s">
        <v>13689</v>
      </c>
      <c r="O3297" s="20" t="s">
        <v>919</v>
      </c>
      <c r="P3297" s="3" t="s">
        <v>1241</v>
      </c>
      <c r="Q3297" s="3">
        <v>-20.7</v>
      </c>
      <c r="R3297" s="6">
        <v>900.9</v>
      </c>
      <c r="S3297" s="3" t="s">
        <v>11756</v>
      </c>
      <c r="T3297" s="3"/>
      <c r="U3297" s="17">
        <v>45941</v>
      </c>
      <c r="X3297" s="19" t="s">
        <v>11757</v>
      </c>
      <c r="Y3297" s="19" t="s">
        <v>13690</v>
      </c>
    </row>
    <row r="3298" spans="1:25">
      <c r="A3298" s="3" t="s">
        <v>13691</v>
      </c>
      <c r="B3298" s="3"/>
      <c r="C3298" s="3" t="s">
        <v>163</v>
      </c>
      <c r="D3298" s="3" t="s">
        <v>4026</v>
      </c>
      <c r="E3298" s="3" t="s">
        <v>66</v>
      </c>
      <c r="F3298" s="3" t="s">
        <v>1300</v>
      </c>
      <c r="G3298" s="3" t="s">
        <v>1433</v>
      </c>
      <c r="H3298" s="3" t="s">
        <v>4715</v>
      </c>
      <c r="I3298" s="3" t="s">
        <v>13692</v>
      </c>
      <c r="J3298" s="3" t="s">
        <v>110</v>
      </c>
      <c r="K3298" s="3" t="s">
        <v>7200</v>
      </c>
      <c r="L3298" s="3" t="s">
        <v>13693</v>
      </c>
      <c r="M3298" s="7" t="s">
        <v>13694</v>
      </c>
      <c r="N3298" s="7" t="s">
        <v>13695</v>
      </c>
      <c r="O3298" s="20" t="s">
        <v>919</v>
      </c>
      <c r="P3298" s="3" t="s">
        <v>1241</v>
      </c>
      <c r="Q3298" s="3">
        <v>-20.7</v>
      </c>
      <c r="R3298" s="6">
        <v>900.9</v>
      </c>
      <c r="S3298" s="3" t="s">
        <v>11756</v>
      </c>
      <c r="T3298" s="3"/>
      <c r="U3298" s="17">
        <v>45941</v>
      </c>
      <c r="X3298" s="19" t="s">
        <v>11757</v>
      </c>
      <c r="Y3298" s="19" t="s">
        <v>13690</v>
      </c>
    </row>
    <row r="3299" spans="1:25">
      <c r="A3299" s="3" t="s">
        <v>13696</v>
      </c>
      <c r="B3299" s="3"/>
      <c r="C3299" s="3" t="s">
        <v>163</v>
      </c>
      <c r="D3299" s="3" t="s">
        <v>4026</v>
      </c>
      <c r="E3299" s="3" t="s">
        <v>66</v>
      </c>
      <c r="F3299" s="3" t="s">
        <v>1300</v>
      </c>
      <c r="G3299" s="3" t="s">
        <v>1433</v>
      </c>
      <c r="H3299" s="3" t="s">
        <v>4715</v>
      </c>
      <c r="I3299" s="3" t="s">
        <v>13697</v>
      </c>
      <c r="J3299" s="3" t="s">
        <v>110</v>
      </c>
      <c r="K3299" s="3" t="s">
        <v>7200</v>
      </c>
      <c r="L3299" s="3" t="s">
        <v>13698</v>
      </c>
      <c r="M3299" s="7" t="s">
        <v>13699</v>
      </c>
      <c r="N3299" s="7" t="s">
        <v>13700</v>
      </c>
      <c r="O3299" s="20" t="s">
        <v>919</v>
      </c>
      <c r="P3299" s="3" t="s">
        <v>1241</v>
      </c>
      <c r="Q3299" s="3">
        <v>-21.19</v>
      </c>
      <c r="R3299" s="6">
        <v>900.9</v>
      </c>
      <c r="S3299" s="18" t="s">
        <v>4998</v>
      </c>
      <c r="T3299" s="3"/>
      <c r="U3299" s="17">
        <v>45941</v>
      </c>
      <c r="X3299" s="19" t="s">
        <v>4999</v>
      </c>
      <c r="Y3299" s="19" t="s">
        <v>13690</v>
      </c>
    </row>
    <row r="3300" spans="1:25">
      <c r="A3300" s="3" t="s">
        <v>13701</v>
      </c>
      <c r="B3300" s="3"/>
      <c r="C3300" s="3" t="s">
        <v>163</v>
      </c>
      <c r="D3300" s="3" t="s">
        <v>4026</v>
      </c>
      <c r="E3300" s="3" t="s">
        <v>66</v>
      </c>
      <c r="F3300" s="3" t="s">
        <v>1300</v>
      </c>
      <c r="G3300" s="3" t="s">
        <v>1433</v>
      </c>
      <c r="H3300" s="3" t="s">
        <v>4715</v>
      </c>
      <c r="I3300" s="3" t="s">
        <v>13702</v>
      </c>
      <c r="J3300" s="3" t="s">
        <v>110</v>
      </c>
      <c r="K3300" s="3" t="s">
        <v>7200</v>
      </c>
      <c r="L3300" s="3" t="s">
        <v>13703</v>
      </c>
      <c r="M3300" s="7" t="s">
        <v>13704</v>
      </c>
      <c r="N3300" s="7" t="s">
        <v>13705</v>
      </c>
      <c r="O3300" s="20" t="s">
        <v>919</v>
      </c>
      <c r="P3300" s="3" t="s">
        <v>1241</v>
      </c>
      <c r="Q3300" s="3">
        <v>-20.74</v>
      </c>
      <c r="R3300" s="6">
        <v>900.9</v>
      </c>
      <c r="S3300" s="18" t="s">
        <v>4998</v>
      </c>
      <c r="T3300" s="3"/>
      <c r="U3300" s="17">
        <v>45941</v>
      </c>
      <c r="X3300" s="19" t="s">
        <v>4999</v>
      </c>
      <c r="Y3300" s="19" t="s">
        <v>13690</v>
      </c>
    </row>
    <row r="3301" spans="1:25">
      <c r="A3301" s="3" t="s">
        <v>13706</v>
      </c>
      <c r="B3301" s="3"/>
      <c r="C3301" s="3" t="s">
        <v>163</v>
      </c>
      <c r="D3301" s="3" t="s">
        <v>4026</v>
      </c>
      <c r="E3301" s="3" t="s">
        <v>66</v>
      </c>
      <c r="F3301" s="3" t="s">
        <v>1300</v>
      </c>
      <c r="G3301" s="3" t="s">
        <v>1433</v>
      </c>
      <c r="H3301" s="3" t="s">
        <v>4715</v>
      </c>
      <c r="I3301" s="3" t="s">
        <v>13707</v>
      </c>
      <c r="J3301" s="3" t="s">
        <v>196</v>
      </c>
      <c r="K3301" s="3" t="s">
        <v>7200</v>
      </c>
      <c r="L3301" s="3" t="s">
        <v>13708</v>
      </c>
      <c r="M3301" s="7" t="s">
        <v>13709</v>
      </c>
      <c r="N3301" s="7" t="s">
        <v>13710</v>
      </c>
      <c r="O3301" s="20" t="s">
        <v>919</v>
      </c>
      <c r="P3301" s="3" t="s">
        <v>1241</v>
      </c>
      <c r="Q3301" s="3">
        <v>-21.59</v>
      </c>
      <c r="R3301" s="6">
        <v>1386</v>
      </c>
      <c r="S3301" s="18" t="s">
        <v>4998</v>
      </c>
      <c r="T3301" s="3"/>
      <c r="U3301" s="17">
        <v>45941</v>
      </c>
      <c r="X3301" s="19" t="s">
        <v>4999</v>
      </c>
      <c r="Y3301" s="19" t="s">
        <v>13690</v>
      </c>
    </row>
    <row r="3302" spans="1:25">
      <c r="A3302" s="3" t="s">
        <v>13711</v>
      </c>
      <c r="B3302" s="3"/>
      <c r="C3302" s="3" t="s">
        <v>163</v>
      </c>
      <c r="D3302" s="3" t="s">
        <v>4026</v>
      </c>
      <c r="E3302" s="3" t="s">
        <v>66</v>
      </c>
      <c r="F3302" s="3" t="s">
        <v>1300</v>
      </c>
      <c r="G3302" s="3" t="s">
        <v>1433</v>
      </c>
      <c r="H3302" s="3" t="s">
        <v>4715</v>
      </c>
      <c r="I3302" s="3" t="s">
        <v>13712</v>
      </c>
      <c r="J3302" s="3" t="s">
        <v>110</v>
      </c>
      <c r="K3302" s="3" t="s">
        <v>7200</v>
      </c>
      <c r="L3302" s="3" t="s">
        <v>13713</v>
      </c>
      <c r="M3302" s="7" t="s">
        <v>13714</v>
      </c>
      <c r="N3302" s="7" t="s">
        <v>13715</v>
      </c>
      <c r="O3302" s="20" t="s">
        <v>919</v>
      </c>
      <c r="P3302" s="3" t="s">
        <v>1241</v>
      </c>
      <c r="Q3302" s="3">
        <v>-21.34</v>
      </c>
      <c r="R3302" s="6">
        <v>900.9</v>
      </c>
      <c r="S3302" s="18" t="s">
        <v>4998</v>
      </c>
      <c r="T3302" s="3"/>
      <c r="U3302" s="17">
        <v>45941</v>
      </c>
      <c r="X3302" s="19" t="s">
        <v>4999</v>
      </c>
      <c r="Y3302" s="19" t="s">
        <v>13690</v>
      </c>
    </row>
    <row r="3303" spans="1:25">
      <c r="A3303" s="3" t="s">
        <v>13716</v>
      </c>
      <c r="B3303" s="3"/>
      <c r="C3303" s="3" t="s">
        <v>163</v>
      </c>
      <c r="D3303" s="3" t="s">
        <v>4026</v>
      </c>
      <c r="E3303" s="3" t="s">
        <v>66</v>
      </c>
      <c r="F3303" s="3" t="s">
        <v>1300</v>
      </c>
      <c r="G3303" s="3" t="s">
        <v>1433</v>
      </c>
      <c r="H3303" s="3" t="s">
        <v>4715</v>
      </c>
      <c r="I3303" s="3" t="s">
        <v>13717</v>
      </c>
      <c r="J3303" s="3" t="s">
        <v>110</v>
      </c>
      <c r="K3303" s="3" t="s">
        <v>7200</v>
      </c>
      <c r="L3303" s="3" t="s">
        <v>13718</v>
      </c>
      <c r="M3303" s="7" t="s">
        <v>13719</v>
      </c>
      <c r="N3303" s="7" t="s">
        <v>13720</v>
      </c>
      <c r="O3303" s="20" t="s">
        <v>919</v>
      </c>
      <c r="P3303" s="3" t="s">
        <v>1241</v>
      </c>
      <c r="Q3303" s="3">
        <v>-21.73</v>
      </c>
      <c r="R3303" s="6">
        <v>900.9</v>
      </c>
      <c r="S3303" s="18" t="s">
        <v>4998</v>
      </c>
      <c r="T3303" s="3"/>
      <c r="U3303" s="17">
        <v>45941</v>
      </c>
      <c r="X3303" s="19" t="s">
        <v>4999</v>
      </c>
      <c r="Y3303" s="19" t="s">
        <v>13690</v>
      </c>
    </row>
    <row r="3304" spans="1:25">
      <c r="A3304" s="3" t="s">
        <v>13721</v>
      </c>
      <c r="B3304" s="3"/>
      <c r="C3304" s="3" t="s">
        <v>163</v>
      </c>
      <c r="D3304" s="3" t="s">
        <v>4026</v>
      </c>
      <c r="E3304" s="3" t="s">
        <v>66</v>
      </c>
      <c r="F3304" s="3" t="s">
        <v>1300</v>
      </c>
      <c r="G3304" s="3" t="s">
        <v>1433</v>
      </c>
      <c r="H3304" s="3" t="s">
        <v>4715</v>
      </c>
      <c r="I3304" s="3" t="s">
        <v>13722</v>
      </c>
      <c r="J3304" s="3" t="s">
        <v>110</v>
      </c>
      <c r="K3304" s="3" t="s">
        <v>7200</v>
      </c>
      <c r="L3304" s="3" t="s">
        <v>13723</v>
      </c>
      <c r="M3304" s="7" t="s">
        <v>13724</v>
      </c>
      <c r="N3304" s="7" t="s">
        <v>13725</v>
      </c>
      <c r="O3304" s="20" t="s">
        <v>919</v>
      </c>
      <c r="P3304" s="3" t="s">
        <v>1241</v>
      </c>
      <c r="Q3304" s="3">
        <v>-21.79</v>
      </c>
      <c r="R3304" s="6">
        <v>900.9</v>
      </c>
      <c r="S3304" s="18" t="s">
        <v>4998</v>
      </c>
      <c r="T3304" s="3"/>
      <c r="U3304" s="17">
        <v>45941</v>
      </c>
      <c r="X3304" s="19" t="s">
        <v>4999</v>
      </c>
      <c r="Y3304" s="19" t="s">
        <v>13690</v>
      </c>
    </row>
    <row r="3305" spans="1:25">
      <c r="A3305" s="3" t="s">
        <v>13726</v>
      </c>
      <c r="B3305" s="3"/>
      <c r="C3305" s="3" t="s">
        <v>97</v>
      </c>
      <c r="D3305" s="3" t="s">
        <v>1234</v>
      </c>
      <c r="E3305" s="3" t="s">
        <v>66</v>
      </c>
      <c r="F3305" s="3" t="s">
        <v>1307</v>
      </c>
      <c r="G3305" s="3" t="s">
        <v>1391</v>
      </c>
      <c r="H3305" s="3" t="s">
        <v>1653</v>
      </c>
      <c r="I3305" s="3" t="s">
        <v>13727</v>
      </c>
      <c r="J3305" s="3" t="s">
        <v>132</v>
      </c>
      <c r="K3305" s="3" t="s">
        <v>2344</v>
      </c>
      <c r="L3305" s="3" t="s">
        <v>13728</v>
      </c>
      <c r="M3305" s="7" t="s">
        <v>13729</v>
      </c>
      <c r="N3305" s="7" t="s">
        <v>13730</v>
      </c>
      <c r="O3305" s="20" t="s">
        <v>921</v>
      </c>
      <c r="P3305" s="3" t="s">
        <v>4591</v>
      </c>
      <c r="Q3305" s="3"/>
      <c r="R3305" s="6">
        <v>346.5</v>
      </c>
      <c r="S3305" s="18" t="s">
        <v>4998</v>
      </c>
      <c r="T3305" s="3" t="s">
        <v>13731</v>
      </c>
      <c r="U3305" s="17">
        <v>45938</v>
      </c>
      <c r="X3305" s="19" t="s">
        <v>4999</v>
      </c>
      <c r="Y3305" s="19"/>
    </row>
    <row r="3306" spans="1:25">
      <c r="A3306" s="3" t="s">
        <v>13732</v>
      </c>
      <c r="B3306" s="3"/>
      <c r="C3306" s="3" t="s">
        <v>83</v>
      </c>
      <c r="D3306" s="3" t="s">
        <v>4026</v>
      </c>
      <c r="E3306" s="3" t="s">
        <v>66</v>
      </c>
      <c r="F3306" s="3" t="s">
        <v>1235</v>
      </c>
      <c r="G3306" s="3" t="s">
        <v>1391</v>
      </c>
      <c r="H3306" s="3" t="s">
        <v>1599</v>
      </c>
      <c r="I3306" s="3" t="s">
        <v>13733</v>
      </c>
      <c r="J3306" s="3" t="s">
        <v>68</v>
      </c>
      <c r="K3306" s="3" t="s">
        <v>3870</v>
      </c>
      <c r="L3306" s="3" t="s">
        <v>13734</v>
      </c>
      <c r="M3306" s="7" t="s">
        <v>13735</v>
      </c>
      <c r="N3306" s="7" t="s">
        <v>13736</v>
      </c>
      <c r="O3306" s="20" t="s">
        <v>924</v>
      </c>
      <c r="P3306" s="3" t="s">
        <v>1241</v>
      </c>
      <c r="Q3306" s="3">
        <v>-20.75</v>
      </c>
      <c r="R3306" s="6">
        <v>514.79999999999995</v>
      </c>
      <c r="S3306" s="3" t="s">
        <v>1256</v>
      </c>
      <c r="T3306" s="3"/>
      <c r="U3306" s="17">
        <v>45965</v>
      </c>
      <c r="X3306" s="19" t="s">
        <v>13400</v>
      </c>
      <c r="Y3306" s="19" t="s">
        <v>13737</v>
      </c>
    </row>
    <row r="3307" spans="1:25">
      <c r="A3307" s="3" t="s">
        <v>13738</v>
      </c>
      <c r="B3307" s="3"/>
      <c r="C3307" s="3" t="s">
        <v>83</v>
      </c>
      <c r="D3307" s="3" t="s">
        <v>4026</v>
      </c>
      <c r="E3307" s="3" t="s">
        <v>66</v>
      </c>
      <c r="F3307" s="3" t="s">
        <v>1235</v>
      </c>
      <c r="G3307" s="3" t="s">
        <v>1391</v>
      </c>
      <c r="H3307" s="3" t="s">
        <v>1599</v>
      </c>
      <c r="I3307" s="3" t="s">
        <v>13739</v>
      </c>
      <c r="J3307" s="3" t="s">
        <v>68</v>
      </c>
      <c r="K3307" s="3" t="s">
        <v>3870</v>
      </c>
      <c r="L3307" s="3" t="s">
        <v>13734</v>
      </c>
      <c r="M3307" s="7" t="s">
        <v>13735</v>
      </c>
      <c r="N3307" s="7" t="s">
        <v>13736</v>
      </c>
      <c r="O3307" s="20" t="s">
        <v>924</v>
      </c>
      <c r="P3307" s="3" t="s">
        <v>1241</v>
      </c>
      <c r="Q3307" s="3">
        <v>-21.22</v>
      </c>
      <c r="R3307" s="6">
        <v>514.79999999999995</v>
      </c>
      <c r="S3307" s="3" t="s">
        <v>1256</v>
      </c>
      <c r="T3307" s="3"/>
      <c r="U3307" s="17">
        <v>45965</v>
      </c>
      <c r="X3307" s="19" t="s">
        <v>13400</v>
      </c>
      <c r="Y3307" s="19" t="s">
        <v>13737</v>
      </c>
    </row>
    <row r="3308" spans="1:25">
      <c r="A3308" s="18" t="s">
        <v>13740</v>
      </c>
      <c r="B3308" s="3"/>
      <c r="C3308" s="3" t="s">
        <v>83</v>
      </c>
      <c r="D3308" s="3" t="s">
        <v>4026</v>
      </c>
      <c r="E3308" s="3" t="s">
        <v>66</v>
      </c>
      <c r="F3308" s="3" t="s">
        <v>1235</v>
      </c>
      <c r="G3308" s="3" t="s">
        <v>1391</v>
      </c>
      <c r="H3308" s="3" t="s">
        <v>1599</v>
      </c>
      <c r="I3308" s="3" t="s">
        <v>13741</v>
      </c>
      <c r="J3308" s="3" t="s">
        <v>68</v>
      </c>
      <c r="K3308" s="3" t="s">
        <v>3870</v>
      </c>
      <c r="L3308" s="3" t="s">
        <v>13734</v>
      </c>
      <c r="M3308" s="7" t="s">
        <v>13735</v>
      </c>
      <c r="N3308" s="7" t="s">
        <v>13736</v>
      </c>
      <c r="O3308" s="20" t="s">
        <v>924</v>
      </c>
      <c r="P3308" s="3" t="s">
        <v>1241</v>
      </c>
      <c r="Q3308" s="3">
        <v>-20.98</v>
      </c>
      <c r="R3308" s="6">
        <v>514.79999999999995</v>
      </c>
      <c r="S3308" s="3" t="s">
        <v>1256</v>
      </c>
      <c r="T3308" s="3"/>
      <c r="U3308" s="17">
        <v>45965</v>
      </c>
      <c r="X3308" s="19" t="s">
        <v>13400</v>
      </c>
      <c r="Y3308" s="19" t="s">
        <v>13737</v>
      </c>
    </row>
    <row r="3309" spans="1:25">
      <c r="A3309" s="3" t="s">
        <v>13742</v>
      </c>
      <c r="B3309" s="3"/>
      <c r="C3309" s="3" t="s">
        <v>83</v>
      </c>
      <c r="D3309" s="3" t="s">
        <v>4026</v>
      </c>
      <c r="E3309" s="3" t="s">
        <v>66</v>
      </c>
      <c r="F3309" s="3" t="s">
        <v>1235</v>
      </c>
      <c r="G3309" s="3" t="s">
        <v>1391</v>
      </c>
      <c r="H3309" s="3" t="s">
        <v>1599</v>
      </c>
      <c r="I3309" s="3" t="s">
        <v>13743</v>
      </c>
      <c r="J3309" s="3" t="s">
        <v>68</v>
      </c>
      <c r="K3309" s="3" t="s">
        <v>3870</v>
      </c>
      <c r="L3309" s="3" t="s">
        <v>13734</v>
      </c>
      <c r="M3309" s="7" t="s">
        <v>13735</v>
      </c>
      <c r="N3309" s="7" t="s">
        <v>13736</v>
      </c>
      <c r="O3309" s="20" t="s">
        <v>924</v>
      </c>
      <c r="P3309" s="3" t="s">
        <v>1241</v>
      </c>
      <c r="Q3309" s="3">
        <v>-22.11</v>
      </c>
      <c r="R3309" s="6">
        <v>514.79999999999995</v>
      </c>
      <c r="S3309" s="3" t="s">
        <v>1256</v>
      </c>
      <c r="T3309" s="3"/>
      <c r="U3309" s="17">
        <v>45965</v>
      </c>
      <c r="X3309" s="19" t="s">
        <v>13400</v>
      </c>
      <c r="Y3309" s="19" t="s">
        <v>13737</v>
      </c>
    </row>
    <row r="3310" spans="1:25">
      <c r="A3310" s="3" t="s">
        <v>13744</v>
      </c>
      <c r="B3310" s="3"/>
      <c r="C3310" s="3" t="s">
        <v>83</v>
      </c>
      <c r="D3310" s="3" t="s">
        <v>4026</v>
      </c>
      <c r="E3310" s="3" t="s">
        <v>66</v>
      </c>
      <c r="F3310" s="3" t="s">
        <v>1235</v>
      </c>
      <c r="G3310" s="3" t="s">
        <v>1391</v>
      </c>
      <c r="H3310" s="3" t="s">
        <v>1599</v>
      </c>
      <c r="I3310" s="3" t="s">
        <v>13745</v>
      </c>
      <c r="J3310" s="3" t="s">
        <v>68</v>
      </c>
      <c r="K3310" s="3" t="s">
        <v>3870</v>
      </c>
      <c r="L3310" s="3" t="s">
        <v>13734</v>
      </c>
      <c r="M3310" s="7" t="s">
        <v>13735</v>
      </c>
      <c r="N3310" s="7" t="s">
        <v>13736</v>
      </c>
      <c r="O3310" s="20" t="s">
        <v>924</v>
      </c>
      <c r="P3310" s="3" t="s">
        <v>1241</v>
      </c>
      <c r="Q3310" s="3">
        <v>-20.94</v>
      </c>
      <c r="R3310" s="6">
        <v>514.79999999999995</v>
      </c>
      <c r="S3310" s="3" t="s">
        <v>1256</v>
      </c>
      <c r="T3310" s="3"/>
      <c r="U3310" s="17">
        <v>45965</v>
      </c>
      <c r="X3310" s="19" t="s">
        <v>13400</v>
      </c>
      <c r="Y3310" s="19" t="s">
        <v>13737</v>
      </c>
    </row>
    <row r="3311" spans="1:25">
      <c r="A3311" s="3" t="s">
        <v>13746</v>
      </c>
      <c r="B3311" s="3"/>
      <c r="C3311" s="3" t="s">
        <v>83</v>
      </c>
      <c r="D3311" s="3" t="s">
        <v>4026</v>
      </c>
      <c r="E3311" s="3" t="s">
        <v>66</v>
      </c>
      <c r="F3311" s="3" t="s">
        <v>1235</v>
      </c>
      <c r="G3311" s="3" t="s">
        <v>1391</v>
      </c>
      <c r="H3311" s="3" t="s">
        <v>1599</v>
      </c>
      <c r="I3311" s="3" t="s">
        <v>13747</v>
      </c>
      <c r="J3311" s="3" t="s">
        <v>68</v>
      </c>
      <c r="K3311" s="3" t="s">
        <v>3870</v>
      </c>
      <c r="L3311" s="3" t="s">
        <v>13734</v>
      </c>
      <c r="M3311" s="7" t="s">
        <v>13735</v>
      </c>
      <c r="N3311" s="7" t="s">
        <v>13736</v>
      </c>
      <c r="O3311" s="20" t="s">
        <v>924</v>
      </c>
      <c r="P3311" s="3" t="s">
        <v>1241</v>
      </c>
      <c r="Q3311" s="3">
        <v>-21.86</v>
      </c>
      <c r="R3311" s="6">
        <v>514.79999999999995</v>
      </c>
      <c r="S3311" s="3" t="s">
        <v>1256</v>
      </c>
      <c r="T3311" s="3"/>
      <c r="U3311" s="17">
        <v>45965</v>
      </c>
      <c r="X3311" s="19" t="s">
        <v>13400</v>
      </c>
      <c r="Y3311" s="19" t="s">
        <v>13737</v>
      </c>
    </row>
    <row r="3312" spans="1:25">
      <c r="A3312" s="3" t="s">
        <v>13748</v>
      </c>
      <c r="B3312" s="3"/>
      <c r="C3312" s="3" t="s">
        <v>83</v>
      </c>
      <c r="D3312" s="3" t="s">
        <v>4026</v>
      </c>
      <c r="E3312" s="3" t="s">
        <v>66</v>
      </c>
      <c r="F3312" s="3" t="s">
        <v>1235</v>
      </c>
      <c r="G3312" s="3" t="s">
        <v>1391</v>
      </c>
      <c r="H3312" s="3" t="s">
        <v>1599</v>
      </c>
      <c r="I3312" s="3" t="s">
        <v>13749</v>
      </c>
      <c r="J3312" s="3" t="s">
        <v>68</v>
      </c>
      <c r="K3312" s="3" t="s">
        <v>3870</v>
      </c>
      <c r="L3312" s="3" t="s">
        <v>13734</v>
      </c>
      <c r="M3312" s="7" t="s">
        <v>13735</v>
      </c>
      <c r="N3312" s="7" t="s">
        <v>13736</v>
      </c>
      <c r="O3312" s="20" t="s">
        <v>924</v>
      </c>
      <c r="P3312" s="3" t="s">
        <v>1241</v>
      </c>
      <c r="Q3312" s="3">
        <v>-20.72</v>
      </c>
      <c r="R3312" s="6">
        <v>514.79999999999995</v>
      </c>
      <c r="S3312" s="3" t="s">
        <v>1256</v>
      </c>
      <c r="T3312" s="3"/>
      <c r="U3312" s="17">
        <v>45965</v>
      </c>
      <c r="X3312" s="19" t="s">
        <v>13400</v>
      </c>
      <c r="Y3312" s="19" t="s">
        <v>13737</v>
      </c>
    </row>
    <row r="3313" spans="1:25">
      <c r="A3313" s="3" t="s">
        <v>13750</v>
      </c>
      <c r="B3313" s="3"/>
      <c r="C3313" s="3" t="s">
        <v>83</v>
      </c>
      <c r="D3313" s="3" t="s">
        <v>4026</v>
      </c>
      <c r="E3313" s="3" t="s">
        <v>66</v>
      </c>
      <c r="F3313" s="3" t="s">
        <v>1235</v>
      </c>
      <c r="G3313" s="3" t="s">
        <v>1391</v>
      </c>
      <c r="H3313" s="3" t="s">
        <v>1599</v>
      </c>
      <c r="I3313" s="3" t="s">
        <v>13751</v>
      </c>
      <c r="J3313" s="3" t="s">
        <v>68</v>
      </c>
      <c r="K3313" s="3" t="s">
        <v>3870</v>
      </c>
      <c r="L3313" s="3" t="s">
        <v>13734</v>
      </c>
      <c r="M3313" s="7" t="s">
        <v>13735</v>
      </c>
      <c r="N3313" s="7" t="s">
        <v>13736</v>
      </c>
      <c r="O3313" s="20" t="s">
        <v>924</v>
      </c>
      <c r="P3313" s="3" t="s">
        <v>1241</v>
      </c>
      <c r="Q3313" s="3">
        <v>-21.9</v>
      </c>
      <c r="R3313" s="6">
        <v>514.79999999999995</v>
      </c>
      <c r="S3313" s="3" t="s">
        <v>1256</v>
      </c>
      <c r="T3313" s="3"/>
      <c r="U3313" s="17">
        <v>45965</v>
      </c>
      <c r="X3313" s="19" t="s">
        <v>13400</v>
      </c>
      <c r="Y3313" s="19" t="s">
        <v>13737</v>
      </c>
    </row>
    <row r="3314" spans="1:25">
      <c r="A3314" s="3" t="s">
        <v>13752</v>
      </c>
      <c r="B3314" s="3"/>
      <c r="C3314" s="3" t="s">
        <v>83</v>
      </c>
      <c r="D3314" s="3" t="s">
        <v>4026</v>
      </c>
      <c r="E3314" s="3" t="s">
        <v>66</v>
      </c>
      <c r="F3314" s="3" t="s">
        <v>1235</v>
      </c>
      <c r="G3314" s="3" t="s">
        <v>1391</v>
      </c>
      <c r="H3314" s="3" t="s">
        <v>1599</v>
      </c>
      <c r="I3314" s="3" t="s">
        <v>13753</v>
      </c>
      <c r="J3314" s="3" t="s">
        <v>68</v>
      </c>
      <c r="K3314" s="3" t="s">
        <v>3870</v>
      </c>
      <c r="L3314" s="3" t="s">
        <v>13734</v>
      </c>
      <c r="M3314" s="7" t="s">
        <v>13735</v>
      </c>
      <c r="N3314" s="7" t="s">
        <v>13736</v>
      </c>
      <c r="O3314" s="20" t="s">
        <v>924</v>
      </c>
      <c r="P3314" s="3" t="s">
        <v>4591</v>
      </c>
      <c r="Q3314" s="3"/>
      <c r="R3314" s="6">
        <v>514.79999999999995</v>
      </c>
      <c r="S3314" s="3"/>
      <c r="T3314" s="3" t="s">
        <v>13754</v>
      </c>
      <c r="U3314" s="17"/>
      <c r="X3314" s="19"/>
      <c r="Y3314" s="19" t="s">
        <v>13737</v>
      </c>
    </row>
    <row r="3315" spans="1:25">
      <c r="A3315" s="3" t="s">
        <v>13755</v>
      </c>
      <c r="B3315" s="3"/>
      <c r="C3315" s="3" t="s">
        <v>83</v>
      </c>
      <c r="D3315" s="3" t="s">
        <v>4026</v>
      </c>
      <c r="E3315" s="3" t="s">
        <v>66</v>
      </c>
      <c r="F3315" s="3" t="s">
        <v>1235</v>
      </c>
      <c r="G3315" s="3" t="s">
        <v>1391</v>
      </c>
      <c r="H3315" s="3" t="s">
        <v>1599</v>
      </c>
      <c r="I3315" s="3" t="s">
        <v>13756</v>
      </c>
      <c r="J3315" s="3" t="s">
        <v>68</v>
      </c>
      <c r="K3315" s="3" t="s">
        <v>3870</v>
      </c>
      <c r="L3315" s="3" t="s">
        <v>13734</v>
      </c>
      <c r="M3315" s="7" t="s">
        <v>13735</v>
      </c>
      <c r="N3315" s="7" t="s">
        <v>13736</v>
      </c>
      <c r="O3315" s="20" t="s">
        <v>924</v>
      </c>
      <c r="P3315" s="3" t="s">
        <v>4591</v>
      </c>
      <c r="Q3315" s="3"/>
      <c r="R3315" s="6">
        <v>514.79999999999995</v>
      </c>
      <c r="S3315" s="3"/>
      <c r="T3315" s="3" t="s">
        <v>13754</v>
      </c>
      <c r="U3315" s="17"/>
      <c r="X3315" s="19"/>
      <c r="Y3315" s="19" t="s">
        <v>13737</v>
      </c>
    </row>
    <row r="3316" spans="1:25">
      <c r="A3316" s="3" t="s">
        <v>13757</v>
      </c>
      <c r="B3316" s="3"/>
      <c r="C3316" s="3" t="s">
        <v>83</v>
      </c>
      <c r="D3316" s="3" t="s">
        <v>4026</v>
      </c>
      <c r="E3316" s="3" t="s">
        <v>66</v>
      </c>
      <c r="F3316" s="3" t="s">
        <v>1235</v>
      </c>
      <c r="G3316" s="3" t="s">
        <v>1391</v>
      </c>
      <c r="H3316" s="3" t="s">
        <v>1599</v>
      </c>
      <c r="I3316" s="3" t="s">
        <v>13758</v>
      </c>
      <c r="J3316" s="3" t="s">
        <v>68</v>
      </c>
      <c r="K3316" s="3" t="s">
        <v>3870</v>
      </c>
      <c r="L3316" s="3" t="s">
        <v>13734</v>
      </c>
      <c r="M3316" s="7" t="s">
        <v>13735</v>
      </c>
      <c r="N3316" s="7" t="s">
        <v>13736</v>
      </c>
      <c r="O3316" s="20" t="s">
        <v>924</v>
      </c>
      <c r="P3316" s="3" t="s">
        <v>4591</v>
      </c>
      <c r="Q3316" s="3"/>
      <c r="R3316" s="6">
        <v>514.79999999999995</v>
      </c>
      <c r="S3316" s="3"/>
      <c r="T3316" s="3" t="s">
        <v>13754</v>
      </c>
      <c r="U3316" s="17"/>
      <c r="X3316" s="19"/>
      <c r="Y3316" s="19" t="s">
        <v>13737</v>
      </c>
    </row>
    <row r="3317" spans="1:25">
      <c r="A3317" s="3" t="s">
        <v>13759</v>
      </c>
      <c r="B3317" s="3"/>
      <c r="C3317" s="3" t="s">
        <v>83</v>
      </c>
      <c r="D3317" s="3" t="s">
        <v>4026</v>
      </c>
      <c r="E3317" s="3" t="s">
        <v>66</v>
      </c>
      <c r="F3317" s="3" t="s">
        <v>1235</v>
      </c>
      <c r="G3317" s="3" t="s">
        <v>1391</v>
      </c>
      <c r="H3317" s="3" t="s">
        <v>1599</v>
      </c>
      <c r="I3317" s="3" t="s">
        <v>13760</v>
      </c>
      <c r="J3317" s="3" t="s">
        <v>68</v>
      </c>
      <c r="K3317" s="3" t="s">
        <v>3870</v>
      </c>
      <c r="L3317" s="3" t="s">
        <v>13734</v>
      </c>
      <c r="M3317" s="7" t="s">
        <v>13735</v>
      </c>
      <c r="N3317" s="7" t="s">
        <v>13736</v>
      </c>
      <c r="O3317" s="20" t="s">
        <v>924</v>
      </c>
      <c r="P3317" s="3" t="s">
        <v>4591</v>
      </c>
      <c r="Q3317" s="3"/>
      <c r="R3317" s="6">
        <v>514.79999999999995</v>
      </c>
      <c r="S3317" s="3"/>
      <c r="T3317" s="3" t="s">
        <v>13754</v>
      </c>
      <c r="U3317" s="17"/>
      <c r="X3317" s="19"/>
      <c r="Y3317" s="19" t="s">
        <v>13737</v>
      </c>
    </row>
    <row r="3318" spans="1:25">
      <c r="A3318" s="3" t="s">
        <v>13761</v>
      </c>
      <c r="B3318" s="3"/>
      <c r="C3318" s="3" t="s">
        <v>83</v>
      </c>
      <c r="D3318" s="3" t="s">
        <v>4026</v>
      </c>
      <c r="E3318" s="3" t="s">
        <v>66</v>
      </c>
      <c r="F3318" s="3" t="s">
        <v>1235</v>
      </c>
      <c r="G3318" s="3" t="s">
        <v>1391</v>
      </c>
      <c r="H3318" s="3" t="s">
        <v>1599</v>
      </c>
      <c r="I3318" s="3" t="s">
        <v>13762</v>
      </c>
      <c r="J3318" s="3" t="s">
        <v>68</v>
      </c>
      <c r="K3318" s="3" t="s">
        <v>3870</v>
      </c>
      <c r="L3318" s="3" t="s">
        <v>13734</v>
      </c>
      <c r="M3318" s="7" t="s">
        <v>13735</v>
      </c>
      <c r="N3318" s="7" t="s">
        <v>13736</v>
      </c>
      <c r="O3318" s="20" t="s">
        <v>924</v>
      </c>
      <c r="P3318" s="3" t="s">
        <v>1241</v>
      </c>
      <c r="Q3318" s="3">
        <v>-21.5</v>
      </c>
      <c r="R3318" s="6">
        <v>514.79999999999995</v>
      </c>
      <c r="S3318" s="18" t="s">
        <v>4998</v>
      </c>
      <c r="T3318" s="3"/>
      <c r="U3318" s="17">
        <v>45965</v>
      </c>
      <c r="X3318" s="19" t="s">
        <v>12963</v>
      </c>
      <c r="Y3318" s="19" t="s">
        <v>13737</v>
      </c>
    </row>
    <row r="3319" spans="1:25">
      <c r="A3319" s="3" t="s">
        <v>13763</v>
      </c>
      <c r="B3319" s="3"/>
      <c r="C3319" s="3" t="s">
        <v>83</v>
      </c>
      <c r="D3319" s="3" t="s">
        <v>4026</v>
      </c>
      <c r="E3319" s="3" t="s">
        <v>66</v>
      </c>
      <c r="F3319" s="3" t="s">
        <v>1235</v>
      </c>
      <c r="G3319" s="3" t="s">
        <v>1391</v>
      </c>
      <c r="H3319" s="3" t="s">
        <v>1599</v>
      </c>
      <c r="I3319" s="3" t="s">
        <v>13764</v>
      </c>
      <c r="J3319" s="3" t="s">
        <v>68</v>
      </c>
      <c r="K3319" s="3" t="s">
        <v>3870</v>
      </c>
      <c r="L3319" s="3" t="s">
        <v>13734</v>
      </c>
      <c r="M3319" s="7" t="s">
        <v>13735</v>
      </c>
      <c r="N3319" s="7" t="s">
        <v>13736</v>
      </c>
      <c r="O3319" s="20" t="s">
        <v>924</v>
      </c>
      <c r="P3319" s="3" t="s">
        <v>1241</v>
      </c>
      <c r="Q3319" s="3">
        <v>-21.2</v>
      </c>
      <c r="R3319" s="6">
        <v>514.79999999999995</v>
      </c>
      <c r="S3319" s="18" t="s">
        <v>4998</v>
      </c>
      <c r="T3319" s="3"/>
      <c r="U3319" s="17">
        <v>45965</v>
      </c>
      <c r="X3319" s="19" t="s">
        <v>12963</v>
      </c>
      <c r="Y3319" s="19" t="s">
        <v>13737</v>
      </c>
    </row>
    <row r="3320" spans="1:25">
      <c r="A3320" s="3" t="s">
        <v>13765</v>
      </c>
      <c r="B3320" s="3"/>
      <c r="C3320" s="3" t="s">
        <v>83</v>
      </c>
      <c r="D3320" s="3" t="s">
        <v>4026</v>
      </c>
      <c r="E3320" s="3" t="s">
        <v>66</v>
      </c>
      <c r="F3320" s="3" t="s">
        <v>1235</v>
      </c>
      <c r="G3320" s="3" t="s">
        <v>1391</v>
      </c>
      <c r="H3320" s="3" t="s">
        <v>1599</v>
      </c>
      <c r="I3320" s="3" t="s">
        <v>13766</v>
      </c>
      <c r="J3320" s="3" t="s">
        <v>68</v>
      </c>
      <c r="K3320" s="3" t="s">
        <v>3870</v>
      </c>
      <c r="L3320" s="3" t="s">
        <v>13734</v>
      </c>
      <c r="M3320" s="7" t="s">
        <v>13735</v>
      </c>
      <c r="N3320" s="7" t="s">
        <v>13736</v>
      </c>
      <c r="O3320" s="20" t="s">
        <v>924</v>
      </c>
      <c r="P3320" s="3" t="s">
        <v>1241</v>
      </c>
      <c r="Q3320" s="3">
        <v>-21.59</v>
      </c>
      <c r="R3320" s="6">
        <v>514.79999999999995</v>
      </c>
      <c r="S3320" s="18" t="s">
        <v>4998</v>
      </c>
      <c r="T3320" s="3"/>
      <c r="U3320" s="17">
        <v>45965</v>
      </c>
      <c r="X3320" s="19" t="s">
        <v>12963</v>
      </c>
      <c r="Y3320" s="19" t="s">
        <v>13737</v>
      </c>
    </row>
    <row r="3321" spans="1:25">
      <c r="A3321" s="3" t="s">
        <v>13767</v>
      </c>
      <c r="B3321" s="3"/>
      <c r="C3321" s="3" t="s">
        <v>83</v>
      </c>
      <c r="D3321" s="3" t="s">
        <v>4026</v>
      </c>
      <c r="E3321" s="3" t="s">
        <v>66</v>
      </c>
      <c r="F3321" s="3" t="s">
        <v>1235</v>
      </c>
      <c r="G3321" s="3" t="s">
        <v>1391</v>
      </c>
      <c r="H3321" s="3" t="s">
        <v>1599</v>
      </c>
      <c r="I3321" s="3" t="s">
        <v>13768</v>
      </c>
      <c r="J3321" s="3" t="s">
        <v>68</v>
      </c>
      <c r="K3321" s="3" t="s">
        <v>3870</v>
      </c>
      <c r="L3321" s="3" t="s">
        <v>13734</v>
      </c>
      <c r="M3321" s="7" t="s">
        <v>13735</v>
      </c>
      <c r="N3321" s="7" t="s">
        <v>13736</v>
      </c>
      <c r="O3321" s="20" t="s">
        <v>924</v>
      </c>
      <c r="P3321" s="3" t="s">
        <v>1241</v>
      </c>
      <c r="Q3321" s="3"/>
      <c r="R3321" s="6">
        <v>514.79999999999995</v>
      </c>
      <c r="S3321" s="18" t="s">
        <v>4998</v>
      </c>
      <c r="T3321" s="3"/>
      <c r="U3321" s="17">
        <v>45965</v>
      </c>
      <c r="X3321" s="19" t="s">
        <v>12963</v>
      </c>
      <c r="Y3321" s="19" t="s">
        <v>13737</v>
      </c>
    </row>
    <row r="3322" spans="1:25">
      <c r="A3322" s="3" t="s">
        <v>13769</v>
      </c>
      <c r="B3322" s="3"/>
      <c r="C3322" s="3" t="s">
        <v>267</v>
      </c>
      <c r="D3322" s="3" t="s">
        <v>4026</v>
      </c>
      <c r="E3322" s="3" t="s">
        <v>66</v>
      </c>
      <c r="F3322" s="3" t="s">
        <v>2272</v>
      </c>
      <c r="G3322" s="3" t="s">
        <v>1495</v>
      </c>
      <c r="H3322" s="3" t="s">
        <v>1639</v>
      </c>
      <c r="I3322" s="3" t="s">
        <v>13770</v>
      </c>
      <c r="J3322" s="3" t="s">
        <v>68</v>
      </c>
      <c r="K3322" s="3" t="s">
        <v>7144</v>
      </c>
      <c r="L3322" s="3" t="s">
        <v>13771</v>
      </c>
      <c r="M3322" s="7" t="s">
        <v>13772</v>
      </c>
      <c r="N3322" s="7" t="s">
        <v>13773</v>
      </c>
      <c r="O3322" s="20" t="s">
        <v>927</v>
      </c>
      <c r="P3322" s="3" t="s">
        <v>1241</v>
      </c>
      <c r="Q3322" s="3">
        <v>-18.329999999999998</v>
      </c>
      <c r="R3322" s="6">
        <v>514.79999999999995</v>
      </c>
      <c r="S3322" s="18" t="s">
        <v>4998</v>
      </c>
      <c r="T3322" s="3"/>
      <c r="U3322" s="17">
        <v>45961</v>
      </c>
      <c r="X3322" s="19" t="s">
        <v>12963</v>
      </c>
      <c r="Y3322" s="19" t="s">
        <v>13737</v>
      </c>
    </row>
    <row r="3323" spans="1:25">
      <c r="A3323" s="3" t="s">
        <v>13774</v>
      </c>
      <c r="B3323" s="3"/>
      <c r="C3323" s="3" t="s">
        <v>267</v>
      </c>
      <c r="D3323" s="3" t="s">
        <v>4026</v>
      </c>
      <c r="E3323" s="3" t="s">
        <v>66</v>
      </c>
      <c r="F3323" s="3" t="s">
        <v>2272</v>
      </c>
      <c r="G3323" s="3" t="s">
        <v>1495</v>
      </c>
      <c r="H3323" s="3" t="s">
        <v>1639</v>
      </c>
      <c r="I3323" s="3" t="s">
        <v>13775</v>
      </c>
      <c r="J3323" s="3" t="s">
        <v>68</v>
      </c>
      <c r="K3323" s="3" t="s">
        <v>7144</v>
      </c>
      <c r="L3323" s="3" t="s">
        <v>13771</v>
      </c>
      <c r="M3323" s="7" t="s">
        <v>13776</v>
      </c>
      <c r="N3323" s="7" t="s">
        <v>13777</v>
      </c>
      <c r="O3323" s="20" t="s">
        <v>927</v>
      </c>
      <c r="P3323" s="3" t="s">
        <v>1241</v>
      </c>
      <c r="Q3323" s="3">
        <v>-19.600000000000001</v>
      </c>
      <c r="R3323" s="6">
        <v>514.79999999999995</v>
      </c>
      <c r="S3323" s="3" t="s">
        <v>3970</v>
      </c>
      <c r="T3323" s="3"/>
      <c r="U3323" s="17">
        <v>45961</v>
      </c>
      <c r="X3323" s="19" t="s">
        <v>6551</v>
      </c>
      <c r="Y3323" s="19" t="s">
        <v>13737</v>
      </c>
    </row>
    <row r="3324" spans="1:25">
      <c r="A3324" s="3" t="s">
        <v>13778</v>
      </c>
      <c r="B3324" s="3"/>
      <c r="C3324" s="3" t="s">
        <v>267</v>
      </c>
      <c r="D3324" s="3" t="s">
        <v>4026</v>
      </c>
      <c r="E3324" s="3" t="s">
        <v>66</v>
      </c>
      <c r="F3324" s="3" t="s">
        <v>2272</v>
      </c>
      <c r="G3324" s="3" t="s">
        <v>1495</v>
      </c>
      <c r="H3324" s="3" t="s">
        <v>1639</v>
      </c>
      <c r="I3324" s="3" t="s">
        <v>13779</v>
      </c>
      <c r="J3324" s="3" t="s">
        <v>68</v>
      </c>
      <c r="K3324" s="3" t="s">
        <v>7144</v>
      </c>
      <c r="L3324" s="3" t="s">
        <v>13771</v>
      </c>
      <c r="M3324" s="7" t="s">
        <v>13780</v>
      </c>
      <c r="N3324" s="7" t="s">
        <v>13781</v>
      </c>
      <c r="O3324" s="20" t="s">
        <v>927</v>
      </c>
      <c r="P3324" s="3" t="s">
        <v>1241</v>
      </c>
      <c r="Q3324" s="3">
        <v>-18.149999999999999</v>
      </c>
      <c r="R3324" s="6">
        <v>514.79999999999995</v>
      </c>
      <c r="S3324" s="3" t="s">
        <v>3970</v>
      </c>
      <c r="T3324" s="3"/>
      <c r="U3324" s="17">
        <v>45961</v>
      </c>
      <c r="X3324" s="19" t="s">
        <v>6551</v>
      </c>
      <c r="Y3324" s="19" t="s">
        <v>13737</v>
      </c>
    </row>
    <row r="3325" spans="1:25">
      <c r="A3325" s="3" t="s">
        <v>13782</v>
      </c>
      <c r="B3325" s="3"/>
      <c r="C3325" s="3" t="s">
        <v>267</v>
      </c>
      <c r="D3325" s="3" t="s">
        <v>4026</v>
      </c>
      <c r="E3325" s="3" t="s">
        <v>66</v>
      </c>
      <c r="F3325" s="3" t="s">
        <v>2272</v>
      </c>
      <c r="G3325" s="3" t="s">
        <v>1495</v>
      </c>
      <c r="H3325" s="3" t="s">
        <v>1639</v>
      </c>
      <c r="I3325" s="3" t="s">
        <v>13783</v>
      </c>
      <c r="J3325" s="3" t="s">
        <v>68</v>
      </c>
      <c r="K3325" s="3" t="s">
        <v>7144</v>
      </c>
      <c r="L3325" s="3" t="s">
        <v>13771</v>
      </c>
      <c r="M3325" s="7" t="s">
        <v>13784</v>
      </c>
      <c r="N3325" s="7" t="s">
        <v>13785</v>
      </c>
      <c r="O3325" s="20" t="s">
        <v>927</v>
      </c>
      <c r="P3325" s="3" t="s">
        <v>1241</v>
      </c>
      <c r="Q3325" s="3">
        <v>-20.36</v>
      </c>
      <c r="R3325" s="6">
        <v>514.79999999999995</v>
      </c>
      <c r="S3325" s="3" t="s">
        <v>3970</v>
      </c>
      <c r="T3325" s="3"/>
      <c r="U3325" s="17">
        <v>45961</v>
      </c>
      <c r="X3325" s="19" t="s">
        <v>6551</v>
      </c>
      <c r="Y3325" s="19" t="s">
        <v>13737</v>
      </c>
    </row>
    <row r="3326" spans="1:25">
      <c r="A3326" s="3" t="s">
        <v>13786</v>
      </c>
      <c r="B3326" s="3"/>
      <c r="C3326" s="3" t="s">
        <v>267</v>
      </c>
      <c r="D3326" s="3" t="s">
        <v>4026</v>
      </c>
      <c r="E3326" s="3" t="s">
        <v>66</v>
      </c>
      <c r="F3326" s="3" t="s">
        <v>2272</v>
      </c>
      <c r="G3326" s="3" t="s">
        <v>1251</v>
      </c>
      <c r="H3326" s="3" t="s">
        <v>1540</v>
      </c>
      <c r="I3326" s="3" t="s">
        <v>13787</v>
      </c>
      <c r="J3326" s="3" t="s">
        <v>68</v>
      </c>
      <c r="K3326" s="3" t="s">
        <v>7144</v>
      </c>
      <c r="L3326" s="3" t="s">
        <v>13771</v>
      </c>
      <c r="M3326" s="7" t="s">
        <v>13788</v>
      </c>
      <c r="N3326" s="7" t="s">
        <v>13789</v>
      </c>
      <c r="O3326" s="20" t="s">
        <v>927</v>
      </c>
      <c r="P3326" s="3" t="s">
        <v>1241</v>
      </c>
      <c r="Q3326" s="3">
        <v>-21.93</v>
      </c>
      <c r="R3326" s="6">
        <v>514.79999999999995</v>
      </c>
      <c r="S3326" s="3" t="s">
        <v>13790</v>
      </c>
      <c r="T3326" s="3"/>
      <c r="U3326" s="17">
        <v>45961</v>
      </c>
      <c r="X3326" s="19" t="s">
        <v>13791</v>
      </c>
      <c r="Y3326" s="19" t="s">
        <v>13737</v>
      </c>
    </row>
    <row r="3327" spans="1:25">
      <c r="A3327" s="3" t="s">
        <v>13792</v>
      </c>
      <c r="B3327" s="3"/>
      <c r="C3327" s="3" t="s">
        <v>267</v>
      </c>
      <c r="D3327" s="3" t="s">
        <v>4026</v>
      </c>
      <c r="E3327" s="3" t="s">
        <v>66</v>
      </c>
      <c r="F3327" s="3" t="s">
        <v>2272</v>
      </c>
      <c r="G3327" s="3" t="s">
        <v>1251</v>
      </c>
      <c r="H3327" s="3" t="s">
        <v>1540</v>
      </c>
      <c r="I3327" s="3" t="s">
        <v>13793</v>
      </c>
      <c r="J3327" s="3" t="s">
        <v>68</v>
      </c>
      <c r="K3327" s="3" t="s">
        <v>7144</v>
      </c>
      <c r="L3327" s="3" t="s">
        <v>13794</v>
      </c>
      <c r="M3327" s="7" t="s">
        <v>13795</v>
      </c>
      <c r="N3327" s="7" t="s">
        <v>13796</v>
      </c>
      <c r="O3327" s="20" t="s">
        <v>927</v>
      </c>
      <c r="P3327" s="3" t="s">
        <v>1241</v>
      </c>
      <c r="Q3327" s="3">
        <v>-21.78</v>
      </c>
      <c r="R3327" s="6">
        <v>514.79999999999995</v>
      </c>
      <c r="S3327" s="3" t="s">
        <v>3970</v>
      </c>
      <c r="T3327" s="3"/>
      <c r="U3327" s="17">
        <v>45961</v>
      </c>
      <c r="X3327" s="19" t="s">
        <v>6551</v>
      </c>
      <c r="Y3327" s="19" t="s">
        <v>13737</v>
      </c>
    </row>
    <row r="3328" spans="1:25">
      <c r="A3328" s="3" t="s">
        <v>13797</v>
      </c>
      <c r="B3328" s="3"/>
      <c r="C3328" s="3" t="s">
        <v>267</v>
      </c>
      <c r="D3328" s="3" t="s">
        <v>4026</v>
      </c>
      <c r="E3328" s="3" t="s">
        <v>66</v>
      </c>
      <c r="F3328" s="3" t="s">
        <v>2272</v>
      </c>
      <c r="G3328" s="3" t="s">
        <v>1251</v>
      </c>
      <c r="H3328" s="3" t="s">
        <v>1540</v>
      </c>
      <c r="I3328" s="3" t="s">
        <v>13798</v>
      </c>
      <c r="J3328" s="3" t="s">
        <v>68</v>
      </c>
      <c r="K3328" s="3" t="s">
        <v>7144</v>
      </c>
      <c r="L3328" s="3" t="s">
        <v>13794</v>
      </c>
      <c r="M3328" s="7" t="s">
        <v>13795</v>
      </c>
      <c r="N3328" s="7" t="s">
        <v>13796</v>
      </c>
      <c r="O3328" s="20" t="s">
        <v>927</v>
      </c>
      <c r="P3328" s="3" t="s">
        <v>1241</v>
      </c>
      <c r="Q3328" s="3">
        <v>-20.14</v>
      </c>
      <c r="R3328" s="6">
        <v>514.79999999999995</v>
      </c>
      <c r="S3328" s="18" t="s">
        <v>4998</v>
      </c>
      <c r="T3328" s="3"/>
      <c r="U3328" s="17">
        <v>45961</v>
      </c>
      <c r="X3328" s="19" t="s">
        <v>12963</v>
      </c>
      <c r="Y3328" s="19" t="s">
        <v>13737</v>
      </c>
    </row>
    <row r="3329" spans="1:25">
      <c r="A3329" s="3" t="s">
        <v>13799</v>
      </c>
      <c r="B3329" s="3"/>
      <c r="C3329" s="3" t="s">
        <v>267</v>
      </c>
      <c r="D3329" s="3" t="s">
        <v>4026</v>
      </c>
      <c r="E3329" s="3" t="s">
        <v>66</v>
      </c>
      <c r="F3329" s="3" t="s">
        <v>2272</v>
      </c>
      <c r="G3329" s="3" t="s">
        <v>1251</v>
      </c>
      <c r="H3329" s="3" t="s">
        <v>1540</v>
      </c>
      <c r="I3329" s="3" t="s">
        <v>13800</v>
      </c>
      <c r="J3329" s="3" t="s">
        <v>68</v>
      </c>
      <c r="K3329" s="3" t="s">
        <v>7144</v>
      </c>
      <c r="L3329" s="3" t="s">
        <v>13794</v>
      </c>
      <c r="M3329" s="7" t="s">
        <v>13801</v>
      </c>
      <c r="N3329" s="7" t="s">
        <v>13802</v>
      </c>
      <c r="O3329" s="20" t="s">
        <v>927</v>
      </c>
      <c r="P3329" s="3" t="s">
        <v>1241</v>
      </c>
      <c r="Q3329" s="3">
        <v>-20.100000000000001</v>
      </c>
      <c r="R3329" s="6">
        <v>514.79999999999995</v>
      </c>
      <c r="S3329" s="18" t="s">
        <v>4998</v>
      </c>
      <c r="T3329" s="3"/>
      <c r="U3329" s="17">
        <v>45961</v>
      </c>
      <c r="X3329" s="19" t="s">
        <v>12963</v>
      </c>
      <c r="Y3329" s="19" t="s">
        <v>13737</v>
      </c>
    </row>
    <row r="3330" spans="1:25">
      <c r="A3330" s="3" t="s">
        <v>13803</v>
      </c>
      <c r="B3330" s="3"/>
      <c r="C3330" s="3" t="s">
        <v>267</v>
      </c>
      <c r="D3330" s="3" t="s">
        <v>4026</v>
      </c>
      <c r="E3330" s="3" t="s">
        <v>66</v>
      </c>
      <c r="F3330" s="3" t="s">
        <v>2272</v>
      </c>
      <c r="G3330" s="3" t="s">
        <v>1251</v>
      </c>
      <c r="H3330" s="3" t="s">
        <v>1540</v>
      </c>
      <c r="I3330" s="3" t="s">
        <v>13804</v>
      </c>
      <c r="J3330" s="3" t="s">
        <v>68</v>
      </c>
      <c r="K3330" s="3" t="s">
        <v>7144</v>
      </c>
      <c r="L3330" s="3" t="s">
        <v>13794</v>
      </c>
      <c r="M3330" s="7" t="s">
        <v>13805</v>
      </c>
      <c r="N3330" s="7" t="s">
        <v>13806</v>
      </c>
      <c r="O3330" s="20" t="s">
        <v>927</v>
      </c>
      <c r="P3330" s="3" t="s">
        <v>1241</v>
      </c>
      <c r="Q3330" s="3">
        <v>-20.2</v>
      </c>
      <c r="R3330" s="6">
        <v>514.79999999999995</v>
      </c>
      <c r="S3330" s="18" t="s">
        <v>4998</v>
      </c>
      <c r="T3330" s="3"/>
      <c r="U3330" s="17">
        <v>45961</v>
      </c>
      <c r="X3330" s="19" t="s">
        <v>12963</v>
      </c>
      <c r="Y3330" s="19" t="s">
        <v>13737</v>
      </c>
    </row>
    <row r="3331" spans="1:25">
      <c r="A3331" s="3" t="s">
        <v>13807</v>
      </c>
      <c r="B3331" s="3"/>
      <c r="C3331" s="3" t="s">
        <v>267</v>
      </c>
      <c r="D3331" s="3" t="s">
        <v>4026</v>
      </c>
      <c r="E3331" s="3" t="s">
        <v>66</v>
      </c>
      <c r="F3331" s="3" t="s">
        <v>2272</v>
      </c>
      <c r="G3331" s="3" t="s">
        <v>1251</v>
      </c>
      <c r="H3331" s="3" t="s">
        <v>1540</v>
      </c>
      <c r="I3331" s="3" t="s">
        <v>13808</v>
      </c>
      <c r="J3331" s="3" t="s">
        <v>68</v>
      </c>
      <c r="K3331" s="3" t="s">
        <v>7144</v>
      </c>
      <c r="L3331" s="3" t="s">
        <v>13794</v>
      </c>
      <c r="M3331" s="7" t="s">
        <v>13809</v>
      </c>
      <c r="N3331" s="7" t="s">
        <v>13810</v>
      </c>
      <c r="O3331" s="20" t="s">
        <v>927</v>
      </c>
      <c r="P3331" s="3" t="s">
        <v>1241</v>
      </c>
      <c r="Q3331" s="3">
        <v>-20.29</v>
      </c>
      <c r="R3331" s="6">
        <v>514.79999999999995</v>
      </c>
      <c r="S3331" s="18" t="s">
        <v>4998</v>
      </c>
      <c r="T3331" s="3"/>
      <c r="U3331" s="17">
        <v>45961</v>
      </c>
      <c r="X3331" s="19" t="s">
        <v>12963</v>
      </c>
      <c r="Y3331" s="19" t="s">
        <v>13737</v>
      </c>
    </row>
    <row r="3332" spans="1:25">
      <c r="A3332" s="3" t="s">
        <v>13811</v>
      </c>
      <c r="B3332" s="3"/>
      <c r="C3332" s="3" t="s">
        <v>267</v>
      </c>
      <c r="D3332" s="3" t="s">
        <v>4026</v>
      </c>
      <c r="E3332" s="3" t="s">
        <v>66</v>
      </c>
      <c r="F3332" s="3" t="s">
        <v>2272</v>
      </c>
      <c r="G3332" s="3" t="s">
        <v>1251</v>
      </c>
      <c r="H3332" s="3" t="s">
        <v>1540</v>
      </c>
      <c r="I3332" s="3" t="s">
        <v>13812</v>
      </c>
      <c r="J3332" s="3" t="s">
        <v>68</v>
      </c>
      <c r="K3332" s="3" t="s">
        <v>7144</v>
      </c>
      <c r="L3332" s="3" t="s">
        <v>13813</v>
      </c>
      <c r="M3332" s="7" t="s">
        <v>13814</v>
      </c>
      <c r="N3332" s="7" t="s">
        <v>13815</v>
      </c>
      <c r="O3332" s="20" t="s">
        <v>927</v>
      </c>
      <c r="P3332" s="3" t="s">
        <v>1241</v>
      </c>
      <c r="Q3332" s="3">
        <v>-22.5</v>
      </c>
      <c r="R3332" s="6">
        <v>514.79999999999995</v>
      </c>
      <c r="S3332" s="3" t="s">
        <v>13790</v>
      </c>
      <c r="T3332" s="3"/>
      <c r="U3332" s="17">
        <v>45961</v>
      </c>
      <c r="X3332" s="19" t="s">
        <v>13791</v>
      </c>
      <c r="Y3332" s="19" t="s">
        <v>13737</v>
      </c>
    </row>
    <row r="3333" spans="1:25">
      <c r="A3333" s="3" t="s">
        <v>13816</v>
      </c>
      <c r="B3333" s="3"/>
      <c r="C3333" s="3" t="s">
        <v>267</v>
      </c>
      <c r="D3333" s="3" t="s">
        <v>4026</v>
      </c>
      <c r="E3333" s="3" t="s">
        <v>66</v>
      </c>
      <c r="F3333" s="3" t="s">
        <v>2272</v>
      </c>
      <c r="G3333" s="3" t="s">
        <v>1251</v>
      </c>
      <c r="H3333" s="3" t="s">
        <v>1540</v>
      </c>
      <c r="I3333" s="3" t="s">
        <v>13817</v>
      </c>
      <c r="J3333" s="3" t="s">
        <v>68</v>
      </c>
      <c r="K3333" s="3" t="s">
        <v>7144</v>
      </c>
      <c r="L3333" s="3" t="s">
        <v>13771</v>
      </c>
      <c r="M3333" s="7" t="s">
        <v>13818</v>
      </c>
      <c r="N3333" s="7" t="s">
        <v>13819</v>
      </c>
      <c r="O3333" s="20" t="s">
        <v>927</v>
      </c>
      <c r="P3333" s="3" t="s">
        <v>1241</v>
      </c>
      <c r="Q3333" s="3">
        <v>-21.43</v>
      </c>
      <c r="R3333" s="6">
        <v>514.79999999999995</v>
      </c>
      <c r="S3333" s="3" t="s">
        <v>3970</v>
      </c>
      <c r="T3333" s="3"/>
      <c r="U3333" s="17">
        <v>45961</v>
      </c>
      <c r="X3333" s="19" t="s">
        <v>6551</v>
      </c>
      <c r="Y3333" s="19" t="s">
        <v>13737</v>
      </c>
    </row>
    <row r="3334" spans="1:25">
      <c r="A3334" s="3" t="s">
        <v>13820</v>
      </c>
      <c r="B3334" s="3"/>
      <c r="C3334" s="3" t="s">
        <v>267</v>
      </c>
      <c r="D3334" s="3" t="s">
        <v>4026</v>
      </c>
      <c r="E3334" s="3" t="s">
        <v>66</v>
      </c>
      <c r="F3334" s="3" t="s">
        <v>2272</v>
      </c>
      <c r="G3334" s="3" t="s">
        <v>1251</v>
      </c>
      <c r="H3334" s="3" t="s">
        <v>1540</v>
      </c>
      <c r="I3334" s="3" t="s">
        <v>13821</v>
      </c>
      <c r="J3334" s="3" t="s">
        <v>68</v>
      </c>
      <c r="K3334" s="3" t="s">
        <v>7144</v>
      </c>
      <c r="L3334" s="3" t="s">
        <v>13813</v>
      </c>
      <c r="M3334" s="7" t="s">
        <v>13822</v>
      </c>
      <c r="N3334" s="7" t="s">
        <v>13823</v>
      </c>
      <c r="O3334" s="20" t="s">
        <v>927</v>
      </c>
      <c r="P3334" s="3" t="s">
        <v>1241</v>
      </c>
      <c r="Q3334" s="3">
        <v>-21.78</v>
      </c>
      <c r="R3334" s="6">
        <v>514.79999999999995</v>
      </c>
      <c r="S3334" s="3" t="s">
        <v>3970</v>
      </c>
      <c r="T3334" s="3"/>
      <c r="U3334" s="17">
        <v>45961</v>
      </c>
      <c r="X3334" s="19" t="s">
        <v>6551</v>
      </c>
      <c r="Y3334" s="19" t="s">
        <v>13737</v>
      </c>
    </row>
    <row r="3335" spans="1:25">
      <c r="A3335" s="3" t="s">
        <v>13824</v>
      </c>
      <c r="B3335" s="3"/>
      <c r="C3335" s="3" t="s">
        <v>267</v>
      </c>
      <c r="D3335" s="3" t="s">
        <v>4026</v>
      </c>
      <c r="E3335" s="3" t="s">
        <v>66</v>
      </c>
      <c r="F3335" s="3" t="s">
        <v>2272</v>
      </c>
      <c r="G3335" s="3" t="s">
        <v>1251</v>
      </c>
      <c r="H3335" s="3" t="s">
        <v>1540</v>
      </c>
      <c r="I3335" s="3" t="s">
        <v>13825</v>
      </c>
      <c r="J3335" s="3" t="s">
        <v>68</v>
      </c>
      <c r="K3335" s="3" t="s">
        <v>7144</v>
      </c>
      <c r="L3335" s="3" t="s">
        <v>13813</v>
      </c>
      <c r="M3335" s="7" t="s">
        <v>13826</v>
      </c>
      <c r="N3335" s="7" t="s">
        <v>13827</v>
      </c>
      <c r="O3335" s="20" t="s">
        <v>927</v>
      </c>
      <c r="P3335" s="3" t="s">
        <v>1241</v>
      </c>
      <c r="Q3335" s="3">
        <v>-21.5</v>
      </c>
      <c r="R3335" s="6">
        <v>514.79999999999995</v>
      </c>
      <c r="S3335" s="3" t="s">
        <v>3970</v>
      </c>
      <c r="T3335" s="3"/>
      <c r="U3335" s="17">
        <v>45961</v>
      </c>
      <c r="X3335" s="19" t="s">
        <v>6551</v>
      </c>
      <c r="Y3335" s="19" t="s">
        <v>13737</v>
      </c>
    </row>
    <row r="3336" spans="1:25">
      <c r="A3336" s="3" t="s">
        <v>13828</v>
      </c>
      <c r="B3336" s="3"/>
      <c r="C3336" s="3" t="s">
        <v>267</v>
      </c>
      <c r="D3336" s="3" t="s">
        <v>4026</v>
      </c>
      <c r="E3336" s="3" t="s">
        <v>66</v>
      </c>
      <c r="F3336" s="3" t="s">
        <v>2272</v>
      </c>
      <c r="G3336" s="3" t="s">
        <v>1251</v>
      </c>
      <c r="H3336" s="3" t="s">
        <v>1540</v>
      </c>
      <c r="I3336" s="3" t="s">
        <v>13829</v>
      </c>
      <c r="J3336" s="3" t="s">
        <v>68</v>
      </c>
      <c r="K3336" s="3" t="s">
        <v>7144</v>
      </c>
      <c r="L3336" s="3" t="s">
        <v>13830</v>
      </c>
      <c r="M3336" s="7" t="s">
        <v>13831</v>
      </c>
      <c r="N3336" s="7" t="s">
        <v>13832</v>
      </c>
      <c r="O3336" s="20" t="s">
        <v>927</v>
      </c>
      <c r="P3336" s="3" t="s">
        <v>1241</v>
      </c>
      <c r="Q3336" s="3">
        <v>-21.49</v>
      </c>
      <c r="R3336" s="6">
        <v>514.79999999999995</v>
      </c>
      <c r="S3336" s="3" t="s">
        <v>3970</v>
      </c>
      <c r="T3336" s="3"/>
      <c r="U3336" s="17">
        <v>45961</v>
      </c>
      <c r="X3336" s="19" t="s">
        <v>6551</v>
      </c>
      <c r="Y3336" s="19" t="s">
        <v>13737</v>
      </c>
    </row>
    <row r="3337" spans="1:25">
      <c r="A3337" s="3" t="s">
        <v>13833</v>
      </c>
      <c r="B3337" s="3"/>
      <c r="C3337" s="3" t="s">
        <v>267</v>
      </c>
      <c r="D3337" s="3" t="s">
        <v>4026</v>
      </c>
      <c r="E3337" s="3" t="s">
        <v>66</v>
      </c>
      <c r="F3337" s="3" t="s">
        <v>2272</v>
      </c>
      <c r="G3337" s="3" t="s">
        <v>1251</v>
      </c>
      <c r="H3337" s="3" t="s">
        <v>1540</v>
      </c>
      <c r="I3337" s="3" t="s">
        <v>13834</v>
      </c>
      <c r="J3337" s="3" t="s">
        <v>68</v>
      </c>
      <c r="K3337" s="3" t="s">
        <v>7144</v>
      </c>
      <c r="L3337" s="3" t="s">
        <v>13830</v>
      </c>
      <c r="M3337" s="7" t="s">
        <v>13835</v>
      </c>
      <c r="N3337" s="7" t="s">
        <v>13836</v>
      </c>
      <c r="O3337" s="20" t="s">
        <v>927</v>
      </c>
      <c r="P3337" s="3" t="s">
        <v>1241</v>
      </c>
      <c r="Q3337" s="3">
        <v>-20.3</v>
      </c>
      <c r="R3337" s="6">
        <v>514.79999999999995</v>
      </c>
      <c r="S3337" s="18" t="s">
        <v>4998</v>
      </c>
      <c r="T3337" s="3"/>
      <c r="U3337" s="17">
        <v>45961</v>
      </c>
      <c r="X3337" s="19" t="s">
        <v>12963</v>
      </c>
      <c r="Y3337" s="19" t="s">
        <v>13737</v>
      </c>
    </row>
    <row r="3338" spans="1:25">
      <c r="A3338" s="18" t="s">
        <v>13837</v>
      </c>
      <c r="B3338" s="3"/>
      <c r="C3338" s="3" t="s">
        <v>267</v>
      </c>
      <c r="D3338" s="3" t="s">
        <v>4026</v>
      </c>
      <c r="E3338" s="3" t="s">
        <v>66</v>
      </c>
      <c r="F3338" s="3" t="s">
        <v>2272</v>
      </c>
      <c r="G3338" s="3" t="s">
        <v>1251</v>
      </c>
      <c r="H3338" s="3" t="s">
        <v>1540</v>
      </c>
      <c r="I3338" s="3" t="s">
        <v>13838</v>
      </c>
      <c r="J3338" s="3" t="s">
        <v>68</v>
      </c>
      <c r="K3338" s="3" t="s">
        <v>7144</v>
      </c>
      <c r="L3338" s="3" t="s">
        <v>13771</v>
      </c>
      <c r="M3338" s="7" t="s">
        <v>13839</v>
      </c>
      <c r="N3338" s="7" t="s">
        <v>13840</v>
      </c>
      <c r="O3338" s="20" t="s">
        <v>927</v>
      </c>
      <c r="P3338" s="3" t="s">
        <v>1241</v>
      </c>
      <c r="Q3338" s="3">
        <v>-19.170000000000002</v>
      </c>
      <c r="R3338" s="6">
        <v>514.79999999999995</v>
      </c>
      <c r="S3338" s="18" t="s">
        <v>4998</v>
      </c>
      <c r="T3338" s="3"/>
      <c r="U3338" s="17">
        <v>45961</v>
      </c>
      <c r="X3338" s="19" t="s">
        <v>12963</v>
      </c>
      <c r="Y3338" s="19" t="s">
        <v>13737</v>
      </c>
    </row>
    <row r="3339" spans="1:25">
      <c r="A3339" s="3" t="s">
        <v>13841</v>
      </c>
      <c r="B3339" s="3"/>
      <c r="C3339" s="3" t="s">
        <v>267</v>
      </c>
      <c r="D3339" s="3" t="s">
        <v>4026</v>
      </c>
      <c r="E3339" s="3" t="s">
        <v>66</v>
      </c>
      <c r="F3339" s="3" t="s">
        <v>2272</v>
      </c>
      <c r="G3339" s="3" t="s">
        <v>1251</v>
      </c>
      <c r="H3339" s="3" t="s">
        <v>1540</v>
      </c>
      <c r="I3339" s="3" t="s">
        <v>13842</v>
      </c>
      <c r="J3339" s="3" t="s">
        <v>68</v>
      </c>
      <c r="K3339" s="3" t="s">
        <v>7144</v>
      </c>
      <c r="L3339" s="3" t="s">
        <v>13771</v>
      </c>
      <c r="M3339" s="7" t="s">
        <v>13843</v>
      </c>
      <c r="N3339" s="7" t="s">
        <v>13844</v>
      </c>
      <c r="O3339" s="20" t="s">
        <v>927</v>
      </c>
      <c r="P3339" s="3" t="s">
        <v>1241</v>
      </c>
      <c r="Q3339" s="3">
        <v>-20.09</v>
      </c>
      <c r="R3339" s="6">
        <v>514.79999999999995</v>
      </c>
      <c r="S3339" s="18" t="s">
        <v>4998</v>
      </c>
      <c r="T3339" s="3"/>
      <c r="U3339" s="17">
        <v>45961</v>
      </c>
      <c r="X3339" s="19" t="s">
        <v>12963</v>
      </c>
      <c r="Y3339" s="19" t="s">
        <v>13737</v>
      </c>
    </row>
    <row r="3340" spans="1:25">
      <c r="A3340" s="3" t="s">
        <v>13845</v>
      </c>
      <c r="B3340" s="3"/>
      <c r="C3340" s="3" t="s">
        <v>267</v>
      </c>
      <c r="D3340" s="3" t="s">
        <v>4026</v>
      </c>
      <c r="E3340" s="3" t="s">
        <v>66</v>
      </c>
      <c r="F3340" s="3" t="s">
        <v>2272</v>
      </c>
      <c r="G3340" s="3" t="s">
        <v>1251</v>
      </c>
      <c r="H3340" s="3" t="s">
        <v>1540</v>
      </c>
      <c r="I3340" s="3" t="s">
        <v>13846</v>
      </c>
      <c r="J3340" s="3" t="s">
        <v>68</v>
      </c>
      <c r="K3340" s="3" t="s">
        <v>7144</v>
      </c>
      <c r="L3340" s="3" t="s">
        <v>13771</v>
      </c>
      <c r="M3340" s="7" t="s">
        <v>13847</v>
      </c>
      <c r="N3340" s="7" t="s">
        <v>13848</v>
      </c>
      <c r="O3340" s="20" t="s">
        <v>927</v>
      </c>
      <c r="P3340" s="3" t="s">
        <v>1241</v>
      </c>
      <c r="Q3340" s="3">
        <v>-20.07</v>
      </c>
      <c r="R3340" s="6">
        <v>514.79999999999995</v>
      </c>
      <c r="S3340" s="18" t="s">
        <v>4998</v>
      </c>
      <c r="T3340" s="3"/>
      <c r="U3340" s="17">
        <v>45961</v>
      </c>
      <c r="X3340" s="19" t="s">
        <v>12963</v>
      </c>
      <c r="Y3340" s="19" t="s">
        <v>13737</v>
      </c>
    </row>
    <row r="3341" spans="1:25">
      <c r="A3341" s="3" t="s">
        <v>13849</v>
      </c>
      <c r="B3341" s="3"/>
      <c r="C3341" s="3" t="s">
        <v>267</v>
      </c>
      <c r="D3341" s="3" t="s">
        <v>4026</v>
      </c>
      <c r="E3341" s="3" t="s">
        <v>66</v>
      </c>
      <c r="F3341" s="3" t="s">
        <v>2272</v>
      </c>
      <c r="G3341" s="3" t="s">
        <v>1251</v>
      </c>
      <c r="H3341" s="3" t="s">
        <v>1540</v>
      </c>
      <c r="I3341" s="3" t="s">
        <v>13850</v>
      </c>
      <c r="J3341" s="3" t="s">
        <v>68</v>
      </c>
      <c r="K3341" s="3" t="s">
        <v>7144</v>
      </c>
      <c r="L3341" s="3" t="s">
        <v>13830</v>
      </c>
      <c r="M3341" s="7" t="s">
        <v>13851</v>
      </c>
      <c r="N3341" s="7" t="s">
        <v>13852</v>
      </c>
      <c r="O3341" s="20" t="s">
        <v>927</v>
      </c>
      <c r="P3341" s="3" t="s">
        <v>1241</v>
      </c>
      <c r="Q3341" s="3">
        <v>-21.31</v>
      </c>
      <c r="R3341" s="6">
        <v>514.79999999999995</v>
      </c>
      <c r="S3341" s="3" t="s">
        <v>3970</v>
      </c>
      <c r="T3341" s="3"/>
      <c r="U3341" s="17"/>
      <c r="X3341" s="19" t="s">
        <v>6551</v>
      </c>
      <c r="Y3341" s="19" t="s">
        <v>13737</v>
      </c>
    </row>
    <row r="3342" spans="1:25">
      <c r="A3342" s="3" t="s">
        <v>13853</v>
      </c>
      <c r="B3342" s="3"/>
      <c r="C3342" s="3" t="s">
        <v>361</v>
      </c>
      <c r="D3342" s="3" t="s">
        <v>6358</v>
      </c>
      <c r="E3342" s="3" t="s">
        <v>66</v>
      </c>
      <c r="F3342" s="3" t="s">
        <v>1300</v>
      </c>
      <c r="G3342" s="3" t="s">
        <v>1485</v>
      </c>
      <c r="H3342" s="3" t="s">
        <v>1262</v>
      </c>
      <c r="I3342" s="3" t="s">
        <v>13854</v>
      </c>
      <c r="J3342" s="3" t="s">
        <v>55</v>
      </c>
      <c r="K3342" s="3" t="s">
        <v>6360</v>
      </c>
      <c r="L3342" s="3" t="s">
        <v>13855</v>
      </c>
      <c r="M3342" s="7" t="s">
        <v>13856</v>
      </c>
      <c r="N3342" s="7" t="s">
        <v>13857</v>
      </c>
      <c r="O3342" s="20" t="s">
        <v>929</v>
      </c>
      <c r="P3342" s="3" t="s">
        <v>1241</v>
      </c>
      <c r="Q3342" s="3">
        <v>-21.8</v>
      </c>
      <c r="R3342" s="6">
        <v>1564.2</v>
      </c>
      <c r="S3342" s="18" t="s">
        <v>4998</v>
      </c>
      <c r="T3342" s="3"/>
      <c r="U3342" s="17">
        <v>45950</v>
      </c>
      <c r="X3342" s="19" t="s">
        <v>4999</v>
      </c>
      <c r="Y3342" s="19"/>
    </row>
    <row r="3343" spans="1:25">
      <c r="A3343" s="3" t="s">
        <v>13858</v>
      </c>
      <c r="B3343" s="3"/>
      <c r="C3343" s="3" t="s">
        <v>78</v>
      </c>
      <c r="D3343" s="3" t="s">
        <v>4725</v>
      </c>
      <c r="E3343" s="3" t="s">
        <v>77</v>
      </c>
      <c r="F3343" s="3" t="s">
        <v>5261</v>
      </c>
      <c r="G3343" s="3" t="s">
        <v>1485</v>
      </c>
      <c r="H3343" s="3" t="s">
        <v>1639</v>
      </c>
      <c r="I3343" s="3" t="s">
        <v>5262</v>
      </c>
      <c r="J3343" s="3" t="s">
        <v>55</v>
      </c>
      <c r="K3343" s="3" t="s">
        <v>5263</v>
      </c>
      <c r="L3343" s="3" t="s">
        <v>5264</v>
      </c>
      <c r="M3343" s="7" t="s">
        <v>13859</v>
      </c>
      <c r="N3343" s="7" t="s">
        <v>13860</v>
      </c>
      <c r="O3343" s="20" t="s">
        <v>931</v>
      </c>
      <c r="P3343" s="3" t="s">
        <v>4591</v>
      </c>
      <c r="Q3343" s="3"/>
      <c r="R3343" s="6">
        <v>1564.2</v>
      </c>
      <c r="S3343" s="3" t="s">
        <v>1319</v>
      </c>
      <c r="T3343" s="3" t="s">
        <v>13861</v>
      </c>
      <c r="U3343" s="17">
        <v>45940</v>
      </c>
      <c r="X3343" s="19" t="s">
        <v>1320</v>
      </c>
      <c r="Y3343" s="19"/>
    </row>
    <row r="3344" spans="1:25">
      <c r="A3344" s="3" t="s">
        <v>13862</v>
      </c>
      <c r="B3344" s="3"/>
      <c r="C3344" s="3" t="s">
        <v>78</v>
      </c>
      <c r="D3344" s="3" t="s">
        <v>4725</v>
      </c>
      <c r="E3344" s="3" t="s">
        <v>77</v>
      </c>
      <c r="F3344" s="3" t="s">
        <v>5261</v>
      </c>
      <c r="G3344" s="3" t="s">
        <v>1485</v>
      </c>
      <c r="H3344" s="3" t="s">
        <v>1639</v>
      </c>
      <c r="I3344" s="3" t="s">
        <v>5269</v>
      </c>
      <c r="J3344" s="3" t="s">
        <v>1246</v>
      </c>
      <c r="K3344" s="3" t="s">
        <v>5263</v>
      </c>
      <c r="L3344" s="3" t="s">
        <v>5264</v>
      </c>
      <c r="M3344" s="7" t="s">
        <v>13859</v>
      </c>
      <c r="N3344" s="7" t="s">
        <v>13860</v>
      </c>
      <c r="O3344" s="20" t="s">
        <v>931</v>
      </c>
      <c r="P3344" s="3" t="s">
        <v>4591</v>
      </c>
      <c r="Q3344" s="3"/>
      <c r="R3344" s="6">
        <v>376.2</v>
      </c>
      <c r="S3344" s="3" t="s">
        <v>1319</v>
      </c>
      <c r="T3344" s="3" t="s">
        <v>13861</v>
      </c>
      <c r="U3344" s="17">
        <v>45940</v>
      </c>
      <c r="X3344" s="19" t="s">
        <v>1320</v>
      </c>
      <c r="Y3344" s="19"/>
    </row>
    <row r="3345" spans="1:25">
      <c r="A3345" s="3" t="s">
        <v>13863</v>
      </c>
      <c r="B3345" s="3"/>
      <c r="C3345" s="3" t="s">
        <v>64</v>
      </c>
      <c r="D3345" s="3" t="s">
        <v>3188</v>
      </c>
      <c r="E3345" s="3" t="s">
        <v>52</v>
      </c>
      <c r="F3345" s="3" t="s">
        <v>1300</v>
      </c>
      <c r="G3345" s="3" t="s">
        <v>1485</v>
      </c>
      <c r="H3345" s="3" t="s">
        <v>1557</v>
      </c>
      <c r="I3345" s="3" t="s">
        <v>13864</v>
      </c>
      <c r="J3345" s="3" t="s">
        <v>55</v>
      </c>
      <c r="K3345" s="3" t="s">
        <v>1596</v>
      </c>
      <c r="L3345" s="3" t="s">
        <v>13865</v>
      </c>
      <c r="M3345" s="7" t="s">
        <v>13866</v>
      </c>
      <c r="N3345" s="7" t="s">
        <v>13867</v>
      </c>
      <c r="O3345" s="20" t="s">
        <v>934</v>
      </c>
      <c r="P3345" s="3" t="s">
        <v>1241</v>
      </c>
      <c r="Q3345" s="3">
        <v>-19.71</v>
      </c>
      <c r="R3345" s="6">
        <v>133.65</v>
      </c>
      <c r="S3345" s="3" t="s">
        <v>1305</v>
      </c>
      <c r="T3345" s="3"/>
      <c r="U3345" s="17">
        <v>45938</v>
      </c>
      <c r="X3345" s="19" t="s">
        <v>1306</v>
      </c>
      <c r="Y3345" s="19"/>
    </row>
    <row r="3346" spans="1:25">
      <c r="A3346" s="3" t="s">
        <v>13868</v>
      </c>
      <c r="B3346" s="3"/>
      <c r="C3346" s="3" t="s">
        <v>53</v>
      </c>
      <c r="D3346" s="3" t="s">
        <v>3188</v>
      </c>
      <c r="E3346" s="3" t="s">
        <v>52</v>
      </c>
      <c r="F3346" s="3" t="s">
        <v>1300</v>
      </c>
      <c r="G3346" s="3" t="s">
        <v>1312</v>
      </c>
      <c r="H3346" s="3" t="s">
        <v>1557</v>
      </c>
      <c r="I3346" s="3" t="s">
        <v>13869</v>
      </c>
      <c r="J3346" s="3" t="s">
        <v>132</v>
      </c>
      <c r="K3346" s="3" t="s">
        <v>1685</v>
      </c>
      <c r="L3346" s="3" t="s">
        <v>13870</v>
      </c>
      <c r="M3346" s="7" t="s">
        <v>13871</v>
      </c>
      <c r="N3346" s="7" t="s">
        <v>13872</v>
      </c>
      <c r="O3346" s="20" t="s">
        <v>936</v>
      </c>
      <c r="P3346" s="3" t="s">
        <v>1241</v>
      </c>
      <c r="Q3346" s="3">
        <v>-16.8</v>
      </c>
      <c r="R3346" s="6">
        <v>346.5</v>
      </c>
      <c r="S3346" s="3" t="s">
        <v>1305</v>
      </c>
      <c r="T3346" s="3"/>
      <c r="U3346" s="17">
        <v>45939</v>
      </c>
      <c r="X3346" s="19" t="s">
        <v>1306</v>
      </c>
      <c r="Y3346" s="19"/>
    </row>
    <row r="3347" spans="1:25">
      <c r="A3347" s="3"/>
      <c r="B3347" s="3"/>
      <c r="C3347" s="3"/>
      <c r="D3347" s="3"/>
      <c r="E3347" s="3"/>
      <c r="F3347" s="3"/>
      <c r="G3347" s="3"/>
      <c r="H3347" s="3"/>
      <c r="I3347" s="3"/>
      <c r="J3347" s="3"/>
      <c r="K3347" s="3"/>
      <c r="L3347" s="3"/>
      <c r="M3347" s="6"/>
      <c r="N3347" s="6"/>
      <c r="O3347" s="20"/>
      <c r="P3347" s="3"/>
      <c r="Q3347" s="3"/>
      <c r="R3347" s="6"/>
      <c r="S3347" s="3"/>
      <c r="T3347" s="3"/>
      <c r="U3347" s="17"/>
      <c r="X3347" s="19"/>
      <c r="Y3347" s="19"/>
    </row>
    <row r="3348" spans="1:25">
      <c r="A3348" s="3"/>
      <c r="B3348" s="3"/>
      <c r="C3348" s="3"/>
      <c r="D3348" s="3"/>
      <c r="E3348" s="3"/>
      <c r="F3348" s="3"/>
      <c r="G3348" s="3"/>
      <c r="H3348" s="3"/>
      <c r="I3348" s="3"/>
      <c r="J3348" s="3"/>
      <c r="K3348" s="3"/>
      <c r="L3348" s="3"/>
      <c r="M3348" s="6"/>
      <c r="N3348" s="6"/>
      <c r="O3348" s="20"/>
      <c r="P3348" s="3"/>
      <c r="Q3348" s="3"/>
      <c r="R3348" s="6"/>
      <c r="S3348" s="3"/>
      <c r="T3348" s="3"/>
      <c r="U3348" s="17"/>
      <c r="X3348" s="19"/>
      <c r="Y3348" s="19"/>
    </row>
    <row r="3349" spans="1:25">
      <c r="A3349" s="3"/>
      <c r="B3349" s="3"/>
      <c r="C3349" s="3"/>
      <c r="D3349" s="3"/>
      <c r="E3349" s="3"/>
      <c r="F3349" s="3"/>
      <c r="G3349" s="3"/>
      <c r="H3349" s="3"/>
      <c r="I3349" s="3"/>
      <c r="J3349" s="3"/>
      <c r="K3349" s="3"/>
      <c r="L3349" s="3"/>
      <c r="M3349" s="6"/>
      <c r="N3349" s="6"/>
      <c r="O3349" s="20"/>
      <c r="P3349" s="3"/>
      <c r="Q3349" s="3"/>
      <c r="R3349" s="6"/>
      <c r="S3349" s="3"/>
      <c r="T3349" s="3"/>
      <c r="U3349" s="17"/>
      <c r="X3349" s="19"/>
      <c r="Y3349" s="19"/>
    </row>
    <row r="3350" spans="1:25">
      <c r="A3350" s="3"/>
      <c r="B3350" s="3"/>
      <c r="C3350" s="3"/>
      <c r="D3350" s="3"/>
      <c r="E3350" s="3"/>
      <c r="F3350" s="3"/>
      <c r="G3350" s="3"/>
      <c r="H3350" s="3"/>
      <c r="I3350" s="3"/>
      <c r="J3350" s="3"/>
      <c r="K3350" s="3"/>
      <c r="L3350" s="3"/>
      <c r="M3350" s="6"/>
      <c r="N3350" s="6"/>
      <c r="O3350" s="20"/>
      <c r="P3350" s="3"/>
      <c r="Q3350" s="3"/>
      <c r="R3350" s="6"/>
      <c r="S3350" s="3"/>
      <c r="T3350" s="3"/>
      <c r="U3350" s="17"/>
      <c r="X3350" s="19"/>
      <c r="Y3350" s="19"/>
    </row>
    <row r="3351" spans="1:25">
      <c r="A3351" s="3"/>
      <c r="B3351" s="3"/>
      <c r="C3351" s="3"/>
      <c r="D3351" s="3"/>
      <c r="E3351" s="3"/>
      <c r="F3351" s="3"/>
      <c r="G3351" s="3"/>
      <c r="H3351" s="3"/>
      <c r="I3351" s="3"/>
      <c r="J3351" s="3"/>
      <c r="K3351" s="3"/>
      <c r="L3351" s="3"/>
      <c r="M3351" s="6"/>
      <c r="N3351" s="6"/>
      <c r="O3351" s="20"/>
      <c r="P3351" s="3"/>
      <c r="Q3351" s="3"/>
      <c r="R3351" s="6"/>
      <c r="S3351" s="3"/>
      <c r="T3351" s="3"/>
      <c r="U3351" s="17"/>
      <c r="X3351" s="19"/>
      <c r="Y3351" s="19"/>
    </row>
    <row r="3352" spans="1:25">
      <c r="A3352" s="3"/>
      <c r="B3352" s="3"/>
      <c r="C3352" s="3"/>
      <c r="D3352" s="3"/>
      <c r="E3352" s="3"/>
      <c r="F3352" s="3"/>
      <c r="G3352" s="3"/>
      <c r="H3352" s="3"/>
      <c r="I3352" s="3"/>
      <c r="J3352" s="3"/>
      <c r="K3352" s="3"/>
      <c r="L3352" s="3"/>
      <c r="M3352" s="6"/>
      <c r="N3352" s="6"/>
      <c r="O3352" s="20"/>
      <c r="P3352" s="3"/>
      <c r="Q3352" s="3"/>
      <c r="R3352" s="6"/>
      <c r="S3352" s="3"/>
      <c r="T3352" s="3"/>
      <c r="U3352" s="17"/>
      <c r="X3352" s="19"/>
      <c r="Y3352" s="19"/>
    </row>
    <row r="3353" spans="1:25">
      <c r="A3353" s="3"/>
      <c r="B3353" s="3"/>
      <c r="C3353" s="3"/>
      <c r="D3353" s="3"/>
      <c r="E3353" s="3"/>
      <c r="F3353" s="3"/>
      <c r="G3353" s="3"/>
      <c r="H3353" s="3"/>
      <c r="I3353" s="3"/>
      <c r="J3353" s="3"/>
      <c r="K3353" s="3"/>
      <c r="L3353" s="3"/>
      <c r="M3353" s="6"/>
      <c r="N3353" s="6"/>
      <c r="O3353" s="20"/>
      <c r="P3353" s="3"/>
      <c r="Q3353" s="3"/>
      <c r="R3353" s="6"/>
      <c r="S3353" s="3"/>
      <c r="T3353" s="3"/>
      <c r="U3353" s="17"/>
      <c r="X3353" s="19"/>
      <c r="Y3353" s="19"/>
    </row>
    <row r="3354" spans="1:25">
      <c r="A3354" s="3"/>
      <c r="B3354" s="3"/>
      <c r="C3354" s="3"/>
      <c r="D3354" s="3"/>
      <c r="E3354" s="3"/>
      <c r="F3354" s="3"/>
      <c r="G3354" s="3"/>
      <c r="H3354" s="3"/>
      <c r="I3354" s="3"/>
      <c r="J3354" s="3"/>
      <c r="K3354" s="3"/>
      <c r="L3354" s="3"/>
      <c r="M3354" s="6"/>
      <c r="N3354" s="6"/>
      <c r="O3354" s="20"/>
      <c r="P3354" s="3"/>
      <c r="Q3354" s="3"/>
      <c r="R3354" s="6"/>
      <c r="S3354" s="3"/>
      <c r="T3354" s="3"/>
      <c r="U3354" s="17"/>
      <c r="X3354" s="19"/>
      <c r="Y3354" s="19"/>
    </row>
    <row r="3355" spans="1:25">
      <c r="A3355" s="3"/>
      <c r="B3355" s="3"/>
      <c r="C3355" s="3"/>
      <c r="D3355" s="3"/>
      <c r="E3355" s="3"/>
      <c r="F3355" s="3"/>
      <c r="G3355" s="3"/>
      <c r="H3355" s="3"/>
      <c r="I3355" s="3"/>
      <c r="J3355" s="3"/>
      <c r="K3355" s="3"/>
      <c r="L3355" s="3"/>
      <c r="M3355" s="6"/>
      <c r="N3355" s="6"/>
      <c r="O3355" s="20"/>
      <c r="P3355" s="3"/>
      <c r="Q3355" s="3"/>
      <c r="R3355" s="6"/>
      <c r="S3355" s="3"/>
      <c r="T3355" s="3"/>
      <c r="U3355" s="17"/>
      <c r="X3355" s="19"/>
      <c r="Y3355" s="19"/>
    </row>
    <row r="3356" spans="1:25">
      <c r="A3356" s="3"/>
      <c r="B3356" s="3"/>
      <c r="C3356" s="3"/>
      <c r="D3356" s="3"/>
      <c r="E3356" s="3"/>
      <c r="F3356" s="3"/>
      <c r="G3356" s="3"/>
      <c r="H3356" s="3"/>
      <c r="I3356" s="3"/>
      <c r="J3356" s="3"/>
      <c r="K3356" s="3"/>
      <c r="L3356" s="3"/>
      <c r="M3356" s="6"/>
      <c r="N3356" s="6"/>
      <c r="O3356" s="20"/>
      <c r="P3356" s="3"/>
      <c r="Q3356" s="3"/>
      <c r="R3356" s="6"/>
      <c r="S3356" s="3"/>
      <c r="T3356" s="3"/>
      <c r="U3356" s="17"/>
      <c r="X3356" s="19"/>
      <c r="Y3356" s="19"/>
    </row>
    <row r="3357" spans="1:25">
      <c r="A3357" s="3"/>
      <c r="B3357" s="3"/>
      <c r="C3357" s="3"/>
      <c r="D3357" s="3"/>
      <c r="E3357" s="3"/>
      <c r="F3357" s="3"/>
      <c r="G3357" s="3"/>
      <c r="H3357" s="3"/>
      <c r="I3357" s="3"/>
      <c r="J3357" s="3"/>
      <c r="K3357" s="3"/>
      <c r="L3357" s="3"/>
      <c r="M3357" s="6"/>
      <c r="N3357" s="6"/>
      <c r="O3357" s="20"/>
      <c r="P3357" s="3"/>
      <c r="Q3357" s="3"/>
      <c r="R3357" s="6"/>
      <c r="S3357" s="3"/>
      <c r="T3357" s="3"/>
      <c r="U3357" s="17"/>
      <c r="X3357" s="19"/>
      <c r="Y3357" s="19"/>
    </row>
    <row r="3358" spans="1:25">
      <c r="A3358" s="3"/>
      <c r="B3358" s="3"/>
      <c r="C3358" s="3"/>
      <c r="D3358" s="3"/>
      <c r="E3358" s="3"/>
      <c r="F3358" s="3"/>
      <c r="G3358" s="3"/>
      <c r="H3358" s="3"/>
      <c r="I3358" s="3"/>
      <c r="J3358" s="3"/>
      <c r="K3358" s="3"/>
      <c r="L3358" s="3"/>
      <c r="M3358" s="6"/>
      <c r="N3358" s="6"/>
      <c r="O3358" s="20"/>
      <c r="P3358" s="3"/>
      <c r="Q3358" s="3"/>
      <c r="R3358" s="6"/>
      <c r="S3358" s="3"/>
      <c r="T3358" s="3"/>
      <c r="U3358" s="17"/>
      <c r="X3358" s="19"/>
      <c r="Y3358" s="19"/>
    </row>
    <row r="3359" spans="1:25">
      <c r="A3359" s="3"/>
      <c r="B3359" s="3"/>
      <c r="C3359" s="3"/>
      <c r="D3359" s="3"/>
      <c r="E3359" s="3"/>
      <c r="F3359" s="3"/>
      <c r="G3359" s="3"/>
      <c r="H3359" s="3"/>
      <c r="I3359" s="3"/>
      <c r="J3359" s="3"/>
      <c r="K3359" s="3"/>
      <c r="L3359" s="3"/>
      <c r="M3359" s="6"/>
      <c r="N3359" s="6"/>
      <c r="O3359" s="20"/>
      <c r="P3359" s="3"/>
      <c r="Q3359" s="3"/>
      <c r="R3359" s="6"/>
      <c r="S3359" s="3"/>
      <c r="T3359" s="3"/>
      <c r="U3359" s="17"/>
      <c r="X3359" s="19"/>
      <c r="Y3359" s="19"/>
    </row>
    <row r="3360" spans="1:25">
      <c r="A3360" s="3"/>
      <c r="B3360" s="3"/>
      <c r="C3360" s="3"/>
      <c r="D3360" s="3"/>
      <c r="E3360" s="3"/>
      <c r="F3360" s="3"/>
      <c r="G3360" s="3"/>
      <c r="H3360" s="3"/>
      <c r="I3360" s="3"/>
      <c r="J3360" s="3"/>
      <c r="K3360" s="3"/>
      <c r="L3360" s="3"/>
      <c r="M3360" s="6"/>
      <c r="N3360" s="6"/>
      <c r="O3360" s="20"/>
      <c r="P3360" s="3"/>
      <c r="Q3360" s="3"/>
      <c r="R3360" s="6"/>
      <c r="S3360" s="3"/>
      <c r="T3360" s="3"/>
      <c r="U3360" s="17"/>
      <c r="X3360" s="19"/>
      <c r="Y3360" s="19"/>
    </row>
    <row r="3361" spans="1:25">
      <c r="A3361" s="3"/>
      <c r="B3361" s="3"/>
      <c r="C3361" s="3"/>
      <c r="D3361" s="3"/>
      <c r="E3361" s="3"/>
      <c r="F3361" s="3"/>
      <c r="G3361" s="3"/>
      <c r="H3361" s="3"/>
      <c r="I3361" s="3"/>
      <c r="J3361" s="3"/>
      <c r="K3361" s="3"/>
      <c r="L3361" s="3"/>
      <c r="M3361" s="6"/>
      <c r="N3361" s="6"/>
      <c r="O3361" s="20"/>
      <c r="P3361" s="3"/>
      <c r="Q3361" s="3"/>
      <c r="R3361" s="6"/>
      <c r="S3361" s="3"/>
      <c r="T3361" s="3"/>
      <c r="U3361" s="17"/>
      <c r="X3361" s="19"/>
      <c r="Y3361" s="19"/>
    </row>
    <row r="3362" spans="1:25">
      <c r="A3362" s="3"/>
      <c r="B3362" s="3"/>
      <c r="C3362" s="3"/>
      <c r="D3362" s="3"/>
      <c r="E3362" s="3"/>
      <c r="F3362" s="3"/>
      <c r="G3362" s="3"/>
      <c r="H3362" s="3"/>
      <c r="I3362" s="3"/>
      <c r="J3362" s="3"/>
      <c r="K3362" s="3"/>
      <c r="L3362" s="3"/>
      <c r="M3362" s="6"/>
      <c r="N3362" s="6"/>
      <c r="O3362" s="20"/>
      <c r="P3362" s="3"/>
      <c r="Q3362" s="3"/>
      <c r="R3362" s="6"/>
      <c r="S3362" s="3"/>
      <c r="T3362" s="3"/>
      <c r="U3362" s="17"/>
      <c r="X3362" s="19"/>
      <c r="Y3362" s="19"/>
    </row>
    <row r="3363" spans="1:25">
      <c r="A3363" s="3" t="s">
        <v>13873</v>
      </c>
      <c r="B3363" s="3"/>
      <c r="C3363" s="3" t="s">
        <v>67</v>
      </c>
      <c r="D3363" s="3" t="s">
        <v>1234</v>
      </c>
      <c r="E3363" s="3" t="s">
        <v>66</v>
      </c>
      <c r="F3363" s="3" t="s">
        <v>1261</v>
      </c>
      <c r="G3363" s="3" t="s">
        <v>1391</v>
      </c>
      <c r="H3363" s="3" t="s">
        <v>1599</v>
      </c>
      <c r="I3363" s="3" t="s">
        <v>13874</v>
      </c>
      <c r="J3363" s="3" t="s">
        <v>55</v>
      </c>
      <c r="K3363" s="3" t="s">
        <v>13875</v>
      </c>
      <c r="L3363" s="3" t="s">
        <v>13876</v>
      </c>
      <c r="M3363" s="7" t="s">
        <v>13877</v>
      </c>
      <c r="N3363" s="7" t="s">
        <v>13878</v>
      </c>
      <c r="O3363" s="20" t="s">
        <v>938</v>
      </c>
      <c r="P3363" s="3" t="s">
        <v>1241</v>
      </c>
      <c r="Q3363" s="3">
        <v>-15.01</v>
      </c>
      <c r="R3363" s="6">
        <v>1564.2</v>
      </c>
      <c r="S3363" s="3" t="s">
        <v>11756</v>
      </c>
      <c r="T3363" s="3"/>
      <c r="U3363" s="17">
        <v>45951</v>
      </c>
      <c r="X3363" s="19" t="s">
        <v>11757</v>
      </c>
      <c r="Y3363" s="19"/>
    </row>
    <row r="3364" spans="1:25">
      <c r="A3364" s="3" t="s">
        <v>13879</v>
      </c>
      <c r="B3364" s="3"/>
      <c r="C3364" s="3" t="s">
        <v>67</v>
      </c>
      <c r="D3364" s="3" t="s">
        <v>1234</v>
      </c>
      <c r="E3364" s="3" t="s">
        <v>66</v>
      </c>
      <c r="F3364" s="3" t="s">
        <v>1261</v>
      </c>
      <c r="G3364" s="3" t="s">
        <v>1391</v>
      </c>
      <c r="H3364" s="3" t="s">
        <v>1599</v>
      </c>
      <c r="I3364" s="3" t="s">
        <v>13880</v>
      </c>
      <c r="J3364" s="3" t="s">
        <v>1246</v>
      </c>
      <c r="K3364" s="3" t="s">
        <v>13875</v>
      </c>
      <c r="L3364" s="3" t="s">
        <v>13876</v>
      </c>
      <c r="M3364" s="7" t="s">
        <v>13877</v>
      </c>
      <c r="N3364" s="7" t="s">
        <v>13878</v>
      </c>
      <c r="O3364" s="20" t="s">
        <v>938</v>
      </c>
      <c r="P3364" s="3" t="s">
        <v>1241</v>
      </c>
      <c r="Q3364" s="3">
        <v>-15.02</v>
      </c>
      <c r="R3364" s="6">
        <v>376.2</v>
      </c>
      <c r="S3364" s="3" t="s">
        <v>11756</v>
      </c>
      <c r="T3364" s="3"/>
      <c r="U3364" s="17">
        <v>45951</v>
      </c>
      <c r="X3364" s="19" t="s">
        <v>11757</v>
      </c>
      <c r="Y3364" s="19"/>
    </row>
    <row r="3365" spans="1:25">
      <c r="A3365" s="3" t="s">
        <v>13881</v>
      </c>
      <c r="B3365" s="3"/>
      <c r="C3365" s="3" t="s">
        <v>267</v>
      </c>
      <c r="D3365" s="3" t="s">
        <v>4026</v>
      </c>
      <c r="E3365" s="3" t="s">
        <v>66</v>
      </c>
      <c r="F3365" s="3" t="s">
        <v>2272</v>
      </c>
      <c r="G3365" s="3" t="s">
        <v>1251</v>
      </c>
      <c r="H3365" s="3" t="s">
        <v>1262</v>
      </c>
      <c r="I3365" s="3" t="s">
        <v>13882</v>
      </c>
      <c r="J3365" s="3" t="s">
        <v>110</v>
      </c>
      <c r="K3365" s="3" t="s">
        <v>5925</v>
      </c>
      <c r="L3365" s="3" t="s">
        <v>13883</v>
      </c>
      <c r="M3365" s="7" t="s">
        <v>13884</v>
      </c>
      <c r="N3365" s="7" t="s">
        <v>13885</v>
      </c>
      <c r="O3365" s="20" t="s">
        <v>867</v>
      </c>
      <c r="P3365" s="3" t="s">
        <v>1241</v>
      </c>
      <c r="Q3365" s="3">
        <v>-21.04</v>
      </c>
      <c r="R3365" s="6">
        <v>900.9</v>
      </c>
      <c r="S3365" s="3" t="s">
        <v>11756</v>
      </c>
      <c r="T3365" s="3"/>
      <c r="U3365" s="17">
        <v>45953</v>
      </c>
      <c r="X3365" s="19" t="s">
        <v>11757</v>
      </c>
      <c r="Y3365" s="19" t="s">
        <v>13886</v>
      </c>
    </row>
    <row r="3366" spans="1:25">
      <c r="A3366" s="3" t="s">
        <v>13887</v>
      </c>
      <c r="B3366" s="3"/>
      <c r="C3366" s="3" t="s">
        <v>267</v>
      </c>
      <c r="D3366" s="3" t="s">
        <v>4026</v>
      </c>
      <c r="E3366" s="3" t="s">
        <v>66</v>
      </c>
      <c r="F3366" s="3" t="s">
        <v>2272</v>
      </c>
      <c r="G3366" s="3" t="s">
        <v>1251</v>
      </c>
      <c r="H3366" s="3" t="s">
        <v>1262</v>
      </c>
      <c r="I3366" s="3" t="s">
        <v>13888</v>
      </c>
      <c r="J3366" s="3" t="s">
        <v>196</v>
      </c>
      <c r="K3366" s="3" t="s">
        <v>5925</v>
      </c>
      <c r="L3366" s="3" t="s">
        <v>13889</v>
      </c>
      <c r="M3366" s="7" t="s">
        <v>13890</v>
      </c>
      <c r="N3366" s="7" t="s">
        <v>13891</v>
      </c>
      <c r="O3366" s="20" t="s">
        <v>867</v>
      </c>
      <c r="P3366" s="3" t="s">
        <v>1241</v>
      </c>
      <c r="Q3366" s="3">
        <v>-21.04</v>
      </c>
      <c r="R3366" s="6">
        <v>1386</v>
      </c>
      <c r="S3366" s="3" t="s">
        <v>11756</v>
      </c>
      <c r="T3366" s="3"/>
      <c r="U3366" s="17">
        <v>45953</v>
      </c>
      <c r="X3366" s="19" t="s">
        <v>11757</v>
      </c>
      <c r="Y3366" s="19" t="s">
        <v>13886</v>
      </c>
    </row>
    <row r="3367" spans="1:25">
      <c r="A3367" s="3" t="s">
        <v>13892</v>
      </c>
      <c r="B3367" s="3"/>
      <c r="C3367" s="3" t="s">
        <v>267</v>
      </c>
      <c r="D3367" s="3" t="s">
        <v>4026</v>
      </c>
      <c r="E3367" s="3" t="s">
        <v>66</v>
      </c>
      <c r="F3367" s="3" t="s">
        <v>2272</v>
      </c>
      <c r="G3367" s="3" t="s">
        <v>1251</v>
      </c>
      <c r="H3367" s="3" t="s">
        <v>1262</v>
      </c>
      <c r="I3367" s="3" t="s">
        <v>13893</v>
      </c>
      <c r="J3367" s="3" t="s">
        <v>110</v>
      </c>
      <c r="K3367" s="3" t="s">
        <v>5925</v>
      </c>
      <c r="L3367" s="3" t="s">
        <v>13894</v>
      </c>
      <c r="M3367" s="7" t="s">
        <v>13895</v>
      </c>
      <c r="N3367" s="7" t="s">
        <v>13896</v>
      </c>
      <c r="O3367" s="20" t="s">
        <v>867</v>
      </c>
      <c r="P3367" s="3" t="s">
        <v>1241</v>
      </c>
      <c r="Q3367" s="3">
        <v>-21.88</v>
      </c>
      <c r="R3367" s="6">
        <v>900.9</v>
      </c>
      <c r="S3367" s="18" t="s">
        <v>4998</v>
      </c>
      <c r="T3367" s="3"/>
      <c r="U3367" s="17">
        <v>45953</v>
      </c>
      <c r="X3367" s="19" t="s">
        <v>12963</v>
      </c>
      <c r="Y3367" s="19" t="s">
        <v>13886</v>
      </c>
    </row>
    <row r="3368" spans="1:25">
      <c r="A3368" s="3" t="s">
        <v>13897</v>
      </c>
      <c r="B3368" s="3"/>
      <c r="C3368" s="3" t="s">
        <v>267</v>
      </c>
      <c r="D3368" s="3" t="s">
        <v>4026</v>
      </c>
      <c r="E3368" s="3" t="s">
        <v>66</v>
      </c>
      <c r="F3368" s="3" t="s">
        <v>2272</v>
      </c>
      <c r="G3368" s="3" t="s">
        <v>1251</v>
      </c>
      <c r="H3368" s="3" t="s">
        <v>1262</v>
      </c>
      <c r="I3368" s="3" t="s">
        <v>13898</v>
      </c>
      <c r="J3368" s="3" t="s">
        <v>110</v>
      </c>
      <c r="K3368" s="3" t="s">
        <v>5925</v>
      </c>
      <c r="L3368" s="3" t="s">
        <v>13899</v>
      </c>
      <c r="M3368" s="7" t="s">
        <v>13900</v>
      </c>
      <c r="N3368" s="7" t="s">
        <v>13901</v>
      </c>
      <c r="O3368" s="20" t="s">
        <v>867</v>
      </c>
      <c r="P3368" s="3" t="s">
        <v>1241</v>
      </c>
      <c r="Q3368" s="3">
        <v>-21.5</v>
      </c>
      <c r="R3368" s="6">
        <v>900.9</v>
      </c>
      <c r="S3368" s="18" t="s">
        <v>4998</v>
      </c>
      <c r="T3368" s="3"/>
      <c r="U3368" s="17">
        <v>45953</v>
      </c>
      <c r="X3368" s="19" t="s">
        <v>12963</v>
      </c>
      <c r="Y3368" s="19" t="s">
        <v>13886</v>
      </c>
    </row>
    <row r="3369" spans="1:25">
      <c r="A3369" s="3" t="s">
        <v>13902</v>
      </c>
      <c r="B3369" s="3"/>
      <c r="C3369" s="3" t="s">
        <v>267</v>
      </c>
      <c r="D3369" s="3" t="s">
        <v>4026</v>
      </c>
      <c r="E3369" s="3" t="s">
        <v>66</v>
      </c>
      <c r="F3369" s="3" t="s">
        <v>2272</v>
      </c>
      <c r="G3369" s="3" t="s">
        <v>1251</v>
      </c>
      <c r="H3369" s="3" t="s">
        <v>1262</v>
      </c>
      <c r="I3369" s="3" t="s">
        <v>13903</v>
      </c>
      <c r="J3369" s="3" t="s">
        <v>110</v>
      </c>
      <c r="K3369" s="3" t="s">
        <v>5925</v>
      </c>
      <c r="L3369" s="3" t="s">
        <v>13904</v>
      </c>
      <c r="M3369" s="7" t="s">
        <v>13905</v>
      </c>
      <c r="N3369" s="7" t="s">
        <v>13906</v>
      </c>
      <c r="O3369" s="20" t="s">
        <v>867</v>
      </c>
      <c r="P3369" s="3" t="s">
        <v>1241</v>
      </c>
      <c r="Q3369" s="3">
        <v>-21.18</v>
      </c>
      <c r="R3369" s="6">
        <v>900.9</v>
      </c>
      <c r="S3369" s="18" t="s">
        <v>4998</v>
      </c>
      <c r="T3369" s="3"/>
      <c r="U3369" s="17">
        <v>45953</v>
      </c>
      <c r="X3369" s="19" t="s">
        <v>12963</v>
      </c>
      <c r="Y3369" s="19" t="s">
        <v>13886</v>
      </c>
    </row>
    <row r="3370" spans="1:25">
      <c r="A3370" s="3" t="s">
        <v>13907</v>
      </c>
      <c r="B3370" s="3"/>
      <c r="C3370" s="3" t="s">
        <v>267</v>
      </c>
      <c r="D3370" s="3" t="s">
        <v>4026</v>
      </c>
      <c r="E3370" s="3" t="s">
        <v>66</v>
      </c>
      <c r="F3370" s="3" t="s">
        <v>2272</v>
      </c>
      <c r="G3370" s="3" t="s">
        <v>1251</v>
      </c>
      <c r="H3370" s="3" t="s">
        <v>1262</v>
      </c>
      <c r="I3370" s="3" t="s">
        <v>13908</v>
      </c>
      <c r="J3370" s="3" t="s">
        <v>196</v>
      </c>
      <c r="K3370" s="3" t="s">
        <v>5925</v>
      </c>
      <c r="L3370" s="3" t="s">
        <v>13909</v>
      </c>
      <c r="M3370" s="7" t="s">
        <v>13910</v>
      </c>
      <c r="N3370" s="7" t="s">
        <v>13911</v>
      </c>
      <c r="O3370" s="20" t="s">
        <v>867</v>
      </c>
      <c r="P3370" s="3" t="s">
        <v>1241</v>
      </c>
      <c r="Q3370" s="3">
        <v>-20.95</v>
      </c>
      <c r="R3370" s="6">
        <v>1386</v>
      </c>
      <c r="S3370" s="18" t="s">
        <v>4998</v>
      </c>
      <c r="T3370" s="3"/>
      <c r="U3370" s="17">
        <v>45953</v>
      </c>
      <c r="X3370" s="19" t="s">
        <v>12963</v>
      </c>
      <c r="Y3370" s="19" t="s">
        <v>13886</v>
      </c>
    </row>
    <row r="3371" spans="1:25">
      <c r="A3371" s="3" t="s">
        <v>13912</v>
      </c>
      <c r="B3371" s="3"/>
      <c r="C3371" s="3" t="s">
        <v>267</v>
      </c>
      <c r="D3371" s="3" t="s">
        <v>4026</v>
      </c>
      <c r="E3371" s="3" t="s">
        <v>66</v>
      </c>
      <c r="F3371" s="3" t="s">
        <v>2272</v>
      </c>
      <c r="G3371" s="3" t="s">
        <v>1251</v>
      </c>
      <c r="H3371" s="3" t="s">
        <v>1262</v>
      </c>
      <c r="I3371" s="3" t="s">
        <v>13913</v>
      </c>
      <c r="J3371" s="3" t="s">
        <v>110</v>
      </c>
      <c r="K3371" s="3" t="s">
        <v>5925</v>
      </c>
      <c r="L3371" s="3" t="s">
        <v>13914</v>
      </c>
      <c r="M3371" s="7" t="s">
        <v>13915</v>
      </c>
      <c r="N3371" s="7" t="s">
        <v>13916</v>
      </c>
      <c r="O3371" s="20" t="s">
        <v>867</v>
      </c>
      <c r="P3371" s="3" t="s">
        <v>1241</v>
      </c>
      <c r="Q3371" s="3">
        <v>-21.02</v>
      </c>
      <c r="R3371" s="6">
        <v>900.9</v>
      </c>
      <c r="S3371" s="3" t="s">
        <v>11756</v>
      </c>
      <c r="T3371" s="3"/>
      <c r="U3371" s="17">
        <v>45953</v>
      </c>
      <c r="X3371" s="19" t="s">
        <v>11757</v>
      </c>
      <c r="Y3371" s="19" t="s">
        <v>13886</v>
      </c>
    </row>
    <row r="3372" spans="1:25">
      <c r="A3372" s="3" t="s">
        <v>13917</v>
      </c>
      <c r="B3372" s="3"/>
      <c r="C3372" s="3" t="s">
        <v>267</v>
      </c>
      <c r="D3372" s="3" t="s">
        <v>4026</v>
      </c>
      <c r="E3372" s="3" t="s">
        <v>66</v>
      </c>
      <c r="F3372" s="3" t="s">
        <v>2272</v>
      </c>
      <c r="G3372" s="3" t="s">
        <v>1251</v>
      </c>
      <c r="H3372" s="3" t="s">
        <v>1262</v>
      </c>
      <c r="I3372" s="3" t="s">
        <v>13918</v>
      </c>
      <c r="J3372" s="3" t="s">
        <v>110</v>
      </c>
      <c r="K3372" s="3" t="s">
        <v>5925</v>
      </c>
      <c r="L3372" s="3" t="s">
        <v>13919</v>
      </c>
      <c r="M3372" s="7" t="s">
        <v>13920</v>
      </c>
      <c r="N3372" s="7" t="s">
        <v>13921</v>
      </c>
      <c r="O3372" s="20" t="s">
        <v>867</v>
      </c>
      <c r="P3372" s="3" t="s">
        <v>1241</v>
      </c>
      <c r="Q3372" s="3">
        <v>-20.99</v>
      </c>
      <c r="R3372" s="6">
        <v>900.9</v>
      </c>
      <c r="S3372" s="3" t="s">
        <v>11756</v>
      </c>
      <c r="T3372" s="3"/>
      <c r="U3372" s="17">
        <v>45953</v>
      </c>
      <c r="X3372" s="19" t="s">
        <v>11757</v>
      </c>
      <c r="Y3372" s="19" t="s">
        <v>13886</v>
      </c>
    </row>
    <row r="3373" spans="1:25">
      <c r="A3373" s="3" t="s">
        <v>13922</v>
      </c>
      <c r="B3373" s="3"/>
      <c r="C3373" s="3" t="s">
        <v>267</v>
      </c>
      <c r="D3373" s="3" t="s">
        <v>4026</v>
      </c>
      <c r="E3373" s="3" t="s">
        <v>66</v>
      </c>
      <c r="F3373" s="3" t="s">
        <v>2272</v>
      </c>
      <c r="G3373" s="3" t="s">
        <v>1251</v>
      </c>
      <c r="H3373" s="3" t="s">
        <v>1599</v>
      </c>
      <c r="I3373" s="3" t="s">
        <v>13923</v>
      </c>
      <c r="J3373" s="3" t="s">
        <v>110</v>
      </c>
      <c r="K3373" s="3" t="s">
        <v>5925</v>
      </c>
      <c r="L3373" s="3" t="s">
        <v>13924</v>
      </c>
      <c r="M3373" s="7" t="s">
        <v>13925</v>
      </c>
      <c r="N3373" s="7" t="s">
        <v>13926</v>
      </c>
      <c r="O3373" s="20" t="s">
        <v>940</v>
      </c>
      <c r="P3373" s="3" t="s">
        <v>1241</v>
      </c>
      <c r="Q3373" s="3">
        <v>-20.95</v>
      </c>
      <c r="R3373" s="6">
        <v>900.9</v>
      </c>
      <c r="S3373" s="3" t="s">
        <v>1242</v>
      </c>
      <c r="T3373" s="3"/>
      <c r="U3373" s="17">
        <v>45962</v>
      </c>
      <c r="X3373" s="19" t="s">
        <v>1244</v>
      </c>
      <c r="Y3373" s="19" t="s">
        <v>13886</v>
      </c>
    </row>
    <row r="3374" spans="1:25">
      <c r="A3374" s="3" t="s">
        <v>13927</v>
      </c>
      <c r="B3374" s="3"/>
      <c r="C3374" s="3" t="s">
        <v>267</v>
      </c>
      <c r="D3374" s="3" t="s">
        <v>4026</v>
      </c>
      <c r="E3374" s="3" t="s">
        <v>66</v>
      </c>
      <c r="F3374" s="3" t="s">
        <v>2272</v>
      </c>
      <c r="G3374" s="3" t="s">
        <v>1251</v>
      </c>
      <c r="H3374" s="3" t="s">
        <v>1599</v>
      </c>
      <c r="I3374" s="3" t="s">
        <v>13928</v>
      </c>
      <c r="J3374" s="3" t="s">
        <v>110</v>
      </c>
      <c r="K3374" s="3" t="s">
        <v>5925</v>
      </c>
      <c r="L3374" s="3" t="s">
        <v>13929</v>
      </c>
      <c r="M3374" s="7" t="s">
        <v>13930</v>
      </c>
      <c r="N3374" s="7" t="s">
        <v>13931</v>
      </c>
      <c r="O3374" s="20" t="s">
        <v>940</v>
      </c>
      <c r="P3374" s="3" t="s">
        <v>1241</v>
      </c>
      <c r="Q3374" s="3">
        <v>-20.13</v>
      </c>
      <c r="R3374" s="6">
        <v>900.9</v>
      </c>
      <c r="S3374" s="3" t="s">
        <v>1242</v>
      </c>
      <c r="T3374" s="3"/>
      <c r="U3374" s="17">
        <v>45962</v>
      </c>
      <c r="X3374" s="19" t="s">
        <v>1244</v>
      </c>
      <c r="Y3374" s="19" t="s">
        <v>13886</v>
      </c>
    </row>
    <row r="3375" spans="1:25">
      <c r="A3375" s="3" t="s">
        <v>13932</v>
      </c>
      <c r="B3375" s="3"/>
      <c r="C3375" s="3" t="s">
        <v>267</v>
      </c>
      <c r="D3375" s="3" t="s">
        <v>4026</v>
      </c>
      <c r="E3375" s="3" t="s">
        <v>66</v>
      </c>
      <c r="F3375" s="3" t="s">
        <v>2272</v>
      </c>
      <c r="G3375" s="3" t="s">
        <v>1251</v>
      </c>
      <c r="H3375" s="3" t="s">
        <v>1599</v>
      </c>
      <c r="I3375" s="3" t="s">
        <v>13933</v>
      </c>
      <c r="J3375" s="3" t="s">
        <v>110</v>
      </c>
      <c r="K3375" s="3" t="s">
        <v>5925</v>
      </c>
      <c r="L3375" s="3" t="s">
        <v>13934</v>
      </c>
      <c r="M3375" s="7" t="s">
        <v>13935</v>
      </c>
      <c r="N3375" s="7" t="s">
        <v>13936</v>
      </c>
      <c r="O3375" s="20" t="s">
        <v>940</v>
      </c>
      <c r="P3375" s="3" t="s">
        <v>1241</v>
      </c>
      <c r="Q3375" s="3">
        <v>-20.85</v>
      </c>
      <c r="R3375" s="6">
        <v>900.9</v>
      </c>
      <c r="S3375" s="3" t="s">
        <v>1242</v>
      </c>
      <c r="T3375" s="3"/>
      <c r="U3375" s="17">
        <v>45962</v>
      </c>
      <c r="X3375" s="19" t="s">
        <v>1244</v>
      </c>
      <c r="Y3375" s="19" t="s">
        <v>13886</v>
      </c>
    </row>
    <row r="3376" spans="1:25">
      <c r="A3376" s="3" t="s">
        <v>13937</v>
      </c>
      <c r="B3376" s="3"/>
      <c r="C3376" s="3" t="s">
        <v>267</v>
      </c>
      <c r="D3376" s="3" t="s">
        <v>4026</v>
      </c>
      <c r="E3376" s="3" t="s">
        <v>66</v>
      </c>
      <c r="F3376" s="3" t="s">
        <v>2272</v>
      </c>
      <c r="G3376" s="3" t="s">
        <v>1251</v>
      </c>
      <c r="H3376" s="3" t="s">
        <v>1599</v>
      </c>
      <c r="I3376" s="3" t="s">
        <v>13938</v>
      </c>
      <c r="J3376" s="3" t="s">
        <v>110</v>
      </c>
      <c r="K3376" s="3" t="s">
        <v>5925</v>
      </c>
      <c r="L3376" s="3" t="s">
        <v>13939</v>
      </c>
      <c r="M3376" s="7" t="s">
        <v>13940</v>
      </c>
      <c r="N3376" s="7" t="s">
        <v>13941</v>
      </c>
      <c r="O3376" s="20" t="s">
        <v>940</v>
      </c>
      <c r="P3376" s="3" t="s">
        <v>1241</v>
      </c>
      <c r="Q3376" s="3">
        <v>-20.13</v>
      </c>
      <c r="R3376" s="6">
        <v>900.9</v>
      </c>
      <c r="S3376" s="3" t="s">
        <v>1242</v>
      </c>
      <c r="T3376" s="3"/>
      <c r="U3376" s="17">
        <v>45962</v>
      </c>
      <c r="X3376" s="19" t="s">
        <v>1244</v>
      </c>
      <c r="Y3376" s="19" t="s">
        <v>13886</v>
      </c>
    </row>
    <row r="3377" spans="1:25">
      <c r="A3377" s="3" t="s">
        <v>13942</v>
      </c>
      <c r="B3377" s="3"/>
      <c r="C3377" s="3" t="s">
        <v>267</v>
      </c>
      <c r="D3377" s="3" t="s">
        <v>4026</v>
      </c>
      <c r="E3377" s="3" t="s">
        <v>66</v>
      </c>
      <c r="F3377" s="3" t="s">
        <v>2272</v>
      </c>
      <c r="G3377" s="3" t="s">
        <v>1251</v>
      </c>
      <c r="H3377" s="3" t="s">
        <v>1599</v>
      </c>
      <c r="I3377" s="3" t="s">
        <v>13943</v>
      </c>
      <c r="J3377" s="3" t="s">
        <v>110</v>
      </c>
      <c r="K3377" s="3" t="s">
        <v>5925</v>
      </c>
      <c r="L3377" s="3" t="s">
        <v>13944</v>
      </c>
      <c r="M3377" s="7" t="s">
        <v>13945</v>
      </c>
      <c r="N3377" s="7" t="s">
        <v>13946</v>
      </c>
      <c r="O3377" s="20" t="s">
        <v>940</v>
      </c>
      <c r="P3377" s="3" t="s">
        <v>1241</v>
      </c>
      <c r="Q3377" s="3">
        <v>-22.94</v>
      </c>
      <c r="R3377" s="6">
        <v>900.9</v>
      </c>
      <c r="S3377" s="3" t="s">
        <v>11756</v>
      </c>
      <c r="T3377" s="3"/>
      <c r="U3377" s="17">
        <v>45964</v>
      </c>
      <c r="X3377" s="19" t="s">
        <v>11757</v>
      </c>
      <c r="Y3377" s="19" t="s">
        <v>13886</v>
      </c>
    </row>
    <row r="3378" spans="1:25">
      <c r="A3378" s="3" t="s">
        <v>13947</v>
      </c>
      <c r="B3378" s="3"/>
      <c r="C3378" s="3" t="s">
        <v>267</v>
      </c>
      <c r="D3378" s="3" t="s">
        <v>4026</v>
      </c>
      <c r="E3378" s="3" t="s">
        <v>66</v>
      </c>
      <c r="F3378" s="3" t="s">
        <v>2272</v>
      </c>
      <c r="G3378" s="3" t="s">
        <v>1251</v>
      </c>
      <c r="H3378" s="3" t="s">
        <v>1599</v>
      </c>
      <c r="I3378" s="3" t="s">
        <v>13948</v>
      </c>
      <c r="J3378" s="3" t="s">
        <v>110</v>
      </c>
      <c r="K3378" s="3" t="s">
        <v>5925</v>
      </c>
      <c r="L3378" s="3" t="s">
        <v>13949</v>
      </c>
      <c r="M3378" s="7" t="s">
        <v>13950</v>
      </c>
      <c r="N3378" s="7" t="s">
        <v>13951</v>
      </c>
      <c r="O3378" s="20" t="s">
        <v>940</v>
      </c>
      <c r="P3378" s="3" t="s">
        <v>1241</v>
      </c>
      <c r="Q3378" s="3">
        <v>-22.43</v>
      </c>
      <c r="R3378" s="6">
        <v>900.9</v>
      </c>
      <c r="S3378" s="3" t="s">
        <v>11756</v>
      </c>
      <c r="T3378" s="3"/>
      <c r="U3378" s="17">
        <v>45964</v>
      </c>
      <c r="X3378" s="19" t="s">
        <v>11757</v>
      </c>
      <c r="Y3378" s="19" t="s">
        <v>13886</v>
      </c>
    </row>
    <row r="3379" spans="1:25">
      <c r="A3379" s="3" t="s">
        <v>13952</v>
      </c>
      <c r="B3379" s="3"/>
      <c r="C3379" s="3" t="s">
        <v>267</v>
      </c>
      <c r="D3379" s="3" t="s">
        <v>4026</v>
      </c>
      <c r="E3379" s="3" t="s">
        <v>66</v>
      </c>
      <c r="F3379" s="3" t="s">
        <v>2272</v>
      </c>
      <c r="G3379" s="3" t="s">
        <v>1251</v>
      </c>
      <c r="H3379" s="3" t="s">
        <v>1599</v>
      </c>
      <c r="I3379" s="3" t="s">
        <v>13953</v>
      </c>
      <c r="J3379" s="3" t="s">
        <v>110</v>
      </c>
      <c r="K3379" s="3" t="s">
        <v>5925</v>
      </c>
      <c r="L3379" s="3" t="s">
        <v>13954</v>
      </c>
      <c r="M3379" s="7" t="s">
        <v>13955</v>
      </c>
      <c r="N3379" s="7" t="s">
        <v>13956</v>
      </c>
      <c r="O3379" s="20" t="s">
        <v>940</v>
      </c>
      <c r="P3379" s="3" t="s">
        <v>1241</v>
      </c>
      <c r="Q3379" s="3">
        <v>-22.19</v>
      </c>
      <c r="R3379" s="6">
        <v>900.9</v>
      </c>
      <c r="S3379" s="3" t="s">
        <v>11756</v>
      </c>
      <c r="T3379" s="3"/>
      <c r="U3379" s="17">
        <v>45964</v>
      </c>
      <c r="X3379" s="19" t="s">
        <v>11757</v>
      </c>
      <c r="Y3379" s="19" t="s">
        <v>13886</v>
      </c>
    </row>
    <row r="3380" spans="1:25">
      <c r="A3380" s="18" t="s">
        <v>13957</v>
      </c>
      <c r="B3380" s="3"/>
      <c r="C3380" s="3" t="s">
        <v>267</v>
      </c>
      <c r="D3380" s="3" t="s">
        <v>4026</v>
      </c>
      <c r="E3380" s="3" t="s">
        <v>66</v>
      </c>
      <c r="F3380" s="3" t="s">
        <v>2272</v>
      </c>
      <c r="G3380" s="3" t="s">
        <v>1251</v>
      </c>
      <c r="H3380" s="3" t="s">
        <v>1599</v>
      </c>
      <c r="I3380" s="3" t="s">
        <v>13958</v>
      </c>
      <c r="J3380" s="3" t="s">
        <v>110</v>
      </c>
      <c r="K3380" s="3" t="s">
        <v>5925</v>
      </c>
      <c r="L3380" s="3" t="s">
        <v>13959</v>
      </c>
      <c r="M3380" s="7" t="s">
        <v>13960</v>
      </c>
      <c r="N3380" s="7" t="s">
        <v>13961</v>
      </c>
      <c r="O3380" s="20" t="s">
        <v>940</v>
      </c>
      <c r="P3380" s="3" t="s">
        <v>1241</v>
      </c>
      <c r="Q3380" s="3">
        <v>-22.17</v>
      </c>
      <c r="R3380" s="6">
        <v>900.9</v>
      </c>
      <c r="S3380" s="3" t="s">
        <v>11756</v>
      </c>
      <c r="T3380" s="3"/>
      <c r="U3380" s="17">
        <v>45964</v>
      </c>
      <c r="X3380" s="19" t="s">
        <v>11757</v>
      </c>
      <c r="Y3380" s="19" t="s">
        <v>13886</v>
      </c>
    </row>
    <row r="3381" spans="1:25">
      <c r="A3381" s="3" t="s">
        <v>13962</v>
      </c>
      <c r="B3381" s="3"/>
      <c r="C3381" s="3" t="s">
        <v>53</v>
      </c>
      <c r="D3381" s="3" t="s">
        <v>3188</v>
      </c>
      <c r="E3381" s="3" t="s">
        <v>52</v>
      </c>
      <c r="F3381" s="3" t="s">
        <v>1300</v>
      </c>
      <c r="G3381" s="3" t="s">
        <v>1433</v>
      </c>
      <c r="H3381" s="3" t="s">
        <v>1331</v>
      </c>
      <c r="I3381" s="3" t="s">
        <v>13963</v>
      </c>
      <c r="J3381" s="3" t="s">
        <v>55</v>
      </c>
      <c r="K3381" s="3" t="s">
        <v>2120</v>
      </c>
      <c r="L3381" s="3" t="s">
        <v>13964</v>
      </c>
      <c r="M3381" s="7" t="s">
        <v>13965</v>
      </c>
      <c r="N3381" s="7" t="s">
        <v>13966</v>
      </c>
      <c r="O3381" s="20" t="s">
        <v>943</v>
      </c>
      <c r="P3381" s="3" t="s">
        <v>1241</v>
      </c>
      <c r="Q3381" s="3">
        <v>-16.91</v>
      </c>
      <c r="R3381" s="6">
        <v>1564.2</v>
      </c>
      <c r="S3381" s="3" t="s">
        <v>1305</v>
      </c>
      <c r="T3381" s="3"/>
      <c r="U3381" s="17">
        <v>45945</v>
      </c>
      <c r="X3381" s="19" t="s">
        <v>1306</v>
      </c>
      <c r="Y3381" s="19"/>
    </row>
    <row r="3382" spans="1:25">
      <c r="A3382" s="3" t="s">
        <v>13967</v>
      </c>
      <c r="B3382" s="3"/>
      <c r="C3382" s="3" t="s">
        <v>361</v>
      </c>
      <c r="D3382" s="3" t="s">
        <v>6358</v>
      </c>
      <c r="E3382" s="3" t="s">
        <v>66</v>
      </c>
      <c r="F3382" s="3" t="s">
        <v>1300</v>
      </c>
      <c r="G3382" s="3" t="s">
        <v>1391</v>
      </c>
      <c r="H3382" s="3" t="s">
        <v>1262</v>
      </c>
      <c r="I3382" s="3" t="s">
        <v>13968</v>
      </c>
      <c r="J3382" s="3" t="s">
        <v>55</v>
      </c>
      <c r="K3382" s="3" t="s">
        <v>13969</v>
      </c>
      <c r="L3382" s="3" t="s">
        <v>13970</v>
      </c>
      <c r="M3382" s="7" t="s">
        <v>13971</v>
      </c>
      <c r="N3382" s="7" t="s">
        <v>13972</v>
      </c>
      <c r="O3382" s="20" t="s">
        <v>946</v>
      </c>
      <c r="P3382" s="3" t="s">
        <v>1241</v>
      </c>
      <c r="Q3382" s="3">
        <v>-18.21</v>
      </c>
      <c r="R3382" s="6">
        <v>1564.2</v>
      </c>
      <c r="S3382" s="3" t="s">
        <v>1256</v>
      </c>
      <c r="T3382" s="3"/>
      <c r="U3382" s="17">
        <v>45953</v>
      </c>
      <c r="X3382" s="19" t="s">
        <v>13400</v>
      </c>
      <c r="Y3382" s="19"/>
    </row>
    <row r="3383" spans="1:25">
      <c r="A3383" s="3" t="s">
        <v>13973</v>
      </c>
      <c r="B3383" s="3"/>
      <c r="C3383" s="3" t="s">
        <v>361</v>
      </c>
      <c r="D3383" s="3" t="s">
        <v>6358</v>
      </c>
      <c r="E3383" s="3" t="s">
        <v>66</v>
      </c>
      <c r="F3383" s="3" t="s">
        <v>1300</v>
      </c>
      <c r="G3383" s="3" t="s">
        <v>1391</v>
      </c>
      <c r="H3383" s="3" t="s">
        <v>1262</v>
      </c>
      <c r="I3383" s="3" t="s">
        <v>13974</v>
      </c>
      <c r="J3383" s="3" t="s">
        <v>1246</v>
      </c>
      <c r="K3383" s="3" t="s">
        <v>13969</v>
      </c>
      <c r="L3383" s="3" t="s">
        <v>13975</v>
      </c>
      <c r="M3383" s="7" t="s">
        <v>13971</v>
      </c>
      <c r="N3383" s="7" t="s">
        <v>13972</v>
      </c>
      <c r="O3383" s="20" t="s">
        <v>946</v>
      </c>
      <c r="P3383" s="3" t="s">
        <v>1241</v>
      </c>
      <c r="Q3383" s="3">
        <v>-18.149999999999999</v>
      </c>
      <c r="R3383" s="6">
        <v>376.2</v>
      </c>
      <c r="S3383" s="3" t="s">
        <v>1256</v>
      </c>
      <c r="T3383" s="3"/>
      <c r="U3383" s="17">
        <v>45953</v>
      </c>
      <c r="X3383" s="19" t="s">
        <v>13400</v>
      </c>
      <c r="Y3383" s="19"/>
    </row>
    <row r="3384" spans="1:25">
      <c r="A3384" s="3" t="s">
        <v>13976</v>
      </c>
      <c r="B3384" s="3"/>
      <c r="C3384" s="3" t="s">
        <v>361</v>
      </c>
      <c r="D3384" s="3" t="s">
        <v>6358</v>
      </c>
      <c r="E3384" s="3" t="s">
        <v>66</v>
      </c>
      <c r="F3384" s="3" t="s">
        <v>1300</v>
      </c>
      <c r="G3384" s="3" t="s">
        <v>1391</v>
      </c>
      <c r="H3384" s="3" t="s">
        <v>1262</v>
      </c>
      <c r="I3384" s="3" t="s">
        <v>13977</v>
      </c>
      <c r="J3384" s="3" t="s">
        <v>1246</v>
      </c>
      <c r="K3384" s="3" t="s">
        <v>13969</v>
      </c>
      <c r="L3384" s="3" t="s">
        <v>13970</v>
      </c>
      <c r="M3384" s="7" t="s">
        <v>13971</v>
      </c>
      <c r="N3384" s="7" t="s">
        <v>13972</v>
      </c>
      <c r="O3384" s="20" t="s">
        <v>946</v>
      </c>
      <c r="P3384" s="3" t="s">
        <v>1241</v>
      </c>
      <c r="Q3384" s="3">
        <v>-18.52</v>
      </c>
      <c r="R3384" s="6">
        <v>376.2</v>
      </c>
      <c r="S3384" s="3" t="s">
        <v>1256</v>
      </c>
      <c r="T3384" s="3"/>
      <c r="U3384" s="17">
        <v>45953</v>
      </c>
      <c r="X3384" s="19" t="s">
        <v>13400</v>
      </c>
      <c r="Y3384" s="19"/>
    </row>
    <row r="3385" spans="1:25">
      <c r="A3385" s="3" t="s">
        <v>13978</v>
      </c>
      <c r="B3385" s="3"/>
      <c r="C3385" s="3" t="s">
        <v>843</v>
      </c>
      <c r="D3385" s="3" t="s">
        <v>6970</v>
      </c>
      <c r="E3385" s="3" t="s">
        <v>66</v>
      </c>
      <c r="F3385" s="3" t="s">
        <v>1300</v>
      </c>
      <c r="G3385" s="3" t="s">
        <v>1312</v>
      </c>
      <c r="H3385" s="3" t="s">
        <v>1540</v>
      </c>
      <c r="I3385" s="3" t="s">
        <v>12928</v>
      </c>
      <c r="J3385" s="3" t="s">
        <v>110</v>
      </c>
      <c r="K3385" s="3" t="s">
        <v>12929</v>
      </c>
      <c r="L3385" s="3" t="s">
        <v>13979</v>
      </c>
      <c r="M3385" s="7" t="s">
        <v>12931</v>
      </c>
      <c r="N3385" s="7" t="s">
        <v>12932</v>
      </c>
      <c r="O3385" s="20" t="s">
        <v>948</v>
      </c>
      <c r="P3385" s="3" t="s">
        <v>1241</v>
      </c>
      <c r="Q3385" s="3"/>
      <c r="R3385" s="6">
        <v>148.5</v>
      </c>
      <c r="S3385" s="3" t="s">
        <v>3970</v>
      </c>
      <c r="T3385" s="3" t="s">
        <v>13980</v>
      </c>
      <c r="U3385" s="17">
        <v>45947</v>
      </c>
      <c r="X3385" s="19" t="s">
        <v>6551</v>
      </c>
      <c r="Y3385" s="19"/>
    </row>
    <row r="3386" spans="1:25">
      <c r="A3386" s="3" t="s">
        <v>13981</v>
      </c>
      <c r="B3386" s="3"/>
      <c r="C3386" s="3" t="s">
        <v>70</v>
      </c>
      <c r="D3386" s="3" t="s">
        <v>3188</v>
      </c>
      <c r="E3386" s="3" t="s">
        <v>52</v>
      </c>
      <c r="F3386" s="3" t="s">
        <v>1307</v>
      </c>
      <c r="G3386" s="3" t="s">
        <v>1312</v>
      </c>
      <c r="H3386" s="3" t="s">
        <v>1616</v>
      </c>
      <c r="I3386" s="3" t="s">
        <v>13982</v>
      </c>
      <c r="J3386" s="3" t="s">
        <v>68</v>
      </c>
      <c r="K3386" s="3" t="s">
        <v>4756</v>
      </c>
      <c r="L3386" s="3" t="s">
        <v>13983</v>
      </c>
      <c r="M3386" s="7" t="s">
        <v>13984</v>
      </c>
      <c r="N3386" s="7" t="s">
        <v>13985</v>
      </c>
      <c r="O3386" s="20" t="s">
        <v>950</v>
      </c>
      <c r="P3386" s="3" t="s">
        <v>1241</v>
      </c>
      <c r="Q3386" s="3">
        <v>-20</v>
      </c>
      <c r="R3386" s="6">
        <v>514.79999999999995</v>
      </c>
      <c r="S3386" s="3" t="s">
        <v>1305</v>
      </c>
      <c r="T3386" s="3"/>
      <c r="U3386" s="17">
        <v>45944</v>
      </c>
      <c r="X3386" s="19" t="s">
        <v>1306</v>
      </c>
      <c r="Y3386" s="19"/>
    </row>
    <row r="3387" spans="1:25">
      <c r="A3387" s="3" t="s">
        <v>13986</v>
      </c>
      <c r="B3387" s="3"/>
      <c r="C3387" s="3" t="s">
        <v>608</v>
      </c>
      <c r="D3387" s="3" t="s">
        <v>3188</v>
      </c>
      <c r="E3387" s="3" t="s">
        <v>52</v>
      </c>
      <c r="F3387" s="3"/>
      <c r="G3387" s="3"/>
      <c r="H3387" s="3"/>
      <c r="I3387" s="3" t="s">
        <v>13987</v>
      </c>
      <c r="J3387" s="3" t="s">
        <v>94</v>
      </c>
      <c r="K3387" s="3" t="s">
        <v>11676</v>
      </c>
      <c r="L3387" s="3" t="s">
        <v>13988</v>
      </c>
      <c r="M3387" s="7" t="s">
        <v>13989</v>
      </c>
      <c r="N3387" s="7" t="s">
        <v>13990</v>
      </c>
      <c r="O3387" s="20" t="s">
        <v>952</v>
      </c>
      <c r="P3387" s="3" t="s">
        <v>1241</v>
      </c>
      <c r="Q3387" s="3"/>
      <c r="R3387" s="6">
        <v>5317.86</v>
      </c>
      <c r="S3387" s="18" t="s">
        <v>1371</v>
      </c>
      <c r="T3387" s="3"/>
      <c r="U3387" s="17">
        <v>45953</v>
      </c>
      <c r="X3387" s="19" t="s">
        <v>4401</v>
      </c>
      <c r="Y3387" s="19"/>
    </row>
    <row r="3388" spans="1:25">
      <c r="A3388" s="3" t="s">
        <v>13991</v>
      </c>
      <c r="B3388" s="3"/>
      <c r="C3388" s="3" t="s">
        <v>121</v>
      </c>
      <c r="D3388" s="3" t="s">
        <v>4026</v>
      </c>
      <c r="E3388" s="3" t="s">
        <v>66</v>
      </c>
      <c r="F3388" s="3" t="s">
        <v>1261</v>
      </c>
      <c r="G3388" s="3" t="s">
        <v>1485</v>
      </c>
      <c r="H3388" s="3" t="s">
        <v>1639</v>
      </c>
      <c r="I3388" s="3" t="s">
        <v>13992</v>
      </c>
      <c r="J3388" s="3" t="s">
        <v>55</v>
      </c>
      <c r="K3388" s="3" t="s">
        <v>3943</v>
      </c>
      <c r="L3388" s="3" t="s">
        <v>13993</v>
      </c>
      <c r="M3388" s="7" t="s">
        <v>13994</v>
      </c>
      <c r="N3388" s="7" t="s">
        <v>13995</v>
      </c>
      <c r="O3388" s="20" t="s">
        <v>955</v>
      </c>
      <c r="P3388" s="3" t="s">
        <v>4591</v>
      </c>
      <c r="Q3388" s="3"/>
      <c r="R3388" s="6">
        <v>1564.2</v>
      </c>
      <c r="S3388" s="3"/>
      <c r="T3388" s="3"/>
      <c r="U3388" s="17"/>
      <c r="X3388" s="19"/>
      <c r="Y3388" s="19"/>
    </row>
    <row r="3389" spans="1:25">
      <c r="A3389" s="3" t="s">
        <v>13996</v>
      </c>
      <c r="B3389" s="3"/>
      <c r="C3389" s="3" t="s">
        <v>121</v>
      </c>
      <c r="D3389" s="3" t="s">
        <v>4026</v>
      </c>
      <c r="E3389" s="3" t="s">
        <v>66</v>
      </c>
      <c r="F3389" s="3" t="s">
        <v>1261</v>
      </c>
      <c r="G3389" s="3" t="s">
        <v>1485</v>
      </c>
      <c r="H3389" s="3" t="s">
        <v>1639</v>
      </c>
      <c r="I3389" s="3" t="s">
        <v>13997</v>
      </c>
      <c r="J3389" s="3" t="s">
        <v>1246</v>
      </c>
      <c r="K3389" s="3" t="s">
        <v>3943</v>
      </c>
      <c r="L3389" s="3" t="s">
        <v>13993</v>
      </c>
      <c r="M3389" s="7" t="s">
        <v>13994</v>
      </c>
      <c r="N3389" s="7" t="s">
        <v>13995</v>
      </c>
      <c r="O3389" s="20" t="s">
        <v>955</v>
      </c>
      <c r="P3389" s="3" t="s">
        <v>4591</v>
      </c>
      <c r="Q3389" s="3"/>
      <c r="R3389" s="6">
        <v>376.2</v>
      </c>
      <c r="S3389" s="3"/>
      <c r="T3389" s="3"/>
      <c r="U3389" s="17"/>
      <c r="X3389" s="19"/>
      <c r="Y3389" s="19"/>
    </row>
    <row r="3390" spans="1:25">
      <c r="A3390" s="3" t="s">
        <v>13998</v>
      </c>
      <c r="B3390" s="3"/>
      <c r="C3390" s="3" t="s">
        <v>101</v>
      </c>
      <c r="D3390" s="3" t="s">
        <v>4620</v>
      </c>
      <c r="E3390" s="3" t="s">
        <v>66</v>
      </c>
      <c r="F3390" s="3" t="s">
        <v>2272</v>
      </c>
      <c r="G3390" s="3" t="s">
        <v>1495</v>
      </c>
      <c r="H3390" s="3" t="s">
        <v>1616</v>
      </c>
      <c r="I3390" s="3" t="s">
        <v>13999</v>
      </c>
      <c r="J3390" s="3" t="s">
        <v>110</v>
      </c>
      <c r="K3390" s="3" t="s">
        <v>14000</v>
      </c>
      <c r="L3390" s="3" t="s">
        <v>14001</v>
      </c>
      <c r="M3390" s="7" t="s">
        <v>14002</v>
      </c>
      <c r="N3390" s="7" t="s">
        <v>14003</v>
      </c>
      <c r="O3390" s="20" t="s">
        <v>958</v>
      </c>
      <c r="P3390" s="3" t="s">
        <v>4591</v>
      </c>
      <c r="Q3390" s="3"/>
      <c r="R3390" s="6">
        <v>900.9</v>
      </c>
      <c r="S3390" s="3" t="s">
        <v>3970</v>
      </c>
      <c r="T3390" s="3" t="s">
        <v>14004</v>
      </c>
      <c r="U3390" s="17">
        <v>45958</v>
      </c>
      <c r="X3390" s="19" t="s">
        <v>6551</v>
      </c>
      <c r="Y3390" s="19" t="s">
        <v>14005</v>
      </c>
    </row>
    <row r="3391" spans="1:25">
      <c r="A3391" s="3" t="s">
        <v>14006</v>
      </c>
      <c r="B3391" s="3"/>
      <c r="C3391" s="3" t="s">
        <v>101</v>
      </c>
      <c r="D3391" s="3" t="s">
        <v>4620</v>
      </c>
      <c r="E3391" s="3" t="s">
        <v>66</v>
      </c>
      <c r="F3391" s="3" t="s">
        <v>2272</v>
      </c>
      <c r="G3391" s="3" t="s">
        <v>1495</v>
      </c>
      <c r="H3391" s="3" t="s">
        <v>1616</v>
      </c>
      <c r="I3391" s="3" t="s">
        <v>14007</v>
      </c>
      <c r="J3391" s="3" t="s">
        <v>68</v>
      </c>
      <c r="K3391" s="3" t="s">
        <v>14000</v>
      </c>
      <c r="L3391" s="3" t="s">
        <v>14001</v>
      </c>
      <c r="M3391" s="7" t="s">
        <v>14002</v>
      </c>
      <c r="N3391" s="7" t="s">
        <v>14003</v>
      </c>
      <c r="O3391" s="20" t="s">
        <v>958</v>
      </c>
      <c r="P3391" s="3" t="s">
        <v>4591</v>
      </c>
      <c r="Q3391" s="3"/>
      <c r="R3391" s="6">
        <v>514.79999999999995</v>
      </c>
      <c r="S3391" s="3" t="s">
        <v>3970</v>
      </c>
      <c r="T3391" s="3" t="s">
        <v>14004</v>
      </c>
      <c r="U3391" s="17">
        <v>45958</v>
      </c>
      <c r="X3391" s="19" t="s">
        <v>6551</v>
      </c>
      <c r="Y3391" s="19" t="s">
        <v>14005</v>
      </c>
    </row>
    <row r="3392" spans="1:25">
      <c r="A3392" s="3" t="s">
        <v>14008</v>
      </c>
      <c r="B3392" s="3"/>
      <c r="C3392" s="3" t="s">
        <v>101</v>
      </c>
      <c r="D3392" s="3" t="s">
        <v>4620</v>
      </c>
      <c r="E3392" s="3" t="s">
        <v>66</v>
      </c>
      <c r="F3392" s="3" t="s">
        <v>2272</v>
      </c>
      <c r="G3392" s="3" t="s">
        <v>1495</v>
      </c>
      <c r="H3392" s="3" t="s">
        <v>1616</v>
      </c>
      <c r="I3392" s="3" t="s">
        <v>14009</v>
      </c>
      <c r="J3392" s="3" t="s">
        <v>68</v>
      </c>
      <c r="K3392" s="3" t="s">
        <v>14000</v>
      </c>
      <c r="L3392" s="3" t="s">
        <v>14001</v>
      </c>
      <c r="M3392" s="7" t="s">
        <v>14002</v>
      </c>
      <c r="N3392" s="7" t="s">
        <v>14003</v>
      </c>
      <c r="O3392" s="20" t="s">
        <v>958</v>
      </c>
      <c r="P3392" s="3" t="s">
        <v>4591</v>
      </c>
      <c r="Q3392" s="3"/>
      <c r="R3392" s="6">
        <v>514.79999999999995</v>
      </c>
      <c r="S3392" s="3" t="s">
        <v>3970</v>
      </c>
      <c r="T3392" s="3" t="s">
        <v>14004</v>
      </c>
      <c r="U3392" s="17">
        <v>45958</v>
      </c>
      <c r="X3392" s="19" t="s">
        <v>6551</v>
      </c>
      <c r="Y3392" s="19" t="s">
        <v>14005</v>
      </c>
    </row>
    <row r="3393" spans="1:25">
      <c r="A3393" s="3" t="s">
        <v>14010</v>
      </c>
      <c r="B3393" s="3"/>
      <c r="C3393" s="3" t="s">
        <v>101</v>
      </c>
      <c r="D3393" s="3" t="s">
        <v>4620</v>
      </c>
      <c r="E3393" s="3" t="s">
        <v>66</v>
      </c>
      <c r="F3393" s="3" t="s">
        <v>2272</v>
      </c>
      <c r="G3393" s="3" t="s">
        <v>1495</v>
      </c>
      <c r="H3393" s="3" t="s">
        <v>1616</v>
      </c>
      <c r="I3393" s="3" t="s">
        <v>14011</v>
      </c>
      <c r="J3393" s="3" t="s">
        <v>68</v>
      </c>
      <c r="K3393" s="3" t="s">
        <v>14000</v>
      </c>
      <c r="L3393" s="3" t="s">
        <v>14001</v>
      </c>
      <c r="M3393" s="7" t="s">
        <v>14002</v>
      </c>
      <c r="N3393" s="7" t="s">
        <v>14003</v>
      </c>
      <c r="O3393" s="20" t="s">
        <v>958</v>
      </c>
      <c r="P3393" s="3" t="s">
        <v>4591</v>
      </c>
      <c r="Q3393" s="3"/>
      <c r="R3393" s="6">
        <v>514.79999999999995</v>
      </c>
      <c r="S3393" s="3" t="s">
        <v>3970</v>
      </c>
      <c r="T3393" s="3" t="s">
        <v>14004</v>
      </c>
      <c r="U3393" s="17">
        <v>45958</v>
      </c>
      <c r="X3393" s="19" t="s">
        <v>6551</v>
      </c>
      <c r="Y3393" s="19" t="s">
        <v>14005</v>
      </c>
    </row>
    <row r="3394" spans="1:25">
      <c r="A3394" s="3" t="s">
        <v>14012</v>
      </c>
      <c r="B3394" s="3"/>
      <c r="C3394" s="3" t="s">
        <v>109</v>
      </c>
      <c r="D3394" s="3" t="s">
        <v>3188</v>
      </c>
      <c r="E3394" s="3" t="s">
        <v>52</v>
      </c>
      <c r="F3394" s="3" t="s">
        <v>1300</v>
      </c>
      <c r="G3394" s="3" t="s">
        <v>1485</v>
      </c>
      <c r="H3394" s="3" t="s">
        <v>1531</v>
      </c>
      <c r="I3394" s="3" t="s">
        <v>14013</v>
      </c>
      <c r="J3394" s="3" t="s">
        <v>55</v>
      </c>
      <c r="K3394" s="3" t="s">
        <v>6335</v>
      </c>
      <c r="L3394" s="3" t="s">
        <v>6336</v>
      </c>
      <c r="M3394" s="7" t="s">
        <v>14014</v>
      </c>
      <c r="N3394" s="7" t="s">
        <v>14015</v>
      </c>
      <c r="O3394" s="20" t="s">
        <v>961</v>
      </c>
      <c r="P3394" s="3" t="s">
        <v>1241</v>
      </c>
      <c r="Q3394" s="3">
        <v>-19.84</v>
      </c>
      <c r="R3394" s="6">
        <v>1564.2</v>
      </c>
      <c r="S3394" s="3" t="s">
        <v>1305</v>
      </c>
      <c r="T3394" s="3"/>
      <c r="U3394" s="17">
        <v>45953</v>
      </c>
      <c r="X3394" s="19" t="s">
        <v>1306</v>
      </c>
      <c r="Y3394" s="19" t="s">
        <v>14005</v>
      </c>
    </row>
    <row r="3395" spans="1:25">
      <c r="A3395" s="3" t="s">
        <v>14016</v>
      </c>
      <c r="B3395" s="3"/>
      <c r="C3395" s="3" t="s">
        <v>109</v>
      </c>
      <c r="D3395" s="3" t="s">
        <v>3188</v>
      </c>
      <c r="E3395" s="3" t="s">
        <v>52</v>
      </c>
      <c r="F3395" s="3" t="s">
        <v>1300</v>
      </c>
      <c r="G3395" s="3" t="s">
        <v>1485</v>
      </c>
      <c r="H3395" s="3" t="s">
        <v>1531</v>
      </c>
      <c r="I3395" s="3" t="s">
        <v>14017</v>
      </c>
      <c r="J3395" s="3" t="s">
        <v>1270</v>
      </c>
      <c r="K3395" s="3" t="s">
        <v>6335</v>
      </c>
      <c r="L3395" s="3" t="s">
        <v>6336</v>
      </c>
      <c r="M3395" s="7" t="s">
        <v>14014</v>
      </c>
      <c r="N3395" s="7" t="s">
        <v>14015</v>
      </c>
      <c r="O3395" s="20" t="s">
        <v>961</v>
      </c>
      <c r="P3395" s="3" t="s">
        <v>1241</v>
      </c>
      <c r="Q3395" s="3">
        <v>-19.23</v>
      </c>
      <c r="R3395" s="6">
        <v>1029.5999999999999</v>
      </c>
      <c r="S3395" s="3" t="s">
        <v>1305</v>
      </c>
      <c r="T3395" s="3"/>
      <c r="U3395" s="17">
        <v>45953</v>
      </c>
      <c r="X3395" s="19" t="s">
        <v>1306</v>
      </c>
      <c r="Y3395" s="19" t="s">
        <v>14005</v>
      </c>
    </row>
    <row r="3396" spans="1:25">
      <c r="A3396" s="3" t="s">
        <v>14018</v>
      </c>
      <c r="B3396" s="3"/>
      <c r="C3396" s="3" t="s">
        <v>109</v>
      </c>
      <c r="D3396" s="3" t="s">
        <v>3188</v>
      </c>
      <c r="E3396" s="3" t="s">
        <v>52</v>
      </c>
      <c r="F3396" s="3" t="s">
        <v>1300</v>
      </c>
      <c r="G3396" s="3" t="s">
        <v>1485</v>
      </c>
      <c r="H3396" s="3" t="s">
        <v>1531</v>
      </c>
      <c r="I3396" s="3" t="s">
        <v>14019</v>
      </c>
      <c r="J3396" s="3" t="s">
        <v>1270</v>
      </c>
      <c r="K3396" s="3" t="s">
        <v>6335</v>
      </c>
      <c r="L3396" s="3" t="s">
        <v>6336</v>
      </c>
      <c r="M3396" s="7" t="s">
        <v>14014</v>
      </c>
      <c r="N3396" s="7" t="s">
        <v>14015</v>
      </c>
      <c r="O3396" s="20" t="s">
        <v>961</v>
      </c>
      <c r="P3396" s="3" t="s">
        <v>1241</v>
      </c>
      <c r="Q3396" s="3">
        <v>-19.27</v>
      </c>
      <c r="R3396" s="6">
        <v>1029.5999999999999</v>
      </c>
      <c r="S3396" s="3" t="s">
        <v>1305</v>
      </c>
      <c r="T3396" s="3"/>
      <c r="U3396" s="17">
        <v>45953</v>
      </c>
      <c r="X3396" s="19" t="s">
        <v>1306</v>
      </c>
      <c r="Y3396" s="19" t="s">
        <v>14005</v>
      </c>
    </row>
    <row r="3397" spans="1:25">
      <c r="A3397" s="3" t="s">
        <v>14020</v>
      </c>
      <c r="B3397" s="3"/>
      <c r="C3397" s="3" t="s">
        <v>109</v>
      </c>
      <c r="D3397" s="3" t="s">
        <v>3188</v>
      </c>
      <c r="E3397" s="3" t="s">
        <v>52</v>
      </c>
      <c r="F3397" s="3" t="s">
        <v>1300</v>
      </c>
      <c r="G3397" s="3" t="s">
        <v>1485</v>
      </c>
      <c r="H3397" s="3" t="s">
        <v>1531</v>
      </c>
      <c r="I3397" s="3" t="s">
        <v>14021</v>
      </c>
      <c r="J3397" s="3" t="s">
        <v>1270</v>
      </c>
      <c r="K3397" s="3" t="s">
        <v>6335</v>
      </c>
      <c r="L3397" s="3" t="s">
        <v>6336</v>
      </c>
      <c r="M3397" s="7" t="s">
        <v>14014</v>
      </c>
      <c r="N3397" s="7" t="s">
        <v>14015</v>
      </c>
      <c r="O3397" s="20" t="s">
        <v>961</v>
      </c>
      <c r="P3397" s="3" t="s">
        <v>1241</v>
      </c>
      <c r="Q3397" s="3">
        <v>-18.63</v>
      </c>
      <c r="R3397" s="6">
        <v>1029.5999999999999</v>
      </c>
      <c r="S3397" s="3" t="s">
        <v>1305</v>
      </c>
      <c r="T3397" s="3"/>
      <c r="U3397" s="17">
        <v>45953</v>
      </c>
      <c r="X3397" s="19" t="s">
        <v>1306</v>
      </c>
      <c r="Y3397" s="19" t="s">
        <v>14005</v>
      </c>
    </row>
    <row r="3398" spans="1:25">
      <c r="A3398" s="3" t="s">
        <v>14022</v>
      </c>
      <c r="B3398" s="3"/>
      <c r="C3398" s="3" t="s">
        <v>109</v>
      </c>
      <c r="D3398" s="3" t="s">
        <v>3188</v>
      </c>
      <c r="E3398" s="3" t="s">
        <v>52</v>
      </c>
      <c r="F3398" s="3" t="s">
        <v>1300</v>
      </c>
      <c r="G3398" s="3" t="s">
        <v>1485</v>
      </c>
      <c r="H3398" s="3" t="s">
        <v>1531</v>
      </c>
      <c r="I3398" s="3" t="s">
        <v>14023</v>
      </c>
      <c r="J3398" s="3" t="s">
        <v>1270</v>
      </c>
      <c r="K3398" s="3" t="s">
        <v>6335</v>
      </c>
      <c r="L3398" s="3" t="s">
        <v>6336</v>
      </c>
      <c r="M3398" s="7" t="s">
        <v>14014</v>
      </c>
      <c r="N3398" s="7" t="s">
        <v>14015</v>
      </c>
      <c r="O3398" s="20" t="s">
        <v>961</v>
      </c>
      <c r="P3398" s="3" t="s">
        <v>1241</v>
      </c>
      <c r="Q3398" s="3">
        <v>-20.010000000000002</v>
      </c>
      <c r="R3398" s="6">
        <v>1029.5999999999999</v>
      </c>
      <c r="S3398" s="3" t="s">
        <v>1305</v>
      </c>
      <c r="T3398" s="3"/>
      <c r="U3398" s="17">
        <v>45953</v>
      </c>
      <c r="X3398" s="19" t="s">
        <v>1306</v>
      </c>
      <c r="Y3398" s="19" t="s">
        <v>14005</v>
      </c>
    </row>
    <row r="3399" spans="1:25">
      <c r="A3399" s="3" t="s">
        <v>14024</v>
      </c>
      <c r="B3399" s="3"/>
      <c r="C3399" s="3" t="s">
        <v>109</v>
      </c>
      <c r="D3399" s="3" t="s">
        <v>3188</v>
      </c>
      <c r="E3399" s="3" t="s">
        <v>52</v>
      </c>
      <c r="F3399" s="3" t="s">
        <v>1300</v>
      </c>
      <c r="G3399" s="3" t="s">
        <v>1485</v>
      </c>
      <c r="H3399" s="3" t="s">
        <v>1531</v>
      </c>
      <c r="I3399" s="3" t="s">
        <v>14025</v>
      </c>
      <c r="J3399" s="3" t="s">
        <v>1270</v>
      </c>
      <c r="K3399" s="3" t="s">
        <v>6335</v>
      </c>
      <c r="L3399" s="3" t="s">
        <v>6336</v>
      </c>
      <c r="M3399" s="7" t="s">
        <v>14014</v>
      </c>
      <c r="N3399" s="7" t="s">
        <v>14015</v>
      </c>
      <c r="O3399" s="20" t="s">
        <v>961</v>
      </c>
      <c r="P3399" s="3" t="s">
        <v>1241</v>
      </c>
      <c r="Q3399" s="3">
        <v>-19.88</v>
      </c>
      <c r="R3399" s="6">
        <v>1029.5999999999999</v>
      </c>
      <c r="S3399" s="3" t="s">
        <v>1305</v>
      </c>
      <c r="T3399" s="3"/>
      <c r="U3399" s="17">
        <v>45953</v>
      </c>
      <c r="X3399" s="19" t="s">
        <v>1306</v>
      </c>
      <c r="Y3399" s="19" t="s">
        <v>14005</v>
      </c>
    </row>
    <row r="3400" spans="1:25">
      <c r="A3400" s="3" t="s">
        <v>14026</v>
      </c>
      <c r="B3400" s="3"/>
      <c r="C3400" s="3" t="s">
        <v>217</v>
      </c>
      <c r="D3400" s="3" t="s">
        <v>4748</v>
      </c>
      <c r="E3400" s="3" t="s">
        <v>52</v>
      </c>
      <c r="F3400" s="3" t="s">
        <v>14027</v>
      </c>
      <c r="G3400" s="3" t="s">
        <v>1312</v>
      </c>
      <c r="H3400" s="3" t="s">
        <v>1321</v>
      </c>
      <c r="I3400" s="3" t="s">
        <v>14028</v>
      </c>
      <c r="J3400" s="3" t="s">
        <v>68</v>
      </c>
      <c r="K3400" s="3" t="s">
        <v>1421</v>
      </c>
      <c r="L3400" s="3" t="s">
        <v>14029</v>
      </c>
      <c r="M3400" s="7" t="s">
        <v>14030</v>
      </c>
      <c r="N3400" s="7" t="s">
        <v>14031</v>
      </c>
      <c r="O3400" s="20" t="s">
        <v>963</v>
      </c>
      <c r="P3400" s="3" t="s">
        <v>1241</v>
      </c>
      <c r="Q3400" s="3">
        <v>-15.25</v>
      </c>
      <c r="R3400" s="6">
        <v>514.79999999999995</v>
      </c>
      <c r="S3400" s="3" t="s">
        <v>1305</v>
      </c>
      <c r="T3400" s="3"/>
      <c r="U3400" s="17">
        <v>45945</v>
      </c>
      <c r="X3400" s="19" t="s">
        <v>1306</v>
      </c>
      <c r="Y3400" s="19"/>
    </row>
    <row r="3401" spans="1:25">
      <c r="A3401" s="3" t="s">
        <v>14032</v>
      </c>
      <c r="B3401" s="3"/>
      <c r="C3401" s="3" t="s">
        <v>217</v>
      </c>
      <c r="D3401" s="3" t="s">
        <v>4748</v>
      </c>
      <c r="E3401" s="3" t="s">
        <v>52</v>
      </c>
      <c r="F3401" s="3" t="s">
        <v>1261</v>
      </c>
      <c r="G3401" s="3" t="s">
        <v>1308</v>
      </c>
      <c r="H3401" s="3" t="s">
        <v>1649</v>
      </c>
      <c r="I3401" s="3" t="s">
        <v>14033</v>
      </c>
      <c r="J3401" s="3" t="s">
        <v>55</v>
      </c>
      <c r="K3401" s="3" t="s">
        <v>1421</v>
      </c>
      <c r="L3401" s="3" t="s">
        <v>14034</v>
      </c>
      <c r="M3401" s="7" t="s">
        <v>14035</v>
      </c>
      <c r="N3401" s="7" t="s">
        <v>14036</v>
      </c>
      <c r="O3401" s="20" t="s">
        <v>965</v>
      </c>
      <c r="P3401" s="3" t="s">
        <v>1241</v>
      </c>
      <c r="Q3401" s="3">
        <v>-18.23</v>
      </c>
      <c r="R3401" s="6">
        <v>1564.2</v>
      </c>
      <c r="S3401" s="3" t="s">
        <v>1305</v>
      </c>
      <c r="T3401" s="3"/>
      <c r="U3401" s="17">
        <v>45958</v>
      </c>
      <c r="X3401" s="19" t="s">
        <v>1306</v>
      </c>
      <c r="Y3401" s="19" t="s">
        <v>14037</v>
      </c>
    </row>
    <row r="3402" spans="1:25">
      <c r="A3402" s="3" t="s">
        <v>14038</v>
      </c>
      <c r="B3402" s="3"/>
      <c r="C3402" s="3" t="s">
        <v>217</v>
      </c>
      <c r="D3402" s="3" t="s">
        <v>4748</v>
      </c>
      <c r="E3402" s="3" t="s">
        <v>52</v>
      </c>
      <c r="F3402" s="3" t="s">
        <v>1261</v>
      </c>
      <c r="G3402" s="3" t="s">
        <v>1308</v>
      </c>
      <c r="H3402" s="3" t="s">
        <v>1649</v>
      </c>
      <c r="I3402" s="3" t="s">
        <v>14039</v>
      </c>
      <c r="J3402" s="3" t="s">
        <v>1246</v>
      </c>
      <c r="K3402" s="3" t="s">
        <v>1421</v>
      </c>
      <c r="L3402" s="3" t="s">
        <v>14034</v>
      </c>
      <c r="M3402" s="7" t="s">
        <v>14035</v>
      </c>
      <c r="N3402" s="7" t="s">
        <v>14036</v>
      </c>
      <c r="O3402" s="20" t="s">
        <v>965</v>
      </c>
      <c r="P3402" s="3" t="s">
        <v>1241</v>
      </c>
      <c r="Q3402" s="3">
        <v>-17.88</v>
      </c>
      <c r="R3402" s="6">
        <v>376.2</v>
      </c>
      <c r="S3402" s="3" t="s">
        <v>1305</v>
      </c>
      <c r="T3402" s="3"/>
      <c r="U3402" s="17">
        <v>45958</v>
      </c>
      <c r="X3402" s="19" t="s">
        <v>1306</v>
      </c>
      <c r="Y3402" s="19" t="s">
        <v>14037</v>
      </c>
    </row>
    <row r="3403" spans="1:25">
      <c r="A3403" s="3" t="s">
        <v>14040</v>
      </c>
      <c r="B3403" s="3"/>
      <c r="C3403" s="3" t="s">
        <v>217</v>
      </c>
      <c r="D3403" s="3" t="s">
        <v>4748</v>
      </c>
      <c r="E3403" s="3" t="s">
        <v>52</v>
      </c>
      <c r="F3403" s="3" t="s">
        <v>1261</v>
      </c>
      <c r="G3403" s="3" t="s">
        <v>1308</v>
      </c>
      <c r="H3403" s="3" t="s">
        <v>1649</v>
      </c>
      <c r="I3403" s="3" t="s">
        <v>14041</v>
      </c>
      <c r="J3403" s="3" t="s">
        <v>1246</v>
      </c>
      <c r="K3403" s="3" t="s">
        <v>1421</v>
      </c>
      <c r="L3403" s="3" t="s">
        <v>14034</v>
      </c>
      <c r="M3403" s="7" t="s">
        <v>14035</v>
      </c>
      <c r="N3403" s="7" t="s">
        <v>14036</v>
      </c>
      <c r="O3403" s="20" t="s">
        <v>965</v>
      </c>
      <c r="P3403" s="3" t="s">
        <v>1241</v>
      </c>
      <c r="Q3403" s="3">
        <v>-17.2</v>
      </c>
      <c r="R3403" s="6">
        <v>376.2</v>
      </c>
      <c r="S3403" s="3" t="s">
        <v>1305</v>
      </c>
      <c r="T3403" s="3"/>
      <c r="U3403" s="17">
        <v>45958</v>
      </c>
      <c r="X3403" s="19" t="s">
        <v>1306</v>
      </c>
      <c r="Y3403" s="19" t="s">
        <v>14037</v>
      </c>
    </row>
    <row r="3404" spans="1:25">
      <c r="A3404" s="3" t="s">
        <v>14042</v>
      </c>
      <c r="B3404" s="3"/>
      <c r="C3404" s="3" t="s">
        <v>217</v>
      </c>
      <c r="D3404" s="3" t="s">
        <v>4748</v>
      </c>
      <c r="E3404" s="3" t="s">
        <v>52</v>
      </c>
      <c r="F3404" s="3" t="s">
        <v>1261</v>
      </c>
      <c r="G3404" s="3" t="s">
        <v>1308</v>
      </c>
      <c r="H3404" s="3" t="s">
        <v>1649</v>
      </c>
      <c r="I3404" s="3" t="s">
        <v>14043</v>
      </c>
      <c r="J3404" s="3" t="s">
        <v>1246</v>
      </c>
      <c r="K3404" s="3" t="s">
        <v>1421</v>
      </c>
      <c r="L3404" s="3" t="s">
        <v>14034</v>
      </c>
      <c r="M3404" s="7" t="s">
        <v>14035</v>
      </c>
      <c r="N3404" s="7" t="s">
        <v>14036</v>
      </c>
      <c r="O3404" s="20" t="s">
        <v>965</v>
      </c>
      <c r="P3404" s="3" t="s">
        <v>1241</v>
      </c>
      <c r="Q3404" s="3">
        <v>-18.809999999999999</v>
      </c>
      <c r="R3404" s="6">
        <v>376.2</v>
      </c>
      <c r="S3404" s="3" t="s">
        <v>1305</v>
      </c>
      <c r="T3404" s="3"/>
      <c r="U3404" s="17">
        <v>45958</v>
      </c>
      <c r="X3404" s="19" t="s">
        <v>1306</v>
      </c>
      <c r="Y3404" s="19" t="s">
        <v>14037</v>
      </c>
    </row>
    <row r="3405" spans="1:25">
      <c r="A3405" s="3" t="s">
        <v>14044</v>
      </c>
      <c r="B3405" s="3"/>
      <c r="C3405" s="3" t="s">
        <v>217</v>
      </c>
      <c r="D3405" s="3" t="s">
        <v>4748</v>
      </c>
      <c r="E3405" s="3" t="s">
        <v>52</v>
      </c>
      <c r="F3405" s="3" t="s">
        <v>1261</v>
      </c>
      <c r="G3405" s="3" t="s">
        <v>1308</v>
      </c>
      <c r="H3405" s="3" t="s">
        <v>1649</v>
      </c>
      <c r="I3405" s="3" t="s">
        <v>14045</v>
      </c>
      <c r="J3405" s="3" t="s">
        <v>1246</v>
      </c>
      <c r="K3405" s="3" t="s">
        <v>1421</v>
      </c>
      <c r="L3405" s="3" t="s">
        <v>14034</v>
      </c>
      <c r="M3405" s="7" t="s">
        <v>14035</v>
      </c>
      <c r="N3405" s="7" t="s">
        <v>14036</v>
      </c>
      <c r="O3405" s="20" t="s">
        <v>965</v>
      </c>
      <c r="P3405" s="3" t="s">
        <v>1241</v>
      </c>
      <c r="Q3405" s="3">
        <v>-18.809999999999999</v>
      </c>
      <c r="R3405" s="6">
        <v>376.2</v>
      </c>
      <c r="S3405" s="3" t="s">
        <v>1305</v>
      </c>
      <c r="T3405" s="3"/>
      <c r="U3405" s="17">
        <v>45958</v>
      </c>
      <c r="X3405" s="19" t="s">
        <v>1306</v>
      </c>
      <c r="Y3405" s="19" t="s">
        <v>14037</v>
      </c>
    </row>
    <row r="3406" spans="1:25">
      <c r="A3406" s="3" t="s">
        <v>14046</v>
      </c>
      <c r="B3406" s="3"/>
      <c r="C3406" s="3" t="s">
        <v>85</v>
      </c>
      <c r="D3406" s="3" t="s">
        <v>4026</v>
      </c>
      <c r="E3406" s="3" t="s">
        <v>66</v>
      </c>
      <c r="F3406" s="3" t="s">
        <v>1250</v>
      </c>
      <c r="G3406" s="3" t="s">
        <v>1251</v>
      </c>
      <c r="H3406" s="3" t="s">
        <v>1616</v>
      </c>
      <c r="I3406" s="3" t="s">
        <v>14047</v>
      </c>
      <c r="J3406" s="3" t="s">
        <v>68</v>
      </c>
      <c r="K3406" s="3" t="s">
        <v>6211</v>
      </c>
      <c r="L3406" s="3" t="s">
        <v>14048</v>
      </c>
      <c r="M3406" s="7" t="s">
        <v>14049</v>
      </c>
      <c r="N3406" s="7" t="s">
        <v>14050</v>
      </c>
      <c r="O3406" s="20" t="s">
        <v>967</v>
      </c>
      <c r="P3406" s="3" t="s">
        <v>4591</v>
      </c>
      <c r="Q3406" s="3"/>
      <c r="R3406" s="6">
        <v>514.79999999999995</v>
      </c>
      <c r="S3406" s="3"/>
      <c r="T3406" s="3"/>
      <c r="U3406" s="17"/>
      <c r="X3406" s="19"/>
      <c r="Y3406" s="19"/>
    </row>
    <row r="3407" spans="1:25">
      <c r="A3407" s="3" t="s">
        <v>14051</v>
      </c>
      <c r="B3407" s="3"/>
      <c r="C3407" s="3" t="s">
        <v>217</v>
      </c>
      <c r="D3407" s="3" t="s">
        <v>4748</v>
      </c>
      <c r="E3407" s="3" t="s">
        <v>52</v>
      </c>
      <c r="F3407" s="3" t="s">
        <v>5322</v>
      </c>
      <c r="G3407" s="3" t="s">
        <v>1251</v>
      </c>
      <c r="H3407" s="3" t="s">
        <v>1639</v>
      </c>
      <c r="I3407" s="3" t="s">
        <v>14052</v>
      </c>
      <c r="J3407" s="3" t="s">
        <v>110</v>
      </c>
      <c r="K3407" s="3" t="s">
        <v>1421</v>
      </c>
      <c r="L3407" s="3" t="s">
        <v>14053</v>
      </c>
      <c r="M3407" s="7" t="s">
        <v>14054</v>
      </c>
      <c r="N3407" s="7" t="s">
        <v>14055</v>
      </c>
      <c r="O3407" s="20" t="s">
        <v>970</v>
      </c>
      <c r="P3407" s="3" t="s">
        <v>1241</v>
      </c>
      <c r="Q3407" s="3">
        <v>-16.73</v>
      </c>
      <c r="R3407" s="6">
        <v>900.9</v>
      </c>
      <c r="S3407" s="3" t="s">
        <v>1305</v>
      </c>
      <c r="T3407" s="3"/>
      <c r="U3407" s="17">
        <v>45946</v>
      </c>
      <c r="X3407" s="19" t="s">
        <v>1306</v>
      </c>
      <c r="Y3407" s="19"/>
    </row>
    <row r="3408" spans="1:25">
      <c r="A3408" s="3" t="s">
        <v>14056</v>
      </c>
      <c r="B3408" s="3"/>
      <c r="C3408" s="3" t="s">
        <v>85</v>
      </c>
      <c r="D3408" s="3" t="s">
        <v>4026</v>
      </c>
      <c r="E3408" s="3" t="s">
        <v>66</v>
      </c>
      <c r="F3408" s="3" t="s">
        <v>1261</v>
      </c>
      <c r="G3408" s="3" t="s">
        <v>1251</v>
      </c>
      <c r="H3408" s="3" t="s">
        <v>1575</v>
      </c>
      <c r="I3408" s="3" t="s">
        <v>14057</v>
      </c>
      <c r="J3408" s="3" t="s">
        <v>55</v>
      </c>
      <c r="K3408" s="3" t="s">
        <v>10615</v>
      </c>
      <c r="L3408" s="3" t="s">
        <v>14058</v>
      </c>
      <c r="M3408" s="7" t="s">
        <v>14059</v>
      </c>
      <c r="N3408" s="7" t="s">
        <v>14060</v>
      </c>
      <c r="O3408" s="20" t="s">
        <v>972</v>
      </c>
      <c r="P3408" s="3" t="s">
        <v>1241</v>
      </c>
      <c r="Q3408" s="3">
        <v>-20.88</v>
      </c>
      <c r="R3408" s="6">
        <v>1564.2</v>
      </c>
      <c r="S3408" s="3" t="s">
        <v>1256</v>
      </c>
      <c r="T3408" s="3"/>
      <c r="U3408" s="17">
        <v>45959</v>
      </c>
      <c r="X3408" s="19" t="s">
        <v>13400</v>
      </c>
      <c r="Y3408" s="19" t="s">
        <v>14037</v>
      </c>
    </row>
    <row r="3409" spans="1:25">
      <c r="A3409" s="3" t="s">
        <v>14061</v>
      </c>
      <c r="B3409" s="3"/>
      <c r="C3409" s="3" t="s">
        <v>85</v>
      </c>
      <c r="D3409" s="3" t="s">
        <v>4026</v>
      </c>
      <c r="E3409" s="3" t="s">
        <v>66</v>
      </c>
      <c r="F3409" s="3" t="s">
        <v>1261</v>
      </c>
      <c r="G3409" s="3" t="s">
        <v>1251</v>
      </c>
      <c r="H3409" s="3" t="s">
        <v>1575</v>
      </c>
      <c r="I3409" s="3" t="s">
        <v>14062</v>
      </c>
      <c r="J3409" s="3" t="s">
        <v>1246</v>
      </c>
      <c r="K3409" s="3" t="s">
        <v>10615</v>
      </c>
      <c r="L3409" s="3" t="s">
        <v>14058</v>
      </c>
      <c r="M3409" s="7" t="s">
        <v>14059</v>
      </c>
      <c r="N3409" s="7" t="s">
        <v>14060</v>
      </c>
      <c r="O3409" s="20" t="s">
        <v>972</v>
      </c>
      <c r="P3409" s="3" t="s">
        <v>1241</v>
      </c>
      <c r="Q3409" s="3">
        <v>-22.1</v>
      </c>
      <c r="R3409" s="6">
        <v>376.2</v>
      </c>
      <c r="S3409" s="3" t="s">
        <v>1256</v>
      </c>
      <c r="T3409" s="3"/>
      <c r="U3409" s="17">
        <v>45959</v>
      </c>
      <c r="X3409" s="19" t="s">
        <v>13400</v>
      </c>
      <c r="Y3409" s="19" t="s">
        <v>14037</v>
      </c>
    </row>
    <row r="3410" spans="1:25">
      <c r="A3410" s="3" t="s">
        <v>14063</v>
      </c>
      <c r="B3410" s="3"/>
      <c r="C3410" s="3" t="s">
        <v>85</v>
      </c>
      <c r="D3410" s="3" t="s">
        <v>4026</v>
      </c>
      <c r="E3410" s="3" t="s">
        <v>66</v>
      </c>
      <c r="F3410" s="3" t="s">
        <v>1261</v>
      </c>
      <c r="G3410" s="3" t="s">
        <v>1251</v>
      </c>
      <c r="H3410" s="3" t="s">
        <v>1575</v>
      </c>
      <c r="I3410" s="3" t="s">
        <v>14064</v>
      </c>
      <c r="J3410" s="3" t="s">
        <v>1246</v>
      </c>
      <c r="K3410" s="3" t="s">
        <v>10615</v>
      </c>
      <c r="L3410" s="3" t="s">
        <v>14058</v>
      </c>
      <c r="M3410" s="7" t="s">
        <v>14059</v>
      </c>
      <c r="N3410" s="7" t="s">
        <v>14060</v>
      </c>
      <c r="O3410" s="20" t="s">
        <v>972</v>
      </c>
      <c r="P3410" s="3" t="s">
        <v>1241</v>
      </c>
      <c r="Q3410" s="3">
        <v>-20.52</v>
      </c>
      <c r="R3410" s="6">
        <v>376.2</v>
      </c>
      <c r="S3410" s="3" t="s">
        <v>1256</v>
      </c>
      <c r="T3410" s="3"/>
      <c r="U3410" s="17">
        <v>45959</v>
      </c>
      <c r="X3410" s="19" t="s">
        <v>13400</v>
      </c>
      <c r="Y3410" s="19" t="s">
        <v>14037</v>
      </c>
    </row>
    <row r="3411" spans="1:25">
      <c r="A3411" s="3" t="s">
        <v>14065</v>
      </c>
      <c r="B3411" s="3"/>
      <c r="C3411" s="3" t="s">
        <v>85</v>
      </c>
      <c r="D3411" s="3" t="s">
        <v>4026</v>
      </c>
      <c r="E3411" s="3" t="s">
        <v>66</v>
      </c>
      <c r="F3411" s="3" t="s">
        <v>1261</v>
      </c>
      <c r="G3411" s="3" t="s">
        <v>1251</v>
      </c>
      <c r="H3411" s="3" t="s">
        <v>1575</v>
      </c>
      <c r="I3411" s="3" t="s">
        <v>14066</v>
      </c>
      <c r="J3411" s="3" t="s">
        <v>1246</v>
      </c>
      <c r="K3411" s="3" t="s">
        <v>10615</v>
      </c>
      <c r="L3411" s="3" t="s">
        <v>14058</v>
      </c>
      <c r="M3411" s="7" t="s">
        <v>14059</v>
      </c>
      <c r="N3411" s="7" t="s">
        <v>14060</v>
      </c>
      <c r="O3411" s="20" t="s">
        <v>972</v>
      </c>
      <c r="P3411" s="3" t="s">
        <v>1241</v>
      </c>
      <c r="Q3411" s="3">
        <v>-22.02</v>
      </c>
      <c r="R3411" s="6">
        <v>376.2</v>
      </c>
      <c r="S3411" s="3" t="s">
        <v>1256</v>
      </c>
      <c r="T3411" s="3"/>
      <c r="U3411" s="17">
        <v>45959</v>
      </c>
      <c r="X3411" s="19" t="s">
        <v>13400</v>
      </c>
      <c r="Y3411" s="19" t="s">
        <v>14037</v>
      </c>
    </row>
    <row r="3412" spans="1:25">
      <c r="A3412" s="3" t="s">
        <v>14067</v>
      </c>
      <c r="B3412" s="3"/>
      <c r="C3412" s="3" t="s">
        <v>85</v>
      </c>
      <c r="D3412" s="3" t="s">
        <v>4026</v>
      </c>
      <c r="E3412" s="3" t="s">
        <v>66</v>
      </c>
      <c r="F3412" s="3" t="s">
        <v>1261</v>
      </c>
      <c r="G3412" s="3" t="s">
        <v>1251</v>
      </c>
      <c r="H3412" s="3" t="s">
        <v>1575</v>
      </c>
      <c r="I3412" s="3" t="s">
        <v>14068</v>
      </c>
      <c r="J3412" s="3" t="s">
        <v>1246</v>
      </c>
      <c r="K3412" s="3" t="s">
        <v>10615</v>
      </c>
      <c r="L3412" s="3" t="s">
        <v>14058</v>
      </c>
      <c r="M3412" s="7" t="s">
        <v>14059</v>
      </c>
      <c r="N3412" s="7" t="s">
        <v>14060</v>
      </c>
      <c r="O3412" s="20" t="s">
        <v>972</v>
      </c>
      <c r="P3412" s="3" t="s">
        <v>1241</v>
      </c>
      <c r="Q3412" s="3">
        <v>-20.73</v>
      </c>
      <c r="R3412" s="6">
        <v>376.2</v>
      </c>
      <c r="S3412" s="3" t="s">
        <v>1256</v>
      </c>
      <c r="T3412" s="3"/>
      <c r="U3412" s="17">
        <v>45959</v>
      </c>
      <c r="X3412" s="19" t="s">
        <v>13400</v>
      </c>
      <c r="Y3412" s="19" t="s">
        <v>14037</v>
      </c>
    </row>
    <row r="3413" spans="1:25">
      <c r="A3413" s="3" t="s">
        <v>14069</v>
      </c>
      <c r="B3413" s="3"/>
      <c r="C3413" s="3" t="s">
        <v>85</v>
      </c>
      <c r="D3413" s="3" t="s">
        <v>4026</v>
      </c>
      <c r="E3413" s="3" t="s">
        <v>66</v>
      </c>
      <c r="F3413" s="3" t="s">
        <v>1261</v>
      </c>
      <c r="G3413" s="3" t="s">
        <v>1251</v>
      </c>
      <c r="H3413" s="3" t="s">
        <v>1575</v>
      </c>
      <c r="I3413" s="3" t="s">
        <v>14070</v>
      </c>
      <c r="J3413" s="3" t="s">
        <v>1246</v>
      </c>
      <c r="K3413" s="3" t="s">
        <v>10615</v>
      </c>
      <c r="L3413" s="3" t="s">
        <v>14058</v>
      </c>
      <c r="M3413" s="7" t="s">
        <v>14059</v>
      </c>
      <c r="N3413" s="7" t="s">
        <v>14060</v>
      </c>
      <c r="O3413" s="20" t="s">
        <v>972</v>
      </c>
      <c r="P3413" s="3" t="s">
        <v>1241</v>
      </c>
      <c r="Q3413" s="3">
        <v>-22.18</v>
      </c>
      <c r="R3413" s="6">
        <v>376.2</v>
      </c>
      <c r="S3413" s="3" t="s">
        <v>1256</v>
      </c>
      <c r="T3413" s="3"/>
      <c r="U3413" s="17">
        <v>45959</v>
      </c>
      <c r="X3413" s="19" t="s">
        <v>13400</v>
      </c>
      <c r="Y3413" s="19" t="s">
        <v>14037</v>
      </c>
    </row>
    <row r="3414" spans="1:25">
      <c r="A3414" s="18" t="s">
        <v>14071</v>
      </c>
      <c r="B3414" s="3"/>
      <c r="C3414" s="3" t="s">
        <v>147</v>
      </c>
      <c r="D3414" s="3" t="s">
        <v>4748</v>
      </c>
      <c r="E3414" s="3" t="s">
        <v>52</v>
      </c>
      <c r="F3414" s="3" t="s">
        <v>1235</v>
      </c>
      <c r="G3414" s="3" t="s">
        <v>1236</v>
      </c>
      <c r="H3414" s="3" t="s">
        <v>1599</v>
      </c>
      <c r="I3414" s="3" t="s">
        <v>14072</v>
      </c>
      <c r="J3414" s="3" t="s">
        <v>55</v>
      </c>
      <c r="K3414" s="3" t="s">
        <v>4242</v>
      </c>
      <c r="L3414" s="3" t="s">
        <v>14073</v>
      </c>
      <c r="M3414" s="7" t="s">
        <v>14074</v>
      </c>
      <c r="N3414" s="7" t="s">
        <v>14075</v>
      </c>
      <c r="O3414" s="20" t="s">
        <v>974</v>
      </c>
      <c r="P3414" s="3" t="s">
        <v>1241</v>
      </c>
      <c r="Q3414" s="3">
        <v>-20.5</v>
      </c>
      <c r="R3414" s="6">
        <v>1564.2</v>
      </c>
      <c r="S3414" s="3" t="s">
        <v>1305</v>
      </c>
      <c r="T3414" s="3"/>
      <c r="U3414" s="17">
        <v>45952</v>
      </c>
      <c r="X3414" s="19" t="s">
        <v>1306</v>
      </c>
      <c r="Y3414" s="19" t="s">
        <v>14037</v>
      </c>
    </row>
    <row r="3415" spans="1:25">
      <c r="A3415" s="3" t="s">
        <v>14076</v>
      </c>
      <c r="B3415" s="3"/>
      <c r="C3415" s="3" t="s">
        <v>147</v>
      </c>
      <c r="D3415" s="3" t="s">
        <v>4748</v>
      </c>
      <c r="E3415" s="3" t="s">
        <v>52</v>
      </c>
      <c r="F3415" s="3" t="s">
        <v>1235</v>
      </c>
      <c r="G3415" s="3" t="s">
        <v>1236</v>
      </c>
      <c r="H3415" s="3" t="s">
        <v>1599</v>
      </c>
      <c r="I3415" s="3" t="s">
        <v>14077</v>
      </c>
      <c r="J3415" s="3" t="s">
        <v>1246</v>
      </c>
      <c r="K3415" s="3" t="s">
        <v>4242</v>
      </c>
      <c r="L3415" s="3" t="s">
        <v>14073</v>
      </c>
      <c r="M3415" s="7" t="s">
        <v>14074</v>
      </c>
      <c r="N3415" s="7" t="s">
        <v>14075</v>
      </c>
      <c r="O3415" s="20" t="s">
        <v>974</v>
      </c>
      <c r="P3415" s="3" t="s">
        <v>1241</v>
      </c>
      <c r="Q3415" s="3">
        <v>-20.49</v>
      </c>
      <c r="R3415" s="6">
        <v>376.2</v>
      </c>
      <c r="S3415" s="3" t="s">
        <v>1305</v>
      </c>
      <c r="T3415" s="3"/>
      <c r="U3415" s="17">
        <v>45952</v>
      </c>
      <c r="X3415" s="19" t="s">
        <v>1306</v>
      </c>
      <c r="Y3415" s="19" t="s">
        <v>14037</v>
      </c>
    </row>
    <row r="3416" spans="1:25">
      <c r="A3416" s="3" t="s">
        <v>14078</v>
      </c>
      <c r="B3416" s="3"/>
      <c r="C3416" s="3" t="s">
        <v>147</v>
      </c>
      <c r="D3416" s="3" t="s">
        <v>4748</v>
      </c>
      <c r="E3416" s="3" t="s">
        <v>52</v>
      </c>
      <c r="F3416" s="3" t="s">
        <v>1235</v>
      </c>
      <c r="G3416" s="3" t="s">
        <v>1236</v>
      </c>
      <c r="H3416" s="3" t="s">
        <v>1599</v>
      </c>
      <c r="I3416" s="3" t="s">
        <v>14079</v>
      </c>
      <c r="J3416" s="3" t="s">
        <v>1246</v>
      </c>
      <c r="K3416" s="3" t="s">
        <v>4242</v>
      </c>
      <c r="L3416" s="3" t="s">
        <v>14073</v>
      </c>
      <c r="M3416" s="7" t="s">
        <v>14074</v>
      </c>
      <c r="N3416" s="7" t="s">
        <v>14075</v>
      </c>
      <c r="O3416" s="20" t="s">
        <v>974</v>
      </c>
      <c r="P3416" s="3" t="s">
        <v>1241</v>
      </c>
      <c r="Q3416" s="3">
        <v>-20.03</v>
      </c>
      <c r="R3416" s="6">
        <v>376.2</v>
      </c>
      <c r="S3416" s="3" t="s">
        <v>1305</v>
      </c>
      <c r="T3416" s="3"/>
      <c r="U3416" s="17">
        <v>45952</v>
      </c>
      <c r="X3416" s="19" t="s">
        <v>1306</v>
      </c>
      <c r="Y3416" s="19" t="s">
        <v>14037</v>
      </c>
    </row>
    <row r="3417" spans="1:25">
      <c r="A3417" s="3" t="s">
        <v>14080</v>
      </c>
      <c r="B3417" s="3"/>
      <c r="C3417" s="3" t="s">
        <v>147</v>
      </c>
      <c r="D3417" s="3" t="s">
        <v>4748</v>
      </c>
      <c r="E3417" s="3" t="s">
        <v>52</v>
      </c>
      <c r="F3417" s="3" t="s">
        <v>1235</v>
      </c>
      <c r="G3417" s="3" t="s">
        <v>1236</v>
      </c>
      <c r="H3417" s="3" t="s">
        <v>1599</v>
      </c>
      <c r="I3417" s="3" t="s">
        <v>14081</v>
      </c>
      <c r="J3417" s="3" t="s">
        <v>1246</v>
      </c>
      <c r="K3417" s="3" t="s">
        <v>4242</v>
      </c>
      <c r="L3417" s="3" t="s">
        <v>14073</v>
      </c>
      <c r="M3417" s="7" t="s">
        <v>14074</v>
      </c>
      <c r="N3417" s="7" t="s">
        <v>14075</v>
      </c>
      <c r="O3417" s="20" t="s">
        <v>974</v>
      </c>
      <c r="P3417" s="3" t="s">
        <v>1241</v>
      </c>
      <c r="Q3417" s="3">
        <v>-20.93</v>
      </c>
      <c r="R3417" s="6">
        <v>376.2</v>
      </c>
      <c r="S3417" s="3" t="s">
        <v>1305</v>
      </c>
      <c r="T3417" s="3"/>
      <c r="U3417" s="17">
        <v>45952</v>
      </c>
      <c r="X3417" s="19" t="s">
        <v>1306</v>
      </c>
      <c r="Y3417" s="19" t="s">
        <v>14037</v>
      </c>
    </row>
    <row r="3418" spans="1:25">
      <c r="A3418" s="3" t="s">
        <v>14082</v>
      </c>
      <c r="B3418" s="3"/>
      <c r="C3418" s="3" t="s">
        <v>147</v>
      </c>
      <c r="D3418" s="3" t="s">
        <v>4748</v>
      </c>
      <c r="E3418" s="3" t="s">
        <v>52</v>
      </c>
      <c r="F3418" s="3" t="s">
        <v>1235</v>
      </c>
      <c r="G3418" s="3" t="s">
        <v>1236</v>
      </c>
      <c r="H3418" s="3" t="s">
        <v>1599</v>
      </c>
      <c r="I3418" s="3" t="s">
        <v>14083</v>
      </c>
      <c r="J3418" s="3" t="s">
        <v>1246</v>
      </c>
      <c r="K3418" s="3" t="s">
        <v>4242</v>
      </c>
      <c r="L3418" s="3" t="s">
        <v>14073</v>
      </c>
      <c r="M3418" s="7" t="s">
        <v>14074</v>
      </c>
      <c r="N3418" s="7" t="s">
        <v>14075</v>
      </c>
      <c r="O3418" s="20" t="s">
        <v>974</v>
      </c>
      <c r="P3418" s="3" t="s">
        <v>1241</v>
      </c>
      <c r="Q3418" s="3">
        <v>-20.07</v>
      </c>
      <c r="R3418" s="6">
        <v>376.2</v>
      </c>
      <c r="S3418" s="3" t="s">
        <v>1305</v>
      </c>
      <c r="T3418" s="3"/>
      <c r="U3418" s="17">
        <v>45952</v>
      </c>
      <c r="X3418" s="19" t="s">
        <v>1306</v>
      </c>
      <c r="Y3418" s="19" t="s">
        <v>14037</v>
      </c>
    </row>
    <row r="3419" spans="1:25">
      <c r="A3419" s="3" t="s">
        <v>14084</v>
      </c>
      <c r="B3419" s="3"/>
      <c r="C3419" s="3" t="s">
        <v>147</v>
      </c>
      <c r="D3419" s="3" t="s">
        <v>4748</v>
      </c>
      <c r="E3419" s="3" t="s">
        <v>52</v>
      </c>
      <c r="F3419" s="3" t="s">
        <v>1235</v>
      </c>
      <c r="G3419" s="3" t="s">
        <v>1236</v>
      </c>
      <c r="H3419" s="3" t="s">
        <v>1599</v>
      </c>
      <c r="I3419" s="3" t="s">
        <v>14085</v>
      </c>
      <c r="J3419" s="3" t="s">
        <v>1246</v>
      </c>
      <c r="K3419" s="3" t="s">
        <v>4242</v>
      </c>
      <c r="L3419" s="3" t="s">
        <v>14073</v>
      </c>
      <c r="M3419" s="7" t="s">
        <v>14074</v>
      </c>
      <c r="N3419" s="7" t="s">
        <v>14075</v>
      </c>
      <c r="O3419" s="20" t="s">
        <v>974</v>
      </c>
      <c r="P3419" s="3" t="s">
        <v>1241</v>
      </c>
      <c r="Q3419" s="3">
        <v>-20.55</v>
      </c>
      <c r="R3419" s="6">
        <v>376.2</v>
      </c>
      <c r="S3419" s="3" t="s">
        <v>1305</v>
      </c>
      <c r="T3419" s="3"/>
      <c r="U3419" s="17">
        <v>45952</v>
      </c>
      <c r="X3419" s="19" t="s">
        <v>1306</v>
      </c>
      <c r="Y3419" s="19" t="s">
        <v>14037</v>
      </c>
    </row>
    <row r="3420" spans="1:25">
      <c r="A3420" s="3" t="s">
        <v>14086</v>
      </c>
      <c r="B3420" s="3"/>
      <c r="C3420" s="3" t="s">
        <v>147</v>
      </c>
      <c r="D3420" s="3" t="s">
        <v>4748</v>
      </c>
      <c r="E3420" s="3" t="s">
        <v>52</v>
      </c>
      <c r="F3420" s="3" t="s">
        <v>1235</v>
      </c>
      <c r="G3420" s="3" t="s">
        <v>1236</v>
      </c>
      <c r="H3420" s="3" t="s">
        <v>1599</v>
      </c>
      <c r="I3420" s="3" t="s">
        <v>14087</v>
      </c>
      <c r="J3420" s="3" t="s">
        <v>1270</v>
      </c>
      <c r="K3420" s="3" t="s">
        <v>4242</v>
      </c>
      <c r="L3420" s="3" t="s">
        <v>14073</v>
      </c>
      <c r="M3420" s="7" t="s">
        <v>14074</v>
      </c>
      <c r="N3420" s="7" t="s">
        <v>14075</v>
      </c>
      <c r="O3420" s="20" t="s">
        <v>974</v>
      </c>
      <c r="P3420" s="3" t="s">
        <v>1241</v>
      </c>
      <c r="Q3420" s="3">
        <v>-19.690000000000001</v>
      </c>
      <c r="R3420" s="6">
        <v>1029.5999999999999</v>
      </c>
      <c r="S3420" s="3" t="s">
        <v>1305</v>
      </c>
      <c r="T3420" s="3"/>
      <c r="U3420" s="17">
        <v>45952</v>
      </c>
      <c r="X3420" s="19" t="s">
        <v>1306</v>
      </c>
      <c r="Y3420" s="19" t="s">
        <v>14037</v>
      </c>
    </row>
    <row r="3421" spans="1:25">
      <c r="A3421" s="3" t="s">
        <v>14088</v>
      </c>
      <c r="B3421" s="3"/>
      <c r="C3421" s="3" t="s">
        <v>147</v>
      </c>
      <c r="D3421" s="3" t="s">
        <v>4748</v>
      </c>
      <c r="E3421" s="3" t="s">
        <v>52</v>
      </c>
      <c r="F3421" s="3" t="s">
        <v>1235</v>
      </c>
      <c r="G3421" s="3" t="s">
        <v>1236</v>
      </c>
      <c r="H3421" s="3" t="s">
        <v>1599</v>
      </c>
      <c r="I3421" s="3" t="s">
        <v>14089</v>
      </c>
      <c r="J3421" s="3" t="s">
        <v>1246</v>
      </c>
      <c r="K3421" s="3" t="s">
        <v>4242</v>
      </c>
      <c r="L3421" s="3" t="s">
        <v>14073</v>
      </c>
      <c r="M3421" s="7" t="s">
        <v>14074</v>
      </c>
      <c r="N3421" s="7" t="s">
        <v>14075</v>
      </c>
      <c r="O3421" s="20" t="s">
        <v>974</v>
      </c>
      <c r="P3421" s="3" t="s">
        <v>1241</v>
      </c>
      <c r="Q3421" s="3">
        <v>-20.21</v>
      </c>
      <c r="R3421" s="6">
        <v>376.2</v>
      </c>
      <c r="S3421" s="3" t="s">
        <v>1305</v>
      </c>
      <c r="T3421" s="3"/>
      <c r="U3421" s="17">
        <v>45952</v>
      </c>
      <c r="X3421" s="19" t="s">
        <v>1306</v>
      </c>
      <c r="Y3421" s="19" t="s">
        <v>14037</v>
      </c>
    </row>
    <row r="3422" spans="1:25">
      <c r="A3422" s="3" t="s">
        <v>14090</v>
      </c>
      <c r="B3422" s="3"/>
      <c r="C3422" s="3" t="s">
        <v>147</v>
      </c>
      <c r="D3422" s="3" t="s">
        <v>4748</v>
      </c>
      <c r="E3422" s="3" t="s">
        <v>52</v>
      </c>
      <c r="F3422" s="3" t="s">
        <v>1235</v>
      </c>
      <c r="G3422" s="3" t="s">
        <v>1236</v>
      </c>
      <c r="H3422" s="3" t="s">
        <v>1599</v>
      </c>
      <c r="I3422" s="3" t="s">
        <v>14091</v>
      </c>
      <c r="J3422" s="3" t="s">
        <v>1246</v>
      </c>
      <c r="K3422" s="3" t="s">
        <v>4242</v>
      </c>
      <c r="L3422" s="3" t="s">
        <v>14073</v>
      </c>
      <c r="M3422" s="7" t="s">
        <v>14074</v>
      </c>
      <c r="N3422" s="7" t="s">
        <v>14075</v>
      </c>
      <c r="O3422" s="20" t="s">
        <v>974</v>
      </c>
      <c r="P3422" s="3" t="s">
        <v>1241</v>
      </c>
      <c r="Q3422" s="3">
        <v>-19.440000000000001</v>
      </c>
      <c r="R3422" s="6">
        <v>376.2</v>
      </c>
      <c r="S3422" s="3" t="s">
        <v>1305</v>
      </c>
      <c r="T3422" s="3"/>
      <c r="U3422" s="17">
        <v>45952</v>
      </c>
      <c r="X3422" s="19" t="s">
        <v>1306</v>
      </c>
      <c r="Y3422" s="19" t="s">
        <v>14037</v>
      </c>
    </row>
    <row r="3423" spans="1:25">
      <c r="A3423" s="3" t="s">
        <v>14092</v>
      </c>
      <c r="B3423" s="3"/>
      <c r="C3423" s="3" t="s">
        <v>147</v>
      </c>
      <c r="D3423" s="3" t="s">
        <v>4748</v>
      </c>
      <c r="E3423" s="3" t="s">
        <v>52</v>
      </c>
      <c r="F3423" s="3" t="s">
        <v>1235</v>
      </c>
      <c r="G3423" s="3" t="s">
        <v>1236</v>
      </c>
      <c r="H3423" s="3" t="s">
        <v>1599</v>
      </c>
      <c r="I3423" s="3" t="s">
        <v>14093</v>
      </c>
      <c r="J3423" s="3" t="s">
        <v>1246</v>
      </c>
      <c r="K3423" s="3" t="s">
        <v>4242</v>
      </c>
      <c r="L3423" s="3" t="s">
        <v>14073</v>
      </c>
      <c r="M3423" s="7" t="s">
        <v>14074</v>
      </c>
      <c r="N3423" s="7" t="s">
        <v>14075</v>
      </c>
      <c r="O3423" s="20" t="s">
        <v>974</v>
      </c>
      <c r="P3423" s="3" t="s">
        <v>1241</v>
      </c>
      <c r="Q3423" s="3">
        <v>-19.579999999999998</v>
      </c>
      <c r="R3423" s="6">
        <v>376.2</v>
      </c>
      <c r="S3423" s="3" t="s">
        <v>1305</v>
      </c>
      <c r="T3423" s="3"/>
      <c r="U3423" s="17">
        <v>45952</v>
      </c>
      <c r="X3423" s="19" t="s">
        <v>1306</v>
      </c>
      <c r="Y3423" s="19" t="s">
        <v>14037</v>
      </c>
    </row>
    <row r="3424" spans="1:25">
      <c r="A3424" s="3" t="s">
        <v>14094</v>
      </c>
      <c r="B3424" s="3"/>
      <c r="C3424" s="3" t="s">
        <v>147</v>
      </c>
      <c r="D3424" s="3" t="s">
        <v>4748</v>
      </c>
      <c r="E3424" s="3" t="s">
        <v>52</v>
      </c>
      <c r="F3424" s="3" t="s">
        <v>1235</v>
      </c>
      <c r="G3424" s="3" t="s">
        <v>1236</v>
      </c>
      <c r="H3424" s="3" t="s">
        <v>1599</v>
      </c>
      <c r="I3424" s="3" t="s">
        <v>14095</v>
      </c>
      <c r="J3424" s="3" t="s">
        <v>1246</v>
      </c>
      <c r="K3424" s="3" t="s">
        <v>4242</v>
      </c>
      <c r="L3424" s="3" t="s">
        <v>14073</v>
      </c>
      <c r="M3424" s="7" t="s">
        <v>14074</v>
      </c>
      <c r="N3424" s="7" t="s">
        <v>14075</v>
      </c>
      <c r="O3424" s="20" t="s">
        <v>974</v>
      </c>
      <c r="P3424" s="3" t="s">
        <v>1241</v>
      </c>
      <c r="Q3424" s="3">
        <v>-20.34</v>
      </c>
      <c r="R3424" s="6">
        <v>376.2</v>
      </c>
      <c r="S3424" s="3" t="s">
        <v>1305</v>
      </c>
      <c r="T3424" s="3"/>
      <c r="U3424" s="17">
        <v>45952</v>
      </c>
      <c r="X3424" s="19" t="s">
        <v>1306</v>
      </c>
      <c r="Y3424" s="19" t="s">
        <v>14037</v>
      </c>
    </row>
    <row r="3425" spans="1:25">
      <c r="A3425" s="3" t="s">
        <v>14096</v>
      </c>
      <c r="B3425" s="3"/>
      <c r="C3425" s="3" t="s">
        <v>147</v>
      </c>
      <c r="D3425" s="3" t="s">
        <v>4748</v>
      </c>
      <c r="E3425" s="3" t="s">
        <v>52</v>
      </c>
      <c r="F3425" s="3" t="s">
        <v>1235</v>
      </c>
      <c r="G3425" s="3" t="s">
        <v>1236</v>
      </c>
      <c r="H3425" s="3" t="s">
        <v>1599</v>
      </c>
      <c r="I3425" s="3" t="s">
        <v>14097</v>
      </c>
      <c r="J3425" s="3" t="s">
        <v>1246</v>
      </c>
      <c r="K3425" s="3" t="s">
        <v>4242</v>
      </c>
      <c r="L3425" s="3" t="s">
        <v>14073</v>
      </c>
      <c r="M3425" s="7" t="s">
        <v>14074</v>
      </c>
      <c r="N3425" s="7" t="s">
        <v>14075</v>
      </c>
      <c r="O3425" s="20" t="s">
        <v>974</v>
      </c>
      <c r="P3425" s="3" t="s">
        <v>1241</v>
      </c>
      <c r="Q3425" s="3">
        <v>-20.51</v>
      </c>
      <c r="R3425" s="6">
        <v>376.2</v>
      </c>
      <c r="S3425" s="3" t="s">
        <v>1305</v>
      </c>
      <c r="T3425" s="3"/>
      <c r="U3425" s="17">
        <v>45952</v>
      </c>
      <c r="X3425" s="19" t="s">
        <v>1306</v>
      </c>
      <c r="Y3425" s="19" t="s">
        <v>14037</v>
      </c>
    </row>
    <row r="3426" spans="1:25">
      <c r="A3426" s="3" t="s">
        <v>14098</v>
      </c>
      <c r="B3426" s="3"/>
      <c r="C3426" s="3" t="s">
        <v>58</v>
      </c>
      <c r="D3426" s="3" t="s">
        <v>4748</v>
      </c>
      <c r="E3426" s="3" t="s">
        <v>52</v>
      </c>
      <c r="F3426" s="3" t="s">
        <v>1307</v>
      </c>
      <c r="G3426" s="3" t="s">
        <v>1433</v>
      </c>
      <c r="H3426" s="3" t="s">
        <v>1331</v>
      </c>
      <c r="I3426" s="3" t="s">
        <v>2748</v>
      </c>
      <c r="J3426" s="3" t="s">
        <v>55</v>
      </c>
      <c r="K3426" s="3" t="s">
        <v>2749</v>
      </c>
      <c r="L3426" s="3" t="s">
        <v>2750</v>
      </c>
      <c r="M3426" s="7" t="s">
        <v>14099</v>
      </c>
      <c r="N3426" s="7" t="s">
        <v>14100</v>
      </c>
      <c r="O3426" s="20" t="s">
        <v>976</v>
      </c>
      <c r="P3426" s="3" t="s">
        <v>4591</v>
      </c>
      <c r="Q3426" s="3"/>
      <c r="R3426" s="6">
        <v>1564.2</v>
      </c>
      <c r="S3426" s="3"/>
      <c r="T3426" s="3"/>
      <c r="U3426" s="17"/>
      <c r="X3426" s="19"/>
      <c r="Y3426" s="19" t="s">
        <v>14037</v>
      </c>
    </row>
    <row r="3427" spans="1:25">
      <c r="A3427" s="3" t="s">
        <v>14101</v>
      </c>
      <c r="B3427" s="3"/>
      <c r="C3427" s="3" t="s">
        <v>58</v>
      </c>
      <c r="D3427" s="3" t="s">
        <v>4748</v>
      </c>
      <c r="E3427" s="3" t="s">
        <v>52</v>
      </c>
      <c r="F3427" s="3" t="s">
        <v>1307</v>
      </c>
      <c r="G3427" s="3" t="s">
        <v>1433</v>
      </c>
      <c r="H3427" s="3" t="s">
        <v>1331</v>
      </c>
      <c r="I3427" s="3" t="s">
        <v>2752</v>
      </c>
      <c r="J3427" s="3" t="s">
        <v>1246</v>
      </c>
      <c r="K3427" s="3" t="s">
        <v>2749</v>
      </c>
      <c r="L3427" s="3" t="s">
        <v>2750</v>
      </c>
      <c r="M3427" s="7" t="s">
        <v>14099</v>
      </c>
      <c r="N3427" s="7" t="s">
        <v>14100</v>
      </c>
      <c r="O3427" s="20" t="s">
        <v>976</v>
      </c>
      <c r="P3427" s="3" t="s">
        <v>4591</v>
      </c>
      <c r="Q3427" s="3"/>
      <c r="R3427" s="6">
        <v>376.2</v>
      </c>
      <c r="S3427" s="3"/>
      <c r="T3427" s="3"/>
      <c r="U3427" s="17"/>
      <c r="X3427" s="19"/>
      <c r="Y3427" s="19" t="s">
        <v>14037</v>
      </c>
    </row>
    <row r="3428" spans="1:25">
      <c r="A3428" s="3" t="s">
        <v>14102</v>
      </c>
      <c r="B3428" s="3"/>
      <c r="C3428" s="3" t="s">
        <v>58</v>
      </c>
      <c r="D3428" s="3" t="s">
        <v>4748</v>
      </c>
      <c r="E3428" s="3" t="s">
        <v>52</v>
      </c>
      <c r="F3428" s="3" t="s">
        <v>1307</v>
      </c>
      <c r="G3428" s="3" t="s">
        <v>1433</v>
      </c>
      <c r="H3428" s="3" t="s">
        <v>1331</v>
      </c>
      <c r="I3428" s="3" t="s">
        <v>2754</v>
      </c>
      <c r="J3428" s="3" t="s">
        <v>1246</v>
      </c>
      <c r="K3428" s="3" t="s">
        <v>2749</v>
      </c>
      <c r="L3428" s="3" t="s">
        <v>2750</v>
      </c>
      <c r="M3428" s="7" t="s">
        <v>14099</v>
      </c>
      <c r="N3428" s="7" t="s">
        <v>14100</v>
      </c>
      <c r="O3428" s="20" t="s">
        <v>976</v>
      </c>
      <c r="P3428" s="3" t="s">
        <v>4591</v>
      </c>
      <c r="Q3428" s="3"/>
      <c r="R3428" s="6">
        <v>376.2</v>
      </c>
      <c r="S3428" s="3"/>
      <c r="T3428" s="3"/>
      <c r="U3428" s="17"/>
      <c r="X3428" s="19"/>
      <c r="Y3428" s="19" t="s">
        <v>14037</v>
      </c>
    </row>
    <row r="3429" spans="1:25">
      <c r="A3429" s="3" t="s">
        <v>14103</v>
      </c>
      <c r="B3429" s="3"/>
      <c r="C3429" s="3" t="s">
        <v>58</v>
      </c>
      <c r="D3429" s="3" t="s">
        <v>4748</v>
      </c>
      <c r="E3429" s="3" t="s">
        <v>52</v>
      </c>
      <c r="F3429" s="3" t="s">
        <v>1307</v>
      </c>
      <c r="G3429" s="3" t="s">
        <v>1433</v>
      </c>
      <c r="H3429" s="3" t="s">
        <v>1331</v>
      </c>
      <c r="I3429" s="3" t="s">
        <v>2756</v>
      </c>
      <c r="J3429" s="3" t="s">
        <v>1246</v>
      </c>
      <c r="K3429" s="3" t="s">
        <v>2749</v>
      </c>
      <c r="L3429" s="3" t="s">
        <v>2750</v>
      </c>
      <c r="M3429" s="7" t="s">
        <v>14099</v>
      </c>
      <c r="N3429" s="7" t="s">
        <v>14100</v>
      </c>
      <c r="O3429" s="20" t="s">
        <v>976</v>
      </c>
      <c r="P3429" s="3" t="s">
        <v>4591</v>
      </c>
      <c r="Q3429" s="3"/>
      <c r="R3429" s="6">
        <v>376.2</v>
      </c>
      <c r="S3429" s="3"/>
      <c r="T3429" s="3"/>
      <c r="U3429" s="17"/>
      <c r="X3429" s="19"/>
      <c r="Y3429" s="19" t="s">
        <v>14037</v>
      </c>
    </row>
    <row r="3430" spans="1:25">
      <c r="A3430" s="3" t="s">
        <v>14104</v>
      </c>
      <c r="B3430" s="3"/>
      <c r="C3430" s="3" t="s">
        <v>78</v>
      </c>
      <c r="D3430" s="3" t="s">
        <v>4725</v>
      </c>
      <c r="E3430" s="3" t="s">
        <v>77</v>
      </c>
      <c r="F3430" s="3" t="s">
        <v>5261</v>
      </c>
      <c r="G3430" s="3" t="s">
        <v>1433</v>
      </c>
      <c r="H3430" s="3" t="s">
        <v>1578</v>
      </c>
      <c r="I3430" s="3" t="s">
        <v>14105</v>
      </c>
      <c r="J3430" s="3" t="s">
        <v>55</v>
      </c>
      <c r="K3430" s="3" t="s">
        <v>5263</v>
      </c>
      <c r="L3430" s="3" t="s">
        <v>14106</v>
      </c>
      <c r="M3430" s="7" t="s">
        <v>14107</v>
      </c>
      <c r="N3430" s="7" t="s">
        <v>14108</v>
      </c>
      <c r="O3430" s="20" t="s">
        <v>981</v>
      </c>
      <c r="P3430" s="3" t="s">
        <v>1241</v>
      </c>
      <c r="Q3430" s="3">
        <v>-22.74</v>
      </c>
      <c r="R3430" s="6">
        <v>1564.2</v>
      </c>
      <c r="S3430" s="3" t="s">
        <v>12655</v>
      </c>
      <c r="T3430" s="3"/>
      <c r="U3430" s="17">
        <v>45950</v>
      </c>
      <c r="X3430" s="19" t="s">
        <v>12656</v>
      </c>
      <c r="Y3430" s="19"/>
    </row>
    <row r="3431" spans="1:25">
      <c r="A3431" s="3" t="s">
        <v>14109</v>
      </c>
      <c r="B3431" s="3"/>
      <c r="C3431" s="3" t="s">
        <v>217</v>
      </c>
      <c r="D3431" s="3" t="s">
        <v>4748</v>
      </c>
      <c r="E3431" s="3" t="s">
        <v>52</v>
      </c>
      <c r="F3431" s="3" t="s">
        <v>5322</v>
      </c>
      <c r="G3431" s="3" t="s">
        <v>1495</v>
      </c>
      <c r="H3431" s="3" t="s">
        <v>1252</v>
      </c>
      <c r="I3431" s="3" t="s">
        <v>14110</v>
      </c>
      <c r="J3431" s="3" t="s">
        <v>55</v>
      </c>
      <c r="K3431" s="3" t="s">
        <v>1421</v>
      </c>
      <c r="L3431" s="3" t="s">
        <v>14111</v>
      </c>
      <c r="M3431" s="7" t="s">
        <v>14112</v>
      </c>
      <c r="N3431" s="7" t="s">
        <v>14113</v>
      </c>
      <c r="O3431" s="20" t="s">
        <v>983</v>
      </c>
      <c r="P3431" s="3"/>
      <c r="Q3431" s="3"/>
      <c r="R3431" s="6">
        <v>1564.2</v>
      </c>
      <c r="S3431" s="3"/>
      <c r="T3431" s="3"/>
      <c r="U3431" s="17"/>
      <c r="X3431" s="19"/>
      <c r="Y3431" s="19"/>
    </row>
    <row r="3432" spans="1:25">
      <c r="A3432" s="3" t="s">
        <v>14114</v>
      </c>
      <c r="B3432" s="3"/>
      <c r="C3432" s="3" t="s">
        <v>112</v>
      </c>
      <c r="D3432" s="3" t="s">
        <v>4748</v>
      </c>
      <c r="E3432" s="3" t="s">
        <v>52</v>
      </c>
      <c r="F3432" s="3" t="s">
        <v>2272</v>
      </c>
      <c r="G3432" s="3" t="s">
        <v>1391</v>
      </c>
      <c r="H3432" s="3" t="s">
        <v>1518</v>
      </c>
      <c r="I3432" s="3" t="s">
        <v>14115</v>
      </c>
      <c r="J3432" s="3" t="s">
        <v>68</v>
      </c>
      <c r="K3432" s="3" t="s">
        <v>2749</v>
      </c>
      <c r="L3432" s="3" t="s">
        <v>14116</v>
      </c>
      <c r="M3432" s="7" t="s">
        <v>14117</v>
      </c>
      <c r="N3432" s="7" t="s">
        <v>14118</v>
      </c>
      <c r="O3432" s="20" t="s">
        <v>985</v>
      </c>
      <c r="P3432" s="3" t="s">
        <v>1241</v>
      </c>
      <c r="Q3432" s="3">
        <v>-19.95</v>
      </c>
      <c r="R3432" s="6">
        <v>514.79999999999995</v>
      </c>
      <c r="S3432" s="3" t="s">
        <v>1305</v>
      </c>
      <c r="T3432" s="3"/>
      <c r="U3432" s="17">
        <v>45951</v>
      </c>
      <c r="X3432" s="19" t="s">
        <v>1306</v>
      </c>
      <c r="Y3432" s="19" t="s">
        <v>14119</v>
      </c>
    </row>
    <row r="3433" spans="1:25">
      <c r="A3433" s="3" t="s">
        <v>14120</v>
      </c>
      <c r="B3433" s="3"/>
      <c r="C3433" s="3" t="s">
        <v>112</v>
      </c>
      <c r="D3433" s="3" t="s">
        <v>4748</v>
      </c>
      <c r="E3433" s="3" t="s">
        <v>52</v>
      </c>
      <c r="F3433" s="3" t="s">
        <v>2272</v>
      </c>
      <c r="G3433" s="3" t="s">
        <v>1391</v>
      </c>
      <c r="H3433" s="3" t="s">
        <v>1518</v>
      </c>
      <c r="I3433" s="3" t="s">
        <v>14121</v>
      </c>
      <c r="J3433" s="3" t="s">
        <v>68</v>
      </c>
      <c r="K3433" s="3" t="s">
        <v>2749</v>
      </c>
      <c r="L3433" s="3" t="s">
        <v>14116</v>
      </c>
      <c r="M3433" s="7" t="s">
        <v>14117</v>
      </c>
      <c r="N3433" s="7" t="s">
        <v>14118</v>
      </c>
      <c r="O3433" s="20" t="s">
        <v>985</v>
      </c>
      <c r="P3433" s="3" t="s">
        <v>1241</v>
      </c>
      <c r="Q3433" s="3">
        <v>-20.46</v>
      </c>
      <c r="R3433" s="6">
        <v>514.79999999999995</v>
      </c>
      <c r="S3433" s="3" t="s">
        <v>1305</v>
      </c>
      <c r="T3433" s="3"/>
      <c r="U3433" s="17">
        <v>45951</v>
      </c>
      <c r="X3433" s="19" t="s">
        <v>1306</v>
      </c>
      <c r="Y3433" s="19" t="s">
        <v>14119</v>
      </c>
    </row>
    <row r="3434" spans="1:25">
      <c r="A3434" s="3" t="s">
        <v>14122</v>
      </c>
      <c r="B3434" s="3"/>
      <c r="C3434" s="3" t="s">
        <v>112</v>
      </c>
      <c r="D3434" s="3" t="s">
        <v>4748</v>
      </c>
      <c r="E3434" s="3" t="s">
        <v>52</v>
      </c>
      <c r="F3434" s="3" t="s">
        <v>2272</v>
      </c>
      <c r="G3434" s="3" t="s">
        <v>1391</v>
      </c>
      <c r="H3434" s="3" t="s">
        <v>1518</v>
      </c>
      <c r="I3434" s="3" t="s">
        <v>14123</v>
      </c>
      <c r="J3434" s="3" t="s">
        <v>68</v>
      </c>
      <c r="K3434" s="3" t="s">
        <v>2749</v>
      </c>
      <c r="L3434" s="3" t="s">
        <v>14116</v>
      </c>
      <c r="M3434" s="7" t="s">
        <v>14117</v>
      </c>
      <c r="N3434" s="7" t="s">
        <v>14118</v>
      </c>
      <c r="O3434" s="20" t="s">
        <v>985</v>
      </c>
      <c r="P3434" s="3" t="s">
        <v>1241</v>
      </c>
      <c r="Q3434" s="3">
        <v>-20.309999999999999</v>
      </c>
      <c r="R3434" s="6">
        <v>514.79999999999995</v>
      </c>
      <c r="S3434" s="3" t="s">
        <v>1305</v>
      </c>
      <c r="T3434" s="3"/>
      <c r="U3434" s="17">
        <v>45951</v>
      </c>
      <c r="X3434" s="19" t="s">
        <v>1306</v>
      </c>
      <c r="Y3434" s="19" t="s">
        <v>14119</v>
      </c>
    </row>
    <row r="3435" spans="1:25">
      <c r="A3435" s="3" t="s">
        <v>14124</v>
      </c>
      <c r="B3435" s="3"/>
      <c r="C3435" s="3" t="s">
        <v>112</v>
      </c>
      <c r="D3435" s="3" t="s">
        <v>4748</v>
      </c>
      <c r="E3435" s="3" t="s">
        <v>52</v>
      </c>
      <c r="F3435" s="3" t="s">
        <v>2272</v>
      </c>
      <c r="G3435" s="3" t="s">
        <v>1391</v>
      </c>
      <c r="H3435" s="3" t="s">
        <v>1518</v>
      </c>
      <c r="I3435" s="3" t="s">
        <v>14125</v>
      </c>
      <c r="J3435" s="3" t="s">
        <v>68</v>
      </c>
      <c r="K3435" s="3" t="s">
        <v>2749</v>
      </c>
      <c r="L3435" s="3" t="s">
        <v>14116</v>
      </c>
      <c r="M3435" s="7" t="s">
        <v>14117</v>
      </c>
      <c r="N3435" s="7" t="s">
        <v>14118</v>
      </c>
      <c r="O3435" s="20" t="s">
        <v>985</v>
      </c>
      <c r="P3435" s="3" t="s">
        <v>1241</v>
      </c>
      <c r="Q3435" s="3">
        <v>-20.13</v>
      </c>
      <c r="R3435" s="6">
        <v>514.79999999999995</v>
      </c>
      <c r="S3435" s="3" t="s">
        <v>1305</v>
      </c>
      <c r="T3435" s="3"/>
      <c r="U3435" s="17">
        <v>45951</v>
      </c>
      <c r="X3435" s="19" t="s">
        <v>1306</v>
      </c>
      <c r="Y3435" s="19" t="s">
        <v>14119</v>
      </c>
    </row>
    <row r="3436" spans="1:25">
      <c r="A3436" s="3" t="s">
        <v>14126</v>
      </c>
      <c r="B3436" s="3"/>
      <c r="C3436" s="3" t="s">
        <v>112</v>
      </c>
      <c r="D3436" s="3" t="s">
        <v>4748</v>
      </c>
      <c r="E3436" s="3" t="s">
        <v>52</v>
      </c>
      <c r="F3436" s="3" t="s">
        <v>2272</v>
      </c>
      <c r="G3436" s="3" t="s">
        <v>1391</v>
      </c>
      <c r="H3436" s="3" t="s">
        <v>1518</v>
      </c>
      <c r="I3436" s="3" t="s">
        <v>14127</v>
      </c>
      <c r="J3436" s="3" t="s">
        <v>68</v>
      </c>
      <c r="K3436" s="3" t="s">
        <v>2749</v>
      </c>
      <c r="L3436" s="3" t="s">
        <v>14116</v>
      </c>
      <c r="M3436" s="7" t="s">
        <v>14117</v>
      </c>
      <c r="N3436" s="7" t="s">
        <v>14118</v>
      </c>
      <c r="O3436" s="20" t="s">
        <v>985</v>
      </c>
      <c r="P3436" s="3" t="s">
        <v>1241</v>
      </c>
      <c r="Q3436" s="3">
        <v>-20.13</v>
      </c>
      <c r="R3436" s="6">
        <v>514.79999999999995</v>
      </c>
      <c r="S3436" s="3" t="s">
        <v>1305</v>
      </c>
      <c r="T3436" s="3"/>
      <c r="U3436" s="17">
        <v>45951</v>
      </c>
      <c r="X3436" s="19" t="s">
        <v>1306</v>
      </c>
      <c r="Y3436" s="19" t="s">
        <v>14119</v>
      </c>
    </row>
    <row r="3437" spans="1:25">
      <c r="A3437" s="3" t="s">
        <v>14128</v>
      </c>
      <c r="B3437" s="3"/>
      <c r="C3437" s="3" t="s">
        <v>112</v>
      </c>
      <c r="D3437" s="3" t="s">
        <v>4748</v>
      </c>
      <c r="E3437" s="3" t="s">
        <v>52</v>
      </c>
      <c r="F3437" s="3" t="s">
        <v>2272</v>
      </c>
      <c r="G3437" s="3" t="s">
        <v>1391</v>
      </c>
      <c r="H3437" s="3" t="s">
        <v>1518</v>
      </c>
      <c r="I3437" s="3" t="s">
        <v>14129</v>
      </c>
      <c r="J3437" s="3" t="s">
        <v>68</v>
      </c>
      <c r="K3437" s="3" t="s">
        <v>2749</v>
      </c>
      <c r="L3437" s="3" t="s">
        <v>14116</v>
      </c>
      <c r="M3437" s="7" t="s">
        <v>14117</v>
      </c>
      <c r="N3437" s="7" t="s">
        <v>14118</v>
      </c>
      <c r="O3437" s="20" t="s">
        <v>985</v>
      </c>
      <c r="P3437" s="3" t="s">
        <v>1241</v>
      </c>
      <c r="Q3437" s="3">
        <v>-20.149999999999999</v>
      </c>
      <c r="R3437" s="6">
        <v>514.79999999999995</v>
      </c>
      <c r="S3437" s="3" t="s">
        <v>1305</v>
      </c>
      <c r="T3437" s="3"/>
      <c r="U3437" s="17">
        <v>45951</v>
      </c>
      <c r="X3437" s="19" t="s">
        <v>1306</v>
      </c>
      <c r="Y3437" s="19" t="s">
        <v>14119</v>
      </c>
    </row>
    <row r="3438" spans="1:25">
      <c r="A3438" s="3" t="s">
        <v>14130</v>
      </c>
      <c r="B3438" s="3"/>
      <c r="C3438" s="3" t="s">
        <v>112</v>
      </c>
      <c r="D3438" s="3" t="s">
        <v>4748</v>
      </c>
      <c r="E3438" s="3" t="s">
        <v>52</v>
      </c>
      <c r="F3438" s="3" t="s">
        <v>2272</v>
      </c>
      <c r="G3438" s="3" t="s">
        <v>1391</v>
      </c>
      <c r="H3438" s="3" t="s">
        <v>1518</v>
      </c>
      <c r="I3438" s="3" t="s">
        <v>14131</v>
      </c>
      <c r="J3438" s="3" t="s">
        <v>68</v>
      </c>
      <c r="K3438" s="3" t="s">
        <v>2749</v>
      </c>
      <c r="L3438" s="3" t="s">
        <v>14116</v>
      </c>
      <c r="M3438" s="7" t="s">
        <v>14117</v>
      </c>
      <c r="N3438" s="7" t="s">
        <v>14118</v>
      </c>
      <c r="O3438" s="20" t="s">
        <v>985</v>
      </c>
      <c r="P3438" s="3" t="s">
        <v>1241</v>
      </c>
      <c r="Q3438" s="3">
        <v>-19.27</v>
      </c>
      <c r="R3438" s="6">
        <v>514.79999999999995</v>
      </c>
      <c r="S3438" s="3" t="s">
        <v>1305</v>
      </c>
      <c r="T3438" s="3"/>
      <c r="U3438" s="17">
        <v>45952</v>
      </c>
      <c r="X3438" s="19" t="s">
        <v>1306</v>
      </c>
      <c r="Y3438" s="19" t="s">
        <v>14119</v>
      </c>
    </row>
    <row r="3439" spans="1:25">
      <c r="A3439" s="3" t="s">
        <v>14132</v>
      </c>
      <c r="B3439" s="3"/>
      <c r="C3439" s="3" t="s">
        <v>112</v>
      </c>
      <c r="D3439" s="3" t="s">
        <v>4748</v>
      </c>
      <c r="E3439" s="3" t="s">
        <v>52</v>
      </c>
      <c r="F3439" s="3" t="s">
        <v>2272</v>
      </c>
      <c r="G3439" s="3" t="s">
        <v>1391</v>
      </c>
      <c r="H3439" s="3" t="s">
        <v>1518</v>
      </c>
      <c r="I3439" s="3" t="s">
        <v>14133</v>
      </c>
      <c r="J3439" s="3" t="s">
        <v>68</v>
      </c>
      <c r="K3439" s="3" t="s">
        <v>2749</v>
      </c>
      <c r="L3439" s="3" t="s">
        <v>14116</v>
      </c>
      <c r="M3439" s="7" t="s">
        <v>14117</v>
      </c>
      <c r="N3439" s="7" t="s">
        <v>14118</v>
      </c>
      <c r="O3439" s="20" t="s">
        <v>985</v>
      </c>
      <c r="P3439" s="3" t="s">
        <v>1241</v>
      </c>
      <c r="Q3439" s="3">
        <v>-19.93</v>
      </c>
      <c r="R3439" s="6">
        <v>514.79999999999995</v>
      </c>
      <c r="S3439" s="3" t="s">
        <v>1305</v>
      </c>
      <c r="T3439" s="3"/>
      <c r="U3439" s="17">
        <v>45952</v>
      </c>
      <c r="X3439" s="19" t="s">
        <v>1306</v>
      </c>
      <c r="Y3439" s="19" t="s">
        <v>14119</v>
      </c>
    </row>
    <row r="3440" spans="1:25">
      <c r="A3440" s="3" t="s">
        <v>14134</v>
      </c>
      <c r="B3440" s="3"/>
      <c r="C3440" s="3" t="s">
        <v>112</v>
      </c>
      <c r="D3440" s="3" t="s">
        <v>4748</v>
      </c>
      <c r="E3440" s="3" t="s">
        <v>52</v>
      </c>
      <c r="F3440" s="3" t="s">
        <v>2272</v>
      </c>
      <c r="G3440" s="3" t="s">
        <v>1391</v>
      </c>
      <c r="H3440" s="3" t="s">
        <v>1518</v>
      </c>
      <c r="I3440" s="3" t="s">
        <v>14135</v>
      </c>
      <c r="J3440" s="3" t="s">
        <v>68</v>
      </c>
      <c r="K3440" s="3" t="s">
        <v>2749</v>
      </c>
      <c r="L3440" s="3" t="s">
        <v>14116</v>
      </c>
      <c r="M3440" s="7" t="s">
        <v>14117</v>
      </c>
      <c r="N3440" s="7" t="s">
        <v>14118</v>
      </c>
      <c r="O3440" s="20" t="s">
        <v>985</v>
      </c>
      <c r="P3440" s="3" t="s">
        <v>1241</v>
      </c>
      <c r="Q3440" s="3">
        <v>-19.29</v>
      </c>
      <c r="R3440" s="6">
        <v>514.79999999999995</v>
      </c>
      <c r="S3440" s="3" t="s">
        <v>1305</v>
      </c>
      <c r="T3440" s="3"/>
      <c r="U3440" s="17">
        <v>45952</v>
      </c>
      <c r="X3440" s="19" t="s">
        <v>1306</v>
      </c>
      <c r="Y3440" s="19" t="s">
        <v>14119</v>
      </c>
    </row>
    <row r="3441" spans="1:25">
      <c r="A3441" s="3" t="s">
        <v>14136</v>
      </c>
      <c r="B3441" s="3"/>
      <c r="C3441" s="3" t="s">
        <v>112</v>
      </c>
      <c r="D3441" s="3" t="s">
        <v>4748</v>
      </c>
      <c r="E3441" s="3" t="s">
        <v>52</v>
      </c>
      <c r="F3441" s="3" t="s">
        <v>2272</v>
      </c>
      <c r="G3441" s="3" t="s">
        <v>1391</v>
      </c>
      <c r="H3441" s="3" t="s">
        <v>1518</v>
      </c>
      <c r="I3441" s="3" t="s">
        <v>14137</v>
      </c>
      <c r="J3441" s="3" t="s">
        <v>68</v>
      </c>
      <c r="K3441" s="3" t="s">
        <v>2749</v>
      </c>
      <c r="L3441" s="3" t="s">
        <v>14116</v>
      </c>
      <c r="M3441" s="7" t="s">
        <v>14117</v>
      </c>
      <c r="N3441" s="7" t="s">
        <v>14118</v>
      </c>
      <c r="O3441" s="20" t="s">
        <v>985</v>
      </c>
      <c r="P3441" s="3" t="s">
        <v>1241</v>
      </c>
      <c r="Q3441" s="3">
        <v>-20.28</v>
      </c>
      <c r="R3441" s="6">
        <v>514.79999999999995</v>
      </c>
      <c r="S3441" s="3" t="s">
        <v>1305</v>
      </c>
      <c r="T3441" s="3"/>
      <c r="U3441" s="17">
        <v>45952</v>
      </c>
      <c r="X3441" s="19" t="s">
        <v>1306</v>
      </c>
      <c r="Y3441" s="19" t="s">
        <v>14119</v>
      </c>
    </row>
    <row r="3442" spans="1:25">
      <c r="A3442" s="3" t="s">
        <v>14138</v>
      </c>
      <c r="B3442" s="3"/>
      <c r="C3442" s="3" t="s">
        <v>112</v>
      </c>
      <c r="D3442" s="3" t="s">
        <v>4748</v>
      </c>
      <c r="E3442" s="3" t="s">
        <v>52</v>
      </c>
      <c r="F3442" s="3" t="s">
        <v>2272</v>
      </c>
      <c r="G3442" s="3" t="s">
        <v>1391</v>
      </c>
      <c r="H3442" s="3" t="s">
        <v>1518</v>
      </c>
      <c r="I3442" s="3" t="s">
        <v>14139</v>
      </c>
      <c r="J3442" s="3" t="s">
        <v>68</v>
      </c>
      <c r="K3442" s="3" t="s">
        <v>2749</v>
      </c>
      <c r="L3442" s="3" t="s">
        <v>14116</v>
      </c>
      <c r="M3442" s="7" t="s">
        <v>14117</v>
      </c>
      <c r="N3442" s="7" t="s">
        <v>14118</v>
      </c>
      <c r="O3442" s="20" t="s">
        <v>985</v>
      </c>
      <c r="P3442" s="3" t="s">
        <v>1241</v>
      </c>
      <c r="Q3442" s="3">
        <v>-19.62</v>
      </c>
      <c r="R3442" s="6">
        <v>514.79999999999995</v>
      </c>
      <c r="S3442" s="3" t="s">
        <v>1305</v>
      </c>
      <c r="T3442" s="3"/>
      <c r="U3442" s="17">
        <v>45952</v>
      </c>
      <c r="X3442" s="19" t="s">
        <v>1306</v>
      </c>
      <c r="Y3442" s="19" t="s">
        <v>14119</v>
      </c>
    </row>
    <row r="3443" spans="1:25">
      <c r="A3443" s="3" t="s">
        <v>14140</v>
      </c>
      <c r="B3443" s="3"/>
      <c r="C3443" s="3" t="s">
        <v>112</v>
      </c>
      <c r="D3443" s="3" t="s">
        <v>4748</v>
      </c>
      <c r="E3443" s="3" t="s">
        <v>52</v>
      </c>
      <c r="F3443" s="3" t="s">
        <v>2272</v>
      </c>
      <c r="G3443" s="3" t="s">
        <v>1391</v>
      </c>
      <c r="H3443" s="3" t="s">
        <v>1518</v>
      </c>
      <c r="I3443" s="3" t="s">
        <v>14141</v>
      </c>
      <c r="J3443" s="3" t="s">
        <v>68</v>
      </c>
      <c r="K3443" s="3" t="s">
        <v>2749</v>
      </c>
      <c r="L3443" s="3" t="s">
        <v>14116</v>
      </c>
      <c r="M3443" s="7" t="s">
        <v>14117</v>
      </c>
      <c r="N3443" s="7" t="s">
        <v>14118</v>
      </c>
      <c r="O3443" s="20" t="s">
        <v>985</v>
      </c>
      <c r="P3443" s="3" t="s">
        <v>1241</v>
      </c>
      <c r="Q3443" s="3">
        <v>-20.73</v>
      </c>
      <c r="R3443" s="6">
        <v>514.79999999999995</v>
      </c>
      <c r="S3443" s="3" t="s">
        <v>1305</v>
      </c>
      <c r="T3443" s="3"/>
      <c r="U3443" s="17">
        <v>45952</v>
      </c>
      <c r="X3443" s="19" t="s">
        <v>1306</v>
      </c>
      <c r="Y3443" s="19" t="s">
        <v>14119</v>
      </c>
    </row>
    <row r="3444" spans="1:25">
      <c r="A3444" s="3" t="s">
        <v>14142</v>
      </c>
      <c r="B3444" s="3"/>
      <c r="C3444" s="3" t="s">
        <v>112</v>
      </c>
      <c r="D3444" s="3" t="s">
        <v>4748</v>
      </c>
      <c r="E3444" s="3" t="s">
        <v>52</v>
      </c>
      <c r="F3444" s="3" t="s">
        <v>1300</v>
      </c>
      <c r="G3444" s="3" t="s">
        <v>1251</v>
      </c>
      <c r="H3444" s="3" t="s">
        <v>1575</v>
      </c>
      <c r="I3444" s="3" t="s">
        <v>14143</v>
      </c>
      <c r="J3444" s="3" t="s">
        <v>68</v>
      </c>
      <c r="K3444" s="3" t="s">
        <v>2749</v>
      </c>
      <c r="L3444" s="3" t="s">
        <v>14144</v>
      </c>
      <c r="M3444" s="7" t="s">
        <v>14145</v>
      </c>
      <c r="N3444" s="7" t="s">
        <v>14146</v>
      </c>
      <c r="O3444" s="20" t="s">
        <v>987</v>
      </c>
      <c r="P3444" s="3" t="s">
        <v>4591</v>
      </c>
      <c r="Q3444" s="3"/>
      <c r="R3444" s="6">
        <v>514.79999999999995</v>
      </c>
      <c r="S3444" s="3"/>
      <c r="T3444" s="3"/>
      <c r="U3444" s="17"/>
      <c r="X3444" s="19"/>
      <c r="Y3444" s="19"/>
    </row>
    <row r="3445" spans="1:25">
      <c r="A3445" s="3" t="s">
        <v>14147</v>
      </c>
      <c r="B3445" s="3"/>
      <c r="C3445" s="3" t="s">
        <v>163</v>
      </c>
      <c r="D3445" s="3" t="s">
        <v>4026</v>
      </c>
      <c r="E3445" s="3" t="s">
        <v>66</v>
      </c>
      <c r="F3445" s="3"/>
      <c r="G3445" s="3"/>
      <c r="H3445" s="3"/>
      <c r="I3445" s="3" t="s">
        <v>14148</v>
      </c>
      <c r="J3445" s="3" t="s">
        <v>94</v>
      </c>
      <c r="K3445" s="3"/>
      <c r="L3445" s="3"/>
      <c r="M3445" s="7" t="s">
        <v>14149</v>
      </c>
      <c r="N3445" s="7" t="s">
        <v>14150</v>
      </c>
      <c r="O3445" s="20" t="s">
        <v>979</v>
      </c>
      <c r="P3445" s="3" t="s">
        <v>1241</v>
      </c>
      <c r="Q3445" s="3">
        <v>-22.74</v>
      </c>
      <c r="R3445" s="6">
        <v>34.65</v>
      </c>
      <c r="S3445" s="3" t="s">
        <v>13790</v>
      </c>
      <c r="T3445" s="3"/>
      <c r="U3445" s="17">
        <v>45953</v>
      </c>
      <c r="X3445" s="19" t="s">
        <v>13791</v>
      </c>
      <c r="Y3445" s="19" t="s">
        <v>14119</v>
      </c>
    </row>
    <row r="3446" spans="1:25">
      <c r="A3446" s="3" t="s">
        <v>14151</v>
      </c>
      <c r="B3446" s="3"/>
      <c r="C3446" s="3" t="s">
        <v>163</v>
      </c>
      <c r="D3446" s="3" t="s">
        <v>4026</v>
      </c>
      <c r="E3446" s="3" t="s">
        <v>66</v>
      </c>
      <c r="F3446" s="3"/>
      <c r="G3446" s="3"/>
      <c r="H3446" s="3"/>
      <c r="I3446" s="3" t="s">
        <v>14152</v>
      </c>
      <c r="J3446" s="3" t="s">
        <v>94</v>
      </c>
      <c r="K3446" s="3"/>
      <c r="L3446" s="3"/>
      <c r="M3446" s="7" t="s">
        <v>14153</v>
      </c>
      <c r="N3446" s="7" t="s">
        <v>14154</v>
      </c>
      <c r="O3446" s="20" t="s">
        <v>979</v>
      </c>
      <c r="P3446" s="3" t="s">
        <v>1241</v>
      </c>
      <c r="Q3446" s="3">
        <v>-21.92</v>
      </c>
      <c r="R3446" s="6">
        <v>34.65</v>
      </c>
      <c r="S3446" s="3" t="s">
        <v>13790</v>
      </c>
      <c r="T3446" s="3"/>
      <c r="U3446" s="17">
        <v>45953</v>
      </c>
      <c r="X3446" s="19" t="s">
        <v>13791</v>
      </c>
      <c r="Y3446" s="19" t="s">
        <v>14119</v>
      </c>
    </row>
    <row r="3447" spans="1:25">
      <c r="A3447" s="3" t="s">
        <v>14155</v>
      </c>
      <c r="B3447" s="3"/>
      <c r="C3447" s="3" t="s">
        <v>163</v>
      </c>
      <c r="D3447" s="3" t="s">
        <v>4026</v>
      </c>
      <c r="E3447" s="3" t="s">
        <v>66</v>
      </c>
      <c r="F3447" s="3"/>
      <c r="G3447" s="3"/>
      <c r="H3447" s="3"/>
      <c r="I3447" s="3" t="s">
        <v>14156</v>
      </c>
      <c r="J3447" s="3" t="s">
        <v>94</v>
      </c>
      <c r="K3447" s="3"/>
      <c r="L3447" s="3"/>
      <c r="M3447" s="7" t="s">
        <v>14157</v>
      </c>
      <c r="N3447" s="7" t="s">
        <v>14158</v>
      </c>
      <c r="O3447" s="20" t="s">
        <v>979</v>
      </c>
      <c r="P3447" s="3" t="s">
        <v>1241</v>
      </c>
      <c r="Q3447" s="3">
        <v>-22.62</v>
      </c>
      <c r="R3447" s="6">
        <v>34.65</v>
      </c>
      <c r="S3447" s="3" t="s">
        <v>13790</v>
      </c>
      <c r="T3447" s="3"/>
      <c r="U3447" s="17">
        <v>45953</v>
      </c>
      <c r="X3447" s="19" t="s">
        <v>13791</v>
      </c>
      <c r="Y3447" s="19" t="s">
        <v>14119</v>
      </c>
    </row>
    <row r="3448" spans="1:25">
      <c r="A3448" s="3" t="s">
        <v>14159</v>
      </c>
      <c r="B3448" s="3"/>
      <c r="C3448" s="3" t="s">
        <v>163</v>
      </c>
      <c r="D3448" s="3" t="s">
        <v>4026</v>
      </c>
      <c r="E3448" s="3" t="s">
        <v>66</v>
      </c>
      <c r="F3448" s="3"/>
      <c r="G3448" s="3"/>
      <c r="H3448" s="3"/>
      <c r="I3448" s="3" t="s">
        <v>14160</v>
      </c>
      <c r="J3448" s="3" t="s">
        <v>94</v>
      </c>
      <c r="K3448" s="3"/>
      <c r="L3448" s="3"/>
      <c r="M3448" s="7" t="s">
        <v>14161</v>
      </c>
      <c r="N3448" s="7" t="s">
        <v>14162</v>
      </c>
      <c r="O3448" s="20" t="s">
        <v>979</v>
      </c>
      <c r="P3448" s="3" t="s">
        <v>1241</v>
      </c>
      <c r="Q3448" s="3">
        <v>-22.2</v>
      </c>
      <c r="R3448" s="6">
        <v>34.65</v>
      </c>
      <c r="S3448" s="3" t="s">
        <v>13790</v>
      </c>
      <c r="T3448" s="3"/>
      <c r="U3448" s="17">
        <v>45953</v>
      </c>
      <c r="X3448" s="19" t="s">
        <v>13791</v>
      </c>
      <c r="Y3448" s="19" t="s">
        <v>14119</v>
      </c>
    </row>
    <row r="3449" spans="1:25">
      <c r="A3449" s="3" t="s">
        <v>14163</v>
      </c>
      <c r="B3449" s="3"/>
      <c r="C3449" s="3" t="s">
        <v>163</v>
      </c>
      <c r="D3449" s="3" t="s">
        <v>4026</v>
      </c>
      <c r="E3449" s="3" t="s">
        <v>66</v>
      </c>
      <c r="F3449" s="3"/>
      <c r="G3449" s="3"/>
      <c r="H3449" s="3"/>
      <c r="I3449" s="3" t="s">
        <v>14164</v>
      </c>
      <c r="J3449" s="3" t="s">
        <v>94</v>
      </c>
      <c r="K3449" s="3"/>
      <c r="L3449" s="3"/>
      <c r="M3449" s="7" t="s">
        <v>14165</v>
      </c>
      <c r="N3449" s="7" t="s">
        <v>14166</v>
      </c>
      <c r="O3449" s="20" t="s">
        <v>979</v>
      </c>
      <c r="P3449" s="3" t="s">
        <v>1241</v>
      </c>
      <c r="Q3449" s="3">
        <v>-22.28</v>
      </c>
      <c r="R3449" s="6">
        <v>34.65</v>
      </c>
      <c r="S3449" s="3" t="s">
        <v>13790</v>
      </c>
      <c r="T3449" s="3"/>
      <c r="U3449" s="17">
        <v>45953</v>
      </c>
      <c r="X3449" s="19" t="s">
        <v>13791</v>
      </c>
      <c r="Y3449" s="19" t="s">
        <v>14119</v>
      </c>
    </row>
    <row r="3450" spans="1:25">
      <c r="A3450" s="3" t="s">
        <v>14167</v>
      </c>
      <c r="B3450" s="3"/>
      <c r="C3450" s="3" t="s">
        <v>163</v>
      </c>
      <c r="D3450" s="3" t="s">
        <v>4026</v>
      </c>
      <c r="E3450" s="3" t="s">
        <v>66</v>
      </c>
      <c r="F3450" s="3"/>
      <c r="G3450" s="3"/>
      <c r="H3450" s="3"/>
      <c r="I3450" s="3" t="s">
        <v>14168</v>
      </c>
      <c r="J3450" s="3" t="s">
        <v>94</v>
      </c>
      <c r="K3450" s="3"/>
      <c r="L3450" s="3"/>
      <c r="M3450" s="7" t="s">
        <v>14169</v>
      </c>
      <c r="N3450" s="7" t="s">
        <v>14170</v>
      </c>
      <c r="O3450" s="20" t="s">
        <v>979</v>
      </c>
      <c r="P3450" s="3" t="s">
        <v>1241</v>
      </c>
      <c r="Q3450" s="3">
        <v>-22.01</v>
      </c>
      <c r="R3450" s="6">
        <v>34.65</v>
      </c>
      <c r="S3450" s="3" t="s">
        <v>13790</v>
      </c>
      <c r="T3450" s="3"/>
      <c r="U3450" s="17">
        <v>45953</v>
      </c>
      <c r="X3450" s="19" t="s">
        <v>13791</v>
      </c>
      <c r="Y3450" s="19" t="s">
        <v>14119</v>
      </c>
    </row>
    <row r="3451" spans="1:25">
      <c r="A3451" s="3" t="s">
        <v>14171</v>
      </c>
      <c r="B3451" s="3"/>
      <c r="C3451" s="3" t="s">
        <v>163</v>
      </c>
      <c r="D3451" s="3" t="s">
        <v>4026</v>
      </c>
      <c r="E3451" s="3" t="s">
        <v>66</v>
      </c>
      <c r="F3451" s="3"/>
      <c r="G3451" s="3"/>
      <c r="H3451" s="3"/>
      <c r="I3451" s="3" t="s">
        <v>14172</v>
      </c>
      <c r="J3451" s="3" t="s">
        <v>94</v>
      </c>
      <c r="K3451" s="3"/>
      <c r="L3451" s="3"/>
      <c r="M3451" s="7" t="s">
        <v>14173</v>
      </c>
      <c r="N3451" s="7" t="s">
        <v>14174</v>
      </c>
      <c r="O3451" s="20" t="s">
        <v>979</v>
      </c>
      <c r="P3451" s="3" t="s">
        <v>1241</v>
      </c>
      <c r="Q3451" s="3">
        <v>-21.39</v>
      </c>
      <c r="R3451" s="6">
        <v>34.65</v>
      </c>
      <c r="S3451" s="3" t="s">
        <v>13790</v>
      </c>
      <c r="T3451" s="3"/>
      <c r="U3451" s="17">
        <v>45953</v>
      </c>
      <c r="X3451" s="19" t="s">
        <v>13791</v>
      </c>
      <c r="Y3451" s="19" t="s">
        <v>14119</v>
      </c>
    </row>
    <row r="3452" spans="1:25">
      <c r="A3452" s="3" t="s">
        <v>14175</v>
      </c>
      <c r="B3452" s="3"/>
      <c r="C3452" s="3" t="s">
        <v>163</v>
      </c>
      <c r="D3452" s="3" t="s">
        <v>4026</v>
      </c>
      <c r="E3452" s="3" t="s">
        <v>66</v>
      </c>
      <c r="F3452" s="3"/>
      <c r="G3452" s="3"/>
      <c r="H3452" s="3"/>
      <c r="I3452" s="3" t="s">
        <v>14176</v>
      </c>
      <c r="J3452" s="3" t="s">
        <v>94</v>
      </c>
      <c r="K3452" s="3"/>
      <c r="L3452" s="3"/>
      <c r="M3452" s="7" t="s">
        <v>14177</v>
      </c>
      <c r="N3452" s="7" t="s">
        <v>14178</v>
      </c>
      <c r="O3452" s="20" t="s">
        <v>979</v>
      </c>
      <c r="P3452" s="3" t="s">
        <v>1241</v>
      </c>
      <c r="Q3452" s="3">
        <v>-18.149999999999999</v>
      </c>
      <c r="R3452" s="6">
        <v>34.65</v>
      </c>
      <c r="S3452" s="3" t="s">
        <v>13790</v>
      </c>
      <c r="T3452" s="3"/>
      <c r="U3452" s="17">
        <v>45953</v>
      </c>
      <c r="X3452" s="19" t="s">
        <v>13791</v>
      </c>
      <c r="Y3452" s="19" t="s">
        <v>14119</v>
      </c>
    </row>
    <row r="3453" spans="1:25">
      <c r="A3453" s="3" t="s">
        <v>14179</v>
      </c>
      <c r="B3453" s="3"/>
      <c r="C3453" s="3" t="s">
        <v>163</v>
      </c>
      <c r="D3453" s="3" t="s">
        <v>4026</v>
      </c>
      <c r="E3453" s="3" t="s">
        <v>66</v>
      </c>
      <c r="F3453" s="3"/>
      <c r="G3453" s="3"/>
      <c r="H3453" s="3"/>
      <c r="I3453" s="3" t="s">
        <v>14180</v>
      </c>
      <c r="J3453" s="3" t="s">
        <v>94</v>
      </c>
      <c r="K3453" s="3"/>
      <c r="L3453" s="3"/>
      <c r="M3453" s="7" t="s">
        <v>14181</v>
      </c>
      <c r="N3453" s="7" t="s">
        <v>14182</v>
      </c>
      <c r="O3453" s="20" t="s">
        <v>979</v>
      </c>
      <c r="P3453" s="3" t="s">
        <v>1241</v>
      </c>
      <c r="Q3453" s="3">
        <v>-21.24</v>
      </c>
      <c r="R3453" s="6">
        <v>34.65</v>
      </c>
      <c r="S3453" s="3" t="s">
        <v>13790</v>
      </c>
      <c r="T3453" s="3"/>
      <c r="U3453" s="17">
        <v>45953</v>
      </c>
      <c r="X3453" s="19" t="s">
        <v>13791</v>
      </c>
      <c r="Y3453" s="19" t="s">
        <v>14119</v>
      </c>
    </row>
    <row r="3454" spans="1:25">
      <c r="A3454" s="3" t="s">
        <v>14183</v>
      </c>
      <c r="B3454" s="3"/>
      <c r="C3454" s="3" t="s">
        <v>163</v>
      </c>
      <c r="D3454" s="3" t="s">
        <v>4026</v>
      </c>
      <c r="E3454" s="3" t="s">
        <v>66</v>
      </c>
      <c r="F3454" s="3"/>
      <c r="G3454" s="3"/>
      <c r="H3454" s="3"/>
      <c r="I3454" s="3" t="s">
        <v>14184</v>
      </c>
      <c r="J3454" s="3" t="s">
        <v>94</v>
      </c>
      <c r="K3454" s="3"/>
      <c r="L3454" s="3"/>
      <c r="M3454" s="7" t="s">
        <v>14185</v>
      </c>
      <c r="N3454" s="7" t="s">
        <v>14186</v>
      </c>
      <c r="O3454" s="20" t="s">
        <v>979</v>
      </c>
      <c r="P3454" s="3" t="s">
        <v>1241</v>
      </c>
      <c r="Q3454" s="3">
        <v>-17.78</v>
      </c>
      <c r="R3454" s="6">
        <v>34.65</v>
      </c>
      <c r="S3454" s="3" t="s">
        <v>13790</v>
      </c>
      <c r="T3454" s="3"/>
      <c r="U3454" s="17">
        <v>45953</v>
      </c>
      <c r="X3454" s="19" t="s">
        <v>13791</v>
      </c>
      <c r="Y3454" s="19" t="s">
        <v>14119</v>
      </c>
    </row>
    <row r="3455" spans="1:25">
      <c r="A3455" s="3" t="s">
        <v>14187</v>
      </c>
      <c r="B3455" s="3"/>
      <c r="C3455" s="3" t="s">
        <v>163</v>
      </c>
      <c r="D3455" s="3" t="s">
        <v>4026</v>
      </c>
      <c r="E3455" s="3" t="s">
        <v>66</v>
      </c>
      <c r="F3455" s="3"/>
      <c r="G3455" s="3"/>
      <c r="H3455" s="3"/>
      <c r="I3455" s="3" t="s">
        <v>14188</v>
      </c>
      <c r="J3455" s="3" t="s">
        <v>94</v>
      </c>
      <c r="K3455" s="3"/>
      <c r="L3455" s="3"/>
      <c r="M3455" s="7" t="s">
        <v>14189</v>
      </c>
      <c r="N3455" s="7" t="s">
        <v>14190</v>
      </c>
      <c r="O3455" s="20" t="s">
        <v>979</v>
      </c>
      <c r="P3455" s="3" t="s">
        <v>1241</v>
      </c>
      <c r="Q3455" s="3">
        <v>-21.69</v>
      </c>
      <c r="R3455" s="6">
        <v>34.65</v>
      </c>
      <c r="S3455" s="3" t="s">
        <v>13790</v>
      </c>
      <c r="T3455" s="3"/>
      <c r="U3455" s="17">
        <v>45953</v>
      </c>
      <c r="X3455" s="19" t="s">
        <v>13791</v>
      </c>
      <c r="Y3455" s="19" t="s">
        <v>14119</v>
      </c>
    </row>
    <row r="3456" spans="1:25">
      <c r="A3456" s="3" t="s">
        <v>14191</v>
      </c>
      <c r="B3456" s="3"/>
      <c r="C3456" s="3" t="s">
        <v>163</v>
      </c>
      <c r="D3456" s="3" t="s">
        <v>4026</v>
      </c>
      <c r="E3456" s="3" t="s">
        <v>66</v>
      </c>
      <c r="F3456" s="3"/>
      <c r="G3456" s="3"/>
      <c r="H3456" s="3"/>
      <c r="I3456" s="3" t="s">
        <v>14192</v>
      </c>
      <c r="J3456" s="3" t="s">
        <v>94</v>
      </c>
      <c r="K3456" s="3"/>
      <c r="L3456" s="3"/>
      <c r="M3456" s="7" t="s">
        <v>14193</v>
      </c>
      <c r="N3456" s="7" t="s">
        <v>14194</v>
      </c>
      <c r="O3456" s="20" t="s">
        <v>979</v>
      </c>
      <c r="P3456" s="3" t="s">
        <v>1241</v>
      </c>
      <c r="Q3456" s="3">
        <v>-17.73</v>
      </c>
      <c r="R3456" s="6">
        <v>34.65</v>
      </c>
      <c r="S3456" s="3" t="s">
        <v>13790</v>
      </c>
      <c r="T3456" s="3"/>
      <c r="U3456" s="17">
        <v>45958</v>
      </c>
      <c r="X3456" s="19" t="s">
        <v>13791</v>
      </c>
      <c r="Y3456" s="19" t="s">
        <v>14119</v>
      </c>
    </row>
    <row r="3457" spans="1:25">
      <c r="A3457" s="3" t="s">
        <v>14195</v>
      </c>
      <c r="B3457" s="3"/>
      <c r="C3457" s="3" t="s">
        <v>163</v>
      </c>
      <c r="D3457" s="3" t="s">
        <v>4026</v>
      </c>
      <c r="E3457" s="3" t="s">
        <v>66</v>
      </c>
      <c r="F3457" s="3"/>
      <c r="G3457" s="3"/>
      <c r="H3457" s="3"/>
      <c r="I3457" s="3" t="s">
        <v>14196</v>
      </c>
      <c r="J3457" s="3" t="s">
        <v>94</v>
      </c>
      <c r="K3457" s="3"/>
      <c r="L3457" s="3"/>
      <c r="M3457" s="7" t="s">
        <v>14197</v>
      </c>
      <c r="N3457" s="7" t="s">
        <v>14198</v>
      </c>
      <c r="O3457" s="20" t="s">
        <v>979</v>
      </c>
      <c r="P3457" s="3" t="s">
        <v>1241</v>
      </c>
      <c r="Q3457" s="3">
        <v>-19.170000000000002</v>
      </c>
      <c r="R3457" s="6">
        <v>34.65</v>
      </c>
      <c r="S3457" s="3" t="s">
        <v>13790</v>
      </c>
      <c r="T3457" s="3"/>
      <c r="U3457" s="17">
        <v>45958</v>
      </c>
      <c r="X3457" s="19" t="s">
        <v>13791</v>
      </c>
      <c r="Y3457" s="19" t="s">
        <v>14119</v>
      </c>
    </row>
    <row r="3458" spans="1:25">
      <c r="A3458" s="3" t="s">
        <v>14199</v>
      </c>
      <c r="B3458" s="3"/>
      <c r="C3458" s="3" t="s">
        <v>163</v>
      </c>
      <c r="D3458" s="3" t="s">
        <v>4026</v>
      </c>
      <c r="E3458" s="3" t="s">
        <v>66</v>
      </c>
      <c r="F3458" s="3"/>
      <c r="G3458" s="3"/>
      <c r="H3458" s="3"/>
      <c r="I3458" s="3" t="s">
        <v>14200</v>
      </c>
      <c r="J3458" s="3" t="s">
        <v>94</v>
      </c>
      <c r="K3458" s="3"/>
      <c r="L3458" s="3"/>
      <c r="M3458" s="7" t="s">
        <v>14201</v>
      </c>
      <c r="N3458" s="7" t="s">
        <v>14202</v>
      </c>
      <c r="O3458" s="20" t="s">
        <v>979</v>
      </c>
      <c r="P3458" s="3" t="s">
        <v>1241</v>
      </c>
      <c r="Q3458" s="3">
        <v>-13.24</v>
      </c>
      <c r="R3458" s="6">
        <v>34.65</v>
      </c>
      <c r="S3458" s="3" t="s">
        <v>13790</v>
      </c>
      <c r="T3458" s="3"/>
      <c r="U3458" s="17">
        <v>45958</v>
      </c>
      <c r="X3458" s="19" t="s">
        <v>13791</v>
      </c>
      <c r="Y3458" s="19" t="s">
        <v>14119</v>
      </c>
    </row>
    <row r="3459" spans="1:25">
      <c r="A3459" s="3" t="s">
        <v>14203</v>
      </c>
      <c r="B3459" s="3"/>
      <c r="C3459" s="3" t="s">
        <v>163</v>
      </c>
      <c r="D3459" s="3" t="s">
        <v>4026</v>
      </c>
      <c r="E3459" s="3" t="s">
        <v>66</v>
      </c>
      <c r="F3459" s="3"/>
      <c r="G3459" s="3"/>
      <c r="H3459" s="3"/>
      <c r="I3459" s="3" t="s">
        <v>14204</v>
      </c>
      <c r="J3459" s="3" t="s">
        <v>94</v>
      </c>
      <c r="K3459" s="3"/>
      <c r="L3459" s="3"/>
      <c r="M3459" s="7" t="s">
        <v>14205</v>
      </c>
      <c r="N3459" s="7" t="s">
        <v>14206</v>
      </c>
      <c r="O3459" s="20" t="s">
        <v>979</v>
      </c>
      <c r="P3459" s="3" t="s">
        <v>1241</v>
      </c>
      <c r="Q3459" s="3">
        <v>-19.47</v>
      </c>
      <c r="R3459" s="6">
        <v>34.65</v>
      </c>
      <c r="S3459" s="3" t="s">
        <v>13790</v>
      </c>
      <c r="T3459" s="3"/>
      <c r="U3459" s="17">
        <v>45958</v>
      </c>
      <c r="X3459" s="19" t="s">
        <v>13791</v>
      </c>
      <c r="Y3459" s="19" t="s">
        <v>14119</v>
      </c>
    </row>
    <row r="3460" spans="1:25">
      <c r="A3460" s="3" t="s">
        <v>14207</v>
      </c>
      <c r="B3460" s="3"/>
      <c r="C3460" s="3" t="s">
        <v>163</v>
      </c>
      <c r="D3460" s="3" t="s">
        <v>4026</v>
      </c>
      <c r="E3460" s="3" t="s">
        <v>66</v>
      </c>
      <c r="F3460" s="3"/>
      <c r="G3460" s="3"/>
      <c r="H3460" s="3"/>
      <c r="I3460" s="3" t="s">
        <v>14208</v>
      </c>
      <c r="J3460" s="3" t="s">
        <v>94</v>
      </c>
      <c r="K3460" s="3"/>
      <c r="L3460" s="3"/>
      <c r="M3460" s="7" t="s">
        <v>14209</v>
      </c>
      <c r="N3460" s="7" t="s">
        <v>14210</v>
      </c>
      <c r="O3460" s="20" t="s">
        <v>979</v>
      </c>
      <c r="P3460" s="3" t="s">
        <v>1241</v>
      </c>
      <c r="Q3460" s="3">
        <v>-19.79</v>
      </c>
      <c r="R3460" s="6">
        <v>34.65</v>
      </c>
      <c r="S3460" s="3" t="s">
        <v>13790</v>
      </c>
      <c r="T3460" s="3"/>
      <c r="U3460" s="17">
        <v>45958</v>
      </c>
      <c r="X3460" s="19" t="s">
        <v>13791</v>
      </c>
      <c r="Y3460" s="19" t="s">
        <v>14119</v>
      </c>
    </row>
    <row r="3461" spans="1:25">
      <c r="A3461" s="3" t="s">
        <v>14211</v>
      </c>
      <c r="B3461" s="3"/>
      <c r="C3461" s="3" t="s">
        <v>163</v>
      </c>
      <c r="D3461" s="3" t="s">
        <v>4026</v>
      </c>
      <c r="E3461" s="3" t="s">
        <v>66</v>
      </c>
      <c r="F3461" s="3"/>
      <c r="G3461" s="3"/>
      <c r="H3461" s="3"/>
      <c r="I3461" s="3" t="s">
        <v>14212</v>
      </c>
      <c r="J3461" s="3" t="s">
        <v>94</v>
      </c>
      <c r="K3461" s="3"/>
      <c r="L3461" s="3"/>
      <c r="M3461" s="7" t="s">
        <v>14213</v>
      </c>
      <c r="N3461" s="7" t="s">
        <v>14214</v>
      </c>
      <c r="O3461" s="20" t="s">
        <v>979</v>
      </c>
      <c r="P3461" s="3" t="s">
        <v>1241</v>
      </c>
      <c r="Q3461" s="3">
        <v>-19.7</v>
      </c>
      <c r="R3461" s="6">
        <v>34.65</v>
      </c>
      <c r="S3461" s="3" t="s">
        <v>13790</v>
      </c>
      <c r="T3461" s="3"/>
      <c r="U3461" s="17">
        <v>45958</v>
      </c>
      <c r="X3461" s="19" t="s">
        <v>13791</v>
      </c>
      <c r="Y3461" s="19" t="s">
        <v>14119</v>
      </c>
    </row>
    <row r="3462" spans="1:25">
      <c r="A3462" s="3" t="s">
        <v>14215</v>
      </c>
      <c r="B3462" s="3"/>
      <c r="C3462" s="3" t="s">
        <v>163</v>
      </c>
      <c r="D3462" s="3" t="s">
        <v>4026</v>
      </c>
      <c r="E3462" s="3" t="s">
        <v>66</v>
      </c>
      <c r="F3462" s="3"/>
      <c r="G3462" s="3"/>
      <c r="H3462" s="3"/>
      <c r="I3462" s="3" t="s">
        <v>14216</v>
      </c>
      <c r="J3462" s="3" t="s">
        <v>94</v>
      </c>
      <c r="K3462" s="3"/>
      <c r="L3462" s="3"/>
      <c r="M3462" s="7" t="s">
        <v>14217</v>
      </c>
      <c r="N3462" s="7" t="s">
        <v>14218</v>
      </c>
      <c r="O3462" s="20" t="s">
        <v>979</v>
      </c>
      <c r="P3462" s="3" t="s">
        <v>1241</v>
      </c>
      <c r="Q3462" s="3">
        <v>-21.22</v>
      </c>
      <c r="R3462" s="6">
        <v>34.65</v>
      </c>
      <c r="S3462" s="3" t="s">
        <v>13790</v>
      </c>
      <c r="T3462" s="3"/>
      <c r="U3462" s="17">
        <v>45959</v>
      </c>
      <c r="X3462" s="19" t="s">
        <v>13791</v>
      </c>
      <c r="Y3462" s="19" t="s">
        <v>14119</v>
      </c>
    </row>
    <row r="3463" spans="1:25">
      <c r="A3463" s="3" t="s">
        <v>14219</v>
      </c>
      <c r="B3463" s="3"/>
      <c r="C3463" s="3" t="s">
        <v>163</v>
      </c>
      <c r="D3463" s="3" t="s">
        <v>4026</v>
      </c>
      <c r="E3463" s="3" t="s">
        <v>66</v>
      </c>
      <c r="F3463" s="3"/>
      <c r="G3463" s="3"/>
      <c r="H3463" s="3"/>
      <c r="I3463" s="3" t="s">
        <v>14220</v>
      </c>
      <c r="J3463" s="3" t="s">
        <v>94</v>
      </c>
      <c r="K3463" s="3"/>
      <c r="L3463" s="3"/>
      <c r="M3463" s="7" t="s">
        <v>14221</v>
      </c>
      <c r="N3463" s="7" t="s">
        <v>14222</v>
      </c>
      <c r="O3463" s="20" t="s">
        <v>979</v>
      </c>
      <c r="P3463" s="3" t="s">
        <v>1241</v>
      </c>
      <c r="Q3463" s="3">
        <v>-20.41</v>
      </c>
      <c r="R3463" s="6">
        <v>34.65</v>
      </c>
      <c r="S3463" s="3" t="s">
        <v>13790</v>
      </c>
      <c r="T3463" s="3"/>
      <c r="U3463" s="17">
        <v>45959</v>
      </c>
      <c r="X3463" s="19" t="s">
        <v>13791</v>
      </c>
      <c r="Y3463" s="19" t="s">
        <v>14119</v>
      </c>
    </row>
    <row r="3464" spans="1:25">
      <c r="A3464" s="3" t="s">
        <v>14223</v>
      </c>
      <c r="B3464" s="3"/>
      <c r="C3464" s="3" t="s">
        <v>163</v>
      </c>
      <c r="D3464" s="3" t="s">
        <v>4026</v>
      </c>
      <c r="E3464" s="3" t="s">
        <v>66</v>
      </c>
      <c r="F3464" s="3"/>
      <c r="G3464" s="3"/>
      <c r="H3464" s="3"/>
      <c r="I3464" s="3" t="s">
        <v>14224</v>
      </c>
      <c r="J3464" s="3" t="s">
        <v>94</v>
      </c>
      <c r="K3464" s="3"/>
      <c r="L3464" s="3"/>
      <c r="M3464" s="7" t="s">
        <v>14225</v>
      </c>
      <c r="N3464" s="7" t="s">
        <v>14210</v>
      </c>
      <c r="O3464" s="20" t="s">
        <v>979</v>
      </c>
      <c r="P3464" s="3" t="s">
        <v>1241</v>
      </c>
      <c r="Q3464" s="3">
        <v>-20.63</v>
      </c>
      <c r="R3464" s="6">
        <v>34.65</v>
      </c>
      <c r="S3464" s="3" t="s">
        <v>13790</v>
      </c>
      <c r="T3464" s="3"/>
      <c r="U3464" s="17">
        <v>45959</v>
      </c>
      <c r="X3464" s="19" t="s">
        <v>13791</v>
      </c>
      <c r="Y3464" s="19" t="s">
        <v>14119</v>
      </c>
    </row>
    <row r="3465" spans="1:25">
      <c r="A3465" s="3" t="s">
        <v>14226</v>
      </c>
      <c r="B3465" s="3"/>
      <c r="C3465" s="3" t="s">
        <v>163</v>
      </c>
      <c r="D3465" s="3" t="s">
        <v>4026</v>
      </c>
      <c r="E3465" s="3" t="s">
        <v>66</v>
      </c>
      <c r="F3465" s="3"/>
      <c r="G3465" s="3"/>
      <c r="H3465" s="3"/>
      <c r="I3465" s="3" t="s">
        <v>14227</v>
      </c>
      <c r="J3465" s="3" t="s">
        <v>94</v>
      </c>
      <c r="K3465" s="3"/>
      <c r="L3465" s="3"/>
      <c r="M3465" s="7" t="s">
        <v>14228</v>
      </c>
      <c r="N3465" s="7" t="s">
        <v>14229</v>
      </c>
      <c r="O3465" s="20" t="s">
        <v>979</v>
      </c>
      <c r="P3465" s="3" t="s">
        <v>1241</v>
      </c>
      <c r="Q3465" s="3">
        <v>-19.96</v>
      </c>
      <c r="R3465" s="6">
        <v>34.65</v>
      </c>
      <c r="S3465" s="3" t="s">
        <v>13790</v>
      </c>
      <c r="T3465" s="3"/>
      <c r="U3465" s="17">
        <v>45959</v>
      </c>
      <c r="X3465" s="19" t="s">
        <v>13791</v>
      </c>
      <c r="Y3465" s="19" t="s">
        <v>14119</v>
      </c>
    </row>
    <row r="3466" spans="1:25">
      <c r="A3466" s="3" t="s">
        <v>14230</v>
      </c>
      <c r="B3466" s="3"/>
      <c r="C3466" s="3" t="s">
        <v>163</v>
      </c>
      <c r="D3466" s="3" t="s">
        <v>4026</v>
      </c>
      <c r="E3466" s="3" t="s">
        <v>66</v>
      </c>
      <c r="F3466" s="3"/>
      <c r="G3466" s="3"/>
      <c r="H3466" s="3"/>
      <c r="I3466" s="3" t="s">
        <v>14231</v>
      </c>
      <c r="J3466" s="3" t="s">
        <v>94</v>
      </c>
      <c r="K3466" s="3"/>
      <c r="L3466" s="3"/>
      <c r="M3466" s="7" t="s">
        <v>14232</v>
      </c>
      <c r="N3466" s="7" t="s">
        <v>14233</v>
      </c>
      <c r="O3466" s="20" t="s">
        <v>979</v>
      </c>
      <c r="P3466" s="3" t="s">
        <v>1241</v>
      </c>
      <c r="Q3466" s="3">
        <v>-20.54</v>
      </c>
      <c r="R3466" s="6">
        <v>34.65</v>
      </c>
      <c r="S3466" s="3" t="s">
        <v>13790</v>
      </c>
      <c r="T3466" s="3"/>
      <c r="U3466" s="17">
        <v>45959</v>
      </c>
      <c r="X3466" s="19" t="s">
        <v>13791</v>
      </c>
      <c r="Y3466" s="19" t="s">
        <v>14119</v>
      </c>
    </row>
    <row r="3467" spans="1:25">
      <c r="A3467" s="3" t="s">
        <v>14234</v>
      </c>
      <c r="B3467" s="3"/>
      <c r="C3467" s="3" t="s">
        <v>163</v>
      </c>
      <c r="D3467" s="3" t="s">
        <v>4026</v>
      </c>
      <c r="E3467" s="3" t="s">
        <v>66</v>
      </c>
      <c r="F3467" s="3"/>
      <c r="G3467" s="3"/>
      <c r="H3467" s="3"/>
      <c r="I3467" s="3" t="s">
        <v>14235</v>
      </c>
      <c r="J3467" s="3" t="s">
        <v>94</v>
      </c>
      <c r="K3467" s="3"/>
      <c r="L3467" s="3"/>
      <c r="M3467" s="7" t="s">
        <v>14236</v>
      </c>
      <c r="N3467" s="7" t="s">
        <v>14237</v>
      </c>
      <c r="O3467" s="20" t="s">
        <v>979</v>
      </c>
      <c r="P3467" s="3" t="s">
        <v>1241</v>
      </c>
      <c r="Q3467" s="3">
        <v>-20.9</v>
      </c>
      <c r="R3467" s="6">
        <v>34.65</v>
      </c>
      <c r="S3467" s="3" t="s">
        <v>13790</v>
      </c>
      <c r="T3467" s="3"/>
      <c r="U3467" s="17">
        <v>45959</v>
      </c>
      <c r="X3467" s="19" t="s">
        <v>13791</v>
      </c>
      <c r="Y3467" s="19" t="s">
        <v>14119</v>
      </c>
    </row>
    <row r="3468" spans="1:25">
      <c r="A3468" s="3" t="s">
        <v>14238</v>
      </c>
      <c r="B3468" s="3"/>
      <c r="C3468" s="3" t="s">
        <v>163</v>
      </c>
      <c r="D3468" s="3" t="s">
        <v>4026</v>
      </c>
      <c r="E3468" s="3" t="s">
        <v>66</v>
      </c>
      <c r="F3468" s="3"/>
      <c r="G3468" s="3"/>
      <c r="H3468" s="3"/>
      <c r="I3468" s="3" t="s">
        <v>14239</v>
      </c>
      <c r="J3468" s="3" t="s">
        <v>94</v>
      </c>
      <c r="K3468" s="3"/>
      <c r="L3468" s="3"/>
      <c r="M3468" s="7" t="s">
        <v>14240</v>
      </c>
      <c r="N3468" s="7" t="s">
        <v>14241</v>
      </c>
      <c r="O3468" s="20" t="s">
        <v>979</v>
      </c>
      <c r="P3468" s="3" t="s">
        <v>1241</v>
      </c>
      <c r="Q3468" s="3">
        <v>-20.29</v>
      </c>
      <c r="R3468" s="6">
        <v>34.65</v>
      </c>
      <c r="S3468" s="3" t="s">
        <v>13790</v>
      </c>
      <c r="T3468" s="3"/>
      <c r="U3468" s="17">
        <v>45959</v>
      </c>
      <c r="X3468" s="19" t="s">
        <v>13791</v>
      </c>
      <c r="Y3468" s="19" t="s">
        <v>14119</v>
      </c>
    </row>
    <row r="3469" spans="1:25">
      <c r="A3469" s="3" t="s">
        <v>14242</v>
      </c>
      <c r="B3469" s="3"/>
      <c r="C3469" s="3" t="s">
        <v>163</v>
      </c>
      <c r="D3469" s="3" t="s">
        <v>4026</v>
      </c>
      <c r="E3469" s="3" t="s">
        <v>66</v>
      </c>
      <c r="F3469" s="3"/>
      <c r="G3469" s="3"/>
      <c r="H3469" s="3"/>
      <c r="I3469" s="3" t="s">
        <v>14243</v>
      </c>
      <c r="J3469" s="3" t="s">
        <v>94</v>
      </c>
      <c r="K3469" s="3"/>
      <c r="L3469" s="3"/>
      <c r="M3469" s="7" t="s">
        <v>14244</v>
      </c>
      <c r="N3469" s="7" t="s">
        <v>14245</v>
      </c>
      <c r="O3469" s="20" t="s">
        <v>979</v>
      </c>
      <c r="P3469" s="3" t="s">
        <v>1241</v>
      </c>
      <c r="Q3469" s="3">
        <v>-20.02</v>
      </c>
      <c r="R3469" s="6">
        <v>34.65</v>
      </c>
      <c r="S3469" s="3" t="s">
        <v>13790</v>
      </c>
      <c r="T3469" s="3"/>
      <c r="U3469" s="17">
        <v>45964</v>
      </c>
      <c r="X3469" s="19" t="s">
        <v>13791</v>
      </c>
      <c r="Y3469" s="19" t="s">
        <v>14119</v>
      </c>
    </row>
    <row r="3470" spans="1:25">
      <c r="A3470" s="3" t="s">
        <v>14246</v>
      </c>
      <c r="B3470" s="3"/>
      <c r="C3470" s="3" t="s">
        <v>163</v>
      </c>
      <c r="D3470" s="3" t="s">
        <v>4026</v>
      </c>
      <c r="E3470" s="3" t="s">
        <v>66</v>
      </c>
      <c r="F3470" s="3"/>
      <c r="G3470" s="3"/>
      <c r="H3470" s="3"/>
      <c r="I3470" s="3" t="s">
        <v>14247</v>
      </c>
      <c r="J3470" s="3" t="s">
        <v>94</v>
      </c>
      <c r="K3470" s="3"/>
      <c r="L3470" s="3"/>
      <c r="M3470" s="7" t="s">
        <v>14248</v>
      </c>
      <c r="N3470" s="7" t="s">
        <v>14249</v>
      </c>
      <c r="O3470" s="20" t="s">
        <v>979</v>
      </c>
      <c r="P3470" s="3" t="s">
        <v>1241</v>
      </c>
      <c r="Q3470" s="3">
        <v>-20.49</v>
      </c>
      <c r="R3470" s="6">
        <v>34.65</v>
      </c>
      <c r="S3470" s="3" t="s">
        <v>13790</v>
      </c>
      <c r="T3470" s="3"/>
      <c r="U3470" s="17">
        <v>45964</v>
      </c>
      <c r="X3470" s="19" t="s">
        <v>13791</v>
      </c>
      <c r="Y3470" s="19" t="s">
        <v>14119</v>
      </c>
    </row>
    <row r="3471" spans="1:25">
      <c r="A3471" s="3" t="s">
        <v>14250</v>
      </c>
      <c r="B3471" s="3"/>
      <c r="C3471" s="3" t="s">
        <v>163</v>
      </c>
      <c r="D3471" s="3" t="s">
        <v>4026</v>
      </c>
      <c r="E3471" s="3" t="s">
        <v>66</v>
      </c>
      <c r="F3471" s="3"/>
      <c r="G3471" s="3"/>
      <c r="H3471" s="3"/>
      <c r="I3471" s="3" t="s">
        <v>14251</v>
      </c>
      <c r="J3471" s="3" t="s">
        <v>94</v>
      </c>
      <c r="K3471" s="3"/>
      <c r="L3471" s="3"/>
      <c r="M3471" s="7" t="s">
        <v>14252</v>
      </c>
      <c r="N3471" s="7" t="s">
        <v>14253</v>
      </c>
      <c r="O3471" s="20" t="s">
        <v>979</v>
      </c>
      <c r="P3471" s="3" t="s">
        <v>1241</v>
      </c>
      <c r="Q3471" s="3">
        <v>-20.68</v>
      </c>
      <c r="R3471" s="6">
        <v>34.65</v>
      </c>
      <c r="S3471" s="3" t="s">
        <v>13790</v>
      </c>
      <c r="T3471" s="3"/>
      <c r="U3471" s="17">
        <v>45964</v>
      </c>
      <c r="X3471" s="19" t="s">
        <v>13791</v>
      </c>
      <c r="Y3471" s="19" t="s">
        <v>14119</v>
      </c>
    </row>
    <row r="3472" spans="1:25">
      <c r="A3472" s="3" t="s">
        <v>14254</v>
      </c>
      <c r="B3472" s="3"/>
      <c r="C3472" s="3" t="s">
        <v>163</v>
      </c>
      <c r="D3472" s="3" t="s">
        <v>4026</v>
      </c>
      <c r="E3472" s="3" t="s">
        <v>66</v>
      </c>
      <c r="F3472" s="3"/>
      <c r="G3472" s="3"/>
      <c r="H3472" s="3"/>
      <c r="I3472" s="3" t="s">
        <v>14255</v>
      </c>
      <c r="J3472" s="3" t="s">
        <v>94</v>
      </c>
      <c r="K3472" s="3"/>
      <c r="L3472" s="3"/>
      <c r="M3472" s="7" t="s">
        <v>14256</v>
      </c>
      <c r="N3472" s="7" t="s">
        <v>14257</v>
      </c>
      <c r="O3472" s="20" t="s">
        <v>979</v>
      </c>
      <c r="P3472" s="3" t="s">
        <v>1241</v>
      </c>
      <c r="Q3472" s="3">
        <v>-21.53</v>
      </c>
      <c r="R3472" s="6">
        <v>34.65</v>
      </c>
      <c r="S3472" s="3" t="s">
        <v>13790</v>
      </c>
      <c r="T3472" s="3"/>
      <c r="U3472" s="17">
        <v>45964</v>
      </c>
      <c r="X3472" s="19" t="s">
        <v>13791</v>
      </c>
      <c r="Y3472" s="19" t="s">
        <v>14119</v>
      </c>
    </row>
    <row r="3473" spans="1:25">
      <c r="A3473" s="3" t="s">
        <v>14258</v>
      </c>
      <c r="B3473" s="3"/>
      <c r="C3473" s="3" t="s">
        <v>163</v>
      </c>
      <c r="D3473" s="3" t="s">
        <v>4026</v>
      </c>
      <c r="E3473" s="3" t="s">
        <v>66</v>
      </c>
      <c r="F3473" s="3"/>
      <c r="G3473" s="3"/>
      <c r="H3473" s="3"/>
      <c r="I3473" s="3" t="s">
        <v>14259</v>
      </c>
      <c r="J3473" s="3" t="s">
        <v>94</v>
      </c>
      <c r="K3473" s="3"/>
      <c r="L3473" s="3"/>
      <c r="M3473" s="7" t="s">
        <v>14260</v>
      </c>
      <c r="N3473" s="7" t="s">
        <v>14261</v>
      </c>
      <c r="O3473" s="20" t="s">
        <v>979</v>
      </c>
      <c r="P3473" s="3" t="s">
        <v>1241</v>
      </c>
      <c r="Q3473" s="3">
        <v>-22.21</v>
      </c>
      <c r="R3473" s="6">
        <v>34.65</v>
      </c>
      <c r="S3473" s="3" t="s">
        <v>13790</v>
      </c>
      <c r="T3473" s="3"/>
      <c r="U3473" s="17">
        <v>45964</v>
      </c>
      <c r="X3473" s="19" t="s">
        <v>13791</v>
      </c>
      <c r="Y3473" s="19" t="s">
        <v>14119</v>
      </c>
    </row>
    <row r="3474" spans="1:25">
      <c r="A3474" s="3" t="s">
        <v>14262</v>
      </c>
      <c r="B3474" s="3"/>
      <c r="C3474" s="3" t="s">
        <v>163</v>
      </c>
      <c r="D3474" s="3" t="s">
        <v>4026</v>
      </c>
      <c r="E3474" s="3" t="s">
        <v>66</v>
      </c>
      <c r="F3474" s="3"/>
      <c r="G3474" s="3"/>
      <c r="H3474" s="3"/>
      <c r="I3474" s="3" t="s">
        <v>14263</v>
      </c>
      <c r="J3474" s="3" t="s">
        <v>94</v>
      </c>
      <c r="K3474" s="3"/>
      <c r="L3474" s="3"/>
      <c r="M3474" s="7" t="s">
        <v>14264</v>
      </c>
      <c r="N3474" s="7" t="s">
        <v>14265</v>
      </c>
      <c r="O3474" s="20" t="s">
        <v>979</v>
      </c>
      <c r="P3474" s="3" t="s">
        <v>1241</v>
      </c>
      <c r="Q3474" s="3">
        <v>-19.41</v>
      </c>
      <c r="R3474" s="6">
        <v>34.65</v>
      </c>
      <c r="S3474" s="3" t="s">
        <v>13790</v>
      </c>
      <c r="T3474" s="3"/>
      <c r="U3474" s="17">
        <v>45964</v>
      </c>
      <c r="X3474" s="19" t="s">
        <v>13791</v>
      </c>
      <c r="Y3474" s="19" t="s">
        <v>14119</v>
      </c>
    </row>
    <row r="3475" spans="1:25">
      <c r="A3475" s="18" t="s">
        <v>14266</v>
      </c>
      <c r="B3475" s="3"/>
      <c r="C3475" s="3" t="s">
        <v>163</v>
      </c>
      <c r="D3475" s="3" t="s">
        <v>4026</v>
      </c>
      <c r="E3475" s="3" t="s">
        <v>66</v>
      </c>
      <c r="F3475" s="3"/>
      <c r="G3475" s="3"/>
      <c r="H3475" s="3"/>
      <c r="I3475" s="3" t="s">
        <v>14267</v>
      </c>
      <c r="J3475" s="3" t="s">
        <v>94</v>
      </c>
      <c r="K3475" s="3"/>
      <c r="L3475" s="3"/>
      <c r="M3475" s="7" t="s">
        <v>14268</v>
      </c>
      <c r="N3475" s="7" t="s">
        <v>14269</v>
      </c>
      <c r="O3475" s="20" t="s">
        <v>979</v>
      </c>
      <c r="P3475" s="3" t="s">
        <v>1241</v>
      </c>
      <c r="Q3475" s="3">
        <v>-19.22</v>
      </c>
      <c r="R3475" s="6">
        <v>34.65</v>
      </c>
      <c r="S3475" s="3" t="s">
        <v>13790</v>
      </c>
      <c r="T3475" s="3"/>
      <c r="U3475" s="17">
        <v>45964</v>
      </c>
      <c r="X3475" s="19" t="s">
        <v>13791</v>
      </c>
      <c r="Y3475" s="19" t="s">
        <v>14119</v>
      </c>
    </row>
    <row r="3476" spans="1:25">
      <c r="A3476" s="3" t="s">
        <v>14270</v>
      </c>
      <c r="B3476" s="3"/>
      <c r="C3476" s="3" t="s">
        <v>163</v>
      </c>
      <c r="D3476" s="3" t="s">
        <v>4026</v>
      </c>
      <c r="E3476" s="3" t="s">
        <v>66</v>
      </c>
      <c r="F3476" s="3"/>
      <c r="G3476" s="3"/>
      <c r="H3476" s="3"/>
      <c r="I3476" s="3" t="s">
        <v>14271</v>
      </c>
      <c r="J3476" s="3" t="s">
        <v>94</v>
      </c>
      <c r="K3476" s="3"/>
      <c r="L3476" s="3"/>
      <c r="M3476" s="7" t="s">
        <v>14272</v>
      </c>
      <c r="N3476" s="7" t="s">
        <v>14273</v>
      </c>
      <c r="O3476" s="20" t="s">
        <v>979</v>
      </c>
      <c r="P3476" s="3" t="s">
        <v>1241</v>
      </c>
      <c r="Q3476" s="3">
        <v>-19.13</v>
      </c>
      <c r="R3476" s="6">
        <v>34.65</v>
      </c>
      <c r="S3476" s="3" t="s">
        <v>13790</v>
      </c>
      <c r="T3476" s="3"/>
      <c r="U3476" s="17">
        <v>45964</v>
      </c>
      <c r="X3476" s="19" t="s">
        <v>13791</v>
      </c>
      <c r="Y3476" s="19" t="s">
        <v>14119</v>
      </c>
    </row>
    <row r="3477" spans="1:25">
      <c r="A3477" s="3" t="s">
        <v>14274</v>
      </c>
      <c r="B3477" s="3"/>
      <c r="C3477" s="3" t="s">
        <v>163</v>
      </c>
      <c r="D3477" s="3" t="s">
        <v>4026</v>
      </c>
      <c r="E3477" s="3" t="s">
        <v>66</v>
      </c>
      <c r="F3477" s="3"/>
      <c r="G3477" s="3"/>
      <c r="H3477" s="3"/>
      <c r="I3477" s="3" t="s">
        <v>14275</v>
      </c>
      <c r="J3477" s="3" t="s">
        <v>94</v>
      </c>
      <c r="K3477" s="3"/>
      <c r="L3477" s="3"/>
      <c r="M3477" s="7" t="s">
        <v>14276</v>
      </c>
      <c r="N3477" s="7" t="s">
        <v>14277</v>
      </c>
      <c r="O3477" s="20" t="s">
        <v>979</v>
      </c>
      <c r="P3477" s="3" t="s">
        <v>1241</v>
      </c>
      <c r="Q3477" s="3">
        <v>-18.5</v>
      </c>
      <c r="R3477" s="6">
        <v>34.65</v>
      </c>
      <c r="S3477" s="3" t="s">
        <v>13790</v>
      </c>
      <c r="T3477" s="3"/>
      <c r="U3477" s="17">
        <v>45964</v>
      </c>
      <c r="X3477" s="19" t="s">
        <v>13791</v>
      </c>
      <c r="Y3477" s="19" t="s">
        <v>14119</v>
      </c>
    </row>
    <row r="3478" spans="1:25">
      <c r="A3478" s="3" t="s">
        <v>14278</v>
      </c>
      <c r="B3478" s="3"/>
      <c r="C3478" s="3" t="s">
        <v>163</v>
      </c>
      <c r="D3478" s="3" t="s">
        <v>4026</v>
      </c>
      <c r="E3478" s="3" t="s">
        <v>66</v>
      </c>
      <c r="F3478" s="3"/>
      <c r="G3478" s="3"/>
      <c r="H3478" s="3"/>
      <c r="I3478" s="3" t="s">
        <v>14279</v>
      </c>
      <c r="J3478" s="3" t="s">
        <v>94</v>
      </c>
      <c r="K3478" s="3"/>
      <c r="L3478" s="3"/>
      <c r="M3478" s="7" t="s">
        <v>14280</v>
      </c>
      <c r="N3478" s="7" t="s">
        <v>14281</v>
      </c>
      <c r="O3478" s="20" t="s">
        <v>979</v>
      </c>
      <c r="P3478" s="3" t="s">
        <v>1241</v>
      </c>
      <c r="Q3478" s="3">
        <v>-18.75</v>
      </c>
      <c r="R3478" s="6">
        <v>34.65</v>
      </c>
      <c r="S3478" s="3" t="s">
        <v>13790</v>
      </c>
      <c r="T3478" s="3"/>
      <c r="U3478" s="17">
        <v>45964</v>
      </c>
      <c r="X3478" s="19" t="s">
        <v>13791</v>
      </c>
      <c r="Y3478" s="19" t="s">
        <v>14119</v>
      </c>
    </row>
    <row r="3479" spans="1:25">
      <c r="A3479" s="3" t="s">
        <v>14282</v>
      </c>
      <c r="B3479" s="3"/>
      <c r="C3479" s="3" t="s">
        <v>163</v>
      </c>
      <c r="D3479" s="3" t="s">
        <v>4026</v>
      </c>
      <c r="E3479" s="3" t="s">
        <v>66</v>
      </c>
      <c r="F3479" s="3"/>
      <c r="G3479" s="3"/>
      <c r="H3479" s="3"/>
      <c r="I3479" s="3" t="s">
        <v>14283</v>
      </c>
      <c r="J3479" s="3" t="s">
        <v>94</v>
      </c>
      <c r="K3479" s="3"/>
      <c r="L3479" s="3"/>
      <c r="M3479" s="7" t="s">
        <v>14284</v>
      </c>
      <c r="N3479" s="7" t="s">
        <v>14285</v>
      </c>
      <c r="O3479" s="20" t="s">
        <v>979</v>
      </c>
      <c r="P3479" s="3" t="s">
        <v>1241</v>
      </c>
      <c r="Q3479" s="3">
        <v>-18.649999999999999</v>
      </c>
      <c r="R3479" s="6">
        <v>34.65</v>
      </c>
      <c r="S3479" s="3" t="s">
        <v>13790</v>
      </c>
      <c r="T3479" s="3"/>
      <c r="U3479" s="17">
        <v>45964</v>
      </c>
      <c r="X3479" s="19" t="s">
        <v>13791</v>
      </c>
      <c r="Y3479" s="19" t="s">
        <v>14119</v>
      </c>
    </row>
    <row r="3480" spans="1:25">
      <c r="A3480" s="3" t="s">
        <v>14286</v>
      </c>
      <c r="B3480" s="3"/>
      <c r="C3480" s="3" t="s">
        <v>163</v>
      </c>
      <c r="D3480" s="3" t="s">
        <v>4026</v>
      </c>
      <c r="E3480" s="3" t="s">
        <v>66</v>
      </c>
      <c r="F3480" s="3"/>
      <c r="G3480" s="3"/>
      <c r="H3480" s="3"/>
      <c r="I3480" s="3" t="s">
        <v>14287</v>
      </c>
      <c r="J3480" s="3" t="s">
        <v>94</v>
      </c>
      <c r="K3480" s="3"/>
      <c r="L3480" s="3"/>
      <c r="M3480" s="7" t="s">
        <v>14288</v>
      </c>
      <c r="N3480" s="7" t="s">
        <v>14289</v>
      </c>
      <c r="O3480" s="20" t="s">
        <v>979</v>
      </c>
      <c r="P3480" s="3" t="s">
        <v>1241</v>
      </c>
      <c r="Q3480" s="3">
        <v>-19.670000000000002</v>
      </c>
      <c r="R3480" s="6">
        <v>34.65</v>
      </c>
      <c r="S3480" s="3" t="s">
        <v>13790</v>
      </c>
      <c r="T3480" s="3"/>
      <c r="U3480" s="17">
        <v>45964</v>
      </c>
      <c r="X3480" s="19" t="s">
        <v>13791</v>
      </c>
      <c r="Y3480" s="19" t="s">
        <v>14119</v>
      </c>
    </row>
    <row r="3481" spans="1:25">
      <c r="A3481" s="3" t="s">
        <v>14290</v>
      </c>
      <c r="B3481" s="3"/>
      <c r="C3481" s="3" t="s">
        <v>163</v>
      </c>
      <c r="D3481" s="3" t="s">
        <v>4026</v>
      </c>
      <c r="E3481" s="3" t="s">
        <v>66</v>
      </c>
      <c r="F3481" s="3"/>
      <c r="G3481" s="3"/>
      <c r="H3481" s="3"/>
      <c r="I3481" s="3" t="s">
        <v>14291</v>
      </c>
      <c r="J3481" s="3" t="s">
        <v>94</v>
      </c>
      <c r="K3481" s="3"/>
      <c r="L3481" s="3"/>
      <c r="M3481" s="7" t="s">
        <v>14292</v>
      </c>
      <c r="N3481" s="7" t="s">
        <v>14293</v>
      </c>
      <c r="O3481" s="20" t="s">
        <v>979</v>
      </c>
      <c r="P3481" s="3" t="s">
        <v>4591</v>
      </c>
      <c r="Q3481" s="3"/>
      <c r="R3481" s="6">
        <v>34.65</v>
      </c>
      <c r="S3481" s="3"/>
      <c r="T3481" s="3" t="s">
        <v>14294</v>
      </c>
      <c r="U3481" s="17"/>
      <c r="X3481" s="19"/>
      <c r="Y3481" s="19" t="s">
        <v>14119</v>
      </c>
    </row>
    <row r="3482" spans="1:25">
      <c r="A3482" s="3" t="s">
        <v>14295</v>
      </c>
      <c r="B3482" s="3"/>
      <c r="C3482" s="3" t="s">
        <v>163</v>
      </c>
      <c r="D3482" s="3" t="s">
        <v>4026</v>
      </c>
      <c r="E3482" s="3" t="s">
        <v>66</v>
      </c>
      <c r="F3482" s="3"/>
      <c r="G3482" s="3"/>
      <c r="H3482" s="3"/>
      <c r="I3482" s="3" t="s">
        <v>14296</v>
      </c>
      <c r="J3482" s="3" t="s">
        <v>94</v>
      </c>
      <c r="K3482" s="3"/>
      <c r="L3482" s="3"/>
      <c r="M3482" s="7" t="s">
        <v>14292</v>
      </c>
      <c r="N3482" s="7" t="s">
        <v>14293</v>
      </c>
      <c r="O3482" s="20" t="s">
        <v>979</v>
      </c>
      <c r="P3482" s="3" t="s">
        <v>4591</v>
      </c>
      <c r="Q3482" s="3"/>
      <c r="R3482" s="6">
        <v>34.65</v>
      </c>
      <c r="S3482" s="3"/>
      <c r="T3482" s="3" t="s">
        <v>14294</v>
      </c>
      <c r="U3482" s="17"/>
      <c r="X3482" s="19"/>
      <c r="Y3482" s="19" t="s">
        <v>14119</v>
      </c>
    </row>
    <row r="3483" spans="1:25">
      <c r="A3483" s="3" t="s">
        <v>14297</v>
      </c>
      <c r="B3483" s="3"/>
      <c r="C3483" s="3" t="s">
        <v>163</v>
      </c>
      <c r="D3483" s="3" t="s">
        <v>4026</v>
      </c>
      <c r="E3483" s="3" t="s">
        <v>66</v>
      </c>
      <c r="F3483" s="3"/>
      <c r="G3483" s="3"/>
      <c r="H3483" s="3"/>
      <c r="I3483" s="3" t="s">
        <v>14298</v>
      </c>
      <c r="J3483" s="3" t="s">
        <v>94</v>
      </c>
      <c r="K3483" s="3"/>
      <c r="L3483" s="3"/>
      <c r="M3483" s="7" t="s">
        <v>14299</v>
      </c>
      <c r="N3483" s="7" t="s">
        <v>14300</v>
      </c>
      <c r="O3483" s="20" t="s">
        <v>979</v>
      </c>
      <c r="P3483" s="3" t="s">
        <v>1241</v>
      </c>
      <c r="Q3483" s="3">
        <v>-21</v>
      </c>
      <c r="R3483" s="6">
        <v>34.65</v>
      </c>
      <c r="S3483" s="3" t="s">
        <v>13790</v>
      </c>
      <c r="T3483" s="3"/>
      <c r="U3483" s="17">
        <v>45964</v>
      </c>
      <c r="X3483" s="19" t="s">
        <v>13791</v>
      </c>
      <c r="Y3483" s="19" t="s">
        <v>14119</v>
      </c>
    </row>
    <row r="3484" spans="1:25">
      <c r="A3484" s="3" t="s">
        <v>14301</v>
      </c>
      <c r="B3484" s="3"/>
      <c r="C3484" s="3" t="s">
        <v>118</v>
      </c>
      <c r="D3484" s="3" t="s">
        <v>4026</v>
      </c>
      <c r="E3484" s="3" t="s">
        <v>66</v>
      </c>
      <c r="F3484" s="3" t="s">
        <v>1261</v>
      </c>
      <c r="G3484" s="3" t="s">
        <v>1485</v>
      </c>
      <c r="H3484" s="3" t="s">
        <v>1237</v>
      </c>
      <c r="I3484" s="3" t="s">
        <v>14302</v>
      </c>
      <c r="J3484" s="3" t="s">
        <v>55</v>
      </c>
      <c r="K3484" s="3" t="s">
        <v>1282</v>
      </c>
      <c r="L3484" s="3" t="s">
        <v>14303</v>
      </c>
      <c r="M3484" s="7" t="s">
        <v>14304</v>
      </c>
      <c r="N3484" s="7" t="s">
        <v>14305</v>
      </c>
      <c r="O3484" s="20" t="s">
        <v>990</v>
      </c>
      <c r="P3484" s="3"/>
      <c r="Q3484" s="3"/>
      <c r="R3484" s="6">
        <v>1564.2</v>
      </c>
      <c r="S3484" s="3"/>
      <c r="T3484" s="3"/>
      <c r="U3484" s="17"/>
      <c r="X3484" s="19"/>
      <c r="Y3484" s="19" t="s">
        <v>14119</v>
      </c>
    </row>
    <row r="3485" spans="1:25">
      <c r="A3485" s="3" t="s">
        <v>14306</v>
      </c>
      <c r="B3485" s="3"/>
      <c r="C3485" s="3" t="s">
        <v>118</v>
      </c>
      <c r="D3485" s="3" t="s">
        <v>4026</v>
      </c>
      <c r="E3485" s="3" t="s">
        <v>66</v>
      </c>
      <c r="F3485" s="3" t="s">
        <v>1261</v>
      </c>
      <c r="G3485" s="3" t="s">
        <v>1485</v>
      </c>
      <c r="H3485" s="3" t="s">
        <v>1237</v>
      </c>
      <c r="I3485" s="3" t="s">
        <v>14307</v>
      </c>
      <c r="J3485" s="3" t="s">
        <v>1246</v>
      </c>
      <c r="K3485" s="3" t="s">
        <v>1282</v>
      </c>
      <c r="L3485" s="3" t="s">
        <v>14303</v>
      </c>
      <c r="M3485" s="7" t="s">
        <v>14304</v>
      </c>
      <c r="N3485" s="7" t="s">
        <v>14305</v>
      </c>
      <c r="O3485" s="20" t="s">
        <v>990</v>
      </c>
      <c r="P3485" s="3"/>
      <c r="Q3485" s="3"/>
      <c r="R3485" s="6">
        <v>376.2</v>
      </c>
      <c r="S3485" s="3"/>
      <c r="T3485" s="3"/>
      <c r="U3485" s="17"/>
      <c r="X3485" s="19"/>
      <c r="Y3485" s="19" t="s">
        <v>14119</v>
      </c>
    </row>
    <row r="3486" spans="1:25">
      <c r="A3486" s="3" t="s">
        <v>14308</v>
      </c>
      <c r="B3486" s="3"/>
      <c r="C3486" s="3" t="s">
        <v>118</v>
      </c>
      <c r="D3486" s="3" t="s">
        <v>4026</v>
      </c>
      <c r="E3486" s="3" t="s">
        <v>66</v>
      </c>
      <c r="F3486" s="3" t="s">
        <v>1261</v>
      </c>
      <c r="G3486" s="3" t="s">
        <v>1485</v>
      </c>
      <c r="H3486" s="3" t="s">
        <v>1237</v>
      </c>
      <c r="I3486" s="3" t="s">
        <v>14309</v>
      </c>
      <c r="J3486" s="3" t="s">
        <v>1270</v>
      </c>
      <c r="K3486" s="3" t="s">
        <v>1282</v>
      </c>
      <c r="L3486" s="3" t="s">
        <v>14303</v>
      </c>
      <c r="M3486" s="7" t="s">
        <v>14304</v>
      </c>
      <c r="N3486" s="7" t="s">
        <v>14305</v>
      </c>
      <c r="O3486" s="20" t="s">
        <v>990</v>
      </c>
      <c r="P3486" s="3"/>
      <c r="Q3486" s="3"/>
      <c r="R3486" s="6">
        <v>1029.5999999999999</v>
      </c>
      <c r="S3486" s="3"/>
      <c r="T3486" s="3"/>
      <c r="U3486" s="17"/>
      <c r="X3486" s="19"/>
      <c r="Y3486" s="19" t="s">
        <v>14119</v>
      </c>
    </row>
    <row r="3487" spans="1:25">
      <c r="A3487" s="3" t="s">
        <v>14310</v>
      </c>
      <c r="B3487" s="3"/>
      <c r="C3487" s="3" t="s">
        <v>118</v>
      </c>
      <c r="D3487" s="3" t="s">
        <v>4026</v>
      </c>
      <c r="E3487" s="3" t="s">
        <v>66</v>
      </c>
      <c r="F3487" s="3" t="s">
        <v>1261</v>
      </c>
      <c r="G3487" s="3" t="s">
        <v>1485</v>
      </c>
      <c r="H3487" s="3" t="s">
        <v>1237</v>
      </c>
      <c r="I3487" s="3" t="s">
        <v>14311</v>
      </c>
      <c r="J3487" s="3" t="s">
        <v>1246</v>
      </c>
      <c r="K3487" s="3" t="s">
        <v>1282</v>
      </c>
      <c r="L3487" s="3" t="s">
        <v>14303</v>
      </c>
      <c r="M3487" s="7" t="s">
        <v>14304</v>
      </c>
      <c r="N3487" s="7" t="s">
        <v>14305</v>
      </c>
      <c r="O3487" s="20" t="s">
        <v>990</v>
      </c>
      <c r="P3487" s="3"/>
      <c r="Q3487" s="3"/>
      <c r="R3487" s="6">
        <v>376.2</v>
      </c>
      <c r="S3487" s="3"/>
      <c r="T3487" s="3"/>
      <c r="U3487" s="17"/>
      <c r="X3487" s="19"/>
      <c r="Y3487" s="19" t="s">
        <v>14119</v>
      </c>
    </row>
    <row r="3488" spans="1:25">
      <c r="A3488" s="3" t="s">
        <v>14312</v>
      </c>
      <c r="B3488" s="3"/>
      <c r="C3488" s="3" t="s">
        <v>118</v>
      </c>
      <c r="D3488" s="3" t="s">
        <v>4026</v>
      </c>
      <c r="E3488" s="3" t="s">
        <v>66</v>
      </c>
      <c r="F3488" s="3" t="s">
        <v>1261</v>
      </c>
      <c r="G3488" s="3" t="s">
        <v>1485</v>
      </c>
      <c r="H3488" s="3" t="s">
        <v>1237</v>
      </c>
      <c r="I3488" s="3" t="s">
        <v>14313</v>
      </c>
      <c r="J3488" s="3" t="s">
        <v>1270</v>
      </c>
      <c r="K3488" s="3" t="s">
        <v>1282</v>
      </c>
      <c r="L3488" s="3" t="s">
        <v>14303</v>
      </c>
      <c r="M3488" s="7" t="s">
        <v>14304</v>
      </c>
      <c r="N3488" s="7" t="s">
        <v>14305</v>
      </c>
      <c r="O3488" s="20" t="s">
        <v>990</v>
      </c>
      <c r="P3488" s="3"/>
      <c r="Q3488" s="3"/>
      <c r="R3488" s="6">
        <v>1029.5999999999999</v>
      </c>
      <c r="S3488" s="3"/>
      <c r="T3488" s="3"/>
      <c r="U3488" s="17"/>
      <c r="X3488" s="19"/>
      <c r="Y3488" s="19" t="s">
        <v>14119</v>
      </c>
    </row>
    <row r="3489" spans="1:25">
      <c r="A3489" s="3" t="s">
        <v>14314</v>
      </c>
      <c r="B3489" s="3"/>
      <c r="C3489" s="3" t="s">
        <v>118</v>
      </c>
      <c r="D3489" s="3" t="s">
        <v>4026</v>
      </c>
      <c r="E3489" s="3" t="s">
        <v>66</v>
      </c>
      <c r="F3489" s="3" t="s">
        <v>1261</v>
      </c>
      <c r="G3489" s="3" t="s">
        <v>1485</v>
      </c>
      <c r="H3489" s="3" t="s">
        <v>1237</v>
      </c>
      <c r="I3489" s="3" t="s">
        <v>14315</v>
      </c>
      <c r="J3489" s="3" t="s">
        <v>1246</v>
      </c>
      <c r="K3489" s="3" t="s">
        <v>1282</v>
      </c>
      <c r="L3489" s="3" t="s">
        <v>14303</v>
      </c>
      <c r="M3489" s="7" t="s">
        <v>14304</v>
      </c>
      <c r="N3489" s="7" t="s">
        <v>14305</v>
      </c>
      <c r="O3489" s="20" t="s">
        <v>990</v>
      </c>
      <c r="P3489" s="3"/>
      <c r="Q3489" s="3"/>
      <c r="R3489" s="6">
        <v>376.2</v>
      </c>
      <c r="S3489" s="3"/>
      <c r="T3489" s="3"/>
      <c r="U3489" s="17"/>
      <c r="X3489" s="19"/>
      <c r="Y3489" s="19" t="s">
        <v>14119</v>
      </c>
    </row>
    <row r="3490" spans="1:25">
      <c r="A3490" s="3" t="s">
        <v>14316</v>
      </c>
      <c r="B3490" s="3"/>
      <c r="C3490" s="3" t="s">
        <v>118</v>
      </c>
      <c r="D3490" s="3" t="s">
        <v>4026</v>
      </c>
      <c r="E3490" s="3" t="s">
        <v>66</v>
      </c>
      <c r="F3490" s="3" t="s">
        <v>1261</v>
      </c>
      <c r="G3490" s="3" t="s">
        <v>1485</v>
      </c>
      <c r="H3490" s="3" t="s">
        <v>1237</v>
      </c>
      <c r="I3490" s="3" t="s">
        <v>14317</v>
      </c>
      <c r="J3490" s="3" t="s">
        <v>1270</v>
      </c>
      <c r="K3490" s="3" t="s">
        <v>1282</v>
      </c>
      <c r="L3490" s="3" t="s">
        <v>14303</v>
      </c>
      <c r="M3490" s="7" t="s">
        <v>14304</v>
      </c>
      <c r="N3490" s="7" t="s">
        <v>14305</v>
      </c>
      <c r="O3490" s="20" t="s">
        <v>990</v>
      </c>
      <c r="P3490" s="3"/>
      <c r="Q3490" s="3"/>
      <c r="R3490" s="6">
        <v>1029.5999999999999</v>
      </c>
      <c r="S3490" s="3"/>
      <c r="T3490" s="3"/>
      <c r="U3490" s="17"/>
      <c r="X3490" s="19"/>
      <c r="Y3490" s="19" t="s">
        <v>14119</v>
      </c>
    </row>
    <row r="3491" spans="1:25">
      <c r="A3491" s="3" t="s">
        <v>14318</v>
      </c>
      <c r="B3491" s="3"/>
      <c r="C3491" s="3" t="s">
        <v>118</v>
      </c>
      <c r="D3491" s="3" t="s">
        <v>4026</v>
      </c>
      <c r="E3491" s="3" t="s">
        <v>66</v>
      </c>
      <c r="F3491" s="3" t="s">
        <v>1261</v>
      </c>
      <c r="G3491" s="3" t="s">
        <v>1485</v>
      </c>
      <c r="H3491" s="3" t="s">
        <v>1237</v>
      </c>
      <c r="I3491" s="3" t="s">
        <v>14319</v>
      </c>
      <c r="J3491" s="3" t="s">
        <v>1246</v>
      </c>
      <c r="K3491" s="3" t="s">
        <v>1282</v>
      </c>
      <c r="L3491" s="3" t="s">
        <v>14303</v>
      </c>
      <c r="M3491" s="7" t="s">
        <v>14304</v>
      </c>
      <c r="N3491" s="7" t="s">
        <v>14305</v>
      </c>
      <c r="O3491" s="20" t="s">
        <v>990</v>
      </c>
      <c r="P3491" s="3"/>
      <c r="Q3491" s="3"/>
      <c r="R3491" s="6">
        <v>376.2</v>
      </c>
      <c r="S3491" s="3"/>
      <c r="T3491" s="3"/>
      <c r="U3491" s="17"/>
      <c r="X3491" s="19"/>
      <c r="Y3491" s="19" t="s">
        <v>14119</v>
      </c>
    </row>
    <row r="3492" spans="1:25">
      <c r="A3492" s="3" t="s">
        <v>14320</v>
      </c>
      <c r="B3492" s="3"/>
      <c r="C3492" s="3" t="s">
        <v>118</v>
      </c>
      <c r="D3492" s="3" t="s">
        <v>4026</v>
      </c>
      <c r="E3492" s="3" t="s">
        <v>66</v>
      </c>
      <c r="F3492" s="3" t="s">
        <v>1261</v>
      </c>
      <c r="G3492" s="3" t="s">
        <v>1485</v>
      </c>
      <c r="H3492" s="3" t="s">
        <v>1237</v>
      </c>
      <c r="I3492" s="3" t="s">
        <v>14321</v>
      </c>
      <c r="J3492" s="3" t="s">
        <v>1270</v>
      </c>
      <c r="K3492" s="3" t="s">
        <v>1282</v>
      </c>
      <c r="L3492" s="3" t="s">
        <v>14303</v>
      </c>
      <c r="M3492" s="7" t="s">
        <v>14304</v>
      </c>
      <c r="N3492" s="7" t="s">
        <v>14305</v>
      </c>
      <c r="O3492" s="20" t="s">
        <v>990</v>
      </c>
      <c r="P3492" s="3"/>
      <c r="Q3492" s="3"/>
      <c r="R3492" s="6">
        <v>1029.5999999999999</v>
      </c>
      <c r="S3492" s="3"/>
      <c r="T3492" s="3"/>
      <c r="U3492" s="17"/>
      <c r="X3492" s="19"/>
      <c r="Y3492" s="19" t="s">
        <v>14119</v>
      </c>
    </row>
    <row r="3493" spans="1:25">
      <c r="A3493" s="3" t="s">
        <v>14322</v>
      </c>
      <c r="B3493" s="3"/>
      <c r="C3493" s="3" t="s">
        <v>118</v>
      </c>
      <c r="D3493" s="3" t="s">
        <v>4026</v>
      </c>
      <c r="E3493" s="3" t="s">
        <v>66</v>
      </c>
      <c r="F3493" s="3" t="s">
        <v>1261</v>
      </c>
      <c r="G3493" s="3" t="s">
        <v>1485</v>
      </c>
      <c r="H3493" s="3" t="s">
        <v>1237</v>
      </c>
      <c r="I3493" s="3" t="s">
        <v>14323</v>
      </c>
      <c r="J3493" s="3" t="s">
        <v>1246</v>
      </c>
      <c r="K3493" s="3" t="s">
        <v>1282</v>
      </c>
      <c r="L3493" s="3" t="s">
        <v>14303</v>
      </c>
      <c r="M3493" s="7" t="s">
        <v>14304</v>
      </c>
      <c r="N3493" s="7" t="s">
        <v>14305</v>
      </c>
      <c r="O3493" s="20" t="s">
        <v>990</v>
      </c>
      <c r="P3493" s="3"/>
      <c r="Q3493" s="3"/>
      <c r="R3493" s="6">
        <v>376.2</v>
      </c>
      <c r="S3493" s="3"/>
      <c r="T3493" s="3"/>
      <c r="U3493" s="17"/>
      <c r="X3493" s="19"/>
      <c r="Y3493" s="19" t="s">
        <v>14119</v>
      </c>
    </row>
    <row r="3494" spans="1:25">
      <c r="A3494" s="3" t="s">
        <v>14324</v>
      </c>
      <c r="B3494" s="3"/>
      <c r="C3494" s="3" t="s">
        <v>118</v>
      </c>
      <c r="D3494" s="3" t="s">
        <v>4026</v>
      </c>
      <c r="E3494" s="3" t="s">
        <v>66</v>
      </c>
      <c r="F3494" s="3" t="s">
        <v>1261</v>
      </c>
      <c r="G3494" s="3" t="s">
        <v>1485</v>
      </c>
      <c r="H3494" s="3" t="s">
        <v>1237</v>
      </c>
      <c r="I3494" s="3" t="s">
        <v>14325</v>
      </c>
      <c r="J3494" s="3" t="s">
        <v>1270</v>
      </c>
      <c r="K3494" s="3" t="s">
        <v>1282</v>
      </c>
      <c r="L3494" s="3" t="s">
        <v>14303</v>
      </c>
      <c r="M3494" s="7" t="s">
        <v>14304</v>
      </c>
      <c r="N3494" s="7" t="s">
        <v>14305</v>
      </c>
      <c r="O3494" s="20" t="s">
        <v>990</v>
      </c>
      <c r="P3494" s="3"/>
      <c r="Q3494" s="3"/>
      <c r="R3494" s="6">
        <v>1029.5999999999999</v>
      </c>
      <c r="S3494" s="3"/>
      <c r="T3494" s="3"/>
      <c r="U3494" s="17"/>
      <c r="X3494" s="19"/>
      <c r="Y3494" s="19" t="s">
        <v>14119</v>
      </c>
    </row>
    <row r="3495" spans="1:25">
      <c r="A3495" s="3" t="s">
        <v>14326</v>
      </c>
      <c r="B3495" s="3"/>
      <c r="C3495" s="3" t="s">
        <v>118</v>
      </c>
      <c r="D3495" s="3" t="s">
        <v>4026</v>
      </c>
      <c r="E3495" s="3" t="s">
        <v>66</v>
      </c>
      <c r="F3495" s="3" t="s">
        <v>1261</v>
      </c>
      <c r="G3495" s="3" t="s">
        <v>1485</v>
      </c>
      <c r="H3495" s="3" t="s">
        <v>1237</v>
      </c>
      <c r="I3495" s="3" t="s">
        <v>14327</v>
      </c>
      <c r="J3495" s="3" t="s">
        <v>1246</v>
      </c>
      <c r="K3495" s="3" t="s">
        <v>1282</v>
      </c>
      <c r="L3495" s="3" t="s">
        <v>14303</v>
      </c>
      <c r="M3495" s="7" t="s">
        <v>14304</v>
      </c>
      <c r="N3495" s="7" t="s">
        <v>14305</v>
      </c>
      <c r="O3495" s="20" t="s">
        <v>990</v>
      </c>
      <c r="P3495" s="3"/>
      <c r="Q3495" s="3"/>
      <c r="R3495" s="6">
        <v>376.2</v>
      </c>
      <c r="S3495" s="3"/>
      <c r="T3495" s="3"/>
      <c r="U3495" s="17"/>
      <c r="X3495" s="19"/>
      <c r="Y3495" s="19" t="s">
        <v>14119</v>
      </c>
    </row>
    <row r="3496" spans="1:25">
      <c r="A3496" s="3" t="s">
        <v>14328</v>
      </c>
      <c r="B3496" s="3"/>
      <c r="C3496" s="3" t="s">
        <v>118</v>
      </c>
      <c r="D3496" s="3" t="s">
        <v>4026</v>
      </c>
      <c r="E3496" s="3" t="s">
        <v>66</v>
      </c>
      <c r="F3496" s="3" t="s">
        <v>1261</v>
      </c>
      <c r="G3496" s="3" t="s">
        <v>1485</v>
      </c>
      <c r="H3496" s="3" t="s">
        <v>1237</v>
      </c>
      <c r="I3496" s="3" t="s">
        <v>14329</v>
      </c>
      <c r="J3496" s="3" t="s">
        <v>1270</v>
      </c>
      <c r="K3496" s="3" t="s">
        <v>1282</v>
      </c>
      <c r="L3496" s="3" t="s">
        <v>14303</v>
      </c>
      <c r="M3496" s="7" t="s">
        <v>14304</v>
      </c>
      <c r="N3496" s="7" t="s">
        <v>14305</v>
      </c>
      <c r="O3496" s="20" t="s">
        <v>990</v>
      </c>
      <c r="P3496" s="3"/>
      <c r="Q3496" s="3"/>
      <c r="R3496" s="6">
        <v>1029.5999999999999</v>
      </c>
      <c r="S3496" s="3"/>
      <c r="T3496" s="3"/>
      <c r="U3496" s="17"/>
      <c r="X3496" s="19"/>
      <c r="Y3496" s="19" t="s">
        <v>14119</v>
      </c>
    </row>
    <row r="3497" spans="1:25">
      <c r="A3497" s="3" t="s">
        <v>14330</v>
      </c>
      <c r="B3497" s="3"/>
      <c r="C3497" s="3" t="s">
        <v>118</v>
      </c>
      <c r="D3497" s="3" t="s">
        <v>4026</v>
      </c>
      <c r="E3497" s="3" t="s">
        <v>66</v>
      </c>
      <c r="F3497" s="3" t="s">
        <v>1261</v>
      </c>
      <c r="G3497" s="3" t="s">
        <v>1485</v>
      </c>
      <c r="H3497" s="3" t="s">
        <v>1237</v>
      </c>
      <c r="I3497" s="3" t="s">
        <v>14331</v>
      </c>
      <c r="J3497" s="3" t="s">
        <v>1246</v>
      </c>
      <c r="K3497" s="3" t="s">
        <v>1282</v>
      </c>
      <c r="L3497" s="3" t="s">
        <v>14303</v>
      </c>
      <c r="M3497" s="7" t="s">
        <v>14304</v>
      </c>
      <c r="N3497" s="7" t="s">
        <v>14305</v>
      </c>
      <c r="O3497" s="20" t="s">
        <v>990</v>
      </c>
      <c r="P3497" s="3"/>
      <c r="Q3497" s="3"/>
      <c r="R3497" s="6">
        <v>376.2</v>
      </c>
      <c r="S3497" s="3"/>
      <c r="T3497" s="3"/>
      <c r="U3497" s="17"/>
      <c r="X3497" s="19"/>
      <c r="Y3497" s="19" t="s">
        <v>14119</v>
      </c>
    </row>
    <row r="3498" spans="1:25">
      <c r="A3498" s="3" t="s">
        <v>14332</v>
      </c>
      <c r="B3498" s="3"/>
      <c r="C3498" s="3" t="s">
        <v>118</v>
      </c>
      <c r="D3498" s="3" t="s">
        <v>4026</v>
      </c>
      <c r="E3498" s="3" t="s">
        <v>66</v>
      </c>
      <c r="F3498" s="3" t="s">
        <v>1261</v>
      </c>
      <c r="G3498" s="3" t="s">
        <v>1485</v>
      </c>
      <c r="H3498" s="3" t="s">
        <v>1557</v>
      </c>
      <c r="I3498" s="3" t="s">
        <v>14333</v>
      </c>
      <c r="J3498" s="3" t="s">
        <v>1270</v>
      </c>
      <c r="K3498" s="3" t="s">
        <v>1282</v>
      </c>
      <c r="L3498" s="3" t="s">
        <v>14303</v>
      </c>
      <c r="M3498" s="7" t="s">
        <v>14304</v>
      </c>
      <c r="N3498" s="7" t="s">
        <v>14305</v>
      </c>
      <c r="O3498" s="20" t="s">
        <v>990</v>
      </c>
      <c r="P3498" s="3"/>
      <c r="Q3498" s="3"/>
      <c r="R3498" s="6">
        <v>1029.5999999999999</v>
      </c>
      <c r="S3498" s="3"/>
      <c r="T3498" s="3"/>
      <c r="U3498" s="17"/>
      <c r="X3498" s="19"/>
      <c r="Y3498" s="19" t="s">
        <v>14119</v>
      </c>
    </row>
    <row r="3499" spans="1:25">
      <c r="A3499" s="3" t="s">
        <v>14334</v>
      </c>
      <c r="B3499" s="3"/>
      <c r="C3499" s="3" t="s">
        <v>118</v>
      </c>
      <c r="D3499" s="3" t="s">
        <v>4026</v>
      </c>
      <c r="E3499" s="3" t="s">
        <v>66</v>
      </c>
      <c r="F3499" s="3" t="s">
        <v>1261</v>
      </c>
      <c r="G3499" s="3" t="s">
        <v>1485</v>
      </c>
      <c r="H3499" s="3" t="s">
        <v>1557</v>
      </c>
      <c r="I3499" s="3" t="s">
        <v>14335</v>
      </c>
      <c r="J3499" s="3" t="s">
        <v>1246</v>
      </c>
      <c r="K3499" s="3" t="s">
        <v>1282</v>
      </c>
      <c r="L3499" s="3" t="s">
        <v>14303</v>
      </c>
      <c r="M3499" s="7" t="s">
        <v>14304</v>
      </c>
      <c r="N3499" s="7" t="s">
        <v>14305</v>
      </c>
      <c r="O3499" s="20" t="s">
        <v>990</v>
      </c>
      <c r="P3499" s="3"/>
      <c r="Q3499" s="3"/>
      <c r="R3499" s="6">
        <v>376.2</v>
      </c>
      <c r="S3499" s="3"/>
      <c r="T3499" s="3"/>
      <c r="U3499" s="17"/>
      <c r="X3499" s="19"/>
      <c r="Y3499" s="19" t="s">
        <v>14119</v>
      </c>
    </row>
    <row r="3500" spans="1:25">
      <c r="A3500" s="3" t="s">
        <v>14336</v>
      </c>
      <c r="B3500" s="3"/>
      <c r="C3500" s="3" t="s">
        <v>118</v>
      </c>
      <c r="D3500" s="3" t="s">
        <v>4026</v>
      </c>
      <c r="E3500" s="3" t="s">
        <v>66</v>
      </c>
      <c r="F3500" s="3" t="s">
        <v>1261</v>
      </c>
      <c r="G3500" s="3" t="s">
        <v>1485</v>
      </c>
      <c r="H3500" s="3" t="s">
        <v>1557</v>
      </c>
      <c r="I3500" s="3" t="s">
        <v>14337</v>
      </c>
      <c r="J3500" s="3" t="s">
        <v>1270</v>
      </c>
      <c r="K3500" s="3" t="s">
        <v>1282</v>
      </c>
      <c r="L3500" s="3" t="s">
        <v>14303</v>
      </c>
      <c r="M3500" s="7" t="s">
        <v>14304</v>
      </c>
      <c r="N3500" s="7" t="s">
        <v>14305</v>
      </c>
      <c r="O3500" s="20" t="s">
        <v>990</v>
      </c>
      <c r="P3500" s="3"/>
      <c r="Q3500" s="3"/>
      <c r="R3500" s="6">
        <v>1029.5999999999999</v>
      </c>
      <c r="S3500" s="3"/>
      <c r="T3500" s="3"/>
      <c r="U3500" s="17"/>
      <c r="X3500" s="19"/>
      <c r="Y3500" s="19" t="s">
        <v>14119</v>
      </c>
    </row>
    <row r="3501" spans="1:25">
      <c r="A3501" s="3" t="s">
        <v>14338</v>
      </c>
      <c r="B3501" s="3"/>
      <c r="C3501" s="3" t="s">
        <v>118</v>
      </c>
      <c r="D3501" s="3" t="s">
        <v>4026</v>
      </c>
      <c r="E3501" s="3" t="s">
        <v>66</v>
      </c>
      <c r="F3501" s="3" t="s">
        <v>1261</v>
      </c>
      <c r="G3501" s="3" t="s">
        <v>1485</v>
      </c>
      <c r="H3501" s="3" t="s">
        <v>1557</v>
      </c>
      <c r="I3501" s="3" t="s">
        <v>14339</v>
      </c>
      <c r="J3501" s="3" t="s">
        <v>1246</v>
      </c>
      <c r="K3501" s="3" t="s">
        <v>1282</v>
      </c>
      <c r="L3501" s="3" t="s">
        <v>14303</v>
      </c>
      <c r="M3501" s="7" t="s">
        <v>14304</v>
      </c>
      <c r="N3501" s="7" t="s">
        <v>14305</v>
      </c>
      <c r="O3501" s="20" t="s">
        <v>990</v>
      </c>
      <c r="P3501" s="3"/>
      <c r="Q3501" s="3"/>
      <c r="R3501" s="6">
        <v>376.2</v>
      </c>
      <c r="S3501" s="3"/>
      <c r="T3501" s="3"/>
      <c r="U3501" s="17"/>
      <c r="X3501" s="19"/>
      <c r="Y3501" s="19" t="s">
        <v>14119</v>
      </c>
    </row>
    <row r="3502" spans="1:25">
      <c r="A3502" s="3" t="s">
        <v>14340</v>
      </c>
      <c r="B3502" s="3"/>
      <c r="C3502" s="3" t="s">
        <v>118</v>
      </c>
      <c r="D3502" s="3" t="s">
        <v>4026</v>
      </c>
      <c r="E3502" s="3" t="s">
        <v>66</v>
      </c>
      <c r="F3502" s="3" t="s">
        <v>1261</v>
      </c>
      <c r="G3502" s="3" t="s">
        <v>1485</v>
      </c>
      <c r="H3502" s="3" t="s">
        <v>1557</v>
      </c>
      <c r="I3502" s="3" t="s">
        <v>14341</v>
      </c>
      <c r="J3502" s="3" t="s">
        <v>1270</v>
      </c>
      <c r="K3502" s="3" t="s">
        <v>1282</v>
      </c>
      <c r="L3502" s="3" t="s">
        <v>14303</v>
      </c>
      <c r="M3502" s="7" t="s">
        <v>14304</v>
      </c>
      <c r="N3502" s="7" t="s">
        <v>14305</v>
      </c>
      <c r="O3502" s="20" t="s">
        <v>990</v>
      </c>
      <c r="P3502" s="3"/>
      <c r="Q3502" s="3"/>
      <c r="R3502" s="6">
        <v>1029.5999999999999</v>
      </c>
      <c r="S3502" s="3"/>
      <c r="T3502" s="3"/>
      <c r="U3502" s="17"/>
      <c r="X3502" s="19"/>
      <c r="Y3502" s="19" t="s">
        <v>14119</v>
      </c>
    </row>
    <row r="3503" spans="1:25">
      <c r="A3503" s="3" t="s">
        <v>14342</v>
      </c>
      <c r="B3503" s="3"/>
      <c r="C3503" s="3" t="s">
        <v>118</v>
      </c>
      <c r="D3503" s="3" t="s">
        <v>4026</v>
      </c>
      <c r="E3503" s="3" t="s">
        <v>66</v>
      </c>
      <c r="F3503" s="3" t="s">
        <v>1261</v>
      </c>
      <c r="G3503" s="3" t="s">
        <v>1485</v>
      </c>
      <c r="H3503" s="3" t="s">
        <v>1557</v>
      </c>
      <c r="I3503" s="3" t="s">
        <v>14343</v>
      </c>
      <c r="J3503" s="3" t="s">
        <v>1246</v>
      </c>
      <c r="K3503" s="3" t="s">
        <v>1282</v>
      </c>
      <c r="L3503" s="3" t="s">
        <v>14303</v>
      </c>
      <c r="M3503" s="7" t="s">
        <v>14304</v>
      </c>
      <c r="N3503" s="7" t="s">
        <v>14305</v>
      </c>
      <c r="O3503" s="20" t="s">
        <v>990</v>
      </c>
      <c r="P3503" s="3"/>
      <c r="Q3503" s="3"/>
      <c r="R3503" s="6">
        <v>376.2</v>
      </c>
      <c r="S3503" s="3"/>
      <c r="T3503" s="3"/>
      <c r="U3503" s="17"/>
      <c r="X3503" s="19"/>
      <c r="Y3503" s="19" t="s">
        <v>14119</v>
      </c>
    </row>
    <row r="3504" spans="1:25">
      <c r="A3504" s="18" t="s">
        <v>14344</v>
      </c>
      <c r="B3504" s="3"/>
      <c r="C3504" s="3" t="s">
        <v>118</v>
      </c>
      <c r="D3504" s="3" t="s">
        <v>4026</v>
      </c>
      <c r="E3504" s="3" t="s">
        <v>66</v>
      </c>
      <c r="F3504" s="3" t="s">
        <v>1261</v>
      </c>
      <c r="G3504" s="3" t="s">
        <v>1485</v>
      </c>
      <c r="H3504" s="3" t="s">
        <v>1557</v>
      </c>
      <c r="I3504" s="3" t="s">
        <v>14345</v>
      </c>
      <c r="J3504" s="3" t="s">
        <v>1270</v>
      </c>
      <c r="K3504" s="3" t="s">
        <v>1282</v>
      </c>
      <c r="L3504" s="3" t="s">
        <v>14303</v>
      </c>
      <c r="M3504" s="7" t="s">
        <v>14304</v>
      </c>
      <c r="N3504" s="7" t="s">
        <v>14305</v>
      </c>
      <c r="O3504" s="20" t="s">
        <v>990</v>
      </c>
      <c r="P3504" s="3"/>
      <c r="Q3504" s="3"/>
      <c r="R3504" s="6">
        <v>1029.5999999999999</v>
      </c>
      <c r="S3504" s="3"/>
      <c r="T3504" s="3"/>
      <c r="U3504" s="17"/>
      <c r="X3504" s="19"/>
      <c r="Y3504" s="19" t="s">
        <v>14119</v>
      </c>
    </row>
    <row r="3505" spans="1:25">
      <c r="A3505" s="3" t="s">
        <v>14346</v>
      </c>
      <c r="B3505" s="3"/>
      <c r="C3505" s="3" t="s">
        <v>118</v>
      </c>
      <c r="D3505" s="3" t="s">
        <v>4026</v>
      </c>
      <c r="E3505" s="3" t="s">
        <v>66</v>
      </c>
      <c r="F3505" s="3" t="s">
        <v>1261</v>
      </c>
      <c r="G3505" s="3" t="s">
        <v>1485</v>
      </c>
      <c r="H3505" s="3" t="s">
        <v>1557</v>
      </c>
      <c r="I3505" s="3" t="s">
        <v>14347</v>
      </c>
      <c r="J3505" s="3" t="s">
        <v>1246</v>
      </c>
      <c r="K3505" s="3" t="s">
        <v>1282</v>
      </c>
      <c r="L3505" s="3" t="s">
        <v>14303</v>
      </c>
      <c r="M3505" s="7" t="s">
        <v>14304</v>
      </c>
      <c r="N3505" s="7" t="s">
        <v>14305</v>
      </c>
      <c r="O3505" s="20" t="s">
        <v>990</v>
      </c>
      <c r="P3505" s="3"/>
      <c r="Q3505" s="3"/>
      <c r="R3505" s="6">
        <v>376.2</v>
      </c>
      <c r="S3505" s="3"/>
      <c r="T3505" s="3"/>
      <c r="U3505" s="17"/>
      <c r="X3505" s="19"/>
      <c r="Y3505" s="19" t="s">
        <v>14119</v>
      </c>
    </row>
    <row r="3506" spans="1:25">
      <c r="A3506" s="3" t="s">
        <v>14348</v>
      </c>
      <c r="B3506" s="3"/>
      <c r="C3506" s="3" t="s">
        <v>118</v>
      </c>
      <c r="D3506" s="3" t="s">
        <v>4026</v>
      </c>
      <c r="E3506" s="3" t="s">
        <v>66</v>
      </c>
      <c r="F3506" s="3" t="s">
        <v>1261</v>
      </c>
      <c r="G3506" s="3" t="s">
        <v>1485</v>
      </c>
      <c r="H3506" s="3" t="s">
        <v>1557</v>
      </c>
      <c r="I3506" s="3" t="s">
        <v>14349</v>
      </c>
      <c r="J3506" s="3" t="s">
        <v>1270</v>
      </c>
      <c r="K3506" s="3" t="s">
        <v>1282</v>
      </c>
      <c r="L3506" s="3" t="s">
        <v>14303</v>
      </c>
      <c r="M3506" s="7" t="s">
        <v>14304</v>
      </c>
      <c r="N3506" s="7" t="s">
        <v>14305</v>
      </c>
      <c r="O3506" s="20" t="s">
        <v>990</v>
      </c>
      <c r="P3506" s="3"/>
      <c r="Q3506" s="3"/>
      <c r="R3506" s="6">
        <v>1029.5999999999999</v>
      </c>
      <c r="S3506" s="3"/>
      <c r="T3506" s="3"/>
      <c r="U3506" s="17"/>
      <c r="X3506" s="19"/>
      <c r="Y3506" s="19" t="s">
        <v>14119</v>
      </c>
    </row>
    <row r="3507" spans="1:25">
      <c r="A3507" s="3" t="s">
        <v>14350</v>
      </c>
      <c r="B3507" s="3"/>
      <c r="C3507" s="3" t="s">
        <v>118</v>
      </c>
      <c r="D3507" s="3" t="s">
        <v>4026</v>
      </c>
      <c r="E3507" s="3" t="s">
        <v>66</v>
      </c>
      <c r="F3507" s="3" t="s">
        <v>1261</v>
      </c>
      <c r="G3507" s="3" t="s">
        <v>1485</v>
      </c>
      <c r="H3507" s="3" t="s">
        <v>1557</v>
      </c>
      <c r="I3507" s="3" t="s">
        <v>14351</v>
      </c>
      <c r="J3507" s="3" t="s">
        <v>1246</v>
      </c>
      <c r="K3507" s="3" t="s">
        <v>1282</v>
      </c>
      <c r="L3507" s="3" t="s">
        <v>14303</v>
      </c>
      <c r="M3507" s="7" t="s">
        <v>14304</v>
      </c>
      <c r="N3507" s="7" t="s">
        <v>14305</v>
      </c>
      <c r="O3507" s="20" t="s">
        <v>990</v>
      </c>
      <c r="P3507" s="3"/>
      <c r="Q3507" s="3"/>
      <c r="R3507" s="6">
        <v>376.2</v>
      </c>
      <c r="S3507" s="3"/>
      <c r="T3507" s="3"/>
      <c r="U3507" s="17"/>
      <c r="X3507" s="19"/>
      <c r="Y3507" s="19" t="s">
        <v>14119</v>
      </c>
    </row>
    <row r="3508" spans="1:25">
      <c r="A3508" s="3" t="s">
        <v>14352</v>
      </c>
      <c r="B3508" s="3"/>
      <c r="C3508" s="3" t="s">
        <v>118</v>
      </c>
      <c r="D3508" s="3" t="s">
        <v>4026</v>
      </c>
      <c r="E3508" s="3" t="s">
        <v>66</v>
      </c>
      <c r="F3508" s="3" t="s">
        <v>1261</v>
      </c>
      <c r="G3508" s="3" t="s">
        <v>1485</v>
      </c>
      <c r="H3508" s="3" t="s">
        <v>1557</v>
      </c>
      <c r="I3508" s="3" t="s">
        <v>14353</v>
      </c>
      <c r="J3508" s="3" t="s">
        <v>1270</v>
      </c>
      <c r="K3508" s="3" t="s">
        <v>1282</v>
      </c>
      <c r="L3508" s="3" t="s">
        <v>14303</v>
      </c>
      <c r="M3508" s="7" t="s">
        <v>14304</v>
      </c>
      <c r="N3508" s="7" t="s">
        <v>14305</v>
      </c>
      <c r="O3508" s="20" t="s">
        <v>990</v>
      </c>
      <c r="P3508" s="3"/>
      <c r="Q3508" s="3"/>
      <c r="R3508" s="6">
        <v>1029.5999999999999</v>
      </c>
      <c r="S3508" s="3"/>
      <c r="T3508" s="3"/>
      <c r="U3508" s="17"/>
      <c r="X3508" s="19"/>
      <c r="Y3508" s="19" t="s">
        <v>14119</v>
      </c>
    </row>
    <row r="3509" spans="1:25">
      <c r="A3509" s="3" t="s">
        <v>14354</v>
      </c>
      <c r="B3509" s="3"/>
      <c r="C3509" s="3" t="s">
        <v>118</v>
      </c>
      <c r="D3509" s="3" t="s">
        <v>4026</v>
      </c>
      <c r="E3509" s="3" t="s">
        <v>66</v>
      </c>
      <c r="F3509" s="3" t="s">
        <v>1261</v>
      </c>
      <c r="G3509" s="3" t="s">
        <v>1485</v>
      </c>
      <c r="H3509" s="3" t="s">
        <v>1557</v>
      </c>
      <c r="I3509" s="3" t="s">
        <v>14355</v>
      </c>
      <c r="J3509" s="3" t="s">
        <v>1246</v>
      </c>
      <c r="K3509" s="3" t="s">
        <v>1282</v>
      </c>
      <c r="L3509" s="3" t="s">
        <v>14303</v>
      </c>
      <c r="M3509" s="7" t="s">
        <v>14304</v>
      </c>
      <c r="N3509" s="7" t="s">
        <v>14305</v>
      </c>
      <c r="O3509" s="20" t="s">
        <v>990</v>
      </c>
      <c r="P3509" s="3"/>
      <c r="Q3509" s="3"/>
      <c r="R3509" s="6">
        <v>376.2</v>
      </c>
      <c r="S3509" s="3"/>
      <c r="T3509" s="3"/>
      <c r="U3509" s="17"/>
      <c r="X3509" s="19"/>
      <c r="Y3509" s="19" t="s">
        <v>14119</v>
      </c>
    </row>
    <row r="3510" spans="1:25">
      <c r="A3510" s="3" t="s">
        <v>14356</v>
      </c>
      <c r="B3510" s="3"/>
      <c r="C3510" s="3" t="s">
        <v>118</v>
      </c>
      <c r="D3510" s="3" t="s">
        <v>4026</v>
      </c>
      <c r="E3510" s="3" t="s">
        <v>66</v>
      </c>
      <c r="F3510" s="3" t="s">
        <v>1261</v>
      </c>
      <c r="G3510" s="3" t="s">
        <v>1485</v>
      </c>
      <c r="H3510" s="3" t="s">
        <v>1557</v>
      </c>
      <c r="I3510" s="3" t="s">
        <v>14357</v>
      </c>
      <c r="J3510" s="3" t="s">
        <v>1270</v>
      </c>
      <c r="K3510" s="3" t="s">
        <v>1282</v>
      </c>
      <c r="L3510" s="3" t="s">
        <v>14303</v>
      </c>
      <c r="M3510" s="7" t="s">
        <v>14304</v>
      </c>
      <c r="N3510" s="7" t="s">
        <v>14305</v>
      </c>
      <c r="O3510" s="20" t="s">
        <v>990</v>
      </c>
      <c r="P3510" s="3"/>
      <c r="Q3510" s="3"/>
      <c r="R3510" s="6">
        <v>1029.5999999999999</v>
      </c>
      <c r="S3510" s="3"/>
      <c r="T3510" s="3"/>
      <c r="U3510" s="17"/>
      <c r="X3510" s="19"/>
      <c r="Y3510" s="19" t="s">
        <v>14119</v>
      </c>
    </row>
    <row r="3511" spans="1:25">
      <c r="A3511" s="3" t="s">
        <v>14358</v>
      </c>
      <c r="B3511" s="3"/>
      <c r="C3511" s="3" t="s">
        <v>118</v>
      </c>
      <c r="D3511" s="3" t="s">
        <v>4026</v>
      </c>
      <c r="E3511" s="3" t="s">
        <v>66</v>
      </c>
      <c r="F3511" s="3" t="s">
        <v>1261</v>
      </c>
      <c r="G3511" s="3" t="s">
        <v>1485</v>
      </c>
      <c r="H3511" s="3" t="s">
        <v>1557</v>
      </c>
      <c r="I3511" s="3" t="s">
        <v>14359</v>
      </c>
      <c r="J3511" s="3" t="s">
        <v>1246</v>
      </c>
      <c r="K3511" s="3" t="s">
        <v>1282</v>
      </c>
      <c r="L3511" s="3" t="s">
        <v>14303</v>
      </c>
      <c r="M3511" s="7" t="s">
        <v>14304</v>
      </c>
      <c r="N3511" s="7" t="s">
        <v>14305</v>
      </c>
      <c r="O3511" s="20" t="s">
        <v>990</v>
      </c>
      <c r="P3511" s="3"/>
      <c r="Q3511" s="3"/>
      <c r="R3511" s="6">
        <v>376.2</v>
      </c>
      <c r="S3511" s="3"/>
      <c r="T3511" s="3"/>
      <c r="U3511" s="17"/>
      <c r="X3511" s="19"/>
      <c r="Y3511" s="19" t="s">
        <v>14119</v>
      </c>
    </row>
    <row r="3512" spans="1:25">
      <c r="A3512" s="3" t="s">
        <v>14360</v>
      </c>
      <c r="B3512" s="3"/>
      <c r="C3512" s="3" t="s">
        <v>118</v>
      </c>
      <c r="D3512" s="3" t="s">
        <v>4026</v>
      </c>
      <c r="E3512" s="3" t="s">
        <v>66</v>
      </c>
      <c r="F3512" s="3" t="s">
        <v>1261</v>
      </c>
      <c r="G3512" s="3" t="s">
        <v>1485</v>
      </c>
      <c r="H3512" s="3" t="s">
        <v>1575</v>
      </c>
      <c r="I3512" s="3" t="s">
        <v>14361</v>
      </c>
      <c r="J3512" s="3" t="s">
        <v>1270</v>
      </c>
      <c r="K3512" s="3" t="s">
        <v>1282</v>
      </c>
      <c r="L3512" s="3" t="s">
        <v>14303</v>
      </c>
      <c r="M3512" s="7" t="s">
        <v>14304</v>
      </c>
      <c r="N3512" s="7" t="s">
        <v>14305</v>
      </c>
      <c r="O3512" s="20" t="s">
        <v>990</v>
      </c>
      <c r="P3512" s="3"/>
      <c r="Q3512" s="3"/>
      <c r="R3512" s="6">
        <v>1029.5999999999999</v>
      </c>
      <c r="S3512" s="3"/>
      <c r="T3512" s="3"/>
      <c r="U3512" s="17"/>
      <c r="X3512" s="19"/>
      <c r="Y3512" s="19" t="s">
        <v>14119</v>
      </c>
    </row>
    <row r="3513" spans="1:25">
      <c r="A3513" s="3" t="s">
        <v>14362</v>
      </c>
      <c r="B3513" s="3"/>
      <c r="C3513" s="3" t="s">
        <v>118</v>
      </c>
      <c r="D3513" s="3" t="s">
        <v>4026</v>
      </c>
      <c r="E3513" s="3" t="s">
        <v>66</v>
      </c>
      <c r="F3513" s="3" t="s">
        <v>1261</v>
      </c>
      <c r="G3513" s="3" t="s">
        <v>1485</v>
      </c>
      <c r="H3513" s="3" t="s">
        <v>1575</v>
      </c>
      <c r="I3513" s="3" t="s">
        <v>14363</v>
      </c>
      <c r="J3513" s="3" t="s">
        <v>1246</v>
      </c>
      <c r="K3513" s="3" t="s">
        <v>1282</v>
      </c>
      <c r="L3513" s="3" t="s">
        <v>14303</v>
      </c>
      <c r="M3513" s="7" t="s">
        <v>14304</v>
      </c>
      <c r="N3513" s="7" t="s">
        <v>14305</v>
      </c>
      <c r="O3513" s="20" t="s">
        <v>990</v>
      </c>
      <c r="P3513" s="3"/>
      <c r="Q3513" s="3"/>
      <c r="R3513" s="6">
        <v>376.2</v>
      </c>
      <c r="S3513" s="3"/>
      <c r="T3513" s="3"/>
      <c r="U3513" s="17"/>
      <c r="X3513" s="19"/>
      <c r="Y3513" s="19" t="s">
        <v>14119</v>
      </c>
    </row>
    <row r="3514" spans="1:25">
      <c r="A3514" s="3" t="s">
        <v>14364</v>
      </c>
      <c r="B3514" s="3"/>
      <c r="C3514" s="3" t="s">
        <v>118</v>
      </c>
      <c r="D3514" s="3" t="s">
        <v>4026</v>
      </c>
      <c r="E3514" s="3" t="s">
        <v>66</v>
      </c>
      <c r="F3514" s="3" t="s">
        <v>1261</v>
      </c>
      <c r="G3514" s="3" t="s">
        <v>1485</v>
      </c>
      <c r="H3514" s="3" t="s">
        <v>1575</v>
      </c>
      <c r="I3514" s="3" t="s">
        <v>14365</v>
      </c>
      <c r="J3514" s="3" t="s">
        <v>1270</v>
      </c>
      <c r="K3514" s="3" t="s">
        <v>1282</v>
      </c>
      <c r="L3514" s="3" t="s">
        <v>14303</v>
      </c>
      <c r="M3514" s="7" t="s">
        <v>14304</v>
      </c>
      <c r="N3514" s="7" t="s">
        <v>14305</v>
      </c>
      <c r="O3514" s="20" t="s">
        <v>990</v>
      </c>
      <c r="P3514" s="3"/>
      <c r="Q3514" s="3"/>
      <c r="R3514" s="6">
        <v>1029.5999999999999</v>
      </c>
      <c r="S3514" s="3"/>
      <c r="T3514" s="3"/>
      <c r="U3514" s="17"/>
      <c r="X3514" s="19"/>
      <c r="Y3514" s="19" t="s">
        <v>14119</v>
      </c>
    </row>
    <row r="3515" spans="1:25">
      <c r="A3515" s="3" t="s">
        <v>14366</v>
      </c>
      <c r="B3515" s="3"/>
      <c r="C3515" s="3" t="s">
        <v>118</v>
      </c>
      <c r="D3515" s="3" t="s">
        <v>4026</v>
      </c>
      <c r="E3515" s="3" t="s">
        <v>66</v>
      </c>
      <c r="F3515" s="3" t="s">
        <v>1261</v>
      </c>
      <c r="G3515" s="3" t="s">
        <v>1485</v>
      </c>
      <c r="H3515" s="3" t="s">
        <v>1575</v>
      </c>
      <c r="I3515" s="3" t="s">
        <v>14367</v>
      </c>
      <c r="J3515" s="3" t="s">
        <v>1246</v>
      </c>
      <c r="K3515" s="3" t="s">
        <v>1282</v>
      </c>
      <c r="L3515" s="3" t="s">
        <v>14303</v>
      </c>
      <c r="M3515" s="7" t="s">
        <v>14304</v>
      </c>
      <c r="N3515" s="7" t="s">
        <v>14305</v>
      </c>
      <c r="O3515" s="20" t="s">
        <v>990</v>
      </c>
      <c r="P3515" s="3"/>
      <c r="Q3515" s="3"/>
      <c r="R3515" s="6">
        <v>376.2</v>
      </c>
      <c r="S3515" s="3"/>
      <c r="T3515" s="3"/>
      <c r="U3515" s="17"/>
      <c r="X3515" s="19"/>
      <c r="Y3515" s="19" t="s">
        <v>14119</v>
      </c>
    </row>
    <row r="3516" spans="1:25">
      <c r="A3516" s="3" t="s">
        <v>14368</v>
      </c>
      <c r="B3516" s="3"/>
      <c r="C3516" s="3" t="s">
        <v>118</v>
      </c>
      <c r="D3516" s="3" t="s">
        <v>4026</v>
      </c>
      <c r="E3516" s="3" t="s">
        <v>66</v>
      </c>
      <c r="F3516" s="3" t="s">
        <v>1261</v>
      </c>
      <c r="G3516" s="3" t="s">
        <v>1485</v>
      </c>
      <c r="H3516" s="3" t="s">
        <v>1575</v>
      </c>
      <c r="I3516" s="3" t="s">
        <v>14369</v>
      </c>
      <c r="J3516" s="3" t="s">
        <v>1270</v>
      </c>
      <c r="K3516" s="3" t="s">
        <v>1282</v>
      </c>
      <c r="L3516" s="3" t="s">
        <v>14303</v>
      </c>
      <c r="M3516" s="7" t="s">
        <v>14304</v>
      </c>
      <c r="N3516" s="7" t="s">
        <v>14305</v>
      </c>
      <c r="O3516" s="20" t="s">
        <v>990</v>
      </c>
      <c r="P3516" s="3"/>
      <c r="Q3516" s="3"/>
      <c r="R3516" s="6">
        <v>1029.5999999999999</v>
      </c>
      <c r="S3516" s="3"/>
      <c r="T3516" s="3"/>
      <c r="U3516" s="17"/>
      <c r="X3516" s="19"/>
      <c r="Y3516" s="19" t="s">
        <v>14119</v>
      </c>
    </row>
    <row r="3517" spans="1:25">
      <c r="A3517" s="3" t="s">
        <v>14370</v>
      </c>
      <c r="B3517" s="3"/>
      <c r="C3517" s="3" t="s">
        <v>118</v>
      </c>
      <c r="D3517" s="3" t="s">
        <v>4026</v>
      </c>
      <c r="E3517" s="3" t="s">
        <v>66</v>
      </c>
      <c r="F3517" s="3" t="s">
        <v>1261</v>
      </c>
      <c r="G3517" s="3" t="s">
        <v>1485</v>
      </c>
      <c r="H3517" s="3" t="s">
        <v>1575</v>
      </c>
      <c r="I3517" s="3" t="s">
        <v>14371</v>
      </c>
      <c r="J3517" s="3" t="s">
        <v>1246</v>
      </c>
      <c r="K3517" s="3" t="s">
        <v>1282</v>
      </c>
      <c r="L3517" s="3" t="s">
        <v>14303</v>
      </c>
      <c r="M3517" s="7" t="s">
        <v>14304</v>
      </c>
      <c r="N3517" s="7" t="s">
        <v>14305</v>
      </c>
      <c r="O3517" s="20" t="s">
        <v>990</v>
      </c>
      <c r="P3517" s="3"/>
      <c r="Q3517" s="3"/>
      <c r="R3517" s="6">
        <v>376.2</v>
      </c>
      <c r="S3517" s="3"/>
      <c r="T3517" s="3"/>
      <c r="U3517" s="17"/>
      <c r="X3517" s="19"/>
      <c r="Y3517" s="19" t="s">
        <v>14119</v>
      </c>
    </row>
    <row r="3518" spans="1:25">
      <c r="A3518" s="3" t="s">
        <v>14372</v>
      </c>
      <c r="B3518" s="3"/>
      <c r="C3518" s="3" t="s">
        <v>118</v>
      </c>
      <c r="D3518" s="3" t="s">
        <v>4026</v>
      </c>
      <c r="E3518" s="3" t="s">
        <v>66</v>
      </c>
      <c r="F3518" s="3" t="s">
        <v>1261</v>
      </c>
      <c r="G3518" s="3" t="s">
        <v>1485</v>
      </c>
      <c r="H3518" s="3" t="s">
        <v>1575</v>
      </c>
      <c r="I3518" s="3" t="s">
        <v>14373</v>
      </c>
      <c r="J3518" s="3" t="s">
        <v>1270</v>
      </c>
      <c r="K3518" s="3" t="s">
        <v>1282</v>
      </c>
      <c r="L3518" s="3" t="s">
        <v>14303</v>
      </c>
      <c r="M3518" s="7" t="s">
        <v>14304</v>
      </c>
      <c r="N3518" s="7" t="s">
        <v>14305</v>
      </c>
      <c r="O3518" s="20" t="s">
        <v>990</v>
      </c>
      <c r="P3518" s="3"/>
      <c r="Q3518" s="3"/>
      <c r="R3518" s="6">
        <v>1029.5999999999999</v>
      </c>
      <c r="S3518" s="3"/>
      <c r="T3518" s="3"/>
      <c r="U3518" s="17"/>
      <c r="X3518" s="19"/>
      <c r="Y3518" s="19" t="s">
        <v>14119</v>
      </c>
    </row>
    <row r="3519" spans="1:25">
      <c r="A3519" s="3" t="s">
        <v>14374</v>
      </c>
      <c r="B3519" s="3"/>
      <c r="C3519" s="3" t="s">
        <v>118</v>
      </c>
      <c r="D3519" s="3" t="s">
        <v>4026</v>
      </c>
      <c r="E3519" s="3" t="s">
        <v>66</v>
      </c>
      <c r="F3519" s="3" t="s">
        <v>1261</v>
      </c>
      <c r="G3519" s="3" t="s">
        <v>1485</v>
      </c>
      <c r="H3519" s="3" t="s">
        <v>1575</v>
      </c>
      <c r="I3519" s="3" t="s">
        <v>14375</v>
      </c>
      <c r="J3519" s="3" t="s">
        <v>1246</v>
      </c>
      <c r="K3519" s="3" t="s">
        <v>1282</v>
      </c>
      <c r="L3519" s="3" t="s">
        <v>14303</v>
      </c>
      <c r="M3519" s="7" t="s">
        <v>14304</v>
      </c>
      <c r="N3519" s="7" t="s">
        <v>14305</v>
      </c>
      <c r="O3519" s="20" t="s">
        <v>990</v>
      </c>
      <c r="P3519" s="3"/>
      <c r="Q3519" s="3"/>
      <c r="R3519" s="6">
        <v>376.2</v>
      </c>
      <c r="S3519" s="3"/>
      <c r="T3519" s="3"/>
      <c r="U3519" s="17"/>
      <c r="X3519" s="19"/>
      <c r="Y3519" s="19" t="s">
        <v>14119</v>
      </c>
    </row>
    <row r="3520" spans="1:25">
      <c r="A3520" s="3" t="s">
        <v>14376</v>
      </c>
      <c r="B3520" s="3"/>
      <c r="C3520" s="3" t="s">
        <v>118</v>
      </c>
      <c r="D3520" s="3" t="s">
        <v>4026</v>
      </c>
      <c r="E3520" s="3" t="s">
        <v>66</v>
      </c>
      <c r="F3520" s="3" t="s">
        <v>1261</v>
      </c>
      <c r="G3520" s="3" t="s">
        <v>1485</v>
      </c>
      <c r="H3520" s="3" t="s">
        <v>1575</v>
      </c>
      <c r="I3520" s="3" t="s">
        <v>14377</v>
      </c>
      <c r="J3520" s="3" t="s">
        <v>1270</v>
      </c>
      <c r="K3520" s="3" t="s">
        <v>1282</v>
      </c>
      <c r="L3520" s="3" t="s">
        <v>14303</v>
      </c>
      <c r="M3520" s="7" t="s">
        <v>14304</v>
      </c>
      <c r="N3520" s="7" t="s">
        <v>14305</v>
      </c>
      <c r="O3520" s="20" t="s">
        <v>990</v>
      </c>
      <c r="P3520" s="3"/>
      <c r="Q3520" s="3"/>
      <c r="R3520" s="6">
        <v>1029.5999999999999</v>
      </c>
      <c r="S3520" s="3"/>
      <c r="T3520" s="3"/>
      <c r="U3520" s="17"/>
      <c r="X3520" s="19"/>
      <c r="Y3520" s="19" t="s">
        <v>14119</v>
      </c>
    </row>
    <row r="3521" spans="1:25">
      <c r="A3521" s="3" t="s">
        <v>14378</v>
      </c>
      <c r="B3521" s="3"/>
      <c r="C3521" s="3" t="s">
        <v>118</v>
      </c>
      <c r="D3521" s="3" t="s">
        <v>4026</v>
      </c>
      <c r="E3521" s="3" t="s">
        <v>66</v>
      </c>
      <c r="F3521" s="3" t="s">
        <v>1261</v>
      </c>
      <c r="G3521" s="3" t="s">
        <v>1485</v>
      </c>
      <c r="H3521" s="3" t="s">
        <v>1575</v>
      </c>
      <c r="I3521" s="3" t="s">
        <v>14379</v>
      </c>
      <c r="J3521" s="3" t="s">
        <v>1246</v>
      </c>
      <c r="K3521" s="3" t="s">
        <v>1282</v>
      </c>
      <c r="L3521" s="3" t="s">
        <v>14303</v>
      </c>
      <c r="M3521" s="7" t="s">
        <v>14304</v>
      </c>
      <c r="N3521" s="7" t="s">
        <v>14305</v>
      </c>
      <c r="O3521" s="20" t="s">
        <v>990</v>
      </c>
      <c r="P3521" s="3"/>
      <c r="Q3521" s="3"/>
      <c r="R3521" s="6">
        <v>376.2</v>
      </c>
      <c r="S3521" s="3"/>
      <c r="T3521" s="3"/>
      <c r="U3521" s="17"/>
      <c r="X3521" s="19"/>
      <c r="Y3521" s="19" t="s">
        <v>14119</v>
      </c>
    </row>
    <row r="3522" spans="1:25">
      <c r="A3522" s="3" t="s">
        <v>14380</v>
      </c>
      <c r="B3522" s="3"/>
      <c r="C3522" s="3" t="s">
        <v>118</v>
      </c>
      <c r="D3522" s="3" t="s">
        <v>4026</v>
      </c>
      <c r="E3522" s="3" t="s">
        <v>66</v>
      </c>
      <c r="F3522" s="3" t="s">
        <v>1261</v>
      </c>
      <c r="G3522" s="3" t="s">
        <v>1485</v>
      </c>
      <c r="H3522" s="3" t="s">
        <v>1575</v>
      </c>
      <c r="I3522" s="3" t="s">
        <v>14381</v>
      </c>
      <c r="J3522" s="3" t="s">
        <v>1270</v>
      </c>
      <c r="K3522" s="3" t="s">
        <v>1282</v>
      </c>
      <c r="L3522" s="3" t="s">
        <v>14303</v>
      </c>
      <c r="M3522" s="7" t="s">
        <v>14304</v>
      </c>
      <c r="N3522" s="7" t="s">
        <v>14305</v>
      </c>
      <c r="O3522" s="20" t="s">
        <v>990</v>
      </c>
      <c r="P3522" s="3"/>
      <c r="Q3522" s="3"/>
      <c r="R3522" s="6">
        <v>1029.5999999999999</v>
      </c>
      <c r="S3522" s="3"/>
      <c r="T3522" s="3"/>
      <c r="U3522" s="17"/>
      <c r="X3522" s="19"/>
      <c r="Y3522" s="19" t="s">
        <v>14119</v>
      </c>
    </row>
    <row r="3523" spans="1:25">
      <c r="A3523" s="3" t="s">
        <v>14382</v>
      </c>
      <c r="B3523" s="3"/>
      <c r="C3523" s="3" t="s">
        <v>118</v>
      </c>
      <c r="D3523" s="3" t="s">
        <v>4026</v>
      </c>
      <c r="E3523" s="3" t="s">
        <v>66</v>
      </c>
      <c r="F3523" s="3" t="s">
        <v>1261</v>
      </c>
      <c r="G3523" s="3" t="s">
        <v>1485</v>
      </c>
      <c r="H3523" s="3" t="s">
        <v>1575</v>
      </c>
      <c r="I3523" s="3" t="s">
        <v>14383</v>
      </c>
      <c r="J3523" s="3" t="s">
        <v>1246</v>
      </c>
      <c r="K3523" s="3" t="s">
        <v>1282</v>
      </c>
      <c r="L3523" s="3" t="s">
        <v>14303</v>
      </c>
      <c r="M3523" s="7" t="s">
        <v>14304</v>
      </c>
      <c r="N3523" s="7" t="s">
        <v>14305</v>
      </c>
      <c r="O3523" s="20" t="s">
        <v>990</v>
      </c>
      <c r="P3523" s="3"/>
      <c r="Q3523" s="3"/>
      <c r="R3523" s="6">
        <v>376.2</v>
      </c>
      <c r="S3523" s="3"/>
      <c r="T3523" s="3"/>
      <c r="U3523" s="17"/>
      <c r="X3523" s="19"/>
      <c r="Y3523" s="19" t="s">
        <v>14119</v>
      </c>
    </row>
    <row r="3524" spans="1:25">
      <c r="A3524" s="18" t="s">
        <v>14384</v>
      </c>
      <c r="B3524" s="3"/>
      <c r="C3524" s="3" t="s">
        <v>118</v>
      </c>
      <c r="D3524" s="3" t="s">
        <v>4026</v>
      </c>
      <c r="E3524" s="3" t="s">
        <v>66</v>
      </c>
      <c r="F3524" s="3" t="s">
        <v>1261</v>
      </c>
      <c r="G3524" s="3" t="s">
        <v>1485</v>
      </c>
      <c r="H3524" s="3" t="s">
        <v>1575</v>
      </c>
      <c r="I3524" s="3" t="s">
        <v>14385</v>
      </c>
      <c r="J3524" s="3" t="s">
        <v>1270</v>
      </c>
      <c r="K3524" s="3" t="s">
        <v>1282</v>
      </c>
      <c r="L3524" s="3" t="s">
        <v>14303</v>
      </c>
      <c r="M3524" s="7" t="s">
        <v>14304</v>
      </c>
      <c r="N3524" s="7" t="s">
        <v>14305</v>
      </c>
      <c r="O3524" s="20" t="s">
        <v>990</v>
      </c>
      <c r="P3524" s="3"/>
      <c r="Q3524" s="3"/>
      <c r="R3524" s="6">
        <v>1029.5999999999999</v>
      </c>
      <c r="S3524" s="3"/>
      <c r="T3524" s="3"/>
      <c r="U3524" s="17"/>
      <c r="X3524" s="19"/>
      <c r="Y3524" s="19" t="s">
        <v>14119</v>
      </c>
    </row>
    <row r="3525" spans="1:25">
      <c r="A3525" s="3" t="s">
        <v>14386</v>
      </c>
      <c r="B3525" s="3"/>
      <c r="C3525" s="3" t="s">
        <v>118</v>
      </c>
      <c r="D3525" s="3" t="s">
        <v>4026</v>
      </c>
      <c r="E3525" s="3" t="s">
        <v>66</v>
      </c>
      <c r="F3525" s="3" t="s">
        <v>1261</v>
      </c>
      <c r="G3525" s="3" t="s">
        <v>1485</v>
      </c>
      <c r="H3525" s="3" t="s">
        <v>1575</v>
      </c>
      <c r="I3525" s="3" t="s">
        <v>14387</v>
      </c>
      <c r="J3525" s="3" t="s">
        <v>1246</v>
      </c>
      <c r="K3525" s="3" t="s">
        <v>1282</v>
      </c>
      <c r="L3525" s="3" t="s">
        <v>14303</v>
      </c>
      <c r="M3525" s="7" t="s">
        <v>14304</v>
      </c>
      <c r="N3525" s="7" t="s">
        <v>14305</v>
      </c>
      <c r="O3525" s="20" t="s">
        <v>990</v>
      </c>
      <c r="P3525" s="3"/>
      <c r="Q3525" s="3"/>
      <c r="R3525" s="6">
        <v>376.2</v>
      </c>
      <c r="S3525" s="3"/>
      <c r="T3525" s="3"/>
      <c r="U3525" s="17"/>
      <c r="X3525" s="19"/>
      <c r="Y3525" s="19" t="s">
        <v>14119</v>
      </c>
    </row>
    <row r="3526" spans="1:25">
      <c r="A3526" s="3" t="s">
        <v>14388</v>
      </c>
      <c r="B3526" s="3"/>
      <c r="C3526" s="3" t="s">
        <v>507</v>
      </c>
      <c r="D3526" s="3" t="s">
        <v>4026</v>
      </c>
      <c r="E3526" s="3" t="s">
        <v>66</v>
      </c>
      <c r="F3526" s="3"/>
      <c r="G3526" s="3"/>
      <c r="H3526" s="3"/>
      <c r="I3526" s="3" t="s">
        <v>14389</v>
      </c>
      <c r="J3526" s="3" t="s">
        <v>94</v>
      </c>
      <c r="K3526" s="3" t="s">
        <v>14390</v>
      </c>
      <c r="L3526" s="3" t="s">
        <v>14391</v>
      </c>
      <c r="M3526" s="7" t="s">
        <v>14392</v>
      </c>
      <c r="N3526" s="7" t="s">
        <v>14393</v>
      </c>
      <c r="O3526" s="20" t="s">
        <v>993</v>
      </c>
      <c r="P3526" s="3" t="s">
        <v>1241</v>
      </c>
      <c r="Q3526" s="3"/>
      <c r="R3526" s="6">
        <v>1813.2</v>
      </c>
      <c r="S3526" s="3" t="s">
        <v>11756</v>
      </c>
      <c r="T3526" s="3"/>
      <c r="U3526" s="17">
        <v>45952</v>
      </c>
      <c r="X3526" s="19" t="s">
        <v>11757</v>
      </c>
      <c r="Y3526" s="19"/>
    </row>
    <row r="3527" spans="1:25">
      <c r="A3527" s="3" t="s">
        <v>14394</v>
      </c>
      <c r="B3527" s="3"/>
      <c r="C3527" s="3" t="s">
        <v>217</v>
      </c>
      <c r="D3527" s="3" t="s">
        <v>4748</v>
      </c>
      <c r="E3527" s="3" t="s">
        <v>52</v>
      </c>
      <c r="F3527" s="3" t="s">
        <v>1307</v>
      </c>
      <c r="G3527" s="3" t="s">
        <v>1312</v>
      </c>
      <c r="H3527" s="3" t="s">
        <v>1262</v>
      </c>
      <c r="I3527" s="3" t="s">
        <v>14395</v>
      </c>
      <c r="J3527" s="3" t="s">
        <v>68</v>
      </c>
      <c r="K3527" s="3" t="s">
        <v>1303</v>
      </c>
      <c r="L3527" s="3" t="s">
        <v>14396</v>
      </c>
      <c r="M3527" s="7" t="s">
        <v>14397</v>
      </c>
      <c r="N3527" s="7" t="s">
        <v>14398</v>
      </c>
      <c r="O3527" s="20" t="s">
        <v>998</v>
      </c>
      <c r="P3527" s="3" t="s">
        <v>1241</v>
      </c>
      <c r="Q3527" s="3">
        <v>-19.489999999999998</v>
      </c>
      <c r="R3527" s="6">
        <v>514.79999999999995</v>
      </c>
      <c r="S3527" s="3" t="s">
        <v>1319</v>
      </c>
      <c r="T3527" s="3"/>
      <c r="U3527" s="17">
        <v>45953</v>
      </c>
      <c r="X3527" s="19" t="s">
        <v>1320</v>
      </c>
      <c r="Y3527" s="19"/>
    </row>
    <row r="3528" spans="1:25">
      <c r="A3528" s="3" t="s">
        <v>14399</v>
      </c>
      <c r="B3528" s="3"/>
      <c r="C3528" s="3" t="s">
        <v>67</v>
      </c>
      <c r="D3528" s="3" t="s">
        <v>4026</v>
      </c>
      <c r="E3528" s="3" t="s">
        <v>66</v>
      </c>
      <c r="F3528" s="3" t="s">
        <v>1261</v>
      </c>
      <c r="G3528" s="3" t="s">
        <v>1312</v>
      </c>
      <c r="H3528" s="3" t="s">
        <v>1531</v>
      </c>
      <c r="I3528" s="3" t="s">
        <v>14400</v>
      </c>
      <c r="J3528" s="3" t="s">
        <v>55</v>
      </c>
      <c r="K3528" s="3" t="s">
        <v>14401</v>
      </c>
      <c r="L3528" s="3" t="s">
        <v>14402</v>
      </c>
      <c r="M3528" s="7" t="s">
        <v>14403</v>
      </c>
      <c r="N3528" s="7" t="s">
        <v>14404</v>
      </c>
      <c r="O3528" s="20" t="s">
        <v>996</v>
      </c>
      <c r="P3528" s="3" t="s">
        <v>1241</v>
      </c>
      <c r="Q3528" s="3">
        <v>-17.84</v>
      </c>
      <c r="R3528" s="6">
        <v>1564.2</v>
      </c>
      <c r="S3528" s="3" t="s">
        <v>1256</v>
      </c>
      <c r="T3528" s="3"/>
      <c r="U3528" s="17">
        <v>45960</v>
      </c>
      <c r="X3528" s="19" t="s">
        <v>13400</v>
      </c>
      <c r="Y3528" s="19" t="s">
        <v>14405</v>
      </c>
    </row>
    <row r="3529" spans="1:25">
      <c r="A3529" s="3" t="s">
        <v>14406</v>
      </c>
      <c r="B3529" s="3"/>
      <c r="C3529" s="3" t="s">
        <v>67</v>
      </c>
      <c r="D3529" s="3" t="s">
        <v>4026</v>
      </c>
      <c r="E3529" s="3" t="s">
        <v>66</v>
      </c>
      <c r="F3529" s="3" t="s">
        <v>1261</v>
      </c>
      <c r="G3529" s="3" t="s">
        <v>1312</v>
      </c>
      <c r="H3529" s="3" t="s">
        <v>1262</v>
      </c>
      <c r="I3529" s="3" t="s">
        <v>14407</v>
      </c>
      <c r="J3529" s="3" t="s">
        <v>1246</v>
      </c>
      <c r="K3529" s="3" t="s">
        <v>14401</v>
      </c>
      <c r="L3529" s="3" t="s">
        <v>14402</v>
      </c>
      <c r="M3529" s="7" t="s">
        <v>14403</v>
      </c>
      <c r="N3529" s="7" t="s">
        <v>14404</v>
      </c>
      <c r="O3529" s="20" t="s">
        <v>996</v>
      </c>
      <c r="P3529" s="3" t="s">
        <v>1241</v>
      </c>
      <c r="Q3529" s="3">
        <v>-17.190000000000001</v>
      </c>
      <c r="R3529" s="6">
        <v>376.2</v>
      </c>
      <c r="S3529" s="3" t="s">
        <v>1256</v>
      </c>
      <c r="T3529" s="3"/>
      <c r="U3529" s="17">
        <v>45960</v>
      </c>
      <c r="X3529" s="19" t="s">
        <v>13400</v>
      </c>
      <c r="Y3529" s="19" t="s">
        <v>14405</v>
      </c>
    </row>
    <row r="3530" spans="1:25">
      <c r="A3530" s="3" t="s">
        <v>14408</v>
      </c>
      <c r="B3530" s="3"/>
      <c r="C3530" s="3" t="s">
        <v>67</v>
      </c>
      <c r="D3530" s="3" t="s">
        <v>4026</v>
      </c>
      <c r="E3530" s="3" t="s">
        <v>66</v>
      </c>
      <c r="F3530" s="3" t="s">
        <v>1261</v>
      </c>
      <c r="G3530" s="3" t="s">
        <v>1312</v>
      </c>
      <c r="H3530" s="3" t="s">
        <v>1262</v>
      </c>
      <c r="I3530" s="3" t="s">
        <v>14409</v>
      </c>
      <c r="J3530" s="3" t="s">
        <v>1246</v>
      </c>
      <c r="K3530" s="3" t="s">
        <v>14401</v>
      </c>
      <c r="L3530" s="3" t="s">
        <v>14402</v>
      </c>
      <c r="M3530" s="7" t="s">
        <v>14403</v>
      </c>
      <c r="N3530" s="7" t="s">
        <v>14404</v>
      </c>
      <c r="O3530" s="20" t="s">
        <v>996</v>
      </c>
      <c r="P3530" s="3" t="s">
        <v>1241</v>
      </c>
      <c r="Q3530" s="3">
        <v>-17.440000000000001</v>
      </c>
      <c r="R3530" s="6">
        <v>376.2</v>
      </c>
      <c r="S3530" s="3" t="s">
        <v>1256</v>
      </c>
      <c r="T3530" s="3"/>
      <c r="U3530" s="17">
        <v>45960</v>
      </c>
      <c r="X3530" s="19" t="s">
        <v>13400</v>
      </c>
      <c r="Y3530" s="19" t="s">
        <v>14405</v>
      </c>
    </row>
    <row r="3531" spans="1:25">
      <c r="A3531" s="3" t="s">
        <v>14410</v>
      </c>
      <c r="B3531" s="3"/>
      <c r="C3531" s="3"/>
      <c r="D3531" s="3" t="s">
        <v>4748</v>
      </c>
      <c r="E3531" s="3" t="s">
        <v>52</v>
      </c>
      <c r="F3531" s="3"/>
      <c r="G3531" s="3"/>
      <c r="H3531" s="3"/>
      <c r="I3531" s="3" t="s">
        <v>14411</v>
      </c>
      <c r="J3531" s="3" t="s">
        <v>94</v>
      </c>
      <c r="K3531" s="3" t="s">
        <v>5605</v>
      </c>
      <c r="L3531" s="3" t="s">
        <v>14412</v>
      </c>
      <c r="M3531" s="7" t="s">
        <v>14413</v>
      </c>
      <c r="N3531" s="7" t="s">
        <v>14414</v>
      </c>
      <c r="O3531" s="20" t="s">
        <v>1000</v>
      </c>
      <c r="P3531" s="3" t="s">
        <v>1241</v>
      </c>
      <c r="Q3531" s="3"/>
      <c r="R3531" s="6">
        <v>28.72</v>
      </c>
      <c r="S3531" s="3" t="s">
        <v>1319</v>
      </c>
      <c r="T3531" s="3"/>
      <c r="U3531" s="17">
        <v>45952</v>
      </c>
      <c r="X3531" s="19" t="s">
        <v>1320</v>
      </c>
      <c r="Y3531" s="19"/>
    </row>
    <row r="3532" spans="1:25">
      <c r="A3532" s="3" t="s">
        <v>14415</v>
      </c>
      <c r="B3532" s="3"/>
      <c r="C3532" s="3" t="s">
        <v>78</v>
      </c>
      <c r="D3532" s="3" t="s">
        <v>4725</v>
      </c>
      <c r="E3532" s="3" t="s">
        <v>77</v>
      </c>
      <c r="F3532" s="3" t="s">
        <v>5261</v>
      </c>
      <c r="G3532" s="3" t="s">
        <v>1391</v>
      </c>
      <c r="H3532" s="3" t="s">
        <v>1599</v>
      </c>
      <c r="I3532" s="3" t="s">
        <v>14416</v>
      </c>
      <c r="J3532" s="3" t="s">
        <v>55</v>
      </c>
      <c r="K3532" s="3" t="s">
        <v>14417</v>
      </c>
      <c r="L3532" s="3" t="s">
        <v>14418</v>
      </c>
      <c r="M3532" s="7" t="s">
        <v>14419</v>
      </c>
      <c r="N3532" s="7" t="s">
        <v>14420</v>
      </c>
      <c r="O3532" s="20" t="s">
        <v>1004</v>
      </c>
      <c r="P3532" s="3" t="s">
        <v>1241</v>
      </c>
      <c r="Q3532" s="3">
        <v>-18.440000000000001</v>
      </c>
      <c r="R3532" s="6">
        <v>1564.2</v>
      </c>
      <c r="S3532" s="3" t="s">
        <v>12655</v>
      </c>
      <c r="T3532" s="3"/>
      <c r="U3532" s="17">
        <v>45961</v>
      </c>
      <c r="X3532" s="19" t="s">
        <v>12656</v>
      </c>
      <c r="Y3532" s="19" t="s">
        <v>14405</v>
      </c>
    </row>
    <row r="3533" spans="1:25">
      <c r="A3533" s="3" t="s">
        <v>14421</v>
      </c>
      <c r="B3533" s="3"/>
      <c r="C3533" s="3" t="s">
        <v>78</v>
      </c>
      <c r="D3533" s="3" t="s">
        <v>4725</v>
      </c>
      <c r="E3533" s="3" t="s">
        <v>77</v>
      </c>
      <c r="F3533" s="3" t="s">
        <v>5261</v>
      </c>
      <c r="G3533" s="3" t="s">
        <v>1391</v>
      </c>
      <c r="H3533" s="3" t="s">
        <v>1599</v>
      </c>
      <c r="I3533" s="3" t="s">
        <v>14422</v>
      </c>
      <c r="J3533" s="3" t="s">
        <v>1246</v>
      </c>
      <c r="K3533" s="3" t="s">
        <v>14417</v>
      </c>
      <c r="L3533" s="3" t="s">
        <v>14418</v>
      </c>
      <c r="M3533" s="7" t="s">
        <v>14419</v>
      </c>
      <c r="N3533" s="7" t="s">
        <v>14420</v>
      </c>
      <c r="O3533" s="20" t="s">
        <v>1004</v>
      </c>
      <c r="P3533" s="3" t="s">
        <v>1241</v>
      </c>
      <c r="Q3533" s="3">
        <v>-16.18</v>
      </c>
      <c r="R3533" s="6">
        <v>376.2</v>
      </c>
      <c r="S3533" s="3" t="s">
        <v>12655</v>
      </c>
      <c r="T3533" s="3"/>
      <c r="U3533" s="17">
        <v>45961</v>
      </c>
      <c r="X3533" s="19" t="s">
        <v>12656</v>
      </c>
      <c r="Y3533" s="19" t="s">
        <v>14405</v>
      </c>
    </row>
    <row r="3534" spans="1:25">
      <c r="A3534" s="3" t="s">
        <v>14423</v>
      </c>
      <c r="B3534" s="3"/>
      <c r="C3534" s="3" t="s">
        <v>78</v>
      </c>
      <c r="D3534" s="3" t="s">
        <v>4725</v>
      </c>
      <c r="E3534" s="3" t="s">
        <v>77</v>
      </c>
      <c r="F3534" s="3" t="s">
        <v>5261</v>
      </c>
      <c r="G3534" s="3" t="s">
        <v>1391</v>
      </c>
      <c r="H3534" s="3" t="s">
        <v>1599</v>
      </c>
      <c r="I3534" s="3" t="s">
        <v>14424</v>
      </c>
      <c r="J3534" s="3" t="s">
        <v>1246</v>
      </c>
      <c r="K3534" s="3" t="s">
        <v>14417</v>
      </c>
      <c r="L3534" s="3" t="s">
        <v>14418</v>
      </c>
      <c r="M3534" s="7" t="s">
        <v>14419</v>
      </c>
      <c r="N3534" s="7" t="s">
        <v>14420</v>
      </c>
      <c r="O3534" s="20" t="s">
        <v>1004</v>
      </c>
      <c r="P3534" s="3" t="s">
        <v>1241</v>
      </c>
      <c r="Q3534" s="3">
        <v>-16.25</v>
      </c>
      <c r="R3534" s="6">
        <v>376.2</v>
      </c>
      <c r="S3534" s="3" t="s">
        <v>12655</v>
      </c>
      <c r="T3534" s="3"/>
      <c r="U3534" s="17">
        <v>45961</v>
      </c>
      <c r="X3534" s="19" t="s">
        <v>12656</v>
      </c>
      <c r="Y3534" s="19" t="s">
        <v>14405</v>
      </c>
    </row>
    <row r="3535" spans="1:25">
      <c r="A3535" s="3" t="s">
        <v>14425</v>
      </c>
      <c r="B3535" s="3"/>
      <c r="C3535" s="3" t="s">
        <v>78</v>
      </c>
      <c r="D3535" s="3" t="s">
        <v>4725</v>
      </c>
      <c r="E3535" s="3" t="s">
        <v>77</v>
      </c>
      <c r="F3535" s="3" t="s">
        <v>5261</v>
      </c>
      <c r="G3535" s="3" t="s">
        <v>1391</v>
      </c>
      <c r="H3535" s="3" t="s">
        <v>1599</v>
      </c>
      <c r="I3535" s="3" t="s">
        <v>14426</v>
      </c>
      <c r="J3535" s="3" t="s">
        <v>1246</v>
      </c>
      <c r="K3535" s="3" t="s">
        <v>14417</v>
      </c>
      <c r="L3535" s="3" t="s">
        <v>14418</v>
      </c>
      <c r="M3535" s="7" t="s">
        <v>14419</v>
      </c>
      <c r="N3535" s="7" t="s">
        <v>14420</v>
      </c>
      <c r="O3535" s="20" t="s">
        <v>1004</v>
      </c>
      <c r="P3535" s="3" t="s">
        <v>1241</v>
      </c>
      <c r="Q3535" s="3">
        <v>-19.829999999999998</v>
      </c>
      <c r="R3535" s="6">
        <v>376.2</v>
      </c>
      <c r="S3535" s="3" t="s">
        <v>12655</v>
      </c>
      <c r="T3535" s="3"/>
      <c r="U3535" s="17">
        <v>45961</v>
      </c>
      <c r="X3535" s="19" t="s">
        <v>12656</v>
      </c>
      <c r="Y3535" s="19" t="s">
        <v>14405</v>
      </c>
    </row>
    <row r="3536" spans="1:25">
      <c r="A3536" s="3" t="s">
        <v>14427</v>
      </c>
      <c r="B3536" s="3"/>
      <c r="C3536" s="3" t="s">
        <v>78</v>
      </c>
      <c r="D3536" s="3" t="s">
        <v>4725</v>
      </c>
      <c r="E3536" s="3" t="s">
        <v>77</v>
      </c>
      <c r="F3536" s="3" t="s">
        <v>5261</v>
      </c>
      <c r="G3536" s="3" t="s">
        <v>1391</v>
      </c>
      <c r="H3536" s="3" t="s">
        <v>1599</v>
      </c>
      <c r="I3536" s="3" t="s">
        <v>14428</v>
      </c>
      <c r="J3536" s="3" t="s">
        <v>1246</v>
      </c>
      <c r="K3536" s="3" t="s">
        <v>14417</v>
      </c>
      <c r="L3536" s="3" t="s">
        <v>14418</v>
      </c>
      <c r="M3536" s="7" t="s">
        <v>14419</v>
      </c>
      <c r="N3536" s="7" t="s">
        <v>14420</v>
      </c>
      <c r="O3536" s="20" t="s">
        <v>1004</v>
      </c>
      <c r="P3536" s="3" t="s">
        <v>1241</v>
      </c>
      <c r="Q3536" s="3">
        <v>-19.77</v>
      </c>
      <c r="R3536" s="6">
        <v>376.2</v>
      </c>
      <c r="S3536" s="3" t="s">
        <v>12655</v>
      </c>
      <c r="T3536" s="3"/>
      <c r="U3536" s="17">
        <v>45961</v>
      </c>
      <c r="X3536" s="19" t="s">
        <v>12656</v>
      </c>
      <c r="Y3536" s="19" t="s">
        <v>14405</v>
      </c>
    </row>
    <row r="3537" spans="1:25">
      <c r="A3537" s="3" t="s">
        <v>14429</v>
      </c>
      <c r="B3537" s="3"/>
      <c r="C3537" s="3" t="s">
        <v>78</v>
      </c>
      <c r="D3537" s="3" t="s">
        <v>4725</v>
      </c>
      <c r="E3537" s="3" t="s">
        <v>77</v>
      </c>
      <c r="F3537" s="3" t="s">
        <v>5261</v>
      </c>
      <c r="G3537" s="3" t="s">
        <v>1391</v>
      </c>
      <c r="H3537" s="3" t="s">
        <v>1599</v>
      </c>
      <c r="I3537" s="3" t="s">
        <v>14430</v>
      </c>
      <c r="J3537" s="3" t="s">
        <v>1246</v>
      </c>
      <c r="K3537" s="3" t="s">
        <v>14417</v>
      </c>
      <c r="L3537" s="3" t="s">
        <v>14418</v>
      </c>
      <c r="M3537" s="7" t="s">
        <v>14419</v>
      </c>
      <c r="N3537" s="7" t="s">
        <v>14420</v>
      </c>
      <c r="O3537" s="20" t="s">
        <v>1004</v>
      </c>
      <c r="P3537" s="3" t="s">
        <v>1241</v>
      </c>
      <c r="Q3537" s="3">
        <v>-17.329999999999998</v>
      </c>
      <c r="R3537" s="6">
        <v>376.2</v>
      </c>
      <c r="S3537" s="3" t="s">
        <v>12655</v>
      </c>
      <c r="T3537" s="3"/>
      <c r="U3537" s="17">
        <v>45961</v>
      </c>
      <c r="X3537" s="19" t="s">
        <v>12656</v>
      </c>
      <c r="Y3537" s="19" t="s">
        <v>14405</v>
      </c>
    </row>
    <row r="3538" spans="1:25">
      <c r="A3538" s="3" t="s">
        <v>14431</v>
      </c>
      <c r="B3538" s="3"/>
      <c r="C3538" s="3" t="s">
        <v>78</v>
      </c>
      <c r="D3538" s="3" t="s">
        <v>4725</v>
      </c>
      <c r="E3538" s="3" t="s">
        <v>77</v>
      </c>
      <c r="F3538" s="3" t="s">
        <v>5261</v>
      </c>
      <c r="G3538" s="3" t="s">
        <v>1391</v>
      </c>
      <c r="H3538" s="3" t="s">
        <v>1599</v>
      </c>
      <c r="I3538" s="3" t="s">
        <v>14432</v>
      </c>
      <c r="J3538" s="3" t="s">
        <v>1246</v>
      </c>
      <c r="K3538" s="3" t="s">
        <v>14417</v>
      </c>
      <c r="L3538" s="3" t="s">
        <v>14418</v>
      </c>
      <c r="M3538" s="7" t="s">
        <v>14419</v>
      </c>
      <c r="N3538" s="7" t="s">
        <v>14420</v>
      </c>
      <c r="O3538" s="20" t="s">
        <v>1004</v>
      </c>
      <c r="P3538" s="3" t="s">
        <v>1241</v>
      </c>
      <c r="Q3538" s="3">
        <v>-17.600000000000001</v>
      </c>
      <c r="R3538" s="6">
        <v>376.2</v>
      </c>
      <c r="S3538" s="3" t="s">
        <v>12655</v>
      </c>
      <c r="T3538" s="3"/>
      <c r="U3538" s="17">
        <v>45961</v>
      </c>
      <c r="X3538" s="19" t="s">
        <v>12656</v>
      </c>
      <c r="Y3538" s="19" t="s">
        <v>14405</v>
      </c>
    </row>
    <row r="3539" spans="1:25">
      <c r="A3539" s="3" t="s">
        <v>14433</v>
      </c>
      <c r="B3539" s="3"/>
      <c r="C3539" s="3" t="s">
        <v>78</v>
      </c>
      <c r="D3539" s="3" t="s">
        <v>4725</v>
      </c>
      <c r="E3539" s="3" t="s">
        <v>77</v>
      </c>
      <c r="F3539" s="3" t="s">
        <v>5261</v>
      </c>
      <c r="G3539" s="3" t="s">
        <v>1391</v>
      </c>
      <c r="H3539" s="3" t="s">
        <v>1599</v>
      </c>
      <c r="I3539" s="3" t="s">
        <v>14434</v>
      </c>
      <c r="J3539" s="3" t="s">
        <v>1246</v>
      </c>
      <c r="K3539" s="3" t="s">
        <v>14417</v>
      </c>
      <c r="L3539" s="3" t="s">
        <v>14418</v>
      </c>
      <c r="M3539" s="7" t="s">
        <v>14419</v>
      </c>
      <c r="N3539" s="7" t="s">
        <v>14420</v>
      </c>
      <c r="O3539" s="20" t="s">
        <v>1004</v>
      </c>
      <c r="P3539" s="3" t="s">
        <v>1241</v>
      </c>
      <c r="Q3539" s="3">
        <v>-16.260000000000002</v>
      </c>
      <c r="R3539" s="6">
        <v>376.2</v>
      </c>
      <c r="S3539" s="3" t="s">
        <v>12655</v>
      </c>
      <c r="T3539" s="3"/>
      <c r="U3539" s="17">
        <v>45961</v>
      </c>
      <c r="X3539" s="19" t="s">
        <v>12656</v>
      </c>
      <c r="Y3539" s="19" t="s">
        <v>14405</v>
      </c>
    </row>
    <row r="3540" spans="1:25">
      <c r="A3540" s="3" t="s">
        <v>14435</v>
      </c>
      <c r="B3540" s="3"/>
      <c r="C3540" s="3" t="s">
        <v>78</v>
      </c>
      <c r="D3540" s="3" t="s">
        <v>4725</v>
      </c>
      <c r="E3540" s="3" t="s">
        <v>77</v>
      </c>
      <c r="F3540" s="3" t="s">
        <v>5261</v>
      </c>
      <c r="G3540" s="3" t="s">
        <v>1391</v>
      </c>
      <c r="H3540" s="3" t="s">
        <v>1599</v>
      </c>
      <c r="I3540" s="3" t="s">
        <v>14436</v>
      </c>
      <c r="J3540" s="3" t="s">
        <v>1270</v>
      </c>
      <c r="K3540" s="3" t="s">
        <v>14417</v>
      </c>
      <c r="L3540" s="3" t="s">
        <v>14418</v>
      </c>
      <c r="M3540" s="7" t="s">
        <v>14419</v>
      </c>
      <c r="N3540" s="7" t="s">
        <v>14420</v>
      </c>
      <c r="O3540" s="20" t="s">
        <v>1004</v>
      </c>
      <c r="P3540" s="3" t="s">
        <v>1241</v>
      </c>
      <c r="Q3540" s="3">
        <v>-18.239999999999998</v>
      </c>
      <c r="R3540" s="6">
        <v>1029.5999999999999</v>
      </c>
      <c r="S3540" s="3" t="s">
        <v>12655</v>
      </c>
      <c r="T3540" s="3"/>
      <c r="U3540" s="17">
        <v>45961</v>
      </c>
      <c r="X3540" s="19" t="s">
        <v>12656</v>
      </c>
      <c r="Y3540" s="19" t="s">
        <v>14405</v>
      </c>
    </row>
    <row r="3541" spans="1:25">
      <c r="A3541" s="3" t="s">
        <v>14437</v>
      </c>
      <c r="B3541" s="3"/>
      <c r="C3541" s="3" t="s">
        <v>78</v>
      </c>
      <c r="D3541" s="3" t="s">
        <v>4725</v>
      </c>
      <c r="E3541" s="3" t="s">
        <v>77</v>
      </c>
      <c r="F3541" s="3" t="s">
        <v>5261</v>
      </c>
      <c r="G3541" s="3" t="s">
        <v>1391</v>
      </c>
      <c r="H3541" s="3" t="s">
        <v>1599</v>
      </c>
      <c r="I3541" s="3" t="s">
        <v>14438</v>
      </c>
      <c r="J3541" s="3" t="s">
        <v>1246</v>
      </c>
      <c r="K3541" s="3" t="s">
        <v>14417</v>
      </c>
      <c r="L3541" s="3" t="s">
        <v>14418</v>
      </c>
      <c r="M3541" s="7" t="s">
        <v>14419</v>
      </c>
      <c r="N3541" s="7" t="s">
        <v>14420</v>
      </c>
      <c r="O3541" s="20" t="s">
        <v>1004</v>
      </c>
      <c r="P3541" s="3" t="s">
        <v>1241</v>
      </c>
      <c r="Q3541" s="3">
        <v>-17.41</v>
      </c>
      <c r="R3541" s="6">
        <v>376.2</v>
      </c>
      <c r="S3541" s="3" t="s">
        <v>12655</v>
      </c>
      <c r="T3541" s="3"/>
      <c r="U3541" s="17">
        <v>45961</v>
      </c>
      <c r="X3541" s="19" t="s">
        <v>12656</v>
      </c>
      <c r="Y3541" s="19" t="s">
        <v>14405</v>
      </c>
    </row>
    <row r="3542" spans="1:25">
      <c r="A3542" s="3" t="s">
        <v>14439</v>
      </c>
      <c r="B3542" s="3"/>
      <c r="C3542" s="3" t="s">
        <v>78</v>
      </c>
      <c r="D3542" s="3" t="s">
        <v>4725</v>
      </c>
      <c r="E3542" s="3" t="s">
        <v>77</v>
      </c>
      <c r="F3542" s="3" t="s">
        <v>5261</v>
      </c>
      <c r="G3542" s="3" t="s">
        <v>1391</v>
      </c>
      <c r="H3542" s="3" t="s">
        <v>1599</v>
      </c>
      <c r="I3542" s="3" t="s">
        <v>14440</v>
      </c>
      <c r="J3542" s="3" t="s">
        <v>1246</v>
      </c>
      <c r="K3542" s="3" t="s">
        <v>14417</v>
      </c>
      <c r="L3542" s="3" t="s">
        <v>14418</v>
      </c>
      <c r="M3542" s="7" t="s">
        <v>14419</v>
      </c>
      <c r="N3542" s="7" t="s">
        <v>14420</v>
      </c>
      <c r="O3542" s="20" t="s">
        <v>1004</v>
      </c>
      <c r="P3542" s="3" t="s">
        <v>1241</v>
      </c>
      <c r="Q3542" s="3">
        <v>-17.27</v>
      </c>
      <c r="R3542" s="6">
        <v>376.2</v>
      </c>
      <c r="S3542" s="3" t="s">
        <v>12655</v>
      </c>
      <c r="T3542" s="3"/>
      <c r="U3542" s="17">
        <v>45961</v>
      </c>
      <c r="X3542" s="19" t="s">
        <v>12656</v>
      </c>
      <c r="Y3542" s="19" t="s">
        <v>14405</v>
      </c>
    </row>
    <row r="3543" spans="1:25">
      <c r="A3543" s="3" t="s">
        <v>14441</v>
      </c>
      <c r="B3543" s="3"/>
      <c r="C3543" s="3" t="s">
        <v>78</v>
      </c>
      <c r="D3543" s="3" t="s">
        <v>4725</v>
      </c>
      <c r="E3543" s="3" t="s">
        <v>77</v>
      </c>
      <c r="F3543" s="3" t="s">
        <v>5261</v>
      </c>
      <c r="G3543" s="3" t="s">
        <v>1391</v>
      </c>
      <c r="H3543" s="3" t="s">
        <v>1599</v>
      </c>
      <c r="I3543" s="3" t="s">
        <v>14442</v>
      </c>
      <c r="J3543" s="3" t="s">
        <v>1246</v>
      </c>
      <c r="K3543" s="3" t="s">
        <v>14417</v>
      </c>
      <c r="L3543" s="3" t="s">
        <v>14418</v>
      </c>
      <c r="M3543" s="7" t="s">
        <v>14419</v>
      </c>
      <c r="N3543" s="7" t="s">
        <v>14420</v>
      </c>
      <c r="O3543" s="20" t="s">
        <v>1004</v>
      </c>
      <c r="P3543" s="3" t="s">
        <v>1241</v>
      </c>
      <c r="Q3543" s="3">
        <v>-16.059999999999999</v>
      </c>
      <c r="R3543" s="6">
        <v>376.2</v>
      </c>
      <c r="S3543" s="3" t="s">
        <v>12655</v>
      </c>
      <c r="T3543" s="3"/>
      <c r="U3543" s="17">
        <v>45961</v>
      </c>
      <c r="X3543" s="19" t="s">
        <v>12656</v>
      </c>
      <c r="Y3543" s="19" t="s">
        <v>14405</v>
      </c>
    </row>
    <row r="3544" spans="1:25">
      <c r="A3544" s="3" t="s">
        <v>14443</v>
      </c>
      <c r="B3544" s="3"/>
      <c r="C3544" s="3" t="s">
        <v>78</v>
      </c>
      <c r="D3544" s="3" t="s">
        <v>4725</v>
      </c>
      <c r="E3544" s="3" t="s">
        <v>77</v>
      </c>
      <c r="F3544" s="3" t="s">
        <v>5261</v>
      </c>
      <c r="G3544" s="3" t="s">
        <v>1391</v>
      </c>
      <c r="H3544" s="3" t="s">
        <v>1599</v>
      </c>
      <c r="I3544" s="3" t="s">
        <v>14444</v>
      </c>
      <c r="J3544" s="3" t="s">
        <v>1246</v>
      </c>
      <c r="K3544" s="3" t="s">
        <v>14417</v>
      </c>
      <c r="L3544" s="3" t="s">
        <v>14418</v>
      </c>
      <c r="M3544" s="7" t="s">
        <v>14419</v>
      </c>
      <c r="N3544" s="7" t="s">
        <v>14420</v>
      </c>
      <c r="O3544" s="20" t="s">
        <v>1004</v>
      </c>
      <c r="P3544" s="3" t="s">
        <v>1241</v>
      </c>
      <c r="Q3544" s="3">
        <v>-16.809999999999999</v>
      </c>
      <c r="R3544" s="6">
        <v>376.2</v>
      </c>
      <c r="S3544" s="3" t="s">
        <v>12655</v>
      </c>
      <c r="T3544" s="3"/>
      <c r="U3544" s="17">
        <v>45961</v>
      </c>
      <c r="X3544" s="19" t="s">
        <v>12656</v>
      </c>
      <c r="Y3544" s="19" t="s">
        <v>14405</v>
      </c>
    </row>
    <row r="3545" spans="1:25">
      <c r="A3545" s="3" t="s">
        <v>14445</v>
      </c>
      <c r="B3545" s="3"/>
      <c r="C3545" s="3" t="s">
        <v>78</v>
      </c>
      <c r="D3545" s="3" t="s">
        <v>4725</v>
      </c>
      <c r="E3545" s="3" t="s">
        <v>77</v>
      </c>
      <c r="F3545" s="3" t="s">
        <v>5261</v>
      </c>
      <c r="G3545" s="3" t="s">
        <v>1391</v>
      </c>
      <c r="H3545" s="3" t="s">
        <v>1599</v>
      </c>
      <c r="I3545" s="3" t="s">
        <v>14446</v>
      </c>
      <c r="J3545" s="3" t="s">
        <v>1246</v>
      </c>
      <c r="K3545" s="3" t="s">
        <v>14417</v>
      </c>
      <c r="L3545" s="3" t="s">
        <v>14418</v>
      </c>
      <c r="M3545" s="7" t="s">
        <v>14419</v>
      </c>
      <c r="N3545" s="7" t="s">
        <v>14420</v>
      </c>
      <c r="O3545" s="20" t="s">
        <v>1004</v>
      </c>
      <c r="P3545" s="3" t="s">
        <v>1241</v>
      </c>
      <c r="Q3545" s="3">
        <v>-17.21</v>
      </c>
      <c r="R3545" s="6">
        <v>376.2</v>
      </c>
      <c r="S3545" s="3" t="s">
        <v>12655</v>
      </c>
      <c r="T3545" s="3"/>
      <c r="U3545" s="17">
        <v>45961</v>
      </c>
      <c r="X3545" s="19" t="s">
        <v>12656</v>
      </c>
      <c r="Y3545" s="19" t="s">
        <v>14405</v>
      </c>
    </row>
    <row r="3546" spans="1:25">
      <c r="A3546" s="3" t="s">
        <v>14447</v>
      </c>
      <c r="B3546" s="3"/>
      <c r="C3546" s="3" t="s">
        <v>78</v>
      </c>
      <c r="D3546" s="3" t="s">
        <v>4725</v>
      </c>
      <c r="E3546" s="3" t="s">
        <v>77</v>
      </c>
      <c r="F3546" s="3" t="s">
        <v>5261</v>
      </c>
      <c r="G3546" s="3" t="s">
        <v>1391</v>
      </c>
      <c r="H3546" s="3" t="s">
        <v>1599</v>
      </c>
      <c r="I3546" s="3" t="s">
        <v>14448</v>
      </c>
      <c r="J3546" s="3" t="s">
        <v>1246</v>
      </c>
      <c r="K3546" s="3" t="s">
        <v>14417</v>
      </c>
      <c r="L3546" s="3" t="s">
        <v>14418</v>
      </c>
      <c r="M3546" s="7" t="s">
        <v>14419</v>
      </c>
      <c r="N3546" s="7" t="s">
        <v>14420</v>
      </c>
      <c r="O3546" s="20" t="s">
        <v>1004</v>
      </c>
      <c r="P3546" s="3" t="s">
        <v>1241</v>
      </c>
      <c r="Q3546" s="3">
        <v>-16.14</v>
      </c>
      <c r="R3546" s="6">
        <v>376.2</v>
      </c>
      <c r="S3546" s="3" t="s">
        <v>12655</v>
      </c>
      <c r="T3546" s="3"/>
      <c r="U3546" s="17">
        <v>45961</v>
      </c>
      <c r="X3546" s="19" t="s">
        <v>12656</v>
      </c>
      <c r="Y3546" s="19" t="s">
        <v>14405</v>
      </c>
    </row>
    <row r="3547" spans="1:25">
      <c r="A3547" s="3" t="s">
        <v>14449</v>
      </c>
      <c r="B3547" s="3"/>
      <c r="C3547" s="3" t="s">
        <v>78</v>
      </c>
      <c r="D3547" s="3" t="s">
        <v>4725</v>
      </c>
      <c r="E3547" s="3" t="s">
        <v>77</v>
      </c>
      <c r="F3547" s="3" t="s">
        <v>5261</v>
      </c>
      <c r="G3547" s="3" t="s">
        <v>1391</v>
      </c>
      <c r="H3547" s="3" t="s">
        <v>1599</v>
      </c>
      <c r="I3547" s="3" t="s">
        <v>14450</v>
      </c>
      <c r="J3547" s="3" t="s">
        <v>1246</v>
      </c>
      <c r="K3547" s="3" t="s">
        <v>14417</v>
      </c>
      <c r="L3547" s="3" t="s">
        <v>14418</v>
      </c>
      <c r="M3547" s="7" t="s">
        <v>14419</v>
      </c>
      <c r="N3547" s="7" t="s">
        <v>14420</v>
      </c>
      <c r="O3547" s="20" t="s">
        <v>1004</v>
      </c>
      <c r="P3547" s="3" t="s">
        <v>1241</v>
      </c>
      <c r="Q3547" s="3">
        <v>-16.239999999999998</v>
      </c>
      <c r="R3547" s="6">
        <v>376.2</v>
      </c>
      <c r="S3547" s="3" t="s">
        <v>12655</v>
      </c>
      <c r="T3547" s="3"/>
      <c r="U3547" s="17">
        <v>45961</v>
      </c>
      <c r="X3547" s="19" t="s">
        <v>12656</v>
      </c>
      <c r="Y3547" s="19" t="s">
        <v>14405</v>
      </c>
    </row>
    <row r="3548" spans="1:25">
      <c r="A3548" s="3" t="s">
        <v>14451</v>
      </c>
      <c r="B3548" s="3"/>
      <c r="C3548" s="3" t="s">
        <v>843</v>
      </c>
      <c r="D3548" s="3" t="s">
        <v>6970</v>
      </c>
      <c r="E3548" s="3" t="s">
        <v>66</v>
      </c>
      <c r="F3548" s="3" t="s">
        <v>1300</v>
      </c>
      <c r="G3548" s="3" t="s">
        <v>2636</v>
      </c>
      <c r="H3548" s="3" t="s">
        <v>1262</v>
      </c>
      <c r="I3548" s="3" t="s">
        <v>14452</v>
      </c>
      <c r="J3548" s="3" t="s">
        <v>55</v>
      </c>
      <c r="K3548" s="3" t="s">
        <v>14453</v>
      </c>
      <c r="L3548" s="3" t="s">
        <v>14454</v>
      </c>
      <c r="M3548" s="7" t="s">
        <v>14455</v>
      </c>
      <c r="N3548" s="7" t="s">
        <v>14456</v>
      </c>
      <c r="O3548" s="20" t="s">
        <v>1006</v>
      </c>
      <c r="P3548" s="3" t="s">
        <v>1241</v>
      </c>
      <c r="Q3548" s="3">
        <v>-17.66</v>
      </c>
      <c r="R3548" s="6">
        <v>1564.2</v>
      </c>
      <c r="S3548" s="3" t="s">
        <v>13790</v>
      </c>
      <c r="T3548" s="3"/>
      <c r="U3548" s="17">
        <v>45960</v>
      </c>
      <c r="X3548" s="19" t="s">
        <v>13791</v>
      </c>
      <c r="Y3548" s="19"/>
    </row>
    <row r="3549" spans="1:25">
      <c r="A3549" s="3" t="s">
        <v>14457</v>
      </c>
      <c r="B3549" s="3"/>
      <c r="C3549" s="3" t="s">
        <v>843</v>
      </c>
      <c r="D3549" s="3" t="s">
        <v>6970</v>
      </c>
      <c r="E3549" s="3" t="s">
        <v>66</v>
      </c>
      <c r="F3549" s="3" t="s">
        <v>1300</v>
      </c>
      <c r="G3549" s="3" t="s">
        <v>2636</v>
      </c>
      <c r="H3549" s="3" t="s">
        <v>1262</v>
      </c>
      <c r="I3549" s="3" t="s">
        <v>14458</v>
      </c>
      <c r="J3549" s="3" t="s">
        <v>1246</v>
      </c>
      <c r="K3549" s="3" t="s">
        <v>14453</v>
      </c>
      <c r="L3549" s="3" t="s">
        <v>14454</v>
      </c>
      <c r="M3549" s="7" t="s">
        <v>14455</v>
      </c>
      <c r="N3549" s="7" t="s">
        <v>14456</v>
      </c>
      <c r="O3549" s="20" t="s">
        <v>1006</v>
      </c>
      <c r="P3549" s="3" t="s">
        <v>1241</v>
      </c>
      <c r="Q3549" s="3">
        <v>-18.600000000000001</v>
      </c>
      <c r="R3549" s="6">
        <v>376.2</v>
      </c>
      <c r="S3549" s="3" t="s">
        <v>13790</v>
      </c>
      <c r="T3549" s="3"/>
      <c r="U3549" s="17">
        <v>45960</v>
      </c>
      <c r="X3549" s="19" t="s">
        <v>13791</v>
      </c>
      <c r="Y3549" s="19"/>
    </row>
    <row r="3550" spans="1:25">
      <c r="A3550" s="3" t="s">
        <v>14459</v>
      </c>
      <c r="B3550" s="3"/>
      <c r="C3550" s="3" t="s">
        <v>129</v>
      </c>
      <c r="D3550" s="3" t="s">
        <v>4026</v>
      </c>
      <c r="E3550" s="3" t="s">
        <v>66</v>
      </c>
      <c r="F3550" s="3" t="s">
        <v>1300</v>
      </c>
      <c r="G3550" s="3" t="s">
        <v>1251</v>
      </c>
      <c r="H3550" s="3" t="s">
        <v>1616</v>
      </c>
      <c r="I3550" s="3" t="s">
        <v>14460</v>
      </c>
      <c r="J3550" s="3" t="s">
        <v>55</v>
      </c>
      <c r="K3550" s="3" t="s">
        <v>14461</v>
      </c>
      <c r="L3550" s="3" t="s">
        <v>14462</v>
      </c>
      <c r="M3550" s="7" t="s">
        <v>14463</v>
      </c>
      <c r="N3550" s="7" t="s">
        <v>14464</v>
      </c>
      <c r="O3550" s="20" t="s">
        <v>1008</v>
      </c>
      <c r="P3550" s="3" t="s">
        <v>1241</v>
      </c>
      <c r="Q3550" s="3">
        <v>-18.16</v>
      </c>
      <c r="R3550" s="6">
        <v>1564.2</v>
      </c>
      <c r="S3550" s="3" t="s">
        <v>1242</v>
      </c>
      <c r="T3550" s="3"/>
      <c r="U3550" s="17">
        <v>45975</v>
      </c>
      <c r="X3550" s="19" t="s">
        <v>1244</v>
      </c>
      <c r="Y3550" s="19" t="s">
        <v>14465</v>
      </c>
    </row>
    <row r="3551" spans="1:25">
      <c r="A3551" s="3" t="s">
        <v>14466</v>
      </c>
      <c r="B3551" s="3"/>
      <c r="C3551" s="3" t="s">
        <v>129</v>
      </c>
      <c r="D3551" s="3" t="s">
        <v>4026</v>
      </c>
      <c r="E3551" s="3" t="s">
        <v>66</v>
      </c>
      <c r="F3551" s="3" t="s">
        <v>1300</v>
      </c>
      <c r="G3551" s="3" t="s">
        <v>1251</v>
      </c>
      <c r="H3551" s="3" t="s">
        <v>1616</v>
      </c>
      <c r="I3551" s="3" t="s">
        <v>14467</v>
      </c>
      <c r="J3551" s="3" t="s">
        <v>1246</v>
      </c>
      <c r="K3551" s="3" t="s">
        <v>14461</v>
      </c>
      <c r="L3551" s="3" t="s">
        <v>14462</v>
      </c>
      <c r="M3551" s="7" t="s">
        <v>14463</v>
      </c>
      <c r="N3551" s="7" t="s">
        <v>14464</v>
      </c>
      <c r="O3551" s="20" t="s">
        <v>1008</v>
      </c>
      <c r="P3551" s="3" t="s">
        <v>1241</v>
      </c>
      <c r="Q3551" s="3">
        <v>-18.25</v>
      </c>
      <c r="R3551" s="6">
        <v>376.2</v>
      </c>
      <c r="S3551" s="3" t="s">
        <v>1242</v>
      </c>
      <c r="T3551" s="3"/>
      <c r="U3551" s="17">
        <v>45975</v>
      </c>
      <c r="X3551" s="19" t="s">
        <v>1244</v>
      </c>
      <c r="Y3551" s="19" t="s">
        <v>14465</v>
      </c>
    </row>
    <row r="3552" spans="1:25">
      <c r="A3552" s="3" t="s">
        <v>14468</v>
      </c>
      <c r="B3552" s="3"/>
      <c r="C3552" s="3" t="s">
        <v>129</v>
      </c>
      <c r="D3552" s="3" t="s">
        <v>4026</v>
      </c>
      <c r="E3552" s="3" t="s">
        <v>66</v>
      </c>
      <c r="F3552" s="3" t="s">
        <v>1300</v>
      </c>
      <c r="G3552" s="3" t="s">
        <v>1251</v>
      </c>
      <c r="H3552" s="3" t="s">
        <v>1616</v>
      </c>
      <c r="I3552" s="3" t="s">
        <v>14469</v>
      </c>
      <c r="J3552" s="3" t="s">
        <v>1246</v>
      </c>
      <c r="K3552" s="3" t="s">
        <v>14461</v>
      </c>
      <c r="L3552" s="3" t="s">
        <v>14462</v>
      </c>
      <c r="M3552" s="7" t="s">
        <v>14463</v>
      </c>
      <c r="N3552" s="7" t="s">
        <v>14464</v>
      </c>
      <c r="O3552" s="20" t="s">
        <v>1008</v>
      </c>
      <c r="P3552" s="3" t="s">
        <v>1241</v>
      </c>
      <c r="Q3552" s="3">
        <v>-18.329999999999998</v>
      </c>
      <c r="R3552" s="6">
        <v>376.2</v>
      </c>
      <c r="S3552" s="3" t="s">
        <v>1242</v>
      </c>
      <c r="T3552" s="3"/>
      <c r="U3552" s="17">
        <v>45975</v>
      </c>
      <c r="X3552" s="19" t="s">
        <v>1244</v>
      </c>
      <c r="Y3552" s="19" t="s">
        <v>14465</v>
      </c>
    </row>
    <row r="3553" spans="1:25">
      <c r="A3553" s="3" t="s">
        <v>14470</v>
      </c>
      <c r="B3553" s="3"/>
      <c r="C3553" s="3" t="s">
        <v>129</v>
      </c>
      <c r="D3553" s="3" t="s">
        <v>4026</v>
      </c>
      <c r="E3553" s="3" t="s">
        <v>66</v>
      </c>
      <c r="F3553" s="3" t="s">
        <v>1300</v>
      </c>
      <c r="G3553" s="3" t="s">
        <v>2654</v>
      </c>
      <c r="H3553" s="3" t="s">
        <v>1575</v>
      </c>
      <c r="I3553" s="3" t="s">
        <v>14471</v>
      </c>
      <c r="J3553" s="3" t="s">
        <v>55</v>
      </c>
      <c r="K3553" s="3" t="s">
        <v>10427</v>
      </c>
      <c r="L3553" s="3" t="s">
        <v>14472</v>
      </c>
      <c r="M3553" s="7" t="s">
        <v>14473</v>
      </c>
      <c r="N3553" s="7" t="s">
        <v>14474</v>
      </c>
      <c r="O3553" s="20" t="s">
        <v>1013</v>
      </c>
      <c r="P3553" s="3" t="s">
        <v>1241</v>
      </c>
      <c r="Q3553" s="3">
        <v>-18.57</v>
      </c>
      <c r="R3553" s="6">
        <v>1564.2</v>
      </c>
      <c r="S3553" s="3" t="s">
        <v>3970</v>
      </c>
      <c r="T3553" s="3"/>
      <c r="U3553" s="17">
        <v>45966</v>
      </c>
      <c r="X3553" s="19" t="s">
        <v>6551</v>
      </c>
      <c r="Y3553" s="19"/>
    </row>
    <row r="3554" spans="1:25">
      <c r="A3554" s="3" t="s">
        <v>14475</v>
      </c>
      <c r="B3554" s="3"/>
      <c r="C3554" s="3" t="s">
        <v>129</v>
      </c>
      <c r="D3554" s="3" t="s">
        <v>4026</v>
      </c>
      <c r="E3554" s="3" t="s">
        <v>66</v>
      </c>
      <c r="F3554" s="3" t="s">
        <v>1300</v>
      </c>
      <c r="G3554" s="3" t="s">
        <v>2654</v>
      </c>
      <c r="H3554" s="3" t="s">
        <v>1575</v>
      </c>
      <c r="I3554" s="3" t="s">
        <v>14476</v>
      </c>
      <c r="J3554" s="3" t="s">
        <v>1246</v>
      </c>
      <c r="K3554" s="3" t="s">
        <v>10427</v>
      </c>
      <c r="L3554" s="3" t="s">
        <v>14472</v>
      </c>
      <c r="M3554" s="7" t="s">
        <v>14473</v>
      </c>
      <c r="N3554" s="7" t="s">
        <v>14474</v>
      </c>
      <c r="O3554" s="20" t="s">
        <v>1013</v>
      </c>
      <c r="P3554" s="3" t="s">
        <v>1241</v>
      </c>
      <c r="Q3554" s="3">
        <v>-18.2</v>
      </c>
      <c r="R3554" s="6">
        <v>376.2</v>
      </c>
      <c r="S3554" s="3" t="s">
        <v>3970</v>
      </c>
      <c r="T3554" s="3"/>
      <c r="U3554" s="17">
        <v>45966</v>
      </c>
      <c r="X3554" s="19" t="s">
        <v>6551</v>
      </c>
      <c r="Y3554" s="19"/>
    </row>
    <row r="3555" spans="1:25">
      <c r="A3555" s="3" t="s">
        <v>14477</v>
      </c>
      <c r="B3555" s="3"/>
      <c r="C3555" s="3" t="s">
        <v>410</v>
      </c>
      <c r="D3555" s="3" t="s">
        <v>13583</v>
      </c>
      <c r="E3555" s="3" t="s">
        <v>52</v>
      </c>
      <c r="F3555" s="3" t="s">
        <v>1300</v>
      </c>
      <c r="G3555" s="3" t="s">
        <v>1251</v>
      </c>
      <c r="H3555" s="3" t="s">
        <v>1575</v>
      </c>
      <c r="I3555" s="3" t="s">
        <v>14478</v>
      </c>
      <c r="J3555" s="3" t="s">
        <v>55</v>
      </c>
      <c r="K3555" s="3" t="s">
        <v>14479</v>
      </c>
      <c r="L3555" s="3" t="s">
        <v>14480</v>
      </c>
      <c r="M3555" s="7" t="s">
        <v>14481</v>
      </c>
      <c r="N3555" s="7" t="s">
        <v>14482</v>
      </c>
      <c r="O3555" s="20" t="s">
        <v>1015</v>
      </c>
      <c r="P3555" s="3" t="s">
        <v>1241</v>
      </c>
      <c r="Q3555" s="3">
        <v>-20.21</v>
      </c>
      <c r="R3555" s="6">
        <v>1564.2</v>
      </c>
      <c r="S3555" s="3" t="s">
        <v>1305</v>
      </c>
      <c r="T3555" s="3"/>
      <c r="U3555" s="17">
        <v>45960</v>
      </c>
      <c r="X3555" s="19" t="s">
        <v>1306</v>
      </c>
      <c r="Y3555" s="19"/>
    </row>
    <row r="3556" spans="1:25">
      <c r="A3556" s="3" t="s">
        <v>14483</v>
      </c>
      <c r="B3556" s="3"/>
      <c r="C3556" s="3" t="s">
        <v>410</v>
      </c>
      <c r="D3556" s="3" t="s">
        <v>13583</v>
      </c>
      <c r="E3556" s="3" t="s">
        <v>52</v>
      </c>
      <c r="F3556" s="3" t="s">
        <v>1300</v>
      </c>
      <c r="G3556" s="3" t="s">
        <v>1251</v>
      </c>
      <c r="H3556" s="3" t="s">
        <v>1575</v>
      </c>
      <c r="I3556" s="3" t="s">
        <v>14484</v>
      </c>
      <c r="J3556" s="3" t="s">
        <v>1246</v>
      </c>
      <c r="K3556" s="3" t="s">
        <v>14479</v>
      </c>
      <c r="L3556" s="3" t="s">
        <v>14480</v>
      </c>
      <c r="M3556" s="7" t="s">
        <v>14481</v>
      </c>
      <c r="N3556" s="7" t="s">
        <v>14482</v>
      </c>
      <c r="O3556" s="20" t="s">
        <v>1015</v>
      </c>
      <c r="P3556" s="3" t="s">
        <v>1241</v>
      </c>
      <c r="Q3556" s="3">
        <v>-20.07</v>
      </c>
      <c r="R3556" s="6">
        <v>376.2</v>
      </c>
      <c r="S3556" s="3" t="s">
        <v>1305</v>
      </c>
      <c r="T3556" s="3"/>
      <c r="U3556" s="17">
        <v>45960</v>
      </c>
      <c r="X3556" s="19" t="s">
        <v>1306</v>
      </c>
      <c r="Y3556" s="19"/>
    </row>
    <row r="3557" spans="1:25">
      <c r="A3557" s="3" t="s">
        <v>14485</v>
      </c>
      <c r="B3557" s="3"/>
      <c r="C3557" s="3" t="s">
        <v>147</v>
      </c>
      <c r="D3557" s="3" t="s">
        <v>4748</v>
      </c>
      <c r="E3557" s="3" t="s">
        <v>52</v>
      </c>
      <c r="F3557" s="3" t="s">
        <v>1235</v>
      </c>
      <c r="G3557" s="3" t="s">
        <v>1236</v>
      </c>
      <c r="H3557" s="3" t="s">
        <v>1599</v>
      </c>
      <c r="I3557" s="3" t="s">
        <v>14486</v>
      </c>
      <c r="J3557" s="3" t="s">
        <v>55</v>
      </c>
      <c r="K3557" s="3" t="s">
        <v>4242</v>
      </c>
      <c r="L3557" s="3" t="s">
        <v>14487</v>
      </c>
      <c r="M3557" s="7" t="s">
        <v>14488</v>
      </c>
      <c r="N3557" s="7" t="s">
        <v>14489</v>
      </c>
      <c r="O3557" s="20" t="s">
        <v>1017</v>
      </c>
      <c r="P3557" s="3" t="s">
        <v>1241</v>
      </c>
      <c r="Q3557" s="3">
        <v>-20.03</v>
      </c>
      <c r="R3557" s="6">
        <v>1564.2</v>
      </c>
      <c r="S3557" s="3" t="s">
        <v>1305</v>
      </c>
      <c r="T3557" s="3"/>
      <c r="U3557" s="17">
        <v>45969</v>
      </c>
      <c r="X3557" s="19" t="s">
        <v>1306</v>
      </c>
      <c r="Y3557" s="19"/>
    </row>
    <row r="3558" spans="1:25">
      <c r="A3558" s="3" t="s">
        <v>14490</v>
      </c>
      <c r="B3558" s="3"/>
      <c r="C3558" s="3" t="s">
        <v>147</v>
      </c>
      <c r="D3558" s="3" t="s">
        <v>4748</v>
      </c>
      <c r="E3558" s="3" t="s">
        <v>52</v>
      </c>
      <c r="F3558" s="3" t="s">
        <v>1235</v>
      </c>
      <c r="G3558" s="3" t="s">
        <v>1236</v>
      </c>
      <c r="H3558" s="3" t="s">
        <v>1599</v>
      </c>
      <c r="I3558" s="3" t="s">
        <v>14491</v>
      </c>
      <c r="J3558" s="3" t="s">
        <v>1246</v>
      </c>
      <c r="K3558" s="3" t="s">
        <v>4242</v>
      </c>
      <c r="L3558" s="3" t="s">
        <v>14492</v>
      </c>
      <c r="M3558" s="7" t="s">
        <v>14488</v>
      </c>
      <c r="N3558" s="7" t="s">
        <v>14489</v>
      </c>
      <c r="O3558" s="20" t="s">
        <v>1017</v>
      </c>
      <c r="P3558" s="3" t="s">
        <v>1241</v>
      </c>
      <c r="Q3558" s="3">
        <v>-21.16</v>
      </c>
      <c r="R3558" s="6">
        <v>376.2</v>
      </c>
      <c r="S3558" s="3" t="s">
        <v>1305</v>
      </c>
      <c r="T3558" s="3"/>
      <c r="U3558" s="17">
        <v>45969</v>
      </c>
      <c r="X3558" s="19" t="s">
        <v>1306</v>
      </c>
      <c r="Y3558" s="19"/>
    </row>
    <row r="3559" spans="1:25">
      <c r="A3559" s="3" t="s">
        <v>14493</v>
      </c>
      <c r="B3559" s="3"/>
      <c r="C3559" s="3" t="s">
        <v>131</v>
      </c>
      <c r="D3559" s="3" t="s">
        <v>4026</v>
      </c>
      <c r="E3559" s="3" t="s">
        <v>66</v>
      </c>
      <c r="F3559" s="3" t="s">
        <v>1261</v>
      </c>
      <c r="G3559" s="3" t="s">
        <v>1391</v>
      </c>
      <c r="H3559" s="3" t="s">
        <v>1599</v>
      </c>
      <c r="I3559" s="3" t="s">
        <v>14494</v>
      </c>
      <c r="J3559" s="3" t="s">
        <v>55</v>
      </c>
      <c r="K3559" s="3" t="s">
        <v>3994</v>
      </c>
      <c r="L3559" s="3" t="s">
        <v>14495</v>
      </c>
      <c r="M3559" s="7" t="s">
        <v>14496</v>
      </c>
      <c r="N3559" s="7" t="s">
        <v>14497</v>
      </c>
      <c r="O3559" s="20" t="s">
        <v>1019</v>
      </c>
      <c r="P3559" s="3"/>
      <c r="Q3559" s="3">
        <v>-22.2</v>
      </c>
      <c r="R3559" s="6">
        <v>1564.2</v>
      </c>
      <c r="S3559" s="3" t="s">
        <v>11756</v>
      </c>
      <c r="T3559" s="3"/>
      <c r="U3559" s="17">
        <v>45965</v>
      </c>
      <c r="X3559" s="19" t="s">
        <v>11757</v>
      </c>
      <c r="Y3559" s="19"/>
    </row>
    <row r="3560" spans="1:25">
      <c r="A3560" s="3" t="s">
        <v>14498</v>
      </c>
      <c r="B3560" s="3"/>
      <c r="C3560" s="3" t="s">
        <v>410</v>
      </c>
      <c r="D3560" s="3" t="s">
        <v>13583</v>
      </c>
      <c r="E3560" s="3" t="s">
        <v>52</v>
      </c>
      <c r="F3560" s="3" t="s">
        <v>1261</v>
      </c>
      <c r="G3560" s="3" t="s">
        <v>1251</v>
      </c>
      <c r="H3560" s="3" t="s">
        <v>1605</v>
      </c>
      <c r="I3560" s="3" t="s">
        <v>14499</v>
      </c>
      <c r="J3560" s="3" t="s">
        <v>55</v>
      </c>
      <c r="K3560" s="3" t="s">
        <v>14500</v>
      </c>
      <c r="L3560" s="3" t="s">
        <v>14501</v>
      </c>
      <c r="M3560" s="7" t="s">
        <v>14502</v>
      </c>
      <c r="N3560" s="7" t="s">
        <v>14503</v>
      </c>
      <c r="O3560" s="20" t="s">
        <v>1021</v>
      </c>
      <c r="P3560" s="3"/>
      <c r="Q3560" s="3"/>
      <c r="R3560" s="6">
        <v>1564.2</v>
      </c>
      <c r="S3560" s="3"/>
      <c r="T3560" s="3"/>
      <c r="U3560" s="17"/>
      <c r="X3560" s="19"/>
      <c r="Y3560" s="19"/>
    </row>
    <row r="3561" spans="1:25">
      <c r="A3561" s="3" t="s">
        <v>14504</v>
      </c>
      <c r="B3561" s="3"/>
      <c r="C3561" s="3" t="s">
        <v>843</v>
      </c>
      <c r="D3561" s="3" t="s">
        <v>6970</v>
      </c>
      <c r="E3561" s="3" t="s">
        <v>66</v>
      </c>
      <c r="F3561" s="3" t="s">
        <v>1300</v>
      </c>
      <c r="G3561" s="3" t="s">
        <v>2621</v>
      </c>
      <c r="H3561" s="3" t="s">
        <v>1605</v>
      </c>
      <c r="I3561" s="3" t="s">
        <v>14505</v>
      </c>
      <c r="J3561" s="3" t="s">
        <v>196</v>
      </c>
      <c r="K3561" s="3" t="s">
        <v>12929</v>
      </c>
      <c r="L3561" s="3" t="s">
        <v>14506</v>
      </c>
      <c r="M3561" s="7" t="s">
        <v>12931</v>
      </c>
      <c r="N3561" s="7" t="s">
        <v>12932</v>
      </c>
      <c r="O3561" s="20" t="s">
        <v>1024</v>
      </c>
      <c r="P3561" s="3" t="s">
        <v>1241</v>
      </c>
      <c r="Q3561" s="3">
        <v>-19.559999999999999</v>
      </c>
      <c r="R3561" s="6">
        <v>1386</v>
      </c>
      <c r="S3561" s="18" t="s">
        <v>12350</v>
      </c>
      <c r="T3561" s="3"/>
      <c r="U3561" s="17">
        <v>45952</v>
      </c>
      <c r="X3561" s="19" t="s">
        <v>12351</v>
      </c>
      <c r="Y3561" s="19"/>
    </row>
    <row r="3562" spans="1:25">
      <c r="A3562" s="3" t="s">
        <v>14507</v>
      </c>
      <c r="B3562" s="3"/>
      <c r="C3562" s="3" t="s">
        <v>97</v>
      </c>
      <c r="D3562" s="3" t="s">
        <v>4026</v>
      </c>
      <c r="E3562" s="3" t="s">
        <v>66</v>
      </c>
      <c r="F3562" s="3" t="s">
        <v>1261</v>
      </c>
      <c r="G3562" s="3" t="s">
        <v>1495</v>
      </c>
      <c r="H3562" s="3" t="s">
        <v>1616</v>
      </c>
      <c r="I3562" s="3" t="s">
        <v>14508</v>
      </c>
      <c r="J3562" s="3" t="s">
        <v>55</v>
      </c>
      <c r="K3562" s="3" t="s">
        <v>2392</v>
      </c>
      <c r="L3562" s="3" t="s">
        <v>14509</v>
      </c>
      <c r="M3562" s="7" t="s">
        <v>14510</v>
      </c>
      <c r="N3562" s="7" t="s">
        <v>14511</v>
      </c>
      <c r="O3562" s="20" t="s">
        <v>1026</v>
      </c>
      <c r="P3562" s="3" t="s">
        <v>1241</v>
      </c>
      <c r="Q3562" s="3">
        <v>-22.48</v>
      </c>
      <c r="R3562" s="6">
        <v>133.65</v>
      </c>
      <c r="S3562" s="3" t="s">
        <v>1256</v>
      </c>
      <c r="T3562" s="3"/>
      <c r="U3562" s="17">
        <v>45958</v>
      </c>
      <c r="X3562" s="19" t="s">
        <v>13400</v>
      </c>
      <c r="Y3562" s="19"/>
    </row>
    <row r="3563" spans="1:25">
      <c r="A3563" s="3" t="s">
        <v>14512</v>
      </c>
      <c r="B3563" s="3"/>
      <c r="C3563" s="3" t="s">
        <v>186</v>
      </c>
      <c r="D3563" s="3" t="s">
        <v>4026</v>
      </c>
      <c r="E3563" s="3" t="s">
        <v>66</v>
      </c>
      <c r="F3563" s="3" t="s">
        <v>1300</v>
      </c>
      <c r="G3563" s="3" t="s">
        <v>1485</v>
      </c>
      <c r="H3563" s="3" t="s">
        <v>1639</v>
      </c>
      <c r="I3563" s="3" t="s">
        <v>14513</v>
      </c>
      <c r="J3563" s="3" t="s">
        <v>68</v>
      </c>
      <c r="K3563" s="3" t="s">
        <v>3870</v>
      </c>
      <c r="L3563" s="3" t="s">
        <v>14514</v>
      </c>
      <c r="M3563" s="7" t="s">
        <v>14515</v>
      </c>
      <c r="N3563" s="7" t="s">
        <v>14516</v>
      </c>
      <c r="O3563" s="20" t="s">
        <v>1028</v>
      </c>
      <c r="P3563" s="3" t="s">
        <v>1241</v>
      </c>
      <c r="Q3563" s="3">
        <v>-21.74</v>
      </c>
      <c r="R3563" s="6">
        <v>514.79999999999995</v>
      </c>
      <c r="S3563" s="3" t="s">
        <v>1256</v>
      </c>
      <c r="T3563" s="3"/>
      <c r="U3563" s="17">
        <v>45958</v>
      </c>
      <c r="X3563" s="19" t="s">
        <v>13400</v>
      </c>
      <c r="Y3563" s="19"/>
    </row>
    <row r="3564" spans="1:25">
      <c r="A3564" s="3" t="s">
        <v>14517</v>
      </c>
      <c r="B3564" s="3"/>
      <c r="C3564" s="3" t="s">
        <v>147</v>
      </c>
      <c r="D3564" s="3" t="s">
        <v>4748</v>
      </c>
      <c r="E3564" s="3" t="s">
        <v>52</v>
      </c>
      <c r="F3564" s="3" t="s">
        <v>1235</v>
      </c>
      <c r="G3564" s="3" t="s">
        <v>1312</v>
      </c>
      <c r="H3564" s="3" t="s">
        <v>1531</v>
      </c>
      <c r="I3564" s="3" t="s">
        <v>14518</v>
      </c>
      <c r="J3564" s="3" t="s">
        <v>55</v>
      </c>
      <c r="K3564" s="3" t="s">
        <v>14519</v>
      </c>
      <c r="L3564" s="3" t="s">
        <v>14520</v>
      </c>
      <c r="M3564" s="7" t="s">
        <v>14521</v>
      </c>
      <c r="N3564" s="7" t="s">
        <v>14522</v>
      </c>
      <c r="O3564" s="20" t="s">
        <v>1030</v>
      </c>
      <c r="P3564" s="3" t="s">
        <v>1241</v>
      </c>
      <c r="Q3564" s="3">
        <v>-18.21</v>
      </c>
      <c r="R3564" s="6">
        <v>1564.2</v>
      </c>
      <c r="S3564" s="3" t="s">
        <v>1305</v>
      </c>
      <c r="T3564" s="3"/>
      <c r="U3564" s="17">
        <v>45955</v>
      </c>
      <c r="X3564" s="19" t="s">
        <v>1306</v>
      </c>
      <c r="Y3564" s="19"/>
    </row>
    <row r="3565" spans="1:25">
      <c r="A3565" s="3" t="s">
        <v>14523</v>
      </c>
      <c r="B3565" s="3"/>
      <c r="C3565" s="3" t="s">
        <v>116</v>
      </c>
      <c r="D3565" s="3" t="s">
        <v>4748</v>
      </c>
      <c r="E3565" s="3" t="s">
        <v>52</v>
      </c>
      <c r="F3565" s="3" t="s">
        <v>1300</v>
      </c>
      <c r="G3565" s="3" t="s">
        <v>1251</v>
      </c>
      <c r="H3565" s="3" t="s">
        <v>1599</v>
      </c>
      <c r="I3565" s="3" t="s">
        <v>14524</v>
      </c>
      <c r="J3565" s="3" t="s">
        <v>55</v>
      </c>
      <c r="K3565" s="3" t="s">
        <v>14525</v>
      </c>
      <c r="L3565" s="3" t="s">
        <v>14526</v>
      </c>
      <c r="M3565" s="7" t="s">
        <v>14527</v>
      </c>
      <c r="N3565" s="7" t="s">
        <v>14528</v>
      </c>
      <c r="O3565" s="20" t="s">
        <v>1032</v>
      </c>
      <c r="P3565" s="3" t="s">
        <v>1241</v>
      </c>
      <c r="Q3565" s="3">
        <v>-17.399999999999999</v>
      </c>
      <c r="R3565" s="6">
        <v>1564.2</v>
      </c>
      <c r="S3565" s="3" t="s">
        <v>1305</v>
      </c>
      <c r="T3565" s="3"/>
      <c r="U3565" s="17">
        <v>45955</v>
      </c>
      <c r="X3565" s="19" t="s">
        <v>1306</v>
      </c>
      <c r="Y3565" s="19"/>
    </row>
    <row r="3566" spans="1:25">
      <c r="A3566" s="3" t="s">
        <v>14529</v>
      </c>
      <c r="B3566" s="3"/>
      <c r="C3566" s="3" t="s">
        <v>147</v>
      </c>
      <c r="D3566" s="3" t="s">
        <v>4748</v>
      </c>
      <c r="E3566" s="3" t="s">
        <v>52</v>
      </c>
      <c r="F3566" s="3"/>
      <c r="G3566" s="3"/>
      <c r="H3566" s="3"/>
      <c r="I3566" s="3" t="s">
        <v>14530</v>
      </c>
      <c r="J3566" s="3" t="s">
        <v>94</v>
      </c>
      <c r="K3566" s="3" t="s">
        <v>4034</v>
      </c>
      <c r="L3566" s="3" t="s">
        <v>14531</v>
      </c>
      <c r="M3566" s="7" t="s">
        <v>14532</v>
      </c>
      <c r="N3566" s="7" t="s">
        <v>14533</v>
      </c>
      <c r="O3566" s="20" t="s">
        <v>1034</v>
      </c>
      <c r="P3566" s="3" t="s">
        <v>1241</v>
      </c>
      <c r="Q3566" s="3">
        <v>-10</v>
      </c>
      <c r="R3566" s="6">
        <v>874.96</v>
      </c>
      <c r="S3566" s="18" t="s">
        <v>1371</v>
      </c>
      <c r="T3566" s="3"/>
      <c r="U3566" s="17">
        <v>45954</v>
      </c>
      <c r="X3566" s="19" t="s">
        <v>4401</v>
      </c>
      <c r="Y3566" s="19"/>
    </row>
    <row r="3567" spans="1:25">
      <c r="A3567" s="3"/>
      <c r="B3567" s="3"/>
      <c r="C3567" s="3"/>
      <c r="D3567" s="3"/>
      <c r="E3567" s="3"/>
      <c r="F3567" s="3"/>
      <c r="G3567" s="3"/>
      <c r="H3567" s="3"/>
      <c r="I3567" s="3"/>
      <c r="J3567" s="3"/>
      <c r="K3567" s="3"/>
      <c r="L3567" s="3"/>
      <c r="M3567" s="6"/>
      <c r="N3567" s="6"/>
      <c r="O3567" s="20"/>
      <c r="P3567" s="3"/>
      <c r="Q3567" s="3"/>
      <c r="R3567" s="6"/>
      <c r="S3567" s="3"/>
      <c r="T3567" s="3"/>
      <c r="U3567" s="17"/>
      <c r="X3567" s="19"/>
      <c r="Y3567" s="19"/>
    </row>
    <row r="3568" spans="1:25">
      <c r="A3568" s="3"/>
      <c r="B3568" s="3"/>
      <c r="C3568" s="3"/>
      <c r="D3568" s="3"/>
      <c r="E3568" s="3"/>
      <c r="F3568" s="3"/>
      <c r="G3568" s="3"/>
      <c r="H3568" s="3"/>
      <c r="I3568" s="3"/>
      <c r="J3568" s="3"/>
      <c r="K3568" s="3"/>
      <c r="L3568" s="3"/>
      <c r="M3568" s="6"/>
      <c r="N3568" s="6"/>
      <c r="O3568" s="20"/>
      <c r="P3568" s="3"/>
      <c r="Q3568" s="3"/>
      <c r="R3568" s="6"/>
      <c r="S3568" s="3"/>
      <c r="T3568" s="3"/>
      <c r="U3568" s="17"/>
      <c r="X3568" s="19"/>
      <c r="Y3568" s="19"/>
    </row>
    <row r="3569" spans="1:25">
      <c r="A3569" s="3"/>
      <c r="B3569" s="3"/>
      <c r="C3569" s="3"/>
      <c r="D3569" s="3"/>
      <c r="E3569" s="3"/>
      <c r="F3569" s="3"/>
      <c r="G3569" s="3"/>
      <c r="H3569" s="3"/>
      <c r="I3569" s="3"/>
      <c r="J3569" s="3"/>
      <c r="K3569" s="3"/>
      <c r="L3569" s="3"/>
      <c r="M3569" s="6"/>
      <c r="N3569" s="6"/>
      <c r="O3569" s="20"/>
      <c r="P3569" s="3"/>
      <c r="Q3569" s="3"/>
      <c r="R3569" s="6"/>
      <c r="S3569" s="3"/>
      <c r="T3569" s="3"/>
      <c r="U3569" s="17"/>
      <c r="X3569" s="19"/>
      <c r="Y3569" s="19"/>
    </row>
    <row r="3570" spans="1:25">
      <c r="A3570" s="3" t="s">
        <v>14534</v>
      </c>
      <c r="B3570" s="3"/>
      <c r="C3570" s="3" t="s">
        <v>160</v>
      </c>
      <c r="D3570" s="3" t="s">
        <v>12449</v>
      </c>
      <c r="E3570" s="3" t="s">
        <v>66</v>
      </c>
      <c r="F3570" s="3" t="s">
        <v>1261</v>
      </c>
      <c r="G3570" s="3" t="s">
        <v>2669</v>
      </c>
      <c r="H3570" s="3" t="s">
        <v>1518</v>
      </c>
      <c r="I3570" s="3" t="s">
        <v>14535</v>
      </c>
      <c r="J3570" s="3" t="s">
        <v>55</v>
      </c>
      <c r="K3570" s="3" t="s">
        <v>14536</v>
      </c>
      <c r="L3570" s="3" t="s">
        <v>14537</v>
      </c>
      <c r="M3570" s="7" t="s">
        <v>14538</v>
      </c>
      <c r="N3570" s="7" t="s">
        <v>14539</v>
      </c>
      <c r="O3570" s="20" t="s">
        <v>1037</v>
      </c>
      <c r="P3570" s="3" t="s">
        <v>4591</v>
      </c>
      <c r="Q3570" s="3"/>
      <c r="R3570" s="6">
        <v>1564.2</v>
      </c>
      <c r="S3570" s="3"/>
      <c r="T3570" s="3"/>
      <c r="U3570" s="17"/>
      <c r="X3570" s="19"/>
      <c r="Y3570" s="19" t="s">
        <v>14540</v>
      </c>
    </row>
    <row r="3571" spans="1:25">
      <c r="A3571" s="3" t="s">
        <v>14541</v>
      </c>
      <c r="B3571" s="3"/>
      <c r="C3571" s="3" t="s">
        <v>160</v>
      </c>
      <c r="D3571" s="3" t="s">
        <v>12449</v>
      </c>
      <c r="E3571" s="3" t="s">
        <v>66</v>
      </c>
      <c r="F3571" s="3" t="s">
        <v>1261</v>
      </c>
      <c r="G3571" s="3" t="s">
        <v>2669</v>
      </c>
      <c r="H3571" s="3" t="s">
        <v>1518</v>
      </c>
      <c r="I3571" s="3" t="s">
        <v>14542</v>
      </c>
      <c r="J3571" s="3" t="s">
        <v>1270</v>
      </c>
      <c r="K3571" s="3" t="s">
        <v>14536</v>
      </c>
      <c r="L3571" s="3" t="s">
        <v>14537</v>
      </c>
      <c r="M3571" s="7" t="s">
        <v>14538</v>
      </c>
      <c r="N3571" s="7" t="s">
        <v>14539</v>
      </c>
      <c r="O3571" s="20" t="s">
        <v>1037</v>
      </c>
      <c r="P3571" s="3" t="s">
        <v>4591</v>
      </c>
      <c r="Q3571" s="3"/>
      <c r="R3571" s="6">
        <v>1029.5999999999999</v>
      </c>
      <c r="S3571" s="3"/>
      <c r="T3571" s="3"/>
      <c r="U3571" s="17"/>
      <c r="X3571" s="19"/>
      <c r="Y3571" s="19" t="s">
        <v>14540</v>
      </c>
    </row>
    <row r="3572" spans="1:25">
      <c r="A3572" s="3" t="s">
        <v>14543</v>
      </c>
      <c r="B3572" s="3"/>
      <c r="C3572" s="3" t="s">
        <v>160</v>
      </c>
      <c r="D3572" s="3" t="s">
        <v>12449</v>
      </c>
      <c r="E3572" s="3" t="s">
        <v>66</v>
      </c>
      <c r="F3572" s="3" t="s">
        <v>1261</v>
      </c>
      <c r="G3572" s="3" t="s">
        <v>2669</v>
      </c>
      <c r="H3572" s="3" t="s">
        <v>1518</v>
      </c>
      <c r="I3572" s="3" t="s">
        <v>14544</v>
      </c>
      <c r="J3572" s="3" t="s">
        <v>1270</v>
      </c>
      <c r="K3572" s="3" t="s">
        <v>14536</v>
      </c>
      <c r="L3572" s="3" t="s">
        <v>14537</v>
      </c>
      <c r="M3572" s="7" t="s">
        <v>14538</v>
      </c>
      <c r="N3572" s="7" t="s">
        <v>14539</v>
      </c>
      <c r="O3572" s="20" t="s">
        <v>1037</v>
      </c>
      <c r="P3572" s="3" t="s">
        <v>4591</v>
      </c>
      <c r="Q3572" s="3"/>
      <c r="R3572" s="6">
        <v>1029.5999999999999</v>
      </c>
      <c r="S3572" s="3"/>
      <c r="T3572" s="3"/>
      <c r="U3572" s="17"/>
      <c r="X3572" s="19"/>
      <c r="Y3572" s="19" t="s">
        <v>14540</v>
      </c>
    </row>
    <row r="3573" spans="1:25">
      <c r="A3573" s="3" t="s">
        <v>14545</v>
      </c>
      <c r="B3573" s="3"/>
      <c r="C3573" s="3" t="s">
        <v>160</v>
      </c>
      <c r="D3573" s="3" t="s">
        <v>12449</v>
      </c>
      <c r="E3573" s="3" t="s">
        <v>66</v>
      </c>
      <c r="F3573" s="3" t="s">
        <v>1261</v>
      </c>
      <c r="G3573" s="3" t="s">
        <v>2669</v>
      </c>
      <c r="H3573" s="3" t="s">
        <v>1518</v>
      </c>
      <c r="I3573" s="3" t="s">
        <v>14546</v>
      </c>
      <c r="J3573" s="3" t="s">
        <v>1270</v>
      </c>
      <c r="K3573" s="3" t="s">
        <v>14536</v>
      </c>
      <c r="L3573" s="3" t="s">
        <v>14537</v>
      </c>
      <c r="M3573" s="7" t="s">
        <v>14538</v>
      </c>
      <c r="N3573" s="7" t="s">
        <v>14539</v>
      </c>
      <c r="O3573" s="20" t="s">
        <v>1037</v>
      </c>
      <c r="P3573" s="3" t="s">
        <v>4591</v>
      </c>
      <c r="Q3573" s="3"/>
      <c r="R3573" s="6">
        <v>1029.5999999999999</v>
      </c>
      <c r="S3573" s="3"/>
      <c r="T3573" s="3"/>
      <c r="U3573" s="17"/>
      <c r="X3573" s="19"/>
      <c r="Y3573" s="19" t="s">
        <v>14540</v>
      </c>
    </row>
    <row r="3574" spans="1:25">
      <c r="A3574" s="3" t="s">
        <v>14547</v>
      </c>
      <c r="B3574" s="3"/>
      <c r="C3574" s="3" t="s">
        <v>160</v>
      </c>
      <c r="D3574" s="3" t="s">
        <v>12449</v>
      </c>
      <c r="E3574" s="3" t="s">
        <v>66</v>
      </c>
      <c r="F3574" s="3" t="s">
        <v>1261</v>
      </c>
      <c r="G3574" s="3" t="s">
        <v>2669</v>
      </c>
      <c r="H3574" s="3" t="s">
        <v>1518</v>
      </c>
      <c r="I3574" s="3" t="s">
        <v>14548</v>
      </c>
      <c r="J3574" s="3" t="s">
        <v>1270</v>
      </c>
      <c r="K3574" s="3" t="s">
        <v>14536</v>
      </c>
      <c r="L3574" s="3" t="s">
        <v>14537</v>
      </c>
      <c r="M3574" s="7" t="s">
        <v>14538</v>
      </c>
      <c r="N3574" s="7" t="s">
        <v>14539</v>
      </c>
      <c r="O3574" s="20" t="s">
        <v>1037</v>
      </c>
      <c r="P3574" s="3" t="s">
        <v>4591</v>
      </c>
      <c r="Q3574" s="3"/>
      <c r="R3574" s="6">
        <v>1029.5999999999999</v>
      </c>
      <c r="S3574" s="3"/>
      <c r="T3574" s="3"/>
      <c r="U3574" s="17"/>
      <c r="X3574" s="19"/>
      <c r="Y3574" s="19" t="s">
        <v>14540</v>
      </c>
    </row>
    <row r="3575" spans="1:25">
      <c r="A3575" s="3" t="s">
        <v>14549</v>
      </c>
      <c r="B3575" s="3"/>
      <c r="C3575" s="3" t="s">
        <v>160</v>
      </c>
      <c r="D3575" s="3" t="s">
        <v>12449</v>
      </c>
      <c r="E3575" s="3" t="s">
        <v>66</v>
      </c>
      <c r="F3575" s="3" t="s">
        <v>1261</v>
      </c>
      <c r="G3575" s="3" t="s">
        <v>2669</v>
      </c>
      <c r="H3575" s="3" t="s">
        <v>1518</v>
      </c>
      <c r="I3575" s="3" t="s">
        <v>14550</v>
      </c>
      <c r="J3575" s="3" t="s">
        <v>1270</v>
      </c>
      <c r="K3575" s="3" t="s">
        <v>14536</v>
      </c>
      <c r="L3575" s="3" t="s">
        <v>14537</v>
      </c>
      <c r="M3575" s="7" t="s">
        <v>14538</v>
      </c>
      <c r="N3575" s="7" t="s">
        <v>14539</v>
      </c>
      <c r="O3575" s="20" t="s">
        <v>1037</v>
      </c>
      <c r="P3575" s="3" t="s">
        <v>4591</v>
      </c>
      <c r="Q3575" s="3"/>
      <c r="R3575" s="6">
        <v>1029.5999999999999</v>
      </c>
      <c r="S3575" s="3"/>
      <c r="T3575" s="3"/>
      <c r="U3575" s="17"/>
      <c r="X3575" s="19"/>
      <c r="Y3575" s="19" t="s">
        <v>14540</v>
      </c>
    </row>
    <row r="3576" spans="1:25">
      <c r="A3576" s="3" t="s">
        <v>14551</v>
      </c>
      <c r="B3576" s="3"/>
      <c r="C3576" s="3" t="s">
        <v>160</v>
      </c>
      <c r="D3576" s="3" t="s">
        <v>12449</v>
      </c>
      <c r="E3576" s="3" t="s">
        <v>66</v>
      </c>
      <c r="F3576" s="3" t="s">
        <v>1261</v>
      </c>
      <c r="G3576" s="3" t="s">
        <v>2669</v>
      </c>
      <c r="H3576" s="3" t="s">
        <v>1518</v>
      </c>
      <c r="I3576" s="3" t="s">
        <v>14552</v>
      </c>
      <c r="J3576" s="3" t="s">
        <v>1270</v>
      </c>
      <c r="K3576" s="3" t="s">
        <v>14536</v>
      </c>
      <c r="L3576" s="3" t="s">
        <v>14537</v>
      </c>
      <c r="M3576" s="7" t="s">
        <v>14538</v>
      </c>
      <c r="N3576" s="7" t="s">
        <v>14539</v>
      </c>
      <c r="O3576" s="20" t="s">
        <v>1037</v>
      </c>
      <c r="P3576" s="3" t="s">
        <v>4591</v>
      </c>
      <c r="Q3576" s="3"/>
      <c r="R3576" s="6">
        <v>1029.5999999999999</v>
      </c>
      <c r="S3576" s="3"/>
      <c r="T3576" s="3"/>
      <c r="U3576" s="17"/>
      <c r="X3576" s="19"/>
      <c r="Y3576" s="19" t="s">
        <v>14540</v>
      </c>
    </row>
    <row r="3577" spans="1:25">
      <c r="A3577" s="3" t="s">
        <v>14553</v>
      </c>
      <c r="B3577" s="3"/>
      <c r="C3577" s="3" t="s">
        <v>160</v>
      </c>
      <c r="D3577" s="3" t="s">
        <v>12449</v>
      </c>
      <c r="E3577" s="3" t="s">
        <v>66</v>
      </c>
      <c r="F3577" s="3" t="s">
        <v>1261</v>
      </c>
      <c r="G3577" s="3" t="s">
        <v>2669</v>
      </c>
      <c r="H3577" s="3" t="s">
        <v>1518</v>
      </c>
      <c r="I3577" s="3" t="s">
        <v>14554</v>
      </c>
      <c r="J3577" s="3" t="s">
        <v>1270</v>
      </c>
      <c r="K3577" s="3" t="s">
        <v>14536</v>
      </c>
      <c r="L3577" s="3" t="s">
        <v>14537</v>
      </c>
      <c r="M3577" s="7" t="s">
        <v>14538</v>
      </c>
      <c r="N3577" s="7" t="s">
        <v>14539</v>
      </c>
      <c r="O3577" s="20" t="s">
        <v>1037</v>
      </c>
      <c r="P3577" s="3" t="s">
        <v>4591</v>
      </c>
      <c r="Q3577" s="3"/>
      <c r="R3577" s="6">
        <v>1029.5999999999999</v>
      </c>
      <c r="S3577" s="3"/>
      <c r="T3577" s="3"/>
      <c r="U3577" s="17"/>
      <c r="X3577" s="19"/>
      <c r="Y3577" s="19" t="s">
        <v>14540</v>
      </c>
    </row>
    <row r="3578" spans="1:25">
      <c r="A3578" s="3" t="s">
        <v>14555</v>
      </c>
      <c r="B3578" s="3"/>
      <c r="C3578" s="3" t="s">
        <v>160</v>
      </c>
      <c r="D3578" s="3" t="s">
        <v>12449</v>
      </c>
      <c r="E3578" s="3" t="s">
        <v>66</v>
      </c>
      <c r="F3578" s="3" t="s">
        <v>1261</v>
      </c>
      <c r="G3578" s="3" t="s">
        <v>2669</v>
      </c>
      <c r="H3578" s="3" t="s">
        <v>1518</v>
      </c>
      <c r="I3578" s="3" t="s">
        <v>14556</v>
      </c>
      <c r="J3578" s="3" t="s">
        <v>1270</v>
      </c>
      <c r="K3578" s="3" t="s">
        <v>14536</v>
      </c>
      <c r="L3578" s="3" t="s">
        <v>14537</v>
      </c>
      <c r="M3578" s="7" t="s">
        <v>14538</v>
      </c>
      <c r="N3578" s="7" t="s">
        <v>14539</v>
      </c>
      <c r="O3578" s="20" t="s">
        <v>1037</v>
      </c>
      <c r="P3578" s="3" t="s">
        <v>4591</v>
      </c>
      <c r="Q3578" s="3"/>
      <c r="R3578" s="6">
        <v>1029.5999999999999</v>
      </c>
      <c r="S3578" s="3"/>
      <c r="T3578" s="3"/>
      <c r="U3578" s="17"/>
      <c r="X3578" s="19"/>
      <c r="Y3578" s="19" t="s">
        <v>14540</v>
      </c>
    </row>
    <row r="3579" spans="1:25">
      <c r="A3579" s="3" t="s">
        <v>14557</v>
      </c>
      <c r="B3579" s="3"/>
      <c r="C3579" s="3" t="s">
        <v>160</v>
      </c>
      <c r="D3579" s="3" t="s">
        <v>12449</v>
      </c>
      <c r="E3579" s="3" t="s">
        <v>66</v>
      </c>
      <c r="F3579" s="3" t="s">
        <v>1261</v>
      </c>
      <c r="G3579" s="3" t="s">
        <v>2669</v>
      </c>
      <c r="H3579" s="3" t="s">
        <v>1518</v>
      </c>
      <c r="I3579" s="3" t="s">
        <v>14558</v>
      </c>
      <c r="J3579" s="3" t="s">
        <v>1270</v>
      </c>
      <c r="K3579" s="3" t="s">
        <v>14536</v>
      </c>
      <c r="L3579" s="3" t="s">
        <v>14537</v>
      </c>
      <c r="M3579" s="7" t="s">
        <v>14538</v>
      </c>
      <c r="N3579" s="7" t="s">
        <v>14539</v>
      </c>
      <c r="O3579" s="20" t="s">
        <v>1037</v>
      </c>
      <c r="P3579" s="3" t="s">
        <v>4591</v>
      </c>
      <c r="Q3579" s="3"/>
      <c r="R3579" s="6">
        <v>1029.5999999999999</v>
      </c>
      <c r="S3579" s="3"/>
      <c r="T3579" s="3"/>
      <c r="U3579" s="17"/>
      <c r="X3579" s="19"/>
      <c r="Y3579" s="19" t="s">
        <v>14540</v>
      </c>
    </row>
    <row r="3580" spans="1:25">
      <c r="A3580" s="3" t="s">
        <v>14559</v>
      </c>
      <c r="B3580" s="3"/>
      <c r="C3580" s="3" t="s">
        <v>160</v>
      </c>
      <c r="D3580" s="3" t="s">
        <v>12449</v>
      </c>
      <c r="E3580" s="3" t="s">
        <v>66</v>
      </c>
      <c r="F3580" s="3" t="s">
        <v>1261</v>
      </c>
      <c r="G3580" s="3" t="s">
        <v>2669</v>
      </c>
      <c r="H3580" s="3" t="s">
        <v>1518</v>
      </c>
      <c r="I3580" s="3" t="s">
        <v>14560</v>
      </c>
      <c r="J3580" s="3" t="s">
        <v>1270</v>
      </c>
      <c r="K3580" s="3" t="s">
        <v>14536</v>
      </c>
      <c r="L3580" s="3" t="s">
        <v>14537</v>
      </c>
      <c r="M3580" s="7" t="s">
        <v>14538</v>
      </c>
      <c r="N3580" s="7" t="s">
        <v>14539</v>
      </c>
      <c r="O3580" s="20" t="s">
        <v>1037</v>
      </c>
      <c r="P3580" s="3" t="s">
        <v>4591</v>
      </c>
      <c r="Q3580" s="3"/>
      <c r="R3580" s="6">
        <v>1029.5999999999999</v>
      </c>
      <c r="S3580" s="3"/>
      <c r="T3580" s="3"/>
      <c r="U3580" s="17"/>
      <c r="X3580" s="19"/>
      <c r="Y3580" s="19" t="s">
        <v>14540</v>
      </c>
    </row>
    <row r="3581" spans="1:25">
      <c r="A3581" s="3" t="s">
        <v>14561</v>
      </c>
      <c r="B3581" s="3"/>
      <c r="C3581" s="3" t="s">
        <v>160</v>
      </c>
      <c r="D3581" s="3" t="s">
        <v>12449</v>
      </c>
      <c r="E3581" s="3" t="s">
        <v>66</v>
      </c>
      <c r="F3581" s="3" t="s">
        <v>1261</v>
      </c>
      <c r="G3581" s="3" t="s">
        <v>2669</v>
      </c>
      <c r="H3581" s="3" t="s">
        <v>1518</v>
      </c>
      <c r="I3581" s="3" t="s">
        <v>14562</v>
      </c>
      <c r="J3581" s="3" t="s">
        <v>1270</v>
      </c>
      <c r="K3581" s="3" t="s">
        <v>14536</v>
      </c>
      <c r="L3581" s="3" t="s">
        <v>14537</v>
      </c>
      <c r="M3581" s="7" t="s">
        <v>14538</v>
      </c>
      <c r="N3581" s="7" t="s">
        <v>14539</v>
      </c>
      <c r="O3581" s="20" t="s">
        <v>1037</v>
      </c>
      <c r="P3581" s="3" t="s">
        <v>4591</v>
      </c>
      <c r="Q3581" s="3"/>
      <c r="R3581" s="6">
        <v>1029.5999999999999</v>
      </c>
      <c r="S3581" s="3"/>
      <c r="T3581" s="3"/>
      <c r="U3581" s="17"/>
      <c r="X3581" s="19"/>
      <c r="Y3581" s="19" t="s">
        <v>14540</v>
      </c>
    </row>
    <row r="3582" spans="1:25">
      <c r="A3582" s="18" t="s">
        <v>14563</v>
      </c>
      <c r="B3582" s="3"/>
      <c r="C3582" s="3" t="s">
        <v>160</v>
      </c>
      <c r="D3582" s="3" t="s">
        <v>12449</v>
      </c>
      <c r="E3582" s="3" t="s">
        <v>66</v>
      </c>
      <c r="F3582" s="3" t="s">
        <v>1261</v>
      </c>
      <c r="G3582" s="3" t="s">
        <v>2669</v>
      </c>
      <c r="H3582" s="3" t="s">
        <v>1518</v>
      </c>
      <c r="I3582" s="3" t="s">
        <v>14564</v>
      </c>
      <c r="J3582" s="3" t="s">
        <v>1270</v>
      </c>
      <c r="K3582" s="3" t="s">
        <v>14536</v>
      </c>
      <c r="L3582" s="3" t="s">
        <v>14537</v>
      </c>
      <c r="M3582" s="7" t="s">
        <v>14538</v>
      </c>
      <c r="N3582" s="7" t="s">
        <v>14539</v>
      </c>
      <c r="O3582" s="20" t="s">
        <v>1037</v>
      </c>
      <c r="P3582" s="3" t="s">
        <v>4591</v>
      </c>
      <c r="Q3582" s="3"/>
      <c r="R3582" s="6">
        <v>1029.5999999999999</v>
      </c>
      <c r="S3582" s="3"/>
      <c r="T3582" s="3"/>
      <c r="U3582" s="17"/>
      <c r="X3582" s="19"/>
      <c r="Y3582" s="19" t="s">
        <v>14540</v>
      </c>
    </row>
    <row r="3583" spans="1:25">
      <c r="A3583" s="3" t="s">
        <v>14565</v>
      </c>
      <c r="B3583" s="3"/>
      <c r="C3583" s="3" t="s">
        <v>160</v>
      </c>
      <c r="D3583" s="3" t="s">
        <v>12449</v>
      </c>
      <c r="E3583" s="3" t="s">
        <v>66</v>
      </c>
      <c r="F3583" s="3" t="s">
        <v>1261</v>
      </c>
      <c r="G3583" s="3" t="s">
        <v>2669</v>
      </c>
      <c r="H3583" s="3" t="s">
        <v>1518</v>
      </c>
      <c r="I3583" s="3" t="s">
        <v>14566</v>
      </c>
      <c r="J3583" s="3" t="s">
        <v>1270</v>
      </c>
      <c r="K3583" s="3" t="s">
        <v>14536</v>
      </c>
      <c r="L3583" s="3" t="s">
        <v>14537</v>
      </c>
      <c r="M3583" s="7" t="s">
        <v>14538</v>
      </c>
      <c r="N3583" s="7" t="s">
        <v>14539</v>
      </c>
      <c r="O3583" s="20" t="s">
        <v>1037</v>
      </c>
      <c r="P3583" s="3" t="s">
        <v>4591</v>
      </c>
      <c r="Q3583" s="3"/>
      <c r="R3583" s="6">
        <v>1029.5999999999999</v>
      </c>
      <c r="S3583" s="3"/>
      <c r="T3583" s="3"/>
      <c r="U3583" s="17"/>
      <c r="X3583" s="19"/>
      <c r="Y3583" s="19" t="s">
        <v>14540</v>
      </c>
    </row>
    <row r="3584" spans="1:25">
      <c r="A3584" s="3" t="s">
        <v>14567</v>
      </c>
      <c r="B3584" s="3"/>
      <c r="C3584" s="3" t="s">
        <v>160</v>
      </c>
      <c r="D3584" s="3" t="s">
        <v>12449</v>
      </c>
      <c r="E3584" s="3" t="s">
        <v>66</v>
      </c>
      <c r="F3584" s="3" t="s">
        <v>1261</v>
      </c>
      <c r="G3584" s="3" t="s">
        <v>2669</v>
      </c>
      <c r="H3584" s="3" t="s">
        <v>1518</v>
      </c>
      <c r="I3584" s="3" t="s">
        <v>14568</v>
      </c>
      <c r="J3584" s="3" t="s">
        <v>1270</v>
      </c>
      <c r="K3584" s="3" t="s">
        <v>14536</v>
      </c>
      <c r="L3584" s="3" t="s">
        <v>14537</v>
      </c>
      <c r="M3584" s="7" t="s">
        <v>14538</v>
      </c>
      <c r="N3584" s="7" t="s">
        <v>14539</v>
      </c>
      <c r="O3584" s="20" t="s">
        <v>1037</v>
      </c>
      <c r="P3584" s="3" t="s">
        <v>4591</v>
      </c>
      <c r="Q3584" s="3"/>
      <c r="R3584" s="6">
        <v>1029.5999999999999</v>
      </c>
      <c r="S3584" s="3"/>
      <c r="T3584" s="3"/>
      <c r="U3584" s="17"/>
      <c r="X3584" s="19"/>
      <c r="Y3584" s="19" t="s">
        <v>14540</v>
      </c>
    </row>
    <row r="3585" spans="1:25">
      <c r="A3585" s="3" t="s">
        <v>14569</v>
      </c>
      <c r="B3585" s="3"/>
      <c r="C3585" s="3" t="s">
        <v>160</v>
      </c>
      <c r="D3585" s="3" t="s">
        <v>12449</v>
      </c>
      <c r="E3585" s="3" t="s">
        <v>66</v>
      </c>
      <c r="F3585" s="3" t="s">
        <v>1261</v>
      </c>
      <c r="G3585" s="3" t="s">
        <v>2669</v>
      </c>
      <c r="H3585" s="3" t="s">
        <v>1518</v>
      </c>
      <c r="I3585" s="3" t="s">
        <v>14570</v>
      </c>
      <c r="J3585" s="3" t="s">
        <v>1270</v>
      </c>
      <c r="K3585" s="3" t="s">
        <v>14536</v>
      </c>
      <c r="L3585" s="3" t="s">
        <v>14537</v>
      </c>
      <c r="M3585" s="7" t="s">
        <v>14538</v>
      </c>
      <c r="N3585" s="7" t="s">
        <v>14539</v>
      </c>
      <c r="O3585" s="20" t="s">
        <v>1037</v>
      </c>
      <c r="P3585" s="3" t="s">
        <v>4591</v>
      </c>
      <c r="Q3585" s="3"/>
      <c r="R3585" s="6">
        <v>1029.5999999999999</v>
      </c>
      <c r="S3585" s="3"/>
      <c r="T3585" s="3"/>
      <c r="U3585" s="17"/>
      <c r="X3585" s="19"/>
      <c r="Y3585" s="19" t="s">
        <v>14540</v>
      </c>
    </row>
    <row r="3586" spans="1:25">
      <c r="A3586" s="3" t="s">
        <v>14571</v>
      </c>
      <c r="B3586" s="3"/>
      <c r="C3586" s="3" t="s">
        <v>160</v>
      </c>
      <c r="D3586" s="3" t="s">
        <v>12449</v>
      </c>
      <c r="E3586" s="3" t="s">
        <v>66</v>
      </c>
      <c r="F3586" s="3" t="s">
        <v>1261</v>
      </c>
      <c r="G3586" s="3" t="s">
        <v>2669</v>
      </c>
      <c r="H3586" s="3" t="s">
        <v>1531</v>
      </c>
      <c r="I3586" s="3" t="s">
        <v>14572</v>
      </c>
      <c r="J3586" s="3" t="s">
        <v>1270</v>
      </c>
      <c r="K3586" s="3" t="s">
        <v>14536</v>
      </c>
      <c r="L3586" s="3" t="s">
        <v>14537</v>
      </c>
      <c r="M3586" s="7" t="s">
        <v>14538</v>
      </c>
      <c r="N3586" s="7" t="s">
        <v>14539</v>
      </c>
      <c r="O3586" s="20" t="s">
        <v>1037</v>
      </c>
      <c r="P3586" s="3" t="s">
        <v>4591</v>
      </c>
      <c r="Q3586" s="3"/>
      <c r="R3586" s="6">
        <v>1029.5999999999999</v>
      </c>
      <c r="S3586" s="3"/>
      <c r="T3586" s="3"/>
      <c r="U3586" s="17"/>
      <c r="X3586" s="19"/>
      <c r="Y3586" s="19" t="s">
        <v>14540</v>
      </c>
    </row>
    <row r="3587" spans="1:25">
      <c r="A3587" s="3" t="s">
        <v>14573</v>
      </c>
      <c r="B3587" s="3"/>
      <c r="C3587" s="3" t="s">
        <v>160</v>
      </c>
      <c r="D3587" s="3" t="s">
        <v>12449</v>
      </c>
      <c r="E3587" s="3" t="s">
        <v>66</v>
      </c>
      <c r="F3587" s="3" t="s">
        <v>1261</v>
      </c>
      <c r="G3587" s="3" t="s">
        <v>2669</v>
      </c>
      <c r="H3587" s="3" t="s">
        <v>1531</v>
      </c>
      <c r="I3587" s="3" t="s">
        <v>14574</v>
      </c>
      <c r="J3587" s="3" t="s">
        <v>1270</v>
      </c>
      <c r="K3587" s="3" t="s">
        <v>14536</v>
      </c>
      <c r="L3587" s="3" t="s">
        <v>14537</v>
      </c>
      <c r="M3587" s="7" t="s">
        <v>14538</v>
      </c>
      <c r="N3587" s="7" t="s">
        <v>14539</v>
      </c>
      <c r="O3587" s="20" t="s">
        <v>1037</v>
      </c>
      <c r="P3587" s="3" t="s">
        <v>4591</v>
      </c>
      <c r="Q3587" s="3"/>
      <c r="R3587" s="6">
        <v>1029.5999999999999</v>
      </c>
      <c r="S3587" s="3"/>
      <c r="T3587" s="3"/>
      <c r="U3587" s="17"/>
      <c r="X3587" s="19"/>
      <c r="Y3587" s="19" t="s">
        <v>14540</v>
      </c>
    </row>
    <row r="3588" spans="1:25">
      <c r="A3588" s="3" t="s">
        <v>14575</v>
      </c>
      <c r="B3588" s="3"/>
      <c r="C3588" s="3" t="s">
        <v>160</v>
      </c>
      <c r="D3588" s="3" t="s">
        <v>12449</v>
      </c>
      <c r="E3588" s="3" t="s">
        <v>66</v>
      </c>
      <c r="F3588" s="3" t="s">
        <v>1261</v>
      </c>
      <c r="G3588" s="3" t="s">
        <v>2669</v>
      </c>
      <c r="H3588" s="3" t="s">
        <v>1531</v>
      </c>
      <c r="I3588" s="3" t="s">
        <v>14576</v>
      </c>
      <c r="J3588" s="3" t="s">
        <v>1270</v>
      </c>
      <c r="K3588" s="3" t="s">
        <v>14536</v>
      </c>
      <c r="L3588" s="3" t="s">
        <v>14537</v>
      </c>
      <c r="M3588" s="7" t="s">
        <v>14538</v>
      </c>
      <c r="N3588" s="7" t="s">
        <v>14539</v>
      </c>
      <c r="O3588" s="20" t="s">
        <v>1037</v>
      </c>
      <c r="P3588" s="3" t="s">
        <v>4591</v>
      </c>
      <c r="Q3588" s="3"/>
      <c r="R3588" s="6">
        <v>1029.5999999999999</v>
      </c>
      <c r="S3588" s="3"/>
      <c r="T3588" s="3"/>
      <c r="U3588" s="17"/>
      <c r="X3588" s="19"/>
      <c r="Y3588" s="19" t="s">
        <v>14540</v>
      </c>
    </row>
    <row r="3589" spans="1:25">
      <c r="A3589" s="3" t="s">
        <v>14577</v>
      </c>
      <c r="B3589" s="3"/>
      <c r="C3589" s="3" t="s">
        <v>160</v>
      </c>
      <c r="D3589" s="3" t="s">
        <v>12449</v>
      </c>
      <c r="E3589" s="3" t="s">
        <v>66</v>
      </c>
      <c r="F3589" s="3" t="s">
        <v>1261</v>
      </c>
      <c r="G3589" s="3" t="s">
        <v>2669</v>
      </c>
      <c r="H3589" s="3" t="s">
        <v>1531</v>
      </c>
      <c r="I3589" s="3" t="s">
        <v>14578</v>
      </c>
      <c r="J3589" s="3" t="s">
        <v>1270</v>
      </c>
      <c r="K3589" s="3" t="s">
        <v>14536</v>
      </c>
      <c r="L3589" s="3" t="s">
        <v>14537</v>
      </c>
      <c r="M3589" s="7" t="s">
        <v>14538</v>
      </c>
      <c r="N3589" s="7" t="s">
        <v>14539</v>
      </c>
      <c r="O3589" s="20" t="s">
        <v>1037</v>
      </c>
      <c r="P3589" s="3" t="s">
        <v>4591</v>
      </c>
      <c r="Q3589" s="3"/>
      <c r="R3589" s="6">
        <v>1029.5999999999999</v>
      </c>
      <c r="S3589" s="3"/>
      <c r="T3589" s="3"/>
      <c r="U3589" s="17"/>
      <c r="X3589" s="19"/>
      <c r="Y3589" s="19" t="s">
        <v>14540</v>
      </c>
    </row>
    <row r="3590" spans="1:25">
      <c r="A3590" s="3" t="s">
        <v>14579</v>
      </c>
      <c r="B3590" s="3"/>
      <c r="C3590" s="3" t="s">
        <v>160</v>
      </c>
      <c r="D3590" s="3" t="s">
        <v>12449</v>
      </c>
      <c r="E3590" s="3" t="s">
        <v>66</v>
      </c>
      <c r="F3590" s="3" t="s">
        <v>1261</v>
      </c>
      <c r="G3590" s="3" t="s">
        <v>2669</v>
      </c>
      <c r="H3590" s="3" t="s">
        <v>1531</v>
      </c>
      <c r="I3590" s="3" t="s">
        <v>14580</v>
      </c>
      <c r="J3590" s="3" t="s">
        <v>1270</v>
      </c>
      <c r="K3590" s="3" t="s">
        <v>14536</v>
      </c>
      <c r="L3590" s="3" t="s">
        <v>14537</v>
      </c>
      <c r="M3590" s="7" t="s">
        <v>14538</v>
      </c>
      <c r="N3590" s="7" t="s">
        <v>14539</v>
      </c>
      <c r="O3590" s="20" t="s">
        <v>1037</v>
      </c>
      <c r="P3590" s="3" t="s">
        <v>4591</v>
      </c>
      <c r="Q3590" s="3"/>
      <c r="R3590" s="6">
        <v>1029.5999999999999</v>
      </c>
      <c r="S3590" s="3"/>
      <c r="T3590" s="3"/>
      <c r="U3590" s="17"/>
      <c r="X3590" s="19"/>
      <c r="Y3590" s="19" t="s">
        <v>14540</v>
      </c>
    </row>
    <row r="3591" spans="1:25">
      <c r="A3591" s="3" t="s">
        <v>14581</v>
      </c>
      <c r="B3591" s="3"/>
      <c r="C3591" s="3" t="s">
        <v>160</v>
      </c>
      <c r="D3591" s="3" t="s">
        <v>12449</v>
      </c>
      <c r="E3591" s="3" t="s">
        <v>66</v>
      </c>
      <c r="F3591" s="3" t="s">
        <v>1261</v>
      </c>
      <c r="G3591" s="3" t="s">
        <v>2669</v>
      </c>
      <c r="H3591" s="3" t="s">
        <v>1531</v>
      </c>
      <c r="I3591" s="3" t="s">
        <v>14582</v>
      </c>
      <c r="J3591" s="3" t="s">
        <v>1270</v>
      </c>
      <c r="K3591" s="3" t="s">
        <v>14536</v>
      </c>
      <c r="L3591" s="3" t="s">
        <v>14537</v>
      </c>
      <c r="M3591" s="7" t="s">
        <v>14538</v>
      </c>
      <c r="N3591" s="7" t="s">
        <v>14539</v>
      </c>
      <c r="O3591" s="20" t="s">
        <v>1037</v>
      </c>
      <c r="P3591" s="3" t="s">
        <v>4591</v>
      </c>
      <c r="Q3591" s="3"/>
      <c r="R3591" s="6">
        <v>1029.5999999999999</v>
      </c>
      <c r="S3591" s="3"/>
      <c r="T3591" s="3"/>
      <c r="U3591" s="17"/>
      <c r="X3591" s="19"/>
      <c r="Y3591" s="19" t="s">
        <v>14540</v>
      </c>
    </row>
    <row r="3592" spans="1:25">
      <c r="A3592" s="3" t="s">
        <v>14583</v>
      </c>
      <c r="B3592" s="3"/>
      <c r="C3592" s="3" t="s">
        <v>160</v>
      </c>
      <c r="D3592" s="3" t="s">
        <v>12449</v>
      </c>
      <c r="E3592" s="3" t="s">
        <v>66</v>
      </c>
      <c r="F3592" s="3" t="s">
        <v>1261</v>
      </c>
      <c r="G3592" s="3" t="s">
        <v>2669</v>
      </c>
      <c r="H3592" s="3" t="s">
        <v>1531</v>
      </c>
      <c r="I3592" s="3" t="s">
        <v>14584</v>
      </c>
      <c r="J3592" s="3" t="s">
        <v>1270</v>
      </c>
      <c r="K3592" s="3" t="s">
        <v>14536</v>
      </c>
      <c r="L3592" s="3" t="s">
        <v>14537</v>
      </c>
      <c r="M3592" s="7" t="s">
        <v>14538</v>
      </c>
      <c r="N3592" s="7" t="s">
        <v>14539</v>
      </c>
      <c r="O3592" s="20" t="s">
        <v>1037</v>
      </c>
      <c r="P3592" s="3" t="s">
        <v>4591</v>
      </c>
      <c r="Q3592" s="3"/>
      <c r="R3592" s="6">
        <v>1029.5999999999999</v>
      </c>
      <c r="S3592" s="3"/>
      <c r="T3592" s="3"/>
      <c r="U3592" s="17"/>
      <c r="X3592" s="19"/>
      <c r="Y3592" s="19" t="s">
        <v>14540</v>
      </c>
    </row>
    <row r="3593" spans="1:25">
      <c r="A3593" s="3" t="s">
        <v>14585</v>
      </c>
      <c r="B3593" s="3"/>
      <c r="C3593" s="3" t="s">
        <v>160</v>
      </c>
      <c r="D3593" s="3" t="s">
        <v>12449</v>
      </c>
      <c r="E3593" s="3" t="s">
        <v>66</v>
      </c>
      <c r="F3593" s="3" t="s">
        <v>1261</v>
      </c>
      <c r="G3593" s="3" t="s">
        <v>2669</v>
      </c>
      <c r="H3593" s="3" t="s">
        <v>1531</v>
      </c>
      <c r="I3593" s="3" t="s">
        <v>14586</v>
      </c>
      <c r="J3593" s="3" t="s">
        <v>1270</v>
      </c>
      <c r="K3593" s="3" t="s">
        <v>14536</v>
      </c>
      <c r="L3593" s="3" t="s">
        <v>14537</v>
      </c>
      <c r="M3593" s="7" t="s">
        <v>14538</v>
      </c>
      <c r="N3593" s="7" t="s">
        <v>14539</v>
      </c>
      <c r="O3593" s="20" t="s">
        <v>1037</v>
      </c>
      <c r="P3593" s="3" t="s">
        <v>4591</v>
      </c>
      <c r="Q3593" s="3"/>
      <c r="R3593" s="6">
        <v>1029.5999999999999</v>
      </c>
      <c r="S3593" s="3"/>
      <c r="T3593" s="3"/>
      <c r="U3593" s="17"/>
      <c r="X3593" s="19"/>
      <c r="Y3593" s="19" t="s">
        <v>14540</v>
      </c>
    </row>
    <row r="3594" spans="1:25">
      <c r="A3594" s="3" t="s">
        <v>14587</v>
      </c>
      <c r="B3594" s="3"/>
      <c r="C3594" s="3" t="s">
        <v>160</v>
      </c>
      <c r="D3594" s="3" t="s">
        <v>12449</v>
      </c>
      <c r="E3594" s="3" t="s">
        <v>66</v>
      </c>
      <c r="F3594" s="3" t="s">
        <v>1261</v>
      </c>
      <c r="G3594" s="3" t="s">
        <v>2669</v>
      </c>
      <c r="H3594" s="3" t="s">
        <v>1531</v>
      </c>
      <c r="I3594" s="3" t="s">
        <v>14588</v>
      </c>
      <c r="J3594" s="3" t="s">
        <v>1270</v>
      </c>
      <c r="K3594" s="3" t="s">
        <v>14536</v>
      </c>
      <c r="L3594" s="3" t="s">
        <v>14537</v>
      </c>
      <c r="M3594" s="7" t="s">
        <v>14538</v>
      </c>
      <c r="N3594" s="7" t="s">
        <v>14539</v>
      </c>
      <c r="O3594" s="20" t="s">
        <v>1037</v>
      </c>
      <c r="P3594" s="3" t="s">
        <v>4591</v>
      </c>
      <c r="Q3594" s="3"/>
      <c r="R3594" s="6">
        <v>1029.5999999999999</v>
      </c>
      <c r="S3594" s="3"/>
      <c r="T3594" s="3"/>
      <c r="U3594" s="17"/>
      <c r="X3594" s="19"/>
      <c r="Y3594" s="19" t="s">
        <v>14540</v>
      </c>
    </row>
    <row r="3595" spans="1:25">
      <c r="A3595" s="3" t="s">
        <v>14589</v>
      </c>
      <c r="B3595" s="3"/>
      <c r="C3595" s="3" t="s">
        <v>160</v>
      </c>
      <c r="D3595" s="3" t="s">
        <v>12449</v>
      </c>
      <c r="E3595" s="3" t="s">
        <v>66</v>
      </c>
      <c r="F3595" s="3" t="s">
        <v>1261</v>
      </c>
      <c r="G3595" s="3" t="s">
        <v>2669</v>
      </c>
      <c r="H3595" s="3" t="s">
        <v>1531</v>
      </c>
      <c r="I3595" s="3" t="s">
        <v>14590</v>
      </c>
      <c r="J3595" s="3" t="s">
        <v>1270</v>
      </c>
      <c r="K3595" s="3" t="s">
        <v>14536</v>
      </c>
      <c r="L3595" s="3" t="s">
        <v>14537</v>
      </c>
      <c r="M3595" s="7" t="s">
        <v>14538</v>
      </c>
      <c r="N3595" s="7" t="s">
        <v>14539</v>
      </c>
      <c r="O3595" s="20" t="s">
        <v>1037</v>
      </c>
      <c r="P3595" s="3" t="s">
        <v>4591</v>
      </c>
      <c r="Q3595" s="3"/>
      <c r="R3595" s="6">
        <v>1029.5999999999999</v>
      </c>
      <c r="S3595" s="3"/>
      <c r="T3595" s="3"/>
      <c r="U3595" s="17"/>
      <c r="X3595" s="19"/>
      <c r="Y3595" s="19" t="s">
        <v>14540</v>
      </c>
    </row>
    <row r="3596" spans="1:25">
      <c r="A3596" s="3" t="s">
        <v>14591</v>
      </c>
      <c r="B3596" s="3"/>
      <c r="C3596" s="3" t="s">
        <v>160</v>
      </c>
      <c r="D3596" s="3" t="s">
        <v>12449</v>
      </c>
      <c r="E3596" s="3" t="s">
        <v>66</v>
      </c>
      <c r="F3596" s="3" t="s">
        <v>1261</v>
      </c>
      <c r="G3596" s="3" t="s">
        <v>2669</v>
      </c>
      <c r="H3596" s="3" t="s">
        <v>1531</v>
      </c>
      <c r="I3596" s="3" t="s">
        <v>14592</v>
      </c>
      <c r="J3596" s="3" t="s">
        <v>1270</v>
      </c>
      <c r="K3596" s="3" t="s">
        <v>14536</v>
      </c>
      <c r="L3596" s="3" t="s">
        <v>14537</v>
      </c>
      <c r="M3596" s="7" t="s">
        <v>14538</v>
      </c>
      <c r="N3596" s="7" t="s">
        <v>14539</v>
      </c>
      <c r="O3596" s="20" t="s">
        <v>1037</v>
      </c>
      <c r="P3596" s="3" t="s">
        <v>4591</v>
      </c>
      <c r="Q3596" s="3"/>
      <c r="R3596" s="6">
        <v>1029.5999999999999</v>
      </c>
      <c r="S3596" s="3"/>
      <c r="T3596" s="3"/>
      <c r="U3596" s="17"/>
      <c r="X3596" s="19"/>
      <c r="Y3596" s="19" t="s">
        <v>14540</v>
      </c>
    </row>
    <row r="3597" spans="1:25">
      <c r="A3597" s="3" t="s">
        <v>14593</v>
      </c>
      <c r="B3597" s="3"/>
      <c r="C3597" s="3" t="s">
        <v>160</v>
      </c>
      <c r="D3597" s="3" t="s">
        <v>12449</v>
      </c>
      <c r="E3597" s="3" t="s">
        <v>66</v>
      </c>
      <c r="F3597" s="3" t="s">
        <v>1261</v>
      </c>
      <c r="G3597" s="3" t="s">
        <v>2669</v>
      </c>
      <c r="H3597" s="3" t="s">
        <v>1531</v>
      </c>
      <c r="I3597" s="3" t="s">
        <v>14594</v>
      </c>
      <c r="J3597" s="3" t="s">
        <v>1270</v>
      </c>
      <c r="K3597" s="3" t="s">
        <v>14536</v>
      </c>
      <c r="L3597" s="3" t="s">
        <v>14537</v>
      </c>
      <c r="M3597" s="7" t="s">
        <v>14538</v>
      </c>
      <c r="N3597" s="7" t="s">
        <v>14539</v>
      </c>
      <c r="O3597" s="20" t="s">
        <v>1037</v>
      </c>
      <c r="P3597" s="3" t="s">
        <v>4591</v>
      </c>
      <c r="Q3597" s="3"/>
      <c r="R3597" s="6">
        <v>1029.5999999999999</v>
      </c>
      <c r="S3597" s="3"/>
      <c r="T3597" s="3"/>
      <c r="U3597" s="17"/>
      <c r="X3597" s="19"/>
      <c r="Y3597" s="19" t="s">
        <v>14540</v>
      </c>
    </row>
    <row r="3598" spans="1:25">
      <c r="A3598" s="3" t="s">
        <v>14595</v>
      </c>
      <c r="B3598" s="3"/>
      <c r="C3598" s="3" t="s">
        <v>160</v>
      </c>
      <c r="D3598" s="3" t="s">
        <v>12449</v>
      </c>
      <c r="E3598" s="3" t="s">
        <v>66</v>
      </c>
      <c r="F3598" s="3" t="s">
        <v>1261</v>
      </c>
      <c r="G3598" s="3" t="s">
        <v>2669</v>
      </c>
      <c r="H3598" s="3" t="s">
        <v>1531</v>
      </c>
      <c r="I3598" s="3" t="s">
        <v>14596</v>
      </c>
      <c r="J3598" s="3" t="s">
        <v>1270</v>
      </c>
      <c r="K3598" s="3" t="s">
        <v>14536</v>
      </c>
      <c r="L3598" s="3" t="s">
        <v>14537</v>
      </c>
      <c r="M3598" s="7" t="s">
        <v>14538</v>
      </c>
      <c r="N3598" s="7" t="s">
        <v>14539</v>
      </c>
      <c r="O3598" s="20" t="s">
        <v>1037</v>
      </c>
      <c r="P3598" s="3" t="s">
        <v>4591</v>
      </c>
      <c r="Q3598" s="3"/>
      <c r="R3598" s="6">
        <v>1029.5999999999999</v>
      </c>
      <c r="S3598" s="3"/>
      <c r="T3598" s="3"/>
      <c r="U3598" s="17"/>
      <c r="X3598" s="19"/>
      <c r="Y3598" s="19" t="s">
        <v>14540</v>
      </c>
    </row>
    <row r="3599" spans="1:25">
      <c r="A3599" s="3" t="s">
        <v>14597</v>
      </c>
      <c r="B3599" s="3"/>
      <c r="C3599" s="3" t="s">
        <v>160</v>
      </c>
      <c r="D3599" s="3" t="s">
        <v>12449</v>
      </c>
      <c r="E3599" s="3" t="s">
        <v>66</v>
      </c>
      <c r="F3599" s="3" t="s">
        <v>1261</v>
      </c>
      <c r="G3599" s="3" t="s">
        <v>2669</v>
      </c>
      <c r="H3599" s="3" t="s">
        <v>1531</v>
      </c>
      <c r="I3599" s="3" t="s">
        <v>14598</v>
      </c>
      <c r="J3599" s="3" t="s">
        <v>1270</v>
      </c>
      <c r="K3599" s="3" t="s">
        <v>14536</v>
      </c>
      <c r="L3599" s="3" t="s">
        <v>14537</v>
      </c>
      <c r="M3599" s="7" t="s">
        <v>14538</v>
      </c>
      <c r="N3599" s="7" t="s">
        <v>14539</v>
      </c>
      <c r="O3599" s="20" t="s">
        <v>1037</v>
      </c>
      <c r="P3599" s="3" t="s">
        <v>4591</v>
      </c>
      <c r="Q3599" s="3"/>
      <c r="R3599" s="6">
        <v>1029.5999999999999</v>
      </c>
      <c r="S3599" s="3"/>
      <c r="T3599" s="3"/>
      <c r="U3599" s="17"/>
      <c r="X3599" s="19"/>
      <c r="Y3599" s="19" t="s">
        <v>14540</v>
      </c>
    </row>
    <row r="3600" spans="1:25">
      <c r="A3600" s="3" t="s">
        <v>14599</v>
      </c>
      <c r="B3600" s="3"/>
      <c r="C3600" s="3" t="s">
        <v>160</v>
      </c>
      <c r="D3600" s="3" t="s">
        <v>12449</v>
      </c>
      <c r="E3600" s="3" t="s">
        <v>66</v>
      </c>
      <c r="F3600" s="3" t="s">
        <v>1261</v>
      </c>
      <c r="G3600" s="3" t="s">
        <v>2669</v>
      </c>
      <c r="H3600" s="3" t="s">
        <v>1531</v>
      </c>
      <c r="I3600" s="3" t="s">
        <v>14600</v>
      </c>
      <c r="J3600" s="3" t="s">
        <v>1270</v>
      </c>
      <c r="K3600" s="3" t="s">
        <v>14536</v>
      </c>
      <c r="L3600" s="3" t="s">
        <v>14537</v>
      </c>
      <c r="M3600" s="7" t="s">
        <v>14538</v>
      </c>
      <c r="N3600" s="7" t="s">
        <v>14539</v>
      </c>
      <c r="O3600" s="20" t="s">
        <v>1037</v>
      </c>
      <c r="P3600" s="3" t="s">
        <v>4591</v>
      </c>
      <c r="Q3600" s="3"/>
      <c r="R3600" s="6">
        <v>1029.5999999999999</v>
      </c>
      <c r="S3600" s="3"/>
      <c r="T3600" s="3"/>
      <c r="U3600" s="17"/>
      <c r="X3600" s="19"/>
      <c r="Y3600" s="19" t="s">
        <v>14540</v>
      </c>
    </row>
    <row r="3601" spans="1:25">
      <c r="A3601" s="3" t="s">
        <v>14601</v>
      </c>
      <c r="B3601" s="3"/>
      <c r="C3601" s="3" t="s">
        <v>160</v>
      </c>
      <c r="D3601" s="3" t="s">
        <v>12449</v>
      </c>
      <c r="E3601" s="3" t="s">
        <v>66</v>
      </c>
      <c r="F3601" s="3" t="s">
        <v>1261</v>
      </c>
      <c r="G3601" s="3" t="s">
        <v>2669</v>
      </c>
      <c r="H3601" s="3" t="s">
        <v>1531</v>
      </c>
      <c r="I3601" s="3" t="s">
        <v>14602</v>
      </c>
      <c r="J3601" s="3" t="s">
        <v>1270</v>
      </c>
      <c r="K3601" s="3" t="s">
        <v>14536</v>
      </c>
      <c r="L3601" s="3" t="s">
        <v>14537</v>
      </c>
      <c r="M3601" s="7" t="s">
        <v>14538</v>
      </c>
      <c r="N3601" s="7" t="s">
        <v>14539</v>
      </c>
      <c r="O3601" s="20" t="s">
        <v>1037</v>
      </c>
      <c r="P3601" s="3" t="s">
        <v>4591</v>
      </c>
      <c r="Q3601" s="3"/>
      <c r="R3601" s="6">
        <v>1029.5999999999999</v>
      </c>
      <c r="S3601" s="3"/>
      <c r="T3601" s="3"/>
      <c r="U3601" s="17"/>
      <c r="X3601" s="19"/>
      <c r="Y3601" s="19" t="s">
        <v>14540</v>
      </c>
    </row>
    <row r="3602" spans="1:25">
      <c r="A3602" s="3" t="s">
        <v>14603</v>
      </c>
      <c r="B3602" s="3"/>
      <c r="C3602" s="3" t="s">
        <v>160</v>
      </c>
      <c r="D3602" s="3" t="s">
        <v>12449</v>
      </c>
      <c r="E3602" s="3" t="s">
        <v>66</v>
      </c>
      <c r="F3602" s="3" t="s">
        <v>1261</v>
      </c>
      <c r="G3602" s="3" t="s">
        <v>2669</v>
      </c>
      <c r="H3602" s="3" t="s">
        <v>1262</v>
      </c>
      <c r="I3602" s="3" t="s">
        <v>14604</v>
      </c>
      <c r="J3602" s="3" t="s">
        <v>1270</v>
      </c>
      <c r="K3602" s="3" t="s">
        <v>14536</v>
      </c>
      <c r="L3602" s="3" t="s">
        <v>14537</v>
      </c>
      <c r="M3602" s="7" t="s">
        <v>14538</v>
      </c>
      <c r="N3602" s="7" t="s">
        <v>14539</v>
      </c>
      <c r="O3602" s="20" t="s">
        <v>1037</v>
      </c>
      <c r="P3602" s="3" t="s">
        <v>4591</v>
      </c>
      <c r="Q3602" s="3"/>
      <c r="R3602" s="6">
        <v>1029.5999999999999</v>
      </c>
      <c r="S3602" s="3"/>
      <c r="T3602" s="3"/>
      <c r="U3602" s="17"/>
      <c r="X3602" s="19"/>
      <c r="Y3602" s="19" t="s">
        <v>14540</v>
      </c>
    </row>
    <row r="3603" spans="1:25">
      <c r="A3603" s="3" t="s">
        <v>14605</v>
      </c>
      <c r="B3603" s="3"/>
      <c r="C3603" s="3" t="s">
        <v>160</v>
      </c>
      <c r="D3603" s="3" t="s">
        <v>12449</v>
      </c>
      <c r="E3603" s="3" t="s">
        <v>66</v>
      </c>
      <c r="F3603" s="3" t="s">
        <v>1261</v>
      </c>
      <c r="G3603" s="3" t="s">
        <v>2669</v>
      </c>
      <c r="H3603" s="3" t="s">
        <v>1262</v>
      </c>
      <c r="I3603" s="3" t="s">
        <v>14606</v>
      </c>
      <c r="J3603" s="3" t="s">
        <v>1270</v>
      </c>
      <c r="K3603" s="3" t="s">
        <v>14536</v>
      </c>
      <c r="L3603" s="3" t="s">
        <v>14537</v>
      </c>
      <c r="M3603" s="7" t="s">
        <v>14538</v>
      </c>
      <c r="N3603" s="7" t="s">
        <v>14539</v>
      </c>
      <c r="O3603" s="20" t="s">
        <v>1037</v>
      </c>
      <c r="P3603" s="3" t="s">
        <v>4591</v>
      </c>
      <c r="Q3603" s="3"/>
      <c r="R3603" s="6">
        <v>1029.5999999999999</v>
      </c>
      <c r="S3603" s="3"/>
      <c r="T3603" s="3"/>
      <c r="U3603" s="17"/>
      <c r="X3603" s="19"/>
      <c r="Y3603" s="19" t="s">
        <v>14540</v>
      </c>
    </row>
    <row r="3604" spans="1:25">
      <c r="A3604" s="3" t="s">
        <v>14607</v>
      </c>
      <c r="B3604" s="3"/>
      <c r="C3604" s="3" t="s">
        <v>160</v>
      </c>
      <c r="D3604" s="3" t="s">
        <v>12449</v>
      </c>
      <c r="E3604" s="3" t="s">
        <v>66</v>
      </c>
      <c r="F3604" s="3" t="s">
        <v>1261</v>
      </c>
      <c r="G3604" s="3" t="s">
        <v>2669</v>
      </c>
      <c r="H3604" s="3" t="s">
        <v>1262</v>
      </c>
      <c r="I3604" s="3" t="s">
        <v>14608</v>
      </c>
      <c r="J3604" s="3" t="s">
        <v>1270</v>
      </c>
      <c r="K3604" s="3" t="s">
        <v>14536</v>
      </c>
      <c r="L3604" s="3" t="s">
        <v>14537</v>
      </c>
      <c r="M3604" s="7" t="s">
        <v>14538</v>
      </c>
      <c r="N3604" s="7" t="s">
        <v>14539</v>
      </c>
      <c r="O3604" s="20" t="s">
        <v>1037</v>
      </c>
      <c r="P3604" s="3" t="s">
        <v>4591</v>
      </c>
      <c r="Q3604" s="3"/>
      <c r="R3604" s="6">
        <v>1029.5999999999999</v>
      </c>
      <c r="S3604" s="3"/>
      <c r="T3604" s="3"/>
      <c r="U3604" s="17"/>
      <c r="X3604" s="19"/>
      <c r="Y3604" s="19" t="s">
        <v>14540</v>
      </c>
    </row>
    <row r="3605" spans="1:25">
      <c r="A3605" s="3" t="s">
        <v>14609</v>
      </c>
      <c r="B3605" s="3"/>
      <c r="C3605" s="3" t="s">
        <v>160</v>
      </c>
      <c r="D3605" s="3" t="s">
        <v>12449</v>
      </c>
      <c r="E3605" s="3" t="s">
        <v>66</v>
      </c>
      <c r="F3605" s="3" t="s">
        <v>1261</v>
      </c>
      <c r="G3605" s="3" t="s">
        <v>2669</v>
      </c>
      <c r="H3605" s="3" t="s">
        <v>1262</v>
      </c>
      <c r="I3605" s="3" t="s">
        <v>14610</v>
      </c>
      <c r="J3605" s="3" t="s">
        <v>1270</v>
      </c>
      <c r="K3605" s="3" t="s">
        <v>14536</v>
      </c>
      <c r="L3605" s="3" t="s">
        <v>14537</v>
      </c>
      <c r="M3605" s="7" t="s">
        <v>14538</v>
      </c>
      <c r="N3605" s="7" t="s">
        <v>14539</v>
      </c>
      <c r="O3605" s="20" t="s">
        <v>1037</v>
      </c>
      <c r="P3605" s="3" t="s">
        <v>4591</v>
      </c>
      <c r="Q3605" s="3"/>
      <c r="R3605" s="6">
        <v>1029.5999999999999</v>
      </c>
      <c r="S3605" s="3"/>
      <c r="T3605" s="3"/>
      <c r="U3605" s="17"/>
      <c r="X3605" s="19"/>
      <c r="Y3605" s="19" t="s">
        <v>14540</v>
      </c>
    </row>
    <row r="3606" spans="1:25">
      <c r="A3606" s="3" t="s">
        <v>14611</v>
      </c>
      <c r="B3606" s="3"/>
      <c r="C3606" s="3" t="s">
        <v>160</v>
      </c>
      <c r="D3606" s="3" t="s">
        <v>12449</v>
      </c>
      <c r="E3606" s="3" t="s">
        <v>66</v>
      </c>
      <c r="F3606" s="3" t="s">
        <v>1261</v>
      </c>
      <c r="G3606" s="3" t="s">
        <v>2669</v>
      </c>
      <c r="H3606" s="3" t="s">
        <v>1262</v>
      </c>
      <c r="I3606" s="3" t="s">
        <v>14612</v>
      </c>
      <c r="J3606" s="3" t="s">
        <v>1270</v>
      </c>
      <c r="K3606" s="3" t="s">
        <v>14536</v>
      </c>
      <c r="L3606" s="3" t="s">
        <v>14537</v>
      </c>
      <c r="M3606" s="7" t="s">
        <v>14538</v>
      </c>
      <c r="N3606" s="7" t="s">
        <v>14539</v>
      </c>
      <c r="O3606" s="20" t="s">
        <v>1037</v>
      </c>
      <c r="P3606" s="3" t="s">
        <v>4591</v>
      </c>
      <c r="Q3606" s="3"/>
      <c r="R3606" s="6">
        <v>1029.5999999999999</v>
      </c>
      <c r="S3606" s="3"/>
      <c r="T3606" s="3"/>
      <c r="U3606" s="17"/>
      <c r="X3606" s="19"/>
      <c r="Y3606" s="19" t="s">
        <v>14540</v>
      </c>
    </row>
    <row r="3607" spans="1:25">
      <c r="A3607" s="3" t="s">
        <v>14613</v>
      </c>
      <c r="B3607" s="3"/>
      <c r="C3607" s="3" t="s">
        <v>160</v>
      </c>
      <c r="D3607" s="3" t="s">
        <v>12449</v>
      </c>
      <c r="E3607" s="3" t="s">
        <v>66</v>
      </c>
      <c r="F3607" s="3" t="s">
        <v>1261</v>
      </c>
      <c r="G3607" s="3" t="s">
        <v>2669</v>
      </c>
      <c r="H3607" s="3" t="s">
        <v>1262</v>
      </c>
      <c r="I3607" s="3" t="s">
        <v>14614</v>
      </c>
      <c r="J3607" s="3" t="s">
        <v>1270</v>
      </c>
      <c r="K3607" s="3" t="s">
        <v>14536</v>
      </c>
      <c r="L3607" s="3" t="s">
        <v>14537</v>
      </c>
      <c r="M3607" s="7" t="s">
        <v>14538</v>
      </c>
      <c r="N3607" s="7" t="s">
        <v>14539</v>
      </c>
      <c r="O3607" s="20" t="s">
        <v>1037</v>
      </c>
      <c r="P3607" s="3" t="s">
        <v>4591</v>
      </c>
      <c r="Q3607" s="3"/>
      <c r="R3607" s="6">
        <v>1029.5999999999999</v>
      </c>
      <c r="S3607" s="3"/>
      <c r="T3607" s="3"/>
      <c r="U3607" s="17"/>
      <c r="X3607" s="19"/>
      <c r="Y3607" s="19" t="s">
        <v>14540</v>
      </c>
    </row>
    <row r="3608" spans="1:25">
      <c r="A3608" s="3" t="s">
        <v>14615</v>
      </c>
      <c r="B3608" s="3"/>
      <c r="C3608" s="3" t="s">
        <v>160</v>
      </c>
      <c r="D3608" s="3" t="s">
        <v>12449</v>
      </c>
      <c r="E3608" s="3" t="s">
        <v>66</v>
      </c>
      <c r="F3608" s="3" t="s">
        <v>1261</v>
      </c>
      <c r="G3608" s="3" t="s">
        <v>2669</v>
      </c>
      <c r="H3608" s="3" t="s">
        <v>1262</v>
      </c>
      <c r="I3608" s="3" t="s">
        <v>14616</v>
      </c>
      <c r="J3608" s="3" t="s">
        <v>1270</v>
      </c>
      <c r="K3608" s="3" t="s">
        <v>14536</v>
      </c>
      <c r="L3608" s="3" t="s">
        <v>14537</v>
      </c>
      <c r="M3608" s="7" t="s">
        <v>14538</v>
      </c>
      <c r="N3608" s="7" t="s">
        <v>14539</v>
      </c>
      <c r="O3608" s="20" t="s">
        <v>1037</v>
      </c>
      <c r="P3608" s="3" t="s">
        <v>4591</v>
      </c>
      <c r="Q3608" s="3"/>
      <c r="R3608" s="6">
        <v>1029.5999999999999</v>
      </c>
      <c r="S3608" s="3"/>
      <c r="T3608" s="3"/>
      <c r="U3608" s="17"/>
      <c r="X3608" s="19"/>
      <c r="Y3608" s="19" t="s">
        <v>14540</v>
      </c>
    </row>
    <row r="3609" spans="1:25">
      <c r="A3609" s="3" t="s">
        <v>14617</v>
      </c>
      <c r="B3609" s="3"/>
      <c r="C3609" s="3" t="s">
        <v>160</v>
      </c>
      <c r="D3609" s="3" t="s">
        <v>12449</v>
      </c>
      <c r="E3609" s="3" t="s">
        <v>66</v>
      </c>
      <c r="F3609" s="3" t="s">
        <v>1261</v>
      </c>
      <c r="G3609" s="3" t="s">
        <v>2669</v>
      </c>
      <c r="H3609" s="3" t="s">
        <v>1262</v>
      </c>
      <c r="I3609" s="3" t="s">
        <v>14618</v>
      </c>
      <c r="J3609" s="3" t="s">
        <v>55</v>
      </c>
      <c r="K3609" s="3" t="s">
        <v>14536</v>
      </c>
      <c r="L3609" s="3" t="s">
        <v>14619</v>
      </c>
      <c r="M3609" s="7" t="s">
        <v>14620</v>
      </c>
      <c r="N3609" s="7" t="s">
        <v>14621</v>
      </c>
      <c r="O3609" s="20" t="s">
        <v>1040</v>
      </c>
      <c r="P3609" s="3" t="s">
        <v>4591</v>
      </c>
      <c r="Q3609" s="3"/>
      <c r="R3609" s="6">
        <v>1564.2</v>
      </c>
      <c r="S3609" s="3"/>
      <c r="T3609" s="3"/>
      <c r="U3609" s="17"/>
      <c r="X3609" s="19"/>
      <c r="Y3609" s="19" t="s">
        <v>14540</v>
      </c>
    </row>
    <row r="3610" spans="1:25">
      <c r="A3610" s="3" t="s">
        <v>14622</v>
      </c>
      <c r="B3610" s="3"/>
      <c r="C3610" s="3" t="s">
        <v>160</v>
      </c>
      <c r="D3610" s="3" t="s">
        <v>12449</v>
      </c>
      <c r="E3610" s="3" t="s">
        <v>66</v>
      </c>
      <c r="F3610" s="3" t="s">
        <v>1261</v>
      </c>
      <c r="G3610" s="3" t="s">
        <v>2669</v>
      </c>
      <c r="H3610" s="3" t="s">
        <v>1262</v>
      </c>
      <c r="I3610" s="3" t="s">
        <v>14623</v>
      </c>
      <c r="J3610" s="3" t="s">
        <v>1270</v>
      </c>
      <c r="K3610" s="3" t="s">
        <v>14536</v>
      </c>
      <c r="L3610" s="3" t="s">
        <v>14619</v>
      </c>
      <c r="M3610" s="7" t="s">
        <v>14620</v>
      </c>
      <c r="N3610" s="7" t="s">
        <v>14621</v>
      </c>
      <c r="O3610" s="20" t="s">
        <v>1040</v>
      </c>
      <c r="P3610" s="3" t="s">
        <v>4591</v>
      </c>
      <c r="Q3610" s="3"/>
      <c r="R3610" s="6">
        <v>1029.5999999999999</v>
      </c>
      <c r="S3610" s="3"/>
      <c r="T3610" s="3"/>
      <c r="U3610" s="17"/>
      <c r="X3610" s="19"/>
      <c r="Y3610" s="19" t="s">
        <v>14540</v>
      </c>
    </row>
    <row r="3611" spans="1:25">
      <c r="A3611" s="3" t="s">
        <v>14624</v>
      </c>
      <c r="B3611" s="3"/>
      <c r="C3611" s="3" t="s">
        <v>160</v>
      </c>
      <c r="D3611" s="3" t="s">
        <v>12449</v>
      </c>
      <c r="E3611" s="3" t="s">
        <v>66</v>
      </c>
      <c r="F3611" s="3" t="s">
        <v>1261</v>
      </c>
      <c r="G3611" s="3" t="s">
        <v>2669</v>
      </c>
      <c r="H3611" s="3" t="s">
        <v>1262</v>
      </c>
      <c r="I3611" s="3" t="s">
        <v>14625</v>
      </c>
      <c r="J3611" s="3" t="s">
        <v>1270</v>
      </c>
      <c r="K3611" s="3" t="s">
        <v>14536</v>
      </c>
      <c r="L3611" s="3" t="s">
        <v>14619</v>
      </c>
      <c r="M3611" s="7" t="s">
        <v>14620</v>
      </c>
      <c r="N3611" s="7" t="s">
        <v>14621</v>
      </c>
      <c r="O3611" s="20" t="s">
        <v>1040</v>
      </c>
      <c r="P3611" s="3" t="s">
        <v>4591</v>
      </c>
      <c r="Q3611" s="3"/>
      <c r="R3611" s="6">
        <v>1029.5999999999999</v>
      </c>
      <c r="S3611" s="3"/>
      <c r="T3611" s="3"/>
      <c r="U3611" s="17"/>
      <c r="X3611" s="19"/>
      <c r="Y3611" s="19" t="s">
        <v>14540</v>
      </c>
    </row>
    <row r="3612" spans="1:25">
      <c r="A3612" s="3" t="s">
        <v>14626</v>
      </c>
      <c r="B3612" s="3"/>
      <c r="C3612" s="3" t="s">
        <v>160</v>
      </c>
      <c r="D3612" s="3" t="s">
        <v>12449</v>
      </c>
      <c r="E3612" s="3" t="s">
        <v>66</v>
      </c>
      <c r="F3612" s="3" t="s">
        <v>1261</v>
      </c>
      <c r="G3612" s="3" t="s">
        <v>2669</v>
      </c>
      <c r="H3612" s="3" t="s">
        <v>1262</v>
      </c>
      <c r="I3612" s="3" t="s">
        <v>14627</v>
      </c>
      <c r="J3612" s="3" t="s">
        <v>1270</v>
      </c>
      <c r="K3612" s="3" t="s">
        <v>14536</v>
      </c>
      <c r="L3612" s="3" t="s">
        <v>14619</v>
      </c>
      <c r="M3612" s="7" t="s">
        <v>14620</v>
      </c>
      <c r="N3612" s="7" t="s">
        <v>14621</v>
      </c>
      <c r="O3612" s="20" t="s">
        <v>1040</v>
      </c>
      <c r="P3612" s="3" t="s">
        <v>4591</v>
      </c>
      <c r="Q3612" s="3"/>
      <c r="R3612" s="6">
        <v>1029.5999999999999</v>
      </c>
      <c r="S3612" s="3"/>
      <c r="T3612" s="3"/>
      <c r="U3612" s="17"/>
      <c r="X3612" s="19"/>
      <c r="Y3612" s="19" t="s">
        <v>14540</v>
      </c>
    </row>
    <row r="3613" spans="1:25">
      <c r="A3613" s="3" t="s">
        <v>14628</v>
      </c>
      <c r="B3613" s="3"/>
      <c r="C3613" s="3" t="s">
        <v>160</v>
      </c>
      <c r="D3613" s="3" t="s">
        <v>12449</v>
      </c>
      <c r="E3613" s="3" t="s">
        <v>66</v>
      </c>
      <c r="F3613" s="3" t="s">
        <v>1261</v>
      </c>
      <c r="G3613" s="3" t="s">
        <v>2669</v>
      </c>
      <c r="H3613" s="3" t="s">
        <v>1262</v>
      </c>
      <c r="I3613" s="3" t="s">
        <v>14629</v>
      </c>
      <c r="J3613" s="3" t="s">
        <v>1270</v>
      </c>
      <c r="K3613" s="3" t="s">
        <v>14536</v>
      </c>
      <c r="L3613" s="3" t="s">
        <v>14619</v>
      </c>
      <c r="M3613" s="7" t="s">
        <v>14620</v>
      </c>
      <c r="N3613" s="7" t="s">
        <v>14621</v>
      </c>
      <c r="O3613" s="20" t="s">
        <v>1040</v>
      </c>
      <c r="P3613" s="3" t="s">
        <v>4591</v>
      </c>
      <c r="Q3613" s="3"/>
      <c r="R3613" s="6">
        <v>1029.5999999999999</v>
      </c>
      <c r="S3613" s="3"/>
      <c r="T3613" s="3"/>
      <c r="U3613" s="17"/>
      <c r="X3613" s="19"/>
      <c r="Y3613" s="19" t="s">
        <v>14540</v>
      </c>
    </row>
    <row r="3614" spans="1:25">
      <c r="A3614" s="3" t="s">
        <v>14630</v>
      </c>
      <c r="B3614" s="3"/>
      <c r="C3614" s="3" t="s">
        <v>160</v>
      </c>
      <c r="D3614" s="3" t="s">
        <v>12449</v>
      </c>
      <c r="E3614" s="3" t="s">
        <v>66</v>
      </c>
      <c r="F3614" s="3" t="s">
        <v>1261</v>
      </c>
      <c r="G3614" s="3" t="s">
        <v>2669</v>
      </c>
      <c r="H3614" s="3" t="s">
        <v>1262</v>
      </c>
      <c r="I3614" s="3" t="s">
        <v>14631</v>
      </c>
      <c r="J3614" s="3" t="s">
        <v>1270</v>
      </c>
      <c r="K3614" s="3" t="s">
        <v>14536</v>
      </c>
      <c r="L3614" s="3" t="s">
        <v>14619</v>
      </c>
      <c r="M3614" s="7" t="s">
        <v>14620</v>
      </c>
      <c r="N3614" s="7" t="s">
        <v>14621</v>
      </c>
      <c r="O3614" s="20" t="s">
        <v>1040</v>
      </c>
      <c r="P3614" s="3" t="s">
        <v>4591</v>
      </c>
      <c r="Q3614" s="3"/>
      <c r="R3614" s="6">
        <v>1029.5999999999999</v>
      </c>
      <c r="S3614" s="3"/>
      <c r="T3614" s="3"/>
      <c r="U3614" s="17"/>
      <c r="X3614" s="19"/>
      <c r="Y3614" s="19" t="s">
        <v>14540</v>
      </c>
    </row>
    <row r="3615" spans="1:25">
      <c r="A3615" s="3" t="s">
        <v>14632</v>
      </c>
      <c r="B3615" s="3"/>
      <c r="C3615" s="3" t="s">
        <v>160</v>
      </c>
      <c r="D3615" s="3" t="s">
        <v>12449</v>
      </c>
      <c r="E3615" s="3" t="s">
        <v>66</v>
      </c>
      <c r="F3615" s="3" t="s">
        <v>1261</v>
      </c>
      <c r="G3615" s="3" t="s">
        <v>2669</v>
      </c>
      <c r="H3615" s="3" t="s">
        <v>1262</v>
      </c>
      <c r="I3615" s="3" t="s">
        <v>14633</v>
      </c>
      <c r="J3615" s="3" t="s">
        <v>1270</v>
      </c>
      <c r="K3615" s="3" t="s">
        <v>14536</v>
      </c>
      <c r="L3615" s="3" t="s">
        <v>14619</v>
      </c>
      <c r="M3615" s="7" t="s">
        <v>14620</v>
      </c>
      <c r="N3615" s="7" t="s">
        <v>14621</v>
      </c>
      <c r="O3615" s="20" t="s">
        <v>1040</v>
      </c>
      <c r="P3615" s="3" t="s">
        <v>4591</v>
      </c>
      <c r="Q3615" s="3"/>
      <c r="R3615" s="6">
        <v>1029.5999999999999</v>
      </c>
      <c r="S3615" s="3"/>
      <c r="T3615" s="3"/>
      <c r="U3615" s="17"/>
      <c r="X3615" s="19"/>
      <c r="Y3615" s="19" t="s">
        <v>14540</v>
      </c>
    </row>
    <row r="3616" spans="1:25">
      <c r="A3616" s="3" t="s">
        <v>14634</v>
      </c>
      <c r="B3616" s="3"/>
      <c r="C3616" s="3" t="s">
        <v>160</v>
      </c>
      <c r="D3616" s="3" t="s">
        <v>12449</v>
      </c>
      <c r="E3616" s="3" t="s">
        <v>66</v>
      </c>
      <c r="F3616" s="3" t="s">
        <v>1261</v>
      </c>
      <c r="G3616" s="3" t="s">
        <v>2669</v>
      </c>
      <c r="H3616" s="3" t="s">
        <v>1262</v>
      </c>
      <c r="I3616" s="3" t="s">
        <v>14635</v>
      </c>
      <c r="J3616" s="3" t="s">
        <v>1270</v>
      </c>
      <c r="K3616" s="3" t="s">
        <v>14536</v>
      </c>
      <c r="L3616" s="3" t="s">
        <v>14619</v>
      </c>
      <c r="M3616" s="7" t="s">
        <v>14620</v>
      </c>
      <c r="N3616" s="7" t="s">
        <v>14621</v>
      </c>
      <c r="O3616" s="20" t="s">
        <v>1040</v>
      </c>
      <c r="P3616" s="3" t="s">
        <v>4591</v>
      </c>
      <c r="Q3616" s="3"/>
      <c r="R3616" s="6">
        <v>1029.5999999999999</v>
      </c>
      <c r="S3616" s="3"/>
      <c r="T3616" s="3"/>
      <c r="U3616" s="17"/>
      <c r="X3616" s="19"/>
      <c r="Y3616" s="19" t="s">
        <v>14540</v>
      </c>
    </row>
    <row r="3617" spans="1:25">
      <c r="A3617" s="3" t="s">
        <v>14636</v>
      </c>
      <c r="B3617" s="3"/>
      <c r="C3617" s="3" t="s">
        <v>160</v>
      </c>
      <c r="D3617" s="3" t="s">
        <v>12449</v>
      </c>
      <c r="E3617" s="3" t="s">
        <v>66</v>
      </c>
      <c r="F3617" s="3" t="s">
        <v>1261</v>
      </c>
      <c r="G3617" s="3" t="s">
        <v>2669</v>
      </c>
      <c r="H3617" s="3" t="s">
        <v>1540</v>
      </c>
      <c r="I3617" s="3" t="s">
        <v>14637</v>
      </c>
      <c r="J3617" s="3" t="s">
        <v>1270</v>
      </c>
      <c r="K3617" s="3" t="s">
        <v>14536</v>
      </c>
      <c r="L3617" s="3" t="s">
        <v>14619</v>
      </c>
      <c r="M3617" s="7" t="s">
        <v>14620</v>
      </c>
      <c r="N3617" s="7" t="s">
        <v>14621</v>
      </c>
      <c r="O3617" s="20" t="s">
        <v>1040</v>
      </c>
      <c r="P3617" s="3" t="s">
        <v>4591</v>
      </c>
      <c r="Q3617" s="3"/>
      <c r="R3617" s="6">
        <v>1029.5999999999999</v>
      </c>
      <c r="S3617" s="3"/>
      <c r="T3617" s="3"/>
      <c r="U3617" s="17"/>
      <c r="X3617" s="19"/>
      <c r="Y3617" s="19" t="s">
        <v>14540</v>
      </c>
    </row>
    <row r="3618" spans="1:25">
      <c r="A3618" s="3" t="s">
        <v>14638</v>
      </c>
      <c r="B3618" s="3"/>
      <c r="C3618" s="3" t="s">
        <v>160</v>
      </c>
      <c r="D3618" s="3" t="s">
        <v>12449</v>
      </c>
      <c r="E3618" s="3" t="s">
        <v>66</v>
      </c>
      <c r="F3618" s="3" t="s">
        <v>1261</v>
      </c>
      <c r="G3618" s="3" t="s">
        <v>2669</v>
      </c>
      <c r="H3618" s="3" t="s">
        <v>1540</v>
      </c>
      <c r="I3618" s="3" t="s">
        <v>14639</v>
      </c>
      <c r="J3618" s="3" t="s">
        <v>1270</v>
      </c>
      <c r="K3618" s="3" t="s">
        <v>14536</v>
      </c>
      <c r="L3618" s="3" t="s">
        <v>14619</v>
      </c>
      <c r="M3618" s="7" t="s">
        <v>14620</v>
      </c>
      <c r="N3618" s="7" t="s">
        <v>14621</v>
      </c>
      <c r="O3618" s="20" t="s">
        <v>1040</v>
      </c>
      <c r="P3618" s="3" t="s">
        <v>4591</v>
      </c>
      <c r="Q3618" s="3"/>
      <c r="R3618" s="6">
        <v>1029.5999999999999</v>
      </c>
      <c r="S3618" s="3"/>
      <c r="T3618" s="3"/>
      <c r="U3618" s="17"/>
      <c r="X3618" s="19"/>
      <c r="Y3618" s="19" t="s">
        <v>14540</v>
      </c>
    </row>
    <row r="3619" spans="1:25">
      <c r="A3619" s="3" t="s">
        <v>14640</v>
      </c>
      <c r="B3619" s="3"/>
      <c r="C3619" s="3" t="s">
        <v>160</v>
      </c>
      <c r="D3619" s="3" t="s">
        <v>12449</v>
      </c>
      <c r="E3619" s="3" t="s">
        <v>66</v>
      </c>
      <c r="F3619" s="3" t="s">
        <v>1261</v>
      </c>
      <c r="G3619" s="3" t="s">
        <v>2669</v>
      </c>
      <c r="H3619" s="3" t="s">
        <v>1540</v>
      </c>
      <c r="I3619" s="3" t="s">
        <v>14641</v>
      </c>
      <c r="J3619" s="3" t="s">
        <v>1270</v>
      </c>
      <c r="K3619" s="3" t="s">
        <v>14536</v>
      </c>
      <c r="L3619" s="3" t="s">
        <v>14619</v>
      </c>
      <c r="M3619" s="7" t="s">
        <v>14620</v>
      </c>
      <c r="N3619" s="7" t="s">
        <v>14621</v>
      </c>
      <c r="O3619" s="20" t="s">
        <v>1040</v>
      </c>
      <c r="P3619" s="3" t="s">
        <v>4591</v>
      </c>
      <c r="Q3619" s="3"/>
      <c r="R3619" s="6">
        <v>1029.5999999999999</v>
      </c>
      <c r="S3619" s="3"/>
      <c r="T3619" s="3"/>
      <c r="U3619" s="17"/>
      <c r="X3619" s="19"/>
      <c r="Y3619" s="19" t="s">
        <v>14540</v>
      </c>
    </row>
    <row r="3620" spans="1:25">
      <c r="A3620" s="3" t="s">
        <v>14642</v>
      </c>
      <c r="B3620" s="3"/>
      <c r="C3620" s="3" t="s">
        <v>160</v>
      </c>
      <c r="D3620" s="3" t="s">
        <v>12449</v>
      </c>
      <c r="E3620" s="3" t="s">
        <v>66</v>
      </c>
      <c r="F3620" s="3" t="s">
        <v>1261</v>
      </c>
      <c r="G3620" s="3" t="s">
        <v>2669</v>
      </c>
      <c r="H3620" s="3" t="s">
        <v>1540</v>
      </c>
      <c r="I3620" s="3" t="s">
        <v>14643</v>
      </c>
      <c r="J3620" s="3" t="s">
        <v>1270</v>
      </c>
      <c r="K3620" s="3" t="s">
        <v>14536</v>
      </c>
      <c r="L3620" s="3" t="s">
        <v>14619</v>
      </c>
      <c r="M3620" s="7" t="s">
        <v>14620</v>
      </c>
      <c r="N3620" s="7" t="s">
        <v>14621</v>
      </c>
      <c r="O3620" s="20" t="s">
        <v>1040</v>
      </c>
      <c r="P3620" s="3" t="s">
        <v>4591</v>
      </c>
      <c r="Q3620" s="3"/>
      <c r="R3620" s="6">
        <v>1029.5999999999999</v>
      </c>
      <c r="S3620" s="3"/>
      <c r="T3620" s="3"/>
      <c r="U3620" s="17"/>
      <c r="X3620" s="19"/>
      <c r="Y3620" s="19" t="s">
        <v>14540</v>
      </c>
    </row>
    <row r="3621" spans="1:25">
      <c r="A3621" s="3" t="s">
        <v>14644</v>
      </c>
      <c r="B3621" s="3"/>
      <c r="C3621" s="3" t="s">
        <v>160</v>
      </c>
      <c r="D3621" s="3" t="s">
        <v>12449</v>
      </c>
      <c r="E3621" s="3" t="s">
        <v>66</v>
      </c>
      <c r="F3621" s="3" t="s">
        <v>1261</v>
      </c>
      <c r="G3621" s="3" t="s">
        <v>2669</v>
      </c>
      <c r="H3621" s="3" t="s">
        <v>1540</v>
      </c>
      <c r="I3621" s="3" t="s">
        <v>14645</v>
      </c>
      <c r="J3621" s="3" t="s">
        <v>1270</v>
      </c>
      <c r="K3621" s="3" t="s">
        <v>14536</v>
      </c>
      <c r="L3621" s="3" t="s">
        <v>14619</v>
      </c>
      <c r="M3621" s="7" t="s">
        <v>14620</v>
      </c>
      <c r="N3621" s="7" t="s">
        <v>14621</v>
      </c>
      <c r="O3621" s="20" t="s">
        <v>1040</v>
      </c>
      <c r="P3621" s="3" t="s">
        <v>4591</v>
      </c>
      <c r="Q3621" s="3"/>
      <c r="R3621" s="6">
        <v>1029.5999999999999</v>
      </c>
      <c r="S3621" s="3"/>
      <c r="T3621" s="3"/>
      <c r="U3621" s="17"/>
      <c r="X3621" s="19"/>
      <c r="Y3621" s="19" t="s">
        <v>14540</v>
      </c>
    </row>
    <row r="3622" spans="1:25">
      <c r="A3622" s="3" t="s">
        <v>14646</v>
      </c>
      <c r="B3622" s="3"/>
      <c r="C3622" s="3" t="s">
        <v>160</v>
      </c>
      <c r="D3622" s="3" t="s">
        <v>12449</v>
      </c>
      <c r="E3622" s="3" t="s">
        <v>66</v>
      </c>
      <c r="F3622" s="3" t="s">
        <v>1261</v>
      </c>
      <c r="G3622" s="3" t="s">
        <v>2669</v>
      </c>
      <c r="H3622" s="3" t="s">
        <v>1540</v>
      </c>
      <c r="I3622" s="3" t="s">
        <v>14647</v>
      </c>
      <c r="J3622" s="3" t="s">
        <v>1270</v>
      </c>
      <c r="K3622" s="3" t="s">
        <v>14536</v>
      </c>
      <c r="L3622" s="3" t="s">
        <v>14619</v>
      </c>
      <c r="M3622" s="7" t="s">
        <v>14620</v>
      </c>
      <c r="N3622" s="7" t="s">
        <v>14621</v>
      </c>
      <c r="O3622" s="20" t="s">
        <v>1040</v>
      </c>
      <c r="P3622" s="3" t="s">
        <v>4591</v>
      </c>
      <c r="Q3622" s="3"/>
      <c r="R3622" s="6">
        <v>1029.5999999999999</v>
      </c>
      <c r="S3622" s="3"/>
      <c r="T3622" s="3"/>
      <c r="U3622" s="17"/>
      <c r="X3622" s="19"/>
      <c r="Y3622" s="19" t="s">
        <v>14540</v>
      </c>
    </row>
    <row r="3623" spans="1:25">
      <c r="A3623" s="3" t="s">
        <v>14648</v>
      </c>
      <c r="B3623" s="3"/>
      <c r="C3623" s="3" t="s">
        <v>160</v>
      </c>
      <c r="D3623" s="3" t="s">
        <v>12449</v>
      </c>
      <c r="E3623" s="3" t="s">
        <v>66</v>
      </c>
      <c r="F3623" s="3" t="s">
        <v>1261</v>
      </c>
      <c r="G3623" s="3" t="s">
        <v>2669</v>
      </c>
      <c r="H3623" s="3" t="s">
        <v>1540</v>
      </c>
      <c r="I3623" s="3" t="s">
        <v>14649</v>
      </c>
      <c r="J3623" s="3" t="s">
        <v>1270</v>
      </c>
      <c r="K3623" s="3" t="s">
        <v>14536</v>
      </c>
      <c r="L3623" s="3" t="s">
        <v>14619</v>
      </c>
      <c r="M3623" s="7" t="s">
        <v>14620</v>
      </c>
      <c r="N3623" s="7" t="s">
        <v>14621</v>
      </c>
      <c r="O3623" s="20" t="s">
        <v>1040</v>
      </c>
      <c r="P3623" s="3" t="s">
        <v>4591</v>
      </c>
      <c r="Q3623" s="3"/>
      <c r="R3623" s="6">
        <v>1029.5999999999999</v>
      </c>
      <c r="S3623" s="3"/>
      <c r="T3623" s="3"/>
      <c r="U3623" s="17"/>
      <c r="X3623" s="19"/>
      <c r="Y3623" s="19" t="s">
        <v>14540</v>
      </c>
    </row>
    <row r="3624" spans="1:25">
      <c r="A3624" s="3" t="s">
        <v>14650</v>
      </c>
      <c r="B3624" s="3"/>
      <c r="C3624" s="3" t="s">
        <v>160</v>
      </c>
      <c r="D3624" s="3" t="s">
        <v>12449</v>
      </c>
      <c r="E3624" s="3" t="s">
        <v>66</v>
      </c>
      <c r="F3624" s="3" t="s">
        <v>1261</v>
      </c>
      <c r="G3624" s="3" t="s">
        <v>2669</v>
      </c>
      <c r="H3624" s="3" t="s">
        <v>1540</v>
      </c>
      <c r="I3624" s="3" t="s">
        <v>14651</v>
      </c>
      <c r="J3624" s="3" t="s">
        <v>1270</v>
      </c>
      <c r="K3624" s="3" t="s">
        <v>14536</v>
      </c>
      <c r="L3624" s="3" t="s">
        <v>14619</v>
      </c>
      <c r="M3624" s="7" t="s">
        <v>14620</v>
      </c>
      <c r="N3624" s="7" t="s">
        <v>14621</v>
      </c>
      <c r="O3624" s="20" t="s">
        <v>1040</v>
      </c>
      <c r="P3624" s="3" t="s">
        <v>4591</v>
      </c>
      <c r="Q3624" s="3"/>
      <c r="R3624" s="6">
        <v>1029.5999999999999</v>
      </c>
      <c r="S3624" s="3"/>
      <c r="T3624" s="3"/>
      <c r="U3624" s="17"/>
      <c r="X3624" s="19"/>
      <c r="Y3624" s="19" t="s">
        <v>14540</v>
      </c>
    </row>
    <row r="3625" spans="1:25">
      <c r="A3625" s="3" t="s">
        <v>14652</v>
      </c>
      <c r="B3625" s="3"/>
      <c r="C3625" s="3" t="s">
        <v>160</v>
      </c>
      <c r="D3625" s="3" t="s">
        <v>12449</v>
      </c>
      <c r="E3625" s="3" t="s">
        <v>66</v>
      </c>
      <c r="F3625" s="3" t="s">
        <v>1261</v>
      </c>
      <c r="G3625" s="3" t="s">
        <v>2669</v>
      </c>
      <c r="H3625" s="3" t="s">
        <v>1540</v>
      </c>
      <c r="I3625" s="3" t="s">
        <v>14653</v>
      </c>
      <c r="J3625" s="3" t="s">
        <v>1270</v>
      </c>
      <c r="K3625" s="3" t="s">
        <v>14536</v>
      </c>
      <c r="L3625" s="3" t="s">
        <v>14619</v>
      </c>
      <c r="M3625" s="7" t="s">
        <v>14620</v>
      </c>
      <c r="N3625" s="7" t="s">
        <v>14621</v>
      </c>
      <c r="O3625" s="20" t="s">
        <v>1040</v>
      </c>
      <c r="P3625" s="3" t="s">
        <v>4591</v>
      </c>
      <c r="Q3625" s="3"/>
      <c r="R3625" s="6">
        <v>1029.5999999999999</v>
      </c>
      <c r="S3625" s="3"/>
      <c r="T3625" s="3"/>
      <c r="U3625" s="17"/>
      <c r="X3625" s="19"/>
      <c r="Y3625" s="19" t="s">
        <v>14540</v>
      </c>
    </row>
    <row r="3626" spans="1:25">
      <c r="A3626" s="3" t="s">
        <v>14654</v>
      </c>
      <c r="B3626" s="3"/>
      <c r="C3626" s="3" t="s">
        <v>160</v>
      </c>
      <c r="D3626" s="3" t="s">
        <v>12449</v>
      </c>
      <c r="E3626" s="3" t="s">
        <v>66</v>
      </c>
      <c r="F3626" s="3" t="s">
        <v>1261</v>
      </c>
      <c r="G3626" s="3" t="s">
        <v>2669</v>
      </c>
      <c r="H3626" s="3" t="s">
        <v>1540</v>
      </c>
      <c r="I3626" s="3" t="s">
        <v>14655</v>
      </c>
      <c r="J3626" s="3" t="s">
        <v>1270</v>
      </c>
      <c r="K3626" s="3" t="s">
        <v>14536</v>
      </c>
      <c r="L3626" s="3" t="s">
        <v>14619</v>
      </c>
      <c r="M3626" s="7" t="s">
        <v>14620</v>
      </c>
      <c r="N3626" s="7" t="s">
        <v>14621</v>
      </c>
      <c r="O3626" s="20" t="s">
        <v>1040</v>
      </c>
      <c r="P3626" s="3" t="s">
        <v>4591</v>
      </c>
      <c r="Q3626" s="3"/>
      <c r="R3626" s="6">
        <v>1029.5999999999999</v>
      </c>
      <c r="S3626" s="3"/>
      <c r="T3626" s="3"/>
      <c r="U3626" s="17"/>
      <c r="X3626" s="19"/>
      <c r="Y3626" s="19" t="s">
        <v>14540</v>
      </c>
    </row>
    <row r="3627" spans="1:25">
      <c r="A3627" s="3" t="s">
        <v>14656</v>
      </c>
      <c r="B3627" s="3"/>
      <c r="C3627" s="3" t="s">
        <v>160</v>
      </c>
      <c r="D3627" s="3" t="s">
        <v>12449</v>
      </c>
      <c r="E3627" s="3" t="s">
        <v>66</v>
      </c>
      <c r="F3627" s="3" t="s">
        <v>1261</v>
      </c>
      <c r="G3627" s="3" t="s">
        <v>2669</v>
      </c>
      <c r="H3627" s="3" t="s">
        <v>1540</v>
      </c>
      <c r="I3627" s="3" t="s">
        <v>14657</v>
      </c>
      <c r="J3627" s="3" t="s">
        <v>1270</v>
      </c>
      <c r="K3627" s="3" t="s">
        <v>14536</v>
      </c>
      <c r="L3627" s="3" t="s">
        <v>14619</v>
      </c>
      <c r="M3627" s="7" t="s">
        <v>14620</v>
      </c>
      <c r="N3627" s="7" t="s">
        <v>14621</v>
      </c>
      <c r="O3627" s="20" t="s">
        <v>1040</v>
      </c>
      <c r="P3627" s="3" t="s">
        <v>4591</v>
      </c>
      <c r="Q3627" s="3"/>
      <c r="R3627" s="6">
        <v>1029.5999999999999</v>
      </c>
      <c r="S3627" s="3"/>
      <c r="T3627" s="3"/>
      <c r="U3627" s="17"/>
      <c r="X3627" s="19"/>
      <c r="Y3627" s="19" t="s">
        <v>14540</v>
      </c>
    </row>
    <row r="3628" spans="1:25">
      <c r="A3628" s="3" t="s">
        <v>14658</v>
      </c>
      <c r="B3628" s="3"/>
      <c r="C3628" s="3" t="s">
        <v>160</v>
      </c>
      <c r="D3628" s="3" t="s">
        <v>12449</v>
      </c>
      <c r="E3628" s="3" t="s">
        <v>66</v>
      </c>
      <c r="F3628" s="3" t="s">
        <v>1261</v>
      </c>
      <c r="G3628" s="3" t="s">
        <v>2669</v>
      </c>
      <c r="H3628" s="3" t="s">
        <v>1540</v>
      </c>
      <c r="I3628" s="3" t="s">
        <v>14659</v>
      </c>
      <c r="J3628" s="3" t="s">
        <v>1270</v>
      </c>
      <c r="K3628" s="3" t="s">
        <v>14536</v>
      </c>
      <c r="L3628" s="3" t="s">
        <v>14619</v>
      </c>
      <c r="M3628" s="7" t="s">
        <v>14620</v>
      </c>
      <c r="N3628" s="7" t="s">
        <v>14621</v>
      </c>
      <c r="O3628" s="20" t="s">
        <v>1040</v>
      </c>
      <c r="P3628" s="3" t="s">
        <v>4591</v>
      </c>
      <c r="Q3628" s="3"/>
      <c r="R3628" s="6">
        <v>1029.5999999999999</v>
      </c>
      <c r="S3628" s="3"/>
      <c r="T3628" s="3"/>
      <c r="U3628" s="17"/>
      <c r="X3628" s="19"/>
      <c r="Y3628" s="19" t="s">
        <v>14540</v>
      </c>
    </row>
    <row r="3629" spans="1:25">
      <c r="A3629" s="3" t="s">
        <v>14660</v>
      </c>
      <c r="B3629" s="3"/>
      <c r="C3629" s="3" t="s">
        <v>160</v>
      </c>
      <c r="D3629" s="3" t="s">
        <v>12449</v>
      </c>
      <c r="E3629" s="3" t="s">
        <v>66</v>
      </c>
      <c r="F3629" s="3" t="s">
        <v>1261</v>
      </c>
      <c r="G3629" s="3" t="s">
        <v>2669</v>
      </c>
      <c r="H3629" s="3" t="s">
        <v>1540</v>
      </c>
      <c r="I3629" s="3" t="s">
        <v>14661</v>
      </c>
      <c r="J3629" s="3" t="s">
        <v>1270</v>
      </c>
      <c r="K3629" s="3" t="s">
        <v>14536</v>
      </c>
      <c r="L3629" s="3" t="s">
        <v>14619</v>
      </c>
      <c r="M3629" s="7" t="s">
        <v>14620</v>
      </c>
      <c r="N3629" s="7" t="s">
        <v>14621</v>
      </c>
      <c r="O3629" s="20" t="s">
        <v>1040</v>
      </c>
      <c r="P3629" s="3" t="s">
        <v>4591</v>
      </c>
      <c r="Q3629" s="3"/>
      <c r="R3629" s="6">
        <v>1029.5999999999999</v>
      </c>
      <c r="S3629" s="3"/>
      <c r="T3629" s="3"/>
      <c r="U3629" s="17"/>
      <c r="X3629" s="19"/>
      <c r="Y3629" s="19" t="s">
        <v>14540</v>
      </c>
    </row>
    <row r="3630" spans="1:25">
      <c r="A3630" s="3" t="s">
        <v>14662</v>
      </c>
      <c r="B3630" s="3"/>
      <c r="C3630" s="3" t="s">
        <v>160</v>
      </c>
      <c r="D3630" s="3" t="s">
        <v>12449</v>
      </c>
      <c r="E3630" s="3" t="s">
        <v>66</v>
      </c>
      <c r="F3630" s="3" t="s">
        <v>1261</v>
      </c>
      <c r="G3630" s="3" t="s">
        <v>2669</v>
      </c>
      <c r="H3630" s="3" t="s">
        <v>1540</v>
      </c>
      <c r="I3630" s="3" t="s">
        <v>14663</v>
      </c>
      <c r="J3630" s="3" t="s">
        <v>1270</v>
      </c>
      <c r="K3630" s="3" t="s">
        <v>14536</v>
      </c>
      <c r="L3630" s="3" t="s">
        <v>14619</v>
      </c>
      <c r="M3630" s="7" t="s">
        <v>14620</v>
      </c>
      <c r="N3630" s="7" t="s">
        <v>14621</v>
      </c>
      <c r="O3630" s="20" t="s">
        <v>1040</v>
      </c>
      <c r="P3630" s="3" t="s">
        <v>4591</v>
      </c>
      <c r="Q3630" s="3"/>
      <c r="R3630" s="6">
        <v>1029.5999999999999</v>
      </c>
      <c r="S3630" s="3"/>
      <c r="T3630" s="3"/>
      <c r="U3630" s="17"/>
      <c r="X3630" s="19"/>
      <c r="Y3630" s="19" t="s">
        <v>14540</v>
      </c>
    </row>
    <row r="3631" spans="1:25">
      <c r="A3631" s="3" t="s">
        <v>14664</v>
      </c>
      <c r="B3631" s="3"/>
      <c r="C3631" s="3" t="s">
        <v>160</v>
      </c>
      <c r="D3631" s="3" t="s">
        <v>12449</v>
      </c>
      <c r="E3631" s="3" t="s">
        <v>66</v>
      </c>
      <c r="F3631" s="3" t="s">
        <v>1261</v>
      </c>
      <c r="G3631" s="3" t="s">
        <v>2669</v>
      </c>
      <c r="H3631" s="3" t="s">
        <v>1540</v>
      </c>
      <c r="I3631" s="3" t="s">
        <v>14665</v>
      </c>
      <c r="J3631" s="3" t="s">
        <v>1270</v>
      </c>
      <c r="K3631" s="3" t="s">
        <v>14536</v>
      </c>
      <c r="L3631" s="3" t="s">
        <v>14619</v>
      </c>
      <c r="M3631" s="7" t="s">
        <v>14620</v>
      </c>
      <c r="N3631" s="7" t="s">
        <v>14621</v>
      </c>
      <c r="O3631" s="20" t="s">
        <v>1040</v>
      </c>
      <c r="P3631" s="3" t="s">
        <v>4591</v>
      </c>
      <c r="Q3631" s="3"/>
      <c r="R3631" s="6">
        <v>1029.5999999999999</v>
      </c>
      <c r="S3631" s="3"/>
      <c r="T3631" s="3"/>
      <c r="U3631" s="17"/>
      <c r="X3631" s="19"/>
      <c r="Y3631" s="19" t="s">
        <v>14540</v>
      </c>
    </row>
    <row r="3632" spans="1:25">
      <c r="A3632" s="18" t="s">
        <v>14666</v>
      </c>
      <c r="B3632" s="3"/>
      <c r="C3632" s="3" t="s">
        <v>160</v>
      </c>
      <c r="D3632" s="3" t="s">
        <v>12449</v>
      </c>
      <c r="E3632" s="3" t="s">
        <v>66</v>
      </c>
      <c r="F3632" s="3" t="s">
        <v>1261</v>
      </c>
      <c r="G3632" s="3" t="s">
        <v>2669</v>
      </c>
      <c r="H3632" s="3" t="s">
        <v>1540</v>
      </c>
      <c r="I3632" s="3" t="s">
        <v>14667</v>
      </c>
      <c r="J3632" s="3" t="s">
        <v>1270</v>
      </c>
      <c r="K3632" s="3" t="s">
        <v>14536</v>
      </c>
      <c r="L3632" s="3" t="s">
        <v>14619</v>
      </c>
      <c r="M3632" s="7" t="s">
        <v>14620</v>
      </c>
      <c r="N3632" s="7" t="s">
        <v>14621</v>
      </c>
      <c r="O3632" s="20" t="s">
        <v>1040</v>
      </c>
      <c r="P3632" s="3" t="s">
        <v>4591</v>
      </c>
      <c r="Q3632" s="3"/>
      <c r="R3632" s="6">
        <v>1029.5999999999999</v>
      </c>
      <c r="S3632" s="3"/>
      <c r="T3632" s="3"/>
      <c r="U3632" s="17"/>
      <c r="X3632" s="19"/>
      <c r="Y3632" s="19" t="s">
        <v>14540</v>
      </c>
    </row>
    <row r="3633" spans="1:25">
      <c r="A3633" s="3" t="s">
        <v>14668</v>
      </c>
      <c r="B3633" s="3"/>
      <c r="C3633" s="3" t="s">
        <v>160</v>
      </c>
      <c r="D3633" s="3" t="s">
        <v>12449</v>
      </c>
      <c r="E3633" s="3" t="s">
        <v>66</v>
      </c>
      <c r="F3633" s="3" t="s">
        <v>1261</v>
      </c>
      <c r="G3633" s="3" t="s">
        <v>2669</v>
      </c>
      <c r="H3633" s="3" t="s">
        <v>1599</v>
      </c>
      <c r="I3633" s="3" t="s">
        <v>14669</v>
      </c>
      <c r="J3633" s="3" t="s">
        <v>1270</v>
      </c>
      <c r="K3633" s="3" t="s">
        <v>14536</v>
      </c>
      <c r="L3633" s="3" t="s">
        <v>14619</v>
      </c>
      <c r="M3633" s="7" t="s">
        <v>14620</v>
      </c>
      <c r="N3633" s="7" t="s">
        <v>14621</v>
      </c>
      <c r="O3633" s="20" t="s">
        <v>1040</v>
      </c>
      <c r="P3633" s="3" t="s">
        <v>4591</v>
      </c>
      <c r="Q3633" s="3"/>
      <c r="R3633" s="6">
        <v>1029.5999999999999</v>
      </c>
      <c r="S3633" s="3"/>
      <c r="T3633" s="3"/>
      <c r="U3633" s="17"/>
      <c r="X3633" s="19"/>
      <c r="Y3633" s="19" t="s">
        <v>14540</v>
      </c>
    </row>
    <row r="3634" spans="1:25">
      <c r="A3634" s="3" t="s">
        <v>14670</v>
      </c>
      <c r="B3634" s="3"/>
      <c r="C3634" s="3" t="s">
        <v>160</v>
      </c>
      <c r="D3634" s="3" t="s">
        <v>12449</v>
      </c>
      <c r="E3634" s="3" t="s">
        <v>66</v>
      </c>
      <c r="F3634" s="3" t="s">
        <v>1261</v>
      </c>
      <c r="G3634" s="3" t="s">
        <v>2669</v>
      </c>
      <c r="H3634" s="3" t="s">
        <v>1599</v>
      </c>
      <c r="I3634" s="3" t="s">
        <v>14671</v>
      </c>
      <c r="J3634" s="3" t="s">
        <v>1270</v>
      </c>
      <c r="K3634" s="3" t="s">
        <v>14536</v>
      </c>
      <c r="L3634" s="3" t="s">
        <v>14619</v>
      </c>
      <c r="M3634" s="7" t="s">
        <v>14620</v>
      </c>
      <c r="N3634" s="7" t="s">
        <v>14621</v>
      </c>
      <c r="O3634" s="20" t="s">
        <v>1040</v>
      </c>
      <c r="P3634" s="3" t="s">
        <v>4591</v>
      </c>
      <c r="Q3634" s="3"/>
      <c r="R3634" s="6">
        <v>1029.5999999999999</v>
      </c>
      <c r="S3634" s="3"/>
      <c r="T3634" s="3"/>
      <c r="U3634" s="17"/>
      <c r="X3634" s="19"/>
      <c r="Y3634" s="19" t="s">
        <v>14540</v>
      </c>
    </row>
    <row r="3635" spans="1:25">
      <c r="A3635" s="3" t="s">
        <v>14672</v>
      </c>
      <c r="B3635" s="3"/>
      <c r="C3635" s="3" t="s">
        <v>160</v>
      </c>
      <c r="D3635" s="3" t="s">
        <v>12449</v>
      </c>
      <c r="E3635" s="3" t="s">
        <v>66</v>
      </c>
      <c r="F3635" s="3" t="s">
        <v>1261</v>
      </c>
      <c r="G3635" s="3" t="s">
        <v>2669</v>
      </c>
      <c r="H3635" s="3" t="s">
        <v>1599</v>
      </c>
      <c r="I3635" s="3" t="s">
        <v>14673</v>
      </c>
      <c r="J3635" s="3" t="s">
        <v>1270</v>
      </c>
      <c r="K3635" s="3" t="s">
        <v>14536</v>
      </c>
      <c r="L3635" s="3" t="s">
        <v>14619</v>
      </c>
      <c r="M3635" s="7" t="s">
        <v>14620</v>
      </c>
      <c r="N3635" s="7" t="s">
        <v>14621</v>
      </c>
      <c r="O3635" s="20" t="s">
        <v>1040</v>
      </c>
      <c r="P3635" s="3" t="s">
        <v>4591</v>
      </c>
      <c r="Q3635" s="3"/>
      <c r="R3635" s="6">
        <v>1029.5999999999999</v>
      </c>
      <c r="S3635" s="3"/>
      <c r="T3635" s="3"/>
      <c r="U3635" s="17"/>
      <c r="X3635" s="19"/>
      <c r="Y3635" s="19" t="s">
        <v>14540</v>
      </c>
    </row>
    <row r="3636" spans="1:25">
      <c r="A3636" s="18" t="s">
        <v>14674</v>
      </c>
      <c r="B3636" s="3"/>
      <c r="C3636" s="3" t="s">
        <v>160</v>
      </c>
      <c r="D3636" s="3" t="s">
        <v>12449</v>
      </c>
      <c r="E3636" s="3" t="s">
        <v>66</v>
      </c>
      <c r="F3636" s="3" t="s">
        <v>1261</v>
      </c>
      <c r="G3636" s="3" t="s">
        <v>2669</v>
      </c>
      <c r="H3636" s="3" t="s">
        <v>1599</v>
      </c>
      <c r="I3636" s="3" t="s">
        <v>14675</v>
      </c>
      <c r="J3636" s="3" t="s">
        <v>1270</v>
      </c>
      <c r="K3636" s="3" t="s">
        <v>14536</v>
      </c>
      <c r="L3636" s="3" t="s">
        <v>14619</v>
      </c>
      <c r="M3636" s="7" t="s">
        <v>14620</v>
      </c>
      <c r="N3636" s="7" t="s">
        <v>14621</v>
      </c>
      <c r="O3636" s="20" t="s">
        <v>1040</v>
      </c>
      <c r="P3636" s="3" t="s">
        <v>4591</v>
      </c>
      <c r="Q3636" s="3"/>
      <c r="R3636" s="6">
        <v>1029.5999999999999</v>
      </c>
      <c r="S3636" s="3"/>
      <c r="T3636" s="3"/>
      <c r="U3636" s="17"/>
      <c r="X3636" s="19"/>
      <c r="Y3636" s="19" t="s">
        <v>14540</v>
      </c>
    </row>
    <row r="3637" spans="1:25">
      <c r="A3637" s="3" t="s">
        <v>14676</v>
      </c>
      <c r="B3637" s="3"/>
      <c r="C3637" s="3" t="s">
        <v>160</v>
      </c>
      <c r="D3637" s="3" t="s">
        <v>12449</v>
      </c>
      <c r="E3637" s="3" t="s">
        <v>66</v>
      </c>
      <c r="F3637" s="3" t="s">
        <v>1261</v>
      </c>
      <c r="G3637" s="3" t="s">
        <v>2669</v>
      </c>
      <c r="H3637" s="3" t="s">
        <v>1599</v>
      </c>
      <c r="I3637" s="3" t="s">
        <v>14677</v>
      </c>
      <c r="J3637" s="3" t="s">
        <v>1270</v>
      </c>
      <c r="K3637" s="3" t="s">
        <v>14536</v>
      </c>
      <c r="L3637" s="3" t="s">
        <v>14619</v>
      </c>
      <c r="M3637" s="7" t="s">
        <v>14620</v>
      </c>
      <c r="N3637" s="7" t="s">
        <v>14621</v>
      </c>
      <c r="O3637" s="20" t="s">
        <v>1040</v>
      </c>
      <c r="P3637" s="3" t="s">
        <v>4591</v>
      </c>
      <c r="Q3637" s="3"/>
      <c r="R3637" s="6">
        <v>1029.5999999999999</v>
      </c>
      <c r="S3637" s="3"/>
      <c r="T3637" s="3"/>
      <c r="U3637" s="17"/>
      <c r="X3637" s="19"/>
      <c r="Y3637" s="19" t="s">
        <v>14540</v>
      </c>
    </row>
    <row r="3638" spans="1:25">
      <c r="A3638" s="3" t="s">
        <v>14678</v>
      </c>
      <c r="B3638" s="3"/>
      <c r="C3638" s="3" t="s">
        <v>160</v>
      </c>
      <c r="D3638" s="3" t="s">
        <v>12449</v>
      </c>
      <c r="E3638" s="3" t="s">
        <v>66</v>
      </c>
      <c r="F3638" s="3" t="s">
        <v>1261</v>
      </c>
      <c r="G3638" s="3" t="s">
        <v>2669</v>
      </c>
      <c r="H3638" s="3" t="s">
        <v>1599</v>
      </c>
      <c r="I3638" s="3" t="s">
        <v>14679</v>
      </c>
      <c r="J3638" s="3" t="s">
        <v>1270</v>
      </c>
      <c r="K3638" s="3" t="s">
        <v>14536</v>
      </c>
      <c r="L3638" s="3" t="s">
        <v>14619</v>
      </c>
      <c r="M3638" s="7" t="s">
        <v>14620</v>
      </c>
      <c r="N3638" s="7" t="s">
        <v>14621</v>
      </c>
      <c r="O3638" s="20" t="s">
        <v>1040</v>
      </c>
      <c r="P3638" s="3" t="s">
        <v>4591</v>
      </c>
      <c r="Q3638" s="3"/>
      <c r="R3638" s="6">
        <v>1029.5999999999999</v>
      </c>
      <c r="S3638" s="3"/>
      <c r="T3638" s="3"/>
      <c r="U3638" s="17"/>
      <c r="X3638" s="19"/>
      <c r="Y3638" s="19" t="s">
        <v>14540</v>
      </c>
    </row>
    <row r="3639" spans="1:25">
      <c r="A3639" s="3" t="s">
        <v>14680</v>
      </c>
      <c r="B3639" s="3"/>
      <c r="C3639" s="3" t="s">
        <v>160</v>
      </c>
      <c r="D3639" s="3" t="s">
        <v>12449</v>
      </c>
      <c r="E3639" s="3" t="s">
        <v>66</v>
      </c>
      <c r="F3639" s="3" t="s">
        <v>1261</v>
      </c>
      <c r="G3639" s="3" t="s">
        <v>2669</v>
      </c>
      <c r="H3639" s="3" t="s">
        <v>1599</v>
      </c>
      <c r="I3639" s="3" t="s">
        <v>14681</v>
      </c>
      <c r="J3639" s="3" t="s">
        <v>1270</v>
      </c>
      <c r="K3639" s="3" t="s">
        <v>14536</v>
      </c>
      <c r="L3639" s="3" t="s">
        <v>14619</v>
      </c>
      <c r="M3639" s="7" t="s">
        <v>14620</v>
      </c>
      <c r="N3639" s="7" t="s">
        <v>14621</v>
      </c>
      <c r="O3639" s="20" t="s">
        <v>1040</v>
      </c>
      <c r="P3639" s="3" t="s">
        <v>4591</v>
      </c>
      <c r="Q3639" s="3"/>
      <c r="R3639" s="6">
        <v>1029.5999999999999</v>
      </c>
      <c r="S3639" s="3"/>
      <c r="T3639" s="3"/>
      <c r="U3639" s="17"/>
      <c r="X3639" s="19"/>
      <c r="Y3639" s="19" t="s">
        <v>14540</v>
      </c>
    </row>
    <row r="3640" spans="1:25">
      <c r="A3640" s="3" t="s">
        <v>14682</v>
      </c>
      <c r="B3640" s="3"/>
      <c r="C3640" s="3" t="s">
        <v>160</v>
      </c>
      <c r="D3640" s="3" t="s">
        <v>12449</v>
      </c>
      <c r="E3640" s="3" t="s">
        <v>66</v>
      </c>
      <c r="F3640" s="3" t="s">
        <v>1261</v>
      </c>
      <c r="G3640" s="3" t="s">
        <v>2669</v>
      </c>
      <c r="H3640" s="3" t="s">
        <v>1599</v>
      </c>
      <c r="I3640" s="3" t="s">
        <v>14683</v>
      </c>
      <c r="J3640" s="3" t="s">
        <v>1270</v>
      </c>
      <c r="K3640" s="3" t="s">
        <v>14536</v>
      </c>
      <c r="L3640" s="3" t="s">
        <v>14619</v>
      </c>
      <c r="M3640" s="7" t="s">
        <v>14620</v>
      </c>
      <c r="N3640" s="7" t="s">
        <v>14621</v>
      </c>
      <c r="O3640" s="20" t="s">
        <v>1040</v>
      </c>
      <c r="P3640" s="3" t="s">
        <v>4591</v>
      </c>
      <c r="Q3640" s="3"/>
      <c r="R3640" s="6">
        <v>1029.5999999999999</v>
      </c>
      <c r="S3640" s="3"/>
      <c r="T3640" s="3"/>
      <c r="U3640" s="17"/>
      <c r="X3640" s="19"/>
      <c r="Y3640" s="19" t="s">
        <v>14540</v>
      </c>
    </row>
    <row r="3641" spans="1:25">
      <c r="A3641" s="3" t="s">
        <v>14684</v>
      </c>
      <c r="B3641" s="3"/>
      <c r="C3641" s="3" t="s">
        <v>160</v>
      </c>
      <c r="D3641" s="3" t="s">
        <v>12449</v>
      </c>
      <c r="E3641" s="3" t="s">
        <v>66</v>
      </c>
      <c r="F3641" s="3" t="s">
        <v>1261</v>
      </c>
      <c r="G3641" s="3" t="s">
        <v>2669</v>
      </c>
      <c r="H3641" s="3" t="s">
        <v>1599</v>
      </c>
      <c r="I3641" s="3" t="s">
        <v>14685</v>
      </c>
      <c r="J3641" s="3" t="s">
        <v>1270</v>
      </c>
      <c r="K3641" s="3" t="s">
        <v>14536</v>
      </c>
      <c r="L3641" s="3" t="s">
        <v>14619</v>
      </c>
      <c r="M3641" s="7" t="s">
        <v>14620</v>
      </c>
      <c r="N3641" s="7" t="s">
        <v>14621</v>
      </c>
      <c r="O3641" s="20" t="s">
        <v>1040</v>
      </c>
      <c r="P3641" s="3" t="s">
        <v>4591</v>
      </c>
      <c r="Q3641" s="3"/>
      <c r="R3641" s="6">
        <v>1029.5999999999999</v>
      </c>
      <c r="S3641" s="3"/>
      <c r="T3641" s="3"/>
      <c r="U3641" s="17"/>
      <c r="X3641" s="19"/>
      <c r="Y3641" s="19" t="s">
        <v>14540</v>
      </c>
    </row>
    <row r="3642" spans="1:25">
      <c r="A3642" s="3" t="s">
        <v>14686</v>
      </c>
      <c r="B3642" s="3"/>
      <c r="C3642" s="3" t="s">
        <v>160</v>
      </c>
      <c r="D3642" s="3" t="s">
        <v>12449</v>
      </c>
      <c r="E3642" s="3" t="s">
        <v>66</v>
      </c>
      <c r="F3642" s="3" t="s">
        <v>1261</v>
      </c>
      <c r="G3642" s="3" t="s">
        <v>2669</v>
      </c>
      <c r="H3642" s="3" t="s">
        <v>1599</v>
      </c>
      <c r="I3642" s="3" t="s">
        <v>14687</v>
      </c>
      <c r="J3642" s="3" t="s">
        <v>1270</v>
      </c>
      <c r="K3642" s="3" t="s">
        <v>14536</v>
      </c>
      <c r="L3642" s="3" t="s">
        <v>14619</v>
      </c>
      <c r="M3642" s="7" t="s">
        <v>14620</v>
      </c>
      <c r="N3642" s="7" t="s">
        <v>14621</v>
      </c>
      <c r="O3642" s="20" t="s">
        <v>1040</v>
      </c>
      <c r="P3642" s="3" t="s">
        <v>4591</v>
      </c>
      <c r="Q3642" s="3"/>
      <c r="R3642" s="6">
        <v>1029.5999999999999</v>
      </c>
      <c r="S3642" s="3"/>
      <c r="T3642" s="3"/>
      <c r="U3642" s="17"/>
      <c r="X3642" s="19"/>
      <c r="Y3642" s="19" t="s">
        <v>14540</v>
      </c>
    </row>
    <row r="3643" spans="1:25">
      <c r="A3643" s="3" t="s">
        <v>14688</v>
      </c>
      <c r="B3643" s="3"/>
      <c r="C3643" s="3" t="s">
        <v>160</v>
      </c>
      <c r="D3643" s="3" t="s">
        <v>12449</v>
      </c>
      <c r="E3643" s="3" t="s">
        <v>66</v>
      </c>
      <c r="F3643" s="3" t="s">
        <v>1261</v>
      </c>
      <c r="G3643" s="3" t="s">
        <v>2669</v>
      </c>
      <c r="H3643" s="3" t="s">
        <v>1599</v>
      </c>
      <c r="I3643" s="3" t="s">
        <v>14689</v>
      </c>
      <c r="J3643" s="3" t="s">
        <v>1270</v>
      </c>
      <c r="K3643" s="3" t="s">
        <v>14536</v>
      </c>
      <c r="L3643" s="3" t="s">
        <v>14619</v>
      </c>
      <c r="M3643" s="7" t="s">
        <v>14620</v>
      </c>
      <c r="N3643" s="7" t="s">
        <v>14621</v>
      </c>
      <c r="O3643" s="20" t="s">
        <v>1040</v>
      </c>
      <c r="P3643" s="3" t="s">
        <v>4591</v>
      </c>
      <c r="Q3643" s="3"/>
      <c r="R3643" s="6">
        <v>1029.5999999999999</v>
      </c>
      <c r="S3643" s="3"/>
      <c r="T3643" s="3"/>
      <c r="U3643" s="17"/>
      <c r="X3643" s="19"/>
      <c r="Y3643" s="19" t="s">
        <v>14540</v>
      </c>
    </row>
    <row r="3644" spans="1:25">
      <c r="A3644" s="3" t="s">
        <v>14690</v>
      </c>
      <c r="B3644" s="3"/>
      <c r="C3644" s="3" t="s">
        <v>160</v>
      </c>
      <c r="D3644" s="3" t="s">
        <v>12449</v>
      </c>
      <c r="E3644" s="3" t="s">
        <v>66</v>
      </c>
      <c r="F3644" s="3" t="s">
        <v>1261</v>
      </c>
      <c r="G3644" s="3" t="s">
        <v>2669</v>
      </c>
      <c r="H3644" s="3" t="s">
        <v>1605</v>
      </c>
      <c r="I3644" s="3" t="s">
        <v>14691</v>
      </c>
      <c r="J3644" s="3" t="s">
        <v>55</v>
      </c>
      <c r="K3644" s="3" t="s">
        <v>14536</v>
      </c>
      <c r="L3644" s="3" t="s">
        <v>14692</v>
      </c>
      <c r="M3644" s="7" t="s">
        <v>14693</v>
      </c>
      <c r="N3644" s="7" t="s">
        <v>14694</v>
      </c>
      <c r="O3644" s="20" t="s">
        <v>1042</v>
      </c>
      <c r="P3644" s="3" t="s">
        <v>4591</v>
      </c>
      <c r="Q3644" s="3"/>
      <c r="R3644" s="6">
        <v>1564.2</v>
      </c>
      <c r="S3644" s="3"/>
      <c r="T3644" s="3"/>
      <c r="U3644" s="17"/>
      <c r="X3644" s="19"/>
      <c r="Y3644" s="19" t="s">
        <v>14540</v>
      </c>
    </row>
    <row r="3645" spans="1:25">
      <c r="A3645" s="18" t="s">
        <v>14695</v>
      </c>
      <c r="B3645" s="3"/>
      <c r="C3645" s="3" t="s">
        <v>160</v>
      </c>
      <c r="D3645" s="3" t="s">
        <v>12449</v>
      </c>
      <c r="E3645" s="3" t="s">
        <v>66</v>
      </c>
      <c r="F3645" s="3" t="s">
        <v>1261</v>
      </c>
      <c r="G3645" s="3" t="s">
        <v>2669</v>
      </c>
      <c r="H3645" s="3" t="s">
        <v>1605</v>
      </c>
      <c r="I3645" s="3" t="s">
        <v>14696</v>
      </c>
      <c r="J3645" s="3" t="s">
        <v>1270</v>
      </c>
      <c r="K3645" s="3" t="s">
        <v>14536</v>
      </c>
      <c r="L3645" s="3" t="s">
        <v>14692</v>
      </c>
      <c r="M3645" s="7" t="s">
        <v>14693</v>
      </c>
      <c r="N3645" s="7" t="s">
        <v>14694</v>
      </c>
      <c r="O3645" s="20" t="s">
        <v>1042</v>
      </c>
      <c r="P3645" s="3" t="s">
        <v>4591</v>
      </c>
      <c r="Q3645" s="3"/>
      <c r="R3645" s="6">
        <v>1029.5999999999999</v>
      </c>
      <c r="S3645" s="3"/>
      <c r="T3645" s="3"/>
      <c r="U3645" s="17"/>
      <c r="X3645" s="19"/>
      <c r="Y3645" s="19" t="s">
        <v>14540</v>
      </c>
    </row>
    <row r="3646" spans="1:25">
      <c r="A3646" s="3" t="s">
        <v>14697</v>
      </c>
      <c r="B3646" s="3"/>
      <c r="C3646" s="3" t="s">
        <v>160</v>
      </c>
      <c r="D3646" s="3" t="s">
        <v>12449</v>
      </c>
      <c r="E3646" s="3" t="s">
        <v>66</v>
      </c>
      <c r="F3646" s="3" t="s">
        <v>1261</v>
      </c>
      <c r="G3646" s="3" t="s">
        <v>2669</v>
      </c>
      <c r="H3646" s="3" t="s">
        <v>1605</v>
      </c>
      <c r="I3646" s="3" t="s">
        <v>14698</v>
      </c>
      <c r="J3646" s="3" t="s">
        <v>1270</v>
      </c>
      <c r="K3646" s="3" t="s">
        <v>14536</v>
      </c>
      <c r="L3646" s="3" t="s">
        <v>14692</v>
      </c>
      <c r="M3646" s="7" t="s">
        <v>14693</v>
      </c>
      <c r="N3646" s="7" t="s">
        <v>14694</v>
      </c>
      <c r="O3646" s="20" t="s">
        <v>1042</v>
      </c>
      <c r="P3646" s="3" t="s">
        <v>4591</v>
      </c>
      <c r="Q3646" s="3"/>
      <c r="R3646" s="6">
        <v>1029.5999999999999</v>
      </c>
      <c r="S3646" s="3"/>
      <c r="T3646" s="3"/>
      <c r="U3646" s="17"/>
      <c r="X3646" s="19"/>
      <c r="Y3646" s="19" t="s">
        <v>14540</v>
      </c>
    </row>
    <row r="3647" spans="1:25">
      <c r="A3647" s="3" t="s">
        <v>14699</v>
      </c>
      <c r="B3647" s="3"/>
      <c r="C3647" s="3" t="s">
        <v>160</v>
      </c>
      <c r="D3647" s="3" t="s">
        <v>12449</v>
      </c>
      <c r="E3647" s="3" t="s">
        <v>66</v>
      </c>
      <c r="F3647" s="3" t="s">
        <v>1261</v>
      </c>
      <c r="G3647" s="3" t="s">
        <v>2669</v>
      </c>
      <c r="H3647" s="3" t="s">
        <v>1605</v>
      </c>
      <c r="I3647" s="3" t="s">
        <v>14700</v>
      </c>
      <c r="J3647" s="3" t="s">
        <v>1270</v>
      </c>
      <c r="K3647" s="3" t="s">
        <v>14536</v>
      </c>
      <c r="L3647" s="3" t="s">
        <v>14692</v>
      </c>
      <c r="M3647" s="7" t="s">
        <v>14693</v>
      </c>
      <c r="N3647" s="7" t="s">
        <v>14694</v>
      </c>
      <c r="O3647" s="20" t="s">
        <v>1042</v>
      </c>
      <c r="P3647" s="3" t="s">
        <v>4591</v>
      </c>
      <c r="Q3647" s="3"/>
      <c r="R3647" s="6">
        <v>1029.5999999999999</v>
      </c>
      <c r="S3647" s="3"/>
      <c r="T3647" s="3"/>
      <c r="U3647" s="17"/>
      <c r="X3647" s="19"/>
      <c r="Y3647" s="19" t="s">
        <v>14540</v>
      </c>
    </row>
    <row r="3648" spans="1:25">
      <c r="A3648" s="3" t="s">
        <v>14701</v>
      </c>
      <c r="B3648" s="3"/>
      <c r="C3648" s="3" t="s">
        <v>160</v>
      </c>
      <c r="D3648" s="3" t="s">
        <v>12449</v>
      </c>
      <c r="E3648" s="3" t="s">
        <v>66</v>
      </c>
      <c r="F3648" s="3" t="s">
        <v>1261</v>
      </c>
      <c r="G3648" s="3" t="s">
        <v>2669</v>
      </c>
      <c r="H3648" s="3" t="s">
        <v>1605</v>
      </c>
      <c r="I3648" s="3" t="s">
        <v>14702</v>
      </c>
      <c r="J3648" s="3" t="s">
        <v>1270</v>
      </c>
      <c r="K3648" s="3" t="s">
        <v>14536</v>
      </c>
      <c r="L3648" s="3" t="s">
        <v>14692</v>
      </c>
      <c r="M3648" s="7" t="s">
        <v>14693</v>
      </c>
      <c r="N3648" s="7" t="s">
        <v>14694</v>
      </c>
      <c r="O3648" s="20" t="s">
        <v>1042</v>
      </c>
      <c r="P3648" s="3" t="s">
        <v>4591</v>
      </c>
      <c r="Q3648" s="3"/>
      <c r="R3648" s="6">
        <v>1029.5999999999999</v>
      </c>
      <c r="S3648" s="3"/>
      <c r="T3648" s="3"/>
      <c r="U3648" s="17"/>
      <c r="X3648" s="19"/>
      <c r="Y3648" s="19" t="s">
        <v>14540</v>
      </c>
    </row>
    <row r="3649" spans="1:25">
      <c r="A3649" s="3" t="s">
        <v>14703</v>
      </c>
      <c r="B3649" s="3"/>
      <c r="C3649" s="3" t="s">
        <v>160</v>
      </c>
      <c r="D3649" s="3" t="s">
        <v>12449</v>
      </c>
      <c r="E3649" s="3" t="s">
        <v>66</v>
      </c>
      <c r="F3649" s="3" t="s">
        <v>1261</v>
      </c>
      <c r="G3649" s="3" t="s">
        <v>2669</v>
      </c>
      <c r="H3649" s="3" t="s">
        <v>1605</v>
      </c>
      <c r="I3649" s="3" t="s">
        <v>14704</v>
      </c>
      <c r="J3649" s="3" t="s">
        <v>1270</v>
      </c>
      <c r="K3649" s="3" t="s">
        <v>14536</v>
      </c>
      <c r="L3649" s="3" t="s">
        <v>14692</v>
      </c>
      <c r="M3649" s="7" t="s">
        <v>14693</v>
      </c>
      <c r="N3649" s="7" t="s">
        <v>14694</v>
      </c>
      <c r="O3649" s="20" t="s">
        <v>1042</v>
      </c>
      <c r="P3649" s="3" t="s">
        <v>4591</v>
      </c>
      <c r="Q3649" s="3"/>
      <c r="R3649" s="6">
        <v>1029.5999999999999</v>
      </c>
      <c r="S3649" s="3"/>
      <c r="T3649" s="3"/>
      <c r="U3649" s="17"/>
      <c r="X3649" s="19"/>
      <c r="Y3649" s="19" t="s">
        <v>14540</v>
      </c>
    </row>
    <row r="3650" spans="1:25">
      <c r="A3650" s="3" t="s">
        <v>14705</v>
      </c>
      <c r="B3650" s="3"/>
      <c r="C3650" s="3" t="s">
        <v>160</v>
      </c>
      <c r="D3650" s="3" t="s">
        <v>12449</v>
      </c>
      <c r="E3650" s="3" t="s">
        <v>66</v>
      </c>
      <c r="F3650" s="3" t="s">
        <v>1261</v>
      </c>
      <c r="G3650" s="3" t="s">
        <v>2669</v>
      </c>
      <c r="H3650" s="3" t="s">
        <v>1605</v>
      </c>
      <c r="I3650" s="3" t="s">
        <v>14706</v>
      </c>
      <c r="J3650" s="3" t="s">
        <v>1270</v>
      </c>
      <c r="K3650" s="3" t="s">
        <v>14536</v>
      </c>
      <c r="L3650" s="3" t="s">
        <v>14692</v>
      </c>
      <c r="M3650" s="7" t="s">
        <v>14693</v>
      </c>
      <c r="N3650" s="7" t="s">
        <v>14694</v>
      </c>
      <c r="O3650" s="20" t="s">
        <v>1042</v>
      </c>
      <c r="P3650" s="3" t="s">
        <v>4591</v>
      </c>
      <c r="Q3650" s="3"/>
      <c r="R3650" s="6">
        <v>1029.5999999999999</v>
      </c>
      <c r="S3650" s="3"/>
      <c r="T3650" s="3"/>
      <c r="U3650" s="17"/>
      <c r="X3650" s="19"/>
      <c r="Y3650" s="19" t="s">
        <v>14540</v>
      </c>
    </row>
    <row r="3651" spans="1:25">
      <c r="A3651" s="3" t="s">
        <v>14707</v>
      </c>
      <c r="B3651" s="3"/>
      <c r="C3651" s="3" t="s">
        <v>160</v>
      </c>
      <c r="D3651" s="3" t="s">
        <v>12449</v>
      </c>
      <c r="E3651" s="3" t="s">
        <v>66</v>
      </c>
      <c r="F3651" s="3" t="s">
        <v>1261</v>
      </c>
      <c r="G3651" s="3" t="s">
        <v>2669</v>
      </c>
      <c r="H3651" s="3" t="s">
        <v>1605</v>
      </c>
      <c r="I3651" s="3" t="s">
        <v>14708</v>
      </c>
      <c r="J3651" s="3" t="s">
        <v>1270</v>
      </c>
      <c r="K3651" s="3" t="s">
        <v>14536</v>
      </c>
      <c r="L3651" s="3" t="s">
        <v>14692</v>
      </c>
      <c r="M3651" s="7" t="s">
        <v>14693</v>
      </c>
      <c r="N3651" s="7" t="s">
        <v>14694</v>
      </c>
      <c r="O3651" s="20" t="s">
        <v>1042</v>
      </c>
      <c r="P3651" s="3" t="s">
        <v>4591</v>
      </c>
      <c r="Q3651" s="3"/>
      <c r="R3651" s="6">
        <v>1029.5999999999999</v>
      </c>
      <c r="S3651" s="3"/>
      <c r="T3651" s="3"/>
      <c r="U3651" s="17"/>
      <c r="X3651" s="19"/>
      <c r="Y3651" s="19" t="s">
        <v>14540</v>
      </c>
    </row>
    <row r="3652" spans="1:25">
      <c r="A3652" s="3" t="s">
        <v>14709</v>
      </c>
      <c r="B3652" s="3"/>
      <c r="C3652" s="3" t="s">
        <v>160</v>
      </c>
      <c r="D3652" s="3" t="s">
        <v>12449</v>
      </c>
      <c r="E3652" s="3" t="s">
        <v>66</v>
      </c>
      <c r="F3652" s="3" t="s">
        <v>1261</v>
      </c>
      <c r="G3652" s="3" t="s">
        <v>2669</v>
      </c>
      <c r="H3652" s="3" t="s">
        <v>1605</v>
      </c>
      <c r="I3652" s="3" t="s">
        <v>14710</v>
      </c>
      <c r="J3652" s="3" t="s">
        <v>1270</v>
      </c>
      <c r="K3652" s="3" t="s">
        <v>14536</v>
      </c>
      <c r="L3652" s="3" t="s">
        <v>14692</v>
      </c>
      <c r="M3652" s="7" t="s">
        <v>14693</v>
      </c>
      <c r="N3652" s="7" t="s">
        <v>14694</v>
      </c>
      <c r="O3652" s="20" t="s">
        <v>1042</v>
      </c>
      <c r="P3652" s="3" t="s">
        <v>4591</v>
      </c>
      <c r="Q3652" s="3"/>
      <c r="R3652" s="6">
        <v>1029.5999999999999</v>
      </c>
      <c r="S3652" s="3"/>
      <c r="T3652" s="3"/>
      <c r="U3652" s="17"/>
      <c r="X3652" s="19"/>
      <c r="Y3652" s="19" t="s">
        <v>14540</v>
      </c>
    </row>
    <row r="3653" spans="1:25">
      <c r="A3653" s="3" t="s">
        <v>14711</v>
      </c>
      <c r="B3653" s="3"/>
      <c r="C3653" s="3" t="s">
        <v>160</v>
      </c>
      <c r="D3653" s="3" t="s">
        <v>12449</v>
      </c>
      <c r="E3653" s="3" t="s">
        <v>66</v>
      </c>
      <c r="F3653" s="3" t="s">
        <v>1261</v>
      </c>
      <c r="G3653" s="3" t="s">
        <v>2669</v>
      </c>
      <c r="H3653" s="3" t="s">
        <v>1605</v>
      </c>
      <c r="I3653" s="3" t="s">
        <v>14712</v>
      </c>
      <c r="J3653" s="3" t="s">
        <v>1270</v>
      </c>
      <c r="K3653" s="3" t="s">
        <v>14536</v>
      </c>
      <c r="L3653" s="3" t="s">
        <v>14692</v>
      </c>
      <c r="M3653" s="7" t="s">
        <v>14693</v>
      </c>
      <c r="N3653" s="7" t="s">
        <v>14694</v>
      </c>
      <c r="O3653" s="20" t="s">
        <v>1042</v>
      </c>
      <c r="P3653" s="3" t="s">
        <v>4591</v>
      </c>
      <c r="Q3653" s="3"/>
      <c r="R3653" s="6">
        <v>1029.5999999999999</v>
      </c>
      <c r="S3653" s="3"/>
      <c r="T3653" s="3"/>
      <c r="U3653" s="17"/>
      <c r="X3653" s="19"/>
      <c r="Y3653" s="19" t="s">
        <v>14540</v>
      </c>
    </row>
    <row r="3654" spans="1:25">
      <c r="A3654" s="3" t="s">
        <v>14713</v>
      </c>
      <c r="B3654" s="3"/>
      <c r="C3654" s="3" t="s">
        <v>160</v>
      </c>
      <c r="D3654" s="3" t="s">
        <v>12449</v>
      </c>
      <c r="E3654" s="3" t="s">
        <v>66</v>
      </c>
      <c r="F3654" s="3" t="s">
        <v>1261</v>
      </c>
      <c r="G3654" s="3" t="s">
        <v>2669</v>
      </c>
      <c r="H3654" s="3" t="s">
        <v>1605</v>
      </c>
      <c r="I3654" s="3" t="s">
        <v>14714</v>
      </c>
      <c r="J3654" s="3" t="s">
        <v>1270</v>
      </c>
      <c r="K3654" s="3" t="s">
        <v>14536</v>
      </c>
      <c r="L3654" s="3" t="s">
        <v>14692</v>
      </c>
      <c r="M3654" s="7" t="s">
        <v>14693</v>
      </c>
      <c r="N3654" s="7" t="s">
        <v>14694</v>
      </c>
      <c r="O3654" s="20" t="s">
        <v>1042</v>
      </c>
      <c r="P3654" s="3" t="s">
        <v>4591</v>
      </c>
      <c r="Q3654" s="3"/>
      <c r="R3654" s="6">
        <v>1029.5999999999999</v>
      </c>
      <c r="S3654" s="3"/>
      <c r="T3654" s="3"/>
      <c r="U3654" s="17"/>
      <c r="X3654" s="19"/>
      <c r="Y3654" s="19" t="s">
        <v>14540</v>
      </c>
    </row>
    <row r="3655" spans="1:25">
      <c r="A3655" s="3" t="s">
        <v>14715</v>
      </c>
      <c r="B3655" s="3"/>
      <c r="C3655" s="3" t="s">
        <v>160</v>
      </c>
      <c r="D3655" s="3" t="s">
        <v>12449</v>
      </c>
      <c r="E3655" s="3" t="s">
        <v>66</v>
      </c>
      <c r="F3655" s="3" t="s">
        <v>1261</v>
      </c>
      <c r="G3655" s="3" t="s">
        <v>2669</v>
      </c>
      <c r="H3655" s="3" t="s">
        <v>1605</v>
      </c>
      <c r="I3655" s="3" t="s">
        <v>14716</v>
      </c>
      <c r="J3655" s="3" t="s">
        <v>1270</v>
      </c>
      <c r="K3655" s="3" t="s">
        <v>14536</v>
      </c>
      <c r="L3655" s="3" t="s">
        <v>14692</v>
      </c>
      <c r="M3655" s="7" t="s">
        <v>14693</v>
      </c>
      <c r="N3655" s="7" t="s">
        <v>14694</v>
      </c>
      <c r="O3655" s="20" t="s">
        <v>1042</v>
      </c>
      <c r="P3655" s="3" t="s">
        <v>4591</v>
      </c>
      <c r="Q3655" s="3"/>
      <c r="R3655" s="6">
        <v>1029.5999999999999</v>
      </c>
      <c r="S3655" s="3"/>
      <c r="T3655" s="3"/>
      <c r="U3655" s="17"/>
      <c r="X3655" s="19"/>
      <c r="Y3655" s="19" t="s">
        <v>14540</v>
      </c>
    </row>
    <row r="3656" spans="1:25">
      <c r="A3656" s="3" t="s">
        <v>14717</v>
      </c>
      <c r="B3656" s="3"/>
      <c r="C3656" s="3" t="s">
        <v>160</v>
      </c>
      <c r="D3656" s="3" t="s">
        <v>12449</v>
      </c>
      <c r="E3656" s="3" t="s">
        <v>66</v>
      </c>
      <c r="F3656" s="3" t="s">
        <v>1261</v>
      </c>
      <c r="G3656" s="3" t="s">
        <v>2669</v>
      </c>
      <c r="H3656" s="3" t="s">
        <v>1605</v>
      </c>
      <c r="I3656" s="3" t="s">
        <v>14718</v>
      </c>
      <c r="J3656" s="3" t="s">
        <v>1270</v>
      </c>
      <c r="K3656" s="3" t="s">
        <v>14536</v>
      </c>
      <c r="L3656" s="3" t="s">
        <v>14692</v>
      </c>
      <c r="M3656" s="7" t="s">
        <v>14693</v>
      </c>
      <c r="N3656" s="7" t="s">
        <v>14694</v>
      </c>
      <c r="O3656" s="20" t="s">
        <v>1042</v>
      </c>
      <c r="P3656" s="3" t="s">
        <v>4591</v>
      </c>
      <c r="Q3656" s="3"/>
      <c r="R3656" s="6">
        <v>1029.5999999999999</v>
      </c>
      <c r="S3656" s="3"/>
      <c r="T3656" s="3"/>
      <c r="U3656" s="17"/>
      <c r="X3656" s="19"/>
      <c r="Y3656" s="19" t="s">
        <v>14540</v>
      </c>
    </row>
    <row r="3657" spans="1:25">
      <c r="A3657" s="3" t="s">
        <v>14719</v>
      </c>
      <c r="B3657" s="3"/>
      <c r="C3657" s="3" t="s">
        <v>160</v>
      </c>
      <c r="D3657" s="3" t="s">
        <v>12449</v>
      </c>
      <c r="E3657" s="3" t="s">
        <v>66</v>
      </c>
      <c r="F3657" s="3" t="s">
        <v>1261</v>
      </c>
      <c r="G3657" s="3" t="s">
        <v>2669</v>
      </c>
      <c r="H3657" s="3" t="s">
        <v>1605</v>
      </c>
      <c r="I3657" s="3" t="s">
        <v>14720</v>
      </c>
      <c r="J3657" s="3" t="s">
        <v>1270</v>
      </c>
      <c r="K3657" s="3" t="s">
        <v>14536</v>
      </c>
      <c r="L3657" s="3" t="s">
        <v>14692</v>
      </c>
      <c r="M3657" s="7" t="s">
        <v>14693</v>
      </c>
      <c r="N3657" s="7" t="s">
        <v>14694</v>
      </c>
      <c r="O3657" s="20" t="s">
        <v>1042</v>
      </c>
      <c r="P3657" s="3" t="s">
        <v>4591</v>
      </c>
      <c r="Q3657" s="3"/>
      <c r="R3657" s="6">
        <v>1029.5999999999999</v>
      </c>
      <c r="S3657" s="3"/>
      <c r="T3657" s="3"/>
      <c r="U3657" s="17"/>
      <c r="X3657" s="19"/>
      <c r="Y3657" s="19" t="s">
        <v>14540</v>
      </c>
    </row>
    <row r="3658" spans="1:25">
      <c r="A3658" s="3" t="s">
        <v>14721</v>
      </c>
      <c r="B3658" s="3"/>
      <c r="C3658" s="3" t="s">
        <v>160</v>
      </c>
      <c r="D3658" s="3" t="s">
        <v>12449</v>
      </c>
      <c r="E3658" s="3" t="s">
        <v>66</v>
      </c>
      <c r="F3658" s="3" t="s">
        <v>1261</v>
      </c>
      <c r="G3658" s="3" t="s">
        <v>2669</v>
      </c>
      <c r="H3658" s="3" t="s">
        <v>1605</v>
      </c>
      <c r="I3658" s="3" t="s">
        <v>14722</v>
      </c>
      <c r="J3658" s="3" t="s">
        <v>1270</v>
      </c>
      <c r="K3658" s="3" t="s">
        <v>14536</v>
      </c>
      <c r="L3658" s="3" t="s">
        <v>14692</v>
      </c>
      <c r="M3658" s="7" t="s">
        <v>14693</v>
      </c>
      <c r="N3658" s="7" t="s">
        <v>14694</v>
      </c>
      <c r="O3658" s="20" t="s">
        <v>1042</v>
      </c>
      <c r="P3658" s="3" t="s">
        <v>4591</v>
      </c>
      <c r="Q3658" s="3"/>
      <c r="R3658" s="6">
        <v>1029.5999999999999</v>
      </c>
      <c r="S3658" s="3"/>
      <c r="T3658" s="3"/>
      <c r="U3658" s="17"/>
      <c r="X3658" s="19"/>
      <c r="Y3658" s="19" t="s">
        <v>14540</v>
      </c>
    </row>
    <row r="3659" spans="1:25">
      <c r="A3659" s="3" t="s">
        <v>14723</v>
      </c>
      <c r="B3659" s="3"/>
      <c r="C3659" s="3" t="s">
        <v>160</v>
      </c>
      <c r="D3659" s="3" t="s">
        <v>12449</v>
      </c>
      <c r="E3659" s="3" t="s">
        <v>66</v>
      </c>
      <c r="F3659" s="3" t="s">
        <v>1261</v>
      </c>
      <c r="G3659" s="3" t="s">
        <v>2669</v>
      </c>
      <c r="H3659" s="3" t="s">
        <v>1605</v>
      </c>
      <c r="I3659" s="3" t="s">
        <v>14724</v>
      </c>
      <c r="J3659" s="3" t="s">
        <v>1270</v>
      </c>
      <c r="K3659" s="3" t="s">
        <v>14536</v>
      </c>
      <c r="L3659" s="3" t="s">
        <v>14692</v>
      </c>
      <c r="M3659" s="7" t="s">
        <v>14693</v>
      </c>
      <c r="N3659" s="7" t="s">
        <v>14694</v>
      </c>
      <c r="O3659" s="20" t="s">
        <v>1042</v>
      </c>
      <c r="P3659" s="3" t="s">
        <v>4591</v>
      </c>
      <c r="Q3659" s="3"/>
      <c r="R3659" s="6">
        <v>1029.5999999999999</v>
      </c>
      <c r="S3659" s="3"/>
      <c r="T3659" s="3"/>
      <c r="U3659" s="17"/>
      <c r="X3659" s="19"/>
      <c r="Y3659" s="19" t="s">
        <v>14540</v>
      </c>
    </row>
    <row r="3660" spans="1:25">
      <c r="A3660" s="3" t="s">
        <v>14725</v>
      </c>
      <c r="B3660" s="3"/>
      <c r="C3660" s="3" t="s">
        <v>160</v>
      </c>
      <c r="D3660" s="3" t="s">
        <v>12449</v>
      </c>
      <c r="E3660" s="3" t="s">
        <v>66</v>
      </c>
      <c r="F3660" s="3" t="s">
        <v>1261</v>
      </c>
      <c r="G3660" s="3" t="s">
        <v>2669</v>
      </c>
      <c r="H3660" s="3" t="s">
        <v>1616</v>
      </c>
      <c r="I3660" s="3" t="s">
        <v>14726</v>
      </c>
      <c r="J3660" s="3" t="s">
        <v>1270</v>
      </c>
      <c r="K3660" s="3" t="s">
        <v>14536</v>
      </c>
      <c r="L3660" s="3" t="s">
        <v>14692</v>
      </c>
      <c r="M3660" s="7" t="s">
        <v>14693</v>
      </c>
      <c r="N3660" s="7" t="s">
        <v>14694</v>
      </c>
      <c r="O3660" s="20" t="s">
        <v>1042</v>
      </c>
      <c r="P3660" s="3" t="s">
        <v>4591</v>
      </c>
      <c r="Q3660" s="3"/>
      <c r="R3660" s="6">
        <v>1029.5999999999999</v>
      </c>
      <c r="S3660" s="3"/>
      <c r="T3660" s="3"/>
      <c r="U3660" s="17"/>
      <c r="X3660" s="19"/>
      <c r="Y3660" s="19" t="s">
        <v>14540</v>
      </c>
    </row>
    <row r="3661" spans="1:25">
      <c r="A3661" s="3" t="s">
        <v>14727</v>
      </c>
      <c r="B3661" s="3"/>
      <c r="C3661" s="3" t="s">
        <v>160</v>
      </c>
      <c r="D3661" s="3" t="s">
        <v>12449</v>
      </c>
      <c r="E3661" s="3" t="s">
        <v>66</v>
      </c>
      <c r="F3661" s="3" t="s">
        <v>1261</v>
      </c>
      <c r="G3661" s="3" t="s">
        <v>2669</v>
      </c>
      <c r="H3661" s="3" t="s">
        <v>1616</v>
      </c>
      <c r="I3661" s="3" t="s">
        <v>14728</v>
      </c>
      <c r="J3661" s="3" t="s">
        <v>1270</v>
      </c>
      <c r="K3661" s="3" t="s">
        <v>14536</v>
      </c>
      <c r="L3661" s="3" t="s">
        <v>14692</v>
      </c>
      <c r="M3661" s="7" t="s">
        <v>14693</v>
      </c>
      <c r="N3661" s="7" t="s">
        <v>14694</v>
      </c>
      <c r="O3661" s="20" t="s">
        <v>1042</v>
      </c>
      <c r="P3661" s="3" t="s">
        <v>4591</v>
      </c>
      <c r="Q3661" s="3"/>
      <c r="R3661" s="6">
        <v>1029.5999999999999</v>
      </c>
      <c r="S3661" s="3"/>
      <c r="T3661" s="3"/>
      <c r="U3661" s="17"/>
      <c r="X3661" s="19"/>
      <c r="Y3661" s="19" t="s">
        <v>14540</v>
      </c>
    </row>
    <row r="3662" spans="1:25">
      <c r="A3662" s="3" t="s">
        <v>14729</v>
      </c>
      <c r="B3662" s="3"/>
      <c r="C3662" s="3" t="s">
        <v>160</v>
      </c>
      <c r="D3662" s="3" t="s">
        <v>12449</v>
      </c>
      <c r="E3662" s="3" t="s">
        <v>66</v>
      </c>
      <c r="F3662" s="3" t="s">
        <v>1261</v>
      </c>
      <c r="G3662" s="3" t="s">
        <v>2669</v>
      </c>
      <c r="H3662" s="3" t="s">
        <v>1616</v>
      </c>
      <c r="I3662" s="3" t="s">
        <v>14730</v>
      </c>
      <c r="J3662" s="3" t="s">
        <v>1270</v>
      </c>
      <c r="K3662" s="3" t="s">
        <v>14536</v>
      </c>
      <c r="L3662" s="3" t="s">
        <v>14692</v>
      </c>
      <c r="M3662" s="7" t="s">
        <v>14693</v>
      </c>
      <c r="N3662" s="7" t="s">
        <v>14694</v>
      </c>
      <c r="O3662" s="20" t="s">
        <v>1042</v>
      </c>
      <c r="P3662" s="3" t="s">
        <v>4591</v>
      </c>
      <c r="Q3662" s="3"/>
      <c r="R3662" s="6">
        <v>1029.5999999999999</v>
      </c>
      <c r="S3662" s="3"/>
      <c r="T3662" s="3"/>
      <c r="U3662" s="17"/>
      <c r="X3662" s="19"/>
      <c r="Y3662" s="19" t="s">
        <v>14540</v>
      </c>
    </row>
    <row r="3663" spans="1:25">
      <c r="A3663" s="3" t="s">
        <v>14731</v>
      </c>
      <c r="B3663" s="3"/>
      <c r="C3663" s="3" t="s">
        <v>160</v>
      </c>
      <c r="D3663" s="3" t="s">
        <v>12449</v>
      </c>
      <c r="E3663" s="3" t="s">
        <v>66</v>
      </c>
      <c r="F3663" s="3" t="s">
        <v>1261</v>
      </c>
      <c r="G3663" s="3" t="s">
        <v>2669</v>
      </c>
      <c r="H3663" s="3" t="s">
        <v>1616</v>
      </c>
      <c r="I3663" s="3" t="s">
        <v>14732</v>
      </c>
      <c r="J3663" s="3" t="s">
        <v>1270</v>
      </c>
      <c r="K3663" s="3" t="s">
        <v>14536</v>
      </c>
      <c r="L3663" s="3" t="s">
        <v>14692</v>
      </c>
      <c r="M3663" s="7" t="s">
        <v>14693</v>
      </c>
      <c r="N3663" s="7" t="s">
        <v>14694</v>
      </c>
      <c r="O3663" s="20" t="s">
        <v>1042</v>
      </c>
      <c r="P3663" s="3" t="s">
        <v>4591</v>
      </c>
      <c r="Q3663" s="3"/>
      <c r="R3663" s="6">
        <v>1029.5999999999999</v>
      </c>
      <c r="S3663" s="3"/>
      <c r="T3663" s="3"/>
      <c r="U3663" s="17"/>
      <c r="X3663" s="19"/>
      <c r="Y3663" s="19" t="s">
        <v>14540</v>
      </c>
    </row>
    <row r="3664" spans="1:25">
      <c r="A3664" s="3" t="s">
        <v>14733</v>
      </c>
      <c r="B3664" s="3"/>
      <c r="C3664" s="3" t="s">
        <v>160</v>
      </c>
      <c r="D3664" s="3" t="s">
        <v>12449</v>
      </c>
      <c r="E3664" s="3" t="s">
        <v>66</v>
      </c>
      <c r="F3664" s="3" t="s">
        <v>1261</v>
      </c>
      <c r="G3664" s="3" t="s">
        <v>2669</v>
      </c>
      <c r="H3664" s="3" t="s">
        <v>1616</v>
      </c>
      <c r="I3664" s="3" t="s">
        <v>14734</v>
      </c>
      <c r="J3664" s="3" t="s">
        <v>1270</v>
      </c>
      <c r="K3664" s="3" t="s">
        <v>14536</v>
      </c>
      <c r="L3664" s="3" t="s">
        <v>14692</v>
      </c>
      <c r="M3664" s="7" t="s">
        <v>14693</v>
      </c>
      <c r="N3664" s="7" t="s">
        <v>14694</v>
      </c>
      <c r="O3664" s="20" t="s">
        <v>1042</v>
      </c>
      <c r="P3664" s="3" t="s">
        <v>4591</v>
      </c>
      <c r="Q3664" s="3"/>
      <c r="R3664" s="6">
        <v>1029.5999999999999</v>
      </c>
      <c r="S3664" s="3"/>
      <c r="T3664" s="3"/>
      <c r="U3664" s="17"/>
      <c r="X3664" s="19"/>
      <c r="Y3664" s="19" t="s">
        <v>14540</v>
      </c>
    </row>
    <row r="3665" spans="1:25">
      <c r="A3665" s="3" t="s">
        <v>14735</v>
      </c>
      <c r="B3665" s="3"/>
      <c r="C3665" s="3" t="s">
        <v>160</v>
      </c>
      <c r="D3665" s="3" t="s">
        <v>12449</v>
      </c>
      <c r="E3665" s="3" t="s">
        <v>66</v>
      </c>
      <c r="F3665" s="3" t="s">
        <v>1261</v>
      </c>
      <c r="G3665" s="3" t="s">
        <v>2669</v>
      </c>
      <c r="H3665" s="3" t="s">
        <v>1616</v>
      </c>
      <c r="I3665" s="3" t="s">
        <v>14736</v>
      </c>
      <c r="J3665" s="3" t="s">
        <v>1270</v>
      </c>
      <c r="K3665" s="3" t="s">
        <v>14536</v>
      </c>
      <c r="L3665" s="3" t="s">
        <v>14692</v>
      </c>
      <c r="M3665" s="7" t="s">
        <v>14693</v>
      </c>
      <c r="N3665" s="7" t="s">
        <v>14694</v>
      </c>
      <c r="O3665" s="20" t="s">
        <v>1042</v>
      </c>
      <c r="P3665" s="3" t="s">
        <v>4591</v>
      </c>
      <c r="Q3665" s="3"/>
      <c r="R3665" s="6">
        <v>1029.5999999999999</v>
      </c>
      <c r="S3665" s="3"/>
      <c r="T3665" s="3"/>
      <c r="U3665" s="17"/>
      <c r="X3665" s="19"/>
      <c r="Y3665" s="19" t="s">
        <v>14540</v>
      </c>
    </row>
    <row r="3666" spans="1:25">
      <c r="A3666" s="3" t="s">
        <v>14737</v>
      </c>
      <c r="B3666" s="3"/>
      <c r="C3666" s="3" t="s">
        <v>160</v>
      </c>
      <c r="D3666" s="3" t="s">
        <v>12449</v>
      </c>
      <c r="E3666" s="3" t="s">
        <v>66</v>
      </c>
      <c r="F3666" s="3" t="s">
        <v>1261</v>
      </c>
      <c r="G3666" s="3" t="s">
        <v>2669</v>
      </c>
      <c r="H3666" s="3" t="s">
        <v>1616</v>
      </c>
      <c r="I3666" s="3" t="s">
        <v>14738</v>
      </c>
      <c r="J3666" s="3" t="s">
        <v>1270</v>
      </c>
      <c r="K3666" s="3" t="s">
        <v>14536</v>
      </c>
      <c r="L3666" s="3" t="s">
        <v>14692</v>
      </c>
      <c r="M3666" s="7" t="s">
        <v>14693</v>
      </c>
      <c r="N3666" s="7" t="s">
        <v>14694</v>
      </c>
      <c r="O3666" s="20" t="s">
        <v>1042</v>
      </c>
      <c r="P3666" s="3" t="s">
        <v>4591</v>
      </c>
      <c r="Q3666" s="3"/>
      <c r="R3666" s="6">
        <v>1029.5999999999999</v>
      </c>
      <c r="S3666" s="3"/>
      <c r="T3666" s="3"/>
      <c r="U3666" s="17"/>
      <c r="X3666" s="19"/>
      <c r="Y3666" s="19" t="s">
        <v>14540</v>
      </c>
    </row>
    <row r="3667" spans="1:25">
      <c r="A3667" s="3" t="s">
        <v>14739</v>
      </c>
      <c r="B3667" s="3"/>
      <c r="C3667" s="3" t="s">
        <v>160</v>
      </c>
      <c r="D3667" s="3" t="s">
        <v>12449</v>
      </c>
      <c r="E3667" s="3" t="s">
        <v>66</v>
      </c>
      <c r="F3667" s="3" t="s">
        <v>1261</v>
      </c>
      <c r="G3667" s="3" t="s">
        <v>2669</v>
      </c>
      <c r="H3667" s="3" t="s">
        <v>1616</v>
      </c>
      <c r="I3667" s="3" t="s">
        <v>14740</v>
      </c>
      <c r="J3667" s="3" t="s">
        <v>1270</v>
      </c>
      <c r="K3667" s="3" t="s">
        <v>14536</v>
      </c>
      <c r="L3667" s="3" t="s">
        <v>14692</v>
      </c>
      <c r="M3667" s="7" t="s">
        <v>14693</v>
      </c>
      <c r="N3667" s="7" t="s">
        <v>14694</v>
      </c>
      <c r="O3667" s="20" t="s">
        <v>1042</v>
      </c>
      <c r="P3667" s="3" t="s">
        <v>4591</v>
      </c>
      <c r="Q3667" s="3"/>
      <c r="R3667" s="6">
        <v>1029.5999999999999</v>
      </c>
      <c r="S3667" s="3"/>
      <c r="T3667" s="3"/>
      <c r="U3667" s="17"/>
      <c r="X3667" s="19"/>
      <c r="Y3667" s="19" t="s">
        <v>14540</v>
      </c>
    </row>
    <row r="3668" spans="1:25">
      <c r="A3668" s="3" t="s">
        <v>14741</v>
      </c>
      <c r="B3668" s="3"/>
      <c r="C3668" s="3" t="s">
        <v>160</v>
      </c>
      <c r="D3668" s="3" t="s">
        <v>12449</v>
      </c>
      <c r="E3668" s="3" t="s">
        <v>66</v>
      </c>
      <c r="F3668" s="3" t="s">
        <v>1261</v>
      </c>
      <c r="G3668" s="3" t="s">
        <v>2669</v>
      </c>
      <c r="H3668" s="3" t="s">
        <v>1616</v>
      </c>
      <c r="I3668" s="3" t="s">
        <v>14742</v>
      </c>
      <c r="J3668" s="3" t="s">
        <v>1270</v>
      </c>
      <c r="K3668" s="3" t="s">
        <v>14536</v>
      </c>
      <c r="L3668" s="3" t="s">
        <v>14692</v>
      </c>
      <c r="M3668" s="7" t="s">
        <v>14693</v>
      </c>
      <c r="N3668" s="7" t="s">
        <v>14694</v>
      </c>
      <c r="O3668" s="20" t="s">
        <v>1042</v>
      </c>
      <c r="P3668" s="3" t="s">
        <v>4591</v>
      </c>
      <c r="Q3668" s="3"/>
      <c r="R3668" s="6">
        <v>1029.5999999999999</v>
      </c>
      <c r="S3668" s="3"/>
      <c r="T3668" s="3"/>
      <c r="U3668" s="17"/>
      <c r="X3668" s="19"/>
      <c r="Y3668" s="19" t="s">
        <v>14540</v>
      </c>
    </row>
    <row r="3669" spans="1:25">
      <c r="A3669" s="3" t="s">
        <v>14743</v>
      </c>
      <c r="B3669" s="3"/>
      <c r="C3669" s="3" t="s">
        <v>160</v>
      </c>
      <c r="D3669" s="3" t="s">
        <v>12449</v>
      </c>
      <c r="E3669" s="3" t="s">
        <v>66</v>
      </c>
      <c r="F3669" s="3" t="s">
        <v>1261</v>
      </c>
      <c r="G3669" s="3" t="s">
        <v>2669</v>
      </c>
      <c r="H3669" s="3" t="s">
        <v>1616</v>
      </c>
      <c r="I3669" s="3" t="s">
        <v>14744</v>
      </c>
      <c r="J3669" s="3" t="s">
        <v>1270</v>
      </c>
      <c r="K3669" s="3" t="s">
        <v>14536</v>
      </c>
      <c r="L3669" s="3" t="s">
        <v>14692</v>
      </c>
      <c r="M3669" s="7" t="s">
        <v>14693</v>
      </c>
      <c r="N3669" s="7" t="s">
        <v>14694</v>
      </c>
      <c r="O3669" s="20" t="s">
        <v>1042</v>
      </c>
      <c r="P3669" s="3" t="s">
        <v>4591</v>
      </c>
      <c r="Q3669" s="3"/>
      <c r="R3669" s="6">
        <v>1029.5999999999999</v>
      </c>
      <c r="S3669" s="3"/>
      <c r="T3669" s="3"/>
      <c r="U3669" s="17"/>
      <c r="X3669" s="19"/>
      <c r="Y3669" s="19" t="s">
        <v>14540</v>
      </c>
    </row>
    <row r="3670" spans="1:25">
      <c r="A3670" s="3" t="s">
        <v>14745</v>
      </c>
      <c r="B3670" s="3"/>
      <c r="C3670" s="3" t="s">
        <v>160</v>
      </c>
      <c r="D3670" s="3" t="s">
        <v>12449</v>
      </c>
      <c r="E3670" s="3" t="s">
        <v>66</v>
      </c>
      <c r="F3670" s="3" t="s">
        <v>1261</v>
      </c>
      <c r="G3670" s="3" t="s">
        <v>2669</v>
      </c>
      <c r="H3670" s="3" t="s">
        <v>1616</v>
      </c>
      <c r="I3670" s="3" t="s">
        <v>14746</v>
      </c>
      <c r="J3670" s="3" t="s">
        <v>1270</v>
      </c>
      <c r="K3670" s="3" t="s">
        <v>14536</v>
      </c>
      <c r="L3670" s="3" t="s">
        <v>14692</v>
      </c>
      <c r="M3670" s="7" t="s">
        <v>14693</v>
      </c>
      <c r="N3670" s="7" t="s">
        <v>14694</v>
      </c>
      <c r="O3670" s="20" t="s">
        <v>1042</v>
      </c>
      <c r="P3670" s="3" t="s">
        <v>4591</v>
      </c>
      <c r="Q3670" s="3"/>
      <c r="R3670" s="6">
        <v>1029.5999999999999</v>
      </c>
      <c r="S3670" s="3"/>
      <c r="T3670" s="3"/>
      <c r="U3670" s="17"/>
      <c r="X3670" s="19"/>
      <c r="Y3670" s="19" t="s">
        <v>14540</v>
      </c>
    </row>
    <row r="3671" spans="1:25">
      <c r="A3671" s="3" t="s">
        <v>14747</v>
      </c>
      <c r="B3671" s="3"/>
      <c r="C3671" s="3" t="s">
        <v>160</v>
      </c>
      <c r="D3671" s="3" t="s">
        <v>12449</v>
      </c>
      <c r="E3671" s="3" t="s">
        <v>66</v>
      </c>
      <c r="F3671" s="3" t="s">
        <v>1261</v>
      </c>
      <c r="G3671" s="3" t="s">
        <v>2669</v>
      </c>
      <c r="H3671" s="3" t="s">
        <v>1616</v>
      </c>
      <c r="I3671" s="3" t="s">
        <v>14748</v>
      </c>
      <c r="J3671" s="3" t="s">
        <v>1270</v>
      </c>
      <c r="K3671" s="3" t="s">
        <v>14536</v>
      </c>
      <c r="L3671" s="3" t="s">
        <v>14692</v>
      </c>
      <c r="M3671" s="7" t="s">
        <v>14693</v>
      </c>
      <c r="N3671" s="7" t="s">
        <v>14694</v>
      </c>
      <c r="O3671" s="20" t="s">
        <v>1042</v>
      </c>
      <c r="P3671" s="3" t="s">
        <v>4591</v>
      </c>
      <c r="Q3671" s="3"/>
      <c r="R3671" s="6">
        <v>1029.5999999999999</v>
      </c>
      <c r="S3671" s="3"/>
      <c r="T3671" s="3"/>
      <c r="U3671" s="17"/>
      <c r="X3671" s="19"/>
      <c r="Y3671" s="19" t="s">
        <v>14540</v>
      </c>
    </row>
    <row r="3672" spans="1:25">
      <c r="A3672" s="3" t="s">
        <v>14749</v>
      </c>
      <c r="B3672" s="3"/>
      <c r="C3672" s="3" t="s">
        <v>160</v>
      </c>
      <c r="D3672" s="3" t="s">
        <v>12449</v>
      </c>
      <c r="E3672" s="3" t="s">
        <v>66</v>
      </c>
      <c r="F3672" s="3" t="s">
        <v>1261</v>
      </c>
      <c r="G3672" s="3" t="s">
        <v>2669</v>
      </c>
      <c r="H3672" s="3" t="s">
        <v>1616</v>
      </c>
      <c r="I3672" s="3" t="s">
        <v>14750</v>
      </c>
      <c r="J3672" s="3" t="s">
        <v>1270</v>
      </c>
      <c r="K3672" s="3" t="s">
        <v>14536</v>
      </c>
      <c r="L3672" s="3" t="s">
        <v>14692</v>
      </c>
      <c r="M3672" s="7" t="s">
        <v>14693</v>
      </c>
      <c r="N3672" s="7" t="s">
        <v>14694</v>
      </c>
      <c r="O3672" s="20" t="s">
        <v>1042</v>
      </c>
      <c r="P3672" s="3" t="s">
        <v>4591</v>
      </c>
      <c r="Q3672" s="3"/>
      <c r="R3672" s="6">
        <v>1029.5999999999999</v>
      </c>
      <c r="S3672" s="3"/>
      <c r="T3672" s="3"/>
      <c r="U3672" s="17"/>
      <c r="X3672" s="19"/>
      <c r="Y3672" s="19" t="s">
        <v>14540</v>
      </c>
    </row>
    <row r="3673" spans="1:25">
      <c r="A3673" s="3" t="s">
        <v>14751</v>
      </c>
      <c r="B3673" s="3"/>
      <c r="C3673" s="3" t="s">
        <v>83</v>
      </c>
      <c r="D3673" s="3" t="s">
        <v>4026</v>
      </c>
      <c r="E3673" s="3" t="s">
        <v>66</v>
      </c>
      <c r="F3673" s="3" t="s">
        <v>1307</v>
      </c>
      <c r="G3673" s="3" t="s">
        <v>1236</v>
      </c>
      <c r="H3673" s="3" t="s">
        <v>14752</v>
      </c>
      <c r="I3673" s="3" t="s">
        <v>14753</v>
      </c>
      <c r="J3673" s="3" t="s">
        <v>94</v>
      </c>
      <c r="K3673" s="3" t="s">
        <v>2300</v>
      </c>
      <c r="L3673" s="3" t="s">
        <v>14754</v>
      </c>
      <c r="M3673" s="7" t="s">
        <v>14755</v>
      </c>
      <c r="N3673" s="7" t="s">
        <v>14756</v>
      </c>
      <c r="O3673" s="20" t="s">
        <v>1044</v>
      </c>
      <c r="P3673" s="3" t="s">
        <v>1241</v>
      </c>
      <c r="Q3673" s="3"/>
      <c r="R3673" s="6">
        <v>0</v>
      </c>
      <c r="S3673" s="3" t="s">
        <v>1242</v>
      </c>
      <c r="T3673" s="3"/>
      <c r="U3673" s="17">
        <v>45966</v>
      </c>
      <c r="X3673" s="19" t="s">
        <v>1244</v>
      </c>
      <c r="Y3673" s="19"/>
    </row>
    <row r="3674" spans="1:25">
      <c r="A3674" s="3" t="s">
        <v>14757</v>
      </c>
      <c r="B3674" s="3"/>
      <c r="C3674" s="3" t="s">
        <v>83</v>
      </c>
      <c r="D3674" s="3" t="s">
        <v>4026</v>
      </c>
      <c r="E3674" s="3" t="s">
        <v>66</v>
      </c>
      <c r="F3674" s="3" t="s">
        <v>1307</v>
      </c>
      <c r="G3674" s="3" t="s">
        <v>1236</v>
      </c>
      <c r="H3674" s="3" t="s">
        <v>14752</v>
      </c>
      <c r="I3674" s="3" t="s">
        <v>14758</v>
      </c>
      <c r="J3674" s="3" t="s">
        <v>94</v>
      </c>
      <c r="K3674" s="3" t="s">
        <v>2300</v>
      </c>
      <c r="L3674" s="3" t="s">
        <v>14754</v>
      </c>
      <c r="M3674" s="7" t="s">
        <v>14755</v>
      </c>
      <c r="N3674" s="7" t="s">
        <v>14756</v>
      </c>
      <c r="O3674" s="20" t="s">
        <v>1044</v>
      </c>
      <c r="P3674" s="3" t="s">
        <v>1241</v>
      </c>
      <c r="Q3674" s="3"/>
      <c r="R3674" s="6">
        <v>0</v>
      </c>
      <c r="S3674" s="3" t="s">
        <v>1242</v>
      </c>
      <c r="T3674" s="3"/>
      <c r="U3674" s="17">
        <v>45966</v>
      </c>
      <c r="X3674" s="19" t="s">
        <v>1244</v>
      </c>
      <c r="Y3674" s="19"/>
    </row>
    <row r="3675" spans="1:25">
      <c r="A3675" s="3" t="s">
        <v>14759</v>
      </c>
      <c r="B3675" s="3"/>
      <c r="C3675" s="3" t="s">
        <v>901</v>
      </c>
      <c r="D3675" s="3" t="s">
        <v>4740</v>
      </c>
      <c r="E3675" s="3" t="s">
        <v>66</v>
      </c>
      <c r="F3675" s="3" t="s">
        <v>1300</v>
      </c>
      <c r="G3675" s="3" t="s">
        <v>2636</v>
      </c>
      <c r="H3675" s="3" t="s">
        <v>1518</v>
      </c>
      <c r="I3675" s="3" t="s">
        <v>14760</v>
      </c>
      <c r="J3675" s="3" t="s">
        <v>55</v>
      </c>
      <c r="K3675" s="3" t="s">
        <v>14761</v>
      </c>
      <c r="L3675" s="3" t="s">
        <v>14762</v>
      </c>
      <c r="M3675" s="7" t="s">
        <v>14763</v>
      </c>
      <c r="N3675" s="7" t="s">
        <v>14764</v>
      </c>
      <c r="O3675" s="20" t="s">
        <v>1049</v>
      </c>
      <c r="P3675" s="3" t="s">
        <v>1241</v>
      </c>
      <c r="Q3675" s="3">
        <v>-21.7</v>
      </c>
      <c r="R3675" s="6">
        <v>1564.2</v>
      </c>
      <c r="S3675" s="18" t="s">
        <v>4998</v>
      </c>
      <c r="T3675" s="3"/>
      <c r="U3675" s="17">
        <v>45971</v>
      </c>
      <c r="X3675" s="19" t="s">
        <v>12963</v>
      </c>
      <c r="Y3675" s="19"/>
    </row>
    <row r="3676" spans="1:25">
      <c r="A3676" s="3" t="s">
        <v>14765</v>
      </c>
      <c r="B3676" s="3"/>
      <c r="C3676" s="3" t="s">
        <v>901</v>
      </c>
      <c r="D3676" s="3" t="s">
        <v>4740</v>
      </c>
      <c r="E3676" s="3" t="s">
        <v>66</v>
      </c>
      <c r="F3676" s="3" t="s">
        <v>1300</v>
      </c>
      <c r="G3676" s="3" t="s">
        <v>2636</v>
      </c>
      <c r="H3676" s="3" t="s">
        <v>1518</v>
      </c>
      <c r="I3676" s="3" t="s">
        <v>14766</v>
      </c>
      <c r="J3676" s="3" t="s">
        <v>1246</v>
      </c>
      <c r="K3676" s="3" t="s">
        <v>14761</v>
      </c>
      <c r="L3676" s="3" t="s">
        <v>14762</v>
      </c>
      <c r="M3676" s="7" t="s">
        <v>14763</v>
      </c>
      <c r="N3676" s="7" t="s">
        <v>14764</v>
      </c>
      <c r="O3676" s="20" t="s">
        <v>1049</v>
      </c>
      <c r="P3676" s="3" t="s">
        <v>1241</v>
      </c>
      <c r="Q3676" s="3">
        <v>-18.52</v>
      </c>
      <c r="R3676" s="6">
        <v>376.2</v>
      </c>
      <c r="S3676" s="18" t="s">
        <v>4998</v>
      </c>
      <c r="T3676" s="3"/>
      <c r="U3676" s="17">
        <v>45971</v>
      </c>
      <c r="X3676" s="19" t="s">
        <v>12963</v>
      </c>
      <c r="Y3676" s="19"/>
    </row>
    <row r="3677" spans="1:25">
      <c r="A3677" s="3" t="s">
        <v>14767</v>
      </c>
      <c r="B3677" s="3"/>
      <c r="C3677" s="3" t="s">
        <v>321</v>
      </c>
      <c r="D3677" s="3" t="s">
        <v>4026</v>
      </c>
      <c r="E3677" s="3" t="s">
        <v>66</v>
      </c>
      <c r="F3677" s="3"/>
      <c r="G3677" s="3"/>
      <c r="H3677" s="3"/>
      <c r="I3677" s="3" t="s">
        <v>14768</v>
      </c>
      <c r="J3677" s="3" t="s">
        <v>94</v>
      </c>
      <c r="K3677" s="3" t="s">
        <v>13372</v>
      </c>
      <c r="L3677" s="3" t="s">
        <v>14769</v>
      </c>
      <c r="M3677" s="7" t="s">
        <v>14770</v>
      </c>
      <c r="N3677" s="7" t="s">
        <v>14771</v>
      </c>
      <c r="O3677" s="20" t="s">
        <v>1047</v>
      </c>
      <c r="P3677" s="3" t="s">
        <v>1241</v>
      </c>
      <c r="Q3677" s="3">
        <v>-17.149999999999999</v>
      </c>
      <c r="R3677" s="6">
        <v>34.65</v>
      </c>
      <c r="S3677" s="3" t="s">
        <v>13790</v>
      </c>
      <c r="T3677" s="3"/>
      <c r="U3677" s="17">
        <v>45959</v>
      </c>
      <c r="X3677" s="19" t="s">
        <v>13791</v>
      </c>
      <c r="Y3677" s="19" t="s">
        <v>14772</v>
      </c>
    </row>
    <row r="3678" spans="1:25">
      <c r="A3678" s="3" t="s">
        <v>14773</v>
      </c>
      <c r="B3678" s="3"/>
      <c r="C3678" s="3" t="s">
        <v>321</v>
      </c>
      <c r="D3678" s="3" t="s">
        <v>4026</v>
      </c>
      <c r="E3678" s="3" t="s">
        <v>66</v>
      </c>
      <c r="F3678" s="3"/>
      <c r="G3678" s="3"/>
      <c r="H3678" s="3"/>
      <c r="I3678" s="3" t="s">
        <v>14774</v>
      </c>
      <c r="J3678" s="3" t="s">
        <v>94</v>
      </c>
      <c r="K3678" s="3" t="s">
        <v>13372</v>
      </c>
      <c r="L3678" s="3" t="s">
        <v>14775</v>
      </c>
      <c r="M3678" s="7" t="s">
        <v>14776</v>
      </c>
      <c r="N3678" s="7" t="s">
        <v>14777</v>
      </c>
      <c r="O3678" s="20" t="s">
        <v>1047</v>
      </c>
      <c r="P3678" s="3" t="s">
        <v>1241</v>
      </c>
      <c r="Q3678" s="3">
        <v>-17.71</v>
      </c>
      <c r="R3678" s="6">
        <v>34.65</v>
      </c>
      <c r="S3678" s="3" t="s">
        <v>13790</v>
      </c>
      <c r="T3678" s="3"/>
      <c r="U3678" s="17">
        <v>45959</v>
      </c>
      <c r="X3678" s="19" t="s">
        <v>13791</v>
      </c>
      <c r="Y3678" s="19" t="s">
        <v>14772</v>
      </c>
    </row>
    <row r="3679" spans="1:25">
      <c r="A3679" s="3" t="s">
        <v>14778</v>
      </c>
      <c r="B3679" s="3"/>
      <c r="C3679" s="3" t="s">
        <v>321</v>
      </c>
      <c r="D3679" s="3" t="s">
        <v>4026</v>
      </c>
      <c r="E3679" s="3" t="s">
        <v>66</v>
      </c>
      <c r="F3679" s="3"/>
      <c r="G3679" s="3"/>
      <c r="H3679" s="3"/>
      <c r="I3679" s="3" t="s">
        <v>14779</v>
      </c>
      <c r="J3679" s="3" t="s">
        <v>94</v>
      </c>
      <c r="K3679" s="3" t="s">
        <v>13372</v>
      </c>
      <c r="L3679" s="3" t="s">
        <v>14780</v>
      </c>
      <c r="M3679" s="7" t="s">
        <v>14781</v>
      </c>
      <c r="N3679" s="7" t="s">
        <v>14782</v>
      </c>
      <c r="O3679" s="20" t="s">
        <v>1047</v>
      </c>
      <c r="P3679" s="3" t="s">
        <v>1241</v>
      </c>
      <c r="Q3679" s="3">
        <v>-18.36</v>
      </c>
      <c r="R3679" s="6">
        <v>34.65</v>
      </c>
      <c r="S3679" s="3" t="s">
        <v>13790</v>
      </c>
      <c r="T3679" s="3"/>
      <c r="U3679" s="17">
        <v>45959</v>
      </c>
      <c r="X3679" s="19" t="s">
        <v>13791</v>
      </c>
      <c r="Y3679" s="19" t="s">
        <v>14772</v>
      </c>
    </row>
    <row r="3680" spans="1:25">
      <c r="A3680" s="3" t="s">
        <v>14783</v>
      </c>
      <c r="B3680" s="3"/>
      <c r="C3680" s="3" t="s">
        <v>321</v>
      </c>
      <c r="D3680" s="3" t="s">
        <v>4026</v>
      </c>
      <c r="E3680" s="3" t="s">
        <v>66</v>
      </c>
      <c r="F3680" s="3"/>
      <c r="G3680" s="3"/>
      <c r="H3680" s="3"/>
      <c r="I3680" s="3" t="s">
        <v>14784</v>
      </c>
      <c r="J3680" s="3" t="s">
        <v>94</v>
      </c>
      <c r="K3680" s="3" t="s">
        <v>13372</v>
      </c>
      <c r="L3680" s="3" t="s">
        <v>14785</v>
      </c>
      <c r="M3680" s="7" t="s">
        <v>14786</v>
      </c>
      <c r="N3680" s="7" t="s">
        <v>14787</v>
      </c>
      <c r="O3680" s="20" t="s">
        <v>1047</v>
      </c>
      <c r="P3680" s="3"/>
      <c r="Q3680" s="3"/>
      <c r="R3680" s="6">
        <v>34.65</v>
      </c>
      <c r="S3680" s="3"/>
      <c r="T3680" s="3" t="s">
        <v>5163</v>
      </c>
      <c r="U3680" s="17"/>
      <c r="X3680" s="19"/>
      <c r="Y3680" s="19" t="s">
        <v>14772</v>
      </c>
    </row>
    <row r="3681" spans="1:25">
      <c r="A3681" s="3" t="s">
        <v>14788</v>
      </c>
      <c r="B3681" s="3"/>
      <c r="C3681" s="3" t="s">
        <v>321</v>
      </c>
      <c r="D3681" s="3" t="s">
        <v>4026</v>
      </c>
      <c r="E3681" s="3" t="s">
        <v>66</v>
      </c>
      <c r="F3681" s="3"/>
      <c r="G3681" s="3"/>
      <c r="H3681" s="3"/>
      <c r="I3681" s="3" t="s">
        <v>14789</v>
      </c>
      <c r="J3681" s="3" t="s">
        <v>94</v>
      </c>
      <c r="K3681" s="3" t="s">
        <v>13372</v>
      </c>
      <c r="L3681" s="3" t="s">
        <v>14790</v>
      </c>
      <c r="M3681" s="7" t="s">
        <v>14791</v>
      </c>
      <c r="N3681" s="7" t="s">
        <v>14792</v>
      </c>
      <c r="O3681" s="20" t="s">
        <v>1047</v>
      </c>
      <c r="P3681" s="3"/>
      <c r="Q3681" s="3"/>
      <c r="R3681" s="6">
        <v>34.65</v>
      </c>
      <c r="S3681" s="3"/>
      <c r="T3681" s="3" t="s">
        <v>5163</v>
      </c>
      <c r="U3681" s="17"/>
      <c r="X3681" s="19"/>
      <c r="Y3681" s="19" t="s">
        <v>14772</v>
      </c>
    </row>
    <row r="3682" spans="1:25">
      <c r="A3682" s="3" t="s">
        <v>14793</v>
      </c>
      <c r="B3682" s="3"/>
      <c r="C3682" s="3" t="s">
        <v>321</v>
      </c>
      <c r="D3682" s="3" t="s">
        <v>4026</v>
      </c>
      <c r="E3682" s="3" t="s">
        <v>66</v>
      </c>
      <c r="F3682" s="3"/>
      <c r="G3682" s="3"/>
      <c r="H3682" s="3"/>
      <c r="I3682" s="3" t="s">
        <v>14794</v>
      </c>
      <c r="J3682" s="3" t="s">
        <v>94</v>
      </c>
      <c r="K3682" s="3" t="s">
        <v>13372</v>
      </c>
      <c r="L3682" s="3" t="s">
        <v>14795</v>
      </c>
      <c r="M3682" s="7" t="s">
        <v>14796</v>
      </c>
      <c r="N3682" s="7" t="s">
        <v>14797</v>
      </c>
      <c r="O3682" s="20" t="s">
        <v>1047</v>
      </c>
      <c r="P3682" s="3"/>
      <c r="Q3682" s="3"/>
      <c r="R3682" s="6">
        <v>34.65</v>
      </c>
      <c r="S3682" s="3"/>
      <c r="T3682" s="3" t="s">
        <v>5163</v>
      </c>
      <c r="U3682" s="17"/>
      <c r="X3682" s="19"/>
      <c r="Y3682" s="19" t="s">
        <v>14772</v>
      </c>
    </row>
    <row r="3683" spans="1:25">
      <c r="A3683" s="3" t="s">
        <v>14798</v>
      </c>
      <c r="B3683" s="3"/>
      <c r="C3683" s="3" t="s">
        <v>321</v>
      </c>
      <c r="D3683" s="3" t="s">
        <v>4026</v>
      </c>
      <c r="E3683" s="3" t="s">
        <v>66</v>
      </c>
      <c r="F3683" s="3"/>
      <c r="G3683" s="3"/>
      <c r="H3683" s="3"/>
      <c r="I3683" s="3" t="s">
        <v>14799</v>
      </c>
      <c r="J3683" s="3" t="s">
        <v>94</v>
      </c>
      <c r="K3683" s="3" t="s">
        <v>13372</v>
      </c>
      <c r="L3683" s="3" t="s">
        <v>14800</v>
      </c>
      <c r="M3683" s="7" t="s">
        <v>14801</v>
      </c>
      <c r="N3683" s="7" t="s">
        <v>14802</v>
      </c>
      <c r="O3683" s="20" t="s">
        <v>1047</v>
      </c>
      <c r="P3683" s="3"/>
      <c r="Q3683" s="3"/>
      <c r="R3683" s="6">
        <v>34.65</v>
      </c>
      <c r="S3683" s="3"/>
      <c r="T3683" s="3" t="s">
        <v>5163</v>
      </c>
      <c r="U3683" s="17"/>
      <c r="X3683" s="19"/>
      <c r="Y3683" s="19" t="s">
        <v>14772</v>
      </c>
    </row>
    <row r="3684" spans="1:25">
      <c r="A3684" s="3" t="s">
        <v>14803</v>
      </c>
      <c r="B3684" s="3"/>
      <c r="C3684" s="3" t="s">
        <v>321</v>
      </c>
      <c r="D3684" s="3" t="s">
        <v>4026</v>
      </c>
      <c r="E3684" s="3" t="s">
        <v>66</v>
      </c>
      <c r="F3684" s="3"/>
      <c r="G3684" s="3"/>
      <c r="H3684" s="3"/>
      <c r="I3684" s="3" t="s">
        <v>14804</v>
      </c>
      <c r="J3684" s="3" t="s">
        <v>94</v>
      </c>
      <c r="K3684" s="3" t="s">
        <v>5925</v>
      </c>
      <c r="L3684" s="3" t="s">
        <v>14805</v>
      </c>
      <c r="M3684" s="7" t="s">
        <v>14806</v>
      </c>
      <c r="N3684" s="7" t="s">
        <v>14807</v>
      </c>
      <c r="O3684" s="20" t="s">
        <v>1047</v>
      </c>
      <c r="P3684" s="3" t="s">
        <v>1241</v>
      </c>
      <c r="Q3684" s="3">
        <v>-14.92</v>
      </c>
      <c r="R3684" s="6">
        <v>34.65</v>
      </c>
      <c r="S3684" s="3" t="s">
        <v>13790</v>
      </c>
      <c r="T3684" s="3"/>
      <c r="U3684" s="17">
        <v>45958</v>
      </c>
      <c r="X3684" s="19" t="s">
        <v>13791</v>
      </c>
      <c r="Y3684" s="19" t="s">
        <v>14772</v>
      </c>
    </row>
    <row r="3685" spans="1:25">
      <c r="A3685" s="3" t="s">
        <v>14808</v>
      </c>
      <c r="B3685" s="3"/>
      <c r="C3685" s="3" t="s">
        <v>321</v>
      </c>
      <c r="D3685" s="3" t="s">
        <v>4026</v>
      </c>
      <c r="E3685" s="3" t="s">
        <v>66</v>
      </c>
      <c r="F3685" s="3"/>
      <c r="G3685" s="3"/>
      <c r="H3685" s="3"/>
      <c r="I3685" s="3" t="s">
        <v>14809</v>
      </c>
      <c r="J3685" s="3" t="s">
        <v>94</v>
      </c>
      <c r="K3685" s="3" t="s">
        <v>5925</v>
      </c>
      <c r="L3685" s="3" t="s">
        <v>14810</v>
      </c>
      <c r="M3685" s="7" t="s">
        <v>14811</v>
      </c>
      <c r="N3685" s="7" t="s">
        <v>14812</v>
      </c>
      <c r="O3685" s="20" t="s">
        <v>1047</v>
      </c>
      <c r="P3685" s="3" t="s">
        <v>1241</v>
      </c>
      <c r="Q3685" s="3">
        <v>-14.41</v>
      </c>
      <c r="R3685" s="6">
        <v>34.65</v>
      </c>
      <c r="S3685" s="3" t="s">
        <v>13790</v>
      </c>
      <c r="T3685" s="3"/>
      <c r="U3685" s="17">
        <v>45958</v>
      </c>
      <c r="X3685" s="19" t="s">
        <v>13791</v>
      </c>
      <c r="Y3685" s="19" t="s">
        <v>14772</v>
      </c>
    </row>
    <row r="3686" spans="1:25">
      <c r="A3686" s="3" t="s">
        <v>14813</v>
      </c>
      <c r="B3686" s="3"/>
      <c r="C3686" s="3" t="s">
        <v>321</v>
      </c>
      <c r="D3686" s="3" t="s">
        <v>4026</v>
      </c>
      <c r="E3686" s="3" t="s">
        <v>66</v>
      </c>
      <c r="F3686" s="3"/>
      <c r="G3686" s="3"/>
      <c r="H3686" s="3"/>
      <c r="I3686" s="3" t="s">
        <v>14814</v>
      </c>
      <c r="J3686" s="3" t="s">
        <v>94</v>
      </c>
      <c r="K3686" s="3" t="s">
        <v>5925</v>
      </c>
      <c r="L3686" s="3" t="s">
        <v>14815</v>
      </c>
      <c r="M3686" s="7" t="s">
        <v>14816</v>
      </c>
      <c r="N3686" s="7" t="s">
        <v>14817</v>
      </c>
      <c r="O3686" s="20" t="s">
        <v>1047</v>
      </c>
      <c r="P3686" s="3" t="s">
        <v>1241</v>
      </c>
      <c r="Q3686" s="3">
        <v>-17.850000000000001</v>
      </c>
      <c r="R3686" s="6">
        <v>34.65</v>
      </c>
      <c r="S3686" s="3" t="s">
        <v>13790</v>
      </c>
      <c r="T3686" s="3"/>
      <c r="U3686" s="17">
        <v>45958</v>
      </c>
      <c r="X3686" s="19" t="s">
        <v>13791</v>
      </c>
      <c r="Y3686" s="19" t="s">
        <v>14772</v>
      </c>
    </row>
    <row r="3687" spans="1:25">
      <c r="A3687" s="3" t="s">
        <v>14818</v>
      </c>
      <c r="B3687" s="3"/>
      <c r="C3687" s="3" t="s">
        <v>321</v>
      </c>
      <c r="D3687" s="3" t="s">
        <v>4026</v>
      </c>
      <c r="E3687" s="3" t="s">
        <v>66</v>
      </c>
      <c r="F3687" s="3"/>
      <c r="G3687" s="3"/>
      <c r="H3687" s="3"/>
      <c r="I3687" s="3" t="s">
        <v>14819</v>
      </c>
      <c r="J3687" s="3" t="s">
        <v>94</v>
      </c>
      <c r="K3687" s="3" t="s">
        <v>5925</v>
      </c>
      <c r="L3687" s="3" t="s">
        <v>14820</v>
      </c>
      <c r="M3687" s="7" t="s">
        <v>14821</v>
      </c>
      <c r="N3687" s="7" t="s">
        <v>14822</v>
      </c>
      <c r="O3687" s="20" t="s">
        <v>1047</v>
      </c>
      <c r="P3687" s="3" t="s">
        <v>1241</v>
      </c>
      <c r="Q3687" s="3">
        <v>-18.09</v>
      </c>
      <c r="R3687" s="6">
        <v>34.65</v>
      </c>
      <c r="S3687" s="3" t="s">
        <v>13790</v>
      </c>
      <c r="T3687" s="3"/>
      <c r="U3687" s="17">
        <v>45958</v>
      </c>
      <c r="X3687" s="19" t="s">
        <v>13791</v>
      </c>
      <c r="Y3687" s="19" t="s">
        <v>14772</v>
      </c>
    </row>
    <row r="3688" spans="1:25">
      <c r="A3688" s="3" t="s">
        <v>14823</v>
      </c>
      <c r="B3688" s="3"/>
      <c r="C3688" s="3" t="s">
        <v>321</v>
      </c>
      <c r="D3688" s="3" t="s">
        <v>4026</v>
      </c>
      <c r="E3688" s="3" t="s">
        <v>66</v>
      </c>
      <c r="F3688" s="3"/>
      <c r="G3688" s="3"/>
      <c r="H3688" s="3"/>
      <c r="I3688" s="3" t="s">
        <v>14824</v>
      </c>
      <c r="J3688" s="3" t="s">
        <v>94</v>
      </c>
      <c r="K3688" s="3" t="s">
        <v>5925</v>
      </c>
      <c r="L3688" s="3" t="s">
        <v>14825</v>
      </c>
      <c r="M3688" s="7" t="s">
        <v>14826</v>
      </c>
      <c r="N3688" s="7" t="s">
        <v>14827</v>
      </c>
      <c r="O3688" s="20" t="s">
        <v>1047</v>
      </c>
      <c r="P3688" s="3" t="s">
        <v>1241</v>
      </c>
      <c r="Q3688" s="3">
        <v>-16.739999999999998</v>
      </c>
      <c r="R3688" s="6">
        <v>34.65</v>
      </c>
      <c r="S3688" s="3" t="s">
        <v>13790</v>
      </c>
      <c r="T3688" s="3"/>
      <c r="U3688" s="17">
        <v>45958</v>
      </c>
      <c r="X3688" s="19" t="s">
        <v>13791</v>
      </c>
      <c r="Y3688" s="19" t="s">
        <v>14772</v>
      </c>
    </row>
    <row r="3689" spans="1:25">
      <c r="A3689" s="3" t="s">
        <v>14828</v>
      </c>
      <c r="B3689" s="3"/>
      <c r="C3689" s="3" t="s">
        <v>321</v>
      </c>
      <c r="D3689" s="3" t="s">
        <v>4026</v>
      </c>
      <c r="E3689" s="3" t="s">
        <v>66</v>
      </c>
      <c r="F3689" s="3"/>
      <c r="G3689" s="3"/>
      <c r="H3689" s="3"/>
      <c r="I3689" s="3" t="s">
        <v>14829</v>
      </c>
      <c r="J3689" s="3" t="s">
        <v>94</v>
      </c>
      <c r="K3689" s="3" t="s">
        <v>5925</v>
      </c>
      <c r="L3689" s="3" t="s">
        <v>14830</v>
      </c>
      <c r="M3689" s="7" t="s">
        <v>14831</v>
      </c>
      <c r="N3689" s="7" t="s">
        <v>14832</v>
      </c>
      <c r="O3689" s="20" t="s">
        <v>1047</v>
      </c>
      <c r="P3689" s="3"/>
      <c r="Q3689" s="3"/>
      <c r="R3689" s="6">
        <v>34.65</v>
      </c>
      <c r="S3689" s="3"/>
      <c r="T3689" s="3" t="s">
        <v>5163</v>
      </c>
      <c r="U3689" s="17"/>
      <c r="X3689" s="19"/>
      <c r="Y3689" s="19" t="s">
        <v>14772</v>
      </c>
    </row>
    <row r="3690" spans="1:25">
      <c r="A3690" s="3" t="s">
        <v>14833</v>
      </c>
      <c r="B3690" s="3"/>
      <c r="C3690" s="3" t="s">
        <v>321</v>
      </c>
      <c r="D3690" s="3" t="s">
        <v>4026</v>
      </c>
      <c r="E3690" s="3" t="s">
        <v>66</v>
      </c>
      <c r="F3690" s="3"/>
      <c r="G3690" s="3"/>
      <c r="H3690" s="3"/>
      <c r="I3690" s="3" t="s">
        <v>14834</v>
      </c>
      <c r="J3690" s="3" t="s">
        <v>94</v>
      </c>
      <c r="K3690" s="3" t="s">
        <v>5925</v>
      </c>
      <c r="L3690" s="3" t="s">
        <v>14835</v>
      </c>
      <c r="M3690" s="7" t="s">
        <v>14836</v>
      </c>
      <c r="N3690" s="7" t="s">
        <v>14837</v>
      </c>
      <c r="O3690" s="20" t="s">
        <v>1047</v>
      </c>
      <c r="P3690" s="3" t="s">
        <v>1241</v>
      </c>
      <c r="Q3690" s="3">
        <v>-14.94</v>
      </c>
      <c r="R3690" s="6">
        <v>34.65</v>
      </c>
      <c r="S3690" s="3" t="s">
        <v>13790</v>
      </c>
      <c r="T3690" s="3"/>
      <c r="U3690" s="17">
        <v>45959</v>
      </c>
      <c r="X3690" s="19" t="s">
        <v>13791</v>
      </c>
      <c r="Y3690" s="19" t="s">
        <v>14772</v>
      </c>
    </row>
    <row r="3691" spans="1:25">
      <c r="A3691" s="3" t="s">
        <v>14838</v>
      </c>
      <c r="B3691" s="3"/>
      <c r="C3691" s="3" t="s">
        <v>321</v>
      </c>
      <c r="D3691" s="3" t="s">
        <v>4026</v>
      </c>
      <c r="E3691" s="3" t="s">
        <v>66</v>
      </c>
      <c r="F3691" s="3"/>
      <c r="G3691" s="3"/>
      <c r="H3691" s="3"/>
      <c r="I3691" s="3" t="s">
        <v>14839</v>
      </c>
      <c r="J3691" s="3" t="s">
        <v>94</v>
      </c>
      <c r="K3691" s="3" t="s">
        <v>5925</v>
      </c>
      <c r="L3691" s="3" t="s">
        <v>14840</v>
      </c>
      <c r="M3691" s="7" t="s">
        <v>14841</v>
      </c>
      <c r="N3691" s="7" t="s">
        <v>14842</v>
      </c>
      <c r="O3691" s="20" t="s">
        <v>1047</v>
      </c>
      <c r="P3691" s="3" t="s">
        <v>1241</v>
      </c>
      <c r="Q3691" s="3">
        <v>-15.04</v>
      </c>
      <c r="R3691" s="6">
        <v>34.65</v>
      </c>
      <c r="S3691" s="3" t="s">
        <v>13790</v>
      </c>
      <c r="T3691" s="3"/>
      <c r="U3691" s="17">
        <v>45959</v>
      </c>
      <c r="X3691" s="19" t="s">
        <v>13791</v>
      </c>
      <c r="Y3691" s="19" t="s">
        <v>14772</v>
      </c>
    </row>
    <row r="3692" spans="1:25">
      <c r="A3692" s="3" t="s">
        <v>14843</v>
      </c>
      <c r="B3692" s="3"/>
      <c r="C3692" s="3" t="s">
        <v>321</v>
      </c>
      <c r="D3692" s="3" t="s">
        <v>4026</v>
      </c>
      <c r="E3692" s="3" t="s">
        <v>66</v>
      </c>
      <c r="F3692" s="3"/>
      <c r="G3692" s="3"/>
      <c r="H3692" s="3"/>
      <c r="I3692" s="3" t="s">
        <v>14844</v>
      </c>
      <c r="J3692" s="3" t="s">
        <v>94</v>
      </c>
      <c r="K3692" s="3" t="s">
        <v>5925</v>
      </c>
      <c r="L3692" s="3" t="s">
        <v>14845</v>
      </c>
      <c r="M3692" s="7" t="s">
        <v>14846</v>
      </c>
      <c r="N3692" s="7" t="s">
        <v>14847</v>
      </c>
      <c r="O3692" s="20" t="s">
        <v>1047</v>
      </c>
      <c r="P3692" s="3" t="s">
        <v>1241</v>
      </c>
      <c r="Q3692" s="3">
        <v>-18.21</v>
      </c>
      <c r="R3692" s="6">
        <v>34.65</v>
      </c>
      <c r="S3692" s="3" t="s">
        <v>13790</v>
      </c>
      <c r="T3692" s="3"/>
      <c r="U3692" s="17">
        <v>45959</v>
      </c>
      <c r="X3692" s="19" t="s">
        <v>13791</v>
      </c>
      <c r="Y3692" s="19" t="s">
        <v>14772</v>
      </c>
    </row>
    <row r="3693" spans="1:25">
      <c r="A3693" s="3" t="s">
        <v>14848</v>
      </c>
      <c r="B3693" s="3"/>
      <c r="C3693" s="3" t="s">
        <v>321</v>
      </c>
      <c r="D3693" s="3" t="s">
        <v>4026</v>
      </c>
      <c r="E3693" s="3" t="s">
        <v>66</v>
      </c>
      <c r="F3693" s="3"/>
      <c r="G3693" s="3"/>
      <c r="H3693" s="3"/>
      <c r="I3693" s="3" t="s">
        <v>14849</v>
      </c>
      <c r="J3693" s="3" t="s">
        <v>94</v>
      </c>
      <c r="K3693" s="3" t="s">
        <v>5925</v>
      </c>
      <c r="L3693" s="3" t="s">
        <v>14850</v>
      </c>
      <c r="M3693" s="7" t="s">
        <v>14851</v>
      </c>
      <c r="N3693" s="7" t="s">
        <v>14852</v>
      </c>
      <c r="O3693" s="20" t="s">
        <v>1047</v>
      </c>
      <c r="P3693" s="3" t="s">
        <v>1241</v>
      </c>
      <c r="Q3693" s="3">
        <v>-16.43</v>
      </c>
      <c r="R3693" s="6">
        <v>34.65</v>
      </c>
      <c r="S3693" s="3" t="s">
        <v>13790</v>
      </c>
      <c r="T3693" s="3"/>
      <c r="U3693" s="17">
        <v>45959</v>
      </c>
      <c r="X3693" s="19" t="s">
        <v>13791</v>
      </c>
      <c r="Y3693" s="19" t="s">
        <v>14772</v>
      </c>
    </row>
    <row r="3694" spans="1:25">
      <c r="A3694" s="3" t="s">
        <v>14853</v>
      </c>
      <c r="B3694" s="3"/>
      <c r="C3694" s="3" t="s">
        <v>321</v>
      </c>
      <c r="D3694" s="3" t="s">
        <v>4026</v>
      </c>
      <c r="E3694" s="3" t="s">
        <v>66</v>
      </c>
      <c r="F3694" s="3"/>
      <c r="G3694" s="3"/>
      <c r="H3694" s="3"/>
      <c r="I3694" s="3" t="s">
        <v>14854</v>
      </c>
      <c r="J3694" s="3" t="s">
        <v>94</v>
      </c>
      <c r="K3694" s="3" t="s">
        <v>5925</v>
      </c>
      <c r="L3694" s="3" t="s">
        <v>14855</v>
      </c>
      <c r="M3694" s="7" t="s">
        <v>14856</v>
      </c>
      <c r="N3694" s="7" t="s">
        <v>14857</v>
      </c>
      <c r="O3694" s="20" t="s">
        <v>1047</v>
      </c>
      <c r="P3694" s="3" t="s">
        <v>1241</v>
      </c>
      <c r="Q3694" s="3">
        <v>-15.7</v>
      </c>
      <c r="R3694" s="6">
        <v>34.65</v>
      </c>
      <c r="S3694" s="3" t="s">
        <v>13790</v>
      </c>
      <c r="T3694" s="3"/>
      <c r="U3694" s="17">
        <v>45959</v>
      </c>
      <c r="X3694" s="19" t="s">
        <v>13791</v>
      </c>
      <c r="Y3694" s="19" t="s">
        <v>14772</v>
      </c>
    </row>
    <row r="3695" spans="1:25">
      <c r="A3695" s="3" t="s">
        <v>14858</v>
      </c>
      <c r="B3695" s="3"/>
      <c r="C3695" s="3" t="s">
        <v>267</v>
      </c>
      <c r="D3695" s="3" t="s">
        <v>4026</v>
      </c>
      <c r="E3695" s="3" t="s">
        <v>66</v>
      </c>
      <c r="F3695" s="3" t="s">
        <v>2272</v>
      </c>
      <c r="G3695" s="3" t="s">
        <v>1391</v>
      </c>
      <c r="H3695" s="3" t="s">
        <v>1605</v>
      </c>
      <c r="I3695" s="3" t="s">
        <v>14859</v>
      </c>
      <c r="J3695" s="3" t="s">
        <v>68</v>
      </c>
      <c r="K3695" s="3" t="s">
        <v>5925</v>
      </c>
      <c r="L3695" s="3" t="s">
        <v>14860</v>
      </c>
      <c r="M3695" s="7" t="s">
        <v>14861</v>
      </c>
      <c r="N3695" s="7" t="s">
        <v>6214</v>
      </c>
      <c r="O3695" s="20" t="s">
        <v>1051</v>
      </c>
      <c r="P3695" s="3" t="s">
        <v>4591</v>
      </c>
      <c r="Q3695" s="3"/>
      <c r="R3695" s="6">
        <v>514.79999999999995</v>
      </c>
      <c r="S3695" s="3"/>
      <c r="T3695" s="3" t="s">
        <v>5614</v>
      </c>
      <c r="U3695" s="17"/>
      <c r="X3695" s="19"/>
      <c r="Y3695" s="19"/>
    </row>
    <row r="3696" spans="1:25">
      <c r="A3696" s="3" t="s">
        <v>14862</v>
      </c>
      <c r="B3696" s="3"/>
      <c r="C3696" s="3" t="s">
        <v>83</v>
      </c>
      <c r="D3696" s="3" t="s">
        <v>4026</v>
      </c>
      <c r="E3696" s="3" t="s">
        <v>66</v>
      </c>
      <c r="F3696" s="3" t="s">
        <v>2272</v>
      </c>
      <c r="G3696" s="3" t="s">
        <v>1312</v>
      </c>
      <c r="H3696" s="3" t="s">
        <v>14863</v>
      </c>
      <c r="I3696" s="3" t="s">
        <v>14864</v>
      </c>
      <c r="J3696" s="3" t="s">
        <v>68</v>
      </c>
      <c r="K3696" s="3" t="s">
        <v>3870</v>
      </c>
      <c r="L3696" s="3" t="s">
        <v>14865</v>
      </c>
      <c r="M3696" s="7" t="s">
        <v>14866</v>
      </c>
      <c r="N3696" s="7" t="s">
        <v>14867</v>
      </c>
      <c r="O3696" s="20" t="s">
        <v>1054</v>
      </c>
      <c r="P3696" s="3" t="s">
        <v>4591</v>
      </c>
      <c r="Q3696" s="3"/>
      <c r="R3696" s="6">
        <v>514.79999999999995</v>
      </c>
      <c r="S3696" s="3"/>
      <c r="T3696" s="3"/>
      <c r="U3696" s="17"/>
      <c r="X3696" s="19"/>
      <c r="Y3696" s="19"/>
    </row>
    <row r="3697" spans="1:25">
      <c r="A3697" s="3" t="s">
        <v>14868</v>
      </c>
      <c r="B3697" s="3"/>
      <c r="C3697" s="3" t="s">
        <v>918</v>
      </c>
      <c r="D3697" s="3" t="s">
        <v>6970</v>
      </c>
      <c r="E3697" s="3" t="s">
        <v>66</v>
      </c>
      <c r="F3697" s="3" t="s">
        <v>1300</v>
      </c>
      <c r="G3697" s="3" t="s">
        <v>2654</v>
      </c>
      <c r="H3697" s="3" t="s">
        <v>1531</v>
      </c>
      <c r="I3697" s="3" t="s">
        <v>14869</v>
      </c>
      <c r="J3697" s="3" t="s">
        <v>55</v>
      </c>
      <c r="K3697" s="3" t="s">
        <v>14870</v>
      </c>
      <c r="L3697" s="3" t="s">
        <v>14871</v>
      </c>
      <c r="M3697" s="7" t="s">
        <v>14872</v>
      </c>
      <c r="N3697" s="7" t="s">
        <v>14873</v>
      </c>
      <c r="O3697" s="20" t="s">
        <v>1057</v>
      </c>
      <c r="P3697" s="3" t="s">
        <v>1241</v>
      </c>
      <c r="Q3697" s="3">
        <v>-22.02</v>
      </c>
      <c r="R3697" s="6">
        <v>1564.2</v>
      </c>
      <c r="S3697" s="18" t="s">
        <v>4998</v>
      </c>
      <c r="T3697" s="3"/>
      <c r="U3697" s="17">
        <v>45972</v>
      </c>
      <c r="X3697" s="19" t="s">
        <v>12963</v>
      </c>
      <c r="Y3697" s="19" t="s">
        <v>14772</v>
      </c>
    </row>
    <row r="3698" spans="1:25">
      <c r="A3698" s="3" t="s">
        <v>14874</v>
      </c>
      <c r="B3698" s="3"/>
      <c r="C3698" s="3" t="s">
        <v>918</v>
      </c>
      <c r="D3698" s="3" t="s">
        <v>6970</v>
      </c>
      <c r="E3698" s="3" t="s">
        <v>66</v>
      </c>
      <c r="F3698" s="3" t="s">
        <v>1300</v>
      </c>
      <c r="G3698" s="3" t="s">
        <v>2654</v>
      </c>
      <c r="H3698" s="3" t="s">
        <v>1531</v>
      </c>
      <c r="I3698" s="3" t="s">
        <v>14875</v>
      </c>
      <c r="J3698" s="3" t="s">
        <v>1246</v>
      </c>
      <c r="K3698" s="3" t="s">
        <v>14870</v>
      </c>
      <c r="L3698" s="3" t="s">
        <v>14871</v>
      </c>
      <c r="M3698" s="7" t="s">
        <v>14872</v>
      </c>
      <c r="N3698" s="7" t="s">
        <v>14873</v>
      </c>
      <c r="O3698" s="20" t="s">
        <v>1057</v>
      </c>
      <c r="P3698" s="3" t="s">
        <v>1241</v>
      </c>
      <c r="Q3698" s="3">
        <v>-21.92</v>
      </c>
      <c r="R3698" s="6">
        <v>376.2</v>
      </c>
      <c r="S3698" s="18" t="s">
        <v>4998</v>
      </c>
      <c r="T3698" s="3"/>
      <c r="U3698" s="17">
        <v>45972</v>
      </c>
      <c r="X3698" s="19" t="s">
        <v>12963</v>
      </c>
      <c r="Y3698" s="19" t="s">
        <v>14772</v>
      </c>
    </row>
    <row r="3699" spans="1:25">
      <c r="A3699" s="3" t="s">
        <v>14876</v>
      </c>
      <c r="B3699" s="3"/>
      <c r="C3699" s="3" t="s">
        <v>918</v>
      </c>
      <c r="D3699" s="3" t="s">
        <v>6970</v>
      </c>
      <c r="E3699" s="3" t="s">
        <v>66</v>
      </c>
      <c r="F3699" s="3" t="s">
        <v>1300</v>
      </c>
      <c r="G3699" s="3" t="s">
        <v>2654</v>
      </c>
      <c r="H3699" s="3" t="s">
        <v>1531</v>
      </c>
      <c r="I3699" s="3" t="s">
        <v>14877</v>
      </c>
      <c r="J3699" s="3" t="s">
        <v>1246</v>
      </c>
      <c r="K3699" s="3" t="s">
        <v>14870</v>
      </c>
      <c r="L3699" s="3" t="s">
        <v>14871</v>
      </c>
      <c r="M3699" s="7" t="s">
        <v>14872</v>
      </c>
      <c r="N3699" s="7" t="s">
        <v>14873</v>
      </c>
      <c r="O3699" s="20" t="s">
        <v>1057</v>
      </c>
      <c r="P3699" s="3" t="s">
        <v>4591</v>
      </c>
      <c r="Q3699" s="3"/>
      <c r="R3699" s="6">
        <v>376.2</v>
      </c>
      <c r="S3699" s="3"/>
      <c r="T3699" s="3" t="s">
        <v>14878</v>
      </c>
      <c r="U3699" s="17">
        <v>45972</v>
      </c>
      <c r="X3699" s="19"/>
      <c r="Y3699" s="19" t="s">
        <v>14772</v>
      </c>
    </row>
    <row r="3700" spans="1:25">
      <c r="A3700" s="3" t="s">
        <v>14879</v>
      </c>
      <c r="B3700" s="3"/>
      <c r="C3700" s="3" t="s">
        <v>918</v>
      </c>
      <c r="D3700" s="3" t="s">
        <v>6970</v>
      </c>
      <c r="E3700" s="3" t="s">
        <v>66</v>
      </c>
      <c r="F3700" s="3" t="s">
        <v>1300</v>
      </c>
      <c r="G3700" s="3" t="s">
        <v>2654</v>
      </c>
      <c r="H3700" s="3" t="s">
        <v>1531</v>
      </c>
      <c r="I3700" s="3" t="s">
        <v>14880</v>
      </c>
      <c r="J3700" s="3" t="s">
        <v>1246</v>
      </c>
      <c r="K3700" s="3" t="s">
        <v>14870</v>
      </c>
      <c r="L3700" s="3" t="s">
        <v>14871</v>
      </c>
      <c r="M3700" s="7" t="s">
        <v>14872</v>
      </c>
      <c r="N3700" s="7" t="s">
        <v>14873</v>
      </c>
      <c r="O3700" s="20" t="s">
        <v>1057</v>
      </c>
      <c r="P3700" s="3" t="s">
        <v>4591</v>
      </c>
      <c r="Q3700" s="3"/>
      <c r="R3700" s="6">
        <v>376.2</v>
      </c>
      <c r="S3700" s="3"/>
      <c r="T3700" s="3" t="s">
        <v>14878</v>
      </c>
      <c r="U3700" s="17">
        <v>45972</v>
      </c>
      <c r="X3700" s="19"/>
      <c r="Y3700" s="19" t="s">
        <v>14772</v>
      </c>
    </row>
    <row r="3701" spans="1:25">
      <c r="A3701" s="3" t="s">
        <v>14881</v>
      </c>
      <c r="B3701" s="3"/>
      <c r="C3701" s="3" t="s">
        <v>321</v>
      </c>
      <c r="D3701" s="3" t="s">
        <v>4026</v>
      </c>
      <c r="E3701" s="3" t="s">
        <v>66</v>
      </c>
      <c r="F3701" s="3"/>
      <c r="G3701" s="3"/>
      <c r="H3701" s="3"/>
      <c r="I3701" s="3" t="s">
        <v>14774</v>
      </c>
      <c r="J3701" s="3" t="s">
        <v>94</v>
      </c>
      <c r="K3701" s="3" t="s">
        <v>13372</v>
      </c>
      <c r="L3701" s="3" t="s">
        <v>14882</v>
      </c>
      <c r="M3701" s="7" t="s">
        <v>14776</v>
      </c>
      <c r="N3701" s="7" t="s">
        <v>14777</v>
      </c>
      <c r="O3701" s="20" t="s">
        <v>1047</v>
      </c>
      <c r="P3701" s="3" t="s">
        <v>1241</v>
      </c>
      <c r="Q3701" s="3">
        <v>-18.02</v>
      </c>
      <c r="R3701" s="6">
        <v>34.65</v>
      </c>
      <c r="S3701" s="3" t="s">
        <v>13790</v>
      </c>
      <c r="T3701" s="3"/>
      <c r="U3701" s="17">
        <v>45959</v>
      </c>
      <c r="X3701" s="19" t="s">
        <v>13791</v>
      </c>
      <c r="Y3701" s="19"/>
    </row>
    <row r="3702" spans="1:25">
      <c r="A3702" s="18" t="s">
        <v>14883</v>
      </c>
      <c r="B3702" s="3"/>
      <c r="C3702" s="3" t="s">
        <v>321</v>
      </c>
      <c r="D3702" s="3" t="s">
        <v>4026</v>
      </c>
      <c r="E3702" s="3" t="s">
        <v>66</v>
      </c>
      <c r="F3702" s="3"/>
      <c r="G3702" s="3"/>
      <c r="H3702" s="3"/>
      <c r="I3702" s="3" t="s">
        <v>14854</v>
      </c>
      <c r="J3702" s="3" t="s">
        <v>94</v>
      </c>
      <c r="K3702" s="3" t="s">
        <v>5925</v>
      </c>
      <c r="L3702" s="3" t="s">
        <v>14884</v>
      </c>
      <c r="M3702" s="7" t="s">
        <v>14856</v>
      </c>
      <c r="N3702" s="7" t="s">
        <v>14857</v>
      </c>
      <c r="O3702" s="20" t="s">
        <v>1047</v>
      </c>
      <c r="P3702" s="3" t="s">
        <v>1241</v>
      </c>
      <c r="Q3702" s="3">
        <v>-15.62</v>
      </c>
      <c r="R3702" s="6">
        <v>34.65</v>
      </c>
      <c r="S3702" s="3" t="s">
        <v>13790</v>
      </c>
      <c r="T3702" s="3"/>
      <c r="U3702" s="17">
        <v>45959</v>
      </c>
      <c r="X3702" s="19" t="s">
        <v>13791</v>
      </c>
      <c r="Y3702" s="19"/>
    </row>
    <row r="3703" spans="1:25">
      <c r="A3703" s="3" t="s">
        <v>14885</v>
      </c>
      <c r="B3703" s="3"/>
      <c r="C3703" s="3" t="s">
        <v>193</v>
      </c>
      <c r="D3703" s="3" t="s">
        <v>4026</v>
      </c>
      <c r="E3703" s="3" t="s">
        <v>66</v>
      </c>
      <c r="F3703" s="3" t="s">
        <v>1300</v>
      </c>
      <c r="G3703" s="3" t="s">
        <v>2636</v>
      </c>
      <c r="H3703" s="3" t="s">
        <v>1518</v>
      </c>
      <c r="I3703" s="3" t="s">
        <v>14886</v>
      </c>
      <c r="J3703" s="3" t="s">
        <v>55</v>
      </c>
      <c r="K3703" s="3" t="s">
        <v>4994</v>
      </c>
      <c r="L3703" s="3" t="s">
        <v>14887</v>
      </c>
      <c r="M3703" s="7" t="s">
        <v>14888</v>
      </c>
      <c r="N3703" s="7" t="s">
        <v>14889</v>
      </c>
      <c r="O3703" s="20" t="s">
        <v>1060</v>
      </c>
      <c r="P3703" s="3" t="s">
        <v>4591</v>
      </c>
      <c r="Q3703" s="3"/>
      <c r="R3703" s="6">
        <v>1564.2</v>
      </c>
      <c r="S3703" s="3"/>
      <c r="T3703" s="3"/>
      <c r="U3703" s="17"/>
      <c r="X3703" s="19"/>
      <c r="Y3703" s="19" t="s">
        <v>14890</v>
      </c>
    </row>
    <row r="3704" spans="1:25">
      <c r="A3704" s="3" t="s">
        <v>14891</v>
      </c>
      <c r="B3704" s="3"/>
      <c r="C3704" s="3" t="s">
        <v>193</v>
      </c>
      <c r="D3704" s="3" t="s">
        <v>4026</v>
      </c>
      <c r="E3704" s="3" t="s">
        <v>66</v>
      </c>
      <c r="F3704" s="3" t="s">
        <v>1300</v>
      </c>
      <c r="G3704" s="3" t="s">
        <v>2636</v>
      </c>
      <c r="H3704" s="3" t="s">
        <v>1518</v>
      </c>
      <c r="I3704" s="3" t="s">
        <v>14892</v>
      </c>
      <c r="J3704" s="3" t="s">
        <v>1246</v>
      </c>
      <c r="K3704" s="3" t="s">
        <v>4994</v>
      </c>
      <c r="L3704" s="3" t="s">
        <v>14887</v>
      </c>
      <c r="M3704" s="7" t="s">
        <v>14888</v>
      </c>
      <c r="N3704" s="7" t="s">
        <v>14889</v>
      </c>
      <c r="O3704" s="20" t="s">
        <v>1060</v>
      </c>
      <c r="P3704" s="3" t="s">
        <v>4591</v>
      </c>
      <c r="Q3704" s="3"/>
      <c r="R3704" s="6">
        <v>376.2</v>
      </c>
      <c r="S3704" s="3"/>
      <c r="T3704" s="3"/>
      <c r="U3704" s="17"/>
      <c r="X3704" s="19"/>
      <c r="Y3704" s="19" t="s">
        <v>14890</v>
      </c>
    </row>
    <row r="3705" spans="1:25">
      <c r="A3705" s="3" t="s">
        <v>14893</v>
      </c>
      <c r="B3705" s="3"/>
      <c r="C3705" s="3" t="s">
        <v>193</v>
      </c>
      <c r="D3705" s="3" t="s">
        <v>4026</v>
      </c>
      <c r="E3705" s="3" t="s">
        <v>66</v>
      </c>
      <c r="F3705" s="3" t="s">
        <v>1300</v>
      </c>
      <c r="G3705" s="3" t="s">
        <v>2636</v>
      </c>
      <c r="H3705" s="3" t="s">
        <v>1518</v>
      </c>
      <c r="I3705" s="3" t="s">
        <v>14894</v>
      </c>
      <c r="J3705" s="3" t="s">
        <v>1246</v>
      </c>
      <c r="K3705" s="3" t="s">
        <v>4994</v>
      </c>
      <c r="L3705" s="3" t="s">
        <v>14887</v>
      </c>
      <c r="M3705" s="7" t="s">
        <v>14888</v>
      </c>
      <c r="N3705" s="7" t="s">
        <v>14889</v>
      </c>
      <c r="O3705" s="20" t="s">
        <v>1060</v>
      </c>
      <c r="P3705" s="3" t="s">
        <v>4591</v>
      </c>
      <c r="Q3705" s="3"/>
      <c r="R3705" s="6">
        <v>376.2</v>
      </c>
      <c r="S3705" s="3"/>
      <c r="T3705" s="3"/>
      <c r="U3705" s="17"/>
      <c r="X3705" s="19"/>
      <c r="Y3705" s="19" t="s">
        <v>14890</v>
      </c>
    </row>
    <row r="3706" spans="1:25">
      <c r="A3706" s="3" t="s">
        <v>14895</v>
      </c>
      <c r="B3706" s="3"/>
      <c r="C3706" s="3" t="s">
        <v>193</v>
      </c>
      <c r="D3706" s="3" t="s">
        <v>4026</v>
      </c>
      <c r="E3706" s="3" t="s">
        <v>66</v>
      </c>
      <c r="F3706" s="3" t="s">
        <v>1300</v>
      </c>
      <c r="G3706" s="3" t="s">
        <v>2636</v>
      </c>
      <c r="H3706" s="3" t="s">
        <v>1518</v>
      </c>
      <c r="I3706" s="3" t="s">
        <v>14896</v>
      </c>
      <c r="J3706" s="3" t="s">
        <v>1246</v>
      </c>
      <c r="K3706" s="3" t="s">
        <v>4994</v>
      </c>
      <c r="L3706" s="3" t="s">
        <v>14887</v>
      </c>
      <c r="M3706" s="7" t="s">
        <v>14888</v>
      </c>
      <c r="N3706" s="7" t="s">
        <v>14889</v>
      </c>
      <c r="O3706" s="20" t="s">
        <v>1060</v>
      </c>
      <c r="P3706" s="3" t="s">
        <v>4591</v>
      </c>
      <c r="Q3706" s="3"/>
      <c r="R3706" s="6">
        <v>376.2</v>
      </c>
      <c r="S3706" s="3"/>
      <c r="T3706" s="3"/>
      <c r="U3706" s="17"/>
      <c r="X3706" s="19"/>
      <c r="Y3706" s="19" t="s">
        <v>14890</v>
      </c>
    </row>
    <row r="3707" spans="1:25">
      <c r="A3707" s="3" t="s">
        <v>14897</v>
      </c>
      <c r="B3707" s="3"/>
      <c r="C3707" s="3" t="s">
        <v>193</v>
      </c>
      <c r="D3707" s="3" t="s">
        <v>4026</v>
      </c>
      <c r="E3707" s="3" t="s">
        <v>66</v>
      </c>
      <c r="F3707" s="3" t="s">
        <v>1300</v>
      </c>
      <c r="G3707" s="3" t="s">
        <v>2636</v>
      </c>
      <c r="H3707" s="3" t="s">
        <v>1518</v>
      </c>
      <c r="I3707" s="3" t="s">
        <v>14898</v>
      </c>
      <c r="J3707" s="3" t="s">
        <v>1270</v>
      </c>
      <c r="K3707" s="3" t="s">
        <v>4994</v>
      </c>
      <c r="L3707" s="3" t="s">
        <v>14887</v>
      </c>
      <c r="M3707" s="7" t="s">
        <v>14888</v>
      </c>
      <c r="N3707" s="7" t="s">
        <v>14889</v>
      </c>
      <c r="O3707" s="20" t="s">
        <v>1060</v>
      </c>
      <c r="P3707" s="3" t="s">
        <v>4591</v>
      </c>
      <c r="Q3707" s="3"/>
      <c r="R3707" s="6">
        <v>1029.5999999999999</v>
      </c>
      <c r="S3707" s="3"/>
      <c r="T3707" s="3"/>
      <c r="U3707" s="17"/>
      <c r="X3707" s="19"/>
      <c r="Y3707" s="19" t="s">
        <v>14890</v>
      </c>
    </row>
    <row r="3708" spans="1:25">
      <c r="A3708" s="3" t="s">
        <v>14899</v>
      </c>
      <c r="B3708" s="3"/>
      <c r="C3708" s="3" t="s">
        <v>193</v>
      </c>
      <c r="D3708" s="3" t="s">
        <v>4026</v>
      </c>
      <c r="E3708" s="3" t="s">
        <v>66</v>
      </c>
      <c r="F3708" s="3" t="s">
        <v>1300</v>
      </c>
      <c r="G3708" s="3" t="s">
        <v>2636</v>
      </c>
      <c r="H3708" s="3" t="s">
        <v>1518</v>
      </c>
      <c r="I3708" s="3" t="s">
        <v>14900</v>
      </c>
      <c r="J3708" s="3" t="s">
        <v>1246</v>
      </c>
      <c r="K3708" s="3" t="s">
        <v>4994</v>
      </c>
      <c r="L3708" s="3" t="s">
        <v>14887</v>
      </c>
      <c r="M3708" s="7" t="s">
        <v>14888</v>
      </c>
      <c r="N3708" s="7" t="s">
        <v>14889</v>
      </c>
      <c r="O3708" s="20" t="s">
        <v>1060</v>
      </c>
      <c r="P3708" s="3" t="s">
        <v>4591</v>
      </c>
      <c r="Q3708" s="3"/>
      <c r="R3708" s="6">
        <v>376.2</v>
      </c>
      <c r="S3708" s="3"/>
      <c r="T3708" s="3"/>
      <c r="U3708" s="17"/>
      <c r="X3708" s="19"/>
      <c r="Y3708" s="19" t="s">
        <v>14890</v>
      </c>
    </row>
    <row r="3709" spans="1:25">
      <c r="A3709" s="3" t="s">
        <v>14901</v>
      </c>
      <c r="B3709" s="3"/>
      <c r="C3709" s="3" t="s">
        <v>193</v>
      </c>
      <c r="D3709" s="3" t="s">
        <v>4026</v>
      </c>
      <c r="E3709" s="3" t="s">
        <v>66</v>
      </c>
      <c r="F3709" s="3" t="s">
        <v>1300</v>
      </c>
      <c r="G3709" s="3" t="s">
        <v>2636</v>
      </c>
      <c r="H3709" s="3" t="s">
        <v>1518</v>
      </c>
      <c r="I3709" s="3" t="s">
        <v>14902</v>
      </c>
      <c r="J3709" s="3" t="s">
        <v>1246</v>
      </c>
      <c r="K3709" s="3" t="s">
        <v>4994</v>
      </c>
      <c r="L3709" s="3" t="s">
        <v>14887</v>
      </c>
      <c r="M3709" s="7" t="s">
        <v>14888</v>
      </c>
      <c r="N3709" s="7" t="s">
        <v>14889</v>
      </c>
      <c r="O3709" s="20" t="s">
        <v>1060</v>
      </c>
      <c r="P3709" s="3" t="s">
        <v>4591</v>
      </c>
      <c r="Q3709" s="3"/>
      <c r="R3709" s="6">
        <v>376.2</v>
      </c>
      <c r="S3709" s="3"/>
      <c r="T3709" s="3"/>
      <c r="U3709" s="17"/>
      <c r="X3709" s="19"/>
      <c r="Y3709" s="19" t="s">
        <v>14890</v>
      </c>
    </row>
    <row r="3710" spans="1:25">
      <c r="A3710" s="3" t="s">
        <v>14903</v>
      </c>
      <c r="B3710" s="3"/>
      <c r="C3710" s="3" t="s">
        <v>193</v>
      </c>
      <c r="D3710" s="3" t="s">
        <v>4026</v>
      </c>
      <c r="E3710" s="3" t="s">
        <v>66</v>
      </c>
      <c r="F3710" s="3" t="s">
        <v>1300</v>
      </c>
      <c r="G3710" s="3" t="s">
        <v>2636</v>
      </c>
      <c r="H3710" s="3" t="s">
        <v>1518</v>
      </c>
      <c r="I3710" s="3" t="s">
        <v>14904</v>
      </c>
      <c r="J3710" s="3" t="s">
        <v>1246</v>
      </c>
      <c r="K3710" s="3" t="s">
        <v>4994</v>
      </c>
      <c r="L3710" s="3" t="s">
        <v>14887</v>
      </c>
      <c r="M3710" s="7" t="s">
        <v>14888</v>
      </c>
      <c r="N3710" s="7" t="s">
        <v>14889</v>
      </c>
      <c r="O3710" s="20" t="s">
        <v>1060</v>
      </c>
      <c r="P3710" s="3" t="s">
        <v>4591</v>
      </c>
      <c r="Q3710" s="3"/>
      <c r="R3710" s="6">
        <v>376.2</v>
      </c>
      <c r="S3710" s="3"/>
      <c r="T3710" s="3"/>
      <c r="U3710" s="17"/>
      <c r="X3710" s="19"/>
      <c r="Y3710" s="19" t="s">
        <v>14890</v>
      </c>
    </row>
    <row r="3711" spans="1:25">
      <c r="A3711" s="3" t="s">
        <v>14905</v>
      </c>
      <c r="B3711" s="3"/>
      <c r="C3711" s="3" t="s">
        <v>193</v>
      </c>
      <c r="D3711" s="3" t="s">
        <v>4026</v>
      </c>
      <c r="E3711" s="3" t="s">
        <v>66</v>
      </c>
      <c r="F3711" s="3" t="s">
        <v>1300</v>
      </c>
      <c r="G3711" s="3" t="s">
        <v>2636</v>
      </c>
      <c r="H3711" s="3" t="s">
        <v>1518</v>
      </c>
      <c r="I3711" s="3" t="s">
        <v>14906</v>
      </c>
      <c r="J3711" s="3" t="s">
        <v>1270</v>
      </c>
      <c r="K3711" s="3" t="s">
        <v>4994</v>
      </c>
      <c r="L3711" s="3" t="s">
        <v>14887</v>
      </c>
      <c r="M3711" s="7" t="s">
        <v>14888</v>
      </c>
      <c r="N3711" s="7" t="s">
        <v>14889</v>
      </c>
      <c r="O3711" s="20" t="s">
        <v>1060</v>
      </c>
      <c r="P3711" s="3" t="s">
        <v>4591</v>
      </c>
      <c r="Q3711" s="3"/>
      <c r="R3711" s="6">
        <v>1029.5999999999999</v>
      </c>
      <c r="S3711" s="3"/>
      <c r="T3711" s="3"/>
      <c r="U3711" s="17"/>
      <c r="X3711" s="19"/>
      <c r="Y3711" s="19" t="s">
        <v>14890</v>
      </c>
    </row>
    <row r="3712" spans="1:25">
      <c r="A3712" s="3" t="s">
        <v>14907</v>
      </c>
      <c r="B3712" s="3"/>
      <c r="C3712" s="3" t="s">
        <v>193</v>
      </c>
      <c r="D3712" s="3" t="s">
        <v>4026</v>
      </c>
      <c r="E3712" s="3" t="s">
        <v>66</v>
      </c>
      <c r="F3712" s="3" t="s">
        <v>1300</v>
      </c>
      <c r="G3712" s="3" t="s">
        <v>2636</v>
      </c>
      <c r="H3712" s="3" t="s">
        <v>1518</v>
      </c>
      <c r="I3712" s="3" t="s">
        <v>14908</v>
      </c>
      <c r="J3712" s="3" t="s">
        <v>1246</v>
      </c>
      <c r="K3712" s="3" t="s">
        <v>4994</v>
      </c>
      <c r="L3712" s="3" t="s">
        <v>14887</v>
      </c>
      <c r="M3712" s="7" t="s">
        <v>14888</v>
      </c>
      <c r="N3712" s="7" t="s">
        <v>14889</v>
      </c>
      <c r="O3712" s="20" t="s">
        <v>1060</v>
      </c>
      <c r="P3712" s="3" t="s">
        <v>4591</v>
      </c>
      <c r="Q3712" s="3"/>
      <c r="R3712" s="6">
        <v>376.2</v>
      </c>
      <c r="S3712" s="3"/>
      <c r="T3712" s="3"/>
      <c r="U3712" s="17"/>
      <c r="X3712" s="19"/>
      <c r="Y3712" s="19" t="s">
        <v>14890</v>
      </c>
    </row>
    <row r="3713" spans="1:25">
      <c r="A3713" s="3" t="s">
        <v>14909</v>
      </c>
      <c r="B3713" s="3"/>
      <c r="C3713" s="3" t="s">
        <v>193</v>
      </c>
      <c r="D3713" s="3" t="s">
        <v>4026</v>
      </c>
      <c r="E3713" s="3" t="s">
        <v>66</v>
      </c>
      <c r="F3713" s="3" t="s">
        <v>1300</v>
      </c>
      <c r="G3713" s="3" t="s">
        <v>2636</v>
      </c>
      <c r="H3713" s="3" t="s">
        <v>1518</v>
      </c>
      <c r="I3713" s="3" t="s">
        <v>14910</v>
      </c>
      <c r="J3713" s="3" t="s">
        <v>1246</v>
      </c>
      <c r="K3713" s="3" t="s">
        <v>4994</v>
      </c>
      <c r="L3713" s="3" t="s">
        <v>14887</v>
      </c>
      <c r="M3713" s="7" t="s">
        <v>14888</v>
      </c>
      <c r="N3713" s="7" t="s">
        <v>14889</v>
      </c>
      <c r="O3713" s="20" t="s">
        <v>1060</v>
      </c>
      <c r="P3713" s="3" t="s">
        <v>4591</v>
      </c>
      <c r="Q3713" s="3"/>
      <c r="R3713" s="6">
        <v>376.2</v>
      </c>
      <c r="S3713" s="3"/>
      <c r="T3713" s="3"/>
      <c r="U3713" s="17"/>
      <c r="X3713" s="19"/>
      <c r="Y3713" s="19" t="s">
        <v>14890</v>
      </c>
    </row>
    <row r="3714" spans="1:25">
      <c r="A3714" s="3" t="s">
        <v>14911</v>
      </c>
      <c r="B3714" s="3"/>
      <c r="C3714" s="3" t="s">
        <v>193</v>
      </c>
      <c r="D3714" s="3" t="s">
        <v>4026</v>
      </c>
      <c r="E3714" s="3" t="s">
        <v>66</v>
      </c>
      <c r="F3714" s="3" t="s">
        <v>1300</v>
      </c>
      <c r="G3714" s="3" t="s">
        <v>2636</v>
      </c>
      <c r="H3714" s="3" t="s">
        <v>1518</v>
      </c>
      <c r="I3714" s="3" t="s">
        <v>14912</v>
      </c>
      <c r="J3714" s="3" t="s">
        <v>1246</v>
      </c>
      <c r="K3714" s="3" t="s">
        <v>4994</v>
      </c>
      <c r="L3714" s="3" t="s">
        <v>14887</v>
      </c>
      <c r="M3714" s="7" t="s">
        <v>14888</v>
      </c>
      <c r="N3714" s="7" t="s">
        <v>14889</v>
      </c>
      <c r="O3714" s="20" t="s">
        <v>1060</v>
      </c>
      <c r="P3714" s="3" t="s">
        <v>4591</v>
      </c>
      <c r="Q3714" s="3"/>
      <c r="R3714" s="6">
        <v>376.2</v>
      </c>
      <c r="S3714" s="3"/>
      <c r="T3714" s="3"/>
      <c r="U3714" s="17"/>
      <c r="X3714" s="19"/>
      <c r="Y3714" s="19" t="s">
        <v>14890</v>
      </c>
    </row>
    <row r="3715" spans="1:25">
      <c r="A3715" s="3" t="s">
        <v>14913</v>
      </c>
      <c r="B3715" s="3"/>
      <c r="C3715" s="3" t="s">
        <v>186</v>
      </c>
      <c r="D3715" s="3" t="s">
        <v>4026</v>
      </c>
      <c r="E3715" s="3" t="s">
        <v>66</v>
      </c>
      <c r="F3715" s="3" t="s">
        <v>1300</v>
      </c>
      <c r="G3715" s="3" t="s">
        <v>1312</v>
      </c>
      <c r="H3715" s="3" t="s">
        <v>14914</v>
      </c>
      <c r="I3715" s="3" t="s">
        <v>14915</v>
      </c>
      <c r="J3715" s="3" t="s">
        <v>55</v>
      </c>
      <c r="K3715" s="3" t="s">
        <v>3870</v>
      </c>
      <c r="L3715" s="3" t="s">
        <v>14916</v>
      </c>
      <c r="M3715" s="7" t="s">
        <v>14917</v>
      </c>
      <c r="N3715" s="7" t="s">
        <v>14918</v>
      </c>
      <c r="O3715" s="20" t="s">
        <v>1063</v>
      </c>
      <c r="P3715" s="3" t="s">
        <v>1241</v>
      </c>
      <c r="Q3715" s="3">
        <v>-21.88</v>
      </c>
      <c r="R3715" s="6">
        <v>1564.2</v>
      </c>
      <c r="S3715" s="3" t="s">
        <v>1242</v>
      </c>
      <c r="T3715" s="3"/>
      <c r="U3715" s="17">
        <v>45967</v>
      </c>
      <c r="X3715" s="19" t="s">
        <v>1244</v>
      </c>
      <c r="Y3715" s="19"/>
    </row>
    <row r="3716" spans="1:25">
      <c r="A3716" s="3" t="s">
        <v>14919</v>
      </c>
      <c r="B3716" s="3"/>
      <c r="C3716" s="3" t="s">
        <v>186</v>
      </c>
      <c r="D3716" s="3" t="s">
        <v>4026</v>
      </c>
      <c r="E3716" s="3" t="s">
        <v>66</v>
      </c>
      <c r="F3716" s="3" t="s">
        <v>1300</v>
      </c>
      <c r="G3716" s="3" t="s">
        <v>1312</v>
      </c>
      <c r="H3716" s="3" t="s">
        <v>14914</v>
      </c>
      <c r="I3716" s="3" t="s">
        <v>14920</v>
      </c>
      <c r="J3716" s="3" t="s">
        <v>1246</v>
      </c>
      <c r="K3716" s="3" t="s">
        <v>3870</v>
      </c>
      <c r="L3716" s="3" t="s">
        <v>14916</v>
      </c>
      <c r="M3716" s="7" t="s">
        <v>14917</v>
      </c>
      <c r="N3716" s="7" t="s">
        <v>14918</v>
      </c>
      <c r="O3716" s="20" t="s">
        <v>1063</v>
      </c>
      <c r="P3716" s="3" t="s">
        <v>1241</v>
      </c>
      <c r="Q3716" s="3">
        <v>-21.94</v>
      </c>
      <c r="R3716" s="6">
        <v>376.2</v>
      </c>
      <c r="S3716" s="3" t="s">
        <v>1242</v>
      </c>
      <c r="T3716" s="3"/>
      <c r="U3716" s="17">
        <v>45967</v>
      </c>
      <c r="X3716" s="19" t="s">
        <v>1244</v>
      </c>
      <c r="Y3716" s="19"/>
    </row>
    <row r="3717" spans="1:25">
      <c r="A3717" s="3" t="s">
        <v>14921</v>
      </c>
      <c r="B3717" s="3"/>
      <c r="C3717" s="3" t="s">
        <v>918</v>
      </c>
      <c r="D3717" s="3" t="s">
        <v>6970</v>
      </c>
      <c r="E3717" s="3" t="s">
        <v>66</v>
      </c>
      <c r="F3717" s="3" t="s">
        <v>1300</v>
      </c>
      <c r="G3717" s="3" t="s">
        <v>2654</v>
      </c>
      <c r="H3717" s="3" t="s">
        <v>1518</v>
      </c>
      <c r="I3717" s="3" t="s">
        <v>14922</v>
      </c>
      <c r="J3717" s="3" t="s">
        <v>68</v>
      </c>
      <c r="K3717" s="3" t="s">
        <v>12929</v>
      </c>
      <c r="L3717" s="3" t="s">
        <v>14923</v>
      </c>
      <c r="M3717" s="7" t="s">
        <v>14924</v>
      </c>
      <c r="N3717" s="7" t="s">
        <v>14925</v>
      </c>
      <c r="O3717" s="20" t="s">
        <v>1065</v>
      </c>
      <c r="P3717" s="3" t="s">
        <v>1241</v>
      </c>
      <c r="Q3717" s="3">
        <v>-20.079999999999998</v>
      </c>
      <c r="R3717" s="6">
        <v>514.79999999999995</v>
      </c>
      <c r="S3717" s="3" t="s">
        <v>11756</v>
      </c>
      <c r="T3717" s="3"/>
      <c r="U3717" s="17">
        <v>45967</v>
      </c>
      <c r="X3717" s="19" t="s">
        <v>11757</v>
      </c>
      <c r="Y3717" s="19"/>
    </row>
    <row r="3718" spans="1:25">
      <c r="A3718" s="3" t="s">
        <v>14926</v>
      </c>
      <c r="B3718" s="3"/>
      <c r="C3718" s="3" t="s">
        <v>129</v>
      </c>
      <c r="D3718" s="3" t="s">
        <v>4026</v>
      </c>
      <c r="E3718" s="3" t="s">
        <v>66</v>
      </c>
      <c r="F3718" s="3" t="s">
        <v>1307</v>
      </c>
      <c r="G3718" s="3" t="s">
        <v>1391</v>
      </c>
      <c r="H3718" s="3" t="s">
        <v>1649</v>
      </c>
      <c r="I3718" s="3" t="s">
        <v>14927</v>
      </c>
      <c r="J3718" s="3" t="s">
        <v>68</v>
      </c>
      <c r="K3718" s="3" t="s">
        <v>7200</v>
      </c>
      <c r="L3718" s="3" t="s">
        <v>14928</v>
      </c>
      <c r="M3718" s="7" t="s">
        <v>14929</v>
      </c>
      <c r="N3718" s="7" t="s">
        <v>14930</v>
      </c>
      <c r="O3718" s="20" t="s">
        <v>1068</v>
      </c>
      <c r="P3718" s="3" t="s">
        <v>1241</v>
      </c>
      <c r="Q3718" s="3">
        <v>-19.739999999999998</v>
      </c>
      <c r="R3718" s="6">
        <v>514.79999999999995</v>
      </c>
      <c r="S3718" s="3" t="s">
        <v>13790</v>
      </c>
      <c r="T3718" s="3"/>
      <c r="U3718" s="17">
        <v>45965</v>
      </c>
      <c r="X3718" s="19" t="s">
        <v>13791</v>
      </c>
      <c r="Y3718" s="19"/>
    </row>
    <row r="3719" spans="1:25">
      <c r="A3719" s="3" t="s">
        <v>14931</v>
      </c>
      <c r="B3719" s="3"/>
      <c r="C3719" s="3" t="s">
        <v>124</v>
      </c>
      <c r="D3719" s="3" t="s">
        <v>4026</v>
      </c>
      <c r="E3719" s="3" t="s">
        <v>66</v>
      </c>
      <c r="F3719" s="3" t="s">
        <v>1300</v>
      </c>
      <c r="G3719" s="3" t="s">
        <v>2654</v>
      </c>
      <c r="H3719" s="3" t="s">
        <v>6056</v>
      </c>
      <c r="I3719" s="3" t="s">
        <v>14932</v>
      </c>
      <c r="J3719" s="3" t="s">
        <v>68</v>
      </c>
      <c r="K3719" s="3" t="s">
        <v>6058</v>
      </c>
      <c r="L3719" s="3" t="s">
        <v>14933</v>
      </c>
      <c r="M3719" s="7" t="s">
        <v>14934</v>
      </c>
      <c r="N3719" s="7" t="s">
        <v>14935</v>
      </c>
      <c r="O3719" s="20" t="s">
        <v>1070</v>
      </c>
      <c r="P3719" s="3" t="s">
        <v>1241</v>
      </c>
      <c r="Q3719" s="3">
        <v>-21.4</v>
      </c>
      <c r="R3719" s="6">
        <v>514.79999999999995</v>
      </c>
      <c r="S3719" s="3" t="s">
        <v>11756</v>
      </c>
      <c r="T3719" s="3"/>
      <c r="U3719" s="17">
        <v>45965</v>
      </c>
      <c r="X3719" s="19" t="s">
        <v>11757</v>
      </c>
      <c r="Y3719" s="19"/>
    </row>
    <row r="3720" spans="1:25">
      <c r="A3720" s="3" t="s">
        <v>14936</v>
      </c>
      <c r="B3720" s="3"/>
      <c r="C3720" s="3" t="s">
        <v>85</v>
      </c>
      <c r="D3720" s="3" t="s">
        <v>4026</v>
      </c>
      <c r="E3720" s="3" t="s">
        <v>66</v>
      </c>
      <c r="F3720" s="3" t="s">
        <v>1300</v>
      </c>
      <c r="G3720" s="3" t="s">
        <v>1251</v>
      </c>
      <c r="H3720" s="3" t="s">
        <v>1639</v>
      </c>
      <c r="I3720" s="3" t="s">
        <v>14937</v>
      </c>
      <c r="J3720" s="3" t="s">
        <v>55</v>
      </c>
      <c r="K3720" s="3" t="s">
        <v>14938</v>
      </c>
      <c r="L3720" s="3" t="s">
        <v>14939</v>
      </c>
      <c r="M3720" s="7" t="s">
        <v>14940</v>
      </c>
      <c r="N3720" s="7" t="s">
        <v>14941</v>
      </c>
      <c r="O3720" s="20" t="s">
        <v>1072</v>
      </c>
      <c r="P3720" s="3" t="s">
        <v>1241</v>
      </c>
      <c r="Q3720" s="3">
        <v>-21.85</v>
      </c>
      <c r="R3720" s="6">
        <v>1564.2</v>
      </c>
      <c r="S3720" s="3" t="s">
        <v>13790</v>
      </c>
      <c r="T3720" s="3"/>
      <c r="U3720" s="17">
        <v>45974</v>
      </c>
      <c r="X3720" s="19" t="s">
        <v>13791</v>
      </c>
      <c r="Y3720" s="19" t="s">
        <v>14942</v>
      </c>
    </row>
    <row r="3721" spans="1:25">
      <c r="A3721" s="3" t="s">
        <v>14943</v>
      </c>
      <c r="B3721" s="3"/>
      <c r="C3721" s="3" t="s">
        <v>85</v>
      </c>
      <c r="D3721" s="3" t="s">
        <v>4026</v>
      </c>
      <c r="E3721" s="3" t="s">
        <v>66</v>
      </c>
      <c r="F3721" s="3" t="s">
        <v>1300</v>
      </c>
      <c r="G3721" s="3" t="s">
        <v>1251</v>
      </c>
      <c r="H3721" s="3" t="s">
        <v>1639</v>
      </c>
      <c r="I3721" s="3" t="s">
        <v>14944</v>
      </c>
      <c r="J3721" s="3" t="s">
        <v>1270</v>
      </c>
      <c r="K3721" s="3" t="s">
        <v>14938</v>
      </c>
      <c r="L3721" s="3" t="s">
        <v>14939</v>
      </c>
      <c r="M3721" s="7" t="s">
        <v>14940</v>
      </c>
      <c r="N3721" s="7" t="s">
        <v>14941</v>
      </c>
      <c r="O3721" s="20" t="s">
        <v>1072</v>
      </c>
      <c r="P3721" s="3" t="s">
        <v>1241</v>
      </c>
      <c r="Q3721" s="3">
        <v>-21.15</v>
      </c>
      <c r="R3721" s="6">
        <v>1029.5999999999999</v>
      </c>
      <c r="S3721" s="3" t="s">
        <v>13790</v>
      </c>
      <c r="T3721" s="3"/>
      <c r="U3721" s="17">
        <v>45974</v>
      </c>
      <c r="X3721" s="19" t="s">
        <v>13791</v>
      </c>
      <c r="Y3721" s="19" t="s">
        <v>14942</v>
      </c>
    </row>
    <row r="3722" spans="1:25">
      <c r="A3722" s="3" t="s">
        <v>14945</v>
      </c>
      <c r="B3722" s="3"/>
      <c r="C3722" s="3" t="s">
        <v>85</v>
      </c>
      <c r="D3722" s="3" t="s">
        <v>4026</v>
      </c>
      <c r="E3722" s="3" t="s">
        <v>66</v>
      </c>
      <c r="F3722" s="3" t="s">
        <v>1300</v>
      </c>
      <c r="G3722" s="3" t="s">
        <v>1251</v>
      </c>
      <c r="H3722" s="3" t="s">
        <v>1639</v>
      </c>
      <c r="I3722" s="3" t="s">
        <v>14946</v>
      </c>
      <c r="J3722" s="3" t="s">
        <v>1270</v>
      </c>
      <c r="K3722" s="3" t="s">
        <v>14938</v>
      </c>
      <c r="L3722" s="3" t="s">
        <v>14939</v>
      </c>
      <c r="M3722" s="7" t="s">
        <v>14940</v>
      </c>
      <c r="N3722" s="7" t="s">
        <v>14941</v>
      </c>
      <c r="O3722" s="20" t="s">
        <v>1072</v>
      </c>
      <c r="P3722" s="3" t="s">
        <v>1241</v>
      </c>
      <c r="Q3722" s="3">
        <v>-22.26</v>
      </c>
      <c r="R3722" s="6">
        <v>1029.5999999999999</v>
      </c>
      <c r="S3722" s="3" t="s">
        <v>13790</v>
      </c>
      <c r="T3722" s="3"/>
      <c r="U3722" s="17">
        <v>45974</v>
      </c>
      <c r="X3722" s="19" t="s">
        <v>13791</v>
      </c>
      <c r="Y3722" s="19" t="s">
        <v>14942</v>
      </c>
    </row>
    <row r="3723" spans="1:25">
      <c r="A3723" s="3" t="s">
        <v>14947</v>
      </c>
      <c r="B3723" s="3"/>
      <c r="C3723" s="3" t="s">
        <v>85</v>
      </c>
      <c r="D3723" s="3" t="s">
        <v>4026</v>
      </c>
      <c r="E3723" s="3" t="s">
        <v>66</v>
      </c>
      <c r="F3723" s="3" t="s">
        <v>1300</v>
      </c>
      <c r="G3723" s="3" t="s">
        <v>1251</v>
      </c>
      <c r="H3723" s="3" t="s">
        <v>1639</v>
      </c>
      <c r="I3723" s="3" t="s">
        <v>14948</v>
      </c>
      <c r="J3723" s="3" t="s">
        <v>1270</v>
      </c>
      <c r="K3723" s="3" t="s">
        <v>14938</v>
      </c>
      <c r="L3723" s="3" t="s">
        <v>14939</v>
      </c>
      <c r="M3723" s="7" t="s">
        <v>14940</v>
      </c>
      <c r="N3723" s="7" t="s">
        <v>14941</v>
      </c>
      <c r="O3723" s="20" t="s">
        <v>1072</v>
      </c>
      <c r="P3723" s="3" t="s">
        <v>1241</v>
      </c>
      <c r="Q3723" s="3">
        <v>-22.58</v>
      </c>
      <c r="R3723" s="6">
        <v>1029.5999999999999</v>
      </c>
      <c r="S3723" s="3" t="s">
        <v>13790</v>
      </c>
      <c r="T3723" s="3"/>
      <c r="U3723" s="17">
        <v>45974</v>
      </c>
      <c r="X3723" s="19" t="s">
        <v>13791</v>
      </c>
      <c r="Y3723" s="19" t="s">
        <v>14942</v>
      </c>
    </row>
    <row r="3724" spans="1:25">
      <c r="A3724" s="3" t="s">
        <v>14949</v>
      </c>
      <c r="B3724" s="3"/>
      <c r="C3724" s="3" t="s">
        <v>85</v>
      </c>
      <c r="D3724" s="3" t="s">
        <v>4026</v>
      </c>
      <c r="E3724" s="3" t="s">
        <v>66</v>
      </c>
      <c r="F3724" s="3" t="s">
        <v>1300</v>
      </c>
      <c r="G3724" s="3" t="s">
        <v>1251</v>
      </c>
      <c r="H3724" s="3" t="s">
        <v>1639</v>
      </c>
      <c r="I3724" s="3" t="s">
        <v>14950</v>
      </c>
      <c r="J3724" s="3" t="s">
        <v>1270</v>
      </c>
      <c r="K3724" s="3" t="s">
        <v>14938</v>
      </c>
      <c r="L3724" s="3" t="s">
        <v>14939</v>
      </c>
      <c r="M3724" s="7" t="s">
        <v>14940</v>
      </c>
      <c r="N3724" s="7" t="s">
        <v>14941</v>
      </c>
      <c r="O3724" s="20" t="s">
        <v>1072</v>
      </c>
      <c r="P3724" s="3" t="s">
        <v>1241</v>
      </c>
      <c r="Q3724" s="3">
        <v>-22.44</v>
      </c>
      <c r="R3724" s="6">
        <v>1029.5999999999999</v>
      </c>
      <c r="S3724" s="3" t="s">
        <v>13790</v>
      </c>
      <c r="T3724" s="3"/>
      <c r="U3724" s="17">
        <v>45974</v>
      </c>
      <c r="X3724" s="19" t="s">
        <v>13791</v>
      </c>
      <c r="Y3724" s="19" t="s">
        <v>14942</v>
      </c>
    </row>
    <row r="3725" spans="1:25">
      <c r="A3725" s="3" t="s">
        <v>14951</v>
      </c>
      <c r="B3725" s="3"/>
      <c r="C3725" s="3" t="s">
        <v>85</v>
      </c>
      <c r="D3725" s="3" t="s">
        <v>4026</v>
      </c>
      <c r="E3725" s="3" t="s">
        <v>66</v>
      </c>
      <c r="F3725" s="3" t="s">
        <v>1300</v>
      </c>
      <c r="G3725" s="3" t="s">
        <v>1251</v>
      </c>
      <c r="H3725" s="3" t="s">
        <v>1639</v>
      </c>
      <c r="I3725" s="3" t="s">
        <v>14952</v>
      </c>
      <c r="J3725" s="3" t="s">
        <v>1270</v>
      </c>
      <c r="K3725" s="3" t="s">
        <v>14938</v>
      </c>
      <c r="L3725" s="3" t="s">
        <v>14939</v>
      </c>
      <c r="M3725" s="7" t="s">
        <v>14940</v>
      </c>
      <c r="N3725" s="7" t="s">
        <v>14941</v>
      </c>
      <c r="O3725" s="20" t="s">
        <v>1072</v>
      </c>
      <c r="P3725" s="3" t="s">
        <v>1241</v>
      </c>
      <c r="Q3725" s="3">
        <v>-22.06</v>
      </c>
      <c r="R3725" s="6">
        <v>1029.5999999999999</v>
      </c>
      <c r="S3725" s="3" t="s">
        <v>13790</v>
      </c>
      <c r="T3725" s="3"/>
      <c r="U3725" s="17">
        <v>45974</v>
      </c>
      <c r="X3725" s="19" t="s">
        <v>13791</v>
      </c>
      <c r="Y3725" s="19" t="s">
        <v>14942</v>
      </c>
    </row>
    <row r="3726" spans="1:25">
      <c r="A3726" s="3" t="s">
        <v>14953</v>
      </c>
      <c r="B3726" s="3"/>
      <c r="C3726" s="3" t="s">
        <v>85</v>
      </c>
      <c r="D3726" s="3" t="s">
        <v>4026</v>
      </c>
      <c r="E3726" s="3" t="s">
        <v>66</v>
      </c>
      <c r="F3726" s="3" t="s">
        <v>1300</v>
      </c>
      <c r="G3726" s="3" t="s">
        <v>1251</v>
      </c>
      <c r="H3726" s="3" t="s">
        <v>1639</v>
      </c>
      <c r="I3726" s="3" t="s">
        <v>14954</v>
      </c>
      <c r="J3726" s="3" t="s">
        <v>1270</v>
      </c>
      <c r="K3726" s="3" t="s">
        <v>14938</v>
      </c>
      <c r="L3726" s="3" t="s">
        <v>14939</v>
      </c>
      <c r="M3726" s="7" t="s">
        <v>14940</v>
      </c>
      <c r="N3726" s="7" t="s">
        <v>14941</v>
      </c>
      <c r="O3726" s="20" t="s">
        <v>1072</v>
      </c>
      <c r="P3726" s="3" t="s">
        <v>1241</v>
      </c>
      <c r="Q3726" s="3">
        <v>-21.94</v>
      </c>
      <c r="R3726" s="6">
        <v>1029.5999999999999</v>
      </c>
      <c r="S3726" s="3" t="s">
        <v>13790</v>
      </c>
      <c r="T3726" s="3"/>
      <c r="U3726" s="17">
        <v>45974</v>
      </c>
      <c r="X3726" s="19" t="s">
        <v>13791</v>
      </c>
      <c r="Y3726" s="19" t="s">
        <v>14942</v>
      </c>
    </row>
    <row r="3727" spans="1:25">
      <c r="A3727" s="3" t="s">
        <v>14955</v>
      </c>
      <c r="B3727" s="3"/>
      <c r="C3727" s="3" t="s">
        <v>85</v>
      </c>
      <c r="D3727" s="3" t="s">
        <v>4026</v>
      </c>
      <c r="E3727" s="3" t="s">
        <v>66</v>
      </c>
      <c r="F3727" s="3" t="s">
        <v>1300</v>
      </c>
      <c r="G3727" s="3" t="s">
        <v>1251</v>
      </c>
      <c r="H3727" s="3" t="s">
        <v>1639</v>
      </c>
      <c r="I3727" s="3" t="s">
        <v>14956</v>
      </c>
      <c r="J3727" s="3" t="s">
        <v>1270</v>
      </c>
      <c r="K3727" s="3" t="s">
        <v>14938</v>
      </c>
      <c r="L3727" s="3" t="s">
        <v>14939</v>
      </c>
      <c r="M3727" s="7" t="s">
        <v>14940</v>
      </c>
      <c r="N3727" s="7" t="s">
        <v>14941</v>
      </c>
      <c r="O3727" s="20" t="s">
        <v>1072</v>
      </c>
      <c r="P3727" s="3" t="s">
        <v>1241</v>
      </c>
      <c r="Q3727" s="3">
        <v>-22.09</v>
      </c>
      <c r="R3727" s="6">
        <v>1029.5999999999999</v>
      </c>
      <c r="S3727" s="3" t="s">
        <v>13790</v>
      </c>
      <c r="T3727" s="3"/>
      <c r="U3727" s="17">
        <v>45974</v>
      </c>
      <c r="X3727" s="19" t="s">
        <v>13791</v>
      </c>
      <c r="Y3727" s="19" t="s">
        <v>14942</v>
      </c>
    </row>
    <row r="3728" spans="1:25">
      <c r="A3728" s="3" t="s">
        <v>14957</v>
      </c>
      <c r="B3728" s="3"/>
      <c r="C3728" s="3" t="s">
        <v>85</v>
      </c>
      <c r="D3728" s="3" t="s">
        <v>4026</v>
      </c>
      <c r="E3728" s="3" t="s">
        <v>66</v>
      </c>
      <c r="F3728" s="3" t="s">
        <v>1300</v>
      </c>
      <c r="G3728" s="3" t="s">
        <v>1251</v>
      </c>
      <c r="H3728" s="3" t="s">
        <v>1639</v>
      </c>
      <c r="I3728" s="3" t="s">
        <v>14958</v>
      </c>
      <c r="J3728" s="3" t="s">
        <v>1270</v>
      </c>
      <c r="K3728" s="3" t="s">
        <v>14938</v>
      </c>
      <c r="L3728" s="3" t="s">
        <v>14939</v>
      </c>
      <c r="M3728" s="7" t="s">
        <v>14940</v>
      </c>
      <c r="N3728" s="7" t="s">
        <v>14941</v>
      </c>
      <c r="O3728" s="20" t="s">
        <v>1072</v>
      </c>
      <c r="P3728" s="3" t="s">
        <v>1241</v>
      </c>
      <c r="Q3728" s="3">
        <v>-21.83</v>
      </c>
      <c r="R3728" s="6">
        <v>1029.5999999999999</v>
      </c>
      <c r="S3728" s="3" t="s">
        <v>13790</v>
      </c>
      <c r="T3728" s="3"/>
      <c r="U3728" s="17">
        <v>45974</v>
      </c>
      <c r="X3728" s="19" t="s">
        <v>13791</v>
      </c>
      <c r="Y3728" s="19" t="s">
        <v>14942</v>
      </c>
    </row>
    <row r="3729" spans="1:25">
      <c r="A3729" s="3" t="s">
        <v>14959</v>
      </c>
      <c r="B3729" s="3"/>
      <c r="C3729" s="3" t="s">
        <v>85</v>
      </c>
      <c r="D3729" s="3" t="s">
        <v>4026</v>
      </c>
      <c r="E3729" s="3" t="s">
        <v>66</v>
      </c>
      <c r="F3729" s="3" t="s">
        <v>1300</v>
      </c>
      <c r="G3729" s="3" t="s">
        <v>1251</v>
      </c>
      <c r="H3729" s="3" t="s">
        <v>1639</v>
      </c>
      <c r="I3729" s="3" t="s">
        <v>14960</v>
      </c>
      <c r="J3729" s="3" t="s">
        <v>1270</v>
      </c>
      <c r="K3729" s="3" t="s">
        <v>14938</v>
      </c>
      <c r="L3729" s="3" t="s">
        <v>14939</v>
      </c>
      <c r="M3729" s="7" t="s">
        <v>14940</v>
      </c>
      <c r="N3729" s="7" t="s">
        <v>14941</v>
      </c>
      <c r="O3729" s="20" t="s">
        <v>1072</v>
      </c>
      <c r="P3729" s="3" t="s">
        <v>1241</v>
      </c>
      <c r="Q3729" s="3">
        <v>-22.11</v>
      </c>
      <c r="R3729" s="6">
        <v>1029.5999999999999</v>
      </c>
      <c r="S3729" s="3" t="s">
        <v>13790</v>
      </c>
      <c r="T3729" s="3"/>
      <c r="U3729" s="17">
        <v>45974</v>
      </c>
      <c r="X3729" s="19" t="s">
        <v>13791</v>
      </c>
      <c r="Y3729" s="19" t="s">
        <v>14942</v>
      </c>
    </row>
    <row r="3730" spans="1:25">
      <c r="A3730" s="3" t="s">
        <v>14961</v>
      </c>
      <c r="B3730" s="3"/>
      <c r="C3730" s="3" t="s">
        <v>160</v>
      </c>
      <c r="D3730" s="3" t="s">
        <v>12449</v>
      </c>
      <c r="E3730" s="3" t="s">
        <v>66</v>
      </c>
      <c r="F3730" s="3" t="s">
        <v>14962</v>
      </c>
      <c r="G3730" s="3" t="s">
        <v>1308</v>
      </c>
      <c r="H3730" s="3" t="s">
        <v>1649</v>
      </c>
      <c r="I3730" s="3" t="s">
        <v>14963</v>
      </c>
      <c r="J3730" s="3" t="s">
        <v>94</v>
      </c>
      <c r="K3730" s="3" t="s">
        <v>4242</v>
      </c>
      <c r="L3730" s="3" t="s">
        <v>14964</v>
      </c>
      <c r="M3730" s="7" t="s">
        <v>14965</v>
      </c>
      <c r="N3730" s="7" t="s">
        <v>14966</v>
      </c>
      <c r="O3730" s="20" t="s">
        <v>1074</v>
      </c>
      <c r="P3730" s="3" t="s">
        <v>1241</v>
      </c>
      <c r="Q3730" s="3">
        <v>-16.829999999999998</v>
      </c>
      <c r="R3730" s="6">
        <v>1021.72</v>
      </c>
      <c r="S3730" s="3" t="s">
        <v>1242</v>
      </c>
      <c r="T3730" s="3"/>
      <c r="U3730" s="17">
        <v>45960</v>
      </c>
      <c r="X3730" s="19" t="s">
        <v>1244</v>
      </c>
      <c r="Y3730" s="19"/>
    </row>
    <row r="3731" spans="1:25">
      <c r="A3731" s="3" t="s">
        <v>14967</v>
      </c>
      <c r="B3731" s="3"/>
      <c r="C3731" s="3" t="s">
        <v>608</v>
      </c>
      <c r="D3731" s="3" t="s">
        <v>3188</v>
      </c>
      <c r="E3731" s="3" t="s">
        <v>52</v>
      </c>
      <c r="F3731" s="3" t="s">
        <v>1250</v>
      </c>
      <c r="G3731" s="3" t="s">
        <v>1485</v>
      </c>
      <c r="H3731" s="3" t="s">
        <v>1653</v>
      </c>
      <c r="I3731" s="3" t="s">
        <v>14968</v>
      </c>
      <c r="J3731" s="3" t="s">
        <v>94</v>
      </c>
      <c r="K3731" s="3" t="s">
        <v>11816</v>
      </c>
      <c r="L3731" s="3" t="s">
        <v>14969</v>
      </c>
      <c r="M3731" s="7" t="s">
        <v>14970</v>
      </c>
      <c r="N3731" s="7" t="s">
        <v>14971</v>
      </c>
      <c r="O3731" s="20" t="s">
        <v>1076</v>
      </c>
      <c r="P3731" s="3" t="s">
        <v>1241</v>
      </c>
      <c r="Q3731" s="3">
        <v>-19.809999999999999</v>
      </c>
      <c r="R3731" s="6">
        <v>6103.64</v>
      </c>
      <c r="S3731" s="3" t="s">
        <v>1305</v>
      </c>
      <c r="T3731" s="3"/>
      <c r="U3731" s="17">
        <v>45964</v>
      </c>
      <c r="X3731" s="19" t="s">
        <v>1306</v>
      </c>
      <c r="Y3731" s="19"/>
    </row>
    <row r="3732" spans="1:25">
      <c r="A3732" s="3" t="s">
        <v>14972</v>
      </c>
      <c r="B3732" s="3"/>
      <c r="C3732" s="3" t="s">
        <v>85</v>
      </c>
      <c r="D3732" s="3" t="s">
        <v>4026</v>
      </c>
      <c r="E3732" s="3" t="s">
        <v>66</v>
      </c>
      <c r="F3732" s="3" t="s">
        <v>1261</v>
      </c>
      <c r="G3732" s="3" t="s">
        <v>1251</v>
      </c>
      <c r="H3732" s="3" t="s">
        <v>1557</v>
      </c>
      <c r="I3732" s="3" t="s">
        <v>14973</v>
      </c>
      <c r="J3732" s="3" t="s">
        <v>55</v>
      </c>
      <c r="K3732" s="3" t="s">
        <v>2680</v>
      </c>
      <c r="L3732" s="3" t="s">
        <v>14974</v>
      </c>
      <c r="M3732" s="7" t="s">
        <v>14975</v>
      </c>
      <c r="N3732" s="7" t="s">
        <v>14976</v>
      </c>
      <c r="O3732" s="20" t="s">
        <v>1078</v>
      </c>
      <c r="P3732" s="3" t="s">
        <v>1241</v>
      </c>
      <c r="Q3732" s="3">
        <v>-21.9</v>
      </c>
      <c r="R3732" s="6">
        <v>1564.2</v>
      </c>
      <c r="S3732" s="18" t="s">
        <v>4998</v>
      </c>
      <c r="T3732" s="3"/>
      <c r="U3732" s="17">
        <v>45975</v>
      </c>
      <c r="X3732" s="19" t="s">
        <v>12963</v>
      </c>
      <c r="Y3732" s="19" t="s">
        <v>14977</v>
      </c>
    </row>
    <row r="3733" spans="1:25">
      <c r="A3733" s="3" t="s">
        <v>14978</v>
      </c>
      <c r="B3733" s="3"/>
      <c r="C3733" s="3" t="s">
        <v>85</v>
      </c>
      <c r="D3733" s="3" t="s">
        <v>4026</v>
      </c>
      <c r="E3733" s="3" t="s">
        <v>66</v>
      </c>
      <c r="F3733" s="3" t="s">
        <v>1261</v>
      </c>
      <c r="G3733" s="3" t="s">
        <v>1251</v>
      </c>
      <c r="H3733" s="3" t="s">
        <v>1557</v>
      </c>
      <c r="I3733" s="3" t="s">
        <v>14979</v>
      </c>
      <c r="J3733" s="3" t="s">
        <v>1246</v>
      </c>
      <c r="K3733" s="3" t="s">
        <v>2680</v>
      </c>
      <c r="L3733" s="3" t="s">
        <v>14974</v>
      </c>
      <c r="M3733" s="7" t="s">
        <v>14975</v>
      </c>
      <c r="N3733" s="7" t="s">
        <v>14976</v>
      </c>
      <c r="O3733" s="20" t="s">
        <v>1078</v>
      </c>
      <c r="P3733" s="3" t="s">
        <v>1241</v>
      </c>
      <c r="Q3733" s="3">
        <v>-20.84</v>
      </c>
      <c r="R3733" s="6">
        <v>376.2</v>
      </c>
      <c r="S3733" s="18" t="s">
        <v>4998</v>
      </c>
      <c r="T3733" s="3"/>
      <c r="U3733" s="17">
        <v>45975</v>
      </c>
      <c r="X3733" s="19" t="s">
        <v>12963</v>
      </c>
      <c r="Y3733" s="19" t="s">
        <v>14977</v>
      </c>
    </row>
    <row r="3734" spans="1:25">
      <c r="A3734" s="3" t="s">
        <v>14980</v>
      </c>
      <c r="B3734" s="3"/>
      <c r="C3734" s="3" t="s">
        <v>85</v>
      </c>
      <c r="D3734" s="3" t="s">
        <v>4026</v>
      </c>
      <c r="E3734" s="3" t="s">
        <v>66</v>
      </c>
      <c r="F3734" s="3" t="s">
        <v>1261</v>
      </c>
      <c r="G3734" s="3" t="s">
        <v>1251</v>
      </c>
      <c r="H3734" s="3" t="s">
        <v>1557</v>
      </c>
      <c r="I3734" s="3" t="s">
        <v>14981</v>
      </c>
      <c r="J3734" s="3" t="s">
        <v>1246</v>
      </c>
      <c r="K3734" s="3" t="s">
        <v>2680</v>
      </c>
      <c r="L3734" s="3" t="s">
        <v>14974</v>
      </c>
      <c r="M3734" s="7" t="s">
        <v>14975</v>
      </c>
      <c r="N3734" s="7" t="s">
        <v>14976</v>
      </c>
      <c r="O3734" s="20" t="s">
        <v>1078</v>
      </c>
      <c r="P3734" s="3" t="s">
        <v>1241</v>
      </c>
      <c r="Q3734" s="3">
        <v>-21.76</v>
      </c>
      <c r="R3734" s="6">
        <v>376.2</v>
      </c>
      <c r="S3734" s="18" t="s">
        <v>4998</v>
      </c>
      <c r="T3734" s="3"/>
      <c r="U3734" s="17">
        <v>45975</v>
      </c>
      <c r="X3734" s="19" t="s">
        <v>12963</v>
      </c>
      <c r="Y3734" s="19" t="s">
        <v>14977</v>
      </c>
    </row>
    <row r="3735" spans="1:25">
      <c r="A3735" s="3" t="s">
        <v>14982</v>
      </c>
      <c r="B3735" s="3"/>
      <c r="C3735" s="3" t="s">
        <v>85</v>
      </c>
      <c r="D3735" s="3" t="s">
        <v>4026</v>
      </c>
      <c r="E3735" s="3" t="s">
        <v>66</v>
      </c>
      <c r="F3735" s="3" t="s">
        <v>1261</v>
      </c>
      <c r="G3735" s="3" t="s">
        <v>1251</v>
      </c>
      <c r="H3735" s="3" t="s">
        <v>1557</v>
      </c>
      <c r="I3735" s="3" t="s">
        <v>14983</v>
      </c>
      <c r="J3735" s="3" t="s">
        <v>1246</v>
      </c>
      <c r="K3735" s="3" t="s">
        <v>2680</v>
      </c>
      <c r="L3735" s="3" t="s">
        <v>14974</v>
      </c>
      <c r="M3735" s="7" t="s">
        <v>14975</v>
      </c>
      <c r="N3735" s="7" t="s">
        <v>14976</v>
      </c>
      <c r="O3735" s="20" t="s">
        <v>1078</v>
      </c>
      <c r="P3735" s="3" t="s">
        <v>1241</v>
      </c>
      <c r="Q3735" s="3">
        <v>-20.83</v>
      </c>
      <c r="R3735" s="6">
        <v>376.2</v>
      </c>
      <c r="S3735" s="18" t="s">
        <v>4998</v>
      </c>
      <c r="T3735" s="3"/>
      <c r="U3735" s="17">
        <v>45975</v>
      </c>
      <c r="X3735" s="19" t="s">
        <v>12963</v>
      </c>
      <c r="Y3735" s="19" t="s">
        <v>14977</v>
      </c>
    </row>
    <row r="3736" spans="1:25">
      <c r="A3736" s="3" t="s">
        <v>14984</v>
      </c>
      <c r="B3736" s="3"/>
      <c r="C3736" s="3" t="s">
        <v>85</v>
      </c>
      <c r="D3736" s="3" t="s">
        <v>4026</v>
      </c>
      <c r="E3736" s="3" t="s">
        <v>66</v>
      </c>
      <c r="F3736" s="3" t="s">
        <v>1261</v>
      </c>
      <c r="G3736" s="3" t="s">
        <v>1251</v>
      </c>
      <c r="H3736" s="3" t="s">
        <v>1557</v>
      </c>
      <c r="I3736" s="3" t="s">
        <v>14985</v>
      </c>
      <c r="J3736" s="3" t="s">
        <v>1270</v>
      </c>
      <c r="K3736" s="3" t="s">
        <v>2680</v>
      </c>
      <c r="L3736" s="3" t="s">
        <v>14974</v>
      </c>
      <c r="M3736" s="7" t="s">
        <v>14975</v>
      </c>
      <c r="N3736" s="7" t="s">
        <v>14976</v>
      </c>
      <c r="O3736" s="20" t="s">
        <v>1078</v>
      </c>
      <c r="P3736" s="3" t="s">
        <v>1241</v>
      </c>
      <c r="Q3736" s="3">
        <v>-20.66</v>
      </c>
      <c r="R3736" s="6">
        <v>1029.5999999999999</v>
      </c>
      <c r="S3736" s="18" t="s">
        <v>4998</v>
      </c>
      <c r="T3736" s="3"/>
      <c r="U3736" s="17">
        <v>45975</v>
      </c>
      <c r="X3736" s="19" t="s">
        <v>12963</v>
      </c>
      <c r="Y3736" s="19" t="s">
        <v>14977</v>
      </c>
    </row>
    <row r="3737" spans="1:25">
      <c r="A3737" s="3" t="s">
        <v>14986</v>
      </c>
      <c r="B3737" s="3"/>
      <c r="C3737" s="3" t="s">
        <v>85</v>
      </c>
      <c r="D3737" s="3" t="s">
        <v>4026</v>
      </c>
      <c r="E3737" s="3" t="s">
        <v>66</v>
      </c>
      <c r="F3737" s="3" t="s">
        <v>1261</v>
      </c>
      <c r="G3737" s="3" t="s">
        <v>1251</v>
      </c>
      <c r="H3737" s="3" t="s">
        <v>1557</v>
      </c>
      <c r="I3737" s="3" t="s">
        <v>14987</v>
      </c>
      <c r="J3737" s="3" t="s">
        <v>1246</v>
      </c>
      <c r="K3737" s="3" t="s">
        <v>2680</v>
      </c>
      <c r="L3737" s="3" t="s">
        <v>14974</v>
      </c>
      <c r="M3737" s="7" t="s">
        <v>14975</v>
      </c>
      <c r="N3737" s="7" t="s">
        <v>14976</v>
      </c>
      <c r="O3737" s="20" t="s">
        <v>1078</v>
      </c>
      <c r="P3737" s="3" t="s">
        <v>1241</v>
      </c>
      <c r="Q3737" s="3">
        <v>-20.74</v>
      </c>
      <c r="R3737" s="6">
        <v>376.2</v>
      </c>
      <c r="S3737" s="18" t="s">
        <v>4998</v>
      </c>
      <c r="T3737" s="3"/>
      <c r="U3737" s="17">
        <v>45975</v>
      </c>
      <c r="X3737" s="19" t="s">
        <v>12963</v>
      </c>
      <c r="Y3737" s="19" t="s">
        <v>14977</v>
      </c>
    </row>
    <row r="3738" spans="1:25">
      <c r="A3738" s="3" t="s">
        <v>14988</v>
      </c>
      <c r="B3738" s="3"/>
      <c r="C3738" s="3" t="s">
        <v>85</v>
      </c>
      <c r="D3738" s="3" t="s">
        <v>4026</v>
      </c>
      <c r="E3738" s="3" t="s">
        <v>66</v>
      </c>
      <c r="F3738" s="3" t="s">
        <v>1261</v>
      </c>
      <c r="G3738" s="3" t="s">
        <v>1251</v>
      </c>
      <c r="H3738" s="3" t="s">
        <v>1557</v>
      </c>
      <c r="I3738" s="3" t="s">
        <v>14989</v>
      </c>
      <c r="J3738" s="3" t="s">
        <v>1246</v>
      </c>
      <c r="K3738" s="3" t="s">
        <v>2680</v>
      </c>
      <c r="L3738" s="3" t="s">
        <v>14974</v>
      </c>
      <c r="M3738" s="7" t="s">
        <v>14975</v>
      </c>
      <c r="N3738" s="7" t="s">
        <v>14976</v>
      </c>
      <c r="O3738" s="20" t="s">
        <v>1078</v>
      </c>
      <c r="P3738" s="3" t="s">
        <v>1241</v>
      </c>
      <c r="Q3738" s="3">
        <v>-21.75</v>
      </c>
      <c r="R3738" s="6">
        <v>376.2</v>
      </c>
      <c r="S3738" s="18" t="s">
        <v>4998</v>
      </c>
      <c r="T3738" s="3"/>
      <c r="U3738" s="17">
        <v>45975</v>
      </c>
      <c r="X3738" s="19" t="s">
        <v>12963</v>
      </c>
      <c r="Y3738" s="19" t="s">
        <v>14977</v>
      </c>
    </row>
    <row r="3739" spans="1:25">
      <c r="A3739" s="3" t="s">
        <v>14990</v>
      </c>
      <c r="B3739" s="3"/>
      <c r="C3739" s="3" t="s">
        <v>85</v>
      </c>
      <c r="D3739" s="3" t="s">
        <v>4026</v>
      </c>
      <c r="E3739" s="3" t="s">
        <v>66</v>
      </c>
      <c r="F3739" s="3" t="s">
        <v>1261</v>
      </c>
      <c r="G3739" s="3" t="s">
        <v>1251</v>
      </c>
      <c r="H3739" s="3" t="s">
        <v>1557</v>
      </c>
      <c r="I3739" s="3" t="s">
        <v>14991</v>
      </c>
      <c r="J3739" s="3" t="s">
        <v>1246</v>
      </c>
      <c r="K3739" s="3" t="s">
        <v>2680</v>
      </c>
      <c r="L3739" s="3" t="s">
        <v>14974</v>
      </c>
      <c r="M3739" s="7" t="s">
        <v>14975</v>
      </c>
      <c r="N3739" s="7" t="s">
        <v>14976</v>
      </c>
      <c r="O3739" s="20" t="s">
        <v>1078</v>
      </c>
      <c r="P3739" s="3" t="s">
        <v>1241</v>
      </c>
      <c r="Q3739" s="3">
        <v>-20.88</v>
      </c>
      <c r="R3739" s="6">
        <v>376.2</v>
      </c>
      <c r="S3739" s="18" t="s">
        <v>4998</v>
      </c>
      <c r="T3739" s="3"/>
      <c r="U3739" s="17">
        <v>45975</v>
      </c>
      <c r="X3739" s="19" t="s">
        <v>12963</v>
      </c>
      <c r="Y3739" s="19" t="s">
        <v>14977</v>
      </c>
    </row>
    <row r="3740" spans="1:25">
      <c r="A3740" s="3" t="s">
        <v>14992</v>
      </c>
      <c r="B3740" s="3"/>
      <c r="C3740" s="3" t="s">
        <v>85</v>
      </c>
      <c r="D3740" s="3" t="s">
        <v>4026</v>
      </c>
      <c r="E3740" s="3" t="s">
        <v>66</v>
      </c>
      <c r="F3740" s="3" t="s">
        <v>1261</v>
      </c>
      <c r="G3740" s="3" t="s">
        <v>1391</v>
      </c>
      <c r="H3740" s="3" t="s">
        <v>1237</v>
      </c>
      <c r="I3740" s="3" t="s">
        <v>14993</v>
      </c>
      <c r="J3740" s="3" t="s">
        <v>55</v>
      </c>
      <c r="K3740" s="3" t="s">
        <v>6211</v>
      </c>
      <c r="L3740" s="3" t="s">
        <v>14994</v>
      </c>
      <c r="M3740" s="7" t="s">
        <v>14995</v>
      </c>
      <c r="N3740" s="7" t="s">
        <v>14996</v>
      </c>
      <c r="O3740" s="20" t="s">
        <v>1081</v>
      </c>
      <c r="P3740" s="3"/>
      <c r="Q3740" s="3"/>
      <c r="R3740" s="6">
        <v>1564.2</v>
      </c>
      <c r="S3740" s="3"/>
      <c r="T3740" s="3"/>
      <c r="U3740" s="17"/>
      <c r="X3740" s="19"/>
      <c r="Y3740" s="19" t="s">
        <v>14997</v>
      </c>
    </row>
    <row r="3741" spans="1:25">
      <c r="A3741" s="3" t="s">
        <v>14998</v>
      </c>
      <c r="B3741" s="3"/>
      <c r="C3741" s="3" t="s">
        <v>85</v>
      </c>
      <c r="D3741" s="3" t="s">
        <v>4026</v>
      </c>
      <c r="E3741" s="3" t="s">
        <v>66</v>
      </c>
      <c r="F3741" s="3" t="s">
        <v>1261</v>
      </c>
      <c r="G3741" s="3" t="s">
        <v>1391</v>
      </c>
      <c r="H3741" s="3" t="s">
        <v>1237</v>
      </c>
      <c r="I3741" s="3" t="s">
        <v>14999</v>
      </c>
      <c r="J3741" s="3" t="s">
        <v>1246</v>
      </c>
      <c r="K3741" s="3" t="s">
        <v>6211</v>
      </c>
      <c r="L3741" s="3" t="s">
        <v>14994</v>
      </c>
      <c r="M3741" s="7" t="s">
        <v>14995</v>
      </c>
      <c r="N3741" s="7" t="s">
        <v>14996</v>
      </c>
      <c r="O3741" s="20" t="s">
        <v>1081</v>
      </c>
      <c r="P3741" s="3"/>
      <c r="Q3741" s="3"/>
      <c r="R3741" s="6">
        <v>376.2</v>
      </c>
      <c r="S3741" s="3"/>
      <c r="T3741" s="3"/>
      <c r="U3741" s="17"/>
      <c r="X3741" s="19"/>
      <c r="Y3741" s="19" t="s">
        <v>14997</v>
      </c>
    </row>
    <row r="3742" spans="1:25">
      <c r="A3742" s="3" t="s">
        <v>15000</v>
      </c>
      <c r="B3742" s="3"/>
      <c r="C3742" s="3" t="s">
        <v>85</v>
      </c>
      <c r="D3742" s="3" t="s">
        <v>4026</v>
      </c>
      <c r="E3742" s="3" t="s">
        <v>66</v>
      </c>
      <c r="F3742" s="3" t="s">
        <v>1261</v>
      </c>
      <c r="G3742" s="3" t="s">
        <v>1391</v>
      </c>
      <c r="H3742" s="3" t="s">
        <v>1237</v>
      </c>
      <c r="I3742" s="3" t="s">
        <v>15001</v>
      </c>
      <c r="J3742" s="3" t="s">
        <v>1246</v>
      </c>
      <c r="K3742" s="3" t="s">
        <v>6211</v>
      </c>
      <c r="L3742" s="3" t="s">
        <v>14994</v>
      </c>
      <c r="M3742" s="7" t="s">
        <v>14995</v>
      </c>
      <c r="N3742" s="7" t="s">
        <v>14996</v>
      </c>
      <c r="O3742" s="20" t="s">
        <v>1081</v>
      </c>
      <c r="P3742" s="3"/>
      <c r="Q3742" s="3"/>
      <c r="R3742" s="6">
        <v>376.2</v>
      </c>
      <c r="S3742" s="3"/>
      <c r="T3742" s="3"/>
      <c r="U3742" s="17"/>
      <c r="X3742" s="19"/>
      <c r="Y3742" s="19" t="s">
        <v>14997</v>
      </c>
    </row>
    <row r="3743" spans="1:25">
      <c r="A3743" s="3" t="s">
        <v>15002</v>
      </c>
      <c r="B3743" s="3"/>
      <c r="C3743" s="3" t="s">
        <v>85</v>
      </c>
      <c r="D3743" s="3" t="s">
        <v>4026</v>
      </c>
      <c r="E3743" s="3" t="s">
        <v>66</v>
      </c>
      <c r="F3743" s="3" t="s">
        <v>1261</v>
      </c>
      <c r="G3743" s="3" t="s">
        <v>1391</v>
      </c>
      <c r="H3743" s="3" t="s">
        <v>1237</v>
      </c>
      <c r="I3743" s="3" t="s">
        <v>15003</v>
      </c>
      <c r="J3743" s="3" t="s">
        <v>1246</v>
      </c>
      <c r="K3743" s="3" t="s">
        <v>6211</v>
      </c>
      <c r="L3743" s="3" t="s">
        <v>14994</v>
      </c>
      <c r="M3743" s="7" t="s">
        <v>14995</v>
      </c>
      <c r="N3743" s="7" t="s">
        <v>14996</v>
      </c>
      <c r="O3743" s="20" t="s">
        <v>1081</v>
      </c>
      <c r="P3743" s="3"/>
      <c r="Q3743" s="3"/>
      <c r="R3743" s="6">
        <v>376.2</v>
      </c>
      <c r="S3743" s="3"/>
      <c r="T3743" s="3"/>
      <c r="U3743" s="17"/>
      <c r="X3743" s="19"/>
      <c r="Y3743" s="19" t="s">
        <v>14997</v>
      </c>
    </row>
    <row r="3744" spans="1:25">
      <c r="A3744" s="3" t="s">
        <v>15004</v>
      </c>
      <c r="B3744" s="3"/>
      <c r="C3744" s="3" t="s">
        <v>85</v>
      </c>
      <c r="D3744" s="3" t="s">
        <v>4026</v>
      </c>
      <c r="E3744" s="3" t="s">
        <v>66</v>
      </c>
      <c r="F3744" s="3" t="s">
        <v>1261</v>
      </c>
      <c r="G3744" s="3" t="s">
        <v>1391</v>
      </c>
      <c r="H3744" s="3" t="s">
        <v>1557</v>
      </c>
      <c r="I3744" s="3" t="s">
        <v>15005</v>
      </c>
      <c r="J3744" s="3" t="s">
        <v>1246</v>
      </c>
      <c r="K3744" s="3" t="s">
        <v>6211</v>
      </c>
      <c r="L3744" s="3" t="s">
        <v>14994</v>
      </c>
      <c r="M3744" s="7" t="s">
        <v>14995</v>
      </c>
      <c r="N3744" s="7" t="s">
        <v>14996</v>
      </c>
      <c r="O3744" s="20" t="s">
        <v>1081</v>
      </c>
      <c r="P3744" s="3"/>
      <c r="Q3744" s="3"/>
      <c r="R3744" s="6">
        <v>376.2</v>
      </c>
      <c r="S3744" s="3"/>
      <c r="T3744" s="3"/>
      <c r="U3744" s="17"/>
      <c r="X3744" s="19"/>
      <c r="Y3744" s="19" t="s">
        <v>14997</v>
      </c>
    </row>
    <row r="3745" spans="1:25">
      <c r="A3745" s="3" t="s">
        <v>15006</v>
      </c>
      <c r="B3745" s="3"/>
      <c r="C3745" s="3" t="s">
        <v>85</v>
      </c>
      <c r="D3745" s="3" t="s">
        <v>4026</v>
      </c>
      <c r="E3745" s="3" t="s">
        <v>66</v>
      </c>
      <c r="F3745" s="3" t="s">
        <v>1261</v>
      </c>
      <c r="G3745" s="3" t="s">
        <v>1391</v>
      </c>
      <c r="H3745" s="3" t="s">
        <v>1557</v>
      </c>
      <c r="I3745" s="3" t="s">
        <v>15007</v>
      </c>
      <c r="J3745" s="3" t="s">
        <v>1246</v>
      </c>
      <c r="K3745" s="3" t="s">
        <v>6211</v>
      </c>
      <c r="L3745" s="3" t="s">
        <v>14994</v>
      </c>
      <c r="M3745" s="7" t="s">
        <v>14995</v>
      </c>
      <c r="N3745" s="7" t="s">
        <v>14996</v>
      </c>
      <c r="O3745" s="20" t="s">
        <v>1081</v>
      </c>
      <c r="P3745" s="3"/>
      <c r="Q3745" s="3"/>
      <c r="R3745" s="6">
        <v>376.2</v>
      </c>
      <c r="S3745" s="3"/>
      <c r="T3745" s="3"/>
      <c r="U3745" s="17"/>
      <c r="X3745" s="19"/>
      <c r="Y3745" s="19" t="s">
        <v>14997</v>
      </c>
    </row>
    <row r="3746" spans="1:25">
      <c r="A3746" s="3" t="s">
        <v>15008</v>
      </c>
      <c r="B3746" s="3"/>
      <c r="C3746" s="3" t="s">
        <v>85</v>
      </c>
      <c r="D3746" s="3" t="s">
        <v>4026</v>
      </c>
      <c r="E3746" s="3" t="s">
        <v>66</v>
      </c>
      <c r="F3746" s="3" t="s">
        <v>1261</v>
      </c>
      <c r="G3746" s="3" t="s">
        <v>1391</v>
      </c>
      <c r="H3746" s="3" t="s">
        <v>1557</v>
      </c>
      <c r="I3746" s="3" t="s">
        <v>15009</v>
      </c>
      <c r="J3746" s="3" t="s">
        <v>1270</v>
      </c>
      <c r="K3746" s="3" t="s">
        <v>6211</v>
      </c>
      <c r="L3746" s="3" t="s">
        <v>14994</v>
      </c>
      <c r="M3746" s="7" t="s">
        <v>14995</v>
      </c>
      <c r="N3746" s="7" t="s">
        <v>14996</v>
      </c>
      <c r="O3746" s="20" t="s">
        <v>1081</v>
      </c>
      <c r="P3746" s="3"/>
      <c r="Q3746" s="3"/>
      <c r="R3746" s="6">
        <v>1029.5999999999999</v>
      </c>
      <c r="S3746" s="3"/>
      <c r="T3746" s="3"/>
      <c r="U3746" s="17"/>
      <c r="X3746" s="19"/>
      <c r="Y3746" s="19" t="s">
        <v>14997</v>
      </c>
    </row>
    <row r="3747" spans="1:25">
      <c r="A3747" s="3" t="s">
        <v>15010</v>
      </c>
      <c r="B3747" s="3"/>
      <c r="C3747" s="3" t="s">
        <v>85</v>
      </c>
      <c r="D3747" s="3" t="s">
        <v>4026</v>
      </c>
      <c r="E3747" s="3" t="s">
        <v>66</v>
      </c>
      <c r="F3747" s="3" t="s">
        <v>1261</v>
      </c>
      <c r="G3747" s="3" t="s">
        <v>1391</v>
      </c>
      <c r="H3747" s="3" t="s">
        <v>1557</v>
      </c>
      <c r="I3747" s="3" t="s">
        <v>15011</v>
      </c>
      <c r="J3747" s="3" t="s">
        <v>1246</v>
      </c>
      <c r="K3747" s="3" t="s">
        <v>6211</v>
      </c>
      <c r="L3747" s="3" t="s">
        <v>14994</v>
      </c>
      <c r="M3747" s="7" t="s">
        <v>14995</v>
      </c>
      <c r="N3747" s="7" t="s">
        <v>14996</v>
      </c>
      <c r="O3747" s="20" t="s">
        <v>1081</v>
      </c>
      <c r="P3747" s="3"/>
      <c r="Q3747" s="3"/>
      <c r="R3747" s="6">
        <v>376.2</v>
      </c>
      <c r="S3747" s="3"/>
      <c r="T3747" s="3"/>
      <c r="U3747" s="17"/>
      <c r="X3747" s="19"/>
      <c r="Y3747" s="19" t="s">
        <v>14997</v>
      </c>
    </row>
    <row r="3748" spans="1:25">
      <c r="A3748" s="3" t="s">
        <v>15012</v>
      </c>
      <c r="B3748" s="3"/>
      <c r="C3748" s="3" t="s">
        <v>85</v>
      </c>
      <c r="D3748" s="3" t="s">
        <v>4026</v>
      </c>
      <c r="E3748" s="3" t="s">
        <v>66</v>
      </c>
      <c r="F3748" s="3" t="s">
        <v>1261</v>
      </c>
      <c r="G3748" s="3" t="s">
        <v>1391</v>
      </c>
      <c r="H3748" s="3" t="s">
        <v>1557</v>
      </c>
      <c r="I3748" s="3" t="s">
        <v>15013</v>
      </c>
      <c r="J3748" s="3" t="s">
        <v>1246</v>
      </c>
      <c r="K3748" s="3" t="s">
        <v>6211</v>
      </c>
      <c r="L3748" s="3" t="s">
        <v>14994</v>
      </c>
      <c r="M3748" s="7" t="s">
        <v>14995</v>
      </c>
      <c r="N3748" s="7" t="s">
        <v>14996</v>
      </c>
      <c r="O3748" s="20" t="s">
        <v>1081</v>
      </c>
      <c r="P3748" s="3"/>
      <c r="Q3748" s="3"/>
      <c r="R3748" s="6">
        <v>376.2</v>
      </c>
      <c r="S3748" s="3"/>
      <c r="T3748" s="3"/>
      <c r="U3748" s="17"/>
      <c r="X3748" s="19"/>
      <c r="Y3748" s="19" t="s">
        <v>14997</v>
      </c>
    </row>
    <row r="3749" spans="1:25">
      <c r="A3749" s="3" t="s">
        <v>15014</v>
      </c>
      <c r="B3749" s="3"/>
      <c r="C3749" s="3" t="s">
        <v>85</v>
      </c>
      <c r="D3749" s="3" t="s">
        <v>4026</v>
      </c>
      <c r="E3749" s="3" t="s">
        <v>66</v>
      </c>
      <c r="F3749" s="3" t="s">
        <v>1261</v>
      </c>
      <c r="G3749" s="3" t="s">
        <v>1391</v>
      </c>
      <c r="H3749" s="3" t="s">
        <v>1557</v>
      </c>
      <c r="I3749" s="3" t="s">
        <v>15015</v>
      </c>
      <c r="J3749" s="3" t="s">
        <v>1246</v>
      </c>
      <c r="K3749" s="3" t="s">
        <v>6211</v>
      </c>
      <c r="L3749" s="3" t="s">
        <v>14994</v>
      </c>
      <c r="M3749" s="7" t="s">
        <v>14995</v>
      </c>
      <c r="N3749" s="7" t="s">
        <v>14996</v>
      </c>
      <c r="O3749" s="20" t="s">
        <v>1081</v>
      </c>
      <c r="P3749" s="3"/>
      <c r="Q3749" s="3"/>
      <c r="R3749" s="6">
        <v>376.2</v>
      </c>
      <c r="S3749" s="3"/>
      <c r="T3749" s="3"/>
      <c r="U3749" s="17"/>
      <c r="X3749" s="19"/>
      <c r="Y3749" s="19" t="s">
        <v>14997</v>
      </c>
    </row>
    <row r="3750" spans="1:25">
      <c r="A3750" s="3" t="s">
        <v>15016</v>
      </c>
      <c r="B3750" s="3"/>
      <c r="C3750" s="3" t="s">
        <v>85</v>
      </c>
      <c r="D3750" s="3" t="s">
        <v>4026</v>
      </c>
      <c r="E3750" s="3" t="s">
        <v>66</v>
      </c>
      <c r="F3750" s="3" t="s">
        <v>1261</v>
      </c>
      <c r="G3750" s="3" t="s">
        <v>1391</v>
      </c>
      <c r="H3750" s="3" t="s">
        <v>1557</v>
      </c>
      <c r="I3750" s="3" t="s">
        <v>15017</v>
      </c>
      <c r="J3750" s="3" t="s">
        <v>1246</v>
      </c>
      <c r="K3750" s="3" t="s">
        <v>6211</v>
      </c>
      <c r="L3750" s="3" t="s">
        <v>14994</v>
      </c>
      <c r="M3750" s="7" t="s">
        <v>14995</v>
      </c>
      <c r="N3750" s="7" t="s">
        <v>14996</v>
      </c>
      <c r="O3750" s="20" t="s">
        <v>1081</v>
      </c>
      <c r="P3750" s="3"/>
      <c r="Q3750" s="3"/>
      <c r="R3750" s="6">
        <v>376.2</v>
      </c>
      <c r="S3750" s="3"/>
      <c r="T3750" s="3"/>
      <c r="U3750" s="17"/>
      <c r="X3750" s="19"/>
      <c r="Y3750" s="19" t="s">
        <v>14997</v>
      </c>
    </row>
    <row r="3751" spans="1:25">
      <c r="A3751" s="3" t="s">
        <v>15018</v>
      </c>
      <c r="B3751" s="3"/>
      <c r="C3751" s="3" t="s">
        <v>85</v>
      </c>
      <c r="D3751" s="3" t="s">
        <v>4026</v>
      </c>
      <c r="E3751" s="3" t="s">
        <v>66</v>
      </c>
      <c r="F3751" s="3" t="s">
        <v>1261</v>
      </c>
      <c r="G3751" s="3" t="s">
        <v>1391</v>
      </c>
      <c r="H3751" s="3" t="s">
        <v>1557</v>
      </c>
      <c r="I3751" s="3" t="s">
        <v>15019</v>
      </c>
      <c r="J3751" s="3" t="s">
        <v>1246</v>
      </c>
      <c r="K3751" s="3" t="s">
        <v>6211</v>
      </c>
      <c r="L3751" s="3" t="s">
        <v>14994</v>
      </c>
      <c r="M3751" s="7" t="s">
        <v>14995</v>
      </c>
      <c r="N3751" s="7" t="s">
        <v>14996</v>
      </c>
      <c r="O3751" s="20" t="s">
        <v>1081</v>
      </c>
      <c r="P3751" s="3"/>
      <c r="Q3751" s="3"/>
      <c r="R3751" s="6">
        <v>376.2</v>
      </c>
      <c r="S3751" s="3"/>
      <c r="T3751" s="3"/>
      <c r="U3751" s="17"/>
      <c r="X3751" s="19"/>
      <c r="Y3751" s="19" t="s">
        <v>14997</v>
      </c>
    </row>
    <row r="3752" spans="1:25">
      <c r="A3752" s="3" t="s">
        <v>15020</v>
      </c>
      <c r="B3752" s="3"/>
      <c r="C3752" s="3" t="s">
        <v>85</v>
      </c>
      <c r="D3752" s="3" t="s">
        <v>4026</v>
      </c>
      <c r="E3752" s="3" t="s">
        <v>66</v>
      </c>
      <c r="F3752" s="3" t="s">
        <v>1261</v>
      </c>
      <c r="G3752" s="3" t="s">
        <v>1391</v>
      </c>
      <c r="H3752" s="3" t="s">
        <v>1575</v>
      </c>
      <c r="I3752" s="3" t="s">
        <v>15021</v>
      </c>
      <c r="J3752" s="3" t="s">
        <v>1270</v>
      </c>
      <c r="K3752" s="3" t="s">
        <v>6211</v>
      </c>
      <c r="L3752" s="3" t="s">
        <v>14994</v>
      </c>
      <c r="M3752" s="7" t="s">
        <v>14995</v>
      </c>
      <c r="N3752" s="7" t="s">
        <v>14996</v>
      </c>
      <c r="O3752" s="20" t="s">
        <v>1081</v>
      </c>
      <c r="P3752" s="3"/>
      <c r="Q3752" s="3"/>
      <c r="R3752" s="6">
        <v>1029.5999999999999</v>
      </c>
      <c r="S3752" s="3"/>
      <c r="T3752" s="3"/>
      <c r="U3752" s="17"/>
      <c r="X3752" s="19"/>
      <c r="Y3752" s="19" t="s">
        <v>14997</v>
      </c>
    </row>
    <row r="3753" spans="1:25">
      <c r="A3753" s="3" t="s">
        <v>15022</v>
      </c>
      <c r="B3753" s="3"/>
      <c r="C3753" s="3" t="s">
        <v>85</v>
      </c>
      <c r="D3753" s="3" t="s">
        <v>4026</v>
      </c>
      <c r="E3753" s="3" t="s">
        <v>66</v>
      </c>
      <c r="F3753" s="3" t="s">
        <v>1261</v>
      </c>
      <c r="G3753" s="3" t="s">
        <v>1391</v>
      </c>
      <c r="H3753" s="3" t="s">
        <v>1575</v>
      </c>
      <c r="I3753" s="3" t="s">
        <v>15023</v>
      </c>
      <c r="J3753" s="3" t="s">
        <v>1246</v>
      </c>
      <c r="K3753" s="3" t="s">
        <v>6211</v>
      </c>
      <c r="L3753" s="3" t="s">
        <v>14994</v>
      </c>
      <c r="M3753" s="7" t="s">
        <v>14995</v>
      </c>
      <c r="N3753" s="7" t="s">
        <v>14996</v>
      </c>
      <c r="O3753" s="20" t="s">
        <v>1081</v>
      </c>
      <c r="P3753" s="3"/>
      <c r="Q3753" s="3"/>
      <c r="R3753" s="6">
        <v>376.2</v>
      </c>
      <c r="S3753" s="3"/>
      <c r="T3753" s="3"/>
      <c r="U3753" s="17"/>
      <c r="X3753" s="19"/>
      <c r="Y3753" s="19" t="s">
        <v>14997</v>
      </c>
    </row>
    <row r="3754" spans="1:25">
      <c r="A3754" s="3" t="s">
        <v>15024</v>
      </c>
      <c r="B3754" s="3"/>
      <c r="C3754" s="3" t="s">
        <v>85</v>
      </c>
      <c r="D3754" s="3" t="s">
        <v>4026</v>
      </c>
      <c r="E3754" s="3" t="s">
        <v>66</v>
      </c>
      <c r="F3754" s="3" t="s">
        <v>1261</v>
      </c>
      <c r="G3754" s="3" t="s">
        <v>1391</v>
      </c>
      <c r="H3754" s="3" t="s">
        <v>1575</v>
      </c>
      <c r="I3754" s="3" t="s">
        <v>15025</v>
      </c>
      <c r="J3754" s="3" t="s">
        <v>1246</v>
      </c>
      <c r="K3754" s="3" t="s">
        <v>6211</v>
      </c>
      <c r="L3754" s="3" t="s">
        <v>14994</v>
      </c>
      <c r="M3754" s="7" t="s">
        <v>14995</v>
      </c>
      <c r="N3754" s="7" t="s">
        <v>14996</v>
      </c>
      <c r="O3754" s="20" t="s">
        <v>1081</v>
      </c>
      <c r="P3754" s="3"/>
      <c r="Q3754" s="3"/>
      <c r="R3754" s="6">
        <v>376.2</v>
      </c>
      <c r="S3754" s="3"/>
      <c r="T3754" s="3"/>
      <c r="U3754" s="17"/>
      <c r="X3754" s="19"/>
      <c r="Y3754" s="19" t="s">
        <v>14997</v>
      </c>
    </row>
    <row r="3755" spans="1:25">
      <c r="A3755" s="3" t="s">
        <v>15026</v>
      </c>
      <c r="B3755" s="3"/>
      <c r="C3755" s="3" t="s">
        <v>85</v>
      </c>
      <c r="D3755" s="3" t="s">
        <v>4026</v>
      </c>
      <c r="E3755" s="3" t="s">
        <v>66</v>
      </c>
      <c r="F3755" s="3" t="s">
        <v>1261</v>
      </c>
      <c r="G3755" s="3" t="s">
        <v>1391</v>
      </c>
      <c r="H3755" s="3" t="s">
        <v>1575</v>
      </c>
      <c r="I3755" s="3" t="s">
        <v>15027</v>
      </c>
      <c r="J3755" s="3" t="s">
        <v>1246</v>
      </c>
      <c r="K3755" s="3" t="s">
        <v>6211</v>
      </c>
      <c r="L3755" s="3" t="s">
        <v>14994</v>
      </c>
      <c r="M3755" s="7" t="s">
        <v>14995</v>
      </c>
      <c r="N3755" s="7" t="s">
        <v>14996</v>
      </c>
      <c r="O3755" s="20" t="s">
        <v>1081</v>
      </c>
      <c r="P3755" s="3"/>
      <c r="Q3755" s="3"/>
      <c r="R3755" s="6">
        <v>376.2</v>
      </c>
      <c r="S3755" s="3"/>
      <c r="T3755" s="3"/>
      <c r="U3755" s="17"/>
      <c r="X3755" s="19"/>
      <c r="Y3755" s="19" t="s">
        <v>14997</v>
      </c>
    </row>
    <row r="3756" spans="1:25">
      <c r="A3756" s="3" t="s">
        <v>15028</v>
      </c>
      <c r="B3756" s="3"/>
      <c r="C3756" s="3" t="s">
        <v>85</v>
      </c>
      <c r="D3756" s="3" t="s">
        <v>4026</v>
      </c>
      <c r="E3756" s="3" t="s">
        <v>66</v>
      </c>
      <c r="F3756" s="3" t="s">
        <v>1261</v>
      </c>
      <c r="G3756" s="3" t="s">
        <v>1391</v>
      </c>
      <c r="H3756" s="3" t="s">
        <v>1575</v>
      </c>
      <c r="I3756" s="3" t="s">
        <v>15029</v>
      </c>
      <c r="J3756" s="3" t="s">
        <v>1246</v>
      </c>
      <c r="K3756" s="3" t="s">
        <v>6211</v>
      </c>
      <c r="L3756" s="3" t="s">
        <v>14994</v>
      </c>
      <c r="M3756" s="7" t="s">
        <v>14995</v>
      </c>
      <c r="N3756" s="7" t="s">
        <v>14996</v>
      </c>
      <c r="O3756" s="20" t="s">
        <v>1081</v>
      </c>
      <c r="P3756" s="3"/>
      <c r="Q3756" s="3"/>
      <c r="R3756" s="6">
        <v>376.2</v>
      </c>
      <c r="S3756" s="3"/>
      <c r="T3756" s="3"/>
      <c r="U3756" s="17"/>
      <c r="X3756" s="19"/>
      <c r="Y3756" s="19" t="s">
        <v>14997</v>
      </c>
    </row>
    <row r="3757" spans="1:25">
      <c r="A3757" s="3" t="s">
        <v>15030</v>
      </c>
      <c r="B3757" s="3"/>
      <c r="C3757" s="3" t="s">
        <v>85</v>
      </c>
      <c r="D3757" s="3" t="s">
        <v>4026</v>
      </c>
      <c r="E3757" s="3" t="s">
        <v>66</v>
      </c>
      <c r="F3757" s="3" t="s">
        <v>1261</v>
      </c>
      <c r="G3757" s="3" t="s">
        <v>1391</v>
      </c>
      <c r="H3757" s="3" t="s">
        <v>1575</v>
      </c>
      <c r="I3757" s="3" t="s">
        <v>15031</v>
      </c>
      <c r="J3757" s="3" t="s">
        <v>1246</v>
      </c>
      <c r="K3757" s="3" t="s">
        <v>6211</v>
      </c>
      <c r="L3757" s="3" t="s">
        <v>14994</v>
      </c>
      <c r="M3757" s="7" t="s">
        <v>14995</v>
      </c>
      <c r="N3757" s="7" t="s">
        <v>14996</v>
      </c>
      <c r="O3757" s="20" t="s">
        <v>1081</v>
      </c>
      <c r="P3757" s="3"/>
      <c r="Q3757" s="3"/>
      <c r="R3757" s="6">
        <v>376.2</v>
      </c>
      <c r="S3757" s="3"/>
      <c r="T3757" s="3"/>
      <c r="U3757" s="17"/>
      <c r="X3757" s="19"/>
      <c r="Y3757" s="19" t="s">
        <v>14997</v>
      </c>
    </row>
    <row r="3758" spans="1:25">
      <c r="A3758" s="3" t="s">
        <v>15032</v>
      </c>
      <c r="B3758" s="3"/>
      <c r="C3758" s="3" t="s">
        <v>85</v>
      </c>
      <c r="D3758" s="3" t="s">
        <v>4026</v>
      </c>
      <c r="E3758" s="3" t="s">
        <v>66</v>
      </c>
      <c r="F3758" s="3" t="s">
        <v>1261</v>
      </c>
      <c r="G3758" s="3" t="s">
        <v>1391</v>
      </c>
      <c r="H3758" s="3" t="s">
        <v>1575</v>
      </c>
      <c r="I3758" s="3" t="s">
        <v>15033</v>
      </c>
      <c r="J3758" s="3" t="s">
        <v>1270</v>
      </c>
      <c r="K3758" s="3" t="s">
        <v>6211</v>
      </c>
      <c r="L3758" s="3" t="s">
        <v>14994</v>
      </c>
      <c r="M3758" s="7" t="s">
        <v>14995</v>
      </c>
      <c r="N3758" s="7" t="s">
        <v>14996</v>
      </c>
      <c r="O3758" s="20" t="s">
        <v>1081</v>
      </c>
      <c r="P3758" s="3"/>
      <c r="Q3758" s="3"/>
      <c r="R3758" s="6">
        <v>1029.5999999999999</v>
      </c>
      <c r="S3758" s="3"/>
      <c r="T3758" s="3"/>
      <c r="U3758" s="17"/>
      <c r="X3758" s="19"/>
      <c r="Y3758" s="19" t="s">
        <v>14997</v>
      </c>
    </row>
    <row r="3759" spans="1:25">
      <c r="A3759" s="3" t="s">
        <v>15034</v>
      </c>
      <c r="B3759" s="3"/>
      <c r="C3759" s="3" t="s">
        <v>85</v>
      </c>
      <c r="D3759" s="3" t="s">
        <v>4026</v>
      </c>
      <c r="E3759" s="3" t="s">
        <v>66</v>
      </c>
      <c r="F3759" s="3" t="s">
        <v>1261</v>
      </c>
      <c r="G3759" s="3" t="s">
        <v>1391</v>
      </c>
      <c r="H3759" s="3" t="s">
        <v>1575</v>
      </c>
      <c r="I3759" s="3" t="s">
        <v>15035</v>
      </c>
      <c r="J3759" s="3" t="s">
        <v>1246</v>
      </c>
      <c r="K3759" s="3" t="s">
        <v>6211</v>
      </c>
      <c r="L3759" s="3" t="s">
        <v>14994</v>
      </c>
      <c r="M3759" s="7" t="s">
        <v>14995</v>
      </c>
      <c r="N3759" s="7" t="s">
        <v>14996</v>
      </c>
      <c r="O3759" s="20" t="s">
        <v>1081</v>
      </c>
      <c r="P3759" s="3"/>
      <c r="Q3759" s="3"/>
      <c r="R3759" s="6">
        <v>376.2</v>
      </c>
      <c r="S3759" s="3"/>
      <c r="T3759" s="3"/>
      <c r="U3759" s="17"/>
      <c r="X3759" s="19"/>
      <c r="Y3759" s="19" t="s">
        <v>14997</v>
      </c>
    </row>
    <row r="3760" spans="1:25">
      <c r="A3760" s="3" t="s">
        <v>15036</v>
      </c>
      <c r="B3760" s="3"/>
      <c r="C3760" s="3" t="s">
        <v>85</v>
      </c>
      <c r="D3760" s="3" t="s">
        <v>4026</v>
      </c>
      <c r="E3760" s="3" t="s">
        <v>66</v>
      </c>
      <c r="F3760" s="3" t="s">
        <v>1261</v>
      </c>
      <c r="G3760" s="3" t="s">
        <v>1391</v>
      </c>
      <c r="H3760" s="3" t="s">
        <v>1575</v>
      </c>
      <c r="I3760" s="3" t="s">
        <v>15037</v>
      </c>
      <c r="J3760" s="3" t="s">
        <v>1246</v>
      </c>
      <c r="K3760" s="3" t="s">
        <v>6211</v>
      </c>
      <c r="L3760" s="3" t="s">
        <v>14994</v>
      </c>
      <c r="M3760" s="7" t="s">
        <v>14995</v>
      </c>
      <c r="N3760" s="7" t="s">
        <v>14996</v>
      </c>
      <c r="O3760" s="20" t="s">
        <v>1081</v>
      </c>
      <c r="P3760" s="3"/>
      <c r="Q3760" s="3"/>
      <c r="R3760" s="6">
        <v>376.2</v>
      </c>
      <c r="S3760" s="3"/>
      <c r="T3760" s="3"/>
      <c r="U3760" s="17"/>
      <c r="X3760" s="19"/>
      <c r="Y3760" s="19" t="s">
        <v>14997</v>
      </c>
    </row>
    <row r="3761" spans="1:25">
      <c r="A3761" s="3" t="s">
        <v>15038</v>
      </c>
      <c r="B3761" s="3"/>
      <c r="C3761" s="3" t="s">
        <v>85</v>
      </c>
      <c r="D3761" s="3" t="s">
        <v>4026</v>
      </c>
      <c r="E3761" s="3" t="s">
        <v>66</v>
      </c>
      <c r="F3761" s="3" t="s">
        <v>1261</v>
      </c>
      <c r="G3761" s="3" t="s">
        <v>1391</v>
      </c>
      <c r="H3761" s="3" t="s">
        <v>1575</v>
      </c>
      <c r="I3761" s="3" t="s">
        <v>15039</v>
      </c>
      <c r="J3761" s="3" t="s">
        <v>1246</v>
      </c>
      <c r="K3761" s="3" t="s">
        <v>6211</v>
      </c>
      <c r="L3761" s="3" t="s">
        <v>14994</v>
      </c>
      <c r="M3761" s="7" t="s">
        <v>14995</v>
      </c>
      <c r="N3761" s="7" t="s">
        <v>14996</v>
      </c>
      <c r="O3761" s="20" t="s">
        <v>1081</v>
      </c>
      <c r="P3761" s="3"/>
      <c r="Q3761" s="3"/>
      <c r="R3761" s="6">
        <v>376.2</v>
      </c>
      <c r="S3761" s="3"/>
      <c r="T3761" s="3"/>
      <c r="U3761" s="17"/>
      <c r="X3761" s="19"/>
      <c r="Y3761" s="19" t="s">
        <v>14997</v>
      </c>
    </row>
    <row r="3762" spans="1:25">
      <c r="A3762" s="3" t="s">
        <v>15040</v>
      </c>
      <c r="B3762" s="3"/>
      <c r="C3762" s="3" t="s">
        <v>85</v>
      </c>
      <c r="D3762" s="3" t="s">
        <v>4026</v>
      </c>
      <c r="E3762" s="3" t="s">
        <v>66</v>
      </c>
      <c r="F3762" s="3" t="s">
        <v>1261</v>
      </c>
      <c r="G3762" s="3" t="s">
        <v>1391</v>
      </c>
      <c r="H3762" s="3" t="s">
        <v>1575</v>
      </c>
      <c r="I3762" s="3" t="s">
        <v>15041</v>
      </c>
      <c r="J3762" s="3" t="s">
        <v>1246</v>
      </c>
      <c r="K3762" s="3" t="s">
        <v>6211</v>
      </c>
      <c r="L3762" s="3" t="s">
        <v>14994</v>
      </c>
      <c r="M3762" s="7" t="s">
        <v>14995</v>
      </c>
      <c r="N3762" s="7" t="s">
        <v>14996</v>
      </c>
      <c r="O3762" s="20" t="s">
        <v>1081</v>
      </c>
      <c r="P3762" s="3"/>
      <c r="Q3762" s="3"/>
      <c r="R3762" s="6">
        <v>376.2</v>
      </c>
      <c r="S3762" s="3"/>
      <c r="T3762" s="3"/>
      <c r="U3762" s="17"/>
      <c r="X3762" s="19"/>
      <c r="Y3762" s="19" t="s">
        <v>14997</v>
      </c>
    </row>
    <row r="3763" spans="1:25">
      <c r="A3763" s="3" t="s">
        <v>15042</v>
      </c>
      <c r="B3763" s="3"/>
      <c r="C3763" s="3" t="s">
        <v>85</v>
      </c>
      <c r="D3763" s="3" t="s">
        <v>4026</v>
      </c>
      <c r="E3763" s="3" t="s">
        <v>66</v>
      </c>
      <c r="F3763" s="3" t="s">
        <v>1261</v>
      </c>
      <c r="G3763" s="3" t="s">
        <v>1391</v>
      </c>
      <c r="H3763" s="3" t="s">
        <v>1575</v>
      </c>
      <c r="I3763" s="3" t="s">
        <v>15043</v>
      </c>
      <c r="J3763" s="3" t="s">
        <v>1246</v>
      </c>
      <c r="K3763" s="3" t="s">
        <v>6211</v>
      </c>
      <c r="L3763" s="3" t="s">
        <v>14994</v>
      </c>
      <c r="M3763" s="7" t="s">
        <v>14995</v>
      </c>
      <c r="N3763" s="7" t="s">
        <v>14996</v>
      </c>
      <c r="O3763" s="20" t="s">
        <v>1081</v>
      </c>
      <c r="P3763" s="3"/>
      <c r="Q3763" s="3"/>
      <c r="R3763" s="6">
        <v>376.2</v>
      </c>
      <c r="S3763" s="3"/>
      <c r="T3763" s="3"/>
      <c r="U3763" s="17"/>
      <c r="X3763" s="19"/>
      <c r="Y3763" s="19" t="s">
        <v>14997</v>
      </c>
    </row>
    <row r="3764" spans="1:25">
      <c r="A3764" s="3" t="s">
        <v>15044</v>
      </c>
      <c r="B3764" s="3"/>
      <c r="C3764" s="3" t="s">
        <v>186</v>
      </c>
      <c r="D3764" s="3" t="s">
        <v>4026</v>
      </c>
      <c r="E3764" s="3" t="s">
        <v>66</v>
      </c>
      <c r="F3764" s="3" t="s">
        <v>1300</v>
      </c>
      <c r="G3764" s="3" t="s">
        <v>1308</v>
      </c>
      <c r="H3764" s="3" t="s">
        <v>15045</v>
      </c>
      <c r="I3764" s="3" t="s">
        <v>15046</v>
      </c>
      <c r="J3764" s="3" t="s">
        <v>68</v>
      </c>
      <c r="K3764" s="3" t="s">
        <v>11272</v>
      </c>
      <c r="L3764" s="3" t="s">
        <v>15047</v>
      </c>
      <c r="M3764" s="7" t="s">
        <v>15048</v>
      </c>
      <c r="N3764" s="7" t="s">
        <v>15049</v>
      </c>
      <c r="O3764" s="20" t="s">
        <v>1084</v>
      </c>
      <c r="P3764" s="3" t="s">
        <v>1241</v>
      </c>
      <c r="Q3764" s="3">
        <v>-19.38</v>
      </c>
      <c r="R3764" s="6">
        <v>514.79999999999995</v>
      </c>
      <c r="S3764" s="3" t="s">
        <v>1256</v>
      </c>
      <c r="T3764" s="3"/>
      <c r="U3764" s="17">
        <v>45966</v>
      </c>
      <c r="X3764" s="19" t="s">
        <v>13400</v>
      </c>
      <c r="Y3764" s="19"/>
    </row>
    <row r="3765" spans="1:25">
      <c r="A3765" s="3" t="s">
        <v>15050</v>
      </c>
      <c r="B3765" s="3"/>
      <c r="C3765" s="3" t="s">
        <v>129</v>
      </c>
      <c r="D3765" s="3" t="s">
        <v>4026</v>
      </c>
      <c r="E3765" s="3" t="s">
        <v>66</v>
      </c>
      <c r="F3765" s="3" t="s">
        <v>1300</v>
      </c>
      <c r="G3765" s="3" t="s">
        <v>1312</v>
      </c>
      <c r="H3765" s="3" t="s">
        <v>1540</v>
      </c>
      <c r="I3765" s="3" t="s">
        <v>15051</v>
      </c>
      <c r="J3765" s="3" t="s">
        <v>68</v>
      </c>
      <c r="K3765" s="3" t="s">
        <v>14461</v>
      </c>
      <c r="L3765" s="3" t="s">
        <v>15052</v>
      </c>
      <c r="M3765" s="7" t="s">
        <v>15053</v>
      </c>
      <c r="N3765" s="7" t="s">
        <v>15054</v>
      </c>
      <c r="O3765" s="20" t="s">
        <v>1086</v>
      </c>
      <c r="P3765" s="3" t="s">
        <v>4591</v>
      </c>
      <c r="Q3765" s="3"/>
      <c r="R3765" s="6">
        <v>514.79999999999995</v>
      </c>
      <c r="S3765" s="3" t="s">
        <v>3970</v>
      </c>
      <c r="T3765" s="3"/>
      <c r="U3765" s="17">
        <v>45966</v>
      </c>
      <c r="X3765" s="19" t="s">
        <v>6551</v>
      </c>
      <c r="Y3765" s="19"/>
    </row>
    <row r="3766" spans="1:25">
      <c r="A3766" s="3" t="s">
        <v>15055</v>
      </c>
      <c r="B3766" s="3"/>
      <c r="C3766" s="3" t="s">
        <v>141</v>
      </c>
      <c r="D3766" s="3" t="s">
        <v>4026</v>
      </c>
      <c r="E3766" s="3" t="s">
        <v>66</v>
      </c>
      <c r="F3766" s="3" t="s">
        <v>1300</v>
      </c>
      <c r="G3766" s="3" t="s">
        <v>2636</v>
      </c>
      <c r="H3766" s="3" t="s">
        <v>4982</v>
      </c>
      <c r="I3766" s="3" t="s">
        <v>15056</v>
      </c>
      <c r="J3766" s="3" t="s">
        <v>55</v>
      </c>
      <c r="K3766" s="3" t="s">
        <v>2304</v>
      </c>
      <c r="L3766" s="3" t="s">
        <v>15057</v>
      </c>
      <c r="M3766" s="7" t="s">
        <v>15058</v>
      </c>
      <c r="N3766" s="7" t="s">
        <v>15059</v>
      </c>
      <c r="O3766" s="20" t="s">
        <v>1089</v>
      </c>
      <c r="P3766" s="3"/>
      <c r="Q3766" s="3"/>
      <c r="R3766" s="6">
        <v>1564.2</v>
      </c>
      <c r="S3766" s="3"/>
      <c r="T3766" s="3"/>
      <c r="U3766" s="17"/>
      <c r="X3766" s="19"/>
      <c r="Y3766" s="19" t="s">
        <v>14997</v>
      </c>
    </row>
    <row r="3767" spans="1:25">
      <c r="A3767" s="3" t="s">
        <v>15060</v>
      </c>
      <c r="B3767" s="3"/>
      <c r="C3767" s="3" t="s">
        <v>141</v>
      </c>
      <c r="D3767" s="3" t="s">
        <v>4026</v>
      </c>
      <c r="E3767" s="3" t="s">
        <v>66</v>
      </c>
      <c r="F3767" s="3" t="s">
        <v>1300</v>
      </c>
      <c r="G3767" s="3" t="s">
        <v>2636</v>
      </c>
      <c r="H3767" s="3" t="s">
        <v>4982</v>
      </c>
      <c r="I3767" s="3" t="s">
        <v>15061</v>
      </c>
      <c r="J3767" s="3" t="s">
        <v>1270</v>
      </c>
      <c r="K3767" s="3" t="s">
        <v>2304</v>
      </c>
      <c r="L3767" s="3" t="s">
        <v>15057</v>
      </c>
      <c r="M3767" s="7" t="s">
        <v>15058</v>
      </c>
      <c r="N3767" s="7" t="s">
        <v>15059</v>
      </c>
      <c r="O3767" s="20" t="s">
        <v>1089</v>
      </c>
      <c r="P3767" s="3"/>
      <c r="Q3767" s="3"/>
      <c r="R3767" s="6">
        <v>1029.5999999999999</v>
      </c>
      <c r="S3767" s="3"/>
      <c r="T3767" s="3"/>
      <c r="U3767" s="17"/>
      <c r="X3767" s="19"/>
      <c r="Y3767" s="19" t="s">
        <v>14997</v>
      </c>
    </row>
    <row r="3768" spans="1:25">
      <c r="A3768" s="3" t="s">
        <v>15062</v>
      </c>
      <c r="B3768" s="3"/>
      <c r="C3768" s="3" t="s">
        <v>141</v>
      </c>
      <c r="D3768" s="3" t="s">
        <v>4026</v>
      </c>
      <c r="E3768" s="3" t="s">
        <v>66</v>
      </c>
      <c r="F3768" s="3" t="s">
        <v>1300</v>
      </c>
      <c r="G3768" s="3" t="s">
        <v>2636</v>
      </c>
      <c r="H3768" s="3" t="s">
        <v>4982</v>
      </c>
      <c r="I3768" s="3" t="s">
        <v>15063</v>
      </c>
      <c r="J3768" s="3" t="s">
        <v>1270</v>
      </c>
      <c r="K3768" s="3" t="s">
        <v>2304</v>
      </c>
      <c r="L3768" s="3" t="s">
        <v>15057</v>
      </c>
      <c r="M3768" s="7" t="s">
        <v>15058</v>
      </c>
      <c r="N3768" s="7" t="s">
        <v>15059</v>
      </c>
      <c r="O3768" s="20" t="s">
        <v>1089</v>
      </c>
      <c r="P3768" s="3"/>
      <c r="Q3768" s="3"/>
      <c r="R3768" s="6">
        <v>1029.5999999999999</v>
      </c>
      <c r="S3768" s="3"/>
      <c r="T3768" s="3"/>
      <c r="U3768" s="17"/>
      <c r="X3768" s="19"/>
      <c r="Y3768" s="19" t="s">
        <v>14997</v>
      </c>
    </row>
    <row r="3769" spans="1:25">
      <c r="A3769" s="3" t="s">
        <v>15064</v>
      </c>
      <c r="B3769" s="3"/>
      <c r="C3769" s="3" t="s">
        <v>141</v>
      </c>
      <c r="D3769" s="3" t="s">
        <v>4026</v>
      </c>
      <c r="E3769" s="3" t="s">
        <v>66</v>
      </c>
      <c r="F3769" s="3" t="s">
        <v>1300</v>
      </c>
      <c r="G3769" s="3" t="s">
        <v>2636</v>
      </c>
      <c r="H3769" s="3" t="s">
        <v>4982</v>
      </c>
      <c r="I3769" s="3" t="s">
        <v>15065</v>
      </c>
      <c r="J3769" s="3" t="s">
        <v>1270</v>
      </c>
      <c r="K3769" s="3" t="s">
        <v>2304</v>
      </c>
      <c r="L3769" s="3" t="s">
        <v>15057</v>
      </c>
      <c r="M3769" s="7" t="s">
        <v>15058</v>
      </c>
      <c r="N3769" s="7" t="s">
        <v>15059</v>
      </c>
      <c r="O3769" s="20" t="s">
        <v>1089</v>
      </c>
      <c r="P3769" s="3"/>
      <c r="Q3769" s="3"/>
      <c r="R3769" s="6">
        <v>1029.5999999999999</v>
      </c>
      <c r="S3769" s="3"/>
      <c r="T3769" s="3"/>
      <c r="U3769" s="17"/>
      <c r="X3769" s="19"/>
      <c r="Y3769" s="19" t="s">
        <v>14997</v>
      </c>
    </row>
    <row r="3770" spans="1:25">
      <c r="A3770" s="3" t="s">
        <v>15066</v>
      </c>
      <c r="B3770" s="3"/>
      <c r="C3770" s="3" t="s">
        <v>141</v>
      </c>
      <c r="D3770" s="3" t="s">
        <v>4026</v>
      </c>
      <c r="E3770" s="3" t="s">
        <v>66</v>
      </c>
      <c r="F3770" s="3" t="s">
        <v>1300</v>
      </c>
      <c r="G3770" s="3" t="s">
        <v>2636</v>
      </c>
      <c r="H3770" s="3" t="s">
        <v>4982</v>
      </c>
      <c r="I3770" s="3" t="s">
        <v>15067</v>
      </c>
      <c r="J3770" s="3" t="s">
        <v>1270</v>
      </c>
      <c r="K3770" s="3" t="s">
        <v>2304</v>
      </c>
      <c r="L3770" s="3" t="s">
        <v>15057</v>
      </c>
      <c r="M3770" s="7" t="s">
        <v>15058</v>
      </c>
      <c r="N3770" s="7" t="s">
        <v>15059</v>
      </c>
      <c r="O3770" s="20" t="s">
        <v>1089</v>
      </c>
      <c r="P3770" s="3"/>
      <c r="Q3770" s="3"/>
      <c r="R3770" s="6">
        <v>1029.5999999999999</v>
      </c>
      <c r="S3770" s="3"/>
      <c r="T3770" s="3"/>
      <c r="U3770" s="17"/>
      <c r="X3770" s="19"/>
      <c r="Y3770" s="19" t="s">
        <v>14997</v>
      </c>
    </row>
    <row r="3771" spans="1:25">
      <c r="A3771" s="3" t="s">
        <v>15068</v>
      </c>
      <c r="B3771" s="3"/>
      <c r="C3771" s="3" t="s">
        <v>141</v>
      </c>
      <c r="D3771" s="3" t="s">
        <v>4026</v>
      </c>
      <c r="E3771" s="3" t="s">
        <v>66</v>
      </c>
      <c r="F3771" s="3" t="s">
        <v>1300</v>
      </c>
      <c r="G3771" s="3" t="s">
        <v>2636</v>
      </c>
      <c r="H3771" s="3" t="s">
        <v>4982</v>
      </c>
      <c r="I3771" s="3" t="s">
        <v>15069</v>
      </c>
      <c r="J3771" s="3" t="s">
        <v>1270</v>
      </c>
      <c r="K3771" s="3" t="s">
        <v>2304</v>
      </c>
      <c r="L3771" s="3" t="s">
        <v>15057</v>
      </c>
      <c r="M3771" s="7" t="s">
        <v>15058</v>
      </c>
      <c r="N3771" s="7" t="s">
        <v>15059</v>
      </c>
      <c r="O3771" s="20" t="s">
        <v>1089</v>
      </c>
      <c r="P3771" s="3"/>
      <c r="Q3771" s="3"/>
      <c r="R3771" s="6">
        <v>1029.5999999999999</v>
      </c>
      <c r="S3771" s="3"/>
      <c r="T3771" s="3"/>
      <c r="U3771" s="17"/>
      <c r="X3771" s="19"/>
      <c r="Y3771" s="19" t="s">
        <v>14997</v>
      </c>
    </row>
    <row r="3772" spans="1:25">
      <c r="A3772" s="3" t="s">
        <v>15070</v>
      </c>
      <c r="B3772" s="3"/>
      <c r="C3772" s="3" t="s">
        <v>141</v>
      </c>
      <c r="D3772" s="3" t="s">
        <v>4026</v>
      </c>
      <c r="E3772" s="3" t="s">
        <v>66</v>
      </c>
      <c r="F3772" s="3" t="s">
        <v>1300</v>
      </c>
      <c r="G3772" s="3" t="s">
        <v>2636</v>
      </c>
      <c r="H3772" s="3" t="s">
        <v>4982</v>
      </c>
      <c r="I3772" s="3" t="s">
        <v>15071</v>
      </c>
      <c r="J3772" s="3" t="s">
        <v>1270</v>
      </c>
      <c r="K3772" s="3" t="s">
        <v>2304</v>
      </c>
      <c r="L3772" s="3" t="s">
        <v>15057</v>
      </c>
      <c r="M3772" s="7" t="s">
        <v>15058</v>
      </c>
      <c r="N3772" s="7" t="s">
        <v>15059</v>
      </c>
      <c r="O3772" s="20" t="s">
        <v>1089</v>
      </c>
      <c r="P3772" s="3"/>
      <c r="Q3772" s="3"/>
      <c r="R3772" s="6">
        <v>1029.5999999999999</v>
      </c>
      <c r="S3772" s="3"/>
      <c r="T3772" s="3"/>
      <c r="U3772" s="17"/>
      <c r="X3772" s="19"/>
      <c r="Y3772" s="19" t="s">
        <v>14997</v>
      </c>
    </row>
    <row r="3773" spans="1:25">
      <c r="A3773" s="18" t="s">
        <v>15072</v>
      </c>
      <c r="B3773" s="3"/>
      <c r="C3773" s="3" t="s">
        <v>141</v>
      </c>
      <c r="D3773" s="3" t="s">
        <v>4026</v>
      </c>
      <c r="E3773" s="3" t="s">
        <v>66</v>
      </c>
      <c r="F3773" s="3" t="s">
        <v>1300</v>
      </c>
      <c r="G3773" s="3" t="s">
        <v>2636</v>
      </c>
      <c r="H3773" s="3" t="s">
        <v>4982</v>
      </c>
      <c r="I3773" s="3" t="s">
        <v>15073</v>
      </c>
      <c r="J3773" s="3" t="s">
        <v>1270</v>
      </c>
      <c r="K3773" s="3" t="s">
        <v>2304</v>
      </c>
      <c r="L3773" s="3" t="s">
        <v>15057</v>
      </c>
      <c r="M3773" s="7" t="s">
        <v>15058</v>
      </c>
      <c r="N3773" s="7" t="s">
        <v>15059</v>
      </c>
      <c r="O3773" s="20" t="s">
        <v>1089</v>
      </c>
      <c r="P3773" s="3"/>
      <c r="Q3773" s="3"/>
      <c r="R3773" s="6">
        <v>1029.5999999999999</v>
      </c>
      <c r="S3773" s="3"/>
      <c r="T3773" s="3"/>
      <c r="U3773" s="17"/>
      <c r="X3773" s="19"/>
      <c r="Y3773" s="19" t="s">
        <v>14997</v>
      </c>
    </row>
    <row r="3774" spans="1:25">
      <c r="A3774" s="3" t="s">
        <v>15074</v>
      </c>
      <c r="B3774" s="3"/>
      <c r="C3774" s="3" t="s">
        <v>141</v>
      </c>
      <c r="D3774" s="3" t="s">
        <v>4026</v>
      </c>
      <c r="E3774" s="3" t="s">
        <v>66</v>
      </c>
      <c r="F3774" s="3" t="s">
        <v>1300</v>
      </c>
      <c r="G3774" s="3" t="s">
        <v>2636</v>
      </c>
      <c r="H3774" s="3" t="s">
        <v>4982</v>
      </c>
      <c r="I3774" s="3" t="s">
        <v>15075</v>
      </c>
      <c r="J3774" s="3" t="s">
        <v>1270</v>
      </c>
      <c r="K3774" s="3" t="s">
        <v>2304</v>
      </c>
      <c r="L3774" s="3" t="s">
        <v>15057</v>
      </c>
      <c r="M3774" s="7" t="s">
        <v>15058</v>
      </c>
      <c r="N3774" s="7" t="s">
        <v>15059</v>
      </c>
      <c r="O3774" s="20" t="s">
        <v>1089</v>
      </c>
      <c r="P3774" s="3"/>
      <c r="Q3774" s="3"/>
      <c r="R3774" s="6">
        <v>1029.5999999999999</v>
      </c>
      <c r="S3774" s="3"/>
      <c r="T3774" s="3"/>
      <c r="U3774" s="17"/>
      <c r="X3774" s="19"/>
      <c r="Y3774" s="19" t="s">
        <v>14997</v>
      </c>
    </row>
    <row r="3775" spans="1:25">
      <c r="A3775" s="3" t="s">
        <v>15076</v>
      </c>
      <c r="B3775" s="3"/>
      <c r="C3775" s="3" t="s">
        <v>141</v>
      </c>
      <c r="D3775" s="3" t="s">
        <v>4026</v>
      </c>
      <c r="E3775" s="3" t="s">
        <v>66</v>
      </c>
      <c r="F3775" s="3" t="s">
        <v>1300</v>
      </c>
      <c r="G3775" s="3" t="s">
        <v>2636</v>
      </c>
      <c r="H3775" s="3" t="s">
        <v>4982</v>
      </c>
      <c r="I3775" s="3" t="s">
        <v>15077</v>
      </c>
      <c r="J3775" s="3" t="s">
        <v>1270</v>
      </c>
      <c r="K3775" s="3" t="s">
        <v>2304</v>
      </c>
      <c r="L3775" s="3" t="s">
        <v>15057</v>
      </c>
      <c r="M3775" s="7" t="s">
        <v>15058</v>
      </c>
      <c r="N3775" s="7" t="s">
        <v>15059</v>
      </c>
      <c r="O3775" s="20" t="s">
        <v>1089</v>
      </c>
      <c r="P3775" s="3"/>
      <c r="Q3775" s="3"/>
      <c r="R3775" s="6">
        <v>1029.5999999999999</v>
      </c>
      <c r="S3775" s="3"/>
      <c r="T3775" s="3"/>
      <c r="U3775" s="17"/>
      <c r="X3775" s="19"/>
      <c r="Y3775" s="19" t="s">
        <v>14997</v>
      </c>
    </row>
    <row r="3776" spans="1:25">
      <c r="A3776" s="3" t="s">
        <v>15078</v>
      </c>
      <c r="B3776" s="3"/>
      <c r="C3776" s="3" t="s">
        <v>141</v>
      </c>
      <c r="D3776" s="3" t="s">
        <v>4026</v>
      </c>
      <c r="E3776" s="3" t="s">
        <v>66</v>
      </c>
      <c r="F3776" s="3" t="s">
        <v>1300</v>
      </c>
      <c r="G3776" s="3" t="s">
        <v>2636</v>
      </c>
      <c r="H3776" s="3" t="s">
        <v>4982</v>
      </c>
      <c r="I3776" s="3" t="s">
        <v>15079</v>
      </c>
      <c r="J3776" s="3" t="s">
        <v>1270</v>
      </c>
      <c r="K3776" s="3" t="s">
        <v>2304</v>
      </c>
      <c r="L3776" s="3" t="s">
        <v>15057</v>
      </c>
      <c r="M3776" s="7" t="s">
        <v>15058</v>
      </c>
      <c r="N3776" s="7" t="s">
        <v>15059</v>
      </c>
      <c r="O3776" s="20" t="s">
        <v>1089</v>
      </c>
      <c r="P3776" s="3"/>
      <c r="Q3776" s="3"/>
      <c r="R3776" s="6">
        <v>1029.5999999999999</v>
      </c>
      <c r="S3776" s="3"/>
      <c r="T3776" s="3"/>
      <c r="U3776" s="17"/>
      <c r="X3776" s="19"/>
      <c r="Y3776" s="19" t="s">
        <v>14997</v>
      </c>
    </row>
    <row r="3777" spans="1:25">
      <c r="A3777" s="3" t="s">
        <v>15080</v>
      </c>
      <c r="B3777" s="3"/>
      <c r="C3777" s="3" t="s">
        <v>141</v>
      </c>
      <c r="D3777" s="3" t="s">
        <v>4026</v>
      </c>
      <c r="E3777" s="3" t="s">
        <v>66</v>
      </c>
      <c r="F3777" s="3" t="s">
        <v>1300</v>
      </c>
      <c r="G3777" s="3" t="s">
        <v>2636</v>
      </c>
      <c r="H3777" s="3" t="s">
        <v>4982</v>
      </c>
      <c r="I3777" s="3" t="s">
        <v>15081</v>
      </c>
      <c r="J3777" s="3" t="s">
        <v>1270</v>
      </c>
      <c r="K3777" s="3" t="s">
        <v>2304</v>
      </c>
      <c r="L3777" s="3" t="s">
        <v>15057</v>
      </c>
      <c r="M3777" s="7" t="s">
        <v>15058</v>
      </c>
      <c r="N3777" s="7" t="s">
        <v>15059</v>
      </c>
      <c r="O3777" s="20" t="s">
        <v>1089</v>
      </c>
      <c r="P3777" s="3"/>
      <c r="Q3777" s="3"/>
      <c r="R3777" s="6">
        <v>1029.5999999999999</v>
      </c>
      <c r="S3777" s="3"/>
      <c r="T3777" s="3"/>
      <c r="U3777" s="17"/>
      <c r="X3777" s="19"/>
      <c r="Y3777" s="19" t="s">
        <v>14997</v>
      </c>
    </row>
    <row r="3778" spans="1:25">
      <c r="A3778" s="3" t="s">
        <v>15082</v>
      </c>
      <c r="B3778" s="3"/>
      <c r="C3778" s="3" t="s">
        <v>141</v>
      </c>
      <c r="D3778" s="3" t="s">
        <v>4026</v>
      </c>
      <c r="E3778" s="3" t="s">
        <v>66</v>
      </c>
      <c r="F3778" s="3" t="s">
        <v>1300</v>
      </c>
      <c r="G3778" s="3" t="s">
        <v>2636</v>
      </c>
      <c r="H3778" s="3" t="s">
        <v>4982</v>
      </c>
      <c r="I3778" s="3" t="s">
        <v>15083</v>
      </c>
      <c r="J3778" s="3" t="s">
        <v>1270</v>
      </c>
      <c r="K3778" s="3" t="s">
        <v>2304</v>
      </c>
      <c r="L3778" s="3" t="s">
        <v>15057</v>
      </c>
      <c r="M3778" s="7" t="s">
        <v>15058</v>
      </c>
      <c r="N3778" s="7" t="s">
        <v>15059</v>
      </c>
      <c r="O3778" s="20" t="s">
        <v>1089</v>
      </c>
      <c r="P3778" s="3"/>
      <c r="Q3778" s="3"/>
      <c r="R3778" s="6">
        <v>1029.5999999999999</v>
      </c>
      <c r="S3778" s="3"/>
      <c r="T3778" s="3"/>
      <c r="U3778" s="17"/>
      <c r="X3778" s="19"/>
      <c r="Y3778" s="19" t="s">
        <v>14997</v>
      </c>
    </row>
    <row r="3779" spans="1:25">
      <c r="A3779" s="3" t="s">
        <v>15084</v>
      </c>
      <c r="B3779" s="3"/>
      <c r="C3779" s="3" t="s">
        <v>141</v>
      </c>
      <c r="D3779" s="3" t="s">
        <v>4026</v>
      </c>
      <c r="E3779" s="3" t="s">
        <v>66</v>
      </c>
      <c r="F3779" s="3" t="s">
        <v>1300</v>
      </c>
      <c r="G3779" s="3" t="s">
        <v>2636</v>
      </c>
      <c r="H3779" s="3" t="s">
        <v>4982</v>
      </c>
      <c r="I3779" s="3" t="s">
        <v>15085</v>
      </c>
      <c r="J3779" s="3" t="s">
        <v>1270</v>
      </c>
      <c r="K3779" s="3" t="s">
        <v>2304</v>
      </c>
      <c r="L3779" s="3" t="s">
        <v>15057</v>
      </c>
      <c r="M3779" s="7" t="s">
        <v>15058</v>
      </c>
      <c r="N3779" s="7" t="s">
        <v>15059</v>
      </c>
      <c r="O3779" s="20" t="s">
        <v>1089</v>
      </c>
      <c r="P3779" s="3"/>
      <c r="Q3779" s="3"/>
      <c r="R3779" s="6">
        <v>1029.5999999999999</v>
      </c>
      <c r="S3779" s="3"/>
      <c r="T3779" s="3"/>
      <c r="U3779" s="17"/>
      <c r="X3779" s="19"/>
      <c r="Y3779" s="19" t="s">
        <v>14997</v>
      </c>
    </row>
    <row r="3780" spans="1:25">
      <c r="A3780" s="3" t="s">
        <v>15086</v>
      </c>
      <c r="B3780" s="3"/>
      <c r="C3780" s="3" t="s">
        <v>141</v>
      </c>
      <c r="D3780" s="3" t="s">
        <v>4026</v>
      </c>
      <c r="E3780" s="3" t="s">
        <v>66</v>
      </c>
      <c r="F3780" s="3" t="s">
        <v>1300</v>
      </c>
      <c r="G3780" s="3" t="s">
        <v>2636</v>
      </c>
      <c r="H3780" s="3" t="s">
        <v>4982</v>
      </c>
      <c r="I3780" s="3" t="s">
        <v>15087</v>
      </c>
      <c r="J3780" s="3" t="s">
        <v>1270</v>
      </c>
      <c r="K3780" s="3" t="s">
        <v>2304</v>
      </c>
      <c r="L3780" s="3" t="s">
        <v>15057</v>
      </c>
      <c r="M3780" s="7" t="s">
        <v>15058</v>
      </c>
      <c r="N3780" s="7" t="s">
        <v>15059</v>
      </c>
      <c r="O3780" s="20" t="s">
        <v>1089</v>
      </c>
      <c r="P3780" s="3"/>
      <c r="Q3780" s="3"/>
      <c r="R3780" s="6">
        <v>1029.5999999999999</v>
      </c>
      <c r="S3780" s="3"/>
      <c r="T3780" s="3"/>
      <c r="U3780" s="17"/>
      <c r="X3780" s="19"/>
      <c r="Y3780" s="19" t="s">
        <v>14997</v>
      </c>
    </row>
    <row r="3781" spans="1:25">
      <c r="A3781" s="3" t="s">
        <v>15088</v>
      </c>
      <c r="B3781" s="3"/>
      <c r="C3781" s="3" t="s">
        <v>141</v>
      </c>
      <c r="D3781" s="3" t="s">
        <v>4026</v>
      </c>
      <c r="E3781" s="3" t="s">
        <v>66</v>
      </c>
      <c r="F3781" s="3" t="s">
        <v>1300</v>
      </c>
      <c r="G3781" s="3" t="s">
        <v>2636</v>
      </c>
      <c r="H3781" s="3" t="s">
        <v>4982</v>
      </c>
      <c r="I3781" s="3" t="s">
        <v>15089</v>
      </c>
      <c r="J3781" s="3" t="s">
        <v>1270</v>
      </c>
      <c r="K3781" s="3" t="s">
        <v>2304</v>
      </c>
      <c r="L3781" s="3" t="s">
        <v>15057</v>
      </c>
      <c r="M3781" s="7" t="s">
        <v>15058</v>
      </c>
      <c r="N3781" s="7" t="s">
        <v>15059</v>
      </c>
      <c r="O3781" s="20" t="s">
        <v>1089</v>
      </c>
      <c r="P3781" s="3"/>
      <c r="Q3781" s="3"/>
      <c r="R3781" s="6">
        <v>1029.5999999999999</v>
      </c>
      <c r="S3781" s="3"/>
      <c r="T3781" s="3"/>
      <c r="U3781" s="17"/>
      <c r="X3781" s="19"/>
      <c r="Y3781" s="19" t="s">
        <v>14997</v>
      </c>
    </row>
    <row r="3782" spans="1:25">
      <c r="A3782" s="3" t="s">
        <v>15090</v>
      </c>
      <c r="B3782" s="3"/>
      <c r="C3782" s="3" t="s">
        <v>141</v>
      </c>
      <c r="D3782" s="3" t="s">
        <v>4026</v>
      </c>
      <c r="E3782" s="3" t="s">
        <v>66</v>
      </c>
      <c r="F3782" s="3" t="s">
        <v>1300</v>
      </c>
      <c r="G3782" s="3" t="s">
        <v>2636</v>
      </c>
      <c r="H3782" s="3" t="s">
        <v>15091</v>
      </c>
      <c r="I3782" s="3" t="s">
        <v>15092</v>
      </c>
      <c r="J3782" s="3" t="s">
        <v>1270</v>
      </c>
      <c r="K3782" s="3" t="s">
        <v>2304</v>
      </c>
      <c r="L3782" s="3" t="s">
        <v>15057</v>
      </c>
      <c r="M3782" s="7" t="s">
        <v>15058</v>
      </c>
      <c r="N3782" s="7" t="s">
        <v>15059</v>
      </c>
      <c r="O3782" s="20" t="s">
        <v>1089</v>
      </c>
      <c r="P3782" s="3"/>
      <c r="Q3782" s="3"/>
      <c r="R3782" s="6">
        <v>1029.5999999999999</v>
      </c>
      <c r="S3782" s="3"/>
      <c r="T3782" s="3"/>
      <c r="U3782" s="17"/>
      <c r="X3782" s="19"/>
      <c r="Y3782" s="19" t="s">
        <v>14997</v>
      </c>
    </row>
    <row r="3783" spans="1:25">
      <c r="A3783" s="3" t="s">
        <v>15093</v>
      </c>
      <c r="B3783" s="3"/>
      <c r="C3783" s="3" t="s">
        <v>220</v>
      </c>
      <c r="D3783" s="3" t="s">
        <v>3188</v>
      </c>
      <c r="E3783" s="3" t="s">
        <v>52</v>
      </c>
      <c r="F3783" s="3"/>
      <c r="G3783" s="3"/>
      <c r="H3783" s="3"/>
      <c r="I3783" s="3" t="s">
        <v>15094</v>
      </c>
      <c r="J3783" s="3" t="s">
        <v>94</v>
      </c>
      <c r="K3783" s="3" t="s">
        <v>15095</v>
      </c>
      <c r="L3783" s="3" t="s">
        <v>15096</v>
      </c>
      <c r="M3783" s="7" t="s">
        <v>15097</v>
      </c>
      <c r="N3783" s="7" t="s">
        <v>15098</v>
      </c>
      <c r="O3783" s="20" t="s">
        <v>1093</v>
      </c>
      <c r="P3783" s="3" t="s">
        <v>1241</v>
      </c>
      <c r="Q3783" s="3">
        <v>-6.42</v>
      </c>
      <c r="R3783" s="6">
        <v>5536.8</v>
      </c>
      <c r="S3783" s="3" t="s">
        <v>1319</v>
      </c>
      <c r="T3783" s="3"/>
      <c r="U3783" s="17">
        <v>45971</v>
      </c>
      <c r="X3783" s="19" t="s">
        <v>1320</v>
      </c>
      <c r="Y3783" s="19"/>
    </row>
    <row r="3784" spans="1:25">
      <c r="A3784" s="3" t="s">
        <v>15099</v>
      </c>
      <c r="B3784" s="3"/>
      <c r="C3784" s="3" t="s">
        <v>198</v>
      </c>
      <c r="D3784" s="3" t="s">
        <v>4748</v>
      </c>
      <c r="E3784" s="3" t="s">
        <v>52</v>
      </c>
      <c r="F3784" s="3"/>
      <c r="G3784" s="3"/>
      <c r="H3784" s="3"/>
      <c r="I3784" s="3" t="s">
        <v>15100</v>
      </c>
      <c r="J3784" s="3" t="s">
        <v>94</v>
      </c>
      <c r="K3784" s="3" t="s">
        <v>5605</v>
      </c>
      <c r="L3784" s="3" t="s">
        <v>15101</v>
      </c>
      <c r="M3784" s="7" t="s">
        <v>15102</v>
      </c>
      <c r="N3784" s="7" t="s">
        <v>15103</v>
      </c>
      <c r="O3784" s="20" t="s">
        <v>1095</v>
      </c>
      <c r="P3784" s="3" t="s">
        <v>1241</v>
      </c>
      <c r="Q3784" s="3"/>
      <c r="R3784" s="6">
        <v>206.43</v>
      </c>
      <c r="S3784" s="18" t="s">
        <v>1371</v>
      </c>
      <c r="T3784" s="3"/>
      <c r="U3784" s="17">
        <v>45966</v>
      </c>
      <c r="X3784" s="19" t="s">
        <v>4401</v>
      </c>
      <c r="Y3784" s="19"/>
    </row>
    <row r="3785" spans="1:25">
      <c r="A3785" s="3" t="s">
        <v>15104</v>
      </c>
      <c r="B3785" s="3"/>
      <c r="C3785" s="3" t="s">
        <v>129</v>
      </c>
      <c r="D3785" s="3" t="s">
        <v>4026</v>
      </c>
      <c r="E3785" s="3" t="s">
        <v>66</v>
      </c>
      <c r="F3785" s="3" t="s">
        <v>1300</v>
      </c>
      <c r="G3785" s="3" t="s">
        <v>1495</v>
      </c>
      <c r="H3785" s="3" t="s">
        <v>1653</v>
      </c>
      <c r="I3785" s="3" t="s">
        <v>15105</v>
      </c>
      <c r="J3785" s="3" t="s">
        <v>55</v>
      </c>
      <c r="K3785" s="3" t="s">
        <v>5593</v>
      </c>
      <c r="L3785" s="3" t="s">
        <v>15106</v>
      </c>
      <c r="M3785" s="7" t="s">
        <v>15107</v>
      </c>
      <c r="N3785" s="7" t="s">
        <v>15108</v>
      </c>
      <c r="O3785" s="20" t="s">
        <v>1097</v>
      </c>
      <c r="P3785" s="3" t="s">
        <v>1241</v>
      </c>
      <c r="Q3785" s="3">
        <v>-16.579999999999998</v>
      </c>
      <c r="R3785" s="6">
        <v>1564.2</v>
      </c>
      <c r="S3785" s="3" t="s">
        <v>13790</v>
      </c>
      <c r="T3785" s="3"/>
      <c r="U3785" s="17">
        <v>45979</v>
      </c>
      <c r="X3785" s="19" t="s">
        <v>13791</v>
      </c>
      <c r="Y3785" s="19" t="s">
        <v>15109</v>
      </c>
    </row>
    <row r="3786" spans="1:25">
      <c r="A3786" s="3" t="s">
        <v>15110</v>
      </c>
      <c r="B3786" s="3"/>
      <c r="C3786" s="3" t="s">
        <v>129</v>
      </c>
      <c r="D3786" s="3" t="s">
        <v>4026</v>
      </c>
      <c r="E3786" s="3" t="s">
        <v>66</v>
      </c>
      <c r="F3786" s="3" t="s">
        <v>1300</v>
      </c>
      <c r="G3786" s="3" t="s">
        <v>1495</v>
      </c>
      <c r="H3786" s="3" t="s">
        <v>1653</v>
      </c>
      <c r="I3786" s="3" t="s">
        <v>15111</v>
      </c>
      <c r="J3786" s="3" t="s">
        <v>1246</v>
      </c>
      <c r="K3786" s="3" t="s">
        <v>5593</v>
      </c>
      <c r="L3786" s="3" t="s">
        <v>15106</v>
      </c>
      <c r="M3786" s="7" t="s">
        <v>15107</v>
      </c>
      <c r="N3786" s="7" t="s">
        <v>15108</v>
      </c>
      <c r="O3786" s="20" t="s">
        <v>1097</v>
      </c>
      <c r="P3786" s="3" t="s">
        <v>1241</v>
      </c>
      <c r="Q3786" s="3">
        <v>-17.04</v>
      </c>
      <c r="R3786" s="6">
        <v>376.2</v>
      </c>
      <c r="S3786" s="3" t="s">
        <v>13790</v>
      </c>
      <c r="T3786" s="3"/>
      <c r="U3786" s="17">
        <v>45979</v>
      </c>
      <c r="X3786" s="19" t="s">
        <v>13791</v>
      </c>
      <c r="Y3786" s="19" t="s">
        <v>15109</v>
      </c>
    </row>
    <row r="3787" spans="1:25">
      <c r="A3787" s="3" t="s">
        <v>15112</v>
      </c>
      <c r="B3787" s="3"/>
      <c r="C3787" s="3" t="s">
        <v>129</v>
      </c>
      <c r="D3787" s="3" t="s">
        <v>4026</v>
      </c>
      <c r="E3787" s="3" t="s">
        <v>66</v>
      </c>
      <c r="F3787" s="3" t="s">
        <v>1307</v>
      </c>
      <c r="G3787" s="3" t="s">
        <v>1485</v>
      </c>
      <c r="H3787" s="3" t="s">
        <v>1252</v>
      </c>
      <c r="I3787" s="3" t="s">
        <v>15113</v>
      </c>
      <c r="J3787" s="3" t="s">
        <v>1270</v>
      </c>
      <c r="K3787" s="3" t="s">
        <v>5593</v>
      </c>
      <c r="L3787" s="3" t="s">
        <v>15106</v>
      </c>
      <c r="M3787" s="7" t="s">
        <v>15107</v>
      </c>
      <c r="N3787" s="7" t="s">
        <v>15108</v>
      </c>
      <c r="O3787" s="20" t="s">
        <v>1097</v>
      </c>
      <c r="P3787" s="3" t="s">
        <v>1241</v>
      </c>
      <c r="Q3787" s="3">
        <v>-16.440000000000001</v>
      </c>
      <c r="R3787" s="6">
        <v>1029.5999999999999</v>
      </c>
      <c r="S3787" s="3" t="s">
        <v>13790</v>
      </c>
      <c r="T3787" s="3"/>
      <c r="U3787" s="17">
        <v>45979</v>
      </c>
      <c r="X3787" s="19" t="s">
        <v>13791</v>
      </c>
      <c r="Y3787" s="19" t="s">
        <v>15109</v>
      </c>
    </row>
    <row r="3788" spans="1:25">
      <c r="A3788" s="3" t="s">
        <v>15114</v>
      </c>
      <c r="B3788" s="3"/>
      <c r="C3788" s="3" t="s">
        <v>129</v>
      </c>
      <c r="D3788" s="3" t="s">
        <v>4026</v>
      </c>
      <c r="E3788" s="3" t="s">
        <v>66</v>
      </c>
      <c r="F3788" s="3" t="s">
        <v>1307</v>
      </c>
      <c r="G3788" s="3" t="s">
        <v>1485</v>
      </c>
      <c r="H3788" s="3" t="s">
        <v>1252</v>
      </c>
      <c r="I3788" s="3" t="s">
        <v>15115</v>
      </c>
      <c r="J3788" s="3" t="s">
        <v>1246</v>
      </c>
      <c r="K3788" s="3" t="s">
        <v>5593</v>
      </c>
      <c r="L3788" s="3" t="s">
        <v>15106</v>
      </c>
      <c r="M3788" s="7" t="s">
        <v>15107</v>
      </c>
      <c r="N3788" s="7" t="s">
        <v>15108</v>
      </c>
      <c r="O3788" s="20" t="s">
        <v>1097</v>
      </c>
      <c r="P3788" s="3" t="s">
        <v>1241</v>
      </c>
      <c r="Q3788" s="3">
        <v>-16.61</v>
      </c>
      <c r="R3788" s="6">
        <v>376.2</v>
      </c>
      <c r="S3788" s="3" t="s">
        <v>13790</v>
      </c>
      <c r="T3788" s="3"/>
      <c r="U3788" s="17">
        <v>45979</v>
      </c>
      <c r="X3788" s="19" t="s">
        <v>13791</v>
      </c>
      <c r="Y3788" s="19" t="s">
        <v>15109</v>
      </c>
    </row>
    <row r="3789" spans="1:25">
      <c r="A3789" s="3" t="s">
        <v>15116</v>
      </c>
      <c r="B3789" s="3"/>
      <c r="C3789" s="3" t="s">
        <v>129</v>
      </c>
      <c r="D3789" s="3" t="s">
        <v>4026</v>
      </c>
      <c r="E3789" s="3" t="s">
        <v>66</v>
      </c>
      <c r="F3789" s="3" t="s">
        <v>1307</v>
      </c>
      <c r="G3789" s="3" t="s">
        <v>1485</v>
      </c>
      <c r="H3789" s="3" t="s">
        <v>1252</v>
      </c>
      <c r="I3789" s="3" t="s">
        <v>15117</v>
      </c>
      <c r="J3789" s="3" t="s">
        <v>1246</v>
      </c>
      <c r="K3789" s="3" t="s">
        <v>5593</v>
      </c>
      <c r="L3789" s="3" t="s">
        <v>15106</v>
      </c>
      <c r="M3789" s="7" t="s">
        <v>15107</v>
      </c>
      <c r="N3789" s="7" t="s">
        <v>15108</v>
      </c>
      <c r="O3789" s="20" t="s">
        <v>1097</v>
      </c>
      <c r="P3789" s="3" t="s">
        <v>1241</v>
      </c>
      <c r="Q3789" s="3">
        <v>-16.41</v>
      </c>
      <c r="R3789" s="6">
        <v>376.2</v>
      </c>
      <c r="S3789" s="3" t="s">
        <v>13790</v>
      </c>
      <c r="T3789" s="3"/>
      <c r="U3789" s="17">
        <v>45979</v>
      </c>
      <c r="X3789" s="19" t="s">
        <v>13791</v>
      </c>
      <c r="Y3789" s="19" t="s">
        <v>15109</v>
      </c>
    </row>
    <row r="3790" spans="1:25">
      <c r="A3790" s="3" t="s">
        <v>15118</v>
      </c>
      <c r="B3790" s="3"/>
      <c r="C3790" s="3" t="s">
        <v>608</v>
      </c>
      <c r="D3790" s="3" t="s">
        <v>3188</v>
      </c>
      <c r="E3790" s="3" t="s">
        <v>52</v>
      </c>
      <c r="F3790" s="3"/>
      <c r="G3790" s="3"/>
      <c r="H3790" s="3"/>
      <c r="I3790" s="3" t="s">
        <v>15119</v>
      </c>
      <c r="J3790" s="3" t="s">
        <v>94</v>
      </c>
      <c r="K3790" s="3" t="s">
        <v>11676</v>
      </c>
      <c r="L3790" s="3" t="s">
        <v>13988</v>
      </c>
      <c r="M3790" s="7" t="s">
        <v>15120</v>
      </c>
      <c r="N3790" s="7" t="s">
        <v>15121</v>
      </c>
      <c r="O3790" s="20" t="s">
        <v>1100</v>
      </c>
      <c r="P3790" s="3" t="s">
        <v>1241</v>
      </c>
      <c r="Q3790" s="3"/>
      <c r="R3790" s="6">
        <v>674.83</v>
      </c>
      <c r="S3790" s="18" t="s">
        <v>1371</v>
      </c>
      <c r="T3790" s="3"/>
      <c r="U3790" s="17">
        <v>45966</v>
      </c>
      <c r="X3790" s="19" t="s">
        <v>4401</v>
      </c>
      <c r="Y3790" s="19"/>
    </row>
    <row r="3791" spans="1:25">
      <c r="A3791" s="3" t="s">
        <v>15122</v>
      </c>
      <c r="B3791" s="3"/>
      <c r="C3791" s="3" t="s">
        <v>198</v>
      </c>
      <c r="D3791" s="3" t="s">
        <v>4748</v>
      </c>
      <c r="E3791" s="3" t="s">
        <v>52</v>
      </c>
      <c r="F3791" s="3"/>
      <c r="G3791" s="3"/>
      <c r="H3791" s="3"/>
      <c r="I3791" s="3" t="s">
        <v>15123</v>
      </c>
      <c r="J3791" s="3" t="s">
        <v>94</v>
      </c>
      <c r="K3791" s="3" t="s">
        <v>5605</v>
      </c>
      <c r="L3791" s="3" t="s">
        <v>15124</v>
      </c>
      <c r="M3791" s="7" t="s">
        <v>15125</v>
      </c>
      <c r="N3791" s="7" t="s">
        <v>15126</v>
      </c>
      <c r="O3791" s="20" t="s">
        <v>1102</v>
      </c>
      <c r="P3791" s="3" t="s">
        <v>1241</v>
      </c>
      <c r="Q3791" s="3"/>
      <c r="R3791" s="6">
        <v>1125.21</v>
      </c>
      <c r="S3791" s="3" t="s">
        <v>1319</v>
      </c>
      <c r="T3791" s="3"/>
      <c r="U3791" s="17">
        <v>45972</v>
      </c>
      <c r="X3791" s="19" t="s">
        <v>1320</v>
      </c>
      <c r="Y3791" s="19"/>
    </row>
    <row r="3792" spans="1:25">
      <c r="A3792" s="3" t="s">
        <v>15127</v>
      </c>
      <c r="B3792" s="3"/>
      <c r="C3792" s="3" t="s">
        <v>410</v>
      </c>
      <c r="D3792" s="3" t="s">
        <v>13583</v>
      </c>
      <c r="E3792" s="3" t="s">
        <v>52</v>
      </c>
      <c r="F3792" s="3" t="s">
        <v>1300</v>
      </c>
      <c r="G3792" s="3" t="s">
        <v>1251</v>
      </c>
      <c r="H3792" s="3" t="s">
        <v>1575</v>
      </c>
      <c r="I3792" s="3" t="s">
        <v>15128</v>
      </c>
      <c r="J3792" s="3" t="s">
        <v>55</v>
      </c>
      <c r="K3792" s="3"/>
      <c r="L3792" s="3" t="s">
        <v>15129</v>
      </c>
      <c r="M3792" s="7" t="s">
        <v>15130</v>
      </c>
      <c r="N3792" s="7" t="s">
        <v>15131</v>
      </c>
      <c r="O3792" s="20" t="s">
        <v>1105</v>
      </c>
      <c r="P3792" s="3" t="s">
        <v>1241</v>
      </c>
      <c r="Q3792" s="3">
        <v>-17.48</v>
      </c>
      <c r="R3792" s="6">
        <v>1564.2</v>
      </c>
      <c r="S3792" s="3" t="s">
        <v>1305</v>
      </c>
      <c r="T3792" s="3"/>
      <c r="U3792" s="17">
        <v>45972</v>
      </c>
      <c r="X3792" s="19" t="s">
        <v>1306</v>
      </c>
      <c r="Y3792" s="19"/>
    </row>
    <row r="3793" spans="1:25">
      <c r="A3793" s="3" t="s">
        <v>15132</v>
      </c>
      <c r="B3793" s="3"/>
      <c r="C3793" s="3" t="s">
        <v>410</v>
      </c>
      <c r="D3793" s="3" t="s">
        <v>13583</v>
      </c>
      <c r="E3793" s="3" t="s">
        <v>52</v>
      </c>
      <c r="F3793" s="3" t="s">
        <v>1300</v>
      </c>
      <c r="G3793" s="3" t="s">
        <v>1251</v>
      </c>
      <c r="H3793" s="3" t="s">
        <v>1575</v>
      </c>
      <c r="I3793" s="3" t="s">
        <v>15133</v>
      </c>
      <c r="J3793" s="3" t="s">
        <v>1246</v>
      </c>
      <c r="K3793" s="3"/>
      <c r="L3793" s="3" t="s">
        <v>15129</v>
      </c>
      <c r="M3793" s="7" t="s">
        <v>15130</v>
      </c>
      <c r="N3793" s="7" t="s">
        <v>15131</v>
      </c>
      <c r="O3793" s="20" t="s">
        <v>1105</v>
      </c>
      <c r="P3793" s="3" t="s">
        <v>1241</v>
      </c>
      <c r="Q3793" s="3">
        <v>-17</v>
      </c>
      <c r="R3793" s="6">
        <v>376.2</v>
      </c>
      <c r="S3793" s="3" t="s">
        <v>1305</v>
      </c>
      <c r="T3793" s="3"/>
      <c r="U3793" s="17">
        <v>45972</v>
      </c>
      <c r="X3793" s="19" t="s">
        <v>1306</v>
      </c>
      <c r="Y3793" s="19"/>
    </row>
    <row r="3794" spans="1:25">
      <c r="A3794" s="3" t="s">
        <v>15134</v>
      </c>
      <c r="B3794" s="3"/>
      <c r="C3794" s="3" t="s">
        <v>410</v>
      </c>
      <c r="D3794" s="3" t="s">
        <v>13583</v>
      </c>
      <c r="E3794" s="3" t="s">
        <v>52</v>
      </c>
      <c r="F3794" s="3" t="s">
        <v>1300</v>
      </c>
      <c r="G3794" s="3" t="s">
        <v>1251</v>
      </c>
      <c r="H3794" s="3" t="s">
        <v>1575</v>
      </c>
      <c r="I3794" s="3" t="s">
        <v>15135</v>
      </c>
      <c r="J3794" s="3" t="s">
        <v>1246</v>
      </c>
      <c r="K3794" s="3"/>
      <c r="L3794" s="3" t="s">
        <v>15129</v>
      </c>
      <c r="M3794" s="7" t="s">
        <v>15130</v>
      </c>
      <c r="N3794" s="7" t="s">
        <v>15131</v>
      </c>
      <c r="O3794" s="20" t="s">
        <v>1105</v>
      </c>
      <c r="P3794" s="3" t="s">
        <v>1241</v>
      </c>
      <c r="Q3794" s="3">
        <v>-17.600000000000001</v>
      </c>
      <c r="R3794" s="6">
        <v>376.2</v>
      </c>
      <c r="S3794" s="3" t="s">
        <v>1305</v>
      </c>
      <c r="T3794" s="3"/>
      <c r="U3794" s="17">
        <v>45972</v>
      </c>
      <c r="X3794" s="19" t="s">
        <v>1306</v>
      </c>
      <c r="Y3794" s="19"/>
    </row>
    <row r="3795" spans="1:25">
      <c r="A3795" s="3" t="s">
        <v>15136</v>
      </c>
      <c r="B3795" s="3"/>
      <c r="C3795" s="3" t="s">
        <v>83</v>
      </c>
      <c r="D3795" s="3" t="s">
        <v>4026</v>
      </c>
      <c r="E3795" s="3" t="s">
        <v>66</v>
      </c>
      <c r="F3795" s="3" t="s">
        <v>1235</v>
      </c>
      <c r="G3795" s="3" t="s">
        <v>1391</v>
      </c>
      <c r="H3795" s="3" t="s">
        <v>1599</v>
      </c>
      <c r="I3795" s="3" t="s">
        <v>13753</v>
      </c>
      <c r="J3795" s="3" t="s">
        <v>68</v>
      </c>
      <c r="K3795" s="3" t="s">
        <v>3870</v>
      </c>
      <c r="L3795" s="3" t="s">
        <v>13734</v>
      </c>
      <c r="M3795" s="7" t="s">
        <v>15137</v>
      </c>
      <c r="N3795" s="7" t="s">
        <v>15138</v>
      </c>
      <c r="O3795" s="20" t="s">
        <v>1107</v>
      </c>
      <c r="P3795" s="3" t="s">
        <v>1241</v>
      </c>
      <c r="Q3795" s="3">
        <v>-21.17</v>
      </c>
      <c r="R3795" s="6">
        <v>514.79999999999995</v>
      </c>
      <c r="S3795" s="3" t="s">
        <v>1242</v>
      </c>
      <c r="T3795" s="3"/>
      <c r="U3795" s="17">
        <v>45974</v>
      </c>
      <c r="X3795" s="19" t="s">
        <v>1244</v>
      </c>
      <c r="Y3795" s="19" t="s">
        <v>15139</v>
      </c>
    </row>
    <row r="3796" spans="1:25">
      <c r="A3796" s="3" t="s">
        <v>15140</v>
      </c>
      <c r="B3796" s="3"/>
      <c r="C3796" s="3" t="s">
        <v>83</v>
      </c>
      <c r="D3796" s="3" t="s">
        <v>4026</v>
      </c>
      <c r="E3796" s="3" t="s">
        <v>66</v>
      </c>
      <c r="F3796" s="3" t="s">
        <v>1300</v>
      </c>
      <c r="G3796" s="3" t="s">
        <v>1495</v>
      </c>
      <c r="H3796" s="3" t="s">
        <v>1653</v>
      </c>
      <c r="I3796" s="3" t="s">
        <v>13756</v>
      </c>
      <c r="J3796" s="3" t="s">
        <v>68</v>
      </c>
      <c r="K3796" s="3" t="s">
        <v>3870</v>
      </c>
      <c r="L3796" s="3" t="s">
        <v>13734</v>
      </c>
      <c r="M3796" s="7" t="s">
        <v>15137</v>
      </c>
      <c r="N3796" s="7" t="s">
        <v>15138</v>
      </c>
      <c r="O3796" s="20" t="s">
        <v>1107</v>
      </c>
      <c r="P3796" s="3" t="s">
        <v>1241</v>
      </c>
      <c r="Q3796" s="3">
        <v>-22.04</v>
      </c>
      <c r="R3796" s="6">
        <v>514.79999999999995</v>
      </c>
      <c r="S3796" s="3" t="s">
        <v>1242</v>
      </c>
      <c r="T3796" s="3"/>
      <c r="U3796" s="17">
        <v>45974</v>
      </c>
      <c r="X3796" s="19" t="s">
        <v>1244</v>
      </c>
      <c r="Y3796" s="19" t="s">
        <v>15139</v>
      </c>
    </row>
    <row r="3797" spans="1:25">
      <c r="A3797" s="3" t="s">
        <v>15141</v>
      </c>
      <c r="B3797" s="3"/>
      <c r="C3797" s="3" t="s">
        <v>83</v>
      </c>
      <c r="D3797" s="3" t="s">
        <v>4026</v>
      </c>
      <c r="E3797" s="3" t="s">
        <v>66</v>
      </c>
      <c r="F3797" s="3" t="s">
        <v>1307</v>
      </c>
      <c r="G3797" s="3" t="s">
        <v>1485</v>
      </c>
      <c r="H3797" s="3" t="s">
        <v>1252</v>
      </c>
      <c r="I3797" s="3" t="s">
        <v>13758</v>
      </c>
      <c r="J3797" s="3" t="s">
        <v>68</v>
      </c>
      <c r="K3797" s="3" t="s">
        <v>3870</v>
      </c>
      <c r="L3797" s="3" t="s">
        <v>13734</v>
      </c>
      <c r="M3797" s="7" t="s">
        <v>15137</v>
      </c>
      <c r="N3797" s="7" t="s">
        <v>15138</v>
      </c>
      <c r="O3797" s="20" t="s">
        <v>1107</v>
      </c>
      <c r="P3797" s="3" t="s">
        <v>1241</v>
      </c>
      <c r="Q3797" s="3">
        <v>-21.09</v>
      </c>
      <c r="R3797" s="6">
        <v>514.79999999999995</v>
      </c>
      <c r="S3797" s="3" t="s">
        <v>1242</v>
      </c>
      <c r="T3797" s="3"/>
      <c r="U3797" s="17">
        <v>45974</v>
      </c>
      <c r="X3797" s="19" t="s">
        <v>1244</v>
      </c>
      <c r="Y3797" s="19" t="s">
        <v>15139</v>
      </c>
    </row>
    <row r="3798" spans="1:25">
      <c r="A3798" s="3" t="s">
        <v>15142</v>
      </c>
      <c r="B3798" s="3"/>
      <c r="C3798" s="3" t="s">
        <v>83</v>
      </c>
      <c r="D3798" s="3" t="s">
        <v>4026</v>
      </c>
      <c r="E3798" s="3" t="s">
        <v>66</v>
      </c>
      <c r="F3798" s="3" t="s">
        <v>1307</v>
      </c>
      <c r="G3798" s="3" t="s">
        <v>1485</v>
      </c>
      <c r="H3798" s="3" t="s">
        <v>1252</v>
      </c>
      <c r="I3798" s="3" t="s">
        <v>13760</v>
      </c>
      <c r="J3798" s="3" t="s">
        <v>68</v>
      </c>
      <c r="K3798" s="3" t="s">
        <v>3870</v>
      </c>
      <c r="L3798" s="3" t="s">
        <v>13734</v>
      </c>
      <c r="M3798" s="7" t="s">
        <v>15137</v>
      </c>
      <c r="N3798" s="7" t="s">
        <v>15138</v>
      </c>
      <c r="O3798" s="20" t="s">
        <v>1107</v>
      </c>
      <c r="P3798" s="3" t="s">
        <v>1241</v>
      </c>
      <c r="Q3798" s="3">
        <v>-22.3</v>
      </c>
      <c r="R3798" s="6">
        <v>514.79999999999995</v>
      </c>
      <c r="S3798" s="3" t="s">
        <v>1242</v>
      </c>
      <c r="T3798" s="3"/>
      <c r="U3798" s="17">
        <v>45974</v>
      </c>
      <c r="X3798" s="19" t="s">
        <v>1244</v>
      </c>
      <c r="Y3798" s="19" t="s">
        <v>15139</v>
      </c>
    </row>
    <row r="3799" spans="1:25">
      <c r="A3799" s="3" t="s">
        <v>15143</v>
      </c>
      <c r="B3799" s="3"/>
      <c r="C3799" s="3" t="s">
        <v>127</v>
      </c>
      <c r="D3799" s="3" t="s">
        <v>4026</v>
      </c>
      <c r="E3799" s="3" t="s">
        <v>66</v>
      </c>
      <c r="F3799" s="3" t="s">
        <v>15144</v>
      </c>
      <c r="G3799" s="3" t="s">
        <v>1312</v>
      </c>
      <c r="H3799" s="3" t="s">
        <v>1540</v>
      </c>
      <c r="I3799" s="3" t="s">
        <v>15145</v>
      </c>
      <c r="J3799" s="3" t="s">
        <v>55</v>
      </c>
      <c r="K3799" s="3" t="s">
        <v>2300</v>
      </c>
      <c r="L3799" s="3" t="s">
        <v>15146</v>
      </c>
      <c r="M3799" s="7" t="s">
        <v>15147</v>
      </c>
      <c r="N3799" s="7" t="s">
        <v>15148</v>
      </c>
      <c r="O3799" s="20" t="s">
        <v>1109</v>
      </c>
      <c r="P3799" s="3" t="s">
        <v>4591</v>
      </c>
      <c r="Q3799" s="3"/>
      <c r="R3799" s="6">
        <v>1564.2</v>
      </c>
      <c r="S3799" s="18" t="s">
        <v>4998</v>
      </c>
      <c r="T3799" s="3" t="s">
        <v>15149</v>
      </c>
      <c r="U3799" s="17">
        <v>45982</v>
      </c>
      <c r="X3799" s="19" t="s">
        <v>12963</v>
      </c>
      <c r="Y3799" s="19"/>
    </row>
    <row r="3800" spans="1:25">
      <c r="A3800" s="3" t="s">
        <v>15150</v>
      </c>
      <c r="B3800" s="3"/>
      <c r="C3800" s="3" t="s">
        <v>127</v>
      </c>
      <c r="D3800" s="3" t="s">
        <v>4026</v>
      </c>
      <c r="E3800" s="3" t="s">
        <v>66</v>
      </c>
      <c r="F3800" s="3" t="s">
        <v>15144</v>
      </c>
      <c r="G3800" s="3" t="s">
        <v>1312</v>
      </c>
      <c r="H3800" s="3" t="s">
        <v>1540</v>
      </c>
      <c r="I3800" s="3" t="s">
        <v>15151</v>
      </c>
      <c r="J3800" s="3" t="s">
        <v>1246</v>
      </c>
      <c r="K3800" s="3" t="s">
        <v>2300</v>
      </c>
      <c r="L3800" s="3" t="s">
        <v>15152</v>
      </c>
      <c r="M3800" s="7" t="s">
        <v>15147</v>
      </c>
      <c r="N3800" s="7" t="s">
        <v>15148</v>
      </c>
      <c r="O3800" s="20" t="s">
        <v>1109</v>
      </c>
      <c r="P3800" s="3" t="s">
        <v>4591</v>
      </c>
      <c r="Q3800" s="3"/>
      <c r="R3800" s="6">
        <v>376.2</v>
      </c>
      <c r="S3800" s="18" t="s">
        <v>4998</v>
      </c>
      <c r="T3800" s="3" t="s">
        <v>15149</v>
      </c>
      <c r="U3800" s="17">
        <v>45982</v>
      </c>
      <c r="X3800" s="19" t="s">
        <v>12963</v>
      </c>
      <c r="Y3800" s="19"/>
    </row>
    <row r="3801" spans="1:25">
      <c r="A3801" s="3" t="s">
        <v>15153</v>
      </c>
      <c r="B3801" s="3"/>
      <c r="C3801" s="3" t="s">
        <v>131</v>
      </c>
      <c r="D3801" s="3" t="s">
        <v>4026</v>
      </c>
      <c r="E3801" s="3" t="s">
        <v>66</v>
      </c>
      <c r="F3801" s="3" t="s">
        <v>1261</v>
      </c>
      <c r="G3801" s="3" t="s">
        <v>1391</v>
      </c>
      <c r="H3801" s="3" t="s">
        <v>1639</v>
      </c>
      <c r="I3801" s="3" t="s">
        <v>15154</v>
      </c>
      <c r="J3801" s="3" t="s">
        <v>55</v>
      </c>
      <c r="K3801" s="3" t="s">
        <v>6058</v>
      </c>
      <c r="L3801" s="3" t="s">
        <v>15155</v>
      </c>
      <c r="M3801" s="7" t="s">
        <v>15156</v>
      </c>
      <c r="N3801" s="7" t="s">
        <v>15157</v>
      </c>
      <c r="O3801" s="20" t="s">
        <v>1112</v>
      </c>
      <c r="P3801" s="3" t="s">
        <v>1241</v>
      </c>
      <c r="Q3801" s="3">
        <v>-21.95</v>
      </c>
      <c r="R3801" s="6">
        <v>1564.2</v>
      </c>
      <c r="S3801" s="3" t="s">
        <v>3970</v>
      </c>
      <c r="T3801" s="3"/>
      <c r="U3801" s="17">
        <v>45982</v>
      </c>
      <c r="X3801" s="19" t="s">
        <v>6551</v>
      </c>
      <c r="Y3801" s="19" t="s">
        <v>15158</v>
      </c>
    </row>
    <row r="3802" spans="1:25">
      <c r="A3802" s="3" t="s">
        <v>15159</v>
      </c>
      <c r="B3802" s="3"/>
      <c r="C3802" s="3" t="s">
        <v>131</v>
      </c>
      <c r="D3802" s="3" t="s">
        <v>4026</v>
      </c>
      <c r="E3802" s="3" t="s">
        <v>66</v>
      </c>
      <c r="F3802" s="3" t="s">
        <v>1261</v>
      </c>
      <c r="G3802" s="3" t="s">
        <v>1391</v>
      </c>
      <c r="H3802" s="3" t="s">
        <v>1639</v>
      </c>
      <c r="I3802" s="3" t="s">
        <v>15160</v>
      </c>
      <c r="J3802" s="3" t="s">
        <v>1246</v>
      </c>
      <c r="K3802" s="3" t="s">
        <v>6058</v>
      </c>
      <c r="L3802" s="3" t="s">
        <v>15155</v>
      </c>
      <c r="M3802" s="7" t="s">
        <v>15156</v>
      </c>
      <c r="N3802" s="7" t="s">
        <v>15157</v>
      </c>
      <c r="O3802" s="20" t="s">
        <v>1112</v>
      </c>
      <c r="P3802" s="3" t="s">
        <v>1241</v>
      </c>
      <c r="Q3802" s="3">
        <v>-22.07</v>
      </c>
      <c r="R3802" s="6">
        <v>376.2</v>
      </c>
      <c r="S3802" s="3" t="s">
        <v>3970</v>
      </c>
      <c r="T3802" s="3"/>
      <c r="U3802" s="17">
        <v>45982</v>
      </c>
      <c r="X3802" s="19" t="s">
        <v>6551</v>
      </c>
      <c r="Y3802" s="19" t="s">
        <v>15158</v>
      </c>
    </row>
    <row r="3803" spans="1:25">
      <c r="A3803" s="3" t="s">
        <v>15161</v>
      </c>
      <c r="B3803" s="3"/>
      <c r="C3803" s="3" t="s">
        <v>131</v>
      </c>
      <c r="D3803" s="3" t="s">
        <v>4026</v>
      </c>
      <c r="E3803" s="3" t="s">
        <v>66</v>
      </c>
      <c r="F3803" s="3" t="s">
        <v>1261</v>
      </c>
      <c r="G3803" s="3" t="s">
        <v>1391</v>
      </c>
      <c r="H3803" s="3" t="s">
        <v>1639</v>
      </c>
      <c r="I3803" s="3" t="s">
        <v>15162</v>
      </c>
      <c r="J3803" s="3" t="s">
        <v>1246</v>
      </c>
      <c r="K3803" s="3" t="s">
        <v>6058</v>
      </c>
      <c r="L3803" s="3" t="s">
        <v>15155</v>
      </c>
      <c r="M3803" s="7" t="s">
        <v>15156</v>
      </c>
      <c r="N3803" s="7" t="s">
        <v>15157</v>
      </c>
      <c r="O3803" s="20" t="s">
        <v>1112</v>
      </c>
      <c r="P3803" s="3" t="s">
        <v>1241</v>
      </c>
      <c r="Q3803" s="3">
        <v>-21.29</v>
      </c>
      <c r="R3803" s="6">
        <v>376.2</v>
      </c>
      <c r="S3803" s="3" t="s">
        <v>3970</v>
      </c>
      <c r="T3803" s="3"/>
      <c r="U3803" s="17">
        <v>45982</v>
      </c>
      <c r="X3803" s="19" t="s">
        <v>6551</v>
      </c>
      <c r="Y3803" s="19" t="s">
        <v>15158</v>
      </c>
    </row>
    <row r="3804" spans="1:25">
      <c r="A3804" s="3" t="s">
        <v>15163</v>
      </c>
      <c r="B3804" s="3"/>
      <c r="C3804" s="3" t="s">
        <v>131</v>
      </c>
      <c r="D3804" s="3" t="s">
        <v>4026</v>
      </c>
      <c r="E3804" s="3" t="s">
        <v>66</v>
      </c>
      <c r="F3804" s="3" t="s">
        <v>1261</v>
      </c>
      <c r="G3804" s="3" t="s">
        <v>1391</v>
      </c>
      <c r="H3804" s="3" t="s">
        <v>1639</v>
      </c>
      <c r="I3804" s="3" t="s">
        <v>15164</v>
      </c>
      <c r="J3804" s="3" t="s">
        <v>1246</v>
      </c>
      <c r="K3804" s="3" t="s">
        <v>6058</v>
      </c>
      <c r="L3804" s="3" t="s">
        <v>15155</v>
      </c>
      <c r="M3804" s="7" t="s">
        <v>15156</v>
      </c>
      <c r="N3804" s="7" t="s">
        <v>15157</v>
      </c>
      <c r="O3804" s="20" t="s">
        <v>1112</v>
      </c>
      <c r="P3804" s="3" t="s">
        <v>1241</v>
      </c>
      <c r="Q3804" s="3">
        <v>-22.03</v>
      </c>
      <c r="R3804" s="6">
        <v>376.2</v>
      </c>
      <c r="S3804" s="3" t="s">
        <v>3970</v>
      </c>
      <c r="T3804" s="3"/>
      <c r="U3804" s="17">
        <v>45982</v>
      </c>
      <c r="X3804" s="19" t="s">
        <v>6551</v>
      </c>
      <c r="Y3804" s="19" t="s">
        <v>15158</v>
      </c>
    </row>
    <row r="3805" spans="1:25">
      <c r="A3805" s="3" t="s">
        <v>15165</v>
      </c>
      <c r="B3805" s="3"/>
      <c r="C3805" s="3" t="s">
        <v>131</v>
      </c>
      <c r="D3805" s="3" t="s">
        <v>4026</v>
      </c>
      <c r="E3805" s="3" t="s">
        <v>66</v>
      </c>
      <c r="F3805" s="3" t="s">
        <v>1261</v>
      </c>
      <c r="G3805" s="3" t="s">
        <v>1391</v>
      </c>
      <c r="H3805" s="3" t="s">
        <v>1639</v>
      </c>
      <c r="I3805" s="3" t="s">
        <v>15166</v>
      </c>
      <c r="J3805" s="3" t="s">
        <v>1246</v>
      </c>
      <c r="K3805" s="3" t="s">
        <v>6058</v>
      </c>
      <c r="L3805" s="3" t="s">
        <v>15155</v>
      </c>
      <c r="M3805" s="7" t="s">
        <v>15156</v>
      </c>
      <c r="N3805" s="7" t="s">
        <v>15157</v>
      </c>
      <c r="O3805" s="20" t="s">
        <v>1112</v>
      </c>
      <c r="P3805" s="3" t="s">
        <v>1241</v>
      </c>
      <c r="Q3805" s="3">
        <v>-21.91</v>
      </c>
      <c r="R3805" s="6">
        <v>376.2</v>
      </c>
      <c r="S3805" s="3" t="s">
        <v>3970</v>
      </c>
      <c r="T3805" s="3"/>
      <c r="U3805" s="17">
        <v>45982</v>
      </c>
      <c r="X3805" s="19" t="s">
        <v>6551</v>
      </c>
      <c r="Y3805" s="19" t="s">
        <v>15158</v>
      </c>
    </row>
    <row r="3806" spans="1:25">
      <c r="A3806" s="3" t="s">
        <v>15167</v>
      </c>
      <c r="B3806" s="3"/>
      <c r="C3806" s="3" t="s">
        <v>131</v>
      </c>
      <c r="D3806" s="3" t="s">
        <v>4026</v>
      </c>
      <c r="E3806" s="3" t="s">
        <v>66</v>
      </c>
      <c r="F3806" s="3" t="s">
        <v>1261</v>
      </c>
      <c r="G3806" s="3" t="s">
        <v>1391</v>
      </c>
      <c r="H3806" s="3" t="s">
        <v>1639</v>
      </c>
      <c r="I3806" s="3" t="s">
        <v>15168</v>
      </c>
      <c r="J3806" s="3" t="s">
        <v>1246</v>
      </c>
      <c r="K3806" s="3" t="s">
        <v>6058</v>
      </c>
      <c r="L3806" s="3" t="s">
        <v>15155</v>
      </c>
      <c r="M3806" s="7" t="s">
        <v>15156</v>
      </c>
      <c r="N3806" s="7" t="s">
        <v>15157</v>
      </c>
      <c r="O3806" s="20" t="s">
        <v>1112</v>
      </c>
      <c r="P3806" s="3" t="s">
        <v>1241</v>
      </c>
      <c r="Q3806" s="3">
        <v>-22.12</v>
      </c>
      <c r="R3806" s="6">
        <v>376.2</v>
      </c>
      <c r="S3806" s="3" t="s">
        <v>3970</v>
      </c>
      <c r="T3806" s="3"/>
      <c r="U3806" s="17">
        <v>45982</v>
      </c>
      <c r="X3806" s="19" t="s">
        <v>6551</v>
      </c>
      <c r="Y3806" s="19" t="s">
        <v>15158</v>
      </c>
    </row>
    <row r="3807" spans="1:25">
      <c r="A3807" s="3" t="s">
        <v>15169</v>
      </c>
      <c r="B3807" s="3"/>
      <c r="C3807" s="3" t="s">
        <v>410</v>
      </c>
      <c r="D3807" s="3" t="s">
        <v>13583</v>
      </c>
      <c r="E3807" s="3" t="s">
        <v>52</v>
      </c>
      <c r="F3807" s="3" t="s">
        <v>1300</v>
      </c>
      <c r="G3807" s="3" t="s">
        <v>1251</v>
      </c>
      <c r="H3807" s="3" t="s">
        <v>1575</v>
      </c>
      <c r="I3807" s="3" t="s">
        <v>15170</v>
      </c>
      <c r="J3807" s="3" t="s">
        <v>55</v>
      </c>
      <c r="K3807" s="3" t="s">
        <v>14479</v>
      </c>
      <c r="L3807" s="3" t="s">
        <v>15171</v>
      </c>
      <c r="M3807" s="7" t="s">
        <v>15172</v>
      </c>
      <c r="N3807" s="7" t="s">
        <v>15173</v>
      </c>
      <c r="O3807" s="20" t="s">
        <v>1114</v>
      </c>
      <c r="P3807" s="3" t="s">
        <v>1241</v>
      </c>
      <c r="Q3807" s="3">
        <v>-22.45</v>
      </c>
      <c r="R3807" s="6">
        <v>1564.2</v>
      </c>
      <c r="S3807" s="3" t="s">
        <v>1305</v>
      </c>
      <c r="T3807" s="3"/>
      <c r="U3807" s="17">
        <v>45973</v>
      </c>
      <c r="X3807" s="19" t="s">
        <v>1306</v>
      </c>
      <c r="Y3807" s="19"/>
    </row>
    <row r="3808" spans="1:25">
      <c r="A3808" s="3" t="s">
        <v>15174</v>
      </c>
      <c r="B3808" s="3"/>
      <c r="C3808" s="3" t="s">
        <v>410</v>
      </c>
      <c r="D3808" s="3" t="s">
        <v>13583</v>
      </c>
      <c r="E3808" s="3" t="s">
        <v>52</v>
      </c>
      <c r="F3808" s="3" t="s">
        <v>1300</v>
      </c>
      <c r="G3808" s="3" t="s">
        <v>1251</v>
      </c>
      <c r="H3808" s="3" t="s">
        <v>1575</v>
      </c>
      <c r="I3808" s="3" t="s">
        <v>15175</v>
      </c>
      <c r="J3808" s="3" t="s">
        <v>1246</v>
      </c>
      <c r="K3808" s="3" t="s">
        <v>14479</v>
      </c>
      <c r="L3808" s="3" t="s">
        <v>15171</v>
      </c>
      <c r="M3808" s="7" t="s">
        <v>15172</v>
      </c>
      <c r="N3808" s="7" t="s">
        <v>15173</v>
      </c>
      <c r="O3808" s="20" t="s">
        <v>1114</v>
      </c>
      <c r="P3808" s="3" t="s">
        <v>1241</v>
      </c>
      <c r="Q3808" s="3">
        <v>-16.63</v>
      </c>
      <c r="R3808" s="6">
        <v>376.2</v>
      </c>
      <c r="S3808" s="3" t="s">
        <v>1305</v>
      </c>
      <c r="T3808" s="3"/>
      <c r="U3808" s="17">
        <v>45973</v>
      </c>
      <c r="X3808" s="19" t="s">
        <v>1306</v>
      </c>
      <c r="Y3808" s="19"/>
    </row>
    <row r="3809" spans="1:25">
      <c r="A3809" s="3" t="s">
        <v>15176</v>
      </c>
      <c r="B3809" s="3"/>
      <c r="C3809" s="3" t="s">
        <v>410</v>
      </c>
      <c r="D3809" s="3" t="s">
        <v>13583</v>
      </c>
      <c r="E3809" s="3" t="s">
        <v>52</v>
      </c>
      <c r="F3809" s="3" t="s">
        <v>1300</v>
      </c>
      <c r="G3809" s="3" t="s">
        <v>1251</v>
      </c>
      <c r="H3809" s="3" t="s">
        <v>1575</v>
      </c>
      <c r="I3809" s="3" t="s">
        <v>15177</v>
      </c>
      <c r="J3809" s="3" t="s">
        <v>55</v>
      </c>
      <c r="K3809" s="3" t="s">
        <v>14479</v>
      </c>
      <c r="L3809" s="3" t="s">
        <v>15178</v>
      </c>
      <c r="M3809" s="7" t="s">
        <v>15179</v>
      </c>
      <c r="N3809" s="7" t="s">
        <v>15180</v>
      </c>
      <c r="O3809" s="20" t="s">
        <v>1116</v>
      </c>
      <c r="P3809" s="3" t="s">
        <v>1241</v>
      </c>
      <c r="Q3809" s="3">
        <v>-19.12</v>
      </c>
      <c r="R3809" s="6">
        <v>1564.2</v>
      </c>
      <c r="S3809" s="3" t="s">
        <v>1305</v>
      </c>
      <c r="T3809" s="3"/>
      <c r="U3809" s="17">
        <v>45973</v>
      </c>
      <c r="X3809" s="19" t="s">
        <v>1306</v>
      </c>
      <c r="Y3809" s="19"/>
    </row>
    <row r="3810" spans="1:25">
      <c r="A3810" s="3" t="s">
        <v>15181</v>
      </c>
      <c r="B3810" s="3"/>
      <c r="C3810" s="3" t="s">
        <v>410</v>
      </c>
      <c r="D3810" s="3" t="s">
        <v>13583</v>
      </c>
      <c r="E3810" s="3" t="s">
        <v>52</v>
      </c>
      <c r="F3810" s="3" t="s">
        <v>1300</v>
      </c>
      <c r="G3810" s="3" t="s">
        <v>1251</v>
      </c>
      <c r="H3810" s="3" t="s">
        <v>1575</v>
      </c>
      <c r="I3810" s="3" t="s">
        <v>15182</v>
      </c>
      <c r="J3810" s="3" t="s">
        <v>1246</v>
      </c>
      <c r="K3810" s="3" t="s">
        <v>14479</v>
      </c>
      <c r="L3810" s="3" t="s">
        <v>15178</v>
      </c>
      <c r="M3810" s="7" t="s">
        <v>15172</v>
      </c>
      <c r="N3810" s="7" t="s">
        <v>15173</v>
      </c>
      <c r="O3810" s="20" t="s">
        <v>1116</v>
      </c>
      <c r="P3810" s="3" t="s">
        <v>1241</v>
      </c>
      <c r="Q3810" s="3">
        <v>-19.559999999999999</v>
      </c>
      <c r="R3810" s="6">
        <v>376.2</v>
      </c>
      <c r="S3810" s="3" t="s">
        <v>1305</v>
      </c>
      <c r="T3810" s="3"/>
      <c r="U3810" s="17">
        <v>45973</v>
      </c>
      <c r="X3810" s="19" t="s">
        <v>1306</v>
      </c>
      <c r="Y3810" s="19"/>
    </row>
    <row r="3811" spans="1:25">
      <c r="A3811" s="3" t="s">
        <v>15183</v>
      </c>
      <c r="B3811" s="3"/>
      <c r="C3811" s="3" t="s">
        <v>410</v>
      </c>
      <c r="D3811" s="3" t="s">
        <v>13583</v>
      </c>
      <c r="E3811" s="3" t="s">
        <v>52</v>
      </c>
      <c r="F3811" s="3" t="s">
        <v>1300</v>
      </c>
      <c r="G3811" s="3" t="s">
        <v>1251</v>
      </c>
      <c r="H3811" s="3" t="s">
        <v>1575</v>
      </c>
      <c r="I3811" s="3" t="s">
        <v>15184</v>
      </c>
      <c r="J3811" s="3" t="s">
        <v>55</v>
      </c>
      <c r="K3811" s="3" t="s">
        <v>14479</v>
      </c>
      <c r="L3811" s="3" t="s">
        <v>15185</v>
      </c>
      <c r="M3811" s="7" t="s">
        <v>15186</v>
      </c>
      <c r="N3811" s="7" t="s">
        <v>15187</v>
      </c>
      <c r="O3811" s="20" t="s">
        <v>1118</v>
      </c>
      <c r="P3811" s="3" t="s">
        <v>1241</v>
      </c>
      <c r="Q3811" s="3">
        <v>-19.27</v>
      </c>
      <c r="R3811" s="6">
        <v>1564.2</v>
      </c>
      <c r="S3811" s="3" t="s">
        <v>1305</v>
      </c>
      <c r="T3811" s="3"/>
      <c r="U3811" s="17">
        <v>45974</v>
      </c>
      <c r="X3811" s="19" t="s">
        <v>1306</v>
      </c>
      <c r="Y3811" s="19"/>
    </row>
    <row r="3812" spans="1:25">
      <c r="A3812" s="3" t="s">
        <v>15188</v>
      </c>
      <c r="B3812" s="3"/>
      <c r="C3812" s="3" t="s">
        <v>410</v>
      </c>
      <c r="D3812" s="3" t="s">
        <v>13583</v>
      </c>
      <c r="E3812" s="3" t="s">
        <v>52</v>
      </c>
      <c r="F3812" s="3" t="s">
        <v>1300</v>
      </c>
      <c r="G3812" s="3" t="s">
        <v>1251</v>
      </c>
      <c r="H3812" s="3" t="s">
        <v>1575</v>
      </c>
      <c r="I3812" s="3" t="s">
        <v>15189</v>
      </c>
      <c r="J3812" s="3" t="s">
        <v>1246</v>
      </c>
      <c r="K3812" s="3" t="s">
        <v>14479</v>
      </c>
      <c r="L3812" s="3" t="s">
        <v>15185</v>
      </c>
      <c r="M3812" s="7" t="s">
        <v>15186</v>
      </c>
      <c r="N3812" s="7" t="s">
        <v>15187</v>
      </c>
      <c r="O3812" s="20" t="s">
        <v>1118</v>
      </c>
      <c r="P3812" s="3" t="s">
        <v>1241</v>
      </c>
      <c r="Q3812" s="3">
        <v>-19.989999999999998</v>
      </c>
      <c r="R3812" s="6">
        <v>376.2</v>
      </c>
      <c r="S3812" s="3" t="s">
        <v>1305</v>
      </c>
      <c r="T3812" s="3"/>
      <c r="U3812" s="17">
        <v>45974</v>
      </c>
      <c r="X3812" s="19" t="s">
        <v>1306</v>
      </c>
      <c r="Y3812" s="19"/>
    </row>
    <row r="3813" spans="1:25">
      <c r="A3813" s="3" t="s">
        <v>15190</v>
      </c>
      <c r="B3813" s="3"/>
      <c r="C3813" s="3" t="s">
        <v>85</v>
      </c>
      <c r="D3813" s="3" t="s">
        <v>4026</v>
      </c>
      <c r="E3813" s="3" t="s">
        <v>66</v>
      </c>
      <c r="F3813" s="3" t="s">
        <v>1261</v>
      </c>
      <c r="G3813" s="3" t="s">
        <v>1251</v>
      </c>
      <c r="H3813" s="3" t="s">
        <v>1575</v>
      </c>
      <c r="I3813" s="3" t="s">
        <v>15191</v>
      </c>
      <c r="J3813" s="3" t="s">
        <v>55</v>
      </c>
      <c r="K3813" s="3" t="s">
        <v>10615</v>
      </c>
      <c r="L3813" s="3" t="s">
        <v>15192</v>
      </c>
      <c r="M3813" s="7" t="s">
        <v>15193</v>
      </c>
      <c r="N3813" s="7" t="s">
        <v>15194</v>
      </c>
      <c r="O3813" s="20" t="s">
        <v>1120</v>
      </c>
      <c r="P3813" s="3" t="s">
        <v>1241</v>
      </c>
      <c r="Q3813" s="3">
        <v>-21.84</v>
      </c>
      <c r="R3813" s="6">
        <v>1564.2</v>
      </c>
      <c r="S3813" s="18" t="s">
        <v>4998</v>
      </c>
      <c r="T3813" s="3"/>
      <c r="U3813" s="17">
        <v>45986</v>
      </c>
      <c r="X3813" s="19" t="s">
        <v>12963</v>
      </c>
      <c r="Y3813" s="19" t="s">
        <v>15195</v>
      </c>
    </row>
    <row r="3814" spans="1:25">
      <c r="A3814" s="3" t="s">
        <v>15196</v>
      </c>
      <c r="B3814" s="3"/>
      <c r="C3814" s="3" t="s">
        <v>85</v>
      </c>
      <c r="D3814" s="3" t="s">
        <v>4026</v>
      </c>
      <c r="E3814" s="3" t="s">
        <v>66</v>
      </c>
      <c r="F3814" s="3" t="s">
        <v>1261</v>
      </c>
      <c r="G3814" s="3" t="s">
        <v>1251</v>
      </c>
      <c r="H3814" s="3" t="s">
        <v>1575</v>
      </c>
      <c r="I3814" s="3" t="s">
        <v>15197</v>
      </c>
      <c r="J3814" s="3" t="s">
        <v>1246</v>
      </c>
      <c r="K3814" s="3" t="s">
        <v>10615</v>
      </c>
      <c r="L3814" s="3" t="s">
        <v>15192</v>
      </c>
      <c r="M3814" s="7" t="s">
        <v>15193</v>
      </c>
      <c r="N3814" s="7" t="s">
        <v>15194</v>
      </c>
      <c r="O3814" s="20" t="s">
        <v>1120</v>
      </c>
      <c r="P3814" s="3" t="s">
        <v>1241</v>
      </c>
      <c r="Q3814" s="3">
        <v>-20.74</v>
      </c>
      <c r="R3814" s="6">
        <v>376.2</v>
      </c>
      <c r="S3814" s="18" t="s">
        <v>4998</v>
      </c>
      <c r="T3814" s="3"/>
      <c r="U3814" s="17">
        <v>45986</v>
      </c>
      <c r="X3814" s="19" t="s">
        <v>12963</v>
      </c>
      <c r="Y3814" s="19" t="s">
        <v>15195</v>
      </c>
    </row>
    <row r="3815" spans="1:25">
      <c r="A3815" s="3" t="s">
        <v>15198</v>
      </c>
      <c r="B3815" s="3"/>
      <c r="C3815" s="3" t="s">
        <v>85</v>
      </c>
      <c r="D3815" s="3" t="s">
        <v>4026</v>
      </c>
      <c r="E3815" s="3" t="s">
        <v>66</v>
      </c>
      <c r="F3815" s="3" t="s">
        <v>1261</v>
      </c>
      <c r="G3815" s="3" t="s">
        <v>1251</v>
      </c>
      <c r="H3815" s="3" t="s">
        <v>1575</v>
      </c>
      <c r="I3815" s="3" t="s">
        <v>15199</v>
      </c>
      <c r="J3815" s="3" t="s">
        <v>1246</v>
      </c>
      <c r="K3815" s="3" t="s">
        <v>10615</v>
      </c>
      <c r="L3815" s="3" t="s">
        <v>15192</v>
      </c>
      <c r="M3815" s="7" t="s">
        <v>15193</v>
      </c>
      <c r="N3815" s="7" t="s">
        <v>15194</v>
      </c>
      <c r="O3815" s="20" t="s">
        <v>1120</v>
      </c>
      <c r="P3815" s="3" t="s">
        <v>1241</v>
      </c>
      <c r="Q3815" s="3">
        <v>-20.83</v>
      </c>
      <c r="R3815" s="6">
        <v>376.2</v>
      </c>
      <c r="S3815" s="18" t="s">
        <v>4998</v>
      </c>
      <c r="T3815" s="3"/>
      <c r="U3815" s="17">
        <v>45986</v>
      </c>
      <c r="X3815" s="19" t="s">
        <v>12963</v>
      </c>
      <c r="Y3815" s="19" t="s">
        <v>15195</v>
      </c>
    </row>
    <row r="3816" spans="1:25">
      <c r="A3816" s="3" t="s">
        <v>15200</v>
      </c>
      <c r="B3816" s="3"/>
      <c r="C3816" s="3" t="s">
        <v>85</v>
      </c>
      <c r="D3816" s="3" t="s">
        <v>4026</v>
      </c>
      <c r="E3816" s="3" t="s">
        <v>66</v>
      </c>
      <c r="F3816" s="3" t="s">
        <v>1261</v>
      </c>
      <c r="G3816" s="3" t="s">
        <v>1251</v>
      </c>
      <c r="H3816" s="3" t="s">
        <v>1575</v>
      </c>
      <c r="I3816" s="3" t="s">
        <v>15201</v>
      </c>
      <c r="J3816" s="3" t="s">
        <v>1246</v>
      </c>
      <c r="K3816" s="3" t="s">
        <v>10615</v>
      </c>
      <c r="L3816" s="3" t="s">
        <v>15192</v>
      </c>
      <c r="M3816" s="7" t="s">
        <v>15193</v>
      </c>
      <c r="N3816" s="7" t="s">
        <v>15194</v>
      </c>
      <c r="O3816" s="20" t="s">
        <v>1120</v>
      </c>
      <c r="P3816" s="3" t="s">
        <v>1241</v>
      </c>
      <c r="Q3816" s="3">
        <v>-19.87</v>
      </c>
      <c r="R3816" s="6">
        <v>376.2</v>
      </c>
      <c r="S3816" s="18" t="s">
        <v>4998</v>
      </c>
      <c r="T3816" s="3"/>
      <c r="U3816" s="17">
        <v>45986</v>
      </c>
      <c r="X3816" s="19" t="s">
        <v>12963</v>
      </c>
      <c r="Y3816" s="19" t="s">
        <v>15195</v>
      </c>
    </row>
    <row r="3817" spans="1:25">
      <c r="A3817" s="3" t="s">
        <v>15202</v>
      </c>
      <c r="B3817" s="3"/>
      <c r="C3817" s="3" t="s">
        <v>85</v>
      </c>
      <c r="D3817" s="3" t="s">
        <v>4026</v>
      </c>
      <c r="E3817" s="3" t="s">
        <v>66</v>
      </c>
      <c r="F3817" s="3" t="s">
        <v>1261</v>
      </c>
      <c r="G3817" s="3" t="s">
        <v>1251</v>
      </c>
      <c r="H3817" s="3" t="s">
        <v>1575</v>
      </c>
      <c r="I3817" s="3" t="s">
        <v>15203</v>
      </c>
      <c r="J3817" s="3" t="s">
        <v>1246</v>
      </c>
      <c r="K3817" s="3" t="s">
        <v>10615</v>
      </c>
      <c r="L3817" s="3" t="s">
        <v>15192</v>
      </c>
      <c r="M3817" s="7" t="s">
        <v>15193</v>
      </c>
      <c r="N3817" s="7" t="s">
        <v>15194</v>
      </c>
      <c r="O3817" s="20" t="s">
        <v>1120</v>
      </c>
      <c r="P3817" s="3" t="s">
        <v>1241</v>
      </c>
      <c r="Q3817" s="3">
        <v>-20.87</v>
      </c>
      <c r="R3817" s="6">
        <v>376.2</v>
      </c>
      <c r="S3817" s="18" t="s">
        <v>4998</v>
      </c>
      <c r="T3817" s="3"/>
      <c r="U3817" s="17">
        <v>45986</v>
      </c>
      <c r="X3817" s="19" t="s">
        <v>12963</v>
      </c>
      <c r="Y3817" s="19" t="s">
        <v>15195</v>
      </c>
    </row>
    <row r="3818" spans="1:25">
      <c r="A3818" s="3" t="s">
        <v>15204</v>
      </c>
      <c r="B3818" s="3"/>
      <c r="C3818" s="3" t="s">
        <v>85</v>
      </c>
      <c r="D3818" s="3" t="s">
        <v>4026</v>
      </c>
      <c r="E3818" s="3" t="s">
        <v>66</v>
      </c>
      <c r="F3818" s="3" t="s">
        <v>1261</v>
      </c>
      <c r="G3818" s="3" t="s">
        <v>1251</v>
      </c>
      <c r="H3818" s="3" t="s">
        <v>1575</v>
      </c>
      <c r="I3818" s="3" t="s">
        <v>15205</v>
      </c>
      <c r="J3818" s="3" t="s">
        <v>1270</v>
      </c>
      <c r="K3818" s="3" t="s">
        <v>10615</v>
      </c>
      <c r="L3818" s="3" t="s">
        <v>15192</v>
      </c>
      <c r="M3818" s="7" t="s">
        <v>15193</v>
      </c>
      <c r="N3818" s="7" t="s">
        <v>15194</v>
      </c>
      <c r="O3818" s="20" t="s">
        <v>1120</v>
      </c>
      <c r="P3818" s="3" t="s">
        <v>1241</v>
      </c>
      <c r="Q3818" s="3">
        <v>-21.9</v>
      </c>
      <c r="R3818" s="6">
        <v>1029.5999999999999</v>
      </c>
      <c r="S3818" s="18" t="s">
        <v>4998</v>
      </c>
      <c r="T3818" s="3"/>
      <c r="U3818" s="17">
        <v>45986</v>
      </c>
      <c r="X3818" s="19" t="s">
        <v>12963</v>
      </c>
      <c r="Y3818" s="19" t="s">
        <v>15195</v>
      </c>
    </row>
    <row r="3819" spans="1:25">
      <c r="A3819" s="18" t="s">
        <v>15206</v>
      </c>
      <c r="B3819" s="3"/>
      <c r="C3819" s="3" t="s">
        <v>85</v>
      </c>
      <c r="D3819" s="3" t="s">
        <v>4026</v>
      </c>
      <c r="E3819" s="3" t="s">
        <v>66</v>
      </c>
      <c r="F3819" s="3" t="s">
        <v>1261</v>
      </c>
      <c r="G3819" s="3" t="s">
        <v>1251</v>
      </c>
      <c r="H3819" s="3" t="s">
        <v>1575</v>
      </c>
      <c r="I3819" s="3" t="s">
        <v>15207</v>
      </c>
      <c r="J3819" s="3" t="s">
        <v>1246</v>
      </c>
      <c r="K3819" s="3" t="s">
        <v>10615</v>
      </c>
      <c r="L3819" s="3" t="s">
        <v>15192</v>
      </c>
      <c r="M3819" s="7" t="s">
        <v>15193</v>
      </c>
      <c r="N3819" s="7" t="s">
        <v>15194</v>
      </c>
      <c r="O3819" s="20" t="s">
        <v>1120</v>
      </c>
      <c r="P3819" s="3" t="s">
        <v>1241</v>
      </c>
      <c r="Q3819" s="3">
        <v>-20.12</v>
      </c>
      <c r="R3819" s="6">
        <v>376.2</v>
      </c>
      <c r="S3819" s="18" t="s">
        <v>4998</v>
      </c>
      <c r="T3819" s="3"/>
      <c r="U3819" s="17">
        <v>45986</v>
      </c>
      <c r="X3819" s="19" t="s">
        <v>12963</v>
      </c>
      <c r="Y3819" s="19" t="s">
        <v>15195</v>
      </c>
    </row>
    <row r="3820" spans="1:25">
      <c r="A3820" s="3" t="s">
        <v>15208</v>
      </c>
      <c r="B3820" s="3"/>
      <c r="C3820" s="3" t="s">
        <v>85</v>
      </c>
      <c r="D3820" s="3" t="s">
        <v>4026</v>
      </c>
      <c r="E3820" s="3" t="s">
        <v>66</v>
      </c>
      <c r="F3820" s="3" t="s">
        <v>1261</v>
      </c>
      <c r="G3820" s="3" t="s">
        <v>1251</v>
      </c>
      <c r="H3820" s="3" t="s">
        <v>1575</v>
      </c>
      <c r="I3820" s="3" t="s">
        <v>15209</v>
      </c>
      <c r="J3820" s="3" t="s">
        <v>1246</v>
      </c>
      <c r="K3820" s="3" t="s">
        <v>10615</v>
      </c>
      <c r="L3820" s="3" t="s">
        <v>15192</v>
      </c>
      <c r="M3820" s="7" t="s">
        <v>15193</v>
      </c>
      <c r="N3820" s="7" t="s">
        <v>15194</v>
      </c>
      <c r="O3820" s="20" t="s">
        <v>1120</v>
      </c>
      <c r="P3820" s="3" t="s">
        <v>1241</v>
      </c>
      <c r="Q3820" s="3">
        <v>-21.77</v>
      </c>
      <c r="R3820" s="6">
        <v>376.2</v>
      </c>
      <c r="S3820" s="18" t="s">
        <v>4998</v>
      </c>
      <c r="T3820" s="3"/>
      <c r="U3820" s="17">
        <v>45986</v>
      </c>
      <c r="X3820" s="19" t="s">
        <v>12963</v>
      </c>
      <c r="Y3820" s="19" t="s">
        <v>15195</v>
      </c>
    </row>
    <row r="3821" spans="1:25">
      <c r="A3821" s="3" t="s">
        <v>15210</v>
      </c>
      <c r="B3821" s="3"/>
      <c r="C3821" s="3" t="s">
        <v>85</v>
      </c>
      <c r="D3821" s="3" t="s">
        <v>4026</v>
      </c>
      <c r="E3821" s="3" t="s">
        <v>66</v>
      </c>
      <c r="F3821" s="3" t="s">
        <v>1261</v>
      </c>
      <c r="G3821" s="3" t="s">
        <v>1251</v>
      </c>
      <c r="H3821" s="3" t="s">
        <v>1575</v>
      </c>
      <c r="I3821" s="3" t="s">
        <v>15211</v>
      </c>
      <c r="J3821" s="3" t="s">
        <v>1246</v>
      </c>
      <c r="K3821" s="3" t="s">
        <v>10615</v>
      </c>
      <c r="L3821" s="3" t="s">
        <v>15192</v>
      </c>
      <c r="M3821" s="7" t="s">
        <v>15193</v>
      </c>
      <c r="N3821" s="7" t="s">
        <v>15194</v>
      </c>
      <c r="O3821" s="20" t="s">
        <v>1120</v>
      </c>
      <c r="P3821" s="3" t="s">
        <v>1241</v>
      </c>
      <c r="Q3821" s="3">
        <v>-20.89</v>
      </c>
      <c r="R3821" s="6">
        <v>376.2</v>
      </c>
      <c r="S3821" s="18" t="s">
        <v>4998</v>
      </c>
      <c r="T3821" s="3"/>
      <c r="U3821" s="17">
        <v>45986</v>
      </c>
      <c r="X3821" s="19" t="s">
        <v>12963</v>
      </c>
      <c r="Y3821" s="19" t="s">
        <v>15195</v>
      </c>
    </row>
    <row r="3822" spans="1:25">
      <c r="A3822" s="3" t="s">
        <v>15212</v>
      </c>
      <c r="B3822" s="3"/>
      <c r="C3822" s="3" t="s">
        <v>85</v>
      </c>
      <c r="D3822" s="3" t="s">
        <v>4026</v>
      </c>
      <c r="E3822" s="3" t="s">
        <v>66</v>
      </c>
      <c r="F3822" s="3" t="s">
        <v>1261</v>
      </c>
      <c r="G3822" s="3" t="s">
        <v>1251</v>
      </c>
      <c r="H3822" s="3" t="s">
        <v>1575</v>
      </c>
      <c r="I3822" s="3" t="s">
        <v>15213</v>
      </c>
      <c r="J3822" s="3" t="s">
        <v>1246</v>
      </c>
      <c r="K3822" s="3" t="s">
        <v>10615</v>
      </c>
      <c r="L3822" s="3" t="s">
        <v>15192</v>
      </c>
      <c r="M3822" s="7" t="s">
        <v>15193</v>
      </c>
      <c r="N3822" s="7" t="s">
        <v>15194</v>
      </c>
      <c r="O3822" s="20" t="s">
        <v>1120</v>
      </c>
      <c r="P3822" s="3" t="s">
        <v>1241</v>
      </c>
      <c r="Q3822" s="3">
        <v>-21.84</v>
      </c>
      <c r="R3822" s="6">
        <v>376.2</v>
      </c>
      <c r="S3822" s="18" t="s">
        <v>4998</v>
      </c>
      <c r="T3822" s="3"/>
      <c r="U3822" s="17">
        <v>45986</v>
      </c>
      <c r="X3822" s="19" t="s">
        <v>12963</v>
      </c>
      <c r="Y3822" s="19" t="s">
        <v>15195</v>
      </c>
    </row>
    <row r="3823" spans="1:25">
      <c r="A3823" s="3" t="s">
        <v>15214</v>
      </c>
      <c r="B3823" s="3"/>
      <c r="C3823" s="3" t="s">
        <v>608</v>
      </c>
      <c r="D3823" s="3" t="s">
        <v>3188</v>
      </c>
      <c r="E3823" s="3" t="s">
        <v>52</v>
      </c>
      <c r="F3823" s="3" t="s">
        <v>1250</v>
      </c>
      <c r="G3823" s="3" t="s">
        <v>1236</v>
      </c>
      <c r="H3823" s="3" t="s">
        <v>1649</v>
      </c>
      <c r="I3823" s="3" t="s">
        <v>15215</v>
      </c>
      <c r="J3823" s="3" t="s">
        <v>55</v>
      </c>
      <c r="K3823" s="3" t="s">
        <v>11676</v>
      </c>
      <c r="L3823" s="3" t="s">
        <v>15216</v>
      </c>
      <c r="M3823" s="7" t="s">
        <v>15217</v>
      </c>
      <c r="N3823" s="7" t="s">
        <v>15218</v>
      </c>
      <c r="O3823" s="20" t="s">
        <v>1122</v>
      </c>
      <c r="P3823" s="3" t="s">
        <v>1241</v>
      </c>
      <c r="Q3823" s="3">
        <v>-20.02</v>
      </c>
      <c r="R3823" s="6">
        <v>1564.2</v>
      </c>
      <c r="S3823" s="3" t="s">
        <v>1305</v>
      </c>
      <c r="T3823" s="3"/>
      <c r="U3823" s="17">
        <v>45986</v>
      </c>
      <c r="X3823" s="19" t="s">
        <v>1306</v>
      </c>
      <c r="Y3823" s="19"/>
    </row>
    <row r="3824" spans="1:25">
      <c r="A3824" s="3" t="s">
        <v>15219</v>
      </c>
      <c r="B3824" s="3"/>
      <c r="C3824" s="3" t="s">
        <v>410</v>
      </c>
      <c r="D3824" s="3" t="s">
        <v>13583</v>
      </c>
      <c r="E3824" s="3" t="s">
        <v>66</v>
      </c>
      <c r="F3824" s="3" t="s">
        <v>1300</v>
      </c>
      <c r="G3824" s="3" t="s">
        <v>1251</v>
      </c>
      <c r="H3824" s="3" t="s">
        <v>1575</v>
      </c>
      <c r="I3824" s="3" t="s">
        <v>15220</v>
      </c>
      <c r="J3824" s="3" t="s">
        <v>55</v>
      </c>
      <c r="K3824" s="3"/>
      <c r="L3824" s="3" t="s">
        <v>15221</v>
      </c>
      <c r="M3824" s="7" t="s">
        <v>15222</v>
      </c>
      <c r="N3824" s="7" t="s">
        <v>15223</v>
      </c>
      <c r="O3824" s="20" t="s">
        <v>1125</v>
      </c>
      <c r="P3824" s="3"/>
      <c r="Q3824" s="3"/>
      <c r="R3824" s="6">
        <v>1564.2</v>
      </c>
      <c r="S3824" s="3"/>
      <c r="T3824" s="3"/>
      <c r="U3824" s="17"/>
      <c r="X3824" s="19"/>
      <c r="Y3824" s="19" t="s">
        <v>15195</v>
      </c>
    </row>
    <row r="3825" spans="1:25">
      <c r="A3825" s="3" t="s">
        <v>15224</v>
      </c>
      <c r="B3825" s="3"/>
      <c r="C3825" s="3" t="s">
        <v>410</v>
      </c>
      <c r="D3825" s="3" t="s">
        <v>13583</v>
      </c>
      <c r="E3825" s="3" t="s">
        <v>66</v>
      </c>
      <c r="F3825" s="3" t="s">
        <v>1300</v>
      </c>
      <c r="G3825" s="3" t="s">
        <v>1251</v>
      </c>
      <c r="H3825" s="3" t="s">
        <v>1575</v>
      </c>
      <c r="I3825" s="3" t="s">
        <v>15225</v>
      </c>
      <c r="J3825" s="3" t="s">
        <v>1246</v>
      </c>
      <c r="K3825" s="3"/>
      <c r="L3825" s="3" t="s">
        <v>15192</v>
      </c>
      <c r="M3825" s="23">
        <v>-3.72006E+16</v>
      </c>
      <c r="N3825" s="23">
        <v>-3.85454E+16</v>
      </c>
      <c r="O3825" s="20" t="s">
        <v>1125</v>
      </c>
      <c r="P3825" s="3"/>
      <c r="Q3825" s="3"/>
      <c r="R3825" s="6">
        <v>376.2</v>
      </c>
      <c r="S3825" s="3"/>
      <c r="T3825" s="3"/>
      <c r="U3825" s="17"/>
      <c r="X3825" s="19"/>
      <c r="Y3825" s="19" t="s">
        <v>15195</v>
      </c>
    </row>
    <row r="3826" spans="1:25">
      <c r="A3826" s="3" t="s">
        <v>15226</v>
      </c>
      <c r="B3826" s="3"/>
      <c r="C3826" s="3" t="s">
        <v>410</v>
      </c>
      <c r="D3826" s="3" t="s">
        <v>13583</v>
      </c>
      <c r="E3826" s="3" t="s">
        <v>66</v>
      </c>
      <c r="F3826" s="3" t="s">
        <v>1300</v>
      </c>
      <c r="G3826" s="3" t="s">
        <v>1251</v>
      </c>
      <c r="H3826" s="3" t="s">
        <v>1575</v>
      </c>
      <c r="I3826" s="3" t="s">
        <v>15227</v>
      </c>
      <c r="J3826" s="3" t="s">
        <v>1246</v>
      </c>
      <c r="K3826" s="3"/>
      <c r="L3826" s="3" t="s">
        <v>15192</v>
      </c>
      <c r="M3826" s="23">
        <v>-3.72006E+16</v>
      </c>
      <c r="N3826" s="23">
        <v>-3.85454E+16</v>
      </c>
      <c r="O3826" s="20" t="s">
        <v>1125</v>
      </c>
      <c r="P3826" s="3"/>
      <c r="Q3826" s="3"/>
      <c r="R3826" s="6">
        <v>376.2</v>
      </c>
      <c r="S3826" s="3"/>
      <c r="T3826" s="3"/>
      <c r="U3826" s="17"/>
      <c r="X3826" s="19"/>
      <c r="Y3826" s="19" t="s">
        <v>15195</v>
      </c>
    </row>
    <row r="3827" spans="1:25">
      <c r="A3827" s="3" t="s">
        <v>15228</v>
      </c>
      <c r="B3827" s="3"/>
      <c r="C3827" s="3" t="s">
        <v>118</v>
      </c>
      <c r="D3827" s="3" t="s">
        <v>4026</v>
      </c>
      <c r="E3827" s="3" t="s">
        <v>66</v>
      </c>
      <c r="F3827" s="3" t="s">
        <v>1261</v>
      </c>
      <c r="G3827" s="3" t="s">
        <v>1433</v>
      </c>
      <c r="H3827" s="3" t="s">
        <v>1531</v>
      </c>
      <c r="I3827" s="3" t="s">
        <v>15229</v>
      </c>
      <c r="J3827" s="3" t="s">
        <v>68</v>
      </c>
      <c r="K3827" s="3" t="s">
        <v>7123</v>
      </c>
      <c r="L3827" s="3" t="s">
        <v>15230</v>
      </c>
      <c r="M3827" s="7" t="s">
        <v>15231</v>
      </c>
      <c r="N3827" s="7" t="s">
        <v>15232</v>
      </c>
      <c r="O3827" s="20" t="s">
        <v>1128</v>
      </c>
      <c r="P3827" s="3" t="s">
        <v>4591</v>
      </c>
      <c r="Q3827" s="3"/>
      <c r="R3827" s="6">
        <v>514.79999999999995</v>
      </c>
      <c r="S3827" s="3" t="s">
        <v>1256</v>
      </c>
      <c r="T3827" s="3"/>
      <c r="U3827" s="17">
        <v>45975</v>
      </c>
      <c r="X3827" s="19" t="s">
        <v>13400</v>
      </c>
      <c r="Y3827" s="19"/>
    </row>
    <row r="3828" spans="1:25">
      <c r="A3828" s="3" t="s">
        <v>15233</v>
      </c>
      <c r="B3828" s="3"/>
      <c r="C3828" s="3" t="s">
        <v>267</v>
      </c>
      <c r="D3828" s="3" t="s">
        <v>4026</v>
      </c>
      <c r="E3828" s="3" t="s">
        <v>66</v>
      </c>
      <c r="F3828" s="3" t="s">
        <v>2272</v>
      </c>
      <c r="G3828" s="3" t="s">
        <v>1312</v>
      </c>
      <c r="H3828" s="3" t="s">
        <v>1639</v>
      </c>
      <c r="I3828" s="3" t="s">
        <v>15234</v>
      </c>
      <c r="J3828" s="3" t="s">
        <v>55</v>
      </c>
      <c r="K3828" s="3" t="s">
        <v>5971</v>
      </c>
      <c r="L3828" s="3" t="s">
        <v>15235</v>
      </c>
      <c r="M3828" s="7" t="s">
        <v>15236</v>
      </c>
      <c r="N3828" s="7" t="s">
        <v>15237</v>
      </c>
      <c r="O3828" s="20" t="s">
        <v>1131</v>
      </c>
      <c r="P3828" s="3" t="s">
        <v>1241</v>
      </c>
      <c r="Q3828" s="3">
        <v>-21.17</v>
      </c>
      <c r="R3828" s="6">
        <v>1564.2</v>
      </c>
      <c r="S3828" s="18" t="s">
        <v>4998</v>
      </c>
      <c r="T3828" s="3"/>
      <c r="U3828" s="17">
        <v>45983</v>
      </c>
      <c r="X3828" s="19" t="s">
        <v>12963</v>
      </c>
      <c r="Y3828" s="19"/>
    </row>
    <row r="3829" spans="1:25">
      <c r="A3829" s="3" t="s">
        <v>15238</v>
      </c>
      <c r="B3829" s="3"/>
      <c r="C3829" s="3" t="s">
        <v>1135</v>
      </c>
      <c r="D3829" s="3" t="s">
        <v>4748</v>
      </c>
      <c r="E3829" s="3" t="s">
        <v>52</v>
      </c>
      <c r="F3829" s="3" t="s">
        <v>1300</v>
      </c>
      <c r="G3829" s="3" t="s">
        <v>1308</v>
      </c>
      <c r="H3829" s="3" t="s">
        <v>1518</v>
      </c>
      <c r="I3829" s="3" t="s">
        <v>15239</v>
      </c>
      <c r="J3829" s="3" t="s">
        <v>55</v>
      </c>
      <c r="K3829" s="3" t="s">
        <v>5605</v>
      </c>
      <c r="L3829" s="3" t="s">
        <v>12513</v>
      </c>
      <c r="M3829" s="7" t="s">
        <v>15240</v>
      </c>
      <c r="N3829" s="7" t="s">
        <v>15241</v>
      </c>
      <c r="O3829" s="20" t="s">
        <v>1133</v>
      </c>
      <c r="P3829" s="3" t="s">
        <v>1241</v>
      </c>
      <c r="Q3829" s="3">
        <v>-16.96</v>
      </c>
      <c r="R3829" s="6">
        <v>1564.2</v>
      </c>
      <c r="S3829" s="3" t="s">
        <v>1305</v>
      </c>
      <c r="T3829" s="3"/>
      <c r="U3829" s="17">
        <v>45986</v>
      </c>
      <c r="X3829" s="19" t="s">
        <v>1306</v>
      </c>
      <c r="Y3829" s="19" t="s">
        <v>15242</v>
      </c>
    </row>
    <row r="3830" spans="1:25">
      <c r="A3830" s="3" t="s">
        <v>15243</v>
      </c>
      <c r="B3830" s="3"/>
      <c r="C3830" s="3" t="s">
        <v>1135</v>
      </c>
      <c r="D3830" s="3" t="s">
        <v>4748</v>
      </c>
      <c r="E3830" s="3" t="s">
        <v>52</v>
      </c>
      <c r="F3830" s="3" t="s">
        <v>1300</v>
      </c>
      <c r="G3830" s="3" t="s">
        <v>1308</v>
      </c>
      <c r="H3830" s="3" t="s">
        <v>1518</v>
      </c>
      <c r="I3830" s="3" t="s">
        <v>15244</v>
      </c>
      <c r="J3830" s="3" t="s">
        <v>1246</v>
      </c>
      <c r="K3830" s="3" t="s">
        <v>5605</v>
      </c>
      <c r="L3830" s="3" t="s">
        <v>12513</v>
      </c>
      <c r="M3830" s="7" t="s">
        <v>15240</v>
      </c>
      <c r="N3830" s="7" t="s">
        <v>15241</v>
      </c>
      <c r="O3830" s="20" t="s">
        <v>1133</v>
      </c>
      <c r="P3830" s="3" t="s">
        <v>1241</v>
      </c>
      <c r="Q3830" s="3">
        <v>-11.71</v>
      </c>
      <c r="R3830" s="6">
        <v>376.2</v>
      </c>
      <c r="S3830" s="3" t="s">
        <v>1305</v>
      </c>
      <c r="T3830" s="3"/>
      <c r="U3830" s="17">
        <v>45986</v>
      </c>
      <c r="X3830" s="19" t="s">
        <v>1306</v>
      </c>
      <c r="Y3830" s="19" t="s">
        <v>15242</v>
      </c>
    </row>
    <row r="3831" spans="1:25">
      <c r="A3831" s="3" t="s">
        <v>15245</v>
      </c>
      <c r="B3831" s="3"/>
      <c r="C3831" s="3" t="s">
        <v>1135</v>
      </c>
      <c r="D3831" s="3" t="s">
        <v>4748</v>
      </c>
      <c r="E3831" s="3" t="s">
        <v>52</v>
      </c>
      <c r="F3831" s="3" t="s">
        <v>1300</v>
      </c>
      <c r="G3831" s="3" t="s">
        <v>1308</v>
      </c>
      <c r="H3831" s="3" t="s">
        <v>1518</v>
      </c>
      <c r="I3831" s="3" t="s">
        <v>15246</v>
      </c>
      <c r="J3831" s="3" t="s">
        <v>1246</v>
      </c>
      <c r="K3831" s="3" t="s">
        <v>5605</v>
      </c>
      <c r="L3831" s="3" t="s">
        <v>12513</v>
      </c>
      <c r="M3831" s="7" t="s">
        <v>15240</v>
      </c>
      <c r="N3831" s="7" t="s">
        <v>15241</v>
      </c>
      <c r="O3831" s="20" t="s">
        <v>1133</v>
      </c>
      <c r="P3831" s="3" t="s">
        <v>1241</v>
      </c>
      <c r="Q3831" s="3">
        <v>-12.17</v>
      </c>
      <c r="R3831" s="6">
        <v>376.2</v>
      </c>
      <c r="S3831" s="3" t="s">
        <v>1305</v>
      </c>
      <c r="T3831" s="3"/>
      <c r="U3831" s="17">
        <v>45986</v>
      </c>
      <c r="X3831" s="19" t="s">
        <v>1306</v>
      </c>
      <c r="Y3831" s="19" t="s">
        <v>15242</v>
      </c>
    </row>
    <row r="3832" spans="1:25">
      <c r="A3832" s="3" t="s">
        <v>15247</v>
      </c>
      <c r="B3832" s="3"/>
      <c r="C3832" s="3" t="s">
        <v>1135</v>
      </c>
      <c r="D3832" s="3" t="s">
        <v>4748</v>
      </c>
      <c r="E3832" s="3" t="s">
        <v>52</v>
      </c>
      <c r="F3832" s="3" t="s">
        <v>1300</v>
      </c>
      <c r="G3832" s="3" t="s">
        <v>1308</v>
      </c>
      <c r="H3832" s="3" t="s">
        <v>1518</v>
      </c>
      <c r="I3832" s="3" t="s">
        <v>15248</v>
      </c>
      <c r="J3832" s="3" t="s">
        <v>1246</v>
      </c>
      <c r="K3832" s="3" t="s">
        <v>5605</v>
      </c>
      <c r="L3832" s="3" t="s">
        <v>12513</v>
      </c>
      <c r="M3832" s="7" t="s">
        <v>15240</v>
      </c>
      <c r="N3832" s="7" t="s">
        <v>15241</v>
      </c>
      <c r="O3832" s="20" t="s">
        <v>1133</v>
      </c>
      <c r="P3832" s="3" t="s">
        <v>1241</v>
      </c>
      <c r="Q3832" s="3">
        <v>-11.31</v>
      </c>
      <c r="R3832" s="6">
        <v>376.2</v>
      </c>
      <c r="S3832" s="3" t="s">
        <v>1305</v>
      </c>
      <c r="T3832" s="3"/>
      <c r="U3832" s="17">
        <v>45986</v>
      </c>
      <c r="X3832" s="19" t="s">
        <v>1306</v>
      </c>
      <c r="Y3832" s="19" t="s">
        <v>15242</v>
      </c>
    </row>
    <row r="3833" spans="1:25">
      <c r="A3833" s="3" t="s">
        <v>15249</v>
      </c>
      <c r="B3833" s="3"/>
      <c r="C3833" s="3" t="s">
        <v>1135</v>
      </c>
      <c r="D3833" s="3" t="s">
        <v>4748</v>
      </c>
      <c r="E3833" s="3" t="s">
        <v>52</v>
      </c>
      <c r="F3833" s="3" t="s">
        <v>1300</v>
      </c>
      <c r="G3833" s="3" t="s">
        <v>1308</v>
      </c>
      <c r="H3833" s="3" t="s">
        <v>1518</v>
      </c>
      <c r="I3833" s="3" t="s">
        <v>15250</v>
      </c>
      <c r="J3833" s="3" t="s">
        <v>1246</v>
      </c>
      <c r="K3833" s="3" t="s">
        <v>5605</v>
      </c>
      <c r="L3833" s="3" t="s">
        <v>12513</v>
      </c>
      <c r="M3833" s="7" t="s">
        <v>15240</v>
      </c>
      <c r="N3833" s="7" t="s">
        <v>15241</v>
      </c>
      <c r="O3833" s="20" t="s">
        <v>1133</v>
      </c>
      <c r="P3833" s="3" t="s">
        <v>1241</v>
      </c>
      <c r="Q3833" s="3">
        <v>-11.21</v>
      </c>
      <c r="R3833" s="6">
        <v>376.2</v>
      </c>
      <c r="S3833" s="3" t="s">
        <v>1305</v>
      </c>
      <c r="T3833" s="3"/>
      <c r="U3833" s="17">
        <v>45986</v>
      </c>
      <c r="X3833" s="19" t="s">
        <v>1306</v>
      </c>
      <c r="Y3833" s="19" t="s">
        <v>15242</v>
      </c>
    </row>
    <row r="3834" spans="1:25">
      <c r="A3834" s="3" t="s">
        <v>15251</v>
      </c>
      <c r="B3834" s="3"/>
      <c r="C3834" s="3" t="s">
        <v>1135</v>
      </c>
      <c r="D3834" s="3" t="s">
        <v>4748</v>
      </c>
      <c r="E3834" s="3" t="s">
        <v>52</v>
      </c>
      <c r="F3834" s="3" t="s">
        <v>1300</v>
      </c>
      <c r="G3834" s="3" t="s">
        <v>1308</v>
      </c>
      <c r="H3834" s="3" t="s">
        <v>1518</v>
      </c>
      <c r="I3834" s="3" t="s">
        <v>15252</v>
      </c>
      <c r="J3834" s="3" t="s">
        <v>1246</v>
      </c>
      <c r="K3834" s="3" t="s">
        <v>5605</v>
      </c>
      <c r="L3834" s="3" t="s">
        <v>12513</v>
      </c>
      <c r="M3834" s="7" t="s">
        <v>15240</v>
      </c>
      <c r="N3834" s="7" t="s">
        <v>15241</v>
      </c>
      <c r="O3834" s="20" t="s">
        <v>1133</v>
      </c>
      <c r="P3834" s="3" t="s">
        <v>1241</v>
      </c>
      <c r="Q3834" s="3">
        <v>-13.32</v>
      </c>
      <c r="R3834" s="6">
        <v>376.2</v>
      </c>
      <c r="S3834" s="3" t="s">
        <v>1305</v>
      </c>
      <c r="T3834" s="3"/>
      <c r="U3834" s="17">
        <v>45986</v>
      </c>
      <c r="X3834" s="19" t="s">
        <v>1306</v>
      </c>
      <c r="Y3834" s="19" t="s">
        <v>15242</v>
      </c>
    </row>
    <row r="3835" spans="1:25">
      <c r="A3835" s="3" t="s">
        <v>15253</v>
      </c>
      <c r="B3835" s="3"/>
      <c r="C3835" s="3" t="s">
        <v>1135</v>
      </c>
      <c r="D3835" s="3" t="s">
        <v>4748</v>
      </c>
      <c r="E3835" s="3" t="s">
        <v>52</v>
      </c>
      <c r="F3835" s="3" t="s">
        <v>1300</v>
      </c>
      <c r="G3835" s="3" t="s">
        <v>1308</v>
      </c>
      <c r="H3835" s="3" t="s">
        <v>1518</v>
      </c>
      <c r="I3835" s="3" t="s">
        <v>15254</v>
      </c>
      <c r="J3835" s="3" t="s">
        <v>1246</v>
      </c>
      <c r="K3835" s="3" t="s">
        <v>5605</v>
      </c>
      <c r="L3835" s="3" t="s">
        <v>12513</v>
      </c>
      <c r="M3835" s="7" t="s">
        <v>15240</v>
      </c>
      <c r="N3835" s="7" t="s">
        <v>15241</v>
      </c>
      <c r="O3835" s="20" t="s">
        <v>1133</v>
      </c>
      <c r="P3835" s="3" t="s">
        <v>1241</v>
      </c>
      <c r="Q3835" s="3">
        <v>-12.54</v>
      </c>
      <c r="R3835" s="6">
        <v>376.2</v>
      </c>
      <c r="S3835" s="3" t="s">
        <v>1305</v>
      </c>
      <c r="T3835" s="3"/>
      <c r="U3835" s="17">
        <v>45986</v>
      </c>
      <c r="X3835" s="19" t="s">
        <v>1306</v>
      </c>
      <c r="Y3835" s="19" t="s">
        <v>15242</v>
      </c>
    </row>
    <row r="3836" spans="1:25">
      <c r="A3836" s="3" t="s">
        <v>15255</v>
      </c>
      <c r="B3836" s="3"/>
      <c r="C3836" s="3" t="s">
        <v>1135</v>
      </c>
      <c r="D3836" s="3" t="s">
        <v>4748</v>
      </c>
      <c r="E3836" s="3" t="s">
        <v>52</v>
      </c>
      <c r="F3836" s="3" t="s">
        <v>1300</v>
      </c>
      <c r="G3836" s="3" t="s">
        <v>1308</v>
      </c>
      <c r="H3836" s="3" t="s">
        <v>1518</v>
      </c>
      <c r="I3836" s="3" t="s">
        <v>15256</v>
      </c>
      <c r="J3836" s="3" t="s">
        <v>1246</v>
      </c>
      <c r="K3836" s="3" t="s">
        <v>5605</v>
      </c>
      <c r="L3836" s="3" t="s">
        <v>12513</v>
      </c>
      <c r="M3836" s="7" t="s">
        <v>15240</v>
      </c>
      <c r="N3836" s="7" t="s">
        <v>15241</v>
      </c>
      <c r="O3836" s="20" t="s">
        <v>1133</v>
      </c>
      <c r="P3836" s="3" t="s">
        <v>1241</v>
      </c>
      <c r="Q3836" s="3">
        <v>-12.28</v>
      </c>
      <c r="R3836" s="6">
        <v>376.2</v>
      </c>
      <c r="S3836" s="3" t="s">
        <v>1305</v>
      </c>
      <c r="T3836" s="3"/>
      <c r="U3836" s="17">
        <v>45986</v>
      </c>
      <c r="X3836" s="19" t="s">
        <v>1306</v>
      </c>
      <c r="Y3836" s="19" t="s">
        <v>15242</v>
      </c>
    </row>
    <row r="3837" spans="1:25">
      <c r="A3837" s="3" t="s">
        <v>15257</v>
      </c>
      <c r="B3837" s="3"/>
      <c r="C3837" s="3" t="s">
        <v>1135</v>
      </c>
      <c r="D3837" s="3" t="s">
        <v>4748</v>
      </c>
      <c r="E3837" s="3" t="s">
        <v>52</v>
      </c>
      <c r="F3837" s="3" t="s">
        <v>1300</v>
      </c>
      <c r="G3837" s="3" t="s">
        <v>1308</v>
      </c>
      <c r="H3837" s="3" t="s">
        <v>1531</v>
      </c>
      <c r="I3837" s="3" t="s">
        <v>15258</v>
      </c>
      <c r="J3837" s="3" t="s">
        <v>1246</v>
      </c>
      <c r="K3837" s="3" t="s">
        <v>5605</v>
      </c>
      <c r="L3837" s="3" t="s">
        <v>12513</v>
      </c>
      <c r="M3837" s="7" t="s">
        <v>15240</v>
      </c>
      <c r="N3837" s="7" t="s">
        <v>15241</v>
      </c>
      <c r="O3837" s="20" t="s">
        <v>1133</v>
      </c>
      <c r="P3837" s="3" t="s">
        <v>1241</v>
      </c>
      <c r="Q3837" s="3">
        <v>-12.71</v>
      </c>
      <c r="R3837" s="6">
        <v>376.2</v>
      </c>
      <c r="S3837" s="3" t="s">
        <v>1305</v>
      </c>
      <c r="T3837" s="3"/>
      <c r="U3837" s="17">
        <v>45986</v>
      </c>
      <c r="X3837" s="19" t="s">
        <v>1306</v>
      </c>
      <c r="Y3837" s="19" t="s">
        <v>15242</v>
      </c>
    </row>
    <row r="3838" spans="1:25">
      <c r="A3838" s="3" t="s">
        <v>15259</v>
      </c>
      <c r="B3838" s="3"/>
      <c r="C3838" s="3" t="s">
        <v>1135</v>
      </c>
      <c r="D3838" s="3" t="s">
        <v>4748</v>
      </c>
      <c r="E3838" s="3" t="s">
        <v>52</v>
      </c>
      <c r="F3838" s="3" t="s">
        <v>1300</v>
      </c>
      <c r="G3838" s="3" t="s">
        <v>1308</v>
      </c>
      <c r="H3838" s="3" t="s">
        <v>1531</v>
      </c>
      <c r="I3838" s="3" t="s">
        <v>15260</v>
      </c>
      <c r="J3838" s="3" t="s">
        <v>1246</v>
      </c>
      <c r="K3838" s="3" t="s">
        <v>5605</v>
      </c>
      <c r="L3838" s="3" t="s">
        <v>12513</v>
      </c>
      <c r="M3838" s="7" t="s">
        <v>15240</v>
      </c>
      <c r="N3838" s="7" t="s">
        <v>15241</v>
      </c>
      <c r="O3838" s="20" t="s">
        <v>1133</v>
      </c>
      <c r="P3838" s="3" t="s">
        <v>1241</v>
      </c>
      <c r="Q3838" s="3">
        <v>-12.84</v>
      </c>
      <c r="R3838" s="6">
        <v>376.2</v>
      </c>
      <c r="S3838" s="3" t="s">
        <v>1305</v>
      </c>
      <c r="T3838" s="3"/>
      <c r="U3838" s="17">
        <v>45986</v>
      </c>
      <c r="X3838" s="19" t="s">
        <v>1306</v>
      </c>
      <c r="Y3838" s="19" t="s">
        <v>15242</v>
      </c>
    </row>
    <row r="3839" spans="1:25">
      <c r="A3839" s="3" t="s">
        <v>15261</v>
      </c>
      <c r="B3839" s="3"/>
      <c r="C3839" s="3" t="s">
        <v>1135</v>
      </c>
      <c r="D3839" s="3" t="s">
        <v>4748</v>
      </c>
      <c r="E3839" s="3" t="s">
        <v>52</v>
      </c>
      <c r="F3839" s="3" t="s">
        <v>1300</v>
      </c>
      <c r="G3839" s="3" t="s">
        <v>1308</v>
      </c>
      <c r="H3839" s="3" t="s">
        <v>1531</v>
      </c>
      <c r="I3839" s="3" t="s">
        <v>15262</v>
      </c>
      <c r="J3839" s="3" t="s">
        <v>1246</v>
      </c>
      <c r="K3839" s="3" t="s">
        <v>5605</v>
      </c>
      <c r="L3839" s="3" t="s">
        <v>12513</v>
      </c>
      <c r="M3839" s="7" t="s">
        <v>15240</v>
      </c>
      <c r="N3839" s="7" t="s">
        <v>15241</v>
      </c>
      <c r="O3839" s="20" t="s">
        <v>1133</v>
      </c>
      <c r="P3839" s="3" t="s">
        <v>1241</v>
      </c>
      <c r="Q3839" s="3">
        <v>-12.35</v>
      </c>
      <c r="R3839" s="6">
        <v>376.2</v>
      </c>
      <c r="S3839" s="3" t="s">
        <v>1305</v>
      </c>
      <c r="T3839" s="3"/>
      <c r="U3839" s="17">
        <v>45986</v>
      </c>
      <c r="X3839" s="19" t="s">
        <v>1306</v>
      </c>
      <c r="Y3839" s="19" t="s">
        <v>15242</v>
      </c>
    </row>
    <row r="3840" spans="1:25">
      <c r="A3840" s="3" t="s">
        <v>15263</v>
      </c>
      <c r="B3840" s="3"/>
      <c r="C3840" s="3" t="s">
        <v>1135</v>
      </c>
      <c r="D3840" s="3" t="s">
        <v>4748</v>
      </c>
      <c r="E3840" s="3" t="s">
        <v>52</v>
      </c>
      <c r="F3840" s="3" t="s">
        <v>1300</v>
      </c>
      <c r="G3840" s="3" t="s">
        <v>1308</v>
      </c>
      <c r="H3840" s="3" t="s">
        <v>1531</v>
      </c>
      <c r="I3840" s="3" t="s">
        <v>15264</v>
      </c>
      <c r="J3840" s="3" t="s">
        <v>1270</v>
      </c>
      <c r="K3840" s="3" t="s">
        <v>5605</v>
      </c>
      <c r="L3840" s="3" t="s">
        <v>12513</v>
      </c>
      <c r="M3840" s="7" t="s">
        <v>15240</v>
      </c>
      <c r="N3840" s="7" t="s">
        <v>15241</v>
      </c>
      <c r="O3840" s="20" t="s">
        <v>1133</v>
      </c>
      <c r="P3840" s="3" t="s">
        <v>1241</v>
      </c>
      <c r="Q3840" s="3">
        <v>-11.6</v>
      </c>
      <c r="R3840" s="6">
        <v>1029.5999999999999</v>
      </c>
      <c r="S3840" s="3" t="s">
        <v>1305</v>
      </c>
      <c r="T3840" s="3"/>
      <c r="U3840" s="17">
        <v>45986</v>
      </c>
      <c r="X3840" s="19" t="s">
        <v>1306</v>
      </c>
      <c r="Y3840" s="19" t="s">
        <v>15242</v>
      </c>
    </row>
    <row r="3841" spans="1:25">
      <c r="A3841" s="3" t="s">
        <v>15265</v>
      </c>
      <c r="B3841" s="3"/>
      <c r="C3841" s="3" t="s">
        <v>1135</v>
      </c>
      <c r="D3841" s="3" t="s">
        <v>4748</v>
      </c>
      <c r="E3841" s="3" t="s">
        <v>52</v>
      </c>
      <c r="F3841" s="3" t="s">
        <v>1300</v>
      </c>
      <c r="G3841" s="3" t="s">
        <v>1308</v>
      </c>
      <c r="H3841" s="3" t="s">
        <v>1531</v>
      </c>
      <c r="I3841" s="3" t="s">
        <v>15266</v>
      </c>
      <c r="J3841" s="3" t="s">
        <v>1270</v>
      </c>
      <c r="K3841" s="3" t="s">
        <v>5605</v>
      </c>
      <c r="L3841" s="3" t="s">
        <v>12513</v>
      </c>
      <c r="M3841" s="7" t="s">
        <v>15240</v>
      </c>
      <c r="N3841" s="7" t="s">
        <v>15241</v>
      </c>
      <c r="O3841" s="20" t="s">
        <v>1133</v>
      </c>
      <c r="P3841" s="3" t="s">
        <v>1241</v>
      </c>
      <c r="Q3841" s="3">
        <v>-14.01</v>
      </c>
      <c r="R3841" s="6">
        <v>1029.5999999999999</v>
      </c>
      <c r="S3841" s="3" t="s">
        <v>1305</v>
      </c>
      <c r="T3841" s="3"/>
      <c r="U3841" s="17">
        <v>45986</v>
      </c>
      <c r="X3841" s="19" t="s">
        <v>1306</v>
      </c>
      <c r="Y3841" s="19" t="s">
        <v>15242</v>
      </c>
    </row>
    <row r="3842" spans="1:25">
      <c r="A3842" s="3" t="s">
        <v>15267</v>
      </c>
      <c r="B3842" s="3"/>
      <c r="C3842" s="3" t="s">
        <v>1135</v>
      </c>
      <c r="D3842" s="3" t="s">
        <v>4748</v>
      </c>
      <c r="E3842" s="3" t="s">
        <v>52</v>
      </c>
      <c r="F3842" s="3" t="s">
        <v>1300</v>
      </c>
      <c r="G3842" s="3" t="s">
        <v>1308</v>
      </c>
      <c r="H3842" s="3" t="s">
        <v>1531</v>
      </c>
      <c r="I3842" s="3" t="s">
        <v>15268</v>
      </c>
      <c r="J3842" s="3" t="s">
        <v>1246</v>
      </c>
      <c r="K3842" s="3" t="s">
        <v>5605</v>
      </c>
      <c r="L3842" s="3" t="s">
        <v>12513</v>
      </c>
      <c r="M3842" s="7" t="s">
        <v>15240</v>
      </c>
      <c r="N3842" s="7" t="s">
        <v>15241</v>
      </c>
      <c r="O3842" s="20" t="s">
        <v>1133</v>
      </c>
      <c r="P3842" s="3" t="s">
        <v>1241</v>
      </c>
      <c r="Q3842" s="3">
        <v>-12.52</v>
      </c>
      <c r="R3842" s="6">
        <v>376.2</v>
      </c>
      <c r="S3842" s="3" t="s">
        <v>1305</v>
      </c>
      <c r="T3842" s="3"/>
      <c r="U3842" s="17">
        <v>45986</v>
      </c>
      <c r="X3842" s="19" t="s">
        <v>1306</v>
      </c>
      <c r="Y3842" s="19" t="s">
        <v>15242</v>
      </c>
    </row>
    <row r="3843" spans="1:25">
      <c r="A3843" s="3" t="s">
        <v>15269</v>
      </c>
      <c r="B3843" s="3"/>
      <c r="C3843" s="3" t="s">
        <v>1135</v>
      </c>
      <c r="D3843" s="3" t="s">
        <v>4748</v>
      </c>
      <c r="E3843" s="3" t="s">
        <v>52</v>
      </c>
      <c r="F3843" s="3" t="s">
        <v>1300</v>
      </c>
      <c r="G3843" s="3" t="s">
        <v>1308</v>
      </c>
      <c r="H3843" s="3" t="s">
        <v>1531</v>
      </c>
      <c r="I3843" s="3" t="s">
        <v>15270</v>
      </c>
      <c r="J3843" s="3" t="s">
        <v>1246</v>
      </c>
      <c r="K3843" s="3" t="s">
        <v>5605</v>
      </c>
      <c r="L3843" s="3" t="s">
        <v>12513</v>
      </c>
      <c r="M3843" s="7" t="s">
        <v>15240</v>
      </c>
      <c r="N3843" s="7" t="s">
        <v>15241</v>
      </c>
      <c r="O3843" s="20" t="s">
        <v>1133</v>
      </c>
      <c r="P3843" s="3" t="s">
        <v>1241</v>
      </c>
      <c r="Q3843" s="3">
        <v>-12.11</v>
      </c>
      <c r="R3843" s="6">
        <v>376.2</v>
      </c>
      <c r="S3843" s="3" t="s">
        <v>1305</v>
      </c>
      <c r="T3843" s="3"/>
      <c r="U3843" s="17">
        <v>45986</v>
      </c>
      <c r="X3843" s="19" t="s">
        <v>1306</v>
      </c>
      <c r="Y3843" s="19" t="s">
        <v>15242</v>
      </c>
    </row>
    <row r="3844" spans="1:25">
      <c r="A3844" s="3" t="s">
        <v>15271</v>
      </c>
      <c r="B3844" s="3"/>
      <c r="C3844" s="3" t="s">
        <v>1135</v>
      </c>
      <c r="D3844" s="3" t="s">
        <v>4748</v>
      </c>
      <c r="E3844" s="3" t="s">
        <v>52</v>
      </c>
      <c r="F3844" s="3" t="s">
        <v>1300</v>
      </c>
      <c r="G3844" s="3" t="s">
        <v>1308</v>
      </c>
      <c r="H3844" s="3" t="s">
        <v>1531</v>
      </c>
      <c r="I3844" s="3" t="s">
        <v>15272</v>
      </c>
      <c r="J3844" s="3" t="s">
        <v>1246</v>
      </c>
      <c r="K3844" s="3" t="s">
        <v>5605</v>
      </c>
      <c r="L3844" s="3" t="s">
        <v>12513</v>
      </c>
      <c r="M3844" s="7" t="s">
        <v>15240</v>
      </c>
      <c r="N3844" s="7" t="s">
        <v>15241</v>
      </c>
      <c r="O3844" s="20" t="s">
        <v>1133</v>
      </c>
      <c r="P3844" s="3" t="s">
        <v>1241</v>
      </c>
      <c r="Q3844" s="3">
        <v>-14.38</v>
      </c>
      <c r="R3844" s="6">
        <v>376.2</v>
      </c>
      <c r="S3844" s="3" t="s">
        <v>1305</v>
      </c>
      <c r="T3844" s="3"/>
      <c r="U3844" s="17">
        <v>45986</v>
      </c>
      <c r="X3844" s="19" t="s">
        <v>1306</v>
      </c>
      <c r="Y3844" s="19" t="s">
        <v>15242</v>
      </c>
    </row>
    <row r="3845" spans="1:25">
      <c r="A3845" s="3" t="s">
        <v>15273</v>
      </c>
      <c r="B3845" s="3"/>
      <c r="C3845" s="3" t="s">
        <v>1135</v>
      </c>
      <c r="D3845" s="3" t="s">
        <v>4748</v>
      </c>
      <c r="E3845" s="3" t="s">
        <v>52</v>
      </c>
      <c r="F3845" s="3" t="s">
        <v>1300</v>
      </c>
      <c r="G3845" s="3" t="s">
        <v>1308</v>
      </c>
      <c r="H3845" s="3" t="s">
        <v>1262</v>
      </c>
      <c r="I3845" s="3" t="s">
        <v>15274</v>
      </c>
      <c r="J3845" s="3" t="s">
        <v>1246</v>
      </c>
      <c r="K3845" s="3" t="s">
        <v>5605</v>
      </c>
      <c r="L3845" s="3" t="s">
        <v>12513</v>
      </c>
      <c r="M3845" s="7" t="s">
        <v>15240</v>
      </c>
      <c r="N3845" s="7" t="s">
        <v>15241</v>
      </c>
      <c r="O3845" s="20" t="s">
        <v>1133</v>
      </c>
      <c r="P3845" s="3" t="s">
        <v>1241</v>
      </c>
      <c r="Q3845" s="3">
        <v>-11.51</v>
      </c>
      <c r="R3845" s="6">
        <v>376.2</v>
      </c>
      <c r="S3845" s="3" t="s">
        <v>1305</v>
      </c>
      <c r="T3845" s="3"/>
      <c r="U3845" s="17">
        <v>45986</v>
      </c>
      <c r="X3845" s="19" t="s">
        <v>1306</v>
      </c>
      <c r="Y3845" s="19" t="s">
        <v>15242</v>
      </c>
    </row>
    <row r="3846" spans="1:25">
      <c r="A3846" s="18" t="s">
        <v>15275</v>
      </c>
      <c r="B3846" s="3"/>
      <c r="C3846" s="3" t="s">
        <v>1135</v>
      </c>
      <c r="D3846" s="3" t="s">
        <v>4748</v>
      </c>
      <c r="E3846" s="3" t="s">
        <v>52</v>
      </c>
      <c r="F3846" s="3" t="s">
        <v>1300</v>
      </c>
      <c r="G3846" s="3" t="s">
        <v>1308</v>
      </c>
      <c r="H3846" s="3" t="s">
        <v>1262</v>
      </c>
      <c r="I3846" s="3" t="s">
        <v>15276</v>
      </c>
      <c r="J3846" s="3" t="s">
        <v>1246</v>
      </c>
      <c r="K3846" s="3" t="s">
        <v>5605</v>
      </c>
      <c r="L3846" s="3" t="s">
        <v>12513</v>
      </c>
      <c r="M3846" s="7" t="s">
        <v>15240</v>
      </c>
      <c r="N3846" s="7" t="s">
        <v>15241</v>
      </c>
      <c r="O3846" s="20" t="s">
        <v>1133</v>
      </c>
      <c r="P3846" s="3" t="s">
        <v>1241</v>
      </c>
      <c r="Q3846" s="3">
        <v>-12.86</v>
      </c>
      <c r="R3846" s="6">
        <v>376.2</v>
      </c>
      <c r="S3846" s="3" t="s">
        <v>1305</v>
      </c>
      <c r="T3846" s="3"/>
      <c r="U3846" s="17">
        <v>45986</v>
      </c>
      <c r="X3846" s="19" t="s">
        <v>1306</v>
      </c>
      <c r="Y3846" s="19" t="s">
        <v>15242</v>
      </c>
    </row>
    <row r="3847" spans="1:25">
      <c r="A3847" s="3" t="s">
        <v>15277</v>
      </c>
      <c r="B3847" s="3"/>
      <c r="C3847" s="3" t="s">
        <v>1135</v>
      </c>
      <c r="D3847" s="3" t="s">
        <v>4748</v>
      </c>
      <c r="E3847" s="3" t="s">
        <v>52</v>
      </c>
      <c r="F3847" s="3" t="s">
        <v>1300</v>
      </c>
      <c r="G3847" s="3" t="s">
        <v>1308</v>
      </c>
      <c r="H3847" s="3" t="s">
        <v>1262</v>
      </c>
      <c r="I3847" s="3" t="s">
        <v>15278</v>
      </c>
      <c r="J3847" s="3" t="s">
        <v>1246</v>
      </c>
      <c r="K3847" s="3" t="s">
        <v>5605</v>
      </c>
      <c r="L3847" s="3" t="s">
        <v>12513</v>
      </c>
      <c r="M3847" s="7" t="s">
        <v>15240</v>
      </c>
      <c r="N3847" s="7" t="s">
        <v>15241</v>
      </c>
      <c r="O3847" s="20" t="s">
        <v>1133</v>
      </c>
      <c r="P3847" s="3" t="s">
        <v>1241</v>
      </c>
      <c r="Q3847" s="3">
        <v>-11.45</v>
      </c>
      <c r="R3847" s="6">
        <v>376.2</v>
      </c>
      <c r="S3847" s="3" t="s">
        <v>1305</v>
      </c>
      <c r="T3847" s="3"/>
      <c r="U3847" s="17">
        <v>45986</v>
      </c>
      <c r="X3847" s="19" t="s">
        <v>1306</v>
      </c>
      <c r="Y3847" s="19" t="s">
        <v>15242</v>
      </c>
    </row>
    <row r="3848" spans="1:25">
      <c r="A3848" s="3" t="s">
        <v>15279</v>
      </c>
      <c r="B3848" s="3"/>
      <c r="C3848" s="3" t="s">
        <v>1135</v>
      </c>
      <c r="D3848" s="3" t="s">
        <v>4748</v>
      </c>
      <c r="E3848" s="3" t="s">
        <v>52</v>
      </c>
      <c r="F3848" s="3" t="s">
        <v>1300</v>
      </c>
      <c r="G3848" s="3" t="s">
        <v>1308</v>
      </c>
      <c r="H3848" s="3" t="s">
        <v>1262</v>
      </c>
      <c r="I3848" s="3" t="s">
        <v>15280</v>
      </c>
      <c r="J3848" s="3" t="s">
        <v>1246</v>
      </c>
      <c r="K3848" s="3" t="s">
        <v>5605</v>
      </c>
      <c r="L3848" s="3" t="s">
        <v>12513</v>
      </c>
      <c r="M3848" s="7" t="s">
        <v>15240</v>
      </c>
      <c r="N3848" s="7" t="s">
        <v>15241</v>
      </c>
      <c r="O3848" s="20" t="s">
        <v>1133</v>
      </c>
      <c r="P3848" s="3" t="s">
        <v>1241</v>
      </c>
      <c r="Q3848" s="3">
        <v>-11.35</v>
      </c>
      <c r="R3848" s="6">
        <v>376.2</v>
      </c>
      <c r="S3848" s="3" t="s">
        <v>1305</v>
      </c>
      <c r="T3848" s="3"/>
      <c r="U3848" s="17">
        <v>45986</v>
      </c>
      <c r="X3848" s="19" t="s">
        <v>1306</v>
      </c>
      <c r="Y3848" s="19" t="s">
        <v>15242</v>
      </c>
    </row>
    <row r="3849" spans="1:25">
      <c r="A3849" s="3" t="s">
        <v>15281</v>
      </c>
      <c r="B3849" s="3"/>
      <c r="C3849" s="3" t="s">
        <v>1135</v>
      </c>
      <c r="D3849" s="3" t="s">
        <v>4748</v>
      </c>
      <c r="E3849" s="3" t="s">
        <v>52</v>
      </c>
      <c r="F3849" s="3" t="s">
        <v>1300</v>
      </c>
      <c r="G3849" s="3" t="s">
        <v>1308</v>
      </c>
      <c r="H3849" s="3" t="s">
        <v>1262</v>
      </c>
      <c r="I3849" s="3" t="s">
        <v>15282</v>
      </c>
      <c r="J3849" s="3" t="s">
        <v>1246</v>
      </c>
      <c r="K3849" s="3" t="s">
        <v>5605</v>
      </c>
      <c r="L3849" s="3" t="s">
        <v>12513</v>
      </c>
      <c r="M3849" s="7" t="s">
        <v>15240</v>
      </c>
      <c r="N3849" s="7" t="s">
        <v>15241</v>
      </c>
      <c r="O3849" s="20" t="s">
        <v>1133</v>
      </c>
      <c r="P3849" s="3"/>
      <c r="Q3849" s="3"/>
      <c r="R3849" s="6">
        <v>376.2</v>
      </c>
      <c r="S3849" s="3"/>
      <c r="T3849" s="3"/>
      <c r="U3849" s="17"/>
      <c r="X3849" s="19"/>
      <c r="Y3849" s="19" t="s">
        <v>15242</v>
      </c>
    </row>
    <row r="3850" spans="1:25">
      <c r="A3850" s="3" t="s">
        <v>15283</v>
      </c>
      <c r="B3850" s="3"/>
      <c r="C3850" s="3" t="s">
        <v>1135</v>
      </c>
      <c r="D3850" s="3" t="s">
        <v>4748</v>
      </c>
      <c r="E3850" s="3" t="s">
        <v>52</v>
      </c>
      <c r="F3850" s="3" t="s">
        <v>1300</v>
      </c>
      <c r="G3850" s="3" t="s">
        <v>1308</v>
      </c>
      <c r="H3850" s="3" t="s">
        <v>1262</v>
      </c>
      <c r="I3850" s="3" t="s">
        <v>15284</v>
      </c>
      <c r="J3850" s="3" t="s">
        <v>1246</v>
      </c>
      <c r="K3850" s="3" t="s">
        <v>5605</v>
      </c>
      <c r="L3850" s="3" t="s">
        <v>12513</v>
      </c>
      <c r="M3850" s="7" t="s">
        <v>15240</v>
      </c>
      <c r="N3850" s="7" t="s">
        <v>15241</v>
      </c>
      <c r="O3850" s="20" t="s">
        <v>1133</v>
      </c>
      <c r="P3850" s="3" t="s">
        <v>1241</v>
      </c>
      <c r="Q3850" s="3">
        <v>-11.94</v>
      </c>
      <c r="R3850" s="6">
        <v>376.2</v>
      </c>
      <c r="S3850" s="3" t="s">
        <v>1305</v>
      </c>
      <c r="T3850" s="3"/>
      <c r="U3850" s="17">
        <v>45986</v>
      </c>
      <c r="X3850" s="19" t="s">
        <v>1306</v>
      </c>
      <c r="Y3850" s="19" t="s">
        <v>15242</v>
      </c>
    </row>
    <row r="3851" spans="1:25">
      <c r="A3851" s="3" t="s">
        <v>15285</v>
      </c>
      <c r="B3851" s="3"/>
      <c r="C3851" s="3" t="s">
        <v>1135</v>
      </c>
      <c r="D3851" s="3" t="s">
        <v>4748</v>
      </c>
      <c r="E3851" s="3" t="s">
        <v>52</v>
      </c>
      <c r="F3851" s="3" t="s">
        <v>1300</v>
      </c>
      <c r="G3851" s="3" t="s">
        <v>1308</v>
      </c>
      <c r="H3851" s="3" t="s">
        <v>1262</v>
      </c>
      <c r="I3851" s="3" t="s">
        <v>15286</v>
      </c>
      <c r="J3851" s="3" t="s">
        <v>1246</v>
      </c>
      <c r="K3851" s="3" t="s">
        <v>5605</v>
      </c>
      <c r="L3851" s="3" t="s">
        <v>12513</v>
      </c>
      <c r="M3851" s="7" t="s">
        <v>15240</v>
      </c>
      <c r="N3851" s="7" t="s">
        <v>15241</v>
      </c>
      <c r="O3851" s="20" t="s">
        <v>1133</v>
      </c>
      <c r="P3851" s="3" t="s">
        <v>1241</v>
      </c>
      <c r="Q3851" s="3">
        <v>-11.86</v>
      </c>
      <c r="R3851" s="6">
        <v>376.2</v>
      </c>
      <c r="S3851" s="3" t="s">
        <v>1305</v>
      </c>
      <c r="T3851" s="3"/>
      <c r="U3851" s="17">
        <v>45986</v>
      </c>
      <c r="X3851" s="19" t="s">
        <v>1306</v>
      </c>
      <c r="Y3851" s="19" t="s">
        <v>15242</v>
      </c>
    </row>
    <row r="3852" spans="1:25">
      <c r="A3852" s="3" t="s">
        <v>15287</v>
      </c>
      <c r="B3852" s="3"/>
      <c r="C3852" s="3" t="s">
        <v>1135</v>
      </c>
      <c r="D3852" s="3" t="s">
        <v>4748</v>
      </c>
      <c r="E3852" s="3" t="s">
        <v>52</v>
      </c>
      <c r="F3852" s="3" t="s">
        <v>1300</v>
      </c>
      <c r="G3852" s="3" t="s">
        <v>1308</v>
      </c>
      <c r="H3852" s="3" t="s">
        <v>1540</v>
      </c>
      <c r="I3852" s="3" t="s">
        <v>15288</v>
      </c>
      <c r="J3852" s="3" t="s">
        <v>1270</v>
      </c>
      <c r="K3852" s="3" t="s">
        <v>5605</v>
      </c>
      <c r="L3852" s="3" t="s">
        <v>12513</v>
      </c>
      <c r="M3852" s="7" t="s">
        <v>15240</v>
      </c>
      <c r="N3852" s="7" t="s">
        <v>15241</v>
      </c>
      <c r="O3852" s="20" t="s">
        <v>1133</v>
      </c>
      <c r="P3852" s="3" t="s">
        <v>1241</v>
      </c>
      <c r="Q3852" s="3">
        <v>-11.65</v>
      </c>
      <c r="R3852" s="6">
        <v>1029.5999999999999</v>
      </c>
      <c r="S3852" s="3" t="s">
        <v>1305</v>
      </c>
      <c r="T3852" s="3"/>
      <c r="U3852" s="17">
        <v>45986</v>
      </c>
      <c r="X3852" s="19" t="s">
        <v>1306</v>
      </c>
      <c r="Y3852" s="19" t="s">
        <v>15242</v>
      </c>
    </row>
    <row r="3853" spans="1:25">
      <c r="A3853" s="3" t="s">
        <v>15289</v>
      </c>
      <c r="B3853" s="3"/>
      <c r="C3853" s="3" t="s">
        <v>1135</v>
      </c>
      <c r="D3853" s="3" t="s">
        <v>4748</v>
      </c>
      <c r="E3853" s="3" t="s">
        <v>52</v>
      </c>
      <c r="F3853" s="3" t="s">
        <v>1300</v>
      </c>
      <c r="G3853" s="3" t="s">
        <v>1308</v>
      </c>
      <c r="H3853" s="3" t="s">
        <v>1540</v>
      </c>
      <c r="I3853" s="3" t="s">
        <v>15290</v>
      </c>
      <c r="J3853" s="3" t="s">
        <v>1246</v>
      </c>
      <c r="K3853" s="3" t="s">
        <v>5605</v>
      </c>
      <c r="L3853" s="3" t="s">
        <v>12513</v>
      </c>
      <c r="M3853" s="7" t="s">
        <v>15240</v>
      </c>
      <c r="N3853" s="7" t="s">
        <v>15241</v>
      </c>
      <c r="O3853" s="20" t="s">
        <v>1133</v>
      </c>
      <c r="P3853" s="3" t="s">
        <v>1241</v>
      </c>
      <c r="Q3853" s="3">
        <v>-11.16</v>
      </c>
      <c r="R3853" s="6">
        <v>376.2</v>
      </c>
      <c r="S3853" s="3" t="s">
        <v>1305</v>
      </c>
      <c r="T3853" s="3"/>
      <c r="U3853" s="17">
        <v>45986</v>
      </c>
      <c r="X3853" s="19" t="s">
        <v>1306</v>
      </c>
      <c r="Y3853" s="19" t="s">
        <v>15242</v>
      </c>
    </row>
    <row r="3854" spans="1:25">
      <c r="A3854" s="3" t="s">
        <v>15291</v>
      </c>
      <c r="B3854" s="3"/>
      <c r="C3854" s="3" t="s">
        <v>1135</v>
      </c>
      <c r="D3854" s="3" t="s">
        <v>4748</v>
      </c>
      <c r="E3854" s="3" t="s">
        <v>52</v>
      </c>
      <c r="F3854" s="3" t="s">
        <v>1300</v>
      </c>
      <c r="G3854" s="3" t="s">
        <v>1308</v>
      </c>
      <c r="H3854" s="3" t="s">
        <v>1540</v>
      </c>
      <c r="I3854" s="3" t="s">
        <v>15292</v>
      </c>
      <c r="J3854" s="3" t="s">
        <v>1246</v>
      </c>
      <c r="K3854" s="3" t="s">
        <v>5605</v>
      </c>
      <c r="L3854" s="3" t="s">
        <v>12513</v>
      </c>
      <c r="M3854" s="7" t="s">
        <v>15240</v>
      </c>
      <c r="N3854" s="7" t="s">
        <v>15241</v>
      </c>
      <c r="O3854" s="20" t="s">
        <v>1133</v>
      </c>
      <c r="P3854" s="3" t="s">
        <v>1241</v>
      </c>
      <c r="Q3854" s="3">
        <v>-11.66</v>
      </c>
      <c r="R3854" s="6">
        <v>376.2</v>
      </c>
      <c r="S3854" s="3" t="s">
        <v>1305</v>
      </c>
      <c r="T3854" s="3"/>
      <c r="U3854" s="17">
        <v>45986</v>
      </c>
      <c r="X3854" s="19" t="s">
        <v>1306</v>
      </c>
      <c r="Y3854" s="19" t="s">
        <v>15242</v>
      </c>
    </row>
    <row r="3855" spans="1:25">
      <c r="A3855" s="3" t="s">
        <v>15293</v>
      </c>
      <c r="B3855" s="3"/>
      <c r="C3855" s="3" t="s">
        <v>1135</v>
      </c>
      <c r="D3855" s="3" t="s">
        <v>4748</v>
      </c>
      <c r="E3855" s="3" t="s">
        <v>52</v>
      </c>
      <c r="F3855" s="3" t="s">
        <v>1300</v>
      </c>
      <c r="G3855" s="3" t="s">
        <v>1308</v>
      </c>
      <c r="H3855" s="3" t="s">
        <v>1540</v>
      </c>
      <c r="I3855" s="3" t="s">
        <v>15294</v>
      </c>
      <c r="J3855" s="3" t="s">
        <v>1246</v>
      </c>
      <c r="K3855" s="3" t="s">
        <v>5605</v>
      </c>
      <c r="L3855" s="3" t="s">
        <v>12513</v>
      </c>
      <c r="M3855" s="7" t="s">
        <v>15240</v>
      </c>
      <c r="N3855" s="7" t="s">
        <v>15241</v>
      </c>
      <c r="O3855" s="20" t="s">
        <v>1133</v>
      </c>
      <c r="P3855" s="3" t="s">
        <v>1241</v>
      </c>
      <c r="Q3855" s="3">
        <v>-12.21</v>
      </c>
      <c r="R3855" s="6">
        <v>376.2</v>
      </c>
      <c r="S3855" s="3" t="s">
        <v>1305</v>
      </c>
      <c r="T3855" s="3"/>
      <c r="U3855" s="17">
        <v>45986</v>
      </c>
      <c r="X3855" s="19" t="s">
        <v>1306</v>
      </c>
      <c r="Y3855" s="19" t="s">
        <v>15242</v>
      </c>
    </row>
    <row r="3856" spans="1:25">
      <c r="A3856" s="3" t="s">
        <v>15295</v>
      </c>
      <c r="B3856" s="3"/>
      <c r="C3856" s="3" t="s">
        <v>1135</v>
      </c>
      <c r="D3856" s="3" t="s">
        <v>4748</v>
      </c>
      <c r="E3856" s="3" t="s">
        <v>52</v>
      </c>
      <c r="F3856" s="3" t="s">
        <v>1300</v>
      </c>
      <c r="G3856" s="3" t="s">
        <v>1308</v>
      </c>
      <c r="H3856" s="3" t="s">
        <v>1540</v>
      </c>
      <c r="I3856" s="3" t="s">
        <v>15296</v>
      </c>
      <c r="J3856" s="3" t="s">
        <v>1246</v>
      </c>
      <c r="K3856" s="3" t="s">
        <v>5605</v>
      </c>
      <c r="L3856" s="3" t="s">
        <v>12513</v>
      </c>
      <c r="M3856" s="7" t="s">
        <v>15240</v>
      </c>
      <c r="N3856" s="7" t="s">
        <v>15241</v>
      </c>
      <c r="O3856" s="20" t="s">
        <v>1133</v>
      </c>
      <c r="P3856" s="3" t="s">
        <v>1241</v>
      </c>
      <c r="Q3856" s="3">
        <v>-12.19</v>
      </c>
      <c r="R3856" s="6">
        <v>376.2</v>
      </c>
      <c r="S3856" s="3" t="s">
        <v>1305</v>
      </c>
      <c r="T3856" s="3"/>
      <c r="U3856" s="17">
        <v>45986</v>
      </c>
      <c r="X3856" s="19" t="s">
        <v>1306</v>
      </c>
      <c r="Y3856" s="19" t="s">
        <v>15242</v>
      </c>
    </row>
    <row r="3857" spans="1:25">
      <c r="A3857" s="3" t="s">
        <v>15297</v>
      </c>
      <c r="B3857" s="3"/>
      <c r="C3857" s="3" t="s">
        <v>1135</v>
      </c>
      <c r="D3857" s="3" t="s">
        <v>4748</v>
      </c>
      <c r="E3857" s="3" t="s">
        <v>52</v>
      </c>
      <c r="F3857" s="3" t="s">
        <v>1300</v>
      </c>
      <c r="G3857" s="3" t="s">
        <v>1308</v>
      </c>
      <c r="H3857" s="3" t="s">
        <v>1540</v>
      </c>
      <c r="I3857" s="3" t="s">
        <v>15298</v>
      </c>
      <c r="J3857" s="3" t="s">
        <v>1246</v>
      </c>
      <c r="K3857" s="3" t="s">
        <v>5605</v>
      </c>
      <c r="L3857" s="3" t="s">
        <v>12513</v>
      </c>
      <c r="M3857" s="7" t="s">
        <v>15240</v>
      </c>
      <c r="N3857" s="7" t="s">
        <v>15241</v>
      </c>
      <c r="O3857" s="20" t="s">
        <v>1133</v>
      </c>
      <c r="P3857" s="3" t="s">
        <v>1241</v>
      </c>
      <c r="Q3857" s="3">
        <v>-11.69</v>
      </c>
      <c r="R3857" s="6">
        <v>376.2</v>
      </c>
      <c r="S3857" s="3" t="s">
        <v>1305</v>
      </c>
      <c r="T3857" s="3"/>
      <c r="U3857" s="17">
        <v>45986</v>
      </c>
      <c r="X3857" s="19" t="s">
        <v>1306</v>
      </c>
      <c r="Y3857" s="19" t="s">
        <v>15242</v>
      </c>
    </row>
    <row r="3858" spans="1:25">
      <c r="A3858" s="3" t="s">
        <v>15299</v>
      </c>
      <c r="B3858" s="3"/>
      <c r="C3858" s="3" t="s">
        <v>1135</v>
      </c>
      <c r="D3858" s="3" t="s">
        <v>4748</v>
      </c>
      <c r="E3858" s="3" t="s">
        <v>52</v>
      </c>
      <c r="F3858" s="3" t="s">
        <v>1300</v>
      </c>
      <c r="G3858" s="3" t="s">
        <v>1308</v>
      </c>
      <c r="H3858" s="3" t="s">
        <v>1540</v>
      </c>
      <c r="I3858" s="3" t="s">
        <v>15300</v>
      </c>
      <c r="J3858" s="3" t="s">
        <v>1246</v>
      </c>
      <c r="K3858" s="3" t="s">
        <v>5605</v>
      </c>
      <c r="L3858" s="3" t="s">
        <v>12513</v>
      </c>
      <c r="M3858" s="7" t="s">
        <v>15240</v>
      </c>
      <c r="N3858" s="7" t="s">
        <v>15241</v>
      </c>
      <c r="O3858" s="20" t="s">
        <v>1133</v>
      </c>
      <c r="P3858" s="3" t="s">
        <v>1241</v>
      </c>
      <c r="Q3858" s="3">
        <v>-11.24</v>
      </c>
      <c r="R3858" s="6">
        <v>376.2</v>
      </c>
      <c r="S3858" s="3" t="s">
        <v>1305</v>
      </c>
      <c r="T3858" s="3"/>
      <c r="U3858" s="17">
        <v>45986</v>
      </c>
      <c r="X3858" s="19" t="s">
        <v>1306</v>
      </c>
      <c r="Y3858" s="19" t="s">
        <v>15242</v>
      </c>
    </row>
    <row r="3859" spans="1:25">
      <c r="A3859" s="3" t="s">
        <v>15301</v>
      </c>
      <c r="B3859" s="3"/>
      <c r="C3859" s="3" t="s">
        <v>1135</v>
      </c>
      <c r="D3859" s="3" t="s">
        <v>4748</v>
      </c>
      <c r="E3859" s="3" t="s">
        <v>52</v>
      </c>
      <c r="F3859" s="3" t="s">
        <v>1300</v>
      </c>
      <c r="G3859" s="3" t="s">
        <v>1308</v>
      </c>
      <c r="H3859" s="3" t="s">
        <v>1540</v>
      </c>
      <c r="I3859" s="3" t="s">
        <v>15302</v>
      </c>
      <c r="J3859" s="3" t="s">
        <v>1246</v>
      </c>
      <c r="K3859" s="3" t="s">
        <v>5605</v>
      </c>
      <c r="L3859" s="3" t="s">
        <v>12513</v>
      </c>
      <c r="M3859" s="7" t="s">
        <v>15240</v>
      </c>
      <c r="N3859" s="7" t="s">
        <v>15241</v>
      </c>
      <c r="O3859" s="20" t="s">
        <v>1133</v>
      </c>
      <c r="P3859" s="3" t="s">
        <v>1241</v>
      </c>
      <c r="Q3859" s="3">
        <v>-11.76</v>
      </c>
      <c r="R3859" s="6">
        <v>376.2</v>
      </c>
      <c r="S3859" s="3" t="s">
        <v>1305</v>
      </c>
      <c r="T3859" s="3"/>
      <c r="U3859" s="17">
        <v>45986</v>
      </c>
      <c r="X3859" s="19" t="s">
        <v>1306</v>
      </c>
      <c r="Y3859" s="19" t="s">
        <v>15242</v>
      </c>
    </row>
    <row r="3860" spans="1:25">
      <c r="A3860" s="3" t="s">
        <v>15303</v>
      </c>
      <c r="B3860" s="3"/>
      <c r="C3860" s="3" t="s">
        <v>1135</v>
      </c>
      <c r="D3860" s="3" t="s">
        <v>4748</v>
      </c>
      <c r="E3860" s="3" t="s">
        <v>52</v>
      </c>
      <c r="F3860" s="3" t="s">
        <v>1300</v>
      </c>
      <c r="G3860" s="3" t="s">
        <v>1308</v>
      </c>
      <c r="H3860" s="3" t="s">
        <v>1599</v>
      </c>
      <c r="I3860" s="3" t="s">
        <v>15304</v>
      </c>
      <c r="J3860" s="3" t="s">
        <v>1246</v>
      </c>
      <c r="K3860" s="3" t="s">
        <v>5605</v>
      </c>
      <c r="L3860" s="3" t="s">
        <v>12513</v>
      </c>
      <c r="M3860" s="7" t="s">
        <v>15240</v>
      </c>
      <c r="N3860" s="7" t="s">
        <v>15241</v>
      </c>
      <c r="O3860" s="20" t="s">
        <v>1133</v>
      </c>
      <c r="P3860" s="3" t="s">
        <v>1241</v>
      </c>
      <c r="Q3860" s="3">
        <v>-11.82</v>
      </c>
      <c r="R3860" s="6">
        <v>376.2</v>
      </c>
      <c r="S3860" s="3" t="s">
        <v>1305</v>
      </c>
      <c r="T3860" s="3"/>
      <c r="U3860" s="17">
        <v>45986</v>
      </c>
      <c r="X3860" s="19" t="s">
        <v>1306</v>
      </c>
      <c r="Y3860" s="19" t="s">
        <v>15242</v>
      </c>
    </row>
    <row r="3861" spans="1:25">
      <c r="A3861" s="3" t="s">
        <v>15305</v>
      </c>
      <c r="B3861" s="3"/>
      <c r="C3861" s="3" t="s">
        <v>1135</v>
      </c>
      <c r="D3861" s="3" t="s">
        <v>4748</v>
      </c>
      <c r="E3861" s="3" t="s">
        <v>52</v>
      </c>
      <c r="F3861" s="3" t="s">
        <v>1300</v>
      </c>
      <c r="G3861" s="3" t="s">
        <v>1308</v>
      </c>
      <c r="H3861" s="3" t="s">
        <v>1599</v>
      </c>
      <c r="I3861" s="3" t="s">
        <v>15306</v>
      </c>
      <c r="J3861" s="3" t="s">
        <v>1246</v>
      </c>
      <c r="K3861" s="3" t="s">
        <v>5605</v>
      </c>
      <c r="L3861" s="3" t="s">
        <v>12513</v>
      </c>
      <c r="M3861" s="7" t="s">
        <v>15240</v>
      </c>
      <c r="N3861" s="7" t="s">
        <v>15241</v>
      </c>
      <c r="O3861" s="20" t="s">
        <v>1133</v>
      </c>
      <c r="P3861" s="3" t="s">
        <v>1241</v>
      </c>
      <c r="Q3861" s="3">
        <v>-15.17</v>
      </c>
      <c r="R3861" s="6">
        <v>376.2</v>
      </c>
      <c r="S3861" s="3" t="s">
        <v>1305</v>
      </c>
      <c r="T3861" s="3"/>
      <c r="U3861" s="17">
        <v>45986</v>
      </c>
      <c r="X3861" s="19" t="s">
        <v>1306</v>
      </c>
      <c r="Y3861" s="19" t="s">
        <v>15242</v>
      </c>
    </row>
    <row r="3862" spans="1:25">
      <c r="A3862" s="3" t="s">
        <v>15307</v>
      </c>
      <c r="B3862" s="3"/>
      <c r="C3862" s="3" t="s">
        <v>1135</v>
      </c>
      <c r="D3862" s="3" t="s">
        <v>4748</v>
      </c>
      <c r="E3862" s="3" t="s">
        <v>52</v>
      </c>
      <c r="F3862" s="3" t="s">
        <v>1300</v>
      </c>
      <c r="G3862" s="3" t="s">
        <v>1308</v>
      </c>
      <c r="H3862" s="3" t="s">
        <v>1599</v>
      </c>
      <c r="I3862" s="3" t="s">
        <v>15308</v>
      </c>
      <c r="J3862" s="3" t="s">
        <v>1246</v>
      </c>
      <c r="K3862" s="3" t="s">
        <v>5605</v>
      </c>
      <c r="L3862" s="3" t="s">
        <v>12513</v>
      </c>
      <c r="M3862" s="7" t="s">
        <v>15240</v>
      </c>
      <c r="N3862" s="7" t="s">
        <v>15241</v>
      </c>
      <c r="O3862" s="20" t="s">
        <v>1133</v>
      </c>
      <c r="P3862" s="3" t="s">
        <v>1241</v>
      </c>
      <c r="Q3862" s="3">
        <v>-12.12</v>
      </c>
      <c r="R3862" s="6">
        <v>376.2</v>
      </c>
      <c r="S3862" s="3" t="s">
        <v>1305</v>
      </c>
      <c r="T3862" s="3"/>
      <c r="U3862" s="17">
        <v>45986</v>
      </c>
      <c r="X3862" s="19" t="s">
        <v>1306</v>
      </c>
      <c r="Y3862" s="19" t="s">
        <v>15242</v>
      </c>
    </row>
    <row r="3863" spans="1:25">
      <c r="A3863" s="3" t="s">
        <v>15309</v>
      </c>
      <c r="B3863" s="3"/>
      <c r="C3863" s="3" t="s">
        <v>1135</v>
      </c>
      <c r="D3863" s="3" t="s">
        <v>4748</v>
      </c>
      <c r="E3863" s="3" t="s">
        <v>52</v>
      </c>
      <c r="F3863" s="3" t="s">
        <v>1300</v>
      </c>
      <c r="G3863" s="3" t="s">
        <v>1308</v>
      </c>
      <c r="H3863" s="3" t="s">
        <v>1599</v>
      </c>
      <c r="I3863" s="3" t="s">
        <v>15310</v>
      </c>
      <c r="J3863" s="3" t="s">
        <v>1270</v>
      </c>
      <c r="K3863" s="3" t="s">
        <v>5605</v>
      </c>
      <c r="L3863" s="3" t="s">
        <v>12513</v>
      </c>
      <c r="M3863" s="7" t="s">
        <v>15240</v>
      </c>
      <c r="N3863" s="7" t="s">
        <v>15241</v>
      </c>
      <c r="O3863" s="20" t="s">
        <v>1133</v>
      </c>
      <c r="P3863" s="3" t="s">
        <v>1241</v>
      </c>
      <c r="Q3863" s="3">
        <v>-12.49</v>
      </c>
      <c r="R3863" s="6">
        <v>1029.5999999999999</v>
      </c>
      <c r="S3863" s="3" t="s">
        <v>1305</v>
      </c>
      <c r="T3863" s="3"/>
      <c r="U3863" s="17">
        <v>45986</v>
      </c>
      <c r="X3863" s="19" t="s">
        <v>1306</v>
      </c>
      <c r="Y3863" s="19" t="s">
        <v>15242</v>
      </c>
    </row>
    <row r="3864" spans="1:25">
      <c r="A3864" s="3" t="s">
        <v>15311</v>
      </c>
      <c r="B3864" s="3"/>
      <c r="C3864" s="3" t="s">
        <v>1135</v>
      </c>
      <c r="D3864" s="3" t="s">
        <v>4748</v>
      </c>
      <c r="E3864" s="3" t="s">
        <v>52</v>
      </c>
      <c r="F3864" s="3" t="s">
        <v>1300</v>
      </c>
      <c r="G3864" s="3" t="s">
        <v>1308</v>
      </c>
      <c r="H3864" s="3" t="s">
        <v>1599</v>
      </c>
      <c r="I3864" s="3" t="s">
        <v>15312</v>
      </c>
      <c r="J3864" s="3" t="s">
        <v>1246</v>
      </c>
      <c r="K3864" s="3" t="s">
        <v>5605</v>
      </c>
      <c r="L3864" s="3" t="s">
        <v>12513</v>
      </c>
      <c r="M3864" s="7" t="s">
        <v>15240</v>
      </c>
      <c r="N3864" s="7" t="s">
        <v>15241</v>
      </c>
      <c r="O3864" s="20" t="s">
        <v>1133</v>
      </c>
      <c r="P3864" s="3" t="s">
        <v>1241</v>
      </c>
      <c r="Q3864" s="3">
        <v>-12.52</v>
      </c>
      <c r="R3864" s="6">
        <v>376.2</v>
      </c>
      <c r="S3864" s="3" t="s">
        <v>1305</v>
      </c>
      <c r="T3864" s="3"/>
      <c r="U3864" s="17">
        <v>45986</v>
      </c>
      <c r="X3864" s="19" t="s">
        <v>1306</v>
      </c>
      <c r="Y3864" s="19" t="s">
        <v>15242</v>
      </c>
    </row>
    <row r="3865" spans="1:25">
      <c r="A3865" s="3" t="s">
        <v>15313</v>
      </c>
      <c r="B3865" s="3"/>
      <c r="C3865" s="3" t="s">
        <v>1135</v>
      </c>
      <c r="D3865" s="3" t="s">
        <v>4748</v>
      </c>
      <c r="E3865" s="3" t="s">
        <v>52</v>
      </c>
      <c r="F3865" s="3" t="s">
        <v>1300</v>
      </c>
      <c r="G3865" s="3" t="s">
        <v>1308</v>
      </c>
      <c r="H3865" s="3" t="s">
        <v>1599</v>
      </c>
      <c r="I3865" s="3" t="s">
        <v>15314</v>
      </c>
      <c r="J3865" s="3" t="s">
        <v>1246</v>
      </c>
      <c r="K3865" s="3" t="s">
        <v>5605</v>
      </c>
      <c r="L3865" s="3" t="s">
        <v>12513</v>
      </c>
      <c r="M3865" s="7" t="s">
        <v>15240</v>
      </c>
      <c r="N3865" s="7" t="s">
        <v>15241</v>
      </c>
      <c r="O3865" s="20" t="s">
        <v>1133</v>
      </c>
      <c r="P3865" s="3" t="s">
        <v>1241</v>
      </c>
      <c r="Q3865" s="3">
        <v>-12.87</v>
      </c>
      <c r="R3865" s="6">
        <v>376.2</v>
      </c>
      <c r="S3865" s="3" t="s">
        <v>1305</v>
      </c>
      <c r="T3865" s="3"/>
      <c r="U3865" s="17">
        <v>45986</v>
      </c>
      <c r="X3865" s="19" t="s">
        <v>1306</v>
      </c>
      <c r="Y3865" s="19" t="s">
        <v>15242</v>
      </c>
    </row>
    <row r="3866" spans="1:25">
      <c r="A3866" s="3" t="s">
        <v>15315</v>
      </c>
      <c r="B3866" s="3"/>
      <c r="C3866" s="3" t="s">
        <v>1135</v>
      </c>
      <c r="D3866" s="3" t="s">
        <v>4748</v>
      </c>
      <c r="E3866" s="3" t="s">
        <v>52</v>
      </c>
      <c r="F3866" s="3" t="s">
        <v>1300</v>
      </c>
      <c r="G3866" s="3" t="s">
        <v>1308</v>
      </c>
      <c r="H3866" s="3" t="s">
        <v>1599</v>
      </c>
      <c r="I3866" s="3" t="s">
        <v>15316</v>
      </c>
      <c r="J3866" s="3" t="s">
        <v>1246</v>
      </c>
      <c r="K3866" s="3" t="s">
        <v>5605</v>
      </c>
      <c r="L3866" s="3" t="s">
        <v>12513</v>
      </c>
      <c r="M3866" s="7" t="s">
        <v>15240</v>
      </c>
      <c r="N3866" s="7" t="s">
        <v>15241</v>
      </c>
      <c r="O3866" s="20" t="s">
        <v>1133</v>
      </c>
      <c r="P3866" s="3" t="s">
        <v>1241</v>
      </c>
      <c r="Q3866" s="3">
        <v>-12.97</v>
      </c>
      <c r="R3866" s="6">
        <v>376.2</v>
      </c>
      <c r="S3866" s="3" t="s">
        <v>1305</v>
      </c>
      <c r="T3866" s="3"/>
      <c r="U3866" s="17">
        <v>45986</v>
      </c>
      <c r="X3866" s="19" t="s">
        <v>1306</v>
      </c>
      <c r="Y3866" s="19" t="s">
        <v>15242</v>
      </c>
    </row>
    <row r="3867" spans="1:25">
      <c r="A3867" s="3" t="s">
        <v>15317</v>
      </c>
      <c r="B3867" s="3"/>
      <c r="C3867" s="3" t="s">
        <v>1135</v>
      </c>
      <c r="D3867" s="3" t="s">
        <v>4748</v>
      </c>
      <c r="E3867" s="3" t="s">
        <v>52</v>
      </c>
      <c r="F3867" s="3" t="s">
        <v>1300</v>
      </c>
      <c r="G3867" s="3" t="s">
        <v>1308</v>
      </c>
      <c r="H3867" s="3" t="s">
        <v>1605</v>
      </c>
      <c r="I3867" s="3" t="s">
        <v>15318</v>
      </c>
      <c r="J3867" s="3" t="s">
        <v>1246</v>
      </c>
      <c r="K3867" s="3" t="s">
        <v>5605</v>
      </c>
      <c r="L3867" s="3" t="s">
        <v>12513</v>
      </c>
      <c r="M3867" s="7" t="s">
        <v>15240</v>
      </c>
      <c r="N3867" s="7" t="s">
        <v>15241</v>
      </c>
      <c r="O3867" s="20" t="s">
        <v>1133</v>
      </c>
      <c r="P3867" s="3" t="s">
        <v>1241</v>
      </c>
      <c r="Q3867" s="3">
        <v>-12.52</v>
      </c>
      <c r="R3867" s="6">
        <v>376.2</v>
      </c>
      <c r="S3867" s="3" t="s">
        <v>1305</v>
      </c>
      <c r="T3867" s="3"/>
      <c r="U3867" s="17">
        <v>45986</v>
      </c>
      <c r="X3867" s="19" t="s">
        <v>1306</v>
      </c>
      <c r="Y3867" s="19" t="s">
        <v>15242</v>
      </c>
    </row>
    <row r="3868" spans="1:25">
      <c r="A3868" s="3" t="s">
        <v>15319</v>
      </c>
      <c r="B3868" s="3"/>
      <c r="C3868" s="3" t="s">
        <v>1135</v>
      </c>
      <c r="D3868" s="3" t="s">
        <v>4748</v>
      </c>
      <c r="E3868" s="3" t="s">
        <v>52</v>
      </c>
      <c r="F3868" s="3" t="s">
        <v>1300</v>
      </c>
      <c r="G3868" s="3" t="s">
        <v>1308</v>
      </c>
      <c r="H3868" s="3" t="s">
        <v>1605</v>
      </c>
      <c r="I3868" s="3" t="s">
        <v>15320</v>
      </c>
      <c r="J3868" s="3" t="s">
        <v>1246</v>
      </c>
      <c r="K3868" s="3" t="s">
        <v>5605</v>
      </c>
      <c r="L3868" s="3" t="s">
        <v>12513</v>
      </c>
      <c r="M3868" s="7" t="s">
        <v>15240</v>
      </c>
      <c r="N3868" s="7" t="s">
        <v>15241</v>
      </c>
      <c r="O3868" s="20" t="s">
        <v>1133</v>
      </c>
      <c r="P3868" s="3" t="s">
        <v>1241</v>
      </c>
      <c r="Q3868" s="3">
        <v>-12.18</v>
      </c>
      <c r="R3868" s="6">
        <v>376.2</v>
      </c>
      <c r="S3868" s="3" t="s">
        <v>1305</v>
      </c>
      <c r="T3868" s="3"/>
      <c r="U3868" s="17">
        <v>45986</v>
      </c>
      <c r="X3868" s="19" t="s">
        <v>1306</v>
      </c>
      <c r="Y3868" s="19" t="s">
        <v>15242</v>
      </c>
    </row>
    <row r="3869" spans="1:25">
      <c r="A3869" s="3" t="s">
        <v>15321</v>
      </c>
      <c r="B3869" s="3"/>
      <c r="C3869" s="3" t="s">
        <v>1135</v>
      </c>
      <c r="D3869" s="3" t="s">
        <v>4748</v>
      </c>
      <c r="E3869" s="3" t="s">
        <v>52</v>
      </c>
      <c r="F3869" s="3" t="s">
        <v>1300</v>
      </c>
      <c r="G3869" s="3" t="s">
        <v>1308</v>
      </c>
      <c r="H3869" s="3" t="s">
        <v>1605</v>
      </c>
      <c r="I3869" s="3" t="s">
        <v>15322</v>
      </c>
      <c r="J3869" s="3" t="s">
        <v>1246</v>
      </c>
      <c r="K3869" s="3" t="s">
        <v>5605</v>
      </c>
      <c r="L3869" s="3" t="s">
        <v>12513</v>
      </c>
      <c r="M3869" s="7" t="s">
        <v>15240</v>
      </c>
      <c r="N3869" s="7" t="s">
        <v>15241</v>
      </c>
      <c r="O3869" s="20" t="s">
        <v>1133</v>
      </c>
      <c r="P3869" s="3" t="s">
        <v>1241</v>
      </c>
      <c r="Q3869" s="3">
        <v>-11.4</v>
      </c>
      <c r="R3869" s="6">
        <v>376.2</v>
      </c>
      <c r="S3869" s="3" t="s">
        <v>1305</v>
      </c>
      <c r="T3869" s="3"/>
      <c r="U3869" s="17">
        <v>45986</v>
      </c>
      <c r="X3869" s="19" t="s">
        <v>1306</v>
      </c>
      <c r="Y3869" s="19" t="s">
        <v>15242</v>
      </c>
    </row>
    <row r="3870" spans="1:25">
      <c r="A3870" s="3" t="s">
        <v>15323</v>
      </c>
      <c r="B3870" s="3"/>
      <c r="C3870" s="3" t="s">
        <v>1135</v>
      </c>
      <c r="D3870" s="3" t="s">
        <v>4748</v>
      </c>
      <c r="E3870" s="3" t="s">
        <v>52</v>
      </c>
      <c r="F3870" s="3" t="s">
        <v>1300</v>
      </c>
      <c r="G3870" s="3" t="s">
        <v>1308</v>
      </c>
      <c r="H3870" s="3" t="s">
        <v>1605</v>
      </c>
      <c r="I3870" s="3" t="s">
        <v>15324</v>
      </c>
      <c r="J3870" s="3" t="s">
        <v>1246</v>
      </c>
      <c r="K3870" s="3" t="s">
        <v>5605</v>
      </c>
      <c r="L3870" s="3" t="s">
        <v>12513</v>
      </c>
      <c r="M3870" s="7" t="s">
        <v>15240</v>
      </c>
      <c r="N3870" s="7" t="s">
        <v>15241</v>
      </c>
      <c r="O3870" s="20" t="s">
        <v>1133</v>
      </c>
      <c r="P3870" s="3" t="s">
        <v>1241</v>
      </c>
      <c r="Q3870" s="3">
        <v>-12.03</v>
      </c>
      <c r="R3870" s="6">
        <v>376.2</v>
      </c>
      <c r="S3870" s="3" t="s">
        <v>1305</v>
      </c>
      <c r="T3870" s="3"/>
      <c r="U3870" s="17">
        <v>45986</v>
      </c>
      <c r="X3870" s="19" t="s">
        <v>1306</v>
      </c>
      <c r="Y3870" s="19" t="s">
        <v>15242</v>
      </c>
    </row>
    <row r="3871" spans="1:25">
      <c r="A3871" s="3" t="s">
        <v>15325</v>
      </c>
      <c r="B3871" s="3"/>
      <c r="C3871" s="3" t="s">
        <v>1135</v>
      </c>
      <c r="D3871" s="3" t="s">
        <v>4748</v>
      </c>
      <c r="E3871" s="3" t="s">
        <v>52</v>
      </c>
      <c r="F3871" s="3" t="s">
        <v>1300</v>
      </c>
      <c r="G3871" s="3" t="s">
        <v>1308</v>
      </c>
      <c r="H3871" s="3" t="s">
        <v>1605</v>
      </c>
      <c r="I3871" s="3" t="s">
        <v>15326</v>
      </c>
      <c r="J3871" s="3" t="s">
        <v>1246</v>
      </c>
      <c r="K3871" s="3" t="s">
        <v>5605</v>
      </c>
      <c r="L3871" s="3" t="s">
        <v>12513</v>
      </c>
      <c r="M3871" s="7" t="s">
        <v>15240</v>
      </c>
      <c r="N3871" s="7" t="s">
        <v>15241</v>
      </c>
      <c r="O3871" s="20" t="s">
        <v>1133</v>
      </c>
      <c r="P3871" s="3" t="s">
        <v>1241</v>
      </c>
      <c r="Q3871" s="3"/>
      <c r="R3871" s="6">
        <v>376.2</v>
      </c>
      <c r="S3871" s="3" t="s">
        <v>1305</v>
      </c>
      <c r="T3871" s="3"/>
      <c r="U3871" s="17">
        <v>45986</v>
      </c>
      <c r="X3871" s="19" t="s">
        <v>1306</v>
      </c>
      <c r="Y3871" s="19" t="s">
        <v>15242</v>
      </c>
    </row>
    <row r="3872" spans="1:25">
      <c r="A3872" s="3" t="s">
        <v>15327</v>
      </c>
      <c r="B3872" s="3"/>
      <c r="C3872" s="3" t="s">
        <v>1135</v>
      </c>
      <c r="D3872" s="3" t="s">
        <v>4748</v>
      </c>
      <c r="E3872" s="3" t="s">
        <v>52</v>
      </c>
      <c r="F3872" s="3" t="s">
        <v>1300</v>
      </c>
      <c r="G3872" s="3" t="s">
        <v>1308</v>
      </c>
      <c r="H3872" s="3" t="s">
        <v>1605</v>
      </c>
      <c r="I3872" s="3" t="s">
        <v>15328</v>
      </c>
      <c r="J3872" s="3" t="s">
        <v>1246</v>
      </c>
      <c r="K3872" s="3" t="s">
        <v>5605</v>
      </c>
      <c r="L3872" s="3" t="s">
        <v>12513</v>
      </c>
      <c r="M3872" s="7" t="s">
        <v>15240</v>
      </c>
      <c r="N3872" s="7" t="s">
        <v>15241</v>
      </c>
      <c r="O3872" s="20" t="s">
        <v>1133</v>
      </c>
      <c r="P3872" s="3" t="s">
        <v>1241</v>
      </c>
      <c r="Q3872" s="3"/>
      <c r="R3872" s="6">
        <v>376.2</v>
      </c>
      <c r="S3872" s="3" t="s">
        <v>1305</v>
      </c>
      <c r="T3872" s="3"/>
      <c r="U3872" s="17">
        <v>45986</v>
      </c>
      <c r="X3872" s="19" t="s">
        <v>1306</v>
      </c>
      <c r="Y3872" s="19" t="s">
        <v>15242</v>
      </c>
    </row>
    <row r="3873" spans="1:25">
      <c r="A3873" s="3" t="s">
        <v>15329</v>
      </c>
      <c r="B3873" s="3"/>
      <c r="C3873" s="3" t="s">
        <v>1135</v>
      </c>
      <c r="D3873" s="3" t="s">
        <v>4748</v>
      </c>
      <c r="E3873" s="3" t="s">
        <v>52</v>
      </c>
      <c r="F3873" s="3" t="s">
        <v>1300</v>
      </c>
      <c r="G3873" s="3" t="s">
        <v>1308</v>
      </c>
      <c r="H3873" s="3" t="s">
        <v>1605</v>
      </c>
      <c r="I3873" s="3" t="s">
        <v>15330</v>
      </c>
      <c r="J3873" s="3" t="s">
        <v>1246</v>
      </c>
      <c r="K3873" s="3" t="s">
        <v>5605</v>
      </c>
      <c r="L3873" s="3" t="s">
        <v>12513</v>
      </c>
      <c r="M3873" s="7" t="s">
        <v>15240</v>
      </c>
      <c r="N3873" s="7" t="s">
        <v>15241</v>
      </c>
      <c r="O3873" s="20" t="s">
        <v>1133</v>
      </c>
      <c r="P3873" s="3" t="s">
        <v>1241</v>
      </c>
      <c r="Q3873" s="3"/>
      <c r="R3873" s="6">
        <v>376.2</v>
      </c>
      <c r="S3873" s="3" t="s">
        <v>1305</v>
      </c>
      <c r="T3873" s="3"/>
      <c r="U3873" s="17">
        <v>45986</v>
      </c>
      <c r="X3873" s="19" t="s">
        <v>1306</v>
      </c>
      <c r="Y3873" s="19" t="s">
        <v>15242</v>
      </c>
    </row>
    <row r="3874" spans="1:25">
      <c r="A3874" s="3" t="s">
        <v>15331</v>
      </c>
      <c r="B3874" s="3"/>
      <c r="C3874" s="3" t="s">
        <v>217</v>
      </c>
      <c r="D3874" s="3" t="s">
        <v>4748</v>
      </c>
      <c r="E3874" s="3" t="s">
        <v>52</v>
      </c>
      <c r="F3874" s="3"/>
      <c r="G3874" s="3"/>
      <c r="H3874" s="3"/>
      <c r="I3874" s="3" t="s">
        <v>15332</v>
      </c>
      <c r="J3874" s="3" t="s">
        <v>94</v>
      </c>
      <c r="K3874" s="3" t="s">
        <v>1421</v>
      </c>
      <c r="L3874" s="3" t="s">
        <v>15333</v>
      </c>
      <c r="M3874" s="7" t="s">
        <v>15334</v>
      </c>
      <c r="N3874" s="7" t="s">
        <v>15335</v>
      </c>
      <c r="O3874" s="20" t="s">
        <v>1136</v>
      </c>
      <c r="P3874" s="3" t="s">
        <v>1241</v>
      </c>
      <c r="Q3874" s="3"/>
      <c r="R3874" s="6">
        <v>2258.25</v>
      </c>
      <c r="S3874" s="3" t="s">
        <v>1319</v>
      </c>
      <c r="T3874" s="3"/>
      <c r="U3874" s="17">
        <v>45986</v>
      </c>
      <c r="X3874" s="19" t="s">
        <v>1320</v>
      </c>
      <c r="Y3874" s="19"/>
    </row>
    <row r="3875" spans="1:25">
      <c r="A3875" s="3" t="s">
        <v>15336</v>
      </c>
      <c r="B3875" s="3"/>
      <c r="C3875" s="3" t="s">
        <v>53</v>
      </c>
      <c r="D3875" s="3" t="s">
        <v>3188</v>
      </c>
      <c r="E3875" s="3" t="s">
        <v>52</v>
      </c>
      <c r="F3875" s="3" t="s">
        <v>1300</v>
      </c>
      <c r="G3875" s="3" t="s">
        <v>1251</v>
      </c>
      <c r="H3875" s="3" t="s">
        <v>1339</v>
      </c>
      <c r="I3875" s="3" t="s">
        <v>6877</v>
      </c>
      <c r="J3875" s="3" t="s">
        <v>55</v>
      </c>
      <c r="K3875" s="3" t="s">
        <v>2253</v>
      </c>
      <c r="L3875" s="3" t="s">
        <v>15337</v>
      </c>
      <c r="M3875" s="7" t="s">
        <v>6874</v>
      </c>
      <c r="N3875" s="7" t="s">
        <v>6875</v>
      </c>
      <c r="O3875" s="20" t="s">
        <v>1138</v>
      </c>
      <c r="P3875" s="3" t="s">
        <v>1241</v>
      </c>
      <c r="Q3875" s="3">
        <v>-17.04</v>
      </c>
      <c r="R3875" s="6">
        <v>1564.2</v>
      </c>
      <c r="S3875" s="3" t="s">
        <v>1305</v>
      </c>
      <c r="T3875" s="3"/>
      <c r="U3875" s="17">
        <v>45987</v>
      </c>
      <c r="X3875" s="19" t="s">
        <v>1306</v>
      </c>
      <c r="Y3875" s="19"/>
    </row>
    <row r="3876" spans="1:25">
      <c r="A3876" s="3" t="s">
        <v>15338</v>
      </c>
      <c r="B3876" s="3"/>
      <c r="C3876" s="3" t="s">
        <v>53</v>
      </c>
      <c r="D3876" s="3" t="s">
        <v>3188</v>
      </c>
      <c r="E3876" s="3" t="s">
        <v>52</v>
      </c>
      <c r="F3876" s="3" t="s">
        <v>1300</v>
      </c>
      <c r="G3876" s="3" t="s">
        <v>1251</v>
      </c>
      <c r="H3876" s="3" t="s">
        <v>1339</v>
      </c>
      <c r="I3876" s="3" t="s">
        <v>15339</v>
      </c>
      <c r="J3876" s="3" t="s">
        <v>1246</v>
      </c>
      <c r="K3876" s="3" t="s">
        <v>2253</v>
      </c>
      <c r="L3876" s="3" t="s">
        <v>6873</v>
      </c>
      <c r="M3876" s="7" t="s">
        <v>6874</v>
      </c>
      <c r="N3876" s="7" t="s">
        <v>6875</v>
      </c>
      <c r="O3876" s="20" t="s">
        <v>1138</v>
      </c>
      <c r="P3876" s="3" t="s">
        <v>1241</v>
      </c>
      <c r="Q3876" s="3">
        <v>-17.600000000000001</v>
      </c>
      <c r="R3876" s="6">
        <v>376.2</v>
      </c>
      <c r="S3876" s="3" t="s">
        <v>1305</v>
      </c>
      <c r="T3876" s="3"/>
      <c r="U3876" s="17">
        <v>45987</v>
      </c>
      <c r="X3876" s="19" t="s">
        <v>1306</v>
      </c>
      <c r="Y3876" s="19"/>
    </row>
    <row r="3877" spans="1:25">
      <c r="A3877" s="3" t="s">
        <v>15340</v>
      </c>
      <c r="B3877" s="3"/>
      <c r="C3877" s="3" t="s">
        <v>321</v>
      </c>
      <c r="D3877" s="3" t="s">
        <v>4026</v>
      </c>
      <c r="E3877" s="3" t="s">
        <v>66</v>
      </c>
      <c r="F3877" s="3" t="s">
        <v>2272</v>
      </c>
      <c r="G3877" s="3" t="s">
        <v>6689</v>
      </c>
      <c r="H3877" s="3" t="s">
        <v>1605</v>
      </c>
      <c r="I3877" s="3" t="s">
        <v>15341</v>
      </c>
      <c r="J3877" s="3" t="s">
        <v>94</v>
      </c>
      <c r="K3877" s="3" t="s">
        <v>15342</v>
      </c>
      <c r="L3877" s="3" t="s">
        <v>15343</v>
      </c>
      <c r="M3877" s="7" t="s">
        <v>15344</v>
      </c>
      <c r="N3877" s="7" t="s">
        <v>15345</v>
      </c>
      <c r="O3877" s="20" t="s">
        <v>1140</v>
      </c>
      <c r="P3877" s="3" t="s">
        <v>1241</v>
      </c>
      <c r="Q3877" s="3">
        <v>-23.73</v>
      </c>
      <c r="R3877" s="6">
        <v>3866.63</v>
      </c>
      <c r="S3877" s="3" t="s">
        <v>3970</v>
      </c>
      <c r="T3877" s="3"/>
      <c r="U3877" s="17">
        <v>45979</v>
      </c>
      <c r="X3877" s="19" t="s">
        <v>6551</v>
      </c>
      <c r="Y3877" s="19"/>
    </row>
    <row r="3878" spans="1:25">
      <c r="A3878" s="3" t="s">
        <v>15346</v>
      </c>
      <c r="B3878" s="3"/>
      <c r="C3878" s="3" t="s">
        <v>83</v>
      </c>
      <c r="D3878" s="3" t="s">
        <v>4026</v>
      </c>
      <c r="E3878" s="3" t="s">
        <v>66</v>
      </c>
      <c r="F3878" s="3" t="s">
        <v>1235</v>
      </c>
      <c r="G3878" s="3" t="s">
        <v>1312</v>
      </c>
      <c r="H3878" s="3" t="s">
        <v>1649</v>
      </c>
      <c r="I3878" s="3" t="s">
        <v>15347</v>
      </c>
      <c r="J3878" s="3" t="s">
        <v>55</v>
      </c>
      <c r="K3878" s="3" t="s">
        <v>15348</v>
      </c>
      <c r="L3878" s="3" t="s">
        <v>15349</v>
      </c>
      <c r="M3878" s="7" t="s">
        <v>15350</v>
      </c>
      <c r="N3878" s="7" t="s">
        <v>15351</v>
      </c>
      <c r="O3878" s="20" t="s">
        <v>1142</v>
      </c>
      <c r="P3878" s="3" t="s">
        <v>1241</v>
      </c>
      <c r="Q3878" s="3">
        <v>-21.25</v>
      </c>
      <c r="R3878" s="6">
        <v>1564.2</v>
      </c>
      <c r="S3878" s="3" t="s">
        <v>1242</v>
      </c>
      <c r="T3878" s="3"/>
      <c r="U3878" s="17">
        <v>45982</v>
      </c>
      <c r="X3878" s="19" t="s">
        <v>1244</v>
      </c>
      <c r="Y3878" s="19" t="s">
        <v>15352</v>
      </c>
    </row>
    <row r="3879" spans="1:25">
      <c r="A3879" s="3" t="s">
        <v>15353</v>
      </c>
      <c r="B3879" s="3"/>
      <c r="C3879" s="3" t="s">
        <v>83</v>
      </c>
      <c r="D3879" s="3" t="s">
        <v>4026</v>
      </c>
      <c r="E3879" s="3" t="s">
        <v>66</v>
      </c>
      <c r="F3879" s="3" t="s">
        <v>1235</v>
      </c>
      <c r="G3879" s="3" t="s">
        <v>1312</v>
      </c>
      <c r="H3879" s="3" t="s">
        <v>1649</v>
      </c>
      <c r="I3879" s="3" t="s">
        <v>15354</v>
      </c>
      <c r="J3879" s="3" t="s">
        <v>1246</v>
      </c>
      <c r="K3879" s="3" t="s">
        <v>15348</v>
      </c>
      <c r="L3879" s="3" t="s">
        <v>15349</v>
      </c>
      <c r="M3879" s="7" t="s">
        <v>15350</v>
      </c>
      <c r="N3879" s="7" t="s">
        <v>15351</v>
      </c>
      <c r="O3879" s="20" t="s">
        <v>1142</v>
      </c>
      <c r="P3879" s="3" t="s">
        <v>1241</v>
      </c>
      <c r="Q3879" s="3">
        <v>-20.69</v>
      </c>
      <c r="R3879" s="6">
        <v>376.2</v>
      </c>
      <c r="S3879" s="3" t="s">
        <v>1242</v>
      </c>
      <c r="T3879" s="3"/>
      <c r="U3879" s="17">
        <v>45982</v>
      </c>
      <c r="X3879" s="19" t="s">
        <v>1244</v>
      </c>
      <c r="Y3879" s="19" t="s">
        <v>15352</v>
      </c>
    </row>
    <row r="3880" spans="1:25">
      <c r="A3880" s="3" t="s">
        <v>15355</v>
      </c>
      <c r="B3880" s="3"/>
      <c r="C3880" s="3" t="s">
        <v>83</v>
      </c>
      <c r="D3880" s="3" t="s">
        <v>4026</v>
      </c>
      <c r="E3880" s="3" t="s">
        <v>66</v>
      </c>
      <c r="F3880" s="3" t="s">
        <v>1235</v>
      </c>
      <c r="G3880" s="3" t="s">
        <v>1312</v>
      </c>
      <c r="H3880" s="3" t="s">
        <v>1649</v>
      </c>
      <c r="I3880" s="3" t="s">
        <v>15356</v>
      </c>
      <c r="J3880" s="3" t="s">
        <v>1246</v>
      </c>
      <c r="K3880" s="3" t="s">
        <v>15348</v>
      </c>
      <c r="L3880" s="3" t="s">
        <v>15349</v>
      </c>
      <c r="M3880" s="7" t="s">
        <v>15350</v>
      </c>
      <c r="N3880" s="7" t="s">
        <v>15351</v>
      </c>
      <c r="O3880" s="20" t="s">
        <v>1142</v>
      </c>
      <c r="P3880" s="3" t="s">
        <v>1241</v>
      </c>
      <c r="Q3880" s="3">
        <v>-21.56</v>
      </c>
      <c r="R3880" s="6">
        <v>376.2</v>
      </c>
      <c r="S3880" s="3" t="s">
        <v>1242</v>
      </c>
      <c r="T3880" s="3"/>
      <c r="U3880" s="17">
        <v>45982</v>
      </c>
      <c r="X3880" s="19" t="s">
        <v>1244</v>
      </c>
      <c r="Y3880" s="19" t="s">
        <v>15352</v>
      </c>
    </row>
    <row r="3881" spans="1:25">
      <c r="A3881" s="3" t="s">
        <v>15357</v>
      </c>
      <c r="B3881" s="3"/>
      <c r="C3881" s="3" t="s">
        <v>83</v>
      </c>
      <c r="D3881" s="3" t="s">
        <v>4026</v>
      </c>
      <c r="E3881" s="3" t="s">
        <v>66</v>
      </c>
      <c r="F3881" s="3" t="s">
        <v>1235</v>
      </c>
      <c r="G3881" s="3" t="s">
        <v>1312</v>
      </c>
      <c r="H3881" s="3" t="s">
        <v>1649</v>
      </c>
      <c r="I3881" s="3" t="s">
        <v>15358</v>
      </c>
      <c r="J3881" s="3" t="s">
        <v>1246</v>
      </c>
      <c r="K3881" s="3" t="s">
        <v>15348</v>
      </c>
      <c r="L3881" s="3" t="s">
        <v>15349</v>
      </c>
      <c r="M3881" s="7" t="s">
        <v>15350</v>
      </c>
      <c r="N3881" s="7" t="s">
        <v>15351</v>
      </c>
      <c r="O3881" s="20" t="s">
        <v>1142</v>
      </c>
      <c r="P3881" s="3" t="s">
        <v>1241</v>
      </c>
      <c r="Q3881" s="3">
        <v>-20.46</v>
      </c>
      <c r="R3881" s="6">
        <v>376.2</v>
      </c>
      <c r="S3881" s="3" t="s">
        <v>1242</v>
      </c>
      <c r="T3881" s="3"/>
      <c r="U3881" s="17">
        <v>45982</v>
      </c>
      <c r="X3881" s="19" t="s">
        <v>1244</v>
      </c>
      <c r="Y3881" s="19" t="s">
        <v>15352</v>
      </c>
    </row>
    <row r="3882" spans="1:25">
      <c r="A3882" s="3" t="s">
        <v>15359</v>
      </c>
      <c r="B3882" s="3"/>
      <c r="C3882" s="3" t="s">
        <v>83</v>
      </c>
      <c r="D3882" s="3" t="s">
        <v>4026</v>
      </c>
      <c r="E3882" s="3" t="s">
        <v>66</v>
      </c>
      <c r="F3882" s="3" t="s">
        <v>1235</v>
      </c>
      <c r="G3882" s="3" t="s">
        <v>1312</v>
      </c>
      <c r="H3882" s="3" t="s">
        <v>1649</v>
      </c>
      <c r="I3882" s="3" t="s">
        <v>15360</v>
      </c>
      <c r="J3882" s="3" t="s">
        <v>1246</v>
      </c>
      <c r="K3882" s="3" t="s">
        <v>15348</v>
      </c>
      <c r="L3882" s="3" t="s">
        <v>15349</v>
      </c>
      <c r="M3882" s="7" t="s">
        <v>15350</v>
      </c>
      <c r="N3882" s="7" t="s">
        <v>15351</v>
      </c>
      <c r="O3882" s="20" t="s">
        <v>1142</v>
      </c>
      <c r="P3882" s="3" t="s">
        <v>1241</v>
      </c>
      <c r="Q3882" s="3">
        <v>-21.69</v>
      </c>
      <c r="R3882" s="6">
        <v>376.2</v>
      </c>
      <c r="S3882" s="3" t="s">
        <v>1242</v>
      </c>
      <c r="T3882" s="3"/>
      <c r="U3882" s="17">
        <v>45982</v>
      </c>
      <c r="X3882" s="19" t="s">
        <v>1244</v>
      </c>
      <c r="Y3882" s="19" t="s">
        <v>15352</v>
      </c>
    </row>
    <row r="3883" spans="1:25">
      <c r="A3883" s="3" t="s">
        <v>15361</v>
      </c>
      <c r="B3883" s="3"/>
      <c r="C3883" s="3" t="s">
        <v>83</v>
      </c>
      <c r="D3883" s="3" t="s">
        <v>4026</v>
      </c>
      <c r="E3883" s="3" t="s">
        <v>66</v>
      </c>
      <c r="F3883" s="3" t="s">
        <v>1235</v>
      </c>
      <c r="G3883" s="3" t="s">
        <v>1312</v>
      </c>
      <c r="H3883" s="3" t="s">
        <v>1649</v>
      </c>
      <c r="I3883" s="3" t="s">
        <v>15362</v>
      </c>
      <c r="J3883" s="3" t="s">
        <v>1246</v>
      </c>
      <c r="K3883" s="3" t="s">
        <v>15348</v>
      </c>
      <c r="L3883" s="3" t="s">
        <v>15349</v>
      </c>
      <c r="M3883" s="7" t="s">
        <v>15350</v>
      </c>
      <c r="N3883" s="7" t="s">
        <v>15351</v>
      </c>
      <c r="O3883" s="20" t="s">
        <v>1142</v>
      </c>
      <c r="P3883" s="3" t="s">
        <v>1241</v>
      </c>
      <c r="Q3883" s="3">
        <v>-20.07</v>
      </c>
      <c r="R3883" s="6">
        <v>376.2</v>
      </c>
      <c r="S3883" s="3" t="s">
        <v>1242</v>
      </c>
      <c r="T3883" s="3"/>
      <c r="U3883" s="17">
        <v>45982</v>
      </c>
      <c r="X3883" s="19" t="s">
        <v>1244</v>
      </c>
      <c r="Y3883" s="19" t="s">
        <v>15352</v>
      </c>
    </row>
    <row r="3884" spans="1:25">
      <c r="A3884" s="3" t="s">
        <v>15363</v>
      </c>
      <c r="B3884" s="3"/>
      <c r="C3884" s="3" t="s">
        <v>83</v>
      </c>
      <c r="D3884" s="3" t="s">
        <v>4026</v>
      </c>
      <c r="E3884" s="3" t="s">
        <v>66</v>
      </c>
      <c r="F3884" s="3" t="s">
        <v>1235</v>
      </c>
      <c r="G3884" s="3" t="s">
        <v>1312</v>
      </c>
      <c r="H3884" s="3" t="s">
        <v>1649</v>
      </c>
      <c r="I3884" s="3" t="s">
        <v>15364</v>
      </c>
      <c r="J3884" s="3" t="s">
        <v>1246</v>
      </c>
      <c r="K3884" s="3" t="s">
        <v>15348</v>
      </c>
      <c r="L3884" s="3" t="s">
        <v>15349</v>
      </c>
      <c r="M3884" s="7" t="s">
        <v>15350</v>
      </c>
      <c r="N3884" s="7" t="s">
        <v>15351</v>
      </c>
      <c r="O3884" s="20" t="s">
        <v>1142</v>
      </c>
      <c r="P3884" s="3" t="s">
        <v>1241</v>
      </c>
      <c r="Q3884" s="3">
        <v>-21.87</v>
      </c>
      <c r="R3884" s="6">
        <v>376.2</v>
      </c>
      <c r="S3884" s="3" t="s">
        <v>1242</v>
      </c>
      <c r="T3884" s="3"/>
      <c r="U3884" s="17">
        <v>45982</v>
      </c>
      <c r="X3884" s="19" t="s">
        <v>1244</v>
      </c>
      <c r="Y3884" s="19" t="s">
        <v>15352</v>
      </c>
    </row>
    <row r="3885" spans="1:25">
      <c r="A3885" s="3" t="s">
        <v>15365</v>
      </c>
      <c r="B3885" s="3"/>
      <c r="C3885" s="3" t="s">
        <v>83</v>
      </c>
      <c r="D3885" s="3" t="s">
        <v>4026</v>
      </c>
      <c r="E3885" s="3" t="s">
        <v>66</v>
      </c>
      <c r="F3885" s="3" t="s">
        <v>1235</v>
      </c>
      <c r="G3885" s="3" t="s">
        <v>1312</v>
      </c>
      <c r="H3885" s="3" t="s">
        <v>1649</v>
      </c>
      <c r="I3885" s="3" t="s">
        <v>15366</v>
      </c>
      <c r="J3885" s="3" t="s">
        <v>1246</v>
      </c>
      <c r="K3885" s="3" t="s">
        <v>15348</v>
      </c>
      <c r="L3885" s="3" t="s">
        <v>15349</v>
      </c>
      <c r="M3885" s="7" t="s">
        <v>15350</v>
      </c>
      <c r="N3885" s="7" t="s">
        <v>15351</v>
      </c>
      <c r="O3885" s="20" t="s">
        <v>1142</v>
      </c>
      <c r="P3885" s="3" t="s">
        <v>1241</v>
      </c>
      <c r="Q3885" s="3">
        <v>-21.19</v>
      </c>
      <c r="R3885" s="6">
        <v>376.2</v>
      </c>
      <c r="S3885" s="3" t="s">
        <v>1242</v>
      </c>
      <c r="T3885" s="3"/>
      <c r="U3885" s="17">
        <v>45982</v>
      </c>
      <c r="X3885" s="19" t="s">
        <v>1244</v>
      </c>
      <c r="Y3885" s="19" t="s">
        <v>15352</v>
      </c>
    </row>
    <row r="3886" spans="1:25">
      <c r="A3886" s="3" t="s">
        <v>15367</v>
      </c>
      <c r="B3886" s="3"/>
      <c r="C3886" s="3" t="s">
        <v>83</v>
      </c>
      <c r="D3886" s="3" t="s">
        <v>4026</v>
      </c>
      <c r="E3886" s="3" t="s">
        <v>66</v>
      </c>
      <c r="F3886" s="3" t="s">
        <v>1235</v>
      </c>
      <c r="G3886" s="3" t="s">
        <v>1312</v>
      </c>
      <c r="H3886" s="3" t="s">
        <v>1649</v>
      </c>
      <c r="I3886" s="3" t="s">
        <v>15368</v>
      </c>
      <c r="J3886" s="3" t="s">
        <v>1246</v>
      </c>
      <c r="K3886" s="3" t="s">
        <v>15348</v>
      </c>
      <c r="L3886" s="3" t="s">
        <v>15349</v>
      </c>
      <c r="M3886" s="7" t="s">
        <v>15350</v>
      </c>
      <c r="N3886" s="7" t="s">
        <v>15351</v>
      </c>
      <c r="O3886" s="20" t="s">
        <v>1142</v>
      </c>
      <c r="P3886" s="3" t="s">
        <v>1241</v>
      </c>
      <c r="Q3886" s="3">
        <v>-21.66</v>
      </c>
      <c r="R3886" s="6">
        <v>376.2</v>
      </c>
      <c r="S3886" s="18" t="s">
        <v>4998</v>
      </c>
      <c r="T3886" s="3"/>
      <c r="U3886" s="17">
        <v>45982</v>
      </c>
      <c r="X3886" s="19" t="s">
        <v>12963</v>
      </c>
      <c r="Y3886" s="19" t="s">
        <v>15352</v>
      </c>
    </row>
    <row r="3887" spans="1:25">
      <c r="A3887" s="3" t="s">
        <v>15369</v>
      </c>
      <c r="B3887" s="3"/>
      <c r="C3887" s="3" t="s">
        <v>83</v>
      </c>
      <c r="D3887" s="3" t="s">
        <v>4026</v>
      </c>
      <c r="E3887" s="3" t="s">
        <v>66</v>
      </c>
      <c r="F3887" s="3" t="s">
        <v>1235</v>
      </c>
      <c r="G3887" s="3" t="s">
        <v>1312</v>
      </c>
      <c r="H3887" s="3" t="s">
        <v>1649</v>
      </c>
      <c r="I3887" s="3" t="s">
        <v>15370</v>
      </c>
      <c r="J3887" s="3" t="s">
        <v>1246</v>
      </c>
      <c r="K3887" s="3" t="s">
        <v>15348</v>
      </c>
      <c r="L3887" s="3" t="s">
        <v>15349</v>
      </c>
      <c r="M3887" s="7" t="s">
        <v>15350</v>
      </c>
      <c r="N3887" s="7" t="s">
        <v>15351</v>
      </c>
      <c r="O3887" s="20" t="s">
        <v>1142</v>
      </c>
      <c r="P3887" s="3" t="s">
        <v>1241</v>
      </c>
      <c r="Q3887" s="3">
        <v>-20.190000000000001</v>
      </c>
      <c r="R3887" s="6">
        <v>376.2</v>
      </c>
      <c r="S3887" s="18" t="s">
        <v>4998</v>
      </c>
      <c r="T3887" s="3"/>
      <c r="U3887" s="17">
        <v>45982</v>
      </c>
      <c r="X3887" s="19" t="s">
        <v>12963</v>
      </c>
      <c r="Y3887" s="19" t="s">
        <v>15352</v>
      </c>
    </row>
    <row r="3888" spans="1:25">
      <c r="A3888" s="3" t="s">
        <v>15371</v>
      </c>
      <c r="B3888" s="3"/>
      <c r="C3888" s="3" t="s">
        <v>83</v>
      </c>
      <c r="D3888" s="3" t="s">
        <v>4026</v>
      </c>
      <c r="E3888" s="3" t="s">
        <v>66</v>
      </c>
      <c r="F3888" s="3" t="s">
        <v>1235</v>
      </c>
      <c r="G3888" s="3" t="s">
        <v>1312</v>
      </c>
      <c r="H3888" s="3" t="s">
        <v>1649</v>
      </c>
      <c r="I3888" s="3" t="s">
        <v>15372</v>
      </c>
      <c r="J3888" s="3" t="s">
        <v>1246</v>
      </c>
      <c r="K3888" s="3" t="s">
        <v>15348</v>
      </c>
      <c r="L3888" s="3" t="s">
        <v>15349</v>
      </c>
      <c r="M3888" s="7" t="s">
        <v>15350</v>
      </c>
      <c r="N3888" s="7" t="s">
        <v>15351</v>
      </c>
      <c r="O3888" s="20" t="s">
        <v>1142</v>
      </c>
      <c r="P3888" s="3" t="s">
        <v>1241</v>
      </c>
      <c r="Q3888" s="3">
        <v>-21.11</v>
      </c>
      <c r="R3888" s="6">
        <v>376.2</v>
      </c>
      <c r="S3888" s="18" t="s">
        <v>4998</v>
      </c>
      <c r="T3888" s="3"/>
      <c r="U3888" s="17">
        <v>45982</v>
      </c>
      <c r="X3888" s="19" t="s">
        <v>12963</v>
      </c>
      <c r="Y3888" s="19" t="s">
        <v>15352</v>
      </c>
    </row>
    <row r="3889" spans="1:25">
      <c r="A3889" s="3" t="s">
        <v>15373</v>
      </c>
      <c r="B3889" s="3"/>
      <c r="C3889" s="3" t="s">
        <v>83</v>
      </c>
      <c r="D3889" s="3" t="s">
        <v>4026</v>
      </c>
      <c r="E3889" s="3" t="s">
        <v>66</v>
      </c>
      <c r="F3889" s="3" t="s">
        <v>1235</v>
      </c>
      <c r="G3889" s="3" t="s">
        <v>1312</v>
      </c>
      <c r="H3889" s="3" t="s">
        <v>1649</v>
      </c>
      <c r="I3889" s="3" t="s">
        <v>15374</v>
      </c>
      <c r="J3889" s="3" t="s">
        <v>1246</v>
      </c>
      <c r="K3889" s="3" t="s">
        <v>15348</v>
      </c>
      <c r="L3889" s="3" t="s">
        <v>15349</v>
      </c>
      <c r="M3889" s="7" t="s">
        <v>15350</v>
      </c>
      <c r="N3889" s="7" t="s">
        <v>15351</v>
      </c>
      <c r="O3889" s="20" t="s">
        <v>1142</v>
      </c>
      <c r="P3889" s="3" t="s">
        <v>1241</v>
      </c>
      <c r="Q3889" s="3">
        <v>-21.25</v>
      </c>
      <c r="R3889" s="6">
        <v>376.2</v>
      </c>
      <c r="S3889" s="18" t="s">
        <v>4998</v>
      </c>
      <c r="T3889" s="3"/>
      <c r="U3889" s="17">
        <v>45982</v>
      </c>
      <c r="X3889" s="19" t="s">
        <v>12963</v>
      </c>
      <c r="Y3889" s="19" t="s">
        <v>15352</v>
      </c>
    </row>
    <row r="3890" spans="1:25">
      <c r="A3890" s="3" t="s">
        <v>15375</v>
      </c>
      <c r="B3890" s="3"/>
      <c r="C3890" s="3" t="s">
        <v>83</v>
      </c>
      <c r="D3890" s="3" t="s">
        <v>4026</v>
      </c>
      <c r="E3890" s="3" t="s">
        <v>66</v>
      </c>
      <c r="F3890" s="3" t="s">
        <v>1235</v>
      </c>
      <c r="G3890" s="3" t="s">
        <v>1312</v>
      </c>
      <c r="H3890" s="3" t="s">
        <v>1649</v>
      </c>
      <c r="I3890" s="3" t="s">
        <v>15376</v>
      </c>
      <c r="J3890" s="3" t="s">
        <v>1246</v>
      </c>
      <c r="K3890" s="3" t="s">
        <v>15348</v>
      </c>
      <c r="L3890" s="3" t="s">
        <v>15349</v>
      </c>
      <c r="M3890" s="7" t="s">
        <v>15350</v>
      </c>
      <c r="N3890" s="7" t="s">
        <v>15351</v>
      </c>
      <c r="O3890" s="20" t="s">
        <v>1142</v>
      </c>
      <c r="P3890" s="3" t="s">
        <v>1241</v>
      </c>
      <c r="Q3890" s="3">
        <v>-21.39</v>
      </c>
      <c r="R3890" s="6">
        <v>376.2</v>
      </c>
      <c r="S3890" s="18" t="s">
        <v>4998</v>
      </c>
      <c r="T3890" s="3"/>
      <c r="U3890" s="17">
        <v>45982</v>
      </c>
      <c r="X3890" s="19" t="s">
        <v>12963</v>
      </c>
      <c r="Y3890" s="19" t="s">
        <v>15352</v>
      </c>
    </row>
    <row r="3891" spans="1:25">
      <c r="A3891" s="3" t="s">
        <v>15377</v>
      </c>
      <c r="B3891" s="3"/>
      <c r="C3891" s="3" t="s">
        <v>83</v>
      </c>
      <c r="D3891" s="3" t="s">
        <v>4026</v>
      </c>
      <c r="E3891" s="3" t="s">
        <v>66</v>
      </c>
      <c r="F3891" s="3" t="s">
        <v>1235</v>
      </c>
      <c r="G3891" s="3" t="s">
        <v>1312</v>
      </c>
      <c r="H3891" s="3" t="s">
        <v>1649</v>
      </c>
      <c r="I3891" s="3" t="s">
        <v>15378</v>
      </c>
      <c r="J3891" s="3" t="s">
        <v>1246</v>
      </c>
      <c r="K3891" s="3" t="s">
        <v>15348</v>
      </c>
      <c r="L3891" s="3" t="s">
        <v>15349</v>
      </c>
      <c r="M3891" s="7" t="s">
        <v>15350</v>
      </c>
      <c r="N3891" s="7" t="s">
        <v>15351</v>
      </c>
      <c r="O3891" s="20" t="s">
        <v>1142</v>
      </c>
      <c r="P3891" s="3" t="s">
        <v>1241</v>
      </c>
      <c r="Q3891" s="3">
        <v>-20.34</v>
      </c>
      <c r="R3891" s="6">
        <v>376.2</v>
      </c>
      <c r="S3891" s="18" t="s">
        <v>4998</v>
      </c>
      <c r="T3891" s="3"/>
      <c r="U3891" s="17">
        <v>45982</v>
      </c>
      <c r="X3891" s="19" t="s">
        <v>12963</v>
      </c>
      <c r="Y3891" s="19" t="s">
        <v>15352</v>
      </c>
    </row>
    <row r="3892" spans="1:25">
      <c r="A3892" s="3" t="s">
        <v>15379</v>
      </c>
      <c r="B3892" s="3"/>
      <c r="C3892" s="3" t="s">
        <v>83</v>
      </c>
      <c r="D3892" s="3" t="s">
        <v>4026</v>
      </c>
      <c r="E3892" s="3" t="s">
        <v>66</v>
      </c>
      <c r="F3892" s="3" t="s">
        <v>1235</v>
      </c>
      <c r="G3892" s="3" t="s">
        <v>1312</v>
      </c>
      <c r="H3892" s="3" t="s">
        <v>1649</v>
      </c>
      <c r="I3892" s="3" t="s">
        <v>15380</v>
      </c>
      <c r="J3892" s="3" t="s">
        <v>1246</v>
      </c>
      <c r="K3892" s="3" t="s">
        <v>15348</v>
      </c>
      <c r="L3892" s="3" t="s">
        <v>15349</v>
      </c>
      <c r="M3892" s="7" t="s">
        <v>15350</v>
      </c>
      <c r="N3892" s="7" t="s">
        <v>15351</v>
      </c>
      <c r="O3892" s="20" t="s">
        <v>1142</v>
      </c>
      <c r="P3892" s="3" t="s">
        <v>1241</v>
      </c>
      <c r="Q3892" s="3">
        <v>-20.12</v>
      </c>
      <c r="R3892" s="6">
        <v>376.2</v>
      </c>
      <c r="S3892" s="18" t="s">
        <v>4998</v>
      </c>
      <c r="T3892" s="3"/>
      <c r="U3892" s="17">
        <v>45982</v>
      </c>
      <c r="X3892" s="19" t="s">
        <v>12963</v>
      </c>
      <c r="Y3892" s="19" t="s">
        <v>15352</v>
      </c>
    </row>
    <row r="3893" spans="1:25">
      <c r="A3893" s="3" t="s">
        <v>15381</v>
      </c>
      <c r="B3893" s="3"/>
      <c r="C3893" s="3" t="s">
        <v>301</v>
      </c>
      <c r="D3893" s="3" t="s">
        <v>4026</v>
      </c>
      <c r="E3893" s="3" t="s">
        <v>66</v>
      </c>
      <c r="F3893" s="3"/>
      <c r="G3893" s="3"/>
      <c r="H3893" s="3"/>
      <c r="I3893" s="3" t="s">
        <v>15382</v>
      </c>
      <c r="J3893" s="3" t="s">
        <v>94</v>
      </c>
      <c r="K3893" s="3" t="s">
        <v>12012</v>
      </c>
      <c r="L3893" s="3" t="s">
        <v>15383</v>
      </c>
      <c r="M3893" s="7" t="s">
        <v>15384</v>
      </c>
      <c r="N3893" s="7" t="s">
        <v>15385</v>
      </c>
      <c r="O3893" s="20" t="s">
        <v>1145</v>
      </c>
      <c r="P3893" s="3" t="s">
        <v>1241</v>
      </c>
      <c r="Q3893" s="3"/>
      <c r="R3893" s="6">
        <v>918.82</v>
      </c>
      <c r="S3893" s="3" t="s">
        <v>11756</v>
      </c>
      <c r="T3893" s="3"/>
      <c r="U3893" s="17">
        <v>45982</v>
      </c>
      <c r="X3893" s="19" t="s">
        <v>11757</v>
      </c>
      <c r="Y3893" s="19"/>
    </row>
    <row r="3894" spans="1:25">
      <c r="A3894" s="3" t="s">
        <v>15386</v>
      </c>
      <c r="B3894" s="3"/>
      <c r="C3894" s="3" t="s">
        <v>101</v>
      </c>
      <c r="D3894" s="3" t="s">
        <v>4026</v>
      </c>
      <c r="E3894" s="3" t="s">
        <v>66</v>
      </c>
      <c r="F3894" s="3"/>
      <c r="G3894" s="3"/>
      <c r="H3894" s="3"/>
      <c r="I3894" s="3" t="s">
        <v>15387</v>
      </c>
      <c r="J3894" s="3" t="s">
        <v>94</v>
      </c>
      <c r="K3894" s="3" t="s">
        <v>15388</v>
      </c>
      <c r="L3894" s="3" t="s">
        <v>15389</v>
      </c>
      <c r="M3894" s="7" t="s">
        <v>15390</v>
      </c>
      <c r="N3894" s="7" t="s">
        <v>15391</v>
      </c>
      <c r="O3894" s="20" t="s">
        <v>1148</v>
      </c>
      <c r="P3894" s="3" t="s">
        <v>1241</v>
      </c>
      <c r="Q3894" s="3"/>
      <c r="R3894" s="6">
        <v>965.4</v>
      </c>
      <c r="S3894" s="3" t="s">
        <v>1242</v>
      </c>
      <c r="T3894" s="3"/>
      <c r="U3894" s="17">
        <v>45988</v>
      </c>
      <c r="X3894" s="19" t="s">
        <v>1244</v>
      </c>
      <c r="Y3894" s="19"/>
    </row>
    <row r="3895" spans="1:25">
      <c r="A3895" s="3" t="s">
        <v>15392</v>
      </c>
      <c r="B3895" s="3"/>
      <c r="C3895" s="3" t="s">
        <v>1135</v>
      </c>
      <c r="D3895" s="3" t="s">
        <v>1299</v>
      </c>
      <c r="E3895" s="3" t="s">
        <v>52</v>
      </c>
      <c r="F3895" s="3" t="s">
        <v>1300</v>
      </c>
      <c r="G3895" s="3" t="s">
        <v>1308</v>
      </c>
      <c r="H3895" s="3" t="s">
        <v>1262</v>
      </c>
      <c r="I3895" s="3" t="s">
        <v>15282</v>
      </c>
      <c r="J3895" s="3" t="s">
        <v>1246</v>
      </c>
      <c r="K3895" s="3"/>
      <c r="L3895" s="3"/>
      <c r="M3895" s="6"/>
      <c r="N3895" s="6"/>
      <c r="O3895" s="20" t="s">
        <v>1133</v>
      </c>
      <c r="P3895" s="3" t="s">
        <v>1241</v>
      </c>
      <c r="Q3895" s="3">
        <v>-11.72</v>
      </c>
      <c r="R3895" s="6">
        <v>376.2</v>
      </c>
      <c r="S3895" s="3" t="s">
        <v>1305</v>
      </c>
      <c r="T3895" s="3"/>
      <c r="U3895" s="17">
        <v>45986</v>
      </c>
      <c r="X3895" s="19" t="s">
        <v>1306</v>
      </c>
      <c r="Y3895" s="19"/>
    </row>
    <row r="3896" spans="1:25">
      <c r="A3896" s="3" t="s">
        <v>15393</v>
      </c>
      <c r="B3896" s="3"/>
      <c r="C3896" s="3" t="s">
        <v>78</v>
      </c>
      <c r="D3896" s="3" t="s">
        <v>4725</v>
      </c>
      <c r="E3896" s="3" t="s">
        <v>15394</v>
      </c>
      <c r="F3896" s="3" t="s">
        <v>1261</v>
      </c>
      <c r="G3896" s="3" t="s">
        <v>1391</v>
      </c>
      <c r="H3896" s="3" t="s">
        <v>1575</v>
      </c>
      <c r="I3896" s="3" t="s">
        <v>15395</v>
      </c>
      <c r="J3896" s="3" t="s">
        <v>55</v>
      </c>
      <c r="K3896" s="3" t="s">
        <v>15396</v>
      </c>
      <c r="L3896" s="3" t="s">
        <v>15397</v>
      </c>
      <c r="M3896" s="7" t="s">
        <v>15398</v>
      </c>
      <c r="N3896" s="7" t="s">
        <v>15399</v>
      </c>
      <c r="O3896" s="20" t="s">
        <v>1150</v>
      </c>
      <c r="P3896" s="3"/>
      <c r="Q3896" s="3"/>
      <c r="R3896" s="6">
        <v>1564.2</v>
      </c>
      <c r="S3896" s="3"/>
      <c r="T3896" s="3"/>
      <c r="U3896" s="17"/>
      <c r="X3896" s="19"/>
      <c r="Y3896" s="19"/>
    </row>
    <row r="3897" spans="1:25">
      <c r="A3897" s="3" t="s">
        <v>15400</v>
      </c>
      <c r="B3897" s="3"/>
      <c r="C3897" s="3" t="s">
        <v>78</v>
      </c>
      <c r="D3897" s="3" t="s">
        <v>4725</v>
      </c>
      <c r="E3897" s="3" t="s">
        <v>15394</v>
      </c>
      <c r="F3897" s="3" t="s">
        <v>1261</v>
      </c>
      <c r="G3897" s="3" t="s">
        <v>1391</v>
      </c>
      <c r="H3897" s="3" t="s">
        <v>1575</v>
      </c>
      <c r="I3897" s="3" t="s">
        <v>15401</v>
      </c>
      <c r="J3897" s="3" t="s">
        <v>1246</v>
      </c>
      <c r="K3897" s="3" t="s">
        <v>15396</v>
      </c>
      <c r="L3897" s="3" t="s">
        <v>15397</v>
      </c>
      <c r="M3897" s="7" t="s">
        <v>15398</v>
      </c>
      <c r="N3897" s="7" t="s">
        <v>15399</v>
      </c>
      <c r="O3897" s="20" t="s">
        <v>1150</v>
      </c>
      <c r="P3897" s="3"/>
      <c r="Q3897" s="3"/>
      <c r="R3897" s="6">
        <v>376.2</v>
      </c>
      <c r="S3897" s="3"/>
      <c r="T3897" s="3"/>
      <c r="U3897" s="17"/>
      <c r="X3897" s="19"/>
      <c r="Y3897" s="19"/>
    </row>
    <row r="3898" spans="1:25">
      <c r="A3898" s="3" t="s">
        <v>15402</v>
      </c>
      <c r="B3898" s="3"/>
      <c r="C3898" s="3" t="s">
        <v>1156</v>
      </c>
      <c r="D3898" s="3" t="s">
        <v>15403</v>
      </c>
      <c r="E3898" s="3" t="s">
        <v>52</v>
      </c>
      <c r="F3898" s="3" t="s">
        <v>1307</v>
      </c>
      <c r="G3898" s="3" t="s">
        <v>1485</v>
      </c>
      <c r="H3898" s="3" t="s">
        <v>1316</v>
      </c>
      <c r="I3898" s="3" t="s">
        <v>15404</v>
      </c>
      <c r="J3898" s="3" t="s">
        <v>55</v>
      </c>
      <c r="K3898" s="3"/>
      <c r="L3898" s="3" t="s">
        <v>15405</v>
      </c>
      <c r="M3898" s="7" t="s">
        <v>15406</v>
      </c>
      <c r="N3898" s="7" t="s">
        <v>15407</v>
      </c>
      <c r="O3898" s="20" t="s">
        <v>1153</v>
      </c>
      <c r="P3898" s="3" t="s">
        <v>4591</v>
      </c>
      <c r="Q3898" s="3"/>
      <c r="R3898" s="6">
        <v>1564.2</v>
      </c>
      <c r="S3898" s="3"/>
      <c r="T3898" s="3"/>
      <c r="U3898" s="17"/>
      <c r="X3898" s="19"/>
      <c r="Y3898" s="19"/>
    </row>
    <row r="3899" spans="1:25">
      <c r="A3899" s="3" t="s">
        <v>15408</v>
      </c>
      <c r="B3899" s="3"/>
      <c r="C3899" s="3" t="s">
        <v>1156</v>
      </c>
      <c r="D3899" s="3" t="s">
        <v>15403</v>
      </c>
      <c r="E3899" s="3" t="s">
        <v>52</v>
      </c>
      <c r="F3899" s="3" t="s">
        <v>1307</v>
      </c>
      <c r="G3899" s="3" t="s">
        <v>1485</v>
      </c>
      <c r="H3899" s="3" t="s">
        <v>1316</v>
      </c>
      <c r="I3899" s="3" t="s">
        <v>15409</v>
      </c>
      <c r="J3899" s="3" t="s">
        <v>1246</v>
      </c>
      <c r="K3899" s="3"/>
      <c r="L3899" s="3" t="s">
        <v>15405</v>
      </c>
      <c r="M3899" s="7" t="s">
        <v>15406</v>
      </c>
      <c r="N3899" s="7" t="s">
        <v>15407</v>
      </c>
      <c r="O3899" s="20" t="s">
        <v>1153</v>
      </c>
      <c r="P3899" s="3" t="s">
        <v>4591</v>
      </c>
      <c r="Q3899" s="3"/>
      <c r="R3899" s="6">
        <v>376.2</v>
      </c>
      <c r="S3899" s="3"/>
      <c r="T3899" s="3"/>
      <c r="U3899" s="17"/>
      <c r="X3899" s="19"/>
      <c r="Y3899" s="19"/>
    </row>
    <row r="3900" spans="1:25">
      <c r="A3900" s="3" t="s">
        <v>15410</v>
      </c>
      <c r="B3900" s="3"/>
      <c r="C3900" s="3" t="s">
        <v>1161</v>
      </c>
      <c r="D3900" s="3" t="s">
        <v>15411</v>
      </c>
      <c r="E3900" s="3" t="s">
        <v>52</v>
      </c>
      <c r="F3900" s="3" t="s">
        <v>1300</v>
      </c>
      <c r="G3900" s="3" t="s">
        <v>1308</v>
      </c>
      <c r="H3900" s="3" t="s">
        <v>1518</v>
      </c>
      <c r="I3900" s="3" t="s">
        <v>15412</v>
      </c>
      <c r="J3900" s="3" t="s">
        <v>94</v>
      </c>
      <c r="K3900" s="3"/>
      <c r="L3900" s="3" t="s">
        <v>15413</v>
      </c>
      <c r="M3900" s="7" t="s">
        <v>15414</v>
      </c>
      <c r="N3900" s="7" t="s">
        <v>15415</v>
      </c>
      <c r="O3900" s="20" t="s">
        <v>1157</v>
      </c>
      <c r="P3900" s="3"/>
      <c r="Q3900" s="3"/>
      <c r="R3900" s="6">
        <v>1820.5</v>
      </c>
      <c r="S3900" s="3"/>
      <c r="T3900" s="3"/>
      <c r="U3900" s="17"/>
      <c r="X3900" s="19"/>
      <c r="Y3900" s="19"/>
    </row>
    <row r="3901" spans="1:25">
      <c r="A3901" s="3" t="s">
        <v>15416</v>
      </c>
      <c r="B3901" s="3"/>
      <c r="C3901" s="3" t="s">
        <v>131</v>
      </c>
      <c r="D3901" s="3" t="s">
        <v>4026</v>
      </c>
      <c r="E3901" s="3" t="s">
        <v>66</v>
      </c>
      <c r="F3901" s="3" t="s">
        <v>1261</v>
      </c>
      <c r="G3901" s="3" t="s">
        <v>1308</v>
      </c>
      <c r="H3901" s="3" t="s">
        <v>1616</v>
      </c>
      <c r="I3901" s="3" t="s">
        <v>15417</v>
      </c>
      <c r="J3901" s="3" t="s">
        <v>55</v>
      </c>
      <c r="K3901" s="3" t="s">
        <v>3994</v>
      </c>
      <c r="L3901" s="3" t="s">
        <v>15418</v>
      </c>
      <c r="M3901" s="7" t="s">
        <v>15419</v>
      </c>
      <c r="N3901" s="7" t="s">
        <v>15420</v>
      </c>
      <c r="O3901" s="20" t="s">
        <v>1162</v>
      </c>
      <c r="P3901" s="3"/>
      <c r="Q3901" s="3"/>
      <c r="R3901" s="6">
        <v>1564.2</v>
      </c>
      <c r="S3901" s="3"/>
      <c r="T3901" s="3"/>
      <c r="U3901" s="17"/>
      <c r="X3901" s="19"/>
      <c r="Y3901" s="19" t="s">
        <v>15421</v>
      </c>
    </row>
    <row r="3902" spans="1:25">
      <c r="A3902" s="3" t="s">
        <v>15422</v>
      </c>
      <c r="B3902" s="3"/>
      <c r="C3902" s="3" t="s">
        <v>131</v>
      </c>
      <c r="D3902" s="3" t="s">
        <v>4026</v>
      </c>
      <c r="E3902" s="3" t="s">
        <v>66</v>
      </c>
      <c r="F3902" s="3" t="s">
        <v>1261</v>
      </c>
      <c r="G3902" s="3" t="s">
        <v>1308</v>
      </c>
      <c r="H3902" s="3" t="s">
        <v>1616</v>
      </c>
      <c r="I3902" s="3" t="s">
        <v>15423</v>
      </c>
      <c r="J3902" s="3" t="s">
        <v>1246</v>
      </c>
      <c r="K3902" s="3" t="s">
        <v>3994</v>
      </c>
      <c r="L3902" s="3" t="s">
        <v>15418</v>
      </c>
      <c r="M3902" s="7" t="s">
        <v>15419</v>
      </c>
      <c r="N3902" s="7" t="s">
        <v>15420</v>
      </c>
      <c r="O3902" s="20" t="s">
        <v>1162</v>
      </c>
      <c r="P3902" s="3"/>
      <c r="Q3902" s="3"/>
      <c r="R3902" s="6">
        <v>376.2</v>
      </c>
      <c r="S3902" s="3"/>
      <c r="T3902" s="3"/>
      <c r="U3902" s="17"/>
      <c r="X3902" s="19"/>
      <c r="Y3902" s="19" t="s">
        <v>15421</v>
      </c>
    </row>
    <row r="3903" spans="1:25">
      <c r="A3903" s="3" t="s">
        <v>15424</v>
      </c>
      <c r="B3903" s="3"/>
      <c r="C3903" s="3" t="s">
        <v>131</v>
      </c>
      <c r="D3903" s="3" t="s">
        <v>4026</v>
      </c>
      <c r="E3903" s="3" t="s">
        <v>66</v>
      </c>
      <c r="F3903" s="3" t="s">
        <v>1261</v>
      </c>
      <c r="G3903" s="3" t="s">
        <v>1308</v>
      </c>
      <c r="H3903" s="3" t="s">
        <v>1616</v>
      </c>
      <c r="I3903" s="3" t="s">
        <v>15425</v>
      </c>
      <c r="J3903" s="3" t="s">
        <v>1246</v>
      </c>
      <c r="K3903" s="3" t="s">
        <v>3994</v>
      </c>
      <c r="L3903" s="3" t="s">
        <v>15418</v>
      </c>
      <c r="M3903" s="7" t="s">
        <v>15419</v>
      </c>
      <c r="N3903" s="7" t="s">
        <v>15420</v>
      </c>
      <c r="O3903" s="20" t="s">
        <v>1162</v>
      </c>
      <c r="P3903" s="3"/>
      <c r="Q3903" s="3"/>
      <c r="R3903" s="6">
        <v>376.2</v>
      </c>
      <c r="S3903" s="3"/>
      <c r="T3903" s="3"/>
      <c r="U3903" s="17"/>
      <c r="X3903" s="19"/>
      <c r="Y3903" s="19" t="s">
        <v>15421</v>
      </c>
    </row>
    <row r="3904" spans="1:25">
      <c r="A3904" s="3" t="s">
        <v>15426</v>
      </c>
      <c r="B3904" s="3"/>
      <c r="C3904" s="3" t="s">
        <v>131</v>
      </c>
      <c r="D3904" s="3" t="s">
        <v>4026</v>
      </c>
      <c r="E3904" s="3" t="s">
        <v>66</v>
      </c>
      <c r="F3904" s="3" t="s">
        <v>1261</v>
      </c>
      <c r="G3904" s="3" t="s">
        <v>1308</v>
      </c>
      <c r="H3904" s="3" t="s">
        <v>1616</v>
      </c>
      <c r="I3904" s="3" t="s">
        <v>15427</v>
      </c>
      <c r="J3904" s="3" t="s">
        <v>1270</v>
      </c>
      <c r="K3904" s="3" t="s">
        <v>3994</v>
      </c>
      <c r="L3904" s="3" t="s">
        <v>15418</v>
      </c>
      <c r="M3904" s="7" t="s">
        <v>15419</v>
      </c>
      <c r="N3904" s="7" t="s">
        <v>15420</v>
      </c>
      <c r="O3904" s="20" t="s">
        <v>1162</v>
      </c>
      <c r="P3904" s="3"/>
      <c r="Q3904" s="3"/>
      <c r="R3904" s="6">
        <v>1029.5999999999999</v>
      </c>
      <c r="S3904" s="3"/>
      <c r="T3904" s="3"/>
      <c r="U3904" s="17"/>
      <c r="X3904" s="19"/>
      <c r="Y3904" s="19" t="s">
        <v>15421</v>
      </c>
    </row>
    <row r="3905" spans="1:25">
      <c r="A3905" s="3" t="s">
        <v>15428</v>
      </c>
      <c r="B3905" s="3"/>
      <c r="C3905" s="3" t="s">
        <v>131</v>
      </c>
      <c r="D3905" s="3" t="s">
        <v>4026</v>
      </c>
      <c r="E3905" s="3" t="s">
        <v>66</v>
      </c>
      <c r="F3905" s="3" t="s">
        <v>1261</v>
      </c>
      <c r="G3905" s="3" t="s">
        <v>1308</v>
      </c>
      <c r="H3905" s="3" t="s">
        <v>1616</v>
      </c>
      <c r="I3905" s="3" t="s">
        <v>15429</v>
      </c>
      <c r="J3905" s="3" t="s">
        <v>1246</v>
      </c>
      <c r="K3905" s="3" t="s">
        <v>3994</v>
      </c>
      <c r="L3905" s="3" t="s">
        <v>15418</v>
      </c>
      <c r="M3905" s="7" t="s">
        <v>15419</v>
      </c>
      <c r="N3905" s="7" t="s">
        <v>15420</v>
      </c>
      <c r="O3905" s="20" t="s">
        <v>1162</v>
      </c>
      <c r="P3905" s="3"/>
      <c r="Q3905" s="3"/>
      <c r="R3905" s="6">
        <v>376.2</v>
      </c>
      <c r="S3905" s="3"/>
      <c r="T3905" s="3"/>
      <c r="U3905" s="17"/>
      <c r="X3905" s="19"/>
      <c r="Y3905" s="19" t="s">
        <v>15421</v>
      </c>
    </row>
    <row r="3906" spans="1:25">
      <c r="A3906" s="3" t="s">
        <v>15430</v>
      </c>
      <c r="B3906" s="3"/>
      <c r="C3906" s="3" t="s">
        <v>131</v>
      </c>
      <c r="D3906" s="3" t="s">
        <v>4026</v>
      </c>
      <c r="E3906" s="3" t="s">
        <v>66</v>
      </c>
      <c r="F3906" s="3" t="s">
        <v>1261</v>
      </c>
      <c r="G3906" s="3" t="s">
        <v>1308</v>
      </c>
      <c r="H3906" s="3" t="s">
        <v>1616</v>
      </c>
      <c r="I3906" s="3" t="s">
        <v>15431</v>
      </c>
      <c r="J3906" s="3" t="s">
        <v>1246</v>
      </c>
      <c r="K3906" s="3" t="s">
        <v>3994</v>
      </c>
      <c r="L3906" s="3" t="s">
        <v>15418</v>
      </c>
      <c r="M3906" s="7" t="s">
        <v>15419</v>
      </c>
      <c r="N3906" s="7" t="s">
        <v>15420</v>
      </c>
      <c r="O3906" s="20" t="s">
        <v>1162</v>
      </c>
      <c r="P3906" s="3"/>
      <c r="Q3906" s="3"/>
      <c r="R3906" s="6">
        <v>376.2</v>
      </c>
      <c r="S3906" s="3"/>
      <c r="T3906" s="3"/>
      <c r="U3906" s="17"/>
      <c r="X3906" s="19"/>
      <c r="Y3906" s="19" t="s">
        <v>15421</v>
      </c>
    </row>
    <row r="3907" spans="1:25">
      <c r="A3907" s="3" t="s">
        <v>15432</v>
      </c>
      <c r="B3907" s="3"/>
      <c r="C3907" s="3" t="s">
        <v>131</v>
      </c>
      <c r="D3907" s="3" t="s">
        <v>4026</v>
      </c>
      <c r="E3907" s="3" t="s">
        <v>66</v>
      </c>
      <c r="F3907" s="3" t="s">
        <v>1261</v>
      </c>
      <c r="G3907" s="3" t="s">
        <v>1308</v>
      </c>
      <c r="H3907" s="3" t="s">
        <v>1616</v>
      </c>
      <c r="I3907" s="3" t="s">
        <v>15433</v>
      </c>
      <c r="J3907" s="3" t="s">
        <v>1270</v>
      </c>
      <c r="K3907" s="3" t="s">
        <v>3994</v>
      </c>
      <c r="L3907" s="3" t="s">
        <v>15418</v>
      </c>
      <c r="M3907" s="7" t="s">
        <v>15419</v>
      </c>
      <c r="N3907" s="7" t="s">
        <v>15420</v>
      </c>
      <c r="O3907" s="20" t="s">
        <v>1162</v>
      </c>
      <c r="P3907" s="3"/>
      <c r="Q3907" s="3"/>
      <c r="R3907" s="6">
        <v>1029.5999999999999</v>
      </c>
      <c r="S3907" s="3"/>
      <c r="T3907" s="3"/>
      <c r="U3907" s="17"/>
      <c r="X3907" s="19"/>
      <c r="Y3907" s="19" t="s">
        <v>15421</v>
      </c>
    </row>
    <row r="3908" spans="1:25">
      <c r="A3908" s="3" t="s">
        <v>15434</v>
      </c>
      <c r="B3908" s="3"/>
      <c r="C3908" s="3" t="s">
        <v>131</v>
      </c>
      <c r="D3908" s="3" t="s">
        <v>4026</v>
      </c>
      <c r="E3908" s="3" t="s">
        <v>66</v>
      </c>
      <c r="F3908" s="3" t="s">
        <v>1261</v>
      </c>
      <c r="G3908" s="3" t="s">
        <v>1308</v>
      </c>
      <c r="H3908" s="3" t="s">
        <v>1616</v>
      </c>
      <c r="I3908" s="3" t="s">
        <v>15435</v>
      </c>
      <c r="J3908" s="3" t="s">
        <v>1246</v>
      </c>
      <c r="K3908" s="3" t="s">
        <v>3994</v>
      </c>
      <c r="L3908" s="3" t="s">
        <v>15418</v>
      </c>
      <c r="M3908" s="7" t="s">
        <v>15419</v>
      </c>
      <c r="N3908" s="7" t="s">
        <v>15420</v>
      </c>
      <c r="O3908" s="20" t="s">
        <v>1162</v>
      </c>
      <c r="P3908" s="3"/>
      <c r="Q3908" s="3"/>
      <c r="R3908" s="6">
        <v>376.2</v>
      </c>
      <c r="S3908" s="3"/>
      <c r="T3908" s="3"/>
      <c r="U3908" s="17"/>
      <c r="X3908" s="19"/>
      <c r="Y3908" s="19" t="s">
        <v>15421</v>
      </c>
    </row>
    <row r="3909" spans="1:25">
      <c r="A3909" s="3" t="s">
        <v>15436</v>
      </c>
      <c r="B3909" s="3"/>
      <c r="C3909" s="3" t="s">
        <v>131</v>
      </c>
      <c r="D3909" s="3" t="s">
        <v>4026</v>
      </c>
      <c r="E3909" s="3" t="s">
        <v>66</v>
      </c>
      <c r="F3909" s="3" t="s">
        <v>1261</v>
      </c>
      <c r="G3909" s="3" t="s">
        <v>1308</v>
      </c>
      <c r="H3909" s="3" t="s">
        <v>1237</v>
      </c>
      <c r="I3909" s="3" t="s">
        <v>15437</v>
      </c>
      <c r="J3909" s="3" t="s">
        <v>1246</v>
      </c>
      <c r="K3909" s="3" t="s">
        <v>3994</v>
      </c>
      <c r="L3909" s="3" t="s">
        <v>15418</v>
      </c>
      <c r="M3909" s="7" t="s">
        <v>15419</v>
      </c>
      <c r="N3909" s="7" t="s">
        <v>15420</v>
      </c>
      <c r="O3909" s="20" t="s">
        <v>1162</v>
      </c>
      <c r="P3909" s="3"/>
      <c r="Q3909" s="3"/>
      <c r="R3909" s="6">
        <v>376.2</v>
      </c>
      <c r="S3909" s="3"/>
      <c r="T3909" s="3"/>
      <c r="U3909" s="17"/>
      <c r="X3909" s="19"/>
      <c r="Y3909" s="19" t="s">
        <v>15421</v>
      </c>
    </row>
    <row r="3910" spans="1:25">
      <c r="A3910" s="18" t="s">
        <v>15438</v>
      </c>
      <c r="B3910" s="3"/>
      <c r="C3910" s="3" t="s">
        <v>85</v>
      </c>
      <c r="D3910" s="3" t="s">
        <v>4026</v>
      </c>
      <c r="E3910" s="3" t="s">
        <v>66</v>
      </c>
      <c r="F3910" s="3" t="s">
        <v>1250</v>
      </c>
      <c r="G3910" s="3" t="s">
        <v>1251</v>
      </c>
      <c r="H3910" s="3" t="s">
        <v>1649</v>
      </c>
      <c r="I3910" s="3" t="s">
        <v>15439</v>
      </c>
      <c r="J3910" s="3" t="s">
        <v>55</v>
      </c>
      <c r="K3910" s="3" t="s">
        <v>6211</v>
      </c>
      <c r="L3910" s="3" t="s">
        <v>15440</v>
      </c>
      <c r="M3910" s="7" t="s">
        <v>15441</v>
      </c>
      <c r="N3910" s="7" t="s">
        <v>15442</v>
      </c>
      <c r="O3910" s="20" t="s">
        <v>1164</v>
      </c>
      <c r="P3910" s="3"/>
      <c r="Q3910" s="3"/>
      <c r="R3910" s="6">
        <v>1564.2</v>
      </c>
      <c r="S3910" s="3"/>
      <c r="T3910" s="3"/>
      <c r="U3910" s="17"/>
      <c r="X3910" s="19"/>
      <c r="Y3910" s="19" t="s">
        <v>15421</v>
      </c>
    </row>
    <row r="3911" spans="1:25">
      <c r="A3911" s="3" t="s">
        <v>15443</v>
      </c>
      <c r="B3911" s="3"/>
      <c r="C3911" s="3" t="s">
        <v>85</v>
      </c>
      <c r="D3911" s="3" t="s">
        <v>4026</v>
      </c>
      <c r="E3911" s="3" t="s">
        <v>66</v>
      </c>
      <c r="F3911" s="3" t="s">
        <v>1250</v>
      </c>
      <c r="G3911" s="3" t="s">
        <v>1251</v>
      </c>
      <c r="H3911" s="3" t="s">
        <v>1649</v>
      </c>
      <c r="I3911" s="3" t="s">
        <v>15444</v>
      </c>
      <c r="J3911" s="3" t="s">
        <v>1270</v>
      </c>
      <c r="K3911" s="3" t="s">
        <v>6211</v>
      </c>
      <c r="L3911" s="3" t="s">
        <v>15440</v>
      </c>
      <c r="M3911" s="7" t="s">
        <v>15441</v>
      </c>
      <c r="N3911" s="7" t="s">
        <v>15442</v>
      </c>
      <c r="O3911" s="20" t="s">
        <v>1164</v>
      </c>
      <c r="P3911" s="3"/>
      <c r="Q3911" s="3"/>
      <c r="R3911" s="6">
        <v>1029.5999999999999</v>
      </c>
      <c r="S3911" s="3"/>
      <c r="T3911" s="3"/>
      <c r="U3911" s="17"/>
      <c r="X3911" s="19"/>
      <c r="Y3911" s="19" t="s">
        <v>15421</v>
      </c>
    </row>
    <row r="3912" spans="1:25">
      <c r="A3912" s="3" t="s">
        <v>15445</v>
      </c>
      <c r="B3912" s="3"/>
      <c r="C3912" s="3" t="s">
        <v>85</v>
      </c>
      <c r="D3912" s="3" t="s">
        <v>4026</v>
      </c>
      <c r="E3912" s="3" t="s">
        <v>66</v>
      </c>
      <c r="F3912" s="3" t="s">
        <v>1250</v>
      </c>
      <c r="G3912" s="3" t="s">
        <v>1251</v>
      </c>
      <c r="H3912" s="3" t="s">
        <v>1649</v>
      </c>
      <c r="I3912" s="3" t="s">
        <v>15446</v>
      </c>
      <c r="J3912" s="3" t="s">
        <v>1270</v>
      </c>
      <c r="K3912" s="3" t="s">
        <v>6211</v>
      </c>
      <c r="L3912" s="3" t="s">
        <v>15440</v>
      </c>
      <c r="M3912" s="7" t="s">
        <v>15441</v>
      </c>
      <c r="N3912" s="7" t="s">
        <v>15442</v>
      </c>
      <c r="O3912" s="20" t="s">
        <v>1164</v>
      </c>
      <c r="P3912" s="3"/>
      <c r="Q3912" s="3"/>
      <c r="R3912" s="6">
        <v>1029.5999999999999</v>
      </c>
      <c r="S3912" s="3"/>
      <c r="T3912" s="3"/>
      <c r="U3912" s="17"/>
      <c r="X3912" s="19"/>
      <c r="Y3912" s="19" t="s">
        <v>15421</v>
      </c>
    </row>
    <row r="3913" spans="1:25">
      <c r="A3913" s="3" t="s">
        <v>15447</v>
      </c>
      <c r="B3913" s="3"/>
      <c r="C3913" s="3" t="s">
        <v>85</v>
      </c>
      <c r="D3913" s="3" t="s">
        <v>4026</v>
      </c>
      <c r="E3913" s="3" t="s">
        <v>66</v>
      </c>
      <c r="F3913" s="3" t="s">
        <v>1250</v>
      </c>
      <c r="G3913" s="3" t="s">
        <v>1251</v>
      </c>
      <c r="H3913" s="3" t="s">
        <v>1649</v>
      </c>
      <c r="I3913" s="3" t="s">
        <v>15448</v>
      </c>
      <c r="J3913" s="3" t="s">
        <v>1270</v>
      </c>
      <c r="K3913" s="3" t="s">
        <v>6211</v>
      </c>
      <c r="L3913" s="3" t="s">
        <v>15440</v>
      </c>
      <c r="M3913" s="7" t="s">
        <v>15441</v>
      </c>
      <c r="N3913" s="7" t="s">
        <v>15442</v>
      </c>
      <c r="O3913" s="20" t="s">
        <v>1164</v>
      </c>
      <c r="P3913" s="3"/>
      <c r="Q3913" s="3"/>
      <c r="R3913" s="6">
        <v>1029.5999999999999</v>
      </c>
      <c r="S3913" s="3"/>
      <c r="T3913" s="3"/>
      <c r="U3913" s="17"/>
      <c r="X3913" s="19"/>
      <c r="Y3913" s="19" t="s">
        <v>15421</v>
      </c>
    </row>
    <row r="3914" spans="1:25">
      <c r="A3914" s="3" t="s">
        <v>15449</v>
      </c>
      <c r="B3914" s="3"/>
      <c r="C3914" s="3" t="s">
        <v>85</v>
      </c>
      <c r="D3914" s="3" t="s">
        <v>4026</v>
      </c>
      <c r="E3914" s="3" t="s">
        <v>66</v>
      </c>
      <c r="F3914" s="3" t="s">
        <v>1250</v>
      </c>
      <c r="G3914" s="3" t="s">
        <v>1251</v>
      </c>
      <c r="H3914" s="3" t="s">
        <v>1649</v>
      </c>
      <c r="I3914" s="3" t="s">
        <v>15450</v>
      </c>
      <c r="J3914" s="3" t="s">
        <v>1270</v>
      </c>
      <c r="K3914" s="3" t="s">
        <v>6211</v>
      </c>
      <c r="L3914" s="3" t="s">
        <v>15440</v>
      </c>
      <c r="M3914" s="7" t="s">
        <v>15441</v>
      </c>
      <c r="N3914" s="7" t="s">
        <v>15442</v>
      </c>
      <c r="O3914" s="20" t="s">
        <v>1164</v>
      </c>
      <c r="P3914" s="3"/>
      <c r="Q3914" s="3"/>
      <c r="R3914" s="6">
        <v>1029.5999999999999</v>
      </c>
      <c r="S3914" s="3"/>
      <c r="T3914" s="3"/>
      <c r="U3914" s="17"/>
      <c r="X3914" s="19"/>
      <c r="Y3914" s="19" t="s">
        <v>15421</v>
      </c>
    </row>
    <row r="3915" spans="1:25">
      <c r="A3915" s="18" t="s">
        <v>15451</v>
      </c>
      <c r="B3915" s="3"/>
      <c r="C3915" s="3" t="s">
        <v>85</v>
      </c>
      <c r="D3915" s="3" t="s">
        <v>4026</v>
      </c>
      <c r="E3915" s="3" t="s">
        <v>66</v>
      </c>
      <c r="F3915" s="3" t="s">
        <v>1250</v>
      </c>
      <c r="G3915" s="3" t="s">
        <v>1251</v>
      </c>
      <c r="H3915" s="3" t="s">
        <v>1649</v>
      </c>
      <c r="I3915" s="3" t="s">
        <v>15452</v>
      </c>
      <c r="J3915" s="3" t="s">
        <v>1270</v>
      </c>
      <c r="K3915" s="3" t="s">
        <v>6211</v>
      </c>
      <c r="L3915" s="3" t="s">
        <v>15440</v>
      </c>
      <c r="M3915" s="7" t="s">
        <v>15441</v>
      </c>
      <c r="N3915" s="7" t="s">
        <v>15442</v>
      </c>
      <c r="O3915" s="20" t="s">
        <v>1164</v>
      </c>
      <c r="P3915" s="3"/>
      <c r="Q3915" s="3"/>
      <c r="R3915" s="6">
        <v>1029.5999999999999</v>
      </c>
      <c r="S3915" s="3"/>
      <c r="T3915" s="3"/>
      <c r="U3915" s="17"/>
      <c r="X3915" s="19"/>
      <c r="Y3915" s="19" t="s">
        <v>15421</v>
      </c>
    </row>
    <row r="3916" spans="1:25">
      <c r="A3916" s="3" t="s">
        <v>15453</v>
      </c>
      <c r="B3916" s="3"/>
      <c r="C3916" s="3" t="s">
        <v>160</v>
      </c>
      <c r="D3916" s="3" t="s">
        <v>12449</v>
      </c>
      <c r="E3916" s="3" t="s">
        <v>66</v>
      </c>
      <c r="F3916" s="3" t="s">
        <v>15454</v>
      </c>
      <c r="G3916" s="3" t="s">
        <v>2669</v>
      </c>
      <c r="H3916" s="3" t="s">
        <v>1518</v>
      </c>
      <c r="I3916" s="3" t="s">
        <v>14535</v>
      </c>
      <c r="J3916" s="3"/>
      <c r="K3916" s="3" t="s">
        <v>15455</v>
      </c>
      <c r="L3916" s="3" t="s">
        <v>15456</v>
      </c>
      <c r="M3916" s="7" t="s">
        <v>15457</v>
      </c>
      <c r="N3916" s="7" t="s">
        <v>15458</v>
      </c>
      <c r="O3916" s="20" t="s">
        <v>1166</v>
      </c>
      <c r="P3916" s="3"/>
      <c r="Q3916" s="3"/>
      <c r="R3916" s="6">
        <v>0</v>
      </c>
      <c r="S3916" s="3"/>
      <c r="T3916" s="3"/>
      <c r="U3916" s="17"/>
      <c r="X3916" s="19"/>
      <c r="Y3916" s="19" t="s">
        <v>15421</v>
      </c>
    </row>
    <row r="3917" spans="1:25">
      <c r="A3917" s="3" t="s">
        <v>15459</v>
      </c>
      <c r="B3917" s="3"/>
      <c r="C3917" s="3" t="s">
        <v>160</v>
      </c>
      <c r="D3917" s="3" t="s">
        <v>12449</v>
      </c>
      <c r="E3917" s="3" t="s">
        <v>66</v>
      </c>
      <c r="F3917" s="3" t="s">
        <v>15454</v>
      </c>
      <c r="G3917" s="3" t="s">
        <v>2669</v>
      </c>
      <c r="H3917" s="3" t="s">
        <v>1518</v>
      </c>
      <c r="I3917" s="3" t="s">
        <v>14542</v>
      </c>
      <c r="J3917" s="3"/>
      <c r="K3917" s="3" t="s">
        <v>15455</v>
      </c>
      <c r="L3917" s="3" t="s">
        <v>15460</v>
      </c>
      <c r="M3917" s="7" t="s">
        <v>15461</v>
      </c>
      <c r="N3917" s="7" t="s">
        <v>15462</v>
      </c>
      <c r="O3917" s="20" t="s">
        <v>1166</v>
      </c>
      <c r="P3917" s="3"/>
      <c r="Q3917" s="3"/>
      <c r="R3917" s="6">
        <v>0</v>
      </c>
      <c r="S3917" s="3"/>
      <c r="T3917" s="3"/>
      <c r="U3917" s="17"/>
      <c r="X3917" s="19"/>
      <c r="Y3917" s="19" t="s">
        <v>15421</v>
      </c>
    </row>
    <row r="3918" spans="1:25">
      <c r="A3918" s="3" t="s">
        <v>15463</v>
      </c>
      <c r="B3918" s="3"/>
      <c r="C3918" s="3" t="s">
        <v>160</v>
      </c>
      <c r="D3918" s="3" t="s">
        <v>12449</v>
      </c>
      <c r="E3918" s="3" t="s">
        <v>66</v>
      </c>
      <c r="F3918" s="3" t="s">
        <v>15454</v>
      </c>
      <c r="G3918" s="3" t="s">
        <v>2669</v>
      </c>
      <c r="H3918" s="3" t="s">
        <v>1518</v>
      </c>
      <c r="I3918" s="3" t="s">
        <v>14544</v>
      </c>
      <c r="J3918" s="3"/>
      <c r="K3918" s="3" t="s">
        <v>15464</v>
      </c>
      <c r="L3918" s="3" t="s">
        <v>15465</v>
      </c>
      <c r="M3918" s="7" t="s">
        <v>15466</v>
      </c>
      <c r="N3918" s="7" t="s">
        <v>15467</v>
      </c>
      <c r="O3918" s="20" t="s">
        <v>1166</v>
      </c>
      <c r="P3918" s="3"/>
      <c r="Q3918" s="3"/>
      <c r="R3918" s="6">
        <v>0</v>
      </c>
      <c r="S3918" s="3"/>
      <c r="T3918" s="3"/>
      <c r="U3918" s="17"/>
      <c r="X3918" s="19"/>
      <c r="Y3918" s="19" t="s">
        <v>15421</v>
      </c>
    </row>
    <row r="3919" spans="1:25">
      <c r="A3919" s="3" t="s">
        <v>15468</v>
      </c>
      <c r="B3919" s="3"/>
      <c r="C3919" s="3" t="s">
        <v>160</v>
      </c>
      <c r="D3919" s="3" t="s">
        <v>12449</v>
      </c>
      <c r="E3919" s="3" t="s">
        <v>66</v>
      </c>
      <c r="F3919" s="3" t="s">
        <v>15454</v>
      </c>
      <c r="G3919" s="3" t="s">
        <v>2669</v>
      </c>
      <c r="H3919" s="3" t="s">
        <v>1518</v>
      </c>
      <c r="I3919" s="3" t="s">
        <v>14546</v>
      </c>
      <c r="J3919" s="3"/>
      <c r="K3919" s="3" t="s">
        <v>15455</v>
      </c>
      <c r="L3919" s="3" t="s">
        <v>15469</v>
      </c>
      <c r="M3919" s="7" t="s">
        <v>15470</v>
      </c>
      <c r="N3919" s="7" t="s">
        <v>15471</v>
      </c>
      <c r="O3919" s="20" t="s">
        <v>1166</v>
      </c>
      <c r="P3919" s="3"/>
      <c r="Q3919" s="3"/>
      <c r="R3919" s="6">
        <v>0</v>
      </c>
      <c r="S3919" s="3"/>
      <c r="T3919" s="3"/>
      <c r="U3919" s="17"/>
      <c r="X3919" s="19"/>
      <c r="Y3919" s="19" t="s">
        <v>15421</v>
      </c>
    </row>
    <row r="3920" spans="1:25">
      <c r="A3920" s="3" t="s">
        <v>15472</v>
      </c>
      <c r="B3920" s="3"/>
      <c r="C3920" s="3" t="s">
        <v>160</v>
      </c>
      <c r="D3920" s="3" t="s">
        <v>12449</v>
      </c>
      <c r="E3920" s="3" t="s">
        <v>66</v>
      </c>
      <c r="F3920" s="3" t="s">
        <v>15454</v>
      </c>
      <c r="G3920" s="3" t="s">
        <v>2669</v>
      </c>
      <c r="H3920" s="3" t="s">
        <v>1518</v>
      </c>
      <c r="I3920" s="3" t="s">
        <v>14548</v>
      </c>
      <c r="J3920" s="3"/>
      <c r="K3920" s="3" t="s">
        <v>5925</v>
      </c>
      <c r="L3920" s="3" t="s">
        <v>15473</v>
      </c>
      <c r="M3920" s="7" t="s">
        <v>15474</v>
      </c>
      <c r="N3920" s="7" t="s">
        <v>15475</v>
      </c>
      <c r="O3920" s="20" t="s">
        <v>1166</v>
      </c>
      <c r="P3920" s="3"/>
      <c r="Q3920" s="3"/>
      <c r="R3920" s="6">
        <v>0</v>
      </c>
      <c r="S3920" s="3"/>
      <c r="T3920" s="3"/>
      <c r="U3920" s="17"/>
      <c r="X3920" s="19"/>
      <c r="Y3920" s="19" t="s">
        <v>15421</v>
      </c>
    </row>
    <row r="3921" spans="1:25">
      <c r="A3921" s="3" t="s">
        <v>15476</v>
      </c>
      <c r="B3921" s="3"/>
      <c r="C3921" s="3" t="s">
        <v>160</v>
      </c>
      <c r="D3921" s="3" t="s">
        <v>12449</v>
      </c>
      <c r="E3921" s="3" t="s">
        <v>66</v>
      </c>
      <c r="F3921" s="3" t="s">
        <v>15454</v>
      </c>
      <c r="G3921" s="3" t="s">
        <v>2669</v>
      </c>
      <c r="H3921" s="3" t="s">
        <v>1518</v>
      </c>
      <c r="I3921" s="3" t="s">
        <v>14550</v>
      </c>
      <c r="J3921" s="3"/>
      <c r="K3921" s="3" t="s">
        <v>15464</v>
      </c>
      <c r="L3921" s="3" t="s">
        <v>15477</v>
      </c>
      <c r="M3921" s="7" t="s">
        <v>15478</v>
      </c>
      <c r="N3921" s="7" t="s">
        <v>15479</v>
      </c>
      <c r="O3921" s="20" t="s">
        <v>1166</v>
      </c>
      <c r="P3921" s="3"/>
      <c r="Q3921" s="3"/>
      <c r="R3921" s="6">
        <v>0</v>
      </c>
      <c r="S3921" s="3"/>
      <c r="T3921" s="3"/>
      <c r="U3921" s="17"/>
      <c r="X3921" s="19"/>
      <c r="Y3921" s="19" t="s">
        <v>15421</v>
      </c>
    </row>
    <row r="3922" spans="1:25">
      <c r="A3922" s="3" t="s">
        <v>15480</v>
      </c>
      <c r="B3922" s="3"/>
      <c r="C3922" s="3" t="s">
        <v>160</v>
      </c>
      <c r="D3922" s="3" t="s">
        <v>12449</v>
      </c>
      <c r="E3922" s="3" t="s">
        <v>66</v>
      </c>
      <c r="F3922" s="3" t="s">
        <v>15454</v>
      </c>
      <c r="G3922" s="3" t="s">
        <v>2669</v>
      </c>
      <c r="H3922" s="3" t="s">
        <v>1518</v>
      </c>
      <c r="I3922" s="3" t="s">
        <v>14552</v>
      </c>
      <c r="J3922" s="3"/>
      <c r="K3922" s="3" t="s">
        <v>15455</v>
      </c>
      <c r="L3922" s="3" t="s">
        <v>15481</v>
      </c>
      <c r="M3922" s="7" t="s">
        <v>15482</v>
      </c>
      <c r="N3922" s="7" t="s">
        <v>15483</v>
      </c>
      <c r="O3922" s="20" t="s">
        <v>1166</v>
      </c>
      <c r="P3922" s="3"/>
      <c r="Q3922" s="3"/>
      <c r="R3922" s="6">
        <v>0</v>
      </c>
      <c r="S3922" s="3"/>
      <c r="T3922" s="3"/>
      <c r="U3922" s="17"/>
      <c r="X3922" s="19"/>
      <c r="Y3922" s="19" t="s">
        <v>15421</v>
      </c>
    </row>
    <row r="3923" spans="1:25">
      <c r="A3923" s="3" t="s">
        <v>15484</v>
      </c>
      <c r="B3923" s="3"/>
      <c r="C3923" s="3" t="s">
        <v>160</v>
      </c>
      <c r="D3923" s="3" t="s">
        <v>12449</v>
      </c>
      <c r="E3923" s="3" t="s">
        <v>66</v>
      </c>
      <c r="F3923" s="3" t="s">
        <v>15454</v>
      </c>
      <c r="G3923" s="3" t="s">
        <v>2669</v>
      </c>
      <c r="H3923" s="3" t="s">
        <v>1518</v>
      </c>
      <c r="I3923" s="3" t="s">
        <v>14554</v>
      </c>
      <c r="J3923" s="3"/>
      <c r="K3923" s="3" t="s">
        <v>5925</v>
      </c>
      <c r="L3923" s="3" t="s">
        <v>15485</v>
      </c>
      <c r="M3923" s="7" t="s">
        <v>15486</v>
      </c>
      <c r="N3923" s="7" t="s">
        <v>15487</v>
      </c>
      <c r="O3923" s="20" t="s">
        <v>1166</v>
      </c>
      <c r="P3923" s="3"/>
      <c r="Q3923" s="3"/>
      <c r="R3923" s="6">
        <v>0</v>
      </c>
      <c r="S3923" s="3"/>
      <c r="T3923" s="3"/>
      <c r="U3923" s="17"/>
      <c r="X3923" s="19"/>
      <c r="Y3923" s="19" t="s">
        <v>15421</v>
      </c>
    </row>
    <row r="3924" spans="1:25">
      <c r="A3924" s="3" t="s">
        <v>15488</v>
      </c>
      <c r="B3924" s="3"/>
      <c r="C3924" s="3" t="s">
        <v>160</v>
      </c>
      <c r="D3924" s="3" t="s">
        <v>12449</v>
      </c>
      <c r="E3924" s="3" t="s">
        <v>66</v>
      </c>
      <c r="F3924" s="3" t="s">
        <v>15454</v>
      </c>
      <c r="G3924" s="3" t="s">
        <v>2669</v>
      </c>
      <c r="H3924" s="3" t="s">
        <v>1531</v>
      </c>
      <c r="I3924" s="3" t="s">
        <v>14556</v>
      </c>
      <c r="J3924" s="3"/>
      <c r="K3924" s="3" t="s">
        <v>5925</v>
      </c>
      <c r="L3924" s="3" t="s">
        <v>15489</v>
      </c>
      <c r="M3924" s="7" t="s">
        <v>15490</v>
      </c>
      <c r="N3924" s="7" t="s">
        <v>15491</v>
      </c>
      <c r="O3924" s="20" t="s">
        <v>1166</v>
      </c>
      <c r="P3924" s="3"/>
      <c r="Q3924" s="3"/>
      <c r="R3924" s="6">
        <v>0</v>
      </c>
      <c r="S3924" s="3"/>
      <c r="T3924" s="3"/>
      <c r="U3924" s="17"/>
      <c r="X3924" s="19"/>
      <c r="Y3924" s="19" t="s">
        <v>15421</v>
      </c>
    </row>
    <row r="3925" spans="1:25">
      <c r="A3925" s="3" t="s">
        <v>15492</v>
      </c>
      <c r="B3925" s="3"/>
      <c r="C3925" s="3" t="s">
        <v>160</v>
      </c>
      <c r="D3925" s="3" t="s">
        <v>12449</v>
      </c>
      <c r="E3925" s="3" t="s">
        <v>66</v>
      </c>
      <c r="F3925" s="3" t="s">
        <v>15454</v>
      </c>
      <c r="G3925" s="3" t="s">
        <v>2669</v>
      </c>
      <c r="H3925" s="3" t="s">
        <v>1531</v>
      </c>
      <c r="I3925" s="3" t="s">
        <v>14558</v>
      </c>
      <c r="J3925" s="3"/>
      <c r="K3925" s="3" t="s">
        <v>15493</v>
      </c>
      <c r="L3925" s="3" t="s">
        <v>15494</v>
      </c>
      <c r="M3925" s="7" t="s">
        <v>15495</v>
      </c>
      <c r="N3925" s="7" t="s">
        <v>15496</v>
      </c>
      <c r="O3925" s="20" t="s">
        <v>1166</v>
      </c>
      <c r="P3925" s="3"/>
      <c r="Q3925" s="3"/>
      <c r="R3925" s="6">
        <v>0</v>
      </c>
      <c r="S3925" s="3"/>
      <c r="T3925" s="3"/>
      <c r="U3925" s="17"/>
      <c r="X3925" s="19"/>
      <c r="Y3925" s="19" t="s">
        <v>15421</v>
      </c>
    </row>
    <row r="3926" spans="1:25">
      <c r="A3926" s="3" t="s">
        <v>15497</v>
      </c>
      <c r="B3926" s="3"/>
      <c r="C3926" s="3" t="s">
        <v>160</v>
      </c>
      <c r="D3926" s="3" t="s">
        <v>12449</v>
      </c>
      <c r="E3926" s="3" t="s">
        <v>66</v>
      </c>
      <c r="F3926" s="3" t="s">
        <v>15454</v>
      </c>
      <c r="G3926" s="3" t="s">
        <v>2669</v>
      </c>
      <c r="H3926" s="3" t="s">
        <v>1531</v>
      </c>
      <c r="I3926" s="3" t="s">
        <v>14560</v>
      </c>
      <c r="J3926" s="3"/>
      <c r="K3926" s="3" t="s">
        <v>15455</v>
      </c>
      <c r="L3926" s="3" t="s">
        <v>15498</v>
      </c>
      <c r="M3926" s="7" t="s">
        <v>15499</v>
      </c>
      <c r="N3926" s="7" t="s">
        <v>15500</v>
      </c>
      <c r="O3926" s="20" t="s">
        <v>1166</v>
      </c>
      <c r="P3926" s="3"/>
      <c r="Q3926" s="3"/>
      <c r="R3926" s="6">
        <v>0</v>
      </c>
      <c r="S3926" s="3"/>
      <c r="T3926" s="3"/>
      <c r="U3926" s="17"/>
      <c r="X3926" s="19"/>
      <c r="Y3926" s="19" t="s">
        <v>15421</v>
      </c>
    </row>
    <row r="3927" spans="1:25">
      <c r="A3927" s="3" t="s">
        <v>15501</v>
      </c>
      <c r="B3927" s="3"/>
      <c r="C3927" s="3" t="s">
        <v>160</v>
      </c>
      <c r="D3927" s="3" t="s">
        <v>12449</v>
      </c>
      <c r="E3927" s="3" t="s">
        <v>66</v>
      </c>
      <c r="F3927" s="3" t="s">
        <v>15454</v>
      </c>
      <c r="G3927" s="3" t="s">
        <v>2669</v>
      </c>
      <c r="H3927" s="3" t="s">
        <v>1531</v>
      </c>
      <c r="I3927" s="3" t="s">
        <v>14562</v>
      </c>
      <c r="J3927" s="3"/>
      <c r="K3927" s="3" t="s">
        <v>15455</v>
      </c>
      <c r="L3927" s="3" t="s">
        <v>15502</v>
      </c>
      <c r="M3927" s="7" t="s">
        <v>15503</v>
      </c>
      <c r="N3927" s="7" t="s">
        <v>15504</v>
      </c>
      <c r="O3927" s="20" t="s">
        <v>1166</v>
      </c>
      <c r="P3927" s="3"/>
      <c r="Q3927" s="3"/>
      <c r="R3927" s="6">
        <v>0</v>
      </c>
      <c r="S3927" s="3"/>
      <c r="T3927" s="3"/>
      <c r="U3927" s="17"/>
      <c r="X3927" s="19"/>
      <c r="Y3927" s="19" t="s">
        <v>15421</v>
      </c>
    </row>
    <row r="3928" spans="1:25">
      <c r="A3928" s="3" t="s">
        <v>15505</v>
      </c>
      <c r="B3928" s="3"/>
      <c r="C3928" s="3" t="s">
        <v>160</v>
      </c>
      <c r="D3928" s="3" t="s">
        <v>12449</v>
      </c>
      <c r="E3928" s="3" t="s">
        <v>66</v>
      </c>
      <c r="F3928" s="3" t="s">
        <v>15454</v>
      </c>
      <c r="G3928" s="3" t="s">
        <v>2669</v>
      </c>
      <c r="H3928" s="3" t="s">
        <v>1531</v>
      </c>
      <c r="I3928" s="3" t="s">
        <v>14564</v>
      </c>
      <c r="J3928" s="3"/>
      <c r="K3928" s="3" t="s">
        <v>5925</v>
      </c>
      <c r="L3928" s="3" t="s">
        <v>15506</v>
      </c>
      <c r="M3928" s="7" t="s">
        <v>15507</v>
      </c>
      <c r="N3928" s="7" t="s">
        <v>15508</v>
      </c>
      <c r="O3928" s="20" t="s">
        <v>1166</v>
      </c>
      <c r="P3928" s="3"/>
      <c r="Q3928" s="3"/>
      <c r="R3928" s="6">
        <v>0</v>
      </c>
      <c r="S3928" s="3"/>
      <c r="T3928" s="3"/>
      <c r="U3928" s="17"/>
      <c r="X3928" s="19"/>
      <c r="Y3928" s="19" t="s">
        <v>15421</v>
      </c>
    </row>
    <row r="3929" spans="1:25">
      <c r="A3929" s="3" t="s">
        <v>15509</v>
      </c>
      <c r="B3929" s="3"/>
      <c r="C3929" s="3" t="s">
        <v>160</v>
      </c>
      <c r="D3929" s="3" t="s">
        <v>12449</v>
      </c>
      <c r="E3929" s="3" t="s">
        <v>66</v>
      </c>
      <c r="F3929" s="3" t="s">
        <v>15454</v>
      </c>
      <c r="G3929" s="3" t="s">
        <v>2669</v>
      </c>
      <c r="H3929" s="3" t="s">
        <v>1531</v>
      </c>
      <c r="I3929" s="3" t="s">
        <v>14566</v>
      </c>
      <c r="J3929" s="3"/>
      <c r="K3929" s="3" t="s">
        <v>15510</v>
      </c>
      <c r="L3929" s="3" t="s">
        <v>15511</v>
      </c>
      <c r="M3929" s="7" t="s">
        <v>15512</v>
      </c>
      <c r="N3929" s="7" t="s">
        <v>15513</v>
      </c>
      <c r="O3929" s="20" t="s">
        <v>1166</v>
      </c>
      <c r="P3929" s="3"/>
      <c r="Q3929" s="3"/>
      <c r="R3929" s="6">
        <v>0</v>
      </c>
      <c r="S3929" s="3"/>
      <c r="T3929" s="3"/>
      <c r="U3929" s="17"/>
      <c r="X3929" s="19"/>
      <c r="Y3929" s="19" t="s">
        <v>15421</v>
      </c>
    </row>
    <row r="3930" spans="1:25">
      <c r="A3930" s="3" t="s">
        <v>15514</v>
      </c>
      <c r="B3930" s="3"/>
      <c r="C3930" s="3" t="s">
        <v>160</v>
      </c>
      <c r="D3930" s="3" t="s">
        <v>12449</v>
      </c>
      <c r="E3930" s="3" t="s">
        <v>66</v>
      </c>
      <c r="F3930" s="3" t="s">
        <v>15454</v>
      </c>
      <c r="G3930" s="3" t="s">
        <v>2669</v>
      </c>
      <c r="H3930" s="3" t="s">
        <v>1531</v>
      </c>
      <c r="I3930" s="3" t="s">
        <v>14568</v>
      </c>
      <c r="J3930" s="3"/>
      <c r="K3930" s="3" t="s">
        <v>5925</v>
      </c>
      <c r="L3930" s="3" t="s">
        <v>15515</v>
      </c>
      <c r="M3930" s="7" t="s">
        <v>15516</v>
      </c>
      <c r="N3930" s="7" t="s">
        <v>15517</v>
      </c>
      <c r="O3930" s="20" t="s">
        <v>1166</v>
      </c>
      <c r="P3930" s="3"/>
      <c r="Q3930" s="3"/>
      <c r="R3930" s="6">
        <v>0</v>
      </c>
      <c r="S3930" s="3"/>
      <c r="T3930" s="3"/>
      <c r="U3930" s="17"/>
      <c r="X3930" s="19"/>
      <c r="Y3930" s="19" t="s">
        <v>15421</v>
      </c>
    </row>
    <row r="3931" spans="1:25">
      <c r="A3931" s="3" t="s">
        <v>15518</v>
      </c>
      <c r="B3931" s="3"/>
      <c r="C3931" s="3" t="s">
        <v>160</v>
      </c>
      <c r="D3931" s="3" t="s">
        <v>12449</v>
      </c>
      <c r="E3931" s="3" t="s">
        <v>66</v>
      </c>
      <c r="F3931" s="3" t="s">
        <v>15454</v>
      </c>
      <c r="G3931" s="3" t="s">
        <v>2669</v>
      </c>
      <c r="H3931" s="3" t="s">
        <v>1531</v>
      </c>
      <c r="I3931" s="3" t="s">
        <v>14570</v>
      </c>
      <c r="J3931" s="3"/>
      <c r="K3931" s="3" t="s">
        <v>5925</v>
      </c>
      <c r="L3931" s="3" t="s">
        <v>15519</v>
      </c>
      <c r="M3931" s="7" t="s">
        <v>15520</v>
      </c>
      <c r="N3931" s="7" t="s">
        <v>15521</v>
      </c>
      <c r="O3931" s="20" t="s">
        <v>1166</v>
      </c>
      <c r="P3931" s="3"/>
      <c r="Q3931" s="3"/>
      <c r="R3931" s="6">
        <v>0</v>
      </c>
      <c r="S3931" s="3"/>
      <c r="T3931" s="3"/>
      <c r="U3931" s="17"/>
      <c r="X3931" s="19"/>
      <c r="Y3931" s="19" t="s">
        <v>15421</v>
      </c>
    </row>
    <row r="3932" spans="1:25">
      <c r="A3932" s="3" t="s">
        <v>15522</v>
      </c>
      <c r="B3932" s="3"/>
      <c r="C3932" s="3" t="s">
        <v>78</v>
      </c>
      <c r="D3932" s="3" t="s">
        <v>4725</v>
      </c>
      <c r="E3932" s="3" t="s">
        <v>77</v>
      </c>
      <c r="F3932" s="3" t="s">
        <v>5261</v>
      </c>
      <c r="G3932" s="3" t="s">
        <v>1312</v>
      </c>
      <c r="H3932" s="3" t="s">
        <v>1649</v>
      </c>
      <c r="I3932" s="3" t="s">
        <v>15523</v>
      </c>
      <c r="J3932" s="3" t="s">
        <v>68</v>
      </c>
      <c r="K3932" s="3" t="s">
        <v>2280</v>
      </c>
      <c r="L3932" s="3" t="s">
        <v>15524</v>
      </c>
      <c r="M3932" s="7" t="s">
        <v>15525</v>
      </c>
      <c r="N3932" s="7" t="s">
        <v>15526</v>
      </c>
      <c r="O3932" s="20" t="s">
        <v>1169</v>
      </c>
      <c r="P3932" s="3"/>
      <c r="Q3932" s="3"/>
      <c r="R3932" s="6">
        <v>514.79999999999995</v>
      </c>
      <c r="S3932" s="3"/>
      <c r="T3932" s="3"/>
      <c r="U3932" s="17"/>
      <c r="X3932" s="19"/>
      <c r="Y3932" s="19"/>
    </row>
    <row r="3933" spans="1:25">
      <c r="A3933" s="3" t="s">
        <v>15527</v>
      </c>
      <c r="B3933" s="3"/>
      <c r="C3933" s="3" t="s">
        <v>112</v>
      </c>
      <c r="D3933" s="3" t="s">
        <v>4748</v>
      </c>
      <c r="E3933" s="3" t="s">
        <v>52</v>
      </c>
      <c r="F3933" s="3" t="s">
        <v>1307</v>
      </c>
      <c r="G3933" s="3" t="s">
        <v>1433</v>
      </c>
      <c r="H3933" s="3" t="s">
        <v>1653</v>
      </c>
      <c r="I3933" s="3" t="s">
        <v>15528</v>
      </c>
      <c r="J3933" s="3" t="s">
        <v>68</v>
      </c>
      <c r="K3933" s="3" t="s">
        <v>2749</v>
      </c>
      <c r="L3933" s="3" t="s">
        <v>15529</v>
      </c>
      <c r="M3933" s="7" t="s">
        <v>15530</v>
      </c>
      <c r="N3933" s="7" t="s">
        <v>15531</v>
      </c>
      <c r="O3933" s="20" t="s">
        <v>1171</v>
      </c>
      <c r="P3933" s="3"/>
      <c r="Q3933" s="3">
        <v>-21.66</v>
      </c>
      <c r="R3933" s="6">
        <v>514.79999999999995</v>
      </c>
      <c r="S3933" s="3" t="s">
        <v>1319</v>
      </c>
      <c r="T3933" s="3"/>
      <c r="U3933" s="17">
        <v>45996</v>
      </c>
      <c r="X3933" s="19" t="s">
        <v>1320</v>
      </c>
      <c r="Y3933" s="19"/>
    </row>
    <row r="3934" spans="1:25">
      <c r="A3934" s="3" t="s">
        <v>15532</v>
      </c>
      <c r="B3934" s="3"/>
      <c r="C3934" s="3" t="s">
        <v>217</v>
      </c>
      <c r="D3934" s="3" t="s">
        <v>4748</v>
      </c>
      <c r="E3934" s="3" t="s">
        <v>52</v>
      </c>
      <c r="F3934" s="3" t="s">
        <v>5322</v>
      </c>
      <c r="G3934" s="3" t="s">
        <v>1251</v>
      </c>
      <c r="H3934" s="3" t="s">
        <v>1639</v>
      </c>
      <c r="I3934" s="3" t="s">
        <v>15533</v>
      </c>
      <c r="J3934" s="3" t="s">
        <v>110</v>
      </c>
      <c r="K3934" s="3" t="s">
        <v>1421</v>
      </c>
      <c r="L3934" s="3" t="s">
        <v>15534</v>
      </c>
      <c r="M3934" s="7" t="s">
        <v>15535</v>
      </c>
      <c r="N3934" s="7" t="s">
        <v>15536</v>
      </c>
      <c r="O3934" s="20" t="s">
        <v>1174</v>
      </c>
      <c r="P3934" s="3" t="s">
        <v>1241</v>
      </c>
      <c r="Q3934" s="3">
        <v>-15.91</v>
      </c>
      <c r="R3934" s="6">
        <v>900.9</v>
      </c>
      <c r="S3934" s="3" t="s">
        <v>1319</v>
      </c>
      <c r="T3934" s="3"/>
      <c r="U3934" s="17">
        <v>45997</v>
      </c>
      <c r="X3934" s="19" t="s">
        <v>1320</v>
      </c>
      <c r="Y3934" s="19"/>
    </row>
    <row r="3935" spans="1:25">
      <c r="A3935" s="3" t="s">
        <v>15537</v>
      </c>
      <c r="B3935" s="3"/>
      <c r="C3935" s="3" t="s">
        <v>53</v>
      </c>
      <c r="D3935" s="3" t="s">
        <v>3188</v>
      </c>
      <c r="E3935" s="3" t="s">
        <v>52</v>
      </c>
      <c r="F3935" s="3" t="s">
        <v>1300</v>
      </c>
      <c r="G3935" s="3" t="s">
        <v>1485</v>
      </c>
      <c r="H3935" s="3" t="s">
        <v>1605</v>
      </c>
      <c r="I3935" s="3" t="s">
        <v>15538</v>
      </c>
      <c r="J3935" s="3"/>
      <c r="K3935" s="3" t="s">
        <v>1802</v>
      </c>
      <c r="L3935" s="3" t="s">
        <v>15539</v>
      </c>
      <c r="M3935" s="7" t="s">
        <v>15540</v>
      </c>
      <c r="N3935" s="7" t="s">
        <v>15541</v>
      </c>
      <c r="O3935" s="20" t="s">
        <v>1176</v>
      </c>
      <c r="P3935" s="3"/>
      <c r="Q3935" s="3"/>
      <c r="R3935" s="6">
        <v>0</v>
      </c>
      <c r="S3935" s="3"/>
      <c r="T3935" s="3"/>
      <c r="U3935" s="17"/>
      <c r="X3935" s="19"/>
      <c r="Y3935" s="19" t="s">
        <v>15542</v>
      </c>
    </row>
    <row r="3936" spans="1:25">
      <c r="A3936" s="3" t="s">
        <v>15543</v>
      </c>
      <c r="B3936" s="3"/>
      <c r="C3936" s="3" t="s">
        <v>53</v>
      </c>
      <c r="D3936" s="3" t="s">
        <v>3188</v>
      </c>
      <c r="E3936" s="3" t="s">
        <v>52</v>
      </c>
      <c r="F3936" s="3" t="s">
        <v>1300</v>
      </c>
      <c r="G3936" s="3" t="s">
        <v>1485</v>
      </c>
      <c r="H3936" s="3" t="s">
        <v>1605</v>
      </c>
      <c r="I3936" s="3" t="s">
        <v>15544</v>
      </c>
      <c r="J3936" s="3"/>
      <c r="K3936" s="3" t="s">
        <v>1802</v>
      </c>
      <c r="L3936" s="3" t="s">
        <v>15545</v>
      </c>
      <c r="M3936" s="7" t="s">
        <v>15546</v>
      </c>
      <c r="N3936" s="7" t="s">
        <v>15547</v>
      </c>
      <c r="O3936" s="20" t="s">
        <v>1176</v>
      </c>
      <c r="P3936" s="3"/>
      <c r="Q3936" s="3"/>
      <c r="R3936" s="6">
        <v>0</v>
      </c>
      <c r="S3936" s="3"/>
      <c r="T3936" s="3"/>
      <c r="U3936" s="17"/>
      <c r="X3936" s="19"/>
      <c r="Y3936" s="19" t="s">
        <v>15542</v>
      </c>
    </row>
    <row r="3937" spans="1:25">
      <c r="A3937" s="3" t="s">
        <v>15548</v>
      </c>
      <c r="B3937" s="3"/>
      <c r="C3937" s="3" t="s">
        <v>53</v>
      </c>
      <c r="D3937" s="3" t="s">
        <v>3188</v>
      </c>
      <c r="E3937" s="3" t="s">
        <v>52</v>
      </c>
      <c r="F3937" s="3" t="s">
        <v>1300</v>
      </c>
      <c r="G3937" s="3" t="s">
        <v>1485</v>
      </c>
      <c r="H3937" s="3" t="s">
        <v>1605</v>
      </c>
      <c r="I3937" s="3" t="s">
        <v>15549</v>
      </c>
      <c r="J3937" s="3"/>
      <c r="K3937" s="3" t="s">
        <v>1802</v>
      </c>
      <c r="L3937" s="3" t="s">
        <v>15550</v>
      </c>
      <c r="M3937" s="7" t="s">
        <v>15551</v>
      </c>
      <c r="N3937" s="7" t="s">
        <v>15552</v>
      </c>
      <c r="O3937" s="20" t="s">
        <v>1176</v>
      </c>
      <c r="P3937" s="3"/>
      <c r="Q3937" s="3"/>
      <c r="R3937" s="6">
        <v>0</v>
      </c>
      <c r="S3937" s="3"/>
      <c r="T3937" s="3"/>
      <c r="U3937" s="17"/>
      <c r="X3937" s="19"/>
      <c r="Y3937" s="19" t="s">
        <v>15542</v>
      </c>
    </row>
    <row r="3938" spans="1:25">
      <c r="A3938" s="3" t="s">
        <v>15553</v>
      </c>
      <c r="B3938" s="3"/>
      <c r="C3938" s="3" t="s">
        <v>53</v>
      </c>
      <c r="D3938" s="3" t="s">
        <v>3188</v>
      </c>
      <c r="E3938" s="3" t="s">
        <v>52</v>
      </c>
      <c r="F3938" s="3" t="s">
        <v>1300</v>
      </c>
      <c r="G3938" s="3" t="s">
        <v>1485</v>
      </c>
      <c r="H3938" s="3" t="s">
        <v>1605</v>
      </c>
      <c r="I3938" s="3" t="s">
        <v>15554</v>
      </c>
      <c r="J3938" s="3"/>
      <c r="K3938" s="3" t="s">
        <v>1802</v>
      </c>
      <c r="L3938" s="3" t="s">
        <v>15555</v>
      </c>
      <c r="M3938" s="7" t="s">
        <v>15556</v>
      </c>
      <c r="N3938" s="7" t="s">
        <v>15557</v>
      </c>
      <c r="O3938" s="20" t="s">
        <v>1176</v>
      </c>
      <c r="P3938" s="3"/>
      <c r="Q3938" s="3"/>
      <c r="R3938" s="6">
        <v>0</v>
      </c>
      <c r="S3938" s="3"/>
      <c r="T3938" s="3"/>
      <c r="U3938" s="17"/>
      <c r="X3938" s="19"/>
      <c r="Y3938" s="19" t="s">
        <v>15542</v>
      </c>
    </row>
    <row r="3939" spans="1:25">
      <c r="A3939" s="3" t="s">
        <v>15558</v>
      </c>
      <c r="B3939" s="3"/>
      <c r="C3939" s="3" t="s">
        <v>53</v>
      </c>
      <c r="D3939" s="3" t="s">
        <v>3188</v>
      </c>
      <c r="E3939" s="3" t="s">
        <v>52</v>
      </c>
      <c r="F3939" s="3" t="s">
        <v>1300</v>
      </c>
      <c r="G3939" s="3" t="s">
        <v>1485</v>
      </c>
      <c r="H3939" s="3" t="s">
        <v>1605</v>
      </c>
      <c r="I3939" s="3" t="s">
        <v>15559</v>
      </c>
      <c r="J3939" s="3"/>
      <c r="K3939" s="3" t="s">
        <v>1802</v>
      </c>
      <c r="L3939" s="3" t="s">
        <v>15560</v>
      </c>
      <c r="M3939" s="7" t="s">
        <v>15561</v>
      </c>
      <c r="N3939" s="7" t="s">
        <v>15562</v>
      </c>
      <c r="O3939" s="20" t="s">
        <v>1176</v>
      </c>
      <c r="P3939" s="3"/>
      <c r="Q3939" s="3"/>
      <c r="R3939" s="6">
        <v>0</v>
      </c>
      <c r="S3939" s="3"/>
      <c r="T3939" s="3"/>
      <c r="U3939" s="17"/>
      <c r="X3939" s="19"/>
      <c r="Y3939" s="19" t="s">
        <v>15542</v>
      </c>
    </row>
    <row r="3940" spans="1:25">
      <c r="A3940" s="3" t="s">
        <v>15563</v>
      </c>
      <c r="B3940" s="3"/>
      <c r="C3940" s="3" t="s">
        <v>53</v>
      </c>
      <c r="D3940" s="3" t="s">
        <v>3188</v>
      </c>
      <c r="E3940" s="3" t="s">
        <v>52</v>
      </c>
      <c r="F3940" s="3" t="s">
        <v>1300</v>
      </c>
      <c r="G3940" s="3" t="s">
        <v>1485</v>
      </c>
      <c r="H3940" s="3" t="s">
        <v>1605</v>
      </c>
      <c r="I3940" s="3" t="s">
        <v>15564</v>
      </c>
      <c r="J3940" s="3"/>
      <c r="K3940" s="3" t="s">
        <v>1802</v>
      </c>
      <c r="L3940" s="3" t="s">
        <v>15565</v>
      </c>
      <c r="M3940" s="7" t="s">
        <v>15566</v>
      </c>
      <c r="N3940" s="7" t="s">
        <v>15567</v>
      </c>
      <c r="O3940" s="20" t="s">
        <v>1176</v>
      </c>
      <c r="P3940" s="3"/>
      <c r="Q3940" s="3"/>
      <c r="R3940" s="6">
        <v>0</v>
      </c>
      <c r="S3940" s="3"/>
      <c r="T3940" s="3"/>
      <c r="U3940" s="17"/>
      <c r="X3940" s="19"/>
      <c r="Y3940" s="19" t="s">
        <v>15542</v>
      </c>
    </row>
    <row r="3941" spans="1:25">
      <c r="A3941" s="3" t="s">
        <v>15568</v>
      </c>
      <c r="B3941" s="3"/>
      <c r="C3941" s="3" t="s">
        <v>53</v>
      </c>
      <c r="D3941" s="3" t="s">
        <v>3188</v>
      </c>
      <c r="E3941" s="3" t="s">
        <v>52</v>
      </c>
      <c r="F3941" s="3" t="s">
        <v>1300</v>
      </c>
      <c r="G3941" s="3" t="s">
        <v>1485</v>
      </c>
      <c r="H3941" s="3" t="s">
        <v>1605</v>
      </c>
      <c r="I3941" s="3" t="s">
        <v>15569</v>
      </c>
      <c r="J3941" s="3"/>
      <c r="K3941" s="3" t="s">
        <v>1802</v>
      </c>
      <c r="L3941" s="3" t="s">
        <v>15570</v>
      </c>
      <c r="M3941" s="7" t="s">
        <v>15571</v>
      </c>
      <c r="N3941" s="7" t="s">
        <v>15572</v>
      </c>
      <c r="O3941" s="20" t="s">
        <v>1176</v>
      </c>
      <c r="P3941" s="3"/>
      <c r="Q3941" s="3"/>
      <c r="R3941" s="6">
        <v>0</v>
      </c>
      <c r="S3941" s="3"/>
      <c r="T3941" s="3"/>
      <c r="U3941" s="17"/>
      <c r="X3941" s="19"/>
      <c r="Y3941" s="19" t="s">
        <v>15542</v>
      </c>
    </row>
    <row r="3942" spans="1:25">
      <c r="A3942" s="3" t="s">
        <v>15573</v>
      </c>
      <c r="B3942" s="3"/>
      <c r="C3942" s="3" t="s">
        <v>53</v>
      </c>
      <c r="D3942" s="3" t="s">
        <v>3188</v>
      </c>
      <c r="E3942" s="3" t="s">
        <v>52</v>
      </c>
      <c r="F3942" s="3" t="s">
        <v>1300</v>
      </c>
      <c r="G3942" s="3" t="s">
        <v>1485</v>
      </c>
      <c r="H3942" s="3" t="s">
        <v>1605</v>
      </c>
      <c r="I3942" s="3" t="s">
        <v>15574</v>
      </c>
      <c r="J3942" s="3"/>
      <c r="K3942" s="3" t="s">
        <v>1802</v>
      </c>
      <c r="L3942" s="3" t="s">
        <v>15575</v>
      </c>
      <c r="M3942" s="7" t="s">
        <v>15576</v>
      </c>
      <c r="N3942" s="7" t="s">
        <v>15577</v>
      </c>
      <c r="O3942" s="20" t="s">
        <v>1176</v>
      </c>
      <c r="P3942" s="3"/>
      <c r="Q3942" s="3"/>
      <c r="R3942" s="6">
        <v>0</v>
      </c>
      <c r="S3942" s="3"/>
      <c r="T3942" s="3"/>
      <c r="U3942" s="17"/>
      <c r="X3942" s="19"/>
      <c r="Y3942" s="19" t="s">
        <v>15542</v>
      </c>
    </row>
    <row r="3943" spans="1:25">
      <c r="A3943" s="3" t="s">
        <v>15578</v>
      </c>
      <c r="B3943" s="3"/>
      <c r="C3943" s="3" t="s">
        <v>53</v>
      </c>
      <c r="D3943" s="3" t="s">
        <v>3188</v>
      </c>
      <c r="E3943" s="3" t="s">
        <v>52</v>
      </c>
      <c r="F3943" s="3" t="s">
        <v>1300</v>
      </c>
      <c r="G3943" s="3" t="s">
        <v>1485</v>
      </c>
      <c r="H3943" s="3" t="s">
        <v>15579</v>
      </c>
      <c r="I3943" s="3" t="s">
        <v>15580</v>
      </c>
      <c r="J3943" s="3"/>
      <c r="K3943" s="3" t="s">
        <v>1802</v>
      </c>
      <c r="L3943" s="3" t="s">
        <v>15581</v>
      </c>
      <c r="M3943" s="7" t="s">
        <v>15582</v>
      </c>
      <c r="N3943" s="7" t="s">
        <v>15583</v>
      </c>
      <c r="O3943" s="20" t="s">
        <v>1176</v>
      </c>
      <c r="P3943" s="3"/>
      <c r="Q3943" s="3"/>
      <c r="R3943" s="6">
        <v>0</v>
      </c>
      <c r="S3943" s="3"/>
      <c r="T3943" s="3"/>
      <c r="U3943" s="17"/>
      <c r="X3943" s="19"/>
      <c r="Y3943" s="19" t="s">
        <v>15542</v>
      </c>
    </row>
    <row r="3944" spans="1:25">
      <c r="A3944" s="3" t="s">
        <v>15584</v>
      </c>
      <c r="B3944" s="3"/>
      <c r="C3944" s="3" t="s">
        <v>53</v>
      </c>
      <c r="D3944" s="3" t="s">
        <v>3188</v>
      </c>
      <c r="E3944" s="3" t="s">
        <v>52</v>
      </c>
      <c r="F3944" s="3" t="s">
        <v>1300</v>
      </c>
      <c r="G3944" s="3" t="s">
        <v>1485</v>
      </c>
      <c r="H3944" s="3" t="s">
        <v>15579</v>
      </c>
      <c r="I3944" s="3" t="s">
        <v>15585</v>
      </c>
      <c r="J3944" s="3"/>
      <c r="K3944" s="3" t="s">
        <v>1802</v>
      </c>
      <c r="L3944" s="3" t="s">
        <v>15586</v>
      </c>
      <c r="M3944" s="7" t="s">
        <v>15587</v>
      </c>
      <c r="N3944" s="7" t="s">
        <v>15588</v>
      </c>
      <c r="O3944" s="20" t="s">
        <v>1176</v>
      </c>
      <c r="P3944" s="3"/>
      <c r="Q3944" s="3"/>
      <c r="R3944" s="6">
        <v>0</v>
      </c>
      <c r="S3944" s="3"/>
      <c r="T3944" s="3"/>
      <c r="U3944" s="17"/>
      <c r="X3944" s="19"/>
      <c r="Y3944" s="19" t="s">
        <v>15542</v>
      </c>
    </row>
    <row r="3945" spans="1:25">
      <c r="A3945" s="3" t="s">
        <v>15589</v>
      </c>
      <c r="B3945" s="3"/>
      <c r="C3945" s="3" t="s">
        <v>53</v>
      </c>
      <c r="D3945" s="3" t="s">
        <v>3188</v>
      </c>
      <c r="E3945" s="3" t="s">
        <v>52</v>
      </c>
      <c r="F3945" s="3" t="s">
        <v>1300</v>
      </c>
      <c r="G3945" s="3" t="s">
        <v>1485</v>
      </c>
      <c r="H3945" s="3" t="s">
        <v>15579</v>
      </c>
      <c r="I3945" s="3" t="s">
        <v>15590</v>
      </c>
      <c r="J3945" s="3"/>
      <c r="K3945" s="3" t="s">
        <v>1802</v>
      </c>
      <c r="L3945" s="3" t="s">
        <v>15591</v>
      </c>
      <c r="M3945" s="7" t="s">
        <v>15592</v>
      </c>
      <c r="N3945" s="7" t="s">
        <v>15593</v>
      </c>
      <c r="O3945" s="20" t="s">
        <v>1176</v>
      </c>
      <c r="P3945" s="3"/>
      <c r="Q3945" s="3"/>
      <c r="R3945" s="6">
        <v>0</v>
      </c>
      <c r="S3945" s="3"/>
      <c r="T3945" s="3"/>
      <c r="U3945" s="17"/>
      <c r="X3945" s="19"/>
      <c r="Y3945" s="19" t="s">
        <v>15542</v>
      </c>
    </row>
    <row r="3946" spans="1:25">
      <c r="A3946" s="3" t="s">
        <v>15594</v>
      </c>
      <c r="B3946" s="3"/>
      <c r="C3946" s="3" t="s">
        <v>53</v>
      </c>
      <c r="D3946" s="3" t="s">
        <v>3188</v>
      </c>
      <c r="E3946" s="3" t="s">
        <v>52</v>
      </c>
      <c r="F3946" s="3" t="s">
        <v>1300</v>
      </c>
      <c r="G3946" s="3" t="s">
        <v>1485</v>
      </c>
      <c r="H3946" s="3" t="s">
        <v>15579</v>
      </c>
      <c r="I3946" s="3" t="s">
        <v>15595</v>
      </c>
      <c r="J3946" s="3"/>
      <c r="K3946" s="3" t="s">
        <v>1802</v>
      </c>
      <c r="L3946" s="3" t="s">
        <v>15596</v>
      </c>
      <c r="M3946" s="7" t="s">
        <v>15597</v>
      </c>
      <c r="N3946" s="7" t="s">
        <v>15598</v>
      </c>
      <c r="O3946" s="20" t="s">
        <v>1176</v>
      </c>
      <c r="P3946" s="3"/>
      <c r="Q3946" s="3"/>
      <c r="R3946" s="6">
        <v>0</v>
      </c>
      <c r="S3946" s="3"/>
      <c r="T3946" s="3"/>
      <c r="U3946" s="17"/>
      <c r="X3946" s="19"/>
      <c r="Y3946" s="19" t="s">
        <v>15542</v>
      </c>
    </row>
    <row r="3947" spans="1:25">
      <c r="A3947" s="3" t="s">
        <v>15599</v>
      </c>
      <c r="B3947" s="3"/>
      <c r="C3947" s="3" t="s">
        <v>53</v>
      </c>
      <c r="D3947" s="3" t="s">
        <v>3188</v>
      </c>
      <c r="E3947" s="3" t="s">
        <v>52</v>
      </c>
      <c r="F3947" s="3" t="s">
        <v>1300</v>
      </c>
      <c r="G3947" s="3" t="s">
        <v>1485</v>
      </c>
      <c r="H3947" s="3" t="s">
        <v>15579</v>
      </c>
      <c r="I3947" s="3" t="s">
        <v>15600</v>
      </c>
      <c r="J3947" s="3"/>
      <c r="K3947" s="3" t="s">
        <v>1802</v>
      </c>
      <c r="L3947" s="3" t="s">
        <v>15601</v>
      </c>
      <c r="M3947" s="7" t="s">
        <v>15602</v>
      </c>
      <c r="N3947" s="7" t="s">
        <v>15603</v>
      </c>
      <c r="O3947" s="20" t="s">
        <v>1176</v>
      </c>
      <c r="P3947" s="3"/>
      <c r="Q3947" s="3"/>
      <c r="R3947" s="6">
        <v>0</v>
      </c>
      <c r="S3947" s="3"/>
      <c r="T3947" s="3"/>
      <c r="U3947" s="17"/>
      <c r="X3947" s="19"/>
      <c r="Y3947" s="19" t="s">
        <v>15542</v>
      </c>
    </row>
    <row r="3948" spans="1:25">
      <c r="A3948" s="3" t="s">
        <v>15604</v>
      </c>
      <c r="B3948" s="3"/>
      <c r="C3948" s="3" t="s">
        <v>53</v>
      </c>
      <c r="D3948" s="3" t="s">
        <v>3188</v>
      </c>
      <c r="E3948" s="3" t="s">
        <v>52</v>
      </c>
      <c r="F3948" s="3" t="s">
        <v>1300</v>
      </c>
      <c r="G3948" s="3" t="s">
        <v>1485</v>
      </c>
      <c r="H3948" s="3" t="s">
        <v>15579</v>
      </c>
      <c r="I3948" s="3" t="s">
        <v>15605</v>
      </c>
      <c r="J3948" s="3"/>
      <c r="K3948" s="3" t="s">
        <v>1802</v>
      </c>
      <c r="L3948" s="3" t="s">
        <v>15606</v>
      </c>
      <c r="M3948" s="7" t="s">
        <v>15607</v>
      </c>
      <c r="N3948" s="7" t="s">
        <v>15608</v>
      </c>
      <c r="O3948" s="20" t="s">
        <v>1176</v>
      </c>
      <c r="P3948" s="3"/>
      <c r="Q3948" s="3"/>
      <c r="R3948" s="6">
        <v>0</v>
      </c>
      <c r="S3948" s="3"/>
      <c r="T3948" s="3"/>
      <c r="U3948" s="17"/>
      <c r="X3948" s="19"/>
      <c r="Y3948" s="19" t="s">
        <v>15542</v>
      </c>
    </row>
    <row r="3949" spans="1:25">
      <c r="A3949" s="3" t="s">
        <v>15609</v>
      </c>
      <c r="B3949" s="3"/>
      <c r="C3949" s="3" t="s">
        <v>53</v>
      </c>
      <c r="D3949" s="3" t="s">
        <v>3188</v>
      </c>
      <c r="E3949" s="3" t="s">
        <v>52</v>
      </c>
      <c r="F3949" s="3" t="s">
        <v>1300</v>
      </c>
      <c r="G3949" s="3" t="s">
        <v>1485</v>
      </c>
      <c r="H3949" s="3" t="s">
        <v>15579</v>
      </c>
      <c r="I3949" s="3" t="s">
        <v>15610</v>
      </c>
      <c r="J3949" s="3"/>
      <c r="K3949" s="3" t="s">
        <v>1802</v>
      </c>
      <c r="L3949" s="3" t="s">
        <v>15611</v>
      </c>
      <c r="M3949" s="7" t="s">
        <v>15612</v>
      </c>
      <c r="N3949" s="7" t="s">
        <v>15613</v>
      </c>
      <c r="O3949" s="20" t="s">
        <v>1176</v>
      </c>
      <c r="P3949" s="3"/>
      <c r="Q3949" s="3"/>
      <c r="R3949" s="6">
        <v>0</v>
      </c>
      <c r="S3949" s="3"/>
      <c r="T3949" s="3"/>
      <c r="U3949" s="17"/>
      <c r="X3949" s="19"/>
      <c r="Y3949" s="19" t="s">
        <v>15542</v>
      </c>
    </row>
    <row r="3950" spans="1:25">
      <c r="A3950" s="3" t="s">
        <v>15614</v>
      </c>
      <c r="B3950" s="3"/>
      <c r="C3950" s="3" t="s">
        <v>53</v>
      </c>
      <c r="D3950" s="3" t="s">
        <v>3188</v>
      </c>
      <c r="E3950" s="3" t="s">
        <v>52</v>
      </c>
      <c r="F3950" s="3" t="s">
        <v>1300</v>
      </c>
      <c r="G3950" s="3" t="s">
        <v>1485</v>
      </c>
      <c r="H3950" s="3" t="s">
        <v>15579</v>
      </c>
      <c r="I3950" s="3" t="s">
        <v>15615</v>
      </c>
      <c r="J3950" s="3"/>
      <c r="K3950" s="3" t="s">
        <v>1802</v>
      </c>
      <c r="L3950" s="3" t="s">
        <v>15616</v>
      </c>
      <c r="M3950" s="7" t="s">
        <v>15617</v>
      </c>
      <c r="N3950" s="7" t="s">
        <v>15618</v>
      </c>
      <c r="O3950" s="20" t="s">
        <v>1176</v>
      </c>
      <c r="P3950" s="3"/>
      <c r="Q3950" s="3"/>
      <c r="R3950" s="6">
        <v>0</v>
      </c>
      <c r="S3950" s="3"/>
      <c r="T3950" s="3"/>
      <c r="U3950" s="17"/>
      <c r="X3950" s="19"/>
      <c r="Y3950" s="19" t="s">
        <v>15542</v>
      </c>
    </row>
    <row r="3951" spans="1:25">
      <c r="A3951" s="3" t="s">
        <v>15619</v>
      </c>
      <c r="B3951" s="3"/>
      <c r="C3951" s="3" t="s">
        <v>64</v>
      </c>
      <c r="D3951" s="3" t="s">
        <v>3188</v>
      </c>
      <c r="E3951" s="3" t="s">
        <v>52</v>
      </c>
      <c r="F3951" s="3" t="s">
        <v>1307</v>
      </c>
      <c r="G3951" s="3" t="s">
        <v>1308</v>
      </c>
      <c r="H3951" s="3" t="s">
        <v>1377</v>
      </c>
      <c r="I3951" s="3" t="s">
        <v>15620</v>
      </c>
      <c r="J3951" s="3" t="s">
        <v>55</v>
      </c>
      <c r="K3951" s="3" t="s">
        <v>1596</v>
      </c>
      <c r="L3951" s="3" t="s">
        <v>15621</v>
      </c>
      <c r="M3951" s="7" t="s">
        <v>15622</v>
      </c>
      <c r="N3951" s="7" t="s">
        <v>15623</v>
      </c>
      <c r="O3951" s="20" t="s">
        <v>1178</v>
      </c>
      <c r="P3951" s="3" t="s">
        <v>1241</v>
      </c>
      <c r="Q3951" s="3">
        <v>-19.559999999999999</v>
      </c>
      <c r="R3951" s="6">
        <v>1564.2</v>
      </c>
      <c r="S3951" s="3" t="s">
        <v>1319</v>
      </c>
      <c r="T3951" s="3"/>
      <c r="U3951" s="17">
        <v>45997</v>
      </c>
      <c r="X3951" s="19" t="s">
        <v>1320</v>
      </c>
      <c r="Y3951" s="19"/>
    </row>
    <row r="3952" spans="1:25">
      <c r="A3952" s="3" t="s">
        <v>15624</v>
      </c>
      <c r="B3952" s="3"/>
      <c r="C3952" s="3" t="s">
        <v>481</v>
      </c>
      <c r="D3952" s="3" t="s">
        <v>4026</v>
      </c>
      <c r="E3952" s="3" t="s">
        <v>66</v>
      </c>
      <c r="F3952" s="3" t="s">
        <v>1307</v>
      </c>
      <c r="G3952" s="3" t="s">
        <v>3973</v>
      </c>
      <c r="H3952" s="3" t="s">
        <v>1575</v>
      </c>
      <c r="I3952" s="3" t="s">
        <v>15625</v>
      </c>
      <c r="J3952" s="3"/>
      <c r="K3952" s="3" t="s">
        <v>15626</v>
      </c>
      <c r="L3952" s="3" t="s">
        <v>15627</v>
      </c>
      <c r="M3952" s="7" t="s">
        <v>15628</v>
      </c>
      <c r="N3952" s="7" t="s">
        <v>15629</v>
      </c>
      <c r="O3952" s="20" t="s">
        <v>1180</v>
      </c>
      <c r="P3952" s="3"/>
      <c r="Q3952" s="3"/>
      <c r="R3952" s="6">
        <v>0</v>
      </c>
      <c r="S3952" s="3"/>
      <c r="T3952" s="3"/>
      <c r="U3952" s="17"/>
      <c r="X3952" s="19"/>
      <c r="Y3952" s="19" t="s">
        <v>15542</v>
      </c>
    </row>
    <row r="3953" spans="1:25">
      <c r="A3953" s="3" t="s">
        <v>15630</v>
      </c>
      <c r="B3953" s="3"/>
      <c r="C3953" s="3" t="s">
        <v>481</v>
      </c>
      <c r="D3953" s="3" t="s">
        <v>4026</v>
      </c>
      <c r="E3953" s="3" t="s">
        <v>66</v>
      </c>
      <c r="F3953" s="3" t="s">
        <v>1307</v>
      </c>
      <c r="G3953" s="3" t="s">
        <v>3973</v>
      </c>
      <c r="H3953" s="3" t="s">
        <v>1575</v>
      </c>
      <c r="I3953" s="3" t="s">
        <v>15631</v>
      </c>
      <c r="J3953" s="3"/>
      <c r="K3953" s="3" t="s">
        <v>11094</v>
      </c>
      <c r="L3953" s="3" t="s">
        <v>15632</v>
      </c>
      <c r="M3953" s="7" t="s">
        <v>15633</v>
      </c>
      <c r="N3953" s="7" t="s">
        <v>15634</v>
      </c>
      <c r="O3953" s="20" t="s">
        <v>1180</v>
      </c>
      <c r="P3953" s="3"/>
      <c r="Q3953" s="3"/>
      <c r="R3953" s="6">
        <v>0</v>
      </c>
      <c r="S3953" s="3"/>
      <c r="T3953" s="3"/>
      <c r="U3953" s="17"/>
      <c r="X3953" s="19"/>
      <c r="Y3953" s="19" t="s">
        <v>15542</v>
      </c>
    </row>
    <row r="3954" spans="1:25">
      <c r="A3954" s="3" t="s">
        <v>15635</v>
      </c>
      <c r="B3954" s="3"/>
      <c r="C3954" s="3" t="s">
        <v>481</v>
      </c>
      <c r="D3954" s="3" t="s">
        <v>4026</v>
      </c>
      <c r="E3954" s="3" t="s">
        <v>66</v>
      </c>
      <c r="F3954" s="3" t="s">
        <v>1307</v>
      </c>
      <c r="G3954" s="3" t="s">
        <v>3973</v>
      </c>
      <c r="H3954" s="3" t="s">
        <v>1575</v>
      </c>
      <c r="I3954" s="3" t="s">
        <v>15636</v>
      </c>
      <c r="J3954" s="3"/>
      <c r="K3954" s="3" t="s">
        <v>15626</v>
      </c>
      <c r="L3954" s="3" t="s">
        <v>15637</v>
      </c>
      <c r="M3954" s="7" t="s">
        <v>15638</v>
      </c>
      <c r="N3954" s="7" t="s">
        <v>15639</v>
      </c>
      <c r="O3954" s="20" t="s">
        <v>1180</v>
      </c>
      <c r="P3954" s="3"/>
      <c r="Q3954" s="3"/>
      <c r="R3954" s="6">
        <v>0</v>
      </c>
      <c r="S3954" s="3"/>
      <c r="T3954" s="3"/>
      <c r="U3954" s="17"/>
      <c r="X3954" s="19"/>
      <c r="Y3954" s="19" t="s">
        <v>15542</v>
      </c>
    </row>
    <row r="3955" spans="1:25">
      <c r="A3955" s="3" t="s">
        <v>15640</v>
      </c>
      <c r="B3955" s="3"/>
      <c r="C3955" s="3" t="s">
        <v>481</v>
      </c>
      <c r="D3955" s="3" t="s">
        <v>4026</v>
      </c>
      <c r="E3955" s="3" t="s">
        <v>66</v>
      </c>
      <c r="F3955" s="3" t="s">
        <v>1307</v>
      </c>
      <c r="G3955" s="3" t="s">
        <v>3973</v>
      </c>
      <c r="H3955" s="3" t="s">
        <v>1575</v>
      </c>
      <c r="I3955" s="3" t="s">
        <v>15641</v>
      </c>
      <c r="J3955" s="3"/>
      <c r="K3955" s="3" t="s">
        <v>15642</v>
      </c>
      <c r="L3955" s="3" t="s">
        <v>15643</v>
      </c>
      <c r="M3955" s="7" t="s">
        <v>15644</v>
      </c>
      <c r="N3955" s="7" t="s">
        <v>15645</v>
      </c>
      <c r="O3955" s="20" t="s">
        <v>1180</v>
      </c>
      <c r="P3955" s="3"/>
      <c r="Q3955" s="3"/>
      <c r="R3955" s="6">
        <v>0</v>
      </c>
      <c r="S3955" s="3"/>
      <c r="T3955" s="3"/>
      <c r="U3955" s="17"/>
      <c r="X3955" s="19"/>
      <c r="Y3955" s="19" t="s">
        <v>15542</v>
      </c>
    </row>
    <row r="3956" spans="1:25">
      <c r="A3956" s="3" t="s">
        <v>15646</v>
      </c>
      <c r="B3956" s="3"/>
      <c r="C3956" s="3" t="s">
        <v>481</v>
      </c>
      <c r="D3956" s="3" t="s">
        <v>4026</v>
      </c>
      <c r="E3956" s="3" t="s">
        <v>66</v>
      </c>
      <c r="F3956" s="3" t="s">
        <v>1307</v>
      </c>
      <c r="G3956" s="3" t="s">
        <v>3973</v>
      </c>
      <c r="H3956" s="3" t="s">
        <v>1575</v>
      </c>
      <c r="I3956" s="3" t="s">
        <v>15647</v>
      </c>
      <c r="J3956" s="3"/>
      <c r="K3956" s="3" t="s">
        <v>15626</v>
      </c>
      <c r="L3956" s="3" t="s">
        <v>15648</v>
      </c>
      <c r="M3956" s="7" t="s">
        <v>15649</v>
      </c>
      <c r="N3956" s="7" t="s">
        <v>15650</v>
      </c>
      <c r="O3956" s="20" t="s">
        <v>1180</v>
      </c>
      <c r="P3956" s="3"/>
      <c r="Q3956" s="3"/>
      <c r="R3956" s="6">
        <v>0</v>
      </c>
      <c r="S3956" s="3"/>
      <c r="T3956" s="3"/>
      <c r="U3956" s="17"/>
      <c r="X3956" s="19"/>
      <c r="Y3956" s="19" t="s">
        <v>15542</v>
      </c>
    </row>
    <row r="3957" spans="1:25">
      <c r="A3957" s="3" t="s">
        <v>15651</v>
      </c>
      <c r="B3957" s="3"/>
      <c r="C3957" s="3" t="s">
        <v>481</v>
      </c>
      <c r="D3957" s="3" t="s">
        <v>4026</v>
      </c>
      <c r="E3957" s="3" t="s">
        <v>66</v>
      </c>
      <c r="F3957" s="3" t="s">
        <v>1307</v>
      </c>
      <c r="G3957" s="3" t="s">
        <v>3973</v>
      </c>
      <c r="H3957" s="3" t="s">
        <v>1575</v>
      </c>
      <c r="I3957" s="3" t="s">
        <v>15652</v>
      </c>
      <c r="J3957" s="3"/>
      <c r="K3957" s="3" t="s">
        <v>15626</v>
      </c>
      <c r="L3957" s="3" t="s">
        <v>15653</v>
      </c>
      <c r="M3957" s="7" t="s">
        <v>15654</v>
      </c>
      <c r="N3957" s="7" t="s">
        <v>15655</v>
      </c>
      <c r="O3957" s="20" t="s">
        <v>1180</v>
      </c>
      <c r="P3957" s="3"/>
      <c r="Q3957" s="3"/>
      <c r="R3957" s="6">
        <v>0</v>
      </c>
      <c r="S3957" s="3"/>
      <c r="T3957" s="3"/>
      <c r="U3957" s="17"/>
      <c r="X3957" s="19"/>
      <c r="Y3957" s="19" t="s">
        <v>15542</v>
      </c>
    </row>
    <row r="3958" spans="1:25">
      <c r="A3958" s="3" t="s">
        <v>15656</v>
      </c>
      <c r="B3958" s="3"/>
      <c r="C3958" s="3" t="s">
        <v>481</v>
      </c>
      <c r="D3958" s="3" t="s">
        <v>4026</v>
      </c>
      <c r="E3958" s="3" t="s">
        <v>66</v>
      </c>
      <c r="F3958" s="3" t="s">
        <v>1307</v>
      </c>
      <c r="G3958" s="3" t="s">
        <v>3973</v>
      </c>
      <c r="H3958" s="3" t="s">
        <v>1575</v>
      </c>
      <c r="I3958" s="3" t="s">
        <v>15657</v>
      </c>
      <c r="J3958" s="3"/>
      <c r="K3958" s="3" t="s">
        <v>15626</v>
      </c>
      <c r="L3958" s="3" t="s">
        <v>15658</v>
      </c>
      <c r="M3958" s="7" t="s">
        <v>15659</v>
      </c>
      <c r="N3958" s="7" t="s">
        <v>15660</v>
      </c>
      <c r="O3958" s="20" t="s">
        <v>1180</v>
      </c>
      <c r="P3958" s="3"/>
      <c r="Q3958" s="3"/>
      <c r="R3958" s="6">
        <v>0</v>
      </c>
      <c r="S3958" s="3"/>
      <c r="T3958" s="3"/>
      <c r="U3958" s="17"/>
      <c r="X3958" s="19"/>
      <c r="Y3958" s="19" t="s">
        <v>15542</v>
      </c>
    </row>
    <row r="3959" spans="1:25">
      <c r="A3959" s="3" t="s">
        <v>15661</v>
      </c>
      <c r="B3959" s="3"/>
      <c r="C3959" s="3" t="s">
        <v>481</v>
      </c>
      <c r="D3959" s="3" t="s">
        <v>4026</v>
      </c>
      <c r="E3959" s="3" t="s">
        <v>66</v>
      </c>
      <c r="F3959" s="3" t="s">
        <v>1307</v>
      </c>
      <c r="G3959" s="3" t="s">
        <v>3973</v>
      </c>
      <c r="H3959" s="3" t="s">
        <v>1575</v>
      </c>
      <c r="I3959" s="3" t="s">
        <v>15662</v>
      </c>
      <c r="J3959" s="3"/>
      <c r="K3959" s="3" t="s">
        <v>15626</v>
      </c>
      <c r="L3959" s="3" t="s">
        <v>15663</v>
      </c>
      <c r="M3959" s="7" t="s">
        <v>15664</v>
      </c>
      <c r="N3959" s="7" t="s">
        <v>15665</v>
      </c>
      <c r="O3959" s="20" t="s">
        <v>1180</v>
      </c>
      <c r="P3959" s="3"/>
      <c r="Q3959" s="3"/>
      <c r="R3959" s="6">
        <v>0</v>
      </c>
      <c r="S3959" s="3"/>
      <c r="T3959" s="3"/>
      <c r="U3959" s="17"/>
      <c r="X3959" s="19"/>
      <c r="Y3959" s="19" t="s">
        <v>15542</v>
      </c>
    </row>
    <row r="3960" spans="1:25">
      <c r="A3960" s="3" t="s">
        <v>15666</v>
      </c>
      <c r="B3960" s="3"/>
      <c r="C3960" s="3" t="s">
        <v>481</v>
      </c>
      <c r="D3960" s="3" t="s">
        <v>4026</v>
      </c>
      <c r="E3960" s="3" t="s">
        <v>66</v>
      </c>
      <c r="F3960" s="3" t="s">
        <v>1307</v>
      </c>
      <c r="G3960" s="3" t="s">
        <v>3973</v>
      </c>
      <c r="H3960" s="3" t="s">
        <v>1639</v>
      </c>
      <c r="I3960" s="3" t="s">
        <v>15667</v>
      </c>
      <c r="J3960" s="3"/>
      <c r="K3960" s="3" t="s">
        <v>15626</v>
      </c>
      <c r="L3960" s="3" t="s">
        <v>15668</v>
      </c>
      <c r="M3960" s="7" t="s">
        <v>15669</v>
      </c>
      <c r="N3960" s="7" t="s">
        <v>15670</v>
      </c>
      <c r="O3960" s="20" t="s">
        <v>1180</v>
      </c>
      <c r="P3960" s="3"/>
      <c r="Q3960" s="3"/>
      <c r="R3960" s="6">
        <v>0</v>
      </c>
      <c r="S3960" s="3"/>
      <c r="T3960" s="3"/>
      <c r="U3960" s="17"/>
      <c r="X3960" s="19"/>
      <c r="Y3960" s="19" t="s">
        <v>15542</v>
      </c>
    </row>
    <row r="3961" spans="1:25">
      <c r="A3961" s="3" t="s">
        <v>15671</v>
      </c>
      <c r="B3961" s="3"/>
      <c r="C3961" s="3" t="s">
        <v>481</v>
      </c>
      <c r="D3961" s="3" t="s">
        <v>4026</v>
      </c>
      <c r="E3961" s="3" t="s">
        <v>66</v>
      </c>
      <c r="F3961" s="3" t="s">
        <v>1307</v>
      </c>
      <c r="G3961" s="3" t="s">
        <v>3973</v>
      </c>
      <c r="H3961" s="3" t="s">
        <v>1639</v>
      </c>
      <c r="I3961" s="3" t="s">
        <v>15672</v>
      </c>
      <c r="J3961" s="3"/>
      <c r="K3961" s="3" t="s">
        <v>15626</v>
      </c>
      <c r="L3961" s="3" t="s">
        <v>15673</v>
      </c>
      <c r="M3961" s="7" t="s">
        <v>15674</v>
      </c>
      <c r="N3961" s="7" t="s">
        <v>15675</v>
      </c>
      <c r="O3961" s="20" t="s">
        <v>1180</v>
      </c>
      <c r="P3961" s="3"/>
      <c r="Q3961" s="3"/>
      <c r="R3961" s="6">
        <v>0</v>
      </c>
      <c r="S3961" s="3"/>
      <c r="T3961" s="3"/>
      <c r="U3961" s="17"/>
      <c r="X3961" s="19"/>
      <c r="Y3961" s="19" t="s">
        <v>15542</v>
      </c>
    </row>
    <row r="3962" spans="1:25">
      <c r="A3962" s="3" t="s">
        <v>15676</v>
      </c>
      <c r="B3962" s="3"/>
      <c r="C3962" s="3" t="s">
        <v>481</v>
      </c>
      <c r="D3962" s="3" t="s">
        <v>4026</v>
      </c>
      <c r="E3962" s="3" t="s">
        <v>66</v>
      </c>
      <c r="F3962" s="3" t="s">
        <v>1307</v>
      </c>
      <c r="G3962" s="3" t="s">
        <v>3973</v>
      </c>
      <c r="H3962" s="3" t="s">
        <v>1639</v>
      </c>
      <c r="I3962" s="3" t="s">
        <v>15677</v>
      </c>
      <c r="J3962" s="3"/>
      <c r="K3962" s="3" t="s">
        <v>15626</v>
      </c>
      <c r="L3962" s="3" t="s">
        <v>15678</v>
      </c>
      <c r="M3962" s="7" t="s">
        <v>15679</v>
      </c>
      <c r="N3962" s="7" t="s">
        <v>15680</v>
      </c>
      <c r="O3962" s="20" t="s">
        <v>1180</v>
      </c>
      <c r="P3962" s="3"/>
      <c r="Q3962" s="3"/>
      <c r="R3962" s="6">
        <v>0</v>
      </c>
      <c r="S3962" s="3"/>
      <c r="T3962" s="3"/>
      <c r="U3962" s="17"/>
      <c r="X3962" s="19"/>
      <c r="Y3962" s="19" t="s">
        <v>15542</v>
      </c>
    </row>
    <row r="3963" spans="1:25">
      <c r="A3963" s="3" t="s">
        <v>15681</v>
      </c>
      <c r="B3963" s="3"/>
      <c r="C3963" s="3" t="s">
        <v>481</v>
      </c>
      <c r="D3963" s="3" t="s">
        <v>4026</v>
      </c>
      <c r="E3963" s="3" t="s">
        <v>66</v>
      </c>
      <c r="F3963" s="3" t="s">
        <v>1307</v>
      </c>
      <c r="G3963" s="3" t="s">
        <v>3973</v>
      </c>
      <c r="H3963" s="3" t="s">
        <v>1639</v>
      </c>
      <c r="I3963" s="3" t="s">
        <v>15682</v>
      </c>
      <c r="J3963" s="3"/>
      <c r="K3963" s="3" t="s">
        <v>15626</v>
      </c>
      <c r="L3963" s="3" t="s">
        <v>15683</v>
      </c>
      <c r="M3963" s="7" t="s">
        <v>15684</v>
      </c>
      <c r="N3963" s="7" t="s">
        <v>15685</v>
      </c>
      <c r="O3963" s="20" t="s">
        <v>1180</v>
      </c>
      <c r="P3963" s="3"/>
      <c r="Q3963" s="3"/>
      <c r="R3963" s="6">
        <v>0</v>
      </c>
      <c r="S3963" s="3"/>
      <c r="T3963" s="3"/>
      <c r="U3963" s="17"/>
      <c r="X3963" s="19"/>
      <c r="Y3963" s="19" t="s">
        <v>15542</v>
      </c>
    </row>
    <row r="3964" spans="1:25">
      <c r="A3964" s="3" t="s">
        <v>15686</v>
      </c>
      <c r="B3964" s="3"/>
      <c r="C3964" s="3" t="s">
        <v>481</v>
      </c>
      <c r="D3964" s="3" t="s">
        <v>4026</v>
      </c>
      <c r="E3964" s="3" t="s">
        <v>66</v>
      </c>
      <c r="F3964" s="3" t="s">
        <v>1307</v>
      </c>
      <c r="G3964" s="3" t="s">
        <v>3973</v>
      </c>
      <c r="H3964" s="3" t="s">
        <v>1639</v>
      </c>
      <c r="I3964" s="3" t="s">
        <v>15687</v>
      </c>
      <c r="J3964" s="3"/>
      <c r="K3964" s="3" t="s">
        <v>15688</v>
      </c>
      <c r="L3964" s="3" t="s">
        <v>15689</v>
      </c>
      <c r="M3964" s="7" t="s">
        <v>15690</v>
      </c>
      <c r="N3964" s="7" t="s">
        <v>15691</v>
      </c>
      <c r="O3964" s="20" t="s">
        <v>1180</v>
      </c>
      <c r="P3964" s="3"/>
      <c r="Q3964" s="3"/>
      <c r="R3964" s="6">
        <v>0</v>
      </c>
      <c r="S3964" s="3"/>
      <c r="T3964" s="3"/>
      <c r="U3964" s="17"/>
      <c r="X3964" s="19"/>
      <c r="Y3964" s="19" t="s">
        <v>15542</v>
      </c>
    </row>
    <row r="3965" spans="1:25">
      <c r="A3965" s="3" t="s">
        <v>15692</v>
      </c>
      <c r="B3965" s="3"/>
      <c r="C3965" s="3" t="s">
        <v>481</v>
      </c>
      <c r="D3965" s="3" t="s">
        <v>4026</v>
      </c>
      <c r="E3965" s="3" t="s">
        <v>66</v>
      </c>
      <c r="F3965" s="3" t="s">
        <v>1307</v>
      </c>
      <c r="G3965" s="3" t="s">
        <v>3973</v>
      </c>
      <c r="H3965" s="3" t="s">
        <v>1639</v>
      </c>
      <c r="I3965" s="3" t="s">
        <v>15693</v>
      </c>
      <c r="J3965" s="3"/>
      <c r="K3965" s="3" t="s">
        <v>15626</v>
      </c>
      <c r="L3965" s="3" t="s">
        <v>15694</v>
      </c>
      <c r="M3965" s="7" t="s">
        <v>15695</v>
      </c>
      <c r="N3965" s="7" t="s">
        <v>15696</v>
      </c>
      <c r="O3965" s="20" t="s">
        <v>1180</v>
      </c>
      <c r="P3965" s="3"/>
      <c r="Q3965" s="3"/>
      <c r="R3965" s="6">
        <v>0</v>
      </c>
      <c r="S3965" s="3"/>
      <c r="T3965" s="3"/>
      <c r="U3965" s="17"/>
      <c r="X3965" s="19"/>
      <c r="Y3965" s="19" t="s">
        <v>15542</v>
      </c>
    </row>
    <row r="3966" spans="1:25">
      <c r="A3966" s="3" t="s">
        <v>15697</v>
      </c>
      <c r="B3966" s="3"/>
      <c r="C3966" s="3" t="s">
        <v>481</v>
      </c>
      <c r="D3966" s="3" t="s">
        <v>4026</v>
      </c>
      <c r="E3966" s="3" t="s">
        <v>66</v>
      </c>
      <c r="F3966" s="3" t="s">
        <v>1307</v>
      </c>
      <c r="G3966" s="3" t="s">
        <v>3973</v>
      </c>
      <c r="H3966" s="3" t="s">
        <v>1639</v>
      </c>
      <c r="I3966" s="3" t="s">
        <v>15698</v>
      </c>
      <c r="J3966" s="3"/>
      <c r="K3966" s="3" t="s">
        <v>15626</v>
      </c>
      <c r="L3966" s="3" t="s">
        <v>15699</v>
      </c>
      <c r="M3966" s="7" t="s">
        <v>15700</v>
      </c>
      <c r="N3966" s="7" t="s">
        <v>15701</v>
      </c>
      <c r="O3966" s="20" t="s">
        <v>1180</v>
      </c>
      <c r="P3966" s="3"/>
      <c r="Q3966" s="3"/>
      <c r="R3966" s="6">
        <v>0</v>
      </c>
      <c r="S3966" s="3"/>
      <c r="T3966" s="3"/>
      <c r="U3966" s="17"/>
      <c r="X3966" s="19"/>
      <c r="Y3966" s="19" t="s">
        <v>15542</v>
      </c>
    </row>
    <row r="3967" spans="1:25">
      <c r="A3967" s="3" t="s">
        <v>15702</v>
      </c>
      <c r="B3967" s="3"/>
      <c r="C3967" s="3" t="s">
        <v>481</v>
      </c>
      <c r="D3967" s="3" t="s">
        <v>4026</v>
      </c>
      <c r="E3967" s="3" t="s">
        <v>66</v>
      </c>
      <c r="F3967" s="3" t="s">
        <v>1307</v>
      </c>
      <c r="G3967" s="3" t="s">
        <v>3973</v>
      </c>
      <c r="H3967" s="3" t="s">
        <v>1639</v>
      </c>
      <c r="I3967" s="3" t="s">
        <v>15703</v>
      </c>
      <c r="J3967" s="3"/>
      <c r="K3967" s="3" t="s">
        <v>15626</v>
      </c>
      <c r="L3967" s="3" t="s">
        <v>15704</v>
      </c>
      <c r="M3967" s="7" t="s">
        <v>15705</v>
      </c>
      <c r="N3967" s="7" t="s">
        <v>15706</v>
      </c>
      <c r="O3967" s="20" t="s">
        <v>1180</v>
      </c>
      <c r="P3967" s="3"/>
      <c r="Q3967" s="3"/>
      <c r="R3967" s="6">
        <v>0</v>
      </c>
      <c r="S3967" s="3"/>
      <c r="T3967" s="3"/>
      <c r="U3967" s="17"/>
      <c r="X3967" s="19"/>
      <c r="Y3967" s="19" t="s">
        <v>15542</v>
      </c>
    </row>
    <row r="3968" spans="1:25">
      <c r="A3968" s="3" t="s">
        <v>15707</v>
      </c>
      <c r="B3968" s="3"/>
      <c r="C3968" s="3" t="s">
        <v>129</v>
      </c>
      <c r="D3968" s="3" t="s">
        <v>4026</v>
      </c>
      <c r="E3968" s="3" t="s">
        <v>66</v>
      </c>
      <c r="F3968" s="3" t="s">
        <v>1307</v>
      </c>
      <c r="G3968" s="3" t="s">
        <v>1495</v>
      </c>
      <c r="H3968" s="3" t="s">
        <v>1616</v>
      </c>
      <c r="I3968" s="3" t="s">
        <v>15708</v>
      </c>
      <c r="J3968" s="3" t="s">
        <v>55</v>
      </c>
      <c r="K3968" s="3" t="s">
        <v>10151</v>
      </c>
      <c r="L3968" s="3" t="s">
        <v>15709</v>
      </c>
      <c r="M3968" s="7" t="s">
        <v>15710</v>
      </c>
      <c r="N3968" s="7" t="s">
        <v>15711</v>
      </c>
      <c r="O3968" s="20" t="s">
        <v>1182</v>
      </c>
      <c r="P3968" s="3"/>
      <c r="Q3968" s="3"/>
      <c r="R3968" s="6">
        <v>1564.2</v>
      </c>
      <c r="S3968" s="3"/>
      <c r="T3968" s="3"/>
      <c r="U3968" s="17"/>
      <c r="X3968" s="19"/>
      <c r="Y3968" s="19" t="s">
        <v>15712</v>
      </c>
    </row>
    <row r="3969" spans="1:25">
      <c r="A3969" s="3" t="s">
        <v>15713</v>
      </c>
      <c r="B3969" s="3"/>
      <c r="C3969" s="3" t="s">
        <v>129</v>
      </c>
      <c r="D3969" s="3" t="s">
        <v>4026</v>
      </c>
      <c r="E3969" s="3" t="s">
        <v>66</v>
      </c>
      <c r="F3969" s="3" t="s">
        <v>1307</v>
      </c>
      <c r="G3969" s="3" t="s">
        <v>1495</v>
      </c>
      <c r="H3969" s="3" t="s">
        <v>1616</v>
      </c>
      <c r="I3969" s="3" t="s">
        <v>15714</v>
      </c>
      <c r="J3969" s="3" t="s">
        <v>1246</v>
      </c>
      <c r="K3969" s="3" t="s">
        <v>10151</v>
      </c>
      <c r="L3969" s="3" t="s">
        <v>15709</v>
      </c>
      <c r="M3969" s="7" t="s">
        <v>15710</v>
      </c>
      <c r="N3969" s="7" t="s">
        <v>15711</v>
      </c>
      <c r="O3969" s="20" t="s">
        <v>1182</v>
      </c>
      <c r="P3969" s="3"/>
      <c r="Q3969" s="3"/>
      <c r="R3969" s="6">
        <v>376.2</v>
      </c>
      <c r="S3969" s="3"/>
      <c r="T3969" s="3"/>
      <c r="U3969" s="17"/>
      <c r="X3969" s="19"/>
      <c r="Y3969" s="19" t="s">
        <v>15712</v>
      </c>
    </row>
    <row r="3970" spans="1:25">
      <c r="A3970" s="3" t="s">
        <v>15715</v>
      </c>
      <c r="B3970" s="3"/>
      <c r="C3970" s="3" t="s">
        <v>129</v>
      </c>
      <c r="D3970" s="3" t="s">
        <v>4026</v>
      </c>
      <c r="E3970" s="3" t="s">
        <v>66</v>
      </c>
      <c r="F3970" s="3" t="s">
        <v>1307</v>
      </c>
      <c r="G3970" s="3" t="s">
        <v>1495</v>
      </c>
      <c r="H3970" s="3" t="s">
        <v>1616</v>
      </c>
      <c r="I3970" s="3" t="s">
        <v>15716</v>
      </c>
      <c r="J3970" s="3" t="s">
        <v>1246</v>
      </c>
      <c r="K3970" s="3" t="s">
        <v>10151</v>
      </c>
      <c r="L3970" s="3" t="s">
        <v>15709</v>
      </c>
      <c r="M3970" s="7" t="s">
        <v>15710</v>
      </c>
      <c r="N3970" s="7" t="s">
        <v>15711</v>
      </c>
      <c r="O3970" s="20" t="s">
        <v>1182</v>
      </c>
      <c r="P3970" s="3"/>
      <c r="Q3970" s="3"/>
      <c r="R3970" s="6">
        <v>376.2</v>
      </c>
      <c r="S3970" s="3"/>
      <c r="T3970" s="3"/>
      <c r="U3970" s="17"/>
      <c r="X3970" s="19"/>
      <c r="Y3970" s="19" t="s">
        <v>15712</v>
      </c>
    </row>
    <row r="3971" spans="1:25">
      <c r="A3971" s="3" t="s">
        <v>15717</v>
      </c>
      <c r="B3971" s="3"/>
      <c r="C3971" s="3" t="s">
        <v>186</v>
      </c>
      <c r="D3971" s="3" t="s">
        <v>4026</v>
      </c>
      <c r="E3971" s="3" t="s">
        <v>66</v>
      </c>
      <c r="F3971" s="3" t="s">
        <v>1250</v>
      </c>
      <c r="G3971" s="3" t="s">
        <v>1251</v>
      </c>
      <c r="H3971" s="3" t="s">
        <v>1518</v>
      </c>
      <c r="I3971" s="3" t="s">
        <v>15718</v>
      </c>
      <c r="J3971" s="3" t="s">
        <v>68</v>
      </c>
      <c r="K3971" s="3" t="s">
        <v>11272</v>
      </c>
      <c r="L3971" s="3" t="s">
        <v>15719</v>
      </c>
      <c r="M3971" s="7" t="s">
        <v>15720</v>
      </c>
      <c r="N3971" s="7" t="s">
        <v>15721</v>
      </c>
      <c r="O3971" s="20" t="s">
        <v>1184</v>
      </c>
      <c r="P3971" s="3"/>
      <c r="Q3971" s="3"/>
      <c r="R3971" s="6">
        <v>514.79999999999995</v>
      </c>
      <c r="S3971" s="3"/>
      <c r="T3971" s="3"/>
      <c r="U3971" s="17"/>
      <c r="X3971" s="19"/>
      <c r="Y3971" s="19" t="s">
        <v>15712</v>
      </c>
    </row>
    <row r="3972" spans="1:25">
      <c r="A3972" s="3" t="s">
        <v>15722</v>
      </c>
      <c r="B3972" s="3"/>
      <c r="C3972" s="3" t="s">
        <v>186</v>
      </c>
      <c r="D3972" s="3" t="s">
        <v>4026</v>
      </c>
      <c r="E3972" s="3" t="s">
        <v>66</v>
      </c>
      <c r="F3972" s="3" t="s">
        <v>1250</v>
      </c>
      <c r="G3972" s="3" t="s">
        <v>1251</v>
      </c>
      <c r="H3972" s="3" t="s">
        <v>1518</v>
      </c>
      <c r="I3972" s="3" t="s">
        <v>15723</v>
      </c>
      <c r="J3972" s="3" t="s">
        <v>68</v>
      </c>
      <c r="K3972" s="3" t="s">
        <v>11272</v>
      </c>
      <c r="L3972" s="3" t="s">
        <v>15719</v>
      </c>
      <c r="M3972" s="7" t="s">
        <v>15720</v>
      </c>
      <c r="N3972" s="7" t="s">
        <v>15721</v>
      </c>
      <c r="O3972" s="20" t="s">
        <v>1184</v>
      </c>
      <c r="P3972" s="3"/>
      <c r="Q3972" s="3"/>
      <c r="R3972" s="6">
        <v>514.79999999999995</v>
      </c>
      <c r="S3972" s="3"/>
      <c r="T3972" s="3"/>
      <c r="U3972" s="17"/>
      <c r="X3972" s="19"/>
      <c r="Y3972" s="19" t="s">
        <v>15712</v>
      </c>
    </row>
    <row r="3973" spans="1:25">
      <c r="A3973" s="3" t="s">
        <v>15724</v>
      </c>
      <c r="B3973" s="3"/>
      <c r="C3973" s="3" t="s">
        <v>186</v>
      </c>
      <c r="D3973" s="3" t="s">
        <v>4026</v>
      </c>
      <c r="E3973" s="3" t="s">
        <v>66</v>
      </c>
      <c r="F3973" s="3" t="s">
        <v>1250</v>
      </c>
      <c r="G3973" s="3" t="s">
        <v>1251</v>
      </c>
      <c r="H3973" s="3" t="s">
        <v>1518</v>
      </c>
      <c r="I3973" s="3" t="s">
        <v>15725</v>
      </c>
      <c r="J3973" s="3" t="s">
        <v>68</v>
      </c>
      <c r="K3973" s="3" t="s">
        <v>11272</v>
      </c>
      <c r="L3973" s="3" t="s">
        <v>15719</v>
      </c>
      <c r="M3973" s="7" t="s">
        <v>15720</v>
      </c>
      <c r="N3973" s="7" t="s">
        <v>15721</v>
      </c>
      <c r="O3973" s="20" t="s">
        <v>1184</v>
      </c>
      <c r="P3973" s="3"/>
      <c r="Q3973" s="3"/>
      <c r="R3973" s="6">
        <v>514.79999999999995</v>
      </c>
      <c r="S3973" s="3"/>
      <c r="T3973" s="3"/>
      <c r="U3973" s="17"/>
      <c r="X3973" s="19"/>
      <c r="Y3973" s="19" t="s">
        <v>15712</v>
      </c>
    </row>
    <row r="3974" spans="1:25">
      <c r="A3974" s="3" t="s">
        <v>15726</v>
      </c>
      <c r="B3974" s="3"/>
      <c r="C3974" s="3" t="s">
        <v>186</v>
      </c>
      <c r="D3974" s="3" t="s">
        <v>4026</v>
      </c>
      <c r="E3974" s="3" t="s">
        <v>66</v>
      </c>
      <c r="F3974" s="3" t="s">
        <v>1250</v>
      </c>
      <c r="G3974" s="3" t="s">
        <v>1251</v>
      </c>
      <c r="H3974" s="3" t="s">
        <v>1518</v>
      </c>
      <c r="I3974" s="3" t="s">
        <v>15727</v>
      </c>
      <c r="J3974" s="3" t="s">
        <v>68</v>
      </c>
      <c r="K3974" s="3" t="s">
        <v>11272</v>
      </c>
      <c r="L3974" s="3" t="s">
        <v>15719</v>
      </c>
      <c r="M3974" s="7" t="s">
        <v>15720</v>
      </c>
      <c r="N3974" s="7" t="s">
        <v>15721</v>
      </c>
      <c r="O3974" s="20" t="s">
        <v>1184</v>
      </c>
      <c r="P3974" s="3"/>
      <c r="Q3974" s="3"/>
      <c r="R3974" s="6">
        <v>514.79999999999995</v>
      </c>
      <c r="S3974" s="3"/>
      <c r="T3974" s="3"/>
      <c r="U3974" s="17"/>
      <c r="X3974" s="19"/>
      <c r="Y3974" s="19" t="s">
        <v>15712</v>
      </c>
    </row>
    <row r="3975" spans="1:25">
      <c r="A3975" s="3" t="s">
        <v>15728</v>
      </c>
      <c r="B3975" s="3"/>
      <c r="C3975" s="3" t="s">
        <v>186</v>
      </c>
      <c r="D3975" s="3" t="s">
        <v>4026</v>
      </c>
      <c r="E3975" s="3" t="s">
        <v>66</v>
      </c>
      <c r="F3975" s="3" t="s">
        <v>1250</v>
      </c>
      <c r="G3975" s="3" t="s">
        <v>1251</v>
      </c>
      <c r="H3975" s="3" t="s">
        <v>1518</v>
      </c>
      <c r="I3975" s="3" t="s">
        <v>15729</v>
      </c>
      <c r="J3975" s="3" t="s">
        <v>68</v>
      </c>
      <c r="K3975" s="3" t="s">
        <v>11272</v>
      </c>
      <c r="L3975" s="3" t="s">
        <v>15719</v>
      </c>
      <c r="M3975" s="7" t="s">
        <v>15720</v>
      </c>
      <c r="N3975" s="7" t="s">
        <v>15721</v>
      </c>
      <c r="O3975" s="20" t="s">
        <v>1184</v>
      </c>
      <c r="P3975" s="3"/>
      <c r="Q3975" s="3"/>
      <c r="R3975" s="6">
        <v>514.79999999999995</v>
      </c>
      <c r="S3975" s="3"/>
      <c r="T3975" s="3"/>
      <c r="U3975" s="17"/>
      <c r="X3975" s="19"/>
      <c r="Y3975" s="19" t="s">
        <v>15712</v>
      </c>
    </row>
    <row r="3976" spans="1:25">
      <c r="A3976" s="3" t="s">
        <v>15730</v>
      </c>
      <c r="B3976" s="3"/>
      <c r="C3976" s="3" t="s">
        <v>186</v>
      </c>
      <c r="D3976" s="3" t="s">
        <v>4026</v>
      </c>
      <c r="E3976" s="3" t="s">
        <v>66</v>
      </c>
      <c r="F3976" s="3" t="s">
        <v>1250</v>
      </c>
      <c r="G3976" s="3" t="s">
        <v>1251</v>
      </c>
      <c r="H3976" s="3" t="s">
        <v>1518</v>
      </c>
      <c r="I3976" s="3" t="s">
        <v>15731</v>
      </c>
      <c r="J3976" s="3" t="s">
        <v>68</v>
      </c>
      <c r="K3976" s="3" t="s">
        <v>11272</v>
      </c>
      <c r="L3976" s="3" t="s">
        <v>15719</v>
      </c>
      <c r="M3976" s="7" t="s">
        <v>15720</v>
      </c>
      <c r="N3976" s="7" t="s">
        <v>15721</v>
      </c>
      <c r="O3976" s="20" t="s">
        <v>1184</v>
      </c>
      <c r="P3976" s="3"/>
      <c r="Q3976" s="3"/>
      <c r="R3976" s="6">
        <v>514.79999999999995</v>
      </c>
      <c r="S3976" s="3"/>
      <c r="T3976" s="3"/>
      <c r="U3976" s="17"/>
      <c r="X3976" s="19"/>
      <c r="Y3976" s="19" t="s">
        <v>15712</v>
      </c>
    </row>
    <row r="3977" spans="1:25">
      <c r="A3977" s="3" t="s">
        <v>15732</v>
      </c>
      <c r="B3977" s="3"/>
      <c r="C3977" s="3" t="s">
        <v>186</v>
      </c>
      <c r="D3977" s="3" t="s">
        <v>4026</v>
      </c>
      <c r="E3977" s="3" t="s">
        <v>66</v>
      </c>
      <c r="F3977" s="3" t="s">
        <v>1250</v>
      </c>
      <c r="G3977" s="3" t="s">
        <v>1251</v>
      </c>
      <c r="H3977" s="3" t="s">
        <v>1518</v>
      </c>
      <c r="I3977" s="3" t="s">
        <v>15733</v>
      </c>
      <c r="J3977" s="3" t="s">
        <v>68</v>
      </c>
      <c r="K3977" s="3" t="s">
        <v>11272</v>
      </c>
      <c r="L3977" s="3" t="s">
        <v>15719</v>
      </c>
      <c r="M3977" s="7" t="s">
        <v>15720</v>
      </c>
      <c r="N3977" s="7" t="s">
        <v>15721</v>
      </c>
      <c r="O3977" s="20" t="s">
        <v>1184</v>
      </c>
      <c r="P3977" s="3"/>
      <c r="Q3977" s="3"/>
      <c r="R3977" s="6">
        <v>514.79999999999995</v>
      </c>
      <c r="S3977" s="3"/>
      <c r="T3977" s="3"/>
      <c r="U3977" s="17"/>
      <c r="X3977" s="19"/>
      <c r="Y3977" s="19" t="s">
        <v>15712</v>
      </c>
    </row>
    <row r="3978" spans="1:25">
      <c r="A3978" s="3" t="s">
        <v>15734</v>
      </c>
      <c r="B3978" s="3"/>
      <c r="C3978" s="3" t="s">
        <v>186</v>
      </c>
      <c r="D3978" s="3" t="s">
        <v>4026</v>
      </c>
      <c r="E3978" s="3" t="s">
        <v>66</v>
      </c>
      <c r="F3978" s="3" t="s">
        <v>1250</v>
      </c>
      <c r="G3978" s="3" t="s">
        <v>1251</v>
      </c>
      <c r="H3978" s="3" t="s">
        <v>1518</v>
      </c>
      <c r="I3978" s="3" t="s">
        <v>15735</v>
      </c>
      <c r="J3978" s="3" t="s">
        <v>68</v>
      </c>
      <c r="K3978" s="3" t="s">
        <v>11272</v>
      </c>
      <c r="L3978" s="3" t="s">
        <v>15719</v>
      </c>
      <c r="M3978" s="7" t="s">
        <v>15720</v>
      </c>
      <c r="N3978" s="7" t="s">
        <v>15721</v>
      </c>
      <c r="O3978" s="20" t="s">
        <v>1184</v>
      </c>
      <c r="P3978" s="3"/>
      <c r="Q3978" s="3"/>
      <c r="R3978" s="6">
        <v>514.79999999999995</v>
      </c>
      <c r="S3978" s="3"/>
      <c r="T3978" s="3"/>
      <c r="U3978" s="17"/>
      <c r="X3978" s="19"/>
      <c r="Y3978" s="19" t="s">
        <v>15712</v>
      </c>
    </row>
    <row r="3979" spans="1:25">
      <c r="A3979" s="3" t="s">
        <v>15736</v>
      </c>
      <c r="B3979" s="3"/>
      <c r="C3979" s="3" t="s">
        <v>186</v>
      </c>
      <c r="D3979" s="3" t="s">
        <v>4026</v>
      </c>
      <c r="E3979" s="3" t="s">
        <v>66</v>
      </c>
      <c r="F3979" s="3" t="s">
        <v>1250</v>
      </c>
      <c r="G3979" s="3" t="s">
        <v>1251</v>
      </c>
      <c r="H3979" s="3" t="s">
        <v>1531</v>
      </c>
      <c r="I3979" s="3" t="s">
        <v>15737</v>
      </c>
      <c r="J3979" s="3" t="s">
        <v>68</v>
      </c>
      <c r="K3979" s="3" t="s">
        <v>11272</v>
      </c>
      <c r="L3979" s="3" t="s">
        <v>15719</v>
      </c>
      <c r="M3979" s="7" t="s">
        <v>15720</v>
      </c>
      <c r="N3979" s="7" t="s">
        <v>15721</v>
      </c>
      <c r="O3979" s="20" t="s">
        <v>1184</v>
      </c>
      <c r="P3979" s="3"/>
      <c r="Q3979" s="3"/>
      <c r="R3979" s="6">
        <v>514.79999999999995</v>
      </c>
      <c r="S3979" s="3"/>
      <c r="T3979" s="3"/>
      <c r="U3979" s="17"/>
      <c r="X3979" s="19"/>
      <c r="Y3979" s="19" t="s">
        <v>15712</v>
      </c>
    </row>
    <row r="3980" spans="1:25">
      <c r="A3980" s="3" t="s">
        <v>15738</v>
      </c>
      <c r="B3980" s="3"/>
      <c r="C3980" s="3" t="s">
        <v>186</v>
      </c>
      <c r="D3980" s="3" t="s">
        <v>4026</v>
      </c>
      <c r="E3980" s="3" t="s">
        <v>66</v>
      </c>
      <c r="F3980" s="3" t="s">
        <v>1250</v>
      </c>
      <c r="G3980" s="3" t="s">
        <v>1251</v>
      </c>
      <c r="H3980" s="3" t="s">
        <v>1531</v>
      </c>
      <c r="I3980" s="3" t="s">
        <v>15739</v>
      </c>
      <c r="J3980" s="3" t="s">
        <v>68</v>
      </c>
      <c r="K3980" s="3" t="s">
        <v>11272</v>
      </c>
      <c r="L3980" s="3" t="s">
        <v>15719</v>
      </c>
      <c r="M3980" s="7" t="s">
        <v>15720</v>
      </c>
      <c r="N3980" s="7" t="s">
        <v>15721</v>
      </c>
      <c r="O3980" s="20" t="s">
        <v>1184</v>
      </c>
      <c r="P3980" s="3"/>
      <c r="Q3980" s="3"/>
      <c r="R3980" s="6">
        <v>514.79999999999995</v>
      </c>
      <c r="S3980" s="3"/>
      <c r="T3980" s="3"/>
      <c r="U3980" s="17"/>
      <c r="X3980" s="19"/>
      <c r="Y3980" s="19" t="s">
        <v>15712</v>
      </c>
    </row>
    <row r="3981" spans="1:25">
      <c r="A3981" s="3" t="s">
        <v>15740</v>
      </c>
      <c r="B3981" s="3"/>
      <c r="C3981" s="3" t="s">
        <v>186</v>
      </c>
      <c r="D3981" s="3" t="s">
        <v>4026</v>
      </c>
      <c r="E3981" s="3" t="s">
        <v>66</v>
      </c>
      <c r="F3981" s="3" t="s">
        <v>1250</v>
      </c>
      <c r="G3981" s="3" t="s">
        <v>1251</v>
      </c>
      <c r="H3981" s="3" t="s">
        <v>1531</v>
      </c>
      <c r="I3981" s="3" t="s">
        <v>15741</v>
      </c>
      <c r="J3981" s="3" t="s">
        <v>68</v>
      </c>
      <c r="K3981" s="3" t="s">
        <v>11272</v>
      </c>
      <c r="L3981" s="3" t="s">
        <v>15719</v>
      </c>
      <c r="M3981" s="7" t="s">
        <v>15720</v>
      </c>
      <c r="N3981" s="7" t="s">
        <v>15721</v>
      </c>
      <c r="O3981" s="20" t="s">
        <v>1184</v>
      </c>
      <c r="P3981" s="3"/>
      <c r="Q3981" s="3"/>
      <c r="R3981" s="6">
        <v>514.79999999999995</v>
      </c>
      <c r="S3981" s="3"/>
      <c r="T3981" s="3"/>
      <c r="U3981" s="17"/>
      <c r="X3981" s="19"/>
      <c r="Y3981" s="19" t="s">
        <v>15712</v>
      </c>
    </row>
    <row r="3982" spans="1:25">
      <c r="A3982" s="3" t="s">
        <v>15742</v>
      </c>
      <c r="B3982" s="3"/>
      <c r="C3982" s="3" t="s">
        <v>186</v>
      </c>
      <c r="D3982" s="3" t="s">
        <v>4026</v>
      </c>
      <c r="E3982" s="3" t="s">
        <v>66</v>
      </c>
      <c r="F3982" s="3" t="s">
        <v>1250</v>
      </c>
      <c r="G3982" s="3" t="s">
        <v>1251</v>
      </c>
      <c r="H3982" s="3" t="s">
        <v>1531</v>
      </c>
      <c r="I3982" s="3" t="s">
        <v>15743</v>
      </c>
      <c r="J3982" s="3" t="s">
        <v>68</v>
      </c>
      <c r="K3982" s="3" t="s">
        <v>11272</v>
      </c>
      <c r="L3982" s="3" t="s">
        <v>15719</v>
      </c>
      <c r="M3982" s="7" t="s">
        <v>15720</v>
      </c>
      <c r="N3982" s="7" t="s">
        <v>15721</v>
      </c>
      <c r="O3982" s="20" t="s">
        <v>1184</v>
      </c>
      <c r="P3982" s="3"/>
      <c r="Q3982" s="3"/>
      <c r="R3982" s="6">
        <v>514.79999999999995</v>
      </c>
      <c r="S3982" s="3"/>
      <c r="T3982" s="3"/>
      <c r="U3982" s="17"/>
      <c r="X3982" s="19"/>
      <c r="Y3982" s="19" t="s">
        <v>15712</v>
      </c>
    </row>
    <row r="3983" spans="1:25">
      <c r="A3983" s="3" t="s">
        <v>15744</v>
      </c>
      <c r="B3983" s="3"/>
      <c r="C3983" s="3" t="s">
        <v>186</v>
      </c>
      <c r="D3983" s="3" t="s">
        <v>4026</v>
      </c>
      <c r="E3983" s="3" t="s">
        <v>66</v>
      </c>
      <c r="F3983" s="3" t="s">
        <v>1250</v>
      </c>
      <c r="G3983" s="3" t="s">
        <v>1251</v>
      </c>
      <c r="H3983" s="3" t="s">
        <v>1531</v>
      </c>
      <c r="I3983" s="3" t="s">
        <v>15745</v>
      </c>
      <c r="J3983" s="3" t="s">
        <v>68</v>
      </c>
      <c r="K3983" s="3" t="s">
        <v>11272</v>
      </c>
      <c r="L3983" s="3" t="s">
        <v>15719</v>
      </c>
      <c r="M3983" s="7" t="s">
        <v>15720</v>
      </c>
      <c r="N3983" s="7" t="s">
        <v>15721</v>
      </c>
      <c r="O3983" s="20" t="s">
        <v>1184</v>
      </c>
      <c r="P3983" s="3"/>
      <c r="Q3983" s="3"/>
      <c r="R3983" s="6">
        <v>514.79999999999995</v>
      </c>
      <c r="S3983" s="3"/>
      <c r="T3983" s="3"/>
      <c r="U3983" s="17"/>
      <c r="X3983" s="19"/>
      <c r="Y3983" s="19" t="s">
        <v>15712</v>
      </c>
    </row>
    <row r="3984" spans="1:25">
      <c r="A3984" s="3" t="s">
        <v>15746</v>
      </c>
      <c r="B3984" s="3"/>
      <c r="C3984" s="3" t="s">
        <v>186</v>
      </c>
      <c r="D3984" s="3" t="s">
        <v>4026</v>
      </c>
      <c r="E3984" s="3" t="s">
        <v>66</v>
      </c>
      <c r="F3984" s="3" t="s">
        <v>1250</v>
      </c>
      <c r="G3984" s="3" t="s">
        <v>1251</v>
      </c>
      <c r="H3984" s="3" t="s">
        <v>1531</v>
      </c>
      <c r="I3984" s="3" t="s">
        <v>15747</v>
      </c>
      <c r="J3984" s="3" t="s">
        <v>68</v>
      </c>
      <c r="K3984" s="3" t="s">
        <v>11272</v>
      </c>
      <c r="L3984" s="3" t="s">
        <v>15719</v>
      </c>
      <c r="M3984" s="7" t="s">
        <v>15720</v>
      </c>
      <c r="N3984" s="7" t="s">
        <v>15721</v>
      </c>
      <c r="O3984" s="20" t="s">
        <v>1184</v>
      </c>
      <c r="P3984" s="3"/>
      <c r="Q3984" s="3"/>
      <c r="R3984" s="6">
        <v>514.79999999999995</v>
      </c>
      <c r="S3984" s="3"/>
      <c r="T3984" s="3"/>
      <c r="U3984" s="17"/>
      <c r="X3984" s="19"/>
      <c r="Y3984" s="19" t="s">
        <v>15712</v>
      </c>
    </row>
    <row r="3985" spans="1:25">
      <c r="A3985" s="3" t="s">
        <v>15748</v>
      </c>
      <c r="B3985" s="3"/>
      <c r="C3985" s="3" t="s">
        <v>186</v>
      </c>
      <c r="D3985" s="3" t="s">
        <v>4026</v>
      </c>
      <c r="E3985" s="3" t="s">
        <v>66</v>
      </c>
      <c r="F3985" s="3" t="s">
        <v>1250</v>
      </c>
      <c r="G3985" s="3" t="s">
        <v>1251</v>
      </c>
      <c r="H3985" s="3" t="s">
        <v>1531</v>
      </c>
      <c r="I3985" s="3" t="s">
        <v>15749</v>
      </c>
      <c r="J3985" s="3" t="s">
        <v>68</v>
      </c>
      <c r="K3985" s="3" t="s">
        <v>11272</v>
      </c>
      <c r="L3985" s="3" t="s">
        <v>15719</v>
      </c>
      <c r="M3985" s="7" t="s">
        <v>15720</v>
      </c>
      <c r="N3985" s="7" t="s">
        <v>15721</v>
      </c>
      <c r="O3985" s="20" t="s">
        <v>1184</v>
      </c>
      <c r="P3985" s="3"/>
      <c r="Q3985" s="3"/>
      <c r="R3985" s="6">
        <v>514.79999999999995</v>
      </c>
      <c r="S3985" s="3"/>
      <c r="T3985" s="3"/>
      <c r="U3985" s="17"/>
      <c r="X3985" s="19"/>
      <c r="Y3985" s="19" t="s">
        <v>15712</v>
      </c>
    </row>
    <row r="3986" spans="1:25">
      <c r="A3986" s="3" t="s">
        <v>15750</v>
      </c>
      <c r="B3986" s="3"/>
      <c r="C3986" s="3" t="s">
        <v>186</v>
      </c>
      <c r="D3986" s="3" t="s">
        <v>4026</v>
      </c>
      <c r="E3986" s="3" t="s">
        <v>66</v>
      </c>
      <c r="F3986" s="3" t="s">
        <v>1250</v>
      </c>
      <c r="G3986" s="3" t="s">
        <v>1251</v>
      </c>
      <c r="H3986" s="3" t="s">
        <v>1531</v>
      </c>
      <c r="I3986" s="3" t="s">
        <v>15751</v>
      </c>
      <c r="J3986" s="3" t="s">
        <v>68</v>
      </c>
      <c r="K3986" s="3" t="s">
        <v>11272</v>
      </c>
      <c r="L3986" s="3" t="s">
        <v>15719</v>
      </c>
      <c r="M3986" s="7" t="s">
        <v>15720</v>
      </c>
      <c r="N3986" s="7" t="s">
        <v>15721</v>
      </c>
      <c r="O3986" s="20" t="s">
        <v>1184</v>
      </c>
      <c r="P3986" s="3"/>
      <c r="Q3986" s="3"/>
      <c r="R3986" s="6">
        <v>514.79999999999995</v>
      </c>
      <c r="S3986" s="3"/>
      <c r="T3986" s="3"/>
      <c r="U3986" s="17"/>
      <c r="X3986" s="19"/>
      <c r="Y3986" s="19" t="s">
        <v>15712</v>
      </c>
    </row>
    <row r="3987" spans="1:25">
      <c r="A3987" s="3" t="s">
        <v>15752</v>
      </c>
      <c r="B3987" s="3"/>
      <c r="C3987" s="3" t="s">
        <v>186</v>
      </c>
      <c r="D3987" s="3" t="s">
        <v>4026</v>
      </c>
      <c r="E3987" s="3" t="s">
        <v>66</v>
      </c>
      <c r="F3987" s="3" t="s">
        <v>1250</v>
      </c>
      <c r="G3987" s="3" t="s">
        <v>1251</v>
      </c>
      <c r="H3987" s="3" t="s">
        <v>1531</v>
      </c>
      <c r="I3987" s="3" t="s">
        <v>15753</v>
      </c>
      <c r="J3987" s="3" t="s">
        <v>68</v>
      </c>
      <c r="K3987" s="3" t="s">
        <v>11272</v>
      </c>
      <c r="L3987" s="3" t="s">
        <v>15719</v>
      </c>
      <c r="M3987" s="7" t="s">
        <v>15720</v>
      </c>
      <c r="N3987" s="7" t="s">
        <v>15721</v>
      </c>
      <c r="O3987" s="20" t="s">
        <v>1184</v>
      </c>
      <c r="P3987" s="3"/>
      <c r="Q3987" s="3"/>
      <c r="R3987" s="6">
        <v>514.79999999999995</v>
      </c>
      <c r="S3987" s="3"/>
      <c r="T3987" s="3"/>
      <c r="U3987" s="17"/>
      <c r="X3987" s="19"/>
      <c r="Y3987" s="19" t="s">
        <v>15712</v>
      </c>
    </row>
    <row r="3988" spans="1:25">
      <c r="A3988" s="3" t="s">
        <v>15754</v>
      </c>
      <c r="B3988" s="3"/>
      <c r="C3988" s="3" t="s">
        <v>186</v>
      </c>
      <c r="D3988" s="3" t="s">
        <v>4026</v>
      </c>
      <c r="E3988" s="3" t="s">
        <v>66</v>
      </c>
      <c r="F3988" s="3" t="s">
        <v>1250</v>
      </c>
      <c r="G3988" s="3" t="s">
        <v>1251</v>
      </c>
      <c r="H3988" s="3" t="s">
        <v>1531</v>
      </c>
      <c r="I3988" s="3" t="s">
        <v>15755</v>
      </c>
      <c r="J3988" s="3" t="s">
        <v>68</v>
      </c>
      <c r="K3988" s="3" t="s">
        <v>11272</v>
      </c>
      <c r="L3988" s="3" t="s">
        <v>15719</v>
      </c>
      <c r="M3988" s="7" t="s">
        <v>15720</v>
      </c>
      <c r="N3988" s="7" t="s">
        <v>15721</v>
      </c>
      <c r="O3988" s="20" t="s">
        <v>1184</v>
      </c>
      <c r="P3988" s="3"/>
      <c r="Q3988" s="3"/>
      <c r="R3988" s="6">
        <v>514.79999999999995</v>
      </c>
      <c r="S3988" s="3"/>
      <c r="T3988" s="3"/>
      <c r="U3988" s="17"/>
      <c r="X3988" s="19"/>
      <c r="Y3988" s="19" t="s">
        <v>15712</v>
      </c>
    </row>
    <row r="3989" spans="1:25">
      <c r="A3989" s="3" t="s">
        <v>15756</v>
      </c>
      <c r="B3989" s="3"/>
      <c r="C3989" s="3" t="s">
        <v>186</v>
      </c>
      <c r="D3989" s="3" t="s">
        <v>4026</v>
      </c>
      <c r="E3989" s="3" t="s">
        <v>66</v>
      </c>
      <c r="F3989" s="3" t="s">
        <v>1250</v>
      </c>
      <c r="G3989" s="3" t="s">
        <v>1251</v>
      </c>
      <c r="H3989" s="3" t="s">
        <v>1531</v>
      </c>
      <c r="I3989" s="3" t="s">
        <v>15757</v>
      </c>
      <c r="J3989" s="3" t="s">
        <v>68</v>
      </c>
      <c r="K3989" s="3" t="s">
        <v>11272</v>
      </c>
      <c r="L3989" s="3" t="s">
        <v>15719</v>
      </c>
      <c r="M3989" s="7" t="s">
        <v>15720</v>
      </c>
      <c r="N3989" s="7" t="s">
        <v>15721</v>
      </c>
      <c r="O3989" s="20" t="s">
        <v>1184</v>
      </c>
      <c r="P3989" s="3"/>
      <c r="Q3989" s="3"/>
      <c r="R3989" s="6">
        <v>514.79999999999995</v>
      </c>
      <c r="S3989" s="3"/>
      <c r="T3989" s="3"/>
      <c r="U3989" s="17"/>
      <c r="X3989" s="19"/>
      <c r="Y3989" s="19" t="s">
        <v>15712</v>
      </c>
    </row>
    <row r="3990" spans="1:25">
      <c r="A3990" s="3" t="s">
        <v>15758</v>
      </c>
      <c r="B3990" s="3"/>
      <c r="C3990" s="3" t="s">
        <v>186</v>
      </c>
      <c r="D3990" s="3" t="s">
        <v>4026</v>
      </c>
      <c r="E3990" s="3" t="s">
        <v>66</v>
      </c>
      <c r="F3990" s="3" t="s">
        <v>1250</v>
      </c>
      <c r="G3990" s="3" t="s">
        <v>1251</v>
      </c>
      <c r="H3990" s="3" t="s">
        <v>1531</v>
      </c>
      <c r="I3990" s="3" t="s">
        <v>15759</v>
      </c>
      <c r="J3990" s="3" t="s">
        <v>68</v>
      </c>
      <c r="K3990" s="3" t="s">
        <v>11272</v>
      </c>
      <c r="L3990" s="3" t="s">
        <v>15719</v>
      </c>
      <c r="M3990" s="7" t="s">
        <v>15720</v>
      </c>
      <c r="N3990" s="7" t="s">
        <v>15721</v>
      </c>
      <c r="O3990" s="20" t="s">
        <v>1184</v>
      </c>
      <c r="P3990" s="3"/>
      <c r="Q3990" s="3"/>
      <c r="R3990" s="6">
        <v>514.79999999999995</v>
      </c>
      <c r="S3990" s="3"/>
      <c r="T3990" s="3"/>
      <c r="U3990" s="17"/>
      <c r="X3990" s="19"/>
      <c r="Y3990" s="19" t="s">
        <v>15712</v>
      </c>
    </row>
    <row r="3991" spans="1:25">
      <c r="A3991" s="3" t="s">
        <v>15760</v>
      </c>
      <c r="B3991" s="3"/>
      <c r="C3991" s="3" t="s">
        <v>186</v>
      </c>
      <c r="D3991" s="3" t="s">
        <v>4026</v>
      </c>
      <c r="E3991" s="3" t="s">
        <v>66</v>
      </c>
      <c r="F3991" s="3" t="s">
        <v>1250</v>
      </c>
      <c r="G3991" s="3" t="s">
        <v>1251</v>
      </c>
      <c r="H3991" s="3" t="s">
        <v>1531</v>
      </c>
      <c r="I3991" s="3" t="s">
        <v>15761</v>
      </c>
      <c r="J3991" s="3" t="s">
        <v>68</v>
      </c>
      <c r="K3991" s="3" t="s">
        <v>11272</v>
      </c>
      <c r="L3991" s="3" t="s">
        <v>15719</v>
      </c>
      <c r="M3991" s="7" t="s">
        <v>15720</v>
      </c>
      <c r="N3991" s="7" t="s">
        <v>15721</v>
      </c>
      <c r="O3991" s="20" t="s">
        <v>1184</v>
      </c>
      <c r="P3991" s="3"/>
      <c r="Q3991" s="3"/>
      <c r="R3991" s="6">
        <v>514.79999999999995</v>
      </c>
      <c r="S3991" s="3"/>
      <c r="T3991" s="3"/>
      <c r="U3991" s="17"/>
      <c r="X3991" s="19"/>
      <c r="Y3991" s="19" t="s">
        <v>15712</v>
      </c>
    </row>
    <row r="3992" spans="1:25">
      <c r="A3992" s="3" t="s">
        <v>15762</v>
      </c>
      <c r="B3992" s="3"/>
      <c r="C3992" s="3" t="s">
        <v>186</v>
      </c>
      <c r="D3992" s="3" t="s">
        <v>4026</v>
      </c>
      <c r="E3992" s="3" t="s">
        <v>66</v>
      </c>
      <c r="F3992" s="3" t="s">
        <v>1250</v>
      </c>
      <c r="G3992" s="3" t="s">
        <v>1251</v>
      </c>
      <c r="H3992" s="3" t="s">
        <v>1531</v>
      </c>
      <c r="I3992" s="3" t="s">
        <v>15763</v>
      </c>
      <c r="J3992" s="3" t="s">
        <v>68</v>
      </c>
      <c r="K3992" s="3" t="s">
        <v>11272</v>
      </c>
      <c r="L3992" s="3" t="s">
        <v>15719</v>
      </c>
      <c r="M3992" s="7" t="s">
        <v>15720</v>
      </c>
      <c r="N3992" s="7" t="s">
        <v>15721</v>
      </c>
      <c r="O3992" s="20" t="s">
        <v>1184</v>
      </c>
      <c r="P3992" s="3"/>
      <c r="Q3992" s="3"/>
      <c r="R3992" s="6">
        <v>514.79999999999995</v>
      </c>
      <c r="S3992" s="3"/>
      <c r="T3992" s="3"/>
      <c r="U3992" s="17"/>
      <c r="X3992" s="19"/>
      <c r="Y3992" s="19" t="s">
        <v>15712</v>
      </c>
    </row>
    <row r="3993" spans="1:25">
      <c r="A3993" s="3" t="s">
        <v>15764</v>
      </c>
      <c r="B3993" s="3"/>
      <c r="C3993" s="3" t="s">
        <v>186</v>
      </c>
      <c r="D3993" s="3" t="s">
        <v>4026</v>
      </c>
      <c r="E3993" s="3" t="s">
        <v>66</v>
      </c>
      <c r="F3993" s="3" t="s">
        <v>1250</v>
      </c>
      <c r="G3993" s="3" t="s">
        <v>1251</v>
      </c>
      <c r="H3993" s="3" t="s">
        <v>1531</v>
      </c>
      <c r="I3993" s="3" t="s">
        <v>15765</v>
      </c>
      <c r="J3993" s="3" t="s">
        <v>68</v>
      </c>
      <c r="K3993" s="3" t="s">
        <v>11272</v>
      </c>
      <c r="L3993" s="3" t="s">
        <v>15719</v>
      </c>
      <c r="M3993" s="7" t="s">
        <v>15720</v>
      </c>
      <c r="N3993" s="7" t="s">
        <v>15721</v>
      </c>
      <c r="O3993" s="20" t="s">
        <v>1184</v>
      </c>
      <c r="P3993" s="3"/>
      <c r="Q3993" s="3"/>
      <c r="R3993" s="6">
        <v>514.79999999999995</v>
      </c>
      <c r="S3993" s="3"/>
      <c r="T3993" s="3"/>
      <c r="U3993" s="17"/>
      <c r="X3993" s="19"/>
      <c r="Y3993" s="19" t="s">
        <v>15712</v>
      </c>
    </row>
    <row r="3994" spans="1:25">
      <c r="A3994" s="3" t="s">
        <v>15766</v>
      </c>
      <c r="B3994" s="3"/>
      <c r="C3994" s="3" t="s">
        <v>186</v>
      </c>
      <c r="D3994" s="3" t="s">
        <v>4026</v>
      </c>
      <c r="E3994" s="3" t="s">
        <v>66</v>
      </c>
      <c r="F3994" s="3" t="s">
        <v>1250</v>
      </c>
      <c r="G3994" s="3" t="s">
        <v>1251</v>
      </c>
      <c r="H3994" s="3" t="s">
        <v>1531</v>
      </c>
      <c r="I3994" s="3" t="s">
        <v>15767</v>
      </c>
      <c r="J3994" s="3" t="s">
        <v>68</v>
      </c>
      <c r="K3994" s="3" t="s">
        <v>11272</v>
      </c>
      <c r="L3994" s="3" t="s">
        <v>15719</v>
      </c>
      <c r="M3994" s="7" t="s">
        <v>15720</v>
      </c>
      <c r="N3994" s="7" t="s">
        <v>15721</v>
      </c>
      <c r="O3994" s="20" t="s">
        <v>1184</v>
      </c>
      <c r="P3994" s="3"/>
      <c r="Q3994" s="3"/>
      <c r="R3994" s="6">
        <v>514.79999999999995</v>
      </c>
      <c r="S3994" s="3"/>
      <c r="T3994" s="3"/>
      <c r="U3994" s="17"/>
      <c r="X3994" s="19"/>
      <c r="Y3994" s="19" t="s">
        <v>15712</v>
      </c>
    </row>
    <row r="3995" spans="1:25">
      <c r="A3995" s="18" t="s">
        <v>15768</v>
      </c>
      <c r="B3995" s="3"/>
      <c r="C3995" s="3" t="s">
        <v>186</v>
      </c>
      <c r="D3995" s="3" t="s">
        <v>4026</v>
      </c>
      <c r="E3995" s="3" t="s">
        <v>66</v>
      </c>
      <c r="F3995" s="3" t="s">
        <v>1250</v>
      </c>
      <c r="G3995" s="3" t="s">
        <v>1251</v>
      </c>
      <c r="H3995" s="3" t="s">
        <v>1262</v>
      </c>
      <c r="I3995" s="3" t="s">
        <v>15769</v>
      </c>
      <c r="J3995" s="3" t="s">
        <v>68</v>
      </c>
      <c r="K3995" s="3" t="s">
        <v>11272</v>
      </c>
      <c r="L3995" s="3" t="s">
        <v>15719</v>
      </c>
      <c r="M3995" s="7" t="s">
        <v>15720</v>
      </c>
      <c r="N3995" s="7" t="s">
        <v>15721</v>
      </c>
      <c r="O3995" s="20" t="s">
        <v>1184</v>
      </c>
      <c r="P3995" s="3"/>
      <c r="Q3995" s="3"/>
      <c r="R3995" s="6">
        <v>514.79999999999995</v>
      </c>
      <c r="S3995" s="3"/>
      <c r="T3995" s="3"/>
      <c r="U3995" s="17"/>
      <c r="X3995" s="19"/>
      <c r="Y3995" s="19" t="s">
        <v>15712</v>
      </c>
    </row>
    <row r="3996" spans="1:25">
      <c r="A3996" s="3" t="s">
        <v>15770</v>
      </c>
      <c r="B3996" s="3"/>
      <c r="C3996" s="3" t="s">
        <v>186</v>
      </c>
      <c r="D3996" s="3" t="s">
        <v>4026</v>
      </c>
      <c r="E3996" s="3" t="s">
        <v>66</v>
      </c>
      <c r="F3996" s="3" t="s">
        <v>1250</v>
      </c>
      <c r="G3996" s="3" t="s">
        <v>1251</v>
      </c>
      <c r="H3996" s="3" t="s">
        <v>1262</v>
      </c>
      <c r="I3996" s="3" t="s">
        <v>15771</v>
      </c>
      <c r="J3996" s="3" t="s">
        <v>68</v>
      </c>
      <c r="K3996" s="3" t="s">
        <v>11272</v>
      </c>
      <c r="L3996" s="3" t="s">
        <v>15719</v>
      </c>
      <c r="M3996" s="7" t="s">
        <v>15720</v>
      </c>
      <c r="N3996" s="7" t="s">
        <v>15721</v>
      </c>
      <c r="O3996" s="20" t="s">
        <v>1184</v>
      </c>
      <c r="P3996" s="3"/>
      <c r="Q3996" s="3"/>
      <c r="R3996" s="6">
        <v>514.79999999999995</v>
      </c>
      <c r="S3996" s="3"/>
      <c r="T3996" s="3"/>
      <c r="U3996" s="17"/>
      <c r="X3996" s="19"/>
      <c r="Y3996" s="19" t="s">
        <v>15712</v>
      </c>
    </row>
    <row r="3997" spans="1:25">
      <c r="A3997" s="3" t="s">
        <v>15772</v>
      </c>
      <c r="B3997" s="3"/>
      <c r="C3997" s="3" t="s">
        <v>186</v>
      </c>
      <c r="D3997" s="3" t="s">
        <v>4026</v>
      </c>
      <c r="E3997" s="3" t="s">
        <v>66</v>
      </c>
      <c r="F3997" s="3" t="s">
        <v>1250</v>
      </c>
      <c r="G3997" s="3" t="s">
        <v>1251</v>
      </c>
      <c r="H3997" s="3" t="s">
        <v>1262</v>
      </c>
      <c r="I3997" s="3" t="s">
        <v>15773</v>
      </c>
      <c r="J3997" s="3" t="s">
        <v>68</v>
      </c>
      <c r="K3997" s="3" t="s">
        <v>11272</v>
      </c>
      <c r="L3997" s="3" t="s">
        <v>15719</v>
      </c>
      <c r="M3997" s="7" t="s">
        <v>15720</v>
      </c>
      <c r="N3997" s="7" t="s">
        <v>15721</v>
      </c>
      <c r="O3997" s="20" t="s">
        <v>1184</v>
      </c>
      <c r="P3997" s="3"/>
      <c r="Q3997" s="3"/>
      <c r="R3997" s="6">
        <v>514.79999999999995</v>
      </c>
      <c r="S3997" s="3"/>
      <c r="T3997" s="3"/>
      <c r="U3997" s="17"/>
      <c r="X3997" s="19"/>
      <c r="Y3997" s="19" t="s">
        <v>15712</v>
      </c>
    </row>
    <row r="3998" spans="1:25">
      <c r="A3998" s="3" t="s">
        <v>15774</v>
      </c>
      <c r="B3998" s="3"/>
      <c r="C3998" s="3" t="s">
        <v>186</v>
      </c>
      <c r="D3998" s="3" t="s">
        <v>4026</v>
      </c>
      <c r="E3998" s="3" t="s">
        <v>66</v>
      </c>
      <c r="F3998" s="3" t="s">
        <v>1250</v>
      </c>
      <c r="G3998" s="3" t="s">
        <v>1251</v>
      </c>
      <c r="H3998" s="3" t="s">
        <v>1262</v>
      </c>
      <c r="I3998" s="3" t="s">
        <v>15775</v>
      </c>
      <c r="J3998" s="3" t="s">
        <v>68</v>
      </c>
      <c r="K3998" s="3" t="s">
        <v>11272</v>
      </c>
      <c r="L3998" s="3" t="s">
        <v>15719</v>
      </c>
      <c r="M3998" s="7" t="s">
        <v>15720</v>
      </c>
      <c r="N3998" s="7" t="s">
        <v>15721</v>
      </c>
      <c r="O3998" s="20" t="s">
        <v>1184</v>
      </c>
      <c r="P3998" s="3"/>
      <c r="Q3998" s="3"/>
      <c r="R3998" s="6">
        <v>514.79999999999995</v>
      </c>
      <c r="S3998" s="3"/>
      <c r="T3998" s="3"/>
      <c r="U3998" s="17"/>
      <c r="X3998" s="19"/>
      <c r="Y3998" s="19" t="s">
        <v>15712</v>
      </c>
    </row>
    <row r="3999" spans="1:25">
      <c r="A3999" s="3" t="s">
        <v>15776</v>
      </c>
      <c r="B3999" s="3"/>
      <c r="C3999" s="3" t="s">
        <v>186</v>
      </c>
      <c r="D3999" s="3" t="s">
        <v>4026</v>
      </c>
      <c r="E3999" s="3" t="s">
        <v>66</v>
      </c>
      <c r="F3999" s="3" t="s">
        <v>1250</v>
      </c>
      <c r="G3999" s="3" t="s">
        <v>1251</v>
      </c>
      <c r="H3999" s="3" t="s">
        <v>1262</v>
      </c>
      <c r="I3999" s="3" t="s">
        <v>15777</v>
      </c>
      <c r="J3999" s="3" t="s">
        <v>68</v>
      </c>
      <c r="K3999" s="3" t="s">
        <v>11272</v>
      </c>
      <c r="L3999" s="3" t="s">
        <v>15719</v>
      </c>
      <c r="M3999" s="7" t="s">
        <v>15720</v>
      </c>
      <c r="N3999" s="7" t="s">
        <v>15721</v>
      </c>
      <c r="O3999" s="20" t="s">
        <v>1184</v>
      </c>
      <c r="P3999" s="3"/>
      <c r="Q3999" s="3"/>
      <c r="R3999" s="6">
        <v>514.79999999999995</v>
      </c>
      <c r="S3999" s="3"/>
      <c r="T3999" s="3"/>
      <c r="U3999" s="17"/>
      <c r="X3999" s="19"/>
      <c r="Y3999" s="19" t="s">
        <v>15712</v>
      </c>
    </row>
    <row r="4000" spans="1:25">
      <c r="A4000" s="3" t="s">
        <v>15778</v>
      </c>
      <c r="B4000" s="3"/>
      <c r="C4000" s="3" t="s">
        <v>186</v>
      </c>
      <c r="D4000" s="3" t="s">
        <v>4026</v>
      </c>
      <c r="E4000" s="3" t="s">
        <v>66</v>
      </c>
      <c r="F4000" s="3" t="s">
        <v>1250</v>
      </c>
      <c r="G4000" s="3" t="s">
        <v>1251</v>
      </c>
      <c r="H4000" s="3" t="s">
        <v>1262</v>
      </c>
      <c r="I4000" s="3" t="s">
        <v>15779</v>
      </c>
      <c r="J4000" s="3" t="s">
        <v>68</v>
      </c>
      <c r="K4000" s="3" t="s">
        <v>11272</v>
      </c>
      <c r="L4000" s="3" t="s">
        <v>15719</v>
      </c>
      <c r="M4000" s="7" t="s">
        <v>15720</v>
      </c>
      <c r="N4000" s="7" t="s">
        <v>15721</v>
      </c>
      <c r="O4000" s="20" t="s">
        <v>1184</v>
      </c>
      <c r="P4000" s="3"/>
      <c r="Q4000" s="3"/>
      <c r="R4000" s="6">
        <v>514.79999999999995</v>
      </c>
      <c r="S4000" s="3"/>
      <c r="T4000" s="3"/>
      <c r="U4000" s="17"/>
      <c r="X4000" s="19"/>
      <c r="Y4000" s="19" t="s">
        <v>15712</v>
      </c>
    </row>
    <row r="4001" spans="1:25">
      <c r="A4001" s="3" t="s">
        <v>15780</v>
      </c>
      <c r="B4001" s="3"/>
      <c r="C4001" s="3" t="s">
        <v>186</v>
      </c>
      <c r="D4001" s="3" t="s">
        <v>4026</v>
      </c>
      <c r="E4001" s="3" t="s">
        <v>66</v>
      </c>
      <c r="F4001" s="3" t="s">
        <v>1250</v>
      </c>
      <c r="G4001" s="3" t="s">
        <v>1251</v>
      </c>
      <c r="H4001" s="3" t="s">
        <v>1262</v>
      </c>
      <c r="I4001" s="3" t="s">
        <v>15781</v>
      </c>
      <c r="J4001" s="3" t="s">
        <v>68</v>
      </c>
      <c r="K4001" s="3" t="s">
        <v>11272</v>
      </c>
      <c r="L4001" s="3" t="s">
        <v>15719</v>
      </c>
      <c r="M4001" s="7" t="s">
        <v>15720</v>
      </c>
      <c r="N4001" s="7" t="s">
        <v>15721</v>
      </c>
      <c r="O4001" s="20" t="s">
        <v>1184</v>
      </c>
      <c r="P4001" s="3"/>
      <c r="Q4001" s="3"/>
      <c r="R4001" s="6">
        <v>514.79999999999995</v>
      </c>
      <c r="S4001" s="3"/>
      <c r="T4001" s="3"/>
      <c r="U4001" s="17"/>
      <c r="X4001" s="19"/>
      <c r="Y4001" s="19" t="s">
        <v>15712</v>
      </c>
    </row>
    <row r="4002" spans="1:25">
      <c r="A4002" s="3" t="s">
        <v>15782</v>
      </c>
      <c r="B4002" s="3"/>
      <c r="C4002" s="3" t="s">
        <v>186</v>
      </c>
      <c r="D4002" s="3" t="s">
        <v>4026</v>
      </c>
      <c r="E4002" s="3" t="s">
        <v>66</v>
      </c>
      <c r="F4002" s="3" t="s">
        <v>1250</v>
      </c>
      <c r="G4002" s="3" t="s">
        <v>1251</v>
      </c>
      <c r="H4002" s="3" t="s">
        <v>1262</v>
      </c>
      <c r="I4002" s="3" t="s">
        <v>15783</v>
      </c>
      <c r="J4002" s="3" t="s">
        <v>68</v>
      </c>
      <c r="K4002" s="3" t="s">
        <v>11272</v>
      </c>
      <c r="L4002" s="3" t="s">
        <v>15719</v>
      </c>
      <c r="M4002" s="7" t="s">
        <v>15720</v>
      </c>
      <c r="N4002" s="7" t="s">
        <v>15721</v>
      </c>
      <c r="O4002" s="20" t="s">
        <v>1184</v>
      </c>
      <c r="P4002" s="3"/>
      <c r="Q4002" s="3"/>
      <c r="R4002" s="6">
        <v>514.79999999999995</v>
      </c>
      <c r="S4002" s="3"/>
      <c r="T4002" s="3"/>
      <c r="U4002" s="17"/>
      <c r="X4002" s="19"/>
      <c r="Y4002" s="19" t="s">
        <v>15712</v>
      </c>
    </row>
    <row r="4003" spans="1:25">
      <c r="A4003" s="3" t="s">
        <v>15784</v>
      </c>
      <c r="B4003" s="3"/>
      <c r="C4003" s="3" t="s">
        <v>53</v>
      </c>
      <c r="D4003" s="3" t="s">
        <v>3188</v>
      </c>
      <c r="E4003" s="3" t="s">
        <v>52</v>
      </c>
      <c r="F4003" s="3" t="s">
        <v>1300</v>
      </c>
      <c r="G4003" s="3" t="s">
        <v>1485</v>
      </c>
      <c r="H4003" s="3" t="s">
        <v>1237</v>
      </c>
      <c r="I4003" s="3" t="s">
        <v>15785</v>
      </c>
      <c r="J4003" s="3"/>
      <c r="K4003" s="3" t="s">
        <v>6460</v>
      </c>
      <c r="L4003" s="3" t="s">
        <v>15786</v>
      </c>
      <c r="M4003" s="7" t="s">
        <v>15787</v>
      </c>
      <c r="N4003" s="7" t="s">
        <v>15788</v>
      </c>
      <c r="O4003" s="20" t="s">
        <v>1186</v>
      </c>
      <c r="P4003" s="3"/>
      <c r="Q4003" s="3"/>
      <c r="R4003" s="6">
        <v>0</v>
      </c>
      <c r="S4003" s="3"/>
      <c r="T4003" s="3"/>
      <c r="U4003" s="17"/>
      <c r="X4003" s="19"/>
      <c r="Y4003" s="19" t="s">
        <v>15712</v>
      </c>
    </row>
    <row r="4004" spans="1:25">
      <c r="A4004" s="3" t="s">
        <v>15789</v>
      </c>
      <c r="B4004" s="3"/>
      <c r="C4004" s="3" t="s">
        <v>53</v>
      </c>
      <c r="D4004" s="3" t="s">
        <v>3188</v>
      </c>
      <c r="E4004" s="3" t="s">
        <v>52</v>
      </c>
      <c r="F4004" s="3" t="s">
        <v>1300</v>
      </c>
      <c r="G4004" s="3" t="s">
        <v>1485</v>
      </c>
      <c r="H4004" s="3" t="s">
        <v>1237</v>
      </c>
      <c r="I4004" s="3" t="s">
        <v>15790</v>
      </c>
      <c r="J4004" s="3"/>
      <c r="K4004" s="3" t="s">
        <v>6460</v>
      </c>
      <c r="L4004" s="3" t="s">
        <v>15791</v>
      </c>
      <c r="M4004" s="7" t="s">
        <v>15792</v>
      </c>
      <c r="N4004" s="7" t="s">
        <v>15793</v>
      </c>
      <c r="O4004" s="20" t="s">
        <v>1186</v>
      </c>
      <c r="P4004" s="3"/>
      <c r="Q4004" s="3"/>
      <c r="R4004" s="6">
        <v>0</v>
      </c>
      <c r="S4004" s="3"/>
      <c r="T4004" s="3"/>
      <c r="U4004" s="17"/>
      <c r="X4004" s="19"/>
      <c r="Y4004" s="19" t="s">
        <v>15712</v>
      </c>
    </row>
    <row r="4005" spans="1:25">
      <c r="A4005" s="3" t="s">
        <v>15794</v>
      </c>
      <c r="B4005" s="3"/>
      <c r="C4005" s="3" t="s">
        <v>53</v>
      </c>
      <c r="D4005" s="3" t="s">
        <v>3188</v>
      </c>
      <c r="E4005" s="3" t="s">
        <v>52</v>
      </c>
      <c r="F4005" s="3" t="s">
        <v>1300</v>
      </c>
      <c r="G4005" s="3" t="s">
        <v>1485</v>
      </c>
      <c r="H4005" s="3" t="s">
        <v>1237</v>
      </c>
      <c r="I4005" s="3" t="s">
        <v>15795</v>
      </c>
      <c r="J4005" s="3"/>
      <c r="K4005" s="3" t="s">
        <v>15796</v>
      </c>
      <c r="L4005" s="3" t="s">
        <v>15797</v>
      </c>
      <c r="M4005" s="7" t="s">
        <v>15798</v>
      </c>
      <c r="N4005" s="7" t="s">
        <v>15799</v>
      </c>
      <c r="O4005" s="20" t="s">
        <v>1186</v>
      </c>
      <c r="P4005" s="3"/>
      <c r="Q4005" s="3"/>
      <c r="R4005" s="6">
        <v>0</v>
      </c>
      <c r="S4005" s="3"/>
      <c r="T4005" s="3"/>
      <c r="U4005" s="17"/>
      <c r="X4005" s="19"/>
      <c r="Y4005" s="19" t="s">
        <v>15712</v>
      </c>
    </row>
    <row r="4006" spans="1:25">
      <c r="A4006" s="3" t="s">
        <v>15800</v>
      </c>
      <c r="B4006" s="3"/>
      <c r="C4006" s="3" t="s">
        <v>53</v>
      </c>
      <c r="D4006" s="3" t="s">
        <v>3188</v>
      </c>
      <c r="E4006" s="3" t="s">
        <v>52</v>
      </c>
      <c r="F4006" s="3" t="s">
        <v>1300</v>
      </c>
      <c r="G4006" s="3" t="s">
        <v>1485</v>
      </c>
      <c r="H4006" s="3" t="s">
        <v>1237</v>
      </c>
      <c r="I4006" s="3" t="s">
        <v>15801</v>
      </c>
      <c r="J4006" s="3"/>
      <c r="K4006" s="3" t="s">
        <v>6460</v>
      </c>
      <c r="L4006" s="3" t="s">
        <v>15802</v>
      </c>
      <c r="M4006" s="7" t="s">
        <v>15803</v>
      </c>
      <c r="N4006" s="7" t="s">
        <v>15804</v>
      </c>
      <c r="O4006" s="20" t="s">
        <v>1186</v>
      </c>
      <c r="P4006" s="3"/>
      <c r="Q4006" s="3"/>
      <c r="R4006" s="6">
        <v>0</v>
      </c>
      <c r="S4006" s="3"/>
      <c r="T4006" s="3"/>
      <c r="U4006" s="17"/>
      <c r="X4006" s="19"/>
      <c r="Y4006" s="19" t="s">
        <v>15712</v>
      </c>
    </row>
    <row r="4007" spans="1:25">
      <c r="A4007" s="3" t="s">
        <v>15805</v>
      </c>
      <c r="B4007" s="3"/>
      <c r="C4007" s="3" t="s">
        <v>53</v>
      </c>
      <c r="D4007" s="3" t="s">
        <v>3188</v>
      </c>
      <c r="E4007" s="3" t="s">
        <v>52</v>
      </c>
      <c r="F4007" s="3" t="s">
        <v>1300</v>
      </c>
      <c r="G4007" s="3" t="s">
        <v>1485</v>
      </c>
      <c r="H4007" s="3" t="s">
        <v>1237</v>
      </c>
      <c r="I4007" s="3" t="s">
        <v>15806</v>
      </c>
      <c r="J4007" s="3"/>
      <c r="K4007" s="3" t="s">
        <v>15796</v>
      </c>
      <c r="L4007" s="3" t="s">
        <v>15807</v>
      </c>
      <c r="M4007" s="7" t="s">
        <v>15808</v>
      </c>
      <c r="N4007" s="7" t="s">
        <v>15809</v>
      </c>
      <c r="O4007" s="20" t="s">
        <v>1186</v>
      </c>
      <c r="P4007" s="3"/>
      <c r="Q4007" s="3"/>
      <c r="R4007" s="6">
        <v>0</v>
      </c>
      <c r="S4007" s="3"/>
      <c r="T4007" s="3"/>
      <c r="U4007" s="17"/>
      <c r="X4007" s="19"/>
      <c r="Y4007" s="19" t="s">
        <v>15712</v>
      </c>
    </row>
    <row r="4008" spans="1:25">
      <c r="A4008" s="18" t="s">
        <v>15810</v>
      </c>
      <c r="B4008" s="3"/>
      <c r="C4008" s="3" t="s">
        <v>53</v>
      </c>
      <c r="D4008" s="3" t="s">
        <v>3188</v>
      </c>
      <c r="E4008" s="3" t="s">
        <v>52</v>
      </c>
      <c r="F4008" s="3" t="s">
        <v>1300</v>
      </c>
      <c r="G4008" s="3" t="s">
        <v>1485</v>
      </c>
      <c r="H4008" s="3" t="s">
        <v>1237</v>
      </c>
      <c r="I4008" s="3" t="s">
        <v>15811</v>
      </c>
      <c r="J4008" s="3"/>
      <c r="K4008" s="3" t="s">
        <v>6460</v>
      </c>
      <c r="L4008" s="3" t="s">
        <v>15812</v>
      </c>
      <c r="M4008" s="7" t="s">
        <v>15813</v>
      </c>
      <c r="N4008" s="7" t="s">
        <v>15814</v>
      </c>
      <c r="O4008" s="20" t="s">
        <v>1186</v>
      </c>
      <c r="P4008" s="3"/>
      <c r="Q4008" s="3"/>
      <c r="R4008" s="6">
        <v>0</v>
      </c>
      <c r="S4008" s="3"/>
      <c r="T4008" s="3"/>
      <c r="U4008" s="17"/>
      <c r="X4008" s="19"/>
      <c r="Y4008" s="19" t="s">
        <v>15712</v>
      </c>
    </row>
    <row r="4009" spans="1:25">
      <c r="A4009" s="3" t="s">
        <v>15815</v>
      </c>
      <c r="B4009" s="3"/>
      <c r="C4009" s="3" t="s">
        <v>53</v>
      </c>
      <c r="D4009" s="3" t="s">
        <v>3188</v>
      </c>
      <c r="E4009" s="3" t="s">
        <v>52</v>
      </c>
      <c r="F4009" s="3" t="s">
        <v>1300</v>
      </c>
      <c r="G4009" s="3" t="s">
        <v>1485</v>
      </c>
      <c r="H4009" s="3" t="s">
        <v>1237</v>
      </c>
      <c r="I4009" s="3" t="s">
        <v>15816</v>
      </c>
      <c r="J4009" s="3"/>
      <c r="K4009" s="3" t="s">
        <v>6460</v>
      </c>
      <c r="L4009" s="3" t="s">
        <v>15817</v>
      </c>
      <c r="M4009" s="7" t="s">
        <v>15818</v>
      </c>
      <c r="N4009" s="7" t="s">
        <v>15819</v>
      </c>
      <c r="O4009" s="20" t="s">
        <v>1186</v>
      </c>
      <c r="P4009" s="3"/>
      <c r="Q4009" s="3"/>
      <c r="R4009" s="6">
        <v>0</v>
      </c>
      <c r="S4009" s="3"/>
      <c r="T4009" s="3"/>
      <c r="U4009" s="17"/>
      <c r="X4009" s="19"/>
      <c r="Y4009" s="19" t="s">
        <v>15712</v>
      </c>
    </row>
    <row r="4010" spans="1:25">
      <c r="A4010" s="3" t="s">
        <v>15820</v>
      </c>
      <c r="B4010" s="3"/>
      <c r="C4010" s="3" t="s">
        <v>53</v>
      </c>
      <c r="D4010" s="3" t="s">
        <v>3188</v>
      </c>
      <c r="E4010" s="3" t="s">
        <v>52</v>
      </c>
      <c r="F4010" s="3" t="s">
        <v>1300</v>
      </c>
      <c r="G4010" s="3" t="s">
        <v>1485</v>
      </c>
      <c r="H4010" s="3" t="s">
        <v>1237</v>
      </c>
      <c r="I4010" s="3" t="s">
        <v>15821</v>
      </c>
      <c r="J4010" s="3"/>
      <c r="K4010" s="3" t="s">
        <v>6460</v>
      </c>
      <c r="L4010" s="3" t="s">
        <v>15822</v>
      </c>
      <c r="M4010" s="7" t="s">
        <v>15823</v>
      </c>
      <c r="N4010" s="7" t="s">
        <v>15824</v>
      </c>
      <c r="O4010" s="20" t="s">
        <v>1186</v>
      </c>
      <c r="P4010" s="3"/>
      <c r="Q4010" s="3"/>
      <c r="R4010" s="6">
        <v>0</v>
      </c>
      <c r="S4010" s="3"/>
      <c r="T4010" s="3"/>
      <c r="U4010" s="17"/>
      <c r="X4010" s="19"/>
      <c r="Y4010" s="19" t="s">
        <v>15712</v>
      </c>
    </row>
    <row r="4011" spans="1:25">
      <c r="A4011" s="3" t="s">
        <v>15825</v>
      </c>
      <c r="B4011" s="3"/>
      <c r="C4011" s="3" t="s">
        <v>53</v>
      </c>
      <c r="D4011" s="3" t="s">
        <v>3188</v>
      </c>
      <c r="E4011" s="3" t="s">
        <v>52</v>
      </c>
      <c r="F4011" s="3" t="s">
        <v>1300</v>
      </c>
      <c r="G4011" s="3" t="s">
        <v>1485</v>
      </c>
      <c r="H4011" s="3" t="s">
        <v>1557</v>
      </c>
      <c r="I4011" s="3" t="s">
        <v>15826</v>
      </c>
      <c r="J4011" s="3"/>
      <c r="K4011" s="3" t="s">
        <v>6460</v>
      </c>
      <c r="L4011" s="3" t="s">
        <v>15827</v>
      </c>
      <c r="M4011" s="7" t="s">
        <v>15828</v>
      </c>
      <c r="N4011" s="7" t="s">
        <v>15829</v>
      </c>
      <c r="O4011" s="20" t="s">
        <v>1186</v>
      </c>
      <c r="P4011" s="3"/>
      <c r="Q4011" s="3"/>
      <c r="R4011" s="6">
        <v>0</v>
      </c>
      <c r="S4011" s="3"/>
      <c r="T4011" s="3"/>
      <c r="U4011" s="17"/>
      <c r="X4011" s="19"/>
      <c r="Y4011" s="19" t="s">
        <v>15712</v>
      </c>
    </row>
    <row r="4012" spans="1:25">
      <c r="A4012" s="3" t="s">
        <v>15830</v>
      </c>
      <c r="B4012" s="3"/>
      <c r="C4012" s="3" t="s">
        <v>53</v>
      </c>
      <c r="D4012" s="3" t="s">
        <v>3188</v>
      </c>
      <c r="E4012" s="3" t="s">
        <v>52</v>
      </c>
      <c r="F4012" s="3" t="s">
        <v>1300</v>
      </c>
      <c r="G4012" s="3" t="s">
        <v>1485</v>
      </c>
      <c r="H4012" s="3" t="s">
        <v>1557</v>
      </c>
      <c r="I4012" s="3" t="s">
        <v>15831</v>
      </c>
      <c r="J4012" s="3"/>
      <c r="K4012" s="3" t="s">
        <v>6460</v>
      </c>
      <c r="L4012" s="3" t="s">
        <v>15832</v>
      </c>
      <c r="M4012" s="7" t="s">
        <v>15833</v>
      </c>
      <c r="N4012" s="7" t="s">
        <v>15834</v>
      </c>
      <c r="O4012" s="20" t="s">
        <v>1186</v>
      </c>
      <c r="P4012" s="3"/>
      <c r="Q4012" s="3"/>
      <c r="R4012" s="6">
        <v>0</v>
      </c>
      <c r="S4012" s="3"/>
      <c r="T4012" s="3"/>
      <c r="U4012" s="17"/>
      <c r="X4012" s="19"/>
      <c r="Y4012" s="19" t="s">
        <v>15712</v>
      </c>
    </row>
    <row r="4013" spans="1:25">
      <c r="A4013" s="3" t="s">
        <v>15835</v>
      </c>
      <c r="B4013" s="3"/>
      <c r="C4013" s="3" t="s">
        <v>53</v>
      </c>
      <c r="D4013" s="3" t="s">
        <v>3188</v>
      </c>
      <c r="E4013" s="3" t="s">
        <v>52</v>
      </c>
      <c r="F4013" s="3" t="s">
        <v>1300</v>
      </c>
      <c r="G4013" s="3" t="s">
        <v>1485</v>
      </c>
      <c r="H4013" s="3" t="s">
        <v>1557</v>
      </c>
      <c r="I4013" s="3" t="s">
        <v>15836</v>
      </c>
      <c r="J4013" s="3"/>
      <c r="K4013" s="3" t="s">
        <v>6460</v>
      </c>
      <c r="L4013" s="3" t="s">
        <v>15837</v>
      </c>
      <c r="M4013" s="7" t="s">
        <v>15838</v>
      </c>
      <c r="N4013" s="7" t="s">
        <v>15839</v>
      </c>
      <c r="O4013" s="20" t="s">
        <v>1186</v>
      </c>
      <c r="P4013" s="3"/>
      <c r="Q4013" s="3"/>
      <c r="R4013" s="6">
        <v>0</v>
      </c>
      <c r="S4013" s="3"/>
      <c r="T4013" s="3"/>
      <c r="U4013" s="17"/>
      <c r="X4013" s="19"/>
      <c r="Y4013" s="19" t="s">
        <v>15712</v>
      </c>
    </row>
    <row r="4014" spans="1:25">
      <c r="A4014" s="3" t="s">
        <v>15840</v>
      </c>
      <c r="B4014" s="3"/>
      <c r="C4014" s="3" t="s">
        <v>53</v>
      </c>
      <c r="D4014" s="3" t="s">
        <v>3188</v>
      </c>
      <c r="E4014" s="3" t="s">
        <v>52</v>
      </c>
      <c r="F4014" s="3" t="s">
        <v>1300</v>
      </c>
      <c r="G4014" s="3" t="s">
        <v>1485</v>
      </c>
      <c r="H4014" s="3" t="s">
        <v>1557</v>
      </c>
      <c r="I4014" s="3" t="s">
        <v>15841</v>
      </c>
      <c r="J4014" s="3"/>
      <c r="K4014" s="3" t="s">
        <v>2253</v>
      </c>
      <c r="L4014" s="3" t="s">
        <v>15842</v>
      </c>
      <c r="M4014" s="7" t="s">
        <v>15843</v>
      </c>
      <c r="N4014" s="7" t="s">
        <v>15844</v>
      </c>
      <c r="O4014" s="20" t="s">
        <v>1186</v>
      </c>
      <c r="P4014" s="3"/>
      <c r="Q4014" s="3"/>
      <c r="R4014" s="6">
        <v>0</v>
      </c>
      <c r="S4014" s="3"/>
      <c r="T4014" s="3"/>
      <c r="U4014" s="17"/>
      <c r="X4014" s="19"/>
      <c r="Y4014" s="19" t="s">
        <v>15712</v>
      </c>
    </row>
    <row r="4015" spans="1:25">
      <c r="A4015" s="3" t="s">
        <v>15845</v>
      </c>
      <c r="B4015" s="3"/>
      <c r="C4015" s="3" t="s">
        <v>53</v>
      </c>
      <c r="D4015" s="3" t="s">
        <v>3188</v>
      </c>
      <c r="E4015" s="3" t="s">
        <v>52</v>
      </c>
      <c r="F4015" s="3" t="s">
        <v>1300</v>
      </c>
      <c r="G4015" s="3" t="s">
        <v>1485</v>
      </c>
      <c r="H4015" s="3" t="s">
        <v>1557</v>
      </c>
      <c r="I4015" s="3" t="s">
        <v>15846</v>
      </c>
      <c r="J4015" s="3"/>
      <c r="K4015" s="3" t="s">
        <v>15796</v>
      </c>
      <c r="L4015" s="3" t="s">
        <v>15847</v>
      </c>
      <c r="M4015" s="7" t="s">
        <v>15848</v>
      </c>
      <c r="N4015" s="7" t="s">
        <v>15849</v>
      </c>
      <c r="O4015" s="20" t="s">
        <v>1186</v>
      </c>
      <c r="P4015" s="3"/>
      <c r="Q4015" s="3"/>
      <c r="R4015" s="6">
        <v>0</v>
      </c>
      <c r="S4015" s="3"/>
      <c r="T4015" s="3"/>
      <c r="U4015" s="17"/>
      <c r="X4015" s="19"/>
      <c r="Y4015" s="19" t="s">
        <v>15712</v>
      </c>
    </row>
    <row r="4016" spans="1:25">
      <c r="A4016" s="3" t="s">
        <v>15850</v>
      </c>
      <c r="B4016" s="3"/>
      <c r="C4016" s="3" t="s">
        <v>53</v>
      </c>
      <c r="D4016" s="3" t="s">
        <v>3188</v>
      </c>
      <c r="E4016" s="3" t="s">
        <v>52</v>
      </c>
      <c r="F4016" s="3" t="s">
        <v>1300</v>
      </c>
      <c r="G4016" s="3" t="s">
        <v>1485</v>
      </c>
      <c r="H4016" s="3" t="s">
        <v>1557</v>
      </c>
      <c r="I4016" s="3" t="s">
        <v>15851</v>
      </c>
      <c r="J4016" s="3"/>
      <c r="K4016" s="3" t="s">
        <v>15796</v>
      </c>
      <c r="L4016" s="3" t="s">
        <v>15852</v>
      </c>
      <c r="M4016" s="7" t="s">
        <v>15853</v>
      </c>
      <c r="N4016" s="7" t="s">
        <v>15854</v>
      </c>
      <c r="O4016" s="20" t="s">
        <v>1186</v>
      </c>
      <c r="P4016" s="3"/>
      <c r="Q4016" s="3"/>
      <c r="R4016" s="6">
        <v>0</v>
      </c>
      <c r="S4016" s="3"/>
      <c r="T4016" s="3"/>
      <c r="U4016" s="17"/>
      <c r="X4016" s="19"/>
      <c r="Y4016" s="19" t="s">
        <v>15712</v>
      </c>
    </row>
    <row r="4017" spans="1:25">
      <c r="A4017" s="3" t="s">
        <v>15855</v>
      </c>
      <c r="B4017" s="3"/>
      <c r="C4017" s="3" t="s">
        <v>53</v>
      </c>
      <c r="D4017" s="3" t="s">
        <v>3188</v>
      </c>
      <c r="E4017" s="3" t="s">
        <v>52</v>
      </c>
      <c r="F4017" s="3" t="s">
        <v>1300</v>
      </c>
      <c r="G4017" s="3" t="s">
        <v>1485</v>
      </c>
      <c r="H4017" s="3" t="s">
        <v>1557</v>
      </c>
      <c r="I4017" s="3" t="s">
        <v>15856</v>
      </c>
      <c r="J4017" s="3"/>
      <c r="K4017" s="3" t="s">
        <v>6460</v>
      </c>
      <c r="L4017" s="3" t="s">
        <v>15857</v>
      </c>
      <c r="M4017" s="7" t="s">
        <v>15858</v>
      </c>
      <c r="N4017" s="7" t="s">
        <v>15859</v>
      </c>
      <c r="O4017" s="20" t="s">
        <v>1186</v>
      </c>
      <c r="P4017" s="3"/>
      <c r="Q4017" s="3"/>
      <c r="R4017" s="6">
        <v>0</v>
      </c>
      <c r="S4017" s="3"/>
      <c r="T4017" s="3"/>
      <c r="U4017" s="17"/>
      <c r="X4017" s="19"/>
      <c r="Y4017" s="19" t="s">
        <v>15712</v>
      </c>
    </row>
    <row r="4018" spans="1:25">
      <c r="A4018" s="3" t="s">
        <v>15860</v>
      </c>
      <c r="B4018" s="3"/>
      <c r="C4018" s="3" t="s">
        <v>53</v>
      </c>
      <c r="D4018" s="3" t="s">
        <v>3188</v>
      </c>
      <c r="E4018" s="3" t="s">
        <v>52</v>
      </c>
      <c r="F4018" s="3" t="s">
        <v>1300</v>
      </c>
      <c r="G4018" s="3" t="s">
        <v>1485</v>
      </c>
      <c r="H4018" s="3" t="s">
        <v>1557</v>
      </c>
      <c r="I4018" s="3" t="s">
        <v>15861</v>
      </c>
      <c r="J4018" s="3"/>
      <c r="K4018" s="3" t="s">
        <v>2253</v>
      </c>
      <c r="L4018" s="3" t="s">
        <v>15862</v>
      </c>
      <c r="M4018" s="7" t="s">
        <v>15863</v>
      </c>
      <c r="N4018" s="7" t="s">
        <v>15864</v>
      </c>
      <c r="O4018" s="20" t="s">
        <v>1186</v>
      </c>
      <c r="P4018" s="3"/>
      <c r="Q4018" s="3"/>
      <c r="R4018" s="6">
        <v>0</v>
      </c>
      <c r="S4018" s="3"/>
      <c r="T4018" s="3"/>
      <c r="U4018" s="17"/>
      <c r="X4018" s="19"/>
      <c r="Y4018" s="19" t="s">
        <v>15712</v>
      </c>
    </row>
    <row r="4019" spans="1:25">
      <c r="A4019" s="3" t="s">
        <v>15865</v>
      </c>
      <c r="B4019" s="3"/>
      <c r="C4019" s="3" t="s">
        <v>114</v>
      </c>
      <c r="D4019" s="3" t="s">
        <v>3188</v>
      </c>
      <c r="E4019" s="3" t="s">
        <v>52</v>
      </c>
      <c r="F4019" s="3" t="s">
        <v>1307</v>
      </c>
      <c r="G4019" s="3" t="s">
        <v>1485</v>
      </c>
      <c r="H4019" s="3" t="s">
        <v>1355</v>
      </c>
      <c r="I4019" s="3" t="s">
        <v>15866</v>
      </c>
      <c r="J4019" s="3" t="s">
        <v>55</v>
      </c>
      <c r="K4019" s="3" t="s">
        <v>2838</v>
      </c>
      <c r="L4019" s="3" t="s">
        <v>15867</v>
      </c>
      <c r="M4019" s="7" t="s">
        <v>15868</v>
      </c>
      <c r="N4019" s="7" t="s">
        <v>15869</v>
      </c>
      <c r="O4019" s="20" t="s">
        <v>1188</v>
      </c>
      <c r="P4019" s="3"/>
      <c r="Q4019" s="3"/>
      <c r="R4019" s="6">
        <v>1564.2</v>
      </c>
      <c r="S4019" s="3"/>
      <c r="T4019" s="3"/>
      <c r="U4019" s="17"/>
      <c r="X4019" s="19"/>
      <c r="Y4019" s="19" t="s">
        <v>15870</v>
      </c>
    </row>
    <row r="4020" spans="1:25">
      <c r="A4020" s="3" t="s">
        <v>15871</v>
      </c>
      <c r="B4020" s="3"/>
      <c r="C4020" s="3" t="s">
        <v>114</v>
      </c>
      <c r="D4020" s="3" t="s">
        <v>3188</v>
      </c>
      <c r="E4020" s="3" t="s">
        <v>52</v>
      </c>
      <c r="F4020" s="3" t="s">
        <v>1307</v>
      </c>
      <c r="G4020" s="3" t="s">
        <v>1485</v>
      </c>
      <c r="H4020" s="3" t="s">
        <v>1355</v>
      </c>
      <c r="I4020" s="3" t="s">
        <v>15872</v>
      </c>
      <c r="J4020" s="3" t="s">
        <v>1246</v>
      </c>
      <c r="K4020" s="3" t="s">
        <v>2838</v>
      </c>
      <c r="L4020" s="3" t="s">
        <v>15867</v>
      </c>
      <c r="M4020" s="7" t="s">
        <v>15868</v>
      </c>
      <c r="N4020" s="7" t="s">
        <v>15869</v>
      </c>
      <c r="O4020" s="20" t="s">
        <v>1188</v>
      </c>
      <c r="P4020" s="3"/>
      <c r="Q4020" s="3"/>
      <c r="R4020" s="6">
        <v>376.2</v>
      </c>
      <c r="S4020" s="3"/>
      <c r="T4020" s="3"/>
      <c r="U4020" s="17"/>
      <c r="X4020" s="19"/>
      <c r="Y4020" s="19" t="s">
        <v>15870</v>
      </c>
    </row>
    <row r="4021" spans="1:25">
      <c r="A4021" s="3" t="s">
        <v>15873</v>
      </c>
      <c r="B4021" s="3"/>
      <c r="C4021" s="3" t="s">
        <v>114</v>
      </c>
      <c r="D4021" s="3" t="s">
        <v>3188</v>
      </c>
      <c r="E4021" s="3" t="s">
        <v>52</v>
      </c>
      <c r="F4021" s="3" t="s">
        <v>1307</v>
      </c>
      <c r="G4021" s="3" t="s">
        <v>1485</v>
      </c>
      <c r="H4021" s="3" t="s">
        <v>1355</v>
      </c>
      <c r="I4021" s="3" t="s">
        <v>15874</v>
      </c>
      <c r="J4021" s="3" t="s">
        <v>1246</v>
      </c>
      <c r="K4021" s="3" t="s">
        <v>2838</v>
      </c>
      <c r="L4021" s="3" t="s">
        <v>15867</v>
      </c>
      <c r="M4021" s="7" t="s">
        <v>15868</v>
      </c>
      <c r="N4021" s="7" t="s">
        <v>15869</v>
      </c>
      <c r="O4021" s="20" t="s">
        <v>1188</v>
      </c>
      <c r="P4021" s="3"/>
      <c r="Q4021" s="3"/>
      <c r="R4021" s="6">
        <v>376.2</v>
      </c>
      <c r="S4021" s="3"/>
      <c r="T4021" s="3"/>
      <c r="U4021" s="17"/>
      <c r="X4021" s="19"/>
      <c r="Y4021" s="19" t="s">
        <v>15870</v>
      </c>
    </row>
    <row r="4022" spans="1:25">
      <c r="A4022" s="3" t="s">
        <v>15875</v>
      </c>
      <c r="B4022" s="3"/>
      <c r="C4022" s="3" t="s">
        <v>114</v>
      </c>
      <c r="D4022" s="3" t="s">
        <v>3188</v>
      </c>
      <c r="E4022" s="3" t="s">
        <v>52</v>
      </c>
      <c r="F4022" s="3" t="s">
        <v>1307</v>
      </c>
      <c r="G4022" s="3" t="s">
        <v>1485</v>
      </c>
      <c r="H4022" s="3" t="s">
        <v>1355</v>
      </c>
      <c r="I4022" s="3" t="s">
        <v>15876</v>
      </c>
      <c r="J4022" s="3" t="s">
        <v>1246</v>
      </c>
      <c r="K4022" s="3" t="s">
        <v>2838</v>
      </c>
      <c r="L4022" s="3" t="s">
        <v>15867</v>
      </c>
      <c r="M4022" s="7" t="s">
        <v>15868</v>
      </c>
      <c r="N4022" s="7" t="s">
        <v>15869</v>
      </c>
      <c r="O4022" s="20" t="s">
        <v>1188</v>
      </c>
      <c r="P4022" s="3"/>
      <c r="Q4022" s="3"/>
      <c r="R4022" s="6">
        <v>376.2</v>
      </c>
      <c r="S4022" s="3"/>
      <c r="T4022" s="3"/>
      <c r="U4022" s="17"/>
      <c r="X4022" s="19"/>
      <c r="Y4022" s="19" t="s">
        <v>15870</v>
      </c>
    </row>
    <row r="4023" spans="1:25">
      <c r="A4023" s="3" t="s">
        <v>15877</v>
      </c>
      <c r="B4023" s="3"/>
      <c r="C4023" s="3" t="s">
        <v>114</v>
      </c>
      <c r="D4023" s="3" t="s">
        <v>3188</v>
      </c>
      <c r="E4023" s="3" t="s">
        <v>52</v>
      </c>
      <c r="F4023" s="3" t="s">
        <v>1307</v>
      </c>
      <c r="G4023" s="3" t="s">
        <v>1485</v>
      </c>
      <c r="H4023" s="3" t="s">
        <v>1355</v>
      </c>
      <c r="I4023" s="3" t="s">
        <v>15878</v>
      </c>
      <c r="J4023" s="3" t="s">
        <v>1246</v>
      </c>
      <c r="K4023" s="3" t="s">
        <v>2838</v>
      </c>
      <c r="L4023" s="3" t="s">
        <v>15867</v>
      </c>
      <c r="M4023" s="7" t="s">
        <v>15868</v>
      </c>
      <c r="N4023" s="7" t="s">
        <v>15869</v>
      </c>
      <c r="O4023" s="20" t="s">
        <v>1188</v>
      </c>
      <c r="P4023" s="3"/>
      <c r="Q4023" s="3"/>
      <c r="R4023" s="6">
        <v>376.2</v>
      </c>
      <c r="S4023" s="3"/>
      <c r="T4023" s="3"/>
      <c r="U4023" s="17"/>
      <c r="X4023" s="19"/>
      <c r="Y4023" s="19" t="s">
        <v>15870</v>
      </c>
    </row>
    <row r="4024" spans="1:25">
      <c r="A4024" s="3" t="s">
        <v>15879</v>
      </c>
      <c r="B4024" s="3"/>
      <c r="C4024" s="3" t="s">
        <v>114</v>
      </c>
      <c r="D4024" s="3" t="s">
        <v>3188</v>
      </c>
      <c r="E4024" s="3" t="s">
        <v>52</v>
      </c>
      <c r="F4024" s="3" t="s">
        <v>1307</v>
      </c>
      <c r="G4024" s="3" t="s">
        <v>1485</v>
      </c>
      <c r="H4024" s="3" t="s">
        <v>1355</v>
      </c>
      <c r="I4024" s="3" t="s">
        <v>15880</v>
      </c>
      <c r="J4024" s="3" t="s">
        <v>1246</v>
      </c>
      <c r="K4024" s="3" t="s">
        <v>2838</v>
      </c>
      <c r="L4024" s="3" t="s">
        <v>15867</v>
      </c>
      <c r="M4024" s="7" t="s">
        <v>15868</v>
      </c>
      <c r="N4024" s="7" t="s">
        <v>15869</v>
      </c>
      <c r="O4024" s="20" t="s">
        <v>1188</v>
      </c>
      <c r="P4024" s="3"/>
      <c r="Q4024" s="3"/>
      <c r="R4024" s="6">
        <v>376.2</v>
      </c>
      <c r="S4024" s="3"/>
      <c r="T4024" s="3"/>
      <c r="U4024" s="17"/>
      <c r="X4024" s="19"/>
      <c r="Y4024" s="19" t="s">
        <v>15870</v>
      </c>
    </row>
    <row r="4025" spans="1:25">
      <c r="A4025" s="3" t="s">
        <v>15881</v>
      </c>
      <c r="B4025" s="3"/>
      <c r="C4025" s="3" t="s">
        <v>114</v>
      </c>
      <c r="D4025" s="3" t="s">
        <v>3188</v>
      </c>
      <c r="E4025" s="3" t="s">
        <v>52</v>
      </c>
      <c r="F4025" s="3" t="s">
        <v>1307</v>
      </c>
      <c r="G4025" s="3" t="s">
        <v>1485</v>
      </c>
      <c r="H4025" s="3" t="s">
        <v>1355</v>
      </c>
      <c r="I4025" s="3" t="s">
        <v>15882</v>
      </c>
      <c r="J4025" s="3" t="s">
        <v>1246</v>
      </c>
      <c r="K4025" s="3" t="s">
        <v>2838</v>
      </c>
      <c r="L4025" s="3" t="s">
        <v>15867</v>
      </c>
      <c r="M4025" s="7" t="s">
        <v>15868</v>
      </c>
      <c r="N4025" s="7" t="s">
        <v>15869</v>
      </c>
      <c r="O4025" s="20" t="s">
        <v>1188</v>
      </c>
      <c r="P4025" s="3"/>
      <c r="Q4025" s="3"/>
      <c r="R4025" s="6">
        <v>376.2</v>
      </c>
      <c r="S4025" s="3"/>
      <c r="T4025" s="3"/>
      <c r="U4025" s="17"/>
      <c r="X4025" s="19"/>
      <c r="Y4025" s="19" t="s">
        <v>15870</v>
      </c>
    </row>
    <row r="4026" spans="1:25">
      <c r="A4026" s="3" t="s">
        <v>15883</v>
      </c>
      <c r="B4026" s="3"/>
      <c r="C4026" s="3" t="s">
        <v>114</v>
      </c>
      <c r="D4026" s="3" t="s">
        <v>3188</v>
      </c>
      <c r="E4026" s="3" t="s">
        <v>52</v>
      </c>
      <c r="F4026" s="3" t="s">
        <v>1307</v>
      </c>
      <c r="G4026" s="3" t="s">
        <v>1485</v>
      </c>
      <c r="H4026" s="3" t="s">
        <v>1355</v>
      </c>
      <c r="I4026" s="3" t="s">
        <v>15884</v>
      </c>
      <c r="J4026" s="3" t="s">
        <v>1246</v>
      </c>
      <c r="K4026" s="3" t="s">
        <v>2838</v>
      </c>
      <c r="L4026" s="3" t="s">
        <v>15867</v>
      </c>
      <c r="M4026" s="7" t="s">
        <v>15868</v>
      </c>
      <c r="N4026" s="7" t="s">
        <v>15869</v>
      </c>
      <c r="O4026" s="20" t="s">
        <v>1188</v>
      </c>
      <c r="P4026" s="3"/>
      <c r="Q4026" s="3"/>
      <c r="R4026" s="6">
        <v>376.2</v>
      </c>
      <c r="S4026" s="3"/>
      <c r="T4026" s="3"/>
      <c r="U4026" s="17"/>
      <c r="X4026" s="19"/>
      <c r="Y4026" s="19" t="s">
        <v>15870</v>
      </c>
    </row>
    <row r="4027" spans="1:25">
      <c r="A4027" s="3" t="s">
        <v>15885</v>
      </c>
      <c r="B4027" s="3"/>
      <c r="C4027" s="3" t="s">
        <v>99</v>
      </c>
      <c r="D4027" s="3" t="s">
        <v>4026</v>
      </c>
      <c r="E4027" s="3" t="s">
        <v>66</v>
      </c>
      <c r="F4027" s="3" t="s">
        <v>1261</v>
      </c>
      <c r="G4027" s="3" t="s">
        <v>1312</v>
      </c>
      <c r="H4027" s="3" t="s">
        <v>1518</v>
      </c>
      <c r="I4027" s="3" t="s">
        <v>15886</v>
      </c>
      <c r="J4027" s="3"/>
      <c r="K4027" s="3" t="s">
        <v>11094</v>
      </c>
      <c r="L4027" s="3" t="s">
        <v>15887</v>
      </c>
      <c r="M4027" s="7" t="s">
        <v>15888</v>
      </c>
      <c r="N4027" s="7" t="s">
        <v>15889</v>
      </c>
      <c r="O4027" s="20" t="s">
        <v>1190</v>
      </c>
      <c r="P4027" s="3"/>
      <c r="Q4027" s="3"/>
      <c r="R4027" s="6">
        <v>0</v>
      </c>
      <c r="S4027" s="3"/>
      <c r="T4027" s="3"/>
      <c r="U4027" s="17"/>
      <c r="X4027" s="19"/>
      <c r="Y4027" s="19" t="s">
        <v>15870</v>
      </c>
    </row>
    <row r="4028" spans="1:25">
      <c r="A4028" s="3" t="s">
        <v>15890</v>
      </c>
      <c r="B4028" s="3"/>
      <c r="C4028" s="3" t="s">
        <v>99</v>
      </c>
      <c r="D4028" s="3" t="s">
        <v>4026</v>
      </c>
      <c r="E4028" s="3" t="s">
        <v>66</v>
      </c>
      <c r="F4028" s="3" t="s">
        <v>1261</v>
      </c>
      <c r="G4028" s="3" t="s">
        <v>1312</v>
      </c>
      <c r="H4028" s="3" t="s">
        <v>1518</v>
      </c>
      <c r="I4028" s="3" t="s">
        <v>15891</v>
      </c>
      <c r="J4028" s="3"/>
      <c r="K4028" s="3" t="s">
        <v>15892</v>
      </c>
      <c r="L4028" s="3" t="s">
        <v>15893</v>
      </c>
      <c r="M4028" s="7" t="s">
        <v>15894</v>
      </c>
      <c r="N4028" s="7" t="s">
        <v>15895</v>
      </c>
      <c r="O4028" s="20" t="s">
        <v>1190</v>
      </c>
      <c r="P4028" s="3"/>
      <c r="Q4028" s="3"/>
      <c r="R4028" s="6">
        <v>0</v>
      </c>
      <c r="S4028" s="3"/>
      <c r="T4028" s="3"/>
      <c r="U4028" s="17"/>
      <c r="X4028" s="19"/>
      <c r="Y4028" s="19" t="s">
        <v>15870</v>
      </c>
    </row>
    <row r="4029" spans="1:25">
      <c r="A4029" s="3" t="s">
        <v>15896</v>
      </c>
      <c r="B4029" s="3"/>
      <c r="C4029" s="3" t="s">
        <v>99</v>
      </c>
      <c r="D4029" s="3" t="s">
        <v>4026</v>
      </c>
      <c r="E4029" s="3" t="s">
        <v>66</v>
      </c>
      <c r="F4029" s="3" t="s">
        <v>1261</v>
      </c>
      <c r="G4029" s="3" t="s">
        <v>1312</v>
      </c>
      <c r="H4029" s="3" t="s">
        <v>1518</v>
      </c>
      <c r="I4029" s="3" t="s">
        <v>15897</v>
      </c>
      <c r="J4029" s="3"/>
      <c r="K4029" s="3" t="s">
        <v>11094</v>
      </c>
      <c r="L4029" s="3" t="s">
        <v>15898</v>
      </c>
      <c r="M4029" s="7" t="s">
        <v>15899</v>
      </c>
      <c r="N4029" s="7" t="s">
        <v>15900</v>
      </c>
      <c r="O4029" s="20" t="s">
        <v>1190</v>
      </c>
      <c r="P4029" s="3"/>
      <c r="Q4029" s="3"/>
      <c r="R4029" s="6">
        <v>0</v>
      </c>
      <c r="S4029" s="3"/>
      <c r="T4029" s="3"/>
      <c r="U4029" s="17"/>
      <c r="X4029" s="19"/>
      <c r="Y4029" s="19" t="s">
        <v>15870</v>
      </c>
    </row>
    <row r="4030" spans="1:25">
      <c r="A4030" s="3" t="s">
        <v>15901</v>
      </c>
      <c r="B4030" s="3"/>
      <c r="C4030" s="3" t="s">
        <v>99</v>
      </c>
      <c r="D4030" s="3" t="s">
        <v>4026</v>
      </c>
      <c r="E4030" s="3" t="s">
        <v>66</v>
      </c>
      <c r="F4030" s="3" t="s">
        <v>1261</v>
      </c>
      <c r="G4030" s="3" t="s">
        <v>1312</v>
      </c>
      <c r="H4030" s="3" t="s">
        <v>1518</v>
      </c>
      <c r="I4030" s="3" t="s">
        <v>15902</v>
      </c>
      <c r="J4030" s="3"/>
      <c r="K4030" s="3" t="s">
        <v>15892</v>
      </c>
      <c r="L4030" s="3" t="s">
        <v>15903</v>
      </c>
      <c r="M4030" s="7" t="s">
        <v>15904</v>
      </c>
      <c r="N4030" s="7" t="s">
        <v>15905</v>
      </c>
      <c r="O4030" s="20" t="s">
        <v>1190</v>
      </c>
      <c r="P4030" s="3"/>
      <c r="Q4030" s="3"/>
      <c r="R4030" s="6">
        <v>0</v>
      </c>
      <c r="S4030" s="3"/>
      <c r="T4030" s="3"/>
      <c r="U4030" s="17"/>
      <c r="X4030" s="19"/>
      <c r="Y4030" s="19" t="s">
        <v>15870</v>
      </c>
    </row>
    <row r="4031" spans="1:25">
      <c r="A4031" s="3" t="s">
        <v>15906</v>
      </c>
      <c r="B4031" s="3"/>
      <c r="C4031" s="3" t="s">
        <v>99</v>
      </c>
      <c r="D4031" s="3" t="s">
        <v>4026</v>
      </c>
      <c r="E4031" s="3" t="s">
        <v>66</v>
      </c>
      <c r="F4031" s="3" t="s">
        <v>1261</v>
      </c>
      <c r="G4031" s="3" t="s">
        <v>1312</v>
      </c>
      <c r="H4031" s="3" t="s">
        <v>1518</v>
      </c>
      <c r="I4031" s="3" t="s">
        <v>15907</v>
      </c>
      <c r="J4031" s="3"/>
      <c r="K4031" s="3" t="s">
        <v>15892</v>
      </c>
      <c r="L4031" s="3" t="s">
        <v>15908</v>
      </c>
      <c r="M4031" s="7" t="s">
        <v>15909</v>
      </c>
      <c r="N4031" s="7" t="s">
        <v>15910</v>
      </c>
      <c r="O4031" s="20" t="s">
        <v>1190</v>
      </c>
      <c r="P4031" s="3"/>
      <c r="Q4031" s="3"/>
      <c r="R4031" s="6">
        <v>0</v>
      </c>
      <c r="S4031" s="3"/>
      <c r="T4031" s="3"/>
      <c r="U4031" s="17"/>
      <c r="X4031" s="19"/>
      <c r="Y4031" s="19" t="s">
        <v>15870</v>
      </c>
    </row>
    <row r="4032" spans="1:25">
      <c r="A4032" s="3" t="s">
        <v>15911</v>
      </c>
      <c r="B4032" s="3"/>
      <c r="C4032" s="3" t="s">
        <v>99</v>
      </c>
      <c r="D4032" s="3" t="s">
        <v>4026</v>
      </c>
      <c r="E4032" s="3" t="s">
        <v>66</v>
      </c>
      <c r="F4032" s="3" t="s">
        <v>1261</v>
      </c>
      <c r="G4032" s="3" t="s">
        <v>1312</v>
      </c>
      <c r="H4032" s="3" t="s">
        <v>1518</v>
      </c>
      <c r="I4032" s="3" t="s">
        <v>15912</v>
      </c>
      <c r="J4032" s="3"/>
      <c r="K4032" s="3" t="s">
        <v>11094</v>
      </c>
      <c r="L4032" s="3" t="s">
        <v>15913</v>
      </c>
      <c r="M4032" s="7" t="s">
        <v>15914</v>
      </c>
      <c r="N4032" s="7" t="s">
        <v>15915</v>
      </c>
      <c r="O4032" s="20" t="s">
        <v>1190</v>
      </c>
      <c r="P4032" s="3"/>
      <c r="Q4032" s="3"/>
      <c r="R4032" s="6">
        <v>0</v>
      </c>
      <c r="S4032" s="3"/>
      <c r="T4032" s="3"/>
      <c r="U4032" s="17"/>
      <c r="X4032" s="19"/>
      <c r="Y4032" s="19" t="s">
        <v>15870</v>
      </c>
    </row>
    <row r="4033" spans="1:25">
      <c r="A4033" s="3" t="s">
        <v>15916</v>
      </c>
      <c r="B4033" s="3"/>
      <c r="C4033" s="3" t="s">
        <v>99</v>
      </c>
      <c r="D4033" s="3" t="s">
        <v>4026</v>
      </c>
      <c r="E4033" s="3" t="s">
        <v>66</v>
      </c>
      <c r="F4033" s="3" t="s">
        <v>1261</v>
      </c>
      <c r="G4033" s="3" t="s">
        <v>1312</v>
      </c>
      <c r="H4033" s="3" t="s">
        <v>1518</v>
      </c>
      <c r="I4033" s="3" t="s">
        <v>15917</v>
      </c>
      <c r="J4033" s="3"/>
      <c r="K4033" s="3" t="s">
        <v>11094</v>
      </c>
      <c r="L4033" s="3" t="s">
        <v>15918</v>
      </c>
      <c r="M4033" s="7" t="s">
        <v>15919</v>
      </c>
      <c r="N4033" s="7" t="s">
        <v>15920</v>
      </c>
      <c r="O4033" s="20" t="s">
        <v>1190</v>
      </c>
      <c r="P4033" s="3"/>
      <c r="Q4033" s="3"/>
      <c r="R4033" s="6">
        <v>0</v>
      </c>
      <c r="S4033" s="3"/>
      <c r="T4033" s="3"/>
      <c r="U4033" s="17"/>
      <c r="X4033" s="19"/>
      <c r="Y4033" s="19" t="s">
        <v>15870</v>
      </c>
    </row>
    <row r="4034" spans="1:25">
      <c r="A4034" s="3" t="s">
        <v>15921</v>
      </c>
      <c r="B4034" s="3"/>
      <c r="C4034" s="3" t="s">
        <v>99</v>
      </c>
      <c r="D4034" s="3" t="s">
        <v>4026</v>
      </c>
      <c r="E4034" s="3" t="s">
        <v>66</v>
      </c>
      <c r="F4034" s="3" t="s">
        <v>1261</v>
      </c>
      <c r="G4034" s="3" t="s">
        <v>1312</v>
      </c>
      <c r="H4034" s="3" t="s">
        <v>1518</v>
      </c>
      <c r="I4034" s="3" t="s">
        <v>15922</v>
      </c>
      <c r="J4034" s="3"/>
      <c r="K4034" s="3" t="s">
        <v>15892</v>
      </c>
      <c r="L4034" s="3" t="s">
        <v>15923</v>
      </c>
      <c r="M4034" s="7" t="s">
        <v>15924</v>
      </c>
      <c r="N4034" s="7" t="s">
        <v>15925</v>
      </c>
      <c r="O4034" s="20" t="s">
        <v>1190</v>
      </c>
      <c r="P4034" s="3"/>
      <c r="Q4034" s="3"/>
      <c r="R4034" s="6">
        <v>0</v>
      </c>
      <c r="S4034" s="3"/>
      <c r="T4034" s="3"/>
      <c r="U4034" s="17"/>
      <c r="X4034" s="19"/>
      <c r="Y4034" s="19" t="s">
        <v>15870</v>
      </c>
    </row>
    <row r="4035" spans="1:25">
      <c r="A4035" s="3" t="s">
        <v>15926</v>
      </c>
      <c r="B4035" s="3"/>
      <c r="C4035" s="3" t="s">
        <v>99</v>
      </c>
      <c r="D4035" s="3" t="s">
        <v>4026</v>
      </c>
      <c r="E4035" s="3" t="s">
        <v>66</v>
      </c>
      <c r="F4035" s="3" t="s">
        <v>1261</v>
      </c>
      <c r="G4035" s="3" t="s">
        <v>1312</v>
      </c>
      <c r="H4035" s="3" t="s">
        <v>1531</v>
      </c>
      <c r="I4035" s="3" t="s">
        <v>15927</v>
      </c>
      <c r="J4035" s="3"/>
      <c r="K4035" s="3" t="s">
        <v>15892</v>
      </c>
      <c r="L4035" s="3" t="s">
        <v>15928</v>
      </c>
      <c r="M4035" s="7" t="s">
        <v>15929</v>
      </c>
      <c r="N4035" s="7" t="s">
        <v>15930</v>
      </c>
      <c r="O4035" s="20" t="s">
        <v>1190</v>
      </c>
      <c r="P4035" s="3"/>
      <c r="Q4035" s="3"/>
      <c r="R4035" s="6">
        <v>0</v>
      </c>
      <c r="S4035" s="3"/>
      <c r="T4035" s="3"/>
      <c r="U4035" s="17"/>
      <c r="X4035" s="19"/>
      <c r="Y4035" s="19" t="s">
        <v>15870</v>
      </c>
    </row>
    <row r="4036" spans="1:25">
      <c r="A4036" s="3" t="s">
        <v>15931</v>
      </c>
      <c r="B4036" s="3"/>
      <c r="C4036" s="3" t="s">
        <v>99</v>
      </c>
      <c r="D4036" s="3" t="s">
        <v>4026</v>
      </c>
      <c r="E4036" s="3" t="s">
        <v>66</v>
      </c>
      <c r="F4036" s="3" t="s">
        <v>1261</v>
      </c>
      <c r="G4036" s="3" t="s">
        <v>1312</v>
      </c>
      <c r="H4036" s="3" t="s">
        <v>1531</v>
      </c>
      <c r="I4036" s="3" t="s">
        <v>15932</v>
      </c>
      <c r="J4036" s="3"/>
      <c r="K4036" s="3" t="s">
        <v>15892</v>
      </c>
      <c r="L4036" s="3" t="s">
        <v>15933</v>
      </c>
      <c r="M4036" s="7" t="s">
        <v>15934</v>
      </c>
      <c r="N4036" s="7" t="s">
        <v>15935</v>
      </c>
      <c r="O4036" s="20" t="s">
        <v>1190</v>
      </c>
      <c r="P4036" s="3"/>
      <c r="Q4036" s="3"/>
      <c r="R4036" s="6">
        <v>0</v>
      </c>
      <c r="S4036" s="3"/>
      <c r="T4036" s="3"/>
      <c r="U4036" s="17"/>
      <c r="X4036" s="19"/>
      <c r="Y4036" s="19" t="s">
        <v>15870</v>
      </c>
    </row>
    <row r="4037" spans="1:25">
      <c r="A4037" s="3" t="s">
        <v>15936</v>
      </c>
      <c r="B4037" s="3"/>
      <c r="C4037" s="3" t="s">
        <v>99</v>
      </c>
      <c r="D4037" s="3" t="s">
        <v>4026</v>
      </c>
      <c r="E4037" s="3" t="s">
        <v>66</v>
      </c>
      <c r="F4037" s="3" t="s">
        <v>1261</v>
      </c>
      <c r="G4037" s="3" t="s">
        <v>1312</v>
      </c>
      <c r="H4037" s="3" t="s">
        <v>1531</v>
      </c>
      <c r="I4037" s="3" t="s">
        <v>15937</v>
      </c>
      <c r="J4037" s="3"/>
      <c r="K4037" s="3" t="s">
        <v>15892</v>
      </c>
      <c r="L4037" s="3" t="s">
        <v>15938</v>
      </c>
      <c r="M4037" s="7" t="s">
        <v>15939</v>
      </c>
      <c r="N4037" s="7" t="s">
        <v>15940</v>
      </c>
      <c r="O4037" s="20" t="s">
        <v>1190</v>
      </c>
      <c r="P4037" s="3"/>
      <c r="Q4037" s="3"/>
      <c r="R4037" s="6">
        <v>0</v>
      </c>
      <c r="S4037" s="3"/>
      <c r="T4037" s="3"/>
      <c r="U4037" s="17"/>
      <c r="X4037" s="19"/>
      <c r="Y4037" s="19" t="s">
        <v>15870</v>
      </c>
    </row>
    <row r="4038" spans="1:25">
      <c r="A4038" s="3" t="s">
        <v>15941</v>
      </c>
      <c r="B4038" s="3"/>
      <c r="C4038" s="3" t="s">
        <v>99</v>
      </c>
      <c r="D4038" s="3" t="s">
        <v>4026</v>
      </c>
      <c r="E4038" s="3" t="s">
        <v>66</v>
      </c>
      <c r="F4038" s="3" t="s">
        <v>1261</v>
      </c>
      <c r="G4038" s="3" t="s">
        <v>1312</v>
      </c>
      <c r="H4038" s="3" t="s">
        <v>1531</v>
      </c>
      <c r="I4038" s="3" t="s">
        <v>15942</v>
      </c>
      <c r="J4038" s="3"/>
      <c r="K4038" s="3" t="s">
        <v>15892</v>
      </c>
      <c r="L4038" s="3" t="s">
        <v>15943</v>
      </c>
      <c r="M4038" s="7" t="s">
        <v>15944</v>
      </c>
      <c r="N4038" s="7" t="s">
        <v>15945</v>
      </c>
      <c r="O4038" s="20" t="s">
        <v>1190</v>
      </c>
      <c r="P4038" s="3"/>
      <c r="Q4038" s="3"/>
      <c r="R4038" s="6">
        <v>0</v>
      </c>
      <c r="S4038" s="3"/>
      <c r="T4038" s="3"/>
      <c r="U4038" s="17"/>
      <c r="X4038" s="19"/>
      <c r="Y4038" s="19" t="s">
        <v>15870</v>
      </c>
    </row>
    <row r="4039" spans="1:25">
      <c r="A4039" s="3" t="s">
        <v>15946</v>
      </c>
      <c r="B4039" s="3"/>
      <c r="C4039" s="3" t="s">
        <v>99</v>
      </c>
      <c r="D4039" s="3" t="s">
        <v>4026</v>
      </c>
      <c r="E4039" s="3" t="s">
        <v>66</v>
      </c>
      <c r="F4039" s="3" t="s">
        <v>1261</v>
      </c>
      <c r="G4039" s="3" t="s">
        <v>1312</v>
      </c>
      <c r="H4039" s="3" t="s">
        <v>1531</v>
      </c>
      <c r="I4039" s="3" t="s">
        <v>15947</v>
      </c>
      <c r="J4039" s="3"/>
      <c r="K4039" s="3" t="s">
        <v>15948</v>
      </c>
      <c r="L4039" s="3" t="s">
        <v>15949</v>
      </c>
      <c r="M4039" s="7" t="s">
        <v>15950</v>
      </c>
      <c r="N4039" s="7" t="s">
        <v>15951</v>
      </c>
      <c r="O4039" s="20" t="s">
        <v>1190</v>
      </c>
      <c r="P4039" s="3"/>
      <c r="Q4039" s="3"/>
      <c r="R4039" s="6">
        <v>0</v>
      </c>
      <c r="S4039" s="3"/>
      <c r="T4039" s="3"/>
      <c r="U4039" s="17"/>
      <c r="X4039" s="19"/>
      <c r="Y4039" s="19" t="s">
        <v>15870</v>
      </c>
    </row>
    <row r="4040" spans="1:25">
      <c r="A4040" s="3" t="s">
        <v>15952</v>
      </c>
      <c r="B4040" s="3"/>
      <c r="C4040" s="3" t="s">
        <v>99</v>
      </c>
      <c r="D4040" s="3" t="s">
        <v>4026</v>
      </c>
      <c r="E4040" s="3" t="s">
        <v>66</v>
      </c>
      <c r="F4040" s="3" t="s">
        <v>1261</v>
      </c>
      <c r="G4040" s="3" t="s">
        <v>1312</v>
      </c>
      <c r="H4040" s="3" t="s">
        <v>1531</v>
      </c>
      <c r="I4040" s="3" t="s">
        <v>15953</v>
      </c>
      <c r="J4040" s="3"/>
      <c r="K4040" s="3" t="s">
        <v>15954</v>
      </c>
      <c r="L4040" s="3" t="s">
        <v>15955</v>
      </c>
      <c r="M4040" s="7" t="s">
        <v>15956</v>
      </c>
      <c r="N4040" s="7" t="s">
        <v>15957</v>
      </c>
      <c r="O4040" s="20" t="s">
        <v>1190</v>
      </c>
      <c r="P4040" s="3"/>
      <c r="Q4040" s="3"/>
      <c r="R4040" s="6">
        <v>0</v>
      </c>
      <c r="S4040" s="3"/>
      <c r="T4040" s="3"/>
      <c r="U4040" s="17"/>
      <c r="X4040" s="19"/>
      <c r="Y4040" s="19" t="s">
        <v>15870</v>
      </c>
    </row>
    <row r="4041" spans="1:25">
      <c r="A4041" s="3" t="s">
        <v>15958</v>
      </c>
      <c r="B4041" s="3"/>
      <c r="C4041" s="3" t="s">
        <v>99</v>
      </c>
      <c r="D4041" s="3" t="s">
        <v>4026</v>
      </c>
      <c r="E4041" s="3" t="s">
        <v>66</v>
      </c>
      <c r="F4041" s="3" t="s">
        <v>1261</v>
      </c>
      <c r="G4041" s="3" t="s">
        <v>1312</v>
      </c>
      <c r="H4041" s="3" t="s">
        <v>1531</v>
      </c>
      <c r="I4041" s="3" t="s">
        <v>15959</v>
      </c>
      <c r="J4041" s="3"/>
      <c r="K4041" s="3" t="s">
        <v>15892</v>
      </c>
      <c r="L4041" s="3" t="s">
        <v>15960</v>
      </c>
      <c r="M4041" s="7" t="s">
        <v>15961</v>
      </c>
      <c r="N4041" s="7" t="s">
        <v>15962</v>
      </c>
      <c r="O4041" s="20" t="s">
        <v>1190</v>
      </c>
      <c r="P4041" s="3"/>
      <c r="Q4041" s="3"/>
      <c r="R4041" s="6">
        <v>0</v>
      </c>
      <c r="S4041" s="3"/>
      <c r="T4041" s="3"/>
      <c r="U4041" s="17"/>
      <c r="X4041" s="19"/>
      <c r="Y4041" s="19" t="s">
        <v>15870</v>
      </c>
    </row>
    <row r="4042" spans="1:25">
      <c r="A4042" s="3" t="s">
        <v>15963</v>
      </c>
      <c r="B4042" s="3"/>
      <c r="C4042" s="3" t="s">
        <v>99</v>
      </c>
      <c r="D4042" s="3" t="s">
        <v>4026</v>
      </c>
      <c r="E4042" s="3" t="s">
        <v>66</v>
      </c>
      <c r="F4042" s="3" t="s">
        <v>1261</v>
      </c>
      <c r="G4042" s="3" t="s">
        <v>1312</v>
      </c>
      <c r="H4042" s="3" t="s">
        <v>1531</v>
      </c>
      <c r="I4042" s="3" t="s">
        <v>15964</v>
      </c>
      <c r="J4042" s="3"/>
      <c r="K4042" s="3" t="s">
        <v>15892</v>
      </c>
      <c r="L4042" s="3" t="s">
        <v>15965</v>
      </c>
      <c r="M4042" s="7" t="s">
        <v>15966</v>
      </c>
      <c r="N4042" s="7" t="s">
        <v>15967</v>
      </c>
      <c r="O4042" s="20" t="s">
        <v>1190</v>
      </c>
      <c r="P4042" s="3"/>
      <c r="Q4042" s="3"/>
      <c r="R4042" s="6">
        <v>0</v>
      </c>
      <c r="S4042" s="3"/>
      <c r="T4042" s="3"/>
      <c r="U4042" s="17"/>
      <c r="X4042" s="19"/>
      <c r="Y4042" s="19" t="s">
        <v>15870</v>
      </c>
    </row>
    <row r="4043" spans="1:25">
      <c r="A4043" s="3" t="s">
        <v>15968</v>
      </c>
      <c r="B4043" s="3"/>
      <c r="C4043" s="3" t="s">
        <v>99</v>
      </c>
      <c r="D4043" s="3" t="s">
        <v>4026</v>
      </c>
      <c r="E4043" s="3" t="s">
        <v>66</v>
      </c>
      <c r="F4043" s="3" t="s">
        <v>1261</v>
      </c>
      <c r="G4043" s="3" t="s">
        <v>1312</v>
      </c>
      <c r="H4043" s="3" t="s">
        <v>1262</v>
      </c>
      <c r="I4043" s="3" t="s">
        <v>15969</v>
      </c>
      <c r="J4043" s="3"/>
      <c r="K4043" s="3" t="s">
        <v>11094</v>
      </c>
      <c r="L4043" s="3" t="s">
        <v>15970</v>
      </c>
      <c r="M4043" s="7" t="s">
        <v>15971</v>
      </c>
      <c r="N4043" s="7" t="s">
        <v>15972</v>
      </c>
      <c r="O4043" s="20" t="s">
        <v>1190</v>
      </c>
      <c r="P4043" s="3"/>
      <c r="Q4043" s="3"/>
      <c r="R4043" s="6">
        <v>0</v>
      </c>
      <c r="S4043" s="3"/>
      <c r="T4043" s="3"/>
      <c r="U4043" s="17"/>
      <c r="X4043" s="19"/>
      <c r="Y4043" s="19" t="s">
        <v>15870</v>
      </c>
    </row>
    <row r="4044" spans="1:25">
      <c r="A4044" s="3" t="s">
        <v>15973</v>
      </c>
      <c r="B4044" s="3"/>
      <c r="C4044" s="3" t="s">
        <v>99</v>
      </c>
      <c r="D4044" s="3" t="s">
        <v>4026</v>
      </c>
      <c r="E4044" s="3" t="s">
        <v>66</v>
      </c>
      <c r="F4044" s="3" t="s">
        <v>1261</v>
      </c>
      <c r="G4044" s="3" t="s">
        <v>1312</v>
      </c>
      <c r="H4044" s="3" t="s">
        <v>1262</v>
      </c>
      <c r="I4044" s="3" t="s">
        <v>15974</v>
      </c>
      <c r="J4044" s="3"/>
      <c r="K4044" s="3" t="s">
        <v>15975</v>
      </c>
      <c r="L4044" s="3" t="s">
        <v>15976</v>
      </c>
      <c r="M4044" s="7" t="s">
        <v>15977</v>
      </c>
      <c r="N4044" s="7" t="s">
        <v>15978</v>
      </c>
      <c r="O4044" s="20" t="s">
        <v>1190</v>
      </c>
      <c r="P4044" s="3"/>
      <c r="Q4044" s="3"/>
      <c r="R4044" s="6">
        <v>0</v>
      </c>
      <c r="S4044" s="3"/>
      <c r="T4044" s="3"/>
      <c r="U4044" s="17"/>
      <c r="X4044" s="19"/>
      <c r="Y4044" s="19" t="s">
        <v>15870</v>
      </c>
    </row>
    <row r="4045" spans="1:25">
      <c r="A4045" s="3" t="s">
        <v>15979</v>
      </c>
      <c r="B4045" s="3"/>
      <c r="C4045" s="3" t="s">
        <v>99</v>
      </c>
      <c r="D4045" s="3" t="s">
        <v>4026</v>
      </c>
      <c r="E4045" s="3" t="s">
        <v>66</v>
      </c>
      <c r="F4045" s="3" t="s">
        <v>1261</v>
      </c>
      <c r="G4045" s="3" t="s">
        <v>1312</v>
      </c>
      <c r="H4045" s="3" t="s">
        <v>1262</v>
      </c>
      <c r="I4045" s="3" t="s">
        <v>15980</v>
      </c>
      <c r="J4045" s="3"/>
      <c r="K4045" s="3" t="s">
        <v>11094</v>
      </c>
      <c r="L4045" s="3" t="s">
        <v>15981</v>
      </c>
      <c r="M4045" s="7" t="s">
        <v>15982</v>
      </c>
      <c r="N4045" s="7" t="s">
        <v>15983</v>
      </c>
      <c r="O4045" s="20" t="s">
        <v>1190</v>
      </c>
      <c r="P4045" s="3"/>
      <c r="Q4045" s="3"/>
      <c r="R4045" s="6">
        <v>0</v>
      </c>
      <c r="S4045" s="3"/>
      <c r="T4045" s="3"/>
      <c r="U4045" s="17"/>
      <c r="X4045" s="19"/>
      <c r="Y4045" s="19" t="s">
        <v>15870</v>
      </c>
    </row>
    <row r="4046" spans="1:25">
      <c r="A4046" s="3" t="s">
        <v>15984</v>
      </c>
      <c r="B4046" s="3"/>
      <c r="C4046" s="3" t="s">
        <v>99</v>
      </c>
      <c r="D4046" s="3" t="s">
        <v>4026</v>
      </c>
      <c r="E4046" s="3" t="s">
        <v>66</v>
      </c>
      <c r="F4046" s="3" t="s">
        <v>1261</v>
      </c>
      <c r="G4046" s="3" t="s">
        <v>1312</v>
      </c>
      <c r="H4046" s="3" t="s">
        <v>1262</v>
      </c>
      <c r="I4046" s="3" t="s">
        <v>15985</v>
      </c>
      <c r="J4046" s="3"/>
      <c r="K4046" s="3" t="s">
        <v>2699</v>
      </c>
      <c r="L4046" s="3" t="s">
        <v>15986</v>
      </c>
      <c r="M4046" s="7" t="s">
        <v>15987</v>
      </c>
      <c r="N4046" s="7" t="s">
        <v>15988</v>
      </c>
      <c r="O4046" s="20" t="s">
        <v>1190</v>
      </c>
      <c r="P4046" s="3"/>
      <c r="Q4046" s="3"/>
      <c r="R4046" s="6">
        <v>0</v>
      </c>
      <c r="S4046" s="3"/>
      <c r="T4046" s="3"/>
      <c r="U4046" s="17"/>
      <c r="X4046" s="19"/>
      <c r="Y4046" s="19" t="s">
        <v>15870</v>
      </c>
    </row>
    <row r="4047" spans="1:25">
      <c r="A4047" s="3" t="s">
        <v>15989</v>
      </c>
      <c r="B4047" s="3"/>
      <c r="C4047" s="3" t="s">
        <v>99</v>
      </c>
      <c r="D4047" s="3" t="s">
        <v>4026</v>
      </c>
      <c r="E4047" s="3" t="s">
        <v>66</v>
      </c>
      <c r="F4047" s="3" t="s">
        <v>1261</v>
      </c>
      <c r="G4047" s="3" t="s">
        <v>1312</v>
      </c>
      <c r="H4047" s="3" t="s">
        <v>1262</v>
      </c>
      <c r="I4047" s="3" t="s">
        <v>15990</v>
      </c>
      <c r="J4047" s="3"/>
      <c r="K4047" s="3" t="s">
        <v>2699</v>
      </c>
      <c r="L4047" s="3" t="s">
        <v>15991</v>
      </c>
      <c r="M4047" s="7" t="s">
        <v>15992</v>
      </c>
      <c r="N4047" s="7" t="s">
        <v>15993</v>
      </c>
      <c r="O4047" s="20" t="s">
        <v>1190</v>
      </c>
      <c r="P4047" s="3"/>
      <c r="Q4047" s="3"/>
      <c r="R4047" s="6">
        <v>0</v>
      </c>
      <c r="S4047" s="3"/>
      <c r="T4047" s="3"/>
      <c r="U4047" s="17"/>
      <c r="X4047" s="19"/>
      <c r="Y4047" s="19" t="s">
        <v>15870</v>
      </c>
    </row>
    <row r="4048" spans="1:25">
      <c r="A4048" s="3" t="s">
        <v>15994</v>
      </c>
      <c r="B4048" s="3"/>
      <c r="C4048" s="3" t="s">
        <v>99</v>
      </c>
      <c r="D4048" s="3" t="s">
        <v>4026</v>
      </c>
      <c r="E4048" s="3" t="s">
        <v>66</v>
      </c>
      <c r="F4048" s="3" t="s">
        <v>1261</v>
      </c>
      <c r="G4048" s="3" t="s">
        <v>1312</v>
      </c>
      <c r="H4048" s="3" t="s">
        <v>1262</v>
      </c>
      <c r="I4048" s="3" t="s">
        <v>15995</v>
      </c>
      <c r="J4048" s="3"/>
      <c r="K4048" s="3" t="s">
        <v>2699</v>
      </c>
      <c r="L4048" s="3" t="s">
        <v>15996</v>
      </c>
      <c r="M4048" s="7" t="s">
        <v>15997</v>
      </c>
      <c r="N4048" s="7" t="s">
        <v>15998</v>
      </c>
      <c r="O4048" s="20" t="s">
        <v>1190</v>
      </c>
      <c r="P4048" s="3"/>
      <c r="Q4048" s="3"/>
      <c r="R4048" s="6">
        <v>0</v>
      </c>
      <c r="S4048" s="3"/>
      <c r="T4048" s="3"/>
      <c r="U4048" s="17"/>
      <c r="X4048" s="19"/>
      <c r="Y4048" s="19" t="s">
        <v>15870</v>
      </c>
    </row>
    <row r="4049" spans="1:25">
      <c r="A4049" s="3" t="s">
        <v>15999</v>
      </c>
      <c r="B4049" s="3"/>
      <c r="C4049" s="3" t="s">
        <v>99</v>
      </c>
      <c r="D4049" s="3" t="s">
        <v>4026</v>
      </c>
      <c r="E4049" s="3" t="s">
        <v>66</v>
      </c>
      <c r="F4049" s="3" t="s">
        <v>1261</v>
      </c>
      <c r="G4049" s="3" t="s">
        <v>1312</v>
      </c>
      <c r="H4049" s="3" t="s">
        <v>1262</v>
      </c>
      <c r="I4049" s="3" t="s">
        <v>16000</v>
      </c>
      <c r="J4049" s="3"/>
      <c r="K4049" s="3" t="s">
        <v>2699</v>
      </c>
      <c r="L4049" s="3" t="s">
        <v>16001</v>
      </c>
      <c r="M4049" s="7" t="s">
        <v>16002</v>
      </c>
      <c r="N4049" s="7" t="s">
        <v>16003</v>
      </c>
      <c r="O4049" s="20" t="s">
        <v>1190</v>
      </c>
      <c r="P4049" s="3"/>
      <c r="Q4049" s="3"/>
      <c r="R4049" s="6">
        <v>0</v>
      </c>
      <c r="S4049" s="3"/>
      <c r="T4049" s="3"/>
      <c r="U4049" s="17"/>
      <c r="X4049" s="19"/>
      <c r="Y4049" s="19" t="s">
        <v>15870</v>
      </c>
    </row>
    <row r="4050" spans="1:25">
      <c r="A4050" s="3" t="s">
        <v>16004</v>
      </c>
      <c r="B4050" s="3"/>
      <c r="C4050" s="3" t="s">
        <v>99</v>
      </c>
      <c r="D4050" s="3" t="s">
        <v>4026</v>
      </c>
      <c r="E4050" s="3" t="s">
        <v>66</v>
      </c>
      <c r="F4050" s="3" t="s">
        <v>1261</v>
      </c>
      <c r="G4050" s="3" t="s">
        <v>1312</v>
      </c>
      <c r="H4050" s="3" t="s">
        <v>1262</v>
      </c>
      <c r="I4050" s="3" t="s">
        <v>16005</v>
      </c>
      <c r="J4050" s="3"/>
      <c r="K4050" s="3" t="s">
        <v>2699</v>
      </c>
      <c r="L4050" s="3" t="s">
        <v>16006</v>
      </c>
      <c r="M4050" s="7" t="s">
        <v>16007</v>
      </c>
      <c r="N4050" s="7" t="s">
        <v>16008</v>
      </c>
      <c r="O4050" s="20" t="s">
        <v>1190</v>
      </c>
      <c r="P4050" s="3"/>
      <c r="Q4050" s="3"/>
      <c r="R4050" s="6">
        <v>0</v>
      </c>
      <c r="S4050" s="3"/>
      <c r="T4050" s="3"/>
      <c r="U4050" s="17"/>
      <c r="X4050" s="19"/>
      <c r="Y4050" s="19" t="s">
        <v>15870</v>
      </c>
    </row>
    <row r="4051" spans="1:25">
      <c r="A4051" s="3" t="s">
        <v>16009</v>
      </c>
      <c r="B4051" s="3"/>
      <c r="C4051" s="3" t="s">
        <v>99</v>
      </c>
      <c r="D4051" s="3" t="s">
        <v>4026</v>
      </c>
      <c r="E4051" s="3" t="s">
        <v>66</v>
      </c>
      <c r="F4051" s="3" t="s">
        <v>1261</v>
      </c>
      <c r="G4051" s="3" t="s">
        <v>1312</v>
      </c>
      <c r="H4051" s="3" t="s">
        <v>1540</v>
      </c>
      <c r="I4051" s="3" t="s">
        <v>16010</v>
      </c>
      <c r="J4051" s="3"/>
      <c r="K4051" s="3" t="s">
        <v>11094</v>
      </c>
      <c r="L4051" s="3" t="s">
        <v>16011</v>
      </c>
      <c r="M4051" s="7" t="s">
        <v>16012</v>
      </c>
      <c r="N4051" s="7" t="s">
        <v>16013</v>
      </c>
      <c r="O4051" s="20" t="s">
        <v>1190</v>
      </c>
      <c r="P4051" s="3"/>
      <c r="Q4051" s="3"/>
      <c r="R4051" s="6">
        <v>0</v>
      </c>
      <c r="S4051" s="3"/>
      <c r="T4051" s="3"/>
      <c r="U4051" s="17"/>
      <c r="X4051" s="19"/>
      <c r="Y4051" s="19" t="s">
        <v>15870</v>
      </c>
    </row>
    <row r="4052" spans="1:25">
      <c r="A4052" s="3" t="s">
        <v>16014</v>
      </c>
      <c r="B4052" s="3"/>
      <c r="C4052" s="3" t="s">
        <v>99</v>
      </c>
      <c r="D4052" s="3" t="s">
        <v>4026</v>
      </c>
      <c r="E4052" s="3" t="s">
        <v>66</v>
      </c>
      <c r="F4052" s="3" t="s">
        <v>1261</v>
      </c>
      <c r="G4052" s="3" t="s">
        <v>1312</v>
      </c>
      <c r="H4052" s="3" t="s">
        <v>1540</v>
      </c>
      <c r="I4052" s="3" t="s">
        <v>16015</v>
      </c>
      <c r="J4052" s="3"/>
      <c r="K4052" s="3" t="s">
        <v>15975</v>
      </c>
      <c r="L4052" s="3" t="s">
        <v>16016</v>
      </c>
      <c r="M4052" s="7" t="s">
        <v>16017</v>
      </c>
      <c r="N4052" s="7" t="s">
        <v>16018</v>
      </c>
      <c r="O4052" s="20" t="s">
        <v>1190</v>
      </c>
      <c r="P4052" s="3"/>
      <c r="Q4052" s="3"/>
      <c r="R4052" s="6">
        <v>0</v>
      </c>
      <c r="S4052" s="3"/>
      <c r="T4052" s="3"/>
      <c r="U4052" s="17"/>
      <c r="X4052" s="19"/>
      <c r="Y4052" s="19" t="s">
        <v>15870</v>
      </c>
    </row>
    <row r="4053" spans="1:25">
      <c r="A4053" s="3" t="s">
        <v>16019</v>
      </c>
      <c r="B4053" s="3"/>
      <c r="C4053" s="3" t="s">
        <v>99</v>
      </c>
      <c r="D4053" s="3" t="s">
        <v>4026</v>
      </c>
      <c r="E4053" s="3" t="s">
        <v>66</v>
      </c>
      <c r="F4053" s="3" t="s">
        <v>1261</v>
      </c>
      <c r="G4053" s="3" t="s">
        <v>1312</v>
      </c>
      <c r="H4053" s="3" t="s">
        <v>1540</v>
      </c>
      <c r="I4053" s="3" t="s">
        <v>16020</v>
      </c>
      <c r="J4053" s="3"/>
      <c r="K4053" s="3" t="s">
        <v>2699</v>
      </c>
      <c r="L4053" s="3" t="s">
        <v>16021</v>
      </c>
      <c r="M4053" s="7" t="s">
        <v>16022</v>
      </c>
      <c r="N4053" s="7" t="s">
        <v>16023</v>
      </c>
      <c r="O4053" s="20" t="s">
        <v>1190</v>
      </c>
      <c r="P4053" s="3"/>
      <c r="Q4053" s="3"/>
      <c r="R4053" s="6">
        <v>0</v>
      </c>
      <c r="S4053" s="3"/>
      <c r="T4053" s="3"/>
      <c r="U4053" s="17"/>
      <c r="X4053" s="19"/>
      <c r="Y4053" s="19" t="s">
        <v>15870</v>
      </c>
    </row>
    <row r="4054" spans="1:25">
      <c r="A4054" s="3" t="s">
        <v>16024</v>
      </c>
      <c r="B4054" s="3"/>
      <c r="C4054" s="3" t="s">
        <v>99</v>
      </c>
      <c r="D4054" s="3" t="s">
        <v>4026</v>
      </c>
      <c r="E4054" s="3" t="s">
        <v>66</v>
      </c>
      <c r="F4054" s="3" t="s">
        <v>1261</v>
      </c>
      <c r="G4054" s="3" t="s">
        <v>1312</v>
      </c>
      <c r="H4054" s="3" t="s">
        <v>1540</v>
      </c>
      <c r="I4054" s="3" t="s">
        <v>16025</v>
      </c>
      <c r="J4054" s="3"/>
      <c r="K4054" s="3" t="s">
        <v>15975</v>
      </c>
      <c r="L4054" s="3" t="s">
        <v>16026</v>
      </c>
      <c r="M4054" s="7" t="s">
        <v>16027</v>
      </c>
      <c r="N4054" s="7" t="s">
        <v>16028</v>
      </c>
      <c r="O4054" s="20" t="s">
        <v>1190</v>
      </c>
      <c r="P4054" s="3"/>
      <c r="Q4054" s="3"/>
      <c r="R4054" s="6">
        <v>0</v>
      </c>
      <c r="S4054" s="3"/>
      <c r="T4054" s="3"/>
      <c r="U4054" s="17"/>
      <c r="X4054" s="19"/>
      <c r="Y4054" s="19" t="s">
        <v>15870</v>
      </c>
    </row>
    <row r="4055" spans="1:25">
      <c r="A4055" s="3" t="s">
        <v>16029</v>
      </c>
      <c r="B4055" s="3"/>
      <c r="C4055" s="3" t="s">
        <v>99</v>
      </c>
      <c r="D4055" s="3" t="s">
        <v>4026</v>
      </c>
      <c r="E4055" s="3" t="s">
        <v>66</v>
      </c>
      <c r="F4055" s="3" t="s">
        <v>1261</v>
      </c>
      <c r="G4055" s="3" t="s">
        <v>1312</v>
      </c>
      <c r="H4055" s="3" t="s">
        <v>1540</v>
      </c>
      <c r="I4055" s="3" t="s">
        <v>16030</v>
      </c>
      <c r="J4055" s="3"/>
      <c r="K4055" s="3" t="s">
        <v>15892</v>
      </c>
      <c r="L4055" s="3" t="s">
        <v>16031</v>
      </c>
      <c r="M4055" s="7" t="s">
        <v>16032</v>
      </c>
      <c r="N4055" s="7" t="s">
        <v>16033</v>
      </c>
      <c r="O4055" s="20" t="s">
        <v>1190</v>
      </c>
      <c r="P4055" s="3"/>
      <c r="Q4055" s="3"/>
      <c r="R4055" s="6">
        <v>0</v>
      </c>
      <c r="S4055" s="3"/>
      <c r="T4055" s="3"/>
      <c r="U4055" s="17"/>
      <c r="X4055" s="19"/>
      <c r="Y4055" s="19" t="s">
        <v>15870</v>
      </c>
    </row>
    <row r="4056" spans="1:25">
      <c r="A4056" s="3" t="s">
        <v>16034</v>
      </c>
      <c r="B4056" s="3"/>
      <c r="C4056" s="3" t="s">
        <v>99</v>
      </c>
      <c r="D4056" s="3" t="s">
        <v>4026</v>
      </c>
      <c r="E4056" s="3" t="s">
        <v>66</v>
      </c>
      <c r="F4056" s="3" t="s">
        <v>1261</v>
      </c>
      <c r="G4056" s="3" t="s">
        <v>1312</v>
      </c>
      <c r="H4056" s="3" t="s">
        <v>1540</v>
      </c>
      <c r="I4056" s="3" t="s">
        <v>16035</v>
      </c>
      <c r="J4056" s="3"/>
      <c r="K4056" s="3" t="s">
        <v>11094</v>
      </c>
      <c r="L4056" s="3" t="s">
        <v>16036</v>
      </c>
      <c r="M4056" s="7" t="s">
        <v>16037</v>
      </c>
      <c r="N4056" s="7" t="s">
        <v>16038</v>
      </c>
      <c r="O4056" s="20" t="s">
        <v>1190</v>
      </c>
      <c r="P4056" s="3"/>
      <c r="Q4056" s="3"/>
      <c r="R4056" s="6">
        <v>0</v>
      </c>
      <c r="S4056" s="3"/>
      <c r="T4056" s="3"/>
      <c r="U4056" s="17"/>
      <c r="X4056" s="19"/>
      <c r="Y4056" s="19" t="s">
        <v>15870</v>
      </c>
    </row>
    <row r="4057" spans="1:25">
      <c r="A4057" s="3" t="s">
        <v>16039</v>
      </c>
      <c r="B4057" s="3"/>
      <c r="C4057" s="3" t="s">
        <v>99</v>
      </c>
      <c r="D4057" s="3" t="s">
        <v>4026</v>
      </c>
      <c r="E4057" s="3" t="s">
        <v>66</v>
      </c>
      <c r="F4057" s="3" t="s">
        <v>1261</v>
      </c>
      <c r="G4057" s="3" t="s">
        <v>1312</v>
      </c>
      <c r="H4057" s="3" t="s">
        <v>1540</v>
      </c>
      <c r="I4057" s="3" t="s">
        <v>16040</v>
      </c>
      <c r="J4057" s="3"/>
      <c r="K4057" s="3" t="s">
        <v>2699</v>
      </c>
      <c r="L4057" s="3" t="s">
        <v>16041</v>
      </c>
      <c r="M4057" s="7" t="s">
        <v>16042</v>
      </c>
      <c r="N4057" s="7" t="s">
        <v>16043</v>
      </c>
      <c r="O4057" s="20" t="s">
        <v>1190</v>
      </c>
      <c r="P4057" s="3"/>
      <c r="Q4057" s="3"/>
      <c r="R4057" s="6">
        <v>0</v>
      </c>
      <c r="S4057" s="3"/>
      <c r="T4057" s="3"/>
      <c r="U4057" s="17"/>
      <c r="X4057" s="19"/>
      <c r="Y4057" s="19" t="s">
        <v>15870</v>
      </c>
    </row>
    <row r="4058" spans="1:25">
      <c r="A4058" s="18" t="s">
        <v>16044</v>
      </c>
      <c r="B4058" s="3"/>
      <c r="C4058" s="3" t="s">
        <v>99</v>
      </c>
      <c r="D4058" s="3" t="s">
        <v>4026</v>
      </c>
      <c r="E4058" s="3" t="s">
        <v>66</v>
      </c>
      <c r="F4058" s="3" t="s">
        <v>1261</v>
      </c>
      <c r="G4058" s="3" t="s">
        <v>1312</v>
      </c>
      <c r="H4058" s="3" t="s">
        <v>1540</v>
      </c>
      <c r="I4058" s="3" t="s">
        <v>16045</v>
      </c>
      <c r="J4058" s="3"/>
      <c r="K4058" s="3" t="s">
        <v>11094</v>
      </c>
      <c r="L4058" s="3" t="s">
        <v>16046</v>
      </c>
      <c r="M4058" s="7" t="s">
        <v>16047</v>
      </c>
      <c r="N4058" s="7" t="s">
        <v>16048</v>
      </c>
      <c r="O4058" s="20" t="s">
        <v>1190</v>
      </c>
      <c r="P4058" s="3"/>
      <c r="Q4058" s="3"/>
      <c r="R4058" s="6">
        <v>0</v>
      </c>
      <c r="S4058" s="3"/>
      <c r="T4058" s="3"/>
      <c r="U4058" s="17"/>
      <c r="X4058" s="19"/>
      <c r="Y4058" s="19" t="s">
        <v>15870</v>
      </c>
    </row>
    <row r="4059" spans="1:25">
      <c r="A4059" s="3" t="s">
        <v>16049</v>
      </c>
      <c r="B4059" s="3"/>
      <c r="C4059" s="3" t="s">
        <v>121</v>
      </c>
      <c r="D4059" s="3" t="s">
        <v>4026</v>
      </c>
      <c r="E4059" s="3" t="s">
        <v>66</v>
      </c>
      <c r="F4059" s="3" t="s">
        <v>16050</v>
      </c>
      <c r="G4059" s="3" t="s">
        <v>1495</v>
      </c>
      <c r="H4059" s="3" t="s">
        <v>1653</v>
      </c>
      <c r="I4059" s="3" t="s">
        <v>16051</v>
      </c>
      <c r="J4059" s="3" t="s">
        <v>55</v>
      </c>
      <c r="K4059" s="3" t="s">
        <v>16052</v>
      </c>
      <c r="L4059" s="3" t="s">
        <v>16053</v>
      </c>
      <c r="M4059" s="7" t="s">
        <v>16054</v>
      </c>
      <c r="N4059" s="7" t="s">
        <v>16055</v>
      </c>
      <c r="O4059" s="20" t="s">
        <v>1192</v>
      </c>
      <c r="P4059" s="3"/>
      <c r="Q4059" s="3"/>
      <c r="R4059" s="6">
        <v>1564.2</v>
      </c>
      <c r="S4059" s="3"/>
      <c r="T4059" s="3"/>
      <c r="U4059" s="17"/>
      <c r="X4059" s="19"/>
      <c r="Y4059" s="19" t="s">
        <v>15870</v>
      </c>
    </row>
    <row r="4060" spans="1:25">
      <c r="A4060" s="3" t="s">
        <v>16056</v>
      </c>
      <c r="B4060" s="3"/>
      <c r="C4060" s="3" t="s">
        <v>121</v>
      </c>
      <c r="D4060" s="3" t="s">
        <v>4026</v>
      </c>
      <c r="E4060" s="3" t="s">
        <v>66</v>
      </c>
      <c r="F4060" s="3" t="s">
        <v>16050</v>
      </c>
      <c r="G4060" s="3" t="s">
        <v>1495</v>
      </c>
      <c r="H4060" s="3" t="s">
        <v>1653</v>
      </c>
      <c r="I4060" s="3" t="s">
        <v>16057</v>
      </c>
      <c r="J4060" s="3" t="s">
        <v>1246</v>
      </c>
      <c r="K4060" s="3" t="s">
        <v>16052</v>
      </c>
      <c r="L4060" s="3" t="s">
        <v>16053</v>
      </c>
      <c r="M4060" s="7" t="s">
        <v>16054</v>
      </c>
      <c r="N4060" s="7" t="s">
        <v>16055</v>
      </c>
      <c r="O4060" s="20" t="s">
        <v>1192</v>
      </c>
      <c r="P4060" s="3"/>
      <c r="Q4060" s="3"/>
      <c r="R4060" s="6">
        <v>376.2</v>
      </c>
      <c r="S4060" s="3"/>
      <c r="T4060" s="3"/>
      <c r="U4060" s="17"/>
      <c r="X4060" s="19"/>
      <c r="Y4060" s="19" t="s">
        <v>15870</v>
      </c>
    </row>
    <row r="4061" spans="1:25">
      <c r="A4061" s="3" t="s">
        <v>16058</v>
      </c>
      <c r="B4061" s="3"/>
      <c r="C4061" s="3" t="s">
        <v>121</v>
      </c>
      <c r="D4061" s="3" t="s">
        <v>4026</v>
      </c>
      <c r="E4061" s="3" t="s">
        <v>66</v>
      </c>
      <c r="F4061" s="3" t="s">
        <v>16050</v>
      </c>
      <c r="G4061" s="3" t="s">
        <v>1495</v>
      </c>
      <c r="H4061" s="3" t="s">
        <v>1653</v>
      </c>
      <c r="I4061" s="3" t="s">
        <v>16059</v>
      </c>
      <c r="J4061" s="3" t="s">
        <v>1246</v>
      </c>
      <c r="K4061" s="3" t="s">
        <v>16052</v>
      </c>
      <c r="L4061" s="3" t="s">
        <v>16053</v>
      </c>
      <c r="M4061" s="7" t="s">
        <v>16054</v>
      </c>
      <c r="N4061" s="7" t="s">
        <v>16055</v>
      </c>
      <c r="O4061" s="20" t="s">
        <v>1192</v>
      </c>
      <c r="P4061" s="3"/>
      <c r="Q4061" s="3"/>
      <c r="R4061" s="6">
        <v>376.2</v>
      </c>
      <c r="S4061" s="3"/>
      <c r="T4061" s="3"/>
      <c r="U4061" s="17"/>
      <c r="X4061" s="19"/>
      <c r="Y4061" s="19" t="s">
        <v>15870</v>
      </c>
    </row>
    <row r="4062" spans="1:25">
      <c r="A4062" s="3" t="s">
        <v>16060</v>
      </c>
      <c r="B4062" s="3"/>
      <c r="C4062" s="3" t="s">
        <v>121</v>
      </c>
      <c r="D4062" s="3" t="s">
        <v>4026</v>
      </c>
      <c r="E4062" s="3" t="s">
        <v>66</v>
      </c>
      <c r="F4062" s="3" t="s">
        <v>16050</v>
      </c>
      <c r="G4062" s="3" t="s">
        <v>1495</v>
      </c>
      <c r="H4062" s="3" t="s">
        <v>1653</v>
      </c>
      <c r="I4062" s="3" t="s">
        <v>16061</v>
      </c>
      <c r="J4062" s="3" t="s">
        <v>1246</v>
      </c>
      <c r="K4062" s="3" t="s">
        <v>16052</v>
      </c>
      <c r="L4062" s="3" t="s">
        <v>16053</v>
      </c>
      <c r="M4062" s="7" t="s">
        <v>16054</v>
      </c>
      <c r="N4062" s="7" t="s">
        <v>16055</v>
      </c>
      <c r="O4062" s="20" t="s">
        <v>1192</v>
      </c>
      <c r="P4062" s="3"/>
      <c r="Q4062" s="3"/>
      <c r="R4062" s="6">
        <v>376.2</v>
      </c>
      <c r="S4062" s="3"/>
      <c r="T4062" s="3"/>
      <c r="U4062" s="17"/>
      <c r="X4062" s="19"/>
      <c r="Y4062" s="19" t="s">
        <v>15870</v>
      </c>
    </row>
    <row r="4063" spans="1:25">
      <c r="A4063" s="3" t="s">
        <v>16062</v>
      </c>
      <c r="B4063" s="3"/>
      <c r="C4063" s="3" t="s">
        <v>121</v>
      </c>
      <c r="D4063" s="3" t="s">
        <v>4026</v>
      </c>
      <c r="E4063" s="3" t="s">
        <v>66</v>
      </c>
      <c r="F4063" s="3" t="s">
        <v>16050</v>
      </c>
      <c r="G4063" s="3" t="s">
        <v>1495</v>
      </c>
      <c r="H4063" s="3" t="s">
        <v>1653</v>
      </c>
      <c r="I4063" s="3" t="s">
        <v>16063</v>
      </c>
      <c r="J4063" s="3" t="s">
        <v>1246</v>
      </c>
      <c r="K4063" s="3" t="s">
        <v>16052</v>
      </c>
      <c r="L4063" s="3" t="s">
        <v>16053</v>
      </c>
      <c r="M4063" s="7" t="s">
        <v>16054</v>
      </c>
      <c r="N4063" s="7" t="s">
        <v>16055</v>
      </c>
      <c r="O4063" s="20" t="s">
        <v>1192</v>
      </c>
      <c r="P4063" s="3"/>
      <c r="Q4063" s="3"/>
      <c r="R4063" s="6">
        <v>376.2</v>
      </c>
      <c r="S4063" s="3"/>
      <c r="T4063" s="3"/>
      <c r="U4063" s="17"/>
      <c r="X4063" s="19"/>
      <c r="Y4063" s="19" t="s">
        <v>15870</v>
      </c>
    </row>
    <row r="4064" spans="1:25">
      <c r="A4064" s="3" t="s">
        <v>16064</v>
      </c>
      <c r="B4064" s="3"/>
      <c r="C4064" s="3" t="s">
        <v>121</v>
      </c>
      <c r="D4064" s="3" t="s">
        <v>4026</v>
      </c>
      <c r="E4064" s="3" t="s">
        <v>66</v>
      </c>
      <c r="F4064" s="3" t="s">
        <v>16050</v>
      </c>
      <c r="G4064" s="3" t="s">
        <v>1495</v>
      </c>
      <c r="H4064" s="3" t="s">
        <v>1653</v>
      </c>
      <c r="I4064" s="3" t="s">
        <v>16065</v>
      </c>
      <c r="J4064" s="3" t="s">
        <v>1246</v>
      </c>
      <c r="K4064" s="3" t="s">
        <v>16052</v>
      </c>
      <c r="L4064" s="3" t="s">
        <v>16053</v>
      </c>
      <c r="M4064" s="7" t="s">
        <v>16054</v>
      </c>
      <c r="N4064" s="7" t="s">
        <v>16055</v>
      </c>
      <c r="O4064" s="20" t="s">
        <v>1192</v>
      </c>
      <c r="P4064" s="3"/>
      <c r="Q4064" s="3"/>
      <c r="R4064" s="6">
        <v>376.2</v>
      </c>
      <c r="S4064" s="3"/>
      <c r="T4064" s="3"/>
      <c r="U4064" s="17"/>
      <c r="X4064" s="19"/>
      <c r="Y4064" s="19" t="s">
        <v>15870</v>
      </c>
    </row>
    <row r="4065" spans="1:25">
      <c r="A4065" s="18" t="s">
        <v>16066</v>
      </c>
      <c r="B4065" s="3"/>
      <c r="C4065" s="3" t="s">
        <v>121</v>
      </c>
      <c r="D4065" s="3" t="s">
        <v>4026</v>
      </c>
      <c r="E4065" s="3" t="s">
        <v>66</v>
      </c>
      <c r="F4065" s="3" t="s">
        <v>16050</v>
      </c>
      <c r="G4065" s="3" t="s">
        <v>1495</v>
      </c>
      <c r="H4065" s="3" t="s">
        <v>1653</v>
      </c>
      <c r="I4065" s="3" t="s">
        <v>16067</v>
      </c>
      <c r="J4065" s="3" t="s">
        <v>1246</v>
      </c>
      <c r="K4065" s="3" t="s">
        <v>16052</v>
      </c>
      <c r="L4065" s="3" t="s">
        <v>16053</v>
      </c>
      <c r="M4065" s="7" t="s">
        <v>16054</v>
      </c>
      <c r="N4065" s="7" t="s">
        <v>16055</v>
      </c>
      <c r="O4065" s="20" t="s">
        <v>1192</v>
      </c>
      <c r="P4065" s="3"/>
      <c r="Q4065" s="3"/>
      <c r="R4065" s="6">
        <v>376.2</v>
      </c>
      <c r="S4065" s="3"/>
      <c r="T4065" s="3"/>
      <c r="U4065" s="17"/>
      <c r="X4065" s="19"/>
      <c r="Y4065" s="19" t="s">
        <v>15870</v>
      </c>
    </row>
    <row r="4066" spans="1:25">
      <c r="A4066" s="3" t="s">
        <v>16068</v>
      </c>
      <c r="B4066" s="3"/>
      <c r="C4066" s="3" t="s">
        <v>121</v>
      </c>
      <c r="D4066" s="3" t="s">
        <v>4026</v>
      </c>
      <c r="E4066" s="3" t="s">
        <v>66</v>
      </c>
      <c r="F4066" s="3" t="s">
        <v>16050</v>
      </c>
      <c r="G4066" s="3" t="s">
        <v>1495</v>
      </c>
      <c r="H4066" s="3" t="s">
        <v>1653</v>
      </c>
      <c r="I4066" s="3" t="s">
        <v>16069</v>
      </c>
      <c r="J4066" s="3" t="s">
        <v>1246</v>
      </c>
      <c r="K4066" s="3" t="s">
        <v>16052</v>
      </c>
      <c r="L4066" s="3" t="s">
        <v>16053</v>
      </c>
      <c r="M4066" s="7" t="s">
        <v>16054</v>
      </c>
      <c r="N4066" s="7" t="s">
        <v>16055</v>
      </c>
      <c r="O4066" s="20" t="s">
        <v>1192</v>
      </c>
      <c r="P4066" s="3"/>
      <c r="Q4066" s="3"/>
      <c r="R4066" s="6">
        <v>376.2</v>
      </c>
      <c r="S4066" s="3"/>
      <c r="T4066" s="3"/>
      <c r="U4066" s="17"/>
      <c r="X4066" s="19"/>
      <c r="Y4066" s="19" t="s">
        <v>15870</v>
      </c>
    </row>
    <row r="4067" spans="1:25">
      <c r="A4067" s="3" t="s">
        <v>16070</v>
      </c>
      <c r="B4067" s="3"/>
      <c r="C4067" s="3" t="s">
        <v>121</v>
      </c>
      <c r="D4067" s="3" t="s">
        <v>4026</v>
      </c>
      <c r="E4067" s="3" t="s">
        <v>66</v>
      </c>
      <c r="F4067" s="3" t="s">
        <v>16050</v>
      </c>
      <c r="G4067" s="3" t="s">
        <v>1495</v>
      </c>
      <c r="H4067" s="3" t="s">
        <v>1653</v>
      </c>
      <c r="I4067" s="3" t="s">
        <v>16071</v>
      </c>
      <c r="J4067" s="3" t="s">
        <v>1246</v>
      </c>
      <c r="K4067" s="3" t="s">
        <v>16052</v>
      </c>
      <c r="L4067" s="3" t="s">
        <v>16053</v>
      </c>
      <c r="M4067" s="7" t="s">
        <v>16054</v>
      </c>
      <c r="N4067" s="7" t="s">
        <v>16055</v>
      </c>
      <c r="O4067" s="20" t="s">
        <v>1192</v>
      </c>
      <c r="P4067" s="3"/>
      <c r="Q4067" s="3"/>
      <c r="R4067" s="6">
        <v>376.2</v>
      </c>
      <c r="S4067" s="3"/>
      <c r="T4067" s="3"/>
      <c r="U4067" s="17"/>
      <c r="X4067" s="19"/>
      <c r="Y4067" s="19" t="s">
        <v>15870</v>
      </c>
    </row>
    <row r="4068" spans="1:25">
      <c r="A4068" s="3" t="s">
        <v>16072</v>
      </c>
      <c r="B4068" s="3"/>
      <c r="C4068" s="3" t="s">
        <v>121</v>
      </c>
      <c r="D4068" s="3" t="s">
        <v>4026</v>
      </c>
      <c r="E4068" s="3" t="s">
        <v>66</v>
      </c>
      <c r="F4068" s="3" t="s">
        <v>16050</v>
      </c>
      <c r="G4068" s="3" t="s">
        <v>1495</v>
      </c>
      <c r="H4068" s="3" t="s">
        <v>1653</v>
      </c>
      <c r="I4068" s="3" t="s">
        <v>16073</v>
      </c>
      <c r="J4068" s="3" t="s">
        <v>1246</v>
      </c>
      <c r="K4068" s="3" t="s">
        <v>16052</v>
      </c>
      <c r="L4068" s="3" t="s">
        <v>16053</v>
      </c>
      <c r="M4068" s="7" t="s">
        <v>16054</v>
      </c>
      <c r="N4068" s="7" t="s">
        <v>16055</v>
      </c>
      <c r="O4068" s="20" t="s">
        <v>1192</v>
      </c>
      <c r="P4068" s="3"/>
      <c r="Q4068" s="3"/>
      <c r="R4068" s="6">
        <v>376.2</v>
      </c>
      <c r="S4068" s="3"/>
      <c r="T4068" s="3"/>
      <c r="U4068" s="17"/>
      <c r="X4068" s="19"/>
      <c r="Y4068" s="19" t="s">
        <v>15870</v>
      </c>
    </row>
    <row r="4069" spans="1:25">
      <c r="A4069" s="3" t="s">
        <v>16074</v>
      </c>
      <c r="B4069" s="3"/>
      <c r="C4069" s="3" t="s">
        <v>121</v>
      </c>
      <c r="D4069" s="3" t="s">
        <v>4026</v>
      </c>
      <c r="E4069" s="3" t="s">
        <v>66</v>
      </c>
      <c r="F4069" s="3" t="s">
        <v>16050</v>
      </c>
      <c r="G4069" s="3" t="s">
        <v>1495</v>
      </c>
      <c r="H4069" s="3" t="s">
        <v>1653</v>
      </c>
      <c r="I4069" s="3" t="s">
        <v>16075</v>
      </c>
      <c r="J4069" s="3" t="s">
        <v>1246</v>
      </c>
      <c r="K4069" s="3" t="s">
        <v>16052</v>
      </c>
      <c r="L4069" s="3" t="s">
        <v>16053</v>
      </c>
      <c r="M4069" s="7" t="s">
        <v>16054</v>
      </c>
      <c r="N4069" s="7" t="s">
        <v>16055</v>
      </c>
      <c r="O4069" s="20" t="s">
        <v>1192</v>
      </c>
      <c r="P4069" s="3"/>
      <c r="Q4069" s="3"/>
      <c r="R4069" s="6">
        <v>376.2</v>
      </c>
      <c r="S4069" s="3"/>
      <c r="T4069" s="3"/>
      <c r="U4069" s="17"/>
      <c r="X4069" s="19"/>
      <c r="Y4069" s="19" t="s">
        <v>15870</v>
      </c>
    </row>
    <row r="4070" spans="1:25">
      <c r="A4070" s="3" t="s">
        <v>16076</v>
      </c>
      <c r="B4070" s="3"/>
      <c r="C4070" s="3" t="s">
        <v>121</v>
      </c>
      <c r="D4070" s="3" t="s">
        <v>4026</v>
      </c>
      <c r="E4070" s="3" t="s">
        <v>66</v>
      </c>
      <c r="F4070" s="3" t="s">
        <v>16050</v>
      </c>
      <c r="G4070" s="3" t="s">
        <v>1495</v>
      </c>
      <c r="H4070" s="3" t="s">
        <v>1653</v>
      </c>
      <c r="I4070" s="3" t="s">
        <v>16077</v>
      </c>
      <c r="J4070" s="3" t="s">
        <v>1246</v>
      </c>
      <c r="K4070" s="3" t="s">
        <v>16052</v>
      </c>
      <c r="L4070" s="3" t="s">
        <v>16053</v>
      </c>
      <c r="M4070" s="7" t="s">
        <v>16054</v>
      </c>
      <c r="N4070" s="7" t="s">
        <v>16055</v>
      </c>
      <c r="O4070" s="20" t="s">
        <v>1192</v>
      </c>
      <c r="P4070" s="3"/>
      <c r="Q4070" s="3"/>
      <c r="R4070" s="6">
        <v>376.2</v>
      </c>
      <c r="S4070" s="3"/>
      <c r="T4070" s="3"/>
      <c r="U4070" s="17"/>
      <c r="X4070" s="19"/>
      <c r="Y4070" s="19" t="s">
        <v>15870</v>
      </c>
    </row>
    <row r="4071" spans="1:25">
      <c r="A4071" s="3" t="s">
        <v>16078</v>
      </c>
      <c r="B4071" s="3"/>
      <c r="C4071" s="3" t="s">
        <v>121</v>
      </c>
      <c r="D4071" s="3" t="s">
        <v>4026</v>
      </c>
      <c r="E4071" s="3" t="s">
        <v>66</v>
      </c>
      <c r="F4071" s="3" t="s">
        <v>16050</v>
      </c>
      <c r="G4071" s="3" t="s">
        <v>1495</v>
      </c>
      <c r="H4071" s="3" t="s">
        <v>1653</v>
      </c>
      <c r="I4071" s="3" t="s">
        <v>16079</v>
      </c>
      <c r="J4071" s="3" t="s">
        <v>1246</v>
      </c>
      <c r="K4071" s="3" t="s">
        <v>16052</v>
      </c>
      <c r="L4071" s="3" t="s">
        <v>16053</v>
      </c>
      <c r="M4071" s="7" t="s">
        <v>16054</v>
      </c>
      <c r="N4071" s="7" t="s">
        <v>16055</v>
      </c>
      <c r="O4071" s="20" t="s">
        <v>1192</v>
      </c>
      <c r="P4071" s="3"/>
      <c r="Q4071" s="3"/>
      <c r="R4071" s="6">
        <v>376.2</v>
      </c>
      <c r="S4071" s="3"/>
      <c r="T4071" s="3"/>
      <c r="U4071" s="17"/>
      <c r="X4071" s="19"/>
      <c r="Y4071" s="19" t="s">
        <v>15870</v>
      </c>
    </row>
    <row r="4072" spans="1:25">
      <c r="A4072" s="3" t="s">
        <v>16080</v>
      </c>
      <c r="B4072" s="3"/>
      <c r="C4072" s="3" t="s">
        <v>121</v>
      </c>
      <c r="D4072" s="3" t="s">
        <v>4026</v>
      </c>
      <c r="E4072" s="3" t="s">
        <v>66</v>
      </c>
      <c r="F4072" s="3" t="s">
        <v>16050</v>
      </c>
      <c r="G4072" s="3" t="s">
        <v>1495</v>
      </c>
      <c r="H4072" s="3" t="s">
        <v>1653</v>
      </c>
      <c r="I4072" s="3" t="s">
        <v>16081</v>
      </c>
      <c r="J4072" s="3" t="s">
        <v>1246</v>
      </c>
      <c r="K4072" s="3" t="s">
        <v>16052</v>
      </c>
      <c r="L4072" s="3" t="s">
        <v>16053</v>
      </c>
      <c r="M4072" s="7" t="s">
        <v>16054</v>
      </c>
      <c r="N4072" s="7" t="s">
        <v>16055</v>
      </c>
      <c r="O4072" s="20" t="s">
        <v>1192</v>
      </c>
      <c r="P4072" s="3"/>
      <c r="Q4072" s="3"/>
      <c r="R4072" s="6">
        <v>376.2</v>
      </c>
      <c r="S4072" s="3"/>
      <c r="T4072" s="3"/>
      <c r="U4072" s="17"/>
      <c r="X4072" s="19"/>
      <c r="Y4072" s="19" t="s">
        <v>15870</v>
      </c>
    </row>
    <row r="4073" spans="1:25">
      <c r="A4073" s="3" t="s">
        <v>16082</v>
      </c>
      <c r="B4073" s="3"/>
      <c r="C4073" s="3" t="s">
        <v>121</v>
      </c>
      <c r="D4073" s="3" t="s">
        <v>4026</v>
      </c>
      <c r="E4073" s="3" t="s">
        <v>66</v>
      </c>
      <c r="F4073" s="3" t="s">
        <v>16050</v>
      </c>
      <c r="G4073" s="3" t="s">
        <v>1495</v>
      </c>
      <c r="H4073" s="3" t="s">
        <v>1653</v>
      </c>
      <c r="I4073" s="3" t="s">
        <v>16083</v>
      </c>
      <c r="J4073" s="3" t="s">
        <v>1246</v>
      </c>
      <c r="K4073" s="3" t="s">
        <v>16052</v>
      </c>
      <c r="L4073" s="3" t="s">
        <v>16053</v>
      </c>
      <c r="M4073" s="7" t="s">
        <v>16054</v>
      </c>
      <c r="N4073" s="7" t="s">
        <v>16055</v>
      </c>
      <c r="O4073" s="20" t="s">
        <v>1192</v>
      </c>
      <c r="P4073" s="3"/>
      <c r="Q4073" s="3"/>
      <c r="R4073" s="6">
        <v>376.2</v>
      </c>
      <c r="S4073" s="3"/>
      <c r="T4073" s="3"/>
      <c r="U4073" s="17"/>
      <c r="X4073" s="19"/>
      <c r="Y4073" s="19" t="s">
        <v>15870</v>
      </c>
    </row>
    <row r="4074" spans="1:25">
      <c r="A4074" s="3" t="s">
        <v>16084</v>
      </c>
      <c r="B4074" s="3"/>
      <c r="C4074" s="3" t="s">
        <v>121</v>
      </c>
      <c r="D4074" s="3" t="s">
        <v>4026</v>
      </c>
      <c r="E4074" s="3" t="s">
        <v>66</v>
      </c>
      <c r="F4074" s="3" t="s">
        <v>16050</v>
      </c>
      <c r="G4074" s="3" t="s">
        <v>1495</v>
      </c>
      <c r="H4074" s="3" t="s">
        <v>1653</v>
      </c>
      <c r="I4074" s="3" t="s">
        <v>16085</v>
      </c>
      <c r="J4074" s="3" t="s">
        <v>1246</v>
      </c>
      <c r="K4074" s="3" t="s">
        <v>16052</v>
      </c>
      <c r="L4074" s="3" t="s">
        <v>16053</v>
      </c>
      <c r="M4074" s="7" t="s">
        <v>16054</v>
      </c>
      <c r="N4074" s="7" t="s">
        <v>16055</v>
      </c>
      <c r="O4074" s="20" t="s">
        <v>1192</v>
      </c>
      <c r="P4074" s="3"/>
      <c r="Q4074" s="3"/>
      <c r="R4074" s="6">
        <v>376.2</v>
      </c>
      <c r="S4074" s="3"/>
      <c r="T4074" s="3"/>
      <c r="U4074" s="17"/>
      <c r="X4074" s="19"/>
      <c r="Y4074" s="19" t="s">
        <v>15870</v>
      </c>
    </row>
    <row r="4075" spans="1:25">
      <c r="A4075" s="3" t="s">
        <v>16086</v>
      </c>
      <c r="B4075" s="3"/>
      <c r="C4075" s="3" t="s">
        <v>160</v>
      </c>
      <c r="D4075" s="3" t="s">
        <v>12449</v>
      </c>
      <c r="E4075" s="3" t="s">
        <v>66</v>
      </c>
      <c r="F4075" s="3" t="s">
        <v>1261</v>
      </c>
      <c r="G4075" s="3" t="s">
        <v>2669</v>
      </c>
      <c r="H4075" s="3" t="s">
        <v>1262</v>
      </c>
      <c r="I4075" s="3" t="s">
        <v>14572</v>
      </c>
      <c r="J4075" s="3"/>
      <c r="K4075" s="3" t="s">
        <v>15342</v>
      </c>
      <c r="L4075" s="3" t="s">
        <v>16087</v>
      </c>
      <c r="M4075" s="7" t="s">
        <v>16088</v>
      </c>
      <c r="N4075" s="7" t="s">
        <v>16089</v>
      </c>
      <c r="O4075" s="20" t="s">
        <v>1194</v>
      </c>
      <c r="P4075" s="3"/>
      <c r="Q4075" s="3"/>
      <c r="R4075" s="6">
        <v>0</v>
      </c>
      <c r="S4075" s="3"/>
      <c r="T4075" s="3"/>
      <c r="U4075" s="17"/>
      <c r="X4075" s="19"/>
      <c r="Y4075" s="19" t="s">
        <v>15870</v>
      </c>
    </row>
    <row r="4076" spans="1:25">
      <c r="A4076" s="3" t="s">
        <v>16090</v>
      </c>
      <c r="B4076" s="3"/>
      <c r="C4076" s="3" t="s">
        <v>160</v>
      </c>
      <c r="D4076" s="3" t="s">
        <v>12449</v>
      </c>
      <c r="E4076" s="3" t="s">
        <v>66</v>
      </c>
      <c r="F4076" s="3" t="s">
        <v>1261</v>
      </c>
      <c r="G4076" s="3" t="s">
        <v>2669</v>
      </c>
      <c r="H4076" s="3" t="s">
        <v>1262</v>
      </c>
      <c r="I4076" s="3" t="s">
        <v>14574</v>
      </c>
      <c r="J4076" s="3"/>
      <c r="K4076" s="3" t="s">
        <v>15342</v>
      </c>
      <c r="L4076" s="3" t="s">
        <v>16091</v>
      </c>
      <c r="M4076" s="7" t="s">
        <v>16092</v>
      </c>
      <c r="N4076" s="7" t="s">
        <v>16093</v>
      </c>
      <c r="O4076" s="20" t="s">
        <v>1194</v>
      </c>
      <c r="P4076" s="3"/>
      <c r="Q4076" s="3"/>
      <c r="R4076" s="6">
        <v>0</v>
      </c>
      <c r="S4076" s="3"/>
      <c r="T4076" s="3"/>
      <c r="U4076" s="17"/>
      <c r="X4076" s="19"/>
      <c r="Y4076" s="19" t="s">
        <v>15870</v>
      </c>
    </row>
    <row r="4077" spans="1:25">
      <c r="A4077" s="3" t="s">
        <v>16094</v>
      </c>
      <c r="B4077" s="3"/>
      <c r="C4077" s="3" t="s">
        <v>160</v>
      </c>
      <c r="D4077" s="3" t="s">
        <v>12449</v>
      </c>
      <c r="E4077" s="3" t="s">
        <v>66</v>
      </c>
      <c r="F4077" s="3" t="s">
        <v>1261</v>
      </c>
      <c r="G4077" s="3" t="s">
        <v>2669</v>
      </c>
      <c r="H4077" s="3" t="s">
        <v>1262</v>
      </c>
      <c r="I4077" s="3" t="s">
        <v>14576</v>
      </c>
      <c r="J4077" s="3"/>
      <c r="K4077" s="3" t="s">
        <v>15342</v>
      </c>
      <c r="L4077" s="3" t="s">
        <v>16095</v>
      </c>
      <c r="M4077" s="7" t="s">
        <v>16096</v>
      </c>
      <c r="N4077" s="7" t="s">
        <v>16097</v>
      </c>
      <c r="O4077" s="20" t="s">
        <v>1194</v>
      </c>
      <c r="P4077" s="3"/>
      <c r="Q4077" s="3"/>
      <c r="R4077" s="6">
        <v>0</v>
      </c>
      <c r="S4077" s="3"/>
      <c r="T4077" s="3"/>
      <c r="U4077" s="17"/>
      <c r="X4077" s="19"/>
      <c r="Y4077" s="19" t="s">
        <v>15870</v>
      </c>
    </row>
    <row r="4078" spans="1:25">
      <c r="A4078" s="3" t="s">
        <v>16098</v>
      </c>
      <c r="B4078" s="3"/>
      <c r="C4078" s="3" t="s">
        <v>160</v>
      </c>
      <c r="D4078" s="3" t="s">
        <v>12449</v>
      </c>
      <c r="E4078" s="3" t="s">
        <v>66</v>
      </c>
      <c r="F4078" s="3" t="s">
        <v>1261</v>
      </c>
      <c r="G4078" s="3" t="s">
        <v>2669</v>
      </c>
      <c r="H4078" s="3" t="s">
        <v>1262</v>
      </c>
      <c r="I4078" s="3" t="s">
        <v>14578</v>
      </c>
      <c r="J4078" s="3"/>
      <c r="K4078" s="3" t="s">
        <v>15342</v>
      </c>
      <c r="L4078" s="3" t="s">
        <v>16099</v>
      </c>
      <c r="M4078" s="7" t="s">
        <v>16100</v>
      </c>
      <c r="N4078" s="7" t="s">
        <v>16101</v>
      </c>
      <c r="O4078" s="20" t="s">
        <v>1194</v>
      </c>
      <c r="P4078" s="3"/>
      <c r="Q4078" s="3"/>
      <c r="R4078" s="6">
        <v>0</v>
      </c>
      <c r="S4078" s="3"/>
      <c r="T4078" s="3"/>
      <c r="U4078" s="17"/>
      <c r="X4078" s="19"/>
      <c r="Y4078" s="19" t="s">
        <v>15870</v>
      </c>
    </row>
    <row r="4079" spans="1:25">
      <c r="A4079" s="3" t="s">
        <v>16102</v>
      </c>
      <c r="B4079" s="3"/>
      <c r="C4079" s="3" t="s">
        <v>160</v>
      </c>
      <c r="D4079" s="3" t="s">
        <v>12449</v>
      </c>
      <c r="E4079" s="3" t="s">
        <v>66</v>
      </c>
      <c r="F4079" s="3" t="s">
        <v>1261</v>
      </c>
      <c r="G4079" s="3" t="s">
        <v>2669</v>
      </c>
      <c r="H4079" s="3" t="s">
        <v>1262</v>
      </c>
      <c r="I4079" s="3" t="s">
        <v>14580</v>
      </c>
      <c r="J4079" s="3"/>
      <c r="K4079" s="3" t="s">
        <v>15342</v>
      </c>
      <c r="L4079" s="3" t="s">
        <v>16103</v>
      </c>
      <c r="M4079" s="7" t="s">
        <v>16104</v>
      </c>
      <c r="N4079" s="7" t="s">
        <v>16105</v>
      </c>
      <c r="O4079" s="20" t="s">
        <v>1194</v>
      </c>
      <c r="P4079" s="3"/>
      <c r="Q4079" s="3"/>
      <c r="R4079" s="6">
        <v>0</v>
      </c>
      <c r="S4079" s="3"/>
      <c r="T4079" s="3"/>
      <c r="U4079" s="17"/>
      <c r="X4079" s="19"/>
      <c r="Y4079" s="19" t="s">
        <v>15870</v>
      </c>
    </row>
    <row r="4080" spans="1:25">
      <c r="A4080" s="3" t="s">
        <v>16106</v>
      </c>
      <c r="B4080" s="3"/>
      <c r="C4080" s="3" t="s">
        <v>160</v>
      </c>
      <c r="D4080" s="3" t="s">
        <v>12449</v>
      </c>
      <c r="E4080" s="3" t="s">
        <v>66</v>
      </c>
      <c r="F4080" s="3" t="s">
        <v>1261</v>
      </c>
      <c r="G4080" s="3" t="s">
        <v>2669</v>
      </c>
      <c r="H4080" s="3" t="s">
        <v>1262</v>
      </c>
      <c r="I4080" s="3" t="s">
        <v>14582</v>
      </c>
      <c r="J4080" s="3"/>
      <c r="K4080" s="3" t="s">
        <v>15342</v>
      </c>
      <c r="L4080" s="3" t="s">
        <v>16107</v>
      </c>
      <c r="M4080" s="7" t="s">
        <v>16108</v>
      </c>
      <c r="N4080" s="7" t="s">
        <v>16109</v>
      </c>
      <c r="O4080" s="20" t="s">
        <v>1194</v>
      </c>
      <c r="P4080" s="3"/>
      <c r="Q4080" s="3"/>
      <c r="R4080" s="6">
        <v>0</v>
      </c>
      <c r="S4080" s="3"/>
      <c r="T4080" s="3"/>
      <c r="U4080" s="17"/>
      <c r="X4080" s="19"/>
      <c r="Y4080" s="19" t="s">
        <v>15870</v>
      </c>
    </row>
    <row r="4081" spans="1:25">
      <c r="A4081" s="3" t="s">
        <v>16110</v>
      </c>
      <c r="B4081" s="3"/>
      <c r="C4081" s="3" t="s">
        <v>160</v>
      </c>
      <c r="D4081" s="3" t="s">
        <v>12449</v>
      </c>
      <c r="E4081" s="3" t="s">
        <v>66</v>
      </c>
      <c r="F4081" s="3" t="s">
        <v>1261</v>
      </c>
      <c r="G4081" s="3" t="s">
        <v>2669</v>
      </c>
      <c r="H4081" s="3" t="s">
        <v>1262</v>
      </c>
      <c r="I4081" s="3" t="s">
        <v>14584</v>
      </c>
      <c r="J4081" s="3"/>
      <c r="K4081" s="3" t="s">
        <v>15342</v>
      </c>
      <c r="L4081" s="3" t="s">
        <v>16111</v>
      </c>
      <c r="M4081" s="7" t="s">
        <v>16112</v>
      </c>
      <c r="N4081" s="7" t="s">
        <v>16113</v>
      </c>
      <c r="O4081" s="20" t="s">
        <v>1194</v>
      </c>
      <c r="P4081" s="3"/>
      <c r="Q4081" s="3"/>
      <c r="R4081" s="6">
        <v>0</v>
      </c>
      <c r="S4081" s="3"/>
      <c r="T4081" s="3"/>
      <c r="U4081" s="17"/>
      <c r="X4081" s="19"/>
      <c r="Y4081" s="19" t="s">
        <v>15870</v>
      </c>
    </row>
    <row r="4082" spans="1:25">
      <c r="A4082" s="3" t="s">
        <v>16114</v>
      </c>
      <c r="B4082" s="3"/>
      <c r="C4082" s="3" t="s">
        <v>160</v>
      </c>
      <c r="D4082" s="3" t="s">
        <v>12449</v>
      </c>
      <c r="E4082" s="3" t="s">
        <v>66</v>
      </c>
      <c r="F4082" s="3" t="s">
        <v>1261</v>
      </c>
      <c r="G4082" s="3" t="s">
        <v>2669</v>
      </c>
      <c r="H4082" s="3" t="s">
        <v>1262</v>
      </c>
      <c r="I4082" s="3" t="s">
        <v>14586</v>
      </c>
      <c r="J4082" s="3"/>
      <c r="K4082" s="3" t="s">
        <v>15342</v>
      </c>
      <c r="L4082" s="3" t="s">
        <v>16115</v>
      </c>
      <c r="M4082" s="7" t="s">
        <v>16116</v>
      </c>
      <c r="N4082" s="7" t="s">
        <v>16117</v>
      </c>
      <c r="O4082" s="20" t="s">
        <v>1194</v>
      </c>
      <c r="P4082" s="3"/>
      <c r="Q4082" s="3"/>
      <c r="R4082" s="6">
        <v>0</v>
      </c>
      <c r="S4082" s="3"/>
      <c r="T4082" s="3"/>
      <c r="U4082" s="17"/>
      <c r="X4082" s="19"/>
      <c r="Y4082" s="19" t="s">
        <v>15870</v>
      </c>
    </row>
    <row r="4083" spans="1:25">
      <c r="A4083" s="3" t="s">
        <v>16118</v>
      </c>
      <c r="B4083" s="3"/>
      <c r="C4083" s="3" t="s">
        <v>160</v>
      </c>
      <c r="D4083" s="3" t="s">
        <v>12449</v>
      </c>
      <c r="E4083" s="3" t="s">
        <v>66</v>
      </c>
      <c r="F4083" s="3" t="s">
        <v>1261</v>
      </c>
      <c r="G4083" s="3" t="s">
        <v>2669</v>
      </c>
      <c r="H4083" s="3" t="s">
        <v>1540</v>
      </c>
      <c r="I4083" s="3" t="s">
        <v>14588</v>
      </c>
      <c r="J4083" s="3"/>
      <c r="K4083" s="3" t="s">
        <v>15342</v>
      </c>
      <c r="L4083" s="3" t="s">
        <v>16119</v>
      </c>
      <c r="M4083" s="7" t="s">
        <v>16120</v>
      </c>
      <c r="N4083" s="7" t="s">
        <v>16121</v>
      </c>
      <c r="O4083" s="20" t="s">
        <v>1194</v>
      </c>
      <c r="P4083" s="3"/>
      <c r="Q4083" s="3"/>
      <c r="R4083" s="6">
        <v>0</v>
      </c>
      <c r="S4083" s="3"/>
      <c r="T4083" s="3"/>
      <c r="U4083" s="17"/>
      <c r="X4083" s="19"/>
      <c r="Y4083" s="19" t="s">
        <v>15870</v>
      </c>
    </row>
    <row r="4084" spans="1:25">
      <c r="A4084" s="3" t="s">
        <v>16122</v>
      </c>
      <c r="B4084" s="3"/>
      <c r="C4084" s="3" t="s">
        <v>160</v>
      </c>
      <c r="D4084" s="3" t="s">
        <v>12449</v>
      </c>
      <c r="E4084" s="3" t="s">
        <v>66</v>
      </c>
      <c r="F4084" s="3" t="s">
        <v>1261</v>
      </c>
      <c r="G4084" s="3" t="s">
        <v>2669</v>
      </c>
      <c r="H4084" s="3" t="s">
        <v>1540</v>
      </c>
      <c r="I4084" s="3" t="s">
        <v>14590</v>
      </c>
      <c r="J4084" s="3"/>
      <c r="K4084" s="3" t="s">
        <v>15342</v>
      </c>
      <c r="L4084" s="3" t="s">
        <v>16123</v>
      </c>
      <c r="M4084" s="7" t="s">
        <v>16124</v>
      </c>
      <c r="N4084" s="7" t="s">
        <v>16125</v>
      </c>
      <c r="O4084" s="20" t="s">
        <v>1194</v>
      </c>
      <c r="P4084" s="3"/>
      <c r="Q4084" s="3"/>
      <c r="R4084" s="6">
        <v>0</v>
      </c>
      <c r="S4084" s="3"/>
      <c r="T4084" s="3"/>
      <c r="U4084" s="17"/>
      <c r="X4084" s="19"/>
      <c r="Y4084" s="19" t="s">
        <v>15870</v>
      </c>
    </row>
    <row r="4085" spans="1:25">
      <c r="A4085" s="3" t="s">
        <v>16126</v>
      </c>
      <c r="B4085" s="3"/>
      <c r="C4085" s="3" t="s">
        <v>160</v>
      </c>
      <c r="D4085" s="3" t="s">
        <v>12449</v>
      </c>
      <c r="E4085" s="3" t="s">
        <v>66</v>
      </c>
      <c r="F4085" s="3" t="s">
        <v>1261</v>
      </c>
      <c r="G4085" s="3" t="s">
        <v>2669</v>
      </c>
      <c r="H4085" s="3" t="s">
        <v>1540</v>
      </c>
      <c r="I4085" s="3" t="s">
        <v>14592</v>
      </c>
      <c r="J4085" s="3"/>
      <c r="K4085" s="3" t="s">
        <v>15342</v>
      </c>
      <c r="L4085" s="3" t="s">
        <v>16127</v>
      </c>
      <c r="M4085" s="7" t="s">
        <v>16128</v>
      </c>
      <c r="N4085" s="7" t="s">
        <v>16129</v>
      </c>
      <c r="O4085" s="20" t="s">
        <v>1194</v>
      </c>
      <c r="P4085" s="3"/>
      <c r="Q4085" s="3"/>
      <c r="R4085" s="6">
        <v>0</v>
      </c>
      <c r="S4085" s="3"/>
      <c r="T4085" s="3"/>
      <c r="U4085" s="17"/>
      <c r="X4085" s="19"/>
      <c r="Y4085" s="19" t="s">
        <v>15870</v>
      </c>
    </row>
    <row r="4086" spans="1:25">
      <c r="A4086" s="3" t="s">
        <v>16130</v>
      </c>
      <c r="B4086" s="3"/>
      <c r="C4086" s="3" t="s">
        <v>160</v>
      </c>
      <c r="D4086" s="3" t="s">
        <v>12449</v>
      </c>
      <c r="E4086" s="3" t="s">
        <v>66</v>
      </c>
      <c r="F4086" s="3" t="s">
        <v>1261</v>
      </c>
      <c r="G4086" s="3" t="s">
        <v>2669</v>
      </c>
      <c r="H4086" s="3" t="s">
        <v>1540</v>
      </c>
      <c r="I4086" s="3" t="s">
        <v>14594</v>
      </c>
      <c r="J4086" s="3"/>
      <c r="K4086" s="3" t="s">
        <v>15342</v>
      </c>
      <c r="L4086" s="3" t="s">
        <v>16131</v>
      </c>
      <c r="M4086" s="7" t="s">
        <v>16132</v>
      </c>
      <c r="N4086" s="7" t="s">
        <v>16133</v>
      </c>
      <c r="O4086" s="20" t="s">
        <v>1194</v>
      </c>
      <c r="P4086" s="3"/>
      <c r="Q4086" s="3"/>
      <c r="R4086" s="6">
        <v>0</v>
      </c>
      <c r="S4086" s="3"/>
      <c r="T4086" s="3"/>
      <c r="U4086" s="17"/>
      <c r="X4086" s="19"/>
      <c r="Y4086" s="19" t="s">
        <v>15870</v>
      </c>
    </row>
    <row r="4087" spans="1:25">
      <c r="A4087" s="3" t="s">
        <v>16134</v>
      </c>
      <c r="B4087" s="3"/>
      <c r="C4087" s="3" t="s">
        <v>160</v>
      </c>
      <c r="D4087" s="3" t="s">
        <v>12449</v>
      </c>
      <c r="E4087" s="3" t="s">
        <v>66</v>
      </c>
      <c r="F4087" s="3" t="s">
        <v>1261</v>
      </c>
      <c r="G4087" s="3" t="s">
        <v>2669</v>
      </c>
      <c r="H4087" s="3" t="s">
        <v>1540</v>
      </c>
      <c r="I4087" s="3" t="s">
        <v>14596</v>
      </c>
      <c r="J4087" s="3"/>
      <c r="K4087" s="3" t="s">
        <v>15342</v>
      </c>
      <c r="L4087" s="3" t="s">
        <v>16135</v>
      </c>
      <c r="M4087" s="7" t="s">
        <v>16136</v>
      </c>
      <c r="N4087" s="7" t="s">
        <v>16137</v>
      </c>
      <c r="O4087" s="20" t="s">
        <v>1194</v>
      </c>
      <c r="P4087" s="3"/>
      <c r="Q4087" s="3"/>
      <c r="R4087" s="6">
        <v>0</v>
      </c>
      <c r="S4087" s="3"/>
      <c r="T4087" s="3"/>
      <c r="U4087" s="17"/>
      <c r="X4087" s="19"/>
      <c r="Y4087" s="19" t="s">
        <v>15870</v>
      </c>
    </row>
    <row r="4088" spans="1:25">
      <c r="A4088" s="3" t="s">
        <v>16138</v>
      </c>
      <c r="B4088" s="3"/>
      <c r="C4088" s="3" t="s">
        <v>160</v>
      </c>
      <c r="D4088" s="3" t="s">
        <v>12449</v>
      </c>
      <c r="E4088" s="3" t="s">
        <v>66</v>
      </c>
      <c r="F4088" s="3" t="s">
        <v>1261</v>
      </c>
      <c r="G4088" s="3" t="s">
        <v>2669</v>
      </c>
      <c r="H4088" s="3" t="s">
        <v>1540</v>
      </c>
      <c r="I4088" s="3" t="s">
        <v>14598</v>
      </c>
      <c r="J4088" s="3"/>
      <c r="K4088" s="3" t="s">
        <v>15342</v>
      </c>
      <c r="L4088" s="3" t="s">
        <v>16139</v>
      </c>
      <c r="M4088" s="7" t="s">
        <v>16140</v>
      </c>
      <c r="N4088" s="7" t="s">
        <v>16141</v>
      </c>
      <c r="O4088" s="20" t="s">
        <v>1194</v>
      </c>
      <c r="P4088" s="3"/>
      <c r="Q4088" s="3"/>
      <c r="R4088" s="6">
        <v>0</v>
      </c>
      <c r="S4088" s="3"/>
      <c r="T4088" s="3"/>
      <c r="U4088" s="17"/>
      <c r="X4088" s="19"/>
      <c r="Y4088" s="19" t="s">
        <v>15870</v>
      </c>
    </row>
    <row r="4089" spans="1:25">
      <c r="A4089" s="3" t="s">
        <v>16142</v>
      </c>
      <c r="B4089" s="3"/>
      <c r="C4089" s="3" t="s">
        <v>160</v>
      </c>
      <c r="D4089" s="3" t="s">
        <v>12449</v>
      </c>
      <c r="E4089" s="3" t="s">
        <v>66</v>
      </c>
      <c r="F4089" s="3" t="s">
        <v>1261</v>
      </c>
      <c r="G4089" s="3" t="s">
        <v>2669</v>
      </c>
      <c r="H4089" s="3" t="s">
        <v>1540</v>
      </c>
      <c r="I4089" s="3" t="s">
        <v>14600</v>
      </c>
      <c r="J4089" s="3"/>
      <c r="K4089" s="3" t="s">
        <v>15342</v>
      </c>
      <c r="L4089" s="3" t="s">
        <v>16143</v>
      </c>
      <c r="M4089" s="7" t="s">
        <v>16144</v>
      </c>
      <c r="N4089" s="7" t="s">
        <v>16145</v>
      </c>
      <c r="O4089" s="20" t="s">
        <v>1194</v>
      </c>
      <c r="P4089" s="3"/>
      <c r="Q4089" s="3"/>
      <c r="R4089" s="6">
        <v>0</v>
      </c>
      <c r="S4089" s="3"/>
      <c r="T4089" s="3"/>
      <c r="U4089" s="17"/>
      <c r="X4089" s="19"/>
      <c r="Y4089" s="19" t="s">
        <v>15870</v>
      </c>
    </row>
    <row r="4090" spans="1:25">
      <c r="A4090" s="3" t="s">
        <v>16146</v>
      </c>
      <c r="B4090" s="3"/>
      <c r="C4090" s="3" t="s">
        <v>160</v>
      </c>
      <c r="D4090" s="3" t="s">
        <v>12449</v>
      </c>
      <c r="E4090" s="3" t="s">
        <v>66</v>
      </c>
      <c r="F4090" s="3" t="s">
        <v>1261</v>
      </c>
      <c r="G4090" s="3" t="s">
        <v>2669</v>
      </c>
      <c r="H4090" s="3" t="s">
        <v>1540</v>
      </c>
      <c r="I4090" s="3" t="s">
        <v>14602</v>
      </c>
      <c r="J4090" s="3"/>
      <c r="K4090" s="3" t="s">
        <v>15342</v>
      </c>
      <c r="L4090" s="3" t="s">
        <v>16147</v>
      </c>
      <c r="M4090" s="7" t="s">
        <v>16148</v>
      </c>
      <c r="N4090" s="7" t="s">
        <v>16149</v>
      </c>
      <c r="O4090" s="20" t="s">
        <v>1194</v>
      </c>
      <c r="P4090" s="3"/>
      <c r="Q4090" s="3"/>
      <c r="R4090" s="6">
        <v>0</v>
      </c>
      <c r="S4090" s="3"/>
      <c r="T4090" s="3"/>
      <c r="U4090" s="17"/>
      <c r="X4090" s="19"/>
      <c r="Y4090" s="19" t="s">
        <v>15870</v>
      </c>
    </row>
    <row r="4091" spans="1:25">
      <c r="A4091" s="3" t="s">
        <v>16150</v>
      </c>
      <c r="B4091" s="3"/>
      <c r="C4091" s="3" t="s">
        <v>160</v>
      </c>
      <c r="D4091" s="3" t="s">
        <v>12449</v>
      </c>
      <c r="E4091" s="3" t="s">
        <v>66</v>
      </c>
      <c r="F4091" s="3" t="s">
        <v>1261</v>
      </c>
      <c r="G4091" s="3" t="s">
        <v>2669</v>
      </c>
      <c r="H4091" s="3" t="s">
        <v>1599</v>
      </c>
      <c r="I4091" s="3" t="s">
        <v>14604</v>
      </c>
      <c r="J4091" s="3"/>
      <c r="K4091" s="3" t="s">
        <v>15342</v>
      </c>
      <c r="L4091" s="3" t="s">
        <v>16151</v>
      </c>
      <c r="M4091" s="7" t="s">
        <v>16152</v>
      </c>
      <c r="N4091" s="7" t="s">
        <v>16153</v>
      </c>
      <c r="O4091" s="20" t="s">
        <v>1194</v>
      </c>
      <c r="P4091" s="3"/>
      <c r="Q4091" s="3"/>
      <c r="R4091" s="6">
        <v>0</v>
      </c>
      <c r="S4091" s="3"/>
      <c r="T4091" s="3"/>
      <c r="U4091" s="17"/>
      <c r="X4091" s="19"/>
      <c r="Y4091" s="19" t="s">
        <v>15870</v>
      </c>
    </row>
    <row r="4092" spans="1:25">
      <c r="A4092" s="3" t="s">
        <v>16154</v>
      </c>
      <c r="B4092" s="3"/>
      <c r="C4092" s="3" t="s">
        <v>160</v>
      </c>
      <c r="D4092" s="3" t="s">
        <v>12449</v>
      </c>
      <c r="E4092" s="3" t="s">
        <v>66</v>
      </c>
      <c r="F4092" s="3" t="s">
        <v>1261</v>
      </c>
      <c r="G4092" s="3" t="s">
        <v>2669</v>
      </c>
      <c r="H4092" s="3" t="s">
        <v>1599</v>
      </c>
      <c r="I4092" s="3" t="s">
        <v>14606</v>
      </c>
      <c r="J4092" s="3"/>
      <c r="K4092" s="3" t="s">
        <v>15342</v>
      </c>
      <c r="L4092" s="3" t="s">
        <v>16155</v>
      </c>
      <c r="M4092" s="7" t="s">
        <v>16156</v>
      </c>
      <c r="N4092" s="7" t="s">
        <v>16157</v>
      </c>
      <c r="O4092" s="20" t="s">
        <v>1194</v>
      </c>
      <c r="P4092" s="3"/>
      <c r="Q4092" s="3"/>
      <c r="R4092" s="6">
        <v>0</v>
      </c>
      <c r="S4092" s="3"/>
      <c r="T4092" s="3"/>
      <c r="U4092" s="17"/>
      <c r="X4092" s="19"/>
      <c r="Y4092" s="19" t="s">
        <v>15870</v>
      </c>
    </row>
    <row r="4093" spans="1:25">
      <c r="A4093" s="3" t="s">
        <v>16158</v>
      </c>
      <c r="B4093" s="3"/>
      <c r="C4093" s="3" t="s">
        <v>160</v>
      </c>
      <c r="D4093" s="3" t="s">
        <v>12449</v>
      </c>
      <c r="E4093" s="3" t="s">
        <v>66</v>
      </c>
      <c r="F4093" s="3" t="s">
        <v>1261</v>
      </c>
      <c r="G4093" s="3" t="s">
        <v>2669</v>
      </c>
      <c r="H4093" s="3" t="s">
        <v>1599</v>
      </c>
      <c r="I4093" s="3" t="s">
        <v>14608</v>
      </c>
      <c r="J4093" s="3"/>
      <c r="K4093" s="3" t="s">
        <v>15342</v>
      </c>
      <c r="L4093" s="3" t="s">
        <v>16159</v>
      </c>
      <c r="M4093" s="7" t="s">
        <v>16160</v>
      </c>
      <c r="N4093" s="7" t="s">
        <v>16161</v>
      </c>
      <c r="O4093" s="20" t="s">
        <v>1194</v>
      </c>
      <c r="P4093" s="3"/>
      <c r="Q4093" s="3"/>
      <c r="R4093" s="6">
        <v>0</v>
      </c>
      <c r="S4093" s="3"/>
      <c r="T4093" s="3"/>
      <c r="U4093" s="17"/>
      <c r="X4093" s="19"/>
      <c r="Y4093" s="19" t="s">
        <v>15870</v>
      </c>
    </row>
    <row r="4094" spans="1:25">
      <c r="A4094" s="3" t="s">
        <v>16162</v>
      </c>
      <c r="B4094" s="3"/>
      <c r="C4094" s="3" t="s">
        <v>160</v>
      </c>
      <c r="D4094" s="3" t="s">
        <v>12449</v>
      </c>
      <c r="E4094" s="3" t="s">
        <v>66</v>
      </c>
      <c r="F4094" s="3" t="s">
        <v>1261</v>
      </c>
      <c r="G4094" s="3" t="s">
        <v>2669</v>
      </c>
      <c r="H4094" s="3" t="s">
        <v>1599</v>
      </c>
      <c r="I4094" s="3" t="s">
        <v>14610</v>
      </c>
      <c r="J4094" s="3"/>
      <c r="K4094" s="3" t="s">
        <v>15342</v>
      </c>
      <c r="L4094" s="3" t="s">
        <v>16163</v>
      </c>
      <c r="M4094" s="7" t="s">
        <v>16164</v>
      </c>
      <c r="N4094" s="7" t="s">
        <v>16165</v>
      </c>
      <c r="O4094" s="20" t="s">
        <v>1194</v>
      </c>
      <c r="P4094" s="3"/>
      <c r="Q4094" s="3"/>
      <c r="R4094" s="6">
        <v>0</v>
      </c>
      <c r="S4094" s="3"/>
      <c r="T4094" s="3"/>
      <c r="U4094" s="17"/>
      <c r="X4094" s="19"/>
      <c r="Y4094" s="19" t="s">
        <v>15870</v>
      </c>
    </row>
    <row r="4095" spans="1:25">
      <c r="A4095" s="3" t="s">
        <v>16166</v>
      </c>
      <c r="B4095" s="3"/>
      <c r="C4095" s="3" t="s">
        <v>160</v>
      </c>
      <c r="D4095" s="3" t="s">
        <v>12449</v>
      </c>
      <c r="E4095" s="3" t="s">
        <v>66</v>
      </c>
      <c r="F4095" s="3" t="s">
        <v>1261</v>
      </c>
      <c r="G4095" s="3" t="s">
        <v>2669</v>
      </c>
      <c r="H4095" s="3" t="s">
        <v>1599</v>
      </c>
      <c r="I4095" s="3" t="s">
        <v>14612</v>
      </c>
      <c r="J4095" s="3"/>
      <c r="K4095" s="3" t="s">
        <v>15342</v>
      </c>
      <c r="L4095" s="3" t="s">
        <v>16167</v>
      </c>
      <c r="M4095" s="7" t="s">
        <v>16168</v>
      </c>
      <c r="N4095" s="7" t="s">
        <v>16169</v>
      </c>
      <c r="O4095" s="20" t="s">
        <v>1194</v>
      </c>
      <c r="P4095" s="3"/>
      <c r="Q4095" s="3"/>
      <c r="R4095" s="6">
        <v>0</v>
      </c>
      <c r="S4095" s="3"/>
      <c r="T4095" s="3"/>
      <c r="U4095" s="17"/>
      <c r="X4095" s="19"/>
      <c r="Y4095" s="19" t="s">
        <v>15870</v>
      </c>
    </row>
    <row r="4096" spans="1:25">
      <c r="A4096" s="3" t="s">
        <v>16170</v>
      </c>
      <c r="B4096" s="3"/>
      <c r="C4096" s="3" t="s">
        <v>160</v>
      </c>
      <c r="D4096" s="3" t="s">
        <v>12449</v>
      </c>
      <c r="E4096" s="3" t="s">
        <v>66</v>
      </c>
      <c r="F4096" s="3" t="s">
        <v>1261</v>
      </c>
      <c r="G4096" s="3" t="s">
        <v>2669</v>
      </c>
      <c r="H4096" s="3" t="s">
        <v>1599</v>
      </c>
      <c r="I4096" s="3" t="s">
        <v>14614</v>
      </c>
      <c r="J4096" s="3"/>
      <c r="K4096" s="3" t="s">
        <v>15342</v>
      </c>
      <c r="L4096" s="3" t="s">
        <v>16171</v>
      </c>
      <c r="M4096" s="7" t="s">
        <v>16172</v>
      </c>
      <c r="N4096" s="7" t="s">
        <v>16173</v>
      </c>
      <c r="O4096" s="20" t="s">
        <v>1194</v>
      </c>
      <c r="P4096" s="3"/>
      <c r="Q4096" s="3"/>
      <c r="R4096" s="6">
        <v>0</v>
      </c>
      <c r="S4096" s="3"/>
      <c r="T4096" s="3"/>
      <c r="U4096" s="17"/>
      <c r="X4096" s="19"/>
      <c r="Y4096" s="19" t="s">
        <v>15870</v>
      </c>
    </row>
    <row r="4097" spans="1:25">
      <c r="A4097" s="3" t="s">
        <v>16174</v>
      </c>
      <c r="B4097" s="3"/>
      <c r="C4097" s="3" t="s">
        <v>160</v>
      </c>
      <c r="D4097" s="3" t="s">
        <v>12449</v>
      </c>
      <c r="E4097" s="3" t="s">
        <v>66</v>
      </c>
      <c r="F4097" s="3" t="s">
        <v>1261</v>
      </c>
      <c r="G4097" s="3" t="s">
        <v>2669</v>
      </c>
      <c r="H4097" s="3" t="s">
        <v>1599</v>
      </c>
      <c r="I4097" s="3" t="s">
        <v>14616</v>
      </c>
      <c r="J4097" s="3"/>
      <c r="K4097" s="3" t="s">
        <v>15342</v>
      </c>
      <c r="L4097" s="3" t="s">
        <v>16175</v>
      </c>
      <c r="M4097" s="7" t="s">
        <v>16176</v>
      </c>
      <c r="N4097" s="7" t="s">
        <v>16177</v>
      </c>
      <c r="O4097" s="20" t="s">
        <v>1194</v>
      </c>
      <c r="P4097" s="3"/>
      <c r="Q4097" s="3"/>
      <c r="R4097" s="6">
        <v>0</v>
      </c>
      <c r="S4097" s="3"/>
      <c r="T4097" s="3"/>
      <c r="U4097" s="17"/>
      <c r="X4097" s="19"/>
      <c r="Y4097" s="19" t="s">
        <v>15870</v>
      </c>
    </row>
    <row r="4098" spans="1:25">
      <c r="A4098" s="3" t="s">
        <v>16178</v>
      </c>
      <c r="B4098" s="3"/>
      <c r="C4098" s="3" t="s">
        <v>160</v>
      </c>
      <c r="D4098" s="3" t="s">
        <v>12449</v>
      </c>
      <c r="E4098" s="3" t="s">
        <v>66</v>
      </c>
      <c r="F4098" s="3" t="s">
        <v>1261</v>
      </c>
      <c r="G4098" s="3" t="s">
        <v>2669</v>
      </c>
      <c r="H4098" s="3" t="s">
        <v>1599</v>
      </c>
      <c r="I4098" s="3" t="s">
        <v>16179</v>
      </c>
      <c r="J4098" s="3"/>
      <c r="K4098" s="3" t="s">
        <v>15342</v>
      </c>
      <c r="L4098" s="3" t="s">
        <v>16180</v>
      </c>
      <c r="M4098" s="7" t="s">
        <v>16181</v>
      </c>
      <c r="N4098" s="7" t="s">
        <v>16182</v>
      </c>
      <c r="O4098" s="20" t="s">
        <v>1194</v>
      </c>
      <c r="P4098" s="3"/>
      <c r="Q4098" s="3"/>
      <c r="R4098" s="6">
        <v>0</v>
      </c>
      <c r="S4098" s="3"/>
      <c r="T4098" s="3"/>
      <c r="U4098" s="17"/>
      <c r="X4098" s="19"/>
      <c r="Y4098" s="19" t="s">
        <v>15870</v>
      </c>
    </row>
    <row r="4099" spans="1:25">
      <c r="A4099" s="3" t="s">
        <v>16183</v>
      </c>
      <c r="B4099" s="3"/>
      <c r="C4099" s="3" t="s">
        <v>410</v>
      </c>
      <c r="D4099" s="3" t="s">
        <v>13583</v>
      </c>
      <c r="E4099" s="3" t="s">
        <v>52</v>
      </c>
      <c r="F4099" s="3" t="s">
        <v>1300</v>
      </c>
      <c r="G4099" s="3" t="s">
        <v>1251</v>
      </c>
      <c r="H4099" s="3" t="s">
        <v>1578</v>
      </c>
      <c r="I4099" s="3" t="s">
        <v>16184</v>
      </c>
      <c r="J4099" s="3" t="s">
        <v>55</v>
      </c>
      <c r="K4099" s="3" t="s">
        <v>16185</v>
      </c>
      <c r="L4099" s="3" t="s">
        <v>16186</v>
      </c>
      <c r="M4099" s="7" t="s">
        <v>16187</v>
      </c>
      <c r="N4099" s="7" t="s">
        <v>16188</v>
      </c>
      <c r="O4099" s="20" t="s">
        <v>1196</v>
      </c>
      <c r="P4099" s="3"/>
      <c r="Q4099" s="3"/>
      <c r="R4099" s="6">
        <v>1564.2</v>
      </c>
      <c r="S4099" s="3"/>
      <c r="T4099" s="3"/>
      <c r="U4099" s="17"/>
      <c r="X4099" s="19"/>
      <c r="Y4099" s="19" t="s">
        <v>15870</v>
      </c>
    </row>
    <row r="4100" spans="1:25">
      <c r="A4100" s="3" t="s">
        <v>16189</v>
      </c>
      <c r="B4100" s="3"/>
      <c r="C4100" s="3" t="s">
        <v>410</v>
      </c>
      <c r="D4100" s="3" t="s">
        <v>13583</v>
      </c>
      <c r="E4100" s="3" t="s">
        <v>52</v>
      </c>
      <c r="F4100" s="3" t="s">
        <v>1300</v>
      </c>
      <c r="G4100" s="3" t="s">
        <v>1251</v>
      </c>
      <c r="H4100" s="3" t="s">
        <v>1578</v>
      </c>
      <c r="I4100" s="3" t="s">
        <v>16190</v>
      </c>
      <c r="J4100" s="3" t="s">
        <v>1246</v>
      </c>
      <c r="K4100" s="3" t="s">
        <v>16185</v>
      </c>
      <c r="L4100" s="3" t="s">
        <v>16186</v>
      </c>
      <c r="M4100" s="7" t="s">
        <v>16187</v>
      </c>
      <c r="N4100" s="7" t="s">
        <v>16188</v>
      </c>
      <c r="O4100" s="20" t="s">
        <v>1196</v>
      </c>
      <c r="P4100" s="3"/>
      <c r="Q4100" s="3"/>
      <c r="R4100" s="6">
        <v>376.2</v>
      </c>
      <c r="S4100" s="3"/>
      <c r="T4100" s="3"/>
      <c r="U4100" s="17"/>
      <c r="X4100" s="19"/>
      <c r="Y4100" s="19" t="s">
        <v>15870</v>
      </c>
    </row>
    <row r="4101" spans="1:25">
      <c r="A4101" s="3" t="s">
        <v>16191</v>
      </c>
      <c r="B4101" s="3"/>
      <c r="C4101" s="3" t="s">
        <v>410</v>
      </c>
      <c r="D4101" s="3" t="s">
        <v>13583</v>
      </c>
      <c r="E4101" s="3" t="s">
        <v>52</v>
      </c>
      <c r="F4101" s="3" t="s">
        <v>1300</v>
      </c>
      <c r="G4101" s="3" t="s">
        <v>1251</v>
      </c>
      <c r="H4101" s="3" t="s">
        <v>1578</v>
      </c>
      <c r="I4101" s="3" t="s">
        <v>16192</v>
      </c>
      <c r="J4101" s="3" t="s">
        <v>1246</v>
      </c>
      <c r="K4101" s="3" t="s">
        <v>16185</v>
      </c>
      <c r="L4101" s="3" t="s">
        <v>16186</v>
      </c>
      <c r="M4101" s="7" t="s">
        <v>16187</v>
      </c>
      <c r="N4101" s="7" t="s">
        <v>16188</v>
      </c>
      <c r="O4101" s="20" t="s">
        <v>1196</v>
      </c>
      <c r="P4101" s="3"/>
      <c r="Q4101" s="3"/>
      <c r="R4101" s="6">
        <v>376.2</v>
      </c>
      <c r="S4101" s="3"/>
      <c r="T4101" s="3"/>
      <c r="U4101" s="17"/>
      <c r="X4101" s="19"/>
      <c r="Y4101" s="19" t="s">
        <v>15870</v>
      </c>
    </row>
    <row r="4102" spans="1:25">
      <c r="A4102" s="3" t="s">
        <v>16193</v>
      </c>
      <c r="B4102" s="3"/>
      <c r="C4102" s="3" t="s">
        <v>410</v>
      </c>
      <c r="D4102" s="3" t="s">
        <v>13583</v>
      </c>
      <c r="E4102" s="3" t="s">
        <v>52</v>
      </c>
      <c r="F4102" s="3" t="s">
        <v>1300</v>
      </c>
      <c r="G4102" s="3" t="s">
        <v>1251</v>
      </c>
      <c r="H4102" s="3" t="s">
        <v>1578</v>
      </c>
      <c r="I4102" s="3" t="s">
        <v>16194</v>
      </c>
      <c r="J4102" s="3" t="s">
        <v>1246</v>
      </c>
      <c r="K4102" s="3" t="s">
        <v>16185</v>
      </c>
      <c r="L4102" s="3" t="s">
        <v>16186</v>
      </c>
      <c r="M4102" s="7" t="s">
        <v>16187</v>
      </c>
      <c r="N4102" s="7" t="s">
        <v>16188</v>
      </c>
      <c r="O4102" s="20" t="s">
        <v>1196</v>
      </c>
      <c r="P4102" s="3"/>
      <c r="Q4102" s="3"/>
      <c r="R4102" s="6">
        <v>376.2</v>
      </c>
      <c r="S4102" s="3"/>
      <c r="T4102" s="3"/>
      <c r="U4102" s="17"/>
      <c r="X4102" s="19"/>
      <c r="Y4102" s="19" t="s">
        <v>15870</v>
      </c>
    </row>
    <row r="4103" spans="1:25">
      <c r="A4103" s="3" t="s">
        <v>16195</v>
      </c>
      <c r="B4103" s="3"/>
      <c r="C4103" s="3" t="s">
        <v>410</v>
      </c>
      <c r="D4103" s="3" t="s">
        <v>13583</v>
      </c>
      <c r="E4103" s="3" t="s">
        <v>52</v>
      </c>
      <c r="F4103" s="3" t="s">
        <v>1300</v>
      </c>
      <c r="G4103" s="3" t="s">
        <v>1251</v>
      </c>
      <c r="H4103" s="3" t="s">
        <v>1578</v>
      </c>
      <c r="I4103" s="3" t="s">
        <v>16196</v>
      </c>
      <c r="J4103" s="3" t="s">
        <v>55</v>
      </c>
      <c r="K4103" s="3" t="s">
        <v>16185</v>
      </c>
      <c r="L4103" s="3" t="s">
        <v>16197</v>
      </c>
      <c r="M4103" s="7" t="s">
        <v>16187</v>
      </c>
      <c r="N4103" s="7" t="s">
        <v>16188</v>
      </c>
      <c r="O4103" s="20" t="s">
        <v>1198</v>
      </c>
      <c r="P4103" s="3"/>
      <c r="Q4103" s="3"/>
      <c r="R4103" s="6">
        <v>1564.2</v>
      </c>
      <c r="S4103" s="3"/>
      <c r="T4103" s="3"/>
      <c r="U4103" s="17"/>
      <c r="X4103" s="19"/>
      <c r="Y4103" s="19" t="s">
        <v>15870</v>
      </c>
    </row>
    <row r="4104" spans="1:25">
      <c r="A4104" s="3" t="s">
        <v>16198</v>
      </c>
      <c r="B4104" s="3"/>
      <c r="C4104" s="3" t="s">
        <v>410</v>
      </c>
      <c r="D4104" s="3" t="s">
        <v>13583</v>
      </c>
      <c r="E4104" s="3" t="s">
        <v>52</v>
      </c>
      <c r="F4104" s="3" t="s">
        <v>1300</v>
      </c>
      <c r="G4104" s="3" t="s">
        <v>1251</v>
      </c>
      <c r="H4104" s="3" t="s">
        <v>1578</v>
      </c>
      <c r="I4104" s="3" t="s">
        <v>16199</v>
      </c>
      <c r="J4104" s="3" t="s">
        <v>1246</v>
      </c>
      <c r="K4104" s="3" t="s">
        <v>16185</v>
      </c>
      <c r="L4104" s="3" t="s">
        <v>16197</v>
      </c>
      <c r="M4104" s="7" t="s">
        <v>16187</v>
      </c>
      <c r="N4104" s="7" t="s">
        <v>16188</v>
      </c>
      <c r="O4104" s="20" t="s">
        <v>1198</v>
      </c>
      <c r="P4104" s="3"/>
      <c r="Q4104" s="3"/>
      <c r="R4104" s="6">
        <v>376.2</v>
      </c>
      <c r="S4104" s="3"/>
      <c r="T4104" s="3"/>
      <c r="U4104" s="17"/>
      <c r="X4104" s="19"/>
      <c r="Y4104" s="19" t="s">
        <v>15870</v>
      </c>
    </row>
    <row r="4105" spans="1:25">
      <c r="A4105" s="3" t="s">
        <v>16200</v>
      </c>
      <c r="B4105" s="3"/>
      <c r="C4105" s="3" t="s">
        <v>410</v>
      </c>
      <c r="D4105" s="3" t="s">
        <v>13583</v>
      </c>
      <c r="E4105" s="3" t="s">
        <v>52</v>
      </c>
      <c r="F4105" s="3" t="s">
        <v>1300</v>
      </c>
      <c r="G4105" s="3" t="s">
        <v>1251</v>
      </c>
      <c r="H4105" s="3" t="s">
        <v>1578</v>
      </c>
      <c r="I4105" s="3" t="s">
        <v>16201</v>
      </c>
      <c r="J4105" s="3" t="s">
        <v>1246</v>
      </c>
      <c r="K4105" s="3" t="s">
        <v>16185</v>
      </c>
      <c r="L4105" s="3" t="s">
        <v>16197</v>
      </c>
      <c r="M4105" s="7" t="s">
        <v>16187</v>
      </c>
      <c r="N4105" s="7" t="s">
        <v>16188</v>
      </c>
      <c r="O4105" s="20" t="s">
        <v>1198</v>
      </c>
      <c r="P4105" s="3"/>
      <c r="Q4105" s="3"/>
      <c r="R4105" s="6">
        <v>376.2</v>
      </c>
      <c r="S4105" s="3"/>
      <c r="T4105" s="3"/>
      <c r="U4105" s="17"/>
      <c r="X4105" s="19"/>
      <c r="Y4105" s="19" t="s">
        <v>15870</v>
      </c>
    </row>
    <row r="4106" spans="1:25">
      <c r="A4106" s="3" t="s">
        <v>16202</v>
      </c>
      <c r="B4106" s="3"/>
      <c r="C4106" s="3" t="s">
        <v>410</v>
      </c>
      <c r="D4106" s="3" t="s">
        <v>13583</v>
      </c>
      <c r="E4106" s="3" t="s">
        <v>52</v>
      </c>
      <c r="F4106" s="3" t="s">
        <v>1300</v>
      </c>
      <c r="G4106" s="3" t="s">
        <v>1251</v>
      </c>
      <c r="H4106" s="3" t="s">
        <v>1578</v>
      </c>
      <c r="I4106" s="3" t="s">
        <v>16203</v>
      </c>
      <c r="J4106" s="3" t="s">
        <v>1246</v>
      </c>
      <c r="K4106" s="3" t="s">
        <v>16185</v>
      </c>
      <c r="L4106" s="3" t="s">
        <v>16197</v>
      </c>
      <c r="M4106" s="7" t="s">
        <v>16187</v>
      </c>
      <c r="N4106" s="7" t="s">
        <v>16188</v>
      </c>
      <c r="O4106" s="20" t="s">
        <v>1198</v>
      </c>
      <c r="P4106" s="3"/>
      <c r="Q4106" s="3"/>
      <c r="R4106" s="6">
        <v>376.2</v>
      </c>
      <c r="S4106" s="3"/>
      <c r="T4106" s="3"/>
      <c r="U4106" s="17"/>
      <c r="X4106" s="19"/>
      <c r="Y4106" s="19" t="s">
        <v>15870</v>
      </c>
    </row>
    <row r="4107" spans="1:25">
      <c r="A4107" s="3" t="s">
        <v>16204</v>
      </c>
      <c r="B4107" s="3"/>
      <c r="C4107" s="3" t="s">
        <v>410</v>
      </c>
      <c r="D4107" s="3" t="s">
        <v>13583</v>
      </c>
      <c r="E4107" s="3" t="s">
        <v>52</v>
      </c>
      <c r="F4107" s="3" t="s">
        <v>1300</v>
      </c>
      <c r="G4107" s="3" t="s">
        <v>1251</v>
      </c>
      <c r="H4107" s="3" t="s">
        <v>1639</v>
      </c>
      <c r="I4107" s="3" t="s">
        <v>16205</v>
      </c>
      <c r="J4107" s="3" t="s">
        <v>55</v>
      </c>
      <c r="K4107" s="3" t="s">
        <v>16185</v>
      </c>
      <c r="L4107" s="3" t="s">
        <v>16197</v>
      </c>
      <c r="M4107" s="7" t="s">
        <v>16206</v>
      </c>
      <c r="N4107" s="7" t="s">
        <v>16207</v>
      </c>
      <c r="O4107" s="20" t="s">
        <v>1200</v>
      </c>
      <c r="P4107" s="3"/>
      <c r="Q4107" s="3"/>
      <c r="R4107" s="6">
        <v>1564.2</v>
      </c>
      <c r="S4107" s="3"/>
      <c r="T4107" s="3"/>
      <c r="U4107" s="17"/>
      <c r="X4107" s="19"/>
      <c r="Y4107" s="19" t="s">
        <v>15870</v>
      </c>
    </row>
    <row r="4108" spans="1:25">
      <c r="A4108" s="3" t="s">
        <v>16208</v>
      </c>
      <c r="B4108" s="3"/>
      <c r="C4108" s="3" t="s">
        <v>410</v>
      </c>
      <c r="D4108" s="3" t="s">
        <v>13583</v>
      </c>
      <c r="E4108" s="3" t="s">
        <v>52</v>
      </c>
      <c r="F4108" s="3" t="s">
        <v>1300</v>
      </c>
      <c r="G4108" s="3" t="s">
        <v>1251</v>
      </c>
      <c r="H4108" s="3" t="s">
        <v>1639</v>
      </c>
      <c r="I4108" s="3" t="s">
        <v>16209</v>
      </c>
      <c r="J4108" s="3" t="s">
        <v>1246</v>
      </c>
      <c r="K4108" s="3" t="s">
        <v>16185</v>
      </c>
      <c r="L4108" s="3" t="s">
        <v>16197</v>
      </c>
      <c r="M4108" s="7" t="s">
        <v>16206</v>
      </c>
      <c r="N4108" s="7" t="s">
        <v>16207</v>
      </c>
      <c r="O4108" s="20" t="s">
        <v>1200</v>
      </c>
      <c r="P4108" s="3"/>
      <c r="Q4108" s="3"/>
      <c r="R4108" s="6">
        <v>376.2</v>
      </c>
      <c r="S4108" s="3"/>
      <c r="T4108" s="3"/>
      <c r="U4108" s="17"/>
      <c r="X4108" s="19"/>
      <c r="Y4108" s="19" t="s">
        <v>15870</v>
      </c>
    </row>
    <row r="4109" spans="1:25">
      <c r="A4109" s="3" t="s">
        <v>16210</v>
      </c>
      <c r="B4109" s="3"/>
      <c r="C4109" s="3" t="s">
        <v>1204</v>
      </c>
      <c r="D4109" s="3" t="s">
        <v>6970</v>
      </c>
      <c r="E4109" s="3" t="s">
        <v>66</v>
      </c>
      <c r="F4109" s="3" t="s">
        <v>16211</v>
      </c>
      <c r="G4109" s="3" t="s">
        <v>1312</v>
      </c>
      <c r="H4109" s="3" t="s">
        <v>1518</v>
      </c>
      <c r="I4109" s="3" t="s">
        <v>16212</v>
      </c>
      <c r="J4109" s="3"/>
      <c r="K4109" s="3" t="s">
        <v>16213</v>
      </c>
      <c r="L4109" s="3" t="s">
        <v>16214</v>
      </c>
      <c r="M4109" s="7" t="s">
        <v>16215</v>
      </c>
      <c r="N4109" s="7" t="s">
        <v>16216</v>
      </c>
      <c r="O4109" s="20" t="s">
        <v>1202</v>
      </c>
      <c r="P4109" s="3"/>
      <c r="Q4109" s="3"/>
      <c r="R4109" s="6">
        <v>0</v>
      </c>
      <c r="S4109" s="3"/>
      <c r="T4109" s="3"/>
      <c r="U4109" s="17"/>
      <c r="X4109" s="19"/>
      <c r="Y4109" s="19" t="s">
        <v>15870</v>
      </c>
    </row>
    <row r="4110" spans="1:25">
      <c r="A4110" s="3" t="s">
        <v>16217</v>
      </c>
      <c r="B4110" s="3"/>
      <c r="C4110" s="3" t="s">
        <v>1204</v>
      </c>
      <c r="D4110" s="3" t="s">
        <v>6970</v>
      </c>
      <c r="E4110" s="3" t="s">
        <v>66</v>
      </c>
      <c r="F4110" s="3" t="s">
        <v>16211</v>
      </c>
      <c r="G4110" s="3" t="s">
        <v>1312</v>
      </c>
      <c r="H4110" s="3" t="s">
        <v>1518</v>
      </c>
      <c r="I4110" s="3" t="s">
        <v>16218</v>
      </c>
      <c r="J4110" s="3"/>
      <c r="K4110" s="3" t="s">
        <v>16213</v>
      </c>
      <c r="L4110" s="3" t="s">
        <v>16219</v>
      </c>
      <c r="M4110" s="7" t="s">
        <v>16220</v>
      </c>
      <c r="N4110" s="7" t="s">
        <v>16221</v>
      </c>
      <c r="O4110" s="20" t="s">
        <v>1202</v>
      </c>
      <c r="P4110" s="3"/>
      <c r="Q4110" s="3"/>
      <c r="R4110" s="6">
        <v>0</v>
      </c>
      <c r="S4110" s="3"/>
      <c r="T4110" s="3"/>
      <c r="U4110" s="17"/>
      <c r="X4110" s="19"/>
      <c r="Y4110" s="19" t="s">
        <v>15870</v>
      </c>
    </row>
    <row r="4111" spans="1:25">
      <c r="A4111" s="3" t="s">
        <v>16222</v>
      </c>
      <c r="B4111" s="3"/>
      <c r="C4111" s="3" t="s">
        <v>1204</v>
      </c>
      <c r="D4111" s="3" t="s">
        <v>6970</v>
      </c>
      <c r="E4111" s="3" t="s">
        <v>66</v>
      </c>
      <c r="F4111" s="3" t="s">
        <v>16211</v>
      </c>
      <c r="G4111" s="3" t="s">
        <v>1312</v>
      </c>
      <c r="H4111" s="3" t="s">
        <v>1518</v>
      </c>
      <c r="I4111" s="3" t="s">
        <v>16223</v>
      </c>
      <c r="J4111" s="3"/>
      <c r="K4111" s="3" t="s">
        <v>16213</v>
      </c>
      <c r="L4111" s="3" t="s">
        <v>16224</v>
      </c>
      <c r="M4111" s="7" t="s">
        <v>16225</v>
      </c>
      <c r="N4111" s="7" t="s">
        <v>16226</v>
      </c>
      <c r="O4111" s="20" t="s">
        <v>1202</v>
      </c>
      <c r="P4111" s="3"/>
      <c r="Q4111" s="3"/>
      <c r="R4111" s="6">
        <v>0</v>
      </c>
      <c r="S4111" s="3"/>
      <c r="T4111" s="3"/>
      <c r="U4111" s="17"/>
      <c r="X4111" s="19"/>
      <c r="Y4111" s="19" t="s">
        <v>15870</v>
      </c>
    </row>
    <row r="4112" spans="1:25">
      <c r="A4112" s="3" t="s">
        <v>16227</v>
      </c>
      <c r="B4112" s="3"/>
      <c r="C4112" s="3" t="s">
        <v>1204</v>
      </c>
      <c r="D4112" s="3" t="s">
        <v>6970</v>
      </c>
      <c r="E4112" s="3" t="s">
        <v>66</v>
      </c>
      <c r="F4112" s="3" t="s">
        <v>16211</v>
      </c>
      <c r="G4112" s="3" t="s">
        <v>1312</v>
      </c>
      <c r="H4112" s="3" t="s">
        <v>1518</v>
      </c>
      <c r="I4112" s="3" t="s">
        <v>16228</v>
      </c>
      <c r="J4112" s="3"/>
      <c r="K4112" s="3" t="s">
        <v>16213</v>
      </c>
      <c r="L4112" s="3" t="s">
        <v>16229</v>
      </c>
      <c r="M4112" s="7" t="s">
        <v>16230</v>
      </c>
      <c r="N4112" s="7" t="s">
        <v>16231</v>
      </c>
      <c r="O4112" s="20" t="s">
        <v>1202</v>
      </c>
      <c r="P4112" s="3"/>
      <c r="Q4112" s="3"/>
      <c r="R4112" s="6">
        <v>0</v>
      </c>
      <c r="S4112" s="3"/>
      <c r="T4112" s="3"/>
      <c r="U4112" s="17"/>
      <c r="X4112" s="19"/>
      <c r="Y4112" s="19" t="s">
        <v>15870</v>
      </c>
    </row>
    <row r="4113" spans="1:25">
      <c r="A4113" s="3" t="s">
        <v>16232</v>
      </c>
      <c r="B4113" s="3"/>
      <c r="C4113" s="3" t="s">
        <v>1204</v>
      </c>
      <c r="D4113" s="3" t="s">
        <v>6970</v>
      </c>
      <c r="E4113" s="3" t="s">
        <v>66</v>
      </c>
      <c r="F4113" s="3" t="s">
        <v>16211</v>
      </c>
      <c r="G4113" s="3" t="s">
        <v>1312</v>
      </c>
      <c r="H4113" s="3" t="s">
        <v>1518</v>
      </c>
      <c r="I4113" s="3" t="s">
        <v>16233</v>
      </c>
      <c r="J4113" s="3"/>
      <c r="K4113" s="3" t="s">
        <v>16234</v>
      </c>
      <c r="L4113" s="3" t="s">
        <v>16235</v>
      </c>
      <c r="M4113" s="7" t="s">
        <v>16236</v>
      </c>
      <c r="N4113" s="7" t="s">
        <v>16237</v>
      </c>
      <c r="O4113" s="20" t="s">
        <v>1202</v>
      </c>
      <c r="P4113" s="3"/>
      <c r="Q4113" s="3"/>
      <c r="R4113" s="6">
        <v>0</v>
      </c>
      <c r="S4113" s="3"/>
      <c r="T4113" s="3"/>
      <c r="U4113" s="17"/>
      <c r="X4113" s="19"/>
      <c r="Y4113" s="19" t="s">
        <v>15870</v>
      </c>
    </row>
    <row r="4114" spans="1:25">
      <c r="A4114" s="3" t="s">
        <v>16238</v>
      </c>
      <c r="B4114" s="3"/>
      <c r="C4114" s="3" t="s">
        <v>1204</v>
      </c>
      <c r="D4114" s="3" t="s">
        <v>6970</v>
      </c>
      <c r="E4114" s="3" t="s">
        <v>66</v>
      </c>
      <c r="F4114" s="3" t="s">
        <v>16211</v>
      </c>
      <c r="G4114" s="3" t="s">
        <v>1312</v>
      </c>
      <c r="H4114" s="3" t="s">
        <v>1518</v>
      </c>
      <c r="I4114" s="3" t="s">
        <v>16239</v>
      </c>
      <c r="J4114" s="3"/>
      <c r="K4114" s="3" t="s">
        <v>16240</v>
      </c>
      <c r="L4114" s="3" t="s">
        <v>16241</v>
      </c>
      <c r="M4114" s="7" t="s">
        <v>16242</v>
      </c>
      <c r="N4114" s="7" t="s">
        <v>16243</v>
      </c>
      <c r="O4114" s="20" t="s">
        <v>1202</v>
      </c>
      <c r="P4114" s="3"/>
      <c r="Q4114" s="3"/>
      <c r="R4114" s="6">
        <v>0</v>
      </c>
      <c r="S4114" s="3"/>
      <c r="T4114" s="3"/>
      <c r="U4114" s="17"/>
      <c r="X4114" s="19"/>
      <c r="Y4114" s="19" t="s">
        <v>15870</v>
      </c>
    </row>
    <row r="4115" spans="1:25">
      <c r="A4115" s="3" t="s">
        <v>16244</v>
      </c>
      <c r="B4115" s="3"/>
      <c r="C4115" s="3" t="s">
        <v>1204</v>
      </c>
      <c r="D4115" s="3" t="s">
        <v>6970</v>
      </c>
      <c r="E4115" s="3" t="s">
        <v>66</v>
      </c>
      <c r="F4115" s="3" t="s">
        <v>16211</v>
      </c>
      <c r="G4115" s="3" t="s">
        <v>1312</v>
      </c>
      <c r="H4115" s="3" t="s">
        <v>1518</v>
      </c>
      <c r="I4115" s="3" t="s">
        <v>16245</v>
      </c>
      <c r="J4115" s="3"/>
      <c r="K4115" s="3" t="s">
        <v>16240</v>
      </c>
      <c r="L4115" s="3" t="s">
        <v>16246</v>
      </c>
      <c r="M4115" s="7" t="s">
        <v>16247</v>
      </c>
      <c r="N4115" s="7" t="s">
        <v>16248</v>
      </c>
      <c r="O4115" s="20" t="s">
        <v>1202</v>
      </c>
      <c r="P4115" s="3"/>
      <c r="Q4115" s="3"/>
      <c r="R4115" s="6">
        <v>0</v>
      </c>
      <c r="S4115" s="3"/>
      <c r="T4115" s="3"/>
      <c r="U4115" s="17"/>
      <c r="X4115" s="19"/>
      <c r="Y4115" s="19" t="s">
        <v>15870</v>
      </c>
    </row>
    <row r="4116" spans="1:25">
      <c r="A4116" s="3" t="s">
        <v>16249</v>
      </c>
      <c r="B4116" s="3"/>
      <c r="C4116" s="3" t="s">
        <v>1204</v>
      </c>
      <c r="D4116" s="3" t="s">
        <v>6970</v>
      </c>
      <c r="E4116" s="3" t="s">
        <v>66</v>
      </c>
      <c r="F4116" s="3" t="s">
        <v>16211</v>
      </c>
      <c r="G4116" s="3" t="s">
        <v>1312</v>
      </c>
      <c r="H4116" s="3" t="s">
        <v>1518</v>
      </c>
      <c r="I4116" s="3" t="s">
        <v>16250</v>
      </c>
      <c r="J4116" s="3"/>
      <c r="K4116" s="3" t="s">
        <v>16234</v>
      </c>
      <c r="L4116" s="3" t="s">
        <v>16251</v>
      </c>
      <c r="M4116" s="7" t="s">
        <v>16252</v>
      </c>
      <c r="N4116" s="7" t="s">
        <v>16253</v>
      </c>
      <c r="O4116" s="20" t="s">
        <v>1202</v>
      </c>
      <c r="P4116" s="3"/>
      <c r="Q4116" s="3"/>
      <c r="R4116" s="6">
        <v>0</v>
      </c>
      <c r="S4116" s="3"/>
      <c r="T4116" s="3"/>
      <c r="U4116" s="17"/>
      <c r="X4116" s="19"/>
      <c r="Y4116" s="19" t="s">
        <v>15870</v>
      </c>
    </row>
    <row r="4117" spans="1:25">
      <c r="A4117" s="3" t="s">
        <v>16254</v>
      </c>
      <c r="B4117" s="3"/>
      <c r="C4117" s="3" t="s">
        <v>1204</v>
      </c>
      <c r="D4117" s="3" t="s">
        <v>6970</v>
      </c>
      <c r="E4117" s="3" t="s">
        <v>66</v>
      </c>
      <c r="F4117" s="3" t="s">
        <v>16211</v>
      </c>
      <c r="G4117" s="3" t="s">
        <v>1312</v>
      </c>
      <c r="H4117" s="3" t="s">
        <v>1531</v>
      </c>
      <c r="I4117" s="3" t="s">
        <v>16255</v>
      </c>
      <c r="J4117" s="3"/>
      <c r="K4117" s="3" t="s">
        <v>16234</v>
      </c>
      <c r="L4117" s="3" t="s">
        <v>16256</v>
      </c>
      <c r="M4117" s="7" t="s">
        <v>16257</v>
      </c>
      <c r="N4117" s="7" t="s">
        <v>16258</v>
      </c>
      <c r="O4117" s="20" t="s">
        <v>1202</v>
      </c>
      <c r="P4117" s="3"/>
      <c r="Q4117" s="3"/>
      <c r="R4117" s="6">
        <v>0</v>
      </c>
      <c r="S4117" s="3"/>
      <c r="T4117" s="3"/>
      <c r="U4117" s="17"/>
      <c r="X4117" s="19"/>
      <c r="Y4117" s="19" t="s">
        <v>15870</v>
      </c>
    </row>
    <row r="4118" spans="1:25">
      <c r="A4118" s="3" t="s">
        <v>16259</v>
      </c>
      <c r="B4118" s="3"/>
      <c r="C4118" s="3" t="s">
        <v>1204</v>
      </c>
      <c r="D4118" s="3" t="s">
        <v>6970</v>
      </c>
      <c r="E4118" s="3" t="s">
        <v>66</v>
      </c>
      <c r="F4118" s="3" t="s">
        <v>16211</v>
      </c>
      <c r="G4118" s="3" t="s">
        <v>1312</v>
      </c>
      <c r="H4118" s="3" t="s">
        <v>1531</v>
      </c>
      <c r="I4118" s="3" t="s">
        <v>16260</v>
      </c>
      <c r="J4118" s="3"/>
      <c r="K4118" s="3" t="s">
        <v>16234</v>
      </c>
      <c r="L4118" s="3" t="s">
        <v>16261</v>
      </c>
      <c r="M4118" s="7" t="s">
        <v>16262</v>
      </c>
      <c r="N4118" s="7" t="s">
        <v>16263</v>
      </c>
      <c r="O4118" s="20" t="s">
        <v>1202</v>
      </c>
      <c r="P4118" s="3"/>
      <c r="Q4118" s="3"/>
      <c r="R4118" s="6">
        <v>0</v>
      </c>
      <c r="S4118" s="3"/>
      <c r="T4118" s="3"/>
      <c r="U4118" s="17"/>
      <c r="X4118" s="19"/>
      <c r="Y4118" s="19" t="s">
        <v>15870</v>
      </c>
    </row>
    <row r="4119" spans="1:25">
      <c r="A4119" s="3" t="s">
        <v>16264</v>
      </c>
      <c r="B4119" s="3"/>
      <c r="C4119" s="3" t="s">
        <v>1204</v>
      </c>
      <c r="D4119" s="3" t="s">
        <v>6970</v>
      </c>
      <c r="E4119" s="3" t="s">
        <v>66</v>
      </c>
      <c r="F4119" s="3" t="s">
        <v>16211</v>
      </c>
      <c r="G4119" s="3" t="s">
        <v>1312</v>
      </c>
      <c r="H4119" s="3" t="s">
        <v>1531</v>
      </c>
      <c r="I4119" s="3" t="s">
        <v>16265</v>
      </c>
      <c r="J4119" s="3"/>
      <c r="K4119" s="3" t="s">
        <v>16234</v>
      </c>
      <c r="L4119" s="3" t="s">
        <v>16266</v>
      </c>
      <c r="M4119" s="7" t="s">
        <v>16267</v>
      </c>
      <c r="N4119" s="7" t="s">
        <v>16268</v>
      </c>
      <c r="O4119" s="20" t="s">
        <v>1202</v>
      </c>
      <c r="P4119" s="3"/>
      <c r="Q4119" s="3"/>
      <c r="R4119" s="6">
        <v>0</v>
      </c>
      <c r="S4119" s="3"/>
      <c r="T4119" s="3"/>
      <c r="U4119" s="17"/>
      <c r="X4119" s="19"/>
      <c r="Y4119" s="19" t="s">
        <v>15870</v>
      </c>
    </row>
    <row r="4120" spans="1:25">
      <c r="A4120" s="3" t="s">
        <v>16269</v>
      </c>
      <c r="B4120" s="3"/>
      <c r="C4120" s="3" t="s">
        <v>1204</v>
      </c>
      <c r="D4120" s="3" t="s">
        <v>6970</v>
      </c>
      <c r="E4120" s="3" t="s">
        <v>66</v>
      </c>
      <c r="F4120" s="3" t="s">
        <v>16211</v>
      </c>
      <c r="G4120" s="3" t="s">
        <v>1312</v>
      </c>
      <c r="H4120" s="3" t="s">
        <v>1531</v>
      </c>
      <c r="I4120" s="3" t="s">
        <v>16270</v>
      </c>
      <c r="J4120" s="3"/>
      <c r="K4120" s="3" t="s">
        <v>16240</v>
      </c>
      <c r="L4120" s="3" t="s">
        <v>16271</v>
      </c>
      <c r="M4120" s="7" t="s">
        <v>16272</v>
      </c>
      <c r="N4120" s="7" t="s">
        <v>16273</v>
      </c>
      <c r="O4120" s="20" t="s">
        <v>1202</v>
      </c>
      <c r="P4120" s="3"/>
      <c r="Q4120" s="3"/>
      <c r="R4120" s="6">
        <v>0</v>
      </c>
      <c r="S4120" s="3"/>
      <c r="T4120" s="3"/>
      <c r="U4120" s="17"/>
      <c r="X4120" s="19"/>
      <c r="Y4120" s="19" t="s">
        <v>15870</v>
      </c>
    </row>
    <row r="4121" spans="1:25">
      <c r="A4121" s="3" t="s">
        <v>16274</v>
      </c>
      <c r="B4121" s="3"/>
      <c r="C4121" s="3" t="s">
        <v>1204</v>
      </c>
      <c r="D4121" s="3" t="s">
        <v>6970</v>
      </c>
      <c r="E4121" s="3" t="s">
        <v>66</v>
      </c>
      <c r="F4121" s="3" t="s">
        <v>16211</v>
      </c>
      <c r="G4121" s="3" t="s">
        <v>1312</v>
      </c>
      <c r="H4121" s="3" t="s">
        <v>1531</v>
      </c>
      <c r="I4121" s="3" t="s">
        <v>16275</v>
      </c>
      <c r="J4121" s="3"/>
      <c r="K4121" s="3" t="s">
        <v>16276</v>
      </c>
      <c r="L4121" s="3" t="s">
        <v>16277</v>
      </c>
      <c r="M4121" s="7" t="s">
        <v>16278</v>
      </c>
      <c r="N4121" s="7" t="s">
        <v>16279</v>
      </c>
      <c r="O4121" s="20" t="s">
        <v>1202</v>
      </c>
      <c r="P4121" s="3"/>
      <c r="Q4121" s="3"/>
      <c r="R4121" s="6">
        <v>0</v>
      </c>
      <c r="S4121" s="3"/>
      <c r="T4121" s="3"/>
      <c r="U4121" s="17"/>
      <c r="X4121" s="19"/>
      <c r="Y4121" s="19" t="s">
        <v>15870</v>
      </c>
    </row>
    <row r="4122" spans="1:25">
      <c r="A4122" s="3" t="s">
        <v>16280</v>
      </c>
      <c r="B4122" s="3"/>
      <c r="C4122" s="3" t="s">
        <v>1204</v>
      </c>
      <c r="D4122" s="3" t="s">
        <v>6970</v>
      </c>
      <c r="E4122" s="3" t="s">
        <v>66</v>
      </c>
      <c r="F4122" s="3" t="s">
        <v>16211</v>
      </c>
      <c r="G4122" s="3" t="s">
        <v>1312</v>
      </c>
      <c r="H4122" s="3" t="s">
        <v>1531</v>
      </c>
      <c r="I4122" s="3" t="s">
        <v>16281</v>
      </c>
      <c r="J4122" s="3"/>
      <c r="K4122" s="3" t="s">
        <v>16234</v>
      </c>
      <c r="L4122" s="3" t="s">
        <v>16282</v>
      </c>
      <c r="M4122" s="7" t="s">
        <v>16283</v>
      </c>
      <c r="N4122" s="7" t="s">
        <v>16284</v>
      </c>
      <c r="O4122" s="20" t="s">
        <v>1202</v>
      </c>
      <c r="P4122" s="3"/>
      <c r="Q4122" s="3"/>
      <c r="R4122" s="6">
        <v>0</v>
      </c>
      <c r="S4122" s="3"/>
      <c r="T4122" s="3"/>
      <c r="U4122" s="17"/>
      <c r="X4122" s="19"/>
      <c r="Y4122" s="19" t="s">
        <v>15870</v>
      </c>
    </row>
    <row r="4123" spans="1:25">
      <c r="A4123" s="3" t="s">
        <v>16285</v>
      </c>
      <c r="B4123" s="3"/>
      <c r="C4123" s="3" t="s">
        <v>1204</v>
      </c>
      <c r="D4123" s="3" t="s">
        <v>6970</v>
      </c>
      <c r="E4123" s="3" t="s">
        <v>66</v>
      </c>
      <c r="F4123" s="3" t="s">
        <v>16211</v>
      </c>
      <c r="G4123" s="3" t="s">
        <v>1312</v>
      </c>
      <c r="H4123" s="3" t="s">
        <v>1531</v>
      </c>
      <c r="I4123" s="3" t="s">
        <v>16286</v>
      </c>
      <c r="J4123" s="3"/>
      <c r="K4123" s="3" t="s">
        <v>16240</v>
      </c>
      <c r="L4123" s="3" t="s">
        <v>16287</v>
      </c>
      <c r="M4123" s="7" t="s">
        <v>16288</v>
      </c>
      <c r="N4123" s="7" t="s">
        <v>16289</v>
      </c>
      <c r="O4123" s="20" t="s">
        <v>1202</v>
      </c>
      <c r="P4123" s="3"/>
      <c r="Q4123" s="3"/>
      <c r="R4123" s="6">
        <v>0</v>
      </c>
      <c r="S4123" s="3"/>
      <c r="T4123" s="3"/>
      <c r="U4123" s="17"/>
      <c r="X4123" s="19"/>
      <c r="Y4123" s="19" t="s">
        <v>15870</v>
      </c>
    </row>
    <row r="4124" spans="1:25">
      <c r="A4124" s="3" t="s">
        <v>16290</v>
      </c>
      <c r="B4124" s="3"/>
      <c r="C4124" s="3" t="s">
        <v>1204</v>
      </c>
      <c r="D4124" s="3" t="s">
        <v>6970</v>
      </c>
      <c r="E4124" s="3" t="s">
        <v>66</v>
      </c>
      <c r="F4124" s="3" t="s">
        <v>16211</v>
      </c>
      <c r="G4124" s="3" t="s">
        <v>1312</v>
      </c>
      <c r="H4124" s="3" t="s">
        <v>1531</v>
      </c>
      <c r="I4124" s="3" t="s">
        <v>16291</v>
      </c>
      <c r="J4124" s="3"/>
      <c r="K4124" s="3" t="s">
        <v>16240</v>
      </c>
      <c r="L4124" s="3" t="s">
        <v>16292</v>
      </c>
      <c r="M4124" s="7" t="s">
        <v>16293</v>
      </c>
      <c r="N4124" s="7" t="s">
        <v>16294</v>
      </c>
      <c r="O4124" s="20" t="s">
        <v>1202</v>
      </c>
      <c r="P4124" s="3"/>
      <c r="Q4124" s="3"/>
      <c r="R4124" s="6">
        <v>0</v>
      </c>
      <c r="S4124" s="3"/>
      <c r="T4124" s="3"/>
      <c r="U4124" s="17"/>
      <c r="X4124" s="19"/>
      <c r="Y4124" s="19" t="s">
        <v>15870</v>
      </c>
    </row>
    <row r="4125" spans="1:25">
      <c r="A4125" s="3" t="s">
        <v>16295</v>
      </c>
      <c r="B4125" s="3"/>
      <c r="C4125" s="3" t="s">
        <v>1204</v>
      </c>
      <c r="D4125" s="3" t="s">
        <v>6970</v>
      </c>
      <c r="E4125" s="3" t="s">
        <v>66</v>
      </c>
      <c r="F4125" s="3" t="s">
        <v>16211</v>
      </c>
      <c r="G4125" s="3" t="s">
        <v>1312</v>
      </c>
      <c r="H4125" s="3" t="s">
        <v>1262</v>
      </c>
      <c r="I4125" s="3" t="s">
        <v>16296</v>
      </c>
      <c r="J4125" s="3"/>
      <c r="K4125" s="3" t="s">
        <v>16234</v>
      </c>
      <c r="L4125" s="3" t="s">
        <v>16297</v>
      </c>
      <c r="M4125" s="7" t="s">
        <v>16298</v>
      </c>
      <c r="N4125" s="7" t="s">
        <v>16299</v>
      </c>
      <c r="O4125" s="20" t="s">
        <v>1202</v>
      </c>
      <c r="P4125" s="3"/>
      <c r="Q4125" s="3"/>
      <c r="R4125" s="6">
        <v>0</v>
      </c>
      <c r="S4125" s="3"/>
      <c r="T4125" s="3"/>
      <c r="U4125" s="17"/>
      <c r="X4125" s="19"/>
      <c r="Y4125" s="19" t="s">
        <v>15870</v>
      </c>
    </row>
    <row r="4126" spans="1:25">
      <c r="A4126" s="3" t="s">
        <v>16300</v>
      </c>
      <c r="B4126" s="3"/>
      <c r="C4126" s="3" t="s">
        <v>1204</v>
      </c>
      <c r="D4126" s="3" t="s">
        <v>6970</v>
      </c>
      <c r="E4126" s="3" t="s">
        <v>66</v>
      </c>
      <c r="F4126" s="3" t="s">
        <v>16211</v>
      </c>
      <c r="G4126" s="3" t="s">
        <v>1312</v>
      </c>
      <c r="H4126" s="3" t="s">
        <v>1262</v>
      </c>
      <c r="I4126" s="3" t="s">
        <v>16301</v>
      </c>
      <c r="J4126" s="3"/>
      <c r="K4126" s="3" t="s">
        <v>16234</v>
      </c>
      <c r="L4126" s="3" t="s">
        <v>16302</v>
      </c>
      <c r="M4126" s="7" t="s">
        <v>16303</v>
      </c>
      <c r="N4126" s="7" t="s">
        <v>16304</v>
      </c>
      <c r="O4126" s="20" t="s">
        <v>1202</v>
      </c>
      <c r="P4126" s="3"/>
      <c r="Q4126" s="3"/>
      <c r="R4126" s="6">
        <v>0</v>
      </c>
      <c r="S4126" s="3"/>
      <c r="T4126" s="3"/>
      <c r="U4126" s="17"/>
      <c r="X4126" s="19"/>
      <c r="Y4126" s="19" t="s">
        <v>15870</v>
      </c>
    </row>
    <row r="4127" spans="1:25">
      <c r="A4127" s="3" t="s">
        <v>16305</v>
      </c>
      <c r="B4127" s="3"/>
      <c r="C4127" s="3" t="s">
        <v>1204</v>
      </c>
      <c r="D4127" s="3" t="s">
        <v>6970</v>
      </c>
      <c r="E4127" s="3" t="s">
        <v>66</v>
      </c>
      <c r="F4127" s="3" t="s">
        <v>16211</v>
      </c>
      <c r="G4127" s="3" t="s">
        <v>1312</v>
      </c>
      <c r="H4127" s="3" t="s">
        <v>1262</v>
      </c>
      <c r="I4127" s="3" t="s">
        <v>16306</v>
      </c>
      <c r="J4127" s="3"/>
      <c r="K4127" s="3" t="s">
        <v>16234</v>
      </c>
      <c r="L4127" s="3" t="s">
        <v>16307</v>
      </c>
      <c r="M4127" s="7" t="s">
        <v>16308</v>
      </c>
      <c r="N4127" s="7" t="s">
        <v>16309</v>
      </c>
      <c r="O4127" s="20" t="s">
        <v>1202</v>
      </c>
      <c r="P4127" s="3"/>
      <c r="Q4127" s="3"/>
      <c r="R4127" s="6">
        <v>0</v>
      </c>
      <c r="S4127" s="3"/>
      <c r="T4127" s="3"/>
      <c r="U4127" s="17"/>
      <c r="X4127" s="19"/>
      <c r="Y4127" s="19" t="s">
        <v>15870</v>
      </c>
    </row>
    <row r="4128" spans="1:25">
      <c r="A4128" s="3" t="s">
        <v>16310</v>
      </c>
      <c r="B4128" s="3"/>
      <c r="C4128" s="3" t="s">
        <v>1204</v>
      </c>
      <c r="D4128" s="3" t="s">
        <v>6970</v>
      </c>
      <c r="E4128" s="3" t="s">
        <v>66</v>
      </c>
      <c r="F4128" s="3" t="s">
        <v>16211</v>
      </c>
      <c r="G4128" s="3" t="s">
        <v>1312</v>
      </c>
      <c r="H4128" s="3" t="s">
        <v>1262</v>
      </c>
      <c r="I4128" s="3" t="s">
        <v>16311</v>
      </c>
      <c r="J4128" s="3"/>
      <c r="K4128" s="3" t="s">
        <v>16234</v>
      </c>
      <c r="L4128" s="3" t="s">
        <v>16312</v>
      </c>
      <c r="M4128" s="7" t="s">
        <v>16313</v>
      </c>
      <c r="N4128" s="7" t="s">
        <v>16314</v>
      </c>
      <c r="O4128" s="20" t="s">
        <v>1202</v>
      </c>
      <c r="P4128" s="3"/>
      <c r="Q4128" s="3"/>
      <c r="R4128" s="6">
        <v>0</v>
      </c>
      <c r="S4128" s="3"/>
      <c r="T4128" s="3"/>
      <c r="U4128" s="17"/>
      <c r="X4128" s="19"/>
      <c r="Y4128" s="19" t="s">
        <v>15870</v>
      </c>
    </row>
    <row r="4129" spans="1:25">
      <c r="A4129" s="3" t="s">
        <v>16315</v>
      </c>
      <c r="B4129" s="3"/>
      <c r="C4129" s="3" t="s">
        <v>1204</v>
      </c>
      <c r="D4129" s="3" t="s">
        <v>6970</v>
      </c>
      <c r="E4129" s="3" t="s">
        <v>66</v>
      </c>
      <c r="F4129" s="3" t="s">
        <v>16211</v>
      </c>
      <c r="G4129" s="3" t="s">
        <v>1312</v>
      </c>
      <c r="H4129" s="3" t="s">
        <v>1262</v>
      </c>
      <c r="I4129" s="3" t="s">
        <v>16316</v>
      </c>
      <c r="J4129" s="3"/>
      <c r="K4129" s="3" t="s">
        <v>16234</v>
      </c>
      <c r="L4129" s="3" t="s">
        <v>16317</v>
      </c>
      <c r="M4129" s="7" t="s">
        <v>16318</v>
      </c>
      <c r="N4129" s="7" t="s">
        <v>16319</v>
      </c>
      <c r="O4129" s="20" t="s">
        <v>1202</v>
      </c>
      <c r="P4129" s="3"/>
      <c r="Q4129" s="3"/>
      <c r="R4129" s="6">
        <v>0</v>
      </c>
      <c r="S4129" s="3"/>
      <c r="T4129" s="3"/>
      <c r="U4129" s="17"/>
      <c r="X4129" s="19"/>
      <c r="Y4129" s="19" t="s">
        <v>15870</v>
      </c>
    </row>
    <row r="4130" spans="1:25">
      <c r="A4130" s="3" t="s">
        <v>16320</v>
      </c>
      <c r="B4130" s="3"/>
      <c r="C4130" s="3" t="s">
        <v>1204</v>
      </c>
      <c r="D4130" s="3" t="s">
        <v>6970</v>
      </c>
      <c r="E4130" s="3" t="s">
        <v>66</v>
      </c>
      <c r="F4130" s="3" t="s">
        <v>16211</v>
      </c>
      <c r="G4130" s="3" t="s">
        <v>1312</v>
      </c>
      <c r="H4130" s="3" t="s">
        <v>1262</v>
      </c>
      <c r="I4130" s="3" t="s">
        <v>16321</v>
      </c>
      <c r="J4130" s="3"/>
      <c r="K4130" s="3" t="s">
        <v>16234</v>
      </c>
      <c r="L4130" s="3" t="s">
        <v>16322</v>
      </c>
      <c r="M4130" s="7" t="s">
        <v>16323</v>
      </c>
      <c r="N4130" s="7" t="s">
        <v>16324</v>
      </c>
      <c r="O4130" s="20" t="s">
        <v>1202</v>
      </c>
      <c r="P4130" s="3"/>
      <c r="Q4130" s="3"/>
      <c r="R4130" s="6">
        <v>0</v>
      </c>
      <c r="S4130" s="3"/>
      <c r="T4130" s="3"/>
      <c r="U4130" s="17"/>
      <c r="X4130" s="19"/>
      <c r="Y4130" s="19" t="s">
        <v>15870</v>
      </c>
    </row>
    <row r="4131" spans="1:25">
      <c r="A4131" s="3" t="s">
        <v>16325</v>
      </c>
      <c r="B4131" s="3"/>
      <c r="C4131" s="3" t="s">
        <v>1204</v>
      </c>
      <c r="D4131" s="3" t="s">
        <v>6970</v>
      </c>
      <c r="E4131" s="3" t="s">
        <v>66</v>
      </c>
      <c r="F4131" s="3" t="s">
        <v>16211</v>
      </c>
      <c r="G4131" s="3" t="s">
        <v>1312</v>
      </c>
      <c r="H4131" s="3" t="s">
        <v>1262</v>
      </c>
      <c r="I4131" s="3" t="s">
        <v>16326</v>
      </c>
      <c r="J4131" s="3"/>
      <c r="K4131" s="3" t="s">
        <v>16234</v>
      </c>
      <c r="L4131" s="3" t="s">
        <v>16327</v>
      </c>
      <c r="M4131" s="7" t="s">
        <v>16328</v>
      </c>
      <c r="N4131" s="7" t="s">
        <v>16329</v>
      </c>
      <c r="O4131" s="20" t="s">
        <v>1202</v>
      </c>
      <c r="P4131" s="3"/>
      <c r="Q4131" s="3"/>
      <c r="R4131" s="6">
        <v>0</v>
      </c>
      <c r="S4131" s="3"/>
      <c r="T4131" s="3"/>
      <c r="U4131" s="17"/>
      <c r="X4131" s="19"/>
      <c r="Y4131" s="19" t="s">
        <v>15870</v>
      </c>
    </row>
    <row r="4132" spans="1:25">
      <c r="A4132" s="3" t="s">
        <v>16330</v>
      </c>
      <c r="B4132" s="3"/>
      <c r="C4132" s="3" t="s">
        <v>1204</v>
      </c>
      <c r="D4132" s="3" t="s">
        <v>6970</v>
      </c>
      <c r="E4132" s="3" t="s">
        <v>66</v>
      </c>
      <c r="F4132" s="3" t="s">
        <v>16211</v>
      </c>
      <c r="G4132" s="3" t="s">
        <v>1312</v>
      </c>
      <c r="H4132" s="3" t="s">
        <v>1262</v>
      </c>
      <c r="I4132" s="3" t="s">
        <v>16331</v>
      </c>
      <c r="J4132" s="3"/>
      <c r="K4132" s="3" t="s">
        <v>16234</v>
      </c>
      <c r="L4132" s="3" t="s">
        <v>16332</v>
      </c>
      <c r="M4132" s="7" t="s">
        <v>16333</v>
      </c>
      <c r="N4132" s="7" t="s">
        <v>16334</v>
      </c>
      <c r="O4132" s="20" t="s">
        <v>1202</v>
      </c>
      <c r="P4132" s="3"/>
      <c r="Q4132" s="3"/>
      <c r="R4132" s="6">
        <v>0</v>
      </c>
      <c r="S4132" s="3"/>
      <c r="T4132" s="3"/>
      <c r="U4132" s="17"/>
      <c r="X4132" s="19"/>
      <c r="Y4132" s="19" t="s">
        <v>15870</v>
      </c>
    </row>
    <row r="4133" spans="1:25">
      <c r="A4133" s="3" t="s">
        <v>16335</v>
      </c>
      <c r="B4133" s="3"/>
      <c r="C4133" s="3" t="s">
        <v>1204</v>
      </c>
      <c r="D4133" s="3" t="s">
        <v>6970</v>
      </c>
      <c r="E4133" s="3" t="s">
        <v>66</v>
      </c>
      <c r="F4133" s="3" t="s">
        <v>16211</v>
      </c>
      <c r="G4133" s="3" t="s">
        <v>1312</v>
      </c>
      <c r="H4133" s="3" t="s">
        <v>1540</v>
      </c>
      <c r="I4133" s="3" t="s">
        <v>16336</v>
      </c>
      <c r="J4133" s="3"/>
      <c r="K4133" s="3" t="s">
        <v>16234</v>
      </c>
      <c r="L4133" s="3" t="s">
        <v>16337</v>
      </c>
      <c r="M4133" s="7" t="s">
        <v>16338</v>
      </c>
      <c r="N4133" s="7" t="s">
        <v>16339</v>
      </c>
      <c r="O4133" s="20" t="s">
        <v>1202</v>
      </c>
      <c r="P4133" s="3"/>
      <c r="Q4133" s="3"/>
      <c r="R4133" s="6">
        <v>0</v>
      </c>
      <c r="S4133" s="3"/>
      <c r="T4133" s="3"/>
      <c r="U4133" s="17"/>
      <c r="X4133" s="19"/>
      <c r="Y4133" s="19" t="s">
        <v>15870</v>
      </c>
    </row>
    <row r="4134" spans="1:25">
      <c r="A4134" s="3" t="s">
        <v>16340</v>
      </c>
      <c r="B4134" s="3"/>
      <c r="C4134" s="3" t="s">
        <v>1204</v>
      </c>
      <c r="D4134" s="3" t="s">
        <v>6970</v>
      </c>
      <c r="E4134" s="3" t="s">
        <v>66</v>
      </c>
      <c r="F4134" s="3" t="s">
        <v>16211</v>
      </c>
      <c r="G4134" s="3" t="s">
        <v>1312</v>
      </c>
      <c r="H4134" s="3" t="s">
        <v>1540</v>
      </c>
      <c r="I4134" s="3" t="s">
        <v>16341</v>
      </c>
      <c r="J4134" s="3"/>
      <c r="K4134" s="3" t="s">
        <v>16234</v>
      </c>
      <c r="L4134" s="3" t="s">
        <v>16342</v>
      </c>
      <c r="M4134" s="7" t="s">
        <v>16343</v>
      </c>
      <c r="N4134" s="7" t="s">
        <v>16344</v>
      </c>
      <c r="O4134" s="20" t="s">
        <v>1202</v>
      </c>
      <c r="P4134" s="3"/>
      <c r="Q4134" s="3"/>
      <c r="R4134" s="6">
        <v>0</v>
      </c>
      <c r="S4134" s="3"/>
      <c r="T4134" s="3"/>
      <c r="U4134" s="17"/>
      <c r="X4134" s="19"/>
      <c r="Y4134" s="19" t="s">
        <v>15870</v>
      </c>
    </row>
    <row r="4135" spans="1:25">
      <c r="A4135" s="3" t="s">
        <v>16345</v>
      </c>
      <c r="B4135" s="3"/>
      <c r="C4135" s="3" t="s">
        <v>1204</v>
      </c>
      <c r="D4135" s="3" t="s">
        <v>6970</v>
      </c>
      <c r="E4135" s="3" t="s">
        <v>66</v>
      </c>
      <c r="F4135" s="3" t="s">
        <v>16211</v>
      </c>
      <c r="G4135" s="3" t="s">
        <v>1312</v>
      </c>
      <c r="H4135" s="3" t="s">
        <v>1540</v>
      </c>
      <c r="I4135" s="3" t="s">
        <v>16346</v>
      </c>
      <c r="J4135" s="3"/>
      <c r="K4135" s="3" t="s">
        <v>16234</v>
      </c>
      <c r="L4135" s="3" t="s">
        <v>16347</v>
      </c>
      <c r="M4135" s="7" t="s">
        <v>16348</v>
      </c>
      <c r="N4135" s="7" t="s">
        <v>16349</v>
      </c>
      <c r="O4135" s="20" t="s">
        <v>1202</v>
      </c>
      <c r="P4135" s="3"/>
      <c r="Q4135" s="3"/>
      <c r="R4135" s="6">
        <v>0</v>
      </c>
      <c r="S4135" s="3"/>
      <c r="T4135" s="3"/>
      <c r="U4135" s="17"/>
      <c r="X4135" s="19"/>
      <c r="Y4135" s="19" t="s">
        <v>15870</v>
      </c>
    </row>
    <row r="4136" spans="1:25">
      <c r="A4136" s="3" t="s">
        <v>16350</v>
      </c>
      <c r="B4136" s="3"/>
      <c r="C4136" s="3" t="s">
        <v>1204</v>
      </c>
      <c r="D4136" s="3" t="s">
        <v>6970</v>
      </c>
      <c r="E4136" s="3" t="s">
        <v>66</v>
      </c>
      <c r="F4136" s="3" t="s">
        <v>16211</v>
      </c>
      <c r="G4136" s="3" t="s">
        <v>1312</v>
      </c>
      <c r="H4136" s="3" t="s">
        <v>1540</v>
      </c>
      <c r="I4136" s="3" t="s">
        <v>16351</v>
      </c>
      <c r="J4136" s="3"/>
      <c r="K4136" s="3" t="s">
        <v>16234</v>
      </c>
      <c r="L4136" s="3" t="s">
        <v>16352</v>
      </c>
      <c r="M4136" s="7" t="s">
        <v>16353</v>
      </c>
      <c r="N4136" s="7" t="s">
        <v>16354</v>
      </c>
      <c r="O4136" s="20" t="s">
        <v>1202</v>
      </c>
      <c r="P4136" s="3"/>
      <c r="Q4136" s="3"/>
      <c r="R4136" s="6">
        <v>0</v>
      </c>
      <c r="S4136" s="3"/>
      <c r="T4136" s="3"/>
      <c r="U4136" s="17"/>
      <c r="X4136" s="19"/>
      <c r="Y4136" s="19" t="s">
        <v>15870</v>
      </c>
    </row>
    <row r="4137" spans="1:25">
      <c r="A4137" s="3" t="s">
        <v>16355</v>
      </c>
      <c r="B4137" s="3"/>
      <c r="C4137" s="3" t="s">
        <v>1204</v>
      </c>
      <c r="D4137" s="3" t="s">
        <v>6970</v>
      </c>
      <c r="E4137" s="3" t="s">
        <v>66</v>
      </c>
      <c r="F4137" s="3" t="s">
        <v>16211</v>
      </c>
      <c r="G4137" s="3" t="s">
        <v>1312</v>
      </c>
      <c r="H4137" s="3" t="s">
        <v>1540</v>
      </c>
      <c r="I4137" s="3" t="s">
        <v>16356</v>
      </c>
      <c r="J4137" s="3"/>
      <c r="K4137" s="3" t="s">
        <v>16234</v>
      </c>
      <c r="L4137" s="3" t="s">
        <v>16357</v>
      </c>
      <c r="M4137" s="7" t="s">
        <v>16358</v>
      </c>
      <c r="N4137" s="7" t="s">
        <v>16359</v>
      </c>
      <c r="O4137" s="20" t="s">
        <v>1202</v>
      </c>
      <c r="P4137" s="3"/>
      <c r="Q4137" s="3"/>
      <c r="R4137" s="6">
        <v>0</v>
      </c>
      <c r="S4137" s="3"/>
      <c r="T4137" s="3"/>
      <c r="U4137" s="17"/>
      <c r="X4137" s="19"/>
      <c r="Y4137" s="19" t="s">
        <v>15870</v>
      </c>
    </row>
    <row r="4138" spans="1:25">
      <c r="A4138" s="3" t="s">
        <v>16360</v>
      </c>
      <c r="B4138" s="3"/>
      <c r="C4138" s="3" t="s">
        <v>1204</v>
      </c>
      <c r="D4138" s="3" t="s">
        <v>6970</v>
      </c>
      <c r="E4138" s="3" t="s">
        <v>66</v>
      </c>
      <c r="F4138" s="3" t="s">
        <v>16211</v>
      </c>
      <c r="G4138" s="3" t="s">
        <v>1312</v>
      </c>
      <c r="H4138" s="3" t="s">
        <v>1540</v>
      </c>
      <c r="I4138" s="3" t="s">
        <v>16361</v>
      </c>
      <c r="J4138" s="3"/>
      <c r="K4138" s="3" t="s">
        <v>16276</v>
      </c>
      <c r="L4138" s="3" t="s">
        <v>16362</v>
      </c>
      <c r="M4138" s="7" t="s">
        <v>16363</v>
      </c>
      <c r="N4138" s="7" t="s">
        <v>16364</v>
      </c>
      <c r="O4138" s="20" t="s">
        <v>1202</v>
      </c>
      <c r="P4138" s="3"/>
      <c r="Q4138" s="3"/>
      <c r="R4138" s="6">
        <v>0</v>
      </c>
      <c r="S4138" s="3"/>
      <c r="T4138" s="3"/>
      <c r="U4138" s="17"/>
      <c r="X4138" s="19"/>
      <c r="Y4138" s="19" t="s">
        <v>15870</v>
      </c>
    </row>
    <row r="4139" spans="1:25">
      <c r="A4139" s="3" t="s">
        <v>16365</v>
      </c>
      <c r="B4139" s="3"/>
      <c r="C4139" s="3" t="s">
        <v>1204</v>
      </c>
      <c r="D4139" s="3" t="s">
        <v>6970</v>
      </c>
      <c r="E4139" s="3" t="s">
        <v>66</v>
      </c>
      <c r="F4139" s="3" t="s">
        <v>16211</v>
      </c>
      <c r="G4139" s="3" t="s">
        <v>1312</v>
      </c>
      <c r="H4139" s="3" t="s">
        <v>1540</v>
      </c>
      <c r="I4139" s="3" t="s">
        <v>16366</v>
      </c>
      <c r="J4139" s="3"/>
      <c r="K4139" s="3" t="s">
        <v>16234</v>
      </c>
      <c r="L4139" s="3" t="s">
        <v>16367</v>
      </c>
      <c r="M4139" s="7" t="s">
        <v>16368</v>
      </c>
      <c r="N4139" s="7" t="s">
        <v>16369</v>
      </c>
      <c r="O4139" s="20" t="s">
        <v>1202</v>
      </c>
      <c r="P4139" s="3"/>
      <c r="Q4139" s="3"/>
      <c r="R4139" s="6">
        <v>0</v>
      </c>
      <c r="S4139" s="3"/>
      <c r="T4139" s="3"/>
      <c r="U4139" s="17"/>
      <c r="X4139" s="19"/>
      <c r="Y4139" s="19" t="s">
        <v>15870</v>
      </c>
    </row>
    <row r="4140" spans="1:25">
      <c r="A4140" s="3" t="s">
        <v>16370</v>
      </c>
      <c r="B4140" s="3"/>
      <c r="C4140" s="3" t="s">
        <v>1204</v>
      </c>
      <c r="D4140" s="3" t="s">
        <v>6970</v>
      </c>
      <c r="E4140" s="3" t="s">
        <v>66</v>
      </c>
      <c r="F4140" s="3" t="s">
        <v>16211</v>
      </c>
      <c r="G4140" s="3" t="s">
        <v>1312</v>
      </c>
      <c r="H4140" s="3" t="s">
        <v>1540</v>
      </c>
      <c r="I4140" s="3" t="s">
        <v>16371</v>
      </c>
      <c r="J4140" s="3"/>
      <c r="K4140" s="3" t="s">
        <v>16234</v>
      </c>
      <c r="L4140" s="3" t="s">
        <v>16372</v>
      </c>
      <c r="M4140" s="7" t="s">
        <v>16373</v>
      </c>
      <c r="N4140" s="7" t="s">
        <v>16374</v>
      </c>
      <c r="O4140" s="20" t="s">
        <v>1202</v>
      </c>
      <c r="P4140" s="3"/>
      <c r="Q4140" s="3"/>
      <c r="R4140" s="6">
        <v>0</v>
      </c>
      <c r="S4140" s="3"/>
      <c r="T4140" s="3"/>
      <c r="U4140" s="17"/>
      <c r="X4140" s="19"/>
      <c r="Y4140" s="19" t="s">
        <v>15870</v>
      </c>
    </row>
    <row r="4141" spans="1:25">
      <c r="A4141" s="3" t="s">
        <v>16375</v>
      </c>
      <c r="B4141" s="3"/>
      <c r="C4141" s="3" t="s">
        <v>682</v>
      </c>
      <c r="D4141" s="3" t="s">
        <v>6970</v>
      </c>
      <c r="E4141" s="3" t="s">
        <v>66</v>
      </c>
      <c r="F4141" s="3" t="s">
        <v>1307</v>
      </c>
      <c r="G4141" s="3" t="s">
        <v>2669</v>
      </c>
      <c r="H4141" s="3" t="s">
        <v>1599</v>
      </c>
      <c r="I4141" s="3" t="s">
        <v>16376</v>
      </c>
      <c r="J4141" s="3" t="s">
        <v>55</v>
      </c>
      <c r="K4141" s="3" t="s">
        <v>16276</v>
      </c>
      <c r="L4141" s="3" t="s">
        <v>16377</v>
      </c>
      <c r="M4141" s="7" t="s">
        <v>16378</v>
      </c>
      <c r="N4141" s="7" t="s">
        <v>16379</v>
      </c>
      <c r="O4141" s="20" t="s">
        <v>1205</v>
      </c>
      <c r="P4141" s="3"/>
      <c r="Q4141" s="3"/>
      <c r="R4141" s="6">
        <v>1564.2</v>
      </c>
      <c r="S4141" s="3"/>
      <c r="T4141" s="3"/>
      <c r="U4141" s="17"/>
      <c r="X4141" s="19"/>
      <c r="Y4141" s="19" t="s">
        <v>15870</v>
      </c>
    </row>
    <row r="4142" spans="1:25">
      <c r="A4142" s="18" t="s">
        <v>16380</v>
      </c>
      <c r="B4142" s="3"/>
      <c r="C4142" s="3" t="s">
        <v>682</v>
      </c>
      <c r="D4142" s="3" t="s">
        <v>6970</v>
      </c>
      <c r="E4142" s="3" t="s">
        <v>66</v>
      </c>
      <c r="F4142" s="3" t="s">
        <v>1307</v>
      </c>
      <c r="G4142" s="3" t="s">
        <v>2669</v>
      </c>
      <c r="H4142" s="3" t="s">
        <v>1599</v>
      </c>
      <c r="I4142" s="3" t="s">
        <v>16381</v>
      </c>
      <c r="J4142" s="3" t="s">
        <v>1246</v>
      </c>
      <c r="K4142" s="3" t="s">
        <v>16276</v>
      </c>
      <c r="L4142" s="3" t="s">
        <v>16377</v>
      </c>
      <c r="M4142" s="7" t="s">
        <v>16378</v>
      </c>
      <c r="N4142" s="7" t="s">
        <v>16379</v>
      </c>
      <c r="O4142" s="20" t="s">
        <v>1205</v>
      </c>
      <c r="P4142" s="3"/>
      <c r="Q4142" s="3"/>
      <c r="R4142" s="6">
        <v>376.2</v>
      </c>
      <c r="S4142" s="3"/>
      <c r="T4142" s="3"/>
      <c r="U4142" s="17"/>
      <c r="X4142" s="19"/>
      <c r="Y4142" s="19" t="s">
        <v>15870</v>
      </c>
    </row>
    <row r="4143" spans="1:25">
      <c r="A4143" s="3" t="s">
        <v>16382</v>
      </c>
      <c r="B4143" s="3"/>
      <c r="C4143" s="3" t="s">
        <v>682</v>
      </c>
      <c r="D4143" s="3" t="s">
        <v>6970</v>
      </c>
      <c r="E4143" s="3" t="s">
        <v>66</v>
      </c>
      <c r="F4143" s="3" t="s">
        <v>1307</v>
      </c>
      <c r="G4143" s="3" t="s">
        <v>2669</v>
      </c>
      <c r="H4143" s="3" t="s">
        <v>1599</v>
      </c>
      <c r="I4143" s="3" t="s">
        <v>16383</v>
      </c>
      <c r="J4143" s="3" t="s">
        <v>1246</v>
      </c>
      <c r="K4143" s="3" t="s">
        <v>16276</v>
      </c>
      <c r="L4143" s="3" t="s">
        <v>16377</v>
      </c>
      <c r="M4143" s="7" t="s">
        <v>16378</v>
      </c>
      <c r="N4143" s="7" t="s">
        <v>16379</v>
      </c>
      <c r="O4143" s="20" t="s">
        <v>1205</v>
      </c>
      <c r="P4143" s="3"/>
      <c r="Q4143" s="3"/>
      <c r="R4143" s="6">
        <v>376.2</v>
      </c>
      <c r="S4143" s="3"/>
      <c r="T4143" s="3"/>
      <c r="U4143" s="17"/>
      <c r="X4143" s="19"/>
      <c r="Y4143" s="19" t="s">
        <v>15870</v>
      </c>
    </row>
    <row r="4144" spans="1:25">
      <c r="A4144" s="3" t="s">
        <v>16384</v>
      </c>
      <c r="B4144" s="3"/>
      <c r="C4144" s="3" t="s">
        <v>177</v>
      </c>
      <c r="D4144" s="3" t="s">
        <v>4026</v>
      </c>
      <c r="E4144" s="3" t="s">
        <v>66</v>
      </c>
      <c r="F4144" s="3" t="s">
        <v>1250</v>
      </c>
      <c r="G4144" s="3" t="s">
        <v>1495</v>
      </c>
      <c r="H4144" s="3" t="s">
        <v>1518</v>
      </c>
      <c r="I4144" s="3" t="s">
        <v>16385</v>
      </c>
      <c r="J4144" s="3" t="s">
        <v>55</v>
      </c>
      <c r="K4144" s="3" t="s">
        <v>3870</v>
      </c>
      <c r="L4144" s="3" t="s">
        <v>16386</v>
      </c>
      <c r="M4144" s="7" t="s">
        <v>16387</v>
      </c>
      <c r="N4144" s="7" t="s">
        <v>16388</v>
      </c>
      <c r="O4144" s="20" t="s">
        <v>1207</v>
      </c>
      <c r="P4144" s="3"/>
      <c r="Q4144" s="3"/>
      <c r="R4144" s="6">
        <v>1564.2</v>
      </c>
      <c r="S4144" s="3"/>
      <c r="T4144" s="3"/>
      <c r="U4144" s="17"/>
      <c r="X4144" s="19"/>
      <c r="Y4144" s="19" t="s">
        <v>15870</v>
      </c>
    </row>
    <row r="4145" spans="1:25">
      <c r="A4145" s="3" t="s">
        <v>16389</v>
      </c>
      <c r="B4145" s="3"/>
      <c r="C4145" s="3" t="s">
        <v>177</v>
      </c>
      <c r="D4145" s="3" t="s">
        <v>4026</v>
      </c>
      <c r="E4145" s="3" t="s">
        <v>66</v>
      </c>
      <c r="F4145" s="3" t="s">
        <v>1250</v>
      </c>
      <c r="G4145" s="3" t="s">
        <v>1495</v>
      </c>
      <c r="H4145" s="3" t="s">
        <v>1518</v>
      </c>
      <c r="I4145" s="3" t="s">
        <v>16390</v>
      </c>
      <c r="J4145" s="3" t="s">
        <v>1246</v>
      </c>
      <c r="K4145" s="3" t="s">
        <v>3870</v>
      </c>
      <c r="L4145" s="3" t="s">
        <v>16386</v>
      </c>
      <c r="M4145" s="7" t="s">
        <v>16387</v>
      </c>
      <c r="N4145" s="7" t="s">
        <v>16388</v>
      </c>
      <c r="O4145" s="20" t="s">
        <v>1207</v>
      </c>
      <c r="P4145" s="3"/>
      <c r="Q4145" s="3"/>
      <c r="R4145" s="6">
        <v>376.2</v>
      </c>
      <c r="S4145" s="3"/>
      <c r="T4145" s="3"/>
      <c r="U4145" s="17"/>
      <c r="X4145" s="19"/>
      <c r="Y4145" s="19" t="s">
        <v>15870</v>
      </c>
    </row>
    <row r="4146" spans="1:25">
      <c r="A4146" s="3" t="s">
        <v>16391</v>
      </c>
      <c r="B4146" s="3"/>
      <c r="C4146" s="3" t="s">
        <v>177</v>
      </c>
      <c r="D4146" s="3" t="s">
        <v>4026</v>
      </c>
      <c r="E4146" s="3" t="s">
        <v>66</v>
      </c>
      <c r="F4146" s="3" t="s">
        <v>1250</v>
      </c>
      <c r="G4146" s="3" t="s">
        <v>1495</v>
      </c>
      <c r="H4146" s="3" t="s">
        <v>1518</v>
      </c>
      <c r="I4146" s="3" t="s">
        <v>16392</v>
      </c>
      <c r="J4146" s="3" t="s">
        <v>1246</v>
      </c>
      <c r="K4146" s="3" t="s">
        <v>3870</v>
      </c>
      <c r="L4146" s="3" t="s">
        <v>16386</v>
      </c>
      <c r="M4146" s="7" t="s">
        <v>16387</v>
      </c>
      <c r="N4146" s="7" t="s">
        <v>16388</v>
      </c>
      <c r="O4146" s="20" t="s">
        <v>1207</v>
      </c>
      <c r="P4146" s="3"/>
      <c r="Q4146" s="3"/>
      <c r="R4146" s="6">
        <v>376.2</v>
      </c>
      <c r="S4146" s="3"/>
      <c r="T4146" s="3"/>
      <c r="U4146" s="17"/>
      <c r="X4146" s="19"/>
      <c r="Y4146" s="19" t="s">
        <v>15870</v>
      </c>
    </row>
    <row r="4147" spans="1:25">
      <c r="A4147" s="3" t="s">
        <v>16393</v>
      </c>
      <c r="B4147" s="3"/>
      <c r="C4147" s="3" t="s">
        <v>177</v>
      </c>
      <c r="D4147" s="3" t="s">
        <v>4026</v>
      </c>
      <c r="E4147" s="3" t="s">
        <v>66</v>
      </c>
      <c r="F4147" s="3" t="s">
        <v>1250</v>
      </c>
      <c r="G4147" s="3" t="s">
        <v>1495</v>
      </c>
      <c r="H4147" s="3" t="s">
        <v>1518</v>
      </c>
      <c r="I4147" s="3" t="s">
        <v>16394</v>
      </c>
      <c r="J4147" s="3" t="s">
        <v>1246</v>
      </c>
      <c r="K4147" s="3" t="s">
        <v>3870</v>
      </c>
      <c r="L4147" s="3" t="s">
        <v>16386</v>
      </c>
      <c r="M4147" s="7" t="s">
        <v>16387</v>
      </c>
      <c r="N4147" s="7" t="s">
        <v>16388</v>
      </c>
      <c r="O4147" s="20" t="s">
        <v>1207</v>
      </c>
      <c r="P4147" s="3"/>
      <c r="Q4147" s="3"/>
      <c r="R4147" s="6">
        <v>376.2</v>
      </c>
      <c r="S4147" s="3"/>
      <c r="T4147" s="3"/>
      <c r="U4147" s="17"/>
      <c r="X4147" s="19"/>
      <c r="Y4147" s="19" t="s">
        <v>15870</v>
      </c>
    </row>
    <row r="4148" spans="1:25">
      <c r="A4148" s="3" t="s">
        <v>16395</v>
      </c>
      <c r="B4148" s="3"/>
      <c r="C4148" s="3" t="s">
        <v>177</v>
      </c>
      <c r="D4148" s="3" t="s">
        <v>4026</v>
      </c>
      <c r="E4148" s="3" t="s">
        <v>66</v>
      </c>
      <c r="F4148" s="3" t="s">
        <v>1250</v>
      </c>
      <c r="G4148" s="3" t="s">
        <v>1495</v>
      </c>
      <c r="H4148" s="3" t="s">
        <v>1518</v>
      </c>
      <c r="I4148" s="3" t="s">
        <v>16396</v>
      </c>
      <c r="J4148" s="3" t="s">
        <v>1246</v>
      </c>
      <c r="K4148" s="3" t="s">
        <v>3870</v>
      </c>
      <c r="L4148" s="3" t="s">
        <v>16386</v>
      </c>
      <c r="M4148" s="7" t="s">
        <v>16387</v>
      </c>
      <c r="N4148" s="7" t="s">
        <v>16388</v>
      </c>
      <c r="O4148" s="20" t="s">
        <v>1207</v>
      </c>
      <c r="P4148" s="3"/>
      <c r="Q4148" s="3"/>
      <c r="R4148" s="6">
        <v>376.2</v>
      </c>
      <c r="S4148" s="3"/>
      <c r="T4148" s="3"/>
      <c r="U4148" s="17"/>
      <c r="X4148" s="19"/>
      <c r="Y4148" s="19" t="s">
        <v>15870</v>
      </c>
    </row>
    <row r="4149" spans="1:25">
      <c r="A4149" s="3" t="s">
        <v>16397</v>
      </c>
      <c r="B4149" s="3"/>
      <c r="C4149" s="3" t="s">
        <v>177</v>
      </c>
      <c r="D4149" s="3" t="s">
        <v>4026</v>
      </c>
      <c r="E4149" s="3" t="s">
        <v>66</v>
      </c>
      <c r="F4149" s="3" t="s">
        <v>1250</v>
      </c>
      <c r="G4149" s="3" t="s">
        <v>1495</v>
      </c>
      <c r="H4149" s="3" t="s">
        <v>1518</v>
      </c>
      <c r="I4149" s="3" t="s">
        <v>16398</v>
      </c>
      <c r="J4149" s="3" t="s">
        <v>1246</v>
      </c>
      <c r="K4149" s="3" t="s">
        <v>3870</v>
      </c>
      <c r="L4149" s="3" t="s">
        <v>16386</v>
      </c>
      <c r="M4149" s="7" t="s">
        <v>16387</v>
      </c>
      <c r="N4149" s="7" t="s">
        <v>16388</v>
      </c>
      <c r="O4149" s="20" t="s">
        <v>1207</v>
      </c>
      <c r="P4149" s="3"/>
      <c r="Q4149" s="3"/>
      <c r="R4149" s="6">
        <v>376.2</v>
      </c>
      <c r="S4149" s="3"/>
      <c r="T4149" s="3"/>
      <c r="U4149" s="17"/>
      <c r="X4149" s="19"/>
      <c r="Y4149" s="19" t="s">
        <v>15870</v>
      </c>
    </row>
    <row r="4150" spans="1:25">
      <c r="A4150" s="3" t="s">
        <v>16399</v>
      </c>
      <c r="B4150" s="3"/>
      <c r="C4150" s="3" t="s">
        <v>177</v>
      </c>
      <c r="D4150" s="3" t="s">
        <v>4026</v>
      </c>
      <c r="E4150" s="3" t="s">
        <v>66</v>
      </c>
      <c r="F4150" s="3" t="s">
        <v>1250</v>
      </c>
      <c r="G4150" s="3" t="s">
        <v>1495</v>
      </c>
      <c r="H4150" s="3" t="s">
        <v>1518</v>
      </c>
      <c r="I4150" s="3" t="s">
        <v>16400</v>
      </c>
      <c r="J4150" s="3" t="s">
        <v>1246</v>
      </c>
      <c r="K4150" s="3" t="s">
        <v>3870</v>
      </c>
      <c r="L4150" s="3" t="s">
        <v>16386</v>
      </c>
      <c r="M4150" s="7" t="s">
        <v>16387</v>
      </c>
      <c r="N4150" s="7" t="s">
        <v>16388</v>
      </c>
      <c r="O4150" s="20" t="s">
        <v>1207</v>
      </c>
      <c r="P4150" s="3"/>
      <c r="Q4150" s="3"/>
      <c r="R4150" s="6">
        <v>376.2</v>
      </c>
      <c r="S4150" s="3"/>
      <c r="T4150" s="3"/>
      <c r="U4150" s="17"/>
      <c r="X4150" s="19"/>
      <c r="Y4150" s="19" t="s">
        <v>15870</v>
      </c>
    </row>
    <row r="4151" spans="1:25">
      <c r="A4151" s="3" t="s">
        <v>16401</v>
      </c>
      <c r="B4151" s="3"/>
      <c r="C4151" s="3" t="s">
        <v>177</v>
      </c>
      <c r="D4151" s="3" t="s">
        <v>4026</v>
      </c>
      <c r="E4151" s="3" t="s">
        <v>66</v>
      </c>
      <c r="F4151" s="3" t="s">
        <v>1250</v>
      </c>
      <c r="G4151" s="3" t="s">
        <v>1495</v>
      </c>
      <c r="H4151" s="3" t="s">
        <v>1518</v>
      </c>
      <c r="I4151" s="3" t="s">
        <v>16402</v>
      </c>
      <c r="J4151" s="3" t="s">
        <v>1246</v>
      </c>
      <c r="K4151" s="3" t="s">
        <v>3870</v>
      </c>
      <c r="L4151" s="3" t="s">
        <v>16386</v>
      </c>
      <c r="M4151" s="7" t="s">
        <v>16387</v>
      </c>
      <c r="N4151" s="7" t="s">
        <v>16388</v>
      </c>
      <c r="O4151" s="20" t="s">
        <v>1207</v>
      </c>
      <c r="P4151" s="3"/>
      <c r="Q4151" s="3"/>
      <c r="R4151" s="6">
        <v>376.2</v>
      </c>
      <c r="S4151" s="3"/>
      <c r="T4151" s="3"/>
      <c r="U4151" s="17"/>
      <c r="X4151" s="19"/>
      <c r="Y4151" s="19" t="s">
        <v>15870</v>
      </c>
    </row>
    <row r="4152" spans="1:25">
      <c r="A4152" s="3" t="s">
        <v>16403</v>
      </c>
      <c r="B4152" s="3"/>
      <c r="C4152" s="3" t="s">
        <v>410</v>
      </c>
      <c r="D4152" s="3" t="s">
        <v>13583</v>
      </c>
      <c r="E4152" s="3" t="s">
        <v>52</v>
      </c>
      <c r="F4152" s="3" t="s">
        <v>1300</v>
      </c>
      <c r="G4152" s="3" t="s">
        <v>1495</v>
      </c>
      <c r="H4152" s="3" t="s">
        <v>1639</v>
      </c>
      <c r="I4152" s="3" t="s">
        <v>16404</v>
      </c>
      <c r="J4152" s="3" t="s">
        <v>55</v>
      </c>
      <c r="K4152" s="3"/>
      <c r="L4152" s="3" t="s">
        <v>16405</v>
      </c>
      <c r="M4152" s="7" t="s">
        <v>16406</v>
      </c>
      <c r="N4152" s="7" t="s">
        <v>16407</v>
      </c>
      <c r="O4152" s="20" t="s">
        <v>1209</v>
      </c>
      <c r="P4152" s="3"/>
      <c r="Q4152" s="3"/>
      <c r="R4152" s="6">
        <v>1564.2</v>
      </c>
      <c r="S4152" s="3"/>
      <c r="T4152" s="3"/>
      <c r="U4152" s="17"/>
      <c r="X4152" s="19"/>
      <c r="Y4152" s="19" t="s">
        <v>15870</v>
      </c>
    </row>
    <row r="4153" spans="1:25">
      <c r="A4153" s="3" t="s">
        <v>16408</v>
      </c>
      <c r="B4153" s="3"/>
      <c r="C4153" s="3" t="s">
        <v>410</v>
      </c>
      <c r="D4153" s="3" t="s">
        <v>13583</v>
      </c>
      <c r="E4153" s="3" t="s">
        <v>52</v>
      </c>
      <c r="F4153" s="3" t="s">
        <v>1300</v>
      </c>
      <c r="G4153" s="3" t="s">
        <v>1495</v>
      </c>
      <c r="H4153" s="3" t="s">
        <v>1639</v>
      </c>
      <c r="I4153" s="3" t="s">
        <v>16409</v>
      </c>
      <c r="J4153" s="3" t="s">
        <v>1246</v>
      </c>
      <c r="K4153" s="3"/>
      <c r="L4153" s="3" t="s">
        <v>16405</v>
      </c>
      <c r="M4153" s="7" t="s">
        <v>16406</v>
      </c>
      <c r="N4153" s="7" t="s">
        <v>16407</v>
      </c>
      <c r="O4153" s="20" t="s">
        <v>1209</v>
      </c>
      <c r="P4153" s="3"/>
      <c r="Q4153" s="3"/>
      <c r="R4153" s="6">
        <v>376.2</v>
      </c>
      <c r="S4153" s="3"/>
      <c r="T4153" s="3"/>
      <c r="U4153" s="17"/>
      <c r="X4153" s="19"/>
      <c r="Y4153" s="19" t="s">
        <v>15870</v>
      </c>
    </row>
    <row r="4154" spans="1:25">
      <c r="A4154" s="3" t="s">
        <v>16410</v>
      </c>
      <c r="B4154" s="3"/>
      <c r="C4154" s="3" t="s">
        <v>410</v>
      </c>
      <c r="D4154" s="3" t="s">
        <v>13583</v>
      </c>
      <c r="E4154" s="3" t="s">
        <v>52</v>
      </c>
      <c r="F4154" s="3" t="s">
        <v>1300</v>
      </c>
      <c r="G4154" s="3" t="s">
        <v>1495</v>
      </c>
      <c r="H4154" s="3" t="s">
        <v>1639</v>
      </c>
      <c r="I4154" s="3" t="s">
        <v>16411</v>
      </c>
      <c r="J4154" s="3" t="s">
        <v>1246</v>
      </c>
      <c r="K4154" s="3"/>
      <c r="L4154" s="3" t="s">
        <v>16405</v>
      </c>
      <c r="M4154" s="7" t="s">
        <v>16406</v>
      </c>
      <c r="N4154" s="7" t="s">
        <v>16407</v>
      </c>
      <c r="O4154" s="20" t="s">
        <v>1209</v>
      </c>
      <c r="P4154" s="3"/>
      <c r="Q4154" s="3"/>
      <c r="R4154" s="6">
        <v>376.2</v>
      </c>
      <c r="S4154" s="3"/>
      <c r="T4154" s="3"/>
      <c r="U4154" s="17"/>
      <c r="X4154" s="19"/>
      <c r="Y4154" s="19" t="s">
        <v>15870</v>
      </c>
    </row>
    <row r="4155" spans="1:25">
      <c r="A4155" s="3" t="s">
        <v>16412</v>
      </c>
      <c r="B4155" s="3"/>
      <c r="C4155" s="3" t="s">
        <v>267</v>
      </c>
      <c r="D4155" s="3" t="s">
        <v>4026</v>
      </c>
      <c r="E4155" s="3" t="s">
        <v>66</v>
      </c>
      <c r="F4155" s="3" t="s">
        <v>2272</v>
      </c>
      <c r="G4155" s="3" t="s">
        <v>1251</v>
      </c>
      <c r="H4155" s="3" t="s">
        <v>1605</v>
      </c>
      <c r="I4155" s="3" t="s">
        <v>16413</v>
      </c>
      <c r="J4155" s="3" t="s">
        <v>55</v>
      </c>
      <c r="K4155" s="3" t="s">
        <v>7144</v>
      </c>
      <c r="L4155" s="3" t="s">
        <v>16414</v>
      </c>
      <c r="M4155" s="7" t="s">
        <v>16415</v>
      </c>
      <c r="N4155" s="7" t="s">
        <v>16416</v>
      </c>
      <c r="O4155" s="20" t="s">
        <v>1211</v>
      </c>
      <c r="P4155" s="3"/>
      <c r="Q4155" s="3"/>
      <c r="R4155" s="6">
        <v>1564.2</v>
      </c>
      <c r="S4155" s="3"/>
      <c r="T4155" s="3"/>
      <c r="U4155" s="17"/>
      <c r="X4155" s="19"/>
      <c r="Y4155" s="19" t="s">
        <v>15870</v>
      </c>
    </row>
    <row r="4156" spans="1:25">
      <c r="A4156" s="3" t="s">
        <v>16417</v>
      </c>
      <c r="B4156" s="3"/>
      <c r="C4156" s="3" t="s">
        <v>267</v>
      </c>
      <c r="D4156" s="3" t="s">
        <v>4026</v>
      </c>
      <c r="E4156" s="3" t="s">
        <v>66</v>
      </c>
      <c r="F4156" s="3" t="s">
        <v>2272</v>
      </c>
      <c r="G4156" s="3" t="s">
        <v>1251</v>
      </c>
      <c r="H4156" s="3" t="s">
        <v>1605</v>
      </c>
      <c r="I4156" s="3" t="s">
        <v>16418</v>
      </c>
      <c r="J4156" s="3" t="s">
        <v>1246</v>
      </c>
      <c r="K4156" s="3" t="s">
        <v>7144</v>
      </c>
      <c r="L4156" s="3" t="s">
        <v>16414</v>
      </c>
      <c r="M4156" s="7" t="s">
        <v>16415</v>
      </c>
      <c r="N4156" s="7" t="s">
        <v>16416</v>
      </c>
      <c r="O4156" s="20" t="s">
        <v>1211</v>
      </c>
      <c r="P4156" s="3"/>
      <c r="Q4156" s="3"/>
      <c r="R4156" s="6">
        <v>376.2</v>
      </c>
      <c r="S4156" s="3"/>
      <c r="T4156" s="3"/>
      <c r="U4156" s="17"/>
      <c r="X4156" s="19"/>
      <c r="Y4156" s="19" t="s">
        <v>15870</v>
      </c>
    </row>
    <row r="4157" spans="1:25">
      <c r="A4157" s="3" t="s">
        <v>16419</v>
      </c>
      <c r="B4157" s="3"/>
      <c r="C4157" s="3" t="s">
        <v>267</v>
      </c>
      <c r="D4157" s="3" t="s">
        <v>4026</v>
      </c>
      <c r="E4157" s="3" t="s">
        <v>66</v>
      </c>
      <c r="F4157" s="3" t="s">
        <v>2272</v>
      </c>
      <c r="G4157" s="3" t="s">
        <v>1251</v>
      </c>
      <c r="H4157" s="3" t="s">
        <v>1605</v>
      </c>
      <c r="I4157" s="3" t="s">
        <v>16420</v>
      </c>
      <c r="J4157" s="3" t="s">
        <v>1270</v>
      </c>
      <c r="K4157" s="3" t="s">
        <v>7144</v>
      </c>
      <c r="L4157" s="3" t="s">
        <v>16414</v>
      </c>
      <c r="M4157" s="7" t="s">
        <v>16415</v>
      </c>
      <c r="N4157" s="7" t="s">
        <v>16416</v>
      </c>
      <c r="O4157" s="20" t="s">
        <v>1211</v>
      </c>
      <c r="P4157" s="3"/>
      <c r="Q4157" s="3"/>
      <c r="R4157" s="6">
        <v>1029.5999999999999</v>
      </c>
      <c r="S4157" s="3"/>
      <c r="T4157" s="3"/>
      <c r="U4157" s="17"/>
      <c r="X4157" s="19"/>
      <c r="Y4157" s="19" t="s">
        <v>15870</v>
      </c>
    </row>
    <row r="4158" spans="1:25">
      <c r="A4158" s="3" t="s">
        <v>16421</v>
      </c>
      <c r="B4158" s="3"/>
      <c r="C4158" s="3" t="s">
        <v>267</v>
      </c>
      <c r="D4158" s="3" t="s">
        <v>4026</v>
      </c>
      <c r="E4158" s="3" t="s">
        <v>66</v>
      </c>
      <c r="F4158" s="3" t="s">
        <v>2272</v>
      </c>
      <c r="G4158" s="3" t="s">
        <v>1251</v>
      </c>
      <c r="H4158" s="3" t="s">
        <v>1605</v>
      </c>
      <c r="I4158" s="3" t="s">
        <v>16422</v>
      </c>
      <c r="J4158" s="3" t="s">
        <v>1246</v>
      </c>
      <c r="K4158" s="3" t="s">
        <v>7144</v>
      </c>
      <c r="L4158" s="3" t="s">
        <v>16414</v>
      </c>
      <c r="M4158" s="7" t="s">
        <v>16415</v>
      </c>
      <c r="N4158" s="7" t="s">
        <v>16416</v>
      </c>
      <c r="O4158" s="20" t="s">
        <v>1211</v>
      </c>
      <c r="P4158" s="3"/>
      <c r="Q4158" s="3"/>
      <c r="R4158" s="6">
        <v>376.2</v>
      </c>
      <c r="S4158" s="3"/>
      <c r="T4158" s="3"/>
      <c r="U4158" s="17"/>
      <c r="X4158" s="19"/>
      <c r="Y4158" s="19" t="s">
        <v>15870</v>
      </c>
    </row>
    <row r="4159" spans="1:25">
      <c r="A4159" s="3" t="s">
        <v>16423</v>
      </c>
      <c r="B4159" s="3"/>
      <c r="C4159" s="3" t="s">
        <v>267</v>
      </c>
      <c r="D4159" s="3" t="s">
        <v>4026</v>
      </c>
      <c r="E4159" s="3" t="s">
        <v>66</v>
      </c>
      <c r="F4159" s="3" t="s">
        <v>2272</v>
      </c>
      <c r="G4159" s="3" t="s">
        <v>1251</v>
      </c>
      <c r="H4159" s="3" t="s">
        <v>1605</v>
      </c>
      <c r="I4159" s="3" t="s">
        <v>16424</v>
      </c>
      <c r="J4159" s="3" t="s">
        <v>1270</v>
      </c>
      <c r="K4159" s="3" t="s">
        <v>7144</v>
      </c>
      <c r="L4159" s="3" t="s">
        <v>16414</v>
      </c>
      <c r="M4159" s="7" t="s">
        <v>16415</v>
      </c>
      <c r="N4159" s="7" t="s">
        <v>16416</v>
      </c>
      <c r="O4159" s="20" t="s">
        <v>1211</v>
      </c>
      <c r="P4159" s="3"/>
      <c r="Q4159" s="3"/>
      <c r="R4159" s="6">
        <v>1029.5999999999999</v>
      </c>
      <c r="S4159" s="3"/>
      <c r="T4159" s="3"/>
      <c r="U4159" s="17"/>
      <c r="X4159" s="19"/>
      <c r="Y4159" s="19" t="s">
        <v>15870</v>
      </c>
    </row>
    <row r="4160" spans="1:25">
      <c r="A4160" s="3" t="s">
        <v>16425</v>
      </c>
      <c r="B4160" s="3"/>
      <c r="C4160" s="3" t="s">
        <v>267</v>
      </c>
      <c r="D4160" s="3" t="s">
        <v>4026</v>
      </c>
      <c r="E4160" s="3" t="s">
        <v>66</v>
      </c>
      <c r="F4160" s="3" t="s">
        <v>2272</v>
      </c>
      <c r="G4160" s="3" t="s">
        <v>1251</v>
      </c>
      <c r="H4160" s="3" t="s">
        <v>1605</v>
      </c>
      <c r="I4160" s="3" t="s">
        <v>16426</v>
      </c>
      <c r="J4160" s="3" t="s">
        <v>1246</v>
      </c>
      <c r="K4160" s="3" t="s">
        <v>7144</v>
      </c>
      <c r="L4160" s="3" t="s">
        <v>16414</v>
      </c>
      <c r="M4160" s="7" t="s">
        <v>16415</v>
      </c>
      <c r="N4160" s="7" t="s">
        <v>16416</v>
      </c>
      <c r="O4160" s="20" t="s">
        <v>1211</v>
      </c>
      <c r="P4160" s="3"/>
      <c r="Q4160" s="3"/>
      <c r="R4160" s="6">
        <v>376.2</v>
      </c>
      <c r="S4160" s="3"/>
      <c r="T4160" s="3"/>
      <c r="U4160" s="17"/>
      <c r="X4160" s="19"/>
      <c r="Y4160" s="19" t="s">
        <v>15870</v>
      </c>
    </row>
    <row r="4161" spans="1:25">
      <c r="A4161" s="3" t="s">
        <v>16427</v>
      </c>
      <c r="B4161" s="3"/>
      <c r="C4161" s="3" t="s">
        <v>267</v>
      </c>
      <c r="D4161" s="3" t="s">
        <v>4026</v>
      </c>
      <c r="E4161" s="3" t="s">
        <v>66</v>
      </c>
      <c r="F4161" s="3" t="s">
        <v>2272</v>
      </c>
      <c r="G4161" s="3" t="s">
        <v>1251</v>
      </c>
      <c r="H4161" s="3" t="s">
        <v>1605</v>
      </c>
      <c r="I4161" s="3" t="s">
        <v>16428</v>
      </c>
      <c r="J4161" s="3" t="s">
        <v>1270</v>
      </c>
      <c r="K4161" s="3" t="s">
        <v>7144</v>
      </c>
      <c r="L4161" s="3" t="s">
        <v>16414</v>
      </c>
      <c r="M4161" s="7" t="s">
        <v>16415</v>
      </c>
      <c r="N4161" s="7" t="s">
        <v>16416</v>
      </c>
      <c r="O4161" s="20" t="s">
        <v>1211</v>
      </c>
      <c r="P4161" s="3"/>
      <c r="Q4161" s="3"/>
      <c r="R4161" s="6">
        <v>1029.5999999999999</v>
      </c>
      <c r="S4161" s="3"/>
      <c r="T4161" s="3"/>
      <c r="U4161" s="17"/>
      <c r="X4161" s="19"/>
      <c r="Y4161" s="19" t="s">
        <v>15870</v>
      </c>
    </row>
    <row r="4162" spans="1:25">
      <c r="A4162" s="3" t="s">
        <v>16429</v>
      </c>
      <c r="B4162" s="3"/>
      <c r="C4162" s="3" t="s">
        <v>267</v>
      </c>
      <c r="D4162" s="3" t="s">
        <v>4026</v>
      </c>
      <c r="E4162" s="3" t="s">
        <v>66</v>
      </c>
      <c r="F4162" s="3" t="s">
        <v>2272</v>
      </c>
      <c r="G4162" s="3" t="s">
        <v>1251</v>
      </c>
      <c r="H4162" s="3" t="s">
        <v>1605</v>
      </c>
      <c r="I4162" s="3" t="s">
        <v>16430</v>
      </c>
      <c r="J4162" s="3" t="s">
        <v>1246</v>
      </c>
      <c r="K4162" s="3" t="s">
        <v>7144</v>
      </c>
      <c r="L4162" s="3" t="s">
        <v>16414</v>
      </c>
      <c r="M4162" s="7" t="s">
        <v>16415</v>
      </c>
      <c r="N4162" s="7" t="s">
        <v>16416</v>
      </c>
      <c r="O4162" s="20" t="s">
        <v>1211</v>
      </c>
      <c r="P4162" s="3"/>
      <c r="Q4162" s="3"/>
      <c r="R4162" s="6">
        <v>376.2</v>
      </c>
      <c r="S4162" s="3"/>
      <c r="T4162" s="3"/>
      <c r="U4162" s="17"/>
      <c r="X4162" s="19"/>
      <c r="Y4162" s="19" t="s">
        <v>15870</v>
      </c>
    </row>
    <row r="4163" spans="1:25">
      <c r="A4163" s="3" t="s">
        <v>16431</v>
      </c>
      <c r="B4163" s="3"/>
      <c r="C4163" s="3" t="s">
        <v>267</v>
      </c>
      <c r="D4163" s="3" t="s">
        <v>4026</v>
      </c>
      <c r="E4163" s="3" t="s">
        <v>66</v>
      </c>
      <c r="F4163" s="3" t="s">
        <v>2272</v>
      </c>
      <c r="G4163" s="3" t="s">
        <v>1251</v>
      </c>
      <c r="H4163" s="3" t="s">
        <v>1605</v>
      </c>
      <c r="I4163" s="3" t="s">
        <v>16432</v>
      </c>
      <c r="J4163" s="3" t="s">
        <v>1270</v>
      </c>
      <c r="K4163" s="3" t="s">
        <v>7144</v>
      </c>
      <c r="L4163" s="3" t="s">
        <v>16414</v>
      </c>
      <c r="M4163" s="7" t="s">
        <v>16415</v>
      </c>
      <c r="N4163" s="7" t="s">
        <v>16416</v>
      </c>
      <c r="O4163" s="20" t="s">
        <v>1211</v>
      </c>
      <c r="P4163" s="3"/>
      <c r="Q4163" s="3"/>
      <c r="R4163" s="6">
        <v>1029.5999999999999</v>
      </c>
      <c r="S4163" s="3"/>
      <c r="T4163" s="3"/>
      <c r="U4163" s="17"/>
      <c r="X4163" s="19"/>
      <c r="Y4163" s="19" t="s">
        <v>15870</v>
      </c>
    </row>
    <row r="4164" spans="1:25">
      <c r="A4164" s="3" t="s">
        <v>16433</v>
      </c>
      <c r="B4164" s="3"/>
      <c r="C4164" s="3" t="s">
        <v>267</v>
      </c>
      <c r="D4164" s="3" t="s">
        <v>4026</v>
      </c>
      <c r="E4164" s="3" t="s">
        <v>66</v>
      </c>
      <c r="F4164" s="3" t="s">
        <v>2272</v>
      </c>
      <c r="G4164" s="3" t="s">
        <v>1251</v>
      </c>
      <c r="H4164" s="3" t="s">
        <v>1605</v>
      </c>
      <c r="I4164" s="3" t="s">
        <v>16434</v>
      </c>
      <c r="J4164" s="3" t="s">
        <v>1246</v>
      </c>
      <c r="K4164" s="3" t="s">
        <v>7144</v>
      </c>
      <c r="L4164" s="3" t="s">
        <v>16414</v>
      </c>
      <c r="M4164" s="7" t="s">
        <v>16415</v>
      </c>
      <c r="N4164" s="7" t="s">
        <v>16416</v>
      </c>
      <c r="O4164" s="20" t="s">
        <v>1211</v>
      </c>
      <c r="P4164" s="3"/>
      <c r="Q4164" s="3"/>
      <c r="R4164" s="6">
        <v>376.2</v>
      </c>
      <c r="S4164" s="3"/>
      <c r="T4164" s="3"/>
      <c r="U4164" s="17"/>
      <c r="X4164" s="19"/>
      <c r="Y4164" s="19" t="s">
        <v>15870</v>
      </c>
    </row>
    <row r="4165" spans="1:25">
      <c r="A4165" s="3" t="s">
        <v>16435</v>
      </c>
      <c r="B4165" s="3"/>
      <c r="C4165" s="3" t="s">
        <v>267</v>
      </c>
      <c r="D4165" s="3" t="s">
        <v>4026</v>
      </c>
      <c r="E4165" s="3" t="s">
        <v>66</v>
      </c>
      <c r="F4165" s="3" t="s">
        <v>2272</v>
      </c>
      <c r="G4165" s="3" t="s">
        <v>1251</v>
      </c>
      <c r="H4165" s="3" t="s">
        <v>1605</v>
      </c>
      <c r="I4165" s="3" t="s">
        <v>16436</v>
      </c>
      <c r="J4165" s="3" t="s">
        <v>1270</v>
      </c>
      <c r="K4165" s="3" t="s">
        <v>7144</v>
      </c>
      <c r="L4165" s="3" t="s">
        <v>16414</v>
      </c>
      <c r="M4165" s="7" t="s">
        <v>16415</v>
      </c>
      <c r="N4165" s="7" t="s">
        <v>16416</v>
      </c>
      <c r="O4165" s="20" t="s">
        <v>1211</v>
      </c>
      <c r="P4165" s="3"/>
      <c r="Q4165" s="3"/>
      <c r="R4165" s="6">
        <v>1029.5999999999999</v>
      </c>
      <c r="S4165" s="3"/>
      <c r="T4165" s="3"/>
      <c r="U4165" s="17"/>
      <c r="X4165" s="19"/>
      <c r="Y4165" s="19" t="s">
        <v>15870</v>
      </c>
    </row>
    <row r="4166" spans="1:25">
      <c r="A4166" s="3" t="s">
        <v>16437</v>
      </c>
      <c r="B4166" s="3"/>
      <c r="C4166" s="3" t="s">
        <v>267</v>
      </c>
      <c r="D4166" s="3" t="s">
        <v>4026</v>
      </c>
      <c r="E4166" s="3" t="s">
        <v>66</v>
      </c>
      <c r="F4166" s="3" t="s">
        <v>2272</v>
      </c>
      <c r="G4166" s="3" t="s">
        <v>1251</v>
      </c>
      <c r="H4166" s="3" t="s">
        <v>1605</v>
      </c>
      <c r="I4166" s="3" t="s">
        <v>16438</v>
      </c>
      <c r="J4166" s="3" t="s">
        <v>1246</v>
      </c>
      <c r="K4166" s="3" t="s">
        <v>7144</v>
      </c>
      <c r="L4166" s="3" t="s">
        <v>16414</v>
      </c>
      <c r="M4166" s="7" t="s">
        <v>16415</v>
      </c>
      <c r="N4166" s="7" t="s">
        <v>16416</v>
      </c>
      <c r="O4166" s="20" t="s">
        <v>1211</v>
      </c>
      <c r="P4166" s="3"/>
      <c r="Q4166" s="3"/>
      <c r="R4166" s="6">
        <v>376.2</v>
      </c>
      <c r="S4166" s="3"/>
      <c r="T4166" s="3"/>
      <c r="U4166" s="17"/>
      <c r="X4166" s="19"/>
      <c r="Y4166" s="19" t="s">
        <v>15870</v>
      </c>
    </row>
    <row r="4167" spans="1:25">
      <c r="A4167" s="3" t="s">
        <v>16439</v>
      </c>
      <c r="B4167" s="3"/>
      <c r="C4167" s="3" t="s">
        <v>267</v>
      </c>
      <c r="D4167" s="3" t="s">
        <v>4026</v>
      </c>
      <c r="E4167" s="3" t="s">
        <v>66</v>
      </c>
      <c r="F4167" s="3" t="s">
        <v>2272</v>
      </c>
      <c r="G4167" s="3" t="s">
        <v>1251</v>
      </c>
      <c r="H4167" s="3" t="s">
        <v>1605</v>
      </c>
      <c r="I4167" s="3" t="s">
        <v>16440</v>
      </c>
      <c r="J4167" s="3" t="s">
        <v>1270</v>
      </c>
      <c r="K4167" s="3" t="s">
        <v>7144</v>
      </c>
      <c r="L4167" s="3" t="s">
        <v>16414</v>
      </c>
      <c r="M4167" s="7" t="s">
        <v>16415</v>
      </c>
      <c r="N4167" s="7" t="s">
        <v>16416</v>
      </c>
      <c r="O4167" s="20" t="s">
        <v>1211</v>
      </c>
      <c r="P4167" s="3"/>
      <c r="Q4167" s="3"/>
      <c r="R4167" s="6">
        <v>1029.5999999999999</v>
      </c>
      <c r="S4167" s="3"/>
      <c r="T4167" s="3"/>
      <c r="U4167" s="17"/>
      <c r="X4167" s="19"/>
      <c r="Y4167" s="19" t="s">
        <v>15870</v>
      </c>
    </row>
    <row r="4168" spans="1:25">
      <c r="A4168" s="3" t="s">
        <v>16441</v>
      </c>
      <c r="B4168" s="3"/>
      <c r="C4168" s="3" t="s">
        <v>267</v>
      </c>
      <c r="D4168" s="3" t="s">
        <v>4026</v>
      </c>
      <c r="E4168" s="3" t="s">
        <v>66</v>
      </c>
      <c r="F4168" s="3" t="s">
        <v>2272</v>
      </c>
      <c r="G4168" s="3" t="s">
        <v>1251</v>
      </c>
      <c r="H4168" s="3" t="s">
        <v>1605</v>
      </c>
      <c r="I4168" s="3" t="s">
        <v>16442</v>
      </c>
      <c r="J4168" s="3" t="s">
        <v>1246</v>
      </c>
      <c r="K4168" s="3" t="s">
        <v>7144</v>
      </c>
      <c r="L4168" s="3" t="s">
        <v>16414</v>
      </c>
      <c r="M4168" s="7" t="s">
        <v>16415</v>
      </c>
      <c r="N4168" s="7" t="s">
        <v>16416</v>
      </c>
      <c r="O4168" s="20" t="s">
        <v>1211</v>
      </c>
      <c r="P4168" s="3"/>
      <c r="Q4168" s="3"/>
      <c r="R4168" s="6">
        <v>376.2</v>
      </c>
      <c r="S4168" s="3"/>
      <c r="T4168" s="3"/>
      <c r="U4168" s="17"/>
      <c r="X4168" s="19"/>
      <c r="Y4168" s="19" t="s">
        <v>15870</v>
      </c>
    </row>
    <row r="4169" spans="1:25">
      <c r="A4169" s="3" t="s">
        <v>16443</v>
      </c>
      <c r="B4169" s="3"/>
      <c r="C4169" s="3" t="s">
        <v>267</v>
      </c>
      <c r="D4169" s="3" t="s">
        <v>4026</v>
      </c>
      <c r="E4169" s="3" t="s">
        <v>66</v>
      </c>
      <c r="F4169" s="3" t="s">
        <v>2272</v>
      </c>
      <c r="G4169" s="3" t="s">
        <v>1251</v>
      </c>
      <c r="H4169" s="3" t="s">
        <v>1605</v>
      </c>
      <c r="I4169" s="3" t="s">
        <v>16444</v>
      </c>
      <c r="J4169" s="3" t="s">
        <v>1270</v>
      </c>
      <c r="K4169" s="3" t="s">
        <v>7144</v>
      </c>
      <c r="L4169" s="3" t="s">
        <v>16414</v>
      </c>
      <c r="M4169" s="7" t="s">
        <v>16415</v>
      </c>
      <c r="N4169" s="7" t="s">
        <v>16416</v>
      </c>
      <c r="O4169" s="20" t="s">
        <v>1211</v>
      </c>
      <c r="P4169" s="3"/>
      <c r="Q4169" s="3"/>
      <c r="R4169" s="6">
        <v>1029.5999999999999</v>
      </c>
      <c r="S4169" s="3"/>
      <c r="T4169" s="3"/>
      <c r="U4169" s="17"/>
      <c r="X4169" s="19"/>
      <c r="Y4169" s="19" t="s">
        <v>15870</v>
      </c>
    </row>
    <row r="4170" spans="1:25">
      <c r="A4170" s="3" t="s">
        <v>16445</v>
      </c>
      <c r="B4170" s="3"/>
      <c r="C4170" s="3" t="s">
        <v>267</v>
      </c>
      <c r="D4170" s="3" t="s">
        <v>4026</v>
      </c>
      <c r="E4170" s="3" t="s">
        <v>66</v>
      </c>
      <c r="F4170" s="3" t="s">
        <v>2272</v>
      </c>
      <c r="G4170" s="3" t="s">
        <v>1251</v>
      </c>
      <c r="H4170" s="3" t="s">
        <v>1605</v>
      </c>
      <c r="I4170" s="3" t="s">
        <v>16446</v>
      </c>
      <c r="J4170" s="3" t="s">
        <v>1246</v>
      </c>
      <c r="K4170" s="3" t="s">
        <v>7144</v>
      </c>
      <c r="L4170" s="3" t="s">
        <v>16414</v>
      </c>
      <c r="M4170" s="7" t="s">
        <v>16415</v>
      </c>
      <c r="N4170" s="7" t="s">
        <v>16416</v>
      </c>
      <c r="O4170" s="20" t="s">
        <v>1211</v>
      </c>
      <c r="P4170" s="3"/>
      <c r="Q4170" s="3"/>
      <c r="R4170" s="6">
        <v>376.2</v>
      </c>
      <c r="S4170" s="3"/>
      <c r="T4170" s="3"/>
      <c r="U4170" s="17"/>
      <c r="X4170" s="19"/>
      <c r="Y4170" s="19" t="s">
        <v>15870</v>
      </c>
    </row>
    <row r="4171" spans="1:25">
      <c r="A4171" s="3" t="s">
        <v>16447</v>
      </c>
      <c r="B4171" s="3"/>
      <c r="C4171" s="3" t="s">
        <v>267</v>
      </c>
      <c r="D4171" s="3" t="s">
        <v>4026</v>
      </c>
      <c r="E4171" s="3" t="s">
        <v>66</v>
      </c>
      <c r="F4171" s="3" t="s">
        <v>2272</v>
      </c>
      <c r="G4171" s="3" t="s">
        <v>1251</v>
      </c>
      <c r="H4171" s="3" t="s">
        <v>1616</v>
      </c>
      <c r="I4171" s="3" t="s">
        <v>16448</v>
      </c>
      <c r="J4171" s="3" t="s">
        <v>1270</v>
      </c>
      <c r="K4171" s="3" t="s">
        <v>7144</v>
      </c>
      <c r="L4171" s="3" t="s">
        <v>16414</v>
      </c>
      <c r="M4171" s="7" t="s">
        <v>16415</v>
      </c>
      <c r="N4171" s="7" t="s">
        <v>16416</v>
      </c>
      <c r="O4171" s="20" t="s">
        <v>1211</v>
      </c>
      <c r="P4171" s="3"/>
      <c r="Q4171" s="3"/>
      <c r="R4171" s="6">
        <v>1029.5999999999999</v>
      </c>
      <c r="S4171" s="3"/>
      <c r="T4171" s="3"/>
      <c r="U4171" s="17"/>
      <c r="X4171" s="19"/>
      <c r="Y4171" s="19" t="s">
        <v>15870</v>
      </c>
    </row>
    <row r="4172" spans="1:25">
      <c r="A4172" s="3" t="s">
        <v>16449</v>
      </c>
      <c r="B4172" s="3"/>
      <c r="C4172" s="3" t="s">
        <v>267</v>
      </c>
      <c r="D4172" s="3" t="s">
        <v>4026</v>
      </c>
      <c r="E4172" s="3" t="s">
        <v>66</v>
      </c>
      <c r="F4172" s="3" t="s">
        <v>2272</v>
      </c>
      <c r="G4172" s="3" t="s">
        <v>1251</v>
      </c>
      <c r="H4172" s="3" t="s">
        <v>1616</v>
      </c>
      <c r="I4172" s="3" t="s">
        <v>16450</v>
      </c>
      <c r="J4172" s="3" t="s">
        <v>1246</v>
      </c>
      <c r="K4172" s="3" t="s">
        <v>7144</v>
      </c>
      <c r="L4172" s="3" t="s">
        <v>16414</v>
      </c>
      <c r="M4172" s="7" t="s">
        <v>16415</v>
      </c>
      <c r="N4172" s="7" t="s">
        <v>16416</v>
      </c>
      <c r="O4172" s="20" t="s">
        <v>1211</v>
      </c>
      <c r="P4172" s="3"/>
      <c r="Q4172" s="3"/>
      <c r="R4172" s="6">
        <v>376.2</v>
      </c>
      <c r="S4172" s="3"/>
      <c r="T4172" s="3"/>
      <c r="U4172" s="17"/>
      <c r="X4172" s="19"/>
      <c r="Y4172" s="19" t="s">
        <v>15870</v>
      </c>
    </row>
    <row r="4173" spans="1:25">
      <c r="A4173" s="3" t="s">
        <v>16451</v>
      </c>
      <c r="B4173" s="3"/>
      <c r="C4173" s="3" t="s">
        <v>267</v>
      </c>
      <c r="D4173" s="3" t="s">
        <v>4026</v>
      </c>
      <c r="E4173" s="3" t="s">
        <v>66</v>
      </c>
      <c r="F4173" s="3" t="s">
        <v>2272</v>
      </c>
      <c r="G4173" s="3" t="s">
        <v>1251</v>
      </c>
      <c r="H4173" s="3" t="s">
        <v>1616</v>
      </c>
      <c r="I4173" s="3" t="s">
        <v>16452</v>
      </c>
      <c r="J4173" s="3" t="s">
        <v>1270</v>
      </c>
      <c r="K4173" s="3" t="s">
        <v>7144</v>
      </c>
      <c r="L4173" s="3" t="s">
        <v>16414</v>
      </c>
      <c r="M4173" s="7" t="s">
        <v>16415</v>
      </c>
      <c r="N4173" s="7" t="s">
        <v>16416</v>
      </c>
      <c r="O4173" s="20" t="s">
        <v>1211</v>
      </c>
      <c r="P4173" s="3"/>
      <c r="Q4173" s="3"/>
      <c r="R4173" s="6">
        <v>1029.5999999999999</v>
      </c>
      <c r="S4173" s="3"/>
      <c r="T4173" s="3"/>
      <c r="U4173" s="17"/>
      <c r="X4173" s="19"/>
      <c r="Y4173" s="19" t="s">
        <v>15870</v>
      </c>
    </row>
    <row r="4174" spans="1:25">
      <c r="A4174" s="3" t="s">
        <v>16453</v>
      </c>
      <c r="B4174" s="3"/>
      <c r="C4174" s="3" t="s">
        <v>267</v>
      </c>
      <c r="D4174" s="3" t="s">
        <v>4026</v>
      </c>
      <c r="E4174" s="3" t="s">
        <v>66</v>
      </c>
      <c r="F4174" s="3" t="s">
        <v>2272</v>
      </c>
      <c r="G4174" s="3" t="s">
        <v>1251</v>
      </c>
      <c r="H4174" s="3" t="s">
        <v>1616</v>
      </c>
      <c r="I4174" s="3" t="s">
        <v>16454</v>
      </c>
      <c r="J4174" s="3" t="s">
        <v>1246</v>
      </c>
      <c r="K4174" s="3" t="s">
        <v>7144</v>
      </c>
      <c r="L4174" s="3" t="s">
        <v>16414</v>
      </c>
      <c r="M4174" s="7" t="s">
        <v>16415</v>
      </c>
      <c r="N4174" s="7" t="s">
        <v>16416</v>
      </c>
      <c r="O4174" s="20" t="s">
        <v>1211</v>
      </c>
      <c r="P4174" s="3"/>
      <c r="Q4174" s="3"/>
      <c r="R4174" s="6">
        <v>376.2</v>
      </c>
      <c r="S4174" s="3"/>
      <c r="T4174" s="3"/>
      <c r="U4174" s="17"/>
      <c r="X4174" s="19"/>
      <c r="Y4174" s="19" t="s">
        <v>15870</v>
      </c>
    </row>
    <row r="4175" spans="1:25">
      <c r="A4175" s="3" t="s">
        <v>16455</v>
      </c>
      <c r="B4175" s="3"/>
      <c r="C4175" s="3" t="s">
        <v>267</v>
      </c>
      <c r="D4175" s="3" t="s">
        <v>4026</v>
      </c>
      <c r="E4175" s="3" t="s">
        <v>66</v>
      </c>
      <c r="F4175" s="3" t="s">
        <v>2272</v>
      </c>
      <c r="G4175" s="3" t="s">
        <v>1251</v>
      </c>
      <c r="H4175" s="3" t="s">
        <v>1616</v>
      </c>
      <c r="I4175" s="3" t="s">
        <v>16456</v>
      </c>
      <c r="J4175" s="3" t="s">
        <v>1270</v>
      </c>
      <c r="K4175" s="3" t="s">
        <v>7144</v>
      </c>
      <c r="L4175" s="3" t="s">
        <v>16414</v>
      </c>
      <c r="M4175" s="7" t="s">
        <v>16415</v>
      </c>
      <c r="N4175" s="7" t="s">
        <v>16416</v>
      </c>
      <c r="O4175" s="20" t="s">
        <v>1211</v>
      </c>
      <c r="P4175" s="3"/>
      <c r="Q4175" s="3"/>
      <c r="R4175" s="6">
        <v>1029.5999999999999</v>
      </c>
      <c r="S4175" s="3"/>
      <c r="T4175" s="3"/>
      <c r="U4175" s="17"/>
      <c r="X4175" s="19"/>
      <c r="Y4175" s="19" t="s">
        <v>15870</v>
      </c>
    </row>
    <row r="4176" spans="1:25">
      <c r="A4176" s="3" t="s">
        <v>16457</v>
      </c>
      <c r="B4176" s="3"/>
      <c r="C4176" s="3" t="s">
        <v>267</v>
      </c>
      <c r="D4176" s="3" t="s">
        <v>4026</v>
      </c>
      <c r="E4176" s="3" t="s">
        <v>66</v>
      </c>
      <c r="F4176" s="3" t="s">
        <v>2272</v>
      </c>
      <c r="G4176" s="3" t="s">
        <v>1251</v>
      </c>
      <c r="H4176" s="3" t="s">
        <v>1616</v>
      </c>
      <c r="I4176" s="3" t="s">
        <v>16458</v>
      </c>
      <c r="J4176" s="3" t="s">
        <v>1246</v>
      </c>
      <c r="K4176" s="3" t="s">
        <v>7144</v>
      </c>
      <c r="L4176" s="3" t="s">
        <v>16414</v>
      </c>
      <c r="M4176" s="7" t="s">
        <v>16415</v>
      </c>
      <c r="N4176" s="7" t="s">
        <v>16416</v>
      </c>
      <c r="O4176" s="20" t="s">
        <v>1211</v>
      </c>
      <c r="P4176" s="3"/>
      <c r="Q4176" s="3"/>
      <c r="R4176" s="6">
        <v>376.2</v>
      </c>
      <c r="S4176" s="3"/>
      <c r="T4176" s="3"/>
      <c r="U4176" s="17"/>
      <c r="X4176" s="19"/>
      <c r="Y4176" s="19" t="s">
        <v>15870</v>
      </c>
    </row>
    <row r="4177" spans="1:25">
      <c r="A4177" s="3" t="s">
        <v>16459</v>
      </c>
      <c r="B4177" s="3"/>
      <c r="C4177" s="3" t="s">
        <v>99</v>
      </c>
      <c r="D4177" s="3" t="s">
        <v>4026</v>
      </c>
      <c r="E4177" s="3" t="s">
        <v>66</v>
      </c>
      <c r="F4177" s="3"/>
      <c r="G4177" s="3"/>
      <c r="H4177" s="3"/>
      <c r="I4177" s="3" t="s">
        <v>16460</v>
      </c>
      <c r="J4177" s="3" t="s">
        <v>94</v>
      </c>
      <c r="K4177" s="3" t="s">
        <v>6058</v>
      </c>
      <c r="L4177" s="3" t="s">
        <v>16461</v>
      </c>
      <c r="M4177" s="7" t="s">
        <v>16462</v>
      </c>
      <c r="N4177" s="7" t="s">
        <v>16463</v>
      </c>
      <c r="O4177" s="20" t="s">
        <v>1213</v>
      </c>
      <c r="P4177" s="3"/>
      <c r="Q4177" s="3"/>
      <c r="R4177" s="6">
        <v>250</v>
      </c>
      <c r="S4177" s="3"/>
      <c r="T4177" s="3"/>
      <c r="U4177" s="17"/>
      <c r="X4177" s="19"/>
      <c r="Y4177" s="19"/>
    </row>
  </sheetData>
  <autoFilter ref="A1:Y1268" xr:uid="{00000000-0009-0000-0000-000001000000}"/>
  <mergeCells count="1">
    <mergeCell ref="L313:M313"/>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
  <sheetViews>
    <sheetView workbookViewId="0"/>
  </sheetViews>
  <sheetFormatPr defaultColWidth="12.5703125" defaultRowHeight="15.75" customHeight="1"/>
  <cols>
    <col min="3" max="4" width="39.140625" customWidth="1"/>
  </cols>
  <sheetData>
    <row r="1" spans="1:4">
      <c r="A1" s="8" t="s">
        <v>16464</v>
      </c>
      <c r="B1" s="8" t="s">
        <v>1230</v>
      </c>
      <c r="C1" s="8" t="s">
        <v>16465</v>
      </c>
      <c r="D1" s="8" t="s">
        <v>16466</v>
      </c>
    </row>
    <row r="2" spans="1:4">
      <c r="A2" s="19" t="s">
        <v>16467</v>
      </c>
      <c r="B2" s="24">
        <v>45836.975891203707</v>
      </c>
      <c r="C2" s="19" t="s">
        <v>16468</v>
      </c>
      <c r="D2" s="19" t="s">
        <v>16469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872"/>
  <sheetViews>
    <sheetView workbookViewId="0">
      <pane ySplit="1" topLeftCell="A2" activePane="bottomLeft" state="frozen"/>
      <selection pane="bottomLeft" activeCell="B3" sqref="B3"/>
    </sheetView>
  </sheetViews>
  <sheetFormatPr defaultColWidth="12.5703125" defaultRowHeight="15.75" customHeight="1"/>
  <cols>
    <col min="1" max="1" width="12.28515625" customWidth="1"/>
    <col min="2" max="3" width="16.85546875" customWidth="1"/>
    <col min="4" max="4" width="10.140625" customWidth="1"/>
    <col min="5" max="5" width="8" customWidth="1"/>
    <col min="6" max="6" width="7.28515625" customWidth="1"/>
    <col min="7" max="8" width="5.140625" customWidth="1"/>
    <col min="9" max="9" width="6.140625" customWidth="1"/>
    <col min="10" max="10" width="7.85546875" customWidth="1"/>
    <col min="11" max="11" width="10.7109375" customWidth="1"/>
    <col min="12" max="12" width="8.5703125" customWidth="1"/>
    <col min="13" max="13" width="7.140625" customWidth="1"/>
    <col min="14" max="14" width="11" customWidth="1"/>
    <col min="15" max="15" width="4.5703125" customWidth="1"/>
    <col min="16" max="16" width="15.28515625" customWidth="1"/>
    <col min="17" max="18" width="15.85546875" customWidth="1"/>
  </cols>
  <sheetData>
    <row r="1" spans="1:18">
      <c r="A1" s="2" t="s">
        <v>16470</v>
      </c>
      <c r="B1" s="2" t="s">
        <v>16471</v>
      </c>
      <c r="C1" s="2" t="s">
        <v>16472</v>
      </c>
      <c r="D1" s="2" t="s">
        <v>16473</v>
      </c>
      <c r="E1" s="2" t="s">
        <v>16474</v>
      </c>
      <c r="F1" s="2" t="s">
        <v>43</v>
      </c>
      <c r="G1" s="2" t="s">
        <v>1228</v>
      </c>
      <c r="H1" s="2" t="s">
        <v>16475</v>
      </c>
      <c r="I1" s="25" t="s">
        <v>1226</v>
      </c>
      <c r="J1" s="2" t="s">
        <v>16476</v>
      </c>
      <c r="K1" s="2" t="s">
        <v>16477</v>
      </c>
      <c r="L1" s="2" t="s">
        <v>16478</v>
      </c>
      <c r="M1" s="2" t="s">
        <v>16479</v>
      </c>
      <c r="N1" s="2" t="s">
        <v>16480</v>
      </c>
      <c r="O1" s="25" t="s">
        <v>1230</v>
      </c>
      <c r="P1" s="2" t="s">
        <v>16481</v>
      </c>
      <c r="Q1" s="2" t="s">
        <v>20</v>
      </c>
      <c r="R1" s="8" t="s">
        <v>1233</v>
      </c>
    </row>
    <row r="2" spans="1:18">
      <c r="A2" s="19" t="s">
        <v>48</v>
      </c>
      <c r="B2" s="3" t="s">
        <v>108</v>
      </c>
      <c r="C2" s="3" t="s">
        <v>16482</v>
      </c>
      <c r="D2" s="3" t="s">
        <v>16483</v>
      </c>
      <c r="E2" s="6">
        <v>199</v>
      </c>
      <c r="F2" s="3" t="s">
        <v>110</v>
      </c>
      <c r="G2" s="6">
        <v>900.9</v>
      </c>
      <c r="H2" s="3" t="s">
        <v>16484</v>
      </c>
      <c r="I2" s="3" t="s">
        <v>1241</v>
      </c>
      <c r="J2" s="3">
        <v>231</v>
      </c>
      <c r="K2" s="3" t="s">
        <v>110</v>
      </c>
      <c r="L2" s="3">
        <v>900.9</v>
      </c>
      <c r="M2" s="3">
        <v>32</v>
      </c>
      <c r="N2" s="3">
        <v>900.9</v>
      </c>
      <c r="O2" s="26">
        <v>45835</v>
      </c>
      <c r="P2" s="3"/>
      <c r="Q2" s="18" t="s">
        <v>1371</v>
      </c>
      <c r="R2" s="3"/>
    </row>
    <row r="3" spans="1:18">
      <c r="A3" s="19" t="s">
        <v>57</v>
      </c>
      <c r="B3" s="3" t="s">
        <v>108</v>
      </c>
      <c r="C3" s="3" t="s">
        <v>16485</v>
      </c>
      <c r="D3" s="3" t="s">
        <v>2763</v>
      </c>
      <c r="E3" s="6">
        <v>89</v>
      </c>
      <c r="F3" s="3" t="s">
        <v>68</v>
      </c>
      <c r="G3" s="6">
        <v>514.79999999999995</v>
      </c>
      <c r="H3" s="3" t="s">
        <v>16484</v>
      </c>
      <c r="I3" s="3" t="s">
        <v>1241</v>
      </c>
      <c r="J3" s="3">
        <v>127</v>
      </c>
      <c r="K3" s="3" t="s">
        <v>110</v>
      </c>
      <c r="L3" s="3">
        <v>900.9</v>
      </c>
      <c r="M3" s="3">
        <v>38</v>
      </c>
      <c r="N3" s="3">
        <v>900.9</v>
      </c>
      <c r="O3" s="26">
        <v>45835</v>
      </c>
      <c r="P3" s="3"/>
      <c r="Q3" s="18" t="s">
        <v>1371</v>
      </c>
      <c r="R3" s="3"/>
    </row>
    <row r="4" spans="1:18">
      <c r="A4" s="19" t="s">
        <v>59</v>
      </c>
      <c r="B4" s="3" t="s">
        <v>108</v>
      </c>
      <c r="C4" s="3" t="s">
        <v>2763</v>
      </c>
      <c r="D4" s="3" t="s">
        <v>2766</v>
      </c>
      <c r="E4" s="6">
        <v>168</v>
      </c>
      <c r="F4" s="3" t="s">
        <v>110</v>
      </c>
      <c r="G4" s="6">
        <v>900.9</v>
      </c>
      <c r="H4" s="3" t="s">
        <v>16484</v>
      </c>
      <c r="I4" s="3" t="s">
        <v>1241</v>
      </c>
      <c r="J4" s="3">
        <v>188</v>
      </c>
      <c r="K4" s="3" t="s">
        <v>110</v>
      </c>
      <c r="L4" s="3">
        <v>900.9</v>
      </c>
      <c r="M4" s="3">
        <v>20</v>
      </c>
      <c r="N4" s="3">
        <v>900.9</v>
      </c>
      <c r="O4" s="26">
        <v>45835</v>
      </c>
      <c r="P4" s="3"/>
      <c r="Q4" s="18" t="s">
        <v>1371</v>
      </c>
      <c r="R4" s="3"/>
    </row>
    <row r="5" spans="1:18">
      <c r="A5" s="19" t="s">
        <v>61</v>
      </c>
      <c r="B5" s="3" t="s">
        <v>108</v>
      </c>
      <c r="C5" s="3" t="s">
        <v>16486</v>
      </c>
      <c r="D5" s="3" t="s">
        <v>2769</v>
      </c>
      <c r="E5" s="6">
        <v>127</v>
      </c>
      <c r="F5" s="3" t="s">
        <v>110</v>
      </c>
      <c r="G5" s="6">
        <v>900.9</v>
      </c>
      <c r="H5" s="3" t="s">
        <v>16484</v>
      </c>
      <c r="I5" s="3" t="s">
        <v>1241</v>
      </c>
      <c r="J5" s="3">
        <v>156</v>
      </c>
      <c r="K5" s="3" t="s">
        <v>110</v>
      </c>
      <c r="L5" s="3">
        <v>900.9</v>
      </c>
      <c r="M5" s="3">
        <v>29</v>
      </c>
      <c r="N5" s="3">
        <v>900.9</v>
      </c>
      <c r="O5" s="26">
        <v>45835</v>
      </c>
      <c r="P5" s="3"/>
      <c r="Q5" s="18" t="s">
        <v>1371</v>
      </c>
      <c r="R5" s="3"/>
    </row>
    <row r="6" spans="1:18">
      <c r="A6" s="19" t="s">
        <v>63</v>
      </c>
      <c r="B6" s="3" t="s">
        <v>108</v>
      </c>
      <c r="C6" s="3" t="s">
        <v>2769</v>
      </c>
      <c r="D6" s="3" t="s">
        <v>2772</v>
      </c>
      <c r="E6" s="6">
        <v>188</v>
      </c>
      <c r="F6" s="3" t="s">
        <v>110</v>
      </c>
      <c r="G6" s="6">
        <v>900.9</v>
      </c>
      <c r="H6" s="3" t="s">
        <v>16484</v>
      </c>
      <c r="I6" s="3" t="s">
        <v>1241</v>
      </c>
      <c r="J6" s="3">
        <v>206</v>
      </c>
      <c r="K6" s="3" t="s">
        <v>110</v>
      </c>
      <c r="L6" s="3">
        <v>900.9</v>
      </c>
      <c r="M6" s="3">
        <v>18</v>
      </c>
      <c r="N6" s="3">
        <v>900.9</v>
      </c>
      <c r="O6" s="26">
        <v>45835</v>
      </c>
      <c r="P6" s="3"/>
      <c r="Q6" s="18" t="s">
        <v>1371</v>
      </c>
      <c r="R6" s="3"/>
    </row>
    <row r="7" spans="1:18">
      <c r="A7" s="19" t="s">
        <v>65</v>
      </c>
      <c r="B7" s="3" t="s">
        <v>108</v>
      </c>
      <c r="C7" s="3" t="s">
        <v>16487</v>
      </c>
      <c r="D7" s="3" t="s">
        <v>2775</v>
      </c>
      <c r="E7" s="6">
        <v>102</v>
      </c>
      <c r="F7" s="3" t="s">
        <v>110</v>
      </c>
      <c r="G7" s="6">
        <v>900.9</v>
      </c>
      <c r="H7" s="3" t="s">
        <v>16484</v>
      </c>
      <c r="I7" s="3" t="s">
        <v>1241</v>
      </c>
      <c r="J7" s="3">
        <v>139</v>
      </c>
      <c r="K7" s="3" t="s">
        <v>110</v>
      </c>
      <c r="L7" s="3">
        <v>900.9</v>
      </c>
      <c r="M7" s="3">
        <v>37</v>
      </c>
      <c r="N7" s="3">
        <v>900.9</v>
      </c>
      <c r="O7" s="26">
        <v>45835</v>
      </c>
      <c r="P7" s="3"/>
      <c r="Q7" s="18" t="s">
        <v>1371</v>
      </c>
      <c r="R7" s="3"/>
    </row>
    <row r="8" spans="1:18">
      <c r="A8" s="19" t="s">
        <v>69</v>
      </c>
      <c r="B8" s="3" t="s">
        <v>108</v>
      </c>
      <c r="C8" s="3" t="s">
        <v>2775</v>
      </c>
      <c r="D8" s="3" t="s">
        <v>2778</v>
      </c>
      <c r="E8" s="6">
        <v>129</v>
      </c>
      <c r="F8" s="3" t="s">
        <v>110</v>
      </c>
      <c r="G8" s="6">
        <v>900.9</v>
      </c>
      <c r="H8" s="3" t="s">
        <v>16484</v>
      </c>
      <c r="I8" s="3" t="s">
        <v>1241</v>
      </c>
      <c r="J8" s="3">
        <v>164</v>
      </c>
      <c r="K8" s="3" t="s">
        <v>110</v>
      </c>
      <c r="L8" s="3">
        <v>900.9</v>
      </c>
      <c r="M8" s="3">
        <v>35</v>
      </c>
      <c r="N8" s="3">
        <v>900.9</v>
      </c>
      <c r="O8" s="26">
        <v>45835</v>
      </c>
      <c r="P8" s="3"/>
      <c r="Q8" s="18" t="s">
        <v>1371</v>
      </c>
      <c r="R8" s="3"/>
    </row>
    <row r="9" spans="1:18">
      <c r="A9" s="19" t="s">
        <v>73</v>
      </c>
      <c r="B9" s="3" t="s">
        <v>108</v>
      </c>
      <c r="C9" s="3" t="s">
        <v>2778</v>
      </c>
      <c r="D9" s="3" t="s">
        <v>2781</v>
      </c>
      <c r="E9" s="6">
        <v>69</v>
      </c>
      <c r="F9" s="3" t="s">
        <v>68</v>
      </c>
      <c r="G9" s="6">
        <v>514.79999999999995</v>
      </c>
      <c r="H9" s="3" t="s">
        <v>16484</v>
      </c>
      <c r="I9" s="3" t="s">
        <v>1241</v>
      </c>
      <c r="J9" s="3">
        <v>89</v>
      </c>
      <c r="K9" s="3" t="s">
        <v>68</v>
      </c>
      <c r="L9" s="3">
        <v>514.79999999999995</v>
      </c>
      <c r="M9" s="3">
        <v>20</v>
      </c>
      <c r="N9" s="3">
        <v>514.79999999999995</v>
      </c>
      <c r="O9" s="26">
        <v>45835</v>
      </c>
      <c r="P9" s="3"/>
      <c r="Q9" s="18" t="s">
        <v>1371</v>
      </c>
      <c r="R9" s="3"/>
    </row>
    <row r="10" spans="1:18">
      <c r="A10" s="19" t="s">
        <v>80</v>
      </c>
      <c r="B10" s="3" t="s">
        <v>89</v>
      </c>
      <c r="C10" s="3" t="s">
        <v>16488</v>
      </c>
      <c r="D10" s="3" t="s">
        <v>2331</v>
      </c>
      <c r="E10" s="6">
        <v>1200</v>
      </c>
      <c r="F10" s="3" t="s">
        <v>94</v>
      </c>
      <c r="G10" s="6">
        <v>3972</v>
      </c>
      <c r="H10" s="3" t="s">
        <v>16484</v>
      </c>
      <c r="I10" s="3" t="s">
        <v>1241</v>
      </c>
      <c r="J10" s="6">
        <v>1011</v>
      </c>
      <c r="K10" s="3" t="s">
        <v>94</v>
      </c>
      <c r="L10" s="6">
        <v>3346.41</v>
      </c>
      <c r="M10" s="6">
        <v>189</v>
      </c>
      <c r="N10" s="6">
        <v>3346.41</v>
      </c>
      <c r="O10" s="17">
        <v>45826</v>
      </c>
      <c r="P10" s="3"/>
      <c r="Q10" s="18" t="s">
        <v>16489</v>
      </c>
      <c r="R10" s="3"/>
    </row>
    <row r="11" spans="1:18">
      <c r="A11" s="19" t="s">
        <v>81</v>
      </c>
      <c r="B11" s="3" t="s">
        <v>92</v>
      </c>
      <c r="C11" s="3" t="s">
        <v>16490</v>
      </c>
      <c r="D11" s="3" t="s">
        <v>16491</v>
      </c>
      <c r="E11" s="6">
        <v>1700</v>
      </c>
      <c r="F11" s="3" t="s">
        <v>94</v>
      </c>
      <c r="G11" s="6">
        <v>5627</v>
      </c>
      <c r="H11" s="3" t="s">
        <v>16484</v>
      </c>
      <c r="I11" s="3" t="s">
        <v>1241</v>
      </c>
      <c r="J11" s="6">
        <v>1691</v>
      </c>
      <c r="K11" s="3" t="s">
        <v>94</v>
      </c>
      <c r="L11" s="6">
        <v>5597.21</v>
      </c>
      <c r="M11" s="6">
        <v>9</v>
      </c>
      <c r="N11" s="6">
        <v>5597.21</v>
      </c>
      <c r="O11" s="17">
        <v>45831</v>
      </c>
      <c r="P11" s="3"/>
      <c r="Q11" s="18" t="s">
        <v>16489</v>
      </c>
      <c r="R11" s="3"/>
    </row>
    <row r="12" spans="1:18">
      <c r="A12" s="19" t="s">
        <v>82</v>
      </c>
      <c r="B12" s="3" t="s">
        <v>142</v>
      </c>
      <c r="C12" s="3" t="s">
        <v>16492</v>
      </c>
      <c r="D12" s="3" t="s">
        <v>16493</v>
      </c>
      <c r="E12" s="6">
        <v>3750</v>
      </c>
      <c r="F12" s="3" t="s">
        <v>94</v>
      </c>
      <c r="G12" s="6">
        <v>12412.5</v>
      </c>
      <c r="H12" s="3" t="s">
        <v>16484</v>
      </c>
      <c r="I12" s="3" t="s">
        <v>1241</v>
      </c>
      <c r="J12" s="6">
        <v>4708</v>
      </c>
      <c r="K12" s="3" t="s">
        <v>94</v>
      </c>
      <c r="L12" s="6">
        <v>15583.48</v>
      </c>
      <c r="M12" s="6">
        <v>-958</v>
      </c>
      <c r="N12" s="6">
        <v>15583.48</v>
      </c>
      <c r="O12" s="17">
        <v>45824</v>
      </c>
      <c r="P12" s="3"/>
      <c r="Q12" s="18" t="s">
        <v>16489</v>
      </c>
      <c r="R12" s="3"/>
    </row>
    <row r="13" spans="1:18">
      <c r="A13" s="19"/>
      <c r="B13" s="3"/>
      <c r="C13" s="3"/>
      <c r="D13" s="3"/>
      <c r="E13" s="6"/>
      <c r="F13" s="3"/>
      <c r="G13" s="6"/>
      <c r="H13" s="3"/>
      <c r="I13" s="3"/>
      <c r="J13" s="6"/>
      <c r="K13" s="3"/>
      <c r="L13" s="6"/>
      <c r="M13" s="6"/>
      <c r="N13" s="6"/>
      <c r="O13" s="17"/>
      <c r="P13" s="3"/>
      <c r="Q13" s="3"/>
      <c r="R13" s="3"/>
    </row>
    <row r="14" spans="1:18">
      <c r="A14" s="19"/>
      <c r="B14" s="3"/>
      <c r="C14" s="3"/>
      <c r="D14" s="3"/>
      <c r="E14" s="6"/>
      <c r="F14" s="3"/>
      <c r="G14" s="6"/>
      <c r="H14" s="3"/>
      <c r="I14" s="3"/>
      <c r="J14" s="6"/>
      <c r="K14" s="3"/>
      <c r="L14" s="6"/>
      <c r="M14" s="6"/>
      <c r="N14" s="6"/>
      <c r="O14" s="17"/>
      <c r="P14" s="3"/>
      <c r="Q14" s="3"/>
      <c r="R14" s="3"/>
    </row>
    <row r="15" spans="1:18">
      <c r="A15" s="19"/>
      <c r="B15" s="3"/>
      <c r="C15" s="3"/>
      <c r="D15" s="3"/>
      <c r="E15" s="6"/>
      <c r="F15" s="3"/>
      <c r="G15" s="6"/>
      <c r="H15" s="3"/>
      <c r="I15" s="3"/>
      <c r="J15" s="6"/>
      <c r="K15" s="3"/>
      <c r="L15" s="6"/>
      <c r="M15" s="6"/>
      <c r="N15" s="6"/>
      <c r="O15" s="17"/>
      <c r="P15" s="3"/>
      <c r="Q15" s="3"/>
      <c r="R15" s="3"/>
    </row>
    <row r="16" spans="1:18">
      <c r="A16" s="19" t="s">
        <v>16494</v>
      </c>
      <c r="B16" s="3" t="s">
        <v>211</v>
      </c>
      <c r="C16" s="3" t="s">
        <v>16495</v>
      </c>
      <c r="D16" s="3" t="s">
        <v>5540</v>
      </c>
      <c r="E16" s="6">
        <v>115</v>
      </c>
      <c r="F16" s="3" t="s">
        <v>110</v>
      </c>
      <c r="G16" s="6">
        <v>900.9</v>
      </c>
      <c r="H16" s="3" t="s">
        <v>16484</v>
      </c>
      <c r="I16" s="3" t="s">
        <v>1241</v>
      </c>
      <c r="J16" s="6">
        <v>115</v>
      </c>
      <c r="K16" s="3" t="s">
        <v>110</v>
      </c>
      <c r="L16" s="6">
        <v>900.9</v>
      </c>
      <c r="M16" s="6">
        <v>0</v>
      </c>
      <c r="N16" s="6">
        <v>900.9</v>
      </c>
      <c r="O16" s="17">
        <v>45853</v>
      </c>
      <c r="P16" s="3"/>
      <c r="Q16" s="3" t="s">
        <v>2740</v>
      </c>
      <c r="R16" s="3" t="s">
        <v>16496</v>
      </c>
    </row>
    <row r="17" spans="1:18">
      <c r="A17" s="19" t="s">
        <v>16497</v>
      </c>
      <c r="B17" s="3" t="s">
        <v>211</v>
      </c>
      <c r="C17" s="3" t="s">
        <v>5540</v>
      </c>
      <c r="D17" s="3" t="s">
        <v>5544</v>
      </c>
      <c r="E17" s="6">
        <v>257</v>
      </c>
      <c r="F17" s="3" t="s">
        <v>110</v>
      </c>
      <c r="G17" s="6">
        <v>900.9</v>
      </c>
      <c r="H17" s="3" t="s">
        <v>16484</v>
      </c>
      <c r="I17" s="3" t="s">
        <v>1241</v>
      </c>
      <c r="J17" s="6">
        <v>252</v>
      </c>
      <c r="K17" s="3" t="s">
        <v>110</v>
      </c>
      <c r="L17" s="6">
        <v>900.9</v>
      </c>
      <c r="M17" s="6">
        <v>-5</v>
      </c>
      <c r="N17" s="6">
        <v>900.9</v>
      </c>
      <c r="O17" s="17">
        <v>45853</v>
      </c>
      <c r="P17" s="3"/>
      <c r="Q17" s="3" t="s">
        <v>2740</v>
      </c>
      <c r="R17" s="3" t="s">
        <v>16496</v>
      </c>
    </row>
    <row r="18" spans="1:18">
      <c r="A18" s="19" t="s">
        <v>16498</v>
      </c>
      <c r="B18" s="3" t="s">
        <v>211</v>
      </c>
      <c r="C18" s="3" t="s">
        <v>5544</v>
      </c>
      <c r="D18" s="3" t="s">
        <v>5548</v>
      </c>
      <c r="E18" s="6">
        <v>268</v>
      </c>
      <c r="F18" s="3" t="s">
        <v>110</v>
      </c>
      <c r="G18" s="6">
        <v>900.9</v>
      </c>
      <c r="H18" s="3" t="s">
        <v>16484</v>
      </c>
      <c r="I18" s="3" t="s">
        <v>1241</v>
      </c>
      <c r="J18" s="6">
        <v>263</v>
      </c>
      <c r="K18" s="3" t="s">
        <v>110</v>
      </c>
      <c r="L18" s="6">
        <v>900.9</v>
      </c>
      <c r="M18" s="6">
        <v>-5</v>
      </c>
      <c r="N18" s="6">
        <v>900.9</v>
      </c>
      <c r="O18" s="17">
        <v>45853</v>
      </c>
      <c r="P18" s="3"/>
      <c r="Q18" s="3" t="s">
        <v>2740</v>
      </c>
      <c r="R18" s="3" t="s">
        <v>16496</v>
      </c>
    </row>
    <row r="19" spans="1:18">
      <c r="A19" s="19" t="s">
        <v>16499</v>
      </c>
      <c r="B19" s="3" t="s">
        <v>211</v>
      </c>
      <c r="C19" s="3" t="s">
        <v>16500</v>
      </c>
      <c r="D19" s="3" t="s">
        <v>5536</v>
      </c>
      <c r="E19" s="6">
        <v>105</v>
      </c>
      <c r="F19" s="3" t="s">
        <v>110</v>
      </c>
      <c r="G19" s="6">
        <v>900.9</v>
      </c>
      <c r="H19" s="3" t="s">
        <v>16484</v>
      </c>
      <c r="I19" s="3" t="s">
        <v>1241</v>
      </c>
      <c r="J19" s="6">
        <v>143</v>
      </c>
      <c r="K19" s="3" t="s">
        <v>110</v>
      </c>
      <c r="L19" s="6">
        <v>900.9</v>
      </c>
      <c r="M19" s="6">
        <v>38</v>
      </c>
      <c r="N19" s="6">
        <v>900.9</v>
      </c>
      <c r="O19" s="17">
        <v>45853</v>
      </c>
      <c r="P19" s="3"/>
      <c r="Q19" s="3" t="s">
        <v>2740</v>
      </c>
      <c r="R19" s="3" t="s">
        <v>16496</v>
      </c>
    </row>
    <row r="20" spans="1:18">
      <c r="A20" s="19" t="s">
        <v>16501</v>
      </c>
      <c r="B20" s="3" t="s">
        <v>211</v>
      </c>
      <c r="C20" s="3" t="s">
        <v>16502</v>
      </c>
      <c r="D20" s="3" t="s">
        <v>5562</v>
      </c>
      <c r="E20" s="6">
        <v>183</v>
      </c>
      <c r="F20" s="3" t="s">
        <v>110</v>
      </c>
      <c r="G20" s="6">
        <v>900.9</v>
      </c>
      <c r="H20" s="3" t="s">
        <v>16484</v>
      </c>
      <c r="I20" s="3" t="s">
        <v>1241</v>
      </c>
      <c r="J20" s="6">
        <v>185</v>
      </c>
      <c r="K20" s="3" t="s">
        <v>110</v>
      </c>
      <c r="L20" s="6">
        <v>900.9</v>
      </c>
      <c r="M20" s="6">
        <v>2</v>
      </c>
      <c r="N20" s="6">
        <v>900.9</v>
      </c>
      <c r="O20" s="17">
        <v>45853</v>
      </c>
      <c r="P20" s="3"/>
      <c r="Q20" s="3" t="s">
        <v>2740</v>
      </c>
      <c r="R20" s="3" t="s">
        <v>16496</v>
      </c>
    </row>
    <row r="21" spans="1:18">
      <c r="A21" s="19" t="s">
        <v>16503</v>
      </c>
      <c r="B21" s="3" t="s">
        <v>211</v>
      </c>
      <c r="C21" s="3" t="s">
        <v>5562</v>
      </c>
      <c r="D21" s="3" t="s">
        <v>5567</v>
      </c>
      <c r="E21" s="6">
        <v>293</v>
      </c>
      <c r="F21" s="3" t="s">
        <v>110</v>
      </c>
      <c r="G21" s="6">
        <v>900.9</v>
      </c>
      <c r="H21" s="3" t="s">
        <v>16484</v>
      </c>
      <c r="I21" s="3" t="s">
        <v>1241</v>
      </c>
      <c r="J21" s="6">
        <v>303</v>
      </c>
      <c r="K21" s="3" t="s">
        <v>196</v>
      </c>
      <c r="L21" s="6">
        <v>1386</v>
      </c>
      <c r="M21" s="6">
        <v>10</v>
      </c>
      <c r="N21" s="6">
        <v>1386</v>
      </c>
      <c r="O21" s="17">
        <v>45853</v>
      </c>
      <c r="P21" s="3"/>
      <c r="Q21" s="3" t="s">
        <v>2740</v>
      </c>
      <c r="R21" s="3" t="s">
        <v>16496</v>
      </c>
    </row>
    <row r="22" spans="1:18">
      <c r="A22" s="19" t="s">
        <v>16504</v>
      </c>
      <c r="B22" s="3" t="s">
        <v>211</v>
      </c>
      <c r="C22" s="3" t="s">
        <v>16505</v>
      </c>
      <c r="D22" s="3" t="s">
        <v>5552</v>
      </c>
      <c r="E22" s="6">
        <v>162</v>
      </c>
      <c r="F22" s="3" t="s">
        <v>110</v>
      </c>
      <c r="G22" s="6">
        <v>900.9</v>
      </c>
      <c r="H22" s="3" t="s">
        <v>16484</v>
      </c>
      <c r="I22" s="3" t="s">
        <v>1241</v>
      </c>
      <c r="J22" s="6">
        <v>161</v>
      </c>
      <c r="K22" s="3" t="s">
        <v>110</v>
      </c>
      <c r="L22" s="6">
        <v>900.9</v>
      </c>
      <c r="M22" s="6">
        <v>-1</v>
      </c>
      <c r="N22" s="6">
        <v>900.9</v>
      </c>
      <c r="O22" s="17">
        <v>45853</v>
      </c>
      <c r="P22" s="3"/>
      <c r="Q22" s="3" t="s">
        <v>2740</v>
      </c>
      <c r="R22" s="3" t="s">
        <v>16496</v>
      </c>
    </row>
    <row r="23" spans="1:18">
      <c r="A23" s="19" t="s">
        <v>16506</v>
      </c>
      <c r="B23" s="3" t="s">
        <v>211</v>
      </c>
      <c r="C23" s="3" t="s">
        <v>5552</v>
      </c>
      <c r="D23" s="3" t="s">
        <v>5557</v>
      </c>
      <c r="E23" s="6">
        <v>106</v>
      </c>
      <c r="F23" s="3" t="s">
        <v>110</v>
      </c>
      <c r="G23" s="6">
        <v>900.9</v>
      </c>
      <c r="H23" s="3" t="s">
        <v>16484</v>
      </c>
      <c r="I23" s="3" t="s">
        <v>1241</v>
      </c>
      <c r="J23" s="6">
        <v>104</v>
      </c>
      <c r="K23" s="3" t="s">
        <v>110</v>
      </c>
      <c r="L23" s="6">
        <v>900.9</v>
      </c>
      <c r="M23" s="6">
        <v>-2</v>
      </c>
      <c r="N23" s="6">
        <v>900.9</v>
      </c>
      <c r="O23" s="17">
        <v>45853</v>
      </c>
      <c r="P23" s="3"/>
      <c r="Q23" s="3" t="s">
        <v>2740</v>
      </c>
      <c r="R23" s="3" t="s">
        <v>16496</v>
      </c>
    </row>
    <row r="24" spans="1:18">
      <c r="A24" s="19" t="s">
        <v>16507</v>
      </c>
      <c r="B24" s="3" t="s">
        <v>211</v>
      </c>
      <c r="C24" s="3" t="s">
        <v>16508</v>
      </c>
      <c r="D24" s="3" t="s">
        <v>5526</v>
      </c>
      <c r="E24" s="6">
        <v>244</v>
      </c>
      <c r="F24" s="3" t="s">
        <v>110</v>
      </c>
      <c r="G24" s="6">
        <v>900.9</v>
      </c>
      <c r="H24" s="3" t="s">
        <v>16484</v>
      </c>
      <c r="I24" s="3" t="s">
        <v>1241</v>
      </c>
      <c r="J24" s="6">
        <v>329</v>
      </c>
      <c r="K24" s="3" t="s">
        <v>196</v>
      </c>
      <c r="L24" s="6">
        <v>1386</v>
      </c>
      <c r="M24" s="6">
        <v>85</v>
      </c>
      <c r="N24" s="6">
        <v>1386</v>
      </c>
      <c r="O24" s="17">
        <v>45853</v>
      </c>
      <c r="P24" s="3"/>
      <c r="Q24" s="3" t="s">
        <v>2740</v>
      </c>
      <c r="R24" s="3" t="s">
        <v>16496</v>
      </c>
    </row>
    <row r="25" spans="1:18">
      <c r="A25" s="19" t="s">
        <v>16509</v>
      </c>
      <c r="B25" s="3" t="s">
        <v>211</v>
      </c>
      <c r="C25" s="3" t="s">
        <v>5526</v>
      </c>
      <c r="D25" s="3" t="s">
        <v>5531</v>
      </c>
      <c r="E25" s="6">
        <v>183</v>
      </c>
      <c r="F25" s="3" t="s">
        <v>110</v>
      </c>
      <c r="G25" s="6">
        <v>900.9</v>
      </c>
      <c r="H25" s="3" t="s">
        <v>16484</v>
      </c>
      <c r="I25" s="3" t="s">
        <v>1241</v>
      </c>
      <c r="J25" s="6">
        <v>447</v>
      </c>
      <c r="K25" s="3" t="s">
        <v>196</v>
      </c>
      <c r="L25" s="6">
        <v>1386</v>
      </c>
      <c r="M25" s="6">
        <v>264</v>
      </c>
      <c r="N25" s="6">
        <v>1386</v>
      </c>
      <c r="O25" s="17">
        <v>45853</v>
      </c>
      <c r="P25" s="3"/>
      <c r="Q25" s="3" t="s">
        <v>2740</v>
      </c>
      <c r="R25" s="3" t="s">
        <v>16496</v>
      </c>
    </row>
    <row r="26" spans="1:18">
      <c r="A26" s="19" t="s">
        <v>16510</v>
      </c>
      <c r="B26" s="3" t="s">
        <v>211</v>
      </c>
      <c r="C26" s="3" t="s">
        <v>16511</v>
      </c>
      <c r="D26" s="3" t="s">
        <v>5576</v>
      </c>
      <c r="E26" s="6">
        <v>374</v>
      </c>
      <c r="F26" s="3" t="s">
        <v>196</v>
      </c>
      <c r="G26" s="6">
        <v>1386</v>
      </c>
      <c r="H26" s="3" t="s">
        <v>16484</v>
      </c>
      <c r="I26" s="3" t="s">
        <v>1241</v>
      </c>
      <c r="J26" s="6">
        <v>385</v>
      </c>
      <c r="K26" s="3" t="s">
        <v>196</v>
      </c>
      <c r="L26" s="6">
        <v>1386</v>
      </c>
      <c r="M26" s="6">
        <v>11</v>
      </c>
      <c r="N26" s="6">
        <v>1386</v>
      </c>
      <c r="O26" s="17">
        <v>45853</v>
      </c>
      <c r="P26" s="3"/>
      <c r="Q26" s="3" t="s">
        <v>2740</v>
      </c>
      <c r="R26" s="3" t="s">
        <v>16496</v>
      </c>
    </row>
    <row r="27" spans="1:18">
      <c r="A27" s="19" t="s">
        <v>16512</v>
      </c>
      <c r="B27" s="3" t="s">
        <v>211</v>
      </c>
      <c r="C27" s="3" t="s">
        <v>5576</v>
      </c>
      <c r="D27" s="3" t="s">
        <v>5581</v>
      </c>
      <c r="E27" s="6">
        <v>216</v>
      </c>
      <c r="F27" s="3" t="s">
        <v>110</v>
      </c>
      <c r="G27" s="6">
        <v>900.9</v>
      </c>
      <c r="H27" s="3" t="s">
        <v>16484</v>
      </c>
      <c r="I27" s="3" t="s">
        <v>1241</v>
      </c>
      <c r="J27" s="6">
        <v>254</v>
      </c>
      <c r="K27" s="3" t="s">
        <v>110</v>
      </c>
      <c r="L27" s="6">
        <v>900.9</v>
      </c>
      <c r="M27" s="6">
        <v>38</v>
      </c>
      <c r="N27" s="6">
        <v>900.9</v>
      </c>
      <c r="O27" s="17">
        <v>45853</v>
      </c>
      <c r="P27" s="3"/>
      <c r="Q27" s="3" t="s">
        <v>2740</v>
      </c>
      <c r="R27" s="3" t="s">
        <v>16496</v>
      </c>
    </row>
    <row r="28" spans="1:18">
      <c r="A28" s="19" t="s">
        <v>16513</v>
      </c>
      <c r="B28" s="3" t="s">
        <v>211</v>
      </c>
      <c r="C28" s="3" t="s">
        <v>5581</v>
      </c>
      <c r="D28" s="3" t="s">
        <v>5586</v>
      </c>
      <c r="E28" s="6">
        <v>170</v>
      </c>
      <c r="F28" s="3" t="s">
        <v>110</v>
      </c>
      <c r="G28" s="6">
        <v>900.9</v>
      </c>
      <c r="H28" s="3" t="s">
        <v>16484</v>
      </c>
      <c r="I28" s="3" t="s">
        <v>1241</v>
      </c>
      <c r="J28" s="6">
        <v>210</v>
      </c>
      <c r="K28" s="3" t="s">
        <v>110</v>
      </c>
      <c r="L28" s="6">
        <v>900.9</v>
      </c>
      <c r="M28" s="6">
        <v>40</v>
      </c>
      <c r="N28" s="6">
        <v>900.9</v>
      </c>
      <c r="O28" s="17">
        <v>45853</v>
      </c>
      <c r="P28" s="3"/>
      <c r="Q28" s="3" t="s">
        <v>2740</v>
      </c>
      <c r="R28" s="3" t="s">
        <v>16496</v>
      </c>
    </row>
    <row r="29" spans="1:18">
      <c r="A29" s="19" t="s">
        <v>16514</v>
      </c>
      <c r="B29" s="3" t="s">
        <v>211</v>
      </c>
      <c r="C29" s="3" t="s">
        <v>16511</v>
      </c>
      <c r="D29" s="3" t="s">
        <v>5505</v>
      </c>
      <c r="E29" s="6">
        <v>253</v>
      </c>
      <c r="F29" s="3" t="s">
        <v>110</v>
      </c>
      <c r="G29" s="6">
        <v>900.9</v>
      </c>
      <c r="H29" s="3" t="s">
        <v>16484</v>
      </c>
      <c r="I29" s="3" t="s">
        <v>1241</v>
      </c>
      <c r="J29" s="6">
        <v>265</v>
      </c>
      <c r="K29" s="3" t="s">
        <v>110</v>
      </c>
      <c r="L29" s="6">
        <v>900.9</v>
      </c>
      <c r="M29" s="6">
        <v>12</v>
      </c>
      <c r="N29" s="6">
        <v>900.9</v>
      </c>
      <c r="O29" s="17">
        <v>45853</v>
      </c>
      <c r="P29" s="3"/>
      <c r="Q29" s="3" t="s">
        <v>2740</v>
      </c>
      <c r="R29" s="3" t="s">
        <v>16496</v>
      </c>
    </row>
    <row r="30" spans="1:18">
      <c r="A30" s="19" t="s">
        <v>16515</v>
      </c>
      <c r="B30" s="3" t="s">
        <v>211</v>
      </c>
      <c r="C30" s="3" t="s">
        <v>5505</v>
      </c>
      <c r="D30" s="3" t="s">
        <v>5511</v>
      </c>
      <c r="E30" s="6">
        <v>136</v>
      </c>
      <c r="F30" s="3" t="s">
        <v>110</v>
      </c>
      <c r="G30" s="6">
        <v>900.9</v>
      </c>
      <c r="H30" s="3" t="s">
        <v>16484</v>
      </c>
      <c r="I30" s="3" t="s">
        <v>1241</v>
      </c>
      <c r="J30" s="6">
        <v>141</v>
      </c>
      <c r="K30" s="3" t="s">
        <v>110</v>
      </c>
      <c r="L30" s="6">
        <v>900.9</v>
      </c>
      <c r="M30" s="6">
        <v>5</v>
      </c>
      <c r="N30" s="6">
        <v>900.9</v>
      </c>
      <c r="O30" s="17">
        <v>45853</v>
      </c>
      <c r="P30" s="3"/>
      <c r="Q30" s="3" t="s">
        <v>2740</v>
      </c>
      <c r="R30" s="3" t="s">
        <v>16496</v>
      </c>
    </row>
    <row r="31" spans="1:18">
      <c r="A31" s="19" t="s">
        <v>16516</v>
      </c>
      <c r="B31" s="3" t="s">
        <v>211</v>
      </c>
      <c r="C31" s="3" t="s">
        <v>16511</v>
      </c>
      <c r="D31" s="3" t="s">
        <v>5571</v>
      </c>
      <c r="E31" s="6">
        <v>300</v>
      </c>
      <c r="F31" s="3" t="s">
        <v>110</v>
      </c>
      <c r="G31" s="6">
        <v>900.9</v>
      </c>
      <c r="H31" s="3" t="s">
        <v>16484</v>
      </c>
      <c r="I31" s="3" t="s">
        <v>1241</v>
      </c>
      <c r="J31" s="6">
        <v>339</v>
      </c>
      <c r="K31" s="3" t="s">
        <v>196</v>
      </c>
      <c r="L31" s="6">
        <v>1386</v>
      </c>
      <c r="M31" s="6">
        <v>39</v>
      </c>
      <c r="N31" s="6">
        <v>1386</v>
      </c>
      <c r="O31" s="17">
        <v>45853</v>
      </c>
      <c r="P31" s="3"/>
      <c r="Q31" s="3" t="s">
        <v>2740</v>
      </c>
      <c r="R31" s="3" t="s">
        <v>16496</v>
      </c>
    </row>
    <row r="32" spans="1:18">
      <c r="A32" s="19" t="s">
        <v>16517</v>
      </c>
      <c r="B32" s="3" t="s">
        <v>211</v>
      </c>
      <c r="C32" s="3" t="s">
        <v>16518</v>
      </c>
      <c r="D32" s="3" t="s">
        <v>5516</v>
      </c>
      <c r="E32" s="6">
        <v>183</v>
      </c>
      <c r="F32" s="3" t="s">
        <v>110</v>
      </c>
      <c r="G32" s="6">
        <v>900.9</v>
      </c>
      <c r="H32" s="3" t="s">
        <v>16484</v>
      </c>
      <c r="I32" s="3" t="s">
        <v>1241</v>
      </c>
      <c r="J32" s="6">
        <v>129</v>
      </c>
      <c r="K32" s="3" t="s">
        <v>110</v>
      </c>
      <c r="L32" s="6">
        <v>900.9</v>
      </c>
      <c r="M32" s="6">
        <v>-54</v>
      </c>
      <c r="N32" s="6">
        <v>900.9</v>
      </c>
      <c r="O32" s="17">
        <v>45853</v>
      </c>
      <c r="P32" s="3"/>
      <c r="Q32" s="3" t="s">
        <v>2740</v>
      </c>
      <c r="R32" s="3" t="s">
        <v>16496</v>
      </c>
    </row>
    <row r="33" spans="1:18">
      <c r="A33" s="19" t="s">
        <v>16519</v>
      </c>
      <c r="B33" s="3" t="s">
        <v>211</v>
      </c>
      <c r="C33" s="3" t="s">
        <v>5516</v>
      </c>
      <c r="D33" s="3" t="s">
        <v>5521</v>
      </c>
      <c r="E33" s="6">
        <v>248</v>
      </c>
      <c r="F33" s="3" t="s">
        <v>110</v>
      </c>
      <c r="G33" s="6">
        <v>900.9</v>
      </c>
      <c r="H33" s="3" t="s">
        <v>16484</v>
      </c>
      <c r="I33" s="3" t="s">
        <v>1241</v>
      </c>
      <c r="J33" s="6">
        <v>245</v>
      </c>
      <c r="K33" s="3" t="s">
        <v>110</v>
      </c>
      <c r="L33" s="6">
        <v>900.9</v>
      </c>
      <c r="M33" s="6">
        <v>-3</v>
      </c>
      <c r="N33" s="6">
        <v>900.9</v>
      </c>
      <c r="O33" s="17">
        <v>45853</v>
      </c>
      <c r="P33" s="3"/>
      <c r="Q33" s="3" t="s">
        <v>2740</v>
      </c>
      <c r="R33" s="3" t="s">
        <v>16496</v>
      </c>
    </row>
    <row r="34" spans="1:18">
      <c r="A34" s="19" t="s">
        <v>16520</v>
      </c>
      <c r="B34" s="3" t="s">
        <v>194</v>
      </c>
      <c r="C34" s="18" t="s">
        <v>16521</v>
      </c>
      <c r="D34" s="3" t="s">
        <v>5055</v>
      </c>
      <c r="E34" s="6">
        <v>185</v>
      </c>
      <c r="F34" s="3" t="s">
        <v>110</v>
      </c>
      <c r="G34" s="6">
        <v>9009</v>
      </c>
      <c r="H34" s="3" t="s">
        <v>16484</v>
      </c>
      <c r="I34" s="3"/>
      <c r="J34" s="6"/>
      <c r="K34" s="3"/>
      <c r="L34" s="6"/>
      <c r="M34" s="6"/>
      <c r="N34" s="6"/>
      <c r="O34" s="17"/>
      <c r="P34" s="3"/>
      <c r="Q34" s="3"/>
      <c r="R34" s="3" t="s">
        <v>16522</v>
      </c>
    </row>
    <row r="35" spans="1:18">
      <c r="A35" s="19" t="s">
        <v>16523</v>
      </c>
      <c r="B35" s="3" t="s">
        <v>194</v>
      </c>
      <c r="C35" s="3" t="s">
        <v>5055</v>
      </c>
      <c r="D35" s="3" t="s">
        <v>5060</v>
      </c>
      <c r="E35" s="6">
        <v>366</v>
      </c>
      <c r="F35" s="3" t="s">
        <v>196</v>
      </c>
      <c r="G35" s="6">
        <v>1386</v>
      </c>
      <c r="H35" s="3" t="s">
        <v>16484</v>
      </c>
      <c r="I35" s="3"/>
      <c r="J35" s="6"/>
      <c r="K35" s="3"/>
      <c r="L35" s="6"/>
      <c r="M35" s="6"/>
      <c r="N35" s="6"/>
      <c r="O35" s="17"/>
      <c r="P35" s="3"/>
      <c r="Q35" s="3"/>
      <c r="R35" s="3" t="s">
        <v>16522</v>
      </c>
    </row>
    <row r="36" spans="1:18">
      <c r="A36" s="19" t="s">
        <v>16524</v>
      </c>
      <c r="B36" s="3" t="s">
        <v>194</v>
      </c>
      <c r="C36" s="3" t="s">
        <v>5060</v>
      </c>
      <c r="D36" s="3" t="s">
        <v>5065</v>
      </c>
      <c r="E36" s="6">
        <v>219</v>
      </c>
      <c r="F36" s="3" t="s">
        <v>110</v>
      </c>
      <c r="G36" s="6">
        <v>9009</v>
      </c>
      <c r="H36" s="3" t="s">
        <v>16484</v>
      </c>
      <c r="I36" s="3"/>
      <c r="J36" s="6"/>
      <c r="K36" s="3"/>
      <c r="L36" s="6"/>
      <c r="M36" s="6"/>
      <c r="N36" s="6"/>
      <c r="O36" s="17"/>
      <c r="P36" s="3"/>
      <c r="Q36" s="3"/>
      <c r="R36" s="3" t="s">
        <v>16522</v>
      </c>
    </row>
    <row r="37" spans="1:18">
      <c r="A37" s="19" t="s">
        <v>16525</v>
      </c>
      <c r="B37" s="3" t="s">
        <v>194</v>
      </c>
      <c r="C37" s="3" t="s">
        <v>5065</v>
      </c>
      <c r="D37" s="3" t="s">
        <v>5070</v>
      </c>
      <c r="E37" s="6">
        <v>295</v>
      </c>
      <c r="F37" s="3" t="s">
        <v>110</v>
      </c>
      <c r="G37" s="6">
        <v>9009</v>
      </c>
      <c r="H37" s="3" t="s">
        <v>16484</v>
      </c>
      <c r="I37" s="3"/>
      <c r="J37" s="6"/>
      <c r="K37" s="3"/>
      <c r="L37" s="6"/>
      <c r="M37" s="6"/>
      <c r="N37" s="6"/>
      <c r="O37" s="17"/>
      <c r="P37" s="3"/>
      <c r="Q37" s="3"/>
      <c r="R37" s="3" t="s">
        <v>16522</v>
      </c>
    </row>
    <row r="38" spans="1:18">
      <c r="A38" s="19" t="s">
        <v>16526</v>
      </c>
      <c r="B38" s="3" t="s">
        <v>194</v>
      </c>
      <c r="C38" s="3" t="s">
        <v>5070</v>
      </c>
      <c r="D38" s="3" t="s">
        <v>5075</v>
      </c>
      <c r="E38" s="6">
        <v>268</v>
      </c>
      <c r="F38" s="3" t="s">
        <v>110</v>
      </c>
      <c r="G38" s="6">
        <v>9009</v>
      </c>
      <c r="H38" s="3" t="s">
        <v>16484</v>
      </c>
      <c r="I38" s="3"/>
      <c r="J38" s="6"/>
      <c r="K38" s="3"/>
      <c r="L38" s="6"/>
      <c r="M38" s="6"/>
      <c r="N38" s="6"/>
      <c r="O38" s="17"/>
      <c r="P38" s="3"/>
      <c r="Q38" s="3"/>
      <c r="R38" s="3" t="s">
        <v>16522</v>
      </c>
    </row>
    <row r="39" spans="1:18">
      <c r="A39" s="19" t="s">
        <v>16527</v>
      </c>
      <c r="B39" s="3" t="s">
        <v>194</v>
      </c>
      <c r="C39" s="3" t="s">
        <v>5075</v>
      </c>
      <c r="D39" s="3" t="s">
        <v>5080</v>
      </c>
      <c r="E39" s="6">
        <v>305</v>
      </c>
      <c r="F39" s="3" t="s">
        <v>196</v>
      </c>
      <c r="G39" s="6">
        <v>1386</v>
      </c>
      <c r="H39" s="3" t="s">
        <v>16484</v>
      </c>
      <c r="I39" s="3"/>
      <c r="J39" s="6"/>
      <c r="K39" s="3"/>
      <c r="L39" s="6"/>
      <c r="M39" s="6"/>
      <c r="N39" s="6"/>
      <c r="O39" s="17"/>
      <c r="P39" s="3"/>
      <c r="Q39" s="3"/>
      <c r="R39" s="3" t="s">
        <v>16522</v>
      </c>
    </row>
    <row r="40" spans="1:18">
      <c r="A40" s="19" t="s">
        <v>16528</v>
      </c>
      <c r="B40" s="3" t="s">
        <v>194</v>
      </c>
      <c r="C40" s="3" t="s">
        <v>5080</v>
      </c>
      <c r="D40" s="3" t="s">
        <v>5085</v>
      </c>
      <c r="E40" s="6">
        <v>262</v>
      </c>
      <c r="F40" s="3" t="s">
        <v>110</v>
      </c>
      <c r="G40" s="6">
        <v>9009</v>
      </c>
      <c r="H40" s="3" t="s">
        <v>16484</v>
      </c>
      <c r="I40" s="3"/>
      <c r="J40" s="6"/>
      <c r="K40" s="3"/>
      <c r="L40" s="6"/>
      <c r="M40" s="6"/>
      <c r="N40" s="6"/>
      <c r="O40" s="17"/>
      <c r="P40" s="3"/>
      <c r="Q40" s="3"/>
      <c r="R40" s="3" t="s">
        <v>16522</v>
      </c>
    </row>
    <row r="41" spans="1:18">
      <c r="A41" s="19" t="s">
        <v>16529</v>
      </c>
      <c r="B41" s="3" t="s">
        <v>194</v>
      </c>
      <c r="C41" s="3" t="s">
        <v>5085</v>
      </c>
      <c r="D41" s="3" t="s">
        <v>5090</v>
      </c>
      <c r="E41" s="6">
        <v>235</v>
      </c>
      <c r="F41" s="3" t="s">
        <v>110</v>
      </c>
      <c r="G41" s="6">
        <v>9009</v>
      </c>
      <c r="H41" s="3" t="s">
        <v>16484</v>
      </c>
      <c r="I41" s="3"/>
      <c r="J41" s="6"/>
      <c r="K41" s="3"/>
      <c r="L41" s="6"/>
      <c r="M41" s="6"/>
      <c r="N41" s="6"/>
      <c r="O41" s="17"/>
      <c r="P41" s="3"/>
      <c r="Q41" s="3"/>
      <c r="R41" s="3" t="s">
        <v>16522</v>
      </c>
    </row>
    <row r="42" spans="1:18">
      <c r="A42" s="19" t="s">
        <v>16530</v>
      </c>
      <c r="B42" s="3" t="s">
        <v>190</v>
      </c>
      <c r="C42" s="3" t="s">
        <v>16531</v>
      </c>
      <c r="D42" s="3" t="s">
        <v>4993</v>
      </c>
      <c r="E42" s="6">
        <v>147</v>
      </c>
      <c r="F42" s="3" t="s">
        <v>110</v>
      </c>
      <c r="G42" s="6">
        <v>9009</v>
      </c>
      <c r="H42" s="3" t="s">
        <v>16484</v>
      </c>
      <c r="I42" s="3" t="s">
        <v>1241</v>
      </c>
      <c r="J42" s="6">
        <v>152</v>
      </c>
      <c r="K42" s="3" t="s">
        <v>110</v>
      </c>
      <c r="L42" s="6">
        <v>900.9</v>
      </c>
      <c r="M42" s="6">
        <v>5</v>
      </c>
      <c r="N42" s="6">
        <v>900.9</v>
      </c>
      <c r="O42" s="17">
        <v>45866</v>
      </c>
      <c r="P42" s="3"/>
      <c r="Q42" s="18" t="s">
        <v>16489</v>
      </c>
      <c r="R42" s="3" t="s">
        <v>16532</v>
      </c>
    </row>
    <row r="43" spans="1:18">
      <c r="A43" s="19" t="s">
        <v>16533</v>
      </c>
      <c r="B43" s="3" t="s">
        <v>190</v>
      </c>
      <c r="C43" s="3" t="s">
        <v>4993</v>
      </c>
      <c r="D43" s="3" t="s">
        <v>5002</v>
      </c>
      <c r="E43" s="6">
        <v>152</v>
      </c>
      <c r="F43" s="3" t="s">
        <v>110</v>
      </c>
      <c r="G43" s="6">
        <v>9009</v>
      </c>
      <c r="H43" s="3" t="s">
        <v>16484</v>
      </c>
      <c r="I43" s="3" t="s">
        <v>1241</v>
      </c>
      <c r="J43" s="6">
        <v>158</v>
      </c>
      <c r="K43" s="3" t="s">
        <v>110</v>
      </c>
      <c r="L43" s="6">
        <v>900.9</v>
      </c>
      <c r="M43" s="6">
        <v>6</v>
      </c>
      <c r="N43" s="6">
        <v>900.9</v>
      </c>
      <c r="O43" s="17">
        <v>45866</v>
      </c>
      <c r="P43" s="3"/>
      <c r="Q43" s="18" t="s">
        <v>16489</v>
      </c>
      <c r="R43" s="3" t="s">
        <v>16532</v>
      </c>
    </row>
    <row r="44" spans="1:18">
      <c r="A44" s="19" t="s">
        <v>16534</v>
      </c>
      <c r="B44" s="3" t="s">
        <v>190</v>
      </c>
      <c r="C44" s="3" t="s">
        <v>5002</v>
      </c>
      <c r="D44" s="3" t="s">
        <v>5007</v>
      </c>
      <c r="E44" s="6">
        <v>165</v>
      </c>
      <c r="F44" s="3" t="s">
        <v>110</v>
      </c>
      <c r="G44" s="6">
        <v>9009</v>
      </c>
      <c r="H44" s="3" t="s">
        <v>16484</v>
      </c>
      <c r="I44" s="3" t="s">
        <v>1241</v>
      </c>
      <c r="J44" s="6">
        <v>172</v>
      </c>
      <c r="K44" s="3" t="s">
        <v>110</v>
      </c>
      <c r="L44" s="6">
        <v>900.9</v>
      </c>
      <c r="M44" s="6">
        <v>7</v>
      </c>
      <c r="N44" s="6">
        <v>900.9</v>
      </c>
      <c r="O44" s="17">
        <v>45866</v>
      </c>
      <c r="P44" s="3"/>
      <c r="Q44" s="18" t="s">
        <v>16489</v>
      </c>
      <c r="R44" s="3" t="s">
        <v>16532</v>
      </c>
    </row>
    <row r="45" spans="1:18">
      <c r="A45" s="19" t="s">
        <v>16535</v>
      </c>
      <c r="B45" s="3" t="s">
        <v>190</v>
      </c>
      <c r="C45" s="3" t="s">
        <v>5007</v>
      </c>
      <c r="D45" s="3" t="s">
        <v>5013</v>
      </c>
      <c r="E45" s="6">
        <v>167</v>
      </c>
      <c r="F45" s="3" t="s">
        <v>110</v>
      </c>
      <c r="G45" s="6">
        <v>9009</v>
      </c>
      <c r="H45" s="3" t="s">
        <v>16484</v>
      </c>
      <c r="I45" s="3" t="s">
        <v>1241</v>
      </c>
      <c r="J45" s="6">
        <v>170</v>
      </c>
      <c r="K45" s="3" t="s">
        <v>110</v>
      </c>
      <c r="L45" s="6">
        <v>900.9</v>
      </c>
      <c r="M45" s="6">
        <v>3</v>
      </c>
      <c r="N45" s="6">
        <v>900.9</v>
      </c>
      <c r="O45" s="17">
        <v>45866</v>
      </c>
      <c r="P45" s="3"/>
      <c r="Q45" s="18" t="s">
        <v>16489</v>
      </c>
      <c r="R45" s="3" t="s">
        <v>16532</v>
      </c>
    </row>
    <row r="46" spans="1:18">
      <c r="A46" s="19" t="s">
        <v>16536</v>
      </c>
      <c r="B46" s="3" t="s">
        <v>190</v>
      </c>
      <c r="C46" s="3" t="s">
        <v>5013</v>
      </c>
      <c r="D46" s="3" t="s">
        <v>5018</v>
      </c>
      <c r="E46" s="6">
        <v>153</v>
      </c>
      <c r="F46" s="3" t="s">
        <v>110</v>
      </c>
      <c r="G46" s="6">
        <v>9009</v>
      </c>
      <c r="H46" s="3" t="s">
        <v>16484</v>
      </c>
      <c r="I46" s="3" t="s">
        <v>1241</v>
      </c>
      <c r="J46" s="6">
        <v>160</v>
      </c>
      <c r="K46" s="3" t="s">
        <v>110</v>
      </c>
      <c r="L46" s="6">
        <v>900.9</v>
      </c>
      <c r="M46" s="6">
        <v>7</v>
      </c>
      <c r="N46" s="6">
        <v>900.9</v>
      </c>
      <c r="O46" s="17">
        <v>45866</v>
      </c>
      <c r="P46" s="3"/>
      <c r="Q46" s="18" t="s">
        <v>16489</v>
      </c>
      <c r="R46" s="3" t="s">
        <v>16532</v>
      </c>
    </row>
    <row r="47" spans="1:18">
      <c r="A47" s="19" t="s">
        <v>16537</v>
      </c>
      <c r="B47" s="3" t="s">
        <v>190</v>
      </c>
      <c r="C47" s="3" t="s">
        <v>5018</v>
      </c>
      <c r="D47" s="3" t="s">
        <v>5023</v>
      </c>
      <c r="E47" s="6">
        <v>235</v>
      </c>
      <c r="F47" s="3" t="s">
        <v>110</v>
      </c>
      <c r="G47" s="6">
        <v>9009</v>
      </c>
      <c r="H47" s="3" t="s">
        <v>16484</v>
      </c>
      <c r="I47" s="3" t="s">
        <v>1241</v>
      </c>
      <c r="J47" s="6">
        <v>236</v>
      </c>
      <c r="K47" s="3" t="s">
        <v>110</v>
      </c>
      <c r="L47" s="6">
        <v>900.9</v>
      </c>
      <c r="M47" s="6">
        <v>1</v>
      </c>
      <c r="N47" s="6">
        <v>900.9</v>
      </c>
      <c r="O47" s="17">
        <v>45866</v>
      </c>
      <c r="P47" s="3"/>
      <c r="Q47" s="18" t="s">
        <v>16489</v>
      </c>
      <c r="R47" s="3" t="s">
        <v>16532</v>
      </c>
    </row>
    <row r="48" spans="1:18">
      <c r="A48" s="19" t="s">
        <v>16538</v>
      </c>
      <c r="B48" s="3" t="s">
        <v>190</v>
      </c>
      <c r="C48" s="3" t="s">
        <v>16539</v>
      </c>
      <c r="D48" s="3" t="s">
        <v>5028</v>
      </c>
      <c r="E48" s="6">
        <v>265</v>
      </c>
      <c r="F48" s="3" t="s">
        <v>110</v>
      </c>
      <c r="G48" s="6">
        <v>9009</v>
      </c>
      <c r="H48" s="3" t="s">
        <v>16484</v>
      </c>
      <c r="I48" s="3" t="s">
        <v>1241</v>
      </c>
      <c r="J48" s="6">
        <v>260</v>
      </c>
      <c r="K48" s="3" t="s">
        <v>110</v>
      </c>
      <c r="L48" s="6">
        <v>900.9</v>
      </c>
      <c r="M48" s="6">
        <v>-5</v>
      </c>
      <c r="N48" s="6">
        <v>900.9</v>
      </c>
      <c r="O48" s="17">
        <v>45866</v>
      </c>
      <c r="P48" s="3"/>
      <c r="Q48" s="18" t="s">
        <v>16489</v>
      </c>
      <c r="R48" s="3" t="s">
        <v>16532</v>
      </c>
    </row>
    <row r="49" spans="1:18">
      <c r="A49" s="19" t="s">
        <v>16540</v>
      </c>
      <c r="B49" s="3" t="s">
        <v>190</v>
      </c>
      <c r="C49" s="3" t="s">
        <v>5028</v>
      </c>
      <c r="D49" s="3" t="s">
        <v>5033</v>
      </c>
      <c r="E49" s="6">
        <v>247</v>
      </c>
      <c r="F49" s="3" t="s">
        <v>110</v>
      </c>
      <c r="G49" s="6">
        <v>9009</v>
      </c>
      <c r="H49" s="3" t="s">
        <v>16484</v>
      </c>
      <c r="I49" s="3" t="s">
        <v>1241</v>
      </c>
      <c r="J49" s="6">
        <v>246</v>
      </c>
      <c r="K49" s="3" t="s">
        <v>110</v>
      </c>
      <c r="L49" s="6">
        <v>900.9</v>
      </c>
      <c r="M49" s="6">
        <v>-1</v>
      </c>
      <c r="N49" s="6">
        <v>900.9</v>
      </c>
      <c r="O49" s="17">
        <v>45867</v>
      </c>
      <c r="P49" s="3"/>
      <c r="Q49" s="18" t="s">
        <v>16489</v>
      </c>
      <c r="R49" s="3" t="s">
        <v>16532</v>
      </c>
    </row>
    <row r="50" spans="1:18">
      <c r="A50" s="19" t="s">
        <v>16541</v>
      </c>
      <c r="B50" s="3" t="s">
        <v>190</v>
      </c>
      <c r="C50" s="3" t="s">
        <v>5033</v>
      </c>
      <c r="D50" s="3" t="s">
        <v>5036</v>
      </c>
      <c r="E50" s="6">
        <v>289</v>
      </c>
      <c r="F50" s="3" t="s">
        <v>110</v>
      </c>
      <c r="G50" s="6">
        <v>9009</v>
      </c>
      <c r="H50" s="3" t="s">
        <v>16484</v>
      </c>
      <c r="I50" s="3" t="s">
        <v>1241</v>
      </c>
      <c r="J50" s="6">
        <v>315</v>
      </c>
      <c r="K50" s="3" t="s">
        <v>196</v>
      </c>
      <c r="L50" s="6">
        <v>1386</v>
      </c>
      <c r="M50" s="6">
        <v>26</v>
      </c>
      <c r="N50" s="6">
        <v>1386</v>
      </c>
      <c r="O50" s="17">
        <v>45867</v>
      </c>
      <c r="P50" s="3"/>
      <c r="Q50" s="18" t="s">
        <v>16489</v>
      </c>
      <c r="R50" s="3" t="s">
        <v>16532</v>
      </c>
    </row>
    <row r="51" spans="1:18">
      <c r="A51" s="19" t="s">
        <v>16542</v>
      </c>
      <c r="B51" s="3" t="s">
        <v>190</v>
      </c>
      <c r="C51" s="3" t="s">
        <v>5036</v>
      </c>
      <c r="D51" s="3" t="s">
        <v>5040</v>
      </c>
      <c r="E51" s="6">
        <v>266</v>
      </c>
      <c r="F51" s="3" t="s">
        <v>110</v>
      </c>
      <c r="G51" s="6">
        <v>9009</v>
      </c>
      <c r="H51" s="3" t="s">
        <v>16484</v>
      </c>
      <c r="I51" s="3" t="s">
        <v>1241</v>
      </c>
      <c r="J51" s="6">
        <v>355</v>
      </c>
      <c r="K51" s="3" t="s">
        <v>196</v>
      </c>
      <c r="L51" s="6">
        <v>1386</v>
      </c>
      <c r="M51" s="6">
        <v>89</v>
      </c>
      <c r="N51" s="6">
        <v>1386</v>
      </c>
      <c r="O51" s="17">
        <v>45867</v>
      </c>
      <c r="P51" s="3"/>
      <c r="Q51" s="18" t="s">
        <v>16489</v>
      </c>
      <c r="R51" s="3" t="s">
        <v>16532</v>
      </c>
    </row>
    <row r="52" spans="1:18">
      <c r="A52" s="19" t="s">
        <v>16543</v>
      </c>
      <c r="B52" s="3" t="s">
        <v>190</v>
      </c>
      <c r="C52" s="3" t="s">
        <v>5040</v>
      </c>
      <c r="D52" s="3" t="s">
        <v>5045</v>
      </c>
      <c r="E52" s="6">
        <v>296</v>
      </c>
      <c r="F52" s="3" t="s">
        <v>110</v>
      </c>
      <c r="G52" s="6">
        <v>9009</v>
      </c>
      <c r="H52" s="3" t="s">
        <v>16484</v>
      </c>
      <c r="I52" s="3" t="s">
        <v>1241</v>
      </c>
      <c r="J52" s="6">
        <v>310</v>
      </c>
      <c r="K52" s="3" t="s">
        <v>196</v>
      </c>
      <c r="L52" s="6">
        <v>1386</v>
      </c>
      <c r="M52" s="6">
        <v>14</v>
      </c>
      <c r="N52" s="6">
        <v>1386</v>
      </c>
      <c r="O52" s="17">
        <v>45867</v>
      </c>
      <c r="P52" s="3"/>
      <c r="Q52" s="18" t="s">
        <v>16489</v>
      </c>
      <c r="R52" s="3" t="s">
        <v>16532</v>
      </c>
    </row>
    <row r="53" spans="1:18">
      <c r="A53" s="19" t="s">
        <v>16544</v>
      </c>
      <c r="B53" s="3" t="s">
        <v>190</v>
      </c>
      <c r="C53" s="3" t="s">
        <v>5045</v>
      </c>
      <c r="D53" s="3" t="s">
        <v>5049</v>
      </c>
      <c r="E53" s="6">
        <v>266</v>
      </c>
      <c r="F53" s="3" t="s">
        <v>110</v>
      </c>
      <c r="G53" s="6">
        <v>9009</v>
      </c>
      <c r="H53" s="3" t="s">
        <v>16484</v>
      </c>
      <c r="I53" s="3" t="s">
        <v>1241</v>
      </c>
      <c r="J53" s="6">
        <v>240</v>
      </c>
      <c r="K53" s="3" t="s">
        <v>110</v>
      </c>
      <c r="L53" s="6">
        <v>900.9</v>
      </c>
      <c r="M53" s="6">
        <v>-26</v>
      </c>
      <c r="N53" s="6">
        <v>900.9</v>
      </c>
      <c r="O53" s="17">
        <v>45867</v>
      </c>
      <c r="P53" s="3"/>
      <c r="Q53" s="18" t="s">
        <v>16489</v>
      </c>
      <c r="R53" s="3" t="s">
        <v>16532</v>
      </c>
    </row>
    <row r="54" spans="1:18">
      <c r="A54" s="19" t="s">
        <v>16545</v>
      </c>
      <c r="B54" s="3" t="s">
        <v>242</v>
      </c>
      <c r="C54" s="3" t="s">
        <v>5731</v>
      </c>
      <c r="D54" s="3" t="s">
        <v>16546</v>
      </c>
      <c r="E54" s="6">
        <v>1700</v>
      </c>
      <c r="F54" s="3" t="s">
        <v>94</v>
      </c>
      <c r="G54" s="6">
        <v>5627</v>
      </c>
      <c r="H54" s="3" t="s">
        <v>16547</v>
      </c>
      <c r="I54" s="3" t="s">
        <v>1241</v>
      </c>
      <c r="J54" s="6">
        <v>1418</v>
      </c>
      <c r="K54" s="3" t="s">
        <v>94</v>
      </c>
      <c r="L54" s="6">
        <v>4693.58</v>
      </c>
      <c r="M54" s="6">
        <v>282</v>
      </c>
      <c r="N54" s="6">
        <v>4693.58</v>
      </c>
      <c r="O54" s="17">
        <v>45848</v>
      </c>
      <c r="P54" s="3"/>
      <c r="Q54" s="3" t="s">
        <v>5939</v>
      </c>
      <c r="R54" s="3"/>
    </row>
    <row r="55" spans="1:18">
      <c r="A55" s="19" t="s">
        <v>16548</v>
      </c>
      <c r="B55" s="3" t="s">
        <v>268</v>
      </c>
      <c r="C55" s="3" t="s">
        <v>16549</v>
      </c>
      <c r="D55" s="3" t="s">
        <v>16550</v>
      </c>
      <c r="E55" s="6">
        <v>160</v>
      </c>
      <c r="F55" s="3" t="s">
        <v>94</v>
      </c>
      <c r="G55" s="6">
        <v>529.6</v>
      </c>
      <c r="H55" s="3" t="s">
        <v>16484</v>
      </c>
      <c r="I55" s="3" t="s">
        <v>1241</v>
      </c>
      <c r="J55" s="6">
        <v>250</v>
      </c>
      <c r="K55" s="3" t="s">
        <v>94</v>
      </c>
      <c r="L55" s="6">
        <v>827.5</v>
      </c>
      <c r="M55" s="6">
        <v>90</v>
      </c>
      <c r="N55" s="6">
        <v>827.5</v>
      </c>
      <c r="O55" s="17">
        <v>45853</v>
      </c>
      <c r="P55" s="3"/>
      <c r="Q55" s="3" t="s">
        <v>5939</v>
      </c>
      <c r="R55" s="3"/>
    </row>
    <row r="56" spans="1:18">
      <c r="A56" s="19" t="s">
        <v>16551</v>
      </c>
      <c r="B56" s="3" t="s">
        <v>285</v>
      </c>
      <c r="C56" s="3" t="s">
        <v>16552</v>
      </c>
      <c r="D56" s="3" t="s">
        <v>5970</v>
      </c>
      <c r="E56" s="6">
        <v>142</v>
      </c>
      <c r="F56" s="3" t="s">
        <v>110</v>
      </c>
      <c r="G56" s="6">
        <v>900.9</v>
      </c>
      <c r="H56" s="3" t="s">
        <v>16484</v>
      </c>
      <c r="I56" s="3" t="s">
        <v>1241</v>
      </c>
      <c r="J56" s="6">
        <v>188</v>
      </c>
      <c r="K56" s="3" t="s">
        <v>110</v>
      </c>
      <c r="L56" s="6">
        <v>900.9</v>
      </c>
      <c r="M56" s="6">
        <v>46</v>
      </c>
      <c r="N56" s="6">
        <v>900.9</v>
      </c>
      <c r="O56" s="17">
        <v>45867</v>
      </c>
      <c r="P56" s="3"/>
      <c r="Q56" s="3" t="s">
        <v>5939</v>
      </c>
      <c r="R56" s="3"/>
    </row>
    <row r="57" spans="1:18">
      <c r="A57" s="19" t="s">
        <v>16553</v>
      </c>
      <c r="B57" s="3" t="s">
        <v>285</v>
      </c>
      <c r="C57" s="3" t="s">
        <v>5970</v>
      </c>
      <c r="D57" s="3" t="s">
        <v>5977</v>
      </c>
      <c r="E57" s="6">
        <v>129</v>
      </c>
      <c r="F57" s="3" t="s">
        <v>110</v>
      </c>
      <c r="G57" s="6">
        <v>900.9</v>
      </c>
      <c r="H57" s="3" t="s">
        <v>16484</v>
      </c>
      <c r="I57" s="3" t="s">
        <v>1241</v>
      </c>
      <c r="J57" s="6">
        <v>176</v>
      </c>
      <c r="K57" s="3" t="s">
        <v>110</v>
      </c>
      <c r="L57" s="6">
        <v>900.9</v>
      </c>
      <c r="M57" s="6">
        <v>47</v>
      </c>
      <c r="N57" s="6">
        <v>900.9</v>
      </c>
      <c r="O57" s="17">
        <v>45867</v>
      </c>
      <c r="P57" s="3"/>
      <c r="Q57" s="3" t="s">
        <v>5939</v>
      </c>
      <c r="R57" s="3"/>
    </row>
    <row r="58" spans="1:18">
      <c r="A58" s="19"/>
      <c r="B58" s="3"/>
      <c r="C58" s="3"/>
      <c r="D58" s="3"/>
      <c r="E58" s="6"/>
      <c r="F58" s="3"/>
      <c r="G58" s="6"/>
      <c r="H58" s="3"/>
      <c r="I58" s="3"/>
      <c r="J58" s="6"/>
      <c r="K58" s="3"/>
      <c r="L58" s="6"/>
      <c r="M58" s="6"/>
      <c r="N58" s="6"/>
      <c r="O58" s="17"/>
      <c r="P58" s="3"/>
      <c r="Q58" s="3"/>
      <c r="R58" s="3"/>
    </row>
    <row r="59" spans="1:18">
      <c r="A59" s="19" t="s">
        <v>16554</v>
      </c>
      <c r="B59" s="3" t="s">
        <v>311</v>
      </c>
      <c r="C59" s="3" t="s">
        <v>16555</v>
      </c>
      <c r="D59" s="3" t="s">
        <v>16556</v>
      </c>
      <c r="E59" s="6">
        <v>335</v>
      </c>
      <c r="F59" s="3" t="s">
        <v>196</v>
      </c>
      <c r="G59" s="6">
        <v>1386</v>
      </c>
      <c r="H59" s="3" t="s">
        <v>16484</v>
      </c>
      <c r="I59" s="3" t="s">
        <v>1241</v>
      </c>
      <c r="J59" s="6">
        <v>454</v>
      </c>
      <c r="K59" s="3" t="s">
        <v>196</v>
      </c>
      <c r="L59" s="6">
        <v>1386</v>
      </c>
      <c r="M59" s="6">
        <v>119</v>
      </c>
      <c r="N59" s="6">
        <v>1386</v>
      </c>
      <c r="O59" s="17">
        <v>45876</v>
      </c>
      <c r="P59" s="3"/>
      <c r="Q59" s="3" t="s">
        <v>2740</v>
      </c>
      <c r="R59" s="3" t="s">
        <v>16557</v>
      </c>
    </row>
    <row r="60" spans="1:18">
      <c r="A60" s="19" t="s">
        <v>16558</v>
      </c>
      <c r="B60" s="3" t="s">
        <v>311</v>
      </c>
      <c r="C60" s="3" t="s">
        <v>16556</v>
      </c>
      <c r="D60" s="3" t="s">
        <v>6125</v>
      </c>
      <c r="E60" s="6">
        <v>162</v>
      </c>
      <c r="F60" s="3" t="s">
        <v>110</v>
      </c>
      <c r="G60" s="6">
        <v>900.9</v>
      </c>
      <c r="H60" s="3" t="s">
        <v>16484</v>
      </c>
      <c r="I60" s="3" t="s">
        <v>1241</v>
      </c>
      <c r="J60" s="6">
        <v>330</v>
      </c>
      <c r="K60" s="3" t="s">
        <v>110</v>
      </c>
      <c r="L60" s="6">
        <v>900.9</v>
      </c>
      <c r="M60" s="6">
        <v>168</v>
      </c>
      <c r="N60" s="6">
        <v>900.9</v>
      </c>
      <c r="O60" s="17">
        <v>45876</v>
      </c>
      <c r="P60" s="3"/>
      <c r="Q60" s="3" t="s">
        <v>2740</v>
      </c>
      <c r="R60" s="3" t="s">
        <v>16557</v>
      </c>
    </row>
    <row r="61" spans="1:18">
      <c r="A61" s="19" t="s">
        <v>16559</v>
      </c>
      <c r="B61" s="3" t="s">
        <v>311</v>
      </c>
      <c r="C61" s="3" t="s">
        <v>6125</v>
      </c>
      <c r="D61" s="3" t="s">
        <v>6131</v>
      </c>
      <c r="E61" s="6">
        <v>249</v>
      </c>
      <c r="F61" s="3" t="s">
        <v>110</v>
      </c>
      <c r="G61" s="6">
        <v>900.9</v>
      </c>
      <c r="H61" s="3" t="s">
        <v>16484</v>
      </c>
      <c r="I61" s="3" t="s">
        <v>1241</v>
      </c>
      <c r="J61" s="6">
        <v>288</v>
      </c>
      <c r="K61" s="3" t="s">
        <v>110</v>
      </c>
      <c r="L61" s="6">
        <v>900.9</v>
      </c>
      <c r="M61" s="6">
        <v>39</v>
      </c>
      <c r="N61" s="6">
        <v>900.9</v>
      </c>
      <c r="O61" s="17">
        <v>45876</v>
      </c>
      <c r="P61" s="3"/>
      <c r="Q61" s="3" t="s">
        <v>2740</v>
      </c>
      <c r="R61" s="3" t="s">
        <v>16557</v>
      </c>
    </row>
    <row r="62" spans="1:18">
      <c r="A62" s="19" t="s">
        <v>16560</v>
      </c>
      <c r="B62" s="3" t="s">
        <v>311</v>
      </c>
      <c r="C62" s="3" t="s">
        <v>6131</v>
      </c>
      <c r="D62" s="3" t="s">
        <v>6133</v>
      </c>
      <c r="E62" s="6">
        <v>258</v>
      </c>
      <c r="F62" s="3" t="s">
        <v>110</v>
      </c>
      <c r="G62" s="6">
        <v>900.9</v>
      </c>
      <c r="H62" s="3" t="s">
        <v>16484</v>
      </c>
      <c r="I62" s="3" t="s">
        <v>1241</v>
      </c>
      <c r="J62" s="6">
        <v>365</v>
      </c>
      <c r="K62" s="3" t="s">
        <v>196</v>
      </c>
      <c r="L62" s="6">
        <v>1386</v>
      </c>
      <c r="M62" s="6">
        <v>107</v>
      </c>
      <c r="N62" s="6">
        <v>1386</v>
      </c>
      <c r="O62" s="17">
        <v>45876</v>
      </c>
      <c r="P62" s="3"/>
      <c r="Q62" s="3" t="s">
        <v>2740</v>
      </c>
      <c r="R62" s="3" t="s">
        <v>16557</v>
      </c>
    </row>
    <row r="63" spans="1:18">
      <c r="A63" s="19" t="s">
        <v>16561</v>
      </c>
      <c r="B63" s="3" t="s">
        <v>311</v>
      </c>
      <c r="C63" s="3" t="s">
        <v>6133</v>
      </c>
      <c r="D63" s="3" t="s">
        <v>6135</v>
      </c>
      <c r="E63" s="6">
        <v>266</v>
      </c>
      <c r="F63" s="3" t="s">
        <v>110</v>
      </c>
      <c r="G63" s="6">
        <v>900.9</v>
      </c>
      <c r="H63" s="3" t="s">
        <v>16484</v>
      </c>
      <c r="I63" s="3" t="s">
        <v>1241</v>
      </c>
      <c r="J63" s="6">
        <v>405</v>
      </c>
      <c r="K63" s="3" t="s">
        <v>196</v>
      </c>
      <c r="L63" s="6">
        <v>1386</v>
      </c>
      <c r="M63" s="6">
        <v>139</v>
      </c>
      <c r="N63" s="6">
        <v>1386</v>
      </c>
      <c r="O63" s="17">
        <v>45876</v>
      </c>
      <c r="P63" s="3"/>
      <c r="Q63" s="3" t="s">
        <v>2740</v>
      </c>
      <c r="R63" s="3" t="s">
        <v>16557</v>
      </c>
    </row>
    <row r="64" spans="1:18">
      <c r="A64" s="19" t="s">
        <v>16562</v>
      </c>
      <c r="B64" s="3" t="s">
        <v>311</v>
      </c>
      <c r="C64" s="3" t="s">
        <v>16556</v>
      </c>
      <c r="D64" s="3" t="s">
        <v>6137</v>
      </c>
      <c r="E64" s="6">
        <v>505</v>
      </c>
      <c r="F64" s="3" t="s">
        <v>196</v>
      </c>
      <c r="G64" s="6">
        <v>1386</v>
      </c>
      <c r="H64" s="3" t="s">
        <v>16484</v>
      </c>
      <c r="I64" s="3" t="s">
        <v>1241</v>
      </c>
      <c r="J64" s="6">
        <v>609</v>
      </c>
      <c r="K64" s="3" t="s">
        <v>196</v>
      </c>
      <c r="L64" s="6">
        <v>1386</v>
      </c>
      <c r="M64" s="6">
        <v>104</v>
      </c>
      <c r="N64" s="6">
        <v>1386</v>
      </c>
      <c r="O64" s="17">
        <v>45876</v>
      </c>
      <c r="P64" s="3"/>
      <c r="Q64" s="3" t="s">
        <v>2740</v>
      </c>
      <c r="R64" s="3" t="s">
        <v>16557</v>
      </c>
    </row>
    <row r="65" spans="1:18">
      <c r="A65" s="19" t="s">
        <v>16563</v>
      </c>
      <c r="B65" s="3" t="s">
        <v>311</v>
      </c>
      <c r="C65" s="3" t="s">
        <v>6137</v>
      </c>
      <c r="D65" s="3" t="s">
        <v>6139</v>
      </c>
      <c r="E65" s="6">
        <v>248</v>
      </c>
      <c r="F65" s="3" t="s">
        <v>110</v>
      </c>
      <c r="G65" s="6">
        <v>900.9</v>
      </c>
      <c r="H65" s="3" t="s">
        <v>16484</v>
      </c>
      <c r="I65" s="3" t="s">
        <v>1241</v>
      </c>
      <c r="J65" s="6">
        <v>284</v>
      </c>
      <c r="K65" s="3" t="s">
        <v>110</v>
      </c>
      <c r="L65" s="6">
        <v>900.9</v>
      </c>
      <c r="M65" s="6">
        <v>36</v>
      </c>
      <c r="N65" s="6">
        <v>900.9</v>
      </c>
      <c r="O65" s="17">
        <v>45876</v>
      </c>
      <c r="P65" s="3"/>
      <c r="Q65" s="3" t="s">
        <v>2740</v>
      </c>
      <c r="R65" s="3" t="s">
        <v>16557</v>
      </c>
    </row>
    <row r="66" spans="1:18">
      <c r="A66" s="19" t="s">
        <v>16564</v>
      </c>
      <c r="B66" s="3" t="s">
        <v>311</v>
      </c>
      <c r="C66" s="3" t="s">
        <v>6139</v>
      </c>
      <c r="D66" s="3" t="s">
        <v>6141</v>
      </c>
      <c r="E66" s="6">
        <v>121</v>
      </c>
      <c r="F66" s="3" t="s">
        <v>110</v>
      </c>
      <c r="G66" s="6">
        <v>900.9</v>
      </c>
      <c r="H66" s="3" t="s">
        <v>16484</v>
      </c>
      <c r="I66" s="3" t="s">
        <v>1241</v>
      </c>
      <c r="J66" s="6">
        <v>150</v>
      </c>
      <c r="K66" s="3" t="s">
        <v>110</v>
      </c>
      <c r="L66" s="6">
        <v>900.9</v>
      </c>
      <c r="M66" s="6">
        <v>29</v>
      </c>
      <c r="N66" s="6">
        <v>900.9</v>
      </c>
      <c r="O66" s="17">
        <v>45876</v>
      </c>
      <c r="P66" s="3"/>
      <c r="Q66" s="3" t="s">
        <v>2740</v>
      </c>
      <c r="R66" s="3" t="s">
        <v>16557</v>
      </c>
    </row>
    <row r="67" spans="1:18">
      <c r="A67" s="19" t="s">
        <v>16565</v>
      </c>
      <c r="B67" s="3" t="s">
        <v>311</v>
      </c>
      <c r="C67" s="3" t="s">
        <v>6141</v>
      </c>
      <c r="D67" s="3" t="s">
        <v>6143</v>
      </c>
      <c r="E67" s="6">
        <v>222</v>
      </c>
      <c r="F67" s="3" t="s">
        <v>110</v>
      </c>
      <c r="G67" s="6">
        <v>900.9</v>
      </c>
      <c r="H67" s="3" t="s">
        <v>16484</v>
      </c>
      <c r="I67" s="3" t="s">
        <v>1241</v>
      </c>
      <c r="J67" s="6">
        <v>302</v>
      </c>
      <c r="K67" s="3" t="s">
        <v>110</v>
      </c>
      <c r="L67" s="6">
        <v>900.9</v>
      </c>
      <c r="M67" s="6">
        <v>80</v>
      </c>
      <c r="N67" s="6">
        <v>900.9</v>
      </c>
      <c r="O67" s="17">
        <v>45876</v>
      </c>
      <c r="P67" s="3"/>
      <c r="Q67" s="3" t="s">
        <v>2740</v>
      </c>
      <c r="R67" s="3" t="s">
        <v>16557</v>
      </c>
    </row>
    <row r="68" spans="1:18">
      <c r="A68" s="19" t="s">
        <v>16566</v>
      </c>
      <c r="B68" s="3" t="s">
        <v>311</v>
      </c>
      <c r="C68" s="3" t="s">
        <v>6143</v>
      </c>
      <c r="D68" s="3" t="s">
        <v>6145</v>
      </c>
      <c r="E68" s="6">
        <v>131</v>
      </c>
      <c r="F68" s="3" t="s">
        <v>110</v>
      </c>
      <c r="G68" s="6">
        <v>900.9</v>
      </c>
      <c r="H68" s="3" t="s">
        <v>16484</v>
      </c>
      <c r="I68" s="3" t="s">
        <v>1241</v>
      </c>
      <c r="J68" s="6">
        <v>156</v>
      </c>
      <c r="K68" s="3" t="s">
        <v>110</v>
      </c>
      <c r="L68" s="6">
        <v>900.9</v>
      </c>
      <c r="M68" s="6">
        <v>25</v>
      </c>
      <c r="N68" s="6">
        <v>900.9</v>
      </c>
      <c r="O68" s="17">
        <v>45876</v>
      </c>
      <c r="P68" s="3"/>
      <c r="Q68" s="3" t="s">
        <v>2740</v>
      </c>
      <c r="R68" s="3" t="s">
        <v>16557</v>
      </c>
    </row>
    <row r="69" spans="1:18">
      <c r="A69" s="19" t="s">
        <v>16567</v>
      </c>
      <c r="B69" s="3" t="s">
        <v>311</v>
      </c>
      <c r="C69" s="3" t="s">
        <v>6145</v>
      </c>
      <c r="D69" s="3" t="s">
        <v>6147</v>
      </c>
      <c r="E69" s="6">
        <v>216</v>
      </c>
      <c r="F69" s="3" t="s">
        <v>110</v>
      </c>
      <c r="G69" s="6">
        <v>900.9</v>
      </c>
      <c r="H69" s="3" t="s">
        <v>16484</v>
      </c>
      <c r="I69" s="3" t="s">
        <v>1241</v>
      </c>
      <c r="J69" s="6">
        <v>317</v>
      </c>
      <c r="K69" s="3" t="s">
        <v>110</v>
      </c>
      <c r="L69" s="6">
        <v>900.9</v>
      </c>
      <c r="M69" s="6">
        <v>101</v>
      </c>
      <c r="N69" s="6">
        <v>900.9</v>
      </c>
      <c r="O69" s="17">
        <v>45876</v>
      </c>
      <c r="P69" s="3"/>
      <c r="Q69" s="3" t="s">
        <v>2740</v>
      </c>
      <c r="R69" s="3" t="s">
        <v>16557</v>
      </c>
    </row>
    <row r="70" spans="1:18">
      <c r="A70" s="19" t="s">
        <v>16568</v>
      </c>
      <c r="B70" s="3" t="s">
        <v>390</v>
      </c>
      <c r="C70" s="3" t="s">
        <v>16569</v>
      </c>
      <c r="D70" s="3" t="s">
        <v>16570</v>
      </c>
      <c r="E70" s="6">
        <v>547</v>
      </c>
      <c r="F70" s="3" t="s">
        <v>196</v>
      </c>
      <c r="G70" s="6">
        <v>1386</v>
      </c>
      <c r="H70" s="3" t="s">
        <v>16484</v>
      </c>
      <c r="I70" s="3" t="s">
        <v>1241</v>
      </c>
      <c r="J70" s="6">
        <v>602</v>
      </c>
      <c r="K70" s="3" t="s">
        <v>196</v>
      </c>
      <c r="L70" s="6">
        <v>1386</v>
      </c>
      <c r="M70" s="6">
        <v>55</v>
      </c>
      <c r="N70" s="6">
        <v>1386</v>
      </c>
      <c r="O70" s="17">
        <v>45882</v>
      </c>
      <c r="P70" s="3"/>
      <c r="Q70" s="3" t="s">
        <v>2740</v>
      </c>
      <c r="R70" s="3" t="s">
        <v>16571</v>
      </c>
    </row>
    <row r="71" spans="1:18">
      <c r="A71" s="19" t="s">
        <v>16572</v>
      </c>
      <c r="B71" s="3" t="s">
        <v>390</v>
      </c>
      <c r="C71" s="3" t="s">
        <v>16570</v>
      </c>
      <c r="D71" s="3" t="s">
        <v>16573</v>
      </c>
      <c r="E71" s="6">
        <v>366</v>
      </c>
      <c r="F71" s="3" t="s">
        <v>196</v>
      </c>
      <c r="G71" s="6">
        <v>1386</v>
      </c>
      <c r="H71" s="3" t="s">
        <v>16484</v>
      </c>
      <c r="I71" s="3" t="s">
        <v>1241</v>
      </c>
      <c r="J71" s="6">
        <v>403</v>
      </c>
      <c r="K71" s="3" t="s">
        <v>196</v>
      </c>
      <c r="L71" s="6">
        <v>1386</v>
      </c>
      <c r="M71" s="6">
        <v>37</v>
      </c>
      <c r="N71" s="6">
        <v>1386</v>
      </c>
      <c r="O71" s="17">
        <v>45882</v>
      </c>
      <c r="P71" s="3"/>
      <c r="Q71" s="3" t="s">
        <v>2740</v>
      </c>
      <c r="R71" s="3" t="s">
        <v>16571</v>
      </c>
    </row>
    <row r="72" spans="1:18">
      <c r="A72" s="19" t="s">
        <v>16574</v>
      </c>
      <c r="B72" s="3" t="s">
        <v>390</v>
      </c>
      <c r="C72" s="3" t="s">
        <v>16573</v>
      </c>
      <c r="D72" s="3" t="s">
        <v>6626</v>
      </c>
      <c r="E72" s="6">
        <v>108</v>
      </c>
      <c r="F72" s="3" t="s">
        <v>110</v>
      </c>
      <c r="G72" s="6">
        <v>900.9</v>
      </c>
      <c r="H72" s="3" t="s">
        <v>16484</v>
      </c>
      <c r="I72" s="3" t="s">
        <v>1241</v>
      </c>
      <c r="J72" s="6">
        <v>119</v>
      </c>
      <c r="K72" s="3" t="s">
        <v>110</v>
      </c>
      <c r="L72" s="6">
        <v>900.9</v>
      </c>
      <c r="M72" s="6">
        <v>11</v>
      </c>
      <c r="N72" s="6">
        <v>900.9</v>
      </c>
      <c r="O72" s="17">
        <v>45882</v>
      </c>
      <c r="P72" s="3"/>
      <c r="Q72" s="3" t="s">
        <v>2740</v>
      </c>
      <c r="R72" s="3" t="s">
        <v>16571</v>
      </c>
    </row>
    <row r="73" spans="1:18">
      <c r="A73" s="19" t="s">
        <v>16575</v>
      </c>
      <c r="B73" s="3" t="s">
        <v>390</v>
      </c>
      <c r="C73" s="3" t="s">
        <v>6626</v>
      </c>
      <c r="D73" s="3" t="s">
        <v>6631</v>
      </c>
      <c r="E73" s="6">
        <v>118</v>
      </c>
      <c r="F73" s="3" t="s">
        <v>110</v>
      </c>
      <c r="G73" s="6">
        <v>900.9</v>
      </c>
      <c r="H73" s="3" t="s">
        <v>16484</v>
      </c>
      <c r="I73" s="3" t="s">
        <v>1241</v>
      </c>
      <c r="J73" s="6">
        <v>153</v>
      </c>
      <c r="K73" s="3" t="s">
        <v>110</v>
      </c>
      <c r="L73" s="6">
        <v>900.9</v>
      </c>
      <c r="M73" s="6">
        <v>35</v>
      </c>
      <c r="N73" s="6">
        <v>900.9</v>
      </c>
      <c r="O73" s="17">
        <v>45882</v>
      </c>
      <c r="P73" s="3"/>
      <c r="Q73" s="3" t="s">
        <v>2740</v>
      </c>
      <c r="R73" s="3" t="s">
        <v>16571</v>
      </c>
    </row>
    <row r="74" spans="1:18">
      <c r="A74" s="19" t="s">
        <v>16576</v>
      </c>
      <c r="B74" s="3" t="s">
        <v>390</v>
      </c>
      <c r="C74" s="3" t="s">
        <v>6631</v>
      </c>
      <c r="D74" s="3" t="s">
        <v>6633</v>
      </c>
      <c r="E74" s="6">
        <v>54</v>
      </c>
      <c r="F74" s="3" t="s">
        <v>68</v>
      </c>
      <c r="G74" s="6">
        <v>514.79999999999995</v>
      </c>
      <c r="H74" s="3" t="s">
        <v>16484</v>
      </c>
      <c r="I74" s="3" t="s">
        <v>1241</v>
      </c>
      <c r="J74" s="6">
        <v>110</v>
      </c>
      <c r="K74" s="3" t="s">
        <v>110</v>
      </c>
      <c r="L74" s="6">
        <v>900.9</v>
      </c>
      <c r="M74" s="6">
        <v>56</v>
      </c>
      <c r="N74" s="6">
        <v>900.9</v>
      </c>
      <c r="O74" s="17">
        <v>45882</v>
      </c>
      <c r="P74" s="3"/>
      <c r="Q74" s="3" t="s">
        <v>2740</v>
      </c>
      <c r="R74" s="3" t="s">
        <v>16571</v>
      </c>
    </row>
    <row r="75" spans="1:18">
      <c r="A75" s="19" t="s">
        <v>16577</v>
      </c>
      <c r="B75" s="3" t="s">
        <v>390</v>
      </c>
      <c r="C75" s="3" t="s">
        <v>6633</v>
      </c>
      <c r="D75" s="3" t="s">
        <v>6635</v>
      </c>
      <c r="E75" s="6">
        <v>130</v>
      </c>
      <c r="F75" s="3" t="s">
        <v>110</v>
      </c>
      <c r="G75" s="6">
        <v>900.9</v>
      </c>
      <c r="H75" s="3" t="s">
        <v>16484</v>
      </c>
      <c r="I75" s="3" t="s">
        <v>1241</v>
      </c>
      <c r="J75" s="6">
        <v>143</v>
      </c>
      <c r="K75" s="3" t="s">
        <v>110</v>
      </c>
      <c r="L75" s="6">
        <v>900.9</v>
      </c>
      <c r="M75" s="6">
        <v>13</v>
      </c>
      <c r="N75" s="6">
        <v>900.9</v>
      </c>
      <c r="O75" s="17">
        <v>45882</v>
      </c>
      <c r="P75" s="3"/>
      <c r="Q75" s="3" t="s">
        <v>2740</v>
      </c>
      <c r="R75" s="3" t="s">
        <v>16571</v>
      </c>
    </row>
    <row r="76" spans="1:18">
      <c r="A76" s="27" t="s">
        <v>16578</v>
      </c>
      <c r="B76" s="3" t="s">
        <v>390</v>
      </c>
      <c r="C76" s="3" t="s">
        <v>6635</v>
      </c>
      <c r="D76" s="3" t="s">
        <v>6637</v>
      </c>
      <c r="E76" s="6">
        <v>56</v>
      </c>
      <c r="F76" s="3" t="s">
        <v>68</v>
      </c>
      <c r="G76" s="6">
        <v>514.79999999999995</v>
      </c>
      <c r="H76" s="3" t="s">
        <v>16484</v>
      </c>
      <c r="I76" s="3" t="s">
        <v>1241</v>
      </c>
      <c r="J76" s="6">
        <v>126</v>
      </c>
      <c r="K76" s="3" t="s">
        <v>110</v>
      </c>
      <c r="L76" s="6">
        <v>900.9</v>
      </c>
      <c r="M76" s="6">
        <v>70</v>
      </c>
      <c r="N76" s="6">
        <v>900.9</v>
      </c>
      <c r="O76" s="17">
        <v>45882</v>
      </c>
      <c r="P76" s="3"/>
      <c r="Q76" s="3" t="s">
        <v>2740</v>
      </c>
      <c r="R76" s="3" t="s">
        <v>16571</v>
      </c>
    </row>
    <row r="77" spans="1:18">
      <c r="A77" s="19" t="s">
        <v>16579</v>
      </c>
      <c r="B77" s="3" t="s">
        <v>390</v>
      </c>
      <c r="C77" s="3" t="s">
        <v>16573</v>
      </c>
      <c r="D77" s="3" t="s">
        <v>6639</v>
      </c>
      <c r="E77" s="6">
        <v>102</v>
      </c>
      <c r="F77" s="3" t="s">
        <v>110</v>
      </c>
      <c r="G77" s="6">
        <v>900.9</v>
      </c>
      <c r="H77" s="3" t="s">
        <v>16484</v>
      </c>
      <c r="I77" s="3" t="s">
        <v>1241</v>
      </c>
      <c r="J77" s="6">
        <v>134</v>
      </c>
      <c r="K77" s="3" t="s">
        <v>110</v>
      </c>
      <c r="L77" s="6">
        <v>900.9</v>
      </c>
      <c r="M77" s="6">
        <v>32</v>
      </c>
      <c r="N77" s="6">
        <v>900.9</v>
      </c>
      <c r="O77" s="17">
        <v>45882</v>
      </c>
      <c r="P77" s="3"/>
      <c r="Q77" s="3" t="s">
        <v>2740</v>
      </c>
      <c r="R77" s="3" t="s">
        <v>16571</v>
      </c>
    </row>
    <row r="78" spans="1:18">
      <c r="A78" s="19" t="s">
        <v>16580</v>
      </c>
      <c r="B78" s="3" t="s">
        <v>390</v>
      </c>
      <c r="C78" s="3" t="s">
        <v>6639</v>
      </c>
      <c r="D78" s="3" t="s">
        <v>6641</v>
      </c>
      <c r="E78" s="6">
        <v>115</v>
      </c>
      <c r="F78" s="3" t="s">
        <v>110</v>
      </c>
      <c r="G78" s="6">
        <v>900.9</v>
      </c>
      <c r="H78" s="3" t="s">
        <v>16484</v>
      </c>
      <c r="I78" s="3" t="s">
        <v>1241</v>
      </c>
      <c r="J78" s="6">
        <v>140</v>
      </c>
      <c r="K78" s="3" t="s">
        <v>110</v>
      </c>
      <c r="L78" s="6">
        <v>900.9</v>
      </c>
      <c r="M78" s="6">
        <v>25</v>
      </c>
      <c r="N78" s="6">
        <v>900.9</v>
      </c>
      <c r="O78" s="17">
        <v>45882</v>
      </c>
      <c r="P78" s="3"/>
      <c r="Q78" s="3" t="s">
        <v>2740</v>
      </c>
      <c r="R78" s="3" t="s">
        <v>16571</v>
      </c>
    </row>
    <row r="79" spans="1:18">
      <c r="A79" s="19" t="s">
        <v>16581</v>
      </c>
      <c r="B79" s="3" t="s">
        <v>390</v>
      </c>
      <c r="C79" s="3" t="s">
        <v>6641</v>
      </c>
      <c r="D79" s="3" t="s">
        <v>6643</v>
      </c>
      <c r="E79" s="6">
        <v>122</v>
      </c>
      <c r="F79" s="3" t="s">
        <v>110</v>
      </c>
      <c r="G79" s="6">
        <v>900.9</v>
      </c>
      <c r="H79" s="3" t="s">
        <v>16484</v>
      </c>
      <c r="I79" s="3" t="s">
        <v>1241</v>
      </c>
      <c r="J79" s="6">
        <v>135</v>
      </c>
      <c r="K79" s="3" t="s">
        <v>110</v>
      </c>
      <c r="L79" s="6">
        <v>900.9</v>
      </c>
      <c r="M79" s="6">
        <v>13</v>
      </c>
      <c r="N79" s="6">
        <v>900.9</v>
      </c>
      <c r="O79" s="17">
        <v>45882</v>
      </c>
      <c r="P79" s="3"/>
      <c r="Q79" s="3" t="s">
        <v>2740</v>
      </c>
      <c r="R79" s="3" t="s">
        <v>16571</v>
      </c>
    </row>
    <row r="80" spans="1:18">
      <c r="A80" s="19" t="s">
        <v>16582</v>
      </c>
      <c r="B80" s="3" t="s">
        <v>523</v>
      </c>
      <c r="C80" s="3" t="s">
        <v>16583</v>
      </c>
      <c r="D80" s="3" t="s">
        <v>8253</v>
      </c>
      <c r="E80" s="6">
        <v>61</v>
      </c>
      <c r="F80" s="3" t="s">
        <v>68</v>
      </c>
      <c r="G80" s="6">
        <v>490</v>
      </c>
      <c r="H80" s="3" t="s">
        <v>16484</v>
      </c>
      <c r="I80" s="3" t="s">
        <v>1241</v>
      </c>
      <c r="J80" s="6">
        <v>105</v>
      </c>
      <c r="K80" s="3" t="s">
        <v>110</v>
      </c>
      <c r="L80" s="6">
        <v>757.98</v>
      </c>
      <c r="M80" s="6">
        <v>44</v>
      </c>
      <c r="N80" s="6">
        <v>757.98</v>
      </c>
      <c r="O80" s="17">
        <v>45794</v>
      </c>
      <c r="P80" s="3"/>
      <c r="Q80" s="18" t="s">
        <v>1371</v>
      </c>
      <c r="R80" s="3"/>
    </row>
    <row r="81" spans="1:18">
      <c r="A81" s="19" t="s">
        <v>16584</v>
      </c>
      <c r="B81" s="3" t="s">
        <v>523</v>
      </c>
      <c r="C81" s="3" t="s">
        <v>8253</v>
      </c>
      <c r="D81" s="3" t="s">
        <v>8269</v>
      </c>
      <c r="E81" s="6">
        <v>179</v>
      </c>
      <c r="F81" s="3" t="s">
        <v>110</v>
      </c>
      <c r="G81" s="6">
        <v>757.98</v>
      </c>
      <c r="H81" s="3" t="s">
        <v>16484</v>
      </c>
      <c r="I81" s="3" t="s">
        <v>1241</v>
      </c>
      <c r="J81" s="6">
        <v>190</v>
      </c>
      <c r="K81" s="3" t="s">
        <v>110</v>
      </c>
      <c r="L81" s="6">
        <v>757.98</v>
      </c>
      <c r="M81" s="6">
        <v>11</v>
      </c>
      <c r="N81" s="6">
        <v>757.98</v>
      </c>
      <c r="O81" s="17">
        <v>45794</v>
      </c>
      <c r="P81" s="3"/>
      <c r="Q81" s="18" t="s">
        <v>1371</v>
      </c>
      <c r="R81" s="3"/>
    </row>
    <row r="82" spans="1:18">
      <c r="A82" s="19" t="s">
        <v>16585</v>
      </c>
      <c r="B82" s="3" t="s">
        <v>523</v>
      </c>
      <c r="C82" s="3" t="s">
        <v>16586</v>
      </c>
      <c r="D82" s="3" t="s">
        <v>8259</v>
      </c>
      <c r="E82" s="6">
        <v>120</v>
      </c>
      <c r="F82" s="3" t="s">
        <v>110</v>
      </c>
      <c r="G82" s="6">
        <v>757.98</v>
      </c>
      <c r="H82" s="3" t="s">
        <v>16484</v>
      </c>
      <c r="I82" s="3" t="s">
        <v>1241</v>
      </c>
      <c r="J82" s="6">
        <v>130</v>
      </c>
      <c r="K82" s="3" t="s">
        <v>110</v>
      </c>
      <c r="L82" s="6">
        <v>757.98</v>
      </c>
      <c r="M82" s="6">
        <v>10</v>
      </c>
      <c r="N82" s="6">
        <v>757.98</v>
      </c>
      <c r="O82" s="17">
        <v>45794</v>
      </c>
      <c r="P82" s="3"/>
      <c r="Q82" s="18" t="s">
        <v>1371</v>
      </c>
      <c r="R82" s="3"/>
    </row>
    <row r="83" spans="1:18">
      <c r="A83" s="19" t="s">
        <v>16587</v>
      </c>
      <c r="B83" s="3" t="s">
        <v>523</v>
      </c>
      <c r="C83" s="3" t="s">
        <v>8259</v>
      </c>
      <c r="D83" s="3" t="s">
        <v>8264</v>
      </c>
      <c r="E83" s="6">
        <v>166</v>
      </c>
      <c r="F83" s="3" t="s">
        <v>110</v>
      </c>
      <c r="G83" s="6">
        <v>757.98</v>
      </c>
      <c r="H83" s="3" t="s">
        <v>16484</v>
      </c>
      <c r="I83" s="3" t="s">
        <v>1241</v>
      </c>
      <c r="J83" s="6">
        <v>175</v>
      </c>
      <c r="K83" s="3" t="s">
        <v>110</v>
      </c>
      <c r="L83" s="6">
        <v>757.98</v>
      </c>
      <c r="M83" s="6">
        <v>9</v>
      </c>
      <c r="N83" s="6">
        <v>757.98</v>
      </c>
      <c r="O83" s="17">
        <v>45794</v>
      </c>
      <c r="P83" s="3"/>
      <c r="Q83" s="18" t="s">
        <v>1371</v>
      </c>
      <c r="R83" s="3"/>
    </row>
    <row r="84" spans="1:18">
      <c r="A84" s="19" t="s">
        <v>16588</v>
      </c>
      <c r="B84" s="3" t="s">
        <v>530</v>
      </c>
      <c r="C84" s="3" t="s">
        <v>8663</v>
      </c>
      <c r="D84" s="3" t="s">
        <v>8660</v>
      </c>
      <c r="E84" s="6">
        <v>154</v>
      </c>
      <c r="F84" s="3" t="s">
        <v>110</v>
      </c>
      <c r="G84" s="6">
        <v>757</v>
      </c>
      <c r="H84" s="3" t="s">
        <v>16484</v>
      </c>
      <c r="I84" s="3" t="s">
        <v>1241</v>
      </c>
      <c r="J84" s="6">
        <v>275</v>
      </c>
      <c r="K84" s="3" t="s">
        <v>110</v>
      </c>
      <c r="L84" s="6">
        <v>757.98</v>
      </c>
      <c r="M84" s="6">
        <v>121</v>
      </c>
      <c r="N84" s="6">
        <v>757.98</v>
      </c>
      <c r="O84" s="17">
        <v>45768</v>
      </c>
      <c r="P84" s="3"/>
      <c r="Q84" s="3"/>
      <c r="R84" s="3" t="s">
        <v>16589</v>
      </c>
    </row>
    <row r="85" spans="1:18">
      <c r="A85" s="19" t="s">
        <v>16590</v>
      </c>
      <c r="B85" s="3" t="s">
        <v>530</v>
      </c>
      <c r="C85" s="3" t="s">
        <v>8660</v>
      </c>
      <c r="D85" s="3" t="s">
        <v>8657</v>
      </c>
      <c r="E85" s="6">
        <v>103</v>
      </c>
      <c r="F85" s="3" t="s">
        <v>110</v>
      </c>
      <c r="G85" s="6">
        <v>757</v>
      </c>
      <c r="H85" s="3" t="s">
        <v>16484</v>
      </c>
      <c r="I85" s="3" t="s">
        <v>1241</v>
      </c>
      <c r="J85" s="6">
        <v>145</v>
      </c>
      <c r="K85" s="3" t="s">
        <v>110</v>
      </c>
      <c r="L85" s="6">
        <v>757.98</v>
      </c>
      <c r="M85" s="6">
        <v>42</v>
      </c>
      <c r="N85" s="6">
        <v>757.98</v>
      </c>
      <c r="O85" s="17">
        <v>45768</v>
      </c>
      <c r="P85" s="3"/>
      <c r="Q85" s="3"/>
      <c r="R85" s="3" t="s">
        <v>16589</v>
      </c>
    </row>
    <row r="86" spans="1:18">
      <c r="A86" s="19" t="s">
        <v>16591</v>
      </c>
      <c r="B86" s="3" t="s">
        <v>530</v>
      </c>
      <c r="C86" s="3" t="s">
        <v>8657</v>
      </c>
      <c r="D86" s="3" t="s">
        <v>8654</v>
      </c>
      <c r="E86" s="6">
        <v>202</v>
      </c>
      <c r="F86" s="3" t="s">
        <v>110</v>
      </c>
      <c r="G86" s="6">
        <v>757</v>
      </c>
      <c r="H86" s="3" t="s">
        <v>16484</v>
      </c>
      <c r="I86" s="3" t="s">
        <v>1241</v>
      </c>
      <c r="J86" s="6">
        <v>270</v>
      </c>
      <c r="K86" s="3" t="s">
        <v>110</v>
      </c>
      <c r="L86" s="6">
        <v>757.98</v>
      </c>
      <c r="M86" s="6">
        <v>68</v>
      </c>
      <c r="N86" s="6">
        <v>757.98</v>
      </c>
      <c r="O86" s="17">
        <v>45768</v>
      </c>
      <c r="P86" s="3"/>
      <c r="Q86" s="3"/>
      <c r="R86" s="3" t="s">
        <v>16589</v>
      </c>
    </row>
    <row r="87" spans="1:18">
      <c r="A87" s="19" t="s">
        <v>16592</v>
      </c>
      <c r="B87" s="3" t="s">
        <v>530</v>
      </c>
      <c r="C87" s="3" t="s">
        <v>8654</v>
      </c>
      <c r="D87" s="3" t="s">
        <v>8651</v>
      </c>
      <c r="E87" s="6">
        <v>175</v>
      </c>
      <c r="F87" s="3" t="s">
        <v>110</v>
      </c>
      <c r="G87" s="6">
        <v>757</v>
      </c>
      <c r="H87" s="3" t="s">
        <v>16484</v>
      </c>
      <c r="I87" s="3" t="s">
        <v>1241</v>
      </c>
      <c r="J87" s="6">
        <v>200</v>
      </c>
      <c r="K87" s="3" t="s">
        <v>110</v>
      </c>
      <c r="L87" s="6">
        <v>757.98</v>
      </c>
      <c r="M87" s="6">
        <v>25</v>
      </c>
      <c r="N87" s="6">
        <v>757.98</v>
      </c>
      <c r="O87" s="17">
        <v>45768</v>
      </c>
      <c r="P87" s="3"/>
      <c r="Q87" s="3"/>
      <c r="R87" s="3" t="s">
        <v>16589</v>
      </c>
    </row>
    <row r="88" spans="1:18">
      <c r="A88" s="19" t="s">
        <v>16593</v>
      </c>
      <c r="B88" s="3" t="s">
        <v>530</v>
      </c>
      <c r="C88" s="3" t="s">
        <v>8651</v>
      </c>
      <c r="D88" s="3" t="s">
        <v>16594</v>
      </c>
      <c r="E88" s="6">
        <v>410</v>
      </c>
      <c r="F88" s="3" t="s">
        <v>196</v>
      </c>
      <c r="G88" s="6">
        <v>950</v>
      </c>
      <c r="H88" s="3" t="s">
        <v>16484</v>
      </c>
      <c r="I88" s="3" t="s">
        <v>1241</v>
      </c>
      <c r="J88" s="6">
        <v>500</v>
      </c>
      <c r="K88" s="3" t="s">
        <v>196</v>
      </c>
      <c r="L88" s="6">
        <v>950</v>
      </c>
      <c r="M88" s="6">
        <v>90</v>
      </c>
      <c r="N88" s="6">
        <v>950</v>
      </c>
      <c r="O88" s="17">
        <v>45768</v>
      </c>
      <c r="P88" s="3"/>
      <c r="Q88" s="3"/>
      <c r="R88" s="3" t="s">
        <v>16589</v>
      </c>
    </row>
    <row r="89" spans="1:18">
      <c r="A89" s="19" t="s">
        <v>16595</v>
      </c>
      <c r="B89" s="3" t="s">
        <v>530</v>
      </c>
      <c r="C89" s="3" t="s">
        <v>16594</v>
      </c>
      <c r="D89" s="3" t="s">
        <v>8666</v>
      </c>
      <c r="E89" s="6">
        <v>214</v>
      </c>
      <c r="F89" s="3" t="s">
        <v>110</v>
      </c>
      <c r="G89" s="6">
        <v>757</v>
      </c>
      <c r="H89" s="3" t="s">
        <v>16484</v>
      </c>
      <c r="I89" s="3" t="s">
        <v>1241</v>
      </c>
      <c r="J89" s="6">
        <v>200</v>
      </c>
      <c r="K89" s="3" t="s">
        <v>110</v>
      </c>
      <c r="L89" s="6">
        <v>757.98</v>
      </c>
      <c r="M89" s="6">
        <v>-14</v>
      </c>
      <c r="N89" s="6">
        <v>757.98</v>
      </c>
      <c r="O89" s="17">
        <v>45768</v>
      </c>
      <c r="P89" s="3"/>
      <c r="Q89" s="3"/>
      <c r="R89" s="3" t="s">
        <v>16589</v>
      </c>
    </row>
    <row r="90" spans="1:18">
      <c r="A90" s="19" t="s">
        <v>16596</v>
      </c>
      <c r="B90" s="3" t="s">
        <v>530</v>
      </c>
      <c r="C90" s="3" t="s">
        <v>8666</v>
      </c>
      <c r="D90" s="3" t="s">
        <v>8669</v>
      </c>
      <c r="E90" s="6">
        <v>114</v>
      </c>
      <c r="F90" s="3" t="s">
        <v>110</v>
      </c>
      <c r="G90" s="6">
        <v>757</v>
      </c>
      <c r="H90" s="3" t="s">
        <v>16484</v>
      </c>
      <c r="I90" s="3" t="s">
        <v>1241</v>
      </c>
      <c r="J90" s="6">
        <v>200</v>
      </c>
      <c r="K90" s="3" t="s">
        <v>110</v>
      </c>
      <c r="L90" s="6">
        <v>757.98</v>
      </c>
      <c r="M90" s="6">
        <v>86</v>
      </c>
      <c r="N90" s="6">
        <v>757.98</v>
      </c>
      <c r="O90" s="17">
        <v>45772</v>
      </c>
      <c r="P90" s="3"/>
      <c r="Q90" s="3"/>
      <c r="R90" s="3" t="s">
        <v>16589</v>
      </c>
    </row>
    <row r="91" spans="1:18">
      <c r="A91" s="19" t="s">
        <v>16597</v>
      </c>
      <c r="B91" s="3" t="s">
        <v>530</v>
      </c>
      <c r="C91" s="3" t="s">
        <v>8669</v>
      </c>
      <c r="D91" s="3" t="s">
        <v>8672</v>
      </c>
      <c r="E91" s="6">
        <v>169</v>
      </c>
      <c r="F91" s="3" t="s">
        <v>110</v>
      </c>
      <c r="G91" s="6">
        <v>757</v>
      </c>
      <c r="H91" s="3" t="s">
        <v>16484</v>
      </c>
      <c r="I91" s="3" t="s">
        <v>1241</v>
      </c>
      <c r="J91" s="6">
        <v>240</v>
      </c>
      <c r="K91" s="3" t="s">
        <v>110</v>
      </c>
      <c r="L91" s="6">
        <v>757.98</v>
      </c>
      <c r="M91" s="6">
        <v>71</v>
      </c>
      <c r="N91" s="6">
        <v>757.98</v>
      </c>
      <c r="O91" s="17">
        <v>45772</v>
      </c>
      <c r="P91" s="3"/>
      <c r="Q91" s="3"/>
      <c r="R91" s="3" t="s">
        <v>16589</v>
      </c>
    </row>
    <row r="92" spans="1:18">
      <c r="A92" s="19" t="s">
        <v>16598</v>
      </c>
      <c r="B92" s="3" t="s">
        <v>530</v>
      </c>
      <c r="C92" s="3" t="s">
        <v>8672</v>
      </c>
      <c r="D92" s="3" t="s">
        <v>8675</v>
      </c>
      <c r="E92" s="6">
        <v>88.3</v>
      </c>
      <c r="F92" s="3" t="s">
        <v>68</v>
      </c>
      <c r="G92" s="6">
        <v>490</v>
      </c>
      <c r="H92" s="3" t="s">
        <v>16484</v>
      </c>
      <c r="I92" s="3" t="s">
        <v>1241</v>
      </c>
      <c r="J92" s="6">
        <v>120</v>
      </c>
      <c r="K92" s="3" t="s">
        <v>110</v>
      </c>
      <c r="L92" s="6">
        <v>757.98</v>
      </c>
      <c r="M92" s="6">
        <v>31.7</v>
      </c>
      <c r="N92" s="6">
        <v>757.98</v>
      </c>
      <c r="O92" s="17">
        <v>45772</v>
      </c>
      <c r="P92" s="3"/>
      <c r="Q92" s="3"/>
      <c r="R92" s="3" t="s">
        <v>16589</v>
      </c>
    </row>
    <row r="93" spans="1:18">
      <c r="A93" s="19" t="s">
        <v>16599</v>
      </c>
      <c r="B93" s="3" t="s">
        <v>530</v>
      </c>
      <c r="C93" s="3" t="s">
        <v>16594</v>
      </c>
      <c r="D93" s="3" t="s">
        <v>16600</v>
      </c>
      <c r="E93" s="6">
        <v>369</v>
      </c>
      <c r="F93" s="3" t="s">
        <v>196</v>
      </c>
      <c r="G93" s="6">
        <v>950</v>
      </c>
      <c r="H93" s="3" t="s">
        <v>16601</v>
      </c>
      <c r="I93" s="3" t="s">
        <v>1241</v>
      </c>
      <c r="J93" s="6">
        <v>510</v>
      </c>
      <c r="K93" s="3" t="s">
        <v>196</v>
      </c>
      <c r="L93" s="6">
        <v>950</v>
      </c>
      <c r="M93" s="6">
        <v>141</v>
      </c>
      <c r="N93" s="6">
        <v>950</v>
      </c>
      <c r="O93" s="17">
        <v>45761</v>
      </c>
      <c r="P93" s="3"/>
      <c r="Q93" s="3"/>
      <c r="R93" s="3" t="s">
        <v>16589</v>
      </c>
    </row>
    <row r="94" spans="1:18">
      <c r="A94" s="19" t="s">
        <v>16602</v>
      </c>
      <c r="B94" s="3" t="s">
        <v>530</v>
      </c>
      <c r="C94" s="3" t="s">
        <v>16594</v>
      </c>
      <c r="D94" s="3" t="s">
        <v>8678</v>
      </c>
      <c r="E94" s="6">
        <v>176</v>
      </c>
      <c r="F94" s="3" t="s">
        <v>110</v>
      </c>
      <c r="G94" s="6">
        <v>757</v>
      </c>
      <c r="H94" s="3" t="s">
        <v>16484</v>
      </c>
      <c r="I94" s="3" t="s">
        <v>1241</v>
      </c>
      <c r="J94" s="6">
        <v>200</v>
      </c>
      <c r="K94" s="3" t="s">
        <v>110</v>
      </c>
      <c r="L94" s="6">
        <v>757.98</v>
      </c>
      <c r="M94" s="6">
        <v>24</v>
      </c>
      <c r="N94" s="6">
        <v>757.98</v>
      </c>
      <c r="O94" s="17">
        <v>45769</v>
      </c>
      <c r="P94" s="3"/>
      <c r="Q94" s="3"/>
      <c r="R94" s="3" t="s">
        <v>16589</v>
      </c>
    </row>
    <row r="95" spans="1:18">
      <c r="A95" s="19" t="s">
        <v>16603</v>
      </c>
      <c r="B95" s="3" t="s">
        <v>530</v>
      </c>
      <c r="C95" s="3" t="s">
        <v>8678</v>
      </c>
      <c r="D95" s="3" t="s">
        <v>8681</v>
      </c>
      <c r="E95" s="6">
        <v>141</v>
      </c>
      <c r="F95" s="3" t="s">
        <v>110</v>
      </c>
      <c r="G95" s="6">
        <v>757</v>
      </c>
      <c r="H95" s="3" t="s">
        <v>16484</v>
      </c>
      <c r="I95" s="3" t="s">
        <v>1241</v>
      </c>
      <c r="J95" s="6">
        <v>250</v>
      </c>
      <c r="K95" s="3" t="s">
        <v>110</v>
      </c>
      <c r="L95" s="6">
        <v>757.98</v>
      </c>
      <c r="M95" s="6">
        <v>109</v>
      </c>
      <c r="N95" s="6">
        <v>757.98</v>
      </c>
      <c r="O95" s="17">
        <v>45769</v>
      </c>
      <c r="P95" s="3"/>
      <c r="Q95" s="3"/>
      <c r="R95" s="3" t="s">
        <v>16589</v>
      </c>
    </row>
    <row r="96" spans="1:18">
      <c r="A96" s="19" t="s">
        <v>16604</v>
      </c>
      <c r="B96" s="3" t="s">
        <v>530</v>
      </c>
      <c r="C96" s="3" t="s">
        <v>8681</v>
      </c>
      <c r="D96" s="3" t="s">
        <v>8684</v>
      </c>
      <c r="E96" s="6">
        <v>279</v>
      </c>
      <c r="F96" s="3" t="s">
        <v>110</v>
      </c>
      <c r="G96" s="6">
        <v>757</v>
      </c>
      <c r="H96" s="3" t="s">
        <v>16484</v>
      </c>
      <c r="I96" s="3" t="s">
        <v>1241</v>
      </c>
      <c r="J96" s="6">
        <v>360</v>
      </c>
      <c r="K96" s="3" t="s">
        <v>196</v>
      </c>
      <c r="L96" s="6">
        <v>950</v>
      </c>
      <c r="M96" s="6">
        <v>81</v>
      </c>
      <c r="N96" s="6">
        <v>950</v>
      </c>
      <c r="O96" s="17">
        <v>45769</v>
      </c>
      <c r="P96" s="3"/>
      <c r="Q96" s="3"/>
      <c r="R96" s="3" t="s">
        <v>16589</v>
      </c>
    </row>
    <row r="97" spans="1:18">
      <c r="A97" s="19" t="s">
        <v>16605</v>
      </c>
      <c r="B97" s="3" t="s">
        <v>530</v>
      </c>
      <c r="C97" s="3" t="s">
        <v>8684</v>
      </c>
      <c r="D97" s="3" t="s">
        <v>8687</v>
      </c>
      <c r="E97" s="6">
        <v>111</v>
      </c>
      <c r="F97" s="3" t="s">
        <v>110</v>
      </c>
      <c r="G97" s="6">
        <v>757</v>
      </c>
      <c r="H97" s="3" t="s">
        <v>16484</v>
      </c>
      <c r="I97" s="3" t="s">
        <v>1241</v>
      </c>
      <c r="J97" s="6">
        <v>140</v>
      </c>
      <c r="K97" s="3" t="s">
        <v>110</v>
      </c>
      <c r="L97" s="6">
        <v>757.98</v>
      </c>
      <c r="M97" s="6">
        <v>29</v>
      </c>
      <c r="N97" s="6">
        <v>757.98</v>
      </c>
      <c r="O97" s="17">
        <v>45769</v>
      </c>
      <c r="P97" s="3"/>
      <c r="Q97" s="3"/>
      <c r="R97" s="3" t="s">
        <v>16589</v>
      </c>
    </row>
    <row r="98" spans="1:18">
      <c r="A98" s="19" t="s">
        <v>16606</v>
      </c>
      <c r="B98" s="3" t="s">
        <v>530</v>
      </c>
      <c r="C98" s="3" t="s">
        <v>8687</v>
      </c>
      <c r="D98" s="3" t="s">
        <v>8690</v>
      </c>
      <c r="E98" s="6">
        <v>82.4</v>
      </c>
      <c r="F98" s="3" t="s">
        <v>68</v>
      </c>
      <c r="G98" s="6">
        <v>490</v>
      </c>
      <c r="H98" s="3" t="s">
        <v>16484</v>
      </c>
      <c r="I98" s="3" t="s">
        <v>1241</v>
      </c>
      <c r="J98" s="6">
        <v>130</v>
      </c>
      <c r="K98" s="3" t="s">
        <v>110</v>
      </c>
      <c r="L98" s="6">
        <v>757.98</v>
      </c>
      <c r="M98" s="6">
        <v>47.6</v>
      </c>
      <c r="N98" s="6">
        <v>757.98</v>
      </c>
      <c r="O98" s="17">
        <v>45769</v>
      </c>
      <c r="P98" s="3"/>
      <c r="Q98" s="3"/>
      <c r="R98" s="3" t="s">
        <v>16589</v>
      </c>
    </row>
    <row r="99" spans="1:18">
      <c r="A99" s="19" t="s">
        <v>16607</v>
      </c>
      <c r="B99" s="3" t="s">
        <v>530</v>
      </c>
      <c r="C99" s="3" t="s">
        <v>8690</v>
      </c>
      <c r="D99" s="3" t="s">
        <v>8693</v>
      </c>
      <c r="E99" s="6">
        <v>172</v>
      </c>
      <c r="F99" s="3" t="s">
        <v>110</v>
      </c>
      <c r="G99" s="6">
        <v>757</v>
      </c>
      <c r="H99" s="3" t="s">
        <v>16484</v>
      </c>
      <c r="I99" s="3" t="s">
        <v>1241</v>
      </c>
      <c r="J99" s="6">
        <v>210</v>
      </c>
      <c r="K99" s="3" t="s">
        <v>110</v>
      </c>
      <c r="L99" s="6">
        <v>757.98</v>
      </c>
      <c r="M99" s="6">
        <v>38</v>
      </c>
      <c r="N99" s="6">
        <v>757.98</v>
      </c>
      <c r="O99" s="17">
        <v>45769</v>
      </c>
      <c r="P99" s="3"/>
      <c r="Q99" s="3"/>
      <c r="R99" s="3" t="s">
        <v>16589</v>
      </c>
    </row>
    <row r="100" spans="1:18">
      <c r="A100" s="19" t="s">
        <v>16608</v>
      </c>
      <c r="B100" s="3" t="s">
        <v>530</v>
      </c>
      <c r="C100" s="3" t="s">
        <v>8693</v>
      </c>
      <c r="D100" s="3" t="s">
        <v>8696</v>
      </c>
      <c r="E100" s="6">
        <v>112</v>
      </c>
      <c r="F100" s="3" t="s">
        <v>110</v>
      </c>
      <c r="G100" s="6">
        <v>757</v>
      </c>
      <c r="H100" s="3" t="s">
        <v>16484</v>
      </c>
      <c r="I100" s="3" t="s">
        <v>1241</v>
      </c>
      <c r="J100" s="6">
        <v>170</v>
      </c>
      <c r="K100" s="3" t="s">
        <v>110</v>
      </c>
      <c r="L100" s="6">
        <v>757.98</v>
      </c>
      <c r="M100" s="6">
        <v>58</v>
      </c>
      <c r="N100" s="6">
        <v>757.98</v>
      </c>
      <c r="O100" s="17">
        <v>45769</v>
      </c>
      <c r="P100" s="3"/>
      <c r="Q100" s="3"/>
      <c r="R100" s="3" t="s">
        <v>16589</v>
      </c>
    </row>
    <row r="101" spans="1:18">
      <c r="A101" s="19" t="s">
        <v>16609</v>
      </c>
      <c r="B101" s="3" t="s">
        <v>530</v>
      </c>
      <c r="C101" s="3" t="s">
        <v>8576</v>
      </c>
      <c r="D101" s="3" t="s">
        <v>8573</v>
      </c>
      <c r="E101" s="6">
        <v>320</v>
      </c>
      <c r="F101" s="3" t="s">
        <v>196</v>
      </c>
      <c r="G101" s="6">
        <v>950</v>
      </c>
      <c r="H101" s="3" t="s">
        <v>16484</v>
      </c>
      <c r="I101" s="3" t="s">
        <v>1241</v>
      </c>
      <c r="J101" s="6">
        <v>400</v>
      </c>
      <c r="K101" s="3" t="s">
        <v>196</v>
      </c>
      <c r="L101" s="6">
        <v>950</v>
      </c>
      <c r="M101" s="6">
        <v>80</v>
      </c>
      <c r="N101" s="6">
        <v>950</v>
      </c>
      <c r="O101" s="17">
        <v>45769</v>
      </c>
      <c r="P101" s="3"/>
      <c r="Q101" s="3"/>
      <c r="R101" s="3" t="s">
        <v>16589</v>
      </c>
    </row>
    <row r="102" spans="1:18">
      <c r="A102" s="19" t="s">
        <v>16610</v>
      </c>
      <c r="B102" s="3" t="s">
        <v>530</v>
      </c>
      <c r="C102" s="3" t="s">
        <v>8573</v>
      </c>
      <c r="D102" s="3" t="s">
        <v>8570</v>
      </c>
      <c r="E102" s="6">
        <v>194</v>
      </c>
      <c r="F102" s="3" t="s">
        <v>110</v>
      </c>
      <c r="G102" s="6">
        <v>757</v>
      </c>
      <c r="H102" s="3" t="s">
        <v>16484</v>
      </c>
      <c r="I102" s="3" t="s">
        <v>1241</v>
      </c>
      <c r="J102" s="6">
        <v>210</v>
      </c>
      <c r="K102" s="3" t="s">
        <v>110</v>
      </c>
      <c r="L102" s="6">
        <v>757.98</v>
      </c>
      <c r="M102" s="6">
        <v>16</v>
      </c>
      <c r="N102" s="6">
        <v>757.98</v>
      </c>
      <c r="O102" s="17">
        <v>45770</v>
      </c>
      <c r="P102" s="3"/>
      <c r="Q102" s="3"/>
      <c r="R102" s="3" t="s">
        <v>16589</v>
      </c>
    </row>
    <row r="103" spans="1:18">
      <c r="A103" s="19" t="s">
        <v>16611</v>
      </c>
      <c r="B103" s="3" t="s">
        <v>530</v>
      </c>
      <c r="C103" s="3" t="s">
        <v>8570</v>
      </c>
      <c r="D103" s="3" t="s">
        <v>8567</v>
      </c>
      <c r="E103" s="6">
        <v>228</v>
      </c>
      <c r="F103" s="3" t="s">
        <v>110</v>
      </c>
      <c r="G103" s="6">
        <v>757</v>
      </c>
      <c r="H103" s="3" t="s">
        <v>16484</v>
      </c>
      <c r="I103" s="3" t="s">
        <v>1241</v>
      </c>
      <c r="J103" s="6">
        <v>300</v>
      </c>
      <c r="K103" s="3" t="s">
        <v>110</v>
      </c>
      <c r="L103" s="6">
        <v>757.98</v>
      </c>
      <c r="M103" s="6">
        <v>72</v>
      </c>
      <c r="N103" s="6">
        <v>757.98</v>
      </c>
      <c r="O103" s="17">
        <v>45770</v>
      </c>
      <c r="P103" s="3"/>
      <c r="Q103" s="3"/>
      <c r="R103" s="3" t="s">
        <v>16589</v>
      </c>
    </row>
    <row r="104" spans="1:18">
      <c r="A104" s="19" t="s">
        <v>16612</v>
      </c>
      <c r="B104" s="3" t="s">
        <v>530</v>
      </c>
      <c r="C104" s="3" t="s">
        <v>8567</v>
      </c>
      <c r="D104" s="3" t="s">
        <v>8564</v>
      </c>
      <c r="E104" s="6">
        <v>171</v>
      </c>
      <c r="F104" s="3" t="s">
        <v>110</v>
      </c>
      <c r="G104" s="6">
        <v>757</v>
      </c>
      <c r="H104" s="3" t="s">
        <v>16484</v>
      </c>
      <c r="I104" s="3" t="s">
        <v>1241</v>
      </c>
      <c r="J104" s="6">
        <v>215</v>
      </c>
      <c r="K104" s="3" t="s">
        <v>110</v>
      </c>
      <c r="L104" s="6">
        <v>757.98</v>
      </c>
      <c r="M104" s="6">
        <v>44</v>
      </c>
      <c r="N104" s="6">
        <v>757.98</v>
      </c>
      <c r="O104" s="17">
        <v>45770</v>
      </c>
      <c r="P104" s="3"/>
      <c r="Q104" s="3"/>
      <c r="R104" s="3" t="s">
        <v>16589</v>
      </c>
    </row>
    <row r="105" spans="1:18">
      <c r="A105" s="19" t="s">
        <v>16613</v>
      </c>
      <c r="B105" s="3" t="s">
        <v>530</v>
      </c>
      <c r="C105" s="3" t="s">
        <v>8564</v>
      </c>
      <c r="D105" s="3" t="s">
        <v>8561</v>
      </c>
      <c r="E105" s="6">
        <v>166</v>
      </c>
      <c r="F105" s="3" t="s">
        <v>110</v>
      </c>
      <c r="G105" s="6">
        <v>757</v>
      </c>
      <c r="H105" s="3" t="s">
        <v>16484</v>
      </c>
      <c r="I105" s="3" t="s">
        <v>1241</v>
      </c>
      <c r="J105" s="6">
        <v>220</v>
      </c>
      <c r="K105" s="3" t="s">
        <v>110</v>
      </c>
      <c r="L105" s="6">
        <v>757.98</v>
      </c>
      <c r="M105" s="6">
        <v>54</v>
      </c>
      <c r="N105" s="6">
        <v>757.98</v>
      </c>
      <c r="O105" s="17">
        <v>45770</v>
      </c>
      <c r="P105" s="3"/>
      <c r="Q105" s="3"/>
      <c r="R105" s="3" t="s">
        <v>16589</v>
      </c>
    </row>
    <row r="106" spans="1:18">
      <c r="A106" s="19" t="s">
        <v>16614</v>
      </c>
      <c r="B106" s="3" t="s">
        <v>530</v>
      </c>
      <c r="C106" s="3" t="s">
        <v>8561</v>
      </c>
      <c r="D106" s="3" t="s">
        <v>8558</v>
      </c>
      <c r="E106" s="6">
        <v>261</v>
      </c>
      <c r="F106" s="3" t="s">
        <v>110</v>
      </c>
      <c r="G106" s="6">
        <v>757</v>
      </c>
      <c r="H106" s="3" t="s">
        <v>16484</v>
      </c>
      <c r="I106" s="3" t="s">
        <v>1241</v>
      </c>
      <c r="J106" s="6">
        <v>300</v>
      </c>
      <c r="K106" s="3" t="s">
        <v>110</v>
      </c>
      <c r="L106" s="6">
        <v>757.98</v>
      </c>
      <c r="M106" s="6">
        <v>39</v>
      </c>
      <c r="N106" s="6">
        <v>757.98</v>
      </c>
      <c r="O106" s="17">
        <v>45770</v>
      </c>
      <c r="P106" s="3"/>
      <c r="Q106" s="3"/>
      <c r="R106" s="3" t="s">
        <v>16589</v>
      </c>
    </row>
    <row r="107" spans="1:18">
      <c r="A107" s="19" t="s">
        <v>16615</v>
      </c>
      <c r="B107" s="3" t="s">
        <v>530</v>
      </c>
      <c r="C107" s="3" t="s">
        <v>8558</v>
      </c>
      <c r="D107" s="3" t="s">
        <v>8554</v>
      </c>
      <c r="E107" s="6">
        <v>135</v>
      </c>
      <c r="F107" s="3" t="s">
        <v>110</v>
      </c>
      <c r="G107" s="6">
        <v>757</v>
      </c>
      <c r="H107" s="3" t="s">
        <v>16484</v>
      </c>
      <c r="I107" s="3" t="s">
        <v>1241</v>
      </c>
      <c r="J107" s="6">
        <v>170</v>
      </c>
      <c r="K107" s="3" t="s">
        <v>110</v>
      </c>
      <c r="L107" s="6">
        <v>757.98</v>
      </c>
      <c r="M107" s="6">
        <v>35</v>
      </c>
      <c r="N107" s="6">
        <v>757.98</v>
      </c>
      <c r="O107" s="17">
        <v>45770</v>
      </c>
      <c r="P107" s="3"/>
      <c r="Q107" s="3"/>
      <c r="R107" s="3" t="s">
        <v>16589</v>
      </c>
    </row>
    <row r="108" spans="1:18">
      <c r="A108" s="19" t="s">
        <v>16616</v>
      </c>
      <c r="B108" s="3" t="s">
        <v>530</v>
      </c>
      <c r="C108" s="3" t="s">
        <v>8554</v>
      </c>
      <c r="D108" s="3" t="s">
        <v>16617</v>
      </c>
      <c r="E108" s="6">
        <v>150</v>
      </c>
      <c r="F108" s="3" t="s">
        <v>110</v>
      </c>
      <c r="G108" s="6">
        <v>757</v>
      </c>
      <c r="H108" s="3" t="s">
        <v>16484</v>
      </c>
      <c r="I108" s="3" t="s">
        <v>1241</v>
      </c>
      <c r="J108" s="6">
        <v>240</v>
      </c>
      <c r="K108" s="3" t="s">
        <v>110</v>
      </c>
      <c r="L108" s="6">
        <v>757.98</v>
      </c>
      <c r="M108" s="6">
        <v>90</v>
      </c>
      <c r="N108" s="6">
        <v>757.98</v>
      </c>
      <c r="O108" s="17">
        <v>45771</v>
      </c>
      <c r="P108" s="3"/>
      <c r="Q108" s="3"/>
      <c r="R108" s="3" t="s">
        <v>16589</v>
      </c>
    </row>
    <row r="109" spans="1:18">
      <c r="A109" s="19" t="s">
        <v>16618</v>
      </c>
      <c r="B109" s="3" t="s">
        <v>530</v>
      </c>
      <c r="C109" s="3" t="s">
        <v>16619</v>
      </c>
      <c r="D109" s="3" t="s">
        <v>16620</v>
      </c>
      <c r="E109" s="6">
        <v>404</v>
      </c>
      <c r="F109" s="3" t="s">
        <v>196</v>
      </c>
      <c r="G109" s="6">
        <v>950</v>
      </c>
      <c r="H109" s="3" t="s">
        <v>16601</v>
      </c>
      <c r="I109" s="3" t="s">
        <v>1241</v>
      </c>
      <c r="J109" s="6">
        <v>615</v>
      </c>
      <c r="K109" s="3" t="s">
        <v>196</v>
      </c>
      <c r="L109" s="6">
        <v>950</v>
      </c>
      <c r="M109" s="6">
        <v>211</v>
      </c>
      <c r="N109" s="6">
        <v>950</v>
      </c>
      <c r="O109" s="17">
        <v>45761</v>
      </c>
      <c r="P109" s="3"/>
      <c r="Q109" s="3"/>
      <c r="R109" s="3" t="s">
        <v>16589</v>
      </c>
    </row>
    <row r="110" spans="1:18">
      <c r="A110" s="19" t="s">
        <v>16621</v>
      </c>
      <c r="B110" s="3" t="s">
        <v>530</v>
      </c>
      <c r="C110" s="3" t="s">
        <v>16619</v>
      </c>
      <c r="D110" s="3" t="s">
        <v>8579</v>
      </c>
      <c r="E110" s="6">
        <v>121</v>
      </c>
      <c r="F110" s="3" t="s">
        <v>110</v>
      </c>
      <c r="G110" s="6">
        <v>757</v>
      </c>
      <c r="H110" s="3" t="s">
        <v>16484</v>
      </c>
      <c r="I110" s="3" t="s">
        <v>1241</v>
      </c>
      <c r="J110" s="6">
        <v>180</v>
      </c>
      <c r="K110" s="3" t="s">
        <v>110</v>
      </c>
      <c r="L110" s="6">
        <v>757.98</v>
      </c>
      <c r="M110" s="6">
        <v>59</v>
      </c>
      <c r="N110" s="6">
        <v>757.98</v>
      </c>
      <c r="O110" s="17">
        <v>45771</v>
      </c>
      <c r="P110" s="3"/>
      <c r="Q110" s="3"/>
      <c r="R110" s="3" t="s">
        <v>16589</v>
      </c>
    </row>
    <row r="111" spans="1:18">
      <c r="A111" s="19" t="s">
        <v>16622</v>
      </c>
      <c r="B111" s="3" t="s">
        <v>530</v>
      </c>
      <c r="C111" s="3" t="s">
        <v>8579</v>
      </c>
      <c r="D111" s="3" t="s">
        <v>8582</v>
      </c>
      <c r="E111" s="6">
        <v>99.6</v>
      </c>
      <c r="F111" s="3" t="s">
        <v>68</v>
      </c>
      <c r="G111" s="6">
        <v>490</v>
      </c>
      <c r="H111" s="3" t="s">
        <v>16484</v>
      </c>
      <c r="I111" s="3" t="s">
        <v>1241</v>
      </c>
      <c r="J111" s="6">
        <v>140</v>
      </c>
      <c r="K111" s="3" t="s">
        <v>110</v>
      </c>
      <c r="L111" s="6">
        <v>757.98</v>
      </c>
      <c r="M111" s="6">
        <v>40.4</v>
      </c>
      <c r="N111" s="6">
        <v>757.98</v>
      </c>
      <c r="O111" s="17">
        <v>45771</v>
      </c>
      <c r="P111" s="3"/>
      <c r="Q111" s="3"/>
      <c r="R111" s="3" t="s">
        <v>16589</v>
      </c>
    </row>
    <row r="112" spans="1:18">
      <c r="A112" s="19" t="s">
        <v>16623</v>
      </c>
      <c r="B112" s="3" t="s">
        <v>530</v>
      </c>
      <c r="C112" s="3" t="s">
        <v>8582</v>
      </c>
      <c r="D112" s="3" t="s">
        <v>8585</v>
      </c>
      <c r="E112" s="6">
        <v>95.9</v>
      </c>
      <c r="F112" s="3" t="s">
        <v>68</v>
      </c>
      <c r="G112" s="6">
        <v>490</v>
      </c>
      <c r="H112" s="3" t="s">
        <v>16484</v>
      </c>
      <c r="I112" s="3" t="s">
        <v>1241</v>
      </c>
      <c r="J112" s="6">
        <v>150</v>
      </c>
      <c r="K112" s="3" t="s">
        <v>110</v>
      </c>
      <c r="L112" s="6">
        <v>757.98</v>
      </c>
      <c r="M112" s="6">
        <v>54.1</v>
      </c>
      <c r="N112" s="6">
        <v>757.98</v>
      </c>
      <c r="O112" s="17">
        <v>45771</v>
      </c>
      <c r="P112" s="3"/>
      <c r="Q112" s="3"/>
      <c r="R112" s="3" t="s">
        <v>16589</v>
      </c>
    </row>
    <row r="113" spans="1:18">
      <c r="A113" s="19" t="s">
        <v>16624</v>
      </c>
      <c r="B113" s="3" t="s">
        <v>530</v>
      </c>
      <c r="C113" s="3" t="s">
        <v>8585</v>
      </c>
      <c r="D113" s="3" t="s">
        <v>8588</v>
      </c>
      <c r="E113" s="6">
        <v>90.6</v>
      </c>
      <c r="F113" s="3" t="s">
        <v>68</v>
      </c>
      <c r="G113" s="6">
        <v>490</v>
      </c>
      <c r="H113" s="3" t="s">
        <v>16484</v>
      </c>
      <c r="I113" s="3" t="s">
        <v>1241</v>
      </c>
      <c r="J113" s="6">
        <v>160</v>
      </c>
      <c r="K113" s="3" t="s">
        <v>110</v>
      </c>
      <c r="L113" s="6">
        <v>757.98</v>
      </c>
      <c r="M113" s="6">
        <v>69.400000000000006</v>
      </c>
      <c r="N113" s="6">
        <v>757.98</v>
      </c>
      <c r="O113" s="17">
        <v>45771</v>
      </c>
      <c r="P113" s="3"/>
      <c r="Q113" s="3"/>
      <c r="R113" s="3" t="s">
        <v>16589</v>
      </c>
    </row>
    <row r="114" spans="1:18">
      <c r="A114" s="19" t="s">
        <v>16625</v>
      </c>
      <c r="B114" s="3" t="s">
        <v>530</v>
      </c>
      <c r="C114" s="3" t="s">
        <v>8588</v>
      </c>
      <c r="D114" s="3" t="s">
        <v>8591</v>
      </c>
      <c r="E114" s="6">
        <v>313</v>
      </c>
      <c r="F114" s="3" t="s">
        <v>196</v>
      </c>
      <c r="G114" s="6">
        <v>950</v>
      </c>
      <c r="H114" s="3" t="s">
        <v>16484</v>
      </c>
      <c r="I114" s="3" t="s">
        <v>1241</v>
      </c>
      <c r="J114" s="6">
        <v>400</v>
      </c>
      <c r="K114" s="3" t="s">
        <v>196</v>
      </c>
      <c r="L114" s="6">
        <v>950</v>
      </c>
      <c r="M114" s="6">
        <v>87</v>
      </c>
      <c r="N114" s="6">
        <v>950</v>
      </c>
      <c r="O114" s="17">
        <v>45761</v>
      </c>
      <c r="P114" s="3"/>
      <c r="Q114" s="3"/>
      <c r="R114" s="3" t="s">
        <v>16589</v>
      </c>
    </row>
    <row r="115" spans="1:18">
      <c r="A115" s="19" t="s">
        <v>16626</v>
      </c>
      <c r="B115" s="3" t="s">
        <v>530</v>
      </c>
      <c r="C115" s="3" t="s">
        <v>8591</v>
      </c>
      <c r="D115" s="3" t="s">
        <v>8594</v>
      </c>
      <c r="E115" s="6">
        <v>213</v>
      </c>
      <c r="F115" s="3" t="s">
        <v>110</v>
      </c>
      <c r="G115" s="6">
        <v>757</v>
      </c>
      <c r="H115" s="3" t="s">
        <v>16484</v>
      </c>
      <c r="I115" s="3" t="s">
        <v>1241</v>
      </c>
      <c r="J115" s="6">
        <v>285</v>
      </c>
      <c r="K115" s="3" t="s">
        <v>110</v>
      </c>
      <c r="L115" s="6">
        <v>757.98</v>
      </c>
      <c r="M115" s="6">
        <v>72</v>
      </c>
      <c r="N115" s="6">
        <v>757.98</v>
      </c>
      <c r="O115" s="17">
        <v>45771</v>
      </c>
      <c r="P115" s="3"/>
      <c r="Q115" s="3"/>
      <c r="R115" s="3" t="s">
        <v>16589</v>
      </c>
    </row>
    <row r="116" spans="1:18">
      <c r="A116" s="19" t="s">
        <v>16627</v>
      </c>
      <c r="B116" s="3" t="s">
        <v>530</v>
      </c>
      <c r="C116" s="3" t="s">
        <v>8594</v>
      </c>
      <c r="D116" s="3" t="s">
        <v>8597</v>
      </c>
      <c r="E116" s="6">
        <v>225</v>
      </c>
      <c r="F116" s="3" t="s">
        <v>110</v>
      </c>
      <c r="G116" s="6">
        <v>757</v>
      </c>
      <c r="H116" s="3" t="s">
        <v>16484</v>
      </c>
      <c r="I116" s="3" t="s">
        <v>1241</v>
      </c>
      <c r="J116" s="6">
        <v>290</v>
      </c>
      <c r="K116" s="3" t="s">
        <v>110</v>
      </c>
      <c r="L116" s="6">
        <v>757.98</v>
      </c>
      <c r="M116" s="6">
        <v>65</v>
      </c>
      <c r="N116" s="6">
        <v>757.98</v>
      </c>
      <c r="O116" s="17">
        <v>45772</v>
      </c>
      <c r="P116" s="3"/>
      <c r="Q116" s="3"/>
      <c r="R116" s="3" t="s">
        <v>16589</v>
      </c>
    </row>
    <row r="117" spans="1:18">
      <c r="A117" s="19" t="s">
        <v>16628</v>
      </c>
      <c r="B117" s="3" t="s">
        <v>530</v>
      </c>
      <c r="C117" s="3" t="s">
        <v>8597</v>
      </c>
      <c r="D117" s="3" t="s">
        <v>8600</v>
      </c>
      <c r="E117" s="6">
        <v>207</v>
      </c>
      <c r="F117" s="3" t="s">
        <v>110</v>
      </c>
      <c r="G117" s="6">
        <v>757</v>
      </c>
      <c r="H117" s="3" t="s">
        <v>16484</v>
      </c>
      <c r="I117" s="3" t="s">
        <v>1241</v>
      </c>
      <c r="J117" s="6">
        <v>285</v>
      </c>
      <c r="K117" s="3" t="s">
        <v>110</v>
      </c>
      <c r="L117" s="6">
        <v>757.98</v>
      </c>
      <c r="M117" s="6">
        <v>78</v>
      </c>
      <c r="N117" s="6">
        <v>757.98</v>
      </c>
      <c r="O117" s="17">
        <v>45772</v>
      </c>
      <c r="P117" s="3"/>
      <c r="Q117" s="3"/>
      <c r="R117" s="3" t="s">
        <v>16589</v>
      </c>
    </row>
    <row r="118" spans="1:18">
      <c r="A118" s="19" t="s">
        <v>16629</v>
      </c>
      <c r="B118" s="3" t="s">
        <v>530</v>
      </c>
      <c r="C118" s="3" t="s">
        <v>8609</v>
      </c>
      <c r="D118" s="3" t="s">
        <v>8606</v>
      </c>
      <c r="E118" s="6">
        <v>148</v>
      </c>
      <c r="F118" s="3" t="s">
        <v>110</v>
      </c>
      <c r="G118" s="6">
        <v>757</v>
      </c>
      <c r="H118" s="3" t="s">
        <v>16484</v>
      </c>
      <c r="I118" s="3" t="s">
        <v>1241</v>
      </c>
      <c r="J118" s="6">
        <v>180</v>
      </c>
      <c r="K118" s="3" t="s">
        <v>110</v>
      </c>
      <c r="L118" s="6">
        <v>757.98</v>
      </c>
      <c r="M118" s="6">
        <v>32</v>
      </c>
      <c r="N118" s="6">
        <v>757.98</v>
      </c>
      <c r="O118" s="17">
        <v>45773</v>
      </c>
      <c r="P118" s="3"/>
      <c r="Q118" s="3"/>
      <c r="R118" s="3" t="s">
        <v>16589</v>
      </c>
    </row>
    <row r="119" spans="1:18">
      <c r="A119" s="27" t="s">
        <v>16630</v>
      </c>
      <c r="B119" s="3" t="s">
        <v>530</v>
      </c>
      <c r="C119" s="3" t="s">
        <v>8606</v>
      </c>
      <c r="D119" s="3" t="s">
        <v>8603</v>
      </c>
      <c r="E119" s="6">
        <v>159</v>
      </c>
      <c r="F119" s="3" t="s">
        <v>110</v>
      </c>
      <c r="G119" s="6">
        <v>757</v>
      </c>
      <c r="H119" s="3" t="s">
        <v>16484</v>
      </c>
      <c r="I119" s="3" t="s">
        <v>1241</v>
      </c>
      <c r="J119" s="6">
        <v>200</v>
      </c>
      <c r="K119" s="3" t="s">
        <v>110</v>
      </c>
      <c r="L119" s="6">
        <v>757.98</v>
      </c>
      <c r="M119" s="6">
        <v>41</v>
      </c>
      <c r="N119" s="6">
        <v>757.98</v>
      </c>
      <c r="O119" s="17">
        <v>45773</v>
      </c>
      <c r="P119" s="3"/>
      <c r="Q119" s="3"/>
      <c r="R119" s="3" t="s">
        <v>16589</v>
      </c>
    </row>
    <row r="120" spans="1:18">
      <c r="A120" s="19" t="s">
        <v>16631</v>
      </c>
      <c r="B120" s="3" t="s">
        <v>530</v>
      </c>
      <c r="C120" s="3" t="s">
        <v>8603</v>
      </c>
      <c r="D120" s="3" t="s">
        <v>16632</v>
      </c>
      <c r="E120" s="6">
        <v>22.4</v>
      </c>
      <c r="F120" s="3" t="s">
        <v>68</v>
      </c>
      <c r="G120" s="6">
        <v>490</v>
      </c>
      <c r="H120" s="3" t="s">
        <v>16484</v>
      </c>
      <c r="I120" s="3" t="s">
        <v>1241</v>
      </c>
      <c r="J120" s="6">
        <v>70</v>
      </c>
      <c r="K120" s="3" t="s">
        <v>68</v>
      </c>
      <c r="L120" s="6">
        <v>490</v>
      </c>
      <c r="M120" s="6">
        <v>47.6</v>
      </c>
      <c r="N120" s="6">
        <v>490</v>
      </c>
      <c r="O120" s="17">
        <v>45773</v>
      </c>
      <c r="P120" s="3"/>
      <c r="Q120" s="3"/>
      <c r="R120" s="3" t="s">
        <v>16589</v>
      </c>
    </row>
    <row r="121" spans="1:18">
      <c r="A121" s="19" t="s">
        <v>16633</v>
      </c>
      <c r="B121" s="3" t="s">
        <v>530</v>
      </c>
      <c r="C121" s="3" t="s">
        <v>16632</v>
      </c>
      <c r="D121" s="3" t="s">
        <v>16634</v>
      </c>
      <c r="E121" s="6">
        <v>349</v>
      </c>
      <c r="F121" s="3" t="s">
        <v>196</v>
      </c>
      <c r="G121" s="6">
        <v>950</v>
      </c>
      <c r="H121" s="3" t="s">
        <v>16601</v>
      </c>
      <c r="I121" s="3" t="s">
        <v>1241</v>
      </c>
      <c r="J121" s="6">
        <v>510</v>
      </c>
      <c r="K121" s="3" t="s">
        <v>196</v>
      </c>
      <c r="L121" s="6">
        <v>950</v>
      </c>
      <c r="M121" s="6">
        <v>161</v>
      </c>
      <c r="N121" s="6">
        <v>950</v>
      </c>
      <c r="O121" s="17">
        <v>45761</v>
      </c>
      <c r="P121" s="3"/>
      <c r="Q121" s="3"/>
      <c r="R121" s="3" t="s">
        <v>16589</v>
      </c>
    </row>
    <row r="122" spans="1:18">
      <c r="A122" s="19" t="s">
        <v>16635</v>
      </c>
      <c r="B122" s="3" t="s">
        <v>530</v>
      </c>
      <c r="C122" s="3" t="s">
        <v>16632</v>
      </c>
      <c r="D122" s="3" t="s">
        <v>8630</v>
      </c>
      <c r="E122" s="6">
        <v>226</v>
      </c>
      <c r="F122" s="3" t="s">
        <v>110</v>
      </c>
      <c r="G122" s="6">
        <v>757</v>
      </c>
      <c r="H122" s="3" t="s">
        <v>16484</v>
      </c>
      <c r="I122" s="3" t="s">
        <v>1241</v>
      </c>
      <c r="J122" s="6">
        <v>285</v>
      </c>
      <c r="K122" s="3" t="s">
        <v>110</v>
      </c>
      <c r="L122" s="6">
        <v>757.98</v>
      </c>
      <c r="M122" s="6">
        <v>59</v>
      </c>
      <c r="N122" s="6">
        <v>757.98</v>
      </c>
      <c r="O122" s="17">
        <v>45773</v>
      </c>
      <c r="P122" s="3"/>
      <c r="Q122" s="3"/>
      <c r="R122" s="3" t="s">
        <v>16589</v>
      </c>
    </row>
    <row r="123" spans="1:18">
      <c r="A123" s="19" t="s">
        <v>16636</v>
      </c>
      <c r="B123" s="3" t="s">
        <v>530</v>
      </c>
      <c r="C123" s="3" t="s">
        <v>8630</v>
      </c>
      <c r="D123" s="3" t="s">
        <v>8633</v>
      </c>
      <c r="E123" s="6">
        <v>116</v>
      </c>
      <c r="F123" s="3" t="s">
        <v>110</v>
      </c>
      <c r="G123" s="6">
        <v>757</v>
      </c>
      <c r="H123" s="3" t="s">
        <v>16484</v>
      </c>
      <c r="I123" s="3" t="s">
        <v>1241</v>
      </c>
      <c r="J123" s="6">
        <v>170</v>
      </c>
      <c r="K123" s="3" t="s">
        <v>110</v>
      </c>
      <c r="L123" s="6">
        <v>757.98</v>
      </c>
      <c r="M123" s="6">
        <v>54</v>
      </c>
      <c r="N123" s="6">
        <v>757.98</v>
      </c>
      <c r="O123" s="17">
        <v>45774</v>
      </c>
      <c r="P123" s="3"/>
      <c r="Q123" s="3"/>
      <c r="R123" s="3" t="s">
        <v>16589</v>
      </c>
    </row>
    <row r="124" spans="1:18">
      <c r="A124" s="19" t="s">
        <v>16637</v>
      </c>
      <c r="B124" s="3" t="s">
        <v>530</v>
      </c>
      <c r="C124" s="3" t="s">
        <v>8633</v>
      </c>
      <c r="D124" s="3" t="s">
        <v>8636</v>
      </c>
      <c r="E124" s="6">
        <v>114</v>
      </c>
      <c r="F124" s="3" t="s">
        <v>110</v>
      </c>
      <c r="G124" s="6">
        <v>757</v>
      </c>
      <c r="H124" s="3" t="s">
        <v>16484</v>
      </c>
      <c r="I124" s="3" t="s">
        <v>1241</v>
      </c>
      <c r="J124" s="6">
        <v>150</v>
      </c>
      <c r="K124" s="3" t="s">
        <v>110</v>
      </c>
      <c r="L124" s="6">
        <v>757.98</v>
      </c>
      <c r="M124" s="6">
        <v>36</v>
      </c>
      <c r="N124" s="6">
        <v>757.98</v>
      </c>
      <c r="O124" s="17">
        <v>45776</v>
      </c>
      <c r="P124" s="3"/>
      <c r="Q124" s="3"/>
      <c r="R124" s="3" t="s">
        <v>16589</v>
      </c>
    </row>
    <row r="125" spans="1:18">
      <c r="A125" s="19" t="s">
        <v>16638</v>
      </c>
      <c r="B125" s="3" t="s">
        <v>530</v>
      </c>
      <c r="C125" s="3" t="s">
        <v>8636</v>
      </c>
      <c r="D125" s="3" t="s">
        <v>8639</v>
      </c>
      <c r="E125" s="6">
        <v>176</v>
      </c>
      <c r="F125" s="3" t="s">
        <v>110</v>
      </c>
      <c r="G125" s="6">
        <v>757</v>
      </c>
      <c r="H125" s="3" t="s">
        <v>16484</v>
      </c>
      <c r="I125" s="3" t="s">
        <v>1241</v>
      </c>
      <c r="J125" s="6">
        <v>220</v>
      </c>
      <c r="K125" s="3" t="s">
        <v>110</v>
      </c>
      <c r="L125" s="6">
        <v>757.98</v>
      </c>
      <c r="M125" s="6">
        <v>44</v>
      </c>
      <c r="N125" s="6">
        <v>757.98</v>
      </c>
      <c r="O125" s="17">
        <v>45776</v>
      </c>
      <c r="P125" s="3"/>
      <c r="Q125" s="3"/>
      <c r="R125" s="3" t="s">
        <v>16589</v>
      </c>
    </row>
    <row r="126" spans="1:18">
      <c r="A126" s="19" t="s">
        <v>16639</v>
      </c>
      <c r="B126" s="3" t="s">
        <v>530</v>
      </c>
      <c r="C126" s="3" t="s">
        <v>8639</v>
      </c>
      <c r="D126" s="3" t="s">
        <v>8642</v>
      </c>
      <c r="E126" s="6">
        <v>205</v>
      </c>
      <c r="F126" s="3" t="s">
        <v>110</v>
      </c>
      <c r="G126" s="6">
        <v>757</v>
      </c>
      <c r="H126" s="3" t="s">
        <v>16484</v>
      </c>
      <c r="I126" s="3" t="s">
        <v>1241</v>
      </c>
      <c r="J126" s="6">
        <v>250</v>
      </c>
      <c r="K126" s="3" t="s">
        <v>110</v>
      </c>
      <c r="L126" s="6">
        <v>757.98</v>
      </c>
      <c r="M126" s="6">
        <v>45</v>
      </c>
      <c r="N126" s="6">
        <v>757.98</v>
      </c>
      <c r="O126" s="17">
        <v>45776</v>
      </c>
      <c r="P126" s="3"/>
      <c r="Q126" s="3"/>
      <c r="R126" s="3" t="s">
        <v>16589</v>
      </c>
    </row>
    <row r="127" spans="1:18">
      <c r="A127" s="19" t="s">
        <v>16640</v>
      </c>
      <c r="B127" s="3" t="s">
        <v>530</v>
      </c>
      <c r="C127" s="3" t="s">
        <v>8642</v>
      </c>
      <c r="D127" s="3" t="s">
        <v>8645</v>
      </c>
      <c r="E127" s="6">
        <v>259</v>
      </c>
      <c r="F127" s="3" t="s">
        <v>110</v>
      </c>
      <c r="G127" s="6">
        <v>757</v>
      </c>
      <c r="H127" s="3" t="s">
        <v>16484</v>
      </c>
      <c r="I127" s="3" t="s">
        <v>1241</v>
      </c>
      <c r="J127" s="6">
        <v>320</v>
      </c>
      <c r="K127" s="3" t="s">
        <v>196</v>
      </c>
      <c r="L127" s="6">
        <v>950</v>
      </c>
      <c r="M127" s="6">
        <v>61</v>
      </c>
      <c r="N127" s="6">
        <v>950</v>
      </c>
      <c r="O127" s="17">
        <v>45776</v>
      </c>
      <c r="P127" s="3"/>
      <c r="Q127" s="3"/>
      <c r="R127" s="3" t="s">
        <v>16589</v>
      </c>
    </row>
    <row r="128" spans="1:18">
      <c r="A128" s="19" t="s">
        <v>16641</v>
      </c>
      <c r="B128" s="3" t="s">
        <v>530</v>
      </c>
      <c r="C128" s="3" t="s">
        <v>8645</v>
      </c>
      <c r="D128" s="3" t="s">
        <v>8648</v>
      </c>
      <c r="E128" s="6">
        <v>288</v>
      </c>
      <c r="F128" s="3" t="s">
        <v>110</v>
      </c>
      <c r="G128" s="6">
        <v>757</v>
      </c>
      <c r="H128" s="3" t="s">
        <v>16484</v>
      </c>
      <c r="I128" s="3" t="s">
        <v>1241</v>
      </c>
      <c r="J128" s="6">
        <v>330</v>
      </c>
      <c r="K128" s="3" t="s">
        <v>196</v>
      </c>
      <c r="L128" s="6">
        <v>950</v>
      </c>
      <c r="M128" s="6">
        <v>42</v>
      </c>
      <c r="N128" s="6">
        <v>950</v>
      </c>
      <c r="O128" s="17">
        <v>45776</v>
      </c>
      <c r="P128" s="3"/>
      <c r="Q128" s="3"/>
      <c r="R128" s="3" t="s">
        <v>16589</v>
      </c>
    </row>
    <row r="129" spans="1:18">
      <c r="A129" s="19" t="s">
        <v>16642</v>
      </c>
      <c r="B129" s="3" t="s">
        <v>530</v>
      </c>
      <c r="C129" s="3" t="s">
        <v>16632</v>
      </c>
      <c r="D129" s="3" t="s">
        <v>8612</v>
      </c>
      <c r="E129" s="6">
        <v>182</v>
      </c>
      <c r="F129" s="3" t="s">
        <v>110</v>
      </c>
      <c r="G129" s="6">
        <v>757</v>
      </c>
      <c r="H129" s="3" t="s">
        <v>16484</v>
      </c>
      <c r="I129" s="3" t="s">
        <v>1241</v>
      </c>
      <c r="J129" s="6">
        <v>255</v>
      </c>
      <c r="K129" s="3" t="s">
        <v>110</v>
      </c>
      <c r="L129" s="6">
        <v>757.98</v>
      </c>
      <c r="M129" s="6">
        <v>73</v>
      </c>
      <c r="N129" s="6">
        <v>757.98</v>
      </c>
      <c r="O129" s="17">
        <v>45773</v>
      </c>
      <c r="P129" s="3"/>
      <c r="Q129" s="3"/>
      <c r="R129" s="3" t="s">
        <v>16589</v>
      </c>
    </row>
    <row r="130" spans="1:18">
      <c r="A130" s="19" t="s">
        <v>16643</v>
      </c>
      <c r="B130" s="3" t="s">
        <v>530</v>
      </c>
      <c r="C130" s="3" t="s">
        <v>8612</v>
      </c>
      <c r="D130" s="3" t="s">
        <v>8615</v>
      </c>
      <c r="E130" s="6">
        <v>247</v>
      </c>
      <c r="F130" s="3" t="s">
        <v>110</v>
      </c>
      <c r="G130" s="6">
        <v>757</v>
      </c>
      <c r="H130" s="3" t="s">
        <v>16484</v>
      </c>
      <c r="I130" s="3" t="s">
        <v>1241</v>
      </c>
      <c r="J130" s="6">
        <v>300</v>
      </c>
      <c r="K130" s="3" t="s">
        <v>110</v>
      </c>
      <c r="L130" s="6">
        <v>757.98</v>
      </c>
      <c r="M130" s="6">
        <v>53</v>
      </c>
      <c r="N130" s="6">
        <v>757.98</v>
      </c>
      <c r="O130" s="17">
        <v>45773</v>
      </c>
      <c r="P130" s="3"/>
      <c r="Q130" s="3"/>
      <c r="R130" s="3" t="s">
        <v>16589</v>
      </c>
    </row>
    <row r="131" spans="1:18">
      <c r="A131" s="19" t="s">
        <v>16644</v>
      </c>
      <c r="B131" s="3" t="s">
        <v>530</v>
      </c>
      <c r="C131" s="3" t="s">
        <v>8615</v>
      </c>
      <c r="D131" s="3" t="s">
        <v>8618</v>
      </c>
      <c r="E131" s="6">
        <v>171</v>
      </c>
      <c r="F131" s="3" t="s">
        <v>110</v>
      </c>
      <c r="G131" s="6">
        <v>757</v>
      </c>
      <c r="H131" s="3" t="s">
        <v>16484</v>
      </c>
      <c r="I131" s="3" t="s">
        <v>1241</v>
      </c>
      <c r="J131" s="6">
        <v>220</v>
      </c>
      <c r="K131" s="3" t="s">
        <v>110</v>
      </c>
      <c r="L131" s="6">
        <v>757.98</v>
      </c>
      <c r="M131" s="6">
        <v>49</v>
      </c>
      <c r="N131" s="6">
        <v>757.98</v>
      </c>
      <c r="O131" s="17">
        <v>45774</v>
      </c>
      <c r="P131" s="3"/>
      <c r="Q131" s="3"/>
      <c r="R131" s="3" t="s">
        <v>16589</v>
      </c>
    </row>
    <row r="132" spans="1:18">
      <c r="A132" s="19" t="s">
        <v>16645</v>
      </c>
      <c r="B132" s="3" t="s">
        <v>530</v>
      </c>
      <c r="C132" s="3" t="s">
        <v>8618</v>
      </c>
      <c r="D132" s="3" t="s">
        <v>8621</v>
      </c>
      <c r="E132" s="6">
        <v>111</v>
      </c>
      <c r="F132" s="3" t="s">
        <v>110</v>
      </c>
      <c r="G132" s="6">
        <v>757</v>
      </c>
      <c r="H132" s="3" t="s">
        <v>16484</v>
      </c>
      <c r="I132" s="3" t="s">
        <v>1241</v>
      </c>
      <c r="J132" s="6">
        <v>210</v>
      </c>
      <c r="K132" s="3" t="s">
        <v>110</v>
      </c>
      <c r="L132" s="6">
        <v>757.98</v>
      </c>
      <c r="M132" s="6">
        <v>99</v>
      </c>
      <c r="N132" s="6">
        <v>757.98</v>
      </c>
      <c r="O132" s="17">
        <v>45774</v>
      </c>
      <c r="P132" s="3"/>
      <c r="Q132" s="3"/>
      <c r="R132" s="3" t="s">
        <v>16589</v>
      </c>
    </row>
    <row r="133" spans="1:18">
      <c r="A133" s="19" t="s">
        <v>16646</v>
      </c>
      <c r="B133" s="3" t="s">
        <v>530</v>
      </c>
      <c r="C133" s="3" t="s">
        <v>8621</v>
      </c>
      <c r="D133" s="3" t="s">
        <v>8624</v>
      </c>
      <c r="E133" s="6">
        <v>128</v>
      </c>
      <c r="F133" s="3" t="s">
        <v>110</v>
      </c>
      <c r="G133" s="6">
        <v>757</v>
      </c>
      <c r="H133" s="3" t="s">
        <v>16484</v>
      </c>
      <c r="I133" s="3" t="s">
        <v>1241</v>
      </c>
      <c r="J133" s="6">
        <v>170</v>
      </c>
      <c r="K133" s="3" t="s">
        <v>110</v>
      </c>
      <c r="L133" s="6">
        <v>757.98</v>
      </c>
      <c r="M133" s="6">
        <v>42</v>
      </c>
      <c r="N133" s="6">
        <v>757.98</v>
      </c>
      <c r="O133" s="17">
        <v>45774</v>
      </c>
      <c r="P133" s="3"/>
      <c r="Q133" s="3"/>
      <c r="R133" s="3" t="s">
        <v>16589</v>
      </c>
    </row>
    <row r="134" spans="1:18">
      <c r="A134" s="19" t="s">
        <v>16647</v>
      </c>
      <c r="B134" s="3" t="s">
        <v>530</v>
      </c>
      <c r="C134" s="3" t="s">
        <v>8624</v>
      </c>
      <c r="D134" s="3" t="s">
        <v>8627</v>
      </c>
      <c r="E134" s="6">
        <v>142</v>
      </c>
      <c r="F134" s="3" t="s">
        <v>110</v>
      </c>
      <c r="G134" s="6">
        <v>757</v>
      </c>
      <c r="H134" s="3" t="s">
        <v>16484</v>
      </c>
      <c r="I134" s="3" t="s">
        <v>1241</v>
      </c>
      <c r="J134" s="6">
        <v>190</v>
      </c>
      <c r="K134" s="3" t="s">
        <v>110</v>
      </c>
      <c r="L134" s="6">
        <v>757.98</v>
      </c>
      <c r="M134" s="6">
        <v>48</v>
      </c>
      <c r="N134" s="6">
        <v>757.98</v>
      </c>
      <c r="O134" s="17">
        <v>45774</v>
      </c>
      <c r="P134" s="3"/>
      <c r="Q134" s="3"/>
      <c r="R134" s="3" t="s">
        <v>16589</v>
      </c>
    </row>
    <row r="135" spans="1:18">
      <c r="A135" s="19" t="s">
        <v>16648</v>
      </c>
      <c r="B135" s="3" t="s">
        <v>530</v>
      </c>
      <c r="C135" s="3" t="s">
        <v>8527</v>
      </c>
      <c r="D135" s="3" t="s">
        <v>8525</v>
      </c>
      <c r="E135" s="6">
        <v>188</v>
      </c>
      <c r="F135" s="3" t="s">
        <v>110</v>
      </c>
      <c r="G135" s="6">
        <v>757</v>
      </c>
      <c r="H135" s="3" t="s">
        <v>16649</v>
      </c>
      <c r="I135" s="3" t="s">
        <v>1241</v>
      </c>
      <c r="J135" s="6">
        <v>208</v>
      </c>
      <c r="K135" s="3" t="s">
        <v>110</v>
      </c>
      <c r="L135" s="6">
        <v>757.98</v>
      </c>
      <c r="M135" s="6">
        <v>20</v>
      </c>
      <c r="N135" s="6">
        <v>757.98</v>
      </c>
      <c r="O135" s="17">
        <v>45772</v>
      </c>
      <c r="P135" s="3"/>
      <c r="Q135" s="3"/>
      <c r="R135" s="3" t="s">
        <v>16589</v>
      </c>
    </row>
    <row r="136" spans="1:18">
      <c r="A136" s="19" t="s">
        <v>16650</v>
      </c>
      <c r="B136" s="3" t="s">
        <v>530</v>
      </c>
      <c r="C136" s="3" t="s">
        <v>8525</v>
      </c>
      <c r="D136" s="3" t="s">
        <v>8522</v>
      </c>
      <c r="E136" s="6">
        <v>224</v>
      </c>
      <c r="F136" s="3" t="s">
        <v>110</v>
      </c>
      <c r="G136" s="6">
        <v>757</v>
      </c>
      <c r="H136" s="3" t="s">
        <v>16649</v>
      </c>
      <c r="I136" s="3" t="s">
        <v>1241</v>
      </c>
      <c r="J136" s="6">
        <v>274</v>
      </c>
      <c r="K136" s="3" t="s">
        <v>110</v>
      </c>
      <c r="L136" s="6">
        <v>757.98</v>
      </c>
      <c r="M136" s="6">
        <v>50</v>
      </c>
      <c r="N136" s="6">
        <v>757.98</v>
      </c>
      <c r="O136" s="17">
        <v>45772</v>
      </c>
      <c r="P136" s="3"/>
      <c r="Q136" s="3"/>
      <c r="R136" s="3" t="s">
        <v>16589</v>
      </c>
    </row>
    <row r="137" spans="1:18">
      <c r="A137" s="19" t="s">
        <v>16651</v>
      </c>
      <c r="B137" s="3" t="s">
        <v>530</v>
      </c>
      <c r="C137" s="3" t="s">
        <v>8522</v>
      </c>
      <c r="D137" s="3" t="s">
        <v>8519</v>
      </c>
      <c r="E137" s="6">
        <v>296</v>
      </c>
      <c r="F137" s="3" t="s">
        <v>110</v>
      </c>
      <c r="G137" s="6">
        <v>757</v>
      </c>
      <c r="H137" s="3" t="s">
        <v>16649</v>
      </c>
      <c r="I137" s="3" t="s">
        <v>1241</v>
      </c>
      <c r="J137" s="6">
        <v>232</v>
      </c>
      <c r="K137" s="3" t="s">
        <v>110</v>
      </c>
      <c r="L137" s="6">
        <v>757.98</v>
      </c>
      <c r="M137" s="6">
        <v>-64</v>
      </c>
      <c r="N137" s="6">
        <v>757.98</v>
      </c>
      <c r="O137" s="17">
        <v>45772</v>
      </c>
      <c r="P137" s="3"/>
      <c r="Q137" s="3"/>
      <c r="R137" s="3" t="s">
        <v>16589</v>
      </c>
    </row>
    <row r="138" spans="1:18">
      <c r="A138" s="19" t="s">
        <v>16652</v>
      </c>
      <c r="B138" s="3" t="s">
        <v>530</v>
      </c>
      <c r="C138" s="3" t="s">
        <v>8519</v>
      </c>
      <c r="D138" s="3" t="s">
        <v>8516</v>
      </c>
      <c r="E138" s="6">
        <v>215</v>
      </c>
      <c r="F138" s="3" t="s">
        <v>110</v>
      </c>
      <c r="G138" s="6">
        <v>757</v>
      </c>
      <c r="H138" s="3" t="s">
        <v>16649</v>
      </c>
      <c r="I138" s="3" t="s">
        <v>1241</v>
      </c>
      <c r="J138" s="6">
        <v>350</v>
      </c>
      <c r="K138" s="3" t="s">
        <v>196</v>
      </c>
      <c r="L138" s="6">
        <v>950</v>
      </c>
      <c r="M138" s="6">
        <v>135</v>
      </c>
      <c r="N138" s="6">
        <v>950</v>
      </c>
      <c r="O138" s="17">
        <v>45772</v>
      </c>
      <c r="P138" s="3"/>
      <c r="Q138" s="3"/>
      <c r="R138" s="3" t="s">
        <v>16589</v>
      </c>
    </row>
    <row r="139" spans="1:18">
      <c r="A139" s="19" t="s">
        <v>16653</v>
      </c>
      <c r="B139" s="3" t="s">
        <v>530</v>
      </c>
      <c r="C139" s="3" t="s">
        <v>8516</v>
      </c>
      <c r="D139" s="3" t="s">
        <v>8513</v>
      </c>
      <c r="E139" s="6">
        <v>104</v>
      </c>
      <c r="F139" s="3" t="s">
        <v>110</v>
      </c>
      <c r="G139" s="6">
        <v>757</v>
      </c>
      <c r="H139" s="3" t="s">
        <v>16649</v>
      </c>
      <c r="I139" s="3" t="s">
        <v>1241</v>
      </c>
      <c r="J139" s="6">
        <v>144</v>
      </c>
      <c r="K139" s="3" t="s">
        <v>110</v>
      </c>
      <c r="L139" s="6">
        <v>757.98</v>
      </c>
      <c r="M139" s="6">
        <v>40</v>
      </c>
      <c r="N139" s="6">
        <v>757.98</v>
      </c>
      <c r="O139" s="17">
        <v>45772</v>
      </c>
      <c r="P139" s="3"/>
      <c r="Q139" s="3"/>
      <c r="R139" s="3" t="s">
        <v>16589</v>
      </c>
    </row>
    <row r="140" spans="1:18">
      <c r="A140" s="19" t="s">
        <v>16654</v>
      </c>
      <c r="B140" s="3" t="s">
        <v>530</v>
      </c>
      <c r="C140" s="3" t="s">
        <v>8513</v>
      </c>
      <c r="D140" s="3" t="s">
        <v>8510</v>
      </c>
      <c r="E140" s="6">
        <v>102</v>
      </c>
      <c r="F140" s="3" t="s">
        <v>110</v>
      </c>
      <c r="G140" s="6">
        <v>757</v>
      </c>
      <c r="H140" s="3" t="s">
        <v>16649</v>
      </c>
      <c r="I140" s="3" t="s">
        <v>1241</v>
      </c>
      <c r="J140" s="6">
        <v>152</v>
      </c>
      <c r="K140" s="3" t="s">
        <v>110</v>
      </c>
      <c r="L140" s="6">
        <v>757.98</v>
      </c>
      <c r="M140" s="6">
        <v>50</v>
      </c>
      <c r="N140" s="6">
        <v>757.98</v>
      </c>
      <c r="O140" s="17">
        <v>45772</v>
      </c>
      <c r="P140" s="3"/>
      <c r="Q140" s="3"/>
      <c r="R140" s="3" t="s">
        <v>16589</v>
      </c>
    </row>
    <row r="141" spans="1:18">
      <c r="A141" s="19" t="s">
        <v>16655</v>
      </c>
      <c r="B141" s="3" t="s">
        <v>530</v>
      </c>
      <c r="C141" s="3" t="s">
        <v>8510</v>
      </c>
      <c r="D141" s="3" t="s">
        <v>8507</v>
      </c>
      <c r="E141" s="6">
        <v>150</v>
      </c>
      <c r="F141" s="3" t="s">
        <v>110</v>
      </c>
      <c r="G141" s="6">
        <v>757</v>
      </c>
      <c r="H141" s="3" t="s">
        <v>16649</v>
      </c>
      <c r="I141" s="3" t="s">
        <v>1241</v>
      </c>
      <c r="J141" s="6">
        <v>161</v>
      </c>
      <c r="K141" s="3" t="s">
        <v>110</v>
      </c>
      <c r="L141" s="6">
        <v>757.98</v>
      </c>
      <c r="M141" s="6">
        <v>11</v>
      </c>
      <c r="N141" s="6">
        <v>757.98</v>
      </c>
      <c r="O141" s="17">
        <v>45773</v>
      </c>
      <c r="P141" s="3"/>
      <c r="Q141" s="3"/>
      <c r="R141" s="3" t="s">
        <v>16589</v>
      </c>
    </row>
    <row r="142" spans="1:18">
      <c r="A142" s="19" t="s">
        <v>16656</v>
      </c>
      <c r="B142" s="3" t="s">
        <v>530</v>
      </c>
      <c r="C142" s="3" t="s">
        <v>8507</v>
      </c>
      <c r="D142" s="3" t="s">
        <v>16657</v>
      </c>
      <c r="E142" s="6">
        <v>57.8</v>
      </c>
      <c r="F142" s="3" t="s">
        <v>68</v>
      </c>
      <c r="G142" s="6">
        <v>490</v>
      </c>
      <c r="H142" s="3" t="s">
        <v>16649</v>
      </c>
      <c r="I142" s="3" t="s">
        <v>1241</v>
      </c>
      <c r="J142" s="6">
        <v>90</v>
      </c>
      <c r="K142" s="3" t="s">
        <v>68</v>
      </c>
      <c r="L142" s="6">
        <v>490</v>
      </c>
      <c r="M142" s="6">
        <v>32.200000000000003</v>
      </c>
      <c r="N142" s="6">
        <v>490</v>
      </c>
      <c r="O142" s="17">
        <v>45773</v>
      </c>
      <c r="P142" s="3"/>
      <c r="Q142" s="3"/>
      <c r="R142" s="3" t="s">
        <v>16589</v>
      </c>
    </row>
    <row r="143" spans="1:18">
      <c r="A143" s="19" t="s">
        <v>16658</v>
      </c>
      <c r="B143" s="3" t="s">
        <v>530</v>
      </c>
      <c r="C143" s="3" t="s">
        <v>16657</v>
      </c>
      <c r="D143" s="3" t="s">
        <v>16659</v>
      </c>
      <c r="E143" s="6">
        <v>341</v>
      </c>
      <c r="F143" s="3" t="s">
        <v>196</v>
      </c>
      <c r="G143" s="6">
        <v>950</v>
      </c>
      <c r="H143" s="3" t="s">
        <v>16601</v>
      </c>
      <c r="I143" s="3" t="s">
        <v>1241</v>
      </c>
      <c r="J143" s="6">
        <v>500</v>
      </c>
      <c r="K143" s="3" t="s">
        <v>196</v>
      </c>
      <c r="L143" s="6">
        <v>950</v>
      </c>
      <c r="M143" s="6">
        <v>159</v>
      </c>
      <c r="N143" s="6">
        <v>950</v>
      </c>
      <c r="O143" s="17">
        <v>45762</v>
      </c>
      <c r="P143" s="3"/>
      <c r="Q143" s="3"/>
      <c r="R143" s="3" t="s">
        <v>16589</v>
      </c>
    </row>
    <row r="144" spans="1:18">
      <c r="A144" s="19" t="s">
        <v>16660</v>
      </c>
      <c r="B144" s="3" t="s">
        <v>530</v>
      </c>
      <c r="C144" s="3" t="s">
        <v>16657</v>
      </c>
      <c r="D144" s="3" t="s">
        <v>8530</v>
      </c>
      <c r="E144" s="6">
        <v>133</v>
      </c>
      <c r="F144" s="3" t="s">
        <v>110</v>
      </c>
      <c r="G144" s="6">
        <v>757</v>
      </c>
      <c r="H144" s="3" t="s">
        <v>16649</v>
      </c>
      <c r="I144" s="3" t="s">
        <v>1241</v>
      </c>
      <c r="J144" s="6">
        <v>174</v>
      </c>
      <c r="K144" s="3" t="s">
        <v>110</v>
      </c>
      <c r="L144" s="6">
        <v>757.98</v>
      </c>
      <c r="M144" s="6">
        <v>41</v>
      </c>
      <c r="N144" s="6">
        <v>757.98</v>
      </c>
      <c r="O144" s="17">
        <v>45773</v>
      </c>
      <c r="P144" s="3"/>
      <c r="Q144" s="3"/>
      <c r="R144" s="3" t="s">
        <v>16589</v>
      </c>
    </row>
    <row r="145" spans="1:18">
      <c r="A145" s="19" t="s">
        <v>16661</v>
      </c>
      <c r="B145" s="3" t="s">
        <v>530</v>
      </c>
      <c r="C145" s="3" t="s">
        <v>8530</v>
      </c>
      <c r="D145" s="3" t="s">
        <v>8533</v>
      </c>
      <c r="E145" s="6">
        <v>231</v>
      </c>
      <c r="F145" s="3" t="s">
        <v>110</v>
      </c>
      <c r="G145" s="6">
        <v>757</v>
      </c>
      <c r="H145" s="3" t="s">
        <v>16649</v>
      </c>
      <c r="I145" s="3" t="s">
        <v>1241</v>
      </c>
      <c r="J145" s="6">
        <v>198</v>
      </c>
      <c r="K145" s="3" t="s">
        <v>110</v>
      </c>
      <c r="L145" s="6">
        <v>757.98</v>
      </c>
      <c r="M145" s="6">
        <v>-33</v>
      </c>
      <c r="N145" s="6">
        <v>757.98</v>
      </c>
      <c r="O145" s="17">
        <v>45773</v>
      </c>
      <c r="P145" s="3"/>
      <c r="Q145" s="3"/>
      <c r="R145" s="3" t="s">
        <v>16589</v>
      </c>
    </row>
    <row r="146" spans="1:18">
      <c r="A146" s="19" t="s">
        <v>16662</v>
      </c>
      <c r="B146" s="3" t="s">
        <v>530</v>
      </c>
      <c r="C146" s="3" t="s">
        <v>8533</v>
      </c>
      <c r="D146" s="3" t="s">
        <v>8536</v>
      </c>
      <c r="E146" s="6">
        <v>212</v>
      </c>
      <c r="F146" s="3" t="s">
        <v>110</v>
      </c>
      <c r="G146" s="6">
        <v>757</v>
      </c>
      <c r="H146" s="3" t="s">
        <v>16649</v>
      </c>
      <c r="I146" s="3" t="s">
        <v>1241</v>
      </c>
      <c r="J146" s="6">
        <v>387</v>
      </c>
      <c r="K146" s="3" t="s">
        <v>196</v>
      </c>
      <c r="L146" s="6">
        <v>950</v>
      </c>
      <c r="M146" s="6">
        <v>175</v>
      </c>
      <c r="N146" s="6">
        <v>950</v>
      </c>
      <c r="O146" s="17">
        <v>45762</v>
      </c>
      <c r="P146" s="3"/>
      <c r="Q146" s="3"/>
      <c r="R146" s="3" t="s">
        <v>16589</v>
      </c>
    </row>
    <row r="147" spans="1:18">
      <c r="A147" s="19" t="s">
        <v>16663</v>
      </c>
      <c r="B147" s="3" t="s">
        <v>530</v>
      </c>
      <c r="C147" s="3" t="s">
        <v>8536</v>
      </c>
      <c r="D147" s="3" t="s">
        <v>8539</v>
      </c>
      <c r="E147" s="6">
        <v>206</v>
      </c>
      <c r="F147" s="3" t="s">
        <v>110</v>
      </c>
      <c r="G147" s="6">
        <v>757</v>
      </c>
      <c r="H147" s="3" t="s">
        <v>16649</v>
      </c>
      <c r="I147" s="3" t="s">
        <v>1241</v>
      </c>
      <c r="J147" s="6">
        <v>189</v>
      </c>
      <c r="K147" s="3" t="s">
        <v>110</v>
      </c>
      <c r="L147" s="6">
        <v>757.98</v>
      </c>
      <c r="M147" s="6">
        <v>-17</v>
      </c>
      <c r="N147" s="6">
        <v>757.98</v>
      </c>
      <c r="O147" s="17">
        <v>45773</v>
      </c>
      <c r="P147" s="3"/>
      <c r="Q147" s="3"/>
      <c r="R147" s="3" t="s">
        <v>16589</v>
      </c>
    </row>
    <row r="148" spans="1:18">
      <c r="A148" s="27" t="s">
        <v>16664</v>
      </c>
      <c r="B148" s="3" t="s">
        <v>530</v>
      </c>
      <c r="C148" s="3" t="s">
        <v>8539</v>
      </c>
      <c r="D148" s="3" t="s">
        <v>8542</v>
      </c>
      <c r="E148" s="6">
        <v>201</v>
      </c>
      <c r="F148" s="3" t="s">
        <v>110</v>
      </c>
      <c r="G148" s="6">
        <v>757</v>
      </c>
      <c r="H148" s="3" t="s">
        <v>16649</v>
      </c>
      <c r="I148" s="3" t="s">
        <v>1241</v>
      </c>
      <c r="J148" s="6">
        <v>251</v>
      </c>
      <c r="K148" s="3" t="s">
        <v>110</v>
      </c>
      <c r="L148" s="6">
        <v>757.98</v>
      </c>
      <c r="M148" s="6">
        <v>50</v>
      </c>
      <c r="N148" s="6">
        <v>757.98</v>
      </c>
      <c r="O148" s="17">
        <v>45773</v>
      </c>
      <c r="P148" s="3"/>
      <c r="Q148" s="3"/>
      <c r="R148" s="3" t="s">
        <v>16589</v>
      </c>
    </row>
    <row r="149" spans="1:18">
      <c r="A149" s="19" t="s">
        <v>16665</v>
      </c>
      <c r="B149" s="3" t="s">
        <v>530</v>
      </c>
      <c r="C149" s="3" t="s">
        <v>8542</v>
      </c>
      <c r="D149" s="3" t="s">
        <v>8545</v>
      </c>
      <c r="E149" s="6">
        <v>215</v>
      </c>
      <c r="F149" s="3" t="s">
        <v>110</v>
      </c>
      <c r="G149" s="6">
        <v>757</v>
      </c>
      <c r="H149" s="3" t="s">
        <v>16649</v>
      </c>
      <c r="I149" s="3" t="s">
        <v>1241</v>
      </c>
      <c r="J149" s="6">
        <v>251</v>
      </c>
      <c r="K149" s="3" t="s">
        <v>110</v>
      </c>
      <c r="L149" s="6">
        <v>757.98</v>
      </c>
      <c r="M149" s="6">
        <v>36</v>
      </c>
      <c r="N149" s="6">
        <v>757.98</v>
      </c>
      <c r="O149" s="17">
        <v>45776</v>
      </c>
      <c r="P149" s="3"/>
      <c r="Q149" s="3"/>
      <c r="R149" s="3" t="s">
        <v>16589</v>
      </c>
    </row>
    <row r="150" spans="1:18">
      <c r="A150" s="19" t="s">
        <v>16666</v>
      </c>
      <c r="B150" s="3" t="s">
        <v>530</v>
      </c>
      <c r="C150" s="3" t="s">
        <v>8545</v>
      </c>
      <c r="D150" s="3" t="s">
        <v>8548</v>
      </c>
      <c r="E150" s="6">
        <v>244</v>
      </c>
      <c r="F150" s="3" t="s">
        <v>110</v>
      </c>
      <c r="G150" s="6">
        <v>757</v>
      </c>
      <c r="H150" s="3" t="s">
        <v>16649</v>
      </c>
      <c r="I150" s="3" t="s">
        <v>1241</v>
      </c>
      <c r="J150" s="6">
        <v>305</v>
      </c>
      <c r="K150" s="3" t="s">
        <v>196</v>
      </c>
      <c r="L150" s="6">
        <v>950</v>
      </c>
      <c r="M150" s="6">
        <v>61</v>
      </c>
      <c r="N150" s="6">
        <v>950</v>
      </c>
      <c r="O150" s="17">
        <v>45776</v>
      </c>
      <c r="P150" s="3"/>
      <c r="Q150" s="3"/>
      <c r="R150" s="3" t="s">
        <v>16589</v>
      </c>
    </row>
    <row r="151" spans="1:18">
      <c r="A151" s="19" t="s">
        <v>16667</v>
      </c>
      <c r="B151" s="3" t="s">
        <v>530</v>
      </c>
      <c r="C151" s="3" t="s">
        <v>8548</v>
      </c>
      <c r="D151" s="3" t="s">
        <v>8551</v>
      </c>
      <c r="E151" s="6">
        <v>312</v>
      </c>
      <c r="F151" s="3" t="s">
        <v>196</v>
      </c>
      <c r="G151" s="6">
        <v>950</v>
      </c>
      <c r="H151" s="3" t="s">
        <v>16649</v>
      </c>
      <c r="I151" s="3" t="s">
        <v>1241</v>
      </c>
      <c r="J151" s="6">
        <v>324</v>
      </c>
      <c r="K151" s="3" t="s">
        <v>196</v>
      </c>
      <c r="L151" s="6">
        <v>950</v>
      </c>
      <c r="M151" s="6">
        <v>12</v>
      </c>
      <c r="N151" s="6">
        <v>950</v>
      </c>
      <c r="O151" s="17">
        <v>45776</v>
      </c>
      <c r="P151" s="3"/>
      <c r="Q151" s="3"/>
      <c r="R151" s="3" t="s">
        <v>16589</v>
      </c>
    </row>
    <row r="152" spans="1:18">
      <c r="A152" s="19" t="s">
        <v>16668</v>
      </c>
      <c r="B152" s="3" t="s">
        <v>530</v>
      </c>
      <c r="C152" s="3" t="s">
        <v>8477</v>
      </c>
      <c r="D152" s="3" t="s">
        <v>8474</v>
      </c>
      <c r="E152" s="6">
        <v>112</v>
      </c>
      <c r="F152" s="3" t="s">
        <v>110</v>
      </c>
      <c r="G152" s="6">
        <v>757</v>
      </c>
      <c r="H152" s="3" t="s">
        <v>16649</v>
      </c>
      <c r="I152" s="3" t="s">
        <v>1241</v>
      </c>
      <c r="J152" s="6">
        <v>140</v>
      </c>
      <c r="K152" s="3" t="s">
        <v>110</v>
      </c>
      <c r="L152" s="6">
        <v>757.98</v>
      </c>
      <c r="M152" s="6">
        <v>28</v>
      </c>
      <c r="N152" s="6">
        <v>757.98</v>
      </c>
      <c r="O152" s="17">
        <v>45779</v>
      </c>
      <c r="P152" s="3"/>
      <c r="Q152" s="3"/>
      <c r="R152" s="3" t="s">
        <v>16589</v>
      </c>
    </row>
    <row r="153" spans="1:18">
      <c r="A153" s="19" t="s">
        <v>16669</v>
      </c>
      <c r="B153" s="3" t="s">
        <v>530</v>
      </c>
      <c r="C153" s="3" t="s">
        <v>8474</v>
      </c>
      <c r="D153" s="3" t="s">
        <v>8471</v>
      </c>
      <c r="E153" s="6">
        <v>149</v>
      </c>
      <c r="F153" s="3" t="s">
        <v>110</v>
      </c>
      <c r="G153" s="6">
        <v>757</v>
      </c>
      <c r="H153" s="3" t="s">
        <v>16649</v>
      </c>
      <c r="I153" s="3" t="s">
        <v>1241</v>
      </c>
      <c r="J153" s="6">
        <v>183</v>
      </c>
      <c r="K153" s="3" t="s">
        <v>110</v>
      </c>
      <c r="L153" s="6">
        <v>757.98</v>
      </c>
      <c r="M153" s="6">
        <v>34</v>
      </c>
      <c r="N153" s="6">
        <v>757.98</v>
      </c>
      <c r="O153" s="17">
        <v>45779</v>
      </c>
      <c r="P153" s="3"/>
      <c r="Q153" s="3"/>
      <c r="R153" s="3" t="s">
        <v>16589</v>
      </c>
    </row>
    <row r="154" spans="1:18">
      <c r="A154" s="19" t="s">
        <v>16670</v>
      </c>
      <c r="B154" s="3" t="s">
        <v>530</v>
      </c>
      <c r="C154" s="3" t="s">
        <v>8471</v>
      </c>
      <c r="D154" s="3" t="s">
        <v>8468</v>
      </c>
      <c r="E154" s="6">
        <v>252</v>
      </c>
      <c r="F154" s="3" t="s">
        <v>110</v>
      </c>
      <c r="G154" s="6">
        <v>757</v>
      </c>
      <c r="H154" s="3" t="s">
        <v>16649</v>
      </c>
      <c r="I154" s="3" t="s">
        <v>1241</v>
      </c>
      <c r="J154" s="6">
        <v>245</v>
      </c>
      <c r="K154" s="3" t="s">
        <v>110</v>
      </c>
      <c r="L154" s="6">
        <v>757.98</v>
      </c>
      <c r="M154" s="6">
        <v>-7</v>
      </c>
      <c r="N154" s="6">
        <v>757.98</v>
      </c>
      <c r="O154" s="17">
        <v>45777</v>
      </c>
      <c r="P154" s="3"/>
      <c r="Q154" s="3"/>
      <c r="R154" s="3" t="s">
        <v>16589</v>
      </c>
    </row>
    <row r="155" spans="1:18">
      <c r="A155" s="19" t="s">
        <v>16671</v>
      </c>
      <c r="B155" s="3" t="s">
        <v>530</v>
      </c>
      <c r="C155" s="3" t="s">
        <v>8468</v>
      </c>
      <c r="D155" s="3" t="s">
        <v>8465</v>
      </c>
      <c r="E155" s="6">
        <v>167</v>
      </c>
      <c r="F155" s="3" t="s">
        <v>110</v>
      </c>
      <c r="G155" s="6">
        <v>757</v>
      </c>
      <c r="H155" s="3" t="s">
        <v>16649</v>
      </c>
      <c r="I155" s="3" t="s">
        <v>1241</v>
      </c>
      <c r="J155" s="6">
        <v>203</v>
      </c>
      <c r="K155" s="3" t="s">
        <v>110</v>
      </c>
      <c r="L155" s="6">
        <v>757.98</v>
      </c>
      <c r="M155" s="6">
        <v>36</v>
      </c>
      <c r="N155" s="6">
        <v>757.98</v>
      </c>
      <c r="O155" s="17">
        <v>45777</v>
      </c>
      <c r="P155" s="3"/>
      <c r="Q155" s="3"/>
      <c r="R155" s="3" t="s">
        <v>16589</v>
      </c>
    </row>
    <row r="156" spans="1:18">
      <c r="A156" s="19" t="s">
        <v>16672</v>
      </c>
      <c r="B156" s="3" t="s">
        <v>530</v>
      </c>
      <c r="C156" s="3" t="s">
        <v>8465</v>
      </c>
      <c r="D156" s="3" t="s">
        <v>8462</v>
      </c>
      <c r="E156" s="6">
        <v>201</v>
      </c>
      <c r="F156" s="3" t="s">
        <v>110</v>
      </c>
      <c r="G156" s="6">
        <v>757</v>
      </c>
      <c r="H156" s="3" t="s">
        <v>16649</v>
      </c>
      <c r="I156" s="3" t="s">
        <v>1241</v>
      </c>
      <c r="J156" s="6">
        <v>213</v>
      </c>
      <c r="K156" s="3" t="s">
        <v>110</v>
      </c>
      <c r="L156" s="6">
        <v>757.98</v>
      </c>
      <c r="M156" s="6">
        <v>12</v>
      </c>
      <c r="N156" s="6">
        <v>757.98</v>
      </c>
      <c r="O156" s="17">
        <v>45777</v>
      </c>
      <c r="P156" s="3"/>
      <c r="Q156" s="3"/>
      <c r="R156" s="3" t="s">
        <v>16589</v>
      </c>
    </row>
    <row r="157" spans="1:18">
      <c r="A157" s="19" t="s">
        <v>16673</v>
      </c>
      <c r="B157" s="3" t="s">
        <v>530</v>
      </c>
      <c r="C157" s="3" t="s">
        <v>8462</v>
      </c>
      <c r="D157" s="3" t="s">
        <v>8458</v>
      </c>
      <c r="E157" s="6">
        <v>151</v>
      </c>
      <c r="F157" s="3" t="s">
        <v>110</v>
      </c>
      <c r="G157" s="6">
        <v>757</v>
      </c>
      <c r="H157" s="3" t="s">
        <v>16649</v>
      </c>
      <c r="I157" s="3" t="s">
        <v>1241</v>
      </c>
      <c r="J157" s="6">
        <v>204</v>
      </c>
      <c r="K157" s="3" t="s">
        <v>110</v>
      </c>
      <c r="L157" s="6">
        <v>757.98</v>
      </c>
      <c r="M157" s="6">
        <v>53</v>
      </c>
      <c r="N157" s="6">
        <v>757.98</v>
      </c>
      <c r="O157" s="17">
        <v>45777</v>
      </c>
      <c r="P157" s="3"/>
      <c r="Q157" s="3"/>
      <c r="R157" s="3" t="s">
        <v>16589</v>
      </c>
    </row>
    <row r="158" spans="1:18">
      <c r="A158" s="19" t="s">
        <v>16674</v>
      </c>
      <c r="B158" s="3" t="s">
        <v>530</v>
      </c>
      <c r="C158" s="3" t="s">
        <v>8458</v>
      </c>
      <c r="D158" s="3" t="s">
        <v>16675</v>
      </c>
      <c r="E158" s="6">
        <v>225</v>
      </c>
      <c r="F158" s="3" t="s">
        <v>110</v>
      </c>
      <c r="G158" s="6">
        <v>757</v>
      </c>
      <c r="H158" s="3" t="s">
        <v>16649</v>
      </c>
      <c r="I158" s="3" t="s">
        <v>1241</v>
      </c>
      <c r="J158" s="6">
        <v>251</v>
      </c>
      <c r="K158" s="3" t="s">
        <v>110</v>
      </c>
      <c r="L158" s="6">
        <v>757.98</v>
      </c>
      <c r="M158" s="6">
        <v>26</v>
      </c>
      <c r="N158" s="6">
        <v>757.98</v>
      </c>
      <c r="O158" s="17">
        <v>45777</v>
      </c>
      <c r="P158" s="3"/>
      <c r="Q158" s="3"/>
      <c r="R158" s="3" t="s">
        <v>16589</v>
      </c>
    </row>
    <row r="159" spans="1:18">
      <c r="A159" s="19" t="s">
        <v>16676</v>
      </c>
      <c r="B159" s="3" t="s">
        <v>530</v>
      </c>
      <c r="C159" s="3" t="s">
        <v>16675</v>
      </c>
      <c r="D159" s="3" t="s">
        <v>16677</v>
      </c>
      <c r="E159" s="6">
        <v>92.3</v>
      </c>
      <c r="F159" s="3" t="s">
        <v>68</v>
      </c>
      <c r="G159" s="6">
        <v>490</v>
      </c>
      <c r="H159" s="3" t="s">
        <v>16601</v>
      </c>
      <c r="I159" s="3" t="s">
        <v>1241</v>
      </c>
      <c r="J159" s="6">
        <v>200</v>
      </c>
      <c r="K159" s="3" t="s">
        <v>110</v>
      </c>
      <c r="L159" s="6">
        <v>757.98</v>
      </c>
      <c r="M159" s="6">
        <v>107.7</v>
      </c>
      <c r="N159" s="6">
        <v>757.98</v>
      </c>
      <c r="O159" s="17">
        <v>45777</v>
      </c>
      <c r="P159" s="3"/>
      <c r="Q159" s="3"/>
      <c r="R159" s="3" t="s">
        <v>16589</v>
      </c>
    </row>
    <row r="160" spans="1:18">
      <c r="A160" s="19" t="s">
        <v>16678</v>
      </c>
      <c r="B160" s="3" t="s">
        <v>530</v>
      </c>
      <c r="C160" s="3" t="s">
        <v>16675</v>
      </c>
      <c r="D160" s="3" t="s">
        <v>8480</v>
      </c>
      <c r="E160" s="6">
        <v>352</v>
      </c>
      <c r="F160" s="3" t="s">
        <v>196</v>
      </c>
      <c r="G160" s="6">
        <v>950</v>
      </c>
      <c r="H160" s="3" t="s">
        <v>16649</v>
      </c>
      <c r="I160" s="3" t="s">
        <v>1241</v>
      </c>
      <c r="J160" s="6">
        <v>427</v>
      </c>
      <c r="K160" s="3" t="s">
        <v>196</v>
      </c>
      <c r="L160" s="6">
        <v>950</v>
      </c>
      <c r="M160" s="6">
        <v>75</v>
      </c>
      <c r="N160" s="6">
        <v>950</v>
      </c>
      <c r="O160" s="17">
        <v>45779</v>
      </c>
      <c r="P160" s="3"/>
      <c r="Q160" s="3"/>
      <c r="R160" s="3" t="s">
        <v>16589</v>
      </c>
    </row>
    <row r="161" spans="1:18">
      <c r="A161" s="19" t="s">
        <v>16679</v>
      </c>
      <c r="B161" s="3" t="s">
        <v>530</v>
      </c>
      <c r="C161" s="3" t="s">
        <v>8480</v>
      </c>
      <c r="D161" s="3" t="s">
        <v>8483</v>
      </c>
      <c r="E161" s="6">
        <v>220</v>
      </c>
      <c r="F161" s="3" t="s">
        <v>110</v>
      </c>
      <c r="G161" s="6">
        <v>757</v>
      </c>
      <c r="H161" s="3" t="s">
        <v>16649</v>
      </c>
      <c r="I161" s="3" t="s">
        <v>1241</v>
      </c>
      <c r="J161" s="6">
        <v>264</v>
      </c>
      <c r="K161" s="3" t="s">
        <v>110</v>
      </c>
      <c r="L161" s="6">
        <v>757.98</v>
      </c>
      <c r="M161" s="6">
        <v>44</v>
      </c>
      <c r="N161" s="6">
        <v>757.98</v>
      </c>
      <c r="O161" s="17">
        <v>45750</v>
      </c>
      <c r="P161" s="3"/>
      <c r="Q161" s="3"/>
      <c r="R161" s="3" t="s">
        <v>16589</v>
      </c>
    </row>
    <row r="162" spans="1:18">
      <c r="A162" s="19" t="s">
        <v>16680</v>
      </c>
      <c r="B162" s="3" t="s">
        <v>530</v>
      </c>
      <c r="C162" s="3" t="s">
        <v>8483</v>
      </c>
      <c r="D162" s="3" t="s">
        <v>8486</v>
      </c>
      <c r="E162" s="6">
        <v>215</v>
      </c>
      <c r="F162" s="3" t="s">
        <v>110</v>
      </c>
      <c r="G162" s="6">
        <v>757</v>
      </c>
      <c r="H162" s="3" t="s">
        <v>16649</v>
      </c>
      <c r="I162" s="3" t="s">
        <v>1241</v>
      </c>
      <c r="J162" s="6">
        <v>211</v>
      </c>
      <c r="K162" s="3" t="s">
        <v>110</v>
      </c>
      <c r="L162" s="6">
        <v>757.98</v>
      </c>
      <c r="M162" s="6">
        <v>-4</v>
      </c>
      <c r="N162" s="6">
        <v>757.98</v>
      </c>
      <c r="O162" s="17">
        <v>45750</v>
      </c>
      <c r="P162" s="3"/>
      <c r="Q162" s="3"/>
      <c r="R162" s="3" t="s">
        <v>16589</v>
      </c>
    </row>
    <row r="163" spans="1:18">
      <c r="A163" s="19" t="s">
        <v>16681</v>
      </c>
      <c r="B163" s="3" t="s">
        <v>530</v>
      </c>
      <c r="C163" s="3" t="s">
        <v>8486</v>
      </c>
      <c r="D163" s="3" t="s">
        <v>8489</v>
      </c>
      <c r="E163" s="6">
        <v>241</v>
      </c>
      <c r="F163" s="3" t="s">
        <v>110</v>
      </c>
      <c r="G163" s="6">
        <v>757</v>
      </c>
      <c r="H163" s="3" t="s">
        <v>16649</v>
      </c>
      <c r="I163" s="3" t="s">
        <v>1241</v>
      </c>
      <c r="J163" s="6">
        <v>293</v>
      </c>
      <c r="K163" s="3" t="s">
        <v>110</v>
      </c>
      <c r="L163" s="6">
        <v>757.98</v>
      </c>
      <c r="M163" s="6">
        <v>52</v>
      </c>
      <c r="N163" s="6">
        <v>757.98</v>
      </c>
      <c r="O163" s="17">
        <v>45750</v>
      </c>
      <c r="P163" s="3"/>
      <c r="Q163" s="3"/>
      <c r="R163" s="3" t="s">
        <v>16589</v>
      </c>
    </row>
    <row r="164" spans="1:18">
      <c r="A164" s="19" t="s">
        <v>16682</v>
      </c>
      <c r="B164" s="3" t="s">
        <v>530</v>
      </c>
      <c r="C164" s="3" t="s">
        <v>8489</v>
      </c>
      <c r="D164" s="3" t="s">
        <v>8492</v>
      </c>
      <c r="E164" s="6">
        <v>185</v>
      </c>
      <c r="F164" s="3" t="s">
        <v>110</v>
      </c>
      <c r="G164" s="6">
        <v>757</v>
      </c>
      <c r="H164" s="3" t="s">
        <v>16649</v>
      </c>
      <c r="I164" s="3" t="s">
        <v>1241</v>
      </c>
      <c r="J164" s="6">
        <v>240</v>
      </c>
      <c r="K164" s="3" t="s">
        <v>110</v>
      </c>
      <c r="L164" s="6">
        <v>757.98</v>
      </c>
      <c r="M164" s="6">
        <v>55</v>
      </c>
      <c r="N164" s="6">
        <v>757.98</v>
      </c>
      <c r="O164" s="17">
        <v>45750</v>
      </c>
      <c r="P164" s="3"/>
      <c r="Q164" s="3"/>
      <c r="R164" s="3" t="s">
        <v>16589</v>
      </c>
    </row>
    <row r="165" spans="1:18">
      <c r="A165" s="19" t="s">
        <v>16683</v>
      </c>
      <c r="B165" s="3" t="s">
        <v>530</v>
      </c>
      <c r="C165" s="3" t="s">
        <v>8492</v>
      </c>
      <c r="D165" s="3" t="s">
        <v>8495</v>
      </c>
      <c r="E165" s="6">
        <v>97.8</v>
      </c>
      <c r="F165" s="3" t="s">
        <v>68</v>
      </c>
      <c r="G165" s="6">
        <v>490</v>
      </c>
      <c r="H165" s="3" t="s">
        <v>16649</v>
      </c>
      <c r="I165" s="3" t="s">
        <v>1241</v>
      </c>
      <c r="J165" s="6">
        <v>232</v>
      </c>
      <c r="K165" s="3" t="s">
        <v>110</v>
      </c>
      <c r="L165" s="6">
        <v>757.98</v>
      </c>
      <c r="M165" s="6">
        <v>134.19999999999999</v>
      </c>
      <c r="N165" s="6">
        <v>757.98</v>
      </c>
      <c r="O165" s="17">
        <v>45750</v>
      </c>
      <c r="P165" s="3"/>
      <c r="Q165" s="3"/>
      <c r="R165" s="3" t="s">
        <v>16589</v>
      </c>
    </row>
    <row r="166" spans="1:18">
      <c r="A166" s="27" t="s">
        <v>16684</v>
      </c>
      <c r="B166" s="3" t="s">
        <v>530</v>
      </c>
      <c r="C166" s="3" t="s">
        <v>8495</v>
      </c>
      <c r="D166" s="3" t="s">
        <v>8498</v>
      </c>
      <c r="E166" s="6">
        <v>213</v>
      </c>
      <c r="F166" s="3" t="s">
        <v>110</v>
      </c>
      <c r="G166" s="6">
        <v>757</v>
      </c>
      <c r="H166" s="3" t="s">
        <v>16649</v>
      </c>
      <c r="I166" s="3" t="s">
        <v>1241</v>
      </c>
      <c r="J166" s="6">
        <v>260</v>
      </c>
      <c r="K166" s="3" t="s">
        <v>110</v>
      </c>
      <c r="L166" s="6">
        <v>757.98</v>
      </c>
      <c r="M166" s="6">
        <v>47</v>
      </c>
      <c r="N166" s="6">
        <v>757.98</v>
      </c>
      <c r="O166" s="17">
        <v>45782</v>
      </c>
      <c r="P166" s="3"/>
      <c r="Q166" s="3"/>
      <c r="R166" s="3" t="s">
        <v>16589</v>
      </c>
    </row>
    <row r="167" spans="1:18">
      <c r="A167" s="19" t="s">
        <v>16685</v>
      </c>
      <c r="B167" s="3" t="s">
        <v>530</v>
      </c>
      <c r="C167" s="3" t="s">
        <v>8498</v>
      </c>
      <c r="D167" s="3" t="s">
        <v>8501</v>
      </c>
      <c r="E167" s="6">
        <v>157</v>
      </c>
      <c r="F167" s="3" t="s">
        <v>110</v>
      </c>
      <c r="G167" s="6">
        <v>757</v>
      </c>
      <c r="H167" s="3" t="s">
        <v>16649</v>
      </c>
      <c r="I167" s="3" t="s">
        <v>1241</v>
      </c>
      <c r="J167" s="6">
        <v>247</v>
      </c>
      <c r="K167" s="3" t="s">
        <v>110</v>
      </c>
      <c r="L167" s="6">
        <v>757.98</v>
      </c>
      <c r="M167" s="6">
        <v>90</v>
      </c>
      <c r="N167" s="6">
        <v>757.98</v>
      </c>
      <c r="O167" s="17">
        <v>45782</v>
      </c>
      <c r="P167" s="3"/>
      <c r="Q167" s="3"/>
      <c r="R167" s="3" t="s">
        <v>16589</v>
      </c>
    </row>
    <row r="168" spans="1:18">
      <c r="A168" s="19" t="s">
        <v>16686</v>
      </c>
      <c r="B168" s="3" t="s">
        <v>530</v>
      </c>
      <c r="C168" s="3" t="s">
        <v>8501</v>
      </c>
      <c r="D168" s="3" t="s">
        <v>8504</v>
      </c>
      <c r="E168" s="6">
        <v>230</v>
      </c>
      <c r="F168" s="3" t="s">
        <v>110</v>
      </c>
      <c r="G168" s="6">
        <v>757</v>
      </c>
      <c r="H168" s="3" t="s">
        <v>16649</v>
      </c>
      <c r="I168" s="3" t="s">
        <v>1241</v>
      </c>
      <c r="J168" s="6">
        <v>201</v>
      </c>
      <c r="K168" s="3" t="s">
        <v>110</v>
      </c>
      <c r="L168" s="6">
        <v>757.98</v>
      </c>
      <c r="M168" s="6">
        <v>-29</v>
      </c>
      <c r="N168" s="6">
        <v>757.98</v>
      </c>
      <c r="O168" s="17">
        <v>45782</v>
      </c>
      <c r="P168" s="3"/>
      <c r="Q168" s="3"/>
      <c r="R168" s="3" t="s">
        <v>16589</v>
      </c>
    </row>
    <row r="169" spans="1:18">
      <c r="A169" s="19" t="s">
        <v>16687</v>
      </c>
      <c r="B169" s="3" t="s">
        <v>530</v>
      </c>
      <c r="C169" s="3" t="s">
        <v>8449</v>
      </c>
      <c r="D169" s="3" t="s">
        <v>8446</v>
      </c>
      <c r="E169" s="6">
        <v>157</v>
      </c>
      <c r="F169" s="3" t="s">
        <v>110</v>
      </c>
      <c r="G169" s="6">
        <v>757</v>
      </c>
      <c r="H169" s="3" t="s">
        <v>16649</v>
      </c>
      <c r="I169" s="3" t="s">
        <v>1241</v>
      </c>
      <c r="J169" s="6">
        <v>150</v>
      </c>
      <c r="K169" s="3" t="s">
        <v>110</v>
      </c>
      <c r="L169" s="6">
        <v>757.98</v>
      </c>
      <c r="M169" s="6">
        <v>-7</v>
      </c>
      <c r="N169" s="6">
        <v>757.98</v>
      </c>
      <c r="O169" s="17">
        <v>45782</v>
      </c>
      <c r="P169" s="3"/>
      <c r="Q169" s="3"/>
      <c r="R169" s="3" t="s">
        <v>16589</v>
      </c>
    </row>
    <row r="170" spans="1:18">
      <c r="A170" s="19" t="s">
        <v>16688</v>
      </c>
      <c r="B170" s="3" t="s">
        <v>530</v>
      </c>
      <c r="C170" s="3" t="s">
        <v>8446</v>
      </c>
      <c r="D170" s="3" t="s">
        <v>8443</v>
      </c>
      <c r="E170" s="6">
        <v>74.3</v>
      </c>
      <c r="F170" s="3" t="s">
        <v>68</v>
      </c>
      <c r="G170" s="6">
        <v>490</v>
      </c>
      <c r="H170" s="3" t="s">
        <v>16649</v>
      </c>
      <c r="I170" s="3" t="s">
        <v>1241</v>
      </c>
      <c r="J170" s="6">
        <v>110</v>
      </c>
      <c r="K170" s="3" t="s">
        <v>110</v>
      </c>
      <c r="L170" s="6">
        <v>757.98</v>
      </c>
      <c r="M170" s="6">
        <v>35.700000000000003</v>
      </c>
      <c r="N170" s="6">
        <v>757.98</v>
      </c>
      <c r="O170" s="17">
        <v>45782</v>
      </c>
      <c r="P170" s="3"/>
      <c r="Q170" s="3"/>
      <c r="R170" s="3" t="s">
        <v>16589</v>
      </c>
    </row>
    <row r="171" spans="1:18">
      <c r="A171" s="19" t="s">
        <v>16689</v>
      </c>
      <c r="B171" s="3" t="s">
        <v>530</v>
      </c>
      <c r="C171" s="3" t="s">
        <v>8443</v>
      </c>
      <c r="D171" s="3" t="s">
        <v>8440</v>
      </c>
      <c r="E171" s="6">
        <v>208</v>
      </c>
      <c r="F171" s="3" t="s">
        <v>110</v>
      </c>
      <c r="G171" s="6">
        <v>757</v>
      </c>
      <c r="H171" s="3" t="s">
        <v>16649</v>
      </c>
      <c r="I171" s="3" t="s">
        <v>1241</v>
      </c>
      <c r="J171" s="6">
        <v>240</v>
      </c>
      <c r="K171" s="3" t="s">
        <v>110</v>
      </c>
      <c r="L171" s="6">
        <v>757.98</v>
      </c>
      <c r="M171" s="6">
        <v>32</v>
      </c>
      <c r="N171" s="6">
        <v>757.98</v>
      </c>
      <c r="O171" s="17">
        <v>45782</v>
      </c>
      <c r="P171" s="3"/>
      <c r="Q171" s="3"/>
      <c r="R171" s="3" t="s">
        <v>16589</v>
      </c>
    </row>
    <row r="172" spans="1:18">
      <c r="A172" s="19" t="s">
        <v>16690</v>
      </c>
      <c r="B172" s="3" t="s">
        <v>530</v>
      </c>
      <c r="C172" s="3" t="s">
        <v>8440</v>
      </c>
      <c r="D172" s="3" t="s">
        <v>8437</v>
      </c>
      <c r="E172" s="6">
        <v>133</v>
      </c>
      <c r="F172" s="3" t="s">
        <v>110</v>
      </c>
      <c r="G172" s="6">
        <v>757</v>
      </c>
      <c r="H172" s="3" t="s">
        <v>16649</v>
      </c>
      <c r="I172" s="3" t="s">
        <v>1241</v>
      </c>
      <c r="J172" s="6">
        <v>170</v>
      </c>
      <c r="K172" s="3" t="s">
        <v>110</v>
      </c>
      <c r="L172" s="6">
        <v>757.98</v>
      </c>
      <c r="M172" s="6">
        <v>37</v>
      </c>
      <c r="N172" s="6">
        <v>757.98</v>
      </c>
      <c r="O172" s="17">
        <v>45782</v>
      </c>
      <c r="P172" s="3"/>
      <c r="Q172" s="3"/>
      <c r="R172" s="3" t="s">
        <v>16589</v>
      </c>
    </row>
    <row r="173" spans="1:18">
      <c r="A173" s="19" t="s">
        <v>16691</v>
      </c>
      <c r="B173" s="3" t="s">
        <v>530</v>
      </c>
      <c r="C173" s="3" t="s">
        <v>8437</v>
      </c>
      <c r="D173" s="3" t="s">
        <v>8434</v>
      </c>
      <c r="E173" s="6">
        <v>89.2</v>
      </c>
      <c r="F173" s="3" t="s">
        <v>68</v>
      </c>
      <c r="G173" s="6">
        <v>490</v>
      </c>
      <c r="H173" s="3" t="s">
        <v>16649</v>
      </c>
      <c r="I173" s="3" t="s">
        <v>1241</v>
      </c>
      <c r="J173" s="6">
        <v>120</v>
      </c>
      <c r="K173" s="3" t="s">
        <v>110</v>
      </c>
      <c r="L173" s="6">
        <v>757.98</v>
      </c>
      <c r="M173" s="6">
        <v>30.8</v>
      </c>
      <c r="N173" s="6">
        <v>757.98</v>
      </c>
      <c r="O173" s="17">
        <v>45782</v>
      </c>
      <c r="P173" s="3"/>
      <c r="Q173" s="3"/>
      <c r="R173" s="3" t="s">
        <v>16589</v>
      </c>
    </row>
    <row r="174" spans="1:18">
      <c r="A174" s="19" t="s">
        <v>16692</v>
      </c>
      <c r="B174" s="3" t="s">
        <v>530</v>
      </c>
      <c r="C174" s="3" t="s">
        <v>8434</v>
      </c>
      <c r="D174" s="3" t="s">
        <v>16693</v>
      </c>
      <c r="E174" s="6">
        <v>56.6</v>
      </c>
      <c r="F174" s="3" t="s">
        <v>68</v>
      </c>
      <c r="G174" s="6">
        <v>490</v>
      </c>
      <c r="H174" s="3" t="s">
        <v>16649</v>
      </c>
      <c r="I174" s="3" t="s">
        <v>1241</v>
      </c>
      <c r="J174" s="6">
        <v>73</v>
      </c>
      <c r="K174" s="3" t="s">
        <v>68</v>
      </c>
      <c r="L174" s="6">
        <v>490</v>
      </c>
      <c r="M174" s="6">
        <v>16.399999999999999</v>
      </c>
      <c r="N174" s="6">
        <v>490</v>
      </c>
      <c r="O174" s="17">
        <v>45779</v>
      </c>
      <c r="P174" s="3"/>
      <c r="Q174" s="3"/>
      <c r="R174" s="3" t="s">
        <v>16589</v>
      </c>
    </row>
    <row r="175" spans="1:18">
      <c r="A175" s="27" t="s">
        <v>16694</v>
      </c>
      <c r="B175" s="3" t="s">
        <v>530</v>
      </c>
      <c r="C175" s="3" t="s">
        <v>16693</v>
      </c>
      <c r="D175" s="3" t="s">
        <v>16695</v>
      </c>
      <c r="E175" s="6">
        <v>462</v>
      </c>
      <c r="F175" s="3" t="s">
        <v>196</v>
      </c>
      <c r="G175" s="6">
        <v>950</v>
      </c>
      <c r="H175" s="3" t="s">
        <v>16601</v>
      </c>
      <c r="I175" s="3" t="s">
        <v>1241</v>
      </c>
      <c r="J175" s="6">
        <v>600</v>
      </c>
      <c r="K175" s="3" t="s">
        <v>196</v>
      </c>
      <c r="L175" s="6">
        <v>950</v>
      </c>
      <c r="M175" s="6">
        <v>138</v>
      </c>
      <c r="N175" s="6">
        <v>950</v>
      </c>
      <c r="O175" s="17">
        <v>45762</v>
      </c>
      <c r="P175" s="3"/>
      <c r="Q175" s="3"/>
      <c r="R175" s="3" t="s">
        <v>16589</v>
      </c>
    </row>
    <row r="176" spans="1:18">
      <c r="A176" s="19" t="s">
        <v>16696</v>
      </c>
      <c r="B176" s="3" t="s">
        <v>530</v>
      </c>
      <c r="C176" s="3" t="s">
        <v>16693</v>
      </c>
      <c r="D176" s="3" t="s">
        <v>8452</v>
      </c>
      <c r="E176" s="6">
        <v>200</v>
      </c>
      <c r="F176" s="3" t="s">
        <v>110</v>
      </c>
      <c r="G176" s="6">
        <v>757</v>
      </c>
      <c r="H176" s="3" t="s">
        <v>16649</v>
      </c>
      <c r="I176" s="3" t="s">
        <v>1241</v>
      </c>
      <c r="J176" s="6">
        <v>228</v>
      </c>
      <c r="K176" s="3" t="s">
        <v>110</v>
      </c>
      <c r="L176" s="6">
        <v>757.98</v>
      </c>
      <c r="M176" s="6">
        <v>28</v>
      </c>
      <c r="N176" s="6">
        <v>757.98</v>
      </c>
      <c r="O176" s="17">
        <v>45779</v>
      </c>
      <c r="P176" s="3"/>
      <c r="Q176" s="3"/>
      <c r="R176" s="3" t="s">
        <v>16589</v>
      </c>
    </row>
    <row r="177" spans="1:18">
      <c r="A177" s="19" t="s">
        <v>16697</v>
      </c>
      <c r="B177" s="3" t="s">
        <v>530</v>
      </c>
      <c r="C177" s="3" t="s">
        <v>8452</v>
      </c>
      <c r="D177" s="3" t="s">
        <v>8455</v>
      </c>
      <c r="E177" s="6">
        <v>302</v>
      </c>
      <c r="F177" s="3" t="s">
        <v>196</v>
      </c>
      <c r="G177" s="6">
        <v>950</v>
      </c>
      <c r="H177" s="3" t="s">
        <v>16649</v>
      </c>
      <c r="I177" s="3" t="s">
        <v>1241</v>
      </c>
      <c r="J177" s="6">
        <v>380</v>
      </c>
      <c r="K177" s="3" t="s">
        <v>196</v>
      </c>
      <c r="L177" s="6">
        <v>950</v>
      </c>
      <c r="M177" s="6">
        <v>78</v>
      </c>
      <c r="N177" s="6">
        <v>950</v>
      </c>
      <c r="O177" s="17">
        <v>45782</v>
      </c>
      <c r="P177" s="3"/>
      <c r="Q177" s="3"/>
      <c r="R177" s="3" t="s">
        <v>16589</v>
      </c>
    </row>
    <row r="178" spans="1:18">
      <c r="A178" s="19" t="s">
        <v>16698</v>
      </c>
      <c r="B178" s="3" t="s">
        <v>530</v>
      </c>
      <c r="C178" s="3" t="s">
        <v>16693</v>
      </c>
      <c r="D178" s="3" t="s">
        <v>8410</v>
      </c>
      <c r="E178" s="6">
        <v>45.7</v>
      </c>
      <c r="F178" s="3" t="s">
        <v>68</v>
      </c>
      <c r="G178" s="6">
        <v>490</v>
      </c>
      <c r="H178" s="3" t="s">
        <v>16649</v>
      </c>
      <c r="I178" s="3" t="s">
        <v>1241</v>
      </c>
      <c r="J178" s="6">
        <v>68</v>
      </c>
      <c r="K178" s="3" t="s">
        <v>68</v>
      </c>
      <c r="L178" s="6">
        <v>490</v>
      </c>
      <c r="M178" s="6">
        <v>22.3</v>
      </c>
      <c r="N178" s="6">
        <v>490</v>
      </c>
      <c r="O178" s="17">
        <v>45779</v>
      </c>
      <c r="P178" s="3"/>
      <c r="Q178" s="3"/>
      <c r="R178" s="3" t="s">
        <v>16589</v>
      </c>
    </row>
    <row r="179" spans="1:18">
      <c r="A179" s="19" t="s">
        <v>16699</v>
      </c>
      <c r="B179" s="3" t="s">
        <v>530</v>
      </c>
      <c r="C179" s="3" t="s">
        <v>8410</v>
      </c>
      <c r="D179" s="3" t="s">
        <v>8413</v>
      </c>
      <c r="E179" s="6">
        <v>111</v>
      </c>
      <c r="F179" s="3" t="s">
        <v>110</v>
      </c>
      <c r="G179" s="6">
        <v>757</v>
      </c>
      <c r="H179" s="3" t="s">
        <v>16649</v>
      </c>
      <c r="I179" s="3" t="s">
        <v>1241</v>
      </c>
      <c r="J179" s="6">
        <v>180</v>
      </c>
      <c r="K179" s="3" t="s">
        <v>110</v>
      </c>
      <c r="L179" s="6">
        <v>757.98</v>
      </c>
      <c r="M179" s="6">
        <v>69</v>
      </c>
      <c r="N179" s="6">
        <v>757.98</v>
      </c>
      <c r="O179" s="17">
        <v>45781</v>
      </c>
      <c r="P179" s="3"/>
      <c r="Q179" s="3"/>
      <c r="R179" s="3" t="s">
        <v>16589</v>
      </c>
    </row>
    <row r="180" spans="1:18">
      <c r="A180" s="19" t="s">
        <v>16700</v>
      </c>
      <c r="B180" s="3" t="s">
        <v>530</v>
      </c>
      <c r="C180" s="3" t="s">
        <v>8413</v>
      </c>
      <c r="D180" s="3" t="s">
        <v>8416</v>
      </c>
      <c r="E180" s="6">
        <v>184</v>
      </c>
      <c r="F180" s="3" t="s">
        <v>110</v>
      </c>
      <c r="G180" s="6">
        <v>757</v>
      </c>
      <c r="H180" s="3" t="s">
        <v>16649</v>
      </c>
      <c r="I180" s="3" t="s">
        <v>1241</v>
      </c>
      <c r="J180" s="6">
        <v>190</v>
      </c>
      <c r="K180" s="3" t="s">
        <v>110</v>
      </c>
      <c r="L180" s="6">
        <v>757.98</v>
      </c>
      <c r="M180" s="6">
        <v>6</v>
      </c>
      <c r="N180" s="6">
        <v>757.98</v>
      </c>
      <c r="O180" s="17">
        <v>45781</v>
      </c>
      <c r="P180" s="3"/>
      <c r="Q180" s="3"/>
      <c r="R180" s="3" t="s">
        <v>16589</v>
      </c>
    </row>
    <row r="181" spans="1:18">
      <c r="A181" s="19" t="s">
        <v>16701</v>
      </c>
      <c r="B181" s="3" t="s">
        <v>530</v>
      </c>
      <c r="C181" s="3" t="s">
        <v>8416</v>
      </c>
      <c r="D181" s="3" t="s">
        <v>8419</v>
      </c>
      <c r="E181" s="6">
        <v>208</v>
      </c>
      <c r="F181" s="3" t="s">
        <v>110</v>
      </c>
      <c r="G181" s="6">
        <v>757</v>
      </c>
      <c r="H181" s="3" t="s">
        <v>16649</v>
      </c>
      <c r="I181" s="3" t="s">
        <v>1241</v>
      </c>
      <c r="J181" s="6">
        <v>230</v>
      </c>
      <c r="K181" s="3" t="s">
        <v>110</v>
      </c>
      <c r="L181" s="6">
        <v>757.98</v>
      </c>
      <c r="M181" s="6">
        <v>22</v>
      </c>
      <c r="N181" s="6">
        <v>757.98</v>
      </c>
      <c r="O181" s="17">
        <v>45781</v>
      </c>
      <c r="P181" s="3"/>
      <c r="Q181" s="3"/>
      <c r="R181" s="3" t="s">
        <v>16589</v>
      </c>
    </row>
    <row r="182" spans="1:18">
      <c r="A182" s="19" t="s">
        <v>16702</v>
      </c>
      <c r="B182" s="3" t="s">
        <v>530</v>
      </c>
      <c r="C182" s="3" t="s">
        <v>8419</v>
      </c>
      <c r="D182" s="3" t="s">
        <v>8422</v>
      </c>
      <c r="E182" s="6">
        <v>92.9</v>
      </c>
      <c r="F182" s="3" t="s">
        <v>68</v>
      </c>
      <c r="G182" s="6">
        <v>490</v>
      </c>
      <c r="H182" s="3" t="s">
        <v>16649</v>
      </c>
      <c r="I182" s="3" t="s">
        <v>1241</v>
      </c>
      <c r="J182" s="6">
        <v>110</v>
      </c>
      <c r="K182" s="3" t="s">
        <v>110</v>
      </c>
      <c r="L182" s="6">
        <v>757.98</v>
      </c>
      <c r="M182" s="6">
        <v>17.100000000000001</v>
      </c>
      <c r="N182" s="6">
        <v>757.98</v>
      </c>
      <c r="O182" s="17">
        <v>45781</v>
      </c>
      <c r="P182" s="3"/>
      <c r="Q182" s="3"/>
      <c r="R182" s="3" t="s">
        <v>16589</v>
      </c>
    </row>
    <row r="183" spans="1:18">
      <c r="A183" s="19" t="s">
        <v>16703</v>
      </c>
      <c r="B183" s="3" t="s">
        <v>530</v>
      </c>
      <c r="C183" s="3" t="s">
        <v>8422</v>
      </c>
      <c r="D183" s="3" t="s">
        <v>8425</v>
      </c>
      <c r="E183" s="6">
        <v>105</v>
      </c>
      <c r="F183" s="3" t="s">
        <v>110</v>
      </c>
      <c r="G183" s="6">
        <v>757</v>
      </c>
      <c r="H183" s="3" t="s">
        <v>16649</v>
      </c>
      <c r="I183" s="3" t="s">
        <v>1241</v>
      </c>
      <c r="J183" s="6">
        <v>110</v>
      </c>
      <c r="K183" s="3" t="s">
        <v>110</v>
      </c>
      <c r="L183" s="6">
        <v>757.98</v>
      </c>
      <c r="M183" s="6">
        <v>5</v>
      </c>
      <c r="N183" s="6">
        <v>757.98</v>
      </c>
      <c r="O183" s="17">
        <v>45781</v>
      </c>
      <c r="P183" s="3"/>
      <c r="Q183" s="3"/>
      <c r="R183" s="3" t="s">
        <v>16589</v>
      </c>
    </row>
    <row r="184" spans="1:18">
      <c r="A184" s="19" t="s">
        <v>16704</v>
      </c>
      <c r="B184" s="3" t="s">
        <v>530</v>
      </c>
      <c r="C184" s="3" t="s">
        <v>8425</v>
      </c>
      <c r="D184" s="3" t="s">
        <v>8428</v>
      </c>
      <c r="E184" s="6">
        <v>53.5</v>
      </c>
      <c r="F184" s="3" t="s">
        <v>68</v>
      </c>
      <c r="G184" s="6">
        <v>490</v>
      </c>
      <c r="H184" s="3" t="s">
        <v>16649</v>
      </c>
      <c r="I184" s="3" t="s">
        <v>1241</v>
      </c>
      <c r="J184" s="6">
        <v>75</v>
      </c>
      <c r="K184" s="3" t="s">
        <v>68</v>
      </c>
      <c r="L184" s="6">
        <v>490</v>
      </c>
      <c r="M184" s="6">
        <v>21.5</v>
      </c>
      <c r="N184" s="6">
        <v>490</v>
      </c>
      <c r="O184" s="17">
        <v>45782</v>
      </c>
      <c r="P184" s="3"/>
      <c r="Q184" s="3"/>
      <c r="R184" s="3" t="s">
        <v>16589</v>
      </c>
    </row>
    <row r="185" spans="1:18">
      <c r="A185" s="19" t="s">
        <v>16705</v>
      </c>
      <c r="B185" s="3" t="s">
        <v>530</v>
      </c>
      <c r="C185" s="3" t="s">
        <v>8428</v>
      </c>
      <c r="D185" s="3" t="s">
        <v>8431</v>
      </c>
      <c r="E185" s="6">
        <v>79.8</v>
      </c>
      <c r="F185" s="3" t="s">
        <v>68</v>
      </c>
      <c r="G185" s="6">
        <v>490</v>
      </c>
      <c r="H185" s="3" t="s">
        <v>16649</v>
      </c>
      <c r="I185" s="3" t="s">
        <v>1241</v>
      </c>
      <c r="J185" s="6">
        <v>100</v>
      </c>
      <c r="K185" s="3" t="s">
        <v>68</v>
      </c>
      <c r="L185" s="6">
        <v>490</v>
      </c>
      <c r="M185" s="6">
        <v>20.2</v>
      </c>
      <c r="N185" s="6">
        <v>490</v>
      </c>
      <c r="O185" s="17">
        <v>45782</v>
      </c>
      <c r="P185" s="3"/>
      <c r="Q185" s="3"/>
      <c r="R185" s="3" t="s">
        <v>16589</v>
      </c>
    </row>
    <row r="186" spans="1:18">
      <c r="A186" s="19" t="s">
        <v>16706</v>
      </c>
      <c r="B186" s="3" t="s">
        <v>530</v>
      </c>
      <c r="C186" s="3" t="s">
        <v>8392</v>
      </c>
      <c r="D186" s="3" t="s">
        <v>8389</v>
      </c>
      <c r="E186" s="6">
        <v>127</v>
      </c>
      <c r="F186" s="3" t="s">
        <v>110</v>
      </c>
      <c r="G186" s="6">
        <v>757</v>
      </c>
      <c r="H186" s="3" t="s">
        <v>16649</v>
      </c>
      <c r="I186" s="3" t="s">
        <v>1241</v>
      </c>
      <c r="J186" s="6">
        <v>190</v>
      </c>
      <c r="K186" s="3" t="s">
        <v>110</v>
      </c>
      <c r="L186" s="6">
        <v>757.98</v>
      </c>
      <c r="M186" s="6">
        <v>63</v>
      </c>
      <c r="N186" s="6">
        <v>757.98</v>
      </c>
      <c r="O186" s="17">
        <v>45783</v>
      </c>
      <c r="P186" s="3"/>
      <c r="Q186" s="3"/>
      <c r="R186" s="3" t="s">
        <v>16589</v>
      </c>
    </row>
    <row r="187" spans="1:18">
      <c r="A187" s="19" t="s">
        <v>16707</v>
      </c>
      <c r="B187" s="3" t="s">
        <v>530</v>
      </c>
      <c r="C187" s="3" t="s">
        <v>8389</v>
      </c>
      <c r="D187" s="3" t="s">
        <v>8386</v>
      </c>
      <c r="E187" s="6">
        <v>189</v>
      </c>
      <c r="F187" s="3" t="s">
        <v>110</v>
      </c>
      <c r="G187" s="6">
        <v>757</v>
      </c>
      <c r="H187" s="3" t="s">
        <v>16649</v>
      </c>
      <c r="I187" s="3" t="s">
        <v>1241</v>
      </c>
      <c r="J187" s="6">
        <v>220</v>
      </c>
      <c r="K187" s="3" t="s">
        <v>110</v>
      </c>
      <c r="L187" s="6">
        <v>757.98</v>
      </c>
      <c r="M187" s="6">
        <v>31</v>
      </c>
      <c r="N187" s="6">
        <v>757.98</v>
      </c>
      <c r="O187" s="17">
        <v>45783</v>
      </c>
      <c r="P187" s="3"/>
      <c r="Q187" s="3"/>
      <c r="R187" s="3" t="s">
        <v>16589</v>
      </c>
    </row>
    <row r="188" spans="1:18">
      <c r="A188" s="19" t="s">
        <v>16708</v>
      </c>
      <c r="B188" s="3" t="s">
        <v>530</v>
      </c>
      <c r="C188" s="3" t="s">
        <v>8386</v>
      </c>
      <c r="D188" s="3" t="s">
        <v>8383</v>
      </c>
      <c r="E188" s="6">
        <v>207</v>
      </c>
      <c r="F188" s="3" t="s">
        <v>110</v>
      </c>
      <c r="G188" s="6">
        <v>757</v>
      </c>
      <c r="H188" s="3" t="s">
        <v>16649</v>
      </c>
      <c r="I188" s="3" t="s">
        <v>1241</v>
      </c>
      <c r="J188" s="6">
        <v>280</v>
      </c>
      <c r="K188" s="3" t="s">
        <v>110</v>
      </c>
      <c r="L188" s="6">
        <v>757.98</v>
      </c>
      <c r="M188" s="6">
        <v>73</v>
      </c>
      <c r="N188" s="6">
        <v>757.98</v>
      </c>
      <c r="O188" s="17">
        <v>45783</v>
      </c>
      <c r="P188" s="3"/>
      <c r="Q188" s="3"/>
      <c r="R188" s="3" t="s">
        <v>16589</v>
      </c>
    </row>
    <row r="189" spans="1:18">
      <c r="A189" s="19" t="s">
        <v>16709</v>
      </c>
      <c r="B189" s="3" t="s">
        <v>530</v>
      </c>
      <c r="C189" s="3" t="s">
        <v>8383</v>
      </c>
      <c r="D189" s="3" t="s">
        <v>8380</v>
      </c>
      <c r="E189" s="6">
        <v>202</v>
      </c>
      <c r="F189" s="3" t="s">
        <v>110</v>
      </c>
      <c r="G189" s="6">
        <v>757</v>
      </c>
      <c r="H189" s="3" t="s">
        <v>16649</v>
      </c>
      <c r="I189" s="3" t="s">
        <v>1241</v>
      </c>
      <c r="J189" s="6">
        <v>212</v>
      </c>
      <c r="K189" s="3" t="s">
        <v>110</v>
      </c>
      <c r="L189" s="6">
        <v>757.98</v>
      </c>
      <c r="M189" s="6">
        <v>10</v>
      </c>
      <c r="N189" s="6">
        <v>757.98</v>
      </c>
      <c r="O189" s="17">
        <v>45783</v>
      </c>
      <c r="P189" s="3"/>
      <c r="Q189" s="3"/>
      <c r="R189" s="3" t="s">
        <v>16589</v>
      </c>
    </row>
    <row r="190" spans="1:18">
      <c r="A190" s="19" t="s">
        <v>16710</v>
      </c>
      <c r="B190" s="3" t="s">
        <v>530</v>
      </c>
      <c r="C190" s="3" t="s">
        <v>8380</v>
      </c>
      <c r="D190" s="3" t="s">
        <v>8377</v>
      </c>
      <c r="E190" s="6">
        <v>162</v>
      </c>
      <c r="F190" s="3" t="s">
        <v>110</v>
      </c>
      <c r="G190" s="6">
        <v>757</v>
      </c>
      <c r="H190" s="3" t="s">
        <v>16649</v>
      </c>
      <c r="I190" s="3" t="s">
        <v>1241</v>
      </c>
      <c r="J190" s="6">
        <v>230</v>
      </c>
      <c r="K190" s="3" t="s">
        <v>110</v>
      </c>
      <c r="L190" s="6">
        <v>757.98</v>
      </c>
      <c r="M190" s="6">
        <v>68</v>
      </c>
      <c r="N190" s="6">
        <v>757.98</v>
      </c>
      <c r="O190" s="17">
        <v>45783</v>
      </c>
      <c r="P190" s="3"/>
      <c r="Q190" s="3"/>
      <c r="R190" s="3" t="s">
        <v>16589</v>
      </c>
    </row>
    <row r="191" spans="1:18">
      <c r="A191" s="19" t="s">
        <v>16711</v>
      </c>
      <c r="B191" s="3" t="s">
        <v>530</v>
      </c>
      <c r="C191" s="3" t="s">
        <v>8377</v>
      </c>
      <c r="D191" s="3" t="s">
        <v>8374</v>
      </c>
      <c r="E191" s="6">
        <v>123</v>
      </c>
      <c r="F191" s="3" t="s">
        <v>110</v>
      </c>
      <c r="G191" s="6">
        <v>757</v>
      </c>
      <c r="H191" s="3" t="s">
        <v>16649</v>
      </c>
      <c r="I191" s="3" t="s">
        <v>1241</v>
      </c>
      <c r="J191" s="6">
        <v>157</v>
      </c>
      <c r="K191" s="3" t="s">
        <v>110</v>
      </c>
      <c r="L191" s="6">
        <v>757.98</v>
      </c>
      <c r="M191" s="6">
        <v>34</v>
      </c>
      <c r="N191" s="6">
        <v>757.98</v>
      </c>
      <c r="O191" s="17">
        <v>45783</v>
      </c>
      <c r="P191" s="3"/>
      <c r="Q191" s="3"/>
      <c r="R191" s="3" t="s">
        <v>16589</v>
      </c>
    </row>
    <row r="192" spans="1:18">
      <c r="A192" s="19" t="s">
        <v>16712</v>
      </c>
      <c r="B192" s="3" t="s">
        <v>530</v>
      </c>
      <c r="C192" s="3" t="s">
        <v>8374</v>
      </c>
      <c r="D192" s="3" t="s">
        <v>8371</v>
      </c>
      <c r="E192" s="6">
        <v>156</v>
      </c>
      <c r="F192" s="3" t="s">
        <v>110</v>
      </c>
      <c r="G192" s="6">
        <v>757</v>
      </c>
      <c r="H192" s="3" t="s">
        <v>16649</v>
      </c>
      <c r="I192" s="3" t="s">
        <v>1241</v>
      </c>
      <c r="J192" s="6">
        <v>179</v>
      </c>
      <c r="K192" s="3" t="s">
        <v>110</v>
      </c>
      <c r="L192" s="6">
        <v>757.98</v>
      </c>
      <c r="M192" s="6">
        <v>23</v>
      </c>
      <c r="N192" s="6">
        <v>757.98</v>
      </c>
      <c r="O192" s="17">
        <v>45783</v>
      </c>
      <c r="P192" s="3"/>
      <c r="Q192" s="3"/>
      <c r="R192" s="3" t="s">
        <v>16589</v>
      </c>
    </row>
    <row r="193" spans="1:18">
      <c r="A193" s="19" t="s">
        <v>16713</v>
      </c>
      <c r="B193" s="3" t="s">
        <v>530</v>
      </c>
      <c r="C193" s="3" t="s">
        <v>8371</v>
      </c>
      <c r="D193" s="3" t="s">
        <v>8368</v>
      </c>
      <c r="E193" s="6">
        <v>219</v>
      </c>
      <c r="F193" s="3" t="s">
        <v>110</v>
      </c>
      <c r="G193" s="6">
        <v>757</v>
      </c>
      <c r="H193" s="3" t="s">
        <v>16649</v>
      </c>
      <c r="I193" s="3" t="s">
        <v>1241</v>
      </c>
      <c r="J193" s="6">
        <v>243</v>
      </c>
      <c r="K193" s="3" t="s">
        <v>110</v>
      </c>
      <c r="L193" s="6">
        <v>757.98</v>
      </c>
      <c r="M193" s="6">
        <v>24</v>
      </c>
      <c r="N193" s="6">
        <v>757.98</v>
      </c>
      <c r="O193" s="17">
        <v>45782</v>
      </c>
      <c r="P193" s="3"/>
      <c r="Q193" s="3"/>
      <c r="R193" s="3" t="s">
        <v>16589</v>
      </c>
    </row>
    <row r="194" spans="1:18">
      <c r="A194" s="19" t="s">
        <v>16714</v>
      </c>
      <c r="B194" s="3" t="s">
        <v>530</v>
      </c>
      <c r="C194" s="3" t="s">
        <v>8368</v>
      </c>
      <c r="D194" s="3" t="s">
        <v>8365</v>
      </c>
      <c r="E194" s="6">
        <v>86.7</v>
      </c>
      <c r="F194" s="3" t="s">
        <v>68</v>
      </c>
      <c r="G194" s="6">
        <v>490</v>
      </c>
      <c r="H194" s="3" t="s">
        <v>16649</v>
      </c>
      <c r="I194" s="3" t="s">
        <v>1241</v>
      </c>
      <c r="J194" s="6">
        <v>106</v>
      </c>
      <c r="K194" s="3" t="s">
        <v>110</v>
      </c>
      <c r="L194" s="6">
        <v>757.98</v>
      </c>
      <c r="M194" s="6">
        <v>19.3</v>
      </c>
      <c r="N194" s="6">
        <v>757.98</v>
      </c>
      <c r="O194" s="17">
        <v>45782</v>
      </c>
      <c r="P194" s="3"/>
      <c r="Q194" s="3"/>
      <c r="R194" s="3" t="s">
        <v>16589</v>
      </c>
    </row>
    <row r="195" spans="1:18">
      <c r="A195" s="19" t="s">
        <v>16715</v>
      </c>
      <c r="B195" s="3" t="s">
        <v>530</v>
      </c>
      <c r="C195" s="3" t="s">
        <v>8365</v>
      </c>
      <c r="D195" s="3" t="s">
        <v>8362</v>
      </c>
      <c r="E195" s="6">
        <v>152</v>
      </c>
      <c r="F195" s="3" t="s">
        <v>110</v>
      </c>
      <c r="G195" s="6">
        <v>757</v>
      </c>
      <c r="H195" s="3" t="s">
        <v>16649</v>
      </c>
      <c r="I195" s="3" t="s">
        <v>1241</v>
      </c>
      <c r="J195" s="6">
        <v>182</v>
      </c>
      <c r="K195" s="3" t="s">
        <v>110</v>
      </c>
      <c r="L195" s="6">
        <v>757.98</v>
      </c>
      <c r="M195" s="6">
        <v>30</v>
      </c>
      <c r="N195" s="6">
        <v>757.98</v>
      </c>
      <c r="O195" s="17">
        <v>45782</v>
      </c>
      <c r="P195" s="3"/>
      <c r="Q195" s="3"/>
      <c r="R195" s="3" t="s">
        <v>16589</v>
      </c>
    </row>
    <row r="196" spans="1:18">
      <c r="A196" s="19" t="s">
        <v>16716</v>
      </c>
      <c r="B196" s="3" t="s">
        <v>530</v>
      </c>
      <c r="C196" s="3" t="s">
        <v>8362</v>
      </c>
      <c r="D196" s="3" t="s">
        <v>16717</v>
      </c>
      <c r="E196" s="6">
        <v>40.9</v>
      </c>
      <c r="F196" s="3" t="s">
        <v>68</v>
      </c>
      <c r="G196" s="6">
        <v>490</v>
      </c>
      <c r="H196" s="3" t="s">
        <v>16649</v>
      </c>
      <c r="I196" s="3" t="s">
        <v>1241</v>
      </c>
      <c r="J196" s="6">
        <v>79</v>
      </c>
      <c r="K196" s="3" t="s">
        <v>68</v>
      </c>
      <c r="L196" s="6">
        <v>490</v>
      </c>
      <c r="M196" s="6">
        <v>38.1</v>
      </c>
      <c r="N196" s="6">
        <v>490</v>
      </c>
      <c r="O196" s="17">
        <v>45779</v>
      </c>
      <c r="P196" s="3"/>
      <c r="Q196" s="3"/>
      <c r="R196" s="3" t="s">
        <v>16589</v>
      </c>
    </row>
    <row r="197" spans="1:18">
      <c r="A197" s="19" t="s">
        <v>16718</v>
      </c>
      <c r="B197" s="3" t="s">
        <v>530</v>
      </c>
      <c r="C197" s="3" t="s">
        <v>16717</v>
      </c>
      <c r="D197" s="3" t="s">
        <v>16719</v>
      </c>
      <c r="E197" s="6">
        <v>129</v>
      </c>
      <c r="F197" s="3" t="s">
        <v>110</v>
      </c>
      <c r="G197" s="6">
        <v>757</v>
      </c>
      <c r="H197" s="3" t="s">
        <v>16601</v>
      </c>
      <c r="I197" s="3" t="s">
        <v>1241</v>
      </c>
      <c r="J197" s="6">
        <v>220</v>
      </c>
      <c r="K197" s="3" t="s">
        <v>110</v>
      </c>
      <c r="L197" s="6">
        <v>757.98</v>
      </c>
      <c r="M197" s="6">
        <v>91</v>
      </c>
      <c r="N197" s="6">
        <v>757.98</v>
      </c>
      <c r="O197" s="17">
        <v>45762</v>
      </c>
      <c r="P197" s="3"/>
      <c r="Q197" s="3"/>
      <c r="R197" s="3" t="s">
        <v>16589</v>
      </c>
    </row>
    <row r="198" spans="1:18">
      <c r="A198" s="19" t="s">
        <v>16720</v>
      </c>
      <c r="B198" s="3" t="s">
        <v>530</v>
      </c>
      <c r="C198" s="3" t="s">
        <v>16717</v>
      </c>
      <c r="D198" s="3" t="s">
        <v>8395</v>
      </c>
      <c r="E198" s="6">
        <v>42.9</v>
      </c>
      <c r="F198" s="3" t="s">
        <v>68</v>
      </c>
      <c r="G198" s="6">
        <v>490</v>
      </c>
      <c r="H198" s="3" t="s">
        <v>16649</v>
      </c>
      <c r="I198" s="3" t="s">
        <v>1241</v>
      </c>
      <c r="J198" s="6">
        <v>82</v>
      </c>
      <c r="K198" s="3" t="s">
        <v>68</v>
      </c>
      <c r="L198" s="6">
        <v>490</v>
      </c>
      <c r="M198" s="6">
        <v>39.1</v>
      </c>
      <c r="N198" s="6">
        <v>490</v>
      </c>
      <c r="O198" s="17">
        <v>45779</v>
      </c>
      <c r="P198" s="3"/>
      <c r="Q198" s="3"/>
      <c r="R198" s="3" t="s">
        <v>16589</v>
      </c>
    </row>
    <row r="199" spans="1:18">
      <c r="A199" s="19" t="s">
        <v>16721</v>
      </c>
      <c r="B199" s="3" t="s">
        <v>530</v>
      </c>
      <c r="C199" s="3" t="s">
        <v>8395</v>
      </c>
      <c r="D199" s="3" t="s">
        <v>8398</v>
      </c>
      <c r="E199" s="6">
        <v>68</v>
      </c>
      <c r="F199" s="3" t="s">
        <v>68</v>
      </c>
      <c r="G199" s="6">
        <v>490</v>
      </c>
      <c r="H199" s="3" t="s">
        <v>16649</v>
      </c>
      <c r="I199" s="3" t="s">
        <v>1241</v>
      </c>
      <c r="J199" s="6">
        <v>103</v>
      </c>
      <c r="K199" s="3" t="s">
        <v>110</v>
      </c>
      <c r="L199" s="6">
        <v>757.98</v>
      </c>
      <c r="M199" s="6">
        <v>35</v>
      </c>
      <c r="N199" s="6">
        <v>757.98</v>
      </c>
      <c r="O199" s="17">
        <v>45784</v>
      </c>
      <c r="P199" s="3"/>
      <c r="Q199" s="3"/>
      <c r="R199" s="3" t="s">
        <v>16589</v>
      </c>
    </row>
    <row r="200" spans="1:18">
      <c r="A200" s="19" t="s">
        <v>16722</v>
      </c>
      <c r="B200" s="3" t="s">
        <v>530</v>
      </c>
      <c r="C200" s="3" t="s">
        <v>8398</v>
      </c>
      <c r="D200" s="3" t="s">
        <v>8401</v>
      </c>
      <c r="E200" s="6">
        <v>163</v>
      </c>
      <c r="F200" s="3" t="s">
        <v>110</v>
      </c>
      <c r="G200" s="6">
        <v>757</v>
      </c>
      <c r="H200" s="3" t="s">
        <v>16649</v>
      </c>
      <c r="I200" s="3" t="s">
        <v>1241</v>
      </c>
      <c r="J200" s="6">
        <v>209</v>
      </c>
      <c r="K200" s="3" t="s">
        <v>110</v>
      </c>
      <c r="L200" s="6">
        <v>757.98</v>
      </c>
      <c r="M200" s="6">
        <v>46</v>
      </c>
      <c r="N200" s="6">
        <v>757.98</v>
      </c>
      <c r="O200" s="17">
        <v>45784</v>
      </c>
      <c r="P200" s="3"/>
      <c r="Q200" s="3"/>
      <c r="R200" s="3" t="s">
        <v>16589</v>
      </c>
    </row>
    <row r="201" spans="1:18">
      <c r="A201" s="19" t="s">
        <v>16723</v>
      </c>
      <c r="B201" s="3" t="s">
        <v>530</v>
      </c>
      <c r="C201" s="3" t="s">
        <v>8401</v>
      </c>
      <c r="D201" s="3" t="s">
        <v>8404</v>
      </c>
      <c r="E201" s="6">
        <v>189</v>
      </c>
      <c r="F201" s="3" t="s">
        <v>110</v>
      </c>
      <c r="G201" s="6">
        <v>757</v>
      </c>
      <c r="H201" s="3" t="s">
        <v>16649</v>
      </c>
      <c r="I201" s="3" t="s">
        <v>1241</v>
      </c>
      <c r="J201" s="6">
        <v>201</v>
      </c>
      <c r="K201" s="3" t="s">
        <v>110</v>
      </c>
      <c r="L201" s="6">
        <v>757.98</v>
      </c>
      <c r="M201" s="6">
        <v>12</v>
      </c>
      <c r="N201" s="6">
        <v>757.98</v>
      </c>
      <c r="O201" s="17">
        <v>45784</v>
      </c>
      <c r="P201" s="3"/>
      <c r="Q201" s="3"/>
      <c r="R201" s="3" t="s">
        <v>16589</v>
      </c>
    </row>
    <row r="202" spans="1:18">
      <c r="A202" s="19" t="s">
        <v>16724</v>
      </c>
      <c r="B202" s="3" t="s">
        <v>530</v>
      </c>
      <c r="C202" s="3" t="s">
        <v>8404</v>
      </c>
      <c r="D202" s="3" t="s">
        <v>8407</v>
      </c>
      <c r="E202" s="6">
        <v>287</v>
      </c>
      <c r="F202" s="3" t="s">
        <v>110</v>
      </c>
      <c r="G202" s="6">
        <v>757</v>
      </c>
      <c r="H202" s="3" t="s">
        <v>16649</v>
      </c>
      <c r="I202" s="3" t="s">
        <v>1241</v>
      </c>
      <c r="J202" s="6">
        <v>344</v>
      </c>
      <c r="K202" s="3" t="s">
        <v>196</v>
      </c>
      <c r="L202" s="6">
        <v>950</v>
      </c>
      <c r="M202" s="6">
        <v>57</v>
      </c>
      <c r="N202" s="6">
        <v>950</v>
      </c>
      <c r="O202" s="17">
        <v>45784</v>
      </c>
      <c r="P202" s="3"/>
      <c r="Q202" s="3"/>
      <c r="R202" s="3" t="s">
        <v>16589</v>
      </c>
    </row>
    <row r="203" spans="1:18">
      <c r="A203" s="19" t="s">
        <v>16725</v>
      </c>
      <c r="B203" s="3" t="s">
        <v>530</v>
      </c>
      <c r="C203" s="3" t="s">
        <v>8359</v>
      </c>
      <c r="D203" s="3" t="s">
        <v>8356</v>
      </c>
      <c r="E203" s="6">
        <v>95.3</v>
      </c>
      <c r="F203" s="3" t="s">
        <v>68</v>
      </c>
      <c r="G203" s="6">
        <v>490</v>
      </c>
      <c r="H203" s="3" t="s">
        <v>16649</v>
      </c>
      <c r="I203" s="3" t="s">
        <v>1241</v>
      </c>
      <c r="J203" s="6">
        <v>100</v>
      </c>
      <c r="K203" s="3" t="s">
        <v>68</v>
      </c>
      <c r="L203" s="6">
        <v>490</v>
      </c>
      <c r="M203" s="6">
        <v>4.7</v>
      </c>
      <c r="N203" s="6">
        <v>490</v>
      </c>
      <c r="O203" s="17">
        <v>45781</v>
      </c>
      <c r="P203" s="3"/>
      <c r="Q203" s="3"/>
      <c r="R203" s="3" t="s">
        <v>16589</v>
      </c>
    </row>
    <row r="204" spans="1:18">
      <c r="A204" s="19" t="s">
        <v>16726</v>
      </c>
      <c r="B204" s="3" t="s">
        <v>530</v>
      </c>
      <c r="C204" s="3" t="s">
        <v>8356</v>
      </c>
      <c r="D204" s="3" t="s">
        <v>8353</v>
      </c>
      <c r="E204" s="6">
        <v>201</v>
      </c>
      <c r="F204" s="3" t="s">
        <v>110</v>
      </c>
      <c r="G204" s="6">
        <v>757</v>
      </c>
      <c r="H204" s="3" t="s">
        <v>16649</v>
      </c>
      <c r="I204" s="3" t="s">
        <v>1241</v>
      </c>
      <c r="J204" s="6">
        <v>290</v>
      </c>
      <c r="K204" s="3" t="s">
        <v>110</v>
      </c>
      <c r="L204" s="6">
        <v>757.98</v>
      </c>
      <c r="M204" s="6">
        <v>89</v>
      </c>
      <c r="N204" s="6">
        <v>757.98</v>
      </c>
      <c r="O204" s="17">
        <v>45781</v>
      </c>
      <c r="P204" s="3"/>
      <c r="Q204" s="3"/>
      <c r="R204" s="3" t="s">
        <v>16589</v>
      </c>
    </row>
    <row r="205" spans="1:18">
      <c r="A205" s="19" t="s">
        <v>16727</v>
      </c>
      <c r="B205" s="3" t="s">
        <v>530</v>
      </c>
      <c r="C205" s="3" t="s">
        <v>8353</v>
      </c>
      <c r="D205" s="3" t="s">
        <v>8350</v>
      </c>
      <c r="E205" s="6">
        <v>77</v>
      </c>
      <c r="F205" s="3" t="s">
        <v>68</v>
      </c>
      <c r="G205" s="6">
        <v>490</v>
      </c>
      <c r="H205" s="3" t="s">
        <v>16649</v>
      </c>
      <c r="I205" s="3" t="s">
        <v>1241</v>
      </c>
      <c r="J205" s="6">
        <v>110</v>
      </c>
      <c r="K205" s="3" t="s">
        <v>110</v>
      </c>
      <c r="L205" s="6">
        <v>757.98</v>
      </c>
      <c r="M205" s="6">
        <v>33</v>
      </c>
      <c r="N205" s="6">
        <v>757.98</v>
      </c>
      <c r="O205" s="17">
        <v>45781</v>
      </c>
      <c r="P205" s="3"/>
      <c r="Q205" s="3"/>
      <c r="R205" s="3" t="s">
        <v>16589</v>
      </c>
    </row>
    <row r="206" spans="1:18">
      <c r="A206" s="19" t="s">
        <v>16728</v>
      </c>
      <c r="B206" s="3" t="s">
        <v>530</v>
      </c>
      <c r="C206" s="3" t="s">
        <v>8350</v>
      </c>
      <c r="D206" s="3" t="s">
        <v>8347</v>
      </c>
      <c r="E206" s="6">
        <v>185</v>
      </c>
      <c r="F206" s="3" t="s">
        <v>110</v>
      </c>
      <c r="G206" s="6">
        <v>757</v>
      </c>
      <c r="H206" s="3" t="s">
        <v>16649</v>
      </c>
      <c r="I206" s="3" t="s">
        <v>1241</v>
      </c>
      <c r="J206" s="6">
        <v>230</v>
      </c>
      <c r="K206" s="3" t="s">
        <v>110</v>
      </c>
      <c r="L206" s="6">
        <v>757.98</v>
      </c>
      <c r="M206" s="6">
        <v>45</v>
      </c>
      <c r="N206" s="6">
        <v>757.98</v>
      </c>
      <c r="O206" s="17">
        <v>45780</v>
      </c>
      <c r="P206" s="3"/>
      <c r="Q206" s="3"/>
      <c r="R206" s="3" t="s">
        <v>16589</v>
      </c>
    </row>
    <row r="207" spans="1:18">
      <c r="A207" s="19" t="s">
        <v>16729</v>
      </c>
      <c r="B207" s="3" t="s">
        <v>530</v>
      </c>
      <c r="C207" s="3" t="s">
        <v>8347</v>
      </c>
      <c r="D207" s="3" t="s">
        <v>8344</v>
      </c>
      <c r="E207" s="6">
        <v>91.6</v>
      </c>
      <c r="F207" s="3" t="s">
        <v>68</v>
      </c>
      <c r="G207" s="6">
        <v>490</v>
      </c>
      <c r="H207" s="3" t="s">
        <v>16649</v>
      </c>
      <c r="I207" s="3" t="s">
        <v>1241</v>
      </c>
      <c r="J207" s="6">
        <v>130</v>
      </c>
      <c r="K207" s="3" t="s">
        <v>110</v>
      </c>
      <c r="L207" s="6">
        <v>757.98</v>
      </c>
      <c r="M207" s="6">
        <v>38.4</v>
      </c>
      <c r="N207" s="6">
        <v>757.98</v>
      </c>
      <c r="O207" s="17">
        <v>45780</v>
      </c>
      <c r="P207" s="3"/>
      <c r="Q207" s="3"/>
      <c r="R207" s="3" t="s">
        <v>16589</v>
      </c>
    </row>
    <row r="208" spans="1:18">
      <c r="A208" s="19" t="s">
        <v>16730</v>
      </c>
      <c r="B208" s="3" t="s">
        <v>530</v>
      </c>
      <c r="C208" s="3" t="s">
        <v>8344</v>
      </c>
      <c r="D208" s="3" t="s">
        <v>8341</v>
      </c>
      <c r="E208" s="6">
        <v>167</v>
      </c>
      <c r="F208" s="3" t="s">
        <v>110</v>
      </c>
      <c r="G208" s="6">
        <v>757</v>
      </c>
      <c r="H208" s="3" t="s">
        <v>16649</v>
      </c>
      <c r="I208" s="3" t="s">
        <v>1241</v>
      </c>
      <c r="J208" s="6">
        <v>190</v>
      </c>
      <c r="K208" s="3" t="s">
        <v>110</v>
      </c>
      <c r="L208" s="6">
        <v>757.98</v>
      </c>
      <c r="M208" s="6">
        <v>23</v>
      </c>
      <c r="N208" s="6">
        <v>757.98</v>
      </c>
      <c r="O208" s="17">
        <v>45780</v>
      </c>
      <c r="P208" s="3"/>
      <c r="Q208" s="3"/>
      <c r="R208" s="3" t="s">
        <v>16589</v>
      </c>
    </row>
    <row r="209" spans="1:18">
      <c r="A209" s="19" t="s">
        <v>16731</v>
      </c>
      <c r="B209" s="3" t="s">
        <v>530</v>
      </c>
      <c r="C209" s="3" t="s">
        <v>8341</v>
      </c>
      <c r="D209" s="3" t="s">
        <v>16732</v>
      </c>
      <c r="E209" s="6">
        <v>191</v>
      </c>
      <c r="F209" s="3" t="s">
        <v>110</v>
      </c>
      <c r="G209" s="6">
        <v>757</v>
      </c>
      <c r="H209" s="3" t="s">
        <v>16649</v>
      </c>
      <c r="I209" s="3" t="s">
        <v>1241</v>
      </c>
      <c r="J209" s="6">
        <v>233</v>
      </c>
      <c r="K209" s="3" t="s">
        <v>110</v>
      </c>
      <c r="L209" s="6">
        <v>757.98</v>
      </c>
      <c r="M209" s="6">
        <v>42</v>
      </c>
      <c r="N209" s="6">
        <v>757.98</v>
      </c>
      <c r="O209" s="17">
        <v>45779</v>
      </c>
      <c r="P209" s="3"/>
      <c r="Q209" s="3"/>
      <c r="R209" s="3" t="s">
        <v>16589</v>
      </c>
    </row>
    <row r="210" spans="1:18">
      <c r="A210" s="19" t="s">
        <v>16733</v>
      </c>
      <c r="B210" s="3" t="s">
        <v>530</v>
      </c>
      <c r="C210" s="3" t="s">
        <v>16732</v>
      </c>
      <c r="D210" s="3" t="s">
        <v>16734</v>
      </c>
      <c r="E210" s="6">
        <v>461</v>
      </c>
      <c r="F210" s="3" t="s">
        <v>196</v>
      </c>
      <c r="G210" s="6">
        <v>950</v>
      </c>
      <c r="H210" s="3" t="s">
        <v>16601</v>
      </c>
      <c r="I210" s="3" t="s">
        <v>1241</v>
      </c>
      <c r="J210" s="6">
        <v>530</v>
      </c>
      <c r="K210" s="3" t="s">
        <v>196</v>
      </c>
      <c r="L210" s="6">
        <v>950</v>
      </c>
      <c r="M210" s="6">
        <v>69</v>
      </c>
      <c r="N210" s="6">
        <v>950</v>
      </c>
      <c r="O210" s="17">
        <v>45762</v>
      </c>
      <c r="P210" s="3"/>
      <c r="Q210" s="3"/>
      <c r="R210" s="3" t="s">
        <v>16589</v>
      </c>
    </row>
    <row r="211" spans="1:18">
      <c r="A211" s="19" t="s">
        <v>16735</v>
      </c>
      <c r="B211" s="3" t="s">
        <v>530</v>
      </c>
      <c r="C211" s="3" t="s">
        <v>16732</v>
      </c>
      <c r="D211" s="3" t="s">
        <v>8332</v>
      </c>
      <c r="E211" s="6">
        <v>24.1</v>
      </c>
      <c r="F211" s="3" t="s">
        <v>68</v>
      </c>
      <c r="G211" s="6">
        <v>490</v>
      </c>
      <c r="H211" s="3" t="s">
        <v>16649</v>
      </c>
      <c r="I211" s="3" t="s">
        <v>1241</v>
      </c>
      <c r="J211" s="6">
        <v>61</v>
      </c>
      <c r="K211" s="3" t="s">
        <v>68</v>
      </c>
      <c r="L211" s="6">
        <v>490</v>
      </c>
      <c r="M211" s="6">
        <v>36.9</v>
      </c>
      <c r="N211" s="6">
        <v>490</v>
      </c>
      <c r="O211" s="17">
        <v>45779</v>
      </c>
      <c r="P211" s="3"/>
      <c r="Q211" s="3"/>
      <c r="R211" s="3" t="s">
        <v>16589</v>
      </c>
    </row>
    <row r="212" spans="1:18">
      <c r="A212" s="19" t="s">
        <v>16736</v>
      </c>
      <c r="B212" s="3" t="s">
        <v>530</v>
      </c>
      <c r="C212" s="3" t="s">
        <v>8332</v>
      </c>
      <c r="D212" s="3" t="s">
        <v>8335</v>
      </c>
      <c r="E212" s="6">
        <v>166</v>
      </c>
      <c r="F212" s="3" t="s">
        <v>110</v>
      </c>
      <c r="G212" s="6">
        <v>757</v>
      </c>
      <c r="H212" s="3" t="s">
        <v>16649</v>
      </c>
      <c r="I212" s="3" t="s">
        <v>1241</v>
      </c>
      <c r="J212" s="6">
        <v>210</v>
      </c>
      <c r="K212" s="3" t="s">
        <v>110</v>
      </c>
      <c r="L212" s="6">
        <v>757.98</v>
      </c>
      <c r="M212" s="6">
        <v>44</v>
      </c>
      <c r="N212" s="6">
        <v>757.98</v>
      </c>
      <c r="O212" s="17">
        <v>45780</v>
      </c>
      <c r="P212" s="3"/>
      <c r="Q212" s="3"/>
      <c r="R212" s="3" t="s">
        <v>16589</v>
      </c>
    </row>
    <row r="213" spans="1:18">
      <c r="A213" s="19" t="s">
        <v>16737</v>
      </c>
      <c r="B213" s="3" t="s">
        <v>530</v>
      </c>
      <c r="C213" s="3" t="s">
        <v>8335</v>
      </c>
      <c r="D213" s="3" t="s">
        <v>8338</v>
      </c>
      <c r="E213" s="6">
        <v>148</v>
      </c>
      <c r="F213" s="3" t="s">
        <v>110</v>
      </c>
      <c r="G213" s="6">
        <v>757</v>
      </c>
      <c r="H213" s="3" t="s">
        <v>16649</v>
      </c>
      <c r="I213" s="3" t="s">
        <v>1241</v>
      </c>
      <c r="J213" s="6">
        <v>150</v>
      </c>
      <c r="K213" s="3" t="s">
        <v>110</v>
      </c>
      <c r="L213" s="6">
        <v>757.98</v>
      </c>
      <c r="M213" s="6">
        <v>2</v>
      </c>
      <c r="N213" s="6">
        <v>757.98</v>
      </c>
      <c r="O213" s="17">
        <v>45780</v>
      </c>
      <c r="P213" s="3"/>
      <c r="Q213" s="3"/>
      <c r="R213" s="3" t="s">
        <v>16589</v>
      </c>
    </row>
    <row r="214" spans="1:18">
      <c r="A214" s="19" t="s">
        <v>16738</v>
      </c>
      <c r="B214" s="3" t="s">
        <v>530</v>
      </c>
      <c r="C214" s="3" t="s">
        <v>16732</v>
      </c>
      <c r="D214" s="3" t="s">
        <v>8314</v>
      </c>
      <c r="E214" s="6">
        <v>49.1</v>
      </c>
      <c r="F214" s="3" t="s">
        <v>68</v>
      </c>
      <c r="G214" s="6">
        <v>490</v>
      </c>
      <c r="H214" s="3" t="s">
        <v>16649</v>
      </c>
      <c r="I214" s="3" t="s">
        <v>1241</v>
      </c>
      <c r="J214" s="6">
        <v>71</v>
      </c>
      <c r="K214" s="3" t="s">
        <v>68</v>
      </c>
      <c r="L214" s="6">
        <v>490</v>
      </c>
      <c r="M214" s="6">
        <v>21.9</v>
      </c>
      <c r="N214" s="6">
        <v>490</v>
      </c>
      <c r="O214" s="17">
        <v>45779</v>
      </c>
      <c r="P214" s="3"/>
      <c r="Q214" s="3"/>
      <c r="R214" s="3" t="s">
        <v>16589</v>
      </c>
    </row>
    <row r="215" spans="1:18">
      <c r="A215" s="19" t="s">
        <v>16739</v>
      </c>
      <c r="B215" s="3" t="s">
        <v>530</v>
      </c>
      <c r="C215" s="3" t="s">
        <v>8314</v>
      </c>
      <c r="D215" s="3" t="s">
        <v>8317</v>
      </c>
      <c r="E215" s="6">
        <v>201</v>
      </c>
      <c r="F215" s="3" t="s">
        <v>110</v>
      </c>
      <c r="G215" s="6">
        <v>757</v>
      </c>
      <c r="H215" s="3" t="s">
        <v>16649</v>
      </c>
      <c r="I215" s="3" t="s">
        <v>1241</v>
      </c>
      <c r="J215" s="6">
        <v>250</v>
      </c>
      <c r="K215" s="3" t="s">
        <v>110</v>
      </c>
      <c r="L215" s="6">
        <v>757.98</v>
      </c>
      <c r="M215" s="6">
        <v>49</v>
      </c>
      <c r="N215" s="6">
        <v>757.98</v>
      </c>
      <c r="O215" s="17">
        <v>45780</v>
      </c>
      <c r="P215" s="3"/>
      <c r="Q215" s="3"/>
      <c r="R215" s="3" t="s">
        <v>16589</v>
      </c>
    </row>
    <row r="216" spans="1:18">
      <c r="A216" s="19" t="s">
        <v>16740</v>
      </c>
      <c r="B216" s="3" t="s">
        <v>530</v>
      </c>
      <c r="C216" s="3" t="s">
        <v>8317</v>
      </c>
      <c r="D216" s="3" t="s">
        <v>8320</v>
      </c>
      <c r="E216" s="6">
        <v>117</v>
      </c>
      <c r="F216" s="3" t="s">
        <v>110</v>
      </c>
      <c r="G216" s="6">
        <v>757</v>
      </c>
      <c r="H216" s="3" t="s">
        <v>16649</v>
      </c>
      <c r="I216" s="3" t="s">
        <v>1241</v>
      </c>
      <c r="J216" s="6">
        <v>170</v>
      </c>
      <c r="K216" s="3" t="s">
        <v>110</v>
      </c>
      <c r="L216" s="6">
        <v>757.98</v>
      </c>
      <c r="M216" s="6">
        <v>53</v>
      </c>
      <c r="N216" s="6">
        <v>757.98</v>
      </c>
      <c r="O216" s="17">
        <v>45780</v>
      </c>
      <c r="P216" s="3"/>
      <c r="Q216" s="3"/>
      <c r="R216" s="3" t="s">
        <v>16589</v>
      </c>
    </row>
    <row r="217" spans="1:18">
      <c r="A217" s="19" t="s">
        <v>16741</v>
      </c>
      <c r="B217" s="3" t="s">
        <v>530</v>
      </c>
      <c r="C217" s="3" t="s">
        <v>8320</v>
      </c>
      <c r="D217" s="3" t="s">
        <v>8323</v>
      </c>
      <c r="E217" s="6">
        <v>150</v>
      </c>
      <c r="F217" s="3" t="s">
        <v>110</v>
      </c>
      <c r="G217" s="6">
        <v>757</v>
      </c>
      <c r="H217" s="3" t="s">
        <v>16649</v>
      </c>
      <c r="I217" s="3" t="s">
        <v>1241</v>
      </c>
      <c r="J217" s="6">
        <v>220</v>
      </c>
      <c r="K217" s="3" t="s">
        <v>110</v>
      </c>
      <c r="L217" s="6">
        <v>757.98</v>
      </c>
      <c r="M217" s="6">
        <v>70</v>
      </c>
      <c r="N217" s="6">
        <v>757.98</v>
      </c>
      <c r="O217" s="17">
        <v>45780</v>
      </c>
      <c r="P217" s="3"/>
      <c r="Q217" s="3"/>
      <c r="R217" s="3" t="s">
        <v>16589</v>
      </c>
    </row>
    <row r="218" spans="1:18">
      <c r="A218" s="19" t="s">
        <v>16742</v>
      </c>
      <c r="B218" s="3" t="s">
        <v>530</v>
      </c>
      <c r="C218" s="3" t="s">
        <v>8323</v>
      </c>
      <c r="D218" s="3" t="s">
        <v>8326</v>
      </c>
      <c r="E218" s="6">
        <v>174</v>
      </c>
      <c r="F218" s="3" t="s">
        <v>110</v>
      </c>
      <c r="G218" s="6">
        <v>757</v>
      </c>
      <c r="H218" s="3" t="s">
        <v>16649</v>
      </c>
      <c r="I218" s="3" t="s">
        <v>1241</v>
      </c>
      <c r="J218" s="6">
        <v>220</v>
      </c>
      <c r="K218" s="3" t="s">
        <v>110</v>
      </c>
      <c r="L218" s="6">
        <v>757.98</v>
      </c>
      <c r="M218" s="6">
        <v>46</v>
      </c>
      <c r="N218" s="6">
        <v>757.98</v>
      </c>
      <c r="O218" s="17">
        <v>45780</v>
      </c>
      <c r="P218" s="3"/>
      <c r="Q218" s="3"/>
      <c r="R218" s="3" t="s">
        <v>16589</v>
      </c>
    </row>
    <row r="219" spans="1:18">
      <c r="A219" s="19" t="s">
        <v>16743</v>
      </c>
      <c r="B219" s="3" t="s">
        <v>530</v>
      </c>
      <c r="C219" s="3" t="s">
        <v>8326</v>
      </c>
      <c r="D219" s="3" t="s">
        <v>8329</v>
      </c>
      <c r="E219" s="6">
        <v>163</v>
      </c>
      <c r="F219" s="3" t="s">
        <v>110</v>
      </c>
      <c r="G219" s="6">
        <v>757</v>
      </c>
      <c r="H219" s="3" t="s">
        <v>16649</v>
      </c>
      <c r="I219" s="3" t="s">
        <v>1241</v>
      </c>
      <c r="J219" s="6">
        <v>170</v>
      </c>
      <c r="K219" s="3" t="s">
        <v>110</v>
      </c>
      <c r="L219" s="6">
        <v>757.98</v>
      </c>
      <c r="M219" s="6">
        <v>7</v>
      </c>
      <c r="N219" s="6">
        <v>757.98</v>
      </c>
      <c r="O219" s="17">
        <v>45780</v>
      </c>
      <c r="P219" s="3"/>
      <c r="Q219" s="3"/>
      <c r="R219" s="3" t="s">
        <v>16589</v>
      </c>
    </row>
    <row r="220" spans="1:18">
      <c r="A220" s="19" t="s">
        <v>16744</v>
      </c>
      <c r="B220" s="3" t="s">
        <v>532</v>
      </c>
      <c r="C220" s="3" t="s">
        <v>16745</v>
      </c>
      <c r="D220" s="3" t="s">
        <v>8719</v>
      </c>
      <c r="E220" s="6">
        <v>133</v>
      </c>
      <c r="F220" s="3" t="s">
        <v>110</v>
      </c>
      <c r="G220" s="6">
        <v>757</v>
      </c>
      <c r="H220" s="3" t="s">
        <v>16484</v>
      </c>
      <c r="I220" s="3" t="s">
        <v>1241</v>
      </c>
      <c r="J220" s="6">
        <v>288</v>
      </c>
      <c r="K220" s="3" t="s">
        <v>110</v>
      </c>
      <c r="L220" s="6">
        <v>757.98</v>
      </c>
      <c r="M220" s="6">
        <v>155</v>
      </c>
      <c r="N220" s="6">
        <v>757.98</v>
      </c>
      <c r="O220" s="17">
        <v>45791</v>
      </c>
      <c r="P220" s="3"/>
      <c r="Q220" s="3"/>
      <c r="R220" s="3" t="s">
        <v>16589</v>
      </c>
    </row>
    <row r="221" spans="1:18">
      <c r="A221" s="19" t="s">
        <v>16746</v>
      </c>
      <c r="B221" s="3" t="s">
        <v>532</v>
      </c>
      <c r="C221" s="3" t="s">
        <v>16747</v>
      </c>
      <c r="D221" s="3" t="s">
        <v>16748</v>
      </c>
      <c r="E221" s="6">
        <v>162</v>
      </c>
      <c r="F221" s="3" t="s">
        <v>110</v>
      </c>
      <c r="G221" s="6">
        <v>757</v>
      </c>
      <c r="H221" s="3" t="s">
        <v>16484</v>
      </c>
      <c r="I221" s="3" t="s">
        <v>1241</v>
      </c>
      <c r="J221" s="6">
        <v>175</v>
      </c>
      <c r="K221" s="3" t="s">
        <v>110</v>
      </c>
      <c r="L221" s="6">
        <v>757.98</v>
      </c>
      <c r="M221" s="6">
        <v>13</v>
      </c>
      <c r="N221" s="6">
        <v>757.98</v>
      </c>
      <c r="O221" s="17">
        <v>45794</v>
      </c>
      <c r="P221" s="3"/>
      <c r="Q221" s="3"/>
      <c r="R221" s="3" t="s">
        <v>16589</v>
      </c>
    </row>
    <row r="222" spans="1:18">
      <c r="A222" s="19" t="s">
        <v>16749</v>
      </c>
      <c r="B222" s="3" t="s">
        <v>532</v>
      </c>
      <c r="C222" s="3" t="s">
        <v>16748</v>
      </c>
      <c r="D222" s="3" t="s">
        <v>8775</v>
      </c>
      <c r="E222" s="6">
        <v>140</v>
      </c>
      <c r="F222" s="3" t="s">
        <v>110</v>
      </c>
      <c r="G222" s="6">
        <v>757</v>
      </c>
      <c r="H222" s="3" t="s">
        <v>16484</v>
      </c>
      <c r="I222" s="3" t="s">
        <v>1241</v>
      </c>
      <c r="J222" s="6">
        <v>165</v>
      </c>
      <c r="K222" s="3" t="s">
        <v>110</v>
      </c>
      <c r="L222" s="6">
        <v>757.98</v>
      </c>
      <c r="M222" s="6">
        <v>25</v>
      </c>
      <c r="N222" s="6">
        <v>757.98</v>
      </c>
      <c r="O222" s="17">
        <v>45794</v>
      </c>
      <c r="P222" s="3"/>
      <c r="Q222" s="3"/>
      <c r="R222" s="3" t="s">
        <v>16589</v>
      </c>
    </row>
    <row r="223" spans="1:18">
      <c r="A223" s="19" t="s">
        <v>16750</v>
      </c>
      <c r="B223" s="3" t="s">
        <v>532</v>
      </c>
      <c r="C223" s="3" t="s">
        <v>8775</v>
      </c>
      <c r="D223" s="3" t="s">
        <v>8779</v>
      </c>
      <c r="E223" s="6">
        <v>134</v>
      </c>
      <c r="F223" s="3" t="s">
        <v>110</v>
      </c>
      <c r="G223" s="6">
        <v>757</v>
      </c>
      <c r="H223" s="3" t="s">
        <v>16484</v>
      </c>
      <c r="I223" s="3" t="s">
        <v>1241</v>
      </c>
      <c r="J223" s="6">
        <v>147</v>
      </c>
      <c r="K223" s="3" t="s">
        <v>110</v>
      </c>
      <c r="L223" s="6">
        <v>757.98</v>
      </c>
      <c r="M223" s="6">
        <v>13</v>
      </c>
      <c r="N223" s="6">
        <v>757.98</v>
      </c>
      <c r="O223" s="17">
        <v>45794</v>
      </c>
      <c r="P223" s="3"/>
      <c r="Q223" s="3"/>
      <c r="R223" s="3" t="s">
        <v>16589</v>
      </c>
    </row>
    <row r="224" spans="1:18">
      <c r="A224" s="19" t="s">
        <v>16751</v>
      </c>
      <c r="B224" s="3" t="s">
        <v>532</v>
      </c>
      <c r="C224" s="3" t="s">
        <v>8779</v>
      </c>
      <c r="D224" s="3" t="s">
        <v>8783</v>
      </c>
      <c r="E224" s="6">
        <v>121</v>
      </c>
      <c r="F224" s="3" t="s">
        <v>110</v>
      </c>
      <c r="G224" s="6">
        <v>757</v>
      </c>
      <c r="H224" s="3" t="s">
        <v>16484</v>
      </c>
      <c r="I224" s="3" t="s">
        <v>1241</v>
      </c>
      <c r="J224" s="6">
        <v>130</v>
      </c>
      <c r="K224" s="3" t="s">
        <v>110</v>
      </c>
      <c r="L224" s="6">
        <v>757.98</v>
      </c>
      <c r="M224" s="6">
        <v>9</v>
      </c>
      <c r="N224" s="6">
        <v>757.98</v>
      </c>
      <c r="O224" s="17">
        <v>45794</v>
      </c>
      <c r="P224" s="3"/>
      <c r="Q224" s="3"/>
      <c r="R224" s="3" t="s">
        <v>16589</v>
      </c>
    </row>
    <row r="225" spans="1:18">
      <c r="A225" s="19" t="s">
        <v>16752</v>
      </c>
      <c r="B225" s="3" t="s">
        <v>532</v>
      </c>
      <c r="C225" s="3" t="s">
        <v>16753</v>
      </c>
      <c r="D225" s="3" t="s">
        <v>8799</v>
      </c>
      <c r="E225" s="6">
        <v>23</v>
      </c>
      <c r="F225" s="3" t="s">
        <v>68</v>
      </c>
      <c r="G225" s="6">
        <v>757</v>
      </c>
      <c r="H225" s="3" t="s">
        <v>16484</v>
      </c>
      <c r="I225" s="3" t="s">
        <v>1241</v>
      </c>
      <c r="J225" s="6">
        <v>73</v>
      </c>
      <c r="K225" s="3" t="s">
        <v>68</v>
      </c>
      <c r="L225" s="6">
        <v>757.98</v>
      </c>
      <c r="M225" s="6">
        <v>50</v>
      </c>
      <c r="N225" s="6">
        <v>757.98</v>
      </c>
      <c r="O225" s="17">
        <v>45794</v>
      </c>
      <c r="P225" s="3"/>
      <c r="Q225" s="3"/>
      <c r="R225" s="3" t="s">
        <v>16589</v>
      </c>
    </row>
    <row r="226" spans="1:18">
      <c r="A226" s="19" t="s">
        <v>16754</v>
      </c>
      <c r="B226" s="3" t="s">
        <v>532</v>
      </c>
      <c r="C226" s="3" t="s">
        <v>8799</v>
      </c>
      <c r="D226" s="3" t="s">
        <v>16755</v>
      </c>
      <c r="E226" s="6">
        <v>176</v>
      </c>
      <c r="F226" s="3" t="s">
        <v>288</v>
      </c>
      <c r="G226" s="6">
        <v>1077</v>
      </c>
      <c r="H226" s="3" t="s">
        <v>16484</v>
      </c>
      <c r="I226" s="3" t="s">
        <v>1241</v>
      </c>
      <c r="J226" s="6">
        <v>139</v>
      </c>
      <c r="K226" s="3" t="s">
        <v>110</v>
      </c>
      <c r="L226" s="6">
        <v>1077</v>
      </c>
      <c r="M226" s="6">
        <v>-37</v>
      </c>
      <c r="N226" s="6">
        <v>1077</v>
      </c>
      <c r="O226" s="17">
        <v>45794</v>
      </c>
      <c r="P226" s="3"/>
      <c r="Q226" s="3"/>
      <c r="R226" s="3" t="s">
        <v>16589</v>
      </c>
    </row>
    <row r="227" spans="1:18">
      <c r="A227" s="19" t="s">
        <v>16756</v>
      </c>
      <c r="B227" s="3" t="s">
        <v>532</v>
      </c>
      <c r="C227" s="3" t="s">
        <v>16755</v>
      </c>
      <c r="D227" s="3" t="s">
        <v>8809</v>
      </c>
      <c r="E227" s="6">
        <v>123</v>
      </c>
      <c r="F227" s="3" t="s">
        <v>110</v>
      </c>
      <c r="G227" s="6">
        <v>757</v>
      </c>
      <c r="H227" s="3" t="s">
        <v>16484</v>
      </c>
      <c r="I227" s="3" t="s">
        <v>1241</v>
      </c>
      <c r="J227" s="6">
        <v>153</v>
      </c>
      <c r="K227" s="3" t="s">
        <v>110</v>
      </c>
      <c r="L227" s="6">
        <v>757.98</v>
      </c>
      <c r="M227" s="6">
        <v>30</v>
      </c>
      <c r="N227" s="6">
        <v>757.98</v>
      </c>
      <c r="O227" s="17">
        <v>45794</v>
      </c>
      <c r="P227" s="3"/>
      <c r="Q227" s="3"/>
      <c r="R227" s="3" t="s">
        <v>16589</v>
      </c>
    </row>
    <row r="228" spans="1:18">
      <c r="A228" s="19" t="s">
        <v>16757</v>
      </c>
      <c r="B228" s="3" t="s">
        <v>532</v>
      </c>
      <c r="C228" s="3" t="s">
        <v>16758</v>
      </c>
      <c r="D228" s="3" t="s">
        <v>8755</v>
      </c>
      <c r="E228" s="6">
        <v>55</v>
      </c>
      <c r="F228" s="3" t="s">
        <v>68</v>
      </c>
      <c r="G228" s="6">
        <v>490</v>
      </c>
      <c r="H228" s="3" t="s">
        <v>16484</v>
      </c>
      <c r="I228" s="3" t="s">
        <v>1241</v>
      </c>
      <c r="J228" s="6">
        <v>61</v>
      </c>
      <c r="K228" s="3" t="s">
        <v>68</v>
      </c>
      <c r="L228" s="6">
        <v>490</v>
      </c>
      <c r="M228" s="6">
        <v>6</v>
      </c>
      <c r="N228" s="6">
        <v>490</v>
      </c>
      <c r="O228" s="17">
        <v>45794</v>
      </c>
      <c r="P228" s="3"/>
      <c r="Q228" s="3"/>
      <c r="R228" s="3" t="s">
        <v>16589</v>
      </c>
    </row>
    <row r="229" spans="1:18">
      <c r="A229" s="19" t="s">
        <v>16759</v>
      </c>
      <c r="B229" s="3" t="s">
        <v>532</v>
      </c>
      <c r="C229" s="3" t="s">
        <v>16760</v>
      </c>
      <c r="D229" s="3" t="s">
        <v>8727</v>
      </c>
      <c r="E229" s="6">
        <v>100</v>
      </c>
      <c r="F229" s="3" t="s">
        <v>68</v>
      </c>
      <c r="G229" s="6">
        <v>490</v>
      </c>
      <c r="H229" s="3" t="s">
        <v>16484</v>
      </c>
      <c r="I229" s="3" t="s">
        <v>1241</v>
      </c>
      <c r="J229" s="6">
        <v>113</v>
      </c>
      <c r="K229" s="3" t="s">
        <v>110</v>
      </c>
      <c r="L229" s="6">
        <v>757.98</v>
      </c>
      <c r="M229" s="6">
        <v>13</v>
      </c>
      <c r="N229" s="6">
        <v>757.98</v>
      </c>
      <c r="O229" s="17">
        <v>45795</v>
      </c>
      <c r="P229" s="3"/>
      <c r="Q229" s="3"/>
      <c r="R229" s="3" t="s">
        <v>16589</v>
      </c>
    </row>
    <row r="230" spans="1:18">
      <c r="A230" s="19" t="s">
        <v>16761</v>
      </c>
      <c r="B230" s="3" t="s">
        <v>532</v>
      </c>
      <c r="C230" s="3" t="s">
        <v>16760</v>
      </c>
      <c r="D230" s="3" t="s">
        <v>8731</v>
      </c>
      <c r="E230" s="6">
        <v>161</v>
      </c>
      <c r="F230" s="3" t="s">
        <v>110</v>
      </c>
      <c r="G230" s="6">
        <v>757</v>
      </c>
      <c r="H230" s="3" t="s">
        <v>16484</v>
      </c>
      <c r="I230" s="3" t="s">
        <v>1241</v>
      </c>
      <c r="J230" s="6">
        <v>204</v>
      </c>
      <c r="K230" s="3" t="s">
        <v>110</v>
      </c>
      <c r="L230" s="6">
        <v>757.98</v>
      </c>
      <c r="M230" s="6">
        <v>43</v>
      </c>
      <c r="N230" s="6">
        <v>757.98</v>
      </c>
      <c r="O230" s="17">
        <v>45795</v>
      </c>
      <c r="P230" s="3"/>
      <c r="Q230" s="3"/>
      <c r="R230" s="3" t="s">
        <v>16589</v>
      </c>
    </row>
    <row r="231" spans="1:18">
      <c r="A231" s="19" t="s">
        <v>16762</v>
      </c>
      <c r="B231" s="3" t="s">
        <v>532</v>
      </c>
      <c r="C231" s="3" t="s">
        <v>16763</v>
      </c>
      <c r="D231" s="3" t="s">
        <v>8715</v>
      </c>
      <c r="E231" s="6">
        <v>147</v>
      </c>
      <c r="F231" s="3" t="s">
        <v>110</v>
      </c>
      <c r="G231" s="6">
        <v>757</v>
      </c>
      <c r="H231" s="3" t="s">
        <v>16484</v>
      </c>
      <c r="I231" s="3" t="s">
        <v>1241</v>
      </c>
      <c r="J231" s="6">
        <v>167</v>
      </c>
      <c r="K231" s="3" t="s">
        <v>110</v>
      </c>
      <c r="L231" s="6">
        <v>810</v>
      </c>
      <c r="M231" s="6">
        <v>20</v>
      </c>
      <c r="N231" s="6">
        <v>810</v>
      </c>
      <c r="O231" s="17">
        <v>45793</v>
      </c>
      <c r="P231" s="3"/>
      <c r="Q231" s="3"/>
      <c r="R231" s="3" t="s">
        <v>16589</v>
      </c>
    </row>
    <row r="232" spans="1:18">
      <c r="A232" s="19" t="s">
        <v>16764</v>
      </c>
      <c r="B232" s="3" t="s">
        <v>532</v>
      </c>
      <c r="C232" s="3" t="s">
        <v>16765</v>
      </c>
      <c r="D232" s="3" t="s">
        <v>16766</v>
      </c>
      <c r="E232" s="6">
        <v>50</v>
      </c>
      <c r="F232" s="3" t="s">
        <v>328</v>
      </c>
      <c r="G232" s="6">
        <v>810</v>
      </c>
      <c r="H232" s="3" t="s">
        <v>16484</v>
      </c>
      <c r="I232" s="3" t="s">
        <v>1241</v>
      </c>
      <c r="J232" s="6">
        <v>113</v>
      </c>
      <c r="K232" s="3" t="s">
        <v>110</v>
      </c>
      <c r="L232" s="6">
        <v>810</v>
      </c>
      <c r="M232" s="6">
        <v>63</v>
      </c>
      <c r="N232" s="6">
        <v>810</v>
      </c>
      <c r="O232" s="17">
        <v>45793</v>
      </c>
      <c r="P232" s="3"/>
      <c r="Q232" s="3"/>
      <c r="R232" s="3" t="s">
        <v>16589</v>
      </c>
    </row>
    <row r="233" spans="1:18">
      <c r="A233" s="19" t="s">
        <v>16767</v>
      </c>
      <c r="B233" s="3" t="s">
        <v>532</v>
      </c>
      <c r="C233" s="3" t="s">
        <v>16768</v>
      </c>
      <c r="D233" s="3" t="s">
        <v>16769</v>
      </c>
      <c r="E233" s="6">
        <v>74</v>
      </c>
      <c r="F233" s="3" t="s">
        <v>328</v>
      </c>
      <c r="G233" s="6">
        <v>810</v>
      </c>
      <c r="H233" s="3" t="s">
        <v>16484</v>
      </c>
      <c r="I233" s="3" t="s">
        <v>1241</v>
      </c>
      <c r="J233" s="6">
        <v>98</v>
      </c>
      <c r="K233" s="3" t="s">
        <v>68</v>
      </c>
      <c r="L233" s="6">
        <v>490</v>
      </c>
      <c r="M233" s="6">
        <v>24</v>
      </c>
      <c r="N233" s="6">
        <v>490</v>
      </c>
      <c r="O233" s="17">
        <v>45793</v>
      </c>
      <c r="P233" s="3"/>
      <c r="Q233" s="3"/>
      <c r="R233" s="3" t="s">
        <v>16589</v>
      </c>
    </row>
    <row r="234" spans="1:18">
      <c r="A234" s="19" t="s">
        <v>16770</v>
      </c>
      <c r="B234" s="3" t="s">
        <v>532</v>
      </c>
      <c r="C234" s="3" t="s">
        <v>16771</v>
      </c>
      <c r="D234" s="3" t="s">
        <v>8759</v>
      </c>
      <c r="E234" s="6">
        <v>180</v>
      </c>
      <c r="F234" s="3" t="s">
        <v>110</v>
      </c>
      <c r="G234" s="6">
        <v>757</v>
      </c>
      <c r="H234" s="3" t="s">
        <v>16484</v>
      </c>
      <c r="I234" s="3" t="s">
        <v>1241</v>
      </c>
      <c r="J234" s="6">
        <v>199</v>
      </c>
      <c r="K234" s="3" t="s">
        <v>110</v>
      </c>
      <c r="L234" s="6">
        <v>757.98</v>
      </c>
      <c r="M234" s="6">
        <v>199</v>
      </c>
      <c r="N234" s="6">
        <v>757.98</v>
      </c>
      <c r="O234" s="17">
        <v>45794</v>
      </c>
      <c r="P234" s="3" t="s">
        <v>16772</v>
      </c>
      <c r="Q234" s="3"/>
      <c r="R234" s="3" t="s">
        <v>16589</v>
      </c>
    </row>
    <row r="235" spans="1:18">
      <c r="A235" s="19" t="s">
        <v>16773</v>
      </c>
      <c r="B235" s="3" t="s">
        <v>561</v>
      </c>
      <c r="C235" s="3" t="s">
        <v>9431</v>
      </c>
      <c r="D235" s="3" t="s">
        <v>7693</v>
      </c>
      <c r="E235" s="6">
        <v>103</v>
      </c>
      <c r="F235" s="3" t="s">
        <v>110</v>
      </c>
      <c r="G235" s="6">
        <v>757</v>
      </c>
      <c r="H235" s="3" t="s">
        <v>16484</v>
      </c>
      <c r="I235" s="3" t="s">
        <v>1241</v>
      </c>
      <c r="J235" s="6">
        <v>175</v>
      </c>
      <c r="K235" s="3" t="s">
        <v>110</v>
      </c>
      <c r="L235" s="6">
        <v>757</v>
      </c>
      <c r="M235" s="6">
        <v>72</v>
      </c>
      <c r="N235" s="6">
        <v>757.98</v>
      </c>
      <c r="O235" s="17"/>
      <c r="P235" s="3"/>
      <c r="Q235" s="3"/>
      <c r="R235" s="3" t="s">
        <v>16774</v>
      </c>
    </row>
    <row r="236" spans="1:18">
      <c r="A236" s="19" t="s">
        <v>16775</v>
      </c>
      <c r="B236" s="3" t="s">
        <v>561</v>
      </c>
      <c r="C236" s="3" t="s">
        <v>9738</v>
      </c>
      <c r="D236" s="3" t="s">
        <v>16776</v>
      </c>
      <c r="E236" s="6">
        <v>230.65</v>
      </c>
      <c r="F236" s="3" t="s">
        <v>110</v>
      </c>
      <c r="G236" s="6">
        <v>757</v>
      </c>
      <c r="H236" s="3" t="s">
        <v>16484</v>
      </c>
      <c r="I236" s="3" t="s">
        <v>1241</v>
      </c>
      <c r="J236" s="6">
        <v>288</v>
      </c>
      <c r="K236" s="3" t="s">
        <v>110</v>
      </c>
      <c r="L236" s="6">
        <v>757</v>
      </c>
      <c r="M236" s="6">
        <v>57.35</v>
      </c>
      <c r="N236" s="6">
        <v>757.98</v>
      </c>
      <c r="O236" s="17"/>
      <c r="P236" s="3"/>
      <c r="Q236" s="3"/>
      <c r="R236" s="3" t="s">
        <v>16774</v>
      </c>
    </row>
    <row r="237" spans="1:18">
      <c r="A237" s="19" t="s">
        <v>16777</v>
      </c>
      <c r="B237" s="3" t="s">
        <v>561</v>
      </c>
      <c r="C237" s="3" t="s">
        <v>9714</v>
      </c>
      <c r="D237" s="3" t="s">
        <v>16776</v>
      </c>
      <c r="E237" s="6">
        <v>157.63</v>
      </c>
      <c r="F237" s="3" t="s">
        <v>110</v>
      </c>
      <c r="G237" s="6">
        <v>757</v>
      </c>
      <c r="H237" s="3" t="s">
        <v>16484</v>
      </c>
      <c r="I237" s="3" t="s">
        <v>1241</v>
      </c>
      <c r="J237" s="6">
        <v>251</v>
      </c>
      <c r="K237" s="3" t="s">
        <v>110</v>
      </c>
      <c r="L237" s="6">
        <v>757</v>
      </c>
      <c r="M237" s="6">
        <v>93.37</v>
      </c>
      <c r="N237" s="6">
        <v>757.98</v>
      </c>
      <c r="O237" s="17"/>
      <c r="P237" s="3"/>
      <c r="Q237" s="3"/>
      <c r="R237" s="3" t="s">
        <v>16774</v>
      </c>
    </row>
    <row r="238" spans="1:18">
      <c r="A238" s="19" t="s">
        <v>16778</v>
      </c>
      <c r="B238" s="3" t="s">
        <v>561</v>
      </c>
      <c r="C238" s="3" t="s">
        <v>9455</v>
      </c>
      <c r="D238" s="3" t="s">
        <v>16732</v>
      </c>
      <c r="E238" s="6">
        <v>129</v>
      </c>
      <c r="F238" s="3" t="s">
        <v>110</v>
      </c>
      <c r="G238" s="6">
        <v>757</v>
      </c>
      <c r="H238" s="3" t="s">
        <v>16484</v>
      </c>
      <c r="I238" s="3" t="s">
        <v>1241</v>
      </c>
      <c r="J238" s="6">
        <v>180</v>
      </c>
      <c r="K238" s="3" t="s">
        <v>110</v>
      </c>
      <c r="L238" s="6">
        <v>757</v>
      </c>
      <c r="M238" s="6">
        <v>51</v>
      </c>
      <c r="N238" s="6">
        <v>757.98</v>
      </c>
      <c r="O238" s="17"/>
      <c r="P238" s="3"/>
      <c r="Q238" s="3"/>
      <c r="R238" s="3" t="s">
        <v>16774</v>
      </c>
    </row>
    <row r="239" spans="1:18">
      <c r="A239" s="19" t="s">
        <v>16779</v>
      </c>
      <c r="B239" s="3" t="s">
        <v>561</v>
      </c>
      <c r="C239" s="3" t="s">
        <v>9839</v>
      </c>
      <c r="D239" s="3" t="s">
        <v>16717</v>
      </c>
      <c r="E239" s="6">
        <v>767</v>
      </c>
      <c r="F239" s="3" t="s">
        <v>196</v>
      </c>
      <c r="G239" s="6">
        <v>950</v>
      </c>
      <c r="H239" s="3" t="s">
        <v>16484</v>
      </c>
      <c r="I239" s="3" t="s">
        <v>1241</v>
      </c>
      <c r="J239" s="6">
        <v>950</v>
      </c>
      <c r="K239" s="3" t="s">
        <v>196</v>
      </c>
      <c r="L239" s="6">
        <v>950</v>
      </c>
      <c r="M239" s="6">
        <v>183</v>
      </c>
      <c r="N239" s="6">
        <v>950</v>
      </c>
      <c r="O239" s="17"/>
      <c r="P239" s="3"/>
      <c r="Q239" s="3"/>
      <c r="R239" s="3" t="s">
        <v>16774</v>
      </c>
    </row>
    <row r="240" spans="1:18">
      <c r="A240" s="19" t="s">
        <v>16780</v>
      </c>
      <c r="B240" s="3" t="s">
        <v>561</v>
      </c>
      <c r="C240" s="3" t="s">
        <v>16781</v>
      </c>
      <c r="D240" s="3" t="s">
        <v>9408</v>
      </c>
      <c r="E240" s="6">
        <v>272</v>
      </c>
      <c r="F240" s="3" t="s">
        <v>110</v>
      </c>
      <c r="G240" s="6">
        <v>757</v>
      </c>
      <c r="H240" s="3" t="s">
        <v>16484</v>
      </c>
      <c r="I240" s="3" t="s">
        <v>1241</v>
      </c>
      <c r="J240" s="6">
        <v>300</v>
      </c>
      <c r="K240" s="3" t="s">
        <v>110</v>
      </c>
      <c r="L240" s="6">
        <v>757</v>
      </c>
      <c r="M240" s="6">
        <v>28</v>
      </c>
      <c r="N240" s="6">
        <v>757.98</v>
      </c>
      <c r="O240" s="17"/>
      <c r="P240" s="3"/>
      <c r="Q240" s="3"/>
      <c r="R240" s="3" t="s">
        <v>16774</v>
      </c>
    </row>
    <row r="241" spans="1:18">
      <c r="A241" s="19" t="s">
        <v>16782</v>
      </c>
      <c r="B241" s="3" t="s">
        <v>561</v>
      </c>
      <c r="C241" s="3" t="s">
        <v>9408</v>
      </c>
      <c r="D241" s="3" t="s">
        <v>9410</v>
      </c>
      <c r="E241" s="6">
        <v>42.2</v>
      </c>
      <c r="F241" s="3" t="s">
        <v>68</v>
      </c>
      <c r="G241" s="6">
        <v>490</v>
      </c>
      <c r="H241" s="3" t="s">
        <v>16484</v>
      </c>
      <c r="I241" s="3" t="s">
        <v>1241</v>
      </c>
      <c r="J241" s="6">
        <v>110</v>
      </c>
      <c r="K241" s="3" t="s">
        <v>110</v>
      </c>
      <c r="L241" s="6">
        <v>757</v>
      </c>
      <c r="M241" s="6">
        <v>67.8</v>
      </c>
      <c r="N241" s="6">
        <v>757.98</v>
      </c>
      <c r="O241" s="17"/>
      <c r="P241" s="3"/>
      <c r="Q241" s="3"/>
      <c r="R241" s="3" t="s">
        <v>16774</v>
      </c>
    </row>
    <row r="242" spans="1:18">
      <c r="A242" s="19" t="s">
        <v>16783</v>
      </c>
      <c r="B242" s="3" t="s">
        <v>561</v>
      </c>
      <c r="C242" s="3" t="s">
        <v>9434</v>
      </c>
      <c r="D242" s="3" t="s">
        <v>9431</v>
      </c>
      <c r="E242" s="6">
        <v>58.8</v>
      </c>
      <c r="F242" s="3" t="s">
        <v>68</v>
      </c>
      <c r="G242" s="6">
        <v>490</v>
      </c>
      <c r="H242" s="3" t="s">
        <v>16484</v>
      </c>
      <c r="I242" s="3" t="s">
        <v>1241</v>
      </c>
      <c r="J242" s="6">
        <v>100</v>
      </c>
      <c r="K242" s="3" t="s">
        <v>68</v>
      </c>
      <c r="L242" s="6">
        <v>490</v>
      </c>
      <c r="M242" s="6">
        <v>41.2</v>
      </c>
      <c r="N242" s="6">
        <v>490</v>
      </c>
      <c r="O242" s="17"/>
      <c r="P242" s="3"/>
      <c r="Q242" s="3"/>
      <c r="R242" s="3" t="s">
        <v>16774</v>
      </c>
    </row>
    <row r="243" spans="1:18">
      <c r="A243" s="19" t="s">
        <v>16784</v>
      </c>
      <c r="B243" s="3" t="s">
        <v>561</v>
      </c>
      <c r="C243" s="3" t="s">
        <v>16785</v>
      </c>
      <c r="D243" s="3" t="s">
        <v>16786</v>
      </c>
      <c r="E243" s="6">
        <v>500</v>
      </c>
      <c r="F243" s="3" t="s">
        <v>196</v>
      </c>
      <c r="G243" s="6">
        <v>950</v>
      </c>
      <c r="H243" s="3" t="s">
        <v>16601</v>
      </c>
      <c r="I243" s="3" t="s">
        <v>1241</v>
      </c>
      <c r="J243" s="6">
        <v>500</v>
      </c>
      <c r="K243" s="3" t="s">
        <v>196</v>
      </c>
      <c r="L243" s="6">
        <v>950</v>
      </c>
      <c r="M243" s="6">
        <v>0</v>
      </c>
      <c r="N243" s="6">
        <v>950</v>
      </c>
      <c r="O243" s="17"/>
      <c r="P243" s="3"/>
      <c r="Q243" s="3"/>
      <c r="R243" s="3" t="s">
        <v>16774</v>
      </c>
    </row>
    <row r="244" spans="1:18">
      <c r="A244" s="19" t="s">
        <v>16787</v>
      </c>
      <c r="B244" s="3" t="s">
        <v>561</v>
      </c>
      <c r="C244" s="3" t="s">
        <v>16785</v>
      </c>
      <c r="D244" s="3" t="s">
        <v>16786</v>
      </c>
      <c r="E244" s="6">
        <v>170</v>
      </c>
      <c r="F244" s="3" t="s">
        <v>110</v>
      </c>
      <c r="G244" s="6">
        <v>757</v>
      </c>
      <c r="H244" s="3" t="s">
        <v>16601</v>
      </c>
      <c r="I244" s="3" t="s">
        <v>1241</v>
      </c>
      <c r="J244" s="6">
        <v>500</v>
      </c>
      <c r="K244" s="3" t="s">
        <v>110</v>
      </c>
      <c r="L244" s="6">
        <v>757</v>
      </c>
      <c r="M244" s="6">
        <v>330</v>
      </c>
      <c r="N244" s="6">
        <v>757.98</v>
      </c>
      <c r="O244" s="17"/>
      <c r="P244" s="3"/>
      <c r="Q244" s="3"/>
      <c r="R244" s="3" t="s">
        <v>16774</v>
      </c>
    </row>
    <row r="245" spans="1:18">
      <c r="A245" s="19" t="s">
        <v>16788</v>
      </c>
      <c r="B245" s="3" t="s">
        <v>561</v>
      </c>
      <c r="C245" s="3" t="s">
        <v>9437</v>
      </c>
      <c r="D245" s="3" t="s">
        <v>9434</v>
      </c>
      <c r="E245" s="6">
        <v>67.900000000000006</v>
      </c>
      <c r="F245" s="3" t="s">
        <v>68</v>
      </c>
      <c r="G245" s="6">
        <v>490</v>
      </c>
      <c r="H245" s="3" t="s">
        <v>16484</v>
      </c>
      <c r="I245" s="3" t="s">
        <v>1241</v>
      </c>
      <c r="J245" s="6">
        <v>135</v>
      </c>
      <c r="K245" s="3" t="s">
        <v>110</v>
      </c>
      <c r="L245" s="6">
        <v>757</v>
      </c>
      <c r="M245" s="6">
        <v>67.099999999999994</v>
      </c>
      <c r="N245" s="6">
        <v>757.98</v>
      </c>
      <c r="O245" s="17"/>
      <c r="P245" s="3"/>
      <c r="Q245" s="3"/>
      <c r="R245" s="3" t="s">
        <v>16774</v>
      </c>
    </row>
    <row r="246" spans="1:18">
      <c r="A246" s="19" t="s">
        <v>16789</v>
      </c>
      <c r="B246" s="3" t="s">
        <v>561</v>
      </c>
      <c r="C246" s="3" t="s">
        <v>9440</v>
      </c>
      <c r="D246" s="3" t="s">
        <v>9437</v>
      </c>
      <c r="E246" s="6">
        <v>82.5</v>
      </c>
      <c r="F246" s="3" t="s">
        <v>68</v>
      </c>
      <c r="G246" s="6">
        <v>490</v>
      </c>
      <c r="H246" s="3" t="s">
        <v>16484</v>
      </c>
      <c r="I246" s="3" t="s">
        <v>1241</v>
      </c>
      <c r="J246" s="6">
        <v>150</v>
      </c>
      <c r="K246" s="3" t="s">
        <v>110</v>
      </c>
      <c r="L246" s="6">
        <v>757</v>
      </c>
      <c r="M246" s="6">
        <v>67.5</v>
      </c>
      <c r="N246" s="6">
        <v>757.98</v>
      </c>
      <c r="O246" s="17"/>
      <c r="P246" s="3"/>
      <c r="Q246" s="3"/>
      <c r="R246" s="3" t="s">
        <v>16774</v>
      </c>
    </row>
    <row r="247" spans="1:18">
      <c r="A247" s="19" t="s">
        <v>16790</v>
      </c>
      <c r="B247" s="3" t="s">
        <v>561</v>
      </c>
      <c r="C247" s="3" t="s">
        <v>9443</v>
      </c>
      <c r="D247" s="3" t="s">
        <v>9440</v>
      </c>
      <c r="E247" s="6">
        <v>65.5</v>
      </c>
      <c r="F247" s="3" t="s">
        <v>68</v>
      </c>
      <c r="G247" s="6">
        <v>490</v>
      </c>
      <c r="H247" s="3" t="s">
        <v>16484</v>
      </c>
      <c r="I247" s="3" t="s">
        <v>1241</v>
      </c>
      <c r="J247" s="6">
        <v>130</v>
      </c>
      <c r="K247" s="3" t="s">
        <v>110</v>
      </c>
      <c r="L247" s="6">
        <v>757</v>
      </c>
      <c r="M247" s="6">
        <v>64.5</v>
      </c>
      <c r="N247" s="6">
        <v>757.98</v>
      </c>
      <c r="O247" s="17"/>
      <c r="P247" s="3"/>
      <c r="Q247" s="3"/>
      <c r="R247" s="3" t="s">
        <v>16774</v>
      </c>
    </row>
    <row r="248" spans="1:18">
      <c r="A248" s="19" t="s">
        <v>16791</v>
      </c>
      <c r="B248" s="3" t="s">
        <v>561</v>
      </c>
      <c r="C248" s="3" t="s">
        <v>9446</v>
      </c>
      <c r="D248" s="3" t="s">
        <v>9443</v>
      </c>
      <c r="E248" s="6">
        <v>98</v>
      </c>
      <c r="F248" s="3" t="s">
        <v>68</v>
      </c>
      <c r="G248" s="6">
        <v>490</v>
      </c>
      <c r="H248" s="3" t="s">
        <v>16484</v>
      </c>
      <c r="I248" s="3" t="s">
        <v>1241</v>
      </c>
      <c r="J248" s="6">
        <v>160</v>
      </c>
      <c r="K248" s="3" t="s">
        <v>110</v>
      </c>
      <c r="L248" s="6">
        <v>757</v>
      </c>
      <c r="M248" s="6">
        <v>62</v>
      </c>
      <c r="N248" s="6">
        <v>757.98</v>
      </c>
      <c r="O248" s="17"/>
      <c r="P248" s="3"/>
      <c r="Q248" s="3"/>
      <c r="R248" s="3" t="s">
        <v>16774</v>
      </c>
    </row>
    <row r="249" spans="1:18">
      <c r="A249" s="19" t="s">
        <v>16792</v>
      </c>
      <c r="B249" s="3" t="s">
        <v>561</v>
      </c>
      <c r="C249" s="3" t="s">
        <v>9449</v>
      </c>
      <c r="D249" s="3" t="s">
        <v>9446</v>
      </c>
      <c r="E249" s="6">
        <v>107</v>
      </c>
      <c r="F249" s="3" t="s">
        <v>110</v>
      </c>
      <c r="G249" s="6">
        <v>757</v>
      </c>
      <c r="H249" s="3" t="s">
        <v>16484</v>
      </c>
      <c r="I249" s="3" t="s">
        <v>1241</v>
      </c>
      <c r="J249" s="6">
        <v>170</v>
      </c>
      <c r="K249" s="3" t="s">
        <v>110</v>
      </c>
      <c r="L249" s="6">
        <v>757</v>
      </c>
      <c r="M249" s="6">
        <v>63</v>
      </c>
      <c r="N249" s="6">
        <v>757.98</v>
      </c>
      <c r="O249" s="17"/>
      <c r="P249" s="3"/>
      <c r="Q249" s="3"/>
      <c r="R249" s="3" t="s">
        <v>16774</v>
      </c>
    </row>
    <row r="250" spans="1:18">
      <c r="A250" s="19" t="s">
        <v>16793</v>
      </c>
      <c r="B250" s="3" t="s">
        <v>561</v>
      </c>
      <c r="C250" s="3" t="s">
        <v>9452</v>
      </c>
      <c r="D250" s="3" t="s">
        <v>9449</v>
      </c>
      <c r="E250" s="6">
        <v>63.8</v>
      </c>
      <c r="F250" s="3" t="s">
        <v>68</v>
      </c>
      <c r="G250" s="6">
        <v>490</v>
      </c>
      <c r="H250" s="3" t="s">
        <v>16484</v>
      </c>
      <c r="I250" s="3" t="s">
        <v>1241</v>
      </c>
      <c r="J250" s="6">
        <v>135</v>
      </c>
      <c r="K250" s="3" t="s">
        <v>110</v>
      </c>
      <c r="L250" s="6">
        <v>757</v>
      </c>
      <c r="M250" s="6">
        <v>71.2</v>
      </c>
      <c r="N250" s="6">
        <v>757.98</v>
      </c>
      <c r="O250" s="17"/>
      <c r="P250" s="3"/>
      <c r="Q250" s="3"/>
      <c r="R250" s="3" t="s">
        <v>16774</v>
      </c>
    </row>
    <row r="251" spans="1:18">
      <c r="A251" s="19" t="s">
        <v>16794</v>
      </c>
      <c r="B251" s="3" t="s">
        <v>561</v>
      </c>
      <c r="C251" s="3" t="s">
        <v>9458</v>
      </c>
      <c r="D251" s="3" t="s">
        <v>9455</v>
      </c>
      <c r="E251" s="6">
        <v>172.99</v>
      </c>
      <c r="F251" s="3" t="s">
        <v>110</v>
      </c>
      <c r="G251" s="6">
        <v>757</v>
      </c>
      <c r="H251" s="3" t="s">
        <v>16484</v>
      </c>
      <c r="I251" s="3" t="s">
        <v>1241</v>
      </c>
      <c r="J251" s="6">
        <v>190</v>
      </c>
      <c r="K251" s="3" t="s">
        <v>110</v>
      </c>
      <c r="L251" s="6">
        <v>757</v>
      </c>
      <c r="M251" s="6">
        <v>17.010000000000002</v>
      </c>
      <c r="N251" s="6">
        <v>757.98</v>
      </c>
      <c r="O251" s="17"/>
      <c r="P251" s="3"/>
      <c r="Q251" s="3"/>
      <c r="R251" s="3" t="s">
        <v>16774</v>
      </c>
    </row>
    <row r="252" spans="1:18">
      <c r="A252" s="19" t="s">
        <v>16795</v>
      </c>
      <c r="B252" s="3" t="s">
        <v>561</v>
      </c>
      <c r="C252" s="3" t="s">
        <v>9461</v>
      </c>
      <c r="D252" s="3" t="s">
        <v>9458</v>
      </c>
      <c r="E252" s="6">
        <v>75</v>
      </c>
      <c r="F252" s="3" t="s">
        <v>68</v>
      </c>
      <c r="G252" s="6">
        <v>490</v>
      </c>
      <c r="H252" s="3" t="s">
        <v>16484</v>
      </c>
      <c r="I252" s="3" t="s">
        <v>1241</v>
      </c>
      <c r="J252" s="6">
        <v>105</v>
      </c>
      <c r="K252" s="3" t="s">
        <v>110</v>
      </c>
      <c r="L252" s="6">
        <v>757</v>
      </c>
      <c r="M252" s="6">
        <v>30</v>
      </c>
      <c r="N252" s="6">
        <v>757.98</v>
      </c>
      <c r="O252" s="17"/>
      <c r="P252" s="3"/>
      <c r="Q252" s="3"/>
      <c r="R252" s="3" t="s">
        <v>16774</v>
      </c>
    </row>
    <row r="253" spans="1:18">
      <c r="A253" s="19" t="s">
        <v>16796</v>
      </c>
      <c r="B253" s="3" t="s">
        <v>561</v>
      </c>
      <c r="C253" s="3" t="s">
        <v>9464</v>
      </c>
      <c r="D253" s="3" t="s">
        <v>9461</v>
      </c>
      <c r="E253" s="6">
        <v>195.02</v>
      </c>
      <c r="F253" s="3" t="s">
        <v>110</v>
      </c>
      <c r="G253" s="6">
        <v>757</v>
      </c>
      <c r="H253" s="3" t="s">
        <v>16484</v>
      </c>
      <c r="I253" s="3" t="s">
        <v>1241</v>
      </c>
      <c r="J253" s="6">
        <v>245</v>
      </c>
      <c r="K253" s="3" t="s">
        <v>110</v>
      </c>
      <c r="L253" s="6">
        <v>757</v>
      </c>
      <c r="M253" s="6">
        <v>49.98</v>
      </c>
      <c r="N253" s="6">
        <v>757.98</v>
      </c>
      <c r="O253" s="17"/>
      <c r="P253" s="3"/>
      <c r="Q253" s="3"/>
      <c r="R253" s="3" t="s">
        <v>16774</v>
      </c>
    </row>
    <row r="254" spans="1:18">
      <c r="A254" s="19" t="s">
        <v>16797</v>
      </c>
      <c r="B254" s="3" t="s">
        <v>561</v>
      </c>
      <c r="C254" s="3" t="s">
        <v>9467</v>
      </c>
      <c r="D254" s="3" t="s">
        <v>9464</v>
      </c>
      <c r="E254" s="6">
        <v>179.84</v>
      </c>
      <c r="F254" s="3" t="s">
        <v>110</v>
      </c>
      <c r="G254" s="6">
        <v>757</v>
      </c>
      <c r="H254" s="3" t="s">
        <v>16484</v>
      </c>
      <c r="I254" s="3" t="s">
        <v>1241</v>
      </c>
      <c r="J254" s="6">
        <v>200</v>
      </c>
      <c r="K254" s="3" t="s">
        <v>110</v>
      </c>
      <c r="L254" s="6">
        <v>757</v>
      </c>
      <c r="M254" s="6">
        <v>20.16</v>
      </c>
      <c r="N254" s="6">
        <v>757.98</v>
      </c>
      <c r="O254" s="17"/>
      <c r="P254" s="3"/>
      <c r="Q254" s="3"/>
      <c r="R254" s="3" t="s">
        <v>16774</v>
      </c>
    </row>
    <row r="255" spans="1:18">
      <c r="A255" s="19" t="s">
        <v>16798</v>
      </c>
      <c r="B255" s="3" t="s">
        <v>561</v>
      </c>
      <c r="C255" s="3" t="s">
        <v>9470</v>
      </c>
      <c r="D255" s="3" t="s">
        <v>9467</v>
      </c>
      <c r="E255" s="6">
        <v>133.29</v>
      </c>
      <c r="F255" s="3" t="s">
        <v>110</v>
      </c>
      <c r="G255" s="6">
        <v>757</v>
      </c>
      <c r="H255" s="3" t="s">
        <v>16484</v>
      </c>
      <c r="I255" s="3" t="s">
        <v>1241</v>
      </c>
      <c r="J255" s="6">
        <v>190</v>
      </c>
      <c r="K255" s="3" t="s">
        <v>110</v>
      </c>
      <c r="L255" s="6">
        <v>757</v>
      </c>
      <c r="M255" s="6">
        <v>56.71</v>
      </c>
      <c r="N255" s="6">
        <v>757.98</v>
      </c>
      <c r="O255" s="17"/>
      <c r="P255" s="3"/>
      <c r="Q255" s="3"/>
      <c r="R255" s="3" t="s">
        <v>16774</v>
      </c>
    </row>
    <row r="256" spans="1:18">
      <c r="A256" s="19" t="s">
        <v>16799</v>
      </c>
      <c r="B256" s="3" t="s">
        <v>561</v>
      </c>
      <c r="C256" s="3" t="s">
        <v>9473</v>
      </c>
      <c r="D256" s="3" t="s">
        <v>9470</v>
      </c>
      <c r="E256" s="6">
        <v>155.31</v>
      </c>
      <c r="F256" s="3" t="s">
        <v>110</v>
      </c>
      <c r="G256" s="6">
        <v>757</v>
      </c>
      <c r="H256" s="3" t="s">
        <v>16484</v>
      </c>
      <c r="I256" s="3" t="s">
        <v>1241</v>
      </c>
      <c r="J256" s="6">
        <v>212</v>
      </c>
      <c r="K256" s="3" t="s">
        <v>110</v>
      </c>
      <c r="L256" s="6">
        <v>757</v>
      </c>
      <c r="M256" s="6">
        <v>56.69</v>
      </c>
      <c r="N256" s="6">
        <v>757.98</v>
      </c>
      <c r="O256" s="17"/>
      <c r="P256" s="3"/>
      <c r="Q256" s="3"/>
      <c r="R256" s="3" t="s">
        <v>16774</v>
      </c>
    </row>
    <row r="257" spans="1:18">
      <c r="A257" s="19" t="s">
        <v>16800</v>
      </c>
      <c r="B257" s="3" t="s">
        <v>561</v>
      </c>
      <c r="C257" s="3" t="s">
        <v>9476</v>
      </c>
      <c r="D257" s="3" t="s">
        <v>9473</v>
      </c>
      <c r="E257" s="6">
        <v>100.83</v>
      </c>
      <c r="F257" s="3" t="s">
        <v>110</v>
      </c>
      <c r="G257" s="6">
        <v>757</v>
      </c>
      <c r="H257" s="3" t="s">
        <v>16484</v>
      </c>
      <c r="I257" s="3" t="s">
        <v>1241</v>
      </c>
      <c r="J257" s="6">
        <v>150</v>
      </c>
      <c r="K257" s="3" t="s">
        <v>110</v>
      </c>
      <c r="L257" s="6">
        <v>757</v>
      </c>
      <c r="M257" s="6">
        <v>49.17</v>
      </c>
      <c r="N257" s="6">
        <v>757.98</v>
      </c>
      <c r="O257" s="17"/>
      <c r="P257" s="3"/>
      <c r="Q257" s="3"/>
      <c r="R257" s="3" t="s">
        <v>16774</v>
      </c>
    </row>
    <row r="258" spans="1:18">
      <c r="A258" s="19" t="s">
        <v>16801</v>
      </c>
      <c r="B258" s="3" t="s">
        <v>561</v>
      </c>
      <c r="C258" s="3" t="s">
        <v>9479</v>
      </c>
      <c r="D258" s="3" t="s">
        <v>9476</v>
      </c>
      <c r="E258" s="6">
        <v>198.47</v>
      </c>
      <c r="F258" s="3" t="s">
        <v>110</v>
      </c>
      <c r="G258" s="6">
        <v>757</v>
      </c>
      <c r="H258" s="3" t="s">
        <v>16484</v>
      </c>
      <c r="I258" s="3" t="s">
        <v>1241</v>
      </c>
      <c r="J258" s="6">
        <v>400</v>
      </c>
      <c r="K258" s="3" t="s">
        <v>196</v>
      </c>
      <c r="L258" s="6">
        <v>950</v>
      </c>
      <c r="M258" s="6">
        <v>201.53</v>
      </c>
      <c r="N258" s="6">
        <v>950</v>
      </c>
      <c r="O258" s="17"/>
      <c r="P258" s="3"/>
      <c r="Q258" s="3"/>
      <c r="R258" s="3" t="s">
        <v>16774</v>
      </c>
    </row>
    <row r="259" spans="1:18">
      <c r="A259" s="19" t="s">
        <v>16802</v>
      </c>
      <c r="B259" s="3" t="s">
        <v>561</v>
      </c>
      <c r="C259" s="3" t="s">
        <v>16732</v>
      </c>
      <c r="D259" s="3" t="s">
        <v>9482</v>
      </c>
      <c r="E259" s="6">
        <v>108</v>
      </c>
      <c r="F259" s="3" t="s">
        <v>110</v>
      </c>
      <c r="G259" s="6">
        <v>757</v>
      </c>
      <c r="H259" s="3" t="s">
        <v>16484</v>
      </c>
      <c r="I259" s="3" t="s">
        <v>1241</v>
      </c>
      <c r="J259" s="6">
        <v>142</v>
      </c>
      <c r="K259" s="3" t="s">
        <v>110</v>
      </c>
      <c r="L259" s="6">
        <v>757</v>
      </c>
      <c r="M259" s="6">
        <v>34</v>
      </c>
      <c r="N259" s="6">
        <v>757.98</v>
      </c>
      <c r="O259" s="17"/>
      <c r="P259" s="3"/>
      <c r="Q259" s="3"/>
      <c r="R259" s="3" t="s">
        <v>16774</v>
      </c>
    </row>
    <row r="260" spans="1:18">
      <c r="A260" s="19" t="s">
        <v>16803</v>
      </c>
      <c r="B260" s="3" t="s">
        <v>561</v>
      </c>
      <c r="C260" s="3" t="s">
        <v>9482</v>
      </c>
      <c r="D260" s="3" t="s">
        <v>9485</v>
      </c>
      <c r="E260" s="6">
        <v>241.09</v>
      </c>
      <c r="F260" s="3" t="s">
        <v>110</v>
      </c>
      <c r="G260" s="6">
        <v>757</v>
      </c>
      <c r="H260" s="3" t="s">
        <v>16484</v>
      </c>
      <c r="I260" s="3" t="s">
        <v>1241</v>
      </c>
      <c r="J260" s="6">
        <v>280</v>
      </c>
      <c r="K260" s="3" t="s">
        <v>110</v>
      </c>
      <c r="L260" s="6">
        <v>757</v>
      </c>
      <c r="M260" s="6">
        <v>38.909999999999997</v>
      </c>
      <c r="N260" s="6">
        <v>757.98</v>
      </c>
      <c r="O260" s="17"/>
      <c r="P260" s="3"/>
      <c r="Q260" s="3"/>
      <c r="R260" s="3" t="s">
        <v>16774</v>
      </c>
    </row>
    <row r="261" spans="1:18">
      <c r="A261" s="19" t="s">
        <v>16804</v>
      </c>
      <c r="B261" s="3" t="s">
        <v>561</v>
      </c>
      <c r="C261" s="3" t="s">
        <v>9485</v>
      </c>
      <c r="D261" s="3" t="s">
        <v>9488</v>
      </c>
      <c r="E261" s="6">
        <v>166.9</v>
      </c>
      <c r="F261" s="3" t="s">
        <v>110</v>
      </c>
      <c r="G261" s="6">
        <v>757</v>
      </c>
      <c r="H261" s="3" t="s">
        <v>16484</v>
      </c>
      <c r="I261" s="3" t="s">
        <v>1241</v>
      </c>
      <c r="J261" s="6">
        <v>170</v>
      </c>
      <c r="K261" s="3" t="s">
        <v>110</v>
      </c>
      <c r="L261" s="6">
        <v>757</v>
      </c>
      <c r="M261" s="6">
        <v>3.1</v>
      </c>
      <c r="N261" s="6">
        <v>757.98</v>
      </c>
      <c r="O261" s="17"/>
      <c r="P261" s="3"/>
      <c r="Q261" s="3"/>
      <c r="R261" s="3" t="s">
        <v>16774</v>
      </c>
    </row>
    <row r="262" spans="1:18">
      <c r="A262" s="19" t="s">
        <v>16805</v>
      </c>
      <c r="B262" s="3" t="s">
        <v>561</v>
      </c>
      <c r="C262" s="3" t="s">
        <v>9488</v>
      </c>
      <c r="D262" s="3" t="s">
        <v>9491</v>
      </c>
      <c r="E262" s="6">
        <v>145.76</v>
      </c>
      <c r="F262" s="3" t="s">
        <v>110</v>
      </c>
      <c r="G262" s="6">
        <v>757</v>
      </c>
      <c r="H262" s="3" t="s">
        <v>16484</v>
      </c>
      <c r="I262" s="3" t="s">
        <v>1241</v>
      </c>
      <c r="J262" s="6">
        <v>237</v>
      </c>
      <c r="K262" s="3" t="s">
        <v>110</v>
      </c>
      <c r="L262" s="6">
        <v>757</v>
      </c>
      <c r="M262" s="6">
        <v>91.24</v>
      </c>
      <c r="N262" s="6">
        <v>757.98</v>
      </c>
      <c r="O262" s="17"/>
      <c r="P262" s="3"/>
      <c r="Q262" s="3"/>
      <c r="R262" s="3" t="s">
        <v>16774</v>
      </c>
    </row>
    <row r="263" spans="1:18">
      <c r="A263" s="19" t="s">
        <v>16806</v>
      </c>
      <c r="B263" s="3" t="s">
        <v>561</v>
      </c>
      <c r="C263" s="3" t="s">
        <v>9491</v>
      </c>
      <c r="D263" s="3" t="s">
        <v>9494</v>
      </c>
      <c r="E263" s="6">
        <v>181.65</v>
      </c>
      <c r="F263" s="3" t="s">
        <v>110</v>
      </c>
      <c r="G263" s="6">
        <v>757</v>
      </c>
      <c r="H263" s="3" t="s">
        <v>16484</v>
      </c>
      <c r="I263" s="3" t="s">
        <v>1241</v>
      </c>
      <c r="J263" s="6">
        <v>235</v>
      </c>
      <c r="K263" s="3" t="s">
        <v>110</v>
      </c>
      <c r="L263" s="6">
        <v>757</v>
      </c>
      <c r="M263" s="6">
        <v>53.35</v>
      </c>
      <c r="N263" s="6">
        <v>757.98</v>
      </c>
      <c r="O263" s="17"/>
      <c r="P263" s="3"/>
      <c r="Q263" s="3"/>
      <c r="R263" s="3" t="s">
        <v>16774</v>
      </c>
    </row>
    <row r="264" spans="1:18">
      <c r="A264" s="19" t="s">
        <v>16807</v>
      </c>
      <c r="B264" s="3" t="s">
        <v>561</v>
      </c>
      <c r="C264" s="3" t="s">
        <v>9494</v>
      </c>
      <c r="D264" s="3" t="s">
        <v>9497</v>
      </c>
      <c r="E264" s="6">
        <v>104.78</v>
      </c>
      <c r="F264" s="3" t="s">
        <v>110</v>
      </c>
      <c r="G264" s="6">
        <v>757</v>
      </c>
      <c r="H264" s="3" t="s">
        <v>16484</v>
      </c>
      <c r="I264" s="3" t="s">
        <v>1241</v>
      </c>
      <c r="J264" s="6">
        <v>150</v>
      </c>
      <c r="K264" s="3" t="s">
        <v>110</v>
      </c>
      <c r="L264" s="6">
        <v>757</v>
      </c>
      <c r="M264" s="6">
        <v>45.22</v>
      </c>
      <c r="N264" s="6">
        <v>757.98</v>
      </c>
      <c r="O264" s="17"/>
      <c r="P264" s="3"/>
      <c r="Q264" s="3"/>
      <c r="R264" s="3" t="s">
        <v>16774</v>
      </c>
    </row>
    <row r="265" spans="1:18">
      <c r="A265" s="19" t="s">
        <v>16808</v>
      </c>
      <c r="B265" s="3" t="s">
        <v>561</v>
      </c>
      <c r="C265" s="3" t="s">
        <v>9497</v>
      </c>
      <c r="D265" s="3" t="s">
        <v>9500</v>
      </c>
      <c r="E265" s="6">
        <v>148.22999999999999</v>
      </c>
      <c r="F265" s="3" t="s">
        <v>110</v>
      </c>
      <c r="G265" s="6">
        <v>757</v>
      </c>
      <c r="H265" s="3" t="s">
        <v>16484</v>
      </c>
      <c r="I265" s="3" t="s">
        <v>1241</v>
      </c>
      <c r="J265" s="6">
        <v>145</v>
      </c>
      <c r="K265" s="3" t="s">
        <v>110</v>
      </c>
      <c r="L265" s="6">
        <v>757</v>
      </c>
      <c r="M265" s="6">
        <v>-3.23</v>
      </c>
      <c r="N265" s="6">
        <v>757.98</v>
      </c>
      <c r="O265" s="17"/>
      <c r="P265" s="3"/>
      <c r="Q265" s="3"/>
      <c r="R265" s="3" t="s">
        <v>16774</v>
      </c>
    </row>
    <row r="266" spans="1:18">
      <c r="A266" s="19" t="s">
        <v>16809</v>
      </c>
      <c r="B266" s="3" t="s">
        <v>561</v>
      </c>
      <c r="C266" s="3" t="s">
        <v>9500</v>
      </c>
      <c r="D266" s="3" t="s">
        <v>9503</v>
      </c>
      <c r="E266" s="6">
        <v>87.97</v>
      </c>
      <c r="F266" s="3" t="s">
        <v>68</v>
      </c>
      <c r="G266" s="6">
        <v>490</v>
      </c>
      <c r="H266" s="3" t="s">
        <v>16484</v>
      </c>
      <c r="I266" s="3" t="s">
        <v>1241</v>
      </c>
      <c r="J266" s="6">
        <v>170</v>
      </c>
      <c r="K266" s="3" t="s">
        <v>110</v>
      </c>
      <c r="L266" s="6">
        <v>757</v>
      </c>
      <c r="M266" s="6">
        <v>82.03</v>
      </c>
      <c r="N266" s="6">
        <v>757.98</v>
      </c>
      <c r="O266" s="17"/>
      <c r="P266" s="3"/>
      <c r="Q266" s="3"/>
      <c r="R266" s="3" t="s">
        <v>16774</v>
      </c>
    </row>
    <row r="267" spans="1:18">
      <c r="A267" s="19" t="s">
        <v>16810</v>
      </c>
      <c r="B267" s="3" t="s">
        <v>561</v>
      </c>
      <c r="C267" s="3" t="s">
        <v>16732</v>
      </c>
      <c r="D267" s="3" t="s">
        <v>9506</v>
      </c>
      <c r="E267" s="6">
        <v>390</v>
      </c>
      <c r="F267" s="3" t="s">
        <v>196</v>
      </c>
      <c r="G267" s="6">
        <v>950</v>
      </c>
      <c r="H267" s="3" t="s">
        <v>16484</v>
      </c>
      <c r="I267" s="3" t="s">
        <v>1241</v>
      </c>
      <c r="J267" s="6">
        <v>462</v>
      </c>
      <c r="K267" s="3" t="s">
        <v>196</v>
      </c>
      <c r="L267" s="6">
        <v>950</v>
      </c>
      <c r="M267" s="6">
        <v>72</v>
      </c>
      <c r="N267" s="6">
        <v>950</v>
      </c>
      <c r="O267" s="17"/>
      <c r="P267" s="3"/>
      <c r="Q267" s="3"/>
      <c r="R267" s="3" t="s">
        <v>16774</v>
      </c>
    </row>
    <row r="268" spans="1:18">
      <c r="A268" s="19" t="s">
        <v>16811</v>
      </c>
      <c r="B268" s="3" t="s">
        <v>561</v>
      </c>
      <c r="C268" s="3" t="s">
        <v>9506</v>
      </c>
      <c r="D268" s="3" t="s">
        <v>9509</v>
      </c>
      <c r="E268" s="6">
        <v>232.16</v>
      </c>
      <c r="F268" s="3" t="s">
        <v>110</v>
      </c>
      <c r="G268" s="6">
        <v>757</v>
      </c>
      <c r="H268" s="3" t="s">
        <v>16484</v>
      </c>
      <c r="I268" s="3" t="s">
        <v>1241</v>
      </c>
      <c r="J268" s="6">
        <v>248</v>
      </c>
      <c r="K268" s="3" t="s">
        <v>110</v>
      </c>
      <c r="L268" s="6">
        <v>757</v>
      </c>
      <c r="M268" s="6">
        <v>15.84</v>
      </c>
      <c r="N268" s="6">
        <v>757.98</v>
      </c>
      <c r="O268" s="17"/>
      <c r="P268" s="3"/>
      <c r="Q268" s="3"/>
      <c r="R268" s="3" t="s">
        <v>16774</v>
      </c>
    </row>
    <row r="269" spans="1:18">
      <c r="A269" s="19" t="s">
        <v>16812</v>
      </c>
      <c r="B269" s="3" t="s">
        <v>561</v>
      </c>
      <c r="C269" s="3" t="s">
        <v>16813</v>
      </c>
      <c r="D269" s="3" t="s">
        <v>16814</v>
      </c>
      <c r="E269" s="6">
        <v>531</v>
      </c>
      <c r="F269" s="3" t="s">
        <v>196</v>
      </c>
      <c r="G269" s="6">
        <v>950</v>
      </c>
      <c r="H269" s="3" t="s">
        <v>16601</v>
      </c>
      <c r="I269" s="3" t="s">
        <v>1241</v>
      </c>
      <c r="J269" s="6">
        <v>582</v>
      </c>
      <c r="K269" s="3" t="s">
        <v>196</v>
      </c>
      <c r="L269" s="6">
        <v>950</v>
      </c>
      <c r="M269" s="6">
        <v>51</v>
      </c>
      <c r="N269" s="6">
        <v>950</v>
      </c>
      <c r="O269" s="17"/>
      <c r="P269" s="3"/>
      <c r="Q269" s="3"/>
      <c r="R269" s="3" t="s">
        <v>16774</v>
      </c>
    </row>
    <row r="270" spans="1:18">
      <c r="A270" s="19" t="s">
        <v>16815</v>
      </c>
      <c r="B270" s="3" t="s">
        <v>561</v>
      </c>
      <c r="C270" s="3" t="s">
        <v>16814</v>
      </c>
      <c r="D270" s="3" t="s">
        <v>16776</v>
      </c>
      <c r="E270" s="6">
        <v>37.950000000000003</v>
      </c>
      <c r="F270" s="3" t="s">
        <v>68</v>
      </c>
      <c r="G270" s="6">
        <v>490</v>
      </c>
      <c r="H270" s="3" t="s">
        <v>16601</v>
      </c>
      <c r="I270" s="3" t="s">
        <v>1241</v>
      </c>
      <c r="J270" s="6">
        <v>88</v>
      </c>
      <c r="K270" s="3" t="s">
        <v>68</v>
      </c>
      <c r="L270" s="6">
        <v>490</v>
      </c>
      <c r="M270" s="6">
        <v>50.05</v>
      </c>
      <c r="N270" s="6">
        <v>490</v>
      </c>
      <c r="O270" s="17"/>
      <c r="P270" s="3"/>
      <c r="Q270" s="3"/>
      <c r="R270" s="3" t="s">
        <v>16774</v>
      </c>
    </row>
    <row r="271" spans="1:18">
      <c r="A271" s="19" t="s">
        <v>16816</v>
      </c>
      <c r="B271" s="3" t="s">
        <v>561</v>
      </c>
      <c r="C271" s="3" t="s">
        <v>16814</v>
      </c>
      <c r="D271" s="3" t="s">
        <v>16817</v>
      </c>
      <c r="E271" s="6">
        <v>539</v>
      </c>
      <c r="F271" s="3" t="s">
        <v>196</v>
      </c>
      <c r="G271" s="6">
        <v>950</v>
      </c>
      <c r="H271" s="3" t="s">
        <v>16601</v>
      </c>
      <c r="I271" s="3" t="s">
        <v>1241</v>
      </c>
      <c r="J271" s="6">
        <v>650</v>
      </c>
      <c r="K271" s="3" t="s">
        <v>196</v>
      </c>
      <c r="L271" s="6">
        <v>950</v>
      </c>
      <c r="M271" s="6">
        <v>111</v>
      </c>
      <c r="N271" s="6">
        <v>950</v>
      </c>
      <c r="O271" s="17"/>
      <c r="P271" s="3"/>
      <c r="Q271" s="3"/>
      <c r="R271" s="3" t="s">
        <v>16774</v>
      </c>
    </row>
    <row r="272" spans="1:18">
      <c r="A272" s="19" t="s">
        <v>16818</v>
      </c>
      <c r="B272" s="3" t="s">
        <v>561</v>
      </c>
      <c r="C272" s="3" t="s">
        <v>9509</v>
      </c>
      <c r="D272" s="3" t="s">
        <v>9512</v>
      </c>
      <c r="E272" s="6">
        <v>171.56</v>
      </c>
      <c r="F272" s="3" t="s">
        <v>110</v>
      </c>
      <c r="G272" s="6">
        <v>757</v>
      </c>
      <c r="H272" s="3" t="s">
        <v>16484</v>
      </c>
      <c r="I272" s="3" t="s">
        <v>1241</v>
      </c>
      <c r="J272" s="6">
        <v>244</v>
      </c>
      <c r="K272" s="3" t="s">
        <v>110</v>
      </c>
      <c r="L272" s="6">
        <v>757</v>
      </c>
      <c r="M272" s="6">
        <v>72.44</v>
      </c>
      <c r="N272" s="6">
        <v>757.98</v>
      </c>
      <c r="O272" s="17"/>
      <c r="P272" s="3"/>
      <c r="Q272" s="3"/>
      <c r="R272" s="3" t="s">
        <v>16774</v>
      </c>
    </row>
    <row r="273" spans="1:18">
      <c r="A273" s="19" t="s">
        <v>16819</v>
      </c>
      <c r="B273" s="3" t="s">
        <v>561</v>
      </c>
      <c r="C273" s="3" t="s">
        <v>9512</v>
      </c>
      <c r="D273" s="3" t="s">
        <v>9515</v>
      </c>
      <c r="E273" s="6">
        <v>212</v>
      </c>
      <c r="F273" s="3" t="s">
        <v>110</v>
      </c>
      <c r="G273" s="6">
        <v>757</v>
      </c>
      <c r="H273" s="3" t="s">
        <v>16484</v>
      </c>
      <c r="I273" s="3" t="s">
        <v>1241</v>
      </c>
      <c r="J273" s="6">
        <v>277</v>
      </c>
      <c r="K273" s="3" t="s">
        <v>110</v>
      </c>
      <c r="L273" s="6">
        <v>757</v>
      </c>
      <c r="M273" s="6">
        <v>65</v>
      </c>
      <c r="N273" s="6">
        <v>757.98</v>
      </c>
      <c r="O273" s="17"/>
      <c r="P273" s="3"/>
      <c r="Q273" s="3"/>
      <c r="R273" s="3" t="s">
        <v>16774</v>
      </c>
    </row>
    <row r="274" spans="1:18">
      <c r="A274" s="19" t="s">
        <v>16820</v>
      </c>
      <c r="B274" s="3" t="s">
        <v>561</v>
      </c>
      <c r="C274" s="3" t="s">
        <v>9515</v>
      </c>
      <c r="D274" s="3" t="s">
        <v>9518</v>
      </c>
      <c r="E274" s="6">
        <v>191.64</v>
      </c>
      <c r="F274" s="3" t="s">
        <v>110</v>
      </c>
      <c r="G274" s="6">
        <v>757</v>
      </c>
      <c r="H274" s="3" t="s">
        <v>16484</v>
      </c>
      <c r="I274" s="3" t="s">
        <v>1241</v>
      </c>
      <c r="J274" s="6">
        <v>226</v>
      </c>
      <c r="K274" s="3" t="s">
        <v>110</v>
      </c>
      <c r="L274" s="6">
        <v>757</v>
      </c>
      <c r="M274" s="6">
        <v>34.36</v>
      </c>
      <c r="N274" s="6">
        <v>757.98</v>
      </c>
      <c r="O274" s="17"/>
      <c r="P274" s="3"/>
      <c r="Q274" s="3"/>
      <c r="R274" s="3" t="s">
        <v>16774</v>
      </c>
    </row>
    <row r="275" spans="1:18">
      <c r="A275" s="19" t="s">
        <v>16821</v>
      </c>
      <c r="B275" s="3" t="s">
        <v>561</v>
      </c>
      <c r="C275" s="3" t="s">
        <v>9518</v>
      </c>
      <c r="D275" s="3" t="s">
        <v>9521</v>
      </c>
      <c r="E275" s="6">
        <v>204.54</v>
      </c>
      <c r="F275" s="3" t="s">
        <v>110</v>
      </c>
      <c r="G275" s="6">
        <v>757</v>
      </c>
      <c r="H275" s="3" t="s">
        <v>16484</v>
      </c>
      <c r="I275" s="3" t="s">
        <v>1241</v>
      </c>
      <c r="J275" s="6">
        <v>250</v>
      </c>
      <c r="K275" s="3" t="s">
        <v>110</v>
      </c>
      <c r="L275" s="6">
        <v>757</v>
      </c>
      <c r="M275" s="6">
        <v>45.46</v>
      </c>
      <c r="N275" s="6">
        <v>757.98</v>
      </c>
      <c r="O275" s="17"/>
      <c r="P275" s="3"/>
      <c r="Q275" s="3"/>
      <c r="R275" s="3" t="s">
        <v>16774</v>
      </c>
    </row>
    <row r="276" spans="1:18">
      <c r="A276" s="19" t="s">
        <v>16822</v>
      </c>
      <c r="B276" s="3" t="s">
        <v>561</v>
      </c>
      <c r="C276" s="3" t="s">
        <v>9521</v>
      </c>
      <c r="D276" s="3" t="s">
        <v>9524</v>
      </c>
      <c r="E276" s="6">
        <v>196.71</v>
      </c>
      <c r="F276" s="3" t="s">
        <v>110</v>
      </c>
      <c r="G276" s="6">
        <v>757</v>
      </c>
      <c r="H276" s="3" t="s">
        <v>16484</v>
      </c>
      <c r="I276" s="3" t="s">
        <v>1241</v>
      </c>
      <c r="J276" s="6">
        <v>235</v>
      </c>
      <c r="K276" s="3" t="s">
        <v>110</v>
      </c>
      <c r="L276" s="6">
        <v>757</v>
      </c>
      <c r="M276" s="6">
        <v>38.29</v>
      </c>
      <c r="N276" s="6">
        <v>757.98</v>
      </c>
      <c r="O276" s="17"/>
      <c r="P276" s="3"/>
      <c r="Q276" s="3"/>
      <c r="R276" s="3" t="s">
        <v>16774</v>
      </c>
    </row>
    <row r="277" spans="1:18">
      <c r="A277" s="19" t="s">
        <v>16823</v>
      </c>
      <c r="B277" s="3" t="s">
        <v>561</v>
      </c>
      <c r="C277" s="3" t="s">
        <v>9524</v>
      </c>
      <c r="D277" s="3" t="s">
        <v>9527</v>
      </c>
      <c r="E277" s="6">
        <v>106.28</v>
      </c>
      <c r="F277" s="3" t="s">
        <v>110</v>
      </c>
      <c r="G277" s="6">
        <v>757</v>
      </c>
      <c r="H277" s="3" t="s">
        <v>16484</v>
      </c>
      <c r="I277" s="3" t="s">
        <v>1241</v>
      </c>
      <c r="J277" s="6">
        <v>130</v>
      </c>
      <c r="K277" s="3" t="s">
        <v>110</v>
      </c>
      <c r="L277" s="6">
        <v>757</v>
      </c>
      <c r="M277" s="6">
        <v>23.72</v>
      </c>
      <c r="N277" s="6">
        <v>757.98</v>
      </c>
      <c r="O277" s="17"/>
      <c r="P277" s="3"/>
      <c r="Q277" s="3"/>
      <c r="R277" s="3" t="s">
        <v>16774</v>
      </c>
    </row>
    <row r="278" spans="1:18">
      <c r="A278" s="19" t="s">
        <v>16824</v>
      </c>
      <c r="B278" s="3" t="s">
        <v>561</v>
      </c>
      <c r="C278" s="3" t="s">
        <v>16825</v>
      </c>
      <c r="D278" s="3" t="s">
        <v>9530</v>
      </c>
      <c r="E278" s="6">
        <v>234</v>
      </c>
      <c r="F278" s="3" t="s">
        <v>110</v>
      </c>
      <c r="G278" s="6">
        <v>757</v>
      </c>
      <c r="H278" s="3" t="s">
        <v>16484</v>
      </c>
      <c r="I278" s="3" t="s">
        <v>1241</v>
      </c>
      <c r="J278" s="6">
        <v>301</v>
      </c>
      <c r="K278" s="3" t="s">
        <v>196</v>
      </c>
      <c r="L278" s="6">
        <v>950</v>
      </c>
      <c r="M278" s="6">
        <v>67</v>
      </c>
      <c r="N278" s="6">
        <v>950</v>
      </c>
      <c r="O278" s="17"/>
      <c r="P278" s="3"/>
      <c r="Q278" s="3"/>
      <c r="R278" s="3" t="s">
        <v>16774</v>
      </c>
    </row>
    <row r="279" spans="1:18">
      <c r="A279" s="19" t="s">
        <v>16826</v>
      </c>
      <c r="B279" s="3" t="s">
        <v>561</v>
      </c>
      <c r="C279" s="3" t="s">
        <v>9530</v>
      </c>
      <c r="D279" s="3" t="s">
        <v>9533</v>
      </c>
      <c r="E279" s="6">
        <v>58.2</v>
      </c>
      <c r="F279" s="3" t="s">
        <v>68</v>
      </c>
      <c r="G279" s="6">
        <v>490</v>
      </c>
      <c r="H279" s="3" t="s">
        <v>16484</v>
      </c>
      <c r="I279" s="3" t="s">
        <v>1241</v>
      </c>
      <c r="J279" s="6">
        <v>70</v>
      </c>
      <c r="K279" s="3" t="s">
        <v>68</v>
      </c>
      <c r="L279" s="6">
        <v>490</v>
      </c>
      <c r="M279" s="6">
        <v>11.8</v>
      </c>
      <c r="N279" s="6">
        <v>490</v>
      </c>
      <c r="O279" s="17"/>
      <c r="P279" s="3"/>
      <c r="Q279" s="3"/>
      <c r="R279" s="3" t="s">
        <v>16774</v>
      </c>
    </row>
    <row r="280" spans="1:18">
      <c r="A280" s="19" t="s">
        <v>16827</v>
      </c>
      <c r="B280" s="3" t="s">
        <v>561</v>
      </c>
      <c r="C280" s="3" t="s">
        <v>9533</v>
      </c>
      <c r="D280" s="3" t="s">
        <v>9535</v>
      </c>
      <c r="E280" s="6">
        <v>87.3</v>
      </c>
      <c r="F280" s="3" t="s">
        <v>68</v>
      </c>
      <c r="G280" s="6">
        <v>490</v>
      </c>
      <c r="H280" s="3" t="s">
        <v>16484</v>
      </c>
      <c r="I280" s="3" t="s">
        <v>1241</v>
      </c>
      <c r="J280" s="6">
        <v>135</v>
      </c>
      <c r="K280" s="3" t="s">
        <v>110</v>
      </c>
      <c r="L280" s="6">
        <v>757</v>
      </c>
      <c r="M280" s="6">
        <v>47.7</v>
      </c>
      <c r="N280" s="6">
        <v>757.98</v>
      </c>
      <c r="O280" s="17"/>
      <c r="P280" s="3"/>
      <c r="Q280" s="3"/>
      <c r="R280" s="3" t="s">
        <v>16774</v>
      </c>
    </row>
    <row r="281" spans="1:18">
      <c r="A281" s="19" t="s">
        <v>16828</v>
      </c>
      <c r="B281" s="3" t="s">
        <v>561</v>
      </c>
      <c r="C281" s="3" t="s">
        <v>9535</v>
      </c>
      <c r="D281" s="3" t="s">
        <v>9538</v>
      </c>
      <c r="E281" s="6">
        <v>182</v>
      </c>
      <c r="F281" s="3" t="s">
        <v>110</v>
      </c>
      <c r="G281" s="6">
        <v>757</v>
      </c>
      <c r="H281" s="3" t="s">
        <v>16484</v>
      </c>
      <c r="I281" s="3" t="s">
        <v>1241</v>
      </c>
      <c r="J281" s="6">
        <v>230</v>
      </c>
      <c r="K281" s="3" t="s">
        <v>110</v>
      </c>
      <c r="L281" s="6">
        <v>757</v>
      </c>
      <c r="M281" s="6">
        <v>48</v>
      </c>
      <c r="N281" s="6">
        <v>757.98</v>
      </c>
      <c r="O281" s="17"/>
      <c r="P281" s="3"/>
      <c r="Q281" s="3"/>
      <c r="R281" s="3" t="s">
        <v>16774</v>
      </c>
    </row>
    <row r="282" spans="1:18">
      <c r="A282" s="19" t="s">
        <v>16829</v>
      </c>
      <c r="B282" s="3" t="s">
        <v>561</v>
      </c>
      <c r="C282" s="3" t="s">
        <v>9533</v>
      </c>
      <c r="D282" s="3" t="s">
        <v>9541</v>
      </c>
      <c r="E282" s="6">
        <v>147</v>
      </c>
      <c r="F282" s="3" t="s">
        <v>110</v>
      </c>
      <c r="G282" s="6">
        <v>757</v>
      </c>
      <c r="H282" s="3" t="s">
        <v>16484</v>
      </c>
      <c r="I282" s="3" t="s">
        <v>1241</v>
      </c>
      <c r="J282" s="6">
        <v>201</v>
      </c>
      <c r="K282" s="3" t="s">
        <v>110</v>
      </c>
      <c r="L282" s="6">
        <v>757</v>
      </c>
      <c r="M282" s="6">
        <v>54</v>
      </c>
      <c r="N282" s="6">
        <v>757.98</v>
      </c>
      <c r="O282" s="17"/>
      <c r="P282" s="3"/>
      <c r="Q282" s="3"/>
      <c r="R282" s="3" t="s">
        <v>16774</v>
      </c>
    </row>
    <row r="283" spans="1:18">
      <c r="A283" s="19" t="s">
        <v>16830</v>
      </c>
      <c r="B283" s="3" t="s">
        <v>561</v>
      </c>
      <c r="C283" s="3" t="s">
        <v>9541</v>
      </c>
      <c r="D283" s="3" t="s">
        <v>9544</v>
      </c>
      <c r="E283" s="6">
        <v>72.2</v>
      </c>
      <c r="F283" s="3" t="s">
        <v>68</v>
      </c>
      <c r="G283" s="6">
        <v>490</v>
      </c>
      <c r="H283" s="3" t="s">
        <v>16484</v>
      </c>
      <c r="I283" s="3" t="s">
        <v>1241</v>
      </c>
      <c r="J283" s="6">
        <v>86</v>
      </c>
      <c r="K283" s="3" t="s">
        <v>68</v>
      </c>
      <c r="L283" s="6">
        <v>490</v>
      </c>
      <c r="M283" s="6">
        <v>13.8</v>
      </c>
      <c r="N283" s="6">
        <v>490</v>
      </c>
      <c r="O283" s="17"/>
      <c r="P283" s="3"/>
      <c r="Q283" s="3"/>
      <c r="R283" s="3" t="s">
        <v>16774</v>
      </c>
    </row>
    <row r="284" spans="1:18">
      <c r="A284" s="19" t="s">
        <v>16831</v>
      </c>
      <c r="B284" s="3" t="s">
        <v>561</v>
      </c>
      <c r="C284" s="3" t="s">
        <v>9544</v>
      </c>
      <c r="D284" s="3" t="s">
        <v>9547</v>
      </c>
      <c r="E284" s="6">
        <v>66</v>
      </c>
      <c r="F284" s="3" t="s">
        <v>68</v>
      </c>
      <c r="G284" s="6">
        <v>490</v>
      </c>
      <c r="H284" s="3" t="s">
        <v>16484</v>
      </c>
      <c r="I284" s="3" t="s">
        <v>1241</v>
      </c>
      <c r="J284" s="6">
        <v>77</v>
      </c>
      <c r="K284" s="3" t="s">
        <v>68</v>
      </c>
      <c r="L284" s="6">
        <v>490</v>
      </c>
      <c r="M284" s="6">
        <v>11</v>
      </c>
      <c r="N284" s="6">
        <v>490</v>
      </c>
      <c r="O284" s="17"/>
      <c r="P284" s="3"/>
      <c r="Q284" s="3"/>
      <c r="R284" s="3" t="s">
        <v>16774</v>
      </c>
    </row>
    <row r="285" spans="1:18">
      <c r="A285" s="19" t="s">
        <v>16832</v>
      </c>
      <c r="B285" s="3" t="s">
        <v>561</v>
      </c>
      <c r="C285" s="3" t="s">
        <v>9547</v>
      </c>
      <c r="D285" s="3" t="s">
        <v>9550</v>
      </c>
      <c r="E285" s="6">
        <v>67.400000000000006</v>
      </c>
      <c r="F285" s="3" t="s">
        <v>68</v>
      </c>
      <c r="G285" s="6">
        <v>490</v>
      </c>
      <c r="H285" s="3" t="s">
        <v>16484</v>
      </c>
      <c r="I285" s="3" t="s">
        <v>1241</v>
      </c>
      <c r="J285" s="6">
        <v>104</v>
      </c>
      <c r="K285" s="3" t="s">
        <v>110</v>
      </c>
      <c r="L285" s="6">
        <v>757</v>
      </c>
      <c r="M285" s="6">
        <v>36.6</v>
      </c>
      <c r="N285" s="6">
        <v>757.98</v>
      </c>
      <c r="O285" s="17"/>
      <c r="P285" s="3"/>
      <c r="Q285" s="3"/>
      <c r="R285" s="3" t="s">
        <v>16774</v>
      </c>
    </row>
    <row r="286" spans="1:18">
      <c r="A286" s="19" t="s">
        <v>16833</v>
      </c>
      <c r="B286" s="3" t="s">
        <v>561</v>
      </c>
      <c r="C286" s="3" t="s">
        <v>16834</v>
      </c>
      <c r="D286" s="3" t="s">
        <v>9553</v>
      </c>
      <c r="E286" s="6">
        <v>30</v>
      </c>
      <c r="F286" s="3" t="s">
        <v>68</v>
      </c>
      <c r="G286" s="6">
        <v>490</v>
      </c>
      <c r="H286" s="3" t="s">
        <v>16484</v>
      </c>
      <c r="I286" s="3" t="s">
        <v>1241</v>
      </c>
      <c r="J286" s="6">
        <v>78</v>
      </c>
      <c r="K286" s="3" t="s">
        <v>68</v>
      </c>
      <c r="L286" s="6">
        <v>490</v>
      </c>
      <c r="M286" s="6">
        <v>48</v>
      </c>
      <c r="N286" s="6">
        <v>490</v>
      </c>
      <c r="O286" s="17"/>
      <c r="P286" s="3"/>
      <c r="Q286" s="3"/>
      <c r="R286" s="3" t="s">
        <v>16774</v>
      </c>
    </row>
    <row r="287" spans="1:18">
      <c r="A287" s="19" t="s">
        <v>16835</v>
      </c>
      <c r="B287" s="3" t="s">
        <v>561</v>
      </c>
      <c r="C287" s="3" t="s">
        <v>9553</v>
      </c>
      <c r="D287" s="3" t="s">
        <v>9556</v>
      </c>
      <c r="E287" s="6">
        <v>60</v>
      </c>
      <c r="F287" s="3" t="s">
        <v>68</v>
      </c>
      <c r="G287" s="6">
        <v>490</v>
      </c>
      <c r="H287" s="3" t="s">
        <v>16484</v>
      </c>
      <c r="I287" s="3" t="s">
        <v>1241</v>
      </c>
      <c r="J287" s="6">
        <v>101</v>
      </c>
      <c r="K287" s="3" t="s">
        <v>68</v>
      </c>
      <c r="L287" s="6">
        <v>490</v>
      </c>
      <c r="M287" s="6">
        <v>41</v>
      </c>
      <c r="N287" s="6">
        <v>490</v>
      </c>
      <c r="O287" s="17"/>
      <c r="P287" s="3"/>
      <c r="Q287" s="3"/>
      <c r="R287" s="3" t="s">
        <v>16774</v>
      </c>
    </row>
    <row r="288" spans="1:18">
      <c r="A288" s="19" t="s">
        <v>16836</v>
      </c>
      <c r="B288" s="3" t="s">
        <v>561</v>
      </c>
      <c r="C288" s="3" t="s">
        <v>9556</v>
      </c>
      <c r="D288" s="3" t="s">
        <v>9559</v>
      </c>
      <c r="E288" s="6">
        <v>76.8</v>
      </c>
      <c r="F288" s="3" t="s">
        <v>68</v>
      </c>
      <c r="G288" s="6">
        <v>490</v>
      </c>
      <c r="H288" s="3" t="s">
        <v>16484</v>
      </c>
      <c r="I288" s="3" t="s">
        <v>1241</v>
      </c>
      <c r="J288" s="6">
        <v>213</v>
      </c>
      <c r="K288" s="3" t="s">
        <v>68</v>
      </c>
      <c r="L288" s="6">
        <v>490</v>
      </c>
      <c r="M288" s="6">
        <v>136.19999999999999</v>
      </c>
      <c r="N288" s="6">
        <v>490</v>
      </c>
      <c r="O288" s="17"/>
      <c r="P288" s="3"/>
      <c r="Q288" s="3"/>
      <c r="R288" s="3" t="s">
        <v>16774</v>
      </c>
    </row>
    <row r="289" spans="1:18">
      <c r="A289" s="19" t="s">
        <v>16837</v>
      </c>
      <c r="B289" s="3" t="s">
        <v>561</v>
      </c>
      <c r="C289" s="3" t="s">
        <v>9559</v>
      </c>
      <c r="D289" s="3" t="s">
        <v>9562</v>
      </c>
      <c r="E289" s="6">
        <v>47.5</v>
      </c>
      <c r="F289" s="3" t="s">
        <v>68</v>
      </c>
      <c r="G289" s="6">
        <v>490</v>
      </c>
      <c r="H289" s="3" t="s">
        <v>16484</v>
      </c>
      <c r="I289" s="3" t="s">
        <v>1241</v>
      </c>
      <c r="J289" s="6">
        <v>131</v>
      </c>
      <c r="K289" s="3" t="s">
        <v>68</v>
      </c>
      <c r="L289" s="6">
        <v>490</v>
      </c>
      <c r="M289" s="6">
        <v>83.5</v>
      </c>
      <c r="N289" s="6">
        <v>490</v>
      </c>
      <c r="O289" s="17"/>
      <c r="P289" s="3"/>
      <c r="Q289" s="3"/>
      <c r="R289" s="3" t="s">
        <v>16774</v>
      </c>
    </row>
    <row r="290" spans="1:18">
      <c r="A290" s="19" t="s">
        <v>16838</v>
      </c>
      <c r="B290" s="3" t="s">
        <v>561</v>
      </c>
      <c r="C290" s="3" t="s">
        <v>16834</v>
      </c>
      <c r="D290" s="3" t="s">
        <v>9565</v>
      </c>
      <c r="E290" s="6">
        <v>309</v>
      </c>
      <c r="F290" s="3" t="s">
        <v>196</v>
      </c>
      <c r="G290" s="6">
        <v>950</v>
      </c>
      <c r="H290" s="3" t="s">
        <v>16484</v>
      </c>
      <c r="I290" s="3" t="s">
        <v>1241</v>
      </c>
      <c r="J290" s="6">
        <v>382</v>
      </c>
      <c r="K290" s="3" t="s">
        <v>196</v>
      </c>
      <c r="L290" s="6">
        <v>950</v>
      </c>
      <c r="M290" s="6">
        <v>73</v>
      </c>
      <c r="N290" s="6">
        <v>950</v>
      </c>
      <c r="O290" s="17"/>
      <c r="P290" s="3"/>
      <c r="Q290" s="3"/>
      <c r="R290" s="3" t="s">
        <v>16774</v>
      </c>
    </row>
    <row r="291" spans="1:18">
      <c r="A291" s="19" t="s">
        <v>16839</v>
      </c>
      <c r="B291" s="3" t="s">
        <v>561</v>
      </c>
      <c r="C291" s="3" t="s">
        <v>9565</v>
      </c>
      <c r="D291" s="3" t="s">
        <v>9568</v>
      </c>
      <c r="E291" s="6">
        <v>61.8</v>
      </c>
      <c r="F291" s="3" t="s">
        <v>68</v>
      </c>
      <c r="G291" s="6">
        <v>490</v>
      </c>
      <c r="H291" s="3" t="s">
        <v>16484</v>
      </c>
      <c r="I291" s="3" t="s">
        <v>1241</v>
      </c>
      <c r="J291" s="6">
        <v>54</v>
      </c>
      <c r="K291" s="3" t="s">
        <v>68</v>
      </c>
      <c r="L291" s="6">
        <v>490</v>
      </c>
      <c r="M291" s="6">
        <v>-7.8</v>
      </c>
      <c r="N291" s="6">
        <v>490</v>
      </c>
      <c r="O291" s="17"/>
      <c r="P291" s="3"/>
      <c r="Q291" s="3"/>
      <c r="R291" s="3" t="s">
        <v>16774</v>
      </c>
    </row>
    <row r="292" spans="1:18">
      <c r="A292" s="19" t="s">
        <v>16840</v>
      </c>
      <c r="B292" s="3" t="s">
        <v>561</v>
      </c>
      <c r="C292" s="3" t="s">
        <v>9568</v>
      </c>
      <c r="D292" s="3" t="s">
        <v>9570</v>
      </c>
      <c r="E292" s="6">
        <v>124</v>
      </c>
      <c r="F292" s="3" t="s">
        <v>110</v>
      </c>
      <c r="G292" s="6">
        <v>757</v>
      </c>
      <c r="H292" s="3" t="s">
        <v>16484</v>
      </c>
      <c r="I292" s="3" t="s">
        <v>1241</v>
      </c>
      <c r="J292" s="6">
        <v>302</v>
      </c>
      <c r="K292" s="3" t="s">
        <v>196</v>
      </c>
      <c r="L292" s="6">
        <v>950</v>
      </c>
      <c r="M292" s="6">
        <v>178</v>
      </c>
      <c r="N292" s="6">
        <v>950</v>
      </c>
      <c r="O292" s="17"/>
      <c r="P292" s="3"/>
      <c r="Q292" s="3"/>
      <c r="R292" s="3" t="s">
        <v>16774</v>
      </c>
    </row>
    <row r="293" spans="1:18">
      <c r="A293" s="19" t="s">
        <v>16841</v>
      </c>
      <c r="B293" s="3" t="s">
        <v>561</v>
      </c>
      <c r="C293" s="3" t="s">
        <v>9570</v>
      </c>
      <c r="D293" s="3" t="s">
        <v>9573</v>
      </c>
      <c r="E293" s="6">
        <v>73.5</v>
      </c>
      <c r="F293" s="3" t="s">
        <v>68</v>
      </c>
      <c r="G293" s="6">
        <v>490</v>
      </c>
      <c r="H293" s="3" t="s">
        <v>16484</v>
      </c>
      <c r="I293" s="3" t="s">
        <v>1241</v>
      </c>
      <c r="J293" s="6">
        <v>130</v>
      </c>
      <c r="K293" s="3" t="s">
        <v>68</v>
      </c>
      <c r="L293" s="6">
        <v>490</v>
      </c>
      <c r="M293" s="6">
        <v>56.5</v>
      </c>
      <c r="N293" s="6">
        <v>490</v>
      </c>
      <c r="O293" s="17"/>
      <c r="P293" s="3"/>
      <c r="Q293" s="3"/>
      <c r="R293" s="3" t="s">
        <v>16774</v>
      </c>
    </row>
    <row r="294" spans="1:18">
      <c r="A294" s="19" t="s">
        <v>16842</v>
      </c>
      <c r="B294" s="3" t="s">
        <v>561</v>
      </c>
      <c r="C294" s="3" t="s">
        <v>16843</v>
      </c>
      <c r="D294" s="3" t="s">
        <v>9597</v>
      </c>
      <c r="E294" s="6">
        <v>21.5</v>
      </c>
      <c r="F294" s="3" t="s">
        <v>68</v>
      </c>
      <c r="G294" s="6">
        <v>490</v>
      </c>
      <c r="H294" s="3" t="s">
        <v>16484</v>
      </c>
      <c r="I294" s="3" t="s">
        <v>1241</v>
      </c>
      <c r="J294" s="6">
        <v>91</v>
      </c>
      <c r="K294" s="3" t="s">
        <v>68</v>
      </c>
      <c r="L294" s="6">
        <v>490</v>
      </c>
      <c r="M294" s="6">
        <v>69.5</v>
      </c>
      <c r="N294" s="6">
        <v>490</v>
      </c>
      <c r="O294" s="17"/>
      <c r="P294" s="3"/>
      <c r="Q294" s="3"/>
      <c r="R294" s="3" t="s">
        <v>16774</v>
      </c>
    </row>
    <row r="295" spans="1:18">
      <c r="A295" s="19" t="s">
        <v>16844</v>
      </c>
      <c r="B295" s="3" t="s">
        <v>561</v>
      </c>
      <c r="C295" s="3" t="s">
        <v>9597</v>
      </c>
      <c r="D295" s="3" t="s">
        <v>9600</v>
      </c>
      <c r="E295" s="6">
        <v>73.22</v>
      </c>
      <c r="F295" s="3" t="s">
        <v>68</v>
      </c>
      <c r="G295" s="6">
        <v>490</v>
      </c>
      <c r="H295" s="3" t="s">
        <v>16484</v>
      </c>
      <c r="I295" s="3" t="s">
        <v>1241</v>
      </c>
      <c r="J295" s="6">
        <v>153</v>
      </c>
      <c r="K295" s="3" t="s">
        <v>110</v>
      </c>
      <c r="L295" s="6">
        <v>757</v>
      </c>
      <c r="M295" s="6">
        <v>79.78</v>
      </c>
      <c r="N295" s="6">
        <v>757.98</v>
      </c>
      <c r="O295" s="17"/>
      <c r="P295" s="3"/>
      <c r="Q295" s="3"/>
      <c r="R295" s="3" t="s">
        <v>16774</v>
      </c>
    </row>
    <row r="296" spans="1:18">
      <c r="A296" s="19" t="s">
        <v>16845</v>
      </c>
      <c r="B296" s="3" t="s">
        <v>561</v>
      </c>
      <c r="C296" s="3" t="s">
        <v>9600</v>
      </c>
      <c r="D296" s="3" t="s">
        <v>9603</v>
      </c>
      <c r="E296" s="6">
        <v>40.659999999999997</v>
      </c>
      <c r="F296" s="3" t="s">
        <v>68</v>
      </c>
      <c r="G296" s="6">
        <v>490</v>
      </c>
      <c r="H296" s="3" t="s">
        <v>16484</v>
      </c>
      <c r="I296" s="3" t="s">
        <v>1241</v>
      </c>
      <c r="J296" s="6">
        <v>153</v>
      </c>
      <c r="K296" s="3" t="s">
        <v>110</v>
      </c>
      <c r="L296" s="6">
        <v>757</v>
      </c>
      <c r="M296" s="6">
        <v>112.34</v>
      </c>
      <c r="N296" s="6">
        <v>757.98</v>
      </c>
      <c r="O296" s="17"/>
      <c r="P296" s="3"/>
      <c r="Q296" s="3"/>
      <c r="R296" s="3" t="s">
        <v>16774</v>
      </c>
    </row>
    <row r="297" spans="1:18">
      <c r="A297" s="19" t="s">
        <v>16846</v>
      </c>
      <c r="B297" s="3" t="s">
        <v>561</v>
      </c>
      <c r="C297" s="3" t="s">
        <v>9603</v>
      </c>
      <c r="D297" s="3" t="s">
        <v>9605</v>
      </c>
      <c r="E297" s="6">
        <v>99.31</v>
      </c>
      <c r="F297" s="3" t="s">
        <v>68</v>
      </c>
      <c r="G297" s="6">
        <v>490</v>
      </c>
      <c r="H297" s="3" t="s">
        <v>16484</v>
      </c>
      <c r="I297" s="3" t="s">
        <v>1241</v>
      </c>
      <c r="J297" s="6">
        <v>102</v>
      </c>
      <c r="K297" s="3" t="s">
        <v>110</v>
      </c>
      <c r="L297" s="6">
        <v>757</v>
      </c>
      <c r="M297" s="6">
        <v>2.69</v>
      </c>
      <c r="N297" s="6">
        <v>757.98</v>
      </c>
      <c r="O297" s="17"/>
      <c r="P297" s="3"/>
      <c r="Q297" s="3"/>
      <c r="R297" s="3" t="s">
        <v>16774</v>
      </c>
    </row>
    <row r="298" spans="1:18">
      <c r="A298" s="19" t="s">
        <v>16847</v>
      </c>
      <c r="B298" s="3" t="s">
        <v>561</v>
      </c>
      <c r="C298" s="3" t="s">
        <v>9605</v>
      </c>
      <c r="D298" s="3" t="s">
        <v>9608</v>
      </c>
      <c r="E298" s="6">
        <v>141</v>
      </c>
      <c r="F298" s="3" t="s">
        <v>110</v>
      </c>
      <c r="G298" s="6">
        <v>757</v>
      </c>
      <c r="H298" s="3" t="s">
        <v>16484</v>
      </c>
      <c r="I298" s="3" t="s">
        <v>1241</v>
      </c>
      <c r="J298" s="6">
        <v>175</v>
      </c>
      <c r="K298" s="3" t="s">
        <v>110</v>
      </c>
      <c r="L298" s="6">
        <v>757</v>
      </c>
      <c r="M298" s="6">
        <v>34</v>
      </c>
      <c r="N298" s="6">
        <v>757.98</v>
      </c>
      <c r="O298" s="17"/>
      <c r="P298" s="3"/>
      <c r="Q298" s="3"/>
      <c r="R298" s="3" t="s">
        <v>16774</v>
      </c>
    </row>
    <row r="299" spans="1:18">
      <c r="A299" s="19" t="s">
        <v>16848</v>
      </c>
      <c r="B299" s="3" t="s">
        <v>561</v>
      </c>
      <c r="C299" s="3" t="s">
        <v>9608</v>
      </c>
      <c r="D299" s="3" t="s">
        <v>9611</v>
      </c>
      <c r="E299" s="6">
        <v>159</v>
      </c>
      <c r="F299" s="3" t="s">
        <v>110</v>
      </c>
      <c r="G299" s="6">
        <v>757</v>
      </c>
      <c r="H299" s="3" t="s">
        <v>16484</v>
      </c>
      <c r="I299" s="3" t="s">
        <v>1241</v>
      </c>
      <c r="J299" s="6">
        <v>245</v>
      </c>
      <c r="K299" s="3" t="s">
        <v>110</v>
      </c>
      <c r="L299" s="6">
        <v>757</v>
      </c>
      <c r="M299" s="6">
        <v>86</v>
      </c>
      <c r="N299" s="6">
        <v>757.98</v>
      </c>
      <c r="O299" s="17"/>
      <c r="P299" s="3"/>
      <c r="Q299" s="3"/>
      <c r="R299" s="3" t="s">
        <v>16774</v>
      </c>
    </row>
    <row r="300" spans="1:18">
      <c r="A300" s="19" t="s">
        <v>16849</v>
      </c>
      <c r="B300" s="3" t="s">
        <v>561</v>
      </c>
      <c r="C300" s="3" t="s">
        <v>9611</v>
      </c>
      <c r="D300" s="3" t="s">
        <v>9614</v>
      </c>
      <c r="E300" s="6">
        <v>85.7</v>
      </c>
      <c r="F300" s="3" t="s">
        <v>68</v>
      </c>
      <c r="G300" s="6">
        <v>490</v>
      </c>
      <c r="H300" s="3" t="s">
        <v>16484</v>
      </c>
      <c r="I300" s="3" t="s">
        <v>1241</v>
      </c>
      <c r="J300" s="6">
        <v>113</v>
      </c>
      <c r="K300" s="3" t="s">
        <v>110</v>
      </c>
      <c r="L300" s="6">
        <v>757</v>
      </c>
      <c r="M300" s="6">
        <v>27.3</v>
      </c>
      <c r="N300" s="6">
        <v>757.98</v>
      </c>
      <c r="O300" s="17"/>
      <c r="P300" s="3"/>
      <c r="Q300" s="3"/>
      <c r="R300" s="3" t="s">
        <v>16774</v>
      </c>
    </row>
    <row r="301" spans="1:18">
      <c r="A301" s="19" t="s">
        <v>16850</v>
      </c>
      <c r="B301" s="3" t="s">
        <v>561</v>
      </c>
      <c r="C301" s="3" t="s">
        <v>9614</v>
      </c>
      <c r="D301" s="3" t="s">
        <v>9617</v>
      </c>
      <c r="E301" s="6">
        <v>103</v>
      </c>
      <c r="F301" s="3" t="s">
        <v>110</v>
      </c>
      <c r="G301" s="6">
        <v>757</v>
      </c>
      <c r="H301" s="3" t="s">
        <v>16484</v>
      </c>
      <c r="I301" s="3" t="s">
        <v>1241</v>
      </c>
      <c r="J301" s="6">
        <v>176</v>
      </c>
      <c r="K301" s="3" t="s">
        <v>110</v>
      </c>
      <c r="L301" s="6">
        <v>757</v>
      </c>
      <c r="M301" s="6">
        <v>73</v>
      </c>
      <c r="N301" s="6">
        <v>757.98</v>
      </c>
      <c r="O301" s="17"/>
      <c r="P301" s="3"/>
      <c r="Q301" s="3"/>
      <c r="R301" s="3" t="s">
        <v>16774</v>
      </c>
    </row>
    <row r="302" spans="1:18">
      <c r="A302" s="19" t="s">
        <v>16851</v>
      </c>
      <c r="B302" s="3" t="s">
        <v>561</v>
      </c>
      <c r="C302" s="3" t="s">
        <v>16852</v>
      </c>
      <c r="D302" s="3" t="s">
        <v>9620</v>
      </c>
      <c r="E302" s="6">
        <v>53</v>
      </c>
      <c r="F302" s="3" t="s">
        <v>68</v>
      </c>
      <c r="G302" s="6">
        <v>490</v>
      </c>
      <c r="H302" s="3" t="s">
        <v>16484</v>
      </c>
      <c r="I302" s="3" t="s">
        <v>1241</v>
      </c>
      <c r="J302" s="6">
        <v>53</v>
      </c>
      <c r="K302" s="3" t="s">
        <v>68</v>
      </c>
      <c r="L302" s="6">
        <v>490</v>
      </c>
      <c r="M302" s="6">
        <v>0</v>
      </c>
      <c r="N302" s="6">
        <v>490</v>
      </c>
      <c r="O302" s="17"/>
      <c r="P302" s="3"/>
      <c r="Q302" s="3"/>
      <c r="R302" s="3" t="s">
        <v>16774</v>
      </c>
    </row>
    <row r="303" spans="1:18">
      <c r="A303" s="19" t="s">
        <v>16853</v>
      </c>
      <c r="B303" s="3" t="s">
        <v>561</v>
      </c>
      <c r="C303" s="3" t="s">
        <v>9620</v>
      </c>
      <c r="D303" s="3" t="s">
        <v>9623</v>
      </c>
      <c r="E303" s="6">
        <v>110.64</v>
      </c>
      <c r="F303" s="3" t="s">
        <v>110</v>
      </c>
      <c r="G303" s="6">
        <v>757</v>
      </c>
      <c r="H303" s="3" t="s">
        <v>16484</v>
      </c>
      <c r="I303" s="3" t="s">
        <v>1241</v>
      </c>
      <c r="J303" s="6">
        <v>143</v>
      </c>
      <c r="K303" s="3" t="s">
        <v>110</v>
      </c>
      <c r="L303" s="6">
        <v>757</v>
      </c>
      <c r="M303" s="6">
        <v>32.36</v>
      </c>
      <c r="N303" s="6">
        <v>757.98</v>
      </c>
      <c r="O303" s="17"/>
      <c r="P303" s="3"/>
      <c r="Q303" s="3"/>
      <c r="R303" s="3" t="s">
        <v>16774</v>
      </c>
    </row>
    <row r="304" spans="1:18">
      <c r="A304" s="19" t="s">
        <v>16854</v>
      </c>
      <c r="B304" s="3" t="s">
        <v>561</v>
      </c>
      <c r="C304" s="3" t="s">
        <v>9623</v>
      </c>
      <c r="D304" s="3" t="s">
        <v>9626</v>
      </c>
      <c r="E304" s="6">
        <v>256.45999999999998</v>
      </c>
      <c r="F304" s="3" t="s">
        <v>110</v>
      </c>
      <c r="G304" s="6">
        <v>757</v>
      </c>
      <c r="H304" s="3" t="s">
        <v>16484</v>
      </c>
      <c r="I304" s="3" t="s">
        <v>1241</v>
      </c>
      <c r="J304" s="6">
        <v>270</v>
      </c>
      <c r="K304" s="3" t="s">
        <v>110</v>
      </c>
      <c r="L304" s="6">
        <v>757</v>
      </c>
      <c r="M304" s="6">
        <v>13.54</v>
      </c>
      <c r="N304" s="6">
        <v>757.98</v>
      </c>
      <c r="O304" s="17"/>
      <c r="P304" s="3"/>
      <c r="Q304" s="3"/>
      <c r="R304" s="3" t="s">
        <v>16774</v>
      </c>
    </row>
    <row r="305" spans="1:18">
      <c r="A305" s="19" t="s">
        <v>16855</v>
      </c>
      <c r="B305" s="3" t="s">
        <v>561</v>
      </c>
      <c r="C305" s="3" t="s">
        <v>9626</v>
      </c>
      <c r="D305" s="3" t="s">
        <v>9629</v>
      </c>
      <c r="E305" s="6">
        <v>114.03</v>
      </c>
      <c r="F305" s="3" t="s">
        <v>110</v>
      </c>
      <c r="G305" s="6">
        <v>757</v>
      </c>
      <c r="H305" s="3" t="s">
        <v>16484</v>
      </c>
      <c r="I305" s="3" t="s">
        <v>1241</v>
      </c>
      <c r="J305" s="6">
        <v>130</v>
      </c>
      <c r="K305" s="3" t="s">
        <v>110</v>
      </c>
      <c r="L305" s="6">
        <v>757</v>
      </c>
      <c r="M305" s="6">
        <v>15.97</v>
      </c>
      <c r="N305" s="6">
        <v>757.98</v>
      </c>
      <c r="O305" s="17"/>
      <c r="P305" s="3"/>
      <c r="Q305" s="3"/>
      <c r="R305" s="3" t="s">
        <v>16774</v>
      </c>
    </row>
    <row r="306" spans="1:18">
      <c r="A306" s="19" t="s">
        <v>16856</v>
      </c>
      <c r="B306" s="3" t="s">
        <v>561</v>
      </c>
      <c r="C306" s="3" t="s">
        <v>9629</v>
      </c>
      <c r="D306" s="3" t="s">
        <v>9632</v>
      </c>
      <c r="E306" s="6">
        <v>128.94999999999999</v>
      </c>
      <c r="F306" s="3" t="s">
        <v>110</v>
      </c>
      <c r="G306" s="6">
        <v>757</v>
      </c>
      <c r="H306" s="3" t="s">
        <v>16484</v>
      </c>
      <c r="I306" s="3" t="s">
        <v>1241</v>
      </c>
      <c r="J306" s="6">
        <v>152</v>
      </c>
      <c r="K306" s="3" t="s">
        <v>110</v>
      </c>
      <c r="L306" s="6">
        <v>757</v>
      </c>
      <c r="M306" s="6">
        <v>23.05</v>
      </c>
      <c r="N306" s="6">
        <v>757.98</v>
      </c>
      <c r="O306" s="17"/>
      <c r="P306" s="3"/>
      <c r="Q306" s="3"/>
      <c r="R306" s="3" t="s">
        <v>16774</v>
      </c>
    </row>
    <row r="307" spans="1:18">
      <c r="A307" s="19" t="s">
        <v>16857</v>
      </c>
      <c r="B307" s="3" t="s">
        <v>561</v>
      </c>
      <c r="C307" s="3" t="s">
        <v>9632</v>
      </c>
      <c r="D307" s="3" t="s">
        <v>9634</v>
      </c>
      <c r="E307" s="6">
        <v>57.56</v>
      </c>
      <c r="F307" s="3" t="s">
        <v>68</v>
      </c>
      <c r="G307" s="6">
        <v>490</v>
      </c>
      <c r="H307" s="3" t="s">
        <v>16484</v>
      </c>
      <c r="I307" s="3" t="s">
        <v>1241</v>
      </c>
      <c r="J307" s="6">
        <v>93</v>
      </c>
      <c r="K307" s="3" t="s">
        <v>68</v>
      </c>
      <c r="L307" s="6">
        <v>490</v>
      </c>
      <c r="M307" s="6">
        <v>35.44</v>
      </c>
      <c r="N307" s="6">
        <v>490</v>
      </c>
      <c r="O307" s="17"/>
      <c r="P307" s="3"/>
      <c r="Q307" s="3"/>
      <c r="R307" s="3" t="s">
        <v>16774</v>
      </c>
    </row>
    <row r="308" spans="1:18">
      <c r="A308" s="19" t="s">
        <v>16858</v>
      </c>
      <c r="B308" s="3" t="s">
        <v>561</v>
      </c>
      <c r="C308" s="3" t="s">
        <v>9634</v>
      </c>
      <c r="D308" s="3" t="s">
        <v>9637</v>
      </c>
      <c r="E308" s="6">
        <v>97.76</v>
      </c>
      <c r="F308" s="3" t="s">
        <v>68</v>
      </c>
      <c r="G308" s="6">
        <v>490</v>
      </c>
      <c r="H308" s="3" t="s">
        <v>16484</v>
      </c>
      <c r="I308" s="3" t="s">
        <v>1241</v>
      </c>
      <c r="J308" s="6">
        <v>100</v>
      </c>
      <c r="K308" s="3" t="s">
        <v>68</v>
      </c>
      <c r="L308" s="6">
        <v>490</v>
      </c>
      <c r="M308" s="6">
        <v>2.2400000000000002</v>
      </c>
      <c r="N308" s="6">
        <v>490</v>
      </c>
      <c r="O308" s="17"/>
      <c r="P308" s="3"/>
      <c r="Q308" s="3"/>
      <c r="R308" s="3" t="s">
        <v>16774</v>
      </c>
    </row>
    <row r="309" spans="1:18">
      <c r="A309" s="19" t="s">
        <v>16859</v>
      </c>
      <c r="B309" s="3" t="s">
        <v>561</v>
      </c>
      <c r="C309" s="3" t="s">
        <v>9637</v>
      </c>
      <c r="D309" s="3" t="s">
        <v>9640</v>
      </c>
      <c r="E309" s="6">
        <v>115.69</v>
      </c>
      <c r="F309" s="3" t="s">
        <v>110</v>
      </c>
      <c r="G309" s="6">
        <v>757</v>
      </c>
      <c r="H309" s="3" t="s">
        <v>16484</v>
      </c>
      <c r="I309" s="3" t="s">
        <v>1241</v>
      </c>
      <c r="J309" s="6">
        <v>142</v>
      </c>
      <c r="K309" s="3" t="s">
        <v>110</v>
      </c>
      <c r="L309" s="6">
        <v>757</v>
      </c>
      <c r="M309" s="6">
        <v>26.31</v>
      </c>
      <c r="N309" s="6">
        <v>757.98</v>
      </c>
      <c r="O309" s="17"/>
      <c r="P309" s="3"/>
      <c r="Q309" s="3"/>
      <c r="R309" s="3" t="s">
        <v>16774</v>
      </c>
    </row>
    <row r="310" spans="1:18">
      <c r="A310" s="19" t="s">
        <v>16860</v>
      </c>
      <c r="B310" s="3" t="s">
        <v>561</v>
      </c>
      <c r="C310" s="3" t="s">
        <v>16861</v>
      </c>
      <c r="D310" s="3" t="s">
        <v>9643</v>
      </c>
      <c r="E310" s="6">
        <v>150</v>
      </c>
      <c r="F310" s="3" t="s">
        <v>110</v>
      </c>
      <c r="G310" s="6">
        <v>757</v>
      </c>
      <c r="H310" s="3" t="s">
        <v>16484</v>
      </c>
      <c r="I310" s="3" t="s">
        <v>1241</v>
      </c>
      <c r="J310" s="6">
        <v>150</v>
      </c>
      <c r="K310" s="3" t="s">
        <v>110</v>
      </c>
      <c r="L310" s="6">
        <v>757</v>
      </c>
      <c r="M310" s="6">
        <v>0</v>
      </c>
      <c r="N310" s="6">
        <v>757.98</v>
      </c>
      <c r="O310" s="17"/>
      <c r="P310" s="3"/>
      <c r="Q310" s="3"/>
      <c r="R310" s="3" t="s">
        <v>16774</v>
      </c>
    </row>
    <row r="311" spans="1:18">
      <c r="A311" s="19" t="s">
        <v>16862</v>
      </c>
      <c r="B311" s="3" t="s">
        <v>561</v>
      </c>
      <c r="C311" s="3" t="s">
        <v>9643</v>
      </c>
      <c r="D311" s="3" t="s">
        <v>9646</v>
      </c>
      <c r="E311" s="6">
        <v>164.85</v>
      </c>
      <c r="F311" s="3" t="s">
        <v>110</v>
      </c>
      <c r="G311" s="6">
        <v>757</v>
      </c>
      <c r="H311" s="3" t="s">
        <v>16484</v>
      </c>
      <c r="I311" s="3" t="s">
        <v>1241</v>
      </c>
      <c r="J311" s="6">
        <v>222</v>
      </c>
      <c r="K311" s="3" t="s">
        <v>110</v>
      </c>
      <c r="L311" s="6">
        <v>757</v>
      </c>
      <c r="M311" s="6">
        <v>57.15</v>
      </c>
      <c r="N311" s="6">
        <v>757.98</v>
      </c>
      <c r="O311" s="17"/>
      <c r="P311" s="3"/>
      <c r="Q311" s="3"/>
      <c r="R311" s="3" t="s">
        <v>16774</v>
      </c>
    </row>
    <row r="312" spans="1:18">
      <c r="A312" s="19" t="s">
        <v>16863</v>
      </c>
      <c r="B312" s="3" t="s">
        <v>561</v>
      </c>
      <c r="C312" s="3" t="s">
        <v>9646</v>
      </c>
      <c r="D312" s="3" t="s">
        <v>9649</v>
      </c>
      <c r="E312" s="6">
        <v>155</v>
      </c>
      <c r="F312" s="3" t="s">
        <v>110</v>
      </c>
      <c r="G312" s="6">
        <v>757</v>
      </c>
      <c r="H312" s="3" t="s">
        <v>16484</v>
      </c>
      <c r="I312" s="3" t="s">
        <v>1241</v>
      </c>
      <c r="J312" s="6">
        <v>253</v>
      </c>
      <c r="K312" s="3" t="s">
        <v>110</v>
      </c>
      <c r="L312" s="6">
        <v>757</v>
      </c>
      <c r="M312" s="6">
        <v>98</v>
      </c>
      <c r="N312" s="6">
        <v>757.98</v>
      </c>
      <c r="O312" s="17"/>
      <c r="P312" s="3"/>
      <c r="Q312" s="3"/>
      <c r="R312" s="3" t="s">
        <v>16774</v>
      </c>
    </row>
    <row r="313" spans="1:18">
      <c r="A313" s="19" t="s">
        <v>16864</v>
      </c>
      <c r="B313" s="3" t="s">
        <v>561</v>
      </c>
      <c r="C313" s="3" t="s">
        <v>9649</v>
      </c>
      <c r="D313" s="3" t="s">
        <v>9652</v>
      </c>
      <c r="E313" s="6">
        <v>82.93</v>
      </c>
      <c r="F313" s="3" t="s">
        <v>68</v>
      </c>
      <c r="G313" s="6">
        <v>490</v>
      </c>
      <c r="H313" s="3" t="s">
        <v>16484</v>
      </c>
      <c r="I313" s="3" t="s">
        <v>1241</v>
      </c>
      <c r="J313" s="6">
        <v>96</v>
      </c>
      <c r="K313" s="3" t="s">
        <v>68</v>
      </c>
      <c r="L313" s="6">
        <v>490</v>
      </c>
      <c r="M313" s="6">
        <v>13.07</v>
      </c>
      <c r="N313" s="6">
        <v>490</v>
      </c>
      <c r="O313" s="17"/>
      <c r="P313" s="3"/>
      <c r="Q313" s="3"/>
      <c r="R313" s="3" t="s">
        <v>16774</v>
      </c>
    </row>
    <row r="314" spans="1:18">
      <c r="A314" s="19" t="s">
        <v>16865</v>
      </c>
      <c r="B314" s="3" t="s">
        <v>561</v>
      </c>
      <c r="C314" s="3" t="s">
        <v>9652</v>
      </c>
      <c r="D314" s="3" t="s">
        <v>9655</v>
      </c>
      <c r="E314" s="6">
        <v>93.39</v>
      </c>
      <c r="F314" s="3" t="s">
        <v>68</v>
      </c>
      <c r="G314" s="6">
        <v>490</v>
      </c>
      <c r="H314" s="3" t="s">
        <v>16484</v>
      </c>
      <c r="I314" s="3" t="s">
        <v>1241</v>
      </c>
      <c r="J314" s="6">
        <v>116</v>
      </c>
      <c r="K314" s="3" t="s">
        <v>110</v>
      </c>
      <c r="L314" s="6">
        <v>757</v>
      </c>
      <c r="M314" s="6">
        <v>22.61</v>
      </c>
      <c r="N314" s="6">
        <v>757.98</v>
      </c>
      <c r="O314" s="17"/>
      <c r="P314" s="3"/>
      <c r="Q314" s="3"/>
      <c r="R314" s="3" t="s">
        <v>16774</v>
      </c>
    </row>
    <row r="315" spans="1:18">
      <c r="A315" s="19" t="s">
        <v>16866</v>
      </c>
      <c r="B315" s="3" t="s">
        <v>561</v>
      </c>
      <c r="C315" s="3" t="s">
        <v>9655</v>
      </c>
      <c r="D315" s="3" t="s">
        <v>9658</v>
      </c>
      <c r="E315" s="6">
        <v>381.87</v>
      </c>
      <c r="F315" s="3" t="s">
        <v>196</v>
      </c>
      <c r="G315" s="6">
        <v>950</v>
      </c>
      <c r="H315" s="3" t="s">
        <v>16484</v>
      </c>
      <c r="I315" s="3" t="s">
        <v>1241</v>
      </c>
      <c r="J315" s="6">
        <v>435</v>
      </c>
      <c r="K315" s="3" t="s">
        <v>196</v>
      </c>
      <c r="L315" s="6">
        <v>950</v>
      </c>
      <c r="M315" s="6">
        <v>53.13</v>
      </c>
      <c r="N315" s="6">
        <v>950</v>
      </c>
      <c r="O315" s="17"/>
      <c r="P315" s="3"/>
      <c r="Q315" s="3"/>
      <c r="R315" s="3" t="s">
        <v>16774</v>
      </c>
    </row>
    <row r="316" spans="1:18">
      <c r="A316" s="19" t="s">
        <v>16867</v>
      </c>
      <c r="B316" s="3" t="s">
        <v>561</v>
      </c>
      <c r="C316" s="3" t="s">
        <v>9658</v>
      </c>
      <c r="D316" s="3" t="s">
        <v>9661</v>
      </c>
      <c r="E316" s="6">
        <v>167.73</v>
      </c>
      <c r="F316" s="3" t="s">
        <v>110</v>
      </c>
      <c r="G316" s="6">
        <v>757</v>
      </c>
      <c r="H316" s="3" t="s">
        <v>16484</v>
      </c>
      <c r="I316" s="3" t="s">
        <v>1241</v>
      </c>
      <c r="J316" s="6">
        <v>192</v>
      </c>
      <c r="K316" s="3" t="s">
        <v>110</v>
      </c>
      <c r="L316" s="6">
        <v>757</v>
      </c>
      <c r="M316" s="6">
        <v>24.27</v>
      </c>
      <c r="N316" s="6">
        <v>757.98</v>
      </c>
      <c r="O316" s="17"/>
      <c r="P316" s="3"/>
      <c r="Q316" s="3"/>
      <c r="R316" s="3" t="s">
        <v>16774</v>
      </c>
    </row>
    <row r="317" spans="1:18">
      <c r="A317" s="19" t="s">
        <v>16868</v>
      </c>
      <c r="B317" s="3" t="s">
        <v>561</v>
      </c>
      <c r="C317" s="3" t="s">
        <v>9661</v>
      </c>
      <c r="D317" s="3" t="s">
        <v>9664</v>
      </c>
      <c r="E317" s="6">
        <v>171.58</v>
      </c>
      <c r="F317" s="3" t="s">
        <v>110</v>
      </c>
      <c r="G317" s="6">
        <v>757</v>
      </c>
      <c r="H317" s="3" t="s">
        <v>16484</v>
      </c>
      <c r="I317" s="3" t="s">
        <v>1241</v>
      </c>
      <c r="J317" s="6">
        <v>207</v>
      </c>
      <c r="K317" s="3" t="s">
        <v>110</v>
      </c>
      <c r="L317" s="6">
        <v>757</v>
      </c>
      <c r="M317" s="6">
        <v>35.42</v>
      </c>
      <c r="N317" s="6">
        <v>757.98</v>
      </c>
      <c r="O317" s="17"/>
      <c r="P317" s="3"/>
      <c r="Q317" s="3"/>
      <c r="R317" s="3" t="s">
        <v>16774</v>
      </c>
    </row>
    <row r="318" spans="1:18">
      <c r="A318" s="19" t="s">
        <v>16869</v>
      </c>
      <c r="B318" s="3" t="s">
        <v>561</v>
      </c>
      <c r="C318" s="3" t="s">
        <v>7455</v>
      </c>
      <c r="D318" s="3" t="s">
        <v>9667</v>
      </c>
      <c r="E318" s="6">
        <v>122</v>
      </c>
      <c r="F318" s="3" t="s">
        <v>110</v>
      </c>
      <c r="G318" s="6">
        <v>757</v>
      </c>
      <c r="H318" s="3" t="s">
        <v>16484</v>
      </c>
      <c r="I318" s="3" t="s">
        <v>1241</v>
      </c>
      <c r="J318" s="6">
        <v>130</v>
      </c>
      <c r="K318" s="3" t="s">
        <v>110</v>
      </c>
      <c r="L318" s="6">
        <v>757</v>
      </c>
      <c r="M318" s="6">
        <v>8</v>
      </c>
      <c r="N318" s="6">
        <v>757.98</v>
      </c>
      <c r="O318" s="17"/>
      <c r="P318" s="3"/>
      <c r="Q318" s="3"/>
      <c r="R318" s="3" t="s">
        <v>16774</v>
      </c>
    </row>
    <row r="319" spans="1:18">
      <c r="A319" s="19" t="s">
        <v>16870</v>
      </c>
      <c r="B319" s="3" t="s">
        <v>561</v>
      </c>
      <c r="C319" s="3" t="s">
        <v>9667</v>
      </c>
      <c r="D319" s="3" t="s">
        <v>9670</v>
      </c>
      <c r="E319" s="6">
        <v>216.51</v>
      </c>
      <c r="F319" s="3" t="s">
        <v>110</v>
      </c>
      <c r="G319" s="6">
        <v>757</v>
      </c>
      <c r="H319" s="3" t="s">
        <v>16484</v>
      </c>
      <c r="I319" s="3" t="s">
        <v>1241</v>
      </c>
      <c r="J319" s="6">
        <v>247</v>
      </c>
      <c r="K319" s="3" t="s">
        <v>110</v>
      </c>
      <c r="L319" s="6">
        <v>757</v>
      </c>
      <c r="M319" s="6">
        <v>30.49</v>
      </c>
      <c r="N319" s="6">
        <v>757.98</v>
      </c>
      <c r="O319" s="17"/>
      <c r="P319" s="3"/>
      <c r="Q319" s="3"/>
      <c r="R319" s="3" t="s">
        <v>16774</v>
      </c>
    </row>
    <row r="320" spans="1:18">
      <c r="A320" s="19" t="s">
        <v>16871</v>
      </c>
      <c r="B320" s="3" t="s">
        <v>561</v>
      </c>
      <c r="C320" s="3" t="s">
        <v>9670</v>
      </c>
      <c r="D320" s="3" t="s">
        <v>9672</v>
      </c>
      <c r="E320" s="6">
        <v>284</v>
      </c>
      <c r="F320" s="3" t="s">
        <v>110</v>
      </c>
      <c r="G320" s="6">
        <v>757</v>
      </c>
      <c r="H320" s="3" t="s">
        <v>16484</v>
      </c>
      <c r="I320" s="3" t="s">
        <v>1241</v>
      </c>
      <c r="J320" s="6">
        <v>324</v>
      </c>
      <c r="K320" s="3" t="s">
        <v>196</v>
      </c>
      <c r="L320" s="6">
        <v>950</v>
      </c>
      <c r="M320" s="6">
        <v>40</v>
      </c>
      <c r="N320" s="6">
        <v>950</v>
      </c>
      <c r="O320" s="17"/>
      <c r="P320" s="3"/>
      <c r="Q320" s="3"/>
      <c r="R320" s="3" t="s">
        <v>16774</v>
      </c>
    </row>
    <row r="321" spans="1:18">
      <c r="A321" s="19" t="s">
        <v>16872</v>
      </c>
      <c r="B321" s="3" t="s">
        <v>561</v>
      </c>
      <c r="C321" s="3" t="s">
        <v>9672</v>
      </c>
      <c r="D321" s="3" t="s">
        <v>9675</v>
      </c>
      <c r="E321" s="6">
        <v>294</v>
      </c>
      <c r="F321" s="3" t="s">
        <v>110</v>
      </c>
      <c r="G321" s="6">
        <v>757</v>
      </c>
      <c r="H321" s="3" t="s">
        <v>16484</v>
      </c>
      <c r="I321" s="3" t="s">
        <v>1241</v>
      </c>
      <c r="J321" s="6">
        <v>340</v>
      </c>
      <c r="K321" s="3" t="s">
        <v>196</v>
      </c>
      <c r="L321" s="6">
        <v>950</v>
      </c>
      <c r="M321" s="6">
        <v>46</v>
      </c>
      <c r="N321" s="6">
        <v>950</v>
      </c>
      <c r="O321" s="17"/>
      <c r="P321" s="3"/>
      <c r="Q321" s="3"/>
      <c r="R321" s="3" t="s">
        <v>16774</v>
      </c>
    </row>
    <row r="322" spans="1:18">
      <c r="A322" s="19" t="s">
        <v>16873</v>
      </c>
      <c r="B322" s="3" t="s">
        <v>561</v>
      </c>
      <c r="C322" s="3" t="s">
        <v>9675</v>
      </c>
      <c r="D322" s="3" t="s">
        <v>9678</v>
      </c>
      <c r="E322" s="6">
        <v>250</v>
      </c>
      <c r="F322" s="3" t="s">
        <v>110</v>
      </c>
      <c r="G322" s="6">
        <v>757</v>
      </c>
      <c r="H322" s="3" t="s">
        <v>16484</v>
      </c>
      <c r="I322" s="3" t="s">
        <v>1241</v>
      </c>
      <c r="J322" s="6">
        <v>273</v>
      </c>
      <c r="K322" s="3" t="s">
        <v>110</v>
      </c>
      <c r="L322" s="6">
        <v>757</v>
      </c>
      <c r="M322" s="6">
        <v>23</v>
      </c>
      <c r="N322" s="6">
        <v>757.98</v>
      </c>
      <c r="O322" s="17"/>
      <c r="P322" s="3"/>
      <c r="Q322" s="3"/>
      <c r="R322" s="3" t="s">
        <v>16774</v>
      </c>
    </row>
    <row r="323" spans="1:18">
      <c r="A323" s="19" t="s">
        <v>16874</v>
      </c>
      <c r="B323" s="3" t="s">
        <v>561</v>
      </c>
      <c r="C323" s="3" t="s">
        <v>9678</v>
      </c>
      <c r="D323" s="3" t="s">
        <v>9681</v>
      </c>
      <c r="E323" s="6">
        <v>280</v>
      </c>
      <c r="F323" s="3" t="s">
        <v>110</v>
      </c>
      <c r="G323" s="6">
        <v>757</v>
      </c>
      <c r="H323" s="3" t="s">
        <v>16484</v>
      </c>
      <c r="I323" s="3" t="s">
        <v>1241</v>
      </c>
      <c r="J323" s="6">
        <v>320</v>
      </c>
      <c r="K323" s="3" t="s">
        <v>110</v>
      </c>
      <c r="L323" s="6">
        <v>757</v>
      </c>
      <c r="M323" s="6">
        <v>40</v>
      </c>
      <c r="N323" s="6">
        <v>757.98</v>
      </c>
      <c r="O323" s="17"/>
      <c r="P323" s="3"/>
      <c r="Q323" s="3"/>
      <c r="R323" s="3" t="s">
        <v>16774</v>
      </c>
    </row>
    <row r="324" spans="1:18">
      <c r="A324" s="19" t="s">
        <v>16875</v>
      </c>
      <c r="B324" s="3" t="s">
        <v>561</v>
      </c>
      <c r="C324" s="3" t="s">
        <v>9681</v>
      </c>
      <c r="D324" s="3" t="s">
        <v>9684</v>
      </c>
      <c r="E324" s="6">
        <v>156</v>
      </c>
      <c r="F324" s="3" t="s">
        <v>110</v>
      </c>
      <c r="G324" s="6">
        <v>757</v>
      </c>
      <c r="H324" s="3" t="s">
        <v>16484</v>
      </c>
      <c r="I324" s="3" t="s">
        <v>1241</v>
      </c>
      <c r="J324" s="6">
        <v>189</v>
      </c>
      <c r="K324" s="3" t="s">
        <v>110</v>
      </c>
      <c r="L324" s="6">
        <v>757</v>
      </c>
      <c r="M324" s="6">
        <v>33</v>
      </c>
      <c r="N324" s="6">
        <v>757.98</v>
      </c>
      <c r="O324" s="17"/>
      <c r="P324" s="3"/>
      <c r="Q324" s="3"/>
      <c r="R324" s="3" t="s">
        <v>16774</v>
      </c>
    </row>
    <row r="325" spans="1:18">
      <c r="A325" s="19" t="s">
        <v>16876</v>
      </c>
      <c r="B325" s="3" t="s">
        <v>561</v>
      </c>
      <c r="C325" s="3" t="s">
        <v>9684</v>
      </c>
      <c r="D325" s="3" t="s">
        <v>9687</v>
      </c>
      <c r="E325" s="6">
        <v>58.4</v>
      </c>
      <c r="F325" s="3" t="s">
        <v>68</v>
      </c>
      <c r="G325" s="6">
        <v>490</v>
      </c>
      <c r="H325" s="3" t="s">
        <v>16484</v>
      </c>
      <c r="I325" s="3" t="s">
        <v>1241</v>
      </c>
      <c r="J325" s="6">
        <v>189</v>
      </c>
      <c r="K325" s="3" t="s">
        <v>110</v>
      </c>
      <c r="L325" s="6">
        <v>757</v>
      </c>
      <c r="M325" s="6">
        <v>130.6</v>
      </c>
      <c r="N325" s="6">
        <v>757.98</v>
      </c>
      <c r="O325" s="17"/>
      <c r="P325" s="3"/>
      <c r="Q325" s="3"/>
      <c r="R325" s="3" t="s">
        <v>16774</v>
      </c>
    </row>
    <row r="326" spans="1:18">
      <c r="A326" s="19" t="s">
        <v>16877</v>
      </c>
      <c r="B326" s="3" t="s">
        <v>561</v>
      </c>
      <c r="C326" s="3" t="s">
        <v>7695</v>
      </c>
      <c r="D326" s="3" t="s">
        <v>9690</v>
      </c>
      <c r="E326" s="6">
        <v>212</v>
      </c>
      <c r="F326" s="3" t="s">
        <v>110</v>
      </c>
      <c r="G326" s="6">
        <v>757</v>
      </c>
      <c r="H326" s="3" t="s">
        <v>16484</v>
      </c>
      <c r="I326" s="3" t="s">
        <v>1241</v>
      </c>
      <c r="J326" s="6">
        <v>212</v>
      </c>
      <c r="K326" s="3" t="s">
        <v>110</v>
      </c>
      <c r="L326" s="6">
        <v>757</v>
      </c>
      <c r="M326" s="6">
        <v>0</v>
      </c>
      <c r="N326" s="6">
        <v>757.98</v>
      </c>
      <c r="O326" s="17"/>
      <c r="P326" s="3"/>
      <c r="Q326" s="3"/>
      <c r="R326" s="3" t="s">
        <v>16774</v>
      </c>
    </row>
    <row r="327" spans="1:18">
      <c r="A327" s="19" t="s">
        <v>16878</v>
      </c>
      <c r="B327" s="3" t="s">
        <v>561</v>
      </c>
      <c r="C327" s="3" t="s">
        <v>9690</v>
      </c>
      <c r="D327" s="3" t="s">
        <v>9693</v>
      </c>
      <c r="E327" s="6">
        <v>274.44</v>
      </c>
      <c r="F327" s="3" t="s">
        <v>110</v>
      </c>
      <c r="G327" s="6">
        <v>757</v>
      </c>
      <c r="H327" s="3" t="s">
        <v>16484</v>
      </c>
      <c r="I327" s="3" t="s">
        <v>1241</v>
      </c>
      <c r="J327" s="6">
        <v>349</v>
      </c>
      <c r="K327" s="3" t="s">
        <v>196</v>
      </c>
      <c r="L327" s="6">
        <v>950</v>
      </c>
      <c r="M327" s="6">
        <v>74.56</v>
      </c>
      <c r="N327" s="6">
        <v>950</v>
      </c>
      <c r="O327" s="17"/>
      <c r="P327" s="3"/>
      <c r="Q327" s="3"/>
      <c r="R327" s="3" t="s">
        <v>16774</v>
      </c>
    </row>
    <row r="328" spans="1:18">
      <c r="A328" s="19" t="s">
        <v>16879</v>
      </c>
      <c r="B328" s="3" t="s">
        <v>561</v>
      </c>
      <c r="C328" s="3" t="s">
        <v>9693</v>
      </c>
      <c r="D328" s="3" t="s">
        <v>9696</v>
      </c>
      <c r="E328" s="6">
        <v>274.02999999999997</v>
      </c>
      <c r="F328" s="3" t="s">
        <v>110</v>
      </c>
      <c r="G328" s="6">
        <v>757</v>
      </c>
      <c r="H328" s="3" t="s">
        <v>16484</v>
      </c>
      <c r="I328" s="3" t="s">
        <v>1241</v>
      </c>
      <c r="J328" s="6">
        <v>356</v>
      </c>
      <c r="K328" s="3" t="s">
        <v>196</v>
      </c>
      <c r="L328" s="6">
        <v>950</v>
      </c>
      <c r="M328" s="6">
        <v>81.97</v>
      </c>
      <c r="N328" s="6">
        <v>950</v>
      </c>
      <c r="O328" s="17"/>
      <c r="P328" s="3"/>
      <c r="Q328" s="3"/>
      <c r="R328" s="3" t="s">
        <v>16774</v>
      </c>
    </row>
    <row r="329" spans="1:18">
      <c r="A329" s="19" t="s">
        <v>16880</v>
      </c>
      <c r="B329" s="3" t="s">
        <v>561</v>
      </c>
      <c r="C329" s="3" t="s">
        <v>9696</v>
      </c>
      <c r="D329" s="3" t="s">
        <v>9699</v>
      </c>
      <c r="E329" s="6">
        <v>286.37</v>
      </c>
      <c r="F329" s="3" t="s">
        <v>110</v>
      </c>
      <c r="G329" s="6">
        <v>757</v>
      </c>
      <c r="H329" s="3" t="s">
        <v>16484</v>
      </c>
      <c r="I329" s="3" t="s">
        <v>1241</v>
      </c>
      <c r="J329" s="6">
        <v>328</v>
      </c>
      <c r="K329" s="3" t="s">
        <v>196</v>
      </c>
      <c r="L329" s="6">
        <v>950</v>
      </c>
      <c r="M329" s="6">
        <v>41.63</v>
      </c>
      <c r="N329" s="6">
        <v>950</v>
      </c>
      <c r="O329" s="17"/>
      <c r="P329" s="3"/>
      <c r="Q329" s="3"/>
      <c r="R329" s="3" t="s">
        <v>16774</v>
      </c>
    </row>
    <row r="330" spans="1:18">
      <c r="A330" s="19" t="s">
        <v>16881</v>
      </c>
      <c r="B330" s="3" t="s">
        <v>561</v>
      </c>
      <c r="C330" s="3" t="s">
        <v>9699</v>
      </c>
      <c r="D330" s="3" t="s">
        <v>9702</v>
      </c>
      <c r="E330" s="6">
        <v>336.24</v>
      </c>
      <c r="F330" s="3" t="s">
        <v>196</v>
      </c>
      <c r="G330" s="6">
        <v>950</v>
      </c>
      <c r="H330" s="3" t="s">
        <v>16484</v>
      </c>
      <c r="I330" s="3" t="s">
        <v>1241</v>
      </c>
      <c r="J330" s="6">
        <v>352</v>
      </c>
      <c r="K330" s="3" t="s">
        <v>196</v>
      </c>
      <c r="L330" s="6">
        <v>950</v>
      </c>
      <c r="M330" s="6">
        <v>15.76</v>
      </c>
      <c r="N330" s="6">
        <v>950</v>
      </c>
      <c r="O330" s="17"/>
      <c r="P330" s="3"/>
      <c r="Q330" s="3"/>
      <c r="R330" s="3" t="s">
        <v>16774</v>
      </c>
    </row>
    <row r="331" spans="1:18">
      <c r="A331" s="19" t="s">
        <v>16882</v>
      </c>
      <c r="B331" s="3" t="s">
        <v>561</v>
      </c>
      <c r="C331" s="3" t="s">
        <v>9702</v>
      </c>
      <c r="D331" s="3" t="s">
        <v>9705</v>
      </c>
      <c r="E331" s="6">
        <v>106.05</v>
      </c>
      <c r="F331" s="3" t="s">
        <v>110</v>
      </c>
      <c r="G331" s="6">
        <v>757</v>
      </c>
      <c r="H331" s="3" t="s">
        <v>16484</v>
      </c>
      <c r="I331" s="3" t="s">
        <v>1241</v>
      </c>
      <c r="J331" s="6">
        <v>151</v>
      </c>
      <c r="K331" s="3" t="s">
        <v>110</v>
      </c>
      <c r="L331" s="6">
        <v>757</v>
      </c>
      <c r="M331" s="6">
        <v>44.95</v>
      </c>
      <c r="N331" s="6">
        <v>757.98</v>
      </c>
      <c r="O331" s="17"/>
      <c r="P331" s="3"/>
      <c r="Q331" s="3"/>
      <c r="R331" s="3" t="s">
        <v>16774</v>
      </c>
    </row>
    <row r="332" spans="1:18">
      <c r="A332" s="19" t="s">
        <v>16883</v>
      </c>
      <c r="B332" s="3" t="s">
        <v>561</v>
      </c>
      <c r="C332" s="3" t="s">
        <v>9705</v>
      </c>
      <c r="D332" s="3" t="s">
        <v>9708</v>
      </c>
      <c r="E332" s="6">
        <v>304.14999999999998</v>
      </c>
      <c r="F332" s="3" t="s">
        <v>196</v>
      </c>
      <c r="G332" s="6">
        <v>950</v>
      </c>
      <c r="H332" s="3" t="s">
        <v>16484</v>
      </c>
      <c r="I332" s="3" t="s">
        <v>1241</v>
      </c>
      <c r="J332" s="6">
        <v>322</v>
      </c>
      <c r="K332" s="3" t="s">
        <v>196</v>
      </c>
      <c r="L332" s="6">
        <v>950</v>
      </c>
      <c r="M332" s="6">
        <v>17.850000000000001</v>
      </c>
      <c r="N332" s="6">
        <v>950</v>
      </c>
      <c r="O332" s="17"/>
      <c r="P332" s="3"/>
      <c r="Q332" s="3"/>
      <c r="R332" s="3" t="s">
        <v>16774</v>
      </c>
    </row>
    <row r="333" spans="1:18">
      <c r="A333" s="19" t="s">
        <v>16884</v>
      </c>
      <c r="B333" s="3" t="s">
        <v>561</v>
      </c>
      <c r="C333" s="3" t="s">
        <v>9708</v>
      </c>
      <c r="D333" s="3" t="s">
        <v>9711</v>
      </c>
      <c r="E333" s="6">
        <v>220</v>
      </c>
      <c r="F333" s="3" t="s">
        <v>110</v>
      </c>
      <c r="G333" s="6">
        <v>757</v>
      </c>
      <c r="H333" s="3" t="s">
        <v>16484</v>
      </c>
      <c r="I333" s="3" t="s">
        <v>1241</v>
      </c>
      <c r="J333" s="6">
        <v>353</v>
      </c>
      <c r="K333" s="3" t="s">
        <v>196</v>
      </c>
      <c r="L333" s="6">
        <v>950</v>
      </c>
      <c r="M333" s="6">
        <v>133</v>
      </c>
      <c r="N333" s="6">
        <v>950</v>
      </c>
      <c r="O333" s="17"/>
      <c r="P333" s="3"/>
      <c r="Q333" s="3"/>
      <c r="R333" s="3" t="s">
        <v>16774</v>
      </c>
    </row>
    <row r="334" spans="1:18">
      <c r="A334" s="19" t="s">
        <v>16885</v>
      </c>
      <c r="B334" s="3" t="s">
        <v>561</v>
      </c>
      <c r="C334" s="3" t="s">
        <v>9717</v>
      </c>
      <c r="D334" s="3" t="s">
        <v>9714</v>
      </c>
      <c r="E334" s="6">
        <v>272.72000000000003</v>
      </c>
      <c r="F334" s="3" t="s">
        <v>110</v>
      </c>
      <c r="G334" s="6">
        <v>757</v>
      </c>
      <c r="H334" s="3" t="s">
        <v>16484</v>
      </c>
      <c r="I334" s="3" t="s">
        <v>1241</v>
      </c>
      <c r="J334" s="6">
        <v>272</v>
      </c>
      <c r="K334" s="3" t="s">
        <v>110</v>
      </c>
      <c r="L334" s="6">
        <v>757</v>
      </c>
      <c r="M334" s="6">
        <v>-0.72</v>
      </c>
      <c r="N334" s="6">
        <v>757.98</v>
      </c>
      <c r="O334" s="17"/>
      <c r="P334" s="3"/>
      <c r="Q334" s="3"/>
      <c r="R334" s="3" t="s">
        <v>16774</v>
      </c>
    </row>
    <row r="335" spans="1:18">
      <c r="A335" s="19" t="s">
        <v>16886</v>
      </c>
      <c r="B335" s="3" t="s">
        <v>561</v>
      </c>
      <c r="C335" s="3" t="s">
        <v>9720</v>
      </c>
      <c r="D335" s="3" t="s">
        <v>9717</v>
      </c>
      <c r="E335" s="6">
        <v>257.82</v>
      </c>
      <c r="F335" s="3" t="s">
        <v>110</v>
      </c>
      <c r="G335" s="6">
        <v>757</v>
      </c>
      <c r="H335" s="3" t="s">
        <v>16484</v>
      </c>
      <c r="I335" s="3" t="s">
        <v>1241</v>
      </c>
      <c r="J335" s="6">
        <v>326</v>
      </c>
      <c r="K335" s="3" t="s">
        <v>196</v>
      </c>
      <c r="L335" s="6">
        <v>950</v>
      </c>
      <c r="M335" s="6">
        <v>68.180000000000007</v>
      </c>
      <c r="N335" s="6">
        <v>950</v>
      </c>
      <c r="O335" s="17"/>
      <c r="P335" s="3"/>
      <c r="Q335" s="3"/>
      <c r="R335" s="3" t="s">
        <v>16774</v>
      </c>
    </row>
    <row r="336" spans="1:18">
      <c r="A336" s="27" t="s">
        <v>16887</v>
      </c>
      <c r="B336" s="3" t="s">
        <v>561</v>
      </c>
      <c r="C336" s="3" t="s">
        <v>9723</v>
      </c>
      <c r="D336" s="3" t="s">
        <v>9720</v>
      </c>
      <c r="E336" s="6">
        <v>272.10000000000002</v>
      </c>
      <c r="F336" s="3" t="s">
        <v>110</v>
      </c>
      <c r="G336" s="6">
        <v>757</v>
      </c>
      <c r="H336" s="3" t="s">
        <v>16484</v>
      </c>
      <c r="I336" s="3" t="s">
        <v>1241</v>
      </c>
      <c r="J336" s="6">
        <v>283</v>
      </c>
      <c r="K336" s="3" t="s">
        <v>110</v>
      </c>
      <c r="L336" s="6">
        <v>757</v>
      </c>
      <c r="M336" s="6">
        <v>10.9</v>
      </c>
      <c r="N336" s="6">
        <v>757.98</v>
      </c>
      <c r="O336" s="17"/>
      <c r="P336" s="3"/>
      <c r="Q336" s="3"/>
      <c r="R336" s="3" t="s">
        <v>16774</v>
      </c>
    </row>
    <row r="337" spans="1:18">
      <c r="A337" s="19" t="s">
        <v>16888</v>
      </c>
      <c r="B337" s="3" t="s">
        <v>561</v>
      </c>
      <c r="C337" s="3" t="s">
        <v>9726</v>
      </c>
      <c r="D337" s="3" t="s">
        <v>9723</v>
      </c>
      <c r="E337" s="6">
        <v>259.02999999999997</v>
      </c>
      <c r="F337" s="3" t="s">
        <v>110</v>
      </c>
      <c r="G337" s="6">
        <v>757</v>
      </c>
      <c r="H337" s="3" t="s">
        <v>16484</v>
      </c>
      <c r="I337" s="3" t="s">
        <v>1241</v>
      </c>
      <c r="J337" s="6">
        <v>291</v>
      </c>
      <c r="K337" s="3" t="s">
        <v>110</v>
      </c>
      <c r="L337" s="6">
        <v>757</v>
      </c>
      <c r="M337" s="6">
        <v>31.97</v>
      </c>
      <c r="N337" s="6">
        <v>757.98</v>
      </c>
      <c r="O337" s="17"/>
      <c r="P337" s="3"/>
      <c r="Q337" s="3"/>
      <c r="R337" s="3" t="s">
        <v>16774</v>
      </c>
    </row>
    <row r="338" spans="1:18">
      <c r="A338" s="19" t="s">
        <v>16889</v>
      </c>
      <c r="B338" s="3" t="s">
        <v>561</v>
      </c>
      <c r="C338" s="3" t="s">
        <v>9729</v>
      </c>
      <c r="D338" s="3" t="s">
        <v>9726</v>
      </c>
      <c r="E338" s="6">
        <v>279.13</v>
      </c>
      <c r="F338" s="3" t="s">
        <v>110</v>
      </c>
      <c r="G338" s="6">
        <v>757</v>
      </c>
      <c r="H338" s="3" t="s">
        <v>16484</v>
      </c>
      <c r="I338" s="3" t="s">
        <v>1241</v>
      </c>
      <c r="J338" s="6">
        <v>311</v>
      </c>
      <c r="K338" s="3" t="s">
        <v>196</v>
      </c>
      <c r="L338" s="6">
        <v>950</v>
      </c>
      <c r="M338" s="6">
        <v>31.87</v>
      </c>
      <c r="N338" s="6">
        <v>950</v>
      </c>
      <c r="O338" s="17"/>
      <c r="P338" s="3"/>
      <c r="Q338" s="3"/>
      <c r="R338" s="3" t="s">
        <v>16774</v>
      </c>
    </row>
    <row r="339" spans="1:18">
      <c r="A339" s="19" t="s">
        <v>16890</v>
      </c>
      <c r="B339" s="3" t="s">
        <v>561</v>
      </c>
      <c r="C339" s="3" t="s">
        <v>9732</v>
      </c>
      <c r="D339" s="3" t="s">
        <v>9729</v>
      </c>
      <c r="E339" s="6">
        <v>170.39</v>
      </c>
      <c r="F339" s="3" t="s">
        <v>110</v>
      </c>
      <c r="G339" s="6">
        <v>757</v>
      </c>
      <c r="H339" s="3" t="s">
        <v>16484</v>
      </c>
      <c r="I339" s="3" t="s">
        <v>1241</v>
      </c>
      <c r="J339" s="6">
        <v>197</v>
      </c>
      <c r="K339" s="3" t="s">
        <v>110</v>
      </c>
      <c r="L339" s="6">
        <v>757</v>
      </c>
      <c r="M339" s="6">
        <v>26.61</v>
      </c>
      <c r="N339" s="6">
        <v>757.98</v>
      </c>
      <c r="O339" s="17"/>
      <c r="P339" s="3"/>
      <c r="Q339" s="3"/>
      <c r="R339" s="3" t="s">
        <v>16774</v>
      </c>
    </row>
    <row r="340" spans="1:18">
      <c r="A340" s="19" t="s">
        <v>16891</v>
      </c>
      <c r="B340" s="3" t="s">
        <v>561</v>
      </c>
      <c r="C340" s="3" t="s">
        <v>9735</v>
      </c>
      <c r="D340" s="3" t="s">
        <v>9732</v>
      </c>
      <c r="E340" s="6">
        <v>126.46</v>
      </c>
      <c r="F340" s="3" t="s">
        <v>110</v>
      </c>
      <c r="G340" s="6">
        <v>757</v>
      </c>
      <c r="H340" s="3" t="s">
        <v>16484</v>
      </c>
      <c r="I340" s="3" t="s">
        <v>1241</v>
      </c>
      <c r="J340" s="6">
        <v>155</v>
      </c>
      <c r="K340" s="3" t="s">
        <v>110</v>
      </c>
      <c r="L340" s="6">
        <v>757</v>
      </c>
      <c r="M340" s="6">
        <v>28.54</v>
      </c>
      <c r="N340" s="6">
        <v>757.98</v>
      </c>
      <c r="O340" s="17"/>
      <c r="P340" s="3"/>
      <c r="Q340" s="3"/>
      <c r="R340" s="3" t="s">
        <v>16774</v>
      </c>
    </row>
    <row r="341" spans="1:18">
      <c r="A341" s="19" t="s">
        <v>16892</v>
      </c>
      <c r="B341" s="3" t="s">
        <v>561</v>
      </c>
      <c r="C341" s="3" t="s">
        <v>9740</v>
      </c>
      <c r="D341" s="3" t="s">
        <v>9738</v>
      </c>
      <c r="E341" s="6">
        <v>122.24</v>
      </c>
      <c r="F341" s="3" t="s">
        <v>110</v>
      </c>
      <c r="G341" s="6">
        <v>757</v>
      </c>
      <c r="H341" s="3" t="s">
        <v>16484</v>
      </c>
      <c r="I341" s="3" t="s">
        <v>1241</v>
      </c>
      <c r="J341" s="6">
        <v>154</v>
      </c>
      <c r="K341" s="3" t="s">
        <v>110</v>
      </c>
      <c r="L341" s="6">
        <v>757</v>
      </c>
      <c r="M341" s="6">
        <v>31.76</v>
      </c>
      <c r="N341" s="6">
        <v>757.98</v>
      </c>
      <c r="O341" s="17"/>
      <c r="P341" s="3"/>
      <c r="Q341" s="3"/>
      <c r="R341" s="3" t="s">
        <v>16774</v>
      </c>
    </row>
    <row r="342" spans="1:18">
      <c r="A342" s="19" t="s">
        <v>16893</v>
      </c>
      <c r="B342" s="3" t="s">
        <v>561</v>
      </c>
      <c r="C342" s="3" t="s">
        <v>9743</v>
      </c>
      <c r="D342" s="3" t="s">
        <v>9740</v>
      </c>
      <c r="E342" s="6">
        <v>118.07</v>
      </c>
      <c r="F342" s="3" t="s">
        <v>110</v>
      </c>
      <c r="G342" s="6">
        <v>757</v>
      </c>
      <c r="H342" s="3" t="s">
        <v>16484</v>
      </c>
      <c r="I342" s="3" t="s">
        <v>1241</v>
      </c>
      <c r="J342" s="6">
        <v>177</v>
      </c>
      <c r="K342" s="3" t="s">
        <v>110</v>
      </c>
      <c r="L342" s="6">
        <v>757</v>
      </c>
      <c r="M342" s="6">
        <v>58.93</v>
      </c>
      <c r="N342" s="6">
        <v>757.98</v>
      </c>
      <c r="O342" s="17"/>
      <c r="P342" s="3"/>
      <c r="Q342" s="3"/>
      <c r="R342" s="3" t="s">
        <v>16774</v>
      </c>
    </row>
    <row r="343" spans="1:18">
      <c r="A343" s="19" t="s">
        <v>16894</v>
      </c>
      <c r="B343" s="3" t="s">
        <v>561</v>
      </c>
      <c r="C343" s="3" t="s">
        <v>9746</v>
      </c>
      <c r="D343" s="3" t="s">
        <v>9743</v>
      </c>
      <c r="E343" s="6">
        <v>203.54</v>
      </c>
      <c r="F343" s="3" t="s">
        <v>110</v>
      </c>
      <c r="G343" s="6">
        <v>757</v>
      </c>
      <c r="H343" s="3" t="s">
        <v>16484</v>
      </c>
      <c r="I343" s="3" t="s">
        <v>1241</v>
      </c>
      <c r="J343" s="6">
        <v>242</v>
      </c>
      <c r="K343" s="3" t="s">
        <v>110</v>
      </c>
      <c r="L343" s="6">
        <v>757</v>
      </c>
      <c r="M343" s="6">
        <v>38.46</v>
      </c>
      <c r="N343" s="6">
        <v>757.98</v>
      </c>
      <c r="O343" s="17"/>
      <c r="P343" s="3"/>
      <c r="Q343" s="3"/>
      <c r="R343" s="3" t="s">
        <v>16774</v>
      </c>
    </row>
    <row r="344" spans="1:18">
      <c r="A344" s="19" t="s">
        <v>16895</v>
      </c>
      <c r="B344" s="3" t="s">
        <v>561</v>
      </c>
      <c r="C344" s="3" t="s">
        <v>9749</v>
      </c>
      <c r="D344" s="3" t="s">
        <v>9746</v>
      </c>
      <c r="E344" s="6">
        <v>205.18</v>
      </c>
      <c r="F344" s="3" t="s">
        <v>110</v>
      </c>
      <c r="G344" s="6">
        <v>757</v>
      </c>
      <c r="H344" s="3" t="s">
        <v>16484</v>
      </c>
      <c r="I344" s="3" t="s">
        <v>1241</v>
      </c>
      <c r="J344" s="6">
        <v>196</v>
      </c>
      <c r="K344" s="3" t="s">
        <v>110</v>
      </c>
      <c r="L344" s="6">
        <v>757</v>
      </c>
      <c r="M344" s="6">
        <v>-9.18</v>
      </c>
      <c r="N344" s="6">
        <v>757.98</v>
      </c>
      <c r="O344" s="17"/>
      <c r="P344" s="3"/>
      <c r="Q344" s="3"/>
      <c r="R344" s="3" t="s">
        <v>16774</v>
      </c>
    </row>
    <row r="345" spans="1:18">
      <c r="A345" s="19" t="s">
        <v>16896</v>
      </c>
      <c r="B345" s="3" t="s">
        <v>561</v>
      </c>
      <c r="C345" s="3" t="s">
        <v>9752</v>
      </c>
      <c r="D345" s="3" t="s">
        <v>9749</v>
      </c>
      <c r="E345" s="6">
        <v>217.45</v>
      </c>
      <c r="F345" s="3" t="s">
        <v>110</v>
      </c>
      <c r="G345" s="6">
        <v>757</v>
      </c>
      <c r="H345" s="3" t="s">
        <v>16484</v>
      </c>
      <c r="I345" s="3" t="s">
        <v>1241</v>
      </c>
      <c r="J345" s="6">
        <v>251</v>
      </c>
      <c r="K345" s="3" t="s">
        <v>110</v>
      </c>
      <c r="L345" s="6">
        <v>757</v>
      </c>
      <c r="M345" s="6">
        <v>33.549999999999997</v>
      </c>
      <c r="N345" s="6">
        <v>757.98</v>
      </c>
      <c r="O345" s="17"/>
      <c r="P345" s="3"/>
      <c r="Q345" s="3"/>
      <c r="R345" s="3" t="s">
        <v>16774</v>
      </c>
    </row>
    <row r="346" spans="1:18">
      <c r="A346" s="19" t="s">
        <v>16897</v>
      </c>
      <c r="B346" s="3" t="s">
        <v>561</v>
      </c>
      <c r="C346" s="3" t="s">
        <v>9755</v>
      </c>
      <c r="D346" s="3" t="s">
        <v>9752</v>
      </c>
      <c r="E346" s="6">
        <v>210</v>
      </c>
      <c r="F346" s="3" t="s">
        <v>110</v>
      </c>
      <c r="G346" s="6">
        <v>757</v>
      </c>
      <c r="H346" s="3" t="s">
        <v>16484</v>
      </c>
      <c r="I346" s="3" t="s">
        <v>1241</v>
      </c>
      <c r="J346" s="6">
        <v>229</v>
      </c>
      <c r="K346" s="3" t="s">
        <v>110</v>
      </c>
      <c r="L346" s="6">
        <v>757</v>
      </c>
      <c r="M346" s="6">
        <v>19</v>
      </c>
      <c r="N346" s="6">
        <v>757.98</v>
      </c>
      <c r="O346" s="17"/>
      <c r="P346" s="3"/>
      <c r="Q346" s="3"/>
      <c r="R346" s="3" t="s">
        <v>16774</v>
      </c>
    </row>
    <row r="347" spans="1:18">
      <c r="A347" s="19" t="s">
        <v>16898</v>
      </c>
      <c r="B347" s="3" t="s">
        <v>561</v>
      </c>
      <c r="C347" s="3" t="s">
        <v>9758</v>
      </c>
      <c r="D347" s="3" t="s">
        <v>9755</v>
      </c>
      <c r="E347" s="6">
        <v>171.88</v>
      </c>
      <c r="F347" s="3" t="s">
        <v>110</v>
      </c>
      <c r="G347" s="6">
        <v>757</v>
      </c>
      <c r="H347" s="3" t="s">
        <v>16484</v>
      </c>
      <c r="I347" s="3" t="s">
        <v>1241</v>
      </c>
      <c r="J347" s="6">
        <v>212</v>
      </c>
      <c r="K347" s="3" t="s">
        <v>110</v>
      </c>
      <c r="L347" s="6">
        <v>757</v>
      </c>
      <c r="M347" s="6">
        <v>40.119999999999997</v>
      </c>
      <c r="N347" s="6">
        <v>757.98</v>
      </c>
      <c r="O347" s="17"/>
      <c r="P347" s="3"/>
      <c r="Q347" s="3"/>
      <c r="R347" s="3" t="s">
        <v>16774</v>
      </c>
    </row>
    <row r="348" spans="1:18">
      <c r="A348" s="19" t="s">
        <v>16899</v>
      </c>
      <c r="B348" s="3" t="s">
        <v>561</v>
      </c>
      <c r="C348" s="3" t="s">
        <v>16717</v>
      </c>
      <c r="D348" s="3" t="s">
        <v>9761</v>
      </c>
      <c r="E348" s="6">
        <v>256</v>
      </c>
      <c r="F348" s="3" t="s">
        <v>110</v>
      </c>
      <c r="G348" s="6">
        <v>757</v>
      </c>
      <c r="H348" s="3" t="s">
        <v>16484</v>
      </c>
      <c r="I348" s="3" t="s">
        <v>1241</v>
      </c>
      <c r="J348" s="6">
        <v>315</v>
      </c>
      <c r="K348" s="3" t="s">
        <v>196</v>
      </c>
      <c r="L348" s="6">
        <v>950</v>
      </c>
      <c r="M348" s="6">
        <v>59</v>
      </c>
      <c r="N348" s="6">
        <v>950</v>
      </c>
      <c r="O348" s="17"/>
      <c r="P348" s="3"/>
      <c r="Q348" s="3"/>
      <c r="R348" s="3" t="s">
        <v>16774</v>
      </c>
    </row>
    <row r="349" spans="1:18">
      <c r="A349" s="19" t="s">
        <v>16900</v>
      </c>
      <c r="B349" s="3" t="s">
        <v>561</v>
      </c>
      <c r="C349" s="3" t="s">
        <v>9761</v>
      </c>
      <c r="D349" s="3" t="s">
        <v>9764</v>
      </c>
      <c r="E349" s="6">
        <v>302</v>
      </c>
      <c r="F349" s="3" t="s">
        <v>196</v>
      </c>
      <c r="G349" s="6">
        <v>950</v>
      </c>
      <c r="H349" s="3" t="s">
        <v>16484</v>
      </c>
      <c r="I349" s="3" t="s">
        <v>1241</v>
      </c>
      <c r="J349" s="6">
        <v>355</v>
      </c>
      <c r="K349" s="3" t="s">
        <v>196</v>
      </c>
      <c r="L349" s="6">
        <v>950</v>
      </c>
      <c r="M349" s="6">
        <v>53</v>
      </c>
      <c r="N349" s="6">
        <v>950</v>
      </c>
      <c r="O349" s="17"/>
      <c r="P349" s="3"/>
      <c r="Q349" s="3"/>
      <c r="R349" s="3" t="s">
        <v>16774</v>
      </c>
    </row>
    <row r="350" spans="1:18">
      <c r="A350" s="19" t="s">
        <v>16901</v>
      </c>
      <c r="B350" s="3" t="s">
        <v>561</v>
      </c>
      <c r="C350" s="3" t="s">
        <v>9764</v>
      </c>
      <c r="D350" s="3" t="s">
        <v>9767</v>
      </c>
      <c r="E350" s="6">
        <v>157</v>
      </c>
      <c r="F350" s="3" t="s">
        <v>110</v>
      </c>
      <c r="G350" s="6">
        <v>757</v>
      </c>
      <c r="H350" s="3" t="s">
        <v>16484</v>
      </c>
      <c r="I350" s="3" t="s">
        <v>1241</v>
      </c>
      <c r="J350" s="6">
        <v>155</v>
      </c>
      <c r="K350" s="3" t="s">
        <v>110</v>
      </c>
      <c r="L350" s="6">
        <v>757</v>
      </c>
      <c r="M350" s="6">
        <v>-2</v>
      </c>
      <c r="N350" s="6">
        <v>757.98</v>
      </c>
      <c r="O350" s="17"/>
      <c r="P350" s="3"/>
      <c r="Q350" s="3"/>
      <c r="R350" s="3" t="s">
        <v>16774</v>
      </c>
    </row>
    <row r="351" spans="1:18">
      <c r="A351" s="19" t="s">
        <v>16902</v>
      </c>
      <c r="B351" s="3" t="s">
        <v>561</v>
      </c>
      <c r="C351" s="3" t="s">
        <v>9767</v>
      </c>
      <c r="D351" s="3" t="s">
        <v>9770</v>
      </c>
      <c r="E351" s="6">
        <v>368</v>
      </c>
      <c r="F351" s="3" t="s">
        <v>196</v>
      </c>
      <c r="G351" s="6">
        <v>950</v>
      </c>
      <c r="H351" s="3" t="s">
        <v>16484</v>
      </c>
      <c r="I351" s="3" t="s">
        <v>1241</v>
      </c>
      <c r="J351" s="6">
        <v>470</v>
      </c>
      <c r="K351" s="3" t="s">
        <v>196</v>
      </c>
      <c r="L351" s="6">
        <v>950</v>
      </c>
      <c r="M351" s="6">
        <v>102</v>
      </c>
      <c r="N351" s="6">
        <v>950</v>
      </c>
      <c r="O351" s="17"/>
      <c r="P351" s="3"/>
      <c r="Q351" s="3"/>
      <c r="R351" s="3" t="s">
        <v>16774</v>
      </c>
    </row>
    <row r="352" spans="1:18">
      <c r="A352" s="19" t="s">
        <v>16903</v>
      </c>
      <c r="B352" s="3" t="s">
        <v>561</v>
      </c>
      <c r="C352" s="3" t="s">
        <v>9770</v>
      </c>
      <c r="D352" s="3" t="s">
        <v>9773</v>
      </c>
      <c r="E352" s="6">
        <v>101</v>
      </c>
      <c r="F352" s="3" t="s">
        <v>110</v>
      </c>
      <c r="G352" s="6">
        <v>757</v>
      </c>
      <c r="H352" s="3" t="s">
        <v>16484</v>
      </c>
      <c r="I352" s="3" t="s">
        <v>1241</v>
      </c>
      <c r="J352" s="6">
        <v>160</v>
      </c>
      <c r="K352" s="3" t="s">
        <v>110</v>
      </c>
      <c r="L352" s="6">
        <v>757</v>
      </c>
      <c r="M352" s="6">
        <v>59</v>
      </c>
      <c r="N352" s="6">
        <v>757.98</v>
      </c>
      <c r="O352" s="17"/>
      <c r="P352" s="3"/>
      <c r="Q352" s="3"/>
      <c r="R352" s="3" t="s">
        <v>16774</v>
      </c>
    </row>
    <row r="353" spans="1:18">
      <c r="A353" s="19" t="s">
        <v>16904</v>
      </c>
      <c r="B353" s="3" t="s">
        <v>561</v>
      </c>
      <c r="C353" s="3" t="s">
        <v>9773</v>
      </c>
      <c r="D353" s="3" t="s">
        <v>9776</v>
      </c>
      <c r="E353" s="6">
        <v>329</v>
      </c>
      <c r="F353" s="3" t="s">
        <v>196</v>
      </c>
      <c r="G353" s="6">
        <v>950</v>
      </c>
      <c r="H353" s="3" t="s">
        <v>16484</v>
      </c>
      <c r="I353" s="3" t="s">
        <v>1241</v>
      </c>
      <c r="J353" s="6">
        <v>420</v>
      </c>
      <c r="K353" s="3" t="s">
        <v>196</v>
      </c>
      <c r="L353" s="6">
        <v>950</v>
      </c>
      <c r="M353" s="6">
        <v>91</v>
      </c>
      <c r="N353" s="6">
        <v>950</v>
      </c>
      <c r="O353" s="17"/>
      <c r="P353" s="3"/>
      <c r="Q353" s="3"/>
      <c r="R353" s="3" t="s">
        <v>16774</v>
      </c>
    </row>
    <row r="354" spans="1:18">
      <c r="A354" s="19" t="s">
        <v>16905</v>
      </c>
      <c r="B354" s="3" t="s">
        <v>561</v>
      </c>
      <c r="C354" s="3" t="s">
        <v>9776</v>
      </c>
      <c r="D354" s="3" t="s">
        <v>9779</v>
      </c>
      <c r="E354" s="6">
        <v>324</v>
      </c>
      <c r="F354" s="3" t="s">
        <v>196</v>
      </c>
      <c r="G354" s="6">
        <v>950</v>
      </c>
      <c r="H354" s="3" t="s">
        <v>16484</v>
      </c>
      <c r="I354" s="3" t="s">
        <v>1241</v>
      </c>
      <c r="J354" s="6">
        <v>350</v>
      </c>
      <c r="K354" s="3" t="s">
        <v>196</v>
      </c>
      <c r="L354" s="6">
        <v>950</v>
      </c>
      <c r="M354" s="6">
        <v>26</v>
      </c>
      <c r="N354" s="6">
        <v>950</v>
      </c>
      <c r="O354" s="17"/>
      <c r="P354" s="3"/>
      <c r="Q354" s="3"/>
      <c r="R354" s="3" t="s">
        <v>16774</v>
      </c>
    </row>
    <row r="355" spans="1:18">
      <c r="A355" s="19" t="s">
        <v>16906</v>
      </c>
      <c r="B355" s="3" t="s">
        <v>561</v>
      </c>
      <c r="C355" s="3" t="s">
        <v>9779</v>
      </c>
      <c r="D355" s="3" t="s">
        <v>9782</v>
      </c>
      <c r="E355" s="6">
        <v>120</v>
      </c>
      <c r="F355" s="3" t="s">
        <v>110</v>
      </c>
      <c r="G355" s="6">
        <v>757</v>
      </c>
      <c r="H355" s="3" t="s">
        <v>16484</v>
      </c>
      <c r="I355" s="3" t="s">
        <v>1241</v>
      </c>
      <c r="J355" s="6">
        <v>155</v>
      </c>
      <c r="K355" s="3" t="s">
        <v>110</v>
      </c>
      <c r="L355" s="6">
        <v>757</v>
      </c>
      <c r="M355" s="6">
        <v>35</v>
      </c>
      <c r="N355" s="6">
        <v>757.98</v>
      </c>
      <c r="O355" s="17"/>
      <c r="P355" s="3"/>
      <c r="Q355" s="3"/>
      <c r="R355" s="3" t="s">
        <v>16774</v>
      </c>
    </row>
    <row r="356" spans="1:18">
      <c r="A356" s="19" t="s">
        <v>16907</v>
      </c>
      <c r="B356" s="3" t="s">
        <v>561</v>
      </c>
      <c r="C356" s="3" t="s">
        <v>16717</v>
      </c>
      <c r="D356" s="3" t="s">
        <v>9785</v>
      </c>
      <c r="E356" s="6">
        <v>49.3</v>
      </c>
      <c r="F356" s="3" t="s">
        <v>68</v>
      </c>
      <c r="G356" s="6">
        <v>490</v>
      </c>
      <c r="H356" s="3" t="s">
        <v>16484</v>
      </c>
      <c r="I356" s="3" t="s">
        <v>1241</v>
      </c>
      <c r="J356" s="6">
        <v>95</v>
      </c>
      <c r="K356" s="3" t="s">
        <v>68</v>
      </c>
      <c r="L356" s="6">
        <v>490</v>
      </c>
      <c r="M356" s="6">
        <v>45.7</v>
      </c>
      <c r="N356" s="6">
        <v>490</v>
      </c>
      <c r="O356" s="17"/>
      <c r="P356" s="3"/>
      <c r="Q356" s="3"/>
      <c r="R356" s="3" t="s">
        <v>16774</v>
      </c>
    </row>
    <row r="357" spans="1:18">
      <c r="A357" s="19" t="s">
        <v>16908</v>
      </c>
      <c r="B357" s="3" t="s">
        <v>561</v>
      </c>
      <c r="C357" s="3" t="s">
        <v>9785</v>
      </c>
      <c r="D357" s="3" t="s">
        <v>9788</v>
      </c>
      <c r="E357" s="6">
        <v>130</v>
      </c>
      <c r="F357" s="3" t="s">
        <v>110</v>
      </c>
      <c r="G357" s="6">
        <v>757</v>
      </c>
      <c r="H357" s="3" t="s">
        <v>16484</v>
      </c>
      <c r="I357" s="3" t="s">
        <v>1241</v>
      </c>
      <c r="J357" s="6">
        <v>155</v>
      </c>
      <c r="K357" s="3" t="s">
        <v>110</v>
      </c>
      <c r="L357" s="6">
        <v>757</v>
      </c>
      <c r="M357" s="6">
        <v>25</v>
      </c>
      <c r="N357" s="6">
        <v>757.98</v>
      </c>
      <c r="O357" s="17"/>
      <c r="P357" s="3"/>
      <c r="Q357" s="3"/>
      <c r="R357" s="3" t="s">
        <v>16774</v>
      </c>
    </row>
    <row r="358" spans="1:18">
      <c r="A358" s="19" t="s">
        <v>16909</v>
      </c>
      <c r="B358" s="3" t="s">
        <v>561</v>
      </c>
      <c r="C358" s="3" t="s">
        <v>9788</v>
      </c>
      <c r="D358" s="3" t="s">
        <v>9791</v>
      </c>
      <c r="E358" s="6">
        <v>378</v>
      </c>
      <c r="F358" s="3" t="s">
        <v>196</v>
      </c>
      <c r="G358" s="6">
        <v>950</v>
      </c>
      <c r="H358" s="3" t="s">
        <v>16484</v>
      </c>
      <c r="I358" s="3" t="s">
        <v>1241</v>
      </c>
      <c r="J358" s="6">
        <v>455</v>
      </c>
      <c r="K358" s="3" t="s">
        <v>196</v>
      </c>
      <c r="L358" s="6">
        <v>950</v>
      </c>
      <c r="M358" s="6">
        <v>77</v>
      </c>
      <c r="N358" s="6">
        <v>950</v>
      </c>
      <c r="O358" s="17"/>
      <c r="P358" s="3"/>
      <c r="Q358" s="3"/>
      <c r="R358" s="3" t="s">
        <v>16774</v>
      </c>
    </row>
    <row r="359" spans="1:18">
      <c r="A359" s="19" t="s">
        <v>16910</v>
      </c>
      <c r="B359" s="3" t="s">
        <v>561</v>
      </c>
      <c r="C359" s="3" t="s">
        <v>9791</v>
      </c>
      <c r="D359" s="3" t="s">
        <v>9794</v>
      </c>
      <c r="E359" s="6">
        <v>159</v>
      </c>
      <c r="F359" s="3" t="s">
        <v>110</v>
      </c>
      <c r="G359" s="6">
        <v>757</v>
      </c>
      <c r="H359" s="3" t="s">
        <v>16484</v>
      </c>
      <c r="I359" s="3" t="s">
        <v>1241</v>
      </c>
      <c r="J359" s="6">
        <v>200</v>
      </c>
      <c r="K359" s="3" t="s">
        <v>110</v>
      </c>
      <c r="L359" s="6">
        <v>757</v>
      </c>
      <c r="M359" s="6">
        <v>41</v>
      </c>
      <c r="N359" s="6">
        <v>757.98</v>
      </c>
      <c r="O359" s="17"/>
      <c r="P359" s="3"/>
      <c r="Q359" s="3"/>
      <c r="R359" s="3" t="s">
        <v>16774</v>
      </c>
    </row>
    <row r="360" spans="1:18">
      <c r="A360" s="27" t="s">
        <v>16911</v>
      </c>
      <c r="B360" s="3" t="s">
        <v>561</v>
      </c>
      <c r="C360" s="3" t="s">
        <v>9794</v>
      </c>
      <c r="D360" s="3" t="s">
        <v>9797</v>
      </c>
      <c r="E360" s="6">
        <v>168</v>
      </c>
      <c r="F360" s="3" t="s">
        <v>110</v>
      </c>
      <c r="G360" s="6">
        <v>757</v>
      </c>
      <c r="H360" s="3" t="s">
        <v>16484</v>
      </c>
      <c r="I360" s="3" t="s">
        <v>1241</v>
      </c>
      <c r="J360" s="6">
        <v>215</v>
      </c>
      <c r="K360" s="3" t="s">
        <v>110</v>
      </c>
      <c r="L360" s="6">
        <v>757</v>
      </c>
      <c r="M360" s="6">
        <v>47</v>
      </c>
      <c r="N360" s="6">
        <v>757.98</v>
      </c>
      <c r="O360" s="17"/>
      <c r="P360" s="3"/>
      <c r="Q360" s="3"/>
      <c r="R360" s="3" t="s">
        <v>16774</v>
      </c>
    </row>
    <row r="361" spans="1:18">
      <c r="A361" s="19" t="s">
        <v>16912</v>
      </c>
      <c r="B361" s="3" t="s">
        <v>561</v>
      </c>
      <c r="C361" s="3" t="s">
        <v>9797</v>
      </c>
      <c r="D361" s="3" t="s">
        <v>9800</v>
      </c>
      <c r="E361" s="6">
        <v>156</v>
      </c>
      <c r="F361" s="3" t="s">
        <v>110</v>
      </c>
      <c r="G361" s="6">
        <v>757</v>
      </c>
      <c r="H361" s="3" t="s">
        <v>16484</v>
      </c>
      <c r="I361" s="3" t="s">
        <v>1241</v>
      </c>
      <c r="J361" s="6">
        <v>190</v>
      </c>
      <c r="K361" s="3" t="s">
        <v>110</v>
      </c>
      <c r="L361" s="6">
        <v>757</v>
      </c>
      <c r="M361" s="6">
        <v>34</v>
      </c>
      <c r="N361" s="6">
        <v>757.98</v>
      </c>
      <c r="O361" s="17"/>
      <c r="P361" s="3"/>
      <c r="Q361" s="3"/>
      <c r="R361" s="3" t="s">
        <v>16774</v>
      </c>
    </row>
    <row r="362" spans="1:18">
      <c r="A362" s="19" t="s">
        <v>16913</v>
      </c>
      <c r="B362" s="3" t="s">
        <v>561</v>
      </c>
      <c r="C362" s="3" t="s">
        <v>9800</v>
      </c>
      <c r="D362" s="3" t="s">
        <v>9803</v>
      </c>
      <c r="E362" s="6">
        <v>167</v>
      </c>
      <c r="F362" s="3" t="s">
        <v>110</v>
      </c>
      <c r="G362" s="6">
        <v>757</v>
      </c>
      <c r="H362" s="3" t="s">
        <v>16484</v>
      </c>
      <c r="I362" s="3" t="s">
        <v>1241</v>
      </c>
      <c r="J362" s="6">
        <v>205</v>
      </c>
      <c r="K362" s="3" t="s">
        <v>110</v>
      </c>
      <c r="L362" s="6">
        <v>757</v>
      </c>
      <c r="M362" s="6">
        <v>38</v>
      </c>
      <c r="N362" s="6">
        <v>757.98</v>
      </c>
      <c r="O362" s="17"/>
      <c r="P362" s="3"/>
      <c r="Q362" s="3"/>
      <c r="R362" s="3" t="s">
        <v>16774</v>
      </c>
    </row>
    <row r="363" spans="1:18">
      <c r="A363" s="19" t="s">
        <v>16914</v>
      </c>
      <c r="B363" s="3" t="s">
        <v>561</v>
      </c>
      <c r="C363" s="3" t="s">
        <v>9803</v>
      </c>
      <c r="D363" s="3" t="s">
        <v>9806</v>
      </c>
      <c r="E363" s="6">
        <v>207</v>
      </c>
      <c r="F363" s="3" t="s">
        <v>110</v>
      </c>
      <c r="G363" s="6">
        <v>757</v>
      </c>
      <c r="H363" s="3" t="s">
        <v>16484</v>
      </c>
      <c r="I363" s="3" t="s">
        <v>1241</v>
      </c>
      <c r="J363" s="6">
        <v>260</v>
      </c>
      <c r="K363" s="3" t="s">
        <v>110</v>
      </c>
      <c r="L363" s="6">
        <v>757</v>
      </c>
      <c r="M363" s="6">
        <v>53</v>
      </c>
      <c r="N363" s="6">
        <v>757.98</v>
      </c>
      <c r="O363" s="17"/>
      <c r="P363" s="3"/>
      <c r="Q363" s="3"/>
      <c r="R363" s="3" t="s">
        <v>16774</v>
      </c>
    </row>
    <row r="364" spans="1:18">
      <c r="A364" s="19" t="s">
        <v>16915</v>
      </c>
      <c r="B364" s="3" t="s">
        <v>561</v>
      </c>
      <c r="C364" s="3" t="s">
        <v>9806</v>
      </c>
      <c r="D364" s="3" t="s">
        <v>9809</v>
      </c>
      <c r="E364" s="6">
        <v>131</v>
      </c>
      <c r="F364" s="3" t="s">
        <v>110</v>
      </c>
      <c r="G364" s="6">
        <v>757</v>
      </c>
      <c r="H364" s="3" t="s">
        <v>16484</v>
      </c>
      <c r="I364" s="3" t="s">
        <v>1241</v>
      </c>
      <c r="J364" s="6">
        <v>175</v>
      </c>
      <c r="K364" s="3" t="s">
        <v>110</v>
      </c>
      <c r="L364" s="6">
        <v>757</v>
      </c>
      <c r="M364" s="6">
        <v>44</v>
      </c>
      <c r="N364" s="6">
        <v>757.98</v>
      </c>
      <c r="O364" s="17"/>
      <c r="P364" s="3"/>
      <c r="Q364" s="3"/>
      <c r="R364" s="3" t="s">
        <v>16774</v>
      </c>
    </row>
    <row r="365" spans="1:18">
      <c r="A365" s="19" t="s">
        <v>16916</v>
      </c>
      <c r="B365" s="3" t="s">
        <v>561</v>
      </c>
      <c r="C365" s="3" t="s">
        <v>16917</v>
      </c>
      <c r="D365" s="3" t="s">
        <v>9812</v>
      </c>
      <c r="E365" s="6">
        <v>270</v>
      </c>
      <c r="F365" s="3" t="s">
        <v>110</v>
      </c>
      <c r="G365" s="6">
        <v>757</v>
      </c>
      <c r="H365" s="3" t="s">
        <v>16484</v>
      </c>
      <c r="I365" s="3" t="s">
        <v>1241</v>
      </c>
      <c r="J365" s="6">
        <v>320</v>
      </c>
      <c r="K365" s="3" t="s">
        <v>196</v>
      </c>
      <c r="L365" s="6">
        <v>950</v>
      </c>
      <c r="M365" s="6">
        <v>50</v>
      </c>
      <c r="N365" s="6">
        <v>950</v>
      </c>
      <c r="O365" s="17"/>
      <c r="P365" s="3"/>
      <c r="Q365" s="3"/>
      <c r="R365" s="3" t="s">
        <v>16774</v>
      </c>
    </row>
    <row r="366" spans="1:18">
      <c r="A366" s="19" t="s">
        <v>16918</v>
      </c>
      <c r="B366" s="3" t="s">
        <v>561</v>
      </c>
      <c r="C366" s="3" t="s">
        <v>9812</v>
      </c>
      <c r="D366" s="3" t="s">
        <v>9815</v>
      </c>
      <c r="E366" s="6">
        <v>276</v>
      </c>
      <c r="F366" s="3" t="s">
        <v>110</v>
      </c>
      <c r="G366" s="6">
        <v>757</v>
      </c>
      <c r="H366" s="3" t="s">
        <v>16484</v>
      </c>
      <c r="I366" s="3" t="s">
        <v>1241</v>
      </c>
      <c r="J366" s="6">
        <v>300</v>
      </c>
      <c r="K366" s="3" t="s">
        <v>196</v>
      </c>
      <c r="L366" s="6">
        <v>950</v>
      </c>
      <c r="M366" s="6">
        <v>24</v>
      </c>
      <c r="N366" s="6">
        <v>950</v>
      </c>
      <c r="O366" s="17"/>
      <c r="P366" s="3"/>
      <c r="Q366" s="3"/>
      <c r="R366" s="3" t="s">
        <v>16774</v>
      </c>
    </row>
    <row r="367" spans="1:18">
      <c r="A367" s="19" t="s">
        <v>16919</v>
      </c>
      <c r="B367" s="3" t="s">
        <v>561</v>
      </c>
      <c r="C367" s="3" t="s">
        <v>9815</v>
      </c>
      <c r="D367" s="3" t="s">
        <v>9818</v>
      </c>
      <c r="E367" s="6">
        <v>203</v>
      </c>
      <c r="F367" s="3" t="s">
        <v>110</v>
      </c>
      <c r="G367" s="6">
        <v>757</v>
      </c>
      <c r="H367" s="3" t="s">
        <v>16484</v>
      </c>
      <c r="I367" s="3" t="s">
        <v>1241</v>
      </c>
      <c r="J367" s="6">
        <v>254</v>
      </c>
      <c r="K367" s="3" t="s">
        <v>110</v>
      </c>
      <c r="L367" s="6">
        <v>757</v>
      </c>
      <c r="M367" s="6">
        <v>51</v>
      </c>
      <c r="N367" s="6">
        <v>757.98</v>
      </c>
      <c r="O367" s="17"/>
      <c r="P367" s="3"/>
      <c r="Q367" s="3"/>
      <c r="R367" s="3" t="s">
        <v>16774</v>
      </c>
    </row>
    <row r="368" spans="1:18">
      <c r="A368" s="19" t="s">
        <v>16920</v>
      </c>
      <c r="B368" s="3" t="s">
        <v>561</v>
      </c>
      <c r="C368" s="3" t="s">
        <v>9818</v>
      </c>
      <c r="D368" s="3" t="s">
        <v>9821</v>
      </c>
      <c r="E368" s="6">
        <v>163</v>
      </c>
      <c r="F368" s="3" t="s">
        <v>110</v>
      </c>
      <c r="G368" s="6">
        <v>757</v>
      </c>
      <c r="H368" s="3" t="s">
        <v>16484</v>
      </c>
      <c r="I368" s="3" t="s">
        <v>1241</v>
      </c>
      <c r="J368" s="6">
        <v>200</v>
      </c>
      <c r="K368" s="3" t="s">
        <v>110</v>
      </c>
      <c r="L368" s="6">
        <v>757</v>
      </c>
      <c r="M368" s="6">
        <v>37</v>
      </c>
      <c r="N368" s="6">
        <v>757.98</v>
      </c>
      <c r="O368" s="17"/>
      <c r="P368" s="3"/>
      <c r="Q368" s="3"/>
      <c r="R368" s="3" t="s">
        <v>16774</v>
      </c>
    </row>
    <row r="369" spans="1:18">
      <c r="A369" s="19" t="s">
        <v>16921</v>
      </c>
      <c r="B369" s="3" t="s">
        <v>561</v>
      </c>
      <c r="C369" s="3" t="s">
        <v>9821</v>
      </c>
      <c r="D369" s="3" t="s">
        <v>9824</v>
      </c>
      <c r="E369" s="6">
        <v>65.900000000000006</v>
      </c>
      <c r="F369" s="3" t="s">
        <v>68</v>
      </c>
      <c r="G369" s="6">
        <v>490</v>
      </c>
      <c r="H369" s="3" t="s">
        <v>16484</v>
      </c>
      <c r="I369" s="3" t="s">
        <v>1241</v>
      </c>
      <c r="J369" s="6">
        <v>140</v>
      </c>
      <c r="K369" s="3" t="s">
        <v>110</v>
      </c>
      <c r="L369" s="6">
        <v>757</v>
      </c>
      <c r="M369" s="6">
        <v>74.099999999999994</v>
      </c>
      <c r="N369" s="6">
        <v>757.98</v>
      </c>
      <c r="O369" s="17"/>
      <c r="P369" s="3"/>
      <c r="Q369" s="3"/>
      <c r="R369" s="3" t="s">
        <v>16774</v>
      </c>
    </row>
    <row r="370" spans="1:18">
      <c r="A370" s="19" t="s">
        <v>16922</v>
      </c>
      <c r="B370" s="3" t="s">
        <v>561</v>
      </c>
      <c r="C370" s="3" t="s">
        <v>9824</v>
      </c>
      <c r="D370" s="3" t="s">
        <v>9827</v>
      </c>
      <c r="E370" s="6">
        <v>164</v>
      </c>
      <c r="F370" s="3" t="s">
        <v>110</v>
      </c>
      <c r="G370" s="6">
        <v>757</v>
      </c>
      <c r="H370" s="3" t="s">
        <v>16484</v>
      </c>
      <c r="I370" s="3" t="s">
        <v>1241</v>
      </c>
      <c r="J370" s="6">
        <v>152</v>
      </c>
      <c r="K370" s="3" t="s">
        <v>110</v>
      </c>
      <c r="L370" s="6">
        <v>757</v>
      </c>
      <c r="M370" s="6">
        <v>-12</v>
      </c>
      <c r="N370" s="6">
        <v>757.98</v>
      </c>
      <c r="O370" s="17"/>
      <c r="P370" s="3"/>
      <c r="Q370" s="3"/>
      <c r="R370" s="3" t="s">
        <v>16774</v>
      </c>
    </row>
    <row r="371" spans="1:18">
      <c r="A371" s="19" t="s">
        <v>16923</v>
      </c>
      <c r="B371" s="3" t="s">
        <v>561</v>
      </c>
      <c r="C371" s="3" t="s">
        <v>9827</v>
      </c>
      <c r="D371" s="3" t="s">
        <v>9830</v>
      </c>
      <c r="E371" s="6">
        <v>293</v>
      </c>
      <c r="F371" s="3" t="s">
        <v>110</v>
      </c>
      <c r="G371" s="6">
        <v>757</v>
      </c>
      <c r="H371" s="3" t="s">
        <v>16484</v>
      </c>
      <c r="I371" s="3" t="s">
        <v>1241</v>
      </c>
      <c r="J371" s="6">
        <v>260</v>
      </c>
      <c r="K371" s="3" t="s">
        <v>110</v>
      </c>
      <c r="L371" s="6">
        <v>757</v>
      </c>
      <c r="M371" s="6">
        <v>-33</v>
      </c>
      <c r="N371" s="6">
        <v>757.98</v>
      </c>
      <c r="O371" s="17"/>
      <c r="P371" s="3"/>
      <c r="Q371" s="3"/>
      <c r="R371" s="3" t="s">
        <v>16774</v>
      </c>
    </row>
    <row r="372" spans="1:18">
      <c r="A372" s="19" t="s">
        <v>16924</v>
      </c>
      <c r="B372" s="3" t="s">
        <v>561</v>
      </c>
      <c r="C372" s="3" t="s">
        <v>9830</v>
      </c>
      <c r="D372" s="3" t="s">
        <v>9833</v>
      </c>
      <c r="E372" s="6">
        <v>162</v>
      </c>
      <c r="F372" s="3" t="s">
        <v>110</v>
      </c>
      <c r="G372" s="6">
        <v>757</v>
      </c>
      <c r="H372" s="3" t="s">
        <v>16484</v>
      </c>
      <c r="I372" s="3" t="s">
        <v>1241</v>
      </c>
      <c r="J372" s="6">
        <v>170</v>
      </c>
      <c r="K372" s="3" t="s">
        <v>110</v>
      </c>
      <c r="L372" s="6">
        <v>757</v>
      </c>
      <c r="M372" s="6">
        <v>8</v>
      </c>
      <c r="N372" s="6">
        <v>757.98</v>
      </c>
      <c r="O372" s="17"/>
      <c r="P372" s="3"/>
      <c r="Q372" s="3"/>
      <c r="R372" s="3" t="s">
        <v>16774</v>
      </c>
    </row>
    <row r="373" spans="1:18">
      <c r="A373" s="19" t="s">
        <v>16925</v>
      </c>
      <c r="B373" s="3" t="s">
        <v>561</v>
      </c>
      <c r="C373" s="3" t="s">
        <v>9833</v>
      </c>
      <c r="D373" s="3" t="s">
        <v>9836</v>
      </c>
      <c r="E373" s="6">
        <v>247</v>
      </c>
      <c r="F373" s="3" t="s">
        <v>110</v>
      </c>
      <c r="G373" s="6">
        <v>757</v>
      </c>
      <c r="H373" s="3" t="s">
        <v>16484</v>
      </c>
      <c r="I373" s="3" t="s">
        <v>1241</v>
      </c>
      <c r="J373" s="6">
        <v>300</v>
      </c>
      <c r="K373" s="3" t="s">
        <v>110</v>
      </c>
      <c r="L373" s="6">
        <v>757</v>
      </c>
      <c r="M373" s="6">
        <v>53</v>
      </c>
      <c r="N373" s="6">
        <v>757.98</v>
      </c>
      <c r="O373" s="17"/>
      <c r="P373" s="3"/>
      <c r="Q373" s="3"/>
      <c r="R373" s="3" t="s">
        <v>16774</v>
      </c>
    </row>
    <row r="374" spans="1:18">
      <c r="A374" s="19" t="s">
        <v>16926</v>
      </c>
      <c r="B374" s="3" t="s">
        <v>561</v>
      </c>
      <c r="C374" s="3" t="s">
        <v>9842</v>
      </c>
      <c r="D374" s="3" t="s">
        <v>9839</v>
      </c>
      <c r="E374" s="6">
        <v>115</v>
      </c>
      <c r="F374" s="3" t="s">
        <v>110</v>
      </c>
      <c r="G374" s="6">
        <v>757</v>
      </c>
      <c r="H374" s="3" t="s">
        <v>16484</v>
      </c>
      <c r="I374" s="3" t="s">
        <v>1241</v>
      </c>
      <c r="J374" s="6">
        <v>150</v>
      </c>
      <c r="K374" s="3" t="s">
        <v>110</v>
      </c>
      <c r="L374" s="6">
        <v>757</v>
      </c>
      <c r="M374" s="6">
        <v>35</v>
      </c>
      <c r="N374" s="6">
        <v>757.98</v>
      </c>
      <c r="O374" s="17"/>
      <c r="P374" s="3"/>
      <c r="Q374" s="3"/>
      <c r="R374" s="3" t="s">
        <v>16774</v>
      </c>
    </row>
    <row r="375" spans="1:18">
      <c r="A375" s="19" t="s">
        <v>16927</v>
      </c>
      <c r="B375" s="3" t="s">
        <v>561</v>
      </c>
      <c r="C375" s="3" t="s">
        <v>9845</v>
      </c>
      <c r="D375" s="3" t="s">
        <v>9842</v>
      </c>
      <c r="E375" s="6">
        <v>281</v>
      </c>
      <c r="F375" s="3" t="s">
        <v>110</v>
      </c>
      <c r="G375" s="6">
        <v>757</v>
      </c>
      <c r="H375" s="3" t="s">
        <v>16484</v>
      </c>
      <c r="I375" s="3" t="s">
        <v>1241</v>
      </c>
      <c r="J375" s="6">
        <v>330</v>
      </c>
      <c r="K375" s="3" t="s">
        <v>196</v>
      </c>
      <c r="L375" s="6">
        <v>950</v>
      </c>
      <c r="M375" s="6">
        <v>49</v>
      </c>
      <c r="N375" s="6">
        <v>950</v>
      </c>
      <c r="O375" s="17"/>
      <c r="P375" s="3"/>
      <c r="Q375" s="3"/>
      <c r="R375" s="3" t="s">
        <v>16774</v>
      </c>
    </row>
    <row r="376" spans="1:18">
      <c r="A376" s="27" t="s">
        <v>16928</v>
      </c>
      <c r="B376" s="3" t="s">
        <v>561</v>
      </c>
      <c r="C376" s="3" t="s">
        <v>9848</v>
      </c>
      <c r="D376" s="3" t="s">
        <v>9845</v>
      </c>
      <c r="E376" s="6">
        <v>117</v>
      </c>
      <c r="F376" s="3" t="s">
        <v>110</v>
      </c>
      <c r="G376" s="6">
        <v>757</v>
      </c>
      <c r="H376" s="3" t="s">
        <v>16484</v>
      </c>
      <c r="I376" s="3" t="s">
        <v>1241</v>
      </c>
      <c r="J376" s="6">
        <v>145</v>
      </c>
      <c r="K376" s="3" t="s">
        <v>110</v>
      </c>
      <c r="L376" s="6">
        <v>757</v>
      </c>
      <c r="M376" s="6">
        <v>28</v>
      </c>
      <c r="N376" s="6">
        <v>757.98</v>
      </c>
      <c r="O376" s="17"/>
      <c r="P376" s="3"/>
      <c r="Q376" s="3"/>
      <c r="R376" s="3" t="s">
        <v>16774</v>
      </c>
    </row>
    <row r="377" spans="1:18">
      <c r="A377" s="19" t="s">
        <v>16929</v>
      </c>
      <c r="B377" s="3" t="s">
        <v>561</v>
      </c>
      <c r="C377" s="3" t="s">
        <v>16717</v>
      </c>
      <c r="D377" s="3" t="s">
        <v>16677</v>
      </c>
      <c r="E377" s="6">
        <v>105</v>
      </c>
      <c r="F377" s="3" t="s">
        <v>110</v>
      </c>
      <c r="G377" s="6">
        <v>757</v>
      </c>
      <c r="H377" s="3" t="s">
        <v>16601</v>
      </c>
      <c r="I377" s="3" t="s">
        <v>1241</v>
      </c>
      <c r="J377" s="6">
        <v>220</v>
      </c>
      <c r="K377" s="3" t="s">
        <v>110</v>
      </c>
      <c r="L377" s="6">
        <v>757</v>
      </c>
      <c r="M377" s="6">
        <v>115</v>
      </c>
      <c r="N377" s="6">
        <v>757.98</v>
      </c>
      <c r="O377" s="17"/>
      <c r="P377" s="3"/>
      <c r="Q377" s="3"/>
      <c r="R377" s="3" t="s">
        <v>16774</v>
      </c>
    </row>
    <row r="378" spans="1:18">
      <c r="A378" s="19" t="s">
        <v>16930</v>
      </c>
      <c r="B378" s="3" t="s">
        <v>561</v>
      </c>
      <c r="C378" s="3" t="s">
        <v>16717</v>
      </c>
      <c r="D378" s="3" t="s">
        <v>16931</v>
      </c>
      <c r="E378" s="6">
        <v>40.9</v>
      </c>
      <c r="F378" s="3" t="s">
        <v>68</v>
      </c>
      <c r="G378" s="6">
        <v>490</v>
      </c>
      <c r="H378" s="3" t="s">
        <v>16601</v>
      </c>
      <c r="I378" s="3" t="s">
        <v>1241</v>
      </c>
      <c r="J378" s="6">
        <v>80</v>
      </c>
      <c r="K378" s="3" t="s">
        <v>68</v>
      </c>
      <c r="L378" s="6">
        <v>490</v>
      </c>
      <c r="M378" s="6">
        <v>39.1</v>
      </c>
      <c r="N378" s="6">
        <v>490</v>
      </c>
      <c r="O378" s="17"/>
      <c r="P378" s="3"/>
      <c r="Q378" s="3"/>
      <c r="R378" s="3" t="s">
        <v>16774</v>
      </c>
    </row>
    <row r="379" spans="1:18">
      <c r="A379" s="19" t="s">
        <v>16932</v>
      </c>
      <c r="B379" s="3" t="s">
        <v>561</v>
      </c>
      <c r="C379" s="3" t="s">
        <v>9851</v>
      </c>
      <c r="D379" s="3" t="s">
        <v>9848</v>
      </c>
      <c r="E379" s="6">
        <v>330</v>
      </c>
      <c r="F379" s="3" t="s">
        <v>196</v>
      </c>
      <c r="G379" s="6">
        <v>950</v>
      </c>
      <c r="H379" s="3" t="s">
        <v>16484</v>
      </c>
      <c r="I379" s="3" t="s">
        <v>1241</v>
      </c>
      <c r="J379" s="6">
        <v>380</v>
      </c>
      <c r="K379" s="3" t="s">
        <v>196</v>
      </c>
      <c r="L379" s="6">
        <v>950</v>
      </c>
      <c r="M379" s="6">
        <v>50</v>
      </c>
      <c r="N379" s="6">
        <v>950</v>
      </c>
      <c r="O379" s="17"/>
      <c r="P379" s="3"/>
      <c r="Q379" s="3"/>
      <c r="R379" s="3" t="s">
        <v>16774</v>
      </c>
    </row>
    <row r="380" spans="1:18">
      <c r="A380" s="19" t="s">
        <v>16933</v>
      </c>
      <c r="B380" s="3" t="s">
        <v>561</v>
      </c>
      <c r="C380" s="3" t="s">
        <v>9854</v>
      </c>
      <c r="D380" s="3" t="s">
        <v>9851</v>
      </c>
      <c r="E380" s="6">
        <v>281</v>
      </c>
      <c r="F380" s="3" t="s">
        <v>110</v>
      </c>
      <c r="G380" s="6">
        <v>757</v>
      </c>
      <c r="H380" s="3" t="s">
        <v>16484</v>
      </c>
      <c r="I380" s="3" t="s">
        <v>1241</v>
      </c>
      <c r="J380" s="6">
        <v>338</v>
      </c>
      <c r="K380" s="3" t="s">
        <v>196</v>
      </c>
      <c r="L380" s="6">
        <v>950</v>
      </c>
      <c r="M380" s="6">
        <v>57</v>
      </c>
      <c r="N380" s="6">
        <v>950</v>
      </c>
      <c r="O380" s="17"/>
      <c r="P380" s="3"/>
      <c r="Q380" s="3"/>
      <c r="R380" s="3" t="s">
        <v>16774</v>
      </c>
    </row>
    <row r="381" spans="1:18">
      <c r="A381" s="19" t="s">
        <v>16934</v>
      </c>
      <c r="B381" s="3" t="s">
        <v>561</v>
      </c>
      <c r="C381" s="3" t="s">
        <v>16776</v>
      </c>
      <c r="D381" s="3" t="s">
        <v>9857</v>
      </c>
      <c r="E381" s="6">
        <v>201.94</v>
      </c>
      <c r="F381" s="3" t="s">
        <v>110</v>
      </c>
      <c r="G381" s="6">
        <v>757</v>
      </c>
      <c r="H381" s="3" t="s">
        <v>16484</v>
      </c>
      <c r="I381" s="3" t="s">
        <v>1241</v>
      </c>
      <c r="J381" s="6">
        <v>218</v>
      </c>
      <c r="K381" s="3" t="s">
        <v>110</v>
      </c>
      <c r="L381" s="6">
        <v>757</v>
      </c>
      <c r="M381" s="6">
        <v>16.059999999999999</v>
      </c>
      <c r="N381" s="6">
        <v>757.98</v>
      </c>
      <c r="O381" s="17"/>
      <c r="P381" s="3"/>
      <c r="Q381" s="3"/>
      <c r="R381" s="3" t="s">
        <v>16774</v>
      </c>
    </row>
    <row r="382" spans="1:18">
      <c r="A382" s="19" t="s">
        <v>16935</v>
      </c>
      <c r="B382" s="3" t="s">
        <v>561</v>
      </c>
      <c r="C382" s="3" t="s">
        <v>9857</v>
      </c>
      <c r="D382" s="3" t="s">
        <v>9860</v>
      </c>
      <c r="E382" s="6">
        <v>119.69</v>
      </c>
      <c r="F382" s="3" t="s">
        <v>110</v>
      </c>
      <c r="G382" s="6">
        <v>757</v>
      </c>
      <c r="H382" s="3" t="s">
        <v>16484</v>
      </c>
      <c r="I382" s="3" t="s">
        <v>1241</v>
      </c>
      <c r="J382" s="6">
        <v>432</v>
      </c>
      <c r="K382" s="3" t="s">
        <v>196</v>
      </c>
      <c r="L382" s="6">
        <v>950</v>
      </c>
      <c r="M382" s="6">
        <v>312.31</v>
      </c>
      <c r="N382" s="6">
        <v>950</v>
      </c>
      <c r="O382" s="17"/>
      <c r="P382" s="3"/>
      <c r="Q382" s="3"/>
      <c r="R382" s="3" t="s">
        <v>16774</v>
      </c>
    </row>
    <row r="383" spans="1:18">
      <c r="A383" s="19" t="s">
        <v>16936</v>
      </c>
      <c r="B383" s="3" t="s">
        <v>561</v>
      </c>
      <c r="C383" s="3" t="s">
        <v>9860</v>
      </c>
      <c r="D383" s="3" t="s">
        <v>9863</v>
      </c>
      <c r="E383" s="6">
        <v>122.3</v>
      </c>
      <c r="F383" s="3" t="s">
        <v>110</v>
      </c>
      <c r="G383" s="6">
        <v>757</v>
      </c>
      <c r="H383" s="3" t="s">
        <v>16484</v>
      </c>
      <c r="I383" s="3" t="s">
        <v>1241</v>
      </c>
      <c r="J383" s="6">
        <v>462</v>
      </c>
      <c r="K383" s="3" t="s">
        <v>196</v>
      </c>
      <c r="L383" s="6">
        <v>950</v>
      </c>
      <c r="M383" s="6">
        <v>339.7</v>
      </c>
      <c r="N383" s="6">
        <v>950</v>
      </c>
      <c r="O383" s="17"/>
      <c r="P383" s="3"/>
      <c r="Q383" s="3"/>
      <c r="R383" s="3" t="s">
        <v>16774</v>
      </c>
    </row>
    <row r="384" spans="1:18">
      <c r="A384" s="19" t="s">
        <v>16937</v>
      </c>
      <c r="B384" s="3" t="s">
        <v>561</v>
      </c>
      <c r="C384" s="3" t="s">
        <v>9863</v>
      </c>
      <c r="D384" s="3" t="s">
        <v>9866</v>
      </c>
      <c r="E384" s="6">
        <v>109.3</v>
      </c>
      <c r="F384" s="3" t="s">
        <v>110</v>
      </c>
      <c r="G384" s="6">
        <v>757</v>
      </c>
      <c r="H384" s="3" t="s">
        <v>16484</v>
      </c>
      <c r="I384" s="3" t="s">
        <v>1241</v>
      </c>
      <c r="J384" s="6">
        <v>172</v>
      </c>
      <c r="K384" s="3" t="s">
        <v>110</v>
      </c>
      <c r="L384" s="6">
        <v>757</v>
      </c>
      <c r="M384" s="6">
        <v>62.7</v>
      </c>
      <c r="N384" s="6">
        <v>757.98</v>
      </c>
      <c r="O384" s="17"/>
      <c r="P384" s="3"/>
      <c r="Q384" s="3"/>
      <c r="R384" s="3" t="s">
        <v>16774</v>
      </c>
    </row>
    <row r="385" spans="1:18">
      <c r="A385" s="19" t="s">
        <v>16938</v>
      </c>
      <c r="B385" s="3" t="s">
        <v>561</v>
      </c>
      <c r="C385" s="3" t="s">
        <v>9866</v>
      </c>
      <c r="D385" s="3" t="s">
        <v>9869</v>
      </c>
      <c r="E385" s="6">
        <v>114.17</v>
      </c>
      <c r="F385" s="3" t="s">
        <v>110</v>
      </c>
      <c r="G385" s="6">
        <v>757</v>
      </c>
      <c r="H385" s="3" t="s">
        <v>16484</v>
      </c>
      <c r="I385" s="3" t="s">
        <v>1241</v>
      </c>
      <c r="J385" s="6">
        <v>186</v>
      </c>
      <c r="K385" s="3" t="s">
        <v>110</v>
      </c>
      <c r="L385" s="6">
        <v>757</v>
      </c>
      <c r="M385" s="6">
        <v>71.83</v>
      </c>
      <c r="N385" s="6">
        <v>757.98</v>
      </c>
      <c r="O385" s="17"/>
      <c r="P385" s="3"/>
      <c r="Q385" s="3"/>
      <c r="R385" s="3" t="s">
        <v>16774</v>
      </c>
    </row>
    <row r="386" spans="1:18">
      <c r="A386" s="19" t="s">
        <v>16939</v>
      </c>
      <c r="B386" s="3" t="s">
        <v>561</v>
      </c>
      <c r="C386" s="3" t="s">
        <v>9869</v>
      </c>
      <c r="D386" s="3" t="s">
        <v>9872</v>
      </c>
      <c r="E386" s="6">
        <v>111.4</v>
      </c>
      <c r="F386" s="3" t="s">
        <v>110</v>
      </c>
      <c r="G386" s="6">
        <v>757</v>
      </c>
      <c r="H386" s="3" t="s">
        <v>16484</v>
      </c>
      <c r="I386" s="3" t="s">
        <v>1241</v>
      </c>
      <c r="J386" s="6">
        <v>142</v>
      </c>
      <c r="K386" s="3" t="s">
        <v>110</v>
      </c>
      <c r="L386" s="6">
        <v>757</v>
      </c>
      <c r="M386" s="6">
        <v>30.6</v>
      </c>
      <c r="N386" s="6">
        <v>757.98</v>
      </c>
      <c r="O386" s="17"/>
      <c r="P386" s="3"/>
      <c r="Q386" s="3"/>
      <c r="R386" s="3" t="s">
        <v>16774</v>
      </c>
    </row>
    <row r="387" spans="1:18">
      <c r="A387" s="19" t="s">
        <v>16940</v>
      </c>
      <c r="B387" s="3" t="s">
        <v>561</v>
      </c>
      <c r="C387" s="3" t="s">
        <v>9872</v>
      </c>
      <c r="D387" s="3" t="s">
        <v>9875</v>
      </c>
      <c r="E387" s="6">
        <v>320.16000000000003</v>
      </c>
      <c r="F387" s="3" t="s">
        <v>196</v>
      </c>
      <c r="G387" s="6">
        <v>950</v>
      </c>
      <c r="H387" s="3" t="s">
        <v>16484</v>
      </c>
      <c r="I387" s="3" t="s">
        <v>1241</v>
      </c>
      <c r="J387" s="6">
        <v>334</v>
      </c>
      <c r="K387" s="3" t="s">
        <v>196</v>
      </c>
      <c r="L387" s="6">
        <v>950</v>
      </c>
      <c r="M387" s="6">
        <v>13.84</v>
      </c>
      <c r="N387" s="6">
        <v>950</v>
      </c>
      <c r="O387" s="17"/>
      <c r="P387" s="3"/>
      <c r="Q387" s="3"/>
      <c r="R387" s="3" t="s">
        <v>16774</v>
      </c>
    </row>
    <row r="388" spans="1:18">
      <c r="A388" s="19" t="s">
        <v>16941</v>
      </c>
      <c r="B388" s="3" t="s">
        <v>561</v>
      </c>
      <c r="C388" s="3" t="s">
        <v>16942</v>
      </c>
      <c r="D388" s="3" t="s">
        <v>16943</v>
      </c>
      <c r="E388" s="6">
        <v>359</v>
      </c>
      <c r="F388" s="3" t="s">
        <v>196</v>
      </c>
      <c r="G388" s="6">
        <v>950</v>
      </c>
      <c r="H388" s="3" t="s">
        <v>16601</v>
      </c>
      <c r="I388" s="3" t="s">
        <v>1241</v>
      </c>
      <c r="J388" s="6">
        <v>520</v>
      </c>
      <c r="K388" s="3" t="s">
        <v>196</v>
      </c>
      <c r="L388" s="6">
        <v>950</v>
      </c>
      <c r="M388" s="6">
        <v>161</v>
      </c>
      <c r="N388" s="6">
        <v>950</v>
      </c>
      <c r="O388" s="17"/>
      <c r="P388" s="3"/>
      <c r="Q388" s="3"/>
      <c r="R388" s="3" t="s">
        <v>16774</v>
      </c>
    </row>
    <row r="389" spans="1:18">
      <c r="A389" s="19" t="s">
        <v>16944</v>
      </c>
      <c r="B389" s="3" t="s">
        <v>561</v>
      </c>
      <c r="C389" s="3" t="s">
        <v>16943</v>
      </c>
      <c r="D389" s="3" t="s">
        <v>16732</v>
      </c>
      <c r="E389" s="6">
        <v>73.2</v>
      </c>
      <c r="F389" s="3" t="s">
        <v>68</v>
      </c>
      <c r="G389" s="6">
        <v>490</v>
      </c>
      <c r="H389" s="3" t="s">
        <v>16601</v>
      </c>
      <c r="I389" s="3" t="s">
        <v>1241</v>
      </c>
      <c r="J389" s="6">
        <v>100</v>
      </c>
      <c r="K389" s="3" t="s">
        <v>68</v>
      </c>
      <c r="L389" s="6">
        <v>490</v>
      </c>
      <c r="M389" s="6">
        <v>26.8</v>
      </c>
      <c r="N389" s="6">
        <v>490</v>
      </c>
      <c r="O389" s="17"/>
      <c r="P389" s="3"/>
      <c r="Q389" s="3"/>
      <c r="R389" s="3" t="s">
        <v>16774</v>
      </c>
    </row>
    <row r="390" spans="1:18">
      <c r="A390" s="19" t="s">
        <v>16945</v>
      </c>
      <c r="B390" s="3" t="s">
        <v>561</v>
      </c>
      <c r="C390" s="3" t="s">
        <v>9875</v>
      </c>
      <c r="D390" s="3" t="s">
        <v>9878</v>
      </c>
      <c r="E390" s="6">
        <v>272.98</v>
      </c>
      <c r="F390" s="3" t="s">
        <v>110</v>
      </c>
      <c r="G390" s="6">
        <v>757</v>
      </c>
      <c r="H390" s="3" t="s">
        <v>16484</v>
      </c>
      <c r="I390" s="3" t="s">
        <v>1241</v>
      </c>
      <c r="J390" s="6">
        <v>381</v>
      </c>
      <c r="K390" s="3" t="s">
        <v>196</v>
      </c>
      <c r="L390" s="6">
        <v>950</v>
      </c>
      <c r="M390" s="6">
        <v>108.02</v>
      </c>
      <c r="N390" s="6">
        <v>950</v>
      </c>
      <c r="O390" s="17"/>
      <c r="P390" s="3"/>
      <c r="Q390" s="3"/>
      <c r="R390" s="3" t="s">
        <v>16774</v>
      </c>
    </row>
    <row r="391" spans="1:18">
      <c r="A391" s="19" t="s">
        <v>16946</v>
      </c>
      <c r="B391" s="3" t="s">
        <v>561</v>
      </c>
      <c r="C391" s="3" t="s">
        <v>16776</v>
      </c>
      <c r="D391" s="3" t="s">
        <v>9881</v>
      </c>
      <c r="E391" s="6">
        <v>217.31</v>
      </c>
      <c r="F391" s="3" t="s">
        <v>110</v>
      </c>
      <c r="G391" s="6">
        <v>757</v>
      </c>
      <c r="H391" s="3" t="s">
        <v>16484</v>
      </c>
      <c r="I391" s="3" t="s">
        <v>1241</v>
      </c>
      <c r="J391" s="6">
        <v>316</v>
      </c>
      <c r="K391" s="3" t="s">
        <v>196</v>
      </c>
      <c r="L391" s="6">
        <v>950</v>
      </c>
      <c r="M391" s="6">
        <v>98.69</v>
      </c>
      <c r="N391" s="6">
        <v>950</v>
      </c>
      <c r="O391" s="17"/>
      <c r="P391" s="3"/>
      <c r="Q391" s="3"/>
      <c r="R391" s="3" t="s">
        <v>16774</v>
      </c>
    </row>
    <row r="392" spans="1:18">
      <c r="A392" s="19" t="s">
        <v>16947</v>
      </c>
      <c r="B392" s="3" t="s">
        <v>561</v>
      </c>
      <c r="C392" s="3" t="s">
        <v>9881</v>
      </c>
      <c r="D392" s="3" t="s">
        <v>9884</v>
      </c>
      <c r="E392" s="6">
        <v>257.42</v>
      </c>
      <c r="F392" s="3" t="s">
        <v>110</v>
      </c>
      <c r="G392" s="6">
        <v>757</v>
      </c>
      <c r="H392" s="3" t="s">
        <v>16484</v>
      </c>
      <c r="I392" s="3" t="s">
        <v>1241</v>
      </c>
      <c r="J392" s="6">
        <v>380</v>
      </c>
      <c r="K392" s="3" t="s">
        <v>196</v>
      </c>
      <c r="L392" s="6">
        <v>950</v>
      </c>
      <c r="M392" s="6">
        <v>122.58</v>
      </c>
      <c r="N392" s="6">
        <v>950</v>
      </c>
      <c r="O392" s="17"/>
      <c r="P392" s="3"/>
      <c r="Q392" s="3"/>
      <c r="R392" s="3" t="s">
        <v>16774</v>
      </c>
    </row>
    <row r="393" spans="1:18">
      <c r="A393" s="19" t="s">
        <v>16948</v>
      </c>
      <c r="B393" s="3" t="s">
        <v>561</v>
      </c>
      <c r="C393" s="3" t="s">
        <v>9884</v>
      </c>
      <c r="D393" s="3" t="s">
        <v>9887</v>
      </c>
      <c r="E393" s="6">
        <v>267.52999999999997</v>
      </c>
      <c r="F393" s="3" t="s">
        <v>110</v>
      </c>
      <c r="G393" s="6">
        <v>757</v>
      </c>
      <c r="H393" s="3" t="s">
        <v>16484</v>
      </c>
      <c r="I393" s="3" t="s">
        <v>1241</v>
      </c>
      <c r="J393" s="6">
        <v>257</v>
      </c>
      <c r="K393" s="3" t="s">
        <v>110</v>
      </c>
      <c r="L393" s="6">
        <v>757</v>
      </c>
      <c r="M393" s="6">
        <v>-10.53</v>
      </c>
      <c r="N393" s="6">
        <v>757.98</v>
      </c>
      <c r="O393" s="17"/>
      <c r="P393" s="3"/>
      <c r="Q393" s="3"/>
      <c r="R393" s="3" t="s">
        <v>16774</v>
      </c>
    </row>
    <row r="394" spans="1:18">
      <c r="A394" s="19" t="s">
        <v>16949</v>
      </c>
      <c r="B394" s="3" t="s">
        <v>561</v>
      </c>
      <c r="C394" s="3" t="s">
        <v>9887</v>
      </c>
      <c r="D394" s="3" t="s">
        <v>9890</v>
      </c>
      <c r="E394" s="6">
        <v>114.82</v>
      </c>
      <c r="F394" s="3" t="s">
        <v>110</v>
      </c>
      <c r="G394" s="6">
        <v>757</v>
      </c>
      <c r="H394" s="3" t="s">
        <v>16484</v>
      </c>
      <c r="I394" s="3" t="s">
        <v>1241</v>
      </c>
      <c r="J394" s="6">
        <v>129</v>
      </c>
      <c r="K394" s="3" t="s">
        <v>110</v>
      </c>
      <c r="L394" s="6">
        <v>757</v>
      </c>
      <c r="M394" s="6">
        <v>14.18</v>
      </c>
      <c r="N394" s="6">
        <v>757.98</v>
      </c>
      <c r="O394" s="17"/>
      <c r="P394" s="3"/>
      <c r="Q394" s="3"/>
      <c r="R394" s="3" t="s">
        <v>16774</v>
      </c>
    </row>
    <row r="395" spans="1:18">
      <c r="A395" s="19" t="s">
        <v>16950</v>
      </c>
      <c r="B395" s="3" t="s">
        <v>561</v>
      </c>
      <c r="C395" s="3" t="s">
        <v>9890</v>
      </c>
      <c r="D395" s="3" t="s">
        <v>9893</v>
      </c>
      <c r="E395" s="6">
        <v>161.99</v>
      </c>
      <c r="F395" s="3" t="s">
        <v>110</v>
      </c>
      <c r="G395" s="6">
        <v>757</v>
      </c>
      <c r="H395" s="3" t="s">
        <v>16484</v>
      </c>
      <c r="I395" s="3" t="s">
        <v>1241</v>
      </c>
      <c r="J395" s="6">
        <v>202</v>
      </c>
      <c r="K395" s="3" t="s">
        <v>110</v>
      </c>
      <c r="L395" s="6">
        <v>757</v>
      </c>
      <c r="M395" s="6">
        <v>40.01</v>
      </c>
      <c r="N395" s="6">
        <v>757.98</v>
      </c>
      <c r="O395" s="17"/>
      <c r="P395" s="3"/>
      <c r="Q395" s="3"/>
      <c r="R395" s="3" t="s">
        <v>16774</v>
      </c>
    </row>
    <row r="396" spans="1:18">
      <c r="A396" s="19" t="s">
        <v>16951</v>
      </c>
      <c r="B396" s="3" t="s">
        <v>561</v>
      </c>
      <c r="C396" s="3" t="s">
        <v>9893</v>
      </c>
      <c r="D396" s="3" t="s">
        <v>9896</v>
      </c>
      <c r="E396" s="6">
        <v>122.24</v>
      </c>
      <c r="F396" s="3" t="s">
        <v>110</v>
      </c>
      <c r="G396" s="6">
        <v>757</v>
      </c>
      <c r="H396" s="3" t="s">
        <v>16484</v>
      </c>
      <c r="I396" s="3" t="s">
        <v>1241</v>
      </c>
      <c r="J396" s="6">
        <v>174</v>
      </c>
      <c r="K396" s="3" t="s">
        <v>110</v>
      </c>
      <c r="L396" s="6">
        <v>757</v>
      </c>
      <c r="M396" s="6">
        <v>51.76</v>
      </c>
      <c r="N396" s="6">
        <v>757.98</v>
      </c>
      <c r="O396" s="17"/>
      <c r="P396" s="3"/>
      <c r="Q396" s="3"/>
      <c r="R396" s="3" t="s">
        <v>16774</v>
      </c>
    </row>
    <row r="397" spans="1:18">
      <c r="A397" s="27" t="s">
        <v>16952</v>
      </c>
      <c r="B397" s="3" t="s">
        <v>561</v>
      </c>
      <c r="C397" s="3" t="s">
        <v>9896</v>
      </c>
      <c r="D397" s="3" t="s">
        <v>9899</v>
      </c>
      <c r="E397" s="6">
        <v>154.47</v>
      </c>
      <c r="F397" s="3" t="s">
        <v>110</v>
      </c>
      <c r="G397" s="6">
        <v>757</v>
      </c>
      <c r="H397" s="3" t="s">
        <v>16484</v>
      </c>
      <c r="I397" s="3" t="s">
        <v>1241</v>
      </c>
      <c r="J397" s="6">
        <v>190</v>
      </c>
      <c r="K397" s="3" t="s">
        <v>110</v>
      </c>
      <c r="L397" s="6">
        <v>757</v>
      </c>
      <c r="M397" s="6">
        <v>35.53</v>
      </c>
      <c r="N397" s="6">
        <v>757.98</v>
      </c>
      <c r="O397" s="17"/>
      <c r="P397" s="3"/>
      <c r="Q397" s="3"/>
      <c r="R397" s="3" t="s">
        <v>16774</v>
      </c>
    </row>
    <row r="398" spans="1:18">
      <c r="A398" s="19" t="s">
        <v>16953</v>
      </c>
      <c r="B398" s="3" t="s">
        <v>561</v>
      </c>
      <c r="C398" s="3" t="s">
        <v>9899</v>
      </c>
      <c r="D398" s="3" t="s">
        <v>9902</v>
      </c>
      <c r="E398" s="6">
        <v>281.26</v>
      </c>
      <c r="F398" s="3" t="s">
        <v>110</v>
      </c>
      <c r="G398" s="6">
        <v>757</v>
      </c>
      <c r="H398" s="3" t="s">
        <v>16484</v>
      </c>
      <c r="I398" s="3" t="s">
        <v>1241</v>
      </c>
      <c r="J398" s="6">
        <v>248</v>
      </c>
      <c r="K398" s="3" t="s">
        <v>110</v>
      </c>
      <c r="L398" s="6">
        <v>757</v>
      </c>
      <c r="M398" s="6">
        <v>-33.26</v>
      </c>
      <c r="N398" s="6">
        <v>757.98</v>
      </c>
      <c r="O398" s="17"/>
      <c r="P398" s="3"/>
      <c r="Q398" s="3"/>
      <c r="R398" s="3" t="s">
        <v>16774</v>
      </c>
    </row>
    <row r="399" spans="1:18">
      <c r="A399" s="19" t="s">
        <v>16954</v>
      </c>
      <c r="B399" s="3" t="s">
        <v>561</v>
      </c>
      <c r="C399" s="3" t="s">
        <v>16817</v>
      </c>
      <c r="D399" s="3" t="s">
        <v>9905</v>
      </c>
      <c r="E399" s="6">
        <v>291.52</v>
      </c>
      <c r="F399" s="3" t="s">
        <v>110</v>
      </c>
      <c r="G399" s="6">
        <v>757</v>
      </c>
      <c r="H399" s="3" t="s">
        <v>16484</v>
      </c>
      <c r="I399" s="3" t="s">
        <v>1241</v>
      </c>
      <c r="J399" s="6">
        <v>268</v>
      </c>
      <c r="K399" s="3" t="s">
        <v>110</v>
      </c>
      <c r="L399" s="6">
        <v>757</v>
      </c>
      <c r="M399" s="6">
        <v>-23.52</v>
      </c>
      <c r="N399" s="6">
        <v>757.98</v>
      </c>
      <c r="O399" s="17"/>
      <c r="P399" s="3"/>
      <c r="Q399" s="3"/>
      <c r="R399" s="3" t="s">
        <v>16774</v>
      </c>
    </row>
    <row r="400" spans="1:18">
      <c r="A400" s="19" t="s">
        <v>16955</v>
      </c>
      <c r="B400" s="3" t="s">
        <v>561</v>
      </c>
      <c r="C400" s="3" t="s">
        <v>9905</v>
      </c>
      <c r="D400" s="3" t="s">
        <v>9908</v>
      </c>
      <c r="E400" s="6">
        <v>221.05</v>
      </c>
      <c r="F400" s="3" t="s">
        <v>110</v>
      </c>
      <c r="G400" s="6">
        <v>757</v>
      </c>
      <c r="H400" s="3" t="s">
        <v>16484</v>
      </c>
      <c r="I400" s="3" t="s">
        <v>1241</v>
      </c>
      <c r="J400" s="6">
        <v>275</v>
      </c>
      <c r="K400" s="3" t="s">
        <v>110</v>
      </c>
      <c r="L400" s="6">
        <v>757</v>
      </c>
      <c r="M400" s="6">
        <v>53.95</v>
      </c>
      <c r="N400" s="6">
        <v>757.98</v>
      </c>
      <c r="O400" s="17"/>
      <c r="P400" s="3"/>
      <c r="Q400" s="3"/>
      <c r="R400" s="3" t="s">
        <v>16774</v>
      </c>
    </row>
    <row r="401" spans="1:18">
      <c r="A401" s="19" t="s">
        <v>16956</v>
      </c>
      <c r="B401" s="3" t="s">
        <v>561</v>
      </c>
      <c r="C401" s="3" t="s">
        <v>9908</v>
      </c>
      <c r="D401" s="3" t="s">
        <v>9911</v>
      </c>
      <c r="E401" s="6">
        <v>163.69</v>
      </c>
      <c r="F401" s="3" t="s">
        <v>110</v>
      </c>
      <c r="G401" s="6">
        <v>757</v>
      </c>
      <c r="H401" s="3" t="s">
        <v>16484</v>
      </c>
      <c r="I401" s="3" t="s">
        <v>1241</v>
      </c>
      <c r="J401" s="6">
        <v>165</v>
      </c>
      <c r="K401" s="3" t="s">
        <v>110</v>
      </c>
      <c r="L401" s="6">
        <v>757</v>
      </c>
      <c r="M401" s="6">
        <v>1.31</v>
      </c>
      <c r="N401" s="6">
        <v>757.98</v>
      </c>
      <c r="O401" s="17"/>
      <c r="P401" s="3"/>
      <c r="Q401" s="3"/>
      <c r="R401" s="3" t="s">
        <v>16774</v>
      </c>
    </row>
    <row r="402" spans="1:18">
      <c r="A402" s="19" t="s">
        <v>16957</v>
      </c>
      <c r="B402" s="3" t="s">
        <v>561</v>
      </c>
      <c r="C402" s="3" t="s">
        <v>9911</v>
      </c>
      <c r="D402" s="3" t="s">
        <v>9914</v>
      </c>
      <c r="E402" s="6">
        <v>267.44</v>
      </c>
      <c r="F402" s="3" t="s">
        <v>110</v>
      </c>
      <c r="G402" s="6">
        <v>757</v>
      </c>
      <c r="H402" s="3" t="s">
        <v>16484</v>
      </c>
      <c r="I402" s="3" t="s">
        <v>1241</v>
      </c>
      <c r="J402" s="6">
        <v>308</v>
      </c>
      <c r="K402" s="3" t="s">
        <v>196</v>
      </c>
      <c r="L402" s="6">
        <v>950</v>
      </c>
      <c r="M402" s="6">
        <v>40.56</v>
      </c>
      <c r="N402" s="6">
        <v>950</v>
      </c>
      <c r="O402" s="17"/>
      <c r="P402" s="3"/>
      <c r="Q402" s="3"/>
      <c r="R402" s="3" t="s">
        <v>16774</v>
      </c>
    </row>
    <row r="403" spans="1:18">
      <c r="A403" s="19" t="s">
        <v>16958</v>
      </c>
      <c r="B403" s="3" t="s">
        <v>561</v>
      </c>
      <c r="C403" s="3" t="s">
        <v>9914</v>
      </c>
      <c r="D403" s="3" t="s">
        <v>9917</v>
      </c>
      <c r="E403" s="6">
        <v>245.5</v>
      </c>
      <c r="F403" s="3" t="s">
        <v>110</v>
      </c>
      <c r="G403" s="6">
        <v>757</v>
      </c>
      <c r="H403" s="3" t="s">
        <v>16484</v>
      </c>
      <c r="I403" s="3" t="s">
        <v>1241</v>
      </c>
      <c r="J403" s="6">
        <v>311</v>
      </c>
      <c r="K403" s="3" t="s">
        <v>196</v>
      </c>
      <c r="L403" s="6">
        <v>950</v>
      </c>
      <c r="M403" s="6">
        <v>65.5</v>
      </c>
      <c r="N403" s="6">
        <v>950</v>
      </c>
      <c r="O403" s="17"/>
      <c r="P403" s="3"/>
      <c r="Q403" s="3"/>
      <c r="R403" s="3" t="s">
        <v>16774</v>
      </c>
    </row>
    <row r="404" spans="1:18">
      <c r="A404" s="19" t="s">
        <v>16959</v>
      </c>
      <c r="B404" s="3" t="s">
        <v>561</v>
      </c>
      <c r="C404" s="3" t="s">
        <v>9917</v>
      </c>
      <c r="D404" s="3" t="s">
        <v>9920</v>
      </c>
      <c r="E404" s="6">
        <v>218.71</v>
      </c>
      <c r="F404" s="3" t="s">
        <v>110</v>
      </c>
      <c r="G404" s="6">
        <v>757</v>
      </c>
      <c r="H404" s="3" t="s">
        <v>16484</v>
      </c>
      <c r="I404" s="3" t="s">
        <v>1241</v>
      </c>
      <c r="J404" s="6">
        <v>290</v>
      </c>
      <c r="K404" s="3" t="s">
        <v>110</v>
      </c>
      <c r="L404" s="6">
        <v>757</v>
      </c>
      <c r="M404" s="6">
        <v>71.290000000000006</v>
      </c>
      <c r="N404" s="6">
        <v>757.98</v>
      </c>
      <c r="O404" s="17"/>
      <c r="P404" s="3"/>
      <c r="Q404" s="3"/>
      <c r="R404" s="3" t="s">
        <v>16774</v>
      </c>
    </row>
    <row r="405" spans="1:18">
      <c r="A405" s="19" t="s">
        <v>16960</v>
      </c>
      <c r="B405" s="3" t="s">
        <v>561</v>
      </c>
      <c r="C405" s="3" t="s">
        <v>9920</v>
      </c>
      <c r="D405" s="3" t="s">
        <v>9923</v>
      </c>
      <c r="E405" s="6">
        <v>256.77</v>
      </c>
      <c r="F405" s="3" t="s">
        <v>110</v>
      </c>
      <c r="G405" s="6">
        <v>757</v>
      </c>
      <c r="H405" s="3" t="s">
        <v>16484</v>
      </c>
      <c r="I405" s="3" t="s">
        <v>1241</v>
      </c>
      <c r="J405" s="6">
        <v>374</v>
      </c>
      <c r="K405" s="3" t="s">
        <v>196</v>
      </c>
      <c r="L405" s="6">
        <v>950</v>
      </c>
      <c r="M405" s="6">
        <v>117.23</v>
      </c>
      <c r="N405" s="6">
        <v>950</v>
      </c>
      <c r="O405" s="17"/>
      <c r="P405" s="3"/>
      <c r="Q405" s="3"/>
      <c r="R405" s="3" t="s">
        <v>16774</v>
      </c>
    </row>
    <row r="406" spans="1:18">
      <c r="A406" s="27" t="s">
        <v>16961</v>
      </c>
      <c r="B406" s="3" t="s">
        <v>561</v>
      </c>
      <c r="C406" s="3" t="s">
        <v>9923</v>
      </c>
      <c r="D406" s="3" t="s">
        <v>9926</v>
      </c>
      <c r="E406" s="6">
        <v>271.24</v>
      </c>
      <c r="F406" s="3" t="s">
        <v>110</v>
      </c>
      <c r="G406" s="6">
        <v>757</v>
      </c>
      <c r="H406" s="3" t="s">
        <v>16484</v>
      </c>
      <c r="I406" s="3" t="s">
        <v>1241</v>
      </c>
      <c r="J406" s="6">
        <v>321</v>
      </c>
      <c r="K406" s="3" t="s">
        <v>196</v>
      </c>
      <c r="L406" s="6">
        <v>950</v>
      </c>
      <c r="M406" s="6">
        <v>49.76</v>
      </c>
      <c r="N406" s="6">
        <v>950</v>
      </c>
      <c r="O406" s="17"/>
      <c r="P406" s="3"/>
      <c r="Q406" s="3"/>
      <c r="R406" s="3" t="s">
        <v>16774</v>
      </c>
    </row>
    <row r="407" spans="1:18">
      <c r="A407" s="19" t="s">
        <v>16962</v>
      </c>
      <c r="B407" s="3" t="s">
        <v>561</v>
      </c>
      <c r="C407" s="3" t="s">
        <v>16817</v>
      </c>
      <c r="D407" s="3" t="s">
        <v>9928</v>
      </c>
      <c r="E407" s="6">
        <v>197.93</v>
      </c>
      <c r="F407" s="3" t="s">
        <v>110</v>
      </c>
      <c r="G407" s="6">
        <v>757</v>
      </c>
      <c r="H407" s="3" t="s">
        <v>16484</v>
      </c>
      <c r="I407" s="3" t="s">
        <v>1241</v>
      </c>
      <c r="J407" s="6">
        <v>367</v>
      </c>
      <c r="K407" s="3" t="s">
        <v>196</v>
      </c>
      <c r="L407" s="6">
        <v>950</v>
      </c>
      <c r="M407" s="6">
        <v>169.07</v>
      </c>
      <c r="N407" s="6">
        <v>950</v>
      </c>
      <c r="O407" s="17"/>
      <c r="P407" s="3"/>
      <c r="Q407" s="3"/>
      <c r="R407" s="3" t="s">
        <v>16774</v>
      </c>
    </row>
    <row r="408" spans="1:18">
      <c r="A408" s="19" t="s">
        <v>16963</v>
      </c>
      <c r="B408" s="3" t="s">
        <v>561</v>
      </c>
      <c r="C408" s="3" t="s">
        <v>9928</v>
      </c>
      <c r="D408" s="3" t="s">
        <v>9931</v>
      </c>
      <c r="E408" s="6">
        <v>181.25</v>
      </c>
      <c r="F408" s="3" t="s">
        <v>110</v>
      </c>
      <c r="G408" s="6">
        <v>757</v>
      </c>
      <c r="H408" s="3" t="s">
        <v>16484</v>
      </c>
      <c r="I408" s="3" t="s">
        <v>1241</v>
      </c>
      <c r="J408" s="6">
        <v>235</v>
      </c>
      <c r="K408" s="3" t="s">
        <v>110</v>
      </c>
      <c r="L408" s="6">
        <v>757</v>
      </c>
      <c r="M408" s="6">
        <v>53.75</v>
      </c>
      <c r="N408" s="6">
        <v>757.98</v>
      </c>
      <c r="O408" s="17"/>
      <c r="P408" s="3"/>
      <c r="Q408" s="3"/>
      <c r="R408" s="3" t="s">
        <v>16774</v>
      </c>
    </row>
    <row r="409" spans="1:18">
      <c r="A409" s="19" t="s">
        <v>16964</v>
      </c>
      <c r="B409" s="3" t="s">
        <v>561</v>
      </c>
      <c r="C409" s="3" t="s">
        <v>9931</v>
      </c>
      <c r="D409" s="3" t="s">
        <v>9934</v>
      </c>
      <c r="E409" s="6">
        <v>372.72</v>
      </c>
      <c r="F409" s="3" t="s">
        <v>196</v>
      </c>
      <c r="G409" s="6">
        <v>950</v>
      </c>
      <c r="H409" s="3" t="s">
        <v>16484</v>
      </c>
      <c r="I409" s="3" t="s">
        <v>1241</v>
      </c>
      <c r="J409" s="6">
        <v>363</v>
      </c>
      <c r="K409" s="3" t="s">
        <v>196</v>
      </c>
      <c r="L409" s="6">
        <v>950</v>
      </c>
      <c r="M409" s="6">
        <v>-9.7200000000000006</v>
      </c>
      <c r="N409" s="6">
        <v>950</v>
      </c>
      <c r="O409" s="17"/>
      <c r="P409" s="3"/>
      <c r="Q409" s="3"/>
      <c r="R409" s="3" t="s">
        <v>16774</v>
      </c>
    </row>
    <row r="410" spans="1:18">
      <c r="A410" s="19" t="s">
        <v>16965</v>
      </c>
      <c r="B410" s="3" t="s">
        <v>561</v>
      </c>
      <c r="C410" s="3" t="s">
        <v>9934</v>
      </c>
      <c r="D410" s="3" t="s">
        <v>9937</v>
      </c>
      <c r="E410" s="6">
        <v>249.86</v>
      </c>
      <c r="F410" s="3" t="s">
        <v>110</v>
      </c>
      <c r="G410" s="6">
        <v>757</v>
      </c>
      <c r="H410" s="3" t="s">
        <v>16484</v>
      </c>
      <c r="I410" s="3" t="s">
        <v>1241</v>
      </c>
      <c r="J410" s="6">
        <v>280</v>
      </c>
      <c r="K410" s="3" t="s">
        <v>110</v>
      </c>
      <c r="L410" s="6">
        <v>757</v>
      </c>
      <c r="M410" s="6">
        <v>30.14</v>
      </c>
      <c r="N410" s="6">
        <v>757.98</v>
      </c>
      <c r="O410" s="17"/>
      <c r="P410" s="3"/>
      <c r="Q410" s="3"/>
      <c r="R410" s="3" t="s">
        <v>16774</v>
      </c>
    </row>
    <row r="411" spans="1:18">
      <c r="A411" s="19" t="s">
        <v>16966</v>
      </c>
      <c r="B411" s="3" t="s">
        <v>561</v>
      </c>
      <c r="C411" s="3" t="s">
        <v>9937</v>
      </c>
      <c r="D411" s="3" t="s">
        <v>9940</v>
      </c>
      <c r="E411" s="6">
        <v>218.07</v>
      </c>
      <c r="F411" s="3" t="s">
        <v>110</v>
      </c>
      <c r="G411" s="6">
        <v>757</v>
      </c>
      <c r="H411" s="3" t="s">
        <v>16484</v>
      </c>
      <c r="I411" s="3" t="s">
        <v>1241</v>
      </c>
      <c r="J411" s="6">
        <v>275</v>
      </c>
      <c r="K411" s="3" t="s">
        <v>110</v>
      </c>
      <c r="L411" s="6">
        <v>757</v>
      </c>
      <c r="M411" s="6">
        <v>56.93</v>
      </c>
      <c r="N411" s="6">
        <v>757.98</v>
      </c>
      <c r="O411" s="17"/>
      <c r="P411" s="3"/>
      <c r="Q411" s="3"/>
      <c r="R411" s="3" t="s">
        <v>16774</v>
      </c>
    </row>
    <row r="412" spans="1:18">
      <c r="A412" s="19" t="s">
        <v>16967</v>
      </c>
      <c r="B412" s="3" t="s">
        <v>561</v>
      </c>
      <c r="C412" s="3" t="s">
        <v>9940</v>
      </c>
      <c r="D412" s="3" t="s">
        <v>9943</v>
      </c>
      <c r="E412" s="6">
        <v>234.14</v>
      </c>
      <c r="F412" s="3" t="s">
        <v>110</v>
      </c>
      <c r="G412" s="6">
        <v>757</v>
      </c>
      <c r="H412" s="3" t="s">
        <v>16484</v>
      </c>
      <c r="I412" s="3" t="s">
        <v>1241</v>
      </c>
      <c r="J412" s="6">
        <v>280</v>
      </c>
      <c r="K412" s="3" t="s">
        <v>110</v>
      </c>
      <c r="L412" s="6">
        <v>757</v>
      </c>
      <c r="M412" s="6">
        <v>45.86</v>
      </c>
      <c r="N412" s="6">
        <v>757.98</v>
      </c>
      <c r="O412" s="17"/>
      <c r="P412" s="3"/>
      <c r="Q412" s="3"/>
      <c r="R412" s="3" t="s">
        <v>16774</v>
      </c>
    </row>
    <row r="413" spans="1:18">
      <c r="A413" s="19" t="s">
        <v>16968</v>
      </c>
      <c r="B413" s="3" t="s">
        <v>561</v>
      </c>
      <c r="C413" s="3" t="s">
        <v>9943</v>
      </c>
      <c r="D413" s="3" t="s">
        <v>9946</v>
      </c>
      <c r="E413" s="6">
        <v>355.46</v>
      </c>
      <c r="F413" s="3" t="s">
        <v>196</v>
      </c>
      <c r="G413" s="6">
        <v>950</v>
      </c>
      <c r="H413" s="3" t="s">
        <v>16484</v>
      </c>
      <c r="I413" s="3" t="s">
        <v>1241</v>
      </c>
      <c r="J413" s="6">
        <v>408</v>
      </c>
      <c r="K413" s="3" t="s">
        <v>196</v>
      </c>
      <c r="L413" s="6">
        <v>950</v>
      </c>
      <c r="M413" s="6">
        <v>52.54</v>
      </c>
      <c r="N413" s="6">
        <v>950</v>
      </c>
      <c r="O413" s="17"/>
      <c r="P413" s="3"/>
      <c r="Q413" s="3"/>
      <c r="R413" s="3" t="s">
        <v>16774</v>
      </c>
    </row>
    <row r="414" spans="1:18">
      <c r="A414" s="19" t="s">
        <v>16969</v>
      </c>
      <c r="B414" s="3" t="s">
        <v>561</v>
      </c>
      <c r="C414" s="3" t="s">
        <v>9946</v>
      </c>
      <c r="D414" s="3" t="s">
        <v>9949</v>
      </c>
      <c r="E414" s="6">
        <v>268.81</v>
      </c>
      <c r="F414" s="3" t="s">
        <v>110</v>
      </c>
      <c r="G414" s="6">
        <v>757</v>
      </c>
      <c r="H414" s="3" t="s">
        <v>16484</v>
      </c>
      <c r="I414" s="3" t="s">
        <v>1241</v>
      </c>
      <c r="J414" s="6">
        <v>276</v>
      </c>
      <c r="K414" s="3" t="s">
        <v>110</v>
      </c>
      <c r="L414" s="6">
        <v>757</v>
      </c>
      <c r="M414" s="6">
        <v>7.19</v>
      </c>
      <c r="N414" s="6">
        <v>757.98</v>
      </c>
      <c r="O414" s="17"/>
      <c r="P414" s="3"/>
      <c r="Q414" s="3"/>
      <c r="R414" s="3" t="s">
        <v>16774</v>
      </c>
    </row>
    <row r="415" spans="1:18">
      <c r="A415" s="19" t="s">
        <v>16970</v>
      </c>
      <c r="B415" s="3" t="s">
        <v>637</v>
      </c>
      <c r="C415" s="3" t="s">
        <v>16971</v>
      </c>
      <c r="D415" s="3" t="s">
        <v>11815</v>
      </c>
      <c r="E415" s="6">
        <v>670</v>
      </c>
      <c r="F415" s="3" t="s">
        <v>196</v>
      </c>
      <c r="G415" s="6">
        <v>1386</v>
      </c>
      <c r="H415" s="3" t="s">
        <v>16484</v>
      </c>
      <c r="I415" s="3" t="s">
        <v>1241</v>
      </c>
      <c r="J415" s="6">
        <v>662</v>
      </c>
      <c r="K415" s="3" t="s">
        <v>196</v>
      </c>
      <c r="L415" s="6">
        <v>1386</v>
      </c>
      <c r="M415" s="6">
        <v>-8</v>
      </c>
      <c r="N415" s="6">
        <v>1386</v>
      </c>
      <c r="O415" s="17">
        <v>45897</v>
      </c>
      <c r="P415" s="3"/>
      <c r="Q415" s="3" t="s">
        <v>2740</v>
      </c>
      <c r="R415" s="3" t="s">
        <v>16972</v>
      </c>
    </row>
    <row r="416" spans="1:18">
      <c r="A416" s="19" t="s">
        <v>16973</v>
      </c>
      <c r="B416" s="3" t="s">
        <v>637</v>
      </c>
      <c r="C416" s="3" t="s">
        <v>11815</v>
      </c>
      <c r="D416" s="3" t="s">
        <v>11821</v>
      </c>
      <c r="E416" s="6">
        <v>333</v>
      </c>
      <c r="F416" s="3" t="s">
        <v>196</v>
      </c>
      <c r="G416" s="6">
        <v>1386</v>
      </c>
      <c r="H416" s="3" t="s">
        <v>16484</v>
      </c>
      <c r="I416" s="3" t="s">
        <v>1241</v>
      </c>
      <c r="J416" s="6">
        <v>343</v>
      </c>
      <c r="K416" s="3" t="s">
        <v>196</v>
      </c>
      <c r="L416" s="6">
        <v>1386</v>
      </c>
      <c r="M416" s="6">
        <v>10</v>
      </c>
      <c r="N416" s="6">
        <v>1386</v>
      </c>
      <c r="O416" s="17">
        <v>45897</v>
      </c>
      <c r="P416" s="3"/>
      <c r="Q416" s="3" t="s">
        <v>2740</v>
      </c>
      <c r="R416" s="3" t="s">
        <v>16972</v>
      </c>
    </row>
    <row r="417" spans="1:18">
      <c r="A417" s="19" t="s">
        <v>16974</v>
      </c>
      <c r="B417" s="3" t="s">
        <v>637</v>
      </c>
      <c r="C417" s="3" t="s">
        <v>11821</v>
      </c>
      <c r="D417" s="3" t="s">
        <v>11825</v>
      </c>
      <c r="E417" s="6">
        <v>489</v>
      </c>
      <c r="F417" s="3" t="s">
        <v>196</v>
      </c>
      <c r="G417" s="6">
        <v>1386</v>
      </c>
      <c r="H417" s="3" t="s">
        <v>16484</v>
      </c>
      <c r="I417" s="3" t="s">
        <v>1241</v>
      </c>
      <c r="J417" s="6">
        <v>485</v>
      </c>
      <c r="K417" s="3" t="s">
        <v>196</v>
      </c>
      <c r="L417" s="6">
        <v>1386</v>
      </c>
      <c r="M417" s="6">
        <v>-4</v>
      </c>
      <c r="N417" s="6">
        <v>1386</v>
      </c>
      <c r="O417" s="17">
        <v>45897</v>
      </c>
      <c r="P417" s="3"/>
      <c r="Q417" s="3" t="s">
        <v>2740</v>
      </c>
      <c r="R417" s="3" t="s">
        <v>16972</v>
      </c>
    </row>
    <row r="418" spans="1:18">
      <c r="A418" s="19" t="s">
        <v>16975</v>
      </c>
      <c r="B418" s="3" t="s">
        <v>637</v>
      </c>
      <c r="C418" s="3" t="s">
        <v>11825</v>
      </c>
      <c r="D418" s="3" t="s">
        <v>11829</v>
      </c>
      <c r="E418" s="6">
        <v>280</v>
      </c>
      <c r="F418" s="3" t="s">
        <v>110</v>
      </c>
      <c r="G418" s="6">
        <v>900.9</v>
      </c>
      <c r="H418" s="3" t="s">
        <v>16484</v>
      </c>
      <c r="I418" s="3" t="s">
        <v>1241</v>
      </c>
      <c r="J418" s="6">
        <v>312</v>
      </c>
      <c r="K418" s="3" t="s">
        <v>196</v>
      </c>
      <c r="L418" s="6">
        <v>1386</v>
      </c>
      <c r="M418" s="6">
        <v>32</v>
      </c>
      <c r="N418" s="6">
        <v>1386</v>
      </c>
      <c r="O418" s="17">
        <v>45897</v>
      </c>
      <c r="P418" s="3"/>
      <c r="Q418" s="3" t="s">
        <v>2740</v>
      </c>
      <c r="R418" s="3" t="s">
        <v>16972</v>
      </c>
    </row>
    <row r="419" spans="1:18">
      <c r="A419" s="19" t="s">
        <v>16976</v>
      </c>
      <c r="B419" s="3" t="s">
        <v>644</v>
      </c>
      <c r="C419" s="3" t="s">
        <v>16977</v>
      </c>
      <c r="D419" s="3" t="s">
        <v>11838</v>
      </c>
      <c r="E419" s="6">
        <v>224</v>
      </c>
      <c r="F419" s="3" t="s">
        <v>110</v>
      </c>
      <c r="G419" s="6">
        <v>900.9</v>
      </c>
      <c r="H419" s="3" t="s">
        <v>16484</v>
      </c>
      <c r="I419" s="3" t="s">
        <v>1241</v>
      </c>
      <c r="J419" s="6">
        <v>245</v>
      </c>
      <c r="K419" s="3" t="s">
        <v>110</v>
      </c>
      <c r="L419" s="6">
        <v>900.9</v>
      </c>
      <c r="M419" s="6">
        <v>21</v>
      </c>
      <c r="N419" s="6">
        <v>900.9</v>
      </c>
      <c r="O419" s="17">
        <v>45897</v>
      </c>
      <c r="P419" s="3"/>
      <c r="Q419" s="3" t="s">
        <v>1242</v>
      </c>
      <c r="R419" s="3" t="s">
        <v>16978</v>
      </c>
    </row>
    <row r="420" spans="1:18">
      <c r="A420" s="19" t="s">
        <v>16979</v>
      </c>
      <c r="B420" s="3" t="s">
        <v>644</v>
      </c>
      <c r="C420" s="3" t="s">
        <v>11838</v>
      </c>
      <c r="D420" s="3" t="s">
        <v>11844</v>
      </c>
      <c r="E420" s="6">
        <v>150</v>
      </c>
      <c r="F420" s="3" t="s">
        <v>110</v>
      </c>
      <c r="G420" s="6">
        <v>900.9</v>
      </c>
      <c r="H420" s="3" t="s">
        <v>16484</v>
      </c>
      <c r="I420" s="3" t="s">
        <v>16980</v>
      </c>
      <c r="J420" s="6">
        <v>179</v>
      </c>
      <c r="K420" s="3" t="s">
        <v>110</v>
      </c>
      <c r="L420" s="6">
        <v>900.9</v>
      </c>
      <c r="M420" s="6">
        <v>29</v>
      </c>
      <c r="N420" s="6">
        <v>900.9</v>
      </c>
      <c r="O420" s="17">
        <v>45897</v>
      </c>
      <c r="P420" s="3"/>
      <c r="Q420" s="3" t="s">
        <v>1242</v>
      </c>
      <c r="R420" s="3" t="s">
        <v>16978</v>
      </c>
    </row>
    <row r="421" spans="1:18">
      <c r="A421" s="19" t="s">
        <v>16981</v>
      </c>
      <c r="B421" s="3" t="s">
        <v>644</v>
      </c>
      <c r="C421" s="3" t="s">
        <v>11844</v>
      </c>
      <c r="D421" s="3" t="s">
        <v>11849</v>
      </c>
      <c r="E421" s="6">
        <v>165</v>
      </c>
      <c r="F421" s="3" t="s">
        <v>110</v>
      </c>
      <c r="G421" s="6">
        <v>900.9</v>
      </c>
      <c r="H421" s="3" t="s">
        <v>16484</v>
      </c>
      <c r="I421" s="3" t="s">
        <v>1241</v>
      </c>
      <c r="J421" s="6">
        <v>198</v>
      </c>
      <c r="K421" s="3" t="s">
        <v>110</v>
      </c>
      <c r="L421" s="6">
        <v>900.9</v>
      </c>
      <c r="M421" s="6">
        <v>33</v>
      </c>
      <c r="N421" s="6">
        <v>900.9</v>
      </c>
      <c r="O421" s="17">
        <v>45897</v>
      </c>
      <c r="P421" s="3"/>
      <c r="Q421" s="3" t="s">
        <v>1242</v>
      </c>
      <c r="R421" s="3" t="s">
        <v>16978</v>
      </c>
    </row>
    <row r="422" spans="1:18">
      <c r="A422" s="19" t="s">
        <v>16982</v>
      </c>
      <c r="B422" s="3" t="s">
        <v>644</v>
      </c>
      <c r="C422" s="3" t="s">
        <v>11849</v>
      </c>
      <c r="D422" s="3" t="s">
        <v>11854</v>
      </c>
      <c r="E422" s="6">
        <v>158</v>
      </c>
      <c r="F422" s="3" t="s">
        <v>110</v>
      </c>
      <c r="G422" s="6">
        <v>900.9</v>
      </c>
      <c r="H422" s="3" t="s">
        <v>16484</v>
      </c>
      <c r="I422" s="3" t="s">
        <v>1241</v>
      </c>
      <c r="J422" s="6">
        <v>186</v>
      </c>
      <c r="K422" s="3" t="s">
        <v>110</v>
      </c>
      <c r="L422" s="6">
        <v>900.9</v>
      </c>
      <c r="M422" s="6">
        <v>28</v>
      </c>
      <c r="N422" s="6">
        <v>900.9</v>
      </c>
      <c r="O422" s="17">
        <v>45897</v>
      </c>
      <c r="P422" s="3"/>
      <c r="Q422" s="3" t="s">
        <v>1242</v>
      </c>
      <c r="R422" s="3" t="s">
        <v>16978</v>
      </c>
    </row>
    <row r="423" spans="1:18">
      <c r="A423" s="19" t="s">
        <v>16983</v>
      </c>
      <c r="B423" s="3" t="s">
        <v>705</v>
      </c>
      <c r="C423" s="3" t="s">
        <v>16984</v>
      </c>
      <c r="D423" s="3" t="s">
        <v>16985</v>
      </c>
      <c r="E423" s="6">
        <v>807</v>
      </c>
      <c r="F423" s="3" t="s">
        <v>196</v>
      </c>
      <c r="G423" s="6">
        <v>1386</v>
      </c>
      <c r="H423" s="3" t="s">
        <v>16484</v>
      </c>
      <c r="I423" s="3" t="s">
        <v>1241</v>
      </c>
      <c r="J423" s="6">
        <v>850</v>
      </c>
      <c r="K423" s="3" t="s">
        <v>196</v>
      </c>
      <c r="L423" s="6">
        <v>1386</v>
      </c>
      <c r="M423" s="6">
        <v>43</v>
      </c>
      <c r="N423" s="6">
        <v>1386</v>
      </c>
      <c r="O423" s="17">
        <v>45923</v>
      </c>
      <c r="P423" s="3"/>
      <c r="Q423" s="3" t="s">
        <v>16986</v>
      </c>
      <c r="R423" s="3" t="s">
        <v>16987</v>
      </c>
    </row>
    <row r="424" spans="1:18">
      <c r="A424" s="19" t="s">
        <v>16988</v>
      </c>
      <c r="B424" s="3" t="s">
        <v>705</v>
      </c>
      <c r="C424" s="3" t="s">
        <v>16985</v>
      </c>
      <c r="D424" s="3" t="s">
        <v>12238</v>
      </c>
      <c r="E424" s="6">
        <v>110</v>
      </c>
      <c r="F424" s="3" t="s">
        <v>110</v>
      </c>
      <c r="G424" s="6">
        <v>900.9</v>
      </c>
      <c r="H424" s="3" t="s">
        <v>16484</v>
      </c>
      <c r="I424" s="3" t="s">
        <v>1241</v>
      </c>
      <c r="J424" s="6">
        <v>106</v>
      </c>
      <c r="K424" s="3" t="s">
        <v>110</v>
      </c>
      <c r="L424" s="6">
        <v>900.9</v>
      </c>
      <c r="M424" s="6">
        <v>-4</v>
      </c>
      <c r="N424" s="6">
        <v>900.9</v>
      </c>
      <c r="O424" s="17">
        <v>45924</v>
      </c>
      <c r="P424" s="3"/>
      <c r="Q424" s="3" t="s">
        <v>16986</v>
      </c>
      <c r="R424" s="3" t="s">
        <v>16987</v>
      </c>
    </row>
    <row r="425" spans="1:18">
      <c r="A425" s="19" t="s">
        <v>16989</v>
      </c>
      <c r="B425" s="3" t="s">
        <v>705</v>
      </c>
      <c r="C425" s="3" t="s">
        <v>12238</v>
      </c>
      <c r="D425" s="3" t="s">
        <v>12243</v>
      </c>
      <c r="E425" s="6">
        <v>251</v>
      </c>
      <c r="F425" s="3" t="s">
        <v>110</v>
      </c>
      <c r="G425" s="6">
        <v>900.9</v>
      </c>
      <c r="H425" s="3" t="s">
        <v>16484</v>
      </c>
      <c r="I425" s="3" t="s">
        <v>1241</v>
      </c>
      <c r="J425" s="6">
        <v>276</v>
      </c>
      <c r="K425" s="3" t="s">
        <v>110</v>
      </c>
      <c r="L425" s="6">
        <v>900.9</v>
      </c>
      <c r="M425" s="6">
        <v>25</v>
      </c>
      <c r="N425" s="6">
        <v>900.9</v>
      </c>
      <c r="O425" s="17">
        <v>45924</v>
      </c>
      <c r="P425" s="3"/>
      <c r="Q425" s="3" t="s">
        <v>16986</v>
      </c>
      <c r="R425" s="3" t="s">
        <v>16987</v>
      </c>
    </row>
    <row r="426" spans="1:18">
      <c r="A426" s="19" t="s">
        <v>16990</v>
      </c>
      <c r="B426" s="3" t="s">
        <v>705</v>
      </c>
      <c r="C426" s="3" t="s">
        <v>12243</v>
      </c>
      <c r="D426" s="3" t="s">
        <v>12248</v>
      </c>
      <c r="E426" s="6">
        <v>223</v>
      </c>
      <c r="F426" s="3" t="s">
        <v>110</v>
      </c>
      <c r="G426" s="6">
        <v>900.9</v>
      </c>
      <c r="H426" s="3" t="s">
        <v>16484</v>
      </c>
      <c r="I426" s="3" t="s">
        <v>1241</v>
      </c>
      <c r="J426" s="6">
        <v>224</v>
      </c>
      <c r="K426" s="3" t="s">
        <v>110</v>
      </c>
      <c r="L426" s="6">
        <v>900.9</v>
      </c>
      <c r="M426" s="6">
        <v>1</v>
      </c>
      <c r="N426" s="6">
        <v>900.9</v>
      </c>
      <c r="O426" s="17">
        <v>45924</v>
      </c>
      <c r="P426" s="3"/>
      <c r="Q426" s="3" t="s">
        <v>16986</v>
      </c>
      <c r="R426" s="3" t="s">
        <v>16987</v>
      </c>
    </row>
    <row r="427" spans="1:18">
      <c r="A427" s="19" t="s">
        <v>16991</v>
      </c>
      <c r="B427" s="3" t="s">
        <v>705</v>
      </c>
      <c r="C427" s="3" t="s">
        <v>12248</v>
      </c>
      <c r="D427" s="3" t="s">
        <v>12253</v>
      </c>
      <c r="E427" s="6">
        <v>332</v>
      </c>
      <c r="F427" s="3" t="s">
        <v>196</v>
      </c>
      <c r="G427" s="6">
        <v>1386</v>
      </c>
      <c r="H427" s="3" t="s">
        <v>16484</v>
      </c>
      <c r="I427" s="3" t="s">
        <v>1241</v>
      </c>
      <c r="J427" s="6">
        <v>333</v>
      </c>
      <c r="K427" s="3" t="s">
        <v>196</v>
      </c>
      <c r="L427" s="6">
        <v>1386</v>
      </c>
      <c r="M427" s="6">
        <v>1</v>
      </c>
      <c r="N427" s="6">
        <v>1386</v>
      </c>
      <c r="O427" s="17">
        <v>45926</v>
      </c>
      <c r="P427" s="3"/>
      <c r="Q427" s="3" t="s">
        <v>16986</v>
      </c>
      <c r="R427" s="3" t="s">
        <v>16987</v>
      </c>
    </row>
    <row r="428" spans="1:18">
      <c r="A428" s="19" t="s">
        <v>16992</v>
      </c>
      <c r="B428" s="3" t="s">
        <v>705</v>
      </c>
      <c r="C428" s="3" t="s">
        <v>12253</v>
      </c>
      <c r="D428" s="3" t="s">
        <v>12258</v>
      </c>
      <c r="E428" s="6">
        <v>258</v>
      </c>
      <c r="F428" s="3" t="s">
        <v>110</v>
      </c>
      <c r="G428" s="6">
        <v>900.9</v>
      </c>
      <c r="H428" s="3" t="s">
        <v>16484</v>
      </c>
      <c r="I428" s="3" t="s">
        <v>1241</v>
      </c>
      <c r="J428" s="6">
        <v>233</v>
      </c>
      <c r="K428" s="3" t="s">
        <v>110</v>
      </c>
      <c r="L428" s="6">
        <v>900.9</v>
      </c>
      <c r="M428" s="6">
        <v>-25</v>
      </c>
      <c r="N428" s="6">
        <v>900.9</v>
      </c>
      <c r="O428" s="17">
        <v>45926</v>
      </c>
      <c r="P428" s="3"/>
      <c r="Q428" s="3" t="s">
        <v>16986</v>
      </c>
      <c r="R428" s="3" t="s">
        <v>16987</v>
      </c>
    </row>
    <row r="429" spans="1:18">
      <c r="A429" s="19" t="s">
        <v>16993</v>
      </c>
      <c r="B429" s="3" t="s">
        <v>705</v>
      </c>
      <c r="C429" s="3" t="s">
        <v>16985</v>
      </c>
      <c r="D429" s="3" t="s">
        <v>12263</v>
      </c>
      <c r="E429" s="6">
        <v>210</v>
      </c>
      <c r="F429" s="3" t="s">
        <v>110</v>
      </c>
      <c r="G429" s="6">
        <v>900.9</v>
      </c>
      <c r="H429" s="3" t="s">
        <v>16484</v>
      </c>
      <c r="I429" s="3" t="s">
        <v>1241</v>
      </c>
      <c r="J429" s="6">
        <v>159</v>
      </c>
      <c r="K429" s="3" t="s">
        <v>110</v>
      </c>
      <c r="L429" s="6">
        <v>900.9</v>
      </c>
      <c r="M429" s="6">
        <v>70</v>
      </c>
      <c r="N429" s="6">
        <v>900.9</v>
      </c>
      <c r="O429" s="17">
        <v>45930</v>
      </c>
      <c r="P429" s="3"/>
      <c r="Q429" s="3" t="s">
        <v>16986</v>
      </c>
      <c r="R429" s="3" t="s">
        <v>16987</v>
      </c>
    </row>
    <row r="430" spans="1:18">
      <c r="A430" s="19" t="s">
        <v>16994</v>
      </c>
      <c r="B430" s="3" t="s">
        <v>705</v>
      </c>
      <c r="C430" s="3" t="s">
        <v>12263</v>
      </c>
      <c r="D430" s="3" t="s">
        <v>12268</v>
      </c>
      <c r="E430" s="6">
        <v>141</v>
      </c>
      <c r="F430" s="3" t="s">
        <v>110</v>
      </c>
      <c r="G430" s="6">
        <v>900.9</v>
      </c>
      <c r="H430" s="3" t="s">
        <v>16484</v>
      </c>
      <c r="I430" s="3" t="s">
        <v>1241</v>
      </c>
      <c r="J430" s="6">
        <v>122</v>
      </c>
      <c r="K430" s="3" t="s">
        <v>110</v>
      </c>
      <c r="L430" s="6">
        <v>900.9</v>
      </c>
      <c r="M430" s="6">
        <v>-15</v>
      </c>
      <c r="N430" s="6">
        <v>900.9</v>
      </c>
      <c r="O430" s="17">
        <v>45930</v>
      </c>
      <c r="P430" s="3"/>
      <c r="Q430" s="3" t="s">
        <v>16986</v>
      </c>
      <c r="R430" s="3" t="s">
        <v>16987</v>
      </c>
    </row>
    <row r="431" spans="1:18">
      <c r="A431" s="19" t="s">
        <v>16995</v>
      </c>
      <c r="B431" s="3" t="s">
        <v>705</v>
      </c>
      <c r="C431" s="3" t="s">
        <v>12268</v>
      </c>
      <c r="D431" s="3" t="s">
        <v>12273</v>
      </c>
      <c r="E431" s="6">
        <v>120</v>
      </c>
      <c r="F431" s="3" t="s">
        <v>110</v>
      </c>
      <c r="G431" s="6">
        <v>900.9</v>
      </c>
      <c r="H431" s="3" t="s">
        <v>16484</v>
      </c>
      <c r="I431" s="3" t="s">
        <v>1241</v>
      </c>
      <c r="J431" s="6">
        <v>125</v>
      </c>
      <c r="K431" s="3" t="s">
        <v>110</v>
      </c>
      <c r="L431" s="6">
        <v>900.9</v>
      </c>
      <c r="M431" s="6">
        <v>-3</v>
      </c>
      <c r="N431" s="6">
        <v>900.9</v>
      </c>
      <c r="O431" s="17">
        <v>45930</v>
      </c>
      <c r="P431" s="3"/>
      <c r="Q431" s="3" t="s">
        <v>16986</v>
      </c>
      <c r="R431" s="3" t="s">
        <v>16987</v>
      </c>
    </row>
    <row r="432" spans="1:18">
      <c r="A432" s="19" t="s">
        <v>16996</v>
      </c>
      <c r="B432" s="3" t="s">
        <v>705</v>
      </c>
      <c r="C432" s="3" t="s">
        <v>16985</v>
      </c>
      <c r="D432" s="3" t="s">
        <v>12279</v>
      </c>
      <c r="E432" s="6">
        <v>116</v>
      </c>
      <c r="F432" s="3" t="s">
        <v>110</v>
      </c>
      <c r="G432" s="6">
        <v>900.9</v>
      </c>
      <c r="H432" s="3" t="s">
        <v>16484</v>
      </c>
      <c r="I432" s="3" t="s">
        <v>1241</v>
      </c>
      <c r="J432" s="6">
        <v>110</v>
      </c>
      <c r="K432" s="3" t="s">
        <v>110</v>
      </c>
      <c r="L432" s="6">
        <v>900.9</v>
      </c>
      <c r="M432" s="6">
        <v>-6</v>
      </c>
      <c r="N432" s="6">
        <v>900.9</v>
      </c>
      <c r="O432" s="17">
        <v>45923</v>
      </c>
      <c r="P432" s="3"/>
      <c r="Q432" s="3" t="s">
        <v>16986</v>
      </c>
      <c r="R432" s="3" t="s">
        <v>16987</v>
      </c>
    </row>
    <row r="433" spans="1:18">
      <c r="A433" s="19" t="s">
        <v>16997</v>
      </c>
      <c r="B433" s="3" t="s">
        <v>705</v>
      </c>
      <c r="C433" s="3" t="s">
        <v>12279</v>
      </c>
      <c r="D433" s="3" t="s">
        <v>12284</v>
      </c>
      <c r="E433" s="6">
        <v>192</v>
      </c>
      <c r="F433" s="3" t="s">
        <v>110</v>
      </c>
      <c r="G433" s="6">
        <v>900.9</v>
      </c>
      <c r="H433" s="3" t="s">
        <v>16484</v>
      </c>
      <c r="I433" s="3" t="s">
        <v>1241</v>
      </c>
      <c r="J433" s="6">
        <v>176</v>
      </c>
      <c r="K433" s="3" t="s">
        <v>110</v>
      </c>
      <c r="L433" s="6">
        <v>900.9</v>
      </c>
      <c r="M433" s="6">
        <v>-16</v>
      </c>
      <c r="N433" s="6">
        <v>900.9</v>
      </c>
      <c r="O433" s="17">
        <v>45923</v>
      </c>
      <c r="P433" s="3"/>
      <c r="Q433" s="3" t="s">
        <v>16986</v>
      </c>
      <c r="R433" s="3" t="s">
        <v>16987</v>
      </c>
    </row>
    <row r="434" spans="1:18">
      <c r="A434" s="19" t="s">
        <v>16998</v>
      </c>
      <c r="B434" s="3" t="s">
        <v>705</v>
      </c>
      <c r="C434" s="3" t="s">
        <v>12284</v>
      </c>
      <c r="D434" s="3" t="s">
        <v>12289</v>
      </c>
      <c r="E434" s="6">
        <v>301</v>
      </c>
      <c r="F434" s="3" t="s">
        <v>196</v>
      </c>
      <c r="G434" s="6">
        <v>1386</v>
      </c>
      <c r="H434" s="3" t="s">
        <v>16484</v>
      </c>
      <c r="I434" s="3" t="s">
        <v>1241</v>
      </c>
      <c r="J434" s="6">
        <v>276</v>
      </c>
      <c r="K434" s="3" t="s">
        <v>196</v>
      </c>
      <c r="L434" s="6">
        <v>1386</v>
      </c>
      <c r="M434" s="6">
        <v>-25</v>
      </c>
      <c r="N434" s="6">
        <v>1386</v>
      </c>
      <c r="O434" s="17">
        <v>45923</v>
      </c>
      <c r="P434" s="3"/>
      <c r="Q434" s="3" t="s">
        <v>16986</v>
      </c>
      <c r="R434" s="3" t="s">
        <v>16987</v>
      </c>
    </row>
    <row r="435" spans="1:18">
      <c r="A435" s="19" t="s">
        <v>16999</v>
      </c>
      <c r="B435" s="3" t="s">
        <v>705</v>
      </c>
      <c r="C435" s="3" t="s">
        <v>12289</v>
      </c>
      <c r="D435" s="3" t="s">
        <v>12294</v>
      </c>
      <c r="E435" s="6">
        <v>254</v>
      </c>
      <c r="F435" s="3" t="s">
        <v>110</v>
      </c>
      <c r="G435" s="6">
        <v>900.9</v>
      </c>
      <c r="H435" s="3" t="s">
        <v>16484</v>
      </c>
      <c r="I435" s="3" t="s">
        <v>1241</v>
      </c>
      <c r="J435" s="6">
        <v>264</v>
      </c>
      <c r="K435" s="3" t="s">
        <v>110</v>
      </c>
      <c r="L435" s="6">
        <v>900.9</v>
      </c>
      <c r="M435" s="6">
        <v>10</v>
      </c>
      <c r="N435" s="6">
        <v>900.9</v>
      </c>
      <c r="O435" s="17">
        <v>45923</v>
      </c>
      <c r="P435" s="3"/>
      <c r="Q435" s="3" t="s">
        <v>16986</v>
      </c>
      <c r="R435" s="3" t="s">
        <v>16987</v>
      </c>
    </row>
    <row r="436" spans="1:18">
      <c r="A436" s="19" t="s">
        <v>17000</v>
      </c>
      <c r="B436" s="3" t="s">
        <v>705</v>
      </c>
      <c r="C436" s="3" t="s">
        <v>12294</v>
      </c>
      <c r="D436" s="3" t="s">
        <v>12299</v>
      </c>
      <c r="E436" s="6">
        <v>127</v>
      </c>
      <c r="F436" s="3" t="s">
        <v>110</v>
      </c>
      <c r="G436" s="6">
        <v>900.9</v>
      </c>
      <c r="H436" s="3" t="s">
        <v>16484</v>
      </c>
      <c r="I436" s="3" t="s">
        <v>1241</v>
      </c>
      <c r="J436" s="6">
        <v>111</v>
      </c>
      <c r="K436" s="3" t="s">
        <v>110</v>
      </c>
      <c r="L436" s="6">
        <v>900.9</v>
      </c>
      <c r="M436" s="6">
        <v>-16</v>
      </c>
      <c r="N436" s="6">
        <v>900.9</v>
      </c>
      <c r="O436" s="17">
        <v>45923</v>
      </c>
      <c r="P436" s="3"/>
      <c r="Q436" s="3" t="s">
        <v>16986</v>
      </c>
      <c r="R436" s="3" t="s">
        <v>16987</v>
      </c>
    </row>
    <row r="437" spans="1:18">
      <c r="A437" s="19" t="s">
        <v>17001</v>
      </c>
      <c r="B437" s="3" t="s">
        <v>705</v>
      </c>
      <c r="C437" s="3" t="s">
        <v>12299</v>
      </c>
      <c r="D437" s="3" t="s">
        <v>12304</v>
      </c>
      <c r="E437" s="6">
        <v>264</v>
      </c>
      <c r="F437" s="3" t="s">
        <v>110</v>
      </c>
      <c r="G437" s="6">
        <v>900.9</v>
      </c>
      <c r="H437" s="3" t="s">
        <v>16484</v>
      </c>
      <c r="I437" s="3" t="s">
        <v>1241</v>
      </c>
      <c r="J437" s="6">
        <v>262</v>
      </c>
      <c r="K437" s="3" t="s">
        <v>110</v>
      </c>
      <c r="L437" s="6">
        <v>900.9</v>
      </c>
      <c r="M437" s="6">
        <v>-2</v>
      </c>
      <c r="N437" s="6">
        <v>900.9</v>
      </c>
      <c r="O437" s="17">
        <v>45923</v>
      </c>
      <c r="P437" s="3"/>
      <c r="Q437" s="3" t="s">
        <v>16986</v>
      </c>
      <c r="R437" s="3" t="s">
        <v>16987</v>
      </c>
    </row>
    <row r="438" spans="1:18">
      <c r="A438" s="19" t="s">
        <v>17002</v>
      </c>
      <c r="B438" s="3" t="s">
        <v>705</v>
      </c>
      <c r="C438" s="3" t="s">
        <v>12304</v>
      </c>
      <c r="D438" s="3" t="s">
        <v>12309</v>
      </c>
      <c r="E438" s="6">
        <v>57</v>
      </c>
      <c r="F438" s="3" t="s">
        <v>68</v>
      </c>
      <c r="G438" s="6">
        <v>514.79999999999995</v>
      </c>
      <c r="H438" s="3" t="s">
        <v>16484</v>
      </c>
      <c r="I438" s="3" t="s">
        <v>1241</v>
      </c>
      <c r="J438" s="6">
        <v>66</v>
      </c>
      <c r="K438" s="3" t="s">
        <v>68</v>
      </c>
      <c r="L438" s="6">
        <v>514.79999999999995</v>
      </c>
      <c r="M438" s="6">
        <v>9</v>
      </c>
      <c r="N438" s="6">
        <v>514.79999999999995</v>
      </c>
      <c r="O438" s="17">
        <v>45923</v>
      </c>
      <c r="P438" s="3"/>
      <c r="Q438" s="3" t="s">
        <v>16986</v>
      </c>
      <c r="R438" s="3" t="s">
        <v>16987</v>
      </c>
    </row>
    <row r="439" spans="1:18">
      <c r="A439" s="19" t="s">
        <v>17003</v>
      </c>
      <c r="B439" s="3" t="s">
        <v>705</v>
      </c>
      <c r="C439" s="3" t="s">
        <v>12309</v>
      </c>
      <c r="D439" s="3" t="s">
        <v>12314</v>
      </c>
      <c r="E439" s="6">
        <v>323</v>
      </c>
      <c r="F439" s="3" t="s">
        <v>196</v>
      </c>
      <c r="G439" s="6">
        <v>1386</v>
      </c>
      <c r="H439" s="3" t="s">
        <v>16484</v>
      </c>
      <c r="I439" s="3" t="s">
        <v>1241</v>
      </c>
      <c r="J439" s="6">
        <v>316</v>
      </c>
      <c r="K439" s="3" t="s">
        <v>196</v>
      </c>
      <c r="L439" s="6">
        <v>1386</v>
      </c>
      <c r="M439" s="6">
        <v>-7</v>
      </c>
      <c r="N439" s="6">
        <v>1386</v>
      </c>
      <c r="O439" s="17">
        <v>45924</v>
      </c>
      <c r="P439" s="3"/>
      <c r="Q439" s="3" t="s">
        <v>16986</v>
      </c>
      <c r="R439" s="3" t="s">
        <v>16987</v>
      </c>
    </row>
    <row r="440" spans="1:18">
      <c r="A440" s="19" t="s">
        <v>17004</v>
      </c>
      <c r="B440" s="3" t="s">
        <v>702</v>
      </c>
      <c r="C440" s="3" t="s">
        <v>17005</v>
      </c>
      <c r="D440" s="3" t="s">
        <v>16985</v>
      </c>
      <c r="E440" s="6">
        <v>932</v>
      </c>
      <c r="F440" s="3" t="s">
        <v>196</v>
      </c>
      <c r="G440" s="6">
        <v>1386</v>
      </c>
      <c r="H440" s="3" t="s">
        <v>16484</v>
      </c>
      <c r="I440" s="3" t="s">
        <v>1241</v>
      </c>
      <c r="J440" s="6">
        <v>1000</v>
      </c>
      <c r="K440" s="3" t="s">
        <v>196</v>
      </c>
      <c r="L440" s="6">
        <v>1386</v>
      </c>
      <c r="M440" s="6">
        <v>68</v>
      </c>
      <c r="N440" s="6">
        <v>1386</v>
      </c>
      <c r="O440" s="17">
        <v>45905</v>
      </c>
      <c r="P440" s="3"/>
      <c r="Q440" s="18" t="s">
        <v>12350</v>
      </c>
      <c r="R440" s="3" t="s">
        <v>16987</v>
      </c>
    </row>
    <row r="441" spans="1:18">
      <c r="A441" s="19" t="s">
        <v>17006</v>
      </c>
      <c r="B441" s="3" t="s">
        <v>702</v>
      </c>
      <c r="C441" s="3" t="s">
        <v>16985</v>
      </c>
      <c r="D441" s="3" t="s">
        <v>12117</v>
      </c>
      <c r="E441" s="6">
        <v>92</v>
      </c>
      <c r="F441" s="3" t="s">
        <v>68</v>
      </c>
      <c r="G441" s="6">
        <v>514.79999999999995</v>
      </c>
      <c r="H441" s="3" t="s">
        <v>16484</v>
      </c>
      <c r="I441" s="3" t="s">
        <v>1241</v>
      </c>
      <c r="J441" s="6">
        <v>145</v>
      </c>
      <c r="K441" s="3" t="s">
        <v>110</v>
      </c>
      <c r="L441" s="6">
        <v>900.9</v>
      </c>
      <c r="M441" s="6">
        <v>53</v>
      </c>
      <c r="N441" s="6">
        <v>900.9</v>
      </c>
      <c r="O441" s="17">
        <v>45905</v>
      </c>
      <c r="P441" s="3"/>
      <c r="Q441" s="18" t="s">
        <v>12350</v>
      </c>
      <c r="R441" s="3" t="s">
        <v>16987</v>
      </c>
    </row>
    <row r="442" spans="1:18">
      <c r="A442" s="19" t="s">
        <v>17007</v>
      </c>
      <c r="B442" s="3" t="s">
        <v>702</v>
      </c>
      <c r="C442" s="3" t="s">
        <v>12117</v>
      </c>
      <c r="D442" s="3" t="s">
        <v>12123</v>
      </c>
      <c r="E442" s="6">
        <v>353</v>
      </c>
      <c r="F442" s="3" t="s">
        <v>196</v>
      </c>
      <c r="G442" s="6">
        <v>1386</v>
      </c>
      <c r="H442" s="3" t="s">
        <v>16484</v>
      </c>
      <c r="I442" s="3" t="s">
        <v>1241</v>
      </c>
      <c r="J442" s="6">
        <v>350</v>
      </c>
      <c r="K442" s="3" t="s">
        <v>196</v>
      </c>
      <c r="L442" s="6">
        <v>1386</v>
      </c>
      <c r="M442" s="6">
        <v>-3</v>
      </c>
      <c r="N442" s="6">
        <v>1386</v>
      </c>
      <c r="O442" s="17">
        <v>45909</v>
      </c>
      <c r="P442" s="3"/>
      <c r="Q442" s="18" t="s">
        <v>12350</v>
      </c>
      <c r="R442" s="3" t="s">
        <v>16987</v>
      </c>
    </row>
    <row r="443" spans="1:18">
      <c r="A443" s="19" t="s">
        <v>17008</v>
      </c>
      <c r="B443" s="3" t="s">
        <v>702</v>
      </c>
      <c r="C443" s="3" t="s">
        <v>12123</v>
      </c>
      <c r="D443" s="3" t="s">
        <v>12128</v>
      </c>
      <c r="E443" s="6">
        <v>300</v>
      </c>
      <c r="F443" s="3" t="s">
        <v>110</v>
      </c>
      <c r="G443" s="6">
        <v>900.9</v>
      </c>
      <c r="H443" s="3" t="s">
        <v>16484</v>
      </c>
      <c r="I443" s="3" t="s">
        <v>1241</v>
      </c>
      <c r="J443" s="6">
        <v>330</v>
      </c>
      <c r="K443" s="3" t="s">
        <v>196</v>
      </c>
      <c r="L443" s="6">
        <v>1386</v>
      </c>
      <c r="M443" s="6">
        <v>30</v>
      </c>
      <c r="N443" s="6">
        <v>1386</v>
      </c>
      <c r="O443" s="17">
        <v>45910</v>
      </c>
      <c r="P443" s="3"/>
      <c r="Q443" s="18" t="s">
        <v>12350</v>
      </c>
      <c r="R443" s="3" t="s">
        <v>16987</v>
      </c>
    </row>
    <row r="444" spans="1:18">
      <c r="A444" s="19" t="s">
        <v>17009</v>
      </c>
      <c r="B444" s="3" t="s">
        <v>702</v>
      </c>
      <c r="C444" s="3" t="s">
        <v>12128</v>
      </c>
      <c r="D444" s="3" t="s">
        <v>12133</v>
      </c>
      <c r="E444" s="6">
        <v>206</v>
      </c>
      <c r="F444" s="3" t="s">
        <v>110</v>
      </c>
      <c r="G444" s="6">
        <v>900.9</v>
      </c>
      <c r="H444" s="3" t="s">
        <v>16484</v>
      </c>
      <c r="I444" s="3" t="s">
        <v>1241</v>
      </c>
      <c r="J444" s="6">
        <v>210</v>
      </c>
      <c r="K444" s="3" t="s">
        <v>110</v>
      </c>
      <c r="L444" s="6">
        <v>900.9</v>
      </c>
      <c r="M444" s="6">
        <v>4</v>
      </c>
      <c r="N444" s="6">
        <v>900.9</v>
      </c>
      <c r="O444" s="17">
        <v>45910</v>
      </c>
      <c r="P444" s="3"/>
      <c r="Q444" s="18" t="s">
        <v>12350</v>
      </c>
      <c r="R444" s="3" t="s">
        <v>16987</v>
      </c>
    </row>
    <row r="445" spans="1:18">
      <c r="A445" s="19" t="s">
        <v>17010</v>
      </c>
      <c r="B445" s="3" t="s">
        <v>702</v>
      </c>
      <c r="C445" s="3" t="s">
        <v>12133</v>
      </c>
      <c r="D445" s="3" t="s">
        <v>12138</v>
      </c>
      <c r="E445" s="6">
        <v>223</v>
      </c>
      <c r="F445" s="3" t="s">
        <v>110</v>
      </c>
      <c r="G445" s="6">
        <v>900.9</v>
      </c>
      <c r="H445" s="3" t="s">
        <v>16484</v>
      </c>
      <c r="I445" s="3" t="s">
        <v>1241</v>
      </c>
      <c r="J445" s="6">
        <v>250</v>
      </c>
      <c r="K445" s="3" t="s">
        <v>110</v>
      </c>
      <c r="L445" s="6">
        <v>900.9</v>
      </c>
      <c r="M445" s="6">
        <v>27</v>
      </c>
      <c r="N445" s="6">
        <v>900.9</v>
      </c>
      <c r="O445" s="17">
        <v>45910</v>
      </c>
      <c r="P445" s="3"/>
      <c r="Q445" s="18" t="s">
        <v>12350</v>
      </c>
      <c r="R445" s="3" t="s">
        <v>16987</v>
      </c>
    </row>
    <row r="446" spans="1:18">
      <c r="A446" s="19" t="s">
        <v>17011</v>
      </c>
      <c r="B446" s="3" t="s">
        <v>702</v>
      </c>
      <c r="C446" s="3" t="s">
        <v>12138</v>
      </c>
      <c r="D446" s="3" t="s">
        <v>12143</v>
      </c>
      <c r="E446" s="6">
        <v>200</v>
      </c>
      <c r="F446" s="3" t="s">
        <v>110</v>
      </c>
      <c r="G446" s="6">
        <v>900.9</v>
      </c>
      <c r="H446" s="3" t="s">
        <v>16484</v>
      </c>
      <c r="I446" s="3" t="s">
        <v>1241</v>
      </c>
      <c r="J446" s="6">
        <v>220</v>
      </c>
      <c r="K446" s="3" t="s">
        <v>110</v>
      </c>
      <c r="L446" s="6">
        <v>900.9</v>
      </c>
      <c r="M446" s="6">
        <v>20</v>
      </c>
      <c r="N446" s="6">
        <v>900.9</v>
      </c>
      <c r="O446" s="17">
        <v>45910</v>
      </c>
      <c r="P446" s="3"/>
      <c r="Q446" s="18" t="s">
        <v>12350</v>
      </c>
      <c r="R446" s="3" t="s">
        <v>16987</v>
      </c>
    </row>
    <row r="447" spans="1:18">
      <c r="A447" s="19" t="s">
        <v>17012</v>
      </c>
      <c r="B447" s="3" t="s">
        <v>702</v>
      </c>
      <c r="C447" s="3" t="s">
        <v>12143</v>
      </c>
      <c r="D447" s="3" t="s">
        <v>12148</v>
      </c>
      <c r="E447" s="6">
        <v>335</v>
      </c>
      <c r="F447" s="3" t="s">
        <v>196</v>
      </c>
      <c r="G447" s="6">
        <v>1386</v>
      </c>
      <c r="H447" s="3" t="s">
        <v>16484</v>
      </c>
      <c r="I447" s="3" t="s">
        <v>1241</v>
      </c>
      <c r="J447" s="6">
        <v>325</v>
      </c>
      <c r="K447" s="3" t="s">
        <v>196</v>
      </c>
      <c r="L447" s="6">
        <v>1386</v>
      </c>
      <c r="M447" s="6">
        <v>-10</v>
      </c>
      <c r="N447" s="6">
        <v>1386</v>
      </c>
      <c r="O447" s="17">
        <v>45910</v>
      </c>
      <c r="P447" s="3"/>
      <c r="Q447" s="18" t="s">
        <v>12350</v>
      </c>
      <c r="R447" s="3" t="s">
        <v>16987</v>
      </c>
    </row>
    <row r="448" spans="1:18">
      <c r="A448" s="19" t="s">
        <v>17013</v>
      </c>
      <c r="B448" s="3" t="s">
        <v>702</v>
      </c>
      <c r="C448" s="3" t="s">
        <v>12148</v>
      </c>
      <c r="D448" s="3" t="s">
        <v>12153</v>
      </c>
      <c r="E448" s="6">
        <v>325</v>
      </c>
      <c r="F448" s="3" t="s">
        <v>196</v>
      </c>
      <c r="G448" s="6">
        <v>1386</v>
      </c>
      <c r="H448" s="3" t="s">
        <v>16484</v>
      </c>
      <c r="I448" s="3" t="s">
        <v>1241</v>
      </c>
      <c r="J448" s="6">
        <v>330</v>
      </c>
      <c r="K448" s="3" t="s">
        <v>196</v>
      </c>
      <c r="L448" s="6">
        <v>1386</v>
      </c>
      <c r="M448" s="6">
        <v>5</v>
      </c>
      <c r="N448" s="6">
        <v>1386</v>
      </c>
      <c r="O448" s="17">
        <v>45910</v>
      </c>
      <c r="P448" s="3"/>
      <c r="Q448" s="18" t="s">
        <v>12350</v>
      </c>
      <c r="R448" s="3" t="s">
        <v>16987</v>
      </c>
    </row>
    <row r="449" spans="1:18">
      <c r="A449" s="19" t="s">
        <v>17014</v>
      </c>
      <c r="B449" s="3" t="s">
        <v>702</v>
      </c>
      <c r="C449" s="3" t="s">
        <v>16985</v>
      </c>
      <c r="D449" s="3" t="s">
        <v>12158</v>
      </c>
      <c r="E449" s="6">
        <v>190</v>
      </c>
      <c r="F449" s="3" t="s">
        <v>110</v>
      </c>
      <c r="G449" s="6">
        <v>900.9</v>
      </c>
      <c r="H449" s="3" t="s">
        <v>16484</v>
      </c>
      <c r="I449" s="3" t="s">
        <v>1241</v>
      </c>
      <c r="J449" s="6">
        <v>215</v>
      </c>
      <c r="K449" s="3" t="s">
        <v>110</v>
      </c>
      <c r="L449" s="6">
        <v>900.9</v>
      </c>
      <c r="M449" s="6">
        <v>25</v>
      </c>
      <c r="N449" s="6">
        <v>900.9</v>
      </c>
      <c r="O449" s="17">
        <v>45905</v>
      </c>
      <c r="P449" s="3"/>
      <c r="Q449" s="18" t="s">
        <v>12350</v>
      </c>
      <c r="R449" s="3" t="s">
        <v>16987</v>
      </c>
    </row>
    <row r="450" spans="1:18">
      <c r="A450" s="19" t="s">
        <v>17015</v>
      </c>
      <c r="B450" s="3" t="s">
        <v>702</v>
      </c>
      <c r="C450" s="3" t="s">
        <v>12158</v>
      </c>
      <c r="D450" s="3" t="s">
        <v>12163</v>
      </c>
      <c r="E450" s="6">
        <v>357</v>
      </c>
      <c r="F450" s="3" t="s">
        <v>196</v>
      </c>
      <c r="G450" s="6">
        <v>1386</v>
      </c>
      <c r="H450" s="3" t="s">
        <v>16484</v>
      </c>
      <c r="I450" s="3" t="s">
        <v>1241</v>
      </c>
      <c r="J450" s="6">
        <v>365</v>
      </c>
      <c r="K450" s="3" t="s">
        <v>196</v>
      </c>
      <c r="L450" s="6">
        <v>1386</v>
      </c>
      <c r="M450" s="6">
        <v>8</v>
      </c>
      <c r="N450" s="6">
        <v>1386</v>
      </c>
      <c r="O450" s="17">
        <v>45909</v>
      </c>
      <c r="P450" s="3"/>
      <c r="Q450" s="18" t="s">
        <v>12350</v>
      </c>
      <c r="R450" s="3" t="s">
        <v>16987</v>
      </c>
    </row>
    <row r="451" spans="1:18">
      <c r="A451" s="19" t="s">
        <v>17016</v>
      </c>
      <c r="B451" s="3" t="s">
        <v>702</v>
      </c>
      <c r="C451" s="3" t="s">
        <v>12163</v>
      </c>
      <c r="D451" s="3" t="s">
        <v>12168</v>
      </c>
      <c r="E451" s="6">
        <v>235</v>
      </c>
      <c r="F451" s="3" t="s">
        <v>110</v>
      </c>
      <c r="G451" s="6">
        <v>900.9</v>
      </c>
      <c r="H451" s="3" t="s">
        <v>16484</v>
      </c>
      <c r="I451" s="3" t="s">
        <v>1241</v>
      </c>
      <c r="J451" s="6">
        <v>250</v>
      </c>
      <c r="K451" s="3" t="s">
        <v>110</v>
      </c>
      <c r="L451" s="6">
        <v>900.9</v>
      </c>
      <c r="M451" s="6">
        <v>15</v>
      </c>
      <c r="N451" s="6">
        <v>900.9</v>
      </c>
      <c r="O451" s="17">
        <v>45908</v>
      </c>
      <c r="P451" s="3"/>
      <c r="Q451" s="18" t="s">
        <v>12350</v>
      </c>
      <c r="R451" s="3" t="s">
        <v>16987</v>
      </c>
    </row>
    <row r="452" spans="1:18">
      <c r="A452" s="19" t="s">
        <v>17017</v>
      </c>
      <c r="B452" s="3" t="s">
        <v>702</v>
      </c>
      <c r="C452" s="3" t="s">
        <v>12168</v>
      </c>
      <c r="D452" s="3" t="s">
        <v>12173</v>
      </c>
      <c r="E452" s="6">
        <v>347</v>
      </c>
      <c r="F452" s="3" t="s">
        <v>196</v>
      </c>
      <c r="G452" s="6">
        <v>1386</v>
      </c>
      <c r="H452" s="3" t="s">
        <v>16484</v>
      </c>
      <c r="I452" s="3" t="s">
        <v>1241</v>
      </c>
      <c r="J452" s="6">
        <v>415</v>
      </c>
      <c r="K452" s="3" t="s">
        <v>196</v>
      </c>
      <c r="L452" s="6">
        <v>1386</v>
      </c>
      <c r="M452" s="6">
        <v>68</v>
      </c>
      <c r="N452" s="6">
        <v>1386</v>
      </c>
      <c r="O452" s="17">
        <v>45909</v>
      </c>
      <c r="P452" s="3"/>
      <c r="Q452" s="18" t="s">
        <v>12350</v>
      </c>
      <c r="R452" s="3" t="s">
        <v>16987</v>
      </c>
    </row>
    <row r="453" spans="1:18">
      <c r="A453" s="19" t="s">
        <v>17018</v>
      </c>
      <c r="B453" s="3" t="s">
        <v>702</v>
      </c>
      <c r="C453" s="3" t="s">
        <v>12173</v>
      </c>
      <c r="D453" s="3" t="s">
        <v>12178</v>
      </c>
      <c r="E453" s="6">
        <v>214</v>
      </c>
      <c r="F453" s="3" t="s">
        <v>110</v>
      </c>
      <c r="G453" s="6">
        <v>900.9</v>
      </c>
      <c r="H453" s="3" t="s">
        <v>16484</v>
      </c>
      <c r="I453" s="3" t="s">
        <v>1241</v>
      </c>
      <c r="J453" s="6">
        <v>220</v>
      </c>
      <c r="K453" s="3" t="s">
        <v>110</v>
      </c>
      <c r="L453" s="6">
        <v>900.9</v>
      </c>
      <c r="M453" s="6">
        <v>6</v>
      </c>
      <c r="N453" s="6">
        <v>900.9</v>
      </c>
      <c r="O453" s="17">
        <v>45908</v>
      </c>
      <c r="P453" s="3"/>
      <c r="Q453" s="18" t="s">
        <v>12350</v>
      </c>
      <c r="R453" s="3" t="s">
        <v>16987</v>
      </c>
    </row>
    <row r="454" spans="1:18">
      <c r="A454" s="19" t="s">
        <v>17019</v>
      </c>
      <c r="B454" s="3" t="s">
        <v>702</v>
      </c>
      <c r="C454" s="3" t="s">
        <v>12178</v>
      </c>
      <c r="D454" s="3" t="s">
        <v>12183</v>
      </c>
      <c r="E454" s="6">
        <v>239</v>
      </c>
      <c r="F454" s="3" t="s">
        <v>110</v>
      </c>
      <c r="G454" s="6">
        <v>900.9</v>
      </c>
      <c r="H454" s="3" t="s">
        <v>16484</v>
      </c>
      <c r="I454" s="3" t="s">
        <v>1241</v>
      </c>
      <c r="J454" s="6">
        <v>270</v>
      </c>
      <c r="K454" s="3" t="s">
        <v>110</v>
      </c>
      <c r="L454" s="6">
        <v>900.9</v>
      </c>
      <c r="M454" s="6">
        <v>31</v>
      </c>
      <c r="N454" s="6">
        <v>900.9</v>
      </c>
      <c r="O454" s="17">
        <v>45908</v>
      </c>
      <c r="P454" s="3"/>
      <c r="Q454" s="18" t="s">
        <v>12350</v>
      </c>
      <c r="R454" s="3" t="s">
        <v>16987</v>
      </c>
    </row>
    <row r="455" spans="1:18">
      <c r="A455" s="19" t="s">
        <v>17020</v>
      </c>
      <c r="B455" s="3" t="s">
        <v>702</v>
      </c>
      <c r="C455" s="3" t="s">
        <v>12183</v>
      </c>
      <c r="D455" s="3" t="s">
        <v>12188</v>
      </c>
      <c r="E455" s="6">
        <v>251</v>
      </c>
      <c r="F455" s="3" t="s">
        <v>110</v>
      </c>
      <c r="G455" s="6">
        <v>900.9</v>
      </c>
      <c r="H455" s="3" t="s">
        <v>16484</v>
      </c>
      <c r="I455" s="3" t="s">
        <v>1241</v>
      </c>
      <c r="J455" s="6">
        <v>310</v>
      </c>
      <c r="K455" s="3" t="s">
        <v>110</v>
      </c>
      <c r="L455" s="6">
        <v>1386</v>
      </c>
      <c r="M455" s="6">
        <v>59</v>
      </c>
      <c r="N455" s="6">
        <v>1386</v>
      </c>
      <c r="O455" s="17">
        <v>45908</v>
      </c>
      <c r="P455" s="3"/>
      <c r="Q455" s="18" t="s">
        <v>12350</v>
      </c>
      <c r="R455" s="3" t="s">
        <v>16987</v>
      </c>
    </row>
    <row r="456" spans="1:18">
      <c r="A456" s="19" t="s">
        <v>17021</v>
      </c>
      <c r="B456" s="3" t="s">
        <v>702</v>
      </c>
      <c r="C456" s="3" t="s">
        <v>12188</v>
      </c>
      <c r="D456" s="3" t="s">
        <v>12193</v>
      </c>
      <c r="E456" s="6">
        <v>249</v>
      </c>
      <c r="F456" s="3" t="s">
        <v>110</v>
      </c>
      <c r="G456" s="6">
        <v>900.9</v>
      </c>
      <c r="H456" s="3" t="s">
        <v>16484</v>
      </c>
      <c r="I456" s="3" t="s">
        <v>1241</v>
      </c>
      <c r="J456" s="6">
        <v>280</v>
      </c>
      <c r="K456" s="3" t="s">
        <v>110</v>
      </c>
      <c r="L456" s="6">
        <v>900.9</v>
      </c>
      <c r="M456" s="6">
        <v>31</v>
      </c>
      <c r="N456" s="6">
        <v>900.9</v>
      </c>
      <c r="O456" s="17">
        <v>45908</v>
      </c>
      <c r="P456" s="3"/>
      <c r="Q456" s="18" t="s">
        <v>12350</v>
      </c>
      <c r="R456" s="3" t="s">
        <v>16987</v>
      </c>
    </row>
    <row r="457" spans="1:18">
      <c r="A457" s="19" t="s">
        <v>17022</v>
      </c>
      <c r="B457" s="3" t="s">
        <v>702</v>
      </c>
      <c r="C457" s="3" t="s">
        <v>16985</v>
      </c>
      <c r="D457" s="3" t="s">
        <v>12198</v>
      </c>
      <c r="E457" s="6">
        <v>295</v>
      </c>
      <c r="F457" s="3" t="s">
        <v>110</v>
      </c>
      <c r="G457" s="6">
        <v>900.9</v>
      </c>
      <c r="H457" s="3" t="s">
        <v>16484</v>
      </c>
      <c r="I457" s="3" t="s">
        <v>1241</v>
      </c>
      <c r="J457" s="6">
        <v>315</v>
      </c>
      <c r="K457" s="3" t="s">
        <v>196</v>
      </c>
      <c r="L457" s="6">
        <v>1386</v>
      </c>
      <c r="M457" s="6">
        <v>20</v>
      </c>
      <c r="N457" s="6">
        <v>1386</v>
      </c>
      <c r="O457" s="17">
        <v>45908</v>
      </c>
      <c r="P457" s="3"/>
      <c r="Q457" s="18" t="s">
        <v>12350</v>
      </c>
      <c r="R457" s="3" t="s">
        <v>16987</v>
      </c>
    </row>
    <row r="458" spans="1:18">
      <c r="A458" s="19" t="s">
        <v>17023</v>
      </c>
      <c r="B458" s="3" t="s">
        <v>702</v>
      </c>
      <c r="C458" s="3" t="s">
        <v>12198</v>
      </c>
      <c r="D458" s="3" t="s">
        <v>12203</v>
      </c>
      <c r="E458" s="6">
        <v>315</v>
      </c>
      <c r="F458" s="3" t="s">
        <v>196</v>
      </c>
      <c r="G458" s="6">
        <v>1386</v>
      </c>
      <c r="H458" s="3" t="s">
        <v>16484</v>
      </c>
      <c r="I458" s="3" t="s">
        <v>1241</v>
      </c>
      <c r="J458" s="6">
        <v>316</v>
      </c>
      <c r="K458" s="3" t="s">
        <v>196</v>
      </c>
      <c r="L458" s="6">
        <v>1386</v>
      </c>
      <c r="M458" s="6">
        <v>1</v>
      </c>
      <c r="N458" s="6">
        <v>1386</v>
      </c>
      <c r="O458" s="17">
        <v>45927</v>
      </c>
      <c r="P458" s="3"/>
      <c r="Q458" s="3" t="s">
        <v>16986</v>
      </c>
      <c r="R458" s="3" t="s">
        <v>16987</v>
      </c>
    </row>
    <row r="459" spans="1:18">
      <c r="A459" s="19" t="s">
        <v>17024</v>
      </c>
      <c r="B459" s="3" t="s">
        <v>702</v>
      </c>
      <c r="C459" s="3" t="s">
        <v>12203</v>
      </c>
      <c r="D459" s="3" t="s">
        <v>12208</v>
      </c>
      <c r="E459" s="6">
        <v>386</v>
      </c>
      <c r="F459" s="3" t="s">
        <v>196</v>
      </c>
      <c r="G459" s="6">
        <v>1386</v>
      </c>
      <c r="H459" s="3" t="s">
        <v>16484</v>
      </c>
      <c r="I459" s="3" t="s">
        <v>1241</v>
      </c>
      <c r="J459" s="6">
        <v>405</v>
      </c>
      <c r="K459" s="3" t="s">
        <v>196</v>
      </c>
      <c r="L459" s="6">
        <v>1386</v>
      </c>
      <c r="M459" s="6">
        <v>19</v>
      </c>
      <c r="N459" s="6">
        <v>1386</v>
      </c>
      <c r="O459" s="17">
        <v>45927</v>
      </c>
      <c r="P459" s="3"/>
      <c r="Q459" s="3" t="s">
        <v>16986</v>
      </c>
      <c r="R459" s="3" t="s">
        <v>16987</v>
      </c>
    </row>
    <row r="460" spans="1:18">
      <c r="A460" s="19" t="s">
        <v>17025</v>
      </c>
      <c r="B460" s="3" t="s">
        <v>702</v>
      </c>
      <c r="C460" s="3" t="s">
        <v>12208</v>
      </c>
      <c r="D460" s="3" t="s">
        <v>12213</v>
      </c>
      <c r="E460" s="6">
        <v>154</v>
      </c>
      <c r="F460" s="3" t="s">
        <v>110</v>
      </c>
      <c r="G460" s="6">
        <v>900.9</v>
      </c>
      <c r="H460" s="3" t="s">
        <v>16484</v>
      </c>
      <c r="I460" s="3" t="s">
        <v>1241</v>
      </c>
      <c r="J460" s="6">
        <v>151</v>
      </c>
      <c r="K460" s="3" t="s">
        <v>110</v>
      </c>
      <c r="L460" s="6">
        <v>900.9</v>
      </c>
      <c r="M460" s="6">
        <v>-3</v>
      </c>
      <c r="N460" s="6">
        <v>900.9</v>
      </c>
      <c r="O460" s="17">
        <v>45927</v>
      </c>
      <c r="P460" s="3"/>
      <c r="Q460" s="3" t="s">
        <v>16986</v>
      </c>
      <c r="R460" s="3" t="s">
        <v>16987</v>
      </c>
    </row>
    <row r="461" spans="1:18">
      <c r="A461" s="19" t="s">
        <v>17026</v>
      </c>
      <c r="B461" s="3" t="s">
        <v>702</v>
      </c>
      <c r="C461" s="3" t="s">
        <v>12213</v>
      </c>
      <c r="D461" s="3" t="s">
        <v>12218</v>
      </c>
      <c r="E461" s="6">
        <v>239</v>
      </c>
      <c r="F461" s="3" t="s">
        <v>110</v>
      </c>
      <c r="G461" s="6">
        <v>900.9</v>
      </c>
      <c r="H461" s="3" t="s">
        <v>16484</v>
      </c>
      <c r="I461" s="3" t="s">
        <v>1241</v>
      </c>
      <c r="J461" s="6">
        <v>231</v>
      </c>
      <c r="K461" s="3" t="s">
        <v>110</v>
      </c>
      <c r="L461" s="6">
        <v>900.9</v>
      </c>
      <c r="M461" s="6">
        <v>-8</v>
      </c>
      <c r="N461" s="6">
        <v>900.9</v>
      </c>
      <c r="O461" s="17">
        <v>45927</v>
      </c>
      <c r="P461" s="3"/>
      <c r="Q461" s="3" t="s">
        <v>16986</v>
      </c>
      <c r="R461" s="3" t="s">
        <v>16987</v>
      </c>
    </row>
    <row r="462" spans="1:18">
      <c r="A462" s="19" t="s">
        <v>17027</v>
      </c>
      <c r="B462" s="3" t="s">
        <v>702</v>
      </c>
      <c r="C462" s="3" t="s">
        <v>12218</v>
      </c>
      <c r="D462" s="3" t="s">
        <v>12223</v>
      </c>
      <c r="E462" s="6">
        <v>532</v>
      </c>
      <c r="F462" s="3" t="s">
        <v>196</v>
      </c>
      <c r="G462" s="6">
        <v>1386</v>
      </c>
      <c r="H462" s="3" t="s">
        <v>16484</v>
      </c>
      <c r="I462" s="3" t="s">
        <v>1241</v>
      </c>
      <c r="J462" s="6">
        <v>550</v>
      </c>
      <c r="K462" s="3" t="s">
        <v>196</v>
      </c>
      <c r="L462" s="6">
        <v>1386</v>
      </c>
      <c r="M462" s="6">
        <v>18</v>
      </c>
      <c r="N462" s="6">
        <v>1386</v>
      </c>
      <c r="O462" s="17">
        <v>45927</v>
      </c>
      <c r="P462" s="3"/>
      <c r="Q462" s="3" t="s">
        <v>16986</v>
      </c>
      <c r="R462" s="3" t="s">
        <v>16987</v>
      </c>
    </row>
    <row r="463" spans="1:18">
      <c r="A463" s="19" t="s">
        <v>17028</v>
      </c>
      <c r="B463" s="3" t="s">
        <v>702</v>
      </c>
      <c r="C463" s="3" t="s">
        <v>12223</v>
      </c>
      <c r="D463" s="3" t="s">
        <v>17029</v>
      </c>
      <c r="E463" s="6">
        <v>264</v>
      </c>
      <c r="F463" s="3" t="s">
        <v>110</v>
      </c>
      <c r="G463" s="6">
        <v>900.9</v>
      </c>
      <c r="H463" s="3" t="s">
        <v>16484</v>
      </c>
      <c r="I463" s="3" t="s">
        <v>1241</v>
      </c>
      <c r="J463" s="6">
        <v>263</v>
      </c>
      <c r="K463" s="3" t="s">
        <v>110</v>
      </c>
      <c r="L463" s="6">
        <v>900.9</v>
      </c>
      <c r="M463" s="6">
        <v>-1</v>
      </c>
      <c r="N463" s="6">
        <v>900.9</v>
      </c>
      <c r="O463" s="17">
        <v>45927</v>
      </c>
      <c r="P463" s="3"/>
      <c r="Q463" s="3" t="s">
        <v>16986</v>
      </c>
      <c r="R463" s="3" t="s">
        <v>16987</v>
      </c>
    </row>
    <row r="464" spans="1:18">
      <c r="A464" s="19" t="s">
        <v>17030</v>
      </c>
      <c r="B464" s="3" t="s">
        <v>702</v>
      </c>
      <c r="C464" s="3" t="s">
        <v>17029</v>
      </c>
      <c r="D464" s="3" t="s">
        <v>12233</v>
      </c>
      <c r="E464" s="6">
        <v>208</v>
      </c>
      <c r="F464" s="3" t="s">
        <v>110</v>
      </c>
      <c r="G464" s="6">
        <v>900.9</v>
      </c>
      <c r="H464" s="3" t="s">
        <v>16484</v>
      </c>
      <c r="I464" s="3" t="s">
        <v>1241</v>
      </c>
      <c r="J464" s="6">
        <v>207</v>
      </c>
      <c r="K464" s="3" t="s">
        <v>110</v>
      </c>
      <c r="L464" s="6">
        <v>900.9</v>
      </c>
      <c r="M464" s="6">
        <v>-1</v>
      </c>
      <c r="N464" s="6">
        <v>900.9</v>
      </c>
      <c r="O464" s="17">
        <v>45927</v>
      </c>
      <c r="P464" s="3"/>
      <c r="Q464" s="3" t="s">
        <v>16986</v>
      </c>
      <c r="R464" s="3" t="s">
        <v>16987</v>
      </c>
    </row>
    <row r="465" spans="1:18">
      <c r="A465" s="19" t="s">
        <v>17031</v>
      </c>
      <c r="B465" s="3" t="s">
        <v>736</v>
      </c>
      <c r="C465" s="3" t="s">
        <v>17032</v>
      </c>
      <c r="D465" s="3" t="s">
        <v>17033</v>
      </c>
      <c r="E465" s="6">
        <v>899</v>
      </c>
      <c r="F465" s="3" t="s">
        <v>196</v>
      </c>
      <c r="G465" s="6">
        <v>1386</v>
      </c>
      <c r="H465" s="3" t="s">
        <v>16484</v>
      </c>
      <c r="I465" s="3" t="s">
        <v>1241</v>
      </c>
      <c r="J465" s="6">
        <v>913</v>
      </c>
      <c r="K465" s="3" t="s">
        <v>196</v>
      </c>
      <c r="L465" s="6">
        <v>1386</v>
      </c>
      <c r="M465" s="6">
        <v>14</v>
      </c>
      <c r="N465" s="6">
        <v>1386</v>
      </c>
      <c r="O465" s="17">
        <v>45911</v>
      </c>
      <c r="P465" s="3"/>
      <c r="Q465" s="3" t="s">
        <v>2740</v>
      </c>
      <c r="R465" s="3" t="s">
        <v>17034</v>
      </c>
    </row>
    <row r="466" spans="1:18">
      <c r="A466" s="19" t="s">
        <v>17035</v>
      </c>
      <c r="B466" s="3" t="s">
        <v>736</v>
      </c>
      <c r="C466" s="3" t="s">
        <v>17033</v>
      </c>
      <c r="D466" s="3" t="s">
        <v>12384</v>
      </c>
      <c r="E466" s="6">
        <v>128</v>
      </c>
      <c r="F466" s="3" t="s">
        <v>110</v>
      </c>
      <c r="G466" s="6">
        <v>900.9</v>
      </c>
      <c r="H466" s="3" t="s">
        <v>16484</v>
      </c>
      <c r="I466" s="3" t="s">
        <v>1241</v>
      </c>
      <c r="J466" s="6">
        <v>136</v>
      </c>
      <c r="K466" s="3" t="s">
        <v>110</v>
      </c>
      <c r="L466" s="6">
        <v>900.9</v>
      </c>
      <c r="M466" s="6">
        <v>8</v>
      </c>
      <c r="N466" s="6">
        <v>900.9</v>
      </c>
      <c r="O466" s="17">
        <v>45911</v>
      </c>
      <c r="P466" s="3"/>
      <c r="Q466" s="3" t="s">
        <v>2740</v>
      </c>
      <c r="R466" s="3" t="s">
        <v>17034</v>
      </c>
    </row>
    <row r="467" spans="1:18">
      <c r="A467" s="19" t="s">
        <v>17036</v>
      </c>
      <c r="B467" s="3" t="s">
        <v>736</v>
      </c>
      <c r="C467" s="3" t="s">
        <v>12384</v>
      </c>
      <c r="D467" s="3" t="s">
        <v>12390</v>
      </c>
      <c r="E467" s="6">
        <v>144</v>
      </c>
      <c r="F467" s="3" t="s">
        <v>110</v>
      </c>
      <c r="G467" s="6">
        <v>900.9</v>
      </c>
      <c r="H467" s="3" t="s">
        <v>16484</v>
      </c>
      <c r="I467" s="3" t="s">
        <v>1241</v>
      </c>
      <c r="J467" s="6">
        <v>149</v>
      </c>
      <c r="K467" s="3" t="s">
        <v>110</v>
      </c>
      <c r="L467" s="6">
        <v>900.9</v>
      </c>
      <c r="M467" s="6">
        <v>5</v>
      </c>
      <c r="N467" s="6">
        <v>900.9</v>
      </c>
      <c r="O467" s="17">
        <v>45911</v>
      </c>
      <c r="P467" s="3"/>
      <c r="Q467" s="3" t="s">
        <v>2740</v>
      </c>
      <c r="R467" s="3" t="s">
        <v>17034</v>
      </c>
    </row>
    <row r="468" spans="1:18">
      <c r="A468" s="19" t="s">
        <v>17037</v>
      </c>
      <c r="B468" s="3" t="s">
        <v>736</v>
      </c>
      <c r="C468" s="3" t="s">
        <v>12390</v>
      </c>
      <c r="D468" s="3" t="s">
        <v>12395</v>
      </c>
      <c r="E468" s="6">
        <v>326</v>
      </c>
      <c r="F468" s="3" t="s">
        <v>196</v>
      </c>
      <c r="G468" s="6">
        <v>1386</v>
      </c>
      <c r="H468" s="3" t="s">
        <v>16484</v>
      </c>
      <c r="I468" s="3" t="s">
        <v>1241</v>
      </c>
      <c r="J468" s="6">
        <v>331</v>
      </c>
      <c r="K468" s="3" t="s">
        <v>196</v>
      </c>
      <c r="L468" s="6">
        <v>1386</v>
      </c>
      <c r="M468" s="6">
        <v>5</v>
      </c>
      <c r="N468" s="6">
        <v>1386</v>
      </c>
      <c r="O468" s="17">
        <v>45911</v>
      </c>
      <c r="P468" s="3"/>
      <c r="Q468" s="3" t="s">
        <v>2740</v>
      </c>
      <c r="R468" s="3" t="s">
        <v>17034</v>
      </c>
    </row>
    <row r="469" spans="1:18">
      <c r="A469" s="19" t="s">
        <v>17038</v>
      </c>
      <c r="B469" s="3" t="s">
        <v>736</v>
      </c>
      <c r="C469" s="3" t="s">
        <v>12395</v>
      </c>
      <c r="D469" s="3" t="s">
        <v>12400</v>
      </c>
      <c r="E469" s="6">
        <v>314</v>
      </c>
      <c r="F469" s="3" t="s">
        <v>196</v>
      </c>
      <c r="G469" s="6">
        <v>1386</v>
      </c>
      <c r="H469" s="3" t="s">
        <v>16484</v>
      </c>
      <c r="I469" s="3" t="s">
        <v>1241</v>
      </c>
      <c r="J469" s="6">
        <v>342</v>
      </c>
      <c r="K469" s="3" t="s">
        <v>196</v>
      </c>
      <c r="L469" s="6">
        <v>1386</v>
      </c>
      <c r="M469" s="6">
        <v>28</v>
      </c>
      <c r="N469" s="6">
        <v>1386</v>
      </c>
      <c r="O469" s="17">
        <v>45911</v>
      </c>
      <c r="P469" s="3"/>
      <c r="Q469" s="3" t="s">
        <v>2740</v>
      </c>
      <c r="R469" s="3" t="s">
        <v>17034</v>
      </c>
    </row>
    <row r="470" spans="1:18">
      <c r="A470" s="19" t="s">
        <v>17039</v>
      </c>
      <c r="B470" s="3" t="s">
        <v>736</v>
      </c>
      <c r="C470" s="3" t="s">
        <v>12400</v>
      </c>
      <c r="D470" s="3" t="s">
        <v>12405</v>
      </c>
      <c r="E470" s="6">
        <v>225</v>
      </c>
      <c r="F470" s="3" t="s">
        <v>110</v>
      </c>
      <c r="G470" s="6">
        <v>900.9</v>
      </c>
      <c r="H470" s="3" t="s">
        <v>16484</v>
      </c>
      <c r="I470" s="3" t="s">
        <v>1241</v>
      </c>
      <c r="J470" s="6">
        <v>235</v>
      </c>
      <c r="K470" s="3" t="s">
        <v>110</v>
      </c>
      <c r="L470" s="6">
        <v>900.9</v>
      </c>
      <c r="M470" s="6">
        <v>10</v>
      </c>
      <c r="N470" s="6">
        <v>900.9</v>
      </c>
      <c r="O470" s="17">
        <v>45911</v>
      </c>
      <c r="P470" s="3"/>
      <c r="Q470" s="3" t="s">
        <v>2740</v>
      </c>
      <c r="R470" s="3" t="s">
        <v>17034</v>
      </c>
    </row>
    <row r="471" spans="1:18">
      <c r="A471" s="19" t="s">
        <v>17040</v>
      </c>
      <c r="B471" s="3" t="s">
        <v>736</v>
      </c>
      <c r="C471" s="3" t="s">
        <v>17033</v>
      </c>
      <c r="D471" s="3" t="s">
        <v>12411</v>
      </c>
      <c r="E471" s="6">
        <v>98</v>
      </c>
      <c r="F471" s="3" t="s">
        <v>68</v>
      </c>
      <c r="G471" s="6">
        <v>514.79999999999995</v>
      </c>
      <c r="H471" s="3" t="s">
        <v>16484</v>
      </c>
      <c r="I471" s="3" t="s">
        <v>1241</v>
      </c>
      <c r="J471" s="6">
        <v>126</v>
      </c>
      <c r="K471" s="3" t="s">
        <v>110</v>
      </c>
      <c r="L471" s="6">
        <v>900.9</v>
      </c>
      <c r="M471" s="6">
        <v>28</v>
      </c>
      <c r="N471" s="6">
        <v>900.9</v>
      </c>
      <c r="O471" s="17">
        <v>45911</v>
      </c>
      <c r="P471" s="3"/>
      <c r="Q471" s="3" t="s">
        <v>2740</v>
      </c>
      <c r="R471" s="3" t="s">
        <v>17034</v>
      </c>
    </row>
    <row r="472" spans="1:18">
      <c r="A472" s="19" t="s">
        <v>17041</v>
      </c>
      <c r="B472" s="3" t="s">
        <v>736</v>
      </c>
      <c r="C472" s="3" t="s">
        <v>12411</v>
      </c>
      <c r="D472" s="3" t="s">
        <v>12416</v>
      </c>
      <c r="E472" s="6">
        <v>178</v>
      </c>
      <c r="F472" s="3" t="s">
        <v>110</v>
      </c>
      <c r="G472" s="6">
        <v>900.9</v>
      </c>
      <c r="H472" s="3" t="s">
        <v>16484</v>
      </c>
      <c r="I472" s="3" t="s">
        <v>1241</v>
      </c>
      <c r="J472" s="6">
        <v>188</v>
      </c>
      <c r="K472" s="3" t="s">
        <v>110</v>
      </c>
      <c r="L472" s="6">
        <v>900.9</v>
      </c>
      <c r="M472" s="6">
        <v>10</v>
      </c>
      <c r="N472" s="6">
        <v>900.9</v>
      </c>
      <c r="O472" s="17">
        <v>45911</v>
      </c>
      <c r="P472" s="3"/>
      <c r="Q472" s="3" t="s">
        <v>2740</v>
      </c>
      <c r="R472" s="3" t="s">
        <v>17034</v>
      </c>
    </row>
    <row r="473" spans="1:18">
      <c r="A473" s="19" t="s">
        <v>17042</v>
      </c>
      <c r="B473" s="3" t="s">
        <v>736</v>
      </c>
      <c r="C473" s="3" t="s">
        <v>12416</v>
      </c>
      <c r="D473" s="3" t="s">
        <v>12421</v>
      </c>
      <c r="E473" s="6">
        <v>273</v>
      </c>
      <c r="F473" s="3" t="s">
        <v>110</v>
      </c>
      <c r="G473" s="6">
        <v>900.9</v>
      </c>
      <c r="H473" s="3" t="s">
        <v>16484</v>
      </c>
      <c r="I473" s="3" t="s">
        <v>1241</v>
      </c>
      <c r="J473" s="6">
        <v>310</v>
      </c>
      <c r="K473" s="3" t="s">
        <v>196</v>
      </c>
      <c r="L473" s="6">
        <v>1386</v>
      </c>
      <c r="M473" s="6">
        <v>37</v>
      </c>
      <c r="N473" s="6">
        <v>1386</v>
      </c>
      <c r="O473" s="17">
        <v>45911</v>
      </c>
      <c r="P473" s="3"/>
      <c r="Q473" s="3" t="s">
        <v>2740</v>
      </c>
      <c r="R473" s="3" t="s">
        <v>17034</v>
      </c>
    </row>
    <row r="474" spans="1:18">
      <c r="A474" s="19" t="s">
        <v>17043</v>
      </c>
      <c r="B474" s="3" t="s">
        <v>742</v>
      </c>
      <c r="C474" s="3" t="s">
        <v>13371</v>
      </c>
      <c r="D474" s="3" t="s">
        <v>17044</v>
      </c>
      <c r="E474" s="6">
        <v>5971</v>
      </c>
      <c r="F474" s="3" t="s">
        <v>94</v>
      </c>
      <c r="G474" s="6">
        <v>19764.009999999998</v>
      </c>
      <c r="H474" s="3" t="s">
        <v>17045</v>
      </c>
      <c r="I474" s="3"/>
      <c r="J474" s="6"/>
      <c r="K474" s="3"/>
      <c r="L474" s="6"/>
      <c r="M474" s="6"/>
      <c r="N474" s="6"/>
      <c r="O474" s="17"/>
      <c r="P474" s="3"/>
      <c r="Q474" s="3"/>
      <c r="R474" s="3"/>
    </row>
    <row r="475" spans="1:18">
      <c r="A475" s="19" t="s">
        <v>17046</v>
      </c>
      <c r="B475" s="3" t="s">
        <v>742</v>
      </c>
      <c r="C475" s="3" t="s">
        <v>17044</v>
      </c>
      <c r="D475" s="3" t="s">
        <v>12450</v>
      </c>
      <c r="E475" s="6">
        <v>2579</v>
      </c>
      <c r="F475" s="3" t="s">
        <v>94</v>
      </c>
      <c r="G475" s="6">
        <v>8536.49</v>
      </c>
      <c r="H475" s="3" t="s">
        <v>16601</v>
      </c>
      <c r="I475" s="3"/>
      <c r="J475" s="6"/>
      <c r="K475" s="3"/>
      <c r="L475" s="6"/>
      <c r="M475" s="6"/>
      <c r="N475" s="6"/>
      <c r="O475" s="17"/>
      <c r="P475" s="3"/>
      <c r="Q475" s="3"/>
      <c r="R475" s="3"/>
    </row>
    <row r="476" spans="1:18">
      <c r="A476" s="19" t="s">
        <v>17047</v>
      </c>
      <c r="B476" s="3" t="s">
        <v>807</v>
      </c>
      <c r="C476" s="3" t="s">
        <v>17048</v>
      </c>
      <c r="D476" s="3" t="s">
        <v>17049</v>
      </c>
      <c r="E476" s="6">
        <v>1206</v>
      </c>
      <c r="F476" s="3" t="s">
        <v>196</v>
      </c>
      <c r="G476" s="6">
        <v>1386</v>
      </c>
      <c r="H476" s="3" t="s">
        <v>16484</v>
      </c>
      <c r="I476" s="3" t="s">
        <v>1241</v>
      </c>
      <c r="J476" s="6">
        <v>1256</v>
      </c>
      <c r="K476" s="3" t="s">
        <v>196</v>
      </c>
      <c r="L476" s="6">
        <v>1386</v>
      </c>
      <c r="M476" s="6">
        <v>50</v>
      </c>
      <c r="N476" s="6">
        <v>1386</v>
      </c>
      <c r="O476" s="17">
        <v>45930</v>
      </c>
      <c r="P476" s="3"/>
      <c r="Q476" s="3" t="s">
        <v>2740</v>
      </c>
      <c r="R476" s="3" t="s">
        <v>17050</v>
      </c>
    </row>
    <row r="477" spans="1:18">
      <c r="A477" s="19" t="s">
        <v>17051</v>
      </c>
      <c r="B477" s="3" t="s">
        <v>807</v>
      </c>
      <c r="C477" s="3" t="s">
        <v>17049</v>
      </c>
      <c r="D477" s="3" t="s">
        <v>12684</v>
      </c>
      <c r="E477" s="6">
        <v>146</v>
      </c>
      <c r="F477" s="3" t="s">
        <v>110</v>
      </c>
      <c r="G477" s="6">
        <v>900.9</v>
      </c>
      <c r="H477" s="3" t="s">
        <v>16484</v>
      </c>
      <c r="I477" s="3" t="s">
        <v>1241</v>
      </c>
      <c r="J477" s="6">
        <v>147</v>
      </c>
      <c r="K477" s="3" t="s">
        <v>110</v>
      </c>
      <c r="L477" s="6">
        <v>900.9</v>
      </c>
      <c r="M477" s="6">
        <v>1</v>
      </c>
      <c r="N477" s="6">
        <v>900.9</v>
      </c>
      <c r="O477" s="17">
        <v>45930</v>
      </c>
      <c r="P477" s="3"/>
      <c r="Q477" s="3" t="s">
        <v>2740</v>
      </c>
      <c r="R477" s="3" t="s">
        <v>17050</v>
      </c>
    </row>
    <row r="478" spans="1:18">
      <c r="A478" s="19" t="s">
        <v>17052</v>
      </c>
      <c r="B478" s="3" t="s">
        <v>807</v>
      </c>
      <c r="C478" s="3" t="s">
        <v>12684</v>
      </c>
      <c r="D478" s="3" t="s">
        <v>12690</v>
      </c>
      <c r="E478" s="6">
        <v>172</v>
      </c>
      <c r="F478" s="3" t="s">
        <v>110</v>
      </c>
      <c r="G478" s="6">
        <v>900.9</v>
      </c>
      <c r="H478" s="3" t="s">
        <v>16484</v>
      </c>
      <c r="I478" s="3" t="s">
        <v>1241</v>
      </c>
      <c r="J478" s="6">
        <v>172</v>
      </c>
      <c r="K478" s="3" t="s">
        <v>110</v>
      </c>
      <c r="L478" s="6">
        <v>900.9</v>
      </c>
      <c r="M478" s="6">
        <v>0</v>
      </c>
      <c r="N478" s="6">
        <v>900.9</v>
      </c>
      <c r="O478" s="17">
        <v>45930</v>
      </c>
      <c r="P478" s="3"/>
      <c r="Q478" s="3" t="s">
        <v>2740</v>
      </c>
      <c r="R478" s="3" t="s">
        <v>17050</v>
      </c>
    </row>
    <row r="479" spans="1:18">
      <c r="A479" s="19" t="s">
        <v>17053</v>
      </c>
      <c r="B479" s="3" t="s">
        <v>807</v>
      </c>
      <c r="C479" s="3" t="s">
        <v>12690</v>
      </c>
      <c r="D479" s="3" t="s">
        <v>12695</v>
      </c>
      <c r="E479" s="6">
        <v>179</v>
      </c>
      <c r="F479" s="3" t="s">
        <v>110</v>
      </c>
      <c r="G479" s="6">
        <v>900.9</v>
      </c>
      <c r="H479" s="3" t="s">
        <v>16484</v>
      </c>
      <c r="I479" s="3" t="s">
        <v>1241</v>
      </c>
      <c r="J479" s="6">
        <v>169</v>
      </c>
      <c r="K479" s="3" t="s">
        <v>110</v>
      </c>
      <c r="L479" s="6">
        <v>900.9</v>
      </c>
      <c r="M479" s="6">
        <v>-10</v>
      </c>
      <c r="N479" s="6">
        <v>900.9</v>
      </c>
      <c r="O479" s="17">
        <v>45930</v>
      </c>
      <c r="P479" s="3"/>
      <c r="Q479" s="3" t="s">
        <v>2740</v>
      </c>
      <c r="R479" s="3" t="s">
        <v>17050</v>
      </c>
    </row>
    <row r="480" spans="1:18">
      <c r="A480" s="19" t="s">
        <v>17054</v>
      </c>
      <c r="B480" s="3" t="s">
        <v>807</v>
      </c>
      <c r="C480" s="3" t="s">
        <v>12695</v>
      </c>
      <c r="D480" s="3" t="s">
        <v>12700</v>
      </c>
      <c r="E480" s="6">
        <v>283</v>
      </c>
      <c r="F480" s="3" t="s">
        <v>110</v>
      </c>
      <c r="G480" s="6">
        <v>900.9</v>
      </c>
      <c r="H480" s="3" t="s">
        <v>16484</v>
      </c>
      <c r="I480" s="3" t="s">
        <v>1241</v>
      </c>
      <c r="J480" s="6">
        <v>320</v>
      </c>
      <c r="K480" s="3" t="s">
        <v>196</v>
      </c>
      <c r="L480" s="6">
        <v>1386</v>
      </c>
      <c r="M480" s="6">
        <v>37</v>
      </c>
      <c r="N480" s="6">
        <v>1386</v>
      </c>
      <c r="O480" s="17">
        <v>45930</v>
      </c>
      <c r="P480" s="3"/>
      <c r="Q480" s="3" t="s">
        <v>2740</v>
      </c>
      <c r="R480" s="3" t="s">
        <v>17050</v>
      </c>
    </row>
    <row r="481" spans="1:18">
      <c r="A481" s="19" t="s">
        <v>17055</v>
      </c>
      <c r="B481" s="3" t="s">
        <v>807</v>
      </c>
      <c r="C481" s="3" t="s">
        <v>12700</v>
      </c>
      <c r="D481" s="3" t="s">
        <v>12705</v>
      </c>
      <c r="E481" s="6">
        <v>237</v>
      </c>
      <c r="F481" s="3" t="s">
        <v>110</v>
      </c>
      <c r="G481" s="6">
        <v>900.9</v>
      </c>
      <c r="H481" s="3" t="s">
        <v>16484</v>
      </c>
      <c r="I481" s="3" t="s">
        <v>1241</v>
      </c>
      <c r="J481" s="6">
        <v>244</v>
      </c>
      <c r="K481" s="3" t="s">
        <v>110</v>
      </c>
      <c r="L481" s="6">
        <v>900.9</v>
      </c>
      <c r="M481" s="6">
        <v>7</v>
      </c>
      <c r="N481" s="6">
        <v>900.9</v>
      </c>
      <c r="O481" s="17">
        <v>45930</v>
      </c>
      <c r="P481" s="3"/>
      <c r="Q481" s="3" t="s">
        <v>2740</v>
      </c>
      <c r="R481" s="3" t="s">
        <v>17050</v>
      </c>
    </row>
    <row r="482" spans="1:18">
      <c r="A482" s="19" t="s">
        <v>17056</v>
      </c>
      <c r="B482" s="3" t="s">
        <v>807</v>
      </c>
      <c r="C482" s="3" t="s">
        <v>12705</v>
      </c>
      <c r="D482" s="3" t="s">
        <v>12710</v>
      </c>
      <c r="E482" s="6">
        <v>171</v>
      </c>
      <c r="F482" s="3" t="s">
        <v>110</v>
      </c>
      <c r="G482" s="6">
        <v>900.9</v>
      </c>
      <c r="H482" s="3" t="s">
        <v>16484</v>
      </c>
      <c r="I482" s="3" t="s">
        <v>1241</v>
      </c>
      <c r="J482" s="6">
        <v>174</v>
      </c>
      <c r="K482" s="3" t="s">
        <v>110</v>
      </c>
      <c r="L482" s="6">
        <v>900.9</v>
      </c>
      <c r="M482" s="6">
        <v>3</v>
      </c>
      <c r="N482" s="6">
        <v>900.9</v>
      </c>
      <c r="O482" s="17">
        <v>45930</v>
      </c>
      <c r="P482" s="3"/>
      <c r="Q482" s="3" t="s">
        <v>2740</v>
      </c>
      <c r="R482" s="3" t="s">
        <v>17050</v>
      </c>
    </row>
    <row r="483" spans="1:18">
      <c r="A483" s="19" t="s">
        <v>17057</v>
      </c>
      <c r="B483" s="3" t="s">
        <v>807</v>
      </c>
      <c r="C483" s="3" t="s">
        <v>12710</v>
      </c>
      <c r="D483" s="3" t="s">
        <v>12715</v>
      </c>
      <c r="E483" s="6">
        <v>319</v>
      </c>
      <c r="F483" s="3" t="s">
        <v>196</v>
      </c>
      <c r="G483" s="6">
        <v>1386</v>
      </c>
      <c r="H483" s="3" t="s">
        <v>16484</v>
      </c>
      <c r="I483" s="3" t="s">
        <v>1241</v>
      </c>
      <c r="J483" s="6">
        <v>319</v>
      </c>
      <c r="K483" s="3" t="s">
        <v>196</v>
      </c>
      <c r="L483" s="6">
        <v>1386</v>
      </c>
      <c r="M483" s="6">
        <v>0</v>
      </c>
      <c r="N483" s="6">
        <v>1386</v>
      </c>
      <c r="O483" s="17">
        <v>45930</v>
      </c>
      <c r="P483" s="3"/>
      <c r="Q483" s="3" t="s">
        <v>2740</v>
      </c>
      <c r="R483" s="3" t="s">
        <v>17050</v>
      </c>
    </row>
    <row r="484" spans="1:18">
      <c r="A484" s="19" t="s">
        <v>17058</v>
      </c>
      <c r="B484" s="3" t="s">
        <v>807</v>
      </c>
      <c r="C484" s="3" t="s">
        <v>17049</v>
      </c>
      <c r="D484" s="3" t="s">
        <v>12720</v>
      </c>
      <c r="E484" s="6">
        <v>147</v>
      </c>
      <c r="F484" s="3" t="s">
        <v>110</v>
      </c>
      <c r="G484" s="6">
        <v>900.9</v>
      </c>
      <c r="H484" s="3" t="s">
        <v>16484</v>
      </c>
      <c r="I484" s="3" t="s">
        <v>1241</v>
      </c>
      <c r="J484" s="6">
        <v>147</v>
      </c>
      <c r="K484" s="3" t="s">
        <v>110</v>
      </c>
      <c r="L484" s="6">
        <v>900.9</v>
      </c>
      <c r="M484" s="6">
        <v>0</v>
      </c>
      <c r="N484" s="6">
        <v>900.9</v>
      </c>
      <c r="O484" s="17">
        <v>45930</v>
      </c>
      <c r="P484" s="3"/>
      <c r="Q484" s="3" t="s">
        <v>2740</v>
      </c>
      <c r="R484" s="3" t="s">
        <v>17050</v>
      </c>
    </row>
    <row r="485" spans="1:18">
      <c r="A485" s="19" t="s">
        <v>17059</v>
      </c>
      <c r="B485" s="3" t="s">
        <v>807</v>
      </c>
      <c r="C485" s="3" t="s">
        <v>12720</v>
      </c>
      <c r="D485" s="3" t="s">
        <v>12725</v>
      </c>
      <c r="E485" s="6">
        <v>162</v>
      </c>
      <c r="F485" s="3" t="s">
        <v>110</v>
      </c>
      <c r="G485" s="6">
        <v>900.9</v>
      </c>
      <c r="H485" s="3" t="s">
        <v>16484</v>
      </c>
      <c r="I485" s="3" t="s">
        <v>1241</v>
      </c>
      <c r="J485" s="6">
        <v>162</v>
      </c>
      <c r="K485" s="3" t="s">
        <v>110</v>
      </c>
      <c r="L485" s="6">
        <v>900.9</v>
      </c>
      <c r="M485" s="6">
        <v>0</v>
      </c>
      <c r="N485" s="6">
        <v>900.9</v>
      </c>
      <c r="O485" s="17">
        <v>45930</v>
      </c>
      <c r="P485" s="3"/>
      <c r="Q485" s="3" t="s">
        <v>2740</v>
      </c>
      <c r="R485" s="3" t="s">
        <v>17050</v>
      </c>
    </row>
    <row r="486" spans="1:18">
      <c r="A486" s="19" t="s">
        <v>17060</v>
      </c>
      <c r="B486" s="3" t="s">
        <v>807</v>
      </c>
      <c r="C486" s="3" t="s">
        <v>12725</v>
      </c>
      <c r="D486" s="3" t="s">
        <v>12730</v>
      </c>
      <c r="E486" s="6">
        <v>222</v>
      </c>
      <c r="F486" s="3" t="s">
        <v>110</v>
      </c>
      <c r="G486" s="6">
        <v>900.9</v>
      </c>
      <c r="H486" s="3" t="s">
        <v>16484</v>
      </c>
      <c r="I486" s="3" t="s">
        <v>1241</v>
      </c>
      <c r="J486" s="6">
        <v>222</v>
      </c>
      <c r="K486" s="3" t="s">
        <v>110</v>
      </c>
      <c r="L486" s="6">
        <v>900.9</v>
      </c>
      <c r="M486" s="6">
        <v>0</v>
      </c>
      <c r="N486" s="6">
        <v>900.9</v>
      </c>
      <c r="O486" s="17">
        <v>45931</v>
      </c>
      <c r="P486" s="3"/>
      <c r="Q486" s="3" t="s">
        <v>2740</v>
      </c>
      <c r="R486" s="3" t="s">
        <v>17050</v>
      </c>
    </row>
    <row r="487" spans="1:18">
      <c r="A487" s="19" t="s">
        <v>17061</v>
      </c>
      <c r="B487" s="3" t="s">
        <v>807</v>
      </c>
      <c r="C487" s="3" t="s">
        <v>12730</v>
      </c>
      <c r="D487" s="3" t="s">
        <v>12735</v>
      </c>
      <c r="E487" s="6">
        <v>351</v>
      </c>
      <c r="F487" s="3" t="s">
        <v>196</v>
      </c>
      <c r="G487" s="6">
        <v>1386</v>
      </c>
      <c r="H487" s="3" t="s">
        <v>16484</v>
      </c>
      <c r="I487" s="3" t="s">
        <v>1241</v>
      </c>
      <c r="J487" s="6">
        <v>351</v>
      </c>
      <c r="K487" s="3" t="s">
        <v>196</v>
      </c>
      <c r="L487" s="6">
        <v>1386</v>
      </c>
      <c r="M487" s="6">
        <v>0</v>
      </c>
      <c r="N487" s="6">
        <v>1386</v>
      </c>
      <c r="O487" s="17">
        <v>45931</v>
      </c>
      <c r="P487" s="3"/>
      <c r="Q487" s="3" t="s">
        <v>2740</v>
      </c>
      <c r="R487" s="3" t="s">
        <v>17050</v>
      </c>
    </row>
    <row r="488" spans="1:18">
      <c r="A488" s="19" t="s">
        <v>17062</v>
      </c>
      <c r="B488" s="3" t="s">
        <v>807</v>
      </c>
      <c r="C488" s="3" t="s">
        <v>12735</v>
      </c>
      <c r="D488" s="3" t="s">
        <v>12740</v>
      </c>
      <c r="E488" s="6">
        <v>229</v>
      </c>
      <c r="F488" s="3" t="s">
        <v>110</v>
      </c>
      <c r="G488" s="6">
        <v>900.9</v>
      </c>
      <c r="H488" s="3" t="s">
        <v>16484</v>
      </c>
      <c r="I488" s="3" t="s">
        <v>1241</v>
      </c>
      <c r="J488" s="6">
        <v>229</v>
      </c>
      <c r="K488" s="3" t="s">
        <v>110</v>
      </c>
      <c r="L488" s="6">
        <v>900.9</v>
      </c>
      <c r="M488" s="6">
        <v>0</v>
      </c>
      <c r="N488" s="6">
        <v>900.9</v>
      </c>
      <c r="O488" s="17">
        <v>45931</v>
      </c>
      <c r="P488" s="3"/>
      <c r="Q488" s="3" t="s">
        <v>2740</v>
      </c>
      <c r="R488" s="3" t="s">
        <v>17050</v>
      </c>
    </row>
    <row r="489" spans="1:18">
      <c r="A489" s="19" t="s">
        <v>17063</v>
      </c>
      <c r="B489" s="3" t="s">
        <v>807</v>
      </c>
      <c r="C489" s="3" t="s">
        <v>17049</v>
      </c>
      <c r="D489" s="3" t="s">
        <v>12745</v>
      </c>
      <c r="E489" s="6">
        <v>312</v>
      </c>
      <c r="F489" s="3" t="s">
        <v>196</v>
      </c>
      <c r="G489" s="6">
        <v>1386</v>
      </c>
      <c r="H489" s="3" t="s">
        <v>16484</v>
      </c>
      <c r="I489" s="3" t="s">
        <v>1241</v>
      </c>
      <c r="J489" s="6">
        <v>312</v>
      </c>
      <c r="K489" s="3" t="s">
        <v>196</v>
      </c>
      <c r="L489" s="6">
        <v>1386</v>
      </c>
      <c r="M489" s="6">
        <v>0</v>
      </c>
      <c r="N489" s="6">
        <v>1386</v>
      </c>
      <c r="O489" s="17">
        <v>45931</v>
      </c>
      <c r="P489" s="3"/>
      <c r="Q489" s="3" t="s">
        <v>2740</v>
      </c>
      <c r="R489" s="3" t="s">
        <v>17050</v>
      </c>
    </row>
    <row r="490" spans="1:18">
      <c r="A490" s="19" t="s">
        <v>17064</v>
      </c>
      <c r="B490" s="3" t="s">
        <v>807</v>
      </c>
      <c r="C490" s="3" t="s">
        <v>12745</v>
      </c>
      <c r="D490" s="3" t="s">
        <v>12750</v>
      </c>
      <c r="E490" s="6">
        <v>286</v>
      </c>
      <c r="F490" s="3" t="s">
        <v>110</v>
      </c>
      <c r="G490" s="6">
        <v>900.9</v>
      </c>
      <c r="H490" s="3" t="s">
        <v>16484</v>
      </c>
      <c r="I490" s="3" t="s">
        <v>1241</v>
      </c>
      <c r="J490" s="6">
        <v>332</v>
      </c>
      <c r="K490" s="3" t="s">
        <v>196</v>
      </c>
      <c r="L490" s="6">
        <v>1386</v>
      </c>
      <c r="M490" s="6">
        <v>46</v>
      </c>
      <c r="N490" s="6">
        <v>1386</v>
      </c>
      <c r="O490" s="17">
        <v>45931</v>
      </c>
      <c r="P490" s="3"/>
      <c r="Q490" s="3" t="s">
        <v>2740</v>
      </c>
      <c r="R490" s="3" t="s">
        <v>17050</v>
      </c>
    </row>
    <row r="491" spans="1:18">
      <c r="A491" s="19" t="s">
        <v>17065</v>
      </c>
      <c r="B491" s="3" t="s">
        <v>807</v>
      </c>
      <c r="C491" s="3" t="s">
        <v>12750</v>
      </c>
      <c r="D491" s="3" t="s">
        <v>12755</v>
      </c>
      <c r="E491" s="6">
        <v>215</v>
      </c>
      <c r="F491" s="3" t="s">
        <v>110</v>
      </c>
      <c r="G491" s="6">
        <v>900.9</v>
      </c>
      <c r="H491" s="3" t="s">
        <v>16484</v>
      </c>
      <c r="I491" s="3" t="s">
        <v>1241</v>
      </c>
      <c r="J491" s="6">
        <v>215</v>
      </c>
      <c r="K491" s="3" t="s">
        <v>110</v>
      </c>
      <c r="L491" s="6">
        <v>900.9</v>
      </c>
      <c r="M491" s="6">
        <v>0</v>
      </c>
      <c r="N491" s="6">
        <v>900.9</v>
      </c>
      <c r="O491" s="17">
        <v>45930</v>
      </c>
      <c r="P491" s="3"/>
      <c r="Q491" s="3" t="s">
        <v>2740</v>
      </c>
      <c r="R491" s="3" t="s">
        <v>17050</v>
      </c>
    </row>
    <row r="492" spans="1:18">
      <c r="A492" s="19" t="s">
        <v>17066</v>
      </c>
      <c r="B492" s="3" t="s">
        <v>807</v>
      </c>
      <c r="C492" s="3" t="s">
        <v>12755</v>
      </c>
      <c r="D492" s="3" t="s">
        <v>12760</v>
      </c>
      <c r="E492" s="6">
        <v>242</v>
      </c>
      <c r="F492" s="3" t="s">
        <v>110</v>
      </c>
      <c r="G492" s="6">
        <v>900.9</v>
      </c>
      <c r="H492" s="3" t="s">
        <v>16484</v>
      </c>
      <c r="I492" s="3" t="s">
        <v>1241</v>
      </c>
      <c r="J492" s="6">
        <v>242</v>
      </c>
      <c r="K492" s="3" t="s">
        <v>110</v>
      </c>
      <c r="L492" s="6">
        <v>900.9</v>
      </c>
      <c r="M492" s="6">
        <v>0</v>
      </c>
      <c r="N492" s="6">
        <v>900.9</v>
      </c>
      <c r="O492" s="17">
        <v>45931</v>
      </c>
      <c r="P492" s="3"/>
      <c r="Q492" s="3" t="s">
        <v>2740</v>
      </c>
      <c r="R492" s="3" t="s">
        <v>17050</v>
      </c>
    </row>
    <row r="493" spans="1:18">
      <c r="A493" s="19" t="s">
        <v>17067</v>
      </c>
      <c r="B493" s="3" t="s">
        <v>807</v>
      </c>
      <c r="C493" s="3" t="s">
        <v>12760</v>
      </c>
      <c r="D493" s="3" t="s">
        <v>12765</v>
      </c>
      <c r="E493" s="6">
        <v>297</v>
      </c>
      <c r="F493" s="3" t="s">
        <v>110</v>
      </c>
      <c r="G493" s="6">
        <v>900.9</v>
      </c>
      <c r="H493" s="3" t="s">
        <v>16484</v>
      </c>
      <c r="I493" s="3" t="s">
        <v>1241</v>
      </c>
      <c r="J493" s="6">
        <v>322</v>
      </c>
      <c r="K493" s="3" t="s">
        <v>196</v>
      </c>
      <c r="L493" s="6">
        <v>1386</v>
      </c>
      <c r="M493" s="6">
        <v>25</v>
      </c>
      <c r="N493" s="6">
        <v>1386</v>
      </c>
      <c r="O493" s="17">
        <v>45931</v>
      </c>
      <c r="P493" s="3"/>
      <c r="Q493" s="3" t="s">
        <v>2740</v>
      </c>
      <c r="R493" s="3" t="s">
        <v>17050</v>
      </c>
    </row>
    <row r="494" spans="1:18">
      <c r="A494" s="19" t="s">
        <v>17068</v>
      </c>
      <c r="B494" s="3" t="s">
        <v>807</v>
      </c>
      <c r="C494" s="3" t="s">
        <v>12765</v>
      </c>
      <c r="D494" s="3" t="s">
        <v>12770</v>
      </c>
      <c r="E494" s="6">
        <v>256</v>
      </c>
      <c r="F494" s="3" t="s">
        <v>110</v>
      </c>
      <c r="G494" s="6">
        <v>900.9</v>
      </c>
      <c r="H494" s="3" t="s">
        <v>16484</v>
      </c>
      <c r="I494" s="3" t="s">
        <v>1241</v>
      </c>
      <c r="J494" s="6">
        <v>254</v>
      </c>
      <c r="K494" s="3" t="s">
        <v>110</v>
      </c>
      <c r="L494" s="6">
        <v>900.9</v>
      </c>
      <c r="M494" s="6">
        <v>-2</v>
      </c>
      <c r="N494" s="6">
        <v>900.9</v>
      </c>
      <c r="O494" s="17">
        <v>45931</v>
      </c>
      <c r="P494" s="3"/>
      <c r="Q494" s="3" t="s">
        <v>2740</v>
      </c>
      <c r="R494" s="3" t="s">
        <v>17050</v>
      </c>
    </row>
    <row r="495" spans="1:18">
      <c r="A495" s="19" t="s">
        <v>17069</v>
      </c>
      <c r="B495" s="3" t="s">
        <v>807</v>
      </c>
      <c r="C495" s="3" t="s">
        <v>12770</v>
      </c>
      <c r="D495" s="3" t="s">
        <v>12775</v>
      </c>
      <c r="E495" s="6">
        <v>201</v>
      </c>
      <c r="F495" s="3" t="s">
        <v>110</v>
      </c>
      <c r="G495" s="6">
        <v>900.9</v>
      </c>
      <c r="H495" s="3" t="s">
        <v>16484</v>
      </c>
      <c r="I495" s="3" t="s">
        <v>1241</v>
      </c>
      <c r="J495" s="6">
        <v>203</v>
      </c>
      <c r="K495" s="3" t="s">
        <v>110</v>
      </c>
      <c r="L495" s="6">
        <v>900.9</v>
      </c>
      <c r="M495" s="6">
        <v>2</v>
      </c>
      <c r="N495" s="6">
        <v>900.9</v>
      </c>
      <c r="O495" s="17">
        <v>45930</v>
      </c>
      <c r="P495" s="3"/>
      <c r="Q495" s="3" t="s">
        <v>2740</v>
      </c>
      <c r="R495" s="3" t="s">
        <v>17050</v>
      </c>
    </row>
    <row r="496" spans="1:18">
      <c r="A496" s="19" t="s">
        <v>17070</v>
      </c>
      <c r="B496" s="3" t="s">
        <v>807</v>
      </c>
      <c r="C496" s="3" t="s">
        <v>17049</v>
      </c>
      <c r="D496" s="3" t="s">
        <v>12780</v>
      </c>
      <c r="E496" s="6">
        <v>374</v>
      </c>
      <c r="F496" s="3" t="s">
        <v>196</v>
      </c>
      <c r="G496" s="6">
        <v>1386</v>
      </c>
      <c r="H496" s="3" t="s">
        <v>16484</v>
      </c>
      <c r="I496" s="3" t="s">
        <v>1241</v>
      </c>
      <c r="J496" s="6">
        <v>380</v>
      </c>
      <c r="K496" s="3" t="s">
        <v>196</v>
      </c>
      <c r="L496" s="6">
        <v>1386</v>
      </c>
      <c r="M496" s="6">
        <v>6</v>
      </c>
      <c r="N496" s="6">
        <v>1386</v>
      </c>
      <c r="O496" s="17">
        <v>45932</v>
      </c>
      <c r="P496" s="3"/>
      <c r="Q496" s="3" t="s">
        <v>2740</v>
      </c>
      <c r="R496" s="3" t="s">
        <v>17050</v>
      </c>
    </row>
    <row r="497" spans="1:18">
      <c r="A497" s="19" t="s">
        <v>17071</v>
      </c>
      <c r="B497" s="3" t="s">
        <v>807</v>
      </c>
      <c r="C497" s="3" t="s">
        <v>12780</v>
      </c>
      <c r="D497" s="3" t="s">
        <v>12785</v>
      </c>
      <c r="E497" s="6">
        <v>262</v>
      </c>
      <c r="F497" s="3" t="s">
        <v>110</v>
      </c>
      <c r="G497" s="6">
        <v>900.9</v>
      </c>
      <c r="H497" s="3" t="s">
        <v>16484</v>
      </c>
      <c r="I497" s="3" t="s">
        <v>1241</v>
      </c>
      <c r="J497" s="6">
        <v>312</v>
      </c>
      <c r="K497" s="3" t="s">
        <v>196</v>
      </c>
      <c r="L497" s="6">
        <v>1386</v>
      </c>
      <c r="M497" s="6">
        <v>50</v>
      </c>
      <c r="N497" s="6">
        <v>1386</v>
      </c>
      <c r="O497" s="17">
        <v>45931</v>
      </c>
      <c r="P497" s="3"/>
      <c r="Q497" s="3" t="s">
        <v>2740</v>
      </c>
      <c r="R497" s="3" t="s">
        <v>17050</v>
      </c>
    </row>
    <row r="498" spans="1:18">
      <c r="A498" s="19" t="s">
        <v>17072</v>
      </c>
      <c r="B498" s="3" t="s">
        <v>807</v>
      </c>
      <c r="C498" s="3" t="s">
        <v>12785</v>
      </c>
      <c r="D498" s="3" t="s">
        <v>12790</v>
      </c>
      <c r="E498" s="6">
        <v>301</v>
      </c>
      <c r="F498" s="3" t="s">
        <v>196</v>
      </c>
      <c r="G498" s="6">
        <v>1386</v>
      </c>
      <c r="H498" s="3" t="s">
        <v>16484</v>
      </c>
      <c r="I498" s="3" t="s">
        <v>1241</v>
      </c>
      <c r="J498" s="6">
        <v>305</v>
      </c>
      <c r="K498" s="3" t="s">
        <v>196</v>
      </c>
      <c r="L498" s="6">
        <v>1386</v>
      </c>
      <c r="M498" s="6">
        <v>4</v>
      </c>
      <c r="N498" s="6">
        <v>1386</v>
      </c>
      <c r="O498" s="17">
        <v>45932</v>
      </c>
      <c r="P498" s="3"/>
      <c r="Q498" s="3" t="s">
        <v>2740</v>
      </c>
      <c r="R498" s="3" t="s">
        <v>17050</v>
      </c>
    </row>
    <row r="499" spans="1:18">
      <c r="A499" s="19" t="s">
        <v>17073</v>
      </c>
      <c r="B499" s="3" t="s">
        <v>807</v>
      </c>
      <c r="C499" s="3" t="s">
        <v>12790</v>
      </c>
      <c r="D499" s="3" t="s">
        <v>12795</v>
      </c>
      <c r="E499" s="6">
        <v>195</v>
      </c>
      <c r="F499" s="3" t="s">
        <v>110</v>
      </c>
      <c r="G499" s="6">
        <v>900.9</v>
      </c>
      <c r="H499" s="3" t="s">
        <v>16484</v>
      </c>
      <c r="I499" s="3" t="s">
        <v>1241</v>
      </c>
      <c r="J499" s="6">
        <v>225</v>
      </c>
      <c r="K499" s="3" t="s">
        <v>110</v>
      </c>
      <c r="L499" s="6">
        <v>900.9</v>
      </c>
      <c r="M499" s="6">
        <v>30</v>
      </c>
      <c r="N499" s="6">
        <v>900.9</v>
      </c>
      <c r="O499" s="17">
        <v>45932</v>
      </c>
      <c r="P499" s="3"/>
      <c r="Q499" s="3" t="s">
        <v>2740</v>
      </c>
      <c r="R499" s="3" t="s">
        <v>17050</v>
      </c>
    </row>
    <row r="500" spans="1:18">
      <c r="A500" s="19" t="s">
        <v>17074</v>
      </c>
      <c r="B500" s="3" t="s">
        <v>807</v>
      </c>
      <c r="C500" s="3" t="s">
        <v>12795</v>
      </c>
      <c r="D500" s="3" t="s">
        <v>12800</v>
      </c>
      <c r="E500" s="6">
        <v>182</v>
      </c>
      <c r="F500" s="3" t="s">
        <v>110</v>
      </c>
      <c r="G500" s="6">
        <v>900.9</v>
      </c>
      <c r="H500" s="3" t="s">
        <v>16484</v>
      </c>
      <c r="I500" s="3" t="s">
        <v>1241</v>
      </c>
      <c r="J500" s="6">
        <v>196</v>
      </c>
      <c r="K500" s="3" t="s">
        <v>110</v>
      </c>
      <c r="L500" s="6">
        <v>900.9</v>
      </c>
      <c r="M500" s="6">
        <v>14</v>
      </c>
      <c r="N500" s="6">
        <v>900.9</v>
      </c>
      <c r="O500" s="17">
        <v>45932</v>
      </c>
      <c r="P500" s="3"/>
      <c r="Q500" s="3" t="s">
        <v>2740</v>
      </c>
      <c r="R500" s="3" t="s">
        <v>17050</v>
      </c>
    </row>
    <row r="501" spans="1:18">
      <c r="A501" s="19" t="s">
        <v>17075</v>
      </c>
      <c r="B501" s="3" t="s">
        <v>810</v>
      </c>
      <c r="C501" s="3" t="s">
        <v>17076</v>
      </c>
      <c r="D501" s="3" t="s">
        <v>16985</v>
      </c>
      <c r="E501" s="6">
        <v>1583</v>
      </c>
      <c r="F501" s="3" t="s">
        <v>196</v>
      </c>
      <c r="G501" s="6">
        <v>1386</v>
      </c>
      <c r="H501" s="3" t="s">
        <v>16484</v>
      </c>
      <c r="I501" s="3" t="s">
        <v>1241</v>
      </c>
      <c r="J501" s="6">
        <v>1442</v>
      </c>
      <c r="K501" s="3" t="s">
        <v>196</v>
      </c>
      <c r="L501" s="6">
        <v>1386</v>
      </c>
      <c r="M501" s="6">
        <v>-141</v>
      </c>
      <c r="N501" s="6">
        <v>1386</v>
      </c>
      <c r="O501" s="17">
        <v>45923</v>
      </c>
      <c r="P501" s="3"/>
      <c r="Q501" s="3"/>
      <c r="R501" s="3" t="s">
        <v>17050</v>
      </c>
    </row>
    <row r="502" spans="1:18">
      <c r="A502" s="19" t="s">
        <v>17077</v>
      </c>
      <c r="B502" s="3" t="s">
        <v>810</v>
      </c>
      <c r="C502" s="3" t="s">
        <v>16985</v>
      </c>
      <c r="D502" s="3" t="s">
        <v>12805</v>
      </c>
      <c r="E502" s="6">
        <v>200</v>
      </c>
      <c r="F502" s="3" t="s">
        <v>110</v>
      </c>
      <c r="G502" s="6">
        <v>900.9</v>
      </c>
      <c r="H502" s="3" t="s">
        <v>16484</v>
      </c>
      <c r="I502" s="3" t="s">
        <v>1241</v>
      </c>
      <c r="J502" s="6">
        <v>210</v>
      </c>
      <c r="K502" s="3" t="s">
        <v>110</v>
      </c>
      <c r="L502" s="6">
        <v>900.9</v>
      </c>
      <c r="M502" s="6">
        <v>10</v>
      </c>
      <c r="N502" s="6">
        <v>900.9</v>
      </c>
      <c r="O502" s="17">
        <v>45923</v>
      </c>
      <c r="P502" s="3"/>
      <c r="Q502" s="3"/>
      <c r="R502" s="3" t="s">
        <v>17050</v>
      </c>
    </row>
    <row r="503" spans="1:18">
      <c r="A503" s="19" t="s">
        <v>17078</v>
      </c>
      <c r="B503" s="3" t="s">
        <v>810</v>
      </c>
      <c r="C503" s="3" t="s">
        <v>16985</v>
      </c>
      <c r="D503" s="3" t="s">
        <v>12811</v>
      </c>
      <c r="E503" s="6">
        <v>141</v>
      </c>
      <c r="F503" s="3" t="s">
        <v>110</v>
      </c>
      <c r="G503" s="6">
        <v>900.9</v>
      </c>
      <c r="H503" s="3" t="s">
        <v>16484</v>
      </c>
      <c r="I503" s="3" t="s">
        <v>1241</v>
      </c>
      <c r="J503" s="6">
        <v>141</v>
      </c>
      <c r="K503" s="3" t="s">
        <v>110</v>
      </c>
      <c r="L503" s="6">
        <v>900.9</v>
      </c>
      <c r="M503" s="6">
        <v>0</v>
      </c>
      <c r="N503" s="6">
        <v>900.9</v>
      </c>
      <c r="O503" s="17">
        <v>45923</v>
      </c>
      <c r="P503" s="3"/>
      <c r="Q503" s="3"/>
      <c r="R503" s="3" t="s">
        <v>17050</v>
      </c>
    </row>
    <row r="504" spans="1:18">
      <c r="A504" s="19" t="s">
        <v>17079</v>
      </c>
      <c r="B504" s="3" t="s">
        <v>810</v>
      </c>
      <c r="C504" s="3" t="s">
        <v>12811</v>
      </c>
      <c r="D504" s="3" t="s">
        <v>12816</v>
      </c>
      <c r="E504" s="6">
        <v>209</v>
      </c>
      <c r="F504" s="3" t="s">
        <v>110</v>
      </c>
      <c r="G504" s="6">
        <v>900.9</v>
      </c>
      <c r="H504" s="3" t="s">
        <v>16484</v>
      </c>
      <c r="I504" s="3" t="s">
        <v>1241</v>
      </c>
      <c r="J504" s="6">
        <v>232</v>
      </c>
      <c r="K504" s="3" t="s">
        <v>110</v>
      </c>
      <c r="L504" s="6">
        <v>900.9</v>
      </c>
      <c r="M504" s="6">
        <v>23</v>
      </c>
      <c r="N504" s="6">
        <v>900.9</v>
      </c>
      <c r="O504" s="17">
        <v>45923</v>
      </c>
      <c r="P504" s="3"/>
      <c r="Q504" s="3"/>
      <c r="R504" s="3" t="s">
        <v>17050</v>
      </c>
    </row>
    <row r="505" spans="1:18">
      <c r="A505" s="19" t="s">
        <v>17080</v>
      </c>
      <c r="B505" s="3" t="s">
        <v>810</v>
      </c>
      <c r="C505" s="3" t="s">
        <v>16985</v>
      </c>
      <c r="D505" s="3" t="s">
        <v>12820</v>
      </c>
      <c r="E505" s="6">
        <v>163</v>
      </c>
      <c r="F505" s="3" t="s">
        <v>110</v>
      </c>
      <c r="G505" s="6">
        <v>900.9</v>
      </c>
      <c r="H505" s="3" t="s">
        <v>16484</v>
      </c>
      <c r="I505" s="3" t="s">
        <v>1241</v>
      </c>
      <c r="J505" s="6">
        <v>175</v>
      </c>
      <c r="K505" s="3" t="s">
        <v>110</v>
      </c>
      <c r="L505" s="6">
        <v>900.9</v>
      </c>
      <c r="M505" s="6">
        <v>12</v>
      </c>
      <c r="N505" s="6">
        <v>900.9</v>
      </c>
      <c r="O505" s="17">
        <v>45923</v>
      </c>
      <c r="P505" s="3"/>
      <c r="Q505" s="3"/>
      <c r="R505" s="3" t="s">
        <v>17050</v>
      </c>
    </row>
    <row r="506" spans="1:18">
      <c r="A506" s="19" t="s">
        <v>17081</v>
      </c>
      <c r="B506" s="3" t="s">
        <v>810</v>
      </c>
      <c r="C506" s="3" t="s">
        <v>12820</v>
      </c>
      <c r="D506" s="3" t="s">
        <v>12824</v>
      </c>
      <c r="E506" s="6">
        <v>243</v>
      </c>
      <c r="F506" s="3" t="s">
        <v>110</v>
      </c>
      <c r="G506" s="6">
        <v>900.9</v>
      </c>
      <c r="H506" s="3" t="s">
        <v>16484</v>
      </c>
      <c r="I506" s="3" t="s">
        <v>1241</v>
      </c>
      <c r="J506" s="6">
        <v>243</v>
      </c>
      <c r="K506" s="3" t="s">
        <v>110</v>
      </c>
      <c r="L506" s="6">
        <v>900.9</v>
      </c>
      <c r="M506" s="6">
        <v>0</v>
      </c>
      <c r="N506" s="6">
        <v>900.9</v>
      </c>
      <c r="O506" s="17">
        <v>45923</v>
      </c>
      <c r="P506" s="3"/>
      <c r="Q506" s="3"/>
      <c r="R506" s="3" t="s">
        <v>17050</v>
      </c>
    </row>
    <row r="507" spans="1:18">
      <c r="A507" s="19" t="s">
        <v>17082</v>
      </c>
      <c r="B507" s="3" t="s">
        <v>810</v>
      </c>
      <c r="C507" s="3" t="s">
        <v>12820</v>
      </c>
      <c r="D507" s="3" t="s">
        <v>12829</v>
      </c>
      <c r="E507" s="6">
        <v>196</v>
      </c>
      <c r="F507" s="3" t="s">
        <v>110</v>
      </c>
      <c r="G507" s="6">
        <v>900.9</v>
      </c>
      <c r="H507" s="3" t="s">
        <v>16484</v>
      </c>
      <c r="I507" s="3" t="s">
        <v>1241</v>
      </c>
      <c r="J507" s="6">
        <v>193</v>
      </c>
      <c r="K507" s="3" t="s">
        <v>110</v>
      </c>
      <c r="L507" s="6">
        <v>900.9</v>
      </c>
      <c r="M507" s="6">
        <v>-3</v>
      </c>
      <c r="N507" s="6">
        <v>900.9</v>
      </c>
      <c r="O507" s="17">
        <v>45923</v>
      </c>
      <c r="P507" s="3"/>
      <c r="Q507" s="3"/>
      <c r="R507" s="3" t="s">
        <v>17050</v>
      </c>
    </row>
    <row r="508" spans="1:18">
      <c r="A508" s="19" t="s">
        <v>17083</v>
      </c>
      <c r="B508" s="3" t="s">
        <v>810</v>
      </c>
      <c r="C508" s="3" t="s">
        <v>12829</v>
      </c>
      <c r="D508" s="3" t="s">
        <v>12833</v>
      </c>
      <c r="E508" s="6">
        <v>222</v>
      </c>
      <c r="F508" s="3" t="s">
        <v>110</v>
      </c>
      <c r="G508" s="6">
        <v>900.9</v>
      </c>
      <c r="H508" s="3" t="s">
        <v>16484</v>
      </c>
      <c r="I508" s="3" t="s">
        <v>1241</v>
      </c>
      <c r="J508" s="6">
        <v>222</v>
      </c>
      <c r="K508" s="3" t="s">
        <v>110</v>
      </c>
      <c r="L508" s="6">
        <v>900.9</v>
      </c>
      <c r="M508" s="6">
        <v>0</v>
      </c>
      <c r="N508" s="6">
        <v>900.9</v>
      </c>
      <c r="O508" s="17">
        <v>45923</v>
      </c>
      <c r="P508" s="3"/>
      <c r="Q508" s="3"/>
      <c r="R508" s="3" t="s">
        <v>17050</v>
      </c>
    </row>
    <row r="509" spans="1:18">
      <c r="A509" s="19" t="s">
        <v>17084</v>
      </c>
      <c r="B509" s="3" t="s">
        <v>810</v>
      </c>
      <c r="C509" s="3" t="s">
        <v>12829</v>
      </c>
      <c r="D509" s="3" t="s">
        <v>12838</v>
      </c>
      <c r="E509" s="6">
        <v>164</v>
      </c>
      <c r="F509" s="3" t="s">
        <v>110</v>
      </c>
      <c r="G509" s="6">
        <v>900.9</v>
      </c>
      <c r="H509" s="3" t="s">
        <v>16484</v>
      </c>
      <c r="I509" s="3" t="s">
        <v>1241</v>
      </c>
      <c r="J509" s="6">
        <v>164</v>
      </c>
      <c r="K509" s="3" t="s">
        <v>110</v>
      </c>
      <c r="L509" s="6">
        <v>900.9</v>
      </c>
      <c r="M509" s="6">
        <v>0</v>
      </c>
      <c r="N509" s="6">
        <v>900.9</v>
      </c>
      <c r="O509" s="17">
        <v>45923</v>
      </c>
      <c r="P509" s="3"/>
      <c r="Q509" s="3"/>
      <c r="R509" s="3" t="s">
        <v>17050</v>
      </c>
    </row>
    <row r="510" spans="1:18">
      <c r="A510" s="19"/>
      <c r="B510" s="3"/>
      <c r="C510" s="3"/>
      <c r="D510" s="3"/>
      <c r="E510" s="6"/>
      <c r="F510" s="3"/>
      <c r="G510" s="6"/>
      <c r="H510" s="3"/>
      <c r="I510" s="3"/>
      <c r="J510" s="6"/>
      <c r="K510" s="3"/>
      <c r="L510" s="6"/>
      <c r="M510" s="6"/>
      <c r="N510" s="6"/>
      <c r="O510" s="17"/>
      <c r="P510" s="3"/>
      <c r="Q510" s="3"/>
      <c r="R510" s="3"/>
    </row>
    <row r="511" spans="1:18">
      <c r="A511" s="19"/>
      <c r="B511" s="3"/>
      <c r="C511" s="3"/>
      <c r="D511" s="3"/>
      <c r="E511" s="6"/>
      <c r="F511" s="3"/>
      <c r="G511" s="6"/>
      <c r="H511" s="3"/>
      <c r="I511" s="3"/>
      <c r="J511" s="6"/>
      <c r="K511" s="3"/>
      <c r="L511" s="6"/>
      <c r="M511" s="6"/>
      <c r="N511" s="6"/>
      <c r="O511" s="17"/>
      <c r="P511" s="3"/>
      <c r="Q511" s="3"/>
      <c r="R511" s="3"/>
    </row>
    <row r="512" spans="1:18">
      <c r="A512" s="19"/>
      <c r="B512" s="3"/>
      <c r="C512" s="3"/>
      <c r="D512" s="3"/>
      <c r="E512" s="6"/>
      <c r="F512" s="3"/>
      <c r="G512" s="6"/>
      <c r="H512" s="3"/>
      <c r="I512" s="3"/>
      <c r="J512" s="6"/>
      <c r="K512" s="3"/>
      <c r="L512" s="6"/>
      <c r="M512" s="6"/>
      <c r="N512" s="6"/>
      <c r="O512" s="17"/>
      <c r="P512" s="3"/>
      <c r="Q512" s="3"/>
      <c r="R512" s="3"/>
    </row>
    <row r="513" spans="1:18">
      <c r="A513" s="19"/>
      <c r="B513" s="3"/>
      <c r="C513" s="3"/>
      <c r="D513" s="3"/>
      <c r="E513" s="6"/>
      <c r="F513" s="3"/>
      <c r="G513" s="6"/>
      <c r="H513" s="3"/>
      <c r="I513" s="3"/>
      <c r="J513" s="6"/>
      <c r="K513" s="3"/>
      <c r="L513" s="6"/>
      <c r="M513" s="6"/>
      <c r="N513" s="6"/>
      <c r="O513" s="17"/>
      <c r="P513" s="3"/>
      <c r="Q513" s="3"/>
      <c r="R513" s="3"/>
    </row>
    <row r="514" spans="1:18">
      <c r="A514" s="19"/>
      <c r="B514" s="3"/>
      <c r="C514" s="3"/>
      <c r="D514" s="3"/>
      <c r="E514" s="6"/>
      <c r="F514" s="3"/>
      <c r="G514" s="6"/>
      <c r="H514" s="3"/>
      <c r="I514" s="3"/>
      <c r="J514" s="6"/>
      <c r="K514" s="3"/>
      <c r="L514" s="6"/>
      <c r="M514" s="6"/>
      <c r="N514" s="6"/>
      <c r="O514" s="17"/>
      <c r="P514" s="3"/>
      <c r="Q514" s="3"/>
      <c r="R514" s="3"/>
    </row>
    <row r="515" spans="1:18">
      <c r="A515" s="19"/>
      <c r="B515" s="3"/>
      <c r="C515" s="3"/>
      <c r="D515" s="3"/>
      <c r="E515" s="6"/>
      <c r="F515" s="3"/>
      <c r="G515" s="6"/>
      <c r="H515" s="3"/>
      <c r="I515" s="3"/>
      <c r="J515" s="6"/>
      <c r="K515" s="3"/>
      <c r="L515" s="6"/>
      <c r="M515" s="6"/>
      <c r="N515" s="6"/>
      <c r="O515" s="17"/>
      <c r="P515" s="3"/>
      <c r="Q515" s="3"/>
      <c r="R515" s="3"/>
    </row>
    <row r="516" spans="1:18">
      <c r="A516" s="19"/>
      <c r="B516" s="3"/>
      <c r="C516" s="3"/>
      <c r="D516" s="3"/>
      <c r="E516" s="6"/>
      <c r="F516" s="3"/>
      <c r="G516" s="6"/>
      <c r="H516" s="3"/>
      <c r="I516" s="3"/>
      <c r="J516" s="6"/>
      <c r="K516" s="3"/>
      <c r="L516" s="6"/>
      <c r="M516" s="6"/>
      <c r="N516" s="6"/>
      <c r="O516" s="17"/>
      <c r="P516" s="3"/>
      <c r="Q516" s="3"/>
      <c r="R516" s="3"/>
    </row>
    <row r="517" spans="1:18">
      <c r="A517" s="19"/>
      <c r="B517" s="3"/>
      <c r="C517" s="3"/>
      <c r="D517" s="3"/>
      <c r="E517" s="6"/>
      <c r="F517" s="3"/>
      <c r="G517" s="6"/>
      <c r="H517" s="3"/>
      <c r="I517" s="3"/>
      <c r="J517" s="6"/>
      <c r="K517" s="3"/>
      <c r="L517" s="6"/>
      <c r="M517" s="6"/>
      <c r="N517" s="6"/>
      <c r="O517" s="17"/>
      <c r="P517" s="3"/>
      <c r="Q517" s="3"/>
      <c r="R517" s="3"/>
    </row>
    <row r="518" spans="1:18">
      <c r="A518" s="19"/>
      <c r="B518" s="3"/>
      <c r="C518" s="3"/>
      <c r="D518" s="3"/>
      <c r="E518" s="6"/>
      <c r="F518" s="3"/>
      <c r="G518" s="6"/>
      <c r="H518" s="3"/>
      <c r="I518" s="3"/>
      <c r="J518" s="6"/>
      <c r="K518" s="3"/>
      <c r="L518" s="6"/>
      <c r="M518" s="6"/>
      <c r="N518" s="6"/>
      <c r="O518" s="17"/>
      <c r="P518" s="3"/>
      <c r="Q518" s="3"/>
      <c r="R518" s="3"/>
    </row>
    <row r="519" spans="1:18">
      <c r="A519" s="19"/>
      <c r="B519" s="3"/>
      <c r="C519" s="3"/>
      <c r="D519" s="3"/>
      <c r="E519" s="6"/>
      <c r="F519" s="3"/>
      <c r="G519" s="6"/>
      <c r="H519" s="3"/>
      <c r="I519" s="3"/>
      <c r="J519" s="6"/>
      <c r="K519" s="3"/>
      <c r="L519" s="6"/>
      <c r="M519" s="6"/>
      <c r="N519" s="6"/>
      <c r="O519" s="17"/>
      <c r="P519" s="3"/>
      <c r="Q519" s="3"/>
      <c r="R519" s="3"/>
    </row>
    <row r="520" spans="1:18">
      <c r="A520" s="19"/>
      <c r="B520" s="3"/>
      <c r="C520" s="3"/>
      <c r="D520" s="3"/>
      <c r="E520" s="6"/>
      <c r="F520" s="3"/>
      <c r="G520" s="6"/>
      <c r="H520" s="3"/>
      <c r="I520" s="3"/>
      <c r="J520" s="6"/>
      <c r="K520" s="3"/>
      <c r="L520" s="6"/>
      <c r="M520" s="6"/>
      <c r="N520" s="6"/>
      <c r="O520" s="17"/>
      <c r="P520" s="3"/>
      <c r="Q520" s="3"/>
      <c r="R520" s="3"/>
    </row>
    <row r="521" spans="1:18">
      <c r="A521" s="19"/>
      <c r="B521" s="3"/>
      <c r="C521" s="3"/>
      <c r="D521" s="3"/>
      <c r="E521" s="6"/>
      <c r="F521" s="3"/>
      <c r="G521" s="6"/>
      <c r="H521" s="3"/>
      <c r="I521" s="3"/>
      <c r="J521" s="6"/>
      <c r="K521" s="3"/>
      <c r="L521" s="6"/>
      <c r="M521" s="6"/>
      <c r="N521" s="6"/>
      <c r="O521" s="17"/>
      <c r="P521" s="3"/>
      <c r="Q521" s="3"/>
      <c r="R521" s="3"/>
    </row>
    <row r="522" spans="1:18">
      <c r="A522" s="19"/>
      <c r="B522" s="3"/>
      <c r="C522" s="3"/>
      <c r="D522" s="3"/>
      <c r="E522" s="6"/>
      <c r="F522" s="3"/>
      <c r="G522" s="6"/>
      <c r="H522" s="3"/>
      <c r="I522" s="3"/>
      <c r="J522" s="6"/>
      <c r="K522" s="3"/>
      <c r="L522" s="6"/>
      <c r="M522" s="6"/>
      <c r="N522" s="6"/>
      <c r="O522" s="17"/>
      <c r="P522" s="3"/>
      <c r="Q522" s="3"/>
      <c r="R522" s="3"/>
    </row>
    <row r="523" spans="1:18">
      <c r="A523" s="19"/>
      <c r="B523" s="3"/>
      <c r="C523" s="3"/>
      <c r="D523" s="3"/>
      <c r="E523" s="6"/>
      <c r="F523" s="3"/>
      <c r="G523" s="6"/>
      <c r="H523" s="3"/>
      <c r="I523" s="3"/>
      <c r="J523" s="6"/>
      <c r="K523" s="3"/>
      <c r="L523" s="6"/>
      <c r="M523" s="6"/>
      <c r="N523" s="6"/>
      <c r="O523" s="17"/>
      <c r="P523" s="3"/>
      <c r="Q523" s="3"/>
      <c r="R523" s="3"/>
    </row>
    <row r="524" spans="1:18">
      <c r="A524" s="19"/>
      <c r="B524" s="3"/>
      <c r="C524" s="3"/>
      <c r="D524" s="3"/>
      <c r="E524" s="6"/>
      <c r="F524" s="3"/>
      <c r="G524" s="6"/>
      <c r="H524" s="3"/>
      <c r="I524" s="3"/>
      <c r="J524" s="6"/>
      <c r="K524" s="3"/>
      <c r="L524" s="6"/>
      <c r="M524" s="6"/>
      <c r="N524" s="6"/>
      <c r="O524" s="17"/>
      <c r="P524" s="3"/>
      <c r="Q524" s="3"/>
      <c r="R524" s="3"/>
    </row>
    <row r="525" spans="1:18">
      <c r="A525" s="19"/>
      <c r="B525" s="3"/>
      <c r="C525" s="3"/>
      <c r="D525" s="3"/>
      <c r="E525" s="6"/>
      <c r="F525" s="3"/>
      <c r="G525" s="6"/>
      <c r="H525" s="3"/>
      <c r="I525" s="3"/>
      <c r="J525" s="6"/>
      <c r="K525" s="3"/>
      <c r="L525" s="6"/>
      <c r="M525" s="6"/>
      <c r="N525" s="6"/>
      <c r="O525" s="17"/>
      <c r="P525" s="3"/>
      <c r="Q525" s="3"/>
      <c r="R525" s="3"/>
    </row>
    <row r="526" spans="1:18">
      <c r="A526" s="19"/>
      <c r="B526" s="3"/>
      <c r="C526" s="3"/>
      <c r="D526" s="3"/>
      <c r="E526" s="6"/>
      <c r="F526" s="3"/>
      <c r="G526" s="6"/>
      <c r="H526" s="3"/>
      <c r="I526" s="3"/>
      <c r="J526" s="6"/>
      <c r="K526" s="3"/>
      <c r="L526" s="6"/>
      <c r="M526" s="6"/>
      <c r="N526" s="6"/>
      <c r="O526" s="17"/>
      <c r="P526" s="3"/>
      <c r="Q526" s="3"/>
      <c r="R526" s="3"/>
    </row>
    <row r="527" spans="1:18">
      <c r="A527" s="19"/>
      <c r="B527" s="3"/>
      <c r="C527" s="3"/>
      <c r="D527" s="3"/>
      <c r="E527" s="6"/>
      <c r="F527" s="3"/>
      <c r="G527" s="6"/>
      <c r="H527" s="3"/>
      <c r="I527" s="3"/>
      <c r="J527" s="6"/>
      <c r="K527" s="3"/>
      <c r="L527" s="6"/>
      <c r="M527" s="6"/>
      <c r="N527" s="6"/>
      <c r="O527" s="17"/>
      <c r="P527" s="3"/>
      <c r="Q527" s="3"/>
      <c r="R527" s="3"/>
    </row>
    <row r="528" spans="1:18">
      <c r="A528" s="19"/>
      <c r="B528" s="3"/>
      <c r="C528" s="3"/>
      <c r="D528" s="3"/>
      <c r="E528" s="6"/>
      <c r="F528" s="3"/>
      <c r="G528" s="6"/>
      <c r="H528" s="3"/>
      <c r="I528" s="3"/>
      <c r="J528" s="6"/>
      <c r="K528" s="3"/>
      <c r="L528" s="6"/>
      <c r="M528" s="6"/>
      <c r="N528" s="6"/>
      <c r="O528" s="17"/>
      <c r="P528" s="3"/>
      <c r="Q528" s="3"/>
      <c r="R528" s="3"/>
    </row>
    <row r="529" spans="1:18">
      <c r="A529" s="19"/>
      <c r="B529" s="3"/>
      <c r="C529" s="3"/>
      <c r="D529" s="3"/>
      <c r="E529" s="6"/>
      <c r="F529" s="3"/>
      <c r="G529" s="6"/>
      <c r="H529" s="3"/>
      <c r="I529" s="3"/>
      <c r="J529" s="6"/>
      <c r="K529" s="3"/>
      <c r="L529" s="6"/>
      <c r="M529" s="6"/>
      <c r="N529" s="6"/>
      <c r="O529" s="17"/>
      <c r="P529" s="3"/>
      <c r="Q529" s="3"/>
      <c r="R529" s="3"/>
    </row>
    <row r="530" spans="1:18">
      <c r="A530" s="19"/>
      <c r="B530" s="3"/>
      <c r="C530" s="3"/>
      <c r="D530" s="3"/>
      <c r="E530" s="6"/>
      <c r="F530" s="3"/>
      <c r="G530" s="6"/>
      <c r="H530" s="3"/>
      <c r="I530" s="3"/>
      <c r="J530" s="6"/>
      <c r="K530" s="3"/>
      <c r="L530" s="6"/>
      <c r="M530" s="6"/>
      <c r="N530" s="6"/>
      <c r="O530" s="17"/>
      <c r="P530" s="3"/>
      <c r="Q530" s="3"/>
      <c r="R530" s="3"/>
    </row>
    <row r="531" spans="1:18">
      <c r="A531" s="19"/>
      <c r="B531" s="3"/>
      <c r="C531" s="3"/>
      <c r="D531" s="3"/>
      <c r="E531" s="6"/>
      <c r="F531" s="3"/>
      <c r="G531" s="6"/>
      <c r="H531" s="3"/>
      <c r="I531" s="3"/>
      <c r="J531" s="6"/>
      <c r="K531" s="3"/>
      <c r="L531" s="6"/>
      <c r="M531" s="6"/>
      <c r="N531" s="6"/>
      <c r="O531" s="17"/>
      <c r="P531" s="3"/>
      <c r="Q531" s="3"/>
      <c r="R531" s="3"/>
    </row>
    <row r="532" spans="1:18">
      <c r="A532" s="19"/>
      <c r="B532" s="3"/>
      <c r="C532" s="3"/>
      <c r="D532" s="3"/>
      <c r="E532" s="6"/>
      <c r="F532" s="3"/>
      <c r="G532" s="6"/>
      <c r="H532" s="3"/>
      <c r="I532" s="3"/>
      <c r="J532" s="6"/>
      <c r="K532" s="3"/>
      <c r="L532" s="6"/>
      <c r="M532" s="6"/>
      <c r="N532" s="6"/>
      <c r="O532" s="17"/>
      <c r="P532" s="3"/>
      <c r="Q532" s="3"/>
      <c r="R532" s="3"/>
    </row>
    <row r="533" spans="1:18">
      <c r="A533" s="19"/>
      <c r="B533" s="3"/>
      <c r="C533" s="3"/>
      <c r="D533" s="3"/>
      <c r="E533" s="6"/>
      <c r="F533" s="3"/>
      <c r="G533" s="6"/>
      <c r="H533" s="3"/>
      <c r="I533" s="3"/>
      <c r="J533" s="6"/>
      <c r="K533" s="3"/>
      <c r="L533" s="6"/>
      <c r="M533" s="6"/>
      <c r="N533" s="6"/>
      <c r="O533" s="17"/>
      <c r="P533" s="3"/>
      <c r="Q533" s="3"/>
      <c r="R533" s="3"/>
    </row>
    <row r="534" spans="1:18">
      <c r="A534" s="19"/>
      <c r="B534" s="3"/>
      <c r="C534" s="3"/>
      <c r="D534" s="3"/>
      <c r="E534" s="6"/>
      <c r="F534" s="3"/>
      <c r="G534" s="6"/>
      <c r="H534" s="3"/>
      <c r="I534" s="3"/>
      <c r="J534" s="6"/>
      <c r="K534" s="3"/>
      <c r="L534" s="6"/>
      <c r="M534" s="6"/>
      <c r="N534" s="6"/>
      <c r="O534" s="17"/>
      <c r="P534" s="3"/>
      <c r="Q534" s="3"/>
      <c r="R534" s="3"/>
    </row>
    <row r="535" spans="1:18">
      <c r="A535" s="19"/>
      <c r="B535" s="3"/>
      <c r="C535" s="3"/>
      <c r="D535" s="3"/>
      <c r="E535" s="6"/>
      <c r="F535" s="3"/>
      <c r="G535" s="6"/>
      <c r="H535" s="3"/>
      <c r="I535" s="3"/>
      <c r="J535" s="6"/>
      <c r="K535" s="3"/>
      <c r="L535" s="6"/>
      <c r="M535" s="6"/>
      <c r="N535" s="6"/>
      <c r="O535" s="17"/>
      <c r="P535" s="3"/>
      <c r="Q535" s="3"/>
      <c r="R535" s="3"/>
    </row>
    <row r="536" spans="1:18">
      <c r="A536" s="19"/>
      <c r="B536" s="3"/>
      <c r="C536" s="3"/>
      <c r="D536" s="3"/>
      <c r="E536" s="6"/>
      <c r="F536" s="3"/>
      <c r="G536" s="6"/>
      <c r="H536" s="3"/>
      <c r="I536" s="3"/>
      <c r="J536" s="6"/>
      <c r="K536" s="3"/>
      <c r="L536" s="6"/>
      <c r="M536" s="6"/>
      <c r="N536" s="6"/>
      <c r="O536" s="17"/>
      <c r="P536" s="3"/>
      <c r="Q536" s="3"/>
      <c r="R536" s="3"/>
    </row>
    <row r="537" spans="1:18">
      <c r="A537" s="19" t="s">
        <v>17085</v>
      </c>
      <c r="B537" s="3" t="s">
        <v>846</v>
      </c>
      <c r="C537" s="3" t="s">
        <v>17086</v>
      </c>
      <c r="D537" s="3" t="s">
        <v>17087</v>
      </c>
      <c r="E537" s="6">
        <v>630</v>
      </c>
      <c r="F537" s="3" t="s">
        <v>196</v>
      </c>
      <c r="G537" s="6">
        <v>1386</v>
      </c>
      <c r="H537" s="3" t="s">
        <v>16484</v>
      </c>
      <c r="I537" s="3" t="s">
        <v>1241</v>
      </c>
      <c r="J537" s="6">
        <v>651</v>
      </c>
      <c r="K537" s="3" t="s">
        <v>196</v>
      </c>
      <c r="L537" s="6">
        <v>1386</v>
      </c>
      <c r="M537" s="6">
        <v>21</v>
      </c>
      <c r="N537" s="6">
        <v>1386</v>
      </c>
      <c r="O537" s="17">
        <v>45929</v>
      </c>
      <c r="P537" s="3"/>
      <c r="Q537" s="3" t="s">
        <v>16986</v>
      </c>
      <c r="R537" s="3" t="s">
        <v>17088</v>
      </c>
    </row>
    <row r="538" spans="1:18">
      <c r="A538" s="19" t="s">
        <v>17089</v>
      </c>
      <c r="B538" s="3" t="s">
        <v>846</v>
      </c>
      <c r="C538" s="3" t="s">
        <v>17087</v>
      </c>
      <c r="D538" s="3" t="s">
        <v>13078</v>
      </c>
      <c r="E538" s="6">
        <v>152</v>
      </c>
      <c r="F538" s="3" t="s">
        <v>110</v>
      </c>
      <c r="G538" s="6">
        <v>900.9</v>
      </c>
      <c r="H538" s="3" t="s">
        <v>16484</v>
      </c>
      <c r="I538" s="3" t="s">
        <v>1241</v>
      </c>
      <c r="J538" s="6">
        <v>164</v>
      </c>
      <c r="K538" s="3" t="s">
        <v>110</v>
      </c>
      <c r="L538" s="6">
        <v>900.9</v>
      </c>
      <c r="M538" s="6">
        <v>12</v>
      </c>
      <c r="N538" s="6">
        <v>900.9</v>
      </c>
      <c r="O538" s="17">
        <v>45926</v>
      </c>
      <c r="P538" s="3"/>
      <c r="Q538" s="3" t="s">
        <v>16986</v>
      </c>
      <c r="R538" s="3" t="s">
        <v>17088</v>
      </c>
    </row>
    <row r="539" spans="1:18">
      <c r="A539" s="19" t="s">
        <v>17090</v>
      </c>
      <c r="B539" s="3" t="s">
        <v>846</v>
      </c>
      <c r="C539" s="3" t="s">
        <v>13078</v>
      </c>
      <c r="D539" s="3" t="s">
        <v>13083</v>
      </c>
      <c r="E539" s="6">
        <v>249</v>
      </c>
      <c r="F539" s="3" t="s">
        <v>110</v>
      </c>
      <c r="G539" s="6">
        <v>900.9</v>
      </c>
      <c r="H539" s="3" t="s">
        <v>16484</v>
      </c>
      <c r="I539" s="3" t="s">
        <v>1241</v>
      </c>
      <c r="J539" s="6">
        <v>267</v>
      </c>
      <c r="K539" s="3" t="s">
        <v>110</v>
      </c>
      <c r="L539" s="6">
        <v>900.9</v>
      </c>
      <c r="M539" s="6">
        <v>18</v>
      </c>
      <c r="N539" s="6">
        <v>900.9</v>
      </c>
      <c r="O539" s="17">
        <v>45930</v>
      </c>
      <c r="P539" s="3"/>
      <c r="Q539" s="3" t="s">
        <v>16986</v>
      </c>
      <c r="R539" s="3" t="s">
        <v>17088</v>
      </c>
    </row>
    <row r="540" spans="1:18">
      <c r="A540" s="19" t="s">
        <v>17091</v>
      </c>
      <c r="B540" s="3" t="s">
        <v>846</v>
      </c>
      <c r="C540" s="3" t="s">
        <v>13083</v>
      </c>
      <c r="D540" s="3" t="s">
        <v>13089</v>
      </c>
      <c r="E540" s="6">
        <v>130</v>
      </c>
      <c r="F540" s="3" t="s">
        <v>110</v>
      </c>
      <c r="G540" s="6">
        <v>900.9</v>
      </c>
      <c r="H540" s="3" t="s">
        <v>16484</v>
      </c>
      <c r="I540" s="3" t="s">
        <v>1241</v>
      </c>
      <c r="J540" s="6">
        <v>133</v>
      </c>
      <c r="K540" s="3" t="s">
        <v>110</v>
      </c>
      <c r="L540" s="6">
        <v>900.9</v>
      </c>
      <c r="M540" s="6">
        <v>3</v>
      </c>
      <c r="N540" s="6">
        <v>900.9</v>
      </c>
      <c r="O540" s="17">
        <v>45931</v>
      </c>
      <c r="P540" s="3"/>
      <c r="Q540" s="3" t="s">
        <v>16986</v>
      </c>
      <c r="R540" s="3" t="s">
        <v>17088</v>
      </c>
    </row>
    <row r="541" spans="1:18">
      <c r="A541" s="19" t="s">
        <v>17092</v>
      </c>
      <c r="B541" s="3" t="s">
        <v>846</v>
      </c>
      <c r="C541" s="3" t="s">
        <v>13089</v>
      </c>
      <c r="D541" s="3" t="s">
        <v>13094</v>
      </c>
      <c r="E541" s="6">
        <v>198</v>
      </c>
      <c r="F541" s="3" t="s">
        <v>110</v>
      </c>
      <c r="G541" s="6">
        <v>900.9</v>
      </c>
      <c r="H541" s="3" t="s">
        <v>16484</v>
      </c>
      <c r="I541" s="3" t="s">
        <v>1241</v>
      </c>
      <c r="J541" s="6">
        <v>191</v>
      </c>
      <c r="K541" s="3" t="s">
        <v>110</v>
      </c>
      <c r="L541" s="6">
        <v>900.9</v>
      </c>
      <c r="M541" s="6">
        <v>-7</v>
      </c>
      <c r="N541" s="6">
        <v>900.9</v>
      </c>
      <c r="O541" s="17">
        <v>45931</v>
      </c>
      <c r="P541" s="3"/>
      <c r="Q541" s="3" t="s">
        <v>16986</v>
      </c>
      <c r="R541" s="3" t="s">
        <v>17088</v>
      </c>
    </row>
    <row r="542" spans="1:18">
      <c r="A542" s="19" t="s">
        <v>17093</v>
      </c>
      <c r="B542" s="3" t="s">
        <v>846</v>
      </c>
      <c r="C542" s="3" t="s">
        <v>13094</v>
      </c>
      <c r="D542" s="3" t="s">
        <v>13099</v>
      </c>
      <c r="E542" s="6">
        <v>210</v>
      </c>
      <c r="F542" s="3" t="s">
        <v>110</v>
      </c>
      <c r="G542" s="6">
        <v>900.9</v>
      </c>
      <c r="H542" s="3" t="s">
        <v>16484</v>
      </c>
      <c r="I542" s="3" t="s">
        <v>1241</v>
      </c>
      <c r="J542" s="6">
        <v>215</v>
      </c>
      <c r="K542" s="3" t="s">
        <v>110</v>
      </c>
      <c r="L542" s="6">
        <v>900.9</v>
      </c>
      <c r="M542" s="6">
        <v>5</v>
      </c>
      <c r="N542" s="6">
        <v>900.9</v>
      </c>
      <c r="O542" s="17">
        <v>45901</v>
      </c>
      <c r="P542" s="3"/>
      <c r="Q542" s="3" t="s">
        <v>16986</v>
      </c>
      <c r="R542" s="3" t="s">
        <v>17088</v>
      </c>
    </row>
    <row r="543" spans="1:18">
      <c r="A543" s="19" t="s">
        <v>17094</v>
      </c>
      <c r="B543" s="3" t="s">
        <v>846</v>
      </c>
      <c r="C543" s="3" t="s">
        <v>17087</v>
      </c>
      <c r="D543" s="3" t="s">
        <v>13104</v>
      </c>
      <c r="E543" s="6">
        <v>224</v>
      </c>
      <c r="F543" s="3" t="s">
        <v>110</v>
      </c>
      <c r="G543" s="6">
        <v>900.9</v>
      </c>
      <c r="H543" s="3" t="s">
        <v>16484</v>
      </c>
      <c r="I543" s="3" t="s">
        <v>1241</v>
      </c>
      <c r="J543" s="6">
        <v>245</v>
      </c>
      <c r="K543" s="3" t="s">
        <v>110</v>
      </c>
      <c r="L543" s="6">
        <v>900.9</v>
      </c>
      <c r="M543" s="6">
        <v>21</v>
      </c>
      <c r="N543" s="6">
        <v>900.9</v>
      </c>
      <c r="O543" s="17">
        <v>45930</v>
      </c>
      <c r="P543" s="3"/>
      <c r="Q543" s="3" t="s">
        <v>16986</v>
      </c>
      <c r="R543" s="3" t="s">
        <v>17088</v>
      </c>
    </row>
    <row r="544" spans="1:18">
      <c r="A544" s="19" t="s">
        <v>17095</v>
      </c>
      <c r="B544" s="3" t="s">
        <v>846</v>
      </c>
      <c r="C544" s="3" t="s">
        <v>13104</v>
      </c>
      <c r="D544" s="3" t="s">
        <v>13109</v>
      </c>
      <c r="E544" s="6">
        <v>157</v>
      </c>
      <c r="F544" s="3" t="s">
        <v>110</v>
      </c>
      <c r="G544" s="6">
        <v>900.9</v>
      </c>
      <c r="H544" s="3" t="s">
        <v>16484</v>
      </c>
      <c r="I544" s="3" t="s">
        <v>1241</v>
      </c>
      <c r="J544" s="6">
        <v>182</v>
      </c>
      <c r="K544" s="3" t="s">
        <v>110</v>
      </c>
      <c r="L544" s="6">
        <v>900.9</v>
      </c>
      <c r="M544" s="6">
        <v>25</v>
      </c>
      <c r="N544" s="6">
        <v>900.9</v>
      </c>
      <c r="O544" s="17">
        <v>45930</v>
      </c>
      <c r="P544" s="3"/>
      <c r="Q544" s="3" t="s">
        <v>16986</v>
      </c>
      <c r="R544" s="3" t="s">
        <v>17088</v>
      </c>
    </row>
    <row r="545" spans="1:18">
      <c r="A545" s="19" t="s">
        <v>17096</v>
      </c>
      <c r="B545" s="3" t="s">
        <v>846</v>
      </c>
      <c r="C545" s="3" t="s">
        <v>13109</v>
      </c>
      <c r="D545" s="3" t="s">
        <v>13114</v>
      </c>
      <c r="E545" s="6">
        <v>276</v>
      </c>
      <c r="F545" s="3" t="s">
        <v>110</v>
      </c>
      <c r="G545" s="6">
        <v>900.9</v>
      </c>
      <c r="H545" s="3" t="s">
        <v>16484</v>
      </c>
      <c r="I545" s="3" t="s">
        <v>1241</v>
      </c>
      <c r="J545" s="6">
        <v>291</v>
      </c>
      <c r="K545" s="3" t="s">
        <v>110</v>
      </c>
      <c r="L545" s="6">
        <v>900.9</v>
      </c>
      <c r="M545" s="6">
        <v>15</v>
      </c>
      <c r="N545" s="6">
        <v>900.9</v>
      </c>
      <c r="O545" s="17">
        <v>45930</v>
      </c>
      <c r="P545" s="3"/>
      <c r="Q545" s="3" t="s">
        <v>16986</v>
      </c>
      <c r="R545" s="3" t="s">
        <v>17088</v>
      </c>
    </row>
    <row r="546" spans="1:18">
      <c r="A546" s="19" t="s">
        <v>17097</v>
      </c>
      <c r="B546" s="3" t="s">
        <v>846</v>
      </c>
      <c r="C546" s="3" t="s">
        <v>13114</v>
      </c>
      <c r="D546" s="3" t="s">
        <v>13119</v>
      </c>
      <c r="E546" s="6">
        <v>208</v>
      </c>
      <c r="F546" s="3" t="s">
        <v>110</v>
      </c>
      <c r="G546" s="6">
        <v>900.9</v>
      </c>
      <c r="H546" s="3" t="s">
        <v>16484</v>
      </c>
      <c r="I546" s="3" t="s">
        <v>1241</v>
      </c>
      <c r="J546" s="6">
        <v>208</v>
      </c>
      <c r="K546" s="3" t="s">
        <v>110</v>
      </c>
      <c r="L546" s="6">
        <v>900.9</v>
      </c>
      <c r="M546" s="6">
        <v>0</v>
      </c>
      <c r="N546" s="6">
        <v>900.9</v>
      </c>
      <c r="O546" s="17">
        <v>45930</v>
      </c>
      <c r="P546" s="3"/>
      <c r="Q546" s="3" t="s">
        <v>16986</v>
      </c>
      <c r="R546" s="3" t="s">
        <v>17088</v>
      </c>
    </row>
    <row r="547" spans="1:18">
      <c r="A547" s="19" t="s">
        <v>17098</v>
      </c>
      <c r="B547" s="3" t="s">
        <v>846</v>
      </c>
      <c r="C547" s="3" t="s">
        <v>13119</v>
      </c>
      <c r="D547" s="3" t="s">
        <v>13124</v>
      </c>
      <c r="E547" s="6">
        <v>158</v>
      </c>
      <c r="F547" s="3" t="s">
        <v>110</v>
      </c>
      <c r="G547" s="6">
        <v>900.9</v>
      </c>
      <c r="H547" s="3" t="s">
        <v>16484</v>
      </c>
      <c r="I547" s="3" t="s">
        <v>1241</v>
      </c>
      <c r="J547" s="6">
        <v>165</v>
      </c>
      <c r="K547" s="3" t="s">
        <v>110</v>
      </c>
      <c r="L547" s="6">
        <v>900.9</v>
      </c>
      <c r="M547" s="6">
        <v>7</v>
      </c>
      <c r="N547" s="6">
        <v>900.9</v>
      </c>
      <c r="O547" s="17">
        <v>45960</v>
      </c>
      <c r="P547" s="3"/>
      <c r="Q547" s="3" t="s">
        <v>16986</v>
      </c>
      <c r="R547" s="3" t="s">
        <v>17088</v>
      </c>
    </row>
    <row r="548" spans="1:18">
      <c r="A548" s="19" t="s">
        <v>17099</v>
      </c>
      <c r="B548" s="3" t="s">
        <v>846</v>
      </c>
      <c r="C548" s="3" t="s">
        <v>13124</v>
      </c>
      <c r="D548" s="3" t="s">
        <v>13129</v>
      </c>
      <c r="E548" s="6">
        <v>242</v>
      </c>
      <c r="F548" s="3" t="s">
        <v>110</v>
      </c>
      <c r="G548" s="6">
        <v>900.9</v>
      </c>
      <c r="H548" s="3" t="s">
        <v>16484</v>
      </c>
      <c r="I548" s="3" t="s">
        <v>1241</v>
      </c>
      <c r="J548" s="6">
        <v>233</v>
      </c>
      <c r="K548" s="3" t="s">
        <v>110</v>
      </c>
      <c r="L548" s="6">
        <v>900.9</v>
      </c>
      <c r="M548" s="6">
        <v>-9</v>
      </c>
      <c r="N548" s="6">
        <v>900.9</v>
      </c>
      <c r="O548" s="17">
        <v>45930</v>
      </c>
      <c r="P548" s="3"/>
      <c r="Q548" s="3" t="s">
        <v>16986</v>
      </c>
      <c r="R548" s="3" t="s">
        <v>17088</v>
      </c>
    </row>
    <row r="549" spans="1:18">
      <c r="A549" s="19" t="s">
        <v>17100</v>
      </c>
      <c r="B549" s="3" t="s">
        <v>846</v>
      </c>
      <c r="C549" s="3" t="s">
        <v>17087</v>
      </c>
      <c r="D549" s="3" t="s">
        <v>13134</v>
      </c>
      <c r="E549" s="6">
        <v>105</v>
      </c>
      <c r="F549" s="3" t="s">
        <v>110</v>
      </c>
      <c r="G549" s="6">
        <v>900.9</v>
      </c>
      <c r="H549" s="3" t="s">
        <v>16484</v>
      </c>
      <c r="I549" s="3" t="s">
        <v>1241</v>
      </c>
      <c r="J549" s="6">
        <v>112</v>
      </c>
      <c r="K549" s="3" t="s">
        <v>110</v>
      </c>
      <c r="L549" s="6">
        <v>900.9</v>
      </c>
      <c r="M549" s="6">
        <v>7</v>
      </c>
      <c r="N549" s="6">
        <v>900.9</v>
      </c>
      <c r="O549" s="17">
        <v>45926</v>
      </c>
      <c r="P549" s="3"/>
      <c r="Q549" s="3" t="s">
        <v>16986</v>
      </c>
      <c r="R549" s="3" t="s">
        <v>17088</v>
      </c>
    </row>
    <row r="550" spans="1:18">
      <c r="A550" s="19" t="s">
        <v>17101</v>
      </c>
      <c r="B550" s="3" t="s">
        <v>846</v>
      </c>
      <c r="C550" s="3" t="s">
        <v>13134</v>
      </c>
      <c r="D550" s="3" t="s">
        <v>13139</v>
      </c>
      <c r="E550" s="6">
        <v>169</v>
      </c>
      <c r="F550" s="3" t="s">
        <v>110</v>
      </c>
      <c r="G550" s="6">
        <v>900.9</v>
      </c>
      <c r="H550" s="3" t="s">
        <v>16484</v>
      </c>
      <c r="I550" s="3" t="s">
        <v>1241</v>
      </c>
      <c r="J550" s="6">
        <v>176</v>
      </c>
      <c r="K550" s="3" t="s">
        <v>110</v>
      </c>
      <c r="L550" s="6">
        <v>900.9</v>
      </c>
      <c r="M550" s="6">
        <v>7</v>
      </c>
      <c r="N550" s="6">
        <v>900.9</v>
      </c>
      <c r="O550" s="17">
        <v>45926</v>
      </c>
      <c r="P550" s="3"/>
      <c r="Q550" s="3" t="s">
        <v>16986</v>
      </c>
      <c r="R550" s="3" t="s">
        <v>17088</v>
      </c>
    </row>
    <row r="551" spans="1:18">
      <c r="A551" s="19" t="s">
        <v>17102</v>
      </c>
      <c r="B551" s="3" t="s">
        <v>846</v>
      </c>
      <c r="C551" s="3" t="s">
        <v>13139</v>
      </c>
      <c r="D551" s="3" t="s">
        <v>13144</v>
      </c>
      <c r="E551" s="6">
        <v>276</v>
      </c>
      <c r="F551" s="3" t="s">
        <v>110</v>
      </c>
      <c r="G551" s="6">
        <v>900.9</v>
      </c>
      <c r="H551" s="3" t="s">
        <v>16484</v>
      </c>
      <c r="I551" s="3" t="s">
        <v>1241</v>
      </c>
      <c r="J551" s="6">
        <v>273</v>
      </c>
      <c r="K551" s="3" t="s">
        <v>110</v>
      </c>
      <c r="L551" s="6">
        <v>900.9</v>
      </c>
      <c r="M551" s="6">
        <v>-3</v>
      </c>
      <c r="N551" s="6">
        <v>900.9</v>
      </c>
      <c r="O551" s="17">
        <v>45960</v>
      </c>
      <c r="P551" s="3"/>
      <c r="Q551" s="3" t="s">
        <v>16986</v>
      </c>
      <c r="R551" s="3" t="s">
        <v>17088</v>
      </c>
    </row>
    <row r="552" spans="1:18">
      <c r="A552" s="19" t="s">
        <v>17103</v>
      </c>
      <c r="B552" s="3" t="s">
        <v>846</v>
      </c>
      <c r="C552" s="3" t="s">
        <v>13144</v>
      </c>
      <c r="D552" s="3" t="s">
        <v>13149</v>
      </c>
      <c r="E552" s="6">
        <v>220</v>
      </c>
      <c r="F552" s="3" t="s">
        <v>110</v>
      </c>
      <c r="G552" s="6">
        <v>900.9</v>
      </c>
      <c r="H552" s="3" t="s">
        <v>16484</v>
      </c>
      <c r="I552" s="3" t="s">
        <v>1241</v>
      </c>
      <c r="J552" s="6">
        <v>205</v>
      </c>
      <c r="K552" s="3" t="s">
        <v>110</v>
      </c>
      <c r="L552" s="6">
        <v>900.9</v>
      </c>
      <c r="M552" s="6">
        <v>-15</v>
      </c>
      <c r="N552" s="6">
        <v>900.9</v>
      </c>
      <c r="O552" s="17">
        <v>45960</v>
      </c>
      <c r="P552" s="3"/>
      <c r="Q552" s="3" t="s">
        <v>16986</v>
      </c>
      <c r="R552" s="3" t="s">
        <v>17088</v>
      </c>
    </row>
    <row r="553" spans="1:18">
      <c r="A553" s="19" t="s">
        <v>17104</v>
      </c>
      <c r="B553" s="3" t="s">
        <v>846</v>
      </c>
      <c r="C553" s="3" t="s">
        <v>13149</v>
      </c>
      <c r="D553" s="3" t="s">
        <v>13153</v>
      </c>
      <c r="E553" s="6">
        <v>179</v>
      </c>
      <c r="F553" s="3" t="s">
        <v>110</v>
      </c>
      <c r="G553" s="6">
        <v>900.9</v>
      </c>
      <c r="H553" s="3" t="s">
        <v>16484</v>
      </c>
      <c r="I553" s="3" t="s">
        <v>1241</v>
      </c>
      <c r="J553" s="6">
        <v>172</v>
      </c>
      <c r="K553" s="3" t="s">
        <v>110</v>
      </c>
      <c r="L553" s="6">
        <v>900.9</v>
      </c>
      <c r="M553" s="6">
        <v>-7</v>
      </c>
      <c r="N553" s="6">
        <v>900.9</v>
      </c>
      <c r="O553" s="17">
        <v>45960</v>
      </c>
      <c r="P553" s="3"/>
      <c r="Q553" s="3" t="s">
        <v>16986</v>
      </c>
      <c r="R553" s="3" t="s">
        <v>17088</v>
      </c>
    </row>
    <row r="554" spans="1:18">
      <c r="A554" s="27" t="s">
        <v>17105</v>
      </c>
      <c r="B554" s="3" t="s">
        <v>848</v>
      </c>
      <c r="C554" s="3" t="s">
        <v>17106</v>
      </c>
      <c r="D554" s="3" t="s">
        <v>17087</v>
      </c>
      <c r="E554" s="6">
        <v>525</v>
      </c>
      <c r="F554" s="3" t="s">
        <v>196</v>
      </c>
      <c r="G554" s="6">
        <v>1386</v>
      </c>
      <c r="H554" s="3" t="s">
        <v>16484</v>
      </c>
      <c r="I554" s="3" t="s">
        <v>1241</v>
      </c>
      <c r="J554" s="6">
        <v>550</v>
      </c>
      <c r="K554" s="3" t="s">
        <v>196</v>
      </c>
      <c r="L554" s="6">
        <v>1386</v>
      </c>
      <c r="M554" s="6">
        <v>25</v>
      </c>
      <c r="N554" s="6">
        <v>1386</v>
      </c>
      <c r="O554" s="17">
        <v>45930</v>
      </c>
      <c r="P554" s="3"/>
      <c r="Q554" s="18" t="s">
        <v>12350</v>
      </c>
      <c r="R554" s="3" t="s">
        <v>17088</v>
      </c>
    </row>
    <row r="555" spans="1:18">
      <c r="A555" s="19" t="s">
        <v>17107</v>
      </c>
      <c r="B555" s="3" t="s">
        <v>848</v>
      </c>
      <c r="C555" s="3" t="s">
        <v>17087</v>
      </c>
      <c r="D555" s="3" t="s">
        <v>13158</v>
      </c>
      <c r="E555" s="6">
        <v>359</v>
      </c>
      <c r="F555" s="3" t="s">
        <v>196</v>
      </c>
      <c r="G555" s="6">
        <v>1386</v>
      </c>
      <c r="H555" s="3" t="s">
        <v>16484</v>
      </c>
      <c r="I555" s="3" t="s">
        <v>1241</v>
      </c>
      <c r="J555" s="6">
        <v>380</v>
      </c>
      <c r="K555" s="3" t="s">
        <v>110</v>
      </c>
      <c r="L555" s="6">
        <v>900.9</v>
      </c>
      <c r="M555" s="6">
        <v>21</v>
      </c>
      <c r="N555" s="6">
        <v>900.9</v>
      </c>
      <c r="O555" s="17">
        <v>45930</v>
      </c>
      <c r="P555" s="3"/>
      <c r="Q555" s="18" t="s">
        <v>12350</v>
      </c>
      <c r="R555" s="3" t="s">
        <v>17088</v>
      </c>
    </row>
    <row r="556" spans="1:18">
      <c r="A556" s="19" t="s">
        <v>17108</v>
      </c>
      <c r="B556" s="3" t="s">
        <v>848</v>
      </c>
      <c r="C556" s="3" t="s">
        <v>13158</v>
      </c>
      <c r="D556" s="3" t="s">
        <v>13163</v>
      </c>
      <c r="E556" s="6">
        <v>206</v>
      </c>
      <c r="F556" s="3" t="s">
        <v>110</v>
      </c>
      <c r="G556" s="6">
        <v>900.9</v>
      </c>
      <c r="H556" s="3" t="s">
        <v>16484</v>
      </c>
      <c r="I556" s="3" t="s">
        <v>1241</v>
      </c>
      <c r="J556" s="6">
        <v>240</v>
      </c>
      <c r="K556" s="3" t="s">
        <v>110</v>
      </c>
      <c r="L556" s="6">
        <v>900.9</v>
      </c>
      <c r="M556" s="6">
        <v>34</v>
      </c>
      <c r="N556" s="6">
        <v>900.9</v>
      </c>
      <c r="O556" s="17">
        <v>45931</v>
      </c>
      <c r="P556" s="3"/>
      <c r="Q556" s="18" t="s">
        <v>12350</v>
      </c>
      <c r="R556" s="3" t="s">
        <v>17088</v>
      </c>
    </row>
    <row r="557" spans="1:18">
      <c r="A557" s="19" t="s">
        <v>17109</v>
      </c>
      <c r="B557" s="3" t="s">
        <v>848</v>
      </c>
      <c r="C557" s="3" t="s">
        <v>13163</v>
      </c>
      <c r="D557" s="3" t="s">
        <v>13168</v>
      </c>
      <c r="E557" s="6">
        <v>271</v>
      </c>
      <c r="F557" s="3" t="s">
        <v>110</v>
      </c>
      <c r="G557" s="6">
        <v>900.9</v>
      </c>
      <c r="H557" s="3" t="s">
        <v>16484</v>
      </c>
      <c r="I557" s="3" t="s">
        <v>1241</v>
      </c>
      <c r="J557" s="6">
        <v>300</v>
      </c>
      <c r="K557" s="3" t="s">
        <v>110</v>
      </c>
      <c r="L557" s="6">
        <v>900.9</v>
      </c>
      <c r="M557" s="6">
        <v>29</v>
      </c>
      <c r="N557" s="6">
        <v>900.9</v>
      </c>
      <c r="O557" s="17">
        <v>45931</v>
      </c>
      <c r="P557" s="3"/>
      <c r="Q557" s="18" t="s">
        <v>12350</v>
      </c>
      <c r="R557" s="3" t="s">
        <v>17088</v>
      </c>
    </row>
    <row r="558" spans="1:18">
      <c r="A558" s="19" t="s">
        <v>17110</v>
      </c>
      <c r="B558" s="3" t="s">
        <v>848</v>
      </c>
      <c r="C558" s="3" t="s">
        <v>13168</v>
      </c>
      <c r="D558" s="3" t="s">
        <v>13173</v>
      </c>
      <c r="E558" s="6">
        <v>232</v>
      </c>
      <c r="F558" s="3" t="s">
        <v>110</v>
      </c>
      <c r="G558" s="6">
        <v>900.9</v>
      </c>
      <c r="H558" s="3" t="s">
        <v>16484</v>
      </c>
      <c r="I558" s="3" t="s">
        <v>1241</v>
      </c>
      <c r="J558" s="6">
        <v>280</v>
      </c>
      <c r="K558" s="3" t="s">
        <v>110</v>
      </c>
      <c r="L558" s="6">
        <v>900.9</v>
      </c>
      <c r="M558" s="6">
        <v>48</v>
      </c>
      <c r="N558" s="6">
        <v>900.9</v>
      </c>
      <c r="O558" s="17">
        <v>45931</v>
      </c>
      <c r="P558" s="3"/>
      <c r="Q558" s="18" t="s">
        <v>12350</v>
      </c>
      <c r="R558" s="3" t="s">
        <v>17088</v>
      </c>
    </row>
    <row r="559" spans="1:18">
      <c r="A559" s="19" t="s">
        <v>17111</v>
      </c>
      <c r="B559" s="3" t="s">
        <v>848</v>
      </c>
      <c r="C559" s="3" t="s">
        <v>13173</v>
      </c>
      <c r="D559" s="3" t="s">
        <v>13179</v>
      </c>
      <c r="E559" s="6">
        <v>326</v>
      </c>
      <c r="F559" s="3" t="s">
        <v>196</v>
      </c>
      <c r="G559" s="6">
        <v>1386</v>
      </c>
      <c r="H559" s="3" t="s">
        <v>16484</v>
      </c>
      <c r="I559" s="3" t="s">
        <v>1241</v>
      </c>
      <c r="J559" s="6">
        <v>340</v>
      </c>
      <c r="K559" s="3" t="s">
        <v>196</v>
      </c>
      <c r="L559" s="6">
        <v>1386</v>
      </c>
      <c r="M559" s="6">
        <v>14</v>
      </c>
      <c r="N559" s="6">
        <v>1386</v>
      </c>
      <c r="O559" s="17">
        <v>45931</v>
      </c>
      <c r="P559" s="3"/>
      <c r="Q559" s="18" t="s">
        <v>12350</v>
      </c>
      <c r="R559" s="3" t="s">
        <v>17088</v>
      </c>
    </row>
    <row r="560" spans="1:18">
      <c r="A560" s="19" t="s">
        <v>17112</v>
      </c>
      <c r="B560" s="3" t="s">
        <v>848</v>
      </c>
      <c r="C560" s="3" t="s">
        <v>17087</v>
      </c>
      <c r="D560" s="3" t="s">
        <v>13184</v>
      </c>
      <c r="E560" s="6">
        <v>226</v>
      </c>
      <c r="F560" s="3" t="s">
        <v>110</v>
      </c>
      <c r="G560" s="6">
        <v>900.9</v>
      </c>
      <c r="H560" s="3" t="s">
        <v>16484</v>
      </c>
      <c r="I560" s="3" t="s">
        <v>1241</v>
      </c>
      <c r="J560" s="6">
        <v>240</v>
      </c>
      <c r="K560" s="3" t="s">
        <v>110</v>
      </c>
      <c r="L560" s="6">
        <v>900.9</v>
      </c>
      <c r="M560" s="6">
        <v>14</v>
      </c>
      <c r="N560" s="6">
        <v>900.9</v>
      </c>
      <c r="O560" s="17">
        <v>45932</v>
      </c>
      <c r="P560" s="3"/>
      <c r="Q560" s="18" t="s">
        <v>12350</v>
      </c>
      <c r="R560" s="3" t="s">
        <v>17088</v>
      </c>
    </row>
    <row r="561" spans="1:18">
      <c r="A561" s="19" t="s">
        <v>17113</v>
      </c>
      <c r="B561" s="3" t="s">
        <v>848</v>
      </c>
      <c r="C561" s="3" t="s">
        <v>13184</v>
      </c>
      <c r="D561" s="3" t="s">
        <v>13189</v>
      </c>
      <c r="E561" s="6">
        <v>284</v>
      </c>
      <c r="F561" s="3" t="s">
        <v>110</v>
      </c>
      <c r="G561" s="6">
        <v>900.9</v>
      </c>
      <c r="H561" s="3" t="s">
        <v>16484</v>
      </c>
      <c r="I561" s="3" t="s">
        <v>1241</v>
      </c>
      <c r="J561" s="6">
        <v>300</v>
      </c>
      <c r="K561" s="3" t="s">
        <v>110</v>
      </c>
      <c r="L561" s="6">
        <v>900.9</v>
      </c>
      <c r="M561" s="6">
        <v>16</v>
      </c>
      <c r="N561" s="6">
        <v>900.9</v>
      </c>
      <c r="O561" s="17">
        <v>45932</v>
      </c>
      <c r="P561" s="3"/>
      <c r="Q561" s="18" t="s">
        <v>12350</v>
      </c>
      <c r="R561" s="3" t="s">
        <v>17088</v>
      </c>
    </row>
    <row r="562" spans="1:18">
      <c r="A562" s="19" t="s">
        <v>17114</v>
      </c>
      <c r="B562" s="3" t="s">
        <v>848</v>
      </c>
      <c r="C562" s="3" t="s">
        <v>13189</v>
      </c>
      <c r="D562" s="3" t="s">
        <v>13194</v>
      </c>
      <c r="E562" s="6">
        <v>383</v>
      </c>
      <c r="F562" s="3" t="s">
        <v>196</v>
      </c>
      <c r="G562" s="6">
        <v>1386</v>
      </c>
      <c r="H562" s="3" t="s">
        <v>16484</v>
      </c>
      <c r="I562" s="3" t="s">
        <v>1241</v>
      </c>
      <c r="J562" s="6">
        <v>400</v>
      </c>
      <c r="K562" s="3" t="s">
        <v>196</v>
      </c>
      <c r="L562" s="6">
        <v>1386</v>
      </c>
      <c r="M562" s="6">
        <v>17</v>
      </c>
      <c r="N562" s="6">
        <v>1386</v>
      </c>
      <c r="O562" s="17">
        <v>45932</v>
      </c>
      <c r="P562" s="3"/>
      <c r="Q562" s="18" t="s">
        <v>12350</v>
      </c>
      <c r="R562" s="3" t="s">
        <v>17088</v>
      </c>
    </row>
    <row r="563" spans="1:18">
      <c r="A563" s="19" t="s">
        <v>17115</v>
      </c>
      <c r="B563" s="3" t="s">
        <v>848</v>
      </c>
      <c r="C563" s="3" t="s">
        <v>13194</v>
      </c>
      <c r="D563" s="3" t="s">
        <v>13199</v>
      </c>
      <c r="E563" s="6">
        <v>338</v>
      </c>
      <c r="F563" s="3" t="s">
        <v>196</v>
      </c>
      <c r="G563" s="6">
        <v>1386</v>
      </c>
      <c r="H563" s="3" t="s">
        <v>16484</v>
      </c>
      <c r="I563" s="3" t="s">
        <v>1241</v>
      </c>
      <c r="J563" s="6">
        <v>330</v>
      </c>
      <c r="K563" s="3" t="s">
        <v>196</v>
      </c>
      <c r="L563" s="6">
        <v>1386</v>
      </c>
      <c r="M563" s="6">
        <v>-8</v>
      </c>
      <c r="N563" s="6">
        <v>1386</v>
      </c>
      <c r="O563" s="17">
        <v>45933</v>
      </c>
      <c r="P563" s="3"/>
      <c r="Q563" s="18" t="s">
        <v>12350</v>
      </c>
      <c r="R563" s="3" t="s">
        <v>17088</v>
      </c>
    </row>
    <row r="564" spans="1:18">
      <c r="A564" s="19" t="s">
        <v>17116</v>
      </c>
      <c r="B564" s="3" t="s">
        <v>848</v>
      </c>
      <c r="C564" s="3" t="s">
        <v>13199</v>
      </c>
      <c r="D564" s="3" t="s">
        <v>13204</v>
      </c>
      <c r="E564" s="6">
        <v>253</v>
      </c>
      <c r="F564" s="3" t="s">
        <v>110</v>
      </c>
      <c r="G564" s="6">
        <v>900.9</v>
      </c>
      <c r="H564" s="3" t="s">
        <v>16484</v>
      </c>
      <c r="I564" s="3" t="s">
        <v>1241</v>
      </c>
      <c r="J564" s="6">
        <v>370</v>
      </c>
      <c r="K564" s="3" t="s">
        <v>196</v>
      </c>
      <c r="L564" s="6">
        <v>1386</v>
      </c>
      <c r="M564" s="6">
        <v>117</v>
      </c>
      <c r="N564" s="6">
        <v>1386</v>
      </c>
      <c r="O564" s="17">
        <v>45933</v>
      </c>
      <c r="P564" s="3"/>
      <c r="Q564" s="18" t="s">
        <v>12350</v>
      </c>
      <c r="R564" s="3" t="s">
        <v>17088</v>
      </c>
    </row>
    <row r="565" spans="1:18">
      <c r="A565" s="19" t="s">
        <v>17117</v>
      </c>
      <c r="B565" s="3" t="s">
        <v>848</v>
      </c>
      <c r="C565" s="3" t="s">
        <v>13204</v>
      </c>
      <c r="D565" s="3" t="s">
        <v>13209</v>
      </c>
      <c r="E565" s="6">
        <v>288</v>
      </c>
      <c r="F565" s="3" t="s">
        <v>110</v>
      </c>
      <c r="G565" s="6">
        <v>900.9</v>
      </c>
      <c r="H565" s="3" t="s">
        <v>16484</v>
      </c>
      <c r="I565" s="3" t="s">
        <v>1241</v>
      </c>
      <c r="J565" s="6">
        <v>260</v>
      </c>
      <c r="K565" s="3" t="s">
        <v>110</v>
      </c>
      <c r="L565" s="6">
        <v>900.9</v>
      </c>
      <c r="M565" s="6">
        <v>-28</v>
      </c>
      <c r="N565" s="6">
        <v>900.9</v>
      </c>
      <c r="O565" s="17">
        <v>45933</v>
      </c>
      <c r="P565" s="3"/>
      <c r="Q565" s="18" t="s">
        <v>12350</v>
      </c>
      <c r="R565" s="3" t="s">
        <v>17088</v>
      </c>
    </row>
    <row r="566" spans="1:18">
      <c r="A566" s="19" t="s">
        <v>17118</v>
      </c>
      <c r="B566" s="3" t="s">
        <v>848</v>
      </c>
      <c r="C566" s="3" t="s">
        <v>17087</v>
      </c>
      <c r="D566" s="3" t="s">
        <v>13214</v>
      </c>
      <c r="E566" s="6">
        <v>358</v>
      </c>
      <c r="F566" s="3" t="s">
        <v>196</v>
      </c>
      <c r="G566" s="6">
        <v>1386</v>
      </c>
      <c r="H566" s="3" t="s">
        <v>16484</v>
      </c>
      <c r="I566" s="3" t="s">
        <v>1241</v>
      </c>
      <c r="J566" s="6">
        <v>430</v>
      </c>
      <c r="K566" s="3" t="s">
        <v>196</v>
      </c>
      <c r="L566" s="6">
        <v>1386</v>
      </c>
      <c r="M566" s="6">
        <v>72</v>
      </c>
      <c r="N566" s="6">
        <v>1386</v>
      </c>
      <c r="O566" s="17">
        <v>45932</v>
      </c>
      <c r="P566" s="3"/>
      <c r="Q566" s="18" t="s">
        <v>12350</v>
      </c>
      <c r="R566" s="3" t="s">
        <v>17088</v>
      </c>
    </row>
    <row r="567" spans="1:18">
      <c r="A567" s="19" t="s">
        <v>17119</v>
      </c>
      <c r="B567" s="3" t="s">
        <v>848</v>
      </c>
      <c r="C567" s="3" t="s">
        <v>13214</v>
      </c>
      <c r="D567" s="3" t="s">
        <v>13219</v>
      </c>
      <c r="E567" s="6">
        <v>267</v>
      </c>
      <c r="F567" s="3" t="s">
        <v>110</v>
      </c>
      <c r="G567" s="6">
        <v>900.9</v>
      </c>
      <c r="H567" s="3" t="s">
        <v>16484</v>
      </c>
      <c r="I567" s="3" t="s">
        <v>1241</v>
      </c>
      <c r="J567" s="6">
        <v>365</v>
      </c>
      <c r="K567" s="3" t="s">
        <v>196</v>
      </c>
      <c r="L567" s="6">
        <v>1386</v>
      </c>
      <c r="M567" s="6">
        <v>98</v>
      </c>
      <c r="N567" s="6">
        <v>1386</v>
      </c>
      <c r="O567" s="17">
        <v>45936</v>
      </c>
      <c r="P567" s="3"/>
      <c r="Q567" s="18" t="s">
        <v>12350</v>
      </c>
      <c r="R567" s="3" t="s">
        <v>17088</v>
      </c>
    </row>
    <row r="568" spans="1:18">
      <c r="A568" s="19" t="s">
        <v>17120</v>
      </c>
      <c r="B568" s="3" t="s">
        <v>848</v>
      </c>
      <c r="C568" s="3" t="s">
        <v>13219</v>
      </c>
      <c r="D568" s="3" t="s">
        <v>13224</v>
      </c>
      <c r="E568" s="6">
        <v>210</v>
      </c>
      <c r="F568" s="3" t="s">
        <v>110</v>
      </c>
      <c r="G568" s="6">
        <v>900.9</v>
      </c>
      <c r="H568" s="3" t="s">
        <v>16484</v>
      </c>
      <c r="I568" s="3" t="s">
        <v>1241</v>
      </c>
      <c r="J568" s="6">
        <v>215</v>
      </c>
      <c r="K568" s="3" t="s">
        <v>110</v>
      </c>
      <c r="L568" s="6">
        <v>900.9</v>
      </c>
      <c r="M568" s="6">
        <v>5</v>
      </c>
      <c r="N568" s="6">
        <v>900.9</v>
      </c>
      <c r="O568" s="17">
        <v>45936</v>
      </c>
      <c r="P568" s="3"/>
      <c r="Q568" s="18" t="s">
        <v>12350</v>
      </c>
      <c r="R568" s="3" t="s">
        <v>17088</v>
      </c>
    </row>
    <row r="569" spans="1:18">
      <c r="A569" s="19" t="s">
        <v>17121</v>
      </c>
      <c r="B569" s="3" t="s">
        <v>848</v>
      </c>
      <c r="C569" s="3" t="s">
        <v>13224</v>
      </c>
      <c r="D569" s="3" t="s">
        <v>13229</v>
      </c>
      <c r="E569" s="6">
        <v>258</v>
      </c>
      <c r="F569" s="3" t="s">
        <v>110</v>
      </c>
      <c r="G569" s="6">
        <v>900.9</v>
      </c>
      <c r="H569" s="3" t="s">
        <v>16484</v>
      </c>
      <c r="I569" s="3" t="s">
        <v>1241</v>
      </c>
      <c r="J569" s="6">
        <v>230</v>
      </c>
      <c r="K569" s="3" t="s">
        <v>110</v>
      </c>
      <c r="L569" s="6">
        <v>900.9</v>
      </c>
      <c r="M569" s="6">
        <v>-28</v>
      </c>
      <c r="N569" s="6">
        <v>900.9</v>
      </c>
      <c r="O569" s="17">
        <v>45936</v>
      </c>
      <c r="P569" s="3"/>
      <c r="Q569" s="18" t="s">
        <v>12350</v>
      </c>
      <c r="R569" s="3" t="s">
        <v>17088</v>
      </c>
    </row>
    <row r="570" spans="1:18">
      <c r="A570" s="19" t="s">
        <v>17122</v>
      </c>
      <c r="B570" s="3" t="s">
        <v>848</v>
      </c>
      <c r="C570" s="3" t="s">
        <v>13229</v>
      </c>
      <c r="D570" s="3" t="s">
        <v>13234</v>
      </c>
      <c r="E570" s="6">
        <v>252</v>
      </c>
      <c r="F570" s="3" t="s">
        <v>110</v>
      </c>
      <c r="G570" s="6">
        <v>900.9</v>
      </c>
      <c r="H570" s="3" t="s">
        <v>16484</v>
      </c>
      <c r="I570" s="3" t="s">
        <v>1241</v>
      </c>
      <c r="J570" s="6">
        <v>335</v>
      </c>
      <c r="K570" s="3" t="s">
        <v>196</v>
      </c>
      <c r="L570" s="6">
        <v>1386</v>
      </c>
      <c r="M570" s="6">
        <v>83</v>
      </c>
      <c r="N570" s="6">
        <v>1386</v>
      </c>
      <c r="O570" s="17">
        <v>45936</v>
      </c>
      <c r="P570" s="3"/>
      <c r="Q570" s="18" t="s">
        <v>12350</v>
      </c>
      <c r="R570" s="3" t="s">
        <v>17088</v>
      </c>
    </row>
    <row r="571" spans="1:18">
      <c r="A571" s="19" t="s">
        <v>17123</v>
      </c>
      <c r="B571" s="3" t="s">
        <v>858</v>
      </c>
      <c r="C571" s="3" t="s">
        <v>17124</v>
      </c>
      <c r="D571" s="3" t="s">
        <v>16717</v>
      </c>
      <c r="E571" s="6">
        <v>416</v>
      </c>
      <c r="F571" s="3" t="s">
        <v>196</v>
      </c>
      <c r="G571" s="6">
        <v>1386</v>
      </c>
      <c r="H571" s="3" t="s">
        <v>16484</v>
      </c>
      <c r="I571" s="3" t="s">
        <v>1241</v>
      </c>
      <c r="J571" s="6">
        <v>377</v>
      </c>
      <c r="K571" s="3" t="s">
        <v>196</v>
      </c>
      <c r="L571" s="6">
        <v>1386</v>
      </c>
      <c r="M571" s="6">
        <v>-39</v>
      </c>
      <c r="N571" s="6">
        <v>1386</v>
      </c>
      <c r="O571" s="17">
        <v>45932</v>
      </c>
      <c r="P571" s="3"/>
      <c r="Q571" s="3" t="s">
        <v>16986</v>
      </c>
      <c r="R571" s="3" t="s">
        <v>17125</v>
      </c>
    </row>
    <row r="572" spans="1:18">
      <c r="A572" s="19" t="s">
        <v>17126</v>
      </c>
      <c r="B572" s="3" t="s">
        <v>858</v>
      </c>
      <c r="C572" s="3" t="s">
        <v>16717</v>
      </c>
      <c r="D572" s="3" t="s">
        <v>16732</v>
      </c>
      <c r="E572" s="6">
        <v>882</v>
      </c>
      <c r="F572" s="3" t="s">
        <v>196</v>
      </c>
      <c r="G572" s="6">
        <v>1386</v>
      </c>
      <c r="H572" s="3" t="s">
        <v>16484</v>
      </c>
      <c r="I572" s="3" t="s">
        <v>1241</v>
      </c>
      <c r="J572" s="6">
        <v>1001</v>
      </c>
      <c r="K572" s="3" t="s">
        <v>196</v>
      </c>
      <c r="L572" s="6">
        <v>1386</v>
      </c>
      <c r="M572" s="6">
        <v>119</v>
      </c>
      <c r="N572" s="6">
        <v>1386</v>
      </c>
      <c r="O572" s="17">
        <v>45932</v>
      </c>
      <c r="P572" s="3"/>
      <c r="Q572" s="3" t="s">
        <v>16986</v>
      </c>
      <c r="R572" s="3" t="s">
        <v>17125</v>
      </c>
    </row>
    <row r="573" spans="1:18">
      <c r="A573" s="19" t="s">
        <v>17127</v>
      </c>
      <c r="B573" s="3" t="s">
        <v>858</v>
      </c>
      <c r="C573" s="3" t="s">
        <v>16732</v>
      </c>
      <c r="D573" s="3" t="s">
        <v>13243</v>
      </c>
      <c r="E573" s="6">
        <v>364</v>
      </c>
      <c r="F573" s="3" t="s">
        <v>196</v>
      </c>
      <c r="G573" s="6">
        <v>1386</v>
      </c>
      <c r="H573" s="3" t="s">
        <v>16484</v>
      </c>
      <c r="I573" s="3" t="s">
        <v>1241</v>
      </c>
      <c r="J573" s="6">
        <v>359</v>
      </c>
      <c r="K573" s="3" t="s">
        <v>196</v>
      </c>
      <c r="L573" s="6">
        <v>1386</v>
      </c>
      <c r="M573" s="6">
        <v>-5</v>
      </c>
      <c r="N573" s="6">
        <v>1386</v>
      </c>
      <c r="O573" s="17">
        <v>45933</v>
      </c>
      <c r="P573" s="3"/>
      <c r="Q573" s="3" t="s">
        <v>16986</v>
      </c>
      <c r="R573" s="3" t="s">
        <v>17125</v>
      </c>
    </row>
    <row r="574" spans="1:18">
      <c r="A574" s="19" t="s">
        <v>17128</v>
      </c>
      <c r="B574" s="3" t="s">
        <v>858</v>
      </c>
      <c r="C574" s="3" t="s">
        <v>13243</v>
      </c>
      <c r="D574" s="3" t="s">
        <v>13249</v>
      </c>
      <c r="E574" s="6">
        <v>316</v>
      </c>
      <c r="F574" s="3" t="s">
        <v>196</v>
      </c>
      <c r="G574" s="6">
        <v>1386</v>
      </c>
      <c r="H574" s="3" t="s">
        <v>16484</v>
      </c>
      <c r="I574" s="3" t="s">
        <v>1241</v>
      </c>
      <c r="J574" s="6">
        <v>307</v>
      </c>
      <c r="K574" s="3" t="s">
        <v>196</v>
      </c>
      <c r="L574" s="6">
        <v>1386</v>
      </c>
      <c r="M574" s="6">
        <v>-9</v>
      </c>
      <c r="N574" s="6">
        <v>1386</v>
      </c>
      <c r="O574" s="17">
        <v>45933</v>
      </c>
      <c r="P574" s="3"/>
      <c r="Q574" s="3" t="s">
        <v>16986</v>
      </c>
      <c r="R574" s="3" t="s">
        <v>17125</v>
      </c>
    </row>
    <row r="575" spans="1:18">
      <c r="A575" s="19" t="s">
        <v>17129</v>
      </c>
      <c r="B575" s="3" t="s">
        <v>858</v>
      </c>
      <c r="C575" s="3" t="s">
        <v>16732</v>
      </c>
      <c r="D575" s="3" t="s">
        <v>13254</v>
      </c>
      <c r="E575" s="6">
        <v>403</v>
      </c>
      <c r="F575" s="3" t="s">
        <v>196</v>
      </c>
      <c r="G575" s="6">
        <v>1386</v>
      </c>
      <c r="H575" s="3" t="s">
        <v>16484</v>
      </c>
      <c r="I575" s="3" t="s">
        <v>1241</v>
      </c>
      <c r="J575" s="6">
        <v>397</v>
      </c>
      <c r="K575" s="3" t="s">
        <v>196</v>
      </c>
      <c r="L575" s="6">
        <v>1386</v>
      </c>
      <c r="M575" s="6">
        <v>-6</v>
      </c>
      <c r="N575" s="6">
        <v>1386</v>
      </c>
      <c r="O575" s="17">
        <v>45933</v>
      </c>
      <c r="P575" s="3"/>
      <c r="Q575" s="3" t="s">
        <v>16986</v>
      </c>
      <c r="R575" s="3" t="s">
        <v>17125</v>
      </c>
    </row>
    <row r="576" spans="1:18">
      <c r="A576" s="19" t="s">
        <v>17130</v>
      </c>
      <c r="B576" s="3" t="s">
        <v>858</v>
      </c>
      <c r="C576" s="3" t="s">
        <v>13254</v>
      </c>
      <c r="D576" s="3" t="s">
        <v>13259</v>
      </c>
      <c r="E576" s="6">
        <v>291</v>
      </c>
      <c r="F576" s="3" t="s">
        <v>110</v>
      </c>
      <c r="G576" s="6">
        <v>900.9</v>
      </c>
      <c r="H576" s="3" t="s">
        <v>16484</v>
      </c>
      <c r="I576" s="3" t="s">
        <v>1241</v>
      </c>
      <c r="J576" s="6">
        <v>286</v>
      </c>
      <c r="K576" s="3" t="s">
        <v>110</v>
      </c>
      <c r="L576" s="6">
        <v>900.9</v>
      </c>
      <c r="M576" s="6">
        <v>-5</v>
      </c>
      <c r="N576" s="6">
        <v>900.9</v>
      </c>
      <c r="O576" s="17">
        <v>45933</v>
      </c>
      <c r="P576" s="3"/>
      <c r="Q576" s="3" t="s">
        <v>16986</v>
      </c>
      <c r="R576" s="3" t="s">
        <v>17125</v>
      </c>
    </row>
    <row r="577" spans="1:18">
      <c r="A577" s="19" t="s">
        <v>17131</v>
      </c>
      <c r="B577" s="3" t="s">
        <v>858</v>
      </c>
      <c r="C577" s="3" t="s">
        <v>13259</v>
      </c>
      <c r="D577" s="3" t="s">
        <v>13263</v>
      </c>
      <c r="E577" s="6">
        <v>277</v>
      </c>
      <c r="F577" s="3" t="s">
        <v>110</v>
      </c>
      <c r="G577" s="6">
        <v>900.9</v>
      </c>
      <c r="H577" s="3" t="s">
        <v>16484</v>
      </c>
      <c r="I577" s="3" t="s">
        <v>1241</v>
      </c>
      <c r="J577" s="6">
        <v>273</v>
      </c>
      <c r="K577" s="3" t="s">
        <v>110</v>
      </c>
      <c r="L577" s="6">
        <v>900.9</v>
      </c>
      <c r="M577" s="6">
        <v>-4</v>
      </c>
      <c r="N577" s="6">
        <v>900.9</v>
      </c>
      <c r="O577" s="17">
        <v>45933</v>
      </c>
      <c r="P577" s="3"/>
      <c r="Q577" s="3" t="s">
        <v>16986</v>
      </c>
      <c r="R577" s="3" t="s">
        <v>17125</v>
      </c>
    </row>
    <row r="578" spans="1:18">
      <c r="A578" s="19" t="s">
        <v>17132</v>
      </c>
      <c r="B578" s="3" t="s">
        <v>858</v>
      </c>
      <c r="C578" s="3" t="s">
        <v>13263</v>
      </c>
      <c r="D578" s="3" t="s">
        <v>13268</v>
      </c>
      <c r="E578" s="6">
        <v>200</v>
      </c>
      <c r="F578" s="3" t="s">
        <v>110</v>
      </c>
      <c r="G578" s="6">
        <v>900.9</v>
      </c>
      <c r="H578" s="3" t="s">
        <v>16484</v>
      </c>
      <c r="I578" s="3" t="s">
        <v>1241</v>
      </c>
      <c r="J578" s="6">
        <v>192</v>
      </c>
      <c r="K578" s="3" t="s">
        <v>110</v>
      </c>
      <c r="L578" s="6">
        <v>900.9</v>
      </c>
      <c r="M578" s="6">
        <v>-8</v>
      </c>
      <c r="N578" s="6">
        <v>900.9</v>
      </c>
      <c r="O578" s="17">
        <v>45933</v>
      </c>
      <c r="P578" s="3"/>
      <c r="Q578" s="3" t="s">
        <v>16986</v>
      </c>
      <c r="R578" s="3" t="s">
        <v>17125</v>
      </c>
    </row>
    <row r="579" spans="1:18">
      <c r="A579" s="19" t="s">
        <v>17133</v>
      </c>
      <c r="B579" s="3" t="s">
        <v>858</v>
      </c>
      <c r="C579" s="3" t="s">
        <v>13268</v>
      </c>
      <c r="D579" s="3" t="s">
        <v>13273</v>
      </c>
      <c r="E579" s="6">
        <v>270</v>
      </c>
      <c r="F579" s="3" t="s">
        <v>110</v>
      </c>
      <c r="G579" s="6">
        <v>900.9</v>
      </c>
      <c r="H579" s="3" t="s">
        <v>16484</v>
      </c>
      <c r="I579" s="3" t="s">
        <v>1241</v>
      </c>
      <c r="J579" s="6">
        <v>267</v>
      </c>
      <c r="K579" s="3" t="s">
        <v>110</v>
      </c>
      <c r="L579" s="6">
        <v>900.9</v>
      </c>
      <c r="M579" s="6">
        <v>-3</v>
      </c>
      <c r="N579" s="6">
        <v>900.9</v>
      </c>
      <c r="O579" s="17">
        <v>45936</v>
      </c>
      <c r="P579" s="3"/>
      <c r="Q579" s="3" t="s">
        <v>16986</v>
      </c>
      <c r="R579" s="3" t="s">
        <v>17125</v>
      </c>
    </row>
    <row r="580" spans="1:18">
      <c r="A580" s="19" t="s">
        <v>17134</v>
      </c>
      <c r="B580" s="3" t="s">
        <v>858</v>
      </c>
      <c r="C580" s="3" t="s">
        <v>13273</v>
      </c>
      <c r="D580" s="3" t="s">
        <v>13278</v>
      </c>
      <c r="E580" s="6">
        <v>390</v>
      </c>
      <c r="F580" s="3" t="s">
        <v>196</v>
      </c>
      <c r="G580" s="6">
        <v>1386</v>
      </c>
      <c r="H580" s="3" t="s">
        <v>16484</v>
      </c>
      <c r="I580" s="3" t="s">
        <v>1241</v>
      </c>
      <c r="J580" s="6">
        <v>387</v>
      </c>
      <c r="K580" s="3" t="s">
        <v>196</v>
      </c>
      <c r="L580" s="6">
        <v>1386</v>
      </c>
      <c r="M580" s="6">
        <v>-3</v>
      </c>
      <c r="N580" s="6">
        <v>1386</v>
      </c>
      <c r="O580" s="17">
        <v>45936</v>
      </c>
      <c r="P580" s="3"/>
      <c r="Q580" s="3" t="s">
        <v>16986</v>
      </c>
      <c r="R580" s="3" t="s">
        <v>17125</v>
      </c>
    </row>
    <row r="581" spans="1:18">
      <c r="A581" s="19" t="s">
        <v>17135</v>
      </c>
      <c r="B581" s="3" t="s">
        <v>858</v>
      </c>
      <c r="C581" s="3" t="s">
        <v>16717</v>
      </c>
      <c r="D581" s="3" t="s">
        <v>13283</v>
      </c>
      <c r="E581" s="6">
        <v>332</v>
      </c>
      <c r="F581" s="3" t="s">
        <v>196</v>
      </c>
      <c r="G581" s="6">
        <v>1386</v>
      </c>
      <c r="H581" s="3" t="s">
        <v>16484</v>
      </c>
      <c r="I581" s="3" t="s">
        <v>1241</v>
      </c>
      <c r="J581" s="6">
        <v>336</v>
      </c>
      <c r="K581" s="3" t="s">
        <v>196</v>
      </c>
      <c r="L581" s="6">
        <v>1386</v>
      </c>
      <c r="M581" s="6">
        <v>4</v>
      </c>
      <c r="N581" s="6">
        <v>1386</v>
      </c>
      <c r="O581" s="17">
        <v>45932</v>
      </c>
      <c r="P581" s="3"/>
      <c r="Q581" s="3" t="s">
        <v>16986</v>
      </c>
      <c r="R581" s="3" t="s">
        <v>17125</v>
      </c>
    </row>
    <row r="582" spans="1:18">
      <c r="A582" s="19" t="s">
        <v>17136</v>
      </c>
      <c r="B582" s="3" t="s">
        <v>858</v>
      </c>
      <c r="C582" s="3" t="s">
        <v>16717</v>
      </c>
      <c r="D582" s="3" t="s">
        <v>13287</v>
      </c>
      <c r="E582" s="6">
        <v>165</v>
      </c>
      <c r="F582" s="3" t="s">
        <v>110</v>
      </c>
      <c r="G582" s="6">
        <v>900.9</v>
      </c>
      <c r="H582" s="3" t="s">
        <v>16484</v>
      </c>
      <c r="I582" s="3" t="s">
        <v>1241</v>
      </c>
      <c r="J582" s="6">
        <v>172</v>
      </c>
      <c r="K582" s="3" t="s">
        <v>110</v>
      </c>
      <c r="L582" s="6">
        <v>900.9</v>
      </c>
      <c r="M582" s="6">
        <v>7</v>
      </c>
      <c r="N582" s="6">
        <v>900.9</v>
      </c>
      <c r="O582" s="17">
        <v>45931</v>
      </c>
      <c r="P582" s="3"/>
      <c r="Q582" s="3" t="s">
        <v>16986</v>
      </c>
      <c r="R582" s="3" t="s">
        <v>17125</v>
      </c>
    </row>
    <row r="583" spans="1:18">
      <c r="A583" s="19" t="s">
        <v>17137</v>
      </c>
      <c r="B583" s="3" t="s">
        <v>858</v>
      </c>
      <c r="C583" s="3" t="s">
        <v>13287</v>
      </c>
      <c r="D583" s="3" t="s">
        <v>13292</v>
      </c>
      <c r="E583" s="6">
        <v>256</v>
      </c>
      <c r="F583" s="3" t="s">
        <v>110</v>
      </c>
      <c r="G583" s="6">
        <v>900.9</v>
      </c>
      <c r="H583" s="3" t="s">
        <v>16484</v>
      </c>
      <c r="I583" s="3" t="s">
        <v>1241</v>
      </c>
      <c r="J583" s="6">
        <v>245</v>
      </c>
      <c r="K583" s="3" t="s">
        <v>110</v>
      </c>
      <c r="L583" s="6">
        <v>900.9</v>
      </c>
      <c r="M583" s="6">
        <v>-11</v>
      </c>
      <c r="N583" s="6">
        <v>900.9</v>
      </c>
      <c r="O583" s="17">
        <v>45931</v>
      </c>
      <c r="P583" s="3"/>
      <c r="Q583" s="3" t="s">
        <v>16986</v>
      </c>
      <c r="R583" s="3" t="s">
        <v>17125</v>
      </c>
    </row>
    <row r="584" spans="1:18">
      <c r="A584" s="19" t="s">
        <v>17138</v>
      </c>
      <c r="B584" s="3" t="s">
        <v>858</v>
      </c>
      <c r="C584" s="3" t="s">
        <v>13292</v>
      </c>
      <c r="D584" s="3" t="s">
        <v>13297</v>
      </c>
      <c r="E584" s="6">
        <v>250</v>
      </c>
      <c r="F584" s="3" t="s">
        <v>110</v>
      </c>
      <c r="G584" s="6">
        <v>900.9</v>
      </c>
      <c r="H584" s="3" t="s">
        <v>16484</v>
      </c>
      <c r="I584" s="3" t="s">
        <v>1241</v>
      </c>
      <c r="J584" s="6">
        <v>248</v>
      </c>
      <c r="K584" s="3" t="s">
        <v>110</v>
      </c>
      <c r="L584" s="6">
        <v>900.9</v>
      </c>
      <c r="M584" s="6">
        <v>-2</v>
      </c>
      <c r="N584" s="6">
        <v>900.9</v>
      </c>
      <c r="O584" s="17">
        <v>45931</v>
      </c>
      <c r="P584" s="3"/>
      <c r="Q584" s="3" t="s">
        <v>16986</v>
      </c>
      <c r="R584" s="3" t="s">
        <v>17125</v>
      </c>
    </row>
    <row r="585" spans="1:18">
      <c r="A585" s="19" t="s">
        <v>17139</v>
      </c>
      <c r="B585" s="3" t="s">
        <v>858</v>
      </c>
      <c r="C585" s="3" t="s">
        <v>13297</v>
      </c>
      <c r="D585" s="3" t="s">
        <v>13303</v>
      </c>
      <c r="E585" s="6">
        <v>238</v>
      </c>
      <c r="F585" s="3" t="s">
        <v>110</v>
      </c>
      <c r="G585" s="6">
        <v>900.9</v>
      </c>
      <c r="H585" s="3" t="s">
        <v>16484</v>
      </c>
      <c r="I585" s="3" t="s">
        <v>1241</v>
      </c>
      <c r="J585" s="6">
        <v>243</v>
      </c>
      <c r="K585" s="3" t="s">
        <v>110</v>
      </c>
      <c r="L585" s="6">
        <v>900.9</v>
      </c>
      <c r="M585" s="6">
        <v>5</v>
      </c>
      <c r="N585" s="6">
        <v>900.9</v>
      </c>
      <c r="O585" s="17">
        <v>45931</v>
      </c>
      <c r="P585" s="3"/>
      <c r="Q585" s="3" t="s">
        <v>16986</v>
      </c>
      <c r="R585" s="3" t="s">
        <v>17125</v>
      </c>
    </row>
    <row r="586" spans="1:18">
      <c r="A586" s="19" t="s">
        <v>17140</v>
      </c>
      <c r="B586" s="3" t="s">
        <v>858</v>
      </c>
      <c r="C586" s="3" t="s">
        <v>16717</v>
      </c>
      <c r="D586" s="3" t="s">
        <v>13308</v>
      </c>
      <c r="E586" s="6">
        <v>303</v>
      </c>
      <c r="F586" s="3" t="s">
        <v>196</v>
      </c>
      <c r="G586" s="6">
        <v>1386</v>
      </c>
      <c r="H586" s="3" t="s">
        <v>16484</v>
      </c>
      <c r="I586" s="3" t="s">
        <v>1241</v>
      </c>
      <c r="J586" s="6">
        <v>303</v>
      </c>
      <c r="K586" s="3" t="s">
        <v>196</v>
      </c>
      <c r="L586" s="6">
        <v>1386</v>
      </c>
      <c r="M586" s="6">
        <v>0</v>
      </c>
      <c r="N586" s="6">
        <v>1386</v>
      </c>
      <c r="O586" s="17">
        <v>45932</v>
      </c>
      <c r="P586" s="3"/>
      <c r="Q586" s="3" t="s">
        <v>16986</v>
      </c>
      <c r="R586" s="3" t="s">
        <v>17125</v>
      </c>
    </row>
    <row r="587" spans="1:18">
      <c r="A587" s="19" t="s">
        <v>17141</v>
      </c>
      <c r="B587" s="3" t="s">
        <v>858</v>
      </c>
      <c r="C587" s="3" t="s">
        <v>13308</v>
      </c>
      <c r="D587" s="3" t="s">
        <v>13313</v>
      </c>
      <c r="E587" s="6">
        <v>387</v>
      </c>
      <c r="F587" s="3" t="s">
        <v>196</v>
      </c>
      <c r="G587" s="6">
        <v>1386</v>
      </c>
      <c r="H587" s="3" t="s">
        <v>16484</v>
      </c>
      <c r="I587" s="3" t="s">
        <v>1241</v>
      </c>
      <c r="J587" s="6">
        <v>382</v>
      </c>
      <c r="K587" s="3" t="s">
        <v>196</v>
      </c>
      <c r="L587" s="6">
        <v>1386</v>
      </c>
      <c r="M587" s="6">
        <v>-5</v>
      </c>
      <c r="N587" s="6">
        <v>1386</v>
      </c>
      <c r="O587" s="17">
        <v>45932</v>
      </c>
      <c r="P587" s="3"/>
      <c r="Q587" s="3" t="s">
        <v>16986</v>
      </c>
      <c r="R587" s="3" t="s">
        <v>17125</v>
      </c>
    </row>
    <row r="588" spans="1:18">
      <c r="A588" s="19" t="s">
        <v>17142</v>
      </c>
      <c r="B588" s="3" t="s">
        <v>858</v>
      </c>
      <c r="C588" s="3" t="s">
        <v>13313</v>
      </c>
      <c r="D588" s="3" t="s">
        <v>13318</v>
      </c>
      <c r="E588" s="6">
        <v>294</v>
      </c>
      <c r="F588" s="3" t="s">
        <v>110</v>
      </c>
      <c r="G588" s="6">
        <v>900.9</v>
      </c>
      <c r="H588" s="3" t="s">
        <v>16484</v>
      </c>
      <c r="I588" s="3" t="s">
        <v>1241</v>
      </c>
      <c r="J588" s="6">
        <v>287</v>
      </c>
      <c r="K588" s="3" t="s">
        <v>110</v>
      </c>
      <c r="L588" s="6">
        <v>900.9</v>
      </c>
      <c r="M588" s="6">
        <v>-7</v>
      </c>
      <c r="N588" s="6">
        <v>900.9</v>
      </c>
      <c r="O588" s="17">
        <v>45932</v>
      </c>
      <c r="P588" s="3"/>
      <c r="Q588" s="3" t="s">
        <v>16986</v>
      </c>
      <c r="R588" s="3" t="s">
        <v>17125</v>
      </c>
    </row>
    <row r="589" spans="1:18">
      <c r="A589" s="19"/>
      <c r="B589" s="3"/>
      <c r="C589" s="3"/>
      <c r="D589" s="3"/>
      <c r="E589" s="6"/>
      <c r="F589" s="3"/>
      <c r="G589" s="6"/>
      <c r="H589" s="3"/>
      <c r="I589" s="3"/>
      <c r="J589" s="6"/>
      <c r="K589" s="3"/>
      <c r="L589" s="6"/>
      <c r="M589" s="6"/>
      <c r="N589" s="6"/>
      <c r="O589" s="17"/>
      <c r="P589" s="3"/>
      <c r="Q589" s="3"/>
      <c r="R589" s="3"/>
    </row>
    <row r="590" spans="1:18">
      <c r="A590" s="19"/>
      <c r="B590" s="3"/>
      <c r="C590" s="3"/>
      <c r="D590" s="3"/>
      <c r="E590" s="6"/>
      <c r="F590" s="3"/>
      <c r="G590" s="6"/>
      <c r="H590" s="3"/>
      <c r="I590" s="3"/>
      <c r="J590" s="6"/>
      <c r="K590" s="3"/>
      <c r="L590" s="6"/>
      <c r="M590" s="6"/>
      <c r="N590" s="6"/>
      <c r="O590" s="17"/>
      <c r="P590" s="3"/>
      <c r="Q590" s="3"/>
      <c r="R590" s="3"/>
    </row>
    <row r="591" spans="1:18">
      <c r="A591" s="19"/>
      <c r="B591" s="3"/>
      <c r="C591" s="3"/>
      <c r="D591" s="3"/>
      <c r="E591" s="6"/>
      <c r="F591" s="3"/>
      <c r="G591" s="6"/>
      <c r="H591" s="3"/>
      <c r="I591" s="3"/>
      <c r="J591" s="6"/>
      <c r="K591" s="3"/>
      <c r="L591" s="6"/>
      <c r="M591" s="6"/>
      <c r="N591" s="6"/>
      <c r="O591" s="17"/>
      <c r="P591" s="3"/>
      <c r="Q591" s="3"/>
      <c r="R591" s="3"/>
    </row>
    <row r="592" spans="1:18">
      <c r="A592" s="19"/>
      <c r="B592" s="3"/>
      <c r="C592" s="3"/>
      <c r="D592" s="3"/>
      <c r="E592" s="6"/>
      <c r="F592" s="3"/>
      <c r="G592" s="6"/>
      <c r="H592" s="3"/>
      <c r="I592" s="3"/>
      <c r="J592" s="6"/>
      <c r="K592" s="3"/>
      <c r="L592" s="6"/>
      <c r="M592" s="6"/>
      <c r="N592" s="6"/>
      <c r="O592" s="17"/>
      <c r="P592" s="3"/>
      <c r="Q592" s="3"/>
      <c r="R592" s="3"/>
    </row>
    <row r="593" spans="1:18">
      <c r="A593" s="19"/>
      <c r="B593" s="3"/>
      <c r="C593" s="3"/>
      <c r="D593" s="3"/>
      <c r="E593" s="6"/>
      <c r="F593" s="3"/>
      <c r="G593" s="6"/>
      <c r="H593" s="3"/>
      <c r="I593" s="3"/>
      <c r="J593" s="6"/>
      <c r="K593" s="3"/>
      <c r="L593" s="6"/>
      <c r="M593" s="6"/>
      <c r="N593" s="6"/>
      <c r="O593" s="17"/>
      <c r="P593" s="3"/>
      <c r="Q593" s="3"/>
      <c r="R593" s="3"/>
    </row>
    <row r="594" spans="1:18">
      <c r="A594" s="19"/>
      <c r="B594" s="3"/>
      <c r="C594" s="3"/>
      <c r="D594" s="3"/>
      <c r="E594" s="6"/>
      <c r="F594" s="3"/>
      <c r="G594" s="6"/>
      <c r="H594" s="3"/>
      <c r="I594" s="3"/>
      <c r="J594" s="6"/>
      <c r="K594" s="3"/>
      <c r="L594" s="6"/>
      <c r="M594" s="6"/>
      <c r="N594" s="6"/>
      <c r="O594" s="17"/>
      <c r="P594" s="3"/>
      <c r="Q594" s="3"/>
      <c r="R594" s="3"/>
    </row>
    <row r="595" spans="1:18">
      <c r="A595" s="19"/>
      <c r="B595" s="3"/>
      <c r="C595" s="3"/>
      <c r="D595" s="3"/>
      <c r="E595" s="6"/>
      <c r="F595" s="3"/>
      <c r="G595" s="6"/>
      <c r="H595" s="3"/>
      <c r="I595" s="3"/>
      <c r="J595" s="6"/>
      <c r="K595" s="3"/>
      <c r="L595" s="6"/>
      <c r="M595" s="6"/>
      <c r="N595" s="6"/>
      <c r="O595" s="17"/>
      <c r="P595" s="3"/>
      <c r="Q595" s="3"/>
      <c r="R595" s="3"/>
    </row>
    <row r="596" spans="1:18">
      <c r="A596" s="19"/>
      <c r="B596" s="3"/>
      <c r="C596" s="3"/>
      <c r="D596" s="3"/>
      <c r="E596" s="6"/>
      <c r="F596" s="3"/>
      <c r="G596" s="6"/>
      <c r="H596" s="3"/>
      <c r="I596" s="3"/>
      <c r="J596" s="6"/>
      <c r="K596" s="3"/>
      <c r="L596" s="6"/>
      <c r="M596" s="6"/>
      <c r="N596" s="6"/>
      <c r="O596" s="17"/>
      <c r="P596" s="3"/>
      <c r="Q596" s="3"/>
      <c r="R596" s="3"/>
    </row>
    <row r="597" spans="1:18">
      <c r="A597" s="19"/>
      <c r="B597" s="3"/>
      <c r="C597" s="3"/>
      <c r="D597" s="3"/>
      <c r="E597" s="6"/>
      <c r="F597" s="3"/>
      <c r="G597" s="6"/>
      <c r="H597" s="3"/>
      <c r="I597" s="3"/>
      <c r="J597" s="6"/>
      <c r="K597" s="3"/>
      <c r="L597" s="6"/>
      <c r="M597" s="6"/>
      <c r="N597" s="6"/>
      <c r="O597" s="17"/>
      <c r="P597" s="3"/>
      <c r="Q597" s="3"/>
      <c r="R597" s="3"/>
    </row>
    <row r="598" spans="1:18">
      <c r="A598" s="19" t="s">
        <v>17143</v>
      </c>
      <c r="B598" s="3" t="s">
        <v>883</v>
      </c>
      <c r="C598" s="3" t="s">
        <v>17144</v>
      </c>
      <c r="D598" s="3" t="s">
        <v>17087</v>
      </c>
      <c r="E598" s="6">
        <v>596</v>
      </c>
      <c r="F598" s="3" t="s">
        <v>196</v>
      </c>
      <c r="G598" s="6">
        <v>1386</v>
      </c>
      <c r="H598" s="3" t="s">
        <v>16484</v>
      </c>
      <c r="I598" s="3" t="s">
        <v>1241</v>
      </c>
      <c r="J598" s="6">
        <v>724</v>
      </c>
      <c r="K598" s="3" t="s">
        <v>196</v>
      </c>
      <c r="L598" s="6">
        <v>1386</v>
      </c>
      <c r="M598" s="6">
        <v>128</v>
      </c>
      <c r="N598" s="6">
        <v>1386</v>
      </c>
      <c r="O598" s="17">
        <v>45946</v>
      </c>
      <c r="P598" s="3"/>
      <c r="Q598" s="18" t="s">
        <v>12350</v>
      </c>
      <c r="R598" s="3" t="s">
        <v>17145</v>
      </c>
    </row>
    <row r="599" spans="1:18">
      <c r="A599" s="19" t="s">
        <v>17146</v>
      </c>
      <c r="B599" s="3" t="s">
        <v>883</v>
      </c>
      <c r="C599" s="3" t="s">
        <v>17087</v>
      </c>
      <c r="D599" s="3" t="s">
        <v>13377</v>
      </c>
      <c r="E599" s="6">
        <v>233</v>
      </c>
      <c r="F599" s="3" t="s">
        <v>110</v>
      </c>
      <c r="G599" s="6">
        <v>900.9</v>
      </c>
      <c r="H599" s="3" t="s">
        <v>16484</v>
      </c>
      <c r="I599" s="3" t="s">
        <v>1241</v>
      </c>
      <c r="J599" s="6">
        <v>324</v>
      </c>
      <c r="K599" s="3" t="s">
        <v>196</v>
      </c>
      <c r="L599" s="6">
        <v>1386</v>
      </c>
      <c r="M599" s="6">
        <v>91</v>
      </c>
      <c r="N599" s="6">
        <v>1386</v>
      </c>
      <c r="O599" s="17">
        <v>45946</v>
      </c>
      <c r="P599" s="3"/>
      <c r="Q599" s="18" t="s">
        <v>12350</v>
      </c>
      <c r="R599" s="3" t="s">
        <v>17145</v>
      </c>
    </row>
    <row r="600" spans="1:18">
      <c r="A600" s="19" t="s">
        <v>17147</v>
      </c>
      <c r="B600" s="3" t="s">
        <v>883</v>
      </c>
      <c r="C600" s="3" t="s">
        <v>13377</v>
      </c>
      <c r="D600" s="3" t="s">
        <v>13383</v>
      </c>
      <c r="E600" s="6">
        <v>184</v>
      </c>
      <c r="F600" s="3" t="s">
        <v>110</v>
      </c>
      <c r="G600" s="6">
        <v>900.9</v>
      </c>
      <c r="H600" s="3" t="s">
        <v>1241</v>
      </c>
      <c r="I600" s="3" t="s">
        <v>1241</v>
      </c>
      <c r="J600" s="6">
        <v>256</v>
      </c>
      <c r="K600" s="3" t="s">
        <v>110</v>
      </c>
      <c r="L600" s="6">
        <v>900.9</v>
      </c>
      <c r="M600" s="6">
        <v>72</v>
      </c>
      <c r="N600" s="6">
        <v>900.9</v>
      </c>
      <c r="O600" s="17">
        <v>45946</v>
      </c>
      <c r="P600" s="3"/>
      <c r="Q600" s="3" t="s">
        <v>16986</v>
      </c>
      <c r="R600" s="3" t="s">
        <v>17145</v>
      </c>
    </row>
    <row r="601" spans="1:18">
      <c r="A601" s="19" t="s">
        <v>17148</v>
      </c>
      <c r="B601" s="3" t="s">
        <v>883</v>
      </c>
      <c r="C601" s="3" t="s">
        <v>17087</v>
      </c>
      <c r="D601" s="3" t="s">
        <v>13387</v>
      </c>
      <c r="E601" s="6">
        <v>202</v>
      </c>
      <c r="F601" s="3" t="s">
        <v>110</v>
      </c>
      <c r="G601" s="6">
        <v>900.9</v>
      </c>
      <c r="H601" s="3" t="s">
        <v>16484</v>
      </c>
      <c r="I601" s="3" t="s">
        <v>1241</v>
      </c>
      <c r="J601" s="6">
        <v>247</v>
      </c>
      <c r="K601" s="3" t="s">
        <v>110</v>
      </c>
      <c r="L601" s="6">
        <v>900.9</v>
      </c>
      <c r="M601" s="6">
        <v>45</v>
      </c>
      <c r="N601" s="6">
        <v>900.9</v>
      </c>
      <c r="O601" s="17">
        <v>45946</v>
      </c>
      <c r="P601" s="3"/>
      <c r="Q601" s="3" t="s">
        <v>16986</v>
      </c>
      <c r="R601" s="3" t="s">
        <v>17145</v>
      </c>
    </row>
    <row r="602" spans="1:18">
      <c r="A602" s="19" t="s">
        <v>17149</v>
      </c>
      <c r="B602" s="3" t="s">
        <v>883</v>
      </c>
      <c r="C602" s="3" t="s">
        <v>13387</v>
      </c>
      <c r="D602" s="3" t="s">
        <v>13392</v>
      </c>
      <c r="E602" s="6">
        <v>233</v>
      </c>
      <c r="F602" s="3" t="s">
        <v>110</v>
      </c>
      <c r="G602" s="6">
        <v>900.9</v>
      </c>
      <c r="H602" s="3" t="s">
        <v>16484</v>
      </c>
      <c r="I602" s="3" t="s">
        <v>1241</v>
      </c>
      <c r="J602" s="6">
        <v>269</v>
      </c>
      <c r="K602" s="3" t="s">
        <v>110</v>
      </c>
      <c r="L602" s="6">
        <v>900.9</v>
      </c>
      <c r="M602" s="6">
        <v>36</v>
      </c>
      <c r="N602" s="6">
        <v>900.9</v>
      </c>
      <c r="O602" s="17">
        <v>45946</v>
      </c>
      <c r="P602" s="3"/>
      <c r="Q602" s="3" t="s">
        <v>16986</v>
      </c>
      <c r="R602" s="3" t="s">
        <v>17145</v>
      </c>
    </row>
    <row r="603" spans="1:18">
      <c r="A603" s="19" t="s">
        <v>17150</v>
      </c>
      <c r="B603" s="3" t="s">
        <v>883</v>
      </c>
      <c r="C603" s="3" t="s">
        <v>17087</v>
      </c>
      <c r="D603" s="3" t="s">
        <v>13396</v>
      </c>
      <c r="E603" s="6">
        <v>343</v>
      </c>
      <c r="F603" s="3" t="s">
        <v>196</v>
      </c>
      <c r="G603" s="6">
        <v>1386</v>
      </c>
      <c r="H603" s="3" t="s">
        <v>16484</v>
      </c>
      <c r="I603" s="3" t="s">
        <v>1241</v>
      </c>
      <c r="J603" s="6">
        <v>274</v>
      </c>
      <c r="K603" s="3" t="s">
        <v>196</v>
      </c>
      <c r="L603" s="6">
        <v>1386</v>
      </c>
      <c r="M603" s="6">
        <v>31</v>
      </c>
      <c r="N603" s="6">
        <v>1386</v>
      </c>
      <c r="O603" s="17">
        <v>45947</v>
      </c>
      <c r="P603" s="3"/>
      <c r="Q603" s="3" t="s">
        <v>16986</v>
      </c>
      <c r="R603" s="3" t="s">
        <v>17145</v>
      </c>
    </row>
    <row r="604" spans="1:18">
      <c r="A604" s="19" t="s">
        <v>17151</v>
      </c>
      <c r="B604" s="3" t="s">
        <v>883</v>
      </c>
      <c r="C604" s="3" t="s">
        <v>13396</v>
      </c>
      <c r="D604" s="3" t="s">
        <v>13402</v>
      </c>
      <c r="E604" s="6">
        <v>219</v>
      </c>
      <c r="F604" s="3" t="s">
        <v>110</v>
      </c>
      <c r="G604" s="6">
        <v>900.9</v>
      </c>
      <c r="H604" s="3" t="s">
        <v>16484</v>
      </c>
      <c r="I604" s="3" t="s">
        <v>1241</v>
      </c>
      <c r="J604" s="6">
        <v>287</v>
      </c>
      <c r="K604" s="3" t="s">
        <v>110</v>
      </c>
      <c r="L604" s="6">
        <v>900.9</v>
      </c>
      <c r="M604" s="6">
        <v>68</v>
      </c>
      <c r="N604" s="6">
        <v>900.9</v>
      </c>
      <c r="O604" s="17">
        <v>45947</v>
      </c>
      <c r="P604" s="3"/>
      <c r="Q604" s="3" t="s">
        <v>16986</v>
      </c>
      <c r="R604" s="3" t="s">
        <v>17145</v>
      </c>
    </row>
    <row r="605" spans="1:18">
      <c r="A605" s="19" t="s">
        <v>17152</v>
      </c>
      <c r="B605" s="3" t="s">
        <v>883</v>
      </c>
      <c r="C605" s="3" t="s">
        <v>13402</v>
      </c>
      <c r="D605" s="3" t="s">
        <v>13407</v>
      </c>
      <c r="E605" s="6">
        <v>187</v>
      </c>
      <c r="F605" s="3" t="s">
        <v>110</v>
      </c>
      <c r="G605" s="6">
        <v>900.9</v>
      </c>
      <c r="H605" s="3" t="s">
        <v>16484</v>
      </c>
      <c r="I605" s="3" t="s">
        <v>1241</v>
      </c>
      <c r="J605" s="6">
        <v>245</v>
      </c>
      <c r="K605" s="3" t="s">
        <v>110</v>
      </c>
      <c r="L605" s="6">
        <v>900.9</v>
      </c>
      <c r="M605" s="6">
        <v>58</v>
      </c>
      <c r="N605" s="6">
        <v>900.9</v>
      </c>
      <c r="O605" s="17">
        <v>45947</v>
      </c>
      <c r="P605" s="3"/>
      <c r="Q605" s="3" t="s">
        <v>16986</v>
      </c>
      <c r="R605" s="3" t="s">
        <v>17145</v>
      </c>
    </row>
    <row r="606" spans="1:18">
      <c r="A606" s="19" t="s">
        <v>17153</v>
      </c>
      <c r="B606" s="3" t="s">
        <v>883</v>
      </c>
      <c r="C606" s="3" t="s">
        <v>13407</v>
      </c>
      <c r="D606" s="3" t="s">
        <v>13412</v>
      </c>
      <c r="E606" s="6">
        <v>227</v>
      </c>
      <c r="F606" s="3" t="s">
        <v>110</v>
      </c>
      <c r="G606" s="6">
        <v>900.9</v>
      </c>
      <c r="H606" s="3" t="s">
        <v>16484</v>
      </c>
      <c r="I606" s="3" t="s">
        <v>1241</v>
      </c>
      <c r="J606" s="6">
        <v>296</v>
      </c>
      <c r="K606" s="3" t="s">
        <v>110</v>
      </c>
      <c r="L606" s="6">
        <v>900.9</v>
      </c>
      <c r="M606" s="6">
        <v>69</v>
      </c>
      <c r="N606" s="6">
        <v>900.9</v>
      </c>
      <c r="O606" s="17">
        <v>45947</v>
      </c>
      <c r="P606" s="3"/>
      <c r="Q606" s="3" t="s">
        <v>16986</v>
      </c>
      <c r="R606" s="3" t="s">
        <v>17145</v>
      </c>
    </row>
    <row r="607" spans="1:18">
      <c r="A607" s="19" t="s">
        <v>17154</v>
      </c>
      <c r="B607" s="3" t="s">
        <v>910</v>
      </c>
      <c r="C607" s="3" t="s">
        <v>17087</v>
      </c>
      <c r="D607" s="3" t="s">
        <v>17155</v>
      </c>
      <c r="E607" s="6">
        <v>492</v>
      </c>
      <c r="F607" s="3" t="s">
        <v>196</v>
      </c>
      <c r="G607" s="6">
        <v>1386</v>
      </c>
      <c r="H607" s="3" t="s">
        <v>16484</v>
      </c>
      <c r="I607" s="3" t="s">
        <v>1241</v>
      </c>
      <c r="J607" s="6">
        <v>500</v>
      </c>
      <c r="K607" s="3" t="s">
        <v>196</v>
      </c>
      <c r="L607" s="6">
        <v>1386</v>
      </c>
      <c r="M607" s="6">
        <v>8</v>
      </c>
      <c r="N607" s="6">
        <v>1386</v>
      </c>
      <c r="O607" s="17">
        <v>45938</v>
      </c>
      <c r="P607" s="3"/>
      <c r="Q607" s="3" t="s">
        <v>16986</v>
      </c>
      <c r="R607" s="3" t="s">
        <v>17156</v>
      </c>
    </row>
    <row r="608" spans="1:18">
      <c r="A608" s="19" t="s">
        <v>17157</v>
      </c>
      <c r="B608" s="3" t="s">
        <v>910</v>
      </c>
      <c r="C608" s="3" t="s">
        <v>17155</v>
      </c>
      <c r="D608" s="3" t="s">
        <v>13589</v>
      </c>
      <c r="E608" s="6">
        <v>184</v>
      </c>
      <c r="F608" s="3" t="s">
        <v>110</v>
      </c>
      <c r="G608" s="6">
        <v>900.9</v>
      </c>
      <c r="H608" s="3" t="s">
        <v>16484</v>
      </c>
      <c r="I608" s="3" t="s">
        <v>1241</v>
      </c>
      <c r="J608" s="6">
        <v>187</v>
      </c>
      <c r="K608" s="3" t="s">
        <v>110</v>
      </c>
      <c r="L608" s="6">
        <v>900.9</v>
      </c>
      <c r="M608" s="6">
        <v>3</v>
      </c>
      <c r="N608" s="6">
        <v>900.9</v>
      </c>
      <c r="O608" s="17">
        <v>45944</v>
      </c>
      <c r="P608" s="3"/>
      <c r="Q608" s="3" t="s">
        <v>16986</v>
      </c>
      <c r="R608" s="3" t="s">
        <v>17156</v>
      </c>
    </row>
    <row r="609" spans="1:18">
      <c r="A609" s="19" t="s">
        <v>17158</v>
      </c>
      <c r="B609" s="3" t="s">
        <v>910</v>
      </c>
      <c r="C609" s="3" t="s">
        <v>13589</v>
      </c>
      <c r="D609" s="3" t="s">
        <v>13595</v>
      </c>
      <c r="E609" s="6">
        <v>245</v>
      </c>
      <c r="F609" s="3" t="s">
        <v>110</v>
      </c>
      <c r="G609" s="6">
        <v>900.9</v>
      </c>
      <c r="H609" s="3" t="s">
        <v>16484</v>
      </c>
      <c r="I609" s="3" t="s">
        <v>1241</v>
      </c>
      <c r="J609" s="6">
        <v>243</v>
      </c>
      <c r="K609" s="3" t="s">
        <v>110</v>
      </c>
      <c r="L609" s="6">
        <v>900.9</v>
      </c>
      <c r="M609" s="6">
        <v>-2</v>
      </c>
      <c r="N609" s="6">
        <v>900.9</v>
      </c>
      <c r="O609" s="17">
        <v>45939</v>
      </c>
      <c r="P609" s="3"/>
      <c r="Q609" s="3" t="s">
        <v>16986</v>
      </c>
      <c r="R609" s="3" t="s">
        <v>17156</v>
      </c>
    </row>
    <row r="610" spans="1:18">
      <c r="A610" s="19" t="s">
        <v>17159</v>
      </c>
      <c r="B610" s="3" t="s">
        <v>910</v>
      </c>
      <c r="C610" s="3" t="s">
        <v>13595</v>
      </c>
      <c r="D610" s="3" t="s">
        <v>13600</v>
      </c>
      <c r="E610" s="6">
        <v>238</v>
      </c>
      <c r="F610" s="3" t="s">
        <v>110</v>
      </c>
      <c r="G610" s="6">
        <v>900.9</v>
      </c>
      <c r="H610" s="3" t="s">
        <v>16484</v>
      </c>
      <c r="I610" s="3" t="s">
        <v>1241</v>
      </c>
      <c r="J610" s="6">
        <v>231</v>
      </c>
      <c r="K610" s="3" t="s">
        <v>110</v>
      </c>
      <c r="L610" s="6">
        <v>900.9</v>
      </c>
      <c r="M610" s="6">
        <v>-7</v>
      </c>
      <c r="N610" s="6">
        <v>900.9</v>
      </c>
      <c r="O610" s="17">
        <v>45939</v>
      </c>
      <c r="P610" s="3"/>
      <c r="Q610" s="3" t="s">
        <v>16986</v>
      </c>
      <c r="R610" s="3" t="s">
        <v>17156</v>
      </c>
    </row>
    <row r="611" spans="1:18">
      <c r="A611" s="19" t="s">
        <v>17160</v>
      </c>
      <c r="B611" s="3" t="s">
        <v>910</v>
      </c>
      <c r="C611" s="3" t="s">
        <v>17155</v>
      </c>
      <c r="D611" s="3" t="s">
        <v>13605</v>
      </c>
      <c r="E611" s="6">
        <v>167</v>
      </c>
      <c r="F611" s="3" t="s">
        <v>110</v>
      </c>
      <c r="G611" s="6">
        <v>900.9</v>
      </c>
      <c r="H611" s="3" t="s">
        <v>16484</v>
      </c>
      <c r="I611" s="3" t="s">
        <v>1241</v>
      </c>
      <c r="J611" s="6">
        <v>167</v>
      </c>
      <c r="K611" s="3" t="s">
        <v>110</v>
      </c>
      <c r="L611" s="6">
        <v>900.9</v>
      </c>
      <c r="M611" s="6">
        <v>0</v>
      </c>
      <c r="N611" s="6">
        <v>900.9</v>
      </c>
      <c r="O611" s="17">
        <v>45938</v>
      </c>
      <c r="P611" s="3"/>
      <c r="Q611" s="3" t="s">
        <v>16986</v>
      </c>
      <c r="R611" s="3" t="s">
        <v>17156</v>
      </c>
    </row>
    <row r="612" spans="1:18">
      <c r="A612" s="19" t="s">
        <v>17161</v>
      </c>
      <c r="B612" s="3" t="s">
        <v>910</v>
      </c>
      <c r="C612" s="3" t="s">
        <v>13605</v>
      </c>
      <c r="D612" s="3" t="s">
        <v>13610</v>
      </c>
      <c r="E612" s="6">
        <v>292</v>
      </c>
      <c r="F612" s="3" t="s">
        <v>110</v>
      </c>
      <c r="G612" s="6">
        <v>900.9</v>
      </c>
      <c r="H612" s="3" t="s">
        <v>16484</v>
      </c>
      <c r="I612" s="3" t="s">
        <v>1241</v>
      </c>
      <c r="J612" s="6">
        <v>288</v>
      </c>
      <c r="K612" s="3" t="s">
        <v>110</v>
      </c>
      <c r="L612" s="6">
        <v>900.9</v>
      </c>
      <c r="M612" s="6">
        <v>-4</v>
      </c>
      <c r="N612" s="6">
        <v>900.9</v>
      </c>
      <c r="O612" s="17">
        <v>45938</v>
      </c>
      <c r="P612" s="3"/>
      <c r="Q612" s="3" t="s">
        <v>16986</v>
      </c>
      <c r="R612" s="3" t="s">
        <v>17156</v>
      </c>
    </row>
    <row r="613" spans="1:18">
      <c r="A613" s="19" t="s">
        <v>17162</v>
      </c>
      <c r="B613" s="3" t="s">
        <v>910</v>
      </c>
      <c r="C613" s="3" t="s">
        <v>17155</v>
      </c>
      <c r="D613" s="3" t="s">
        <v>13615</v>
      </c>
      <c r="E613" s="6">
        <v>256</v>
      </c>
      <c r="F613" s="3" t="s">
        <v>110</v>
      </c>
      <c r="G613" s="6">
        <v>900.9</v>
      </c>
      <c r="H613" s="3" t="s">
        <v>16484</v>
      </c>
      <c r="I613" s="3" t="s">
        <v>1241</v>
      </c>
      <c r="J613" s="6">
        <v>256</v>
      </c>
      <c r="K613" s="3" t="s">
        <v>110</v>
      </c>
      <c r="L613" s="6">
        <v>900.9</v>
      </c>
      <c r="M613" s="6">
        <v>0</v>
      </c>
      <c r="N613" s="6">
        <v>900.9</v>
      </c>
      <c r="O613" s="17">
        <v>45944</v>
      </c>
      <c r="P613" s="3"/>
      <c r="Q613" s="3" t="s">
        <v>16986</v>
      </c>
      <c r="R613" s="3" t="s">
        <v>17156</v>
      </c>
    </row>
    <row r="614" spans="1:18">
      <c r="A614" s="19" t="s">
        <v>17163</v>
      </c>
      <c r="B614" s="3" t="s">
        <v>910</v>
      </c>
      <c r="C614" s="3" t="s">
        <v>13615</v>
      </c>
      <c r="D614" s="3" t="s">
        <v>13620</v>
      </c>
      <c r="E614" s="6">
        <v>343</v>
      </c>
      <c r="F614" s="3" t="s">
        <v>196</v>
      </c>
      <c r="G614" s="6">
        <v>1386</v>
      </c>
      <c r="H614" s="3" t="s">
        <v>16484</v>
      </c>
      <c r="I614" s="3" t="s">
        <v>1241</v>
      </c>
      <c r="J614" s="6">
        <v>342</v>
      </c>
      <c r="K614" s="3" t="s">
        <v>196</v>
      </c>
      <c r="L614" s="6">
        <v>1386</v>
      </c>
      <c r="M614" s="6">
        <v>-1</v>
      </c>
      <c r="N614" s="6">
        <v>1386</v>
      </c>
      <c r="O614" s="17">
        <v>45939</v>
      </c>
      <c r="P614" s="3"/>
      <c r="Q614" s="3" t="s">
        <v>16986</v>
      </c>
      <c r="R614" s="3" t="s">
        <v>17156</v>
      </c>
    </row>
    <row r="615" spans="1:18">
      <c r="A615" s="19" t="s">
        <v>17164</v>
      </c>
      <c r="B615" s="3" t="s">
        <v>910</v>
      </c>
      <c r="C615" s="3" t="s">
        <v>13620</v>
      </c>
      <c r="D615" s="3" t="s">
        <v>13625</v>
      </c>
      <c r="E615" s="6">
        <v>161</v>
      </c>
      <c r="F615" s="3" t="s">
        <v>110</v>
      </c>
      <c r="G615" s="6">
        <v>900.9</v>
      </c>
      <c r="H615" s="3" t="s">
        <v>16484</v>
      </c>
      <c r="I615" s="3" t="s">
        <v>1241</v>
      </c>
      <c r="J615" s="6">
        <v>162</v>
      </c>
      <c r="K615" s="3" t="s">
        <v>110</v>
      </c>
      <c r="L615" s="6">
        <v>900.9</v>
      </c>
      <c r="M615" s="6">
        <v>1</v>
      </c>
      <c r="N615" s="6">
        <v>900.9</v>
      </c>
      <c r="O615" s="17">
        <v>45939</v>
      </c>
      <c r="P615" s="3"/>
      <c r="Q615" s="3" t="s">
        <v>16986</v>
      </c>
      <c r="R615" s="3" t="s">
        <v>17156</v>
      </c>
    </row>
    <row r="616" spans="1:18">
      <c r="A616" s="19" t="s">
        <v>17165</v>
      </c>
      <c r="B616" s="3" t="s">
        <v>910</v>
      </c>
      <c r="C616" s="3" t="s">
        <v>17155</v>
      </c>
      <c r="D616" s="3" t="s">
        <v>17166</v>
      </c>
      <c r="E616" s="6">
        <v>649</v>
      </c>
      <c r="F616" s="3" t="s">
        <v>196</v>
      </c>
      <c r="G616" s="6">
        <v>1386</v>
      </c>
      <c r="H616" s="3" t="s">
        <v>16484</v>
      </c>
      <c r="I616" s="3" t="s">
        <v>1241</v>
      </c>
      <c r="J616" s="6">
        <v>667</v>
      </c>
      <c r="K616" s="3" t="s">
        <v>196</v>
      </c>
      <c r="L616" s="6">
        <v>1386</v>
      </c>
      <c r="M616" s="6">
        <v>18</v>
      </c>
      <c r="N616" s="6">
        <v>1386</v>
      </c>
      <c r="O616" s="17">
        <v>45944</v>
      </c>
      <c r="P616" s="3"/>
      <c r="Q616" s="3" t="s">
        <v>16986</v>
      </c>
      <c r="R616" s="3" t="s">
        <v>17156</v>
      </c>
    </row>
    <row r="617" spans="1:18">
      <c r="A617" s="19" t="s">
        <v>17167</v>
      </c>
      <c r="B617" s="3" t="s">
        <v>910</v>
      </c>
      <c r="C617" s="3" t="s">
        <v>17166</v>
      </c>
      <c r="D617" s="3" t="s">
        <v>13630</v>
      </c>
      <c r="E617" s="6">
        <v>186</v>
      </c>
      <c r="F617" s="3" t="s">
        <v>110</v>
      </c>
      <c r="G617" s="6">
        <v>900.9</v>
      </c>
      <c r="H617" s="3" t="s">
        <v>16484</v>
      </c>
      <c r="I617" s="3" t="s">
        <v>1241</v>
      </c>
      <c r="J617" s="6">
        <v>205</v>
      </c>
      <c r="K617" s="3" t="s">
        <v>110</v>
      </c>
      <c r="L617" s="6">
        <v>900.9</v>
      </c>
      <c r="M617" s="6">
        <v>19</v>
      </c>
      <c r="N617" s="6">
        <v>900.9</v>
      </c>
      <c r="O617" s="17">
        <v>45943</v>
      </c>
      <c r="P617" s="3"/>
      <c r="Q617" s="3" t="s">
        <v>16986</v>
      </c>
      <c r="R617" s="3" t="s">
        <v>17156</v>
      </c>
    </row>
    <row r="618" spans="1:18">
      <c r="A618" s="19" t="s">
        <v>17168</v>
      </c>
      <c r="B618" s="3" t="s">
        <v>910</v>
      </c>
      <c r="C618" s="3" t="s">
        <v>13630</v>
      </c>
      <c r="D618" s="3" t="s">
        <v>13635</v>
      </c>
      <c r="E618" s="6">
        <v>275</v>
      </c>
      <c r="F618" s="3" t="s">
        <v>110</v>
      </c>
      <c r="G618" s="6">
        <v>900.9</v>
      </c>
      <c r="H618" s="3" t="s">
        <v>16484</v>
      </c>
      <c r="I618" s="3" t="s">
        <v>1241</v>
      </c>
      <c r="J618" s="6">
        <v>272</v>
      </c>
      <c r="K618" s="3" t="s">
        <v>110</v>
      </c>
      <c r="L618" s="6">
        <v>900.9</v>
      </c>
      <c r="M618" s="6">
        <v>-3</v>
      </c>
      <c r="N618" s="6">
        <v>900.9</v>
      </c>
      <c r="O618" s="17">
        <v>45943</v>
      </c>
      <c r="P618" s="3"/>
      <c r="Q618" s="3" t="s">
        <v>16986</v>
      </c>
      <c r="R618" s="3" t="s">
        <v>17156</v>
      </c>
    </row>
    <row r="619" spans="1:18">
      <c r="A619" s="19" t="s">
        <v>17169</v>
      </c>
      <c r="B619" s="3" t="s">
        <v>910</v>
      </c>
      <c r="C619" s="3" t="s">
        <v>13635</v>
      </c>
      <c r="D619" s="3" t="s">
        <v>13640</v>
      </c>
      <c r="E619" s="6">
        <v>262</v>
      </c>
      <c r="F619" s="3" t="s">
        <v>110</v>
      </c>
      <c r="G619" s="6">
        <v>900.9</v>
      </c>
      <c r="H619" s="3" t="s">
        <v>16484</v>
      </c>
      <c r="I619" s="3" t="s">
        <v>1241</v>
      </c>
      <c r="J619" s="6">
        <v>293</v>
      </c>
      <c r="K619" s="3" t="s">
        <v>110</v>
      </c>
      <c r="L619" s="6">
        <v>900.9</v>
      </c>
      <c r="M619" s="6">
        <v>31</v>
      </c>
      <c r="N619" s="6">
        <v>900.9</v>
      </c>
      <c r="O619" s="17">
        <v>45943</v>
      </c>
      <c r="P619" s="3"/>
      <c r="Q619" s="3" t="s">
        <v>16986</v>
      </c>
      <c r="R619" s="3" t="s">
        <v>17156</v>
      </c>
    </row>
    <row r="620" spans="1:18">
      <c r="A620" s="19" t="s">
        <v>17170</v>
      </c>
      <c r="B620" s="3" t="s">
        <v>910</v>
      </c>
      <c r="C620" s="3" t="s">
        <v>13640</v>
      </c>
      <c r="D620" s="3" t="s">
        <v>13645</v>
      </c>
      <c r="E620" s="6">
        <v>242</v>
      </c>
      <c r="F620" s="3" t="s">
        <v>110</v>
      </c>
      <c r="G620" s="6">
        <v>900.9</v>
      </c>
      <c r="H620" s="3" t="s">
        <v>16484</v>
      </c>
      <c r="I620" s="3" t="s">
        <v>1241</v>
      </c>
      <c r="J620" s="6">
        <v>232</v>
      </c>
      <c r="K620" s="3" t="s">
        <v>110</v>
      </c>
      <c r="L620" s="6">
        <v>900.9</v>
      </c>
      <c r="M620" s="6">
        <v>-10</v>
      </c>
      <c r="N620" s="6">
        <v>900.9</v>
      </c>
      <c r="O620" s="17">
        <v>45943</v>
      </c>
      <c r="P620" s="3"/>
      <c r="Q620" s="3" t="s">
        <v>16986</v>
      </c>
      <c r="R620" s="3" t="s">
        <v>17156</v>
      </c>
    </row>
    <row r="621" spans="1:18">
      <c r="A621" s="19" t="s">
        <v>17171</v>
      </c>
      <c r="B621" s="3" t="s">
        <v>910</v>
      </c>
      <c r="C621" s="3" t="s">
        <v>17166</v>
      </c>
      <c r="D621" s="3" t="s">
        <v>13650</v>
      </c>
      <c r="E621" s="6">
        <v>264</v>
      </c>
      <c r="F621" s="3" t="s">
        <v>110</v>
      </c>
      <c r="G621" s="6">
        <v>900.9</v>
      </c>
      <c r="H621" s="3" t="s">
        <v>16484</v>
      </c>
      <c r="I621" s="3" t="s">
        <v>1241</v>
      </c>
      <c r="J621" s="6">
        <v>275</v>
      </c>
      <c r="K621" s="3" t="s">
        <v>110</v>
      </c>
      <c r="L621" s="6">
        <v>900.9</v>
      </c>
      <c r="M621" s="6">
        <v>11</v>
      </c>
      <c r="N621" s="6">
        <v>900.9</v>
      </c>
      <c r="O621" s="17">
        <v>45943</v>
      </c>
      <c r="P621" s="3"/>
      <c r="Q621" s="3" t="s">
        <v>16986</v>
      </c>
      <c r="R621" s="3" t="s">
        <v>17156</v>
      </c>
    </row>
    <row r="622" spans="1:18">
      <c r="A622" s="19" t="s">
        <v>17172</v>
      </c>
      <c r="B622" s="3" t="s">
        <v>910</v>
      </c>
      <c r="C622" s="3" t="s">
        <v>13650</v>
      </c>
      <c r="D622" s="3" t="s">
        <v>13655</v>
      </c>
      <c r="E622" s="6">
        <v>294</v>
      </c>
      <c r="F622" s="3" t="s">
        <v>110</v>
      </c>
      <c r="G622" s="6">
        <v>900.9</v>
      </c>
      <c r="H622" s="3" t="s">
        <v>16484</v>
      </c>
      <c r="I622" s="3" t="s">
        <v>1241</v>
      </c>
      <c r="J622" s="6">
        <v>340</v>
      </c>
      <c r="K622" s="3" t="s">
        <v>196</v>
      </c>
      <c r="L622" s="6">
        <v>1386</v>
      </c>
      <c r="M622" s="6">
        <v>46</v>
      </c>
      <c r="N622" s="6">
        <v>1386</v>
      </c>
      <c r="O622" s="17">
        <v>45943</v>
      </c>
      <c r="P622" s="3"/>
      <c r="Q622" s="3" t="s">
        <v>16986</v>
      </c>
      <c r="R622" s="3" t="s">
        <v>17156</v>
      </c>
    </row>
    <row r="623" spans="1:18">
      <c r="A623" s="19" t="s">
        <v>17173</v>
      </c>
      <c r="B623" s="3" t="s">
        <v>910</v>
      </c>
      <c r="C623" s="3" t="s">
        <v>13655</v>
      </c>
      <c r="D623" s="3" t="s">
        <v>13660</v>
      </c>
      <c r="E623" s="6">
        <v>196</v>
      </c>
      <c r="F623" s="3" t="s">
        <v>110</v>
      </c>
      <c r="G623" s="6">
        <v>900.9</v>
      </c>
      <c r="H623" s="3" t="s">
        <v>16484</v>
      </c>
      <c r="I623" s="3" t="s">
        <v>1241</v>
      </c>
      <c r="J623" s="6">
        <v>207</v>
      </c>
      <c r="K623" s="3" t="s">
        <v>110</v>
      </c>
      <c r="L623" s="6">
        <v>900.9</v>
      </c>
      <c r="M623" s="6">
        <v>11</v>
      </c>
      <c r="N623" s="6">
        <v>900.9</v>
      </c>
      <c r="O623" s="17">
        <v>45943</v>
      </c>
      <c r="P623" s="3"/>
      <c r="Q623" s="3" t="s">
        <v>16986</v>
      </c>
      <c r="R623" s="3" t="s">
        <v>17156</v>
      </c>
    </row>
    <row r="624" spans="1:18">
      <c r="A624" s="19" t="s">
        <v>17174</v>
      </c>
      <c r="B624" s="3" t="s">
        <v>910</v>
      </c>
      <c r="C624" s="3" t="s">
        <v>13660</v>
      </c>
      <c r="D624" s="3" t="s">
        <v>13665</v>
      </c>
      <c r="E624" s="6">
        <v>159</v>
      </c>
      <c r="F624" s="3" t="s">
        <v>110</v>
      </c>
      <c r="G624" s="6">
        <v>900.9</v>
      </c>
      <c r="H624" s="3" t="s">
        <v>16484</v>
      </c>
      <c r="I624" s="3" t="s">
        <v>1241</v>
      </c>
      <c r="J624" s="6">
        <v>185</v>
      </c>
      <c r="K624" s="3" t="s">
        <v>110</v>
      </c>
      <c r="L624" s="6">
        <v>900.9</v>
      </c>
      <c r="M624" s="6">
        <v>26</v>
      </c>
      <c r="N624" s="6">
        <v>900.9</v>
      </c>
      <c r="O624" s="17">
        <v>45943</v>
      </c>
      <c r="P624" s="3"/>
      <c r="Q624" s="3" t="s">
        <v>16986</v>
      </c>
      <c r="R624" s="3" t="s">
        <v>17156</v>
      </c>
    </row>
    <row r="625" spans="1:18">
      <c r="A625" s="19" t="s">
        <v>17175</v>
      </c>
      <c r="B625" s="3" t="s">
        <v>919</v>
      </c>
      <c r="C625" s="3" t="s">
        <v>13249</v>
      </c>
      <c r="D625" s="3" t="s">
        <v>13686</v>
      </c>
      <c r="E625" s="6">
        <v>215</v>
      </c>
      <c r="F625" s="3" t="s">
        <v>110</v>
      </c>
      <c r="G625" s="6">
        <v>900.9</v>
      </c>
      <c r="H625" s="3" t="s">
        <v>16484</v>
      </c>
      <c r="I625" s="3" t="s">
        <v>1241</v>
      </c>
      <c r="J625" s="6">
        <v>209</v>
      </c>
      <c r="K625" s="3" t="s">
        <v>110</v>
      </c>
      <c r="L625" s="6">
        <v>900.9</v>
      </c>
      <c r="M625" s="6">
        <v>-6</v>
      </c>
      <c r="N625" s="6">
        <v>900.9</v>
      </c>
      <c r="O625" s="17">
        <v>45937</v>
      </c>
      <c r="P625" s="3"/>
      <c r="Q625" s="3" t="s">
        <v>16986</v>
      </c>
      <c r="R625" s="3" t="s">
        <v>17176</v>
      </c>
    </row>
    <row r="626" spans="1:18">
      <c r="A626" s="19" t="s">
        <v>17177</v>
      </c>
      <c r="B626" s="3" t="s">
        <v>919</v>
      </c>
      <c r="C626" s="3" t="s">
        <v>13686</v>
      </c>
      <c r="D626" s="3" t="s">
        <v>13692</v>
      </c>
      <c r="E626" s="6">
        <v>252</v>
      </c>
      <c r="F626" s="3" t="s">
        <v>110</v>
      </c>
      <c r="G626" s="6">
        <v>900.9</v>
      </c>
      <c r="H626" s="3" t="s">
        <v>16484</v>
      </c>
      <c r="I626" s="3" t="s">
        <v>1241</v>
      </c>
      <c r="J626" s="6">
        <v>247</v>
      </c>
      <c r="K626" s="3" t="s">
        <v>110</v>
      </c>
      <c r="L626" s="6">
        <v>900.9</v>
      </c>
      <c r="M626" s="6">
        <v>-5</v>
      </c>
      <c r="N626" s="6">
        <v>900.9</v>
      </c>
      <c r="O626" s="17">
        <v>45937</v>
      </c>
      <c r="P626" s="3"/>
      <c r="Q626" s="3" t="s">
        <v>16986</v>
      </c>
      <c r="R626" s="3" t="s">
        <v>17176</v>
      </c>
    </row>
    <row r="627" spans="1:18">
      <c r="A627" s="19" t="s">
        <v>17178</v>
      </c>
      <c r="B627" s="3" t="s">
        <v>919</v>
      </c>
      <c r="C627" s="3" t="s">
        <v>13692</v>
      </c>
      <c r="D627" s="3" t="s">
        <v>13697</v>
      </c>
      <c r="E627" s="6">
        <v>192</v>
      </c>
      <c r="F627" s="3" t="s">
        <v>110</v>
      </c>
      <c r="G627" s="6">
        <v>900.9</v>
      </c>
      <c r="H627" s="3" t="s">
        <v>16484</v>
      </c>
      <c r="I627" s="3" t="s">
        <v>1241</v>
      </c>
      <c r="J627" s="6">
        <v>192</v>
      </c>
      <c r="K627" s="3" t="s">
        <v>110</v>
      </c>
      <c r="L627" s="6">
        <v>900.9</v>
      </c>
      <c r="M627" s="6">
        <v>0</v>
      </c>
      <c r="N627" s="6">
        <v>900.9</v>
      </c>
      <c r="O627" s="17">
        <v>45937</v>
      </c>
      <c r="P627" s="3"/>
      <c r="Q627" s="3" t="s">
        <v>16986</v>
      </c>
      <c r="R627" s="3" t="s">
        <v>17176</v>
      </c>
    </row>
    <row r="628" spans="1:18">
      <c r="A628" s="19" t="s">
        <v>17179</v>
      </c>
      <c r="B628" s="3" t="s">
        <v>919</v>
      </c>
      <c r="C628" s="3" t="s">
        <v>13697</v>
      </c>
      <c r="D628" s="3" t="s">
        <v>13702</v>
      </c>
      <c r="E628" s="6">
        <v>202</v>
      </c>
      <c r="F628" s="3" t="s">
        <v>110</v>
      </c>
      <c r="G628" s="6">
        <v>900.9</v>
      </c>
      <c r="H628" s="3" t="s">
        <v>16484</v>
      </c>
      <c r="I628" s="3" t="s">
        <v>1241</v>
      </c>
      <c r="J628" s="6">
        <v>201</v>
      </c>
      <c r="K628" s="3" t="s">
        <v>110</v>
      </c>
      <c r="L628" s="6">
        <v>900.9</v>
      </c>
      <c r="M628" s="6">
        <v>-1</v>
      </c>
      <c r="N628" s="6">
        <v>900.9</v>
      </c>
      <c r="O628" s="17">
        <v>45937</v>
      </c>
      <c r="P628" s="3"/>
      <c r="Q628" s="3" t="s">
        <v>16986</v>
      </c>
      <c r="R628" s="3" t="s">
        <v>17176</v>
      </c>
    </row>
    <row r="629" spans="1:18">
      <c r="A629" s="19" t="s">
        <v>17180</v>
      </c>
      <c r="B629" s="3" t="s">
        <v>919</v>
      </c>
      <c r="C629" s="3" t="s">
        <v>16732</v>
      </c>
      <c r="D629" s="3" t="s">
        <v>13707</v>
      </c>
      <c r="E629" s="6">
        <v>305</v>
      </c>
      <c r="F629" s="3" t="s">
        <v>196</v>
      </c>
      <c r="G629" s="6">
        <v>1386</v>
      </c>
      <c r="H629" s="3" t="s">
        <v>16484</v>
      </c>
      <c r="I629" s="3" t="s">
        <v>1241</v>
      </c>
      <c r="J629" s="6">
        <v>310</v>
      </c>
      <c r="K629" s="3" t="s">
        <v>196</v>
      </c>
      <c r="L629" s="6">
        <v>1386</v>
      </c>
      <c r="M629" s="6">
        <v>5</v>
      </c>
      <c r="N629" s="6">
        <v>1386</v>
      </c>
      <c r="O629" s="17">
        <v>45938</v>
      </c>
      <c r="P629" s="3"/>
      <c r="Q629" s="3" t="s">
        <v>16986</v>
      </c>
      <c r="R629" s="3" t="s">
        <v>17176</v>
      </c>
    </row>
    <row r="630" spans="1:18">
      <c r="A630" s="19" t="s">
        <v>17181</v>
      </c>
      <c r="B630" s="3" t="s">
        <v>919</v>
      </c>
      <c r="C630" s="3" t="s">
        <v>13707</v>
      </c>
      <c r="D630" s="3" t="s">
        <v>13712</v>
      </c>
      <c r="E630" s="6">
        <v>252</v>
      </c>
      <c r="F630" s="3" t="s">
        <v>110</v>
      </c>
      <c r="G630" s="6">
        <v>900.9</v>
      </c>
      <c r="H630" s="3" t="s">
        <v>16484</v>
      </c>
      <c r="I630" s="3" t="s">
        <v>1241</v>
      </c>
      <c r="J630" s="6">
        <v>207</v>
      </c>
      <c r="K630" s="3" t="s">
        <v>110</v>
      </c>
      <c r="L630" s="6">
        <v>900.9</v>
      </c>
      <c r="M630" s="6">
        <v>-45</v>
      </c>
      <c r="N630" s="6">
        <v>900.9</v>
      </c>
      <c r="O630" s="17">
        <v>45937</v>
      </c>
      <c r="P630" s="3"/>
      <c r="Q630" s="3" t="s">
        <v>16986</v>
      </c>
      <c r="R630" s="3" t="s">
        <v>17176</v>
      </c>
    </row>
    <row r="631" spans="1:18">
      <c r="A631" s="19" t="s">
        <v>17182</v>
      </c>
      <c r="B631" s="3" t="s">
        <v>919</v>
      </c>
      <c r="C631" s="3" t="s">
        <v>13712</v>
      </c>
      <c r="D631" s="3" t="s">
        <v>13717</v>
      </c>
      <c r="E631" s="6">
        <v>168</v>
      </c>
      <c r="F631" s="3" t="s">
        <v>110</v>
      </c>
      <c r="G631" s="6">
        <v>900.9</v>
      </c>
      <c r="H631" s="3" t="s">
        <v>16484</v>
      </c>
      <c r="I631" s="3" t="s">
        <v>1241</v>
      </c>
      <c r="J631" s="6">
        <v>163</v>
      </c>
      <c r="K631" s="3" t="s">
        <v>110</v>
      </c>
      <c r="L631" s="6">
        <v>900.9</v>
      </c>
      <c r="M631" s="6">
        <v>-5</v>
      </c>
      <c r="N631" s="6">
        <v>900.9</v>
      </c>
      <c r="O631" s="17">
        <v>45937</v>
      </c>
      <c r="P631" s="3"/>
      <c r="Q631" s="3" t="s">
        <v>16986</v>
      </c>
      <c r="R631" s="3" t="s">
        <v>17176</v>
      </c>
    </row>
    <row r="632" spans="1:18">
      <c r="A632" s="19" t="s">
        <v>17183</v>
      </c>
      <c r="B632" s="3" t="s">
        <v>919</v>
      </c>
      <c r="C632" s="3" t="s">
        <v>13717</v>
      </c>
      <c r="D632" s="3" t="s">
        <v>13722</v>
      </c>
      <c r="E632" s="6">
        <v>209</v>
      </c>
      <c r="F632" s="3" t="s">
        <v>110</v>
      </c>
      <c r="G632" s="6">
        <v>900.9</v>
      </c>
      <c r="H632" s="3" t="s">
        <v>16484</v>
      </c>
      <c r="I632" s="3" t="s">
        <v>1241</v>
      </c>
      <c r="J632" s="6">
        <v>167</v>
      </c>
      <c r="K632" s="3" t="s">
        <v>110</v>
      </c>
      <c r="L632" s="6">
        <v>900.9</v>
      </c>
      <c r="M632" s="6">
        <v>-42</v>
      </c>
      <c r="N632" s="6">
        <v>900.9</v>
      </c>
      <c r="O632" s="17">
        <v>45937</v>
      </c>
      <c r="P632" s="3"/>
      <c r="Q632" s="3" t="s">
        <v>16986</v>
      </c>
      <c r="R632" s="3" t="s">
        <v>17176</v>
      </c>
    </row>
    <row r="633" spans="1:18">
      <c r="A633" s="19" t="s">
        <v>17184</v>
      </c>
      <c r="B633" s="3" t="s">
        <v>867</v>
      </c>
      <c r="C633" s="3" t="s">
        <v>17185</v>
      </c>
      <c r="D633" s="3" t="s">
        <v>16985</v>
      </c>
      <c r="E633" s="6">
        <v>650</v>
      </c>
      <c r="F633" s="3" t="s">
        <v>196</v>
      </c>
      <c r="G633" s="6">
        <v>1386</v>
      </c>
      <c r="H633" s="3" t="s">
        <v>16484</v>
      </c>
      <c r="I633" s="3" t="s">
        <v>1241</v>
      </c>
      <c r="J633" s="6">
        <v>730</v>
      </c>
      <c r="K633" s="3" t="s">
        <v>196</v>
      </c>
      <c r="L633" s="6">
        <v>1386</v>
      </c>
      <c r="M633" s="6">
        <v>80</v>
      </c>
      <c r="N633" s="6">
        <v>1386</v>
      </c>
      <c r="O633" s="17">
        <v>45937</v>
      </c>
      <c r="P633" s="3"/>
      <c r="Q633" s="18" t="s">
        <v>16489</v>
      </c>
      <c r="R633" s="3" t="s">
        <v>17186</v>
      </c>
    </row>
    <row r="634" spans="1:18">
      <c r="A634" s="19" t="s">
        <v>17187</v>
      </c>
      <c r="B634" s="3" t="s">
        <v>867</v>
      </c>
      <c r="C634" s="3" t="s">
        <v>16985</v>
      </c>
      <c r="D634" s="3" t="s">
        <v>13882</v>
      </c>
      <c r="E634" s="6">
        <v>187</v>
      </c>
      <c r="F634" s="3" t="s">
        <v>110</v>
      </c>
      <c r="G634" s="6">
        <v>900.9</v>
      </c>
      <c r="H634" s="3" t="s">
        <v>16484</v>
      </c>
      <c r="I634" s="3" t="s">
        <v>1241</v>
      </c>
      <c r="J634" s="6">
        <v>215</v>
      </c>
      <c r="K634" s="3" t="s">
        <v>110</v>
      </c>
      <c r="L634" s="6">
        <v>900.9</v>
      </c>
      <c r="M634" s="6">
        <v>28</v>
      </c>
      <c r="N634" s="6">
        <v>900.9</v>
      </c>
      <c r="O634" s="17">
        <v>45937</v>
      </c>
      <c r="P634" s="3"/>
      <c r="Q634" s="18" t="s">
        <v>16489</v>
      </c>
      <c r="R634" s="3" t="s">
        <v>17186</v>
      </c>
    </row>
    <row r="635" spans="1:18">
      <c r="A635" s="19" t="s">
        <v>17188</v>
      </c>
      <c r="B635" s="3" t="s">
        <v>867</v>
      </c>
      <c r="C635" s="3" t="s">
        <v>13882</v>
      </c>
      <c r="D635" s="3" t="s">
        <v>13888</v>
      </c>
      <c r="E635" s="6">
        <v>303</v>
      </c>
      <c r="F635" s="3" t="s">
        <v>196</v>
      </c>
      <c r="G635" s="6">
        <v>1386</v>
      </c>
      <c r="H635" s="3" t="s">
        <v>16484</v>
      </c>
      <c r="I635" s="3" t="s">
        <v>1241</v>
      </c>
      <c r="J635" s="6">
        <v>330</v>
      </c>
      <c r="K635" s="3" t="s">
        <v>196</v>
      </c>
      <c r="L635" s="6">
        <v>1386</v>
      </c>
      <c r="M635" s="6">
        <v>27</v>
      </c>
      <c r="N635" s="6">
        <v>1386</v>
      </c>
      <c r="O635" s="17">
        <v>45938</v>
      </c>
      <c r="P635" s="3"/>
      <c r="Q635" s="18" t="s">
        <v>16489</v>
      </c>
      <c r="R635" s="3" t="s">
        <v>17186</v>
      </c>
    </row>
    <row r="636" spans="1:18">
      <c r="A636" s="19" t="s">
        <v>17189</v>
      </c>
      <c r="B636" s="3" t="s">
        <v>867</v>
      </c>
      <c r="C636" s="3" t="s">
        <v>16985</v>
      </c>
      <c r="D636" s="3" t="s">
        <v>13893</v>
      </c>
      <c r="E636" s="6">
        <v>102</v>
      </c>
      <c r="F636" s="3" t="s">
        <v>110</v>
      </c>
      <c r="G636" s="6">
        <v>900.9</v>
      </c>
      <c r="H636" s="3" t="s">
        <v>16484</v>
      </c>
      <c r="I636" s="3" t="s">
        <v>1241</v>
      </c>
      <c r="J636" s="6">
        <v>120</v>
      </c>
      <c r="K636" s="3" t="s">
        <v>110</v>
      </c>
      <c r="L636" s="6">
        <v>900.9</v>
      </c>
      <c r="M636" s="6">
        <v>18</v>
      </c>
      <c r="N636" s="6">
        <v>900.9</v>
      </c>
      <c r="O636" s="17">
        <v>45937</v>
      </c>
      <c r="P636" s="3"/>
      <c r="Q636" s="18" t="s">
        <v>16489</v>
      </c>
      <c r="R636" s="3" t="s">
        <v>17186</v>
      </c>
    </row>
    <row r="637" spans="1:18">
      <c r="A637" s="19" t="s">
        <v>17190</v>
      </c>
      <c r="B637" s="3" t="s">
        <v>867</v>
      </c>
      <c r="C637" s="3" t="s">
        <v>13893</v>
      </c>
      <c r="D637" s="3" t="s">
        <v>13898</v>
      </c>
      <c r="E637" s="6">
        <v>203</v>
      </c>
      <c r="F637" s="3" t="s">
        <v>110</v>
      </c>
      <c r="G637" s="6">
        <v>900.9</v>
      </c>
      <c r="H637" s="3" t="s">
        <v>16484</v>
      </c>
      <c r="I637" s="3" t="s">
        <v>1241</v>
      </c>
      <c r="J637" s="6">
        <v>230</v>
      </c>
      <c r="K637" s="3" t="s">
        <v>110</v>
      </c>
      <c r="L637" s="6">
        <v>900.9</v>
      </c>
      <c r="M637" s="6">
        <v>27</v>
      </c>
      <c r="N637" s="6">
        <v>900.9</v>
      </c>
      <c r="O637" s="17">
        <v>45938</v>
      </c>
      <c r="P637" s="3"/>
      <c r="Q637" s="18" t="s">
        <v>16489</v>
      </c>
      <c r="R637" s="3" t="s">
        <v>17186</v>
      </c>
    </row>
    <row r="638" spans="1:18">
      <c r="A638" s="19" t="s">
        <v>17191</v>
      </c>
      <c r="B638" s="3" t="s">
        <v>867</v>
      </c>
      <c r="C638" s="3" t="s">
        <v>13898</v>
      </c>
      <c r="D638" s="3" t="s">
        <v>13903</v>
      </c>
      <c r="E638" s="6">
        <v>207</v>
      </c>
      <c r="F638" s="3" t="s">
        <v>110</v>
      </c>
      <c r="G638" s="6">
        <v>900.9</v>
      </c>
      <c r="H638" s="3" t="s">
        <v>16484</v>
      </c>
      <c r="I638" s="3" t="s">
        <v>1241</v>
      </c>
      <c r="J638" s="6">
        <v>230</v>
      </c>
      <c r="K638" s="3" t="s">
        <v>110</v>
      </c>
      <c r="L638" s="6">
        <v>900.9</v>
      </c>
      <c r="M638" s="6">
        <v>23</v>
      </c>
      <c r="N638" s="6">
        <v>900.9</v>
      </c>
      <c r="O638" s="17">
        <v>45938</v>
      </c>
      <c r="P638" s="3"/>
      <c r="Q638" s="18" t="s">
        <v>16489</v>
      </c>
      <c r="R638" s="3" t="s">
        <v>17186</v>
      </c>
    </row>
    <row r="639" spans="1:18">
      <c r="A639" s="19" t="s">
        <v>17192</v>
      </c>
      <c r="B639" s="3" t="s">
        <v>867</v>
      </c>
      <c r="C639" s="3" t="s">
        <v>16985</v>
      </c>
      <c r="D639" s="3" t="s">
        <v>13908</v>
      </c>
      <c r="E639" s="6">
        <v>264</v>
      </c>
      <c r="F639" s="3" t="s">
        <v>110</v>
      </c>
      <c r="G639" s="6">
        <v>900.9</v>
      </c>
      <c r="H639" s="3" t="s">
        <v>16484</v>
      </c>
      <c r="I639" s="3" t="s">
        <v>1241</v>
      </c>
      <c r="J639" s="6">
        <v>300</v>
      </c>
      <c r="K639" s="3" t="s">
        <v>110</v>
      </c>
      <c r="L639" s="6">
        <v>900.9</v>
      </c>
      <c r="M639" s="6">
        <v>36</v>
      </c>
      <c r="N639" s="6">
        <v>900.9</v>
      </c>
      <c r="O639" s="17">
        <v>45937</v>
      </c>
      <c r="P639" s="3"/>
      <c r="Q639" s="18" t="s">
        <v>16489</v>
      </c>
      <c r="R639" s="3" t="s">
        <v>17186</v>
      </c>
    </row>
    <row r="640" spans="1:18">
      <c r="A640" s="19" t="s">
        <v>17193</v>
      </c>
      <c r="B640" s="3" t="s">
        <v>867</v>
      </c>
      <c r="C640" s="3" t="s">
        <v>13908</v>
      </c>
      <c r="D640" s="3" t="s">
        <v>13913</v>
      </c>
      <c r="E640" s="6">
        <v>249</v>
      </c>
      <c r="F640" s="3" t="s">
        <v>110</v>
      </c>
      <c r="G640" s="6">
        <v>900.9</v>
      </c>
      <c r="H640" s="3" t="s">
        <v>16484</v>
      </c>
      <c r="I640" s="3" t="s">
        <v>1241</v>
      </c>
      <c r="J640" s="6">
        <v>270</v>
      </c>
      <c r="K640" s="3" t="s">
        <v>110</v>
      </c>
      <c r="L640" s="6">
        <v>900.9</v>
      </c>
      <c r="M640" s="6">
        <v>21</v>
      </c>
      <c r="N640" s="6">
        <v>900.9</v>
      </c>
      <c r="O640" s="17">
        <v>45937</v>
      </c>
      <c r="P640" s="3"/>
      <c r="Q640" s="18" t="s">
        <v>16489</v>
      </c>
      <c r="R640" s="3" t="s">
        <v>17186</v>
      </c>
    </row>
    <row r="641" spans="1:18">
      <c r="A641" s="19" t="s">
        <v>17194</v>
      </c>
      <c r="B641" s="3" t="s">
        <v>867</v>
      </c>
      <c r="C641" s="3" t="s">
        <v>13913</v>
      </c>
      <c r="D641" s="3" t="s">
        <v>13918</v>
      </c>
      <c r="E641" s="6">
        <v>229</v>
      </c>
      <c r="F641" s="3" t="s">
        <v>110</v>
      </c>
      <c r="G641" s="6">
        <v>900.9</v>
      </c>
      <c r="H641" s="3" t="s">
        <v>16484</v>
      </c>
      <c r="I641" s="3" t="s">
        <v>1241</v>
      </c>
      <c r="J641" s="6">
        <v>230</v>
      </c>
      <c r="K641" s="3" t="s">
        <v>110</v>
      </c>
      <c r="L641" s="6">
        <v>900.9</v>
      </c>
      <c r="M641" s="6">
        <v>1</v>
      </c>
      <c r="N641" s="6">
        <v>900.9</v>
      </c>
      <c r="O641" s="17">
        <v>45937</v>
      </c>
      <c r="P641" s="3"/>
      <c r="Q641" s="18" t="s">
        <v>16489</v>
      </c>
      <c r="R641" s="3" t="s">
        <v>17186</v>
      </c>
    </row>
    <row r="642" spans="1:18">
      <c r="A642" s="19" t="s">
        <v>17195</v>
      </c>
      <c r="B642" s="3" t="s">
        <v>940</v>
      </c>
      <c r="C642" s="3" t="s">
        <v>13888</v>
      </c>
      <c r="D642" s="3" t="s">
        <v>13923</v>
      </c>
      <c r="E642" s="6">
        <v>303</v>
      </c>
      <c r="F642" s="3" t="s">
        <v>196</v>
      </c>
      <c r="G642" s="6">
        <v>1386</v>
      </c>
      <c r="H642" s="3" t="s">
        <v>16484</v>
      </c>
      <c r="I642" s="3" t="s">
        <v>1241</v>
      </c>
      <c r="J642" s="6">
        <v>250</v>
      </c>
      <c r="K642" s="3" t="s">
        <v>110</v>
      </c>
      <c r="L642" s="6">
        <v>900.9</v>
      </c>
      <c r="M642" s="6">
        <v>-53</v>
      </c>
      <c r="N642" s="6">
        <v>900.9</v>
      </c>
      <c r="O642" s="17">
        <v>45938</v>
      </c>
      <c r="P642" s="3"/>
      <c r="Q642" s="3"/>
      <c r="R642" s="3" t="s">
        <v>17186</v>
      </c>
    </row>
    <row r="643" spans="1:18">
      <c r="A643" s="19" t="s">
        <v>17196</v>
      </c>
      <c r="B643" s="3" t="s">
        <v>940</v>
      </c>
      <c r="C643" s="3" t="s">
        <v>13923</v>
      </c>
      <c r="D643" s="3" t="s">
        <v>13928</v>
      </c>
      <c r="E643" s="6">
        <v>142</v>
      </c>
      <c r="F643" s="3" t="s">
        <v>110</v>
      </c>
      <c r="G643" s="6">
        <v>900.9</v>
      </c>
      <c r="H643" s="3" t="s">
        <v>16484</v>
      </c>
      <c r="I643" s="3" t="s">
        <v>1241</v>
      </c>
      <c r="J643" s="6">
        <v>150</v>
      </c>
      <c r="K643" s="3" t="s">
        <v>110</v>
      </c>
      <c r="L643" s="6">
        <v>900.9</v>
      </c>
      <c r="M643" s="6">
        <v>8</v>
      </c>
      <c r="N643" s="6">
        <v>900.9</v>
      </c>
      <c r="O643" s="17">
        <v>45938</v>
      </c>
      <c r="P643" s="3"/>
      <c r="Q643" s="3"/>
      <c r="R643" s="3" t="s">
        <v>17186</v>
      </c>
    </row>
    <row r="644" spans="1:18">
      <c r="A644" s="19" t="s">
        <v>17197</v>
      </c>
      <c r="B644" s="3" t="s">
        <v>940</v>
      </c>
      <c r="C644" s="3" t="s">
        <v>13928</v>
      </c>
      <c r="D644" s="3" t="s">
        <v>13933</v>
      </c>
      <c r="E644" s="6">
        <v>161</v>
      </c>
      <c r="F644" s="3" t="s">
        <v>110</v>
      </c>
      <c r="G644" s="6">
        <v>900.9</v>
      </c>
      <c r="H644" s="3" t="s">
        <v>16484</v>
      </c>
      <c r="I644" s="3" t="s">
        <v>1241</v>
      </c>
      <c r="J644" s="6">
        <v>177</v>
      </c>
      <c r="K644" s="3" t="s">
        <v>110</v>
      </c>
      <c r="L644" s="6">
        <v>900.9</v>
      </c>
      <c r="M644" s="6">
        <v>16</v>
      </c>
      <c r="N644" s="6">
        <v>900.9</v>
      </c>
      <c r="O644" s="17">
        <v>45958</v>
      </c>
      <c r="P644" s="3"/>
      <c r="Q644" s="3"/>
      <c r="R644" s="3" t="s">
        <v>17186</v>
      </c>
    </row>
    <row r="645" spans="1:18">
      <c r="A645" s="19" t="s">
        <v>17198</v>
      </c>
      <c r="B645" s="3" t="s">
        <v>940</v>
      </c>
      <c r="C645" s="3" t="s">
        <v>13933</v>
      </c>
      <c r="D645" s="3" t="s">
        <v>13938</v>
      </c>
      <c r="E645" s="6">
        <v>184</v>
      </c>
      <c r="F645" s="3" t="s">
        <v>110</v>
      </c>
      <c r="G645" s="6">
        <v>900.9</v>
      </c>
      <c r="H645" s="3" t="s">
        <v>16484</v>
      </c>
      <c r="I645" s="3" t="s">
        <v>1241</v>
      </c>
      <c r="J645" s="6">
        <v>153</v>
      </c>
      <c r="K645" s="3" t="s">
        <v>110</v>
      </c>
      <c r="L645" s="6">
        <v>900.9</v>
      </c>
      <c r="M645" s="6">
        <v>-31</v>
      </c>
      <c r="N645" s="6">
        <v>900.9</v>
      </c>
      <c r="O645" s="17">
        <v>45958</v>
      </c>
      <c r="P645" s="3"/>
      <c r="Q645" s="3"/>
      <c r="R645" s="3" t="s">
        <v>17186</v>
      </c>
    </row>
    <row r="646" spans="1:18">
      <c r="A646" s="19" t="s">
        <v>17199</v>
      </c>
      <c r="B646" s="3" t="s">
        <v>940</v>
      </c>
      <c r="C646" s="3" t="s">
        <v>13903</v>
      </c>
      <c r="D646" s="3" t="s">
        <v>13943</v>
      </c>
      <c r="E646" s="6">
        <v>244</v>
      </c>
      <c r="F646" s="3" t="s">
        <v>110</v>
      </c>
      <c r="G646" s="6">
        <v>900.9</v>
      </c>
      <c r="H646" s="3" t="s">
        <v>16484</v>
      </c>
      <c r="I646" s="3" t="s">
        <v>1241</v>
      </c>
      <c r="J646" s="6">
        <v>280</v>
      </c>
      <c r="K646" s="3" t="s">
        <v>110</v>
      </c>
      <c r="L646" s="6">
        <v>900.9</v>
      </c>
      <c r="M646" s="6">
        <v>36</v>
      </c>
      <c r="N646" s="6">
        <v>900.9</v>
      </c>
      <c r="O646" s="17">
        <v>45938</v>
      </c>
      <c r="P646" s="3"/>
      <c r="Q646" s="3"/>
      <c r="R646" s="3" t="s">
        <v>17186</v>
      </c>
    </row>
    <row r="647" spans="1:18">
      <c r="A647" s="19" t="s">
        <v>17200</v>
      </c>
      <c r="B647" s="3" t="s">
        <v>940</v>
      </c>
      <c r="C647" s="3" t="s">
        <v>13943</v>
      </c>
      <c r="D647" s="3" t="s">
        <v>13948</v>
      </c>
      <c r="E647" s="6">
        <v>138</v>
      </c>
      <c r="F647" s="3" t="s">
        <v>110</v>
      </c>
      <c r="G647" s="6">
        <v>900.9</v>
      </c>
      <c r="H647" s="3" t="s">
        <v>16484</v>
      </c>
      <c r="I647" s="3" t="s">
        <v>1241</v>
      </c>
      <c r="J647" s="6">
        <v>135</v>
      </c>
      <c r="K647" s="3" t="s">
        <v>110</v>
      </c>
      <c r="L647" s="6">
        <v>900.9</v>
      </c>
      <c r="M647" s="6">
        <v>-3</v>
      </c>
      <c r="N647" s="6">
        <v>900.9</v>
      </c>
      <c r="O647" s="17">
        <v>45958</v>
      </c>
      <c r="P647" s="3"/>
      <c r="Q647" s="3"/>
      <c r="R647" s="3" t="s">
        <v>17186</v>
      </c>
    </row>
    <row r="648" spans="1:18">
      <c r="A648" s="19" t="s">
        <v>17201</v>
      </c>
      <c r="B648" s="3" t="s">
        <v>940</v>
      </c>
      <c r="C648" s="3" t="s">
        <v>13948</v>
      </c>
      <c r="D648" s="3" t="s">
        <v>13953</v>
      </c>
      <c r="E648" s="6">
        <v>197</v>
      </c>
      <c r="F648" s="3" t="s">
        <v>110</v>
      </c>
      <c r="G648" s="6">
        <v>900.9</v>
      </c>
      <c r="H648" s="3" t="s">
        <v>16484</v>
      </c>
      <c r="I648" s="3" t="s">
        <v>1241</v>
      </c>
      <c r="J648" s="6">
        <v>211</v>
      </c>
      <c r="K648" s="3" t="s">
        <v>110</v>
      </c>
      <c r="L648" s="6">
        <v>900.9</v>
      </c>
      <c r="M648" s="6">
        <v>14</v>
      </c>
      <c r="N648" s="6">
        <v>900.9</v>
      </c>
      <c r="O648" s="17">
        <v>45958</v>
      </c>
      <c r="P648" s="3"/>
      <c r="Q648" s="3"/>
      <c r="R648" s="3" t="s">
        <v>17186</v>
      </c>
    </row>
    <row r="649" spans="1:18">
      <c r="A649" s="19" t="s">
        <v>17202</v>
      </c>
      <c r="B649" s="3" t="s">
        <v>940</v>
      </c>
      <c r="C649" s="3" t="s">
        <v>13953</v>
      </c>
      <c r="D649" s="3" t="s">
        <v>13958</v>
      </c>
      <c r="E649" s="6">
        <v>142</v>
      </c>
      <c r="F649" s="3" t="s">
        <v>110</v>
      </c>
      <c r="G649" s="6">
        <v>900.9</v>
      </c>
      <c r="H649" s="3" t="s">
        <v>16484</v>
      </c>
      <c r="I649" s="3" t="s">
        <v>1241</v>
      </c>
      <c r="J649" s="6">
        <v>145</v>
      </c>
      <c r="K649" s="3" t="s">
        <v>110</v>
      </c>
      <c r="L649" s="6">
        <v>900.9</v>
      </c>
      <c r="M649" s="6">
        <v>3</v>
      </c>
      <c r="N649" s="6">
        <v>900.9</v>
      </c>
      <c r="O649" s="17">
        <v>45958</v>
      </c>
      <c r="P649" s="3"/>
      <c r="Q649" s="3"/>
      <c r="R649" s="3" t="s">
        <v>17186</v>
      </c>
    </row>
    <row r="650" spans="1:18">
      <c r="A650" s="19" t="s">
        <v>17203</v>
      </c>
      <c r="B650" s="3" t="s">
        <v>844</v>
      </c>
      <c r="C650" s="3" t="s">
        <v>17204</v>
      </c>
      <c r="D650" s="3" t="s">
        <v>17144</v>
      </c>
      <c r="E650" s="6">
        <v>918</v>
      </c>
      <c r="F650" s="3" t="s">
        <v>196</v>
      </c>
      <c r="G650" s="6">
        <v>1386</v>
      </c>
      <c r="H650" s="3" t="s">
        <v>16484</v>
      </c>
      <c r="I650" s="3" t="s">
        <v>1241</v>
      </c>
      <c r="J650" s="6">
        <v>577</v>
      </c>
      <c r="K650" s="3" t="s">
        <v>196</v>
      </c>
      <c r="L650" s="6">
        <v>1386</v>
      </c>
      <c r="M650" s="6">
        <v>-341</v>
      </c>
      <c r="N650" s="6">
        <v>1386</v>
      </c>
      <c r="O650" s="17">
        <v>45937</v>
      </c>
      <c r="P650" s="3"/>
      <c r="Q650" s="3" t="s">
        <v>16986</v>
      </c>
      <c r="R650" s="3" t="s">
        <v>17205</v>
      </c>
    </row>
    <row r="651" spans="1:18">
      <c r="A651" s="19" t="s">
        <v>17206</v>
      </c>
      <c r="B651" s="3" t="s">
        <v>844</v>
      </c>
      <c r="C651" s="3" t="s">
        <v>17144</v>
      </c>
      <c r="D651" s="3" t="s">
        <v>17207</v>
      </c>
      <c r="E651" s="6">
        <v>638</v>
      </c>
      <c r="F651" s="3" t="s">
        <v>196</v>
      </c>
      <c r="G651" s="6">
        <v>1386</v>
      </c>
      <c r="H651" s="3" t="s">
        <v>16484</v>
      </c>
      <c r="I651" s="3" t="s">
        <v>1241</v>
      </c>
      <c r="J651" s="6">
        <v>705</v>
      </c>
      <c r="K651" s="3" t="s">
        <v>196</v>
      </c>
      <c r="L651" s="6">
        <v>1386</v>
      </c>
      <c r="M651" s="6">
        <v>67</v>
      </c>
      <c r="N651" s="6">
        <v>1386</v>
      </c>
      <c r="O651" s="17">
        <v>45940</v>
      </c>
      <c r="P651" s="3"/>
      <c r="Q651" s="18" t="s">
        <v>16489</v>
      </c>
      <c r="R651" s="3" t="s">
        <v>17205</v>
      </c>
    </row>
    <row r="652" spans="1:18">
      <c r="A652" s="19" t="s">
        <v>17208</v>
      </c>
      <c r="B652" s="3" t="s">
        <v>844</v>
      </c>
      <c r="C652" s="3" t="s">
        <v>17207</v>
      </c>
      <c r="D652" s="3" t="s">
        <v>12959</v>
      </c>
      <c r="E652" s="6">
        <v>252</v>
      </c>
      <c r="F652" s="3" t="s">
        <v>110</v>
      </c>
      <c r="G652" s="6">
        <v>900.9</v>
      </c>
      <c r="H652" s="3" t="s">
        <v>16484</v>
      </c>
      <c r="I652" s="3" t="s">
        <v>1241</v>
      </c>
      <c r="J652" s="6">
        <v>295</v>
      </c>
      <c r="K652" s="3" t="s">
        <v>110</v>
      </c>
      <c r="L652" s="6">
        <v>900.9</v>
      </c>
      <c r="M652" s="6">
        <v>43</v>
      </c>
      <c r="N652" s="6">
        <v>900.9</v>
      </c>
      <c r="O652" s="17">
        <v>45946</v>
      </c>
      <c r="P652" s="3"/>
      <c r="Q652" s="18" t="s">
        <v>16489</v>
      </c>
      <c r="R652" s="3" t="s">
        <v>17205</v>
      </c>
    </row>
    <row r="653" spans="1:18">
      <c r="A653" s="19" t="s">
        <v>17209</v>
      </c>
      <c r="B653" s="3" t="s">
        <v>844</v>
      </c>
      <c r="C653" s="3" t="s">
        <v>12959</v>
      </c>
      <c r="D653" s="3" t="s">
        <v>12966</v>
      </c>
      <c r="E653" s="6">
        <v>343</v>
      </c>
      <c r="F653" s="3" t="s">
        <v>196</v>
      </c>
      <c r="G653" s="6">
        <v>1386</v>
      </c>
      <c r="H653" s="3" t="s">
        <v>16484</v>
      </c>
      <c r="I653" s="3" t="s">
        <v>1241</v>
      </c>
      <c r="J653" s="6">
        <v>400</v>
      </c>
      <c r="K653" s="3" t="s">
        <v>196</v>
      </c>
      <c r="L653" s="6">
        <v>1386</v>
      </c>
      <c r="M653" s="6">
        <v>57</v>
      </c>
      <c r="N653" s="6">
        <v>1386</v>
      </c>
      <c r="O653" s="17">
        <v>45946</v>
      </c>
      <c r="P653" s="3"/>
      <c r="Q653" s="18" t="s">
        <v>16489</v>
      </c>
      <c r="R653" s="3" t="s">
        <v>17205</v>
      </c>
    </row>
    <row r="654" spans="1:18">
      <c r="A654" s="19" t="s">
        <v>17210</v>
      </c>
      <c r="B654" s="3" t="s">
        <v>844</v>
      </c>
      <c r="C654" s="3" t="s">
        <v>17207</v>
      </c>
      <c r="D654" s="3" t="s">
        <v>12971</v>
      </c>
      <c r="E654" s="6">
        <v>221</v>
      </c>
      <c r="F654" s="3" t="s">
        <v>110</v>
      </c>
      <c r="G654" s="6">
        <v>900.9</v>
      </c>
      <c r="H654" s="3" t="s">
        <v>16484</v>
      </c>
      <c r="I654" s="3" t="s">
        <v>1241</v>
      </c>
      <c r="J654" s="6">
        <v>296</v>
      </c>
      <c r="K654" s="3" t="s">
        <v>110</v>
      </c>
      <c r="L654" s="6">
        <v>900.9</v>
      </c>
      <c r="M654" s="6">
        <v>75</v>
      </c>
      <c r="N654" s="6">
        <v>900.9</v>
      </c>
      <c r="O654" s="17">
        <v>45940</v>
      </c>
      <c r="P654" s="3"/>
      <c r="Q654" s="18" t="s">
        <v>16489</v>
      </c>
      <c r="R654" s="3" t="s">
        <v>17205</v>
      </c>
    </row>
    <row r="655" spans="1:18">
      <c r="A655" s="19" t="s">
        <v>17211</v>
      </c>
      <c r="B655" s="3" t="s">
        <v>844</v>
      </c>
      <c r="C655" s="3" t="s">
        <v>12971</v>
      </c>
      <c r="D655" s="3" t="s">
        <v>12976</v>
      </c>
      <c r="E655" s="6">
        <v>202</v>
      </c>
      <c r="F655" s="3" t="s">
        <v>110</v>
      </c>
      <c r="G655" s="6">
        <v>900.9</v>
      </c>
      <c r="H655" s="3" t="s">
        <v>16484</v>
      </c>
      <c r="I655" s="3" t="s">
        <v>1241</v>
      </c>
      <c r="J655" s="6">
        <v>252</v>
      </c>
      <c r="K655" s="3" t="s">
        <v>110</v>
      </c>
      <c r="L655" s="6">
        <v>900.9</v>
      </c>
      <c r="M655" s="6">
        <v>50</v>
      </c>
      <c r="N655" s="6">
        <v>900.9</v>
      </c>
      <c r="O655" s="17">
        <v>45952</v>
      </c>
      <c r="P655" s="3"/>
      <c r="Q655" s="18" t="s">
        <v>16489</v>
      </c>
      <c r="R655" s="3" t="s">
        <v>17205</v>
      </c>
    </row>
    <row r="656" spans="1:18">
      <c r="A656" s="19" t="s">
        <v>17212</v>
      </c>
      <c r="B656" s="3" t="s">
        <v>844</v>
      </c>
      <c r="C656" s="3" t="s">
        <v>12976</v>
      </c>
      <c r="D656" s="3" t="s">
        <v>12981</v>
      </c>
      <c r="E656" s="6">
        <v>327</v>
      </c>
      <c r="F656" s="3" t="s">
        <v>196</v>
      </c>
      <c r="G656" s="6">
        <v>1386</v>
      </c>
      <c r="H656" s="3" t="s">
        <v>16484</v>
      </c>
      <c r="I656" s="3" t="s">
        <v>1241</v>
      </c>
      <c r="J656" s="6">
        <v>368</v>
      </c>
      <c r="K656" s="3" t="s">
        <v>196</v>
      </c>
      <c r="L656" s="6">
        <v>1386</v>
      </c>
      <c r="M656" s="6">
        <v>41</v>
      </c>
      <c r="N656" s="6">
        <v>1386</v>
      </c>
      <c r="O656" s="17">
        <v>45952</v>
      </c>
      <c r="P656" s="3"/>
      <c r="Q656" s="18" t="s">
        <v>16489</v>
      </c>
      <c r="R656" s="3" t="s">
        <v>17205</v>
      </c>
    </row>
    <row r="657" spans="1:18">
      <c r="A657" s="19" t="s">
        <v>17213</v>
      </c>
      <c r="B657" s="3" t="s">
        <v>844</v>
      </c>
      <c r="C657" s="3" t="s">
        <v>12981</v>
      </c>
      <c r="D657" s="3" t="s">
        <v>12986</v>
      </c>
      <c r="E657" s="6">
        <v>276</v>
      </c>
      <c r="F657" s="3" t="s">
        <v>110</v>
      </c>
      <c r="G657" s="6">
        <v>900.9</v>
      </c>
      <c r="H657" s="3" t="s">
        <v>16484</v>
      </c>
      <c r="I657" s="3" t="s">
        <v>1241</v>
      </c>
      <c r="J657" s="6">
        <v>310</v>
      </c>
      <c r="K657" s="3" t="s">
        <v>196</v>
      </c>
      <c r="L657" s="6">
        <v>1386</v>
      </c>
      <c r="M657" s="6">
        <v>34</v>
      </c>
      <c r="N657" s="6">
        <v>1386</v>
      </c>
      <c r="O657" s="17">
        <v>45952</v>
      </c>
      <c r="P657" s="3"/>
      <c r="Q657" s="18" t="s">
        <v>16489</v>
      </c>
      <c r="R657" s="3" t="s">
        <v>17205</v>
      </c>
    </row>
    <row r="658" spans="1:18">
      <c r="A658" s="19" t="s">
        <v>17214</v>
      </c>
      <c r="B658" s="3" t="s">
        <v>844</v>
      </c>
      <c r="C658" s="3" t="s">
        <v>12986</v>
      </c>
      <c r="D658" s="3" t="s">
        <v>12990</v>
      </c>
      <c r="E658" s="6">
        <v>236</v>
      </c>
      <c r="F658" s="3" t="s">
        <v>110</v>
      </c>
      <c r="G658" s="6">
        <v>900.9</v>
      </c>
      <c r="H658" s="3" t="s">
        <v>16484</v>
      </c>
      <c r="I658" s="3" t="s">
        <v>1241</v>
      </c>
      <c r="J658" s="6">
        <v>245</v>
      </c>
      <c r="K658" s="3" t="s">
        <v>110</v>
      </c>
      <c r="L658" s="6">
        <v>900.9</v>
      </c>
      <c r="M658" s="6">
        <v>9</v>
      </c>
      <c r="N658" s="6">
        <v>900.9</v>
      </c>
      <c r="O658" s="17">
        <v>45952</v>
      </c>
      <c r="P658" s="3"/>
      <c r="Q658" s="18" t="s">
        <v>16489</v>
      </c>
      <c r="R658" s="3" t="s">
        <v>17205</v>
      </c>
    </row>
    <row r="659" spans="1:18">
      <c r="A659" s="19" t="s">
        <v>17215</v>
      </c>
      <c r="B659" s="3" t="s">
        <v>844</v>
      </c>
      <c r="C659" s="3" t="s">
        <v>17207</v>
      </c>
      <c r="D659" s="3" t="s">
        <v>12995</v>
      </c>
      <c r="E659" s="6">
        <v>164</v>
      </c>
      <c r="F659" s="3" t="s">
        <v>110</v>
      </c>
      <c r="G659" s="6">
        <v>900.9</v>
      </c>
      <c r="H659" s="3" t="s">
        <v>16484</v>
      </c>
      <c r="I659" s="3" t="s">
        <v>1241</v>
      </c>
      <c r="J659" s="6">
        <v>230</v>
      </c>
      <c r="K659" s="3" t="s">
        <v>110</v>
      </c>
      <c r="L659" s="6">
        <v>900.9</v>
      </c>
      <c r="M659" s="6">
        <v>66</v>
      </c>
      <c r="N659" s="6">
        <v>900.9</v>
      </c>
      <c r="O659" s="17">
        <v>45940</v>
      </c>
      <c r="P659" s="3"/>
      <c r="Q659" s="18" t="s">
        <v>16489</v>
      </c>
      <c r="R659" s="3" t="s">
        <v>17205</v>
      </c>
    </row>
    <row r="660" spans="1:18">
      <c r="A660" s="19" t="s">
        <v>17216</v>
      </c>
      <c r="B660" s="3" t="s">
        <v>844</v>
      </c>
      <c r="C660" s="3" t="s">
        <v>12995</v>
      </c>
      <c r="D660" s="3" t="s">
        <v>13000</v>
      </c>
      <c r="E660" s="6">
        <v>242</v>
      </c>
      <c r="F660" s="3" t="s">
        <v>110</v>
      </c>
      <c r="G660" s="6">
        <v>900.9</v>
      </c>
      <c r="H660" s="3" t="s">
        <v>16484</v>
      </c>
      <c r="I660" s="3" t="s">
        <v>1241</v>
      </c>
      <c r="J660" s="6">
        <v>280</v>
      </c>
      <c r="K660" s="3" t="s">
        <v>110</v>
      </c>
      <c r="L660" s="6">
        <v>900.9</v>
      </c>
      <c r="M660" s="6">
        <v>38</v>
      </c>
      <c r="N660" s="6">
        <v>900.9</v>
      </c>
      <c r="O660" s="17">
        <v>45940</v>
      </c>
      <c r="P660" s="3"/>
      <c r="Q660" s="18" t="s">
        <v>16489</v>
      </c>
      <c r="R660" s="3" t="s">
        <v>17205</v>
      </c>
    </row>
    <row r="661" spans="1:18">
      <c r="A661" s="19" t="s">
        <v>17217</v>
      </c>
      <c r="B661" s="3" t="s">
        <v>844</v>
      </c>
      <c r="C661" s="3" t="s">
        <v>13000</v>
      </c>
      <c r="D661" s="3" t="s">
        <v>13005</v>
      </c>
      <c r="E661" s="6">
        <v>318</v>
      </c>
      <c r="F661" s="3" t="s">
        <v>196</v>
      </c>
      <c r="G661" s="6">
        <v>1386</v>
      </c>
      <c r="H661" s="3" t="s">
        <v>16484</v>
      </c>
      <c r="I661" s="3" t="s">
        <v>1241</v>
      </c>
      <c r="J661" s="6">
        <v>327</v>
      </c>
      <c r="K661" s="3" t="s">
        <v>196</v>
      </c>
      <c r="L661" s="6">
        <v>1386</v>
      </c>
      <c r="M661" s="6">
        <v>9</v>
      </c>
      <c r="N661" s="6">
        <v>1386</v>
      </c>
      <c r="O661" s="17">
        <v>45952</v>
      </c>
      <c r="P661" s="3"/>
      <c r="Q661" s="18" t="s">
        <v>16489</v>
      </c>
      <c r="R661" s="3" t="s">
        <v>17205</v>
      </c>
    </row>
    <row r="662" spans="1:18">
      <c r="A662" s="19" t="s">
        <v>17218</v>
      </c>
      <c r="B662" s="3" t="s">
        <v>844</v>
      </c>
      <c r="C662" s="3" t="s">
        <v>13005</v>
      </c>
      <c r="D662" s="3" t="s">
        <v>13010</v>
      </c>
      <c r="E662" s="6">
        <v>155</v>
      </c>
      <c r="F662" s="3" t="s">
        <v>110</v>
      </c>
      <c r="G662" s="6">
        <v>900.9</v>
      </c>
      <c r="H662" s="3" t="s">
        <v>16484</v>
      </c>
      <c r="I662" s="3" t="s">
        <v>1241</v>
      </c>
      <c r="J662" s="6">
        <v>169</v>
      </c>
      <c r="K662" s="3" t="s">
        <v>110</v>
      </c>
      <c r="L662" s="6">
        <v>900.9</v>
      </c>
      <c r="M662" s="6">
        <v>14</v>
      </c>
      <c r="N662" s="6">
        <v>900.9</v>
      </c>
      <c r="O662" s="17">
        <v>45952</v>
      </c>
      <c r="P662" s="3"/>
      <c r="Q662" s="18" t="s">
        <v>16489</v>
      </c>
      <c r="R662" s="3" t="s">
        <v>17205</v>
      </c>
    </row>
    <row r="663" spans="1:18">
      <c r="A663" s="19" t="s">
        <v>17219</v>
      </c>
      <c r="B663" s="3" t="s">
        <v>844</v>
      </c>
      <c r="C663" s="3" t="s">
        <v>17207</v>
      </c>
      <c r="D663" s="3" t="s">
        <v>13014</v>
      </c>
      <c r="E663" s="6">
        <v>413</v>
      </c>
      <c r="F663" s="3" t="s">
        <v>196</v>
      </c>
      <c r="G663" s="6">
        <v>1386</v>
      </c>
      <c r="H663" s="3" t="s">
        <v>16484</v>
      </c>
      <c r="I663" s="3" t="s">
        <v>1241</v>
      </c>
      <c r="J663" s="6">
        <v>430</v>
      </c>
      <c r="K663" s="3" t="s">
        <v>196</v>
      </c>
      <c r="L663" s="6">
        <v>1386</v>
      </c>
      <c r="M663" s="6">
        <v>17</v>
      </c>
      <c r="N663" s="6">
        <v>1386</v>
      </c>
      <c r="O663" s="17">
        <v>45940</v>
      </c>
      <c r="P663" s="3"/>
      <c r="Q663" s="18" t="s">
        <v>16489</v>
      </c>
      <c r="R663" s="3" t="s">
        <v>17205</v>
      </c>
    </row>
    <row r="664" spans="1:18">
      <c r="A664" s="19" t="s">
        <v>17220</v>
      </c>
      <c r="B664" s="3" t="s">
        <v>844</v>
      </c>
      <c r="C664" s="3" t="s">
        <v>13014</v>
      </c>
      <c r="D664" s="3" t="s">
        <v>13019</v>
      </c>
      <c r="E664" s="6">
        <v>224</v>
      </c>
      <c r="F664" s="3" t="s">
        <v>110</v>
      </c>
      <c r="G664" s="6">
        <v>900.9</v>
      </c>
      <c r="H664" s="3" t="s">
        <v>16484</v>
      </c>
      <c r="I664" s="3" t="s">
        <v>1241</v>
      </c>
      <c r="J664" s="6">
        <v>275</v>
      </c>
      <c r="K664" s="3" t="s">
        <v>110</v>
      </c>
      <c r="L664" s="6">
        <v>900.9</v>
      </c>
      <c r="M664" s="6">
        <v>51</v>
      </c>
      <c r="N664" s="6">
        <v>900.9</v>
      </c>
      <c r="O664" s="17">
        <v>45952</v>
      </c>
      <c r="P664" s="3"/>
      <c r="Q664" s="18" t="s">
        <v>16489</v>
      </c>
      <c r="R664" s="3" t="s">
        <v>17205</v>
      </c>
    </row>
    <row r="665" spans="1:18">
      <c r="A665" s="19" t="s">
        <v>17221</v>
      </c>
      <c r="B665" s="3" t="s">
        <v>844</v>
      </c>
      <c r="C665" s="3" t="s">
        <v>13014</v>
      </c>
      <c r="D665" s="3" t="s">
        <v>13024</v>
      </c>
      <c r="E665" s="6">
        <v>348</v>
      </c>
      <c r="F665" s="3" t="s">
        <v>196</v>
      </c>
      <c r="G665" s="6">
        <v>1386</v>
      </c>
      <c r="H665" s="3" t="s">
        <v>16484</v>
      </c>
      <c r="I665" s="3" t="s">
        <v>1241</v>
      </c>
      <c r="J665" s="6">
        <v>350</v>
      </c>
      <c r="K665" s="3" t="s">
        <v>196</v>
      </c>
      <c r="L665" s="6">
        <v>1386</v>
      </c>
      <c r="M665" s="6">
        <v>2</v>
      </c>
      <c r="N665" s="6">
        <v>1386</v>
      </c>
      <c r="O665" s="17">
        <v>45952</v>
      </c>
      <c r="P665" s="3"/>
      <c r="Q665" s="18" t="s">
        <v>16489</v>
      </c>
      <c r="R665" s="3" t="s">
        <v>17205</v>
      </c>
    </row>
    <row r="666" spans="1:18">
      <c r="A666" s="19" t="s">
        <v>17222</v>
      </c>
      <c r="B666" s="3" t="s">
        <v>844</v>
      </c>
      <c r="C666" s="3" t="s">
        <v>17207</v>
      </c>
      <c r="D666" s="3" t="s">
        <v>13029</v>
      </c>
      <c r="E666" s="6">
        <v>387</v>
      </c>
      <c r="F666" s="3" t="s">
        <v>196</v>
      </c>
      <c r="G666" s="6">
        <v>1386</v>
      </c>
      <c r="H666" s="3" t="s">
        <v>16484</v>
      </c>
      <c r="I666" s="3" t="s">
        <v>1241</v>
      </c>
      <c r="J666" s="6">
        <v>380</v>
      </c>
      <c r="K666" s="3" t="s">
        <v>196</v>
      </c>
      <c r="L666" s="6">
        <v>1386</v>
      </c>
      <c r="M666" s="6">
        <v>-7</v>
      </c>
      <c r="N666" s="6">
        <v>1386</v>
      </c>
      <c r="O666" s="17">
        <v>45940</v>
      </c>
      <c r="P666" s="3"/>
      <c r="Q666" s="18" t="s">
        <v>16489</v>
      </c>
      <c r="R666" s="3" t="s">
        <v>17205</v>
      </c>
    </row>
    <row r="667" spans="1:18">
      <c r="A667" s="19" t="s">
        <v>17223</v>
      </c>
      <c r="B667" s="3" t="s">
        <v>844</v>
      </c>
      <c r="C667" s="3" t="s">
        <v>13029</v>
      </c>
      <c r="D667" s="3" t="s">
        <v>13034</v>
      </c>
      <c r="E667" s="6">
        <v>319</v>
      </c>
      <c r="F667" s="3" t="s">
        <v>196</v>
      </c>
      <c r="G667" s="6">
        <v>1386</v>
      </c>
      <c r="H667" s="3" t="s">
        <v>16484</v>
      </c>
      <c r="I667" s="3" t="s">
        <v>1241</v>
      </c>
      <c r="J667" s="6">
        <v>525</v>
      </c>
      <c r="K667" s="3" t="s">
        <v>196</v>
      </c>
      <c r="L667" s="6">
        <v>1386</v>
      </c>
      <c r="M667" s="6">
        <v>206</v>
      </c>
      <c r="N667" s="6">
        <v>1386</v>
      </c>
      <c r="O667" s="17">
        <v>45952</v>
      </c>
      <c r="P667" s="3"/>
      <c r="Q667" s="18" t="s">
        <v>16489</v>
      </c>
      <c r="R667" s="3" t="s">
        <v>17205</v>
      </c>
    </row>
    <row r="668" spans="1:18">
      <c r="A668" s="19" t="s">
        <v>17224</v>
      </c>
      <c r="B668" s="3" t="s">
        <v>844</v>
      </c>
      <c r="C668" s="3" t="s">
        <v>17207</v>
      </c>
      <c r="D668" s="3" t="s">
        <v>17225</v>
      </c>
      <c r="E668" s="6">
        <v>729</v>
      </c>
      <c r="F668" s="3" t="s">
        <v>196</v>
      </c>
      <c r="G668" s="6">
        <v>1386</v>
      </c>
      <c r="H668" s="3" t="s">
        <v>16484</v>
      </c>
      <c r="I668" s="3" t="s">
        <v>1241</v>
      </c>
      <c r="J668" s="6">
        <v>900</v>
      </c>
      <c r="K668" s="3" t="s">
        <v>196</v>
      </c>
      <c r="L668" s="6">
        <v>1386</v>
      </c>
      <c r="M668" s="6">
        <v>171</v>
      </c>
      <c r="N668" s="6">
        <v>1386</v>
      </c>
      <c r="O668" s="17">
        <v>45952</v>
      </c>
      <c r="P668" s="3"/>
      <c r="Q668" s="18" t="s">
        <v>16489</v>
      </c>
      <c r="R668" s="3" t="s">
        <v>17205</v>
      </c>
    </row>
    <row r="669" spans="1:18">
      <c r="A669" s="19" t="s">
        <v>17226</v>
      </c>
      <c r="B669" s="3" t="s">
        <v>844</v>
      </c>
      <c r="C669" s="3" t="s">
        <v>17225</v>
      </c>
      <c r="D669" s="3" t="s">
        <v>13037</v>
      </c>
      <c r="E669" s="6">
        <v>241</v>
      </c>
      <c r="F669" s="3" t="s">
        <v>110</v>
      </c>
      <c r="G669" s="6">
        <v>900.9</v>
      </c>
      <c r="H669" s="3" t="s">
        <v>16484</v>
      </c>
      <c r="I669" s="3" t="s">
        <v>1241</v>
      </c>
      <c r="J669" s="6">
        <v>255</v>
      </c>
      <c r="K669" s="3" t="s">
        <v>110</v>
      </c>
      <c r="L669" s="6">
        <v>900.9</v>
      </c>
      <c r="M669" s="6">
        <v>14</v>
      </c>
      <c r="N669" s="6">
        <v>900.9</v>
      </c>
      <c r="O669" s="17">
        <v>45952</v>
      </c>
      <c r="P669" s="3"/>
      <c r="Q669" s="18" t="s">
        <v>16489</v>
      </c>
      <c r="R669" s="3" t="s">
        <v>17205</v>
      </c>
    </row>
    <row r="670" spans="1:18">
      <c r="A670" s="19" t="s">
        <v>17227</v>
      </c>
      <c r="B670" s="3" t="s">
        <v>844</v>
      </c>
      <c r="C670" s="3" t="s">
        <v>13037</v>
      </c>
      <c r="D670" s="3" t="s">
        <v>13042</v>
      </c>
      <c r="E670" s="6">
        <v>167</v>
      </c>
      <c r="F670" s="3" t="s">
        <v>110</v>
      </c>
      <c r="G670" s="6">
        <v>900.9</v>
      </c>
      <c r="H670" s="3" t="s">
        <v>16484</v>
      </c>
      <c r="I670" s="3" t="s">
        <v>1241</v>
      </c>
      <c r="J670" s="6">
        <v>170</v>
      </c>
      <c r="K670" s="3" t="s">
        <v>110</v>
      </c>
      <c r="L670" s="6">
        <v>900.9</v>
      </c>
      <c r="M670" s="6">
        <v>3</v>
      </c>
      <c r="N670" s="6">
        <v>900.9</v>
      </c>
      <c r="O670" s="17">
        <v>45952</v>
      </c>
      <c r="P670" s="3"/>
      <c r="Q670" s="18" t="s">
        <v>16489</v>
      </c>
      <c r="R670" s="3" t="s">
        <v>17205</v>
      </c>
    </row>
    <row r="671" spans="1:18">
      <c r="A671" s="19" t="s">
        <v>17228</v>
      </c>
      <c r="B671" s="3" t="s">
        <v>844</v>
      </c>
      <c r="C671" s="3" t="s">
        <v>17225</v>
      </c>
      <c r="D671" s="3" t="s">
        <v>13047</v>
      </c>
      <c r="E671" s="6">
        <v>328</v>
      </c>
      <c r="F671" s="3" t="s">
        <v>196</v>
      </c>
      <c r="G671" s="6">
        <v>1386</v>
      </c>
      <c r="H671" s="3" t="s">
        <v>16484</v>
      </c>
      <c r="I671" s="3" t="s">
        <v>1241</v>
      </c>
      <c r="J671" s="6">
        <v>335</v>
      </c>
      <c r="K671" s="3" t="s">
        <v>196</v>
      </c>
      <c r="L671" s="6">
        <v>1386</v>
      </c>
      <c r="M671" s="6">
        <v>7</v>
      </c>
      <c r="N671" s="6">
        <v>1386</v>
      </c>
      <c r="O671" s="17">
        <v>45952</v>
      </c>
      <c r="P671" s="3"/>
      <c r="Q671" s="18" t="s">
        <v>16489</v>
      </c>
      <c r="R671" s="3" t="s">
        <v>17205</v>
      </c>
    </row>
    <row r="672" spans="1:18">
      <c r="A672" s="19" t="s">
        <v>17229</v>
      </c>
      <c r="B672" s="3" t="s">
        <v>844</v>
      </c>
      <c r="C672" s="3" t="s">
        <v>13047</v>
      </c>
      <c r="D672" s="3" t="s">
        <v>13052</v>
      </c>
      <c r="E672" s="6">
        <v>182</v>
      </c>
      <c r="F672" s="3" t="s">
        <v>110</v>
      </c>
      <c r="G672" s="6">
        <v>900.9</v>
      </c>
      <c r="H672" s="3" t="s">
        <v>16484</v>
      </c>
      <c r="I672" s="3" t="s">
        <v>1241</v>
      </c>
      <c r="J672" s="6">
        <v>210</v>
      </c>
      <c r="K672" s="3" t="s">
        <v>110</v>
      </c>
      <c r="L672" s="6">
        <v>900.9</v>
      </c>
      <c r="M672" s="6">
        <v>28</v>
      </c>
      <c r="N672" s="6">
        <v>900.9</v>
      </c>
      <c r="O672" s="17">
        <v>45952</v>
      </c>
      <c r="P672" s="3"/>
      <c r="Q672" s="18" t="s">
        <v>16489</v>
      </c>
      <c r="R672" s="3" t="s">
        <v>17205</v>
      </c>
    </row>
    <row r="673" spans="1:18">
      <c r="A673" s="19" t="s">
        <v>17230</v>
      </c>
      <c r="B673" s="3" t="s">
        <v>844</v>
      </c>
      <c r="C673" s="3" t="s">
        <v>13052</v>
      </c>
      <c r="D673" s="3" t="s">
        <v>13057</v>
      </c>
      <c r="E673" s="6">
        <v>175</v>
      </c>
      <c r="F673" s="3" t="s">
        <v>110</v>
      </c>
      <c r="G673" s="6">
        <v>900.9</v>
      </c>
      <c r="H673" s="3" t="s">
        <v>16484</v>
      </c>
      <c r="I673" s="3" t="s">
        <v>1241</v>
      </c>
      <c r="J673" s="6">
        <v>230</v>
      </c>
      <c r="K673" s="3" t="s">
        <v>110</v>
      </c>
      <c r="L673" s="6">
        <v>900.9</v>
      </c>
      <c r="M673" s="6">
        <v>55</v>
      </c>
      <c r="N673" s="6">
        <v>900.9</v>
      </c>
      <c r="O673" s="17">
        <v>45952</v>
      </c>
      <c r="P673" s="3"/>
      <c r="Q673" s="18" t="s">
        <v>16489</v>
      </c>
      <c r="R673" s="3" t="s">
        <v>17205</v>
      </c>
    </row>
    <row r="674" spans="1:18">
      <c r="A674" s="19" t="s">
        <v>17231</v>
      </c>
      <c r="B674" s="3" t="s">
        <v>844</v>
      </c>
      <c r="C674" s="3" t="s">
        <v>13057</v>
      </c>
      <c r="D674" s="3" t="s">
        <v>13062</v>
      </c>
      <c r="E674" s="6">
        <v>200</v>
      </c>
      <c r="F674" s="3" t="s">
        <v>110</v>
      </c>
      <c r="G674" s="6">
        <v>900.9</v>
      </c>
      <c r="H674" s="3" t="s">
        <v>16484</v>
      </c>
      <c r="I674" s="3" t="s">
        <v>1241</v>
      </c>
      <c r="J674" s="6">
        <v>239</v>
      </c>
      <c r="K674" s="3" t="s">
        <v>110</v>
      </c>
      <c r="L674" s="6">
        <v>900.9</v>
      </c>
      <c r="M674" s="6">
        <v>39</v>
      </c>
      <c r="N674" s="6">
        <v>900.9</v>
      </c>
      <c r="O674" s="17">
        <v>45952</v>
      </c>
      <c r="P674" s="3"/>
      <c r="Q674" s="18" t="s">
        <v>16489</v>
      </c>
      <c r="R674" s="3" t="s">
        <v>17205</v>
      </c>
    </row>
    <row r="675" spans="1:18">
      <c r="A675" s="19" t="s">
        <v>17232</v>
      </c>
      <c r="B675" s="3" t="s">
        <v>844</v>
      </c>
      <c r="C675" s="3" t="s">
        <v>17225</v>
      </c>
      <c r="D675" s="3" t="s">
        <v>13067</v>
      </c>
      <c r="E675" s="6">
        <v>273</v>
      </c>
      <c r="F675" s="3" t="s">
        <v>110</v>
      </c>
      <c r="G675" s="6">
        <v>900.9</v>
      </c>
      <c r="H675" s="3" t="s">
        <v>16484</v>
      </c>
      <c r="I675" s="3" t="s">
        <v>1241</v>
      </c>
      <c r="J675" s="6">
        <v>270</v>
      </c>
      <c r="K675" s="3" t="s">
        <v>110</v>
      </c>
      <c r="L675" s="6">
        <v>900.9</v>
      </c>
      <c r="M675" s="6">
        <v>-3</v>
      </c>
      <c r="N675" s="6">
        <v>900.9</v>
      </c>
      <c r="O675" s="17">
        <v>45952</v>
      </c>
      <c r="P675" s="3"/>
      <c r="Q675" s="18" t="s">
        <v>16489</v>
      </c>
      <c r="R675" s="3" t="s">
        <v>17205</v>
      </c>
    </row>
    <row r="676" spans="1:18">
      <c r="A676" s="19" t="s">
        <v>17233</v>
      </c>
      <c r="B676" s="3" t="s">
        <v>844</v>
      </c>
      <c r="C676" s="3" t="s">
        <v>13067</v>
      </c>
      <c r="D676" s="3" t="s">
        <v>13072</v>
      </c>
      <c r="E676" s="6">
        <v>260</v>
      </c>
      <c r="F676" s="3" t="s">
        <v>110</v>
      </c>
      <c r="G676" s="6">
        <v>900.9</v>
      </c>
      <c r="H676" s="3" t="s">
        <v>16484</v>
      </c>
      <c r="I676" s="3" t="s">
        <v>1241</v>
      </c>
      <c r="J676" s="6">
        <v>284</v>
      </c>
      <c r="K676" s="3" t="s">
        <v>110</v>
      </c>
      <c r="L676" s="6">
        <v>900.9</v>
      </c>
      <c r="M676" s="6">
        <v>24</v>
      </c>
      <c r="N676" s="6">
        <v>900.9</v>
      </c>
      <c r="O676" s="17"/>
      <c r="P676" s="3"/>
      <c r="Q676" s="18" t="s">
        <v>16489</v>
      </c>
      <c r="R676" s="3" t="s">
        <v>17205</v>
      </c>
    </row>
    <row r="677" spans="1:18">
      <c r="A677" s="19"/>
      <c r="B677" s="3"/>
      <c r="C677" s="3"/>
      <c r="D677" s="3"/>
      <c r="E677" s="6"/>
      <c r="F677" s="3"/>
      <c r="G677" s="6"/>
      <c r="H677" s="3"/>
      <c r="I677" s="3"/>
      <c r="J677" s="6"/>
      <c r="K677" s="3"/>
      <c r="L677" s="6"/>
      <c r="M677" s="6"/>
      <c r="N677" s="6"/>
      <c r="O677" s="17"/>
      <c r="P677" s="3"/>
      <c r="Q677" s="3"/>
      <c r="R677" s="3"/>
    </row>
    <row r="678" spans="1:18">
      <c r="A678" s="19"/>
      <c r="B678" s="3"/>
      <c r="C678" s="3"/>
      <c r="D678" s="3"/>
      <c r="E678" s="6"/>
      <c r="F678" s="3"/>
      <c r="G678" s="6"/>
      <c r="H678" s="3"/>
      <c r="I678" s="3"/>
      <c r="J678" s="6"/>
      <c r="K678" s="3"/>
      <c r="L678" s="6"/>
      <c r="M678" s="6"/>
      <c r="N678" s="6"/>
      <c r="O678" s="17"/>
      <c r="P678" s="3"/>
      <c r="Q678" s="3"/>
      <c r="R678" s="3"/>
    </row>
    <row r="679" spans="1:18">
      <c r="A679" s="19"/>
      <c r="B679" s="3"/>
      <c r="C679" s="3"/>
      <c r="D679" s="3"/>
      <c r="E679" s="6"/>
      <c r="F679" s="3"/>
      <c r="G679" s="6"/>
      <c r="H679" s="3"/>
      <c r="I679" s="3"/>
      <c r="J679" s="6"/>
      <c r="K679" s="3"/>
      <c r="L679" s="6"/>
      <c r="M679" s="6"/>
      <c r="N679" s="6"/>
      <c r="O679" s="17"/>
      <c r="P679" s="3"/>
      <c r="Q679" s="3"/>
      <c r="R679" s="3"/>
    </row>
    <row r="680" spans="1:18">
      <c r="A680" s="19"/>
      <c r="B680" s="3"/>
      <c r="C680" s="3"/>
      <c r="D680" s="3"/>
      <c r="E680" s="6"/>
      <c r="F680" s="3"/>
      <c r="G680" s="6"/>
      <c r="H680" s="3"/>
      <c r="I680" s="3"/>
      <c r="J680" s="6"/>
      <c r="K680" s="3"/>
      <c r="L680" s="6"/>
      <c r="M680" s="6"/>
      <c r="N680" s="6"/>
      <c r="O680" s="17"/>
      <c r="P680" s="3"/>
      <c r="Q680" s="3"/>
      <c r="R680" s="3"/>
    </row>
    <row r="681" spans="1:18">
      <c r="A681" s="19"/>
      <c r="B681" s="3"/>
      <c r="C681" s="3"/>
      <c r="D681" s="3"/>
      <c r="E681" s="6"/>
      <c r="F681" s="3"/>
      <c r="G681" s="6"/>
      <c r="H681" s="3"/>
      <c r="I681" s="3"/>
      <c r="J681" s="6"/>
      <c r="K681" s="3"/>
      <c r="L681" s="6"/>
      <c r="M681" s="6"/>
      <c r="N681" s="6"/>
      <c r="O681" s="17"/>
      <c r="P681" s="3"/>
      <c r="Q681" s="3"/>
      <c r="R681" s="3"/>
    </row>
    <row r="682" spans="1:18">
      <c r="A682" s="19"/>
      <c r="B682" s="3"/>
      <c r="C682" s="3"/>
      <c r="D682" s="3"/>
      <c r="E682" s="6"/>
      <c r="F682" s="3"/>
      <c r="G682" s="6"/>
      <c r="H682" s="3"/>
      <c r="I682" s="3"/>
      <c r="J682" s="6"/>
      <c r="K682" s="3"/>
      <c r="L682" s="6"/>
      <c r="M682" s="6"/>
      <c r="N682" s="6"/>
      <c r="O682" s="17"/>
      <c r="P682" s="3"/>
      <c r="Q682" s="3"/>
      <c r="R682" s="3"/>
    </row>
    <row r="683" spans="1:18">
      <c r="A683" s="19"/>
      <c r="B683" s="3"/>
      <c r="C683" s="3"/>
      <c r="D683" s="3"/>
      <c r="E683" s="6"/>
      <c r="F683" s="3"/>
      <c r="G683" s="6"/>
      <c r="H683" s="3"/>
      <c r="I683" s="3"/>
      <c r="J683" s="6"/>
      <c r="K683" s="3"/>
      <c r="L683" s="6"/>
      <c r="M683" s="6"/>
      <c r="N683" s="6"/>
      <c r="O683" s="17"/>
      <c r="P683" s="3"/>
      <c r="Q683" s="3"/>
      <c r="R683" s="3"/>
    </row>
    <row r="684" spans="1:18">
      <c r="A684" s="19"/>
      <c r="B684" s="3"/>
      <c r="C684" s="3"/>
      <c r="D684" s="3"/>
      <c r="E684" s="6"/>
      <c r="F684" s="3"/>
      <c r="G684" s="6"/>
      <c r="H684" s="3"/>
      <c r="I684" s="3"/>
      <c r="J684" s="6"/>
      <c r="K684" s="3"/>
      <c r="L684" s="6"/>
      <c r="M684" s="6"/>
      <c r="N684" s="6"/>
      <c r="O684" s="17"/>
      <c r="P684" s="3"/>
      <c r="Q684" s="3"/>
      <c r="R684" s="3"/>
    </row>
    <row r="685" spans="1:18">
      <c r="A685" s="19"/>
      <c r="B685" s="3"/>
      <c r="C685" s="3"/>
      <c r="D685" s="3"/>
      <c r="E685" s="6"/>
      <c r="F685" s="3"/>
      <c r="G685" s="6"/>
      <c r="H685" s="3"/>
      <c r="I685" s="3"/>
      <c r="J685" s="6"/>
      <c r="K685" s="3"/>
      <c r="L685" s="6"/>
      <c r="M685" s="6"/>
      <c r="N685" s="6"/>
      <c r="O685" s="17"/>
      <c r="P685" s="3"/>
      <c r="Q685" s="3"/>
      <c r="R685" s="3"/>
    </row>
    <row r="686" spans="1:18">
      <c r="A686" s="19"/>
      <c r="B686" s="3"/>
      <c r="C686" s="3"/>
      <c r="D686" s="3"/>
      <c r="E686" s="6"/>
      <c r="F686" s="3"/>
      <c r="G686" s="6"/>
      <c r="H686" s="3"/>
      <c r="I686" s="3"/>
      <c r="J686" s="6"/>
      <c r="K686" s="3"/>
      <c r="L686" s="6"/>
      <c r="M686" s="6"/>
      <c r="N686" s="6"/>
      <c r="O686" s="17"/>
      <c r="P686" s="3"/>
      <c r="Q686" s="3"/>
      <c r="R686" s="3"/>
    </row>
    <row r="687" spans="1:18">
      <c r="A687" s="19"/>
      <c r="B687" s="3"/>
      <c r="C687" s="3"/>
      <c r="D687" s="3"/>
      <c r="E687" s="6"/>
      <c r="F687" s="3"/>
      <c r="G687" s="6"/>
      <c r="H687" s="3"/>
      <c r="I687" s="3"/>
      <c r="J687" s="6"/>
      <c r="K687" s="3"/>
      <c r="L687" s="6"/>
      <c r="M687" s="6"/>
      <c r="N687" s="6"/>
      <c r="O687" s="17"/>
      <c r="P687" s="3"/>
      <c r="Q687" s="3"/>
      <c r="R687" s="3"/>
    </row>
    <row r="688" spans="1:18">
      <c r="A688" s="19"/>
      <c r="B688" s="3"/>
      <c r="C688" s="3"/>
      <c r="D688" s="3"/>
      <c r="E688" s="6"/>
      <c r="F688" s="3"/>
      <c r="G688" s="6"/>
      <c r="H688" s="3"/>
      <c r="I688" s="3"/>
      <c r="J688" s="6"/>
      <c r="K688" s="3"/>
      <c r="L688" s="6"/>
      <c r="M688" s="6"/>
      <c r="N688" s="6"/>
      <c r="O688" s="17"/>
      <c r="P688" s="3"/>
      <c r="Q688" s="3"/>
      <c r="R688" s="3"/>
    </row>
    <row r="689" spans="1:18">
      <c r="A689" s="19"/>
      <c r="B689" s="3"/>
      <c r="C689" s="3"/>
      <c r="D689" s="3"/>
      <c r="E689" s="6"/>
      <c r="F689" s="3"/>
      <c r="G689" s="6"/>
      <c r="H689" s="3"/>
      <c r="I689" s="3"/>
      <c r="J689" s="6"/>
      <c r="K689" s="3"/>
      <c r="L689" s="6"/>
      <c r="M689" s="6"/>
      <c r="N689" s="6"/>
      <c r="O689" s="17"/>
      <c r="P689" s="3"/>
      <c r="Q689" s="3"/>
      <c r="R689" s="3"/>
    </row>
    <row r="690" spans="1:18">
      <c r="A690" s="19"/>
      <c r="B690" s="3"/>
      <c r="C690" s="3"/>
      <c r="D690" s="3"/>
      <c r="E690" s="6"/>
      <c r="F690" s="3"/>
      <c r="G690" s="6"/>
      <c r="H690" s="3"/>
      <c r="I690" s="3"/>
      <c r="J690" s="6"/>
      <c r="K690" s="3"/>
      <c r="L690" s="6"/>
      <c r="M690" s="6"/>
      <c r="N690" s="6"/>
      <c r="O690" s="17"/>
      <c r="P690" s="3"/>
      <c r="Q690" s="3"/>
      <c r="R690" s="3"/>
    </row>
    <row r="691" spans="1:18">
      <c r="A691" s="19"/>
      <c r="B691" s="3"/>
      <c r="C691" s="3"/>
      <c r="D691" s="3"/>
      <c r="E691" s="6"/>
      <c r="F691" s="3"/>
      <c r="G691" s="6"/>
      <c r="H691" s="3"/>
      <c r="I691" s="3"/>
      <c r="J691" s="6"/>
      <c r="K691" s="3"/>
      <c r="L691" s="6"/>
      <c r="M691" s="6"/>
      <c r="N691" s="6"/>
      <c r="O691" s="17"/>
      <c r="P691" s="3"/>
      <c r="Q691" s="3"/>
      <c r="R691" s="3"/>
    </row>
    <row r="692" spans="1:18">
      <c r="A692" s="19"/>
      <c r="B692" s="3"/>
      <c r="C692" s="3"/>
      <c r="D692" s="3"/>
      <c r="E692" s="6"/>
      <c r="F692" s="3"/>
      <c r="G692" s="6"/>
      <c r="H692" s="3"/>
      <c r="I692" s="3"/>
      <c r="J692" s="6"/>
      <c r="K692" s="3"/>
      <c r="L692" s="6"/>
      <c r="M692" s="6"/>
      <c r="N692" s="6"/>
      <c r="O692" s="17"/>
      <c r="P692" s="3"/>
      <c r="Q692" s="3"/>
      <c r="R692" s="3"/>
    </row>
    <row r="693" spans="1:18">
      <c r="A693" s="19"/>
      <c r="B693" s="3"/>
      <c r="C693" s="3"/>
      <c r="D693" s="3"/>
      <c r="E693" s="6"/>
      <c r="F693" s="3"/>
      <c r="G693" s="6"/>
      <c r="H693" s="3"/>
      <c r="I693" s="3"/>
      <c r="J693" s="6"/>
      <c r="K693" s="3"/>
      <c r="L693" s="6"/>
      <c r="M693" s="6"/>
      <c r="N693" s="6"/>
      <c r="O693" s="17"/>
      <c r="P693" s="3"/>
      <c r="Q693" s="3"/>
      <c r="R693" s="3"/>
    </row>
    <row r="694" spans="1:18">
      <c r="A694" s="19"/>
      <c r="B694" s="3"/>
      <c r="C694" s="3"/>
      <c r="D694" s="3"/>
      <c r="E694" s="6"/>
      <c r="F694" s="3"/>
      <c r="G694" s="6"/>
      <c r="H694" s="3"/>
      <c r="I694" s="3"/>
      <c r="J694" s="6"/>
      <c r="K694" s="3"/>
      <c r="L694" s="6"/>
      <c r="M694" s="6"/>
      <c r="N694" s="6"/>
      <c r="O694" s="17"/>
      <c r="P694" s="3"/>
      <c r="Q694" s="3"/>
      <c r="R694" s="3"/>
    </row>
    <row r="695" spans="1:18">
      <c r="A695" s="19"/>
      <c r="B695" s="3"/>
      <c r="C695" s="3"/>
      <c r="D695" s="3"/>
      <c r="E695" s="6"/>
      <c r="F695" s="3"/>
      <c r="G695" s="6"/>
      <c r="H695" s="3"/>
      <c r="I695" s="3"/>
      <c r="J695" s="6"/>
      <c r="K695" s="3"/>
      <c r="L695" s="6"/>
      <c r="M695" s="6"/>
      <c r="N695" s="6"/>
      <c r="O695" s="17"/>
      <c r="P695" s="3"/>
      <c r="Q695" s="3"/>
      <c r="R695" s="3"/>
    </row>
    <row r="696" spans="1:18">
      <c r="A696" s="19"/>
      <c r="B696" s="3"/>
      <c r="C696" s="3"/>
      <c r="D696" s="3"/>
      <c r="E696" s="6"/>
      <c r="F696" s="3"/>
      <c r="G696" s="6"/>
      <c r="H696" s="3"/>
      <c r="I696" s="3"/>
      <c r="J696" s="6"/>
      <c r="K696" s="3"/>
      <c r="L696" s="6"/>
      <c r="M696" s="6"/>
      <c r="N696" s="6"/>
      <c r="O696" s="17"/>
      <c r="P696" s="3"/>
      <c r="Q696" s="3"/>
      <c r="R696" s="3"/>
    </row>
    <row r="697" spans="1:18">
      <c r="A697" s="19"/>
      <c r="B697" s="3"/>
      <c r="C697" s="3"/>
      <c r="D697" s="3"/>
      <c r="E697" s="6"/>
      <c r="F697" s="3"/>
      <c r="G697" s="6"/>
      <c r="H697" s="3"/>
      <c r="I697" s="3"/>
      <c r="J697" s="6"/>
      <c r="K697" s="3"/>
      <c r="L697" s="6"/>
      <c r="M697" s="6"/>
      <c r="N697" s="6"/>
      <c r="O697" s="17"/>
      <c r="P697" s="3"/>
      <c r="Q697" s="3"/>
      <c r="R697" s="3"/>
    </row>
    <row r="698" spans="1:18">
      <c r="A698" s="19"/>
      <c r="B698" s="3"/>
      <c r="C698" s="3"/>
      <c r="D698" s="3"/>
      <c r="E698" s="6"/>
      <c r="F698" s="3"/>
      <c r="G698" s="6"/>
      <c r="H698" s="3"/>
      <c r="I698" s="3"/>
      <c r="J698" s="6"/>
      <c r="K698" s="3"/>
      <c r="L698" s="6"/>
      <c r="M698" s="6"/>
      <c r="N698" s="6"/>
      <c r="O698" s="17"/>
      <c r="P698" s="3"/>
      <c r="Q698" s="3"/>
      <c r="R698" s="3"/>
    </row>
    <row r="699" spans="1:18">
      <c r="A699" s="19"/>
      <c r="B699" s="3"/>
      <c r="C699" s="3"/>
      <c r="D699" s="3"/>
      <c r="E699" s="6"/>
      <c r="F699" s="3"/>
      <c r="G699" s="6"/>
      <c r="H699" s="3"/>
      <c r="I699" s="3"/>
      <c r="J699" s="6"/>
      <c r="K699" s="3"/>
      <c r="L699" s="6"/>
      <c r="M699" s="6"/>
      <c r="N699" s="6"/>
      <c r="O699" s="17"/>
      <c r="P699" s="3"/>
      <c r="Q699" s="3"/>
      <c r="R699" s="3"/>
    </row>
    <row r="700" spans="1:18">
      <c r="A700" s="19"/>
      <c r="B700" s="3"/>
      <c r="C700" s="3"/>
      <c r="D700" s="3"/>
      <c r="E700" s="6"/>
      <c r="F700" s="3"/>
      <c r="G700" s="6"/>
      <c r="H700" s="3"/>
      <c r="I700" s="3"/>
      <c r="J700" s="6"/>
      <c r="K700" s="3"/>
      <c r="L700" s="6"/>
      <c r="M700" s="6"/>
      <c r="N700" s="6"/>
      <c r="O700" s="17"/>
      <c r="P700" s="3"/>
      <c r="Q700" s="3"/>
      <c r="R700" s="3"/>
    </row>
    <row r="701" spans="1:18">
      <c r="A701" s="19"/>
      <c r="B701" s="3"/>
      <c r="C701" s="3"/>
      <c r="D701" s="3"/>
      <c r="E701" s="6"/>
      <c r="F701" s="3"/>
      <c r="G701" s="6"/>
      <c r="H701" s="3"/>
      <c r="I701" s="3"/>
      <c r="J701" s="6"/>
      <c r="K701" s="3"/>
      <c r="L701" s="6"/>
      <c r="M701" s="6"/>
      <c r="N701" s="6"/>
      <c r="O701" s="17"/>
      <c r="P701" s="3"/>
      <c r="Q701" s="3"/>
      <c r="R701" s="3"/>
    </row>
    <row r="702" spans="1:18">
      <c r="A702" s="19"/>
      <c r="B702" s="3"/>
      <c r="C702" s="3"/>
      <c r="D702" s="3"/>
      <c r="E702" s="6"/>
      <c r="F702" s="3"/>
      <c r="G702" s="6"/>
      <c r="H702" s="3"/>
      <c r="I702" s="3"/>
      <c r="J702" s="6"/>
      <c r="K702" s="3"/>
      <c r="L702" s="6"/>
      <c r="M702" s="6"/>
      <c r="N702" s="6"/>
      <c r="O702" s="17"/>
      <c r="P702" s="3"/>
      <c r="Q702" s="3"/>
      <c r="R702" s="3"/>
    </row>
    <row r="703" spans="1:18">
      <c r="A703" s="19"/>
      <c r="B703" s="3"/>
      <c r="C703" s="3"/>
      <c r="D703" s="3"/>
      <c r="E703" s="6"/>
      <c r="F703" s="3"/>
      <c r="G703" s="6"/>
      <c r="H703" s="3"/>
      <c r="I703" s="3"/>
      <c r="J703" s="6"/>
      <c r="K703" s="3"/>
      <c r="L703" s="6"/>
      <c r="M703" s="6"/>
      <c r="N703" s="6"/>
      <c r="O703" s="17"/>
      <c r="P703" s="3"/>
      <c r="Q703" s="3"/>
      <c r="R703" s="3"/>
    </row>
    <row r="704" spans="1:18">
      <c r="A704" s="19"/>
      <c r="B704" s="3"/>
      <c r="C704" s="3"/>
      <c r="D704" s="3"/>
      <c r="E704" s="6"/>
      <c r="F704" s="3"/>
      <c r="G704" s="6"/>
      <c r="H704" s="3"/>
      <c r="I704" s="3"/>
      <c r="J704" s="6"/>
      <c r="K704" s="3"/>
      <c r="L704" s="6"/>
      <c r="M704" s="6"/>
      <c r="N704" s="6"/>
      <c r="O704" s="17"/>
      <c r="P704" s="3"/>
      <c r="Q704" s="3"/>
      <c r="R704" s="3"/>
    </row>
    <row r="705" spans="1:18">
      <c r="A705" s="19"/>
      <c r="B705" s="3"/>
      <c r="C705" s="3"/>
      <c r="D705" s="3"/>
      <c r="E705" s="6"/>
      <c r="F705" s="3"/>
      <c r="G705" s="6"/>
      <c r="H705" s="3"/>
      <c r="I705" s="3"/>
      <c r="J705" s="6"/>
      <c r="K705" s="3"/>
      <c r="L705" s="6"/>
      <c r="M705" s="6"/>
      <c r="N705" s="6"/>
      <c r="O705" s="17"/>
      <c r="P705" s="3"/>
      <c r="Q705" s="3"/>
      <c r="R705" s="3"/>
    </row>
    <row r="706" spans="1:18">
      <c r="A706" s="19"/>
      <c r="B706" s="3"/>
      <c r="C706" s="3"/>
      <c r="D706" s="3"/>
      <c r="E706" s="6"/>
      <c r="F706" s="3"/>
      <c r="G706" s="6"/>
      <c r="H706" s="3"/>
      <c r="I706" s="3"/>
      <c r="J706" s="6"/>
      <c r="K706" s="3"/>
      <c r="L706" s="6"/>
      <c r="M706" s="6"/>
      <c r="N706" s="6"/>
      <c r="O706" s="17"/>
      <c r="P706" s="3"/>
      <c r="Q706" s="3"/>
      <c r="R706" s="3"/>
    </row>
    <row r="707" spans="1:18">
      <c r="A707" s="19"/>
      <c r="B707" s="3"/>
      <c r="C707" s="3"/>
      <c r="D707" s="3"/>
      <c r="E707" s="6"/>
      <c r="F707" s="3"/>
      <c r="G707" s="6"/>
      <c r="H707" s="3"/>
      <c r="I707" s="3"/>
      <c r="J707" s="6"/>
      <c r="K707" s="3"/>
      <c r="L707" s="6"/>
      <c r="M707" s="6"/>
      <c r="N707" s="6"/>
      <c r="O707" s="17"/>
      <c r="P707" s="3"/>
      <c r="Q707" s="3"/>
      <c r="R707" s="3"/>
    </row>
    <row r="708" spans="1:18">
      <c r="A708" s="19"/>
      <c r="B708" s="3"/>
      <c r="C708" s="3"/>
      <c r="D708" s="3"/>
      <c r="E708" s="6"/>
      <c r="F708" s="3"/>
      <c r="G708" s="6"/>
      <c r="H708" s="3"/>
      <c r="I708" s="3"/>
      <c r="J708" s="6"/>
      <c r="K708" s="3"/>
      <c r="L708" s="6"/>
      <c r="M708" s="6"/>
      <c r="N708" s="6"/>
      <c r="O708" s="17"/>
      <c r="P708" s="3"/>
      <c r="Q708" s="3"/>
      <c r="R708" s="3"/>
    </row>
    <row r="709" spans="1:18">
      <c r="A709" s="19"/>
      <c r="B709" s="3"/>
      <c r="C709" s="3"/>
      <c r="D709" s="3"/>
      <c r="E709" s="6"/>
      <c r="F709" s="3"/>
      <c r="G709" s="6"/>
      <c r="H709" s="3"/>
      <c r="I709" s="3"/>
      <c r="J709" s="6"/>
      <c r="K709" s="3"/>
      <c r="L709" s="6"/>
      <c r="M709" s="6"/>
      <c r="N709" s="6"/>
      <c r="O709" s="17"/>
      <c r="P709" s="3"/>
      <c r="Q709" s="3"/>
      <c r="R709" s="3"/>
    </row>
    <row r="710" spans="1:18">
      <c r="A710" s="19"/>
      <c r="B710" s="3"/>
      <c r="C710" s="3"/>
      <c r="D710" s="3"/>
      <c r="E710" s="6"/>
      <c r="F710" s="3"/>
      <c r="G710" s="6"/>
      <c r="H710" s="3"/>
      <c r="I710" s="3"/>
      <c r="J710" s="6"/>
      <c r="K710" s="3"/>
      <c r="L710" s="6"/>
      <c r="M710" s="6"/>
      <c r="N710" s="6"/>
      <c r="O710" s="17"/>
      <c r="P710" s="3"/>
      <c r="Q710" s="3"/>
      <c r="R710" s="3"/>
    </row>
    <row r="711" spans="1:18">
      <c r="A711" s="19" t="s">
        <v>17234</v>
      </c>
      <c r="B711" s="3" t="s">
        <v>1180</v>
      </c>
      <c r="C711" s="3" t="s">
        <v>17235</v>
      </c>
      <c r="D711" s="3" t="s">
        <v>16985</v>
      </c>
      <c r="E711" s="6">
        <v>804</v>
      </c>
      <c r="F711" s="3" t="s">
        <v>196</v>
      </c>
      <c r="G711" s="6">
        <v>1386</v>
      </c>
      <c r="H711" s="3" t="s">
        <v>16484</v>
      </c>
      <c r="I711" s="3"/>
      <c r="J711" s="6"/>
      <c r="K711" s="3"/>
      <c r="L711" s="6"/>
      <c r="M711" s="6"/>
      <c r="N711" s="6"/>
      <c r="O711" s="17"/>
      <c r="P711" s="3"/>
      <c r="Q711" s="3"/>
      <c r="R711" s="3" t="s">
        <v>17236</v>
      </c>
    </row>
    <row r="712" spans="1:18">
      <c r="A712" s="19" t="s">
        <v>17237</v>
      </c>
      <c r="B712" s="3" t="s">
        <v>1180</v>
      </c>
      <c r="C712" s="3" t="s">
        <v>16985</v>
      </c>
      <c r="D712" s="3" t="s">
        <v>15625</v>
      </c>
      <c r="E712" s="6">
        <v>260</v>
      </c>
      <c r="F712" s="3" t="s">
        <v>110</v>
      </c>
      <c r="G712" s="6">
        <v>900.9</v>
      </c>
      <c r="H712" s="3" t="s">
        <v>16484</v>
      </c>
      <c r="I712" s="3"/>
      <c r="J712" s="6"/>
      <c r="K712" s="3"/>
      <c r="L712" s="6"/>
      <c r="M712" s="6"/>
      <c r="N712" s="6"/>
      <c r="O712" s="17"/>
      <c r="P712" s="3"/>
      <c r="Q712" s="3"/>
      <c r="R712" s="3" t="s">
        <v>17236</v>
      </c>
    </row>
    <row r="713" spans="1:18">
      <c r="A713" s="19" t="s">
        <v>17238</v>
      </c>
      <c r="B713" s="3" t="s">
        <v>1180</v>
      </c>
      <c r="C713" s="3" t="s">
        <v>15625</v>
      </c>
      <c r="D713" s="3" t="s">
        <v>15631</v>
      </c>
      <c r="E713" s="6">
        <v>203</v>
      </c>
      <c r="F713" s="3" t="s">
        <v>110</v>
      </c>
      <c r="G713" s="6">
        <v>900.9</v>
      </c>
      <c r="H713" s="3" t="s">
        <v>16484</v>
      </c>
      <c r="I713" s="3"/>
      <c r="J713" s="6"/>
      <c r="K713" s="3"/>
      <c r="L713" s="6"/>
      <c r="M713" s="6"/>
      <c r="N713" s="6"/>
      <c r="O713" s="17"/>
      <c r="P713" s="3"/>
      <c r="Q713" s="3"/>
      <c r="R713" s="3" t="s">
        <v>17236</v>
      </c>
    </row>
    <row r="714" spans="1:18">
      <c r="A714" s="19" t="s">
        <v>17239</v>
      </c>
      <c r="B714" s="3" t="s">
        <v>1180</v>
      </c>
      <c r="C714" s="3" t="s">
        <v>15631</v>
      </c>
      <c r="D714" s="3" t="s">
        <v>15636</v>
      </c>
      <c r="E714" s="6">
        <v>223</v>
      </c>
      <c r="F714" s="3" t="s">
        <v>110</v>
      </c>
      <c r="G714" s="6">
        <v>900.9</v>
      </c>
      <c r="H714" s="3" t="s">
        <v>16484</v>
      </c>
      <c r="I714" s="3"/>
      <c r="J714" s="6"/>
      <c r="K714" s="3"/>
      <c r="L714" s="6"/>
      <c r="M714" s="6"/>
      <c r="N714" s="6"/>
      <c r="O714" s="17"/>
      <c r="P714" s="3"/>
      <c r="Q714" s="3"/>
      <c r="R714" s="3" t="s">
        <v>17236</v>
      </c>
    </row>
    <row r="715" spans="1:18">
      <c r="A715" s="19" t="s">
        <v>17240</v>
      </c>
      <c r="B715" s="3" t="s">
        <v>1180</v>
      </c>
      <c r="C715" s="3" t="s">
        <v>15636</v>
      </c>
      <c r="D715" s="3" t="s">
        <v>15641</v>
      </c>
      <c r="E715" s="6">
        <v>248</v>
      </c>
      <c r="F715" s="3" t="s">
        <v>110</v>
      </c>
      <c r="G715" s="6">
        <v>900.9</v>
      </c>
      <c r="H715" s="3" t="s">
        <v>16484</v>
      </c>
      <c r="I715" s="3"/>
      <c r="J715" s="6"/>
      <c r="K715" s="3"/>
      <c r="L715" s="6"/>
      <c r="M715" s="6"/>
      <c r="N715" s="6"/>
      <c r="O715" s="17"/>
      <c r="P715" s="3"/>
      <c r="Q715" s="3"/>
      <c r="R715" s="3" t="s">
        <v>17236</v>
      </c>
    </row>
    <row r="716" spans="1:18">
      <c r="A716" s="19" t="s">
        <v>17241</v>
      </c>
      <c r="B716" s="3" t="s">
        <v>1180</v>
      </c>
      <c r="C716" s="3" t="s">
        <v>15641</v>
      </c>
      <c r="D716" s="3" t="s">
        <v>15647</v>
      </c>
      <c r="E716" s="6">
        <v>183</v>
      </c>
      <c r="F716" s="3" t="s">
        <v>110</v>
      </c>
      <c r="G716" s="6">
        <v>900.9</v>
      </c>
      <c r="H716" s="3" t="s">
        <v>16484</v>
      </c>
      <c r="I716" s="3"/>
      <c r="J716" s="6"/>
      <c r="K716" s="3"/>
      <c r="L716" s="6"/>
      <c r="M716" s="6"/>
      <c r="N716" s="6"/>
      <c r="O716" s="17"/>
      <c r="P716" s="3"/>
      <c r="Q716" s="3"/>
      <c r="R716" s="3" t="s">
        <v>17236</v>
      </c>
    </row>
    <row r="717" spans="1:18">
      <c r="A717" s="19" t="s">
        <v>17242</v>
      </c>
      <c r="B717" s="3" t="s">
        <v>1180</v>
      </c>
      <c r="C717" s="3" t="s">
        <v>15647</v>
      </c>
      <c r="D717" s="3" t="s">
        <v>15652</v>
      </c>
      <c r="E717" s="6">
        <v>250</v>
      </c>
      <c r="F717" s="3" t="s">
        <v>110</v>
      </c>
      <c r="G717" s="6">
        <v>900.9</v>
      </c>
      <c r="H717" s="3" t="s">
        <v>16484</v>
      </c>
      <c r="I717" s="3"/>
      <c r="J717" s="6"/>
      <c r="K717" s="3"/>
      <c r="L717" s="6"/>
      <c r="M717" s="6"/>
      <c r="N717" s="6"/>
      <c r="O717" s="17"/>
      <c r="P717" s="3"/>
      <c r="Q717" s="3"/>
      <c r="R717" s="3" t="s">
        <v>17236</v>
      </c>
    </row>
    <row r="718" spans="1:18">
      <c r="A718" s="19" t="s">
        <v>17243</v>
      </c>
      <c r="B718" s="3" t="s">
        <v>1180</v>
      </c>
      <c r="C718" s="3" t="s">
        <v>15652</v>
      </c>
      <c r="D718" s="3" t="s">
        <v>15657</v>
      </c>
      <c r="E718" s="6">
        <v>193</v>
      </c>
      <c r="F718" s="3" t="s">
        <v>110</v>
      </c>
      <c r="G718" s="6">
        <v>900.9</v>
      </c>
      <c r="H718" s="3" t="s">
        <v>16484</v>
      </c>
      <c r="I718" s="3"/>
      <c r="J718" s="6"/>
      <c r="K718" s="3"/>
      <c r="L718" s="6"/>
      <c r="M718" s="6"/>
      <c r="N718" s="6"/>
      <c r="O718" s="17"/>
      <c r="P718" s="3"/>
      <c r="Q718" s="3"/>
      <c r="R718" s="3" t="s">
        <v>17236</v>
      </c>
    </row>
    <row r="719" spans="1:18">
      <c r="A719" s="19" t="s">
        <v>17244</v>
      </c>
      <c r="B719" s="3" t="s">
        <v>1180</v>
      </c>
      <c r="C719" s="3" t="s">
        <v>15657</v>
      </c>
      <c r="D719" s="3" t="s">
        <v>15662</v>
      </c>
      <c r="E719" s="6">
        <v>310</v>
      </c>
      <c r="F719" s="3" t="s">
        <v>196</v>
      </c>
      <c r="G719" s="6">
        <v>1386</v>
      </c>
      <c r="H719" s="3" t="s">
        <v>16484</v>
      </c>
      <c r="I719" s="3"/>
      <c r="J719" s="6"/>
      <c r="K719" s="3"/>
      <c r="L719" s="6"/>
      <c r="M719" s="6"/>
      <c r="N719" s="6"/>
      <c r="O719" s="17"/>
      <c r="P719" s="3"/>
      <c r="Q719" s="3"/>
      <c r="R719" s="3" t="s">
        <v>17236</v>
      </c>
    </row>
    <row r="720" spans="1:18">
      <c r="A720" s="19" t="s">
        <v>17245</v>
      </c>
      <c r="B720" s="3" t="s">
        <v>1180</v>
      </c>
      <c r="C720" s="3" t="s">
        <v>16985</v>
      </c>
      <c r="D720" s="3" t="s">
        <v>15667</v>
      </c>
      <c r="E720" s="6">
        <v>414</v>
      </c>
      <c r="F720" s="3" t="s">
        <v>196</v>
      </c>
      <c r="G720" s="6">
        <v>1386</v>
      </c>
      <c r="H720" s="3" t="s">
        <v>16484</v>
      </c>
      <c r="I720" s="3"/>
      <c r="J720" s="6"/>
      <c r="K720" s="3"/>
      <c r="L720" s="6"/>
      <c r="M720" s="6"/>
      <c r="N720" s="6"/>
      <c r="O720" s="17"/>
      <c r="P720" s="3"/>
      <c r="Q720" s="3"/>
      <c r="R720" s="3" t="s">
        <v>17236</v>
      </c>
    </row>
    <row r="721" spans="1:18">
      <c r="A721" s="19" t="s">
        <v>17246</v>
      </c>
      <c r="B721" s="3" t="s">
        <v>1180</v>
      </c>
      <c r="C721" s="3" t="s">
        <v>15667</v>
      </c>
      <c r="D721" s="3" t="s">
        <v>15672</v>
      </c>
      <c r="E721" s="6">
        <v>327</v>
      </c>
      <c r="F721" s="3" t="s">
        <v>196</v>
      </c>
      <c r="G721" s="6">
        <v>1386</v>
      </c>
      <c r="H721" s="3" t="s">
        <v>16484</v>
      </c>
      <c r="I721" s="3"/>
      <c r="J721" s="6"/>
      <c r="K721" s="3"/>
      <c r="L721" s="6"/>
      <c r="M721" s="6"/>
      <c r="N721" s="6"/>
      <c r="O721" s="17"/>
      <c r="P721" s="3"/>
      <c r="Q721" s="3"/>
      <c r="R721" s="3" t="s">
        <v>17236</v>
      </c>
    </row>
    <row r="722" spans="1:18">
      <c r="A722" s="19" t="s">
        <v>17247</v>
      </c>
      <c r="B722" s="3" t="s">
        <v>1180</v>
      </c>
      <c r="C722" s="3" t="s">
        <v>15672</v>
      </c>
      <c r="D722" s="3" t="s">
        <v>15677</v>
      </c>
      <c r="E722" s="6">
        <v>262</v>
      </c>
      <c r="F722" s="3" t="s">
        <v>110</v>
      </c>
      <c r="G722" s="6">
        <v>900.9</v>
      </c>
      <c r="H722" s="3" t="s">
        <v>16484</v>
      </c>
      <c r="I722" s="3"/>
      <c r="J722" s="6"/>
      <c r="K722" s="3"/>
      <c r="L722" s="6"/>
      <c r="M722" s="6"/>
      <c r="N722" s="6"/>
      <c r="O722" s="17"/>
      <c r="P722" s="3"/>
      <c r="Q722" s="3"/>
      <c r="R722" s="3" t="s">
        <v>17236</v>
      </c>
    </row>
    <row r="723" spans="1:18">
      <c r="A723" s="19" t="s">
        <v>17248</v>
      </c>
      <c r="B723" s="3" t="s">
        <v>1180</v>
      </c>
      <c r="C723" s="3" t="s">
        <v>15677</v>
      </c>
      <c r="D723" s="3" t="s">
        <v>15682</v>
      </c>
      <c r="E723" s="6">
        <v>321</v>
      </c>
      <c r="F723" s="3" t="s">
        <v>196</v>
      </c>
      <c r="G723" s="6">
        <v>1386</v>
      </c>
      <c r="H723" s="3" t="s">
        <v>16484</v>
      </c>
      <c r="I723" s="3"/>
      <c r="J723" s="6"/>
      <c r="K723" s="3"/>
      <c r="L723" s="6"/>
      <c r="M723" s="6"/>
      <c r="N723" s="6"/>
      <c r="O723" s="17"/>
      <c r="P723" s="3"/>
      <c r="Q723" s="3"/>
      <c r="R723" s="3" t="s">
        <v>17236</v>
      </c>
    </row>
    <row r="724" spans="1:18">
      <c r="A724" s="19" t="s">
        <v>17249</v>
      </c>
      <c r="B724" s="3" t="s">
        <v>1180</v>
      </c>
      <c r="C724" s="3" t="s">
        <v>15682</v>
      </c>
      <c r="D724" s="3" t="s">
        <v>15687</v>
      </c>
      <c r="E724" s="6">
        <v>177</v>
      </c>
      <c r="F724" s="3" t="s">
        <v>110</v>
      </c>
      <c r="G724" s="6">
        <v>900.9</v>
      </c>
      <c r="H724" s="3" t="s">
        <v>16484</v>
      </c>
      <c r="I724" s="3"/>
      <c r="J724" s="6"/>
      <c r="K724" s="3"/>
      <c r="L724" s="6"/>
      <c r="M724" s="6"/>
      <c r="N724" s="6"/>
      <c r="O724" s="17"/>
      <c r="P724" s="3"/>
      <c r="Q724" s="3"/>
      <c r="R724" s="3" t="s">
        <v>17236</v>
      </c>
    </row>
    <row r="725" spans="1:18">
      <c r="A725" s="19" t="s">
        <v>17250</v>
      </c>
      <c r="B725" s="3" t="s">
        <v>1180</v>
      </c>
      <c r="C725" s="3" t="s">
        <v>15687</v>
      </c>
      <c r="D725" s="3" t="s">
        <v>15693</v>
      </c>
      <c r="E725" s="6">
        <v>219</v>
      </c>
      <c r="F725" s="3" t="s">
        <v>110</v>
      </c>
      <c r="G725" s="6">
        <v>900.9</v>
      </c>
      <c r="H725" s="3" t="s">
        <v>16484</v>
      </c>
      <c r="I725" s="3"/>
      <c r="J725" s="6"/>
      <c r="K725" s="3"/>
      <c r="L725" s="6"/>
      <c r="M725" s="6"/>
      <c r="N725" s="6"/>
      <c r="O725" s="17"/>
      <c r="P725" s="3"/>
      <c r="Q725" s="3"/>
      <c r="R725" s="3" t="s">
        <v>17236</v>
      </c>
    </row>
    <row r="726" spans="1:18">
      <c r="A726" s="19" t="s">
        <v>17251</v>
      </c>
      <c r="B726" s="3" t="s">
        <v>1180</v>
      </c>
      <c r="C726" s="3" t="s">
        <v>15693</v>
      </c>
      <c r="D726" s="3" t="s">
        <v>15698</v>
      </c>
      <c r="E726" s="6">
        <v>183</v>
      </c>
      <c r="F726" s="3" t="s">
        <v>110</v>
      </c>
      <c r="G726" s="6">
        <v>900.9</v>
      </c>
      <c r="H726" s="3" t="s">
        <v>16484</v>
      </c>
      <c r="I726" s="3"/>
      <c r="J726" s="6"/>
      <c r="K726" s="3"/>
      <c r="L726" s="6"/>
      <c r="M726" s="6"/>
      <c r="N726" s="6"/>
      <c r="O726" s="17"/>
      <c r="P726" s="3"/>
      <c r="Q726" s="3"/>
      <c r="R726" s="3" t="s">
        <v>17236</v>
      </c>
    </row>
    <row r="727" spans="1:18">
      <c r="A727" s="19" t="s">
        <v>17252</v>
      </c>
      <c r="B727" s="3" t="s">
        <v>1180</v>
      </c>
      <c r="C727" s="3" t="s">
        <v>15698</v>
      </c>
      <c r="D727" s="3" t="s">
        <v>15703</v>
      </c>
      <c r="E727" s="6">
        <v>200</v>
      </c>
      <c r="F727" s="3" t="s">
        <v>110</v>
      </c>
      <c r="G727" s="6">
        <v>900.9</v>
      </c>
      <c r="H727" s="3" t="s">
        <v>16484</v>
      </c>
      <c r="I727" s="3"/>
      <c r="J727" s="6"/>
      <c r="K727" s="3"/>
      <c r="L727" s="6"/>
      <c r="M727" s="6"/>
      <c r="N727" s="6"/>
      <c r="O727" s="17"/>
      <c r="P727" s="3"/>
      <c r="Q727" s="3"/>
      <c r="R727" s="3" t="s">
        <v>17236</v>
      </c>
    </row>
    <row r="728" spans="1:18">
      <c r="A728" s="19" t="s">
        <v>17253</v>
      </c>
      <c r="B728" s="3" t="s">
        <v>1186</v>
      </c>
      <c r="C728" s="3" t="s">
        <v>17254</v>
      </c>
      <c r="D728" s="3" t="s">
        <v>17087</v>
      </c>
      <c r="E728" s="6">
        <v>783</v>
      </c>
      <c r="F728" s="3" t="s">
        <v>196</v>
      </c>
      <c r="G728" s="6">
        <v>1386</v>
      </c>
      <c r="H728" s="3" t="s">
        <v>16484</v>
      </c>
      <c r="I728" s="3"/>
      <c r="J728" s="6"/>
      <c r="K728" s="3"/>
      <c r="L728" s="6"/>
      <c r="M728" s="6"/>
      <c r="N728" s="6"/>
      <c r="O728" s="17"/>
      <c r="P728" s="3"/>
      <c r="Q728" s="3"/>
      <c r="R728" s="3" t="s">
        <v>17255</v>
      </c>
    </row>
    <row r="729" spans="1:18">
      <c r="A729" s="19" t="s">
        <v>17256</v>
      </c>
      <c r="B729" s="3" t="s">
        <v>1186</v>
      </c>
      <c r="C729" s="3" t="s">
        <v>17087</v>
      </c>
      <c r="D729" s="3" t="s">
        <v>15785</v>
      </c>
      <c r="E729" s="6">
        <v>130</v>
      </c>
      <c r="F729" s="3" t="s">
        <v>110</v>
      </c>
      <c r="G729" s="6">
        <v>900.9</v>
      </c>
      <c r="H729" s="3" t="s">
        <v>16484</v>
      </c>
      <c r="I729" s="3"/>
      <c r="J729" s="6"/>
      <c r="K729" s="3"/>
      <c r="L729" s="6"/>
      <c r="M729" s="6"/>
      <c r="N729" s="6"/>
      <c r="O729" s="17"/>
      <c r="P729" s="3"/>
      <c r="Q729" s="3"/>
      <c r="R729" s="3" t="s">
        <v>17255</v>
      </c>
    </row>
    <row r="730" spans="1:18">
      <c r="A730" s="19" t="s">
        <v>17257</v>
      </c>
      <c r="B730" s="3" t="s">
        <v>1186</v>
      </c>
      <c r="C730" s="3" t="s">
        <v>15785</v>
      </c>
      <c r="D730" s="3" t="s">
        <v>15790</v>
      </c>
      <c r="E730" s="6">
        <v>130</v>
      </c>
      <c r="F730" s="3" t="s">
        <v>110</v>
      </c>
      <c r="G730" s="6">
        <v>900.9</v>
      </c>
      <c r="H730" s="3" t="s">
        <v>16484</v>
      </c>
      <c r="I730" s="3"/>
      <c r="J730" s="6"/>
      <c r="K730" s="3"/>
      <c r="L730" s="6"/>
      <c r="M730" s="6"/>
      <c r="N730" s="6"/>
      <c r="O730" s="17"/>
      <c r="P730" s="3"/>
      <c r="Q730" s="3"/>
      <c r="R730" s="3" t="s">
        <v>17255</v>
      </c>
    </row>
    <row r="731" spans="1:18">
      <c r="A731" s="19" t="s">
        <v>17258</v>
      </c>
      <c r="B731" s="3" t="s">
        <v>1186</v>
      </c>
      <c r="C731" s="3" t="s">
        <v>15790</v>
      </c>
      <c r="D731" s="3" t="s">
        <v>15795</v>
      </c>
      <c r="E731" s="6">
        <v>131</v>
      </c>
      <c r="F731" s="3" t="s">
        <v>110</v>
      </c>
      <c r="G731" s="6">
        <v>900.9</v>
      </c>
      <c r="H731" s="3" t="s">
        <v>16484</v>
      </c>
      <c r="I731" s="3"/>
      <c r="J731" s="6"/>
      <c r="K731" s="3"/>
      <c r="L731" s="6"/>
      <c r="M731" s="6"/>
      <c r="N731" s="6"/>
      <c r="O731" s="17"/>
      <c r="P731" s="3"/>
      <c r="Q731" s="3"/>
      <c r="R731" s="3" t="s">
        <v>17255</v>
      </c>
    </row>
    <row r="732" spans="1:18">
      <c r="A732" s="19" t="s">
        <v>17259</v>
      </c>
      <c r="B732" s="3" t="s">
        <v>1186</v>
      </c>
      <c r="C732" s="3" t="s">
        <v>15795</v>
      </c>
      <c r="D732" s="3" t="s">
        <v>15801</v>
      </c>
      <c r="E732" s="6">
        <v>94</v>
      </c>
      <c r="F732" s="3" t="s">
        <v>68</v>
      </c>
      <c r="G732" s="6">
        <v>514.79999999999995</v>
      </c>
      <c r="H732" s="3" t="s">
        <v>16484</v>
      </c>
      <c r="I732" s="3"/>
      <c r="J732" s="6"/>
      <c r="K732" s="3"/>
      <c r="L732" s="6"/>
      <c r="M732" s="6"/>
      <c r="N732" s="6"/>
      <c r="O732" s="17"/>
      <c r="P732" s="3"/>
      <c r="Q732" s="3"/>
      <c r="R732" s="3" t="s">
        <v>17255</v>
      </c>
    </row>
    <row r="733" spans="1:18">
      <c r="A733" s="19" t="s">
        <v>17260</v>
      </c>
      <c r="B733" s="3" t="s">
        <v>1186</v>
      </c>
      <c r="C733" s="3" t="s">
        <v>15801</v>
      </c>
      <c r="D733" s="3" t="s">
        <v>15806</v>
      </c>
      <c r="E733" s="6">
        <v>114</v>
      </c>
      <c r="F733" s="3" t="s">
        <v>110</v>
      </c>
      <c r="G733" s="6">
        <v>900.9</v>
      </c>
      <c r="H733" s="3" t="s">
        <v>16484</v>
      </c>
      <c r="I733" s="3"/>
      <c r="J733" s="6"/>
      <c r="K733" s="3"/>
      <c r="L733" s="6"/>
      <c r="M733" s="6"/>
      <c r="N733" s="6"/>
      <c r="O733" s="17"/>
      <c r="P733" s="3"/>
      <c r="Q733" s="3"/>
      <c r="R733" s="3" t="s">
        <v>17255</v>
      </c>
    </row>
    <row r="734" spans="1:18">
      <c r="A734" s="19" t="s">
        <v>17261</v>
      </c>
      <c r="B734" s="3" t="s">
        <v>1186</v>
      </c>
      <c r="C734" s="3" t="s">
        <v>15806</v>
      </c>
      <c r="D734" s="3" t="s">
        <v>15811</v>
      </c>
      <c r="E734" s="6">
        <v>131</v>
      </c>
      <c r="F734" s="3" t="s">
        <v>110</v>
      </c>
      <c r="G734" s="6">
        <v>900.9</v>
      </c>
      <c r="H734" s="3" t="s">
        <v>16484</v>
      </c>
      <c r="I734" s="3"/>
      <c r="J734" s="6"/>
      <c r="K734" s="3"/>
      <c r="L734" s="6"/>
      <c r="M734" s="6"/>
      <c r="N734" s="6"/>
      <c r="O734" s="17"/>
      <c r="P734" s="3"/>
      <c r="Q734" s="3"/>
      <c r="R734" s="3" t="s">
        <v>17255</v>
      </c>
    </row>
    <row r="735" spans="1:18">
      <c r="A735" s="19" t="s">
        <v>17262</v>
      </c>
      <c r="B735" s="3" t="s">
        <v>1186</v>
      </c>
      <c r="C735" s="3" t="s">
        <v>15811</v>
      </c>
      <c r="D735" s="3" t="s">
        <v>15816</v>
      </c>
      <c r="E735" s="6">
        <v>109</v>
      </c>
      <c r="F735" s="3" t="s">
        <v>110</v>
      </c>
      <c r="G735" s="6">
        <v>900.9</v>
      </c>
      <c r="H735" s="3" t="s">
        <v>16484</v>
      </c>
      <c r="I735" s="3"/>
      <c r="J735" s="6"/>
      <c r="K735" s="3"/>
      <c r="L735" s="6"/>
      <c r="M735" s="6"/>
      <c r="N735" s="6"/>
      <c r="O735" s="17"/>
      <c r="P735" s="3"/>
      <c r="Q735" s="3"/>
      <c r="R735" s="3" t="s">
        <v>17255</v>
      </c>
    </row>
    <row r="736" spans="1:18">
      <c r="A736" s="19" t="s">
        <v>17263</v>
      </c>
      <c r="B736" s="3" t="s">
        <v>1186</v>
      </c>
      <c r="C736" s="3" t="s">
        <v>15811</v>
      </c>
      <c r="D736" s="3" t="s">
        <v>15821</v>
      </c>
      <c r="E736" s="6">
        <v>110</v>
      </c>
      <c r="F736" s="3" t="s">
        <v>110</v>
      </c>
      <c r="G736" s="6">
        <v>900.9</v>
      </c>
      <c r="H736" s="3" t="s">
        <v>16484</v>
      </c>
      <c r="I736" s="3"/>
      <c r="J736" s="6"/>
      <c r="K736" s="3"/>
      <c r="L736" s="6"/>
      <c r="M736" s="6"/>
      <c r="N736" s="6"/>
      <c r="O736" s="17"/>
      <c r="P736" s="3"/>
      <c r="Q736" s="3"/>
      <c r="R736" s="3" t="s">
        <v>17255</v>
      </c>
    </row>
    <row r="737" spans="1:18">
      <c r="A737" s="19" t="s">
        <v>17264</v>
      </c>
      <c r="B737" s="3" t="s">
        <v>1186</v>
      </c>
      <c r="C737" s="3" t="s">
        <v>17087</v>
      </c>
      <c r="D737" s="3" t="s">
        <v>15826</v>
      </c>
      <c r="E737" s="6">
        <v>132</v>
      </c>
      <c r="F737" s="3" t="s">
        <v>110</v>
      </c>
      <c r="G737" s="6">
        <v>900.9</v>
      </c>
      <c r="H737" s="3" t="s">
        <v>16484</v>
      </c>
      <c r="I737" s="3"/>
      <c r="J737" s="6"/>
      <c r="K737" s="3"/>
      <c r="L737" s="6"/>
      <c r="M737" s="6"/>
      <c r="N737" s="6"/>
      <c r="O737" s="17"/>
      <c r="P737" s="3"/>
      <c r="Q737" s="3"/>
      <c r="R737" s="3" t="s">
        <v>17255</v>
      </c>
    </row>
    <row r="738" spans="1:18">
      <c r="A738" s="19" t="s">
        <v>17265</v>
      </c>
      <c r="B738" s="3" t="s">
        <v>1186</v>
      </c>
      <c r="C738" s="3" t="s">
        <v>15826</v>
      </c>
      <c r="D738" s="3" t="s">
        <v>15831</v>
      </c>
      <c r="E738" s="6">
        <v>125</v>
      </c>
      <c r="F738" s="3" t="s">
        <v>110</v>
      </c>
      <c r="G738" s="6">
        <v>900.9</v>
      </c>
      <c r="H738" s="3" t="s">
        <v>16484</v>
      </c>
      <c r="I738" s="3"/>
      <c r="J738" s="6"/>
      <c r="K738" s="3"/>
      <c r="L738" s="6"/>
      <c r="M738" s="6"/>
      <c r="N738" s="6"/>
      <c r="O738" s="17"/>
      <c r="P738" s="3"/>
      <c r="Q738" s="3"/>
      <c r="R738" s="3" t="s">
        <v>17255</v>
      </c>
    </row>
    <row r="739" spans="1:18">
      <c r="A739" s="19" t="s">
        <v>17266</v>
      </c>
      <c r="B739" s="3" t="s">
        <v>1186</v>
      </c>
      <c r="C739" s="3" t="s">
        <v>15831</v>
      </c>
      <c r="D739" s="3" t="s">
        <v>15836</v>
      </c>
      <c r="E739" s="6">
        <v>176</v>
      </c>
      <c r="F739" s="3" t="s">
        <v>110</v>
      </c>
      <c r="G739" s="6">
        <v>900.9</v>
      </c>
      <c r="H739" s="3" t="s">
        <v>16484</v>
      </c>
      <c r="I739" s="3"/>
      <c r="J739" s="6"/>
      <c r="K739" s="3"/>
      <c r="L739" s="6"/>
      <c r="M739" s="6"/>
      <c r="N739" s="6"/>
      <c r="O739" s="17"/>
      <c r="P739" s="3"/>
      <c r="Q739" s="3"/>
      <c r="R739" s="3" t="s">
        <v>17255</v>
      </c>
    </row>
    <row r="740" spans="1:18">
      <c r="A740" s="27" t="s">
        <v>17267</v>
      </c>
      <c r="B740" s="3" t="s">
        <v>1186</v>
      </c>
      <c r="C740" s="3" t="s">
        <v>15836</v>
      </c>
      <c r="D740" s="3" t="s">
        <v>15841</v>
      </c>
      <c r="E740" s="6">
        <v>125</v>
      </c>
      <c r="F740" s="3" t="s">
        <v>110</v>
      </c>
      <c r="G740" s="6">
        <v>900.9</v>
      </c>
      <c r="H740" s="3" t="s">
        <v>16484</v>
      </c>
      <c r="I740" s="3"/>
      <c r="J740" s="6"/>
      <c r="K740" s="3"/>
      <c r="L740" s="6"/>
      <c r="M740" s="6"/>
      <c r="N740" s="6"/>
      <c r="O740" s="17"/>
      <c r="P740" s="3"/>
      <c r="Q740" s="3"/>
      <c r="R740" s="3" t="s">
        <v>17255</v>
      </c>
    </row>
    <row r="741" spans="1:18">
      <c r="A741" s="19" t="s">
        <v>17268</v>
      </c>
      <c r="B741" s="3" t="s">
        <v>1186</v>
      </c>
      <c r="C741" s="3" t="s">
        <v>17087</v>
      </c>
      <c r="D741" s="3" t="s">
        <v>15846</v>
      </c>
      <c r="E741" s="6">
        <v>108</v>
      </c>
      <c r="F741" s="3" t="s">
        <v>110</v>
      </c>
      <c r="G741" s="6">
        <v>900.9</v>
      </c>
      <c r="H741" s="3" t="s">
        <v>16484</v>
      </c>
      <c r="I741" s="3"/>
      <c r="J741" s="6"/>
      <c r="K741" s="3"/>
      <c r="L741" s="6"/>
      <c r="M741" s="6"/>
      <c r="N741" s="6"/>
      <c r="O741" s="17"/>
      <c r="P741" s="3"/>
      <c r="Q741" s="3"/>
      <c r="R741" s="3" t="s">
        <v>17255</v>
      </c>
    </row>
    <row r="742" spans="1:18">
      <c r="A742" s="19" t="s">
        <v>17269</v>
      </c>
      <c r="B742" s="3" t="s">
        <v>1186</v>
      </c>
      <c r="C742" s="3" t="s">
        <v>15846</v>
      </c>
      <c r="D742" s="3" t="s">
        <v>15851</v>
      </c>
      <c r="E742" s="6">
        <v>94</v>
      </c>
      <c r="F742" s="3" t="s">
        <v>68</v>
      </c>
      <c r="G742" s="6">
        <v>514.79999999999995</v>
      </c>
      <c r="H742" s="3" t="s">
        <v>16484</v>
      </c>
      <c r="I742" s="3"/>
      <c r="J742" s="6"/>
      <c r="K742" s="3"/>
      <c r="L742" s="6"/>
      <c r="M742" s="6"/>
      <c r="N742" s="6"/>
      <c r="O742" s="17"/>
      <c r="P742" s="3"/>
      <c r="Q742" s="3"/>
      <c r="R742" s="3" t="s">
        <v>17255</v>
      </c>
    </row>
    <row r="743" spans="1:18">
      <c r="A743" s="19" t="s">
        <v>17270</v>
      </c>
      <c r="B743" s="3" t="s">
        <v>1186</v>
      </c>
      <c r="C743" s="3" t="s">
        <v>15851</v>
      </c>
      <c r="D743" s="3" t="s">
        <v>15856</v>
      </c>
      <c r="E743" s="6">
        <v>107</v>
      </c>
      <c r="F743" s="3" t="s">
        <v>110</v>
      </c>
      <c r="G743" s="6">
        <v>900.9</v>
      </c>
      <c r="H743" s="3" t="s">
        <v>16484</v>
      </c>
      <c r="I743" s="3"/>
      <c r="J743" s="6"/>
      <c r="K743" s="3"/>
      <c r="L743" s="6"/>
      <c r="M743" s="6"/>
      <c r="N743" s="6"/>
      <c r="O743" s="17"/>
      <c r="P743" s="3"/>
      <c r="Q743" s="3"/>
      <c r="R743" s="3" t="s">
        <v>17255</v>
      </c>
    </row>
    <row r="744" spans="1:18">
      <c r="A744" s="19" t="s">
        <v>17271</v>
      </c>
      <c r="B744" s="3" t="s">
        <v>1186</v>
      </c>
      <c r="C744" s="3" t="s">
        <v>15856</v>
      </c>
      <c r="D744" s="3" t="s">
        <v>15861</v>
      </c>
      <c r="E744" s="6">
        <v>128</v>
      </c>
      <c r="F744" s="3" t="s">
        <v>110</v>
      </c>
      <c r="G744" s="6">
        <v>900.9</v>
      </c>
      <c r="H744" s="3" t="s">
        <v>16484</v>
      </c>
      <c r="I744" s="3"/>
      <c r="J744" s="6"/>
      <c r="K744" s="3"/>
      <c r="L744" s="6"/>
      <c r="M744" s="6"/>
      <c r="N744" s="6"/>
      <c r="O744" s="17"/>
      <c r="P744" s="3"/>
      <c r="Q744" s="3"/>
      <c r="R744" s="3" t="s">
        <v>17255</v>
      </c>
    </row>
    <row r="745" spans="1:18">
      <c r="A745" s="19" t="s">
        <v>17272</v>
      </c>
      <c r="B745" s="3" t="s">
        <v>1190</v>
      </c>
      <c r="C745" s="3" t="s">
        <v>17273</v>
      </c>
      <c r="D745" s="3" t="s">
        <v>17087</v>
      </c>
      <c r="E745" s="6">
        <v>1490</v>
      </c>
      <c r="F745" s="3" t="s">
        <v>196</v>
      </c>
      <c r="G745" s="6">
        <v>1386</v>
      </c>
      <c r="H745" s="3" t="s">
        <v>16484</v>
      </c>
      <c r="I745" s="3"/>
      <c r="J745" s="6"/>
      <c r="K745" s="3"/>
      <c r="L745" s="6"/>
      <c r="M745" s="6"/>
      <c r="N745" s="6"/>
      <c r="O745" s="17"/>
      <c r="P745" s="3"/>
      <c r="Q745" s="3"/>
      <c r="R745" s="3" t="s">
        <v>17274</v>
      </c>
    </row>
    <row r="746" spans="1:18">
      <c r="A746" s="19" t="s">
        <v>17275</v>
      </c>
      <c r="B746" s="3" t="s">
        <v>1190</v>
      </c>
      <c r="C746" s="3" t="s">
        <v>17087</v>
      </c>
      <c r="D746" s="3" t="s">
        <v>16985</v>
      </c>
      <c r="E746" s="6">
        <v>1330</v>
      </c>
      <c r="F746" s="3" t="s">
        <v>196</v>
      </c>
      <c r="G746" s="6">
        <v>1386</v>
      </c>
      <c r="H746" s="3" t="s">
        <v>16484</v>
      </c>
      <c r="I746" s="3"/>
      <c r="J746" s="6"/>
      <c r="K746" s="3"/>
      <c r="L746" s="6"/>
      <c r="M746" s="6"/>
      <c r="N746" s="6"/>
      <c r="O746" s="17"/>
      <c r="P746" s="3"/>
      <c r="Q746" s="3"/>
      <c r="R746" s="3" t="s">
        <v>17274</v>
      </c>
    </row>
    <row r="747" spans="1:18">
      <c r="A747" s="19" t="s">
        <v>17276</v>
      </c>
      <c r="B747" s="3" t="s">
        <v>1190</v>
      </c>
      <c r="C747" s="3" t="s">
        <v>16985</v>
      </c>
      <c r="D747" s="3" t="s">
        <v>15886</v>
      </c>
      <c r="E747" s="6">
        <v>104</v>
      </c>
      <c r="F747" s="3" t="s">
        <v>110</v>
      </c>
      <c r="G747" s="6">
        <v>900.9</v>
      </c>
      <c r="H747" s="3" t="s">
        <v>16484</v>
      </c>
      <c r="I747" s="3"/>
      <c r="J747" s="6"/>
      <c r="K747" s="3"/>
      <c r="L747" s="6"/>
      <c r="M747" s="6"/>
      <c r="N747" s="6"/>
      <c r="O747" s="17"/>
      <c r="P747" s="3"/>
      <c r="Q747" s="3"/>
      <c r="R747" s="3" t="s">
        <v>17274</v>
      </c>
    </row>
    <row r="748" spans="1:18">
      <c r="A748" s="19" t="s">
        <v>17277</v>
      </c>
      <c r="B748" s="3" t="s">
        <v>1190</v>
      </c>
      <c r="C748" s="3" t="s">
        <v>15886</v>
      </c>
      <c r="D748" s="3" t="s">
        <v>15891</v>
      </c>
      <c r="E748" s="6">
        <v>190</v>
      </c>
      <c r="F748" s="3" t="s">
        <v>110</v>
      </c>
      <c r="G748" s="6">
        <v>900.9</v>
      </c>
      <c r="H748" s="3" t="s">
        <v>16484</v>
      </c>
      <c r="I748" s="3"/>
      <c r="J748" s="6"/>
      <c r="K748" s="3"/>
      <c r="L748" s="6"/>
      <c r="M748" s="6"/>
      <c r="N748" s="6"/>
      <c r="O748" s="17"/>
      <c r="P748" s="3"/>
      <c r="Q748" s="3"/>
      <c r="R748" s="3" t="s">
        <v>17274</v>
      </c>
    </row>
    <row r="749" spans="1:18">
      <c r="A749" s="19" t="s">
        <v>17278</v>
      </c>
      <c r="B749" s="3" t="s">
        <v>1190</v>
      </c>
      <c r="C749" s="3" t="s">
        <v>15891</v>
      </c>
      <c r="D749" s="3" t="s">
        <v>15897</v>
      </c>
      <c r="E749" s="6">
        <v>374</v>
      </c>
      <c r="F749" s="3" t="s">
        <v>196</v>
      </c>
      <c r="G749" s="6">
        <v>1386</v>
      </c>
      <c r="H749" s="3" t="s">
        <v>16484</v>
      </c>
      <c r="I749" s="3"/>
      <c r="J749" s="6"/>
      <c r="K749" s="3"/>
      <c r="L749" s="6"/>
      <c r="M749" s="6"/>
      <c r="N749" s="6"/>
      <c r="O749" s="17"/>
      <c r="P749" s="3"/>
      <c r="Q749" s="3"/>
      <c r="R749" s="3" t="s">
        <v>17274</v>
      </c>
    </row>
    <row r="750" spans="1:18">
      <c r="A750" s="19" t="s">
        <v>17279</v>
      </c>
      <c r="B750" s="3" t="s">
        <v>1190</v>
      </c>
      <c r="C750" s="3" t="s">
        <v>15897</v>
      </c>
      <c r="D750" s="3" t="s">
        <v>15902</v>
      </c>
      <c r="E750" s="6">
        <v>219</v>
      </c>
      <c r="F750" s="3" t="s">
        <v>110</v>
      </c>
      <c r="G750" s="6">
        <v>900.9</v>
      </c>
      <c r="H750" s="3" t="s">
        <v>16484</v>
      </c>
      <c r="I750" s="3"/>
      <c r="J750" s="6"/>
      <c r="K750" s="3"/>
      <c r="L750" s="6"/>
      <c r="M750" s="6"/>
      <c r="N750" s="6"/>
      <c r="O750" s="17"/>
      <c r="P750" s="3"/>
      <c r="Q750" s="3"/>
      <c r="R750" s="3" t="s">
        <v>17274</v>
      </c>
    </row>
    <row r="751" spans="1:18">
      <c r="A751" s="19" t="s">
        <v>17280</v>
      </c>
      <c r="B751" s="3" t="s">
        <v>1190</v>
      </c>
      <c r="C751" s="3" t="s">
        <v>15902</v>
      </c>
      <c r="D751" s="3" t="s">
        <v>15907</v>
      </c>
      <c r="E751" s="6">
        <v>346</v>
      </c>
      <c r="F751" s="3" t="s">
        <v>196</v>
      </c>
      <c r="G751" s="6">
        <v>1386</v>
      </c>
      <c r="H751" s="3" t="s">
        <v>16484</v>
      </c>
      <c r="I751" s="3"/>
      <c r="J751" s="6"/>
      <c r="K751" s="3"/>
      <c r="L751" s="6"/>
      <c r="M751" s="6"/>
      <c r="N751" s="6"/>
      <c r="O751" s="17"/>
      <c r="P751" s="3"/>
      <c r="Q751" s="3"/>
      <c r="R751" s="3" t="s">
        <v>17274</v>
      </c>
    </row>
    <row r="752" spans="1:18">
      <c r="A752" s="19" t="s">
        <v>17281</v>
      </c>
      <c r="B752" s="3" t="s">
        <v>1190</v>
      </c>
      <c r="C752" s="3" t="s">
        <v>15907</v>
      </c>
      <c r="D752" s="3" t="s">
        <v>15912</v>
      </c>
      <c r="E752" s="6">
        <v>129</v>
      </c>
      <c r="F752" s="3" t="s">
        <v>110</v>
      </c>
      <c r="G752" s="6">
        <v>900.9</v>
      </c>
      <c r="H752" s="3" t="s">
        <v>16484</v>
      </c>
      <c r="I752" s="3"/>
      <c r="J752" s="6"/>
      <c r="K752" s="3"/>
      <c r="L752" s="6"/>
      <c r="M752" s="6"/>
      <c r="N752" s="6"/>
      <c r="O752" s="17"/>
      <c r="P752" s="3"/>
      <c r="Q752" s="3"/>
      <c r="R752" s="3" t="s">
        <v>17274</v>
      </c>
    </row>
    <row r="753" spans="1:18">
      <c r="A753" s="19" t="s">
        <v>17282</v>
      </c>
      <c r="B753" s="3" t="s">
        <v>1190</v>
      </c>
      <c r="C753" s="3" t="s">
        <v>15912</v>
      </c>
      <c r="D753" s="3" t="s">
        <v>15917</v>
      </c>
      <c r="E753" s="6">
        <v>219</v>
      </c>
      <c r="F753" s="3" t="s">
        <v>110</v>
      </c>
      <c r="G753" s="6">
        <v>900.9</v>
      </c>
      <c r="H753" s="3" t="s">
        <v>16484</v>
      </c>
      <c r="I753" s="3"/>
      <c r="J753" s="6"/>
      <c r="K753" s="3"/>
      <c r="L753" s="6"/>
      <c r="M753" s="6"/>
      <c r="N753" s="6"/>
      <c r="O753" s="17"/>
      <c r="P753" s="3"/>
      <c r="Q753" s="3"/>
      <c r="R753" s="3" t="s">
        <v>17274</v>
      </c>
    </row>
    <row r="754" spans="1:18">
      <c r="A754" s="19" t="s">
        <v>17283</v>
      </c>
      <c r="B754" s="3" t="s">
        <v>1190</v>
      </c>
      <c r="C754" s="3" t="s">
        <v>16985</v>
      </c>
      <c r="D754" s="3" t="s">
        <v>15922</v>
      </c>
      <c r="E754" s="6">
        <v>152</v>
      </c>
      <c r="F754" s="3" t="s">
        <v>110</v>
      </c>
      <c r="G754" s="6">
        <v>900.9</v>
      </c>
      <c r="H754" s="3" t="s">
        <v>16484</v>
      </c>
      <c r="I754" s="3"/>
      <c r="J754" s="6"/>
      <c r="K754" s="3"/>
      <c r="L754" s="6"/>
      <c r="M754" s="6"/>
      <c r="N754" s="6"/>
      <c r="O754" s="17"/>
      <c r="P754" s="3"/>
      <c r="Q754" s="3"/>
      <c r="R754" s="3" t="s">
        <v>17274</v>
      </c>
    </row>
    <row r="755" spans="1:18">
      <c r="A755" s="19" t="s">
        <v>17284</v>
      </c>
      <c r="B755" s="3" t="s">
        <v>1190</v>
      </c>
      <c r="C755" s="3" t="s">
        <v>15922</v>
      </c>
      <c r="D755" s="3" t="s">
        <v>15927</v>
      </c>
      <c r="E755" s="6">
        <v>138</v>
      </c>
      <c r="F755" s="3" t="s">
        <v>110</v>
      </c>
      <c r="G755" s="6">
        <v>900.9</v>
      </c>
      <c r="H755" s="3" t="s">
        <v>16484</v>
      </c>
      <c r="I755" s="3"/>
      <c r="J755" s="6"/>
      <c r="K755" s="3"/>
      <c r="L755" s="6"/>
      <c r="M755" s="6"/>
      <c r="N755" s="6"/>
      <c r="O755" s="17"/>
      <c r="P755" s="3"/>
      <c r="Q755" s="3"/>
      <c r="R755" s="3" t="s">
        <v>17274</v>
      </c>
    </row>
    <row r="756" spans="1:18">
      <c r="A756" s="19" t="s">
        <v>17285</v>
      </c>
      <c r="B756" s="3" t="s">
        <v>1190</v>
      </c>
      <c r="C756" s="3" t="s">
        <v>15927</v>
      </c>
      <c r="D756" s="3" t="s">
        <v>15932</v>
      </c>
      <c r="E756" s="6">
        <v>224</v>
      </c>
      <c r="F756" s="3" t="s">
        <v>110</v>
      </c>
      <c r="G756" s="6">
        <v>900.9</v>
      </c>
      <c r="H756" s="3" t="s">
        <v>16484</v>
      </c>
      <c r="I756" s="3"/>
      <c r="J756" s="6"/>
      <c r="K756" s="3"/>
      <c r="L756" s="6"/>
      <c r="M756" s="6"/>
      <c r="N756" s="6"/>
      <c r="O756" s="17"/>
      <c r="P756" s="3"/>
      <c r="Q756" s="3"/>
      <c r="R756" s="3" t="s">
        <v>17274</v>
      </c>
    </row>
    <row r="757" spans="1:18">
      <c r="A757" s="19" t="s">
        <v>17286</v>
      </c>
      <c r="B757" s="3" t="s">
        <v>1190</v>
      </c>
      <c r="C757" s="3" t="s">
        <v>15932</v>
      </c>
      <c r="D757" s="3" t="s">
        <v>15937</v>
      </c>
      <c r="E757" s="6">
        <v>300</v>
      </c>
      <c r="F757" s="3" t="s">
        <v>110</v>
      </c>
      <c r="G757" s="6">
        <v>900.9</v>
      </c>
      <c r="H757" s="3" t="s">
        <v>16484</v>
      </c>
      <c r="I757" s="3"/>
      <c r="J757" s="6"/>
      <c r="K757" s="3"/>
      <c r="L757" s="6"/>
      <c r="M757" s="6"/>
      <c r="N757" s="6"/>
      <c r="O757" s="17"/>
      <c r="P757" s="3"/>
      <c r="Q757" s="3"/>
      <c r="R757" s="3" t="s">
        <v>17274</v>
      </c>
    </row>
    <row r="758" spans="1:18">
      <c r="A758" s="19" t="s">
        <v>17287</v>
      </c>
      <c r="B758" s="3" t="s">
        <v>1190</v>
      </c>
      <c r="C758" s="3" t="s">
        <v>15937</v>
      </c>
      <c r="D758" s="3" t="s">
        <v>15942</v>
      </c>
      <c r="E758" s="6">
        <v>364</v>
      </c>
      <c r="F758" s="3" t="s">
        <v>196</v>
      </c>
      <c r="G758" s="6">
        <v>1386</v>
      </c>
      <c r="H758" s="3" t="s">
        <v>16484</v>
      </c>
      <c r="I758" s="3"/>
      <c r="J758" s="6"/>
      <c r="K758" s="3"/>
      <c r="L758" s="6"/>
      <c r="M758" s="6"/>
      <c r="N758" s="6"/>
      <c r="O758" s="17"/>
      <c r="P758" s="3"/>
      <c r="Q758" s="3"/>
      <c r="R758" s="3" t="s">
        <v>17274</v>
      </c>
    </row>
    <row r="759" spans="1:18">
      <c r="A759" s="19" t="s">
        <v>17288</v>
      </c>
      <c r="B759" s="3" t="s">
        <v>1190</v>
      </c>
      <c r="C759" s="3" t="s">
        <v>15942</v>
      </c>
      <c r="D759" s="3" t="s">
        <v>15947</v>
      </c>
      <c r="E759" s="6">
        <v>305</v>
      </c>
      <c r="F759" s="3" t="s">
        <v>196</v>
      </c>
      <c r="G759" s="6">
        <v>1386</v>
      </c>
      <c r="H759" s="3" t="s">
        <v>16484</v>
      </c>
      <c r="I759" s="3"/>
      <c r="J759" s="6"/>
      <c r="K759" s="3"/>
      <c r="L759" s="6"/>
      <c r="M759" s="6"/>
      <c r="N759" s="6"/>
      <c r="O759" s="17"/>
      <c r="P759" s="3"/>
      <c r="Q759" s="3"/>
      <c r="R759" s="3" t="s">
        <v>17274</v>
      </c>
    </row>
    <row r="760" spans="1:18">
      <c r="A760" s="19" t="s">
        <v>17289</v>
      </c>
      <c r="B760" s="3" t="s">
        <v>1190</v>
      </c>
      <c r="C760" s="3" t="s">
        <v>15947</v>
      </c>
      <c r="D760" s="3" t="s">
        <v>15953</v>
      </c>
      <c r="E760" s="6">
        <v>260</v>
      </c>
      <c r="F760" s="3" t="s">
        <v>110</v>
      </c>
      <c r="G760" s="6">
        <v>900.9</v>
      </c>
      <c r="H760" s="3" t="s">
        <v>16484</v>
      </c>
      <c r="I760" s="3"/>
      <c r="J760" s="6"/>
      <c r="K760" s="3"/>
      <c r="L760" s="6"/>
      <c r="M760" s="6"/>
      <c r="N760" s="6"/>
      <c r="O760" s="17"/>
      <c r="P760" s="3"/>
      <c r="Q760" s="3"/>
      <c r="R760" s="3" t="s">
        <v>17274</v>
      </c>
    </row>
    <row r="761" spans="1:18">
      <c r="A761" s="19" t="s">
        <v>17290</v>
      </c>
      <c r="B761" s="3" t="s">
        <v>1190</v>
      </c>
      <c r="C761" s="3" t="s">
        <v>15953</v>
      </c>
      <c r="D761" s="3" t="s">
        <v>15959</v>
      </c>
      <c r="E761" s="6">
        <v>265</v>
      </c>
      <c r="F761" s="3" t="s">
        <v>110</v>
      </c>
      <c r="G761" s="6">
        <v>900.9</v>
      </c>
      <c r="H761" s="3" t="s">
        <v>16484</v>
      </c>
      <c r="I761" s="3"/>
      <c r="J761" s="6"/>
      <c r="K761" s="3"/>
      <c r="L761" s="6"/>
      <c r="M761" s="6"/>
      <c r="N761" s="6"/>
      <c r="O761" s="17"/>
      <c r="P761" s="3"/>
      <c r="Q761" s="3"/>
      <c r="R761" s="3" t="s">
        <v>17274</v>
      </c>
    </row>
    <row r="762" spans="1:18">
      <c r="A762" s="19" t="s">
        <v>17291</v>
      </c>
      <c r="B762" s="3" t="s">
        <v>1190</v>
      </c>
      <c r="C762" s="3" t="s">
        <v>15959</v>
      </c>
      <c r="D762" s="3" t="s">
        <v>15964</v>
      </c>
      <c r="E762" s="6">
        <v>229</v>
      </c>
      <c r="F762" s="3" t="s">
        <v>110</v>
      </c>
      <c r="G762" s="6">
        <v>900.9</v>
      </c>
      <c r="H762" s="3" t="s">
        <v>16484</v>
      </c>
      <c r="I762" s="3"/>
      <c r="J762" s="6"/>
      <c r="K762" s="3"/>
      <c r="L762" s="6"/>
      <c r="M762" s="6"/>
      <c r="N762" s="6"/>
      <c r="O762" s="17"/>
      <c r="P762" s="3"/>
      <c r="Q762" s="3"/>
      <c r="R762" s="3" t="s">
        <v>17274</v>
      </c>
    </row>
    <row r="763" spans="1:18">
      <c r="A763" s="19" t="s">
        <v>17292</v>
      </c>
      <c r="B763" s="3" t="s">
        <v>1190</v>
      </c>
      <c r="C763" s="3" t="s">
        <v>17087</v>
      </c>
      <c r="D763" s="3" t="s">
        <v>15969</v>
      </c>
      <c r="E763" s="6">
        <v>86</v>
      </c>
      <c r="F763" s="3" t="s">
        <v>68</v>
      </c>
      <c r="G763" s="6">
        <v>514.79999999999995</v>
      </c>
      <c r="H763" s="3" t="s">
        <v>16484</v>
      </c>
      <c r="I763" s="3"/>
      <c r="J763" s="6"/>
      <c r="K763" s="3"/>
      <c r="L763" s="6"/>
      <c r="M763" s="6"/>
      <c r="N763" s="6"/>
      <c r="O763" s="17"/>
      <c r="P763" s="3"/>
      <c r="Q763" s="3"/>
      <c r="R763" s="3" t="s">
        <v>17274</v>
      </c>
    </row>
    <row r="764" spans="1:18">
      <c r="A764" s="19" t="s">
        <v>17293</v>
      </c>
      <c r="B764" s="3" t="s">
        <v>1190</v>
      </c>
      <c r="C764" s="3" t="s">
        <v>15969</v>
      </c>
      <c r="D764" s="3" t="s">
        <v>15974</v>
      </c>
      <c r="E764" s="6">
        <v>121</v>
      </c>
      <c r="F764" s="3" t="s">
        <v>110</v>
      </c>
      <c r="G764" s="6">
        <v>900.9</v>
      </c>
      <c r="H764" s="3" t="s">
        <v>16484</v>
      </c>
      <c r="I764" s="3"/>
      <c r="J764" s="6"/>
      <c r="K764" s="3"/>
      <c r="L764" s="6"/>
      <c r="M764" s="6"/>
      <c r="N764" s="6"/>
      <c r="O764" s="17"/>
      <c r="P764" s="3"/>
      <c r="Q764" s="3"/>
      <c r="R764" s="3" t="s">
        <v>17274</v>
      </c>
    </row>
    <row r="765" spans="1:18">
      <c r="A765" s="19" t="s">
        <v>17294</v>
      </c>
      <c r="B765" s="3" t="s">
        <v>1190</v>
      </c>
      <c r="C765" s="3" t="s">
        <v>15974</v>
      </c>
      <c r="D765" s="3" t="s">
        <v>15980</v>
      </c>
      <c r="E765" s="6">
        <v>119</v>
      </c>
      <c r="F765" s="3" t="s">
        <v>110</v>
      </c>
      <c r="G765" s="6">
        <v>900.9</v>
      </c>
      <c r="H765" s="3" t="s">
        <v>16484</v>
      </c>
      <c r="I765" s="3"/>
      <c r="J765" s="6"/>
      <c r="K765" s="3"/>
      <c r="L765" s="6"/>
      <c r="M765" s="6"/>
      <c r="N765" s="6"/>
      <c r="O765" s="17"/>
      <c r="P765" s="3"/>
      <c r="Q765" s="3"/>
      <c r="R765" s="3" t="s">
        <v>17274</v>
      </c>
    </row>
    <row r="766" spans="1:18">
      <c r="A766" s="19" t="s">
        <v>17295</v>
      </c>
      <c r="B766" s="3" t="s">
        <v>1190</v>
      </c>
      <c r="C766" s="3" t="s">
        <v>15980</v>
      </c>
      <c r="D766" s="3" t="s">
        <v>15985</v>
      </c>
      <c r="E766" s="6">
        <v>305</v>
      </c>
      <c r="F766" s="3" t="s">
        <v>196</v>
      </c>
      <c r="G766" s="6">
        <v>1386</v>
      </c>
      <c r="H766" s="3" t="s">
        <v>16484</v>
      </c>
      <c r="I766" s="3"/>
      <c r="J766" s="6"/>
      <c r="K766" s="3"/>
      <c r="L766" s="6"/>
      <c r="M766" s="6"/>
      <c r="N766" s="6"/>
      <c r="O766" s="17"/>
      <c r="P766" s="3"/>
      <c r="Q766" s="3"/>
      <c r="R766" s="3" t="s">
        <v>17274</v>
      </c>
    </row>
    <row r="767" spans="1:18">
      <c r="A767" s="19" t="s">
        <v>17296</v>
      </c>
      <c r="B767" s="3" t="s">
        <v>1190</v>
      </c>
      <c r="C767" s="3" t="s">
        <v>15985</v>
      </c>
      <c r="D767" s="3" t="s">
        <v>15990</v>
      </c>
      <c r="E767" s="6">
        <v>267</v>
      </c>
      <c r="F767" s="3" t="s">
        <v>110</v>
      </c>
      <c r="G767" s="6">
        <v>900.9</v>
      </c>
      <c r="H767" s="3" t="s">
        <v>16484</v>
      </c>
      <c r="I767" s="3"/>
      <c r="J767" s="6"/>
      <c r="K767" s="3"/>
      <c r="L767" s="6"/>
      <c r="M767" s="6"/>
      <c r="N767" s="6"/>
      <c r="O767" s="17"/>
      <c r="P767" s="3"/>
      <c r="Q767" s="3"/>
      <c r="R767" s="3" t="s">
        <v>17274</v>
      </c>
    </row>
    <row r="768" spans="1:18">
      <c r="A768" s="19" t="s">
        <v>17297</v>
      </c>
      <c r="B768" s="3" t="s">
        <v>1190</v>
      </c>
      <c r="C768" s="3" t="s">
        <v>15990</v>
      </c>
      <c r="D768" s="3" t="s">
        <v>15995</v>
      </c>
      <c r="E768" s="6">
        <v>240</v>
      </c>
      <c r="F768" s="3" t="s">
        <v>110</v>
      </c>
      <c r="G768" s="6">
        <v>900.9</v>
      </c>
      <c r="H768" s="3" t="s">
        <v>16484</v>
      </c>
      <c r="I768" s="3"/>
      <c r="J768" s="6"/>
      <c r="K768" s="3"/>
      <c r="L768" s="6"/>
      <c r="M768" s="6"/>
      <c r="N768" s="6"/>
      <c r="O768" s="17"/>
      <c r="P768" s="3"/>
      <c r="Q768" s="3"/>
      <c r="R768" s="3" t="s">
        <v>17274</v>
      </c>
    </row>
    <row r="769" spans="1:18">
      <c r="A769" s="19" t="s">
        <v>17298</v>
      </c>
      <c r="B769" s="3" t="s">
        <v>1190</v>
      </c>
      <c r="C769" s="3" t="s">
        <v>15995</v>
      </c>
      <c r="D769" s="3" t="s">
        <v>16000</v>
      </c>
      <c r="E769" s="6">
        <v>146</v>
      </c>
      <c r="F769" s="3" t="s">
        <v>110</v>
      </c>
      <c r="G769" s="6">
        <v>900.9</v>
      </c>
      <c r="H769" s="3" t="s">
        <v>16484</v>
      </c>
      <c r="I769" s="3"/>
      <c r="J769" s="6"/>
      <c r="K769" s="3"/>
      <c r="L769" s="6"/>
      <c r="M769" s="6"/>
      <c r="N769" s="6"/>
      <c r="O769" s="17"/>
      <c r="P769" s="3"/>
      <c r="Q769" s="3"/>
      <c r="R769" s="3" t="s">
        <v>17274</v>
      </c>
    </row>
    <row r="770" spans="1:18">
      <c r="A770" s="19" t="s">
        <v>17299</v>
      </c>
      <c r="B770" s="3" t="s">
        <v>1190</v>
      </c>
      <c r="C770" s="3" t="s">
        <v>16000</v>
      </c>
      <c r="D770" s="3" t="s">
        <v>16005</v>
      </c>
      <c r="E770" s="6">
        <v>173</v>
      </c>
      <c r="F770" s="3" t="s">
        <v>110</v>
      </c>
      <c r="G770" s="6">
        <v>900.9</v>
      </c>
      <c r="H770" s="3" t="s">
        <v>16484</v>
      </c>
      <c r="I770" s="3"/>
      <c r="J770" s="6"/>
      <c r="K770" s="3"/>
      <c r="L770" s="6"/>
      <c r="M770" s="6"/>
      <c r="N770" s="6"/>
      <c r="O770" s="17"/>
      <c r="P770" s="3"/>
      <c r="Q770" s="3"/>
      <c r="R770" s="3" t="s">
        <v>17274</v>
      </c>
    </row>
    <row r="771" spans="1:18">
      <c r="A771" s="19" t="s">
        <v>17300</v>
      </c>
      <c r="B771" s="3" t="s">
        <v>1190</v>
      </c>
      <c r="C771" s="3" t="s">
        <v>17087</v>
      </c>
      <c r="D771" s="3" t="s">
        <v>16010</v>
      </c>
      <c r="E771" s="6">
        <v>93</v>
      </c>
      <c r="F771" s="3" t="s">
        <v>68</v>
      </c>
      <c r="G771" s="6">
        <v>514.79999999999995</v>
      </c>
      <c r="H771" s="3" t="s">
        <v>16484</v>
      </c>
      <c r="I771" s="3"/>
      <c r="J771" s="6"/>
      <c r="K771" s="3"/>
      <c r="L771" s="6"/>
      <c r="M771" s="6"/>
      <c r="N771" s="6"/>
      <c r="O771" s="17"/>
      <c r="P771" s="3"/>
      <c r="Q771" s="3"/>
      <c r="R771" s="3" t="s">
        <v>17274</v>
      </c>
    </row>
    <row r="772" spans="1:18">
      <c r="A772" s="19" t="s">
        <v>17301</v>
      </c>
      <c r="B772" s="3" t="s">
        <v>1190</v>
      </c>
      <c r="C772" s="3" t="s">
        <v>16010</v>
      </c>
      <c r="D772" s="3" t="s">
        <v>16015</v>
      </c>
      <c r="E772" s="6">
        <v>124</v>
      </c>
      <c r="F772" s="3" t="s">
        <v>110</v>
      </c>
      <c r="G772" s="6">
        <v>900.9</v>
      </c>
      <c r="H772" s="3" t="s">
        <v>16484</v>
      </c>
      <c r="I772" s="3"/>
      <c r="J772" s="6"/>
      <c r="K772" s="3"/>
      <c r="L772" s="6"/>
      <c r="M772" s="6"/>
      <c r="N772" s="6"/>
      <c r="O772" s="17"/>
      <c r="P772" s="3"/>
      <c r="Q772" s="3"/>
      <c r="R772" s="3" t="s">
        <v>17274</v>
      </c>
    </row>
    <row r="773" spans="1:18">
      <c r="A773" s="19" t="s">
        <v>17302</v>
      </c>
      <c r="B773" s="3" t="s">
        <v>1190</v>
      </c>
      <c r="C773" s="3" t="s">
        <v>16015</v>
      </c>
      <c r="D773" s="3" t="s">
        <v>16020</v>
      </c>
      <c r="E773" s="6">
        <v>127</v>
      </c>
      <c r="F773" s="3" t="s">
        <v>110</v>
      </c>
      <c r="G773" s="6">
        <v>900.9</v>
      </c>
      <c r="H773" s="3" t="s">
        <v>16484</v>
      </c>
      <c r="I773" s="3"/>
      <c r="J773" s="6"/>
      <c r="K773" s="3"/>
      <c r="L773" s="6"/>
      <c r="M773" s="6"/>
      <c r="N773" s="6"/>
      <c r="O773" s="17"/>
      <c r="P773" s="3"/>
      <c r="Q773" s="3"/>
      <c r="R773" s="3" t="s">
        <v>17274</v>
      </c>
    </row>
    <row r="774" spans="1:18">
      <c r="A774" s="19" t="s">
        <v>17303</v>
      </c>
      <c r="B774" s="3" t="s">
        <v>1190</v>
      </c>
      <c r="C774" s="3" t="s">
        <v>16020</v>
      </c>
      <c r="D774" s="3" t="s">
        <v>16025</v>
      </c>
      <c r="E774" s="6">
        <v>133</v>
      </c>
      <c r="F774" s="3" t="s">
        <v>110</v>
      </c>
      <c r="G774" s="6">
        <v>900.9</v>
      </c>
      <c r="H774" s="3" t="s">
        <v>16484</v>
      </c>
      <c r="I774" s="3"/>
      <c r="J774" s="6"/>
      <c r="K774" s="3"/>
      <c r="L774" s="6"/>
      <c r="M774" s="6"/>
      <c r="N774" s="6"/>
      <c r="O774" s="17"/>
      <c r="P774" s="3"/>
      <c r="Q774" s="3"/>
      <c r="R774" s="3" t="s">
        <v>17274</v>
      </c>
    </row>
    <row r="775" spans="1:18">
      <c r="A775" s="19" t="s">
        <v>17304</v>
      </c>
      <c r="B775" s="3" t="s">
        <v>1190</v>
      </c>
      <c r="C775" s="3" t="s">
        <v>16025</v>
      </c>
      <c r="D775" s="3" t="s">
        <v>16030</v>
      </c>
      <c r="E775" s="6">
        <v>124</v>
      </c>
      <c r="F775" s="3" t="s">
        <v>110</v>
      </c>
      <c r="G775" s="6">
        <v>900.9</v>
      </c>
      <c r="H775" s="3" t="s">
        <v>16484</v>
      </c>
      <c r="I775" s="3"/>
      <c r="J775" s="6"/>
      <c r="K775" s="3"/>
      <c r="L775" s="6"/>
      <c r="M775" s="6"/>
      <c r="N775" s="6"/>
      <c r="O775" s="17"/>
      <c r="P775" s="3"/>
      <c r="Q775" s="3"/>
      <c r="R775" s="3" t="s">
        <v>17274</v>
      </c>
    </row>
    <row r="776" spans="1:18">
      <c r="A776" s="19" t="s">
        <v>17305</v>
      </c>
      <c r="B776" s="3" t="s">
        <v>1190</v>
      </c>
      <c r="C776" s="3" t="s">
        <v>16030</v>
      </c>
      <c r="D776" s="3" t="s">
        <v>16035</v>
      </c>
      <c r="E776" s="6">
        <v>124</v>
      </c>
      <c r="F776" s="3" t="s">
        <v>110</v>
      </c>
      <c r="G776" s="6">
        <v>900.9</v>
      </c>
      <c r="H776" s="3" t="s">
        <v>16484</v>
      </c>
      <c r="I776" s="3"/>
      <c r="J776" s="6"/>
      <c r="K776" s="3"/>
      <c r="L776" s="6"/>
      <c r="M776" s="6"/>
      <c r="N776" s="6"/>
      <c r="O776" s="17"/>
      <c r="P776" s="3"/>
      <c r="Q776" s="3"/>
      <c r="R776" s="3" t="s">
        <v>17274</v>
      </c>
    </row>
    <row r="777" spans="1:18">
      <c r="A777" s="27" t="s">
        <v>17306</v>
      </c>
      <c r="B777" s="3" t="s">
        <v>1190</v>
      </c>
      <c r="C777" s="3" t="s">
        <v>16035</v>
      </c>
      <c r="D777" s="3" t="s">
        <v>16040</v>
      </c>
      <c r="E777" s="6">
        <v>127</v>
      </c>
      <c r="F777" s="3" t="s">
        <v>110</v>
      </c>
      <c r="G777" s="6">
        <v>900.9</v>
      </c>
      <c r="H777" s="3" t="s">
        <v>16484</v>
      </c>
      <c r="I777" s="3"/>
      <c r="J777" s="6"/>
      <c r="K777" s="3"/>
      <c r="L777" s="6"/>
      <c r="M777" s="6"/>
      <c r="N777" s="6"/>
      <c r="O777" s="17"/>
      <c r="P777" s="3"/>
      <c r="Q777" s="3"/>
      <c r="R777" s="3" t="s">
        <v>17274</v>
      </c>
    </row>
    <row r="778" spans="1:18">
      <c r="A778" s="19" t="s">
        <v>17307</v>
      </c>
      <c r="B778" s="3" t="s">
        <v>1190</v>
      </c>
      <c r="C778" s="3" t="s">
        <v>16040</v>
      </c>
      <c r="D778" s="3" t="s">
        <v>16045</v>
      </c>
      <c r="E778" s="6">
        <v>127</v>
      </c>
      <c r="F778" s="3" t="s">
        <v>110</v>
      </c>
      <c r="G778" s="6">
        <v>900.9</v>
      </c>
      <c r="H778" s="3" t="s">
        <v>16484</v>
      </c>
      <c r="I778" s="3"/>
      <c r="J778" s="6"/>
      <c r="K778" s="3"/>
      <c r="L778" s="6"/>
      <c r="M778" s="6"/>
      <c r="N778" s="6"/>
      <c r="O778" s="17"/>
      <c r="P778" s="3"/>
      <c r="Q778" s="3"/>
      <c r="R778" s="3" t="s">
        <v>17274</v>
      </c>
    </row>
    <row r="779" spans="1:18">
      <c r="A779" s="19" t="s">
        <v>17308</v>
      </c>
      <c r="B779" s="3" t="s">
        <v>1194</v>
      </c>
      <c r="C779" s="3" t="s">
        <v>17309</v>
      </c>
      <c r="D779" s="3" t="s">
        <v>17087</v>
      </c>
      <c r="E779" s="6">
        <v>850</v>
      </c>
      <c r="F779" s="3" t="s">
        <v>196</v>
      </c>
      <c r="G779" s="6">
        <v>1386</v>
      </c>
      <c r="H779" s="3" t="s">
        <v>16484</v>
      </c>
      <c r="I779" s="3"/>
      <c r="J779" s="6"/>
      <c r="K779" s="3"/>
      <c r="L779" s="6"/>
      <c r="M779" s="6"/>
      <c r="N779" s="6"/>
      <c r="O779" s="17"/>
      <c r="P779" s="3"/>
      <c r="Q779" s="3"/>
      <c r="R779" s="3" t="s">
        <v>17274</v>
      </c>
    </row>
    <row r="780" spans="1:18">
      <c r="A780" s="19" t="s">
        <v>17310</v>
      </c>
      <c r="B780" s="3" t="s">
        <v>1194</v>
      </c>
      <c r="C780" s="3" t="s">
        <v>17087</v>
      </c>
      <c r="D780" s="3" t="s">
        <v>17155</v>
      </c>
      <c r="E780" s="6">
        <v>802</v>
      </c>
      <c r="F780" s="3" t="s">
        <v>196</v>
      </c>
      <c r="G780" s="6">
        <v>1386</v>
      </c>
      <c r="H780" s="3" t="s">
        <v>16484</v>
      </c>
      <c r="I780" s="3"/>
      <c r="J780" s="6"/>
      <c r="K780" s="3"/>
      <c r="L780" s="6"/>
      <c r="M780" s="6"/>
      <c r="N780" s="6"/>
      <c r="O780" s="17"/>
      <c r="P780" s="3"/>
      <c r="Q780" s="3"/>
      <c r="R780" s="3" t="s">
        <v>17274</v>
      </c>
    </row>
    <row r="781" spans="1:18">
      <c r="A781" s="19" t="s">
        <v>17311</v>
      </c>
      <c r="B781" s="3" t="s">
        <v>1194</v>
      </c>
      <c r="C781" s="3" t="s">
        <v>17087</v>
      </c>
      <c r="D781" s="3" t="s">
        <v>14572</v>
      </c>
      <c r="E781" s="6">
        <v>293</v>
      </c>
      <c r="F781" s="3" t="s">
        <v>110</v>
      </c>
      <c r="G781" s="6">
        <v>900.9</v>
      </c>
      <c r="H781" s="3" t="s">
        <v>16484</v>
      </c>
      <c r="I781" s="3"/>
      <c r="J781" s="6"/>
      <c r="K781" s="3"/>
      <c r="L781" s="6"/>
      <c r="M781" s="6"/>
      <c r="N781" s="6"/>
      <c r="O781" s="17"/>
      <c r="P781" s="3"/>
      <c r="Q781" s="3"/>
      <c r="R781" s="3" t="s">
        <v>17274</v>
      </c>
    </row>
    <row r="782" spans="1:18">
      <c r="A782" s="19" t="s">
        <v>17312</v>
      </c>
      <c r="B782" s="3" t="s">
        <v>1194</v>
      </c>
      <c r="C782" s="3" t="s">
        <v>14572</v>
      </c>
      <c r="D782" s="3" t="s">
        <v>14574</v>
      </c>
      <c r="E782" s="6">
        <v>221</v>
      </c>
      <c r="F782" s="3" t="s">
        <v>110</v>
      </c>
      <c r="G782" s="6">
        <v>900.9</v>
      </c>
      <c r="H782" s="3" t="s">
        <v>16484</v>
      </c>
      <c r="I782" s="3"/>
      <c r="J782" s="6"/>
      <c r="K782" s="3"/>
      <c r="L782" s="6"/>
      <c r="M782" s="6"/>
      <c r="N782" s="6"/>
      <c r="O782" s="17"/>
      <c r="P782" s="3"/>
      <c r="Q782" s="3"/>
      <c r="R782" s="3" t="s">
        <v>17274</v>
      </c>
    </row>
    <row r="783" spans="1:18">
      <c r="A783" s="27" t="s">
        <v>17313</v>
      </c>
      <c r="B783" s="3" t="s">
        <v>1194</v>
      </c>
      <c r="C783" s="3" t="s">
        <v>14574</v>
      </c>
      <c r="D783" s="3" t="s">
        <v>14576</v>
      </c>
      <c r="E783" s="6">
        <v>254</v>
      </c>
      <c r="F783" s="3" t="s">
        <v>110</v>
      </c>
      <c r="G783" s="6">
        <v>900.9</v>
      </c>
      <c r="H783" s="3" t="s">
        <v>16484</v>
      </c>
      <c r="I783" s="3"/>
      <c r="J783" s="6"/>
      <c r="K783" s="3"/>
      <c r="L783" s="6"/>
      <c r="M783" s="6"/>
      <c r="N783" s="6"/>
      <c r="O783" s="17"/>
      <c r="P783" s="3"/>
      <c r="Q783" s="3"/>
      <c r="R783" s="3" t="s">
        <v>17274</v>
      </c>
    </row>
    <row r="784" spans="1:18">
      <c r="A784" s="19" t="s">
        <v>17314</v>
      </c>
      <c r="B784" s="3" t="s">
        <v>1194</v>
      </c>
      <c r="C784" s="3" t="s">
        <v>14576</v>
      </c>
      <c r="D784" s="3" t="s">
        <v>14578</v>
      </c>
      <c r="E784" s="6">
        <v>279</v>
      </c>
      <c r="F784" s="3" t="s">
        <v>110</v>
      </c>
      <c r="G784" s="6">
        <v>900.9</v>
      </c>
      <c r="H784" s="3" t="s">
        <v>16484</v>
      </c>
      <c r="I784" s="3"/>
      <c r="J784" s="6"/>
      <c r="K784" s="3"/>
      <c r="L784" s="6"/>
      <c r="M784" s="6"/>
      <c r="N784" s="6"/>
      <c r="O784" s="17"/>
      <c r="P784" s="3"/>
      <c r="Q784" s="3"/>
      <c r="R784" s="3" t="s">
        <v>17274</v>
      </c>
    </row>
    <row r="785" spans="1:18">
      <c r="A785" s="19" t="s">
        <v>17315</v>
      </c>
      <c r="B785" s="3" t="s">
        <v>1194</v>
      </c>
      <c r="C785" s="3" t="s">
        <v>17087</v>
      </c>
      <c r="D785" s="3" t="s">
        <v>14580</v>
      </c>
      <c r="E785" s="6">
        <v>213</v>
      </c>
      <c r="F785" s="3" t="s">
        <v>110</v>
      </c>
      <c r="G785" s="6">
        <v>900.9</v>
      </c>
      <c r="H785" s="3" t="s">
        <v>16484</v>
      </c>
      <c r="I785" s="3"/>
      <c r="J785" s="6"/>
      <c r="K785" s="3"/>
      <c r="L785" s="6"/>
      <c r="M785" s="6"/>
      <c r="N785" s="6"/>
      <c r="O785" s="17"/>
      <c r="P785" s="3"/>
      <c r="Q785" s="3"/>
      <c r="R785" s="3" t="s">
        <v>17274</v>
      </c>
    </row>
    <row r="786" spans="1:18">
      <c r="A786" s="19" t="s">
        <v>17316</v>
      </c>
      <c r="B786" s="3" t="s">
        <v>1194</v>
      </c>
      <c r="C786" s="3" t="s">
        <v>17087</v>
      </c>
      <c r="D786" s="3" t="s">
        <v>14582</v>
      </c>
      <c r="E786" s="6">
        <v>129</v>
      </c>
      <c r="F786" s="3" t="s">
        <v>110</v>
      </c>
      <c r="G786" s="6">
        <v>900.9</v>
      </c>
      <c r="H786" s="3" t="s">
        <v>16484</v>
      </c>
      <c r="I786" s="3"/>
      <c r="J786" s="6"/>
      <c r="K786" s="3"/>
      <c r="L786" s="6"/>
      <c r="M786" s="6"/>
      <c r="N786" s="6"/>
      <c r="O786" s="17"/>
      <c r="P786" s="3"/>
      <c r="Q786" s="3"/>
      <c r="R786" s="3" t="s">
        <v>17274</v>
      </c>
    </row>
    <row r="787" spans="1:18">
      <c r="A787" s="19" t="s">
        <v>17317</v>
      </c>
      <c r="B787" s="3" t="s">
        <v>1194</v>
      </c>
      <c r="C787" s="3" t="s">
        <v>14582</v>
      </c>
      <c r="D787" s="3" t="s">
        <v>14584</v>
      </c>
      <c r="E787" s="6">
        <v>142</v>
      </c>
      <c r="F787" s="3" t="s">
        <v>110</v>
      </c>
      <c r="G787" s="6">
        <v>900.9</v>
      </c>
      <c r="H787" s="3" t="s">
        <v>16484</v>
      </c>
      <c r="I787" s="3"/>
      <c r="J787" s="6"/>
      <c r="K787" s="3"/>
      <c r="L787" s="6"/>
      <c r="M787" s="6"/>
      <c r="N787" s="6"/>
      <c r="O787" s="17"/>
      <c r="P787" s="3"/>
      <c r="Q787" s="3"/>
      <c r="R787" s="3" t="s">
        <v>17274</v>
      </c>
    </row>
    <row r="788" spans="1:18">
      <c r="A788" s="19" t="s">
        <v>17318</v>
      </c>
      <c r="B788" s="3" t="s">
        <v>1194</v>
      </c>
      <c r="C788" s="3" t="s">
        <v>14584</v>
      </c>
      <c r="D788" s="3" t="s">
        <v>14586</v>
      </c>
      <c r="E788" s="6">
        <v>177</v>
      </c>
      <c r="F788" s="3" t="s">
        <v>110</v>
      </c>
      <c r="G788" s="6">
        <v>900.9</v>
      </c>
      <c r="H788" s="3" t="s">
        <v>16484</v>
      </c>
      <c r="I788" s="3"/>
      <c r="J788" s="6"/>
      <c r="K788" s="3"/>
      <c r="L788" s="6"/>
      <c r="M788" s="6"/>
      <c r="N788" s="6"/>
      <c r="O788" s="17"/>
      <c r="P788" s="3"/>
      <c r="Q788" s="3"/>
      <c r="R788" s="3" t="s">
        <v>17274</v>
      </c>
    </row>
    <row r="789" spans="1:18">
      <c r="A789" s="19" t="s">
        <v>17319</v>
      </c>
      <c r="B789" s="3" t="s">
        <v>1194</v>
      </c>
      <c r="C789" s="3" t="s">
        <v>17087</v>
      </c>
      <c r="D789" s="3" t="s">
        <v>14588</v>
      </c>
      <c r="E789" s="6">
        <v>257</v>
      </c>
      <c r="F789" s="3" t="s">
        <v>110</v>
      </c>
      <c r="G789" s="6">
        <v>900.9</v>
      </c>
      <c r="H789" s="3" t="s">
        <v>16484</v>
      </c>
      <c r="I789" s="3"/>
      <c r="J789" s="6"/>
      <c r="K789" s="3"/>
      <c r="L789" s="6"/>
      <c r="M789" s="6"/>
      <c r="N789" s="6"/>
      <c r="O789" s="17"/>
      <c r="P789" s="3"/>
      <c r="Q789" s="3"/>
      <c r="R789" s="3" t="s">
        <v>17274</v>
      </c>
    </row>
    <row r="790" spans="1:18">
      <c r="A790" s="19" t="s">
        <v>17320</v>
      </c>
      <c r="B790" s="3" t="s">
        <v>1194</v>
      </c>
      <c r="C790" s="3" t="s">
        <v>14588</v>
      </c>
      <c r="D790" s="3" t="s">
        <v>14590</v>
      </c>
      <c r="E790" s="6">
        <v>179</v>
      </c>
      <c r="F790" s="3" t="s">
        <v>110</v>
      </c>
      <c r="G790" s="6">
        <v>900.9</v>
      </c>
      <c r="H790" s="3" t="s">
        <v>16484</v>
      </c>
      <c r="I790" s="3"/>
      <c r="J790" s="6"/>
      <c r="K790" s="3"/>
      <c r="L790" s="6"/>
      <c r="M790" s="6"/>
      <c r="N790" s="6"/>
      <c r="O790" s="17"/>
      <c r="P790" s="3"/>
      <c r="Q790" s="3"/>
      <c r="R790" s="3" t="s">
        <v>17274</v>
      </c>
    </row>
    <row r="791" spans="1:18">
      <c r="A791" s="19" t="s">
        <v>17321</v>
      </c>
      <c r="B791" s="3" t="s">
        <v>1194</v>
      </c>
      <c r="C791" s="3" t="s">
        <v>14590</v>
      </c>
      <c r="D791" s="3" t="s">
        <v>14592</v>
      </c>
      <c r="E791" s="6">
        <v>179</v>
      </c>
      <c r="F791" s="3" t="s">
        <v>110</v>
      </c>
      <c r="G791" s="6">
        <v>900.9</v>
      </c>
      <c r="H791" s="3" t="s">
        <v>16484</v>
      </c>
      <c r="I791" s="3"/>
      <c r="J791" s="6"/>
      <c r="K791" s="3"/>
      <c r="L791" s="6"/>
      <c r="M791" s="6"/>
      <c r="N791" s="6"/>
      <c r="O791" s="17"/>
      <c r="P791" s="3"/>
      <c r="Q791" s="3"/>
      <c r="R791" s="3" t="s">
        <v>17274</v>
      </c>
    </row>
    <row r="792" spans="1:18">
      <c r="A792" s="19" t="s">
        <v>17322</v>
      </c>
      <c r="B792" s="3" t="s">
        <v>1194</v>
      </c>
      <c r="C792" s="3" t="s">
        <v>14592</v>
      </c>
      <c r="D792" s="3" t="s">
        <v>14594</v>
      </c>
      <c r="E792" s="6">
        <v>208</v>
      </c>
      <c r="F792" s="3" t="s">
        <v>110</v>
      </c>
      <c r="G792" s="6">
        <v>900.9</v>
      </c>
      <c r="H792" s="3" t="s">
        <v>16484</v>
      </c>
      <c r="I792" s="3"/>
      <c r="J792" s="6"/>
      <c r="K792" s="3"/>
      <c r="L792" s="6"/>
      <c r="M792" s="6"/>
      <c r="N792" s="6"/>
      <c r="O792" s="17"/>
      <c r="P792" s="3"/>
      <c r="Q792" s="3"/>
      <c r="R792" s="3" t="s">
        <v>17274</v>
      </c>
    </row>
    <row r="793" spans="1:18">
      <c r="A793" s="19" t="s">
        <v>17323</v>
      </c>
      <c r="B793" s="3" t="s">
        <v>1194</v>
      </c>
      <c r="C793" s="3" t="s">
        <v>17087</v>
      </c>
      <c r="D793" s="3" t="s">
        <v>14596</v>
      </c>
      <c r="E793" s="6">
        <v>206</v>
      </c>
      <c r="F793" s="3" t="s">
        <v>110</v>
      </c>
      <c r="G793" s="6">
        <v>900.9</v>
      </c>
      <c r="H793" s="3" t="s">
        <v>16484</v>
      </c>
      <c r="I793" s="3"/>
      <c r="J793" s="6"/>
      <c r="K793" s="3"/>
      <c r="L793" s="6"/>
      <c r="M793" s="6"/>
      <c r="N793" s="6"/>
      <c r="O793" s="17"/>
      <c r="P793" s="3"/>
      <c r="Q793" s="3"/>
      <c r="R793" s="3" t="s">
        <v>17274</v>
      </c>
    </row>
    <row r="794" spans="1:18">
      <c r="A794" s="19" t="s">
        <v>17324</v>
      </c>
      <c r="B794" s="3" t="s">
        <v>1194</v>
      </c>
      <c r="C794" s="3" t="s">
        <v>14596</v>
      </c>
      <c r="D794" s="3" t="s">
        <v>14598</v>
      </c>
      <c r="E794" s="6">
        <v>264</v>
      </c>
      <c r="F794" s="3" t="s">
        <v>110</v>
      </c>
      <c r="G794" s="6">
        <v>900.9</v>
      </c>
      <c r="H794" s="3" t="s">
        <v>16484</v>
      </c>
      <c r="I794" s="3"/>
      <c r="J794" s="6"/>
      <c r="K794" s="3"/>
      <c r="L794" s="6"/>
      <c r="M794" s="6"/>
      <c r="N794" s="6"/>
      <c r="O794" s="17"/>
      <c r="P794" s="3"/>
      <c r="Q794" s="3"/>
      <c r="R794" s="3" t="s">
        <v>17274</v>
      </c>
    </row>
    <row r="795" spans="1:18">
      <c r="A795" s="19" t="s">
        <v>17325</v>
      </c>
      <c r="B795" s="3" t="s">
        <v>1194</v>
      </c>
      <c r="C795" s="3" t="s">
        <v>14598</v>
      </c>
      <c r="D795" s="3" t="s">
        <v>14600</v>
      </c>
      <c r="E795" s="6">
        <v>254</v>
      </c>
      <c r="F795" s="3" t="s">
        <v>110</v>
      </c>
      <c r="G795" s="6">
        <v>900.9</v>
      </c>
      <c r="H795" s="3" t="s">
        <v>16484</v>
      </c>
      <c r="I795" s="3"/>
      <c r="J795" s="6"/>
      <c r="K795" s="3"/>
      <c r="L795" s="6"/>
      <c r="M795" s="6"/>
      <c r="N795" s="6"/>
      <c r="O795" s="17"/>
      <c r="P795" s="3"/>
      <c r="Q795" s="3"/>
      <c r="R795" s="3" t="s">
        <v>17274</v>
      </c>
    </row>
    <row r="796" spans="1:18">
      <c r="A796" s="19" t="s">
        <v>17326</v>
      </c>
      <c r="B796" s="3" t="s">
        <v>1194</v>
      </c>
      <c r="C796" s="3" t="s">
        <v>14600</v>
      </c>
      <c r="D796" s="3" t="s">
        <v>14602</v>
      </c>
      <c r="E796" s="6">
        <v>275</v>
      </c>
      <c r="F796" s="3" t="s">
        <v>110</v>
      </c>
      <c r="G796" s="6">
        <v>900.9</v>
      </c>
      <c r="H796" s="3" t="s">
        <v>16484</v>
      </c>
      <c r="I796" s="3"/>
      <c r="J796" s="6"/>
      <c r="K796" s="3"/>
      <c r="L796" s="6"/>
      <c r="M796" s="6"/>
      <c r="N796" s="6"/>
      <c r="O796" s="17"/>
      <c r="P796" s="3"/>
      <c r="Q796" s="3"/>
      <c r="R796" s="3" t="s">
        <v>17274</v>
      </c>
    </row>
    <row r="797" spans="1:18">
      <c r="A797" s="19" t="s">
        <v>17327</v>
      </c>
      <c r="B797" s="3" t="s">
        <v>1194</v>
      </c>
      <c r="C797" s="3" t="s">
        <v>17155</v>
      </c>
      <c r="D797" s="3" t="s">
        <v>14604</v>
      </c>
      <c r="E797" s="6">
        <v>118</v>
      </c>
      <c r="F797" s="3" t="s">
        <v>110</v>
      </c>
      <c r="G797" s="6">
        <v>900.9</v>
      </c>
      <c r="H797" s="3" t="s">
        <v>16484</v>
      </c>
      <c r="I797" s="3"/>
      <c r="J797" s="6"/>
      <c r="K797" s="3"/>
      <c r="L797" s="6"/>
      <c r="M797" s="6"/>
      <c r="N797" s="6"/>
      <c r="O797" s="17"/>
      <c r="P797" s="3"/>
      <c r="Q797" s="3"/>
      <c r="R797" s="3" t="s">
        <v>17274</v>
      </c>
    </row>
    <row r="798" spans="1:18">
      <c r="A798" s="19" t="s">
        <v>17328</v>
      </c>
      <c r="B798" s="3" t="s">
        <v>1194</v>
      </c>
      <c r="C798" s="3" t="s">
        <v>14604</v>
      </c>
      <c r="D798" s="3" t="s">
        <v>14606</v>
      </c>
      <c r="E798" s="6">
        <v>128</v>
      </c>
      <c r="F798" s="3" t="s">
        <v>110</v>
      </c>
      <c r="G798" s="6">
        <v>900.9</v>
      </c>
      <c r="H798" s="3" t="s">
        <v>16484</v>
      </c>
      <c r="I798" s="3"/>
      <c r="J798" s="6"/>
      <c r="K798" s="3"/>
      <c r="L798" s="6"/>
      <c r="M798" s="6"/>
      <c r="N798" s="6"/>
      <c r="O798" s="17"/>
      <c r="P798" s="3"/>
      <c r="Q798" s="3"/>
      <c r="R798" s="3" t="s">
        <v>17274</v>
      </c>
    </row>
    <row r="799" spans="1:18">
      <c r="A799" s="19" t="s">
        <v>17329</v>
      </c>
      <c r="B799" s="3" t="s">
        <v>1194</v>
      </c>
      <c r="C799" s="3" t="s">
        <v>17155</v>
      </c>
      <c r="D799" s="3" t="s">
        <v>14608</v>
      </c>
      <c r="E799" s="6">
        <v>95</v>
      </c>
      <c r="F799" s="3" t="s">
        <v>68</v>
      </c>
      <c r="G799" s="6">
        <v>514.79999999999995</v>
      </c>
      <c r="H799" s="3" t="s">
        <v>16484</v>
      </c>
      <c r="I799" s="3"/>
      <c r="J799" s="6"/>
      <c r="K799" s="3"/>
      <c r="L799" s="6"/>
      <c r="M799" s="6"/>
      <c r="N799" s="6"/>
      <c r="O799" s="17"/>
      <c r="P799" s="3"/>
      <c r="Q799" s="3"/>
      <c r="R799" s="3" t="s">
        <v>17274</v>
      </c>
    </row>
    <row r="800" spans="1:18">
      <c r="A800" s="19" t="s">
        <v>17330</v>
      </c>
      <c r="B800" s="3" t="s">
        <v>1194</v>
      </c>
      <c r="C800" s="3" t="s">
        <v>14608</v>
      </c>
      <c r="D800" s="3" t="s">
        <v>14610</v>
      </c>
      <c r="E800" s="6">
        <v>213</v>
      </c>
      <c r="F800" s="3" t="s">
        <v>110</v>
      </c>
      <c r="G800" s="6">
        <v>900.9</v>
      </c>
      <c r="H800" s="3" t="s">
        <v>16484</v>
      </c>
      <c r="I800" s="3"/>
      <c r="J800" s="6"/>
      <c r="K800" s="3"/>
      <c r="L800" s="6"/>
      <c r="M800" s="6"/>
      <c r="N800" s="6"/>
      <c r="O800" s="17"/>
      <c r="P800" s="3"/>
      <c r="Q800" s="3"/>
      <c r="R800" s="3" t="s">
        <v>17274</v>
      </c>
    </row>
    <row r="801" spans="1:18">
      <c r="A801" s="19" t="s">
        <v>17331</v>
      </c>
      <c r="B801" s="3" t="s">
        <v>1194</v>
      </c>
      <c r="C801" s="3" t="s">
        <v>14610</v>
      </c>
      <c r="D801" s="3" t="s">
        <v>14612</v>
      </c>
      <c r="E801" s="6">
        <v>348</v>
      </c>
      <c r="F801" s="3" t="s">
        <v>196</v>
      </c>
      <c r="G801" s="6">
        <v>1386</v>
      </c>
      <c r="H801" s="3" t="s">
        <v>16484</v>
      </c>
      <c r="I801" s="3"/>
      <c r="J801" s="6"/>
      <c r="K801" s="3"/>
      <c r="L801" s="6"/>
      <c r="M801" s="6"/>
      <c r="N801" s="6"/>
      <c r="O801" s="17"/>
      <c r="P801" s="3"/>
      <c r="Q801" s="3"/>
      <c r="R801" s="3" t="s">
        <v>17274</v>
      </c>
    </row>
    <row r="802" spans="1:18">
      <c r="A802" s="19" t="s">
        <v>17332</v>
      </c>
      <c r="B802" s="3" t="s">
        <v>1194</v>
      </c>
      <c r="C802" s="3" t="s">
        <v>14612</v>
      </c>
      <c r="D802" s="3" t="s">
        <v>14614</v>
      </c>
      <c r="E802" s="6">
        <v>293</v>
      </c>
      <c r="F802" s="3" t="s">
        <v>110</v>
      </c>
      <c r="G802" s="6">
        <v>900.9</v>
      </c>
      <c r="H802" s="3" t="s">
        <v>16484</v>
      </c>
      <c r="I802" s="3"/>
      <c r="J802" s="6"/>
      <c r="K802" s="3"/>
      <c r="L802" s="6"/>
      <c r="M802" s="6"/>
      <c r="N802" s="6"/>
      <c r="O802" s="17"/>
      <c r="P802" s="3"/>
      <c r="Q802" s="3"/>
      <c r="R802" s="3" t="s">
        <v>17274</v>
      </c>
    </row>
    <row r="803" spans="1:18">
      <c r="A803" s="27" t="s">
        <v>17333</v>
      </c>
      <c r="B803" s="3" t="s">
        <v>1194</v>
      </c>
      <c r="C803" s="3" t="s">
        <v>17155</v>
      </c>
      <c r="D803" s="3" t="s">
        <v>14616</v>
      </c>
      <c r="E803" s="6">
        <v>280</v>
      </c>
      <c r="F803" s="3" t="s">
        <v>110</v>
      </c>
      <c r="G803" s="6">
        <v>900.9</v>
      </c>
      <c r="H803" s="3" t="s">
        <v>16484</v>
      </c>
      <c r="I803" s="3"/>
      <c r="J803" s="6"/>
      <c r="K803" s="3"/>
      <c r="L803" s="6"/>
      <c r="M803" s="6"/>
      <c r="N803" s="6"/>
      <c r="O803" s="17"/>
      <c r="P803" s="3"/>
      <c r="Q803" s="3"/>
      <c r="R803" s="3" t="s">
        <v>17274</v>
      </c>
    </row>
    <row r="804" spans="1:18">
      <c r="A804" s="19" t="s">
        <v>17334</v>
      </c>
      <c r="B804" s="3" t="s">
        <v>1194</v>
      </c>
      <c r="C804" s="3" t="s">
        <v>14616</v>
      </c>
      <c r="D804" s="3" t="s">
        <v>16179</v>
      </c>
      <c r="E804" s="6">
        <v>317</v>
      </c>
      <c r="F804" s="3" t="s">
        <v>196</v>
      </c>
      <c r="G804" s="6">
        <v>1386</v>
      </c>
      <c r="H804" s="3" t="s">
        <v>16484</v>
      </c>
      <c r="I804" s="3"/>
      <c r="J804" s="6"/>
      <c r="K804" s="3"/>
      <c r="L804" s="6"/>
      <c r="M804" s="6"/>
      <c r="N804" s="6"/>
      <c r="O804" s="17"/>
      <c r="P804" s="3"/>
      <c r="Q804" s="3"/>
      <c r="R804" s="3" t="s">
        <v>17274</v>
      </c>
    </row>
    <row r="805" spans="1:18">
      <c r="A805" s="19" t="s">
        <v>17335</v>
      </c>
      <c r="B805" s="3" t="s">
        <v>1202</v>
      </c>
      <c r="C805" s="3" t="s">
        <v>17336</v>
      </c>
      <c r="D805" s="3" t="s">
        <v>16985</v>
      </c>
      <c r="E805" s="6">
        <v>1010</v>
      </c>
      <c r="F805" s="3" t="s">
        <v>196</v>
      </c>
      <c r="G805" s="6">
        <v>1386</v>
      </c>
      <c r="H805" s="3" t="s">
        <v>16484</v>
      </c>
      <c r="I805" s="3"/>
      <c r="J805" s="6"/>
      <c r="K805" s="3"/>
      <c r="L805" s="6"/>
      <c r="M805" s="6"/>
      <c r="N805" s="6"/>
      <c r="O805" s="17"/>
      <c r="P805" s="3"/>
      <c r="Q805" s="3"/>
      <c r="R805" s="3" t="s">
        <v>17274</v>
      </c>
    </row>
    <row r="806" spans="1:18">
      <c r="A806" s="19" t="s">
        <v>17337</v>
      </c>
      <c r="B806" s="3" t="s">
        <v>1202</v>
      </c>
      <c r="C806" s="3" t="s">
        <v>16985</v>
      </c>
      <c r="D806" s="3" t="s">
        <v>17087</v>
      </c>
      <c r="E806" s="6">
        <v>197</v>
      </c>
      <c r="F806" s="3" t="s">
        <v>110</v>
      </c>
      <c r="G806" s="6">
        <v>900.9</v>
      </c>
      <c r="H806" s="3" t="s">
        <v>16484</v>
      </c>
      <c r="I806" s="3"/>
      <c r="J806" s="6"/>
      <c r="K806" s="3"/>
      <c r="L806" s="6"/>
      <c r="M806" s="6"/>
      <c r="N806" s="6"/>
      <c r="O806" s="17"/>
      <c r="P806" s="3"/>
      <c r="Q806" s="3"/>
      <c r="R806" s="3" t="s">
        <v>17274</v>
      </c>
    </row>
    <row r="807" spans="1:18">
      <c r="A807" s="19" t="s">
        <v>17338</v>
      </c>
      <c r="B807" s="3" t="s">
        <v>1202</v>
      </c>
      <c r="C807" s="3" t="s">
        <v>17087</v>
      </c>
      <c r="D807" s="3" t="s">
        <v>16212</v>
      </c>
      <c r="E807" s="6">
        <v>166</v>
      </c>
      <c r="F807" s="3" t="s">
        <v>110</v>
      </c>
      <c r="G807" s="6">
        <v>900.9</v>
      </c>
      <c r="H807" s="3" t="s">
        <v>16484</v>
      </c>
      <c r="I807" s="3"/>
      <c r="J807" s="6"/>
      <c r="K807" s="3"/>
      <c r="L807" s="6"/>
      <c r="M807" s="6"/>
      <c r="N807" s="6"/>
      <c r="O807" s="17"/>
      <c r="P807" s="3"/>
      <c r="Q807" s="3"/>
      <c r="R807" s="3" t="s">
        <v>17274</v>
      </c>
    </row>
    <row r="808" spans="1:18">
      <c r="A808" s="19" t="s">
        <v>17339</v>
      </c>
      <c r="B808" s="3" t="s">
        <v>1202</v>
      </c>
      <c r="C808" s="3" t="s">
        <v>16212</v>
      </c>
      <c r="D808" s="3" t="s">
        <v>16218</v>
      </c>
      <c r="E808" s="6">
        <v>247</v>
      </c>
      <c r="F808" s="3" t="s">
        <v>110</v>
      </c>
      <c r="G808" s="6">
        <v>900.9</v>
      </c>
      <c r="H808" s="3" t="s">
        <v>16484</v>
      </c>
      <c r="I808" s="3"/>
      <c r="J808" s="6"/>
      <c r="K808" s="3"/>
      <c r="L808" s="6"/>
      <c r="M808" s="6"/>
      <c r="N808" s="6"/>
      <c r="O808" s="17"/>
      <c r="P808" s="3"/>
      <c r="Q808" s="3"/>
      <c r="R808" s="3" t="s">
        <v>17274</v>
      </c>
    </row>
    <row r="809" spans="1:18">
      <c r="A809" s="19" t="s">
        <v>17340</v>
      </c>
      <c r="B809" s="3" t="s">
        <v>1202</v>
      </c>
      <c r="C809" s="3" t="s">
        <v>16218</v>
      </c>
      <c r="D809" s="3" t="s">
        <v>16223</v>
      </c>
      <c r="E809" s="6">
        <v>163</v>
      </c>
      <c r="F809" s="3" t="s">
        <v>110</v>
      </c>
      <c r="G809" s="6">
        <v>900.9</v>
      </c>
      <c r="H809" s="3" t="s">
        <v>16484</v>
      </c>
      <c r="I809" s="3"/>
      <c r="J809" s="6"/>
      <c r="K809" s="3"/>
      <c r="L809" s="6"/>
      <c r="M809" s="6"/>
      <c r="N809" s="6"/>
      <c r="O809" s="17"/>
      <c r="P809" s="3"/>
      <c r="Q809" s="3"/>
      <c r="R809" s="3" t="s">
        <v>17274</v>
      </c>
    </row>
    <row r="810" spans="1:18">
      <c r="A810" s="19" t="s">
        <v>17341</v>
      </c>
      <c r="B810" s="3" t="s">
        <v>1202</v>
      </c>
      <c r="C810" s="3" t="s">
        <v>16223</v>
      </c>
      <c r="D810" s="3" t="s">
        <v>16228</v>
      </c>
      <c r="E810" s="6">
        <v>95</v>
      </c>
      <c r="F810" s="3" t="s">
        <v>68</v>
      </c>
      <c r="G810" s="6">
        <v>514.79999999999995</v>
      </c>
      <c r="H810" s="3" t="s">
        <v>16484</v>
      </c>
      <c r="I810" s="3"/>
      <c r="J810" s="6"/>
      <c r="K810" s="3"/>
      <c r="L810" s="6"/>
      <c r="M810" s="6"/>
      <c r="N810" s="6"/>
      <c r="O810" s="17"/>
      <c r="P810" s="3"/>
      <c r="Q810" s="3"/>
      <c r="R810" s="3" t="s">
        <v>17274</v>
      </c>
    </row>
    <row r="811" spans="1:18">
      <c r="A811" s="19" t="s">
        <v>17342</v>
      </c>
      <c r="B811" s="3" t="s">
        <v>1202</v>
      </c>
      <c r="C811" s="3" t="s">
        <v>16228</v>
      </c>
      <c r="D811" s="3" t="s">
        <v>16233</v>
      </c>
      <c r="E811" s="6">
        <v>102</v>
      </c>
      <c r="F811" s="3" t="s">
        <v>110</v>
      </c>
      <c r="G811" s="6">
        <v>900.9</v>
      </c>
      <c r="H811" s="3" t="s">
        <v>16484</v>
      </c>
      <c r="I811" s="3"/>
      <c r="J811" s="6"/>
      <c r="K811" s="3"/>
      <c r="L811" s="6"/>
      <c r="M811" s="6"/>
      <c r="N811" s="6"/>
      <c r="O811" s="17"/>
      <c r="P811" s="3"/>
      <c r="Q811" s="3"/>
      <c r="R811" s="3" t="s">
        <v>17274</v>
      </c>
    </row>
    <row r="812" spans="1:18">
      <c r="A812" s="19" t="s">
        <v>17343</v>
      </c>
      <c r="B812" s="3" t="s">
        <v>1202</v>
      </c>
      <c r="C812" s="3" t="s">
        <v>16233</v>
      </c>
      <c r="D812" s="3" t="s">
        <v>16239</v>
      </c>
      <c r="E812" s="6">
        <v>128</v>
      </c>
      <c r="F812" s="3" t="s">
        <v>110</v>
      </c>
      <c r="G812" s="6">
        <v>900.9</v>
      </c>
      <c r="H812" s="3" t="s">
        <v>16484</v>
      </c>
      <c r="I812" s="3"/>
      <c r="J812" s="6"/>
      <c r="K812" s="3"/>
      <c r="L812" s="6"/>
      <c r="M812" s="6"/>
      <c r="N812" s="6"/>
      <c r="O812" s="17"/>
      <c r="P812" s="3"/>
      <c r="Q812" s="3"/>
      <c r="R812" s="3" t="s">
        <v>17274</v>
      </c>
    </row>
    <row r="813" spans="1:18">
      <c r="A813" s="19" t="s">
        <v>17344</v>
      </c>
      <c r="B813" s="3" t="s">
        <v>1202</v>
      </c>
      <c r="C813" s="3" t="s">
        <v>16239</v>
      </c>
      <c r="D813" s="3" t="s">
        <v>16245</v>
      </c>
      <c r="E813" s="6">
        <v>156</v>
      </c>
      <c r="F813" s="3" t="s">
        <v>110</v>
      </c>
      <c r="G813" s="6">
        <v>900.9</v>
      </c>
      <c r="H813" s="3" t="s">
        <v>16484</v>
      </c>
      <c r="I813" s="3"/>
      <c r="J813" s="6"/>
      <c r="K813" s="3"/>
      <c r="L813" s="6"/>
      <c r="M813" s="6"/>
      <c r="N813" s="6"/>
      <c r="O813" s="17"/>
      <c r="P813" s="3"/>
      <c r="Q813" s="3"/>
      <c r="R813" s="3" t="s">
        <v>17274</v>
      </c>
    </row>
    <row r="814" spans="1:18">
      <c r="A814" s="19" t="s">
        <v>17345</v>
      </c>
      <c r="B814" s="3" t="s">
        <v>1202</v>
      </c>
      <c r="C814" s="3" t="s">
        <v>16245</v>
      </c>
      <c r="D814" s="3" t="s">
        <v>16250</v>
      </c>
      <c r="E814" s="6">
        <v>109</v>
      </c>
      <c r="F814" s="3" t="s">
        <v>110</v>
      </c>
      <c r="G814" s="6">
        <v>900.9</v>
      </c>
      <c r="H814" s="3" t="s">
        <v>16484</v>
      </c>
      <c r="I814" s="3"/>
      <c r="J814" s="6"/>
      <c r="K814" s="3"/>
      <c r="L814" s="6"/>
      <c r="M814" s="6"/>
      <c r="N814" s="6"/>
      <c r="O814" s="17"/>
      <c r="P814" s="3"/>
      <c r="Q814" s="3"/>
      <c r="R814" s="3" t="s">
        <v>17274</v>
      </c>
    </row>
    <row r="815" spans="1:18">
      <c r="A815" s="19" t="s">
        <v>17346</v>
      </c>
      <c r="B815" s="3" t="s">
        <v>1202</v>
      </c>
      <c r="C815" s="3" t="s">
        <v>17087</v>
      </c>
      <c r="D815" s="3" t="s">
        <v>16255</v>
      </c>
      <c r="E815" s="6">
        <v>137</v>
      </c>
      <c r="F815" s="3" t="s">
        <v>110</v>
      </c>
      <c r="G815" s="6">
        <v>900.9</v>
      </c>
      <c r="H815" s="3" t="s">
        <v>16484</v>
      </c>
      <c r="I815" s="3"/>
      <c r="J815" s="6"/>
      <c r="K815" s="3"/>
      <c r="L815" s="6"/>
      <c r="M815" s="6"/>
      <c r="N815" s="6"/>
      <c r="O815" s="17"/>
      <c r="P815" s="3"/>
      <c r="Q815" s="3"/>
      <c r="R815" s="3" t="s">
        <v>17274</v>
      </c>
    </row>
    <row r="816" spans="1:18">
      <c r="A816" s="19" t="s">
        <v>17347</v>
      </c>
      <c r="B816" s="3" t="s">
        <v>1202</v>
      </c>
      <c r="C816" s="3" t="s">
        <v>16255</v>
      </c>
      <c r="D816" s="3" t="s">
        <v>16260</v>
      </c>
      <c r="E816" s="6">
        <v>218</v>
      </c>
      <c r="F816" s="3" t="s">
        <v>110</v>
      </c>
      <c r="G816" s="6">
        <v>900.9</v>
      </c>
      <c r="H816" s="3" t="s">
        <v>16484</v>
      </c>
      <c r="I816" s="3"/>
      <c r="J816" s="6"/>
      <c r="K816" s="3"/>
      <c r="L816" s="6"/>
      <c r="M816" s="6"/>
      <c r="N816" s="6"/>
      <c r="O816" s="17"/>
      <c r="P816" s="3"/>
      <c r="Q816" s="3"/>
      <c r="R816" s="3" t="s">
        <v>17274</v>
      </c>
    </row>
    <row r="817" spans="1:18">
      <c r="A817" s="19" t="s">
        <v>17348</v>
      </c>
      <c r="B817" s="3" t="s">
        <v>1202</v>
      </c>
      <c r="C817" s="3" t="s">
        <v>16260</v>
      </c>
      <c r="D817" s="3" t="s">
        <v>16265</v>
      </c>
      <c r="E817" s="6">
        <v>115</v>
      </c>
      <c r="F817" s="3" t="s">
        <v>110</v>
      </c>
      <c r="G817" s="6">
        <v>900.9</v>
      </c>
      <c r="H817" s="3" t="s">
        <v>16484</v>
      </c>
      <c r="I817" s="3"/>
      <c r="J817" s="6"/>
      <c r="K817" s="3"/>
      <c r="L817" s="6"/>
      <c r="M817" s="6"/>
      <c r="N817" s="6"/>
      <c r="O817" s="17"/>
      <c r="P817" s="3"/>
      <c r="Q817" s="3"/>
      <c r="R817" s="3" t="s">
        <v>17274</v>
      </c>
    </row>
    <row r="818" spans="1:18">
      <c r="A818" s="19" t="s">
        <v>17349</v>
      </c>
      <c r="B818" s="3" t="s">
        <v>1202</v>
      </c>
      <c r="C818" s="3" t="s">
        <v>16265</v>
      </c>
      <c r="D818" s="3" t="s">
        <v>16270</v>
      </c>
      <c r="E818" s="6">
        <v>208</v>
      </c>
      <c r="F818" s="3" t="s">
        <v>110</v>
      </c>
      <c r="G818" s="6">
        <v>900.9</v>
      </c>
      <c r="H818" s="3" t="s">
        <v>16484</v>
      </c>
      <c r="I818" s="3"/>
      <c r="J818" s="6"/>
      <c r="K818" s="3"/>
      <c r="L818" s="6"/>
      <c r="M818" s="6"/>
      <c r="N818" s="6"/>
      <c r="O818" s="17"/>
      <c r="P818" s="3"/>
      <c r="Q818" s="3"/>
      <c r="R818" s="3" t="s">
        <v>17274</v>
      </c>
    </row>
    <row r="819" spans="1:18">
      <c r="A819" s="19" t="s">
        <v>17350</v>
      </c>
      <c r="B819" s="3" t="s">
        <v>1202</v>
      </c>
      <c r="C819" s="3" t="s">
        <v>16270</v>
      </c>
      <c r="D819" s="3" t="s">
        <v>16275</v>
      </c>
      <c r="E819" s="6">
        <v>196</v>
      </c>
      <c r="F819" s="3" t="s">
        <v>110</v>
      </c>
      <c r="G819" s="6">
        <v>900.9</v>
      </c>
      <c r="H819" s="3" t="s">
        <v>16484</v>
      </c>
      <c r="I819" s="3"/>
      <c r="J819" s="6"/>
      <c r="K819" s="3"/>
      <c r="L819" s="6"/>
      <c r="M819" s="6"/>
      <c r="N819" s="6"/>
      <c r="O819" s="17"/>
      <c r="P819" s="3"/>
      <c r="Q819" s="3"/>
      <c r="R819" s="3" t="s">
        <v>17274</v>
      </c>
    </row>
    <row r="820" spans="1:18">
      <c r="A820" s="19" t="s">
        <v>17351</v>
      </c>
      <c r="B820" s="3" t="s">
        <v>1202</v>
      </c>
      <c r="C820" s="3" t="s">
        <v>16275</v>
      </c>
      <c r="D820" s="3" t="s">
        <v>16281</v>
      </c>
      <c r="E820" s="6">
        <v>305</v>
      </c>
      <c r="F820" s="3" t="s">
        <v>196</v>
      </c>
      <c r="G820" s="6">
        <v>1386</v>
      </c>
      <c r="H820" s="3" t="s">
        <v>16484</v>
      </c>
      <c r="I820" s="3"/>
      <c r="J820" s="6"/>
      <c r="K820" s="3"/>
      <c r="L820" s="6"/>
      <c r="M820" s="6"/>
      <c r="N820" s="6"/>
      <c r="O820" s="17"/>
      <c r="P820" s="3"/>
      <c r="Q820" s="3"/>
      <c r="R820" s="3" t="s">
        <v>17274</v>
      </c>
    </row>
    <row r="821" spans="1:18">
      <c r="A821" s="19" t="s">
        <v>17352</v>
      </c>
      <c r="B821" s="3" t="s">
        <v>1202</v>
      </c>
      <c r="C821" s="3" t="s">
        <v>16281</v>
      </c>
      <c r="D821" s="3" t="s">
        <v>16286</v>
      </c>
      <c r="E821" s="6">
        <v>211</v>
      </c>
      <c r="F821" s="3" t="s">
        <v>110</v>
      </c>
      <c r="G821" s="6">
        <v>900.9</v>
      </c>
      <c r="H821" s="3" t="s">
        <v>16484</v>
      </c>
      <c r="I821" s="3"/>
      <c r="J821" s="6"/>
      <c r="K821" s="3"/>
      <c r="L821" s="6"/>
      <c r="M821" s="6"/>
      <c r="N821" s="6"/>
      <c r="O821" s="17"/>
      <c r="P821" s="3"/>
      <c r="Q821" s="3"/>
      <c r="R821" s="3" t="s">
        <v>17274</v>
      </c>
    </row>
    <row r="822" spans="1:18">
      <c r="A822" s="19" t="s">
        <v>17353</v>
      </c>
      <c r="B822" s="3" t="s">
        <v>1202</v>
      </c>
      <c r="C822" s="3" t="s">
        <v>16286</v>
      </c>
      <c r="D822" s="3" t="s">
        <v>16291</v>
      </c>
      <c r="E822" s="6">
        <v>179</v>
      </c>
      <c r="F822" s="3" t="s">
        <v>110</v>
      </c>
      <c r="G822" s="6">
        <v>900.9</v>
      </c>
      <c r="H822" s="3" t="s">
        <v>16484</v>
      </c>
      <c r="I822" s="3"/>
      <c r="J822" s="6"/>
      <c r="K822" s="3"/>
      <c r="L822" s="6"/>
      <c r="M822" s="6"/>
      <c r="N822" s="6"/>
      <c r="O822" s="17"/>
      <c r="P822" s="3"/>
      <c r="Q822" s="3"/>
      <c r="R822" s="3" t="s">
        <v>17274</v>
      </c>
    </row>
    <row r="823" spans="1:18">
      <c r="A823" s="19" t="s">
        <v>17354</v>
      </c>
      <c r="B823" s="3" t="s">
        <v>1202</v>
      </c>
      <c r="C823" s="3" t="s">
        <v>16985</v>
      </c>
      <c r="D823" s="3" t="s">
        <v>16296</v>
      </c>
      <c r="E823" s="6">
        <v>181</v>
      </c>
      <c r="F823" s="3" t="s">
        <v>110</v>
      </c>
      <c r="G823" s="6">
        <v>900.9</v>
      </c>
      <c r="H823" s="3" t="s">
        <v>16484</v>
      </c>
      <c r="I823" s="3"/>
      <c r="J823" s="6"/>
      <c r="K823" s="3"/>
      <c r="L823" s="6"/>
      <c r="M823" s="6"/>
      <c r="N823" s="6"/>
      <c r="O823" s="17"/>
      <c r="P823" s="3"/>
      <c r="Q823" s="3"/>
      <c r="R823" s="3" t="s">
        <v>17274</v>
      </c>
    </row>
    <row r="824" spans="1:18">
      <c r="A824" s="19" t="s">
        <v>17355</v>
      </c>
      <c r="B824" s="3" t="s">
        <v>1202</v>
      </c>
      <c r="C824" s="3" t="s">
        <v>16296</v>
      </c>
      <c r="D824" s="3" t="s">
        <v>16301</v>
      </c>
      <c r="E824" s="6">
        <v>170</v>
      </c>
      <c r="F824" s="3" t="s">
        <v>110</v>
      </c>
      <c r="G824" s="6">
        <v>900.9</v>
      </c>
      <c r="H824" s="3" t="s">
        <v>16484</v>
      </c>
      <c r="I824" s="3"/>
      <c r="J824" s="6"/>
      <c r="K824" s="3"/>
      <c r="L824" s="6"/>
      <c r="M824" s="6"/>
      <c r="N824" s="6"/>
      <c r="O824" s="17"/>
      <c r="P824" s="3"/>
      <c r="Q824" s="3"/>
      <c r="R824" s="3" t="s">
        <v>17274</v>
      </c>
    </row>
    <row r="825" spans="1:18">
      <c r="A825" s="19" t="s">
        <v>17356</v>
      </c>
      <c r="B825" s="3" t="s">
        <v>1202</v>
      </c>
      <c r="C825" s="3" t="s">
        <v>16301</v>
      </c>
      <c r="D825" s="3" t="s">
        <v>16306</v>
      </c>
      <c r="E825" s="6">
        <v>190</v>
      </c>
      <c r="F825" s="3" t="s">
        <v>110</v>
      </c>
      <c r="G825" s="6">
        <v>900.9</v>
      </c>
      <c r="H825" s="3" t="s">
        <v>16484</v>
      </c>
      <c r="I825" s="3"/>
      <c r="J825" s="6"/>
      <c r="K825" s="3"/>
      <c r="L825" s="6"/>
      <c r="M825" s="6"/>
      <c r="N825" s="6"/>
      <c r="O825" s="17"/>
      <c r="P825" s="3"/>
      <c r="Q825" s="3"/>
      <c r="R825" s="3" t="s">
        <v>17274</v>
      </c>
    </row>
    <row r="826" spans="1:18">
      <c r="A826" s="19" t="s">
        <v>17357</v>
      </c>
      <c r="B826" s="3" t="s">
        <v>1202</v>
      </c>
      <c r="C826" s="3" t="s">
        <v>16306</v>
      </c>
      <c r="D826" s="3" t="s">
        <v>16311</v>
      </c>
      <c r="E826" s="6">
        <v>181</v>
      </c>
      <c r="F826" s="3" t="s">
        <v>110</v>
      </c>
      <c r="G826" s="6">
        <v>900.9</v>
      </c>
      <c r="H826" s="3" t="s">
        <v>16484</v>
      </c>
      <c r="I826" s="3"/>
      <c r="J826" s="6"/>
      <c r="K826" s="3"/>
      <c r="L826" s="6"/>
      <c r="M826" s="6"/>
      <c r="N826" s="6"/>
      <c r="O826" s="17"/>
      <c r="P826" s="3"/>
      <c r="Q826" s="3"/>
      <c r="R826" s="3" t="s">
        <v>17274</v>
      </c>
    </row>
    <row r="827" spans="1:18">
      <c r="A827" s="19" t="s">
        <v>17358</v>
      </c>
      <c r="B827" s="3" t="s">
        <v>1202</v>
      </c>
      <c r="C827" s="3" t="s">
        <v>16985</v>
      </c>
      <c r="D827" s="3" t="s">
        <v>16316</v>
      </c>
      <c r="E827" s="6">
        <v>122</v>
      </c>
      <c r="F827" s="3" t="s">
        <v>110</v>
      </c>
      <c r="G827" s="6">
        <v>900.9</v>
      </c>
      <c r="H827" s="3" t="s">
        <v>16484</v>
      </c>
      <c r="I827" s="3"/>
      <c r="J827" s="6"/>
      <c r="K827" s="3"/>
      <c r="L827" s="6"/>
      <c r="M827" s="6"/>
      <c r="N827" s="6"/>
      <c r="O827" s="17"/>
      <c r="P827" s="3"/>
      <c r="Q827" s="3"/>
      <c r="R827" s="3" t="s">
        <v>17274</v>
      </c>
    </row>
    <row r="828" spans="1:18">
      <c r="A828" s="19" t="s">
        <v>17359</v>
      </c>
      <c r="B828" s="3" t="s">
        <v>1202</v>
      </c>
      <c r="C828" s="3" t="s">
        <v>16316</v>
      </c>
      <c r="D828" s="3" t="s">
        <v>16321</v>
      </c>
      <c r="E828" s="6">
        <v>239</v>
      </c>
      <c r="F828" s="3" t="s">
        <v>110</v>
      </c>
      <c r="G828" s="6">
        <v>900.9</v>
      </c>
      <c r="H828" s="3" t="s">
        <v>16484</v>
      </c>
      <c r="I828" s="3"/>
      <c r="J828" s="6"/>
      <c r="K828" s="3"/>
      <c r="L828" s="6"/>
      <c r="M828" s="6"/>
      <c r="N828" s="6"/>
      <c r="O828" s="17"/>
      <c r="P828" s="3"/>
      <c r="Q828" s="3"/>
      <c r="R828" s="3" t="s">
        <v>17274</v>
      </c>
    </row>
    <row r="829" spans="1:18">
      <c r="A829" s="19" t="s">
        <v>17360</v>
      </c>
      <c r="B829" s="3" t="s">
        <v>1202</v>
      </c>
      <c r="C829" s="3" t="s">
        <v>16321</v>
      </c>
      <c r="D829" s="3" t="s">
        <v>16326</v>
      </c>
      <c r="E829" s="6">
        <v>342</v>
      </c>
      <c r="F829" s="3" t="s">
        <v>196</v>
      </c>
      <c r="G829" s="6">
        <v>1386</v>
      </c>
      <c r="H829" s="3" t="s">
        <v>16484</v>
      </c>
      <c r="I829" s="3"/>
      <c r="J829" s="6"/>
      <c r="K829" s="3"/>
      <c r="L829" s="6"/>
      <c r="M829" s="6"/>
      <c r="N829" s="6"/>
      <c r="O829" s="17"/>
      <c r="P829" s="3"/>
      <c r="Q829" s="3"/>
      <c r="R829" s="3" t="s">
        <v>17274</v>
      </c>
    </row>
    <row r="830" spans="1:18">
      <c r="A830" s="19" t="s">
        <v>17361</v>
      </c>
      <c r="B830" s="3" t="s">
        <v>1202</v>
      </c>
      <c r="C830" s="3" t="s">
        <v>16326</v>
      </c>
      <c r="D830" s="3" t="s">
        <v>16331</v>
      </c>
      <c r="E830" s="6">
        <v>239</v>
      </c>
      <c r="F830" s="3" t="s">
        <v>110</v>
      </c>
      <c r="G830" s="6">
        <v>900.9</v>
      </c>
      <c r="H830" s="3" t="s">
        <v>16484</v>
      </c>
      <c r="I830" s="3"/>
      <c r="J830" s="6"/>
      <c r="K830" s="3"/>
      <c r="L830" s="6"/>
      <c r="M830" s="6"/>
      <c r="N830" s="6"/>
      <c r="O830" s="17"/>
      <c r="P830" s="3"/>
      <c r="Q830" s="3"/>
      <c r="R830" s="3" t="s">
        <v>17274</v>
      </c>
    </row>
    <row r="831" spans="1:18">
      <c r="A831" s="19" t="s">
        <v>17362</v>
      </c>
      <c r="B831" s="3" t="s">
        <v>1202</v>
      </c>
      <c r="C831" s="3" t="s">
        <v>16331</v>
      </c>
      <c r="D831" s="3" t="s">
        <v>16336</v>
      </c>
      <c r="E831" s="6">
        <v>246</v>
      </c>
      <c r="F831" s="3" t="s">
        <v>110</v>
      </c>
      <c r="G831" s="6">
        <v>900.9</v>
      </c>
      <c r="H831" s="3" t="s">
        <v>16484</v>
      </c>
      <c r="I831" s="3"/>
      <c r="J831" s="6"/>
      <c r="K831" s="3"/>
      <c r="L831" s="6"/>
      <c r="M831" s="6"/>
      <c r="N831" s="6"/>
      <c r="O831" s="17"/>
      <c r="P831" s="3"/>
      <c r="Q831" s="3"/>
      <c r="R831" s="3" t="s">
        <v>17274</v>
      </c>
    </row>
    <row r="832" spans="1:18">
      <c r="A832" s="19" t="s">
        <v>17363</v>
      </c>
      <c r="B832" s="3" t="s">
        <v>1202</v>
      </c>
      <c r="C832" s="3" t="s">
        <v>16336</v>
      </c>
      <c r="D832" s="3" t="s">
        <v>16341</v>
      </c>
      <c r="E832" s="6">
        <v>199</v>
      </c>
      <c r="F832" s="3" t="s">
        <v>110</v>
      </c>
      <c r="G832" s="6">
        <v>900.9</v>
      </c>
      <c r="H832" s="3" t="s">
        <v>16484</v>
      </c>
      <c r="I832" s="3"/>
      <c r="J832" s="6"/>
      <c r="K832" s="3"/>
      <c r="L832" s="6"/>
      <c r="M832" s="6"/>
      <c r="N832" s="6"/>
      <c r="O832" s="17"/>
      <c r="P832" s="3"/>
      <c r="Q832" s="3"/>
      <c r="R832" s="3" t="s">
        <v>17274</v>
      </c>
    </row>
    <row r="833" spans="1:18">
      <c r="A833" s="19" t="s">
        <v>17364</v>
      </c>
      <c r="B833" s="3" t="s">
        <v>1202</v>
      </c>
      <c r="C833" s="3" t="s">
        <v>16341</v>
      </c>
      <c r="D833" s="3" t="s">
        <v>16346</v>
      </c>
      <c r="E833" s="6">
        <v>145</v>
      </c>
      <c r="F833" s="3" t="s">
        <v>110</v>
      </c>
      <c r="G833" s="6">
        <v>900.9</v>
      </c>
      <c r="H833" s="3" t="s">
        <v>16484</v>
      </c>
      <c r="I833" s="3"/>
      <c r="J833" s="6"/>
      <c r="K833" s="3"/>
      <c r="L833" s="6"/>
      <c r="M833" s="6"/>
      <c r="N833" s="6"/>
      <c r="O833" s="17"/>
      <c r="P833" s="3"/>
      <c r="Q833" s="3"/>
      <c r="R833" s="3" t="s">
        <v>17274</v>
      </c>
    </row>
    <row r="834" spans="1:18">
      <c r="A834" s="19" t="s">
        <v>17365</v>
      </c>
      <c r="B834" s="3" t="s">
        <v>1202</v>
      </c>
      <c r="C834" s="3" t="s">
        <v>16985</v>
      </c>
      <c r="D834" s="3" t="s">
        <v>16351</v>
      </c>
      <c r="E834" s="6">
        <v>314</v>
      </c>
      <c r="F834" s="3" t="s">
        <v>196</v>
      </c>
      <c r="G834" s="6">
        <v>1386</v>
      </c>
      <c r="H834" s="3" t="s">
        <v>16484</v>
      </c>
      <c r="I834" s="3"/>
      <c r="J834" s="6"/>
      <c r="K834" s="3"/>
      <c r="L834" s="6"/>
      <c r="M834" s="6"/>
      <c r="N834" s="6"/>
      <c r="O834" s="17"/>
      <c r="P834" s="3"/>
      <c r="Q834" s="3"/>
      <c r="R834" s="3" t="s">
        <v>17274</v>
      </c>
    </row>
    <row r="835" spans="1:18">
      <c r="A835" s="19" t="s">
        <v>17366</v>
      </c>
      <c r="B835" s="3" t="s">
        <v>1202</v>
      </c>
      <c r="C835" s="3" t="s">
        <v>16351</v>
      </c>
      <c r="D835" s="3" t="s">
        <v>16356</v>
      </c>
      <c r="E835" s="6">
        <v>191</v>
      </c>
      <c r="F835" s="3" t="s">
        <v>110</v>
      </c>
      <c r="G835" s="6">
        <v>900.9</v>
      </c>
      <c r="H835" s="3" t="s">
        <v>16484</v>
      </c>
      <c r="I835" s="3"/>
      <c r="J835" s="6"/>
      <c r="K835" s="3"/>
      <c r="L835" s="6"/>
      <c r="M835" s="6"/>
      <c r="N835" s="6"/>
      <c r="O835" s="17"/>
      <c r="P835" s="3"/>
      <c r="Q835" s="3"/>
      <c r="R835" s="3" t="s">
        <v>17274</v>
      </c>
    </row>
    <row r="836" spans="1:18">
      <c r="A836" s="19" t="s">
        <v>17367</v>
      </c>
      <c r="B836" s="3" t="s">
        <v>1202</v>
      </c>
      <c r="C836" s="3" t="s">
        <v>16356</v>
      </c>
      <c r="D836" s="3" t="s">
        <v>16361</v>
      </c>
      <c r="E836" s="6">
        <v>146</v>
      </c>
      <c r="F836" s="3" t="s">
        <v>110</v>
      </c>
      <c r="G836" s="6">
        <v>900.9</v>
      </c>
      <c r="H836" s="3" t="s">
        <v>16484</v>
      </c>
      <c r="I836" s="3"/>
      <c r="J836" s="6"/>
      <c r="K836" s="3"/>
      <c r="L836" s="6"/>
      <c r="M836" s="6"/>
      <c r="N836" s="6"/>
      <c r="O836" s="17"/>
      <c r="P836" s="3"/>
      <c r="Q836" s="3"/>
      <c r="R836" s="3" t="s">
        <v>17274</v>
      </c>
    </row>
    <row r="837" spans="1:18">
      <c r="A837" s="19" t="s">
        <v>17368</v>
      </c>
      <c r="B837" s="3" t="s">
        <v>1202</v>
      </c>
      <c r="C837" s="3" t="s">
        <v>16361</v>
      </c>
      <c r="D837" s="3" t="s">
        <v>16366</v>
      </c>
      <c r="E837" s="6">
        <v>241</v>
      </c>
      <c r="F837" s="3" t="s">
        <v>110</v>
      </c>
      <c r="G837" s="6">
        <v>900.9</v>
      </c>
      <c r="H837" s="3" t="s">
        <v>16484</v>
      </c>
      <c r="I837" s="3"/>
      <c r="J837" s="6"/>
      <c r="K837" s="3"/>
      <c r="L837" s="6"/>
      <c r="M837" s="6"/>
      <c r="N837" s="6"/>
      <c r="O837" s="17"/>
      <c r="P837" s="3"/>
      <c r="Q837" s="3"/>
      <c r="R837" s="3" t="s">
        <v>17274</v>
      </c>
    </row>
    <row r="838" spans="1:18">
      <c r="A838" s="19" t="s">
        <v>17369</v>
      </c>
      <c r="B838" s="3" t="s">
        <v>1202</v>
      </c>
      <c r="C838" s="3" t="s">
        <v>16366</v>
      </c>
      <c r="D838" s="3" t="s">
        <v>16371</v>
      </c>
      <c r="E838" s="6">
        <v>214</v>
      </c>
      <c r="F838" s="3" t="s">
        <v>110</v>
      </c>
      <c r="G838" s="6">
        <v>900.9</v>
      </c>
      <c r="H838" s="3" t="s">
        <v>16484</v>
      </c>
      <c r="I838" s="3"/>
      <c r="J838" s="6"/>
      <c r="K838" s="3"/>
      <c r="L838" s="6"/>
      <c r="M838" s="6"/>
      <c r="N838" s="6"/>
      <c r="O838" s="17"/>
      <c r="P838" s="3"/>
      <c r="Q838" s="3"/>
      <c r="R838" s="3" t="s">
        <v>17274</v>
      </c>
    </row>
    <row r="839" spans="1:18">
      <c r="A839" s="19" t="s">
        <v>17370</v>
      </c>
      <c r="B839" s="3" t="s">
        <v>1166</v>
      </c>
      <c r="C839" s="3" t="s">
        <v>17371</v>
      </c>
      <c r="D839" s="3" t="s">
        <v>16985</v>
      </c>
      <c r="E839" s="6">
        <v>512</v>
      </c>
      <c r="F839" s="3" t="s">
        <v>196</v>
      </c>
      <c r="G839" s="6">
        <v>1386</v>
      </c>
      <c r="H839" s="3" t="s">
        <v>16484</v>
      </c>
      <c r="I839" s="3" t="s">
        <v>1241</v>
      </c>
      <c r="J839" s="6">
        <v>560</v>
      </c>
      <c r="K839" s="3" t="s">
        <v>196</v>
      </c>
      <c r="L839" s="6">
        <v>1386</v>
      </c>
      <c r="M839" s="6">
        <v>48</v>
      </c>
      <c r="N839" s="6">
        <v>1386</v>
      </c>
      <c r="O839" s="17">
        <v>45999</v>
      </c>
      <c r="P839" s="3"/>
      <c r="Q839" s="18" t="s">
        <v>16489</v>
      </c>
      <c r="R839" s="3" t="s">
        <v>17274</v>
      </c>
    </row>
    <row r="840" spans="1:18">
      <c r="A840" s="19" t="s">
        <v>17372</v>
      </c>
      <c r="B840" s="3" t="s">
        <v>1166</v>
      </c>
      <c r="C840" s="3" t="s">
        <v>16985</v>
      </c>
      <c r="D840" s="3" t="s">
        <v>14535</v>
      </c>
      <c r="E840" s="6">
        <v>161</v>
      </c>
      <c r="F840" s="3" t="s">
        <v>110</v>
      </c>
      <c r="G840" s="6">
        <v>900.9</v>
      </c>
      <c r="H840" s="3" t="s">
        <v>16484</v>
      </c>
      <c r="I840" s="3" t="s">
        <v>1241</v>
      </c>
      <c r="J840" s="6">
        <v>170</v>
      </c>
      <c r="K840" s="3" t="s">
        <v>110</v>
      </c>
      <c r="L840" s="6">
        <v>900.9</v>
      </c>
      <c r="M840" s="6">
        <v>9</v>
      </c>
      <c r="N840" s="6">
        <v>900.9</v>
      </c>
      <c r="O840" s="17">
        <v>45999</v>
      </c>
      <c r="P840" s="3"/>
      <c r="Q840" s="18" t="s">
        <v>16489</v>
      </c>
      <c r="R840" s="3" t="s">
        <v>17274</v>
      </c>
    </row>
    <row r="841" spans="1:18">
      <c r="A841" s="19" t="s">
        <v>17373</v>
      </c>
      <c r="B841" s="3" t="s">
        <v>1166</v>
      </c>
      <c r="C841" s="3" t="s">
        <v>14535</v>
      </c>
      <c r="D841" s="3" t="s">
        <v>14542</v>
      </c>
      <c r="E841" s="6">
        <v>116</v>
      </c>
      <c r="F841" s="3" t="s">
        <v>110</v>
      </c>
      <c r="G841" s="6">
        <v>900.9</v>
      </c>
      <c r="H841" s="3" t="s">
        <v>16484</v>
      </c>
      <c r="I841" s="3" t="s">
        <v>1241</v>
      </c>
      <c r="J841" s="6">
        <v>135</v>
      </c>
      <c r="K841" s="3" t="s">
        <v>110</v>
      </c>
      <c r="L841" s="6">
        <v>900.9</v>
      </c>
      <c r="M841" s="6">
        <v>19</v>
      </c>
      <c r="N841" s="6">
        <v>900.9</v>
      </c>
      <c r="O841" s="17">
        <v>45999</v>
      </c>
      <c r="P841" s="3"/>
      <c r="Q841" s="18" t="s">
        <v>16489</v>
      </c>
      <c r="R841" s="3" t="s">
        <v>17274</v>
      </c>
    </row>
    <row r="842" spans="1:18">
      <c r="A842" s="19" t="s">
        <v>17374</v>
      </c>
      <c r="B842" s="3" t="s">
        <v>1166</v>
      </c>
      <c r="C842" s="3" t="s">
        <v>14542</v>
      </c>
      <c r="D842" s="3" t="s">
        <v>14544</v>
      </c>
      <c r="E842" s="6">
        <v>324</v>
      </c>
      <c r="F842" s="3" t="s">
        <v>196</v>
      </c>
      <c r="G842" s="6">
        <v>1386</v>
      </c>
      <c r="H842" s="3" t="s">
        <v>16484</v>
      </c>
      <c r="I842" s="3" t="s">
        <v>1241</v>
      </c>
      <c r="J842" s="6">
        <v>390</v>
      </c>
      <c r="K842" s="3" t="s">
        <v>196</v>
      </c>
      <c r="L842" s="6">
        <v>1386</v>
      </c>
      <c r="M842" s="6">
        <v>66</v>
      </c>
      <c r="N842" s="6">
        <v>1386</v>
      </c>
      <c r="O842" s="17">
        <v>45999</v>
      </c>
      <c r="P842" s="3"/>
      <c r="Q842" s="18" t="s">
        <v>16489</v>
      </c>
      <c r="R842" s="3" t="s">
        <v>17274</v>
      </c>
    </row>
    <row r="843" spans="1:18">
      <c r="A843" s="19" t="s">
        <v>17375</v>
      </c>
      <c r="B843" s="3" t="s">
        <v>1166</v>
      </c>
      <c r="C843" s="3" t="s">
        <v>14544</v>
      </c>
      <c r="D843" s="3" t="s">
        <v>14546</v>
      </c>
      <c r="E843" s="6">
        <v>234</v>
      </c>
      <c r="F843" s="3" t="s">
        <v>110</v>
      </c>
      <c r="G843" s="6">
        <v>900.9</v>
      </c>
      <c r="H843" s="3" t="s">
        <v>16484</v>
      </c>
      <c r="I843" s="3" t="s">
        <v>1241</v>
      </c>
      <c r="J843" s="6">
        <v>342</v>
      </c>
      <c r="K843" s="3" t="s">
        <v>196</v>
      </c>
      <c r="L843" s="6">
        <v>1386</v>
      </c>
      <c r="M843" s="6">
        <v>108</v>
      </c>
      <c r="N843" s="6">
        <v>1386</v>
      </c>
      <c r="O843" s="17">
        <v>45999</v>
      </c>
      <c r="P843" s="3"/>
      <c r="Q843" s="18" t="s">
        <v>16489</v>
      </c>
      <c r="R843" s="3" t="s">
        <v>17274</v>
      </c>
    </row>
    <row r="844" spans="1:18">
      <c r="A844" s="19" t="s">
        <v>17376</v>
      </c>
      <c r="B844" s="3" t="s">
        <v>1166</v>
      </c>
      <c r="C844" s="3" t="s">
        <v>16985</v>
      </c>
      <c r="D844" s="3" t="s">
        <v>14548</v>
      </c>
      <c r="E844" s="6">
        <v>227</v>
      </c>
      <c r="F844" s="3" t="s">
        <v>110</v>
      </c>
      <c r="G844" s="6">
        <v>900.9</v>
      </c>
      <c r="H844" s="3" t="s">
        <v>16484</v>
      </c>
      <c r="I844" s="3" t="s">
        <v>1241</v>
      </c>
      <c r="J844" s="6">
        <v>250</v>
      </c>
      <c r="K844" s="3" t="s">
        <v>110</v>
      </c>
      <c r="L844" s="6">
        <v>900.9</v>
      </c>
      <c r="M844" s="6">
        <v>23</v>
      </c>
      <c r="N844" s="6">
        <v>900.9</v>
      </c>
      <c r="O844" s="17">
        <v>45999</v>
      </c>
      <c r="P844" s="3"/>
      <c r="Q844" s="18" t="s">
        <v>16489</v>
      </c>
      <c r="R844" s="3" t="s">
        <v>17274</v>
      </c>
    </row>
    <row r="845" spans="1:18">
      <c r="A845" s="19" t="s">
        <v>17377</v>
      </c>
      <c r="B845" s="3" t="s">
        <v>1166</v>
      </c>
      <c r="C845" s="3" t="s">
        <v>14548</v>
      </c>
      <c r="D845" s="3" t="s">
        <v>14550</v>
      </c>
      <c r="E845" s="6">
        <v>304</v>
      </c>
      <c r="F845" s="3" t="s">
        <v>196</v>
      </c>
      <c r="G845" s="6">
        <v>1386</v>
      </c>
      <c r="H845" s="3" t="s">
        <v>16484</v>
      </c>
      <c r="I845" s="3" t="s">
        <v>1241</v>
      </c>
      <c r="J845" s="6">
        <v>315</v>
      </c>
      <c r="K845" s="3" t="s">
        <v>196</v>
      </c>
      <c r="L845" s="6">
        <v>1386</v>
      </c>
      <c r="M845" s="6">
        <v>11</v>
      </c>
      <c r="N845" s="6">
        <v>1386</v>
      </c>
      <c r="O845" s="17">
        <v>45999</v>
      </c>
      <c r="P845" s="3"/>
      <c r="Q845" s="18" t="s">
        <v>16489</v>
      </c>
      <c r="R845" s="3" t="s">
        <v>17274</v>
      </c>
    </row>
    <row r="846" spans="1:18">
      <c r="A846" s="19" t="s">
        <v>17378</v>
      </c>
      <c r="B846" s="3" t="s">
        <v>1166</v>
      </c>
      <c r="C846" s="3" t="s">
        <v>14550</v>
      </c>
      <c r="D846" s="3" t="s">
        <v>14552</v>
      </c>
      <c r="E846" s="6">
        <v>300</v>
      </c>
      <c r="F846" s="3" t="s">
        <v>110</v>
      </c>
      <c r="G846" s="6">
        <v>900.9</v>
      </c>
      <c r="H846" s="3" t="s">
        <v>16484</v>
      </c>
      <c r="I846" s="3" t="s">
        <v>1241</v>
      </c>
      <c r="J846" s="6">
        <v>320</v>
      </c>
      <c r="K846" s="3" t="s">
        <v>196</v>
      </c>
      <c r="L846" s="6">
        <v>1386</v>
      </c>
      <c r="M846" s="6">
        <v>20</v>
      </c>
      <c r="N846" s="6">
        <v>1386</v>
      </c>
      <c r="O846" s="17">
        <v>45999</v>
      </c>
      <c r="P846" s="3"/>
      <c r="Q846" s="18" t="s">
        <v>16489</v>
      </c>
      <c r="R846" s="3" t="s">
        <v>17274</v>
      </c>
    </row>
    <row r="847" spans="1:18">
      <c r="A847" s="19" t="s">
        <v>17379</v>
      </c>
      <c r="B847" s="3" t="s">
        <v>1166</v>
      </c>
      <c r="C847" s="3" t="s">
        <v>14552</v>
      </c>
      <c r="D847" s="3" t="s">
        <v>14554</v>
      </c>
      <c r="E847" s="6">
        <v>326</v>
      </c>
      <c r="F847" s="3" t="s">
        <v>196</v>
      </c>
      <c r="G847" s="6">
        <v>1386</v>
      </c>
      <c r="H847" s="3" t="s">
        <v>16484</v>
      </c>
      <c r="I847" s="3" t="s">
        <v>1241</v>
      </c>
      <c r="J847" s="6">
        <v>290</v>
      </c>
      <c r="K847" s="3" t="s">
        <v>110</v>
      </c>
      <c r="L847" s="6">
        <v>900.9</v>
      </c>
      <c r="M847" s="6">
        <v>-36</v>
      </c>
      <c r="N847" s="6">
        <v>900.9</v>
      </c>
      <c r="O847" s="17">
        <v>45999</v>
      </c>
      <c r="P847" s="3"/>
      <c r="Q847" s="18" t="s">
        <v>16489</v>
      </c>
      <c r="R847" s="3" t="s">
        <v>17274</v>
      </c>
    </row>
    <row r="848" spans="1:18">
      <c r="A848" s="19" t="s">
        <v>17380</v>
      </c>
      <c r="B848" s="3" t="s">
        <v>1166</v>
      </c>
      <c r="C848" s="3" t="s">
        <v>14554</v>
      </c>
      <c r="D848" s="3" t="s">
        <v>14556</v>
      </c>
      <c r="E848" s="6">
        <v>313</v>
      </c>
      <c r="F848" s="3" t="s">
        <v>196</v>
      </c>
      <c r="G848" s="6">
        <v>1386</v>
      </c>
      <c r="H848" s="3" t="s">
        <v>16484</v>
      </c>
      <c r="I848" s="3" t="s">
        <v>1241</v>
      </c>
      <c r="J848" s="6">
        <v>210</v>
      </c>
      <c r="K848" s="3" t="s">
        <v>110</v>
      </c>
      <c r="L848" s="6">
        <v>900.9</v>
      </c>
      <c r="M848" s="6">
        <v>-103</v>
      </c>
      <c r="N848" s="6">
        <v>900.9</v>
      </c>
      <c r="O848" s="17">
        <v>45999</v>
      </c>
      <c r="P848" s="3"/>
      <c r="Q848" s="18" t="s">
        <v>16489</v>
      </c>
      <c r="R848" s="3" t="s">
        <v>17274</v>
      </c>
    </row>
    <row r="849" spans="1:18">
      <c r="A849" s="19" t="s">
        <v>17381</v>
      </c>
      <c r="B849" s="3" t="s">
        <v>1166</v>
      </c>
      <c r="C849" s="3" t="s">
        <v>16985</v>
      </c>
      <c r="D849" s="3" t="s">
        <v>14558</v>
      </c>
      <c r="E849" s="6">
        <v>139</v>
      </c>
      <c r="F849" s="3" t="s">
        <v>110</v>
      </c>
      <c r="G849" s="6">
        <v>900.9</v>
      </c>
      <c r="H849" s="3" t="s">
        <v>16484</v>
      </c>
      <c r="I849" s="3" t="s">
        <v>1241</v>
      </c>
      <c r="J849" s="6">
        <v>150</v>
      </c>
      <c r="K849" s="3" t="s">
        <v>110</v>
      </c>
      <c r="L849" s="6">
        <v>900.9</v>
      </c>
      <c r="M849" s="6">
        <v>11</v>
      </c>
      <c r="N849" s="6">
        <v>900.9</v>
      </c>
      <c r="O849" s="17">
        <v>46001</v>
      </c>
      <c r="P849" s="3"/>
      <c r="Q849" s="18" t="s">
        <v>16489</v>
      </c>
      <c r="R849" s="3" t="s">
        <v>17274</v>
      </c>
    </row>
    <row r="850" spans="1:18">
      <c r="A850" s="19" t="s">
        <v>17382</v>
      </c>
      <c r="B850" s="3" t="s">
        <v>1166</v>
      </c>
      <c r="C850" s="3" t="s">
        <v>14558</v>
      </c>
      <c r="D850" s="3" t="s">
        <v>14560</v>
      </c>
      <c r="E850" s="6">
        <v>268</v>
      </c>
      <c r="F850" s="3" t="s">
        <v>110</v>
      </c>
      <c r="G850" s="6">
        <v>900.9</v>
      </c>
      <c r="H850" s="3" t="s">
        <v>16484</v>
      </c>
      <c r="I850" s="3" t="s">
        <v>1241</v>
      </c>
      <c r="J850" s="6">
        <v>290</v>
      </c>
      <c r="K850" s="3" t="s">
        <v>110</v>
      </c>
      <c r="L850" s="6">
        <v>900.9</v>
      </c>
      <c r="M850" s="6">
        <v>22</v>
      </c>
      <c r="N850" s="6">
        <v>900.9</v>
      </c>
      <c r="O850" s="17">
        <v>46001</v>
      </c>
      <c r="P850" s="3"/>
      <c r="Q850" s="18" t="s">
        <v>16489</v>
      </c>
      <c r="R850" s="3" t="s">
        <v>17274</v>
      </c>
    </row>
    <row r="851" spans="1:18">
      <c r="A851" s="19" t="s">
        <v>17383</v>
      </c>
      <c r="B851" s="3" t="s">
        <v>1166</v>
      </c>
      <c r="C851" s="3" t="s">
        <v>14560</v>
      </c>
      <c r="D851" s="3" t="s">
        <v>14562</v>
      </c>
      <c r="E851" s="6">
        <v>302</v>
      </c>
      <c r="F851" s="3" t="s">
        <v>196</v>
      </c>
      <c r="G851" s="6">
        <v>1386</v>
      </c>
      <c r="H851" s="3" t="s">
        <v>16484</v>
      </c>
      <c r="I851" s="3" t="s">
        <v>1241</v>
      </c>
      <c r="J851" s="6">
        <v>315</v>
      </c>
      <c r="K851" s="3" t="s">
        <v>196</v>
      </c>
      <c r="L851" s="6">
        <v>1386</v>
      </c>
      <c r="M851" s="6">
        <v>13</v>
      </c>
      <c r="N851" s="6">
        <v>1386</v>
      </c>
      <c r="O851" s="17">
        <v>46001</v>
      </c>
      <c r="P851" s="3"/>
      <c r="Q851" s="18" t="s">
        <v>16489</v>
      </c>
      <c r="R851" s="3" t="s">
        <v>17274</v>
      </c>
    </row>
    <row r="852" spans="1:18">
      <c r="A852" s="19" t="s">
        <v>17384</v>
      </c>
      <c r="B852" s="3" t="s">
        <v>1166</v>
      </c>
      <c r="C852" s="3" t="s">
        <v>14562</v>
      </c>
      <c r="D852" s="3" t="s">
        <v>14564</v>
      </c>
      <c r="E852" s="6">
        <v>315</v>
      </c>
      <c r="F852" s="3" t="s">
        <v>196</v>
      </c>
      <c r="G852" s="6">
        <v>1386</v>
      </c>
      <c r="H852" s="3" t="s">
        <v>16484</v>
      </c>
      <c r="I852" s="3" t="s">
        <v>1241</v>
      </c>
      <c r="J852" s="6">
        <v>350</v>
      </c>
      <c r="K852" s="3" t="s">
        <v>196</v>
      </c>
      <c r="L852" s="6">
        <v>1386</v>
      </c>
      <c r="M852" s="6">
        <v>35</v>
      </c>
      <c r="N852" s="6">
        <v>1386</v>
      </c>
      <c r="O852" s="17">
        <v>46001</v>
      </c>
      <c r="P852" s="3"/>
      <c r="Q852" s="18" t="s">
        <v>16489</v>
      </c>
      <c r="R852" s="3" t="s">
        <v>17274</v>
      </c>
    </row>
    <row r="853" spans="1:18">
      <c r="A853" s="27" t="s">
        <v>17385</v>
      </c>
      <c r="B853" s="3" t="s">
        <v>1166</v>
      </c>
      <c r="C853" s="3" t="s">
        <v>14564</v>
      </c>
      <c r="D853" s="3" t="s">
        <v>14566</v>
      </c>
      <c r="E853" s="6">
        <v>313</v>
      </c>
      <c r="F853" s="3" t="s">
        <v>196</v>
      </c>
      <c r="G853" s="6">
        <v>1386</v>
      </c>
      <c r="H853" s="3" t="s">
        <v>16484</v>
      </c>
      <c r="I853" s="3" t="s">
        <v>1241</v>
      </c>
      <c r="J853" s="6">
        <v>360</v>
      </c>
      <c r="K853" s="3" t="s">
        <v>196</v>
      </c>
      <c r="L853" s="6">
        <v>1386</v>
      </c>
      <c r="M853" s="6">
        <v>47</v>
      </c>
      <c r="N853" s="6">
        <v>1386</v>
      </c>
      <c r="O853" s="17">
        <v>46001</v>
      </c>
      <c r="P853" s="3"/>
      <c r="Q853" s="18" t="s">
        <v>16489</v>
      </c>
      <c r="R853" s="3" t="s">
        <v>17274</v>
      </c>
    </row>
    <row r="854" spans="1:18">
      <c r="A854" s="19" t="s">
        <v>17386</v>
      </c>
      <c r="B854" s="3" t="s">
        <v>1166</v>
      </c>
      <c r="C854" s="3" t="s">
        <v>14566</v>
      </c>
      <c r="D854" s="3" t="s">
        <v>14568</v>
      </c>
      <c r="E854" s="6">
        <v>302</v>
      </c>
      <c r="F854" s="3" t="s">
        <v>196</v>
      </c>
      <c r="G854" s="6">
        <v>1386</v>
      </c>
      <c r="H854" s="3" t="s">
        <v>16484</v>
      </c>
      <c r="I854" s="3" t="s">
        <v>1241</v>
      </c>
      <c r="J854" s="6">
        <v>350</v>
      </c>
      <c r="K854" s="3" t="s">
        <v>196</v>
      </c>
      <c r="L854" s="6">
        <v>1386</v>
      </c>
      <c r="M854" s="6">
        <v>48</v>
      </c>
      <c r="N854" s="6">
        <v>1386</v>
      </c>
      <c r="O854" s="17">
        <v>46001</v>
      </c>
      <c r="P854" s="3"/>
      <c r="Q854" s="18" t="s">
        <v>16489</v>
      </c>
      <c r="R854" s="3" t="s">
        <v>17274</v>
      </c>
    </row>
    <row r="855" spans="1:18">
      <c r="A855" s="19" t="s">
        <v>17387</v>
      </c>
      <c r="B855" s="3" t="s">
        <v>1166</v>
      </c>
      <c r="C855" s="3" t="s">
        <v>14568</v>
      </c>
      <c r="D855" s="3" t="s">
        <v>14570</v>
      </c>
      <c r="E855" s="6">
        <v>129</v>
      </c>
      <c r="F855" s="3" t="s">
        <v>110</v>
      </c>
      <c r="G855" s="6">
        <v>900.9</v>
      </c>
      <c r="H855" s="3" t="s">
        <v>16484</v>
      </c>
      <c r="I855" s="3" t="s">
        <v>1241</v>
      </c>
      <c r="J855" s="6">
        <v>145</v>
      </c>
      <c r="K855" s="3" t="s">
        <v>110</v>
      </c>
      <c r="L855" s="6">
        <v>900.9</v>
      </c>
      <c r="M855" s="6">
        <v>16</v>
      </c>
      <c r="N855" s="6">
        <v>900.9</v>
      </c>
      <c r="O855" s="17">
        <v>46001</v>
      </c>
      <c r="P855" s="3"/>
      <c r="Q855" s="18" t="s">
        <v>16489</v>
      </c>
      <c r="R855" s="3" t="s">
        <v>17274</v>
      </c>
    </row>
    <row r="856" spans="1:18">
      <c r="A856" s="19" t="s">
        <v>17388</v>
      </c>
      <c r="B856" s="3" t="s">
        <v>1176</v>
      </c>
      <c r="C856" s="3" t="s">
        <v>17389</v>
      </c>
      <c r="D856" s="3" t="s">
        <v>16985</v>
      </c>
      <c r="E856" s="6">
        <v>318</v>
      </c>
      <c r="F856" s="3" t="s">
        <v>196</v>
      </c>
      <c r="G856" s="6">
        <v>1386</v>
      </c>
      <c r="H856" s="3" t="s">
        <v>16484</v>
      </c>
      <c r="I856" s="3" t="s">
        <v>1241</v>
      </c>
      <c r="J856" s="6">
        <v>420</v>
      </c>
      <c r="K856" s="3" t="s">
        <v>196</v>
      </c>
      <c r="L856" s="6">
        <v>1386</v>
      </c>
      <c r="M856" s="6">
        <v>102</v>
      </c>
      <c r="N856" s="6">
        <v>1386</v>
      </c>
      <c r="O856" s="17">
        <v>45999</v>
      </c>
      <c r="P856" s="3"/>
      <c r="Q856" s="3" t="s">
        <v>2740</v>
      </c>
      <c r="R856" s="3" t="s">
        <v>17274</v>
      </c>
    </row>
    <row r="857" spans="1:18">
      <c r="A857" s="19" t="s">
        <v>17390</v>
      </c>
      <c r="B857" s="3" t="s">
        <v>1176</v>
      </c>
      <c r="C857" s="3" t="s">
        <v>16985</v>
      </c>
      <c r="D857" s="3" t="s">
        <v>15538</v>
      </c>
      <c r="E857" s="6">
        <v>641</v>
      </c>
      <c r="F857" s="3" t="s">
        <v>196</v>
      </c>
      <c r="G857" s="6">
        <v>1386</v>
      </c>
      <c r="H857" s="3" t="s">
        <v>16484</v>
      </c>
      <c r="I857" s="3" t="s">
        <v>1241</v>
      </c>
      <c r="J857" s="6">
        <v>640</v>
      </c>
      <c r="K857" s="3" t="s">
        <v>196</v>
      </c>
      <c r="L857" s="6">
        <v>1386</v>
      </c>
      <c r="M857" s="6">
        <v>-1</v>
      </c>
      <c r="N857" s="6">
        <v>1386</v>
      </c>
      <c r="O857" s="17">
        <v>45999</v>
      </c>
      <c r="P857" s="3"/>
      <c r="Q857" s="3" t="s">
        <v>2740</v>
      </c>
      <c r="R857" s="3" t="s">
        <v>17274</v>
      </c>
    </row>
    <row r="858" spans="1:18">
      <c r="A858" s="19" t="s">
        <v>17391</v>
      </c>
      <c r="B858" s="3" t="s">
        <v>1176</v>
      </c>
      <c r="C858" s="3" t="s">
        <v>15538</v>
      </c>
      <c r="D858" s="3" t="s">
        <v>15544</v>
      </c>
      <c r="E858" s="6">
        <v>254</v>
      </c>
      <c r="F858" s="3" t="s">
        <v>110</v>
      </c>
      <c r="G858" s="6">
        <v>900.9</v>
      </c>
      <c r="H858" s="3" t="s">
        <v>16484</v>
      </c>
      <c r="I858" s="3" t="s">
        <v>1241</v>
      </c>
      <c r="J858" s="6">
        <v>268</v>
      </c>
      <c r="K858" s="3" t="s">
        <v>110</v>
      </c>
      <c r="L858" s="6">
        <v>900.9</v>
      </c>
      <c r="M858" s="6">
        <v>14</v>
      </c>
      <c r="N858" s="6">
        <v>900.9</v>
      </c>
      <c r="O858" s="17">
        <v>45999</v>
      </c>
      <c r="P858" s="3"/>
      <c r="Q858" s="3" t="s">
        <v>2740</v>
      </c>
      <c r="R858" s="3" t="s">
        <v>17274</v>
      </c>
    </row>
    <row r="859" spans="1:18">
      <c r="A859" s="19" t="s">
        <v>17392</v>
      </c>
      <c r="B859" s="3" t="s">
        <v>1176</v>
      </c>
      <c r="C859" s="3" t="s">
        <v>15544</v>
      </c>
      <c r="D859" s="3" t="s">
        <v>15549</v>
      </c>
      <c r="E859" s="6">
        <v>257</v>
      </c>
      <c r="F859" s="3" t="s">
        <v>110</v>
      </c>
      <c r="G859" s="6">
        <v>900.9</v>
      </c>
      <c r="H859" s="3" t="s">
        <v>16484</v>
      </c>
      <c r="I859" s="3" t="s">
        <v>1241</v>
      </c>
      <c r="J859" s="6">
        <v>269</v>
      </c>
      <c r="K859" s="3" t="s">
        <v>110</v>
      </c>
      <c r="L859" s="6">
        <v>900.9</v>
      </c>
      <c r="M859" s="6">
        <v>12</v>
      </c>
      <c r="N859" s="6">
        <v>900.9</v>
      </c>
      <c r="O859" s="17">
        <v>45999</v>
      </c>
      <c r="P859" s="3"/>
      <c r="Q859" s="3" t="s">
        <v>2740</v>
      </c>
      <c r="R859" s="3" t="s">
        <v>17274</v>
      </c>
    </row>
    <row r="860" spans="1:18">
      <c r="A860" s="19" t="s">
        <v>17393</v>
      </c>
      <c r="B860" s="3" t="s">
        <v>1176</v>
      </c>
      <c r="C860" s="3" t="s">
        <v>15549</v>
      </c>
      <c r="D860" s="3" t="s">
        <v>15554</v>
      </c>
      <c r="E860" s="6">
        <v>237</v>
      </c>
      <c r="F860" s="3" t="s">
        <v>110</v>
      </c>
      <c r="G860" s="6">
        <v>900.9</v>
      </c>
      <c r="H860" s="3" t="s">
        <v>16484</v>
      </c>
      <c r="I860" s="3" t="s">
        <v>1241</v>
      </c>
      <c r="J860" s="6">
        <v>258</v>
      </c>
      <c r="K860" s="3" t="s">
        <v>110</v>
      </c>
      <c r="L860" s="6">
        <v>900.9</v>
      </c>
      <c r="M860" s="6">
        <v>21</v>
      </c>
      <c r="N860" s="6">
        <v>900.9</v>
      </c>
      <c r="O860" s="17">
        <v>45999</v>
      </c>
      <c r="P860" s="3"/>
      <c r="Q860" s="3" t="s">
        <v>2740</v>
      </c>
      <c r="R860" s="3" t="s">
        <v>17274</v>
      </c>
    </row>
    <row r="861" spans="1:18">
      <c r="A861" s="19" t="s">
        <v>17394</v>
      </c>
      <c r="B861" s="3" t="s">
        <v>1176</v>
      </c>
      <c r="C861" s="3" t="s">
        <v>15554</v>
      </c>
      <c r="D861" s="3" t="s">
        <v>15559</v>
      </c>
      <c r="E861" s="6">
        <v>736</v>
      </c>
      <c r="F861" s="3" t="s">
        <v>196</v>
      </c>
      <c r="G861" s="6">
        <v>1386</v>
      </c>
      <c r="H861" s="3" t="s">
        <v>16484</v>
      </c>
      <c r="I861" s="3" t="s">
        <v>1241</v>
      </c>
      <c r="J861" s="6">
        <v>839</v>
      </c>
      <c r="K861" s="3" t="s">
        <v>196</v>
      </c>
      <c r="L861" s="6">
        <v>1386</v>
      </c>
      <c r="M861" s="6">
        <v>103</v>
      </c>
      <c r="N861" s="6">
        <v>1386</v>
      </c>
      <c r="O861" s="17">
        <v>46000</v>
      </c>
      <c r="P861" s="3"/>
      <c r="Q861" s="3" t="s">
        <v>2740</v>
      </c>
      <c r="R861" s="3" t="s">
        <v>17274</v>
      </c>
    </row>
    <row r="862" spans="1:18">
      <c r="A862" s="19" t="s">
        <v>17395</v>
      </c>
      <c r="B862" s="3" t="s">
        <v>1176</v>
      </c>
      <c r="C862" s="3" t="s">
        <v>15559</v>
      </c>
      <c r="D862" s="3" t="s">
        <v>15564</v>
      </c>
      <c r="E862" s="6">
        <v>282</v>
      </c>
      <c r="F862" s="3" t="s">
        <v>110</v>
      </c>
      <c r="G862" s="6">
        <v>900.9</v>
      </c>
      <c r="H862" s="3" t="s">
        <v>16484</v>
      </c>
      <c r="I862" s="3" t="s">
        <v>1241</v>
      </c>
      <c r="J862" s="6">
        <v>310</v>
      </c>
      <c r="K862" s="3" t="s">
        <v>196</v>
      </c>
      <c r="L862" s="6">
        <v>1386</v>
      </c>
      <c r="M862" s="6">
        <v>28</v>
      </c>
      <c r="N862" s="6">
        <v>1386</v>
      </c>
      <c r="O862" s="17">
        <v>46000</v>
      </c>
      <c r="P862" s="3"/>
      <c r="Q862" s="3" t="s">
        <v>2740</v>
      </c>
      <c r="R862" s="3" t="s">
        <v>17274</v>
      </c>
    </row>
    <row r="863" spans="1:18">
      <c r="A863" s="19" t="s">
        <v>17396</v>
      </c>
      <c r="B863" s="3" t="s">
        <v>1176</v>
      </c>
      <c r="C863" s="3" t="s">
        <v>15564</v>
      </c>
      <c r="D863" s="3" t="s">
        <v>15569</v>
      </c>
      <c r="E863" s="6">
        <v>660</v>
      </c>
      <c r="F863" s="3" t="s">
        <v>196</v>
      </c>
      <c r="G863" s="6">
        <v>1386</v>
      </c>
      <c r="H863" s="3" t="s">
        <v>16484</v>
      </c>
      <c r="I863" s="3" t="s">
        <v>1241</v>
      </c>
      <c r="J863" s="6">
        <v>660</v>
      </c>
      <c r="K863" s="3" t="s">
        <v>196</v>
      </c>
      <c r="L863" s="6">
        <v>1386</v>
      </c>
      <c r="M863" s="6">
        <v>0</v>
      </c>
      <c r="N863" s="6">
        <v>1386</v>
      </c>
      <c r="O863" s="17">
        <v>46000</v>
      </c>
      <c r="P863" s="3"/>
      <c r="Q863" s="3" t="s">
        <v>2740</v>
      </c>
      <c r="R863" s="3" t="s">
        <v>17274</v>
      </c>
    </row>
    <row r="864" spans="1:18">
      <c r="A864" s="19" t="s">
        <v>17397</v>
      </c>
      <c r="B864" s="3" t="s">
        <v>1176</v>
      </c>
      <c r="C864" s="3" t="s">
        <v>15569</v>
      </c>
      <c r="D864" s="3" t="s">
        <v>15574</v>
      </c>
      <c r="E864" s="6">
        <v>232</v>
      </c>
      <c r="F864" s="3" t="s">
        <v>110</v>
      </c>
      <c r="G864" s="6">
        <v>900.9</v>
      </c>
      <c r="H864" s="3" t="s">
        <v>16484</v>
      </c>
      <c r="I864" s="3" t="s">
        <v>1241</v>
      </c>
      <c r="J864" s="6">
        <v>245</v>
      </c>
      <c r="K864" s="3" t="s">
        <v>110</v>
      </c>
      <c r="L864" s="6">
        <v>900.9</v>
      </c>
      <c r="M864" s="6">
        <v>13</v>
      </c>
      <c r="N864" s="6">
        <v>900.9</v>
      </c>
      <c r="O864" s="17">
        <v>46000</v>
      </c>
      <c r="P864" s="3"/>
      <c r="Q864" s="3" t="s">
        <v>2740</v>
      </c>
      <c r="R864" s="3" t="s">
        <v>17274</v>
      </c>
    </row>
    <row r="865" spans="1:18">
      <c r="A865" s="19" t="s">
        <v>17398</v>
      </c>
      <c r="B865" s="3" t="s">
        <v>1176</v>
      </c>
      <c r="C865" s="3" t="s">
        <v>15574</v>
      </c>
      <c r="D865" s="3" t="s">
        <v>15580</v>
      </c>
      <c r="E865" s="6">
        <v>419</v>
      </c>
      <c r="F865" s="3" t="s">
        <v>196</v>
      </c>
      <c r="G865" s="6">
        <v>1386</v>
      </c>
      <c r="H865" s="3" t="s">
        <v>16484</v>
      </c>
      <c r="I865" s="3" t="s">
        <v>1241</v>
      </c>
      <c r="J865" s="6">
        <v>413</v>
      </c>
      <c r="K865" s="3" t="s">
        <v>196</v>
      </c>
      <c r="L865" s="6">
        <v>1386</v>
      </c>
      <c r="M865" s="6">
        <v>-6</v>
      </c>
      <c r="N865" s="6">
        <v>1386</v>
      </c>
      <c r="O865" s="17">
        <v>46000</v>
      </c>
      <c r="P865" s="3"/>
      <c r="Q865" s="3" t="s">
        <v>2740</v>
      </c>
      <c r="R865" s="3" t="s">
        <v>17274</v>
      </c>
    </row>
    <row r="866" spans="1:18">
      <c r="A866" s="19" t="s">
        <v>17399</v>
      </c>
      <c r="B866" s="3" t="s">
        <v>1176</v>
      </c>
      <c r="C866" s="3" t="s">
        <v>16985</v>
      </c>
      <c r="D866" s="3" t="s">
        <v>15585</v>
      </c>
      <c r="E866" s="6">
        <v>346</v>
      </c>
      <c r="F866" s="3" t="s">
        <v>196</v>
      </c>
      <c r="G866" s="6">
        <v>1386</v>
      </c>
      <c r="H866" s="3" t="s">
        <v>16484</v>
      </c>
      <c r="I866" s="3" t="s">
        <v>1241</v>
      </c>
      <c r="J866" s="6">
        <v>345</v>
      </c>
      <c r="K866" s="3" t="s">
        <v>196</v>
      </c>
      <c r="L866" s="6">
        <v>1386</v>
      </c>
      <c r="M866" s="6">
        <v>-1</v>
      </c>
      <c r="N866" s="6">
        <v>1386</v>
      </c>
      <c r="O866" s="17">
        <v>46000</v>
      </c>
      <c r="P866" s="3"/>
      <c r="Q866" s="3" t="s">
        <v>2740</v>
      </c>
      <c r="R866" s="3" t="s">
        <v>17274</v>
      </c>
    </row>
    <row r="867" spans="1:18">
      <c r="A867" s="19" t="s">
        <v>17400</v>
      </c>
      <c r="B867" s="3" t="s">
        <v>1176</v>
      </c>
      <c r="C867" s="3" t="s">
        <v>15585</v>
      </c>
      <c r="D867" s="3" t="s">
        <v>15590</v>
      </c>
      <c r="E867" s="6">
        <v>269</v>
      </c>
      <c r="F867" s="3" t="s">
        <v>110</v>
      </c>
      <c r="G867" s="6">
        <v>900.9</v>
      </c>
      <c r="H867" s="3" t="s">
        <v>16484</v>
      </c>
      <c r="I867" s="3" t="s">
        <v>1241</v>
      </c>
      <c r="J867" s="6">
        <v>278</v>
      </c>
      <c r="K867" s="3" t="s">
        <v>110</v>
      </c>
      <c r="L867" s="6">
        <v>900.9</v>
      </c>
      <c r="M867" s="6">
        <v>9</v>
      </c>
      <c r="N867" s="6">
        <v>900.9</v>
      </c>
      <c r="O867" s="17">
        <v>46001</v>
      </c>
      <c r="P867" s="3"/>
      <c r="Q867" s="3" t="s">
        <v>2740</v>
      </c>
      <c r="R867" s="3" t="s">
        <v>17274</v>
      </c>
    </row>
    <row r="868" spans="1:18">
      <c r="A868" s="19" t="s">
        <v>17401</v>
      </c>
      <c r="B868" s="3" t="s">
        <v>1176</v>
      </c>
      <c r="C868" s="3" t="s">
        <v>15590</v>
      </c>
      <c r="D868" s="3" t="s">
        <v>15595</v>
      </c>
      <c r="E868" s="6">
        <v>200</v>
      </c>
      <c r="F868" s="3" t="s">
        <v>110</v>
      </c>
      <c r="G868" s="6">
        <v>900.9</v>
      </c>
      <c r="H868" s="3" t="s">
        <v>16484</v>
      </c>
      <c r="I868" s="3" t="s">
        <v>1241</v>
      </c>
      <c r="J868" s="6">
        <v>212</v>
      </c>
      <c r="K868" s="3" t="s">
        <v>110</v>
      </c>
      <c r="L868" s="6">
        <v>900.9</v>
      </c>
      <c r="M868" s="6">
        <v>12</v>
      </c>
      <c r="N868" s="6">
        <v>900.9</v>
      </c>
      <c r="O868" s="17">
        <v>46001</v>
      </c>
      <c r="P868" s="3"/>
      <c r="Q868" s="3" t="s">
        <v>2740</v>
      </c>
      <c r="R868" s="3" t="s">
        <v>17274</v>
      </c>
    </row>
    <row r="869" spans="1:18">
      <c r="A869" s="19" t="s">
        <v>17402</v>
      </c>
      <c r="B869" s="3" t="s">
        <v>1176</v>
      </c>
      <c r="C869" s="3" t="s">
        <v>15595</v>
      </c>
      <c r="D869" s="3" t="s">
        <v>15600</v>
      </c>
      <c r="E869" s="6">
        <v>345</v>
      </c>
      <c r="F869" s="3" t="s">
        <v>196</v>
      </c>
      <c r="G869" s="6">
        <v>1386</v>
      </c>
      <c r="H869" s="3" t="s">
        <v>16484</v>
      </c>
      <c r="I869" s="3" t="s">
        <v>1241</v>
      </c>
      <c r="J869" s="6">
        <v>340</v>
      </c>
      <c r="K869" s="3" t="s">
        <v>196</v>
      </c>
      <c r="L869" s="6">
        <v>1386</v>
      </c>
      <c r="M869" s="6">
        <v>-5</v>
      </c>
      <c r="N869" s="6">
        <v>1386</v>
      </c>
      <c r="O869" s="17">
        <v>46001</v>
      </c>
      <c r="P869" s="3"/>
      <c r="Q869" s="3" t="s">
        <v>2740</v>
      </c>
      <c r="R869" s="3" t="s">
        <v>17274</v>
      </c>
    </row>
    <row r="870" spans="1:18">
      <c r="A870" s="19" t="s">
        <v>17403</v>
      </c>
      <c r="B870" s="3" t="s">
        <v>1176</v>
      </c>
      <c r="C870" s="3" t="s">
        <v>15600</v>
      </c>
      <c r="D870" s="3" t="s">
        <v>15605</v>
      </c>
      <c r="E870" s="6">
        <v>202</v>
      </c>
      <c r="F870" s="3" t="s">
        <v>110</v>
      </c>
      <c r="G870" s="6">
        <v>900.9</v>
      </c>
      <c r="H870" s="3" t="s">
        <v>16484</v>
      </c>
      <c r="I870" s="3" t="s">
        <v>1241</v>
      </c>
      <c r="J870" s="6">
        <v>214</v>
      </c>
      <c r="K870" s="3" t="s">
        <v>110</v>
      </c>
      <c r="L870" s="6">
        <v>900.9</v>
      </c>
      <c r="M870" s="6">
        <v>12</v>
      </c>
      <c r="N870" s="6">
        <v>900.9</v>
      </c>
      <c r="O870" s="17">
        <v>46001</v>
      </c>
      <c r="P870" s="3"/>
      <c r="Q870" s="3" t="s">
        <v>2740</v>
      </c>
      <c r="R870" s="3" t="s">
        <v>17274</v>
      </c>
    </row>
    <row r="871" spans="1:18">
      <c r="A871" s="19" t="s">
        <v>17404</v>
      </c>
      <c r="B871" s="3" t="s">
        <v>1176</v>
      </c>
      <c r="C871" s="3" t="s">
        <v>15605</v>
      </c>
      <c r="D871" s="3" t="s">
        <v>15610</v>
      </c>
      <c r="E871" s="6">
        <v>166</v>
      </c>
      <c r="F871" s="3" t="s">
        <v>110</v>
      </c>
      <c r="G871" s="6">
        <v>900.9</v>
      </c>
      <c r="H871" s="3" t="s">
        <v>16484</v>
      </c>
      <c r="I871" s="3" t="s">
        <v>1241</v>
      </c>
      <c r="J871" s="6">
        <v>178</v>
      </c>
      <c r="K871" s="3" t="s">
        <v>110</v>
      </c>
      <c r="L871" s="6">
        <v>900.9</v>
      </c>
      <c r="M871" s="6">
        <v>12</v>
      </c>
      <c r="N871" s="6">
        <v>900.9</v>
      </c>
      <c r="O871" s="17">
        <v>46001</v>
      </c>
      <c r="P871" s="3"/>
      <c r="Q871" s="3" t="s">
        <v>2740</v>
      </c>
      <c r="R871" s="3" t="s">
        <v>17274</v>
      </c>
    </row>
    <row r="872" spans="1:18">
      <c r="A872" s="19" t="s">
        <v>17405</v>
      </c>
      <c r="B872" s="3" t="s">
        <v>1176</v>
      </c>
      <c r="C872" s="3" t="s">
        <v>15610</v>
      </c>
      <c r="D872" s="3" t="s">
        <v>15615</v>
      </c>
      <c r="E872" s="6">
        <v>150</v>
      </c>
      <c r="F872" s="3" t="s">
        <v>110</v>
      </c>
      <c r="G872" s="6">
        <v>900.9</v>
      </c>
      <c r="H872" s="3" t="s">
        <v>16484</v>
      </c>
      <c r="I872" s="3" t="s">
        <v>1241</v>
      </c>
      <c r="J872" s="6">
        <v>169</v>
      </c>
      <c r="K872" s="3" t="s">
        <v>110</v>
      </c>
      <c r="L872" s="6">
        <v>900.9</v>
      </c>
      <c r="M872" s="6">
        <v>19</v>
      </c>
      <c r="N872" s="6">
        <v>900.9</v>
      </c>
      <c r="O872" s="17">
        <v>46001</v>
      </c>
      <c r="P872" s="3"/>
      <c r="Q872" s="3" t="s">
        <v>2740</v>
      </c>
      <c r="R872" s="3" t="s">
        <v>17274</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W1000"/>
  <sheetViews>
    <sheetView showGridLines="0" workbookViewId="0"/>
  </sheetViews>
  <sheetFormatPr defaultColWidth="12.5703125" defaultRowHeight="15.75" customHeight="1"/>
  <cols>
    <col min="1" max="1" width="24.85546875" customWidth="1"/>
    <col min="2" max="2" width="22.5703125" customWidth="1"/>
    <col min="3" max="3" width="25.28515625" customWidth="1"/>
  </cols>
  <sheetData>
    <row r="1" spans="1:49" ht="15.75" customHeight="1">
      <c r="D1" s="28"/>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row>
    <row r="2" spans="1:49" ht="15.75" customHeight="1">
      <c r="D2" s="28"/>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row>
    <row r="3" spans="1:49" ht="15.75" customHeight="1">
      <c r="A3" s="30"/>
      <c r="B3" s="28"/>
      <c r="C3" s="28"/>
      <c r="D3" s="28"/>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row>
    <row r="4" spans="1:49" ht="15.75" customHeight="1">
      <c r="A4" s="30"/>
      <c r="B4" s="28"/>
      <c r="C4" s="28"/>
      <c r="D4" s="28"/>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row>
    <row r="5" spans="1:49" ht="15.75" customHeight="1">
      <c r="A5" s="30"/>
      <c r="B5" s="28"/>
      <c r="C5" s="28"/>
      <c r="D5" s="28"/>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row>
    <row r="6" spans="1:49" ht="15.75" customHeight="1">
      <c r="A6" s="30"/>
      <c r="B6" s="28"/>
      <c r="C6" s="28"/>
      <c r="D6" s="28"/>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row>
    <row r="7" spans="1:49" ht="15.75" customHeight="1">
      <c r="A7" s="30"/>
      <c r="B7" s="28"/>
      <c r="C7" s="28"/>
      <c r="D7" s="28"/>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row>
    <row r="8" spans="1:49" ht="15.75" customHeight="1">
      <c r="A8" s="30"/>
      <c r="B8" s="28"/>
      <c r="C8" s="28"/>
      <c r="D8" s="28"/>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row>
    <row r="9" spans="1:49" ht="15.75" customHeight="1">
      <c r="A9" s="30"/>
      <c r="B9" s="28"/>
      <c r="C9" s="28"/>
      <c r="D9" s="28"/>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row>
    <row r="10" spans="1:49" ht="15.75" customHeight="1">
      <c r="A10" s="30"/>
      <c r="B10" s="28"/>
      <c r="C10" s="28"/>
      <c r="D10" s="28"/>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row>
    <row r="11" spans="1:49" ht="15.75" customHeight="1">
      <c r="A11" s="30"/>
      <c r="B11" s="28"/>
      <c r="C11" s="28"/>
      <c r="D11" s="28"/>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row>
    <row r="12" spans="1:49" ht="15.75" customHeight="1">
      <c r="A12" s="30"/>
      <c r="B12" s="28"/>
      <c r="C12" s="28"/>
      <c r="D12" s="28"/>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row>
    <row r="13" spans="1:49" ht="15.75" customHeight="1">
      <c r="A13" s="30"/>
      <c r="B13" s="28"/>
      <c r="C13" s="28"/>
      <c r="D13" s="28"/>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row>
    <row r="14" spans="1:49" ht="15.75" customHeight="1">
      <c r="A14" s="30"/>
      <c r="B14" s="28"/>
      <c r="C14" s="28"/>
      <c r="D14" s="28"/>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row>
    <row r="15" spans="1:49" ht="15.75" customHeight="1">
      <c r="A15" s="30"/>
      <c r="B15" s="28"/>
      <c r="C15" s="28"/>
      <c r="D15" s="28"/>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row>
    <row r="16" spans="1:49" ht="15.75" customHeight="1">
      <c r="A16" s="30"/>
      <c r="B16" s="28"/>
      <c r="C16" s="28"/>
      <c r="D16" s="28"/>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row>
    <row r="17" spans="1:49" ht="15.75" customHeight="1">
      <c r="A17" s="30"/>
      <c r="B17" s="28"/>
      <c r="C17" s="28"/>
      <c r="D17" s="28"/>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row>
    <row r="18" spans="1:49" ht="15.75" customHeight="1">
      <c r="A18" s="30"/>
      <c r="B18" s="28"/>
      <c r="C18" s="28"/>
      <c r="D18" s="28"/>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row>
    <row r="19" spans="1:49" ht="15.75" customHeight="1">
      <c r="A19" s="30"/>
      <c r="B19" s="28"/>
      <c r="C19" s="28"/>
      <c r="D19" s="28"/>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row>
    <row r="20" spans="1:49" ht="15.75" customHeight="1">
      <c r="A20" s="30"/>
      <c r="B20" s="28"/>
      <c r="C20" s="28"/>
      <c r="D20" s="28"/>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row>
    <row r="21" spans="1:49" ht="15.75" customHeight="1">
      <c r="A21" s="30"/>
      <c r="B21" s="28"/>
      <c r="C21" s="28"/>
      <c r="D21" s="28"/>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row>
    <row r="22" spans="1:49" ht="15">
      <c r="A22" s="30"/>
      <c r="B22" s="28"/>
      <c r="C22" s="28"/>
      <c r="D22" s="28"/>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row>
    <row r="23" spans="1:49" ht="15">
      <c r="A23" s="30"/>
      <c r="B23" s="28"/>
      <c r="C23" s="28"/>
      <c r="D23" s="28"/>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row>
    <row r="24" spans="1:49" ht="15">
      <c r="A24" s="30"/>
      <c r="B24" s="28"/>
      <c r="C24" s="28"/>
      <c r="D24" s="28"/>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row>
    <row r="25" spans="1:49" ht="15">
      <c r="A25" s="30"/>
      <c r="B25" s="28"/>
      <c r="C25" s="28"/>
      <c r="D25" s="28"/>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row>
    <row r="26" spans="1:49" ht="15">
      <c r="A26" s="30"/>
      <c r="B26" s="28"/>
      <c r="C26" s="28"/>
      <c r="D26" s="28"/>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row>
    <row r="27" spans="1:49" ht="15">
      <c r="A27" s="30"/>
      <c r="B27" s="28"/>
      <c r="C27" s="28"/>
      <c r="D27" s="28"/>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row>
    <row r="28" spans="1:49" ht="15">
      <c r="A28" s="30"/>
      <c r="B28" s="28"/>
      <c r="C28" s="28"/>
      <c r="D28" s="28"/>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row>
    <row r="29" spans="1:49" ht="15">
      <c r="A29" s="30"/>
      <c r="B29" s="28"/>
      <c r="C29" s="28"/>
      <c r="D29" s="28"/>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row>
    <row r="30" spans="1:49" ht="15">
      <c r="A30" s="30"/>
      <c r="B30" s="28"/>
      <c r="C30" s="28"/>
      <c r="D30" s="28"/>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row>
    <row r="31" spans="1:49" ht="15">
      <c r="A31" s="30"/>
      <c r="B31" s="28"/>
      <c r="C31" s="28"/>
      <c r="D31" s="28"/>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row>
    <row r="32" spans="1:49" ht="15">
      <c r="A32" s="30"/>
      <c r="B32" s="28"/>
      <c r="C32" s="28"/>
      <c r="D32" s="28"/>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row>
    <row r="33" spans="1:49" ht="15">
      <c r="A33" s="30"/>
      <c r="B33" s="28"/>
      <c r="C33" s="28"/>
      <c r="D33" s="28"/>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row>
    <row r="34" spans="1:49" ht="15">
      <c r="A34" s="30"/>
      <c r="B34" s="28"/>
      <c r="C34" s="28"/>
      <c r="D34" s="28"/>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row>
    <row r="35" spans="1:49" ht="15">
      <c r="A35" s="30"/>
      <c r="B35" s="28"/>
      <c r="C35" s="28"/>
      <c r="D35" s="28"/>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row>
    <row r="36" spans="1:49" ht="15">
      <c r="A36" s="30"/>
      <c r="B36" s="28"/>
      <c r="C36" s="28"/>
      <c r="D36" s="28"/>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row>
    <row r="37" spans="1:49" ht="15">
      <c r="A37" s="30"/>
      <c r="B37" s="28"/>
      <c r="C37" s="28"/>
      <c r="D37" s="28"/>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row>
    <row r="38" spans="1:49" ht="15">
      <c r="A38" s="30"/>
      <c r="B38" s="28"/>
      <c r="C38" s="28"/>
      <c r="D38" s="28"/>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row>
    <row r="39" spans="1:49" ht="15">
      <c r="A39" s="30"/>
      <c r="B39" s="28"/>
      <c r="C39" s="28"/>
      <c r="D39" s="28"/>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row>
    <row r="40" spans="1:49" ht="15">
      <c r="A40" s="30"/>
      <c r="B40" s="28"/>
      <c r="C40" s="28"/>
      <c r="D40" s="28"/>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row>
    <row r="41" spans="1:49" ht="15">
      <c r="A41" s="30"/>
      <c r="B41" s="28"/>
      <c r="C41" s="28"/>
      <c r="D41" s="28"/>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row>
    <row r="42" spans="1:49" ht="15">
      <c r="A42" s="30"/>
      <c r="B42" s="28"/>
      <c r="C42" s="28"/>
      <c r="D42" s="28"/>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row>
    <row r="43" spans="1:49" ht="15">
      <c r="A43" s="30"/>
      <c r="B43" s="28"/>
      <c r="C43" s="28"/>
      <c r="D43" s="28"/>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row>
    <row r="44" spans="1:49" ht="15">
      <c r="A44" s="30"/>
      <c r="B44" s="28"/>
      <c r="C44" s="28"/>
      <c r="D44" s="28"/>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row>
    <row r="45" spans="1:49" ht="15">
      <c r="A45" s="30"/>
      <c r="B45" s="28"/>
      <c r="C45" s="28"/>
      <c r="D45" s="28"/>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row>
    <row r="46" spans="1:49" ht="15">
      <c r="A46" s="30"/>
      <c r="B46" s="28"/>
      <c r="C46" s="28"/>
      <c r="D46" s="28"/>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row>
    <row r="47" spans="1:49" ht="15">
      <c r="A47" s="30"/>
      <c r="B47" s="28"/>
      <c r="C47" s="28"/>
      <c r="D47" s="28"/>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row>
    <row r="48" spans="1:49" ht="15">
      <c r="A48" s="30"/>
      <c r="B48" s="28"/>
      <c r="C48" s="28"/>
      <c r="D48" s="28"/>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row>
    <row r="49" spans="1:49" ht="15">
      <c r="A49" s="30"/>
      <c r="B49" s="28"/>
      <c r="C49" s="28"/>
      <c r="D49" s="28"/>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row>
    <row r="50" spans="1:49" ht="15">
      <c r="A50" s="30"/>
      <c r="B50" s="28"/>
      <c r="C50" s="28"/>
      <c r="D50" s="28"/>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row>
    <row r="51" spans="1:49" ht="15">
      <c r="A51" s="30"/>
      <c r="B51" s="28"/>
      <c r="C51" s="28"/>
      <c r="D51" s="28"/>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row>
    <row r="52" spans="1:49" ht="15">
      <c r="A52" s="30"/>
      <c r="B52" s="28"/>
      <c r="C52" s="28"/>
      <c r="D52" s="28"/>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row>
    <row r="53" spans="1:49" ht="15">
      <c r="A53" s="30"/>
      <c r="B53" s="28"/>
      <c r="C53" s="28"/>
      <c r="D53" s="28"/>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row>
    <row r="54" spans="1:49" ht="15">
      <c r="A54" s="30"/>
      <c r="B54" s="28"/>
      <c r="C54" s="28"/>
      <c r="D54" s="28"/>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row>
    <row r="55" spans="1:49" ht="15">
      <c r="A55" s="30"/>
      <c r="B55" s="28"/>
      <c r="C55" s="28"/>
      <c r="D55" s="28"/>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row>
    <row r="56" spans="1:49" ht="15">
      <c r="A56" s="30"/>
      <c r="B56" s="28"/>
      <c r="C56" s="28"/>
      <c r="D56" s="28"/>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row>
    <row r="57" spans="1:49" ht="15">
      <c r="A57" s="30"/>
      <c r="B57" s="28"/>
      <c r="C57" s="28"/>
      <c r="D57" s="28"/>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row>
    <row r="58" spans="1:49" ht="15">
      <c r="A58" s="30"/>
      <c r="B58" s="28"/>
      <c r="C58" s="28"/>
      <c r="D58" s="28"/>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row>
    <row r="59" spans="1:49" ht="15">
      <c r="A59" s="30"/>
      <c r="B59" s="28"/>
      <c r="C59" s="28"/>
      <c r="D59" s="28"/>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row>
    <row r="60" spans="1:49" ht="15">
      <c r="A60" s="30"/>
      <c r="B60" s="28"/>
      <c r="C60" s="28"/>
      <c r="D60" s="28"/>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row>
    <row r="61" spans="1:49" ht="15">
      <c r="A61" s="30"/>
      <c r="B61" s="28"/>
      <c r="C61" s="28"/>
      <c r="D61" s="28"/>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row>
    <row r="62" spans="1:49" ht="15">
      <c r="A62" s="30"/>
      <c r="B62" s="28"/>
      <c r="C62" s="28"/>
      <c r="D62" s="28"/>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row>
    <row r="63" spans="1:49" ht="15">
      <c r="A63" s="30"/>
      <c r="B63" s="28"/>
      <c r="C63" s="28"/>
      <c r="D63" s="28"/>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row>
    <row r="64" spans="1:49" ht="15">
      <c r="A64" s="30"/>
      <c r="B64" s="28"/>
      <c r="C64" s="28"/>
      <c r="D64" s="28"/>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row>
    <row r="65" spans="1:49" ht="15">
      <c r="A65" s="30"/>
      <c r="B65" s="28"/>
      <c r="C65" s="28"/>
      <c r="D65" s="28"/>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row>
    <row r="66" spans="1:49" ht="15">
      <c r="A66" s="30"/>
      <c r="B66" s="28"/>
      <c r="C66" s="28"/>
      <c r="D66" s="28"/>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row>
    <row r="67" spans="1:49" ht="15">
      <c r="A67" s="30"/>
      <c r="B67" s="28"/>
      <c r="C67" s="28"/>
      <c r="D67" s="28"/>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row>
    <row r="68" spans="1:49" ht="15">
      <c r="A68" s="30"/>
      <c r="B68" s="28"/>
      <c r="C68" s="28"/>
      <c r="D68" s="28"/>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row>
    <row r="69" spans="1:49" ht="15">
      <c r="A69" s="30"/>
      <c r="B69" s="28"/>
      <c r="C69" s="28"/>
      <c r="D69" s="28"/>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row>
    <row r="70" spans="1:49" ht="15">
      <c r="A70" s="30"/>
      <c r="B70" s="28"/>
      <c r="C70" s="28"/>
      <c r="D70" s="28"/>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row>
    <row r="71" spans="1:49" ht="15">
      <c r="A71" s="30"/>
      <c r="B71" s="28"/>
      <c r="C71" s="28"/>
      <c r="D71" s="28"/>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row>
    <row r="72" spans="1:49" ht="15">
      <c r="A72" s="30"/>
      <c r="B72" s="28"/>
      <c r="C72" s="28"/>
      <c r="D72" s="28"/>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row>
    <row r="73" spans="1:49" ht="15">
      <c r="A73" s="30"/>
      <c r="B73" s="28"/>
      <c r="C73" s="28"/>
      <c r="D73" s="28"/>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row>
    <row r="74" spans="1:49" ht="15">
      <c r="A74" s="30"/>
      <c r="B74" s="28"/>
      <c r="C74" s="28"/>
      <c r="D74" s="28"/>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row>
    <row r="75" spans="1:49" ht="15">
      <c r="A75" s="30"/>
      <c r="B75" s="28"/>
      <c r="C75" s="28"/>
      <c r="D75" s="28"/>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row>
    <row r="76" spans="1:49" ht="15">
      <c r="A76" s="30"/>
      <c r="B76" s="28"/>
      <c r="C76" s="28"/>
      <c r="D76" s="28"/>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row>
    <row r="77" spans="1:49" ht="15">
      <c r="A77" s="30"/>
      <c r="B77" s="28"/>
      <c r="C77" s="28"/>
      <c r="D77" s="28"/>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row>
    <row r="78" spans="1:49" ht="15">
      <c r="A78" s="30"/>
      <c r="B78" s="28"/>
      <c r="C78" s="28"/>
      <c r="D78" s="28"/>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row>
    <row r="79" spans="1:49" ht="15">
      <c r="A79" s="30"/>
      <c r="B79" s="28"/>
      <c r="C79" s="28"/>
      <c r="D79" s="28"/>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row>
    <row r="80" spans="1:49" ht="15">
      <c r="A80" s="30"/>
      <c r="B80" s="28"/>
      <c r="C80" s="28"/>
      <c r="D80" s="28"/>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row>
    <row r="81" spans="1:49" ht="15">
      <c r="A81" s="30"/>
      <c r="B81" s="28"/>
      <c r="C81" s="28"/>
      <c r="D81" s="28"/>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row>
    <row r="82" spans="1:49" ht="15">
      <c r="A82" s="30"/>
      <c r="B82" s="28"/>
      <c r="C82" s="28"/>
      <c r="D82" s="28"/>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row>
    <row r="83" spans="1:49" ht="15">
      <c r="A83" s="30"/>
      <c r="B83" s="28"/>
      <c r="C83" s="28"/>
      <c r="D83" s="28"/>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row>
    <row r="84" spans="1:49" ht="15">
      <c r="A84" s="30"/>
      <c r="B84" s="28"/>
      <c r="C84" s="28"/>
      <c r="D84" s="28"/>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row>
    <row r="85" spans="1:49" ht="15">
      <c r="A85" s="30"/>
      <c r="B85" s="28"/>
      <c r="C85" s="28"/>
      <c r="D85" s="28"/>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row>
    <row r="86" spans="1:49" ht="15">
      <c r="A86" s="30"/>
      <c r="B86" s="28"/>
      <c r="C86" s="28"/>
      <c r="D86" s="28"/>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row>
    <row r="87" spans="1:49" ht="15">
      <c r="A87" s="30"/>
      <c r="B87" s="28"/>
      <c r="C87" s="28"/>
      <c r="D87" s="28"/>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row>
    <row r="88" spans="1:49" ht="15">
      <c r="A88" s="30"/>
      <c r="B88" s="28"/>
      <c r="C88" s="28"/>
      <c r="D88" s="28"/>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row>
    <row r="89" spans="1:49" ht="15">
      <c r="A89" s="30"/>
      <c r="B89" s="28"/>
      <c r="C89" s="28"/>
      <c r="D89" s="28"/>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row>
    <row r="90" spans="1:49" ht="15">
      <c r="A90" s="30"/>
      <c r="B90" s="28"/>
      <c r="C90" s="28"/>
      <c r="D90" s="28"/>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row>
    <row r="91" spans="1:49" ht="15">
      <c r="A91" s="30"/>
      <c r="B91" s="28"/>
      <c r="C91" s="28"/>
      <c r="D91" s="28"/>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row>
    <row r="92" spans="1:49" ht="15">
      <c r="A92" s="30"/>
      <c r="B92" s="28"/>
      <c r="C92" s="28"/>
      <c r="D92" s="28"/>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row>
    <row r="93" spans="1:49" ht="15">
      <c r="A93" s="30"/>
      <c r="B93" s="28"/>
      <c r="C93" s="28"/>
      <c r="D93" s="28"/>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row>
    <row r="94" spans="1:49" ht="15">
      <c r="A94" s="30"/>
      <c r="B94" s="28"/>
      <c r="C94" s="28"/>
      <c r="D94" s="28"/>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row>
    <row r="95" spans="1:49" ht="15">
      <c r="A95" s="30"/>
      <c r="B95" s="28"/>
      <c r="C95" s="28"/>
      <c r="D95" s="28"/>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row>
    <row r="96" spans="1:49" ht="15">
      <c r="A96" s="30"/>
      <c r="B96" s="28"/>
      <c r="C96" s="28"/>
      <c r="D96" s="28"/>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row>
    <row r="97" spans="1:49" ht="15">
      <c r="A97" s="30"/>
      <c r="B97" s="28"/>
      <c r="C97" s="28"/>
      <c r="D97" s="28"/>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row>
    <row r="98" spans="1:49" ht="15">
      <c r="A98" s="30"/>
      <c r="B98" s="28"/>
      <c r="C98" s="28"/>
      <c r="D98" s="28"/>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row>
    <row r="99" spans="1:49" ht="15">
      <c r="A99" s="30"/>
      <c r="B99" s="28"/>
      <c r="C99" s="28"/>
      <c r="D99" s="28"/>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row>
    <row r="100" spans="1:49" ht="15">
      <c r="A100" s="30"/>
      <c r="B100" s="28"/>
      <c r="C100" s="28"/>
      <c r="D100" s="28"/>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row>
    <row r="101" spans="1:49" ht="15">
      <c r="A101" s="30"/>
      <c r="B101" s="28"/>
      <c r="C101" s="28"/>
      <c r="D101" s="28"/>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row>
    <row r="102" spans="1:49" ht="15">
      <c r="A102" s="30"/>
      <c r="B102" s="28"/>
      <c r="C102" s="28"/>
      <c r="D102" s="28"/>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row>
    <row r="103" spans="1:49" ht="15">
      <c r="A103" s="30"/>
      <c r="B103" s="28"/>
      <c r="C103" s="28"/>
      <c r="D103" s="28"/>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row>
    <row r="104" spans="1:49" ht="15">
      <c r="A104" s="30"/>
      <c r="B104" s="28"/>
      <c r="C104" s="28"/>
      <c r="D104" s="28"/>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row>
    <row r="105" spans="1:49" ht="15">
      <c r="A105" s="30"/>
      <c r="B105" s="28"/>
      <c r="C105" s="28"/>
      <c r="D105" s="28"/>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row>
    <row r="106" spans="1:49" ht="15">
      <c r="A106" s="30"/>
      <c r="B106" s="28"/>
      <c r="C106" s="28"/>
      <c r="D106" s="28"/>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row>
    <row r="107" spans="1:49" ht="15">
      <c r="A107" s="30"/>
      <c r="B107" s="28"/>
      <c r="C107" s="28"/>
      <c r="D107" s="28"/>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row>
    <row r="108" spans="1:49" ht="15">
      <c r="A108" s="30"/>
      <c r="B108" s="28"/>
      <c r="C108" s="28"/>
      <c r="D108" s="28"/>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row>
    <row r="109" spans="1:49" ht="15">
      <c r="A109" s="30"/>
      <c r="B109" s="28"/>
      <c r="C109" s="28"/>
      <c r="D109" s="28"/>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row>
    <row r="110" spans="1:49" ht="15">
      <c r="A110" s="30"/>
      <c r="B110" s="28"/>
      <c r="C110" s="28"/>
      <c r="D110" s="28"/>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row>
    <row r="111" spans="1:49" ht="15">
      <c r="A111" s="30"/>
      <c r="B111" s="28"/>
      <c r="C111" s="28"/>
      <c r="D111" s="28"/>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row>
    <row r="112" spans="1:49" ht="15">
      <c r="A112" s="30"/>
      <c r="B112" s="28"/>
      <c r="C112" s="28"/>
      <c r="D112" s="28"/>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row>
    <row r="113" spans="1:49" ht="15">
      <c r="A113" s="30"/>
      <c r="B113" s="28"/>
      <c r="C113" s="28"/>
      <c r="D113" s="28"/>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row>
    <row r="114" spans="1:49" ht="15">
      <c r="A114" s="30"/>
      <c r="B114" s="28"/>
      <c r="C114" s="28"/>
      <c r="D114" s="28"/>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row>
    <row r="115" spans="1:49" ht="15">
      <c r="A115" s="30"/>
      <c r="B115" s="28"/>
      <c r="C115" s="28"/>
      <c r="D115" s="28"/>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row>
    <row r="116" spans="1:49" ht="15">
      <c r="A116" s="30"/>
      <c r="B116" s="28"/>
      <c r="C116" s="28"/>
      <c r="D116" s="28"/>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row>
    <row r="117" spans="1:49" ht="15">
      <c r="A117" s="30"/>
      <c r="B117" s="28"/>
      <c r="C117" s="28"/>
      <c r="D117" s="28"/>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row>
    <row r="118" spans="1:49" ht="15">
      <c r="A118" s="30"/>
      <c r="B118" s="28"/>
      <c r="C118" s="28"/>
      <c r="D118" s="28"/>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row>
    <row r="119" spans="1:49" ht="15">
      <c r="A119" s="30"/>
      <c r="B119" s="28"/>
      <c r="C119" s="28"/>
      <c r="D119" s="28"/>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row>
    <row r="120" spans="1:49" ht="15">
      <c r="A120" s="30"/>
      <c r="B120" s="28"/>
      <c r="C120" s="28"/>
      <c r="D120" s="28"/>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row>
    <row r="121" spans="1:49" ht="15">
      <c r="A121" s="30"/>
      <c r="B121" s="28"/>
      <c r="C121" s="28"/>
      <c r="D121" s="28"/>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row>
    <row r="122" spans="1:49" ht="15">
      <c r="A122" s="30"/>
      <c r="B122" s="28"/>
      <c r="C122" s="28"/>
      <c r="D122" s="28"/>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row>
    <row r="123" spans="1:49" ht="15">
      <c r="A123" s="30"/>
      <c r="B123" s="28"/>
      <c r="C123" s="28"/>
      <c r="D123" s="28"/>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row>
    <row r="124" spans="1:49" ht="15">
      <c r="A124" s="30"/>
      <c r="B124" s="28"/>
      <c r="C124" s="28"/>
      <c r="D124" s="28"/>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row>
    <row r="125" spans="1:49" ht="15">
      <c r="A125" s="30"/>
      <c r="B125" s="28"/>
      <c r="C125" s="28"/>
      <c r="D125" s="28"/>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row>
    <row r="126" spans="1:49" ht="15">
      <c r="A126" s="30"/>
      <c r="B126" s="28"/>
      <c r="C126" s="28"/>
      <c r="D126" s="28"/>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row>
    <row r="127" spans="1:49" ht="15">
      <c r="A127" s="30"/>
      <c r="B127" s="28"/>
      <c r="C127" s="28"/>
      <c r="D127" s="28"/>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row>
    <row r="128" spans="1:49" ht="15">
      <c r="A128" s="30"/>
      <c r="B128" s="28"/>
      <c r="C128" s="28"/>
      <c r="D128" s="28"/>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row>
    <row r="129" spans="1:49" ht="15">
      <c r="A129" s="30"/>
      <c r="B129" s="28"/>
      <c r="C129" s="28"/>
      <c r="D129" s="28"/>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row>
    <row r="130" spans="1:49" ht="15">
      <c r="A130" s="30"/>
      <c r="B130" s="28"/>
      <c r="C130" s="28"/>
      <c r="D130" s="28"/>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row>
    <row r="131" spans="1:49" ht="15">
      <c r="A131" s="30"/>
      <c r="B131" s="28"/>
      <c r="C131" s="28"/>
      <c r="D131" s="28"/>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row>
    <row r="132" spans="1:49" ht="15">
      <c r="A132" s="30"/>
      <c r="B132" s="28"/>
      <c r="C132" s="28"/>
      <c r="D132" s="28"/>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row>
    <row r="133" spans="1:49" ht="15">
      <c r="A133" s="30"/>
      <c r="B133" s="28"/>
      <c r="C133" s="28"/>
      <c r="D133" s="28"/>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row>
    <row r="134" spans="1:49" ht="15">
      <c r="A134" s="30"/>
      <c r="B134" s="28"/>
      <c r="C134" s="28"/>
      <c r="D134" s="28"/>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row>
    <row r="135" spans="1:49" ht="15">
      <c r="A135" s="30"/>
      <c r="B135" s="28"/>
      <c r="C135" s="28"/>
      <c r="D135" s="28"/>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row>
    <row r="136" spans="1:49" ht="15">
      <c r="A136" s="30"/>
      <c r="B136" s="28"/>
      <c r="C136" s="28"/>
      <c r="D136" s="28"/>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row>
    <row r="137" spans="1:49" ht="15">
      <c r="A137" s="30"/>
      <c r="B137" s="28"/>
      <c r="C137" s="28"/>
      <c r="D137" s="28"/>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row>
    <row r="138" spans="1:49" ht="15">
      <c r="A138" s="30"/>
      <c r="B138" s="28"/>
      <c r="C138" s="28"/>
      <c r="D138" s="28"/>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row>
    <row r="139" spans="1:49" ht="15">
      <c r="A139" s="30"/>
      <c r="B139" s="28"/>
      <c r="C139" s="28"/>
      <c r="D139" s="28"/>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row>
    <row r="140" spans="1:49" ht="15">
      <c r="A140" s="30"/>
      <c r="B140" s="28"/>
      <c r="C140" s="28"/>
      <c r="D140" s="28"/>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row>
    <row r="141" spans="1:49" ht="15">
      <c r="A141" s="30"/>
      <c r="B141" s="28"/>
      <c r="C141" s="28"/>
      <c r="D141" s="28"/>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row>
    <row r="142" spans="1:49" ht="15">
      <c r="A142" s="30"/>
      <c r="B142" s="28"/>
      <c r="C142" s="28"/>
      <c r="D142" s="28"/>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row>
    <row r="143" spans="1:49" ht="15">
      <c r="A143" s="30"/>
      <c r="B143" s="28"/>
      <c r="C143" s="28"/>
      <c r="D143" s="28"/>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row>
    <row r="144" spans="1:49" ht="15">
      <c r="A144" s="30"/>
      <c r="B144" s="28"/>
      <c r="C144" s="28"/>
      <c r="D144" s="28"/>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row>
    <row r="145" spans="1:49" ht="15">
      <c r="A145" s="30"/>
      <c r="B145" s="28"/>
      <c r="C145" s="28"/>
      <c r="D145" s="28"/>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row>
    <row r="146" spans="1:49" ht="15">
      <c r="A146" s="30"/>
      <c r="B146" s="28"/>
      <c r="C146" s="28"/>
      <c r="D146" s="28"/>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row>
    <row r="147" spans="1:49" ht="15">
      <c r="A147" s="30"/>
      <c r="B147" s="28"/>
      <c r="C147" s="28"/>
      <c r="D147" s="28"/>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row>
    <row r="148" spans="1:49" ht="15">
      <c r="A148" s="30"/>
      <c r="B148" s="28"/>
      <c r="C148" s="28"/>
      <c r="D148" s="28"/>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row>
    <row r="149" spans="1:49" ht="15">
      <c r="A149" s="30"/>
      <c r="B149" s="28"/>
      <c r="C149" s="28"/>
      <c r="D149" s="28"/>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row>
    <row r="150" spans="1:49" ht="15">
      <c r="A150" s="30"/>
      <c r="B150" s="28"/>
      <c r="C150" s="28"/>
      <c r="D150" s="28"/>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row>
    <row r="151" spans="1:49" ht="15">
      <c r="A151" s="30"/>
      <c r="B151" s="28"/>
      <c r="C151" s="28"/>
      <c r="D151" s="28"/>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row>
    <row r="152" spans="1:49" ht="15">
      <c r="A152" s="30"/>
      <c r="B152" s="28"/>
      <c r="C152" s="28"/>
      <c r="D152" s="28"/>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row>
    <row r="153" spans="1:49" ht="15">
      <c r="A153" s="30"/>
      <c r="B153" s="28"/>
      <c r="C153" s="28"/>
      <c r="D153" s="28"/>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row>
    <row r="154" spans="1:49" ht="15">
      <c r="A154" s="30"/>
      <c r="B154" s="28"/>
      <c r="C154" s="28"/>
      <c r="D154" s="28"/>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row>
    <row r="155" spans="1:49" ht="15">
      <c r="A155" s="30"/>
      <c r="B155" s="28"/>
      <c r="C155" s="28"/>
      <c r="D155" s="28"/>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row>
    <row r="156" spans="1:49" ht="15">
      <c r="A156" s="30"/>
      <c r="B156" s="28"/>
      <c r="C156" s="28"/>
      <c r="D156" s="28"/>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row>
    <row r="157" spans="1:49" ht="15">
      <c r="A157" s="30"/>
      <c r="B157" s="28"/>
      <c r="C157" s="28"/>
      <c r="D157" s="28"/>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row>
    <row r="158" spans="1:49" ht="15">
      <c r="A158" s="30"/>
      <c r="B158" s="28"/>
      <c r="C158" s="28"/>
      <c r="D158" s="28"/>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row>
    <row r="159" spans="1:49" ht="15">
      <c r="A159" s="30"/>
      <c r="B159" s="28"/>
      <c r="C159" s="28"/>
      <c r="D159" s="28"/>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row>
    <row r="160" spans="1:49" ht="15">
      <c r="A160" s="30"/>
      <c r="B160" s="28"/>
      <c r="C160" s="28"/>
      <c r="D160" s="28"/>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row>
    <row r="161" spans="1:49" ht="15">
      <c r="A161" s="30"/>
      <c r="B161" s="28"/>
      <c r="C161" s="28"/>
      <c r="D161" s="28"/>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row>
    <row r="162" spans="1:49" ht="15">
      <c r="A162" s="30"/>
      <c r="B162" s="28"/>
      <c r="C162" s="28"/>
      <c r="D162" s="28"/>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row>
    <row r="163" spans="1:49" ht="15">
      <c r="A163" s="30"/>
      <c r="B163" s="28"/>
      <c r="C163" s="28"/>
      <c r="D163" s="28"/>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row>
    <row r="164" spans="1:49" ht="15">
      <c r="A164" s="30"/>
      <c r="B164" s="28"/>
      <c r="C164" s="28"/>
      <c r="D164" s="28"/>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row>
    <row r="165" spans="1:49" ht="15">
      <c r="A165" s="30"/>
      <c r="B165" s="28"/>
      <c r="C165" s="28"/>
      <c r="D165" s="28"/>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row>
    <row r="166" spans="1:49" ht="15">
      <c r="A166" s="30"/>
      <c r="B166" s="28"/>
      <c r="C166" s="28"/>
      <c r="D166" s="28"/>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row>
    <row r="167" spans="1:49" ht="15">
      <c r="A167" s="30"/>
      <c r="B167" s="28"/>
      <c r="C167" s="28"/>
      <c r="D167" s="28"/>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row>
    <row r="168" spans="1:49" ht="15">
      <c r="A168" s="30"/>
      <c r="B168" s="28"/>
      <c r="C168" s="28"/>
      <c r="D168" s="28"/>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row>
    <row r="169" spans="1:49" ht="15">
      <c r="A169" s="30"/>
      <c r="B169" s="28"/>
      <c r="C169" s="28"/>
      <c r="D169" s="28"/>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row>
    <row r="170" spans="1:49" ht="15">
      <c r="A170" s="30"/>
      <c r="B170" s="28"/>
      <c r="C170" s="28"/>
      <c r="D170" s="28"/>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row>
    <row r="171" spans="1:49" ht="15">
      <c r="A171" s="30"/>
      <c r="B171" s="28"/>
      <c r="C171" s="28"/>
      <c r="D171" s="28"/>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row>
    <row r="172" spans="1:49" ht="15">
      <c r="A172" s="30"/>
      <c r="B172" s="28"/>
      <c r="C172" s="28"/>
      <c r="D172" s="28"/>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row>
    <row r="173" spans="1:49" ht="15">
      <c r="A173" s="30"/>
      <c r="B173" s="28"/>
      <c r="C173" s="28"/>
      <c r="D173" s="28"/>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row>
    <row r="174" spans="1:49" ht="15">
      <c r="A174" s="30"/>
      <c r="B174" s="28"/>
      <c r="C174" s="28"/>
      <c r="D174" s="28"/>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row>
    <row r="175" spans="1:49" ht="15">
      <c r="A175" s="30"/>
      <c r="B175" s="28"/>
      <c r="C175" s="28"/>
      <c r="D175" s="28"/>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row>
    <row r="176" spans="1:49" ht="15">
      <c r="A176" s="30"/>
      <c r="B176" s="28"/>
      <c r="C176" s="28"/>
      <c r="D176" s="28"/>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row>
    <row r="177" spans="1:49" ht="15">
      <c r="A177" s="30"/>
      <c r="B177" s="28"/>
      <c r="C177" s="28"/>
      <c r="D177" s="28"/>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row>
    <row r="178" spans="1:49" ht="15">
      <c r="A178" s="30"/>
      <c r="B178" s="28"/>
      <c r="C178" s="28"/>
      <c r="D178" s="28"/>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row>
    <row r="179" spans="1:49" ht="15">
      <c r="A179" s="30"/>
      <c r="B179" s="28"/>
      <c r="C179" s="28"/>
      <c r="D179" s="28"/>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row>
    <row r="180" spans="1:49" ht="15">
      <c r="A180" s="30"/>
      <c r="B180" s="28"/>
      <c r="C180" s="28"/>
      <c r="D180" s="28"/>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row>
    <row r="181" spans="1:49" ht="15">
      <c r="A181" s="30"/>
      <c r="B181" s="28"/>
      <c r="C181" s="28"/>
      <c r="D181" s="28"/>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row>
    <row r="182" spans="1:49" ht="15">
      <c r="A182" s="30"/>
      <c r="B182" s="28"/>
      <c r="C182" s="28"/>
      <c r="D182" s="28"/>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row>
    <row r="183" spans="1:49" ht="15">
      <c r="A183" s="30"/>
      <c r="B183" s="28"/>
      <c r="C183" s="28"/>
      <c r="D183" s="28"/>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row>
    <row r="184" spans="1:49" ht="15">
      <c r="A184" s="30"/>
      <c r="B184" s="28"/>
      <c r="C184" s="28"/>
      <c r="D184" s="28"/>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row>
    <row r="185" spans="1:49" ht="15">
      <c r="A185" s="30"/>
      <c r="B185" s="28"/>
      <c r="C185" s="28"/>
      <c r="D185" s="28"/>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row>
    <row r="186" spans="1:49" ht="15">
      <c r="A186" s="30"/>
      <c r="B186" s="28"/>
      <c r="C186" s="28"/>
      <c r="D186" s="28"/>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row>
    <row r="187" spans="1:49" ht="15">
      <c r="A187" s="30"/>
      <c r="B187" s="28"/>
      <c r="C187" s="28"/>
      <c r="D187" s="28"/>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row>
    <row r="188" spans="1:49" ht="15">
      <c r="A188" s="30"/>
      <c r="B188" s="28"/>
      <c r="C188" s="28"/>
      <c r="D188" s="28"/>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row>
    <row r="189" spans="1:49" ht="15">
      <c r="A189" s="30"/>
      <c r="B189" s="28"/>
      <c r="C189" s="28"/>
      <c r="D189" s="28"/>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row>
    <row r="190" spans="1:49" ht="15">
      <c r="A190" s="30"/>
      <c r="B190" s="28"/>
      <c r="C190" s="28"/>
      <c r="D190" s="28"/>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row>
    <row r="191" spans="1:49" ht="15">
      <c r="A191" s="30"/>
      <c r="B191" s="28"/>
      <c r="C191" s="28"/>
      <c r="D191" s="28"/>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row>
    <row r="192" spans="1:49" ht="15">
      <c r="A192" s="30"/>
      <c r="B192" s="28"/>
      <c r="C192" s="28"/>
      <c r="D192" s="28"/>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row>
    <row r="193" spans="1:49" ht="15">
      <c r="A193" s="30"/>
      <c r="B193" s="28"/>
      <c r="C193" s="28"/>
      <c r="D193" s="28"/>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row>
    <row r="194" spans="1:49" ht="15">
      <c r="A194" s="30"/>
      <c r="B194" s="28"/>
      <c r="C194" s="28"/>
      <c r="D194" s="28"/>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row>
    <row r="195" spans="1:49" ht="15">
      <c r="A195" s="30"/>
      <c r="B195" s="28"/>
      <c r="C195" s="28"/>
      <c r="D195" s="28"/>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row>
    <row r="196" spans="1:49" ht="15">
      <c r="A196" s="30"/>
      <c r="B196" s="28"/>
      <c r="C196" s="28"/>
      <c r="D196" s="28"/>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row>
    <row r="197" spans="1:49" ht="15">
      <c r="A197" s="30"/>
      <c r="B197" s="28"/>
      <c r="C197" s="28"/>
      <c r="D197" s="28"/>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row>
    <row r="198" spans="1:49" ht="15">
      <c r="A198" s="30"/>
      <c r="B198" s="28"/>
      <c r="C198" s="28"/>
      <c r="D198" s="28"/>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row>
    <row r="199" spans="1:49" ht="15">
      <c r="A199" s="30"/>
      <c r="B199" s="28"/>
      <c r="C199" s="28"/>
      <c r="D199" s="28"/>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row>
    <row r="200" spans="1:49" ht="15">
      <c r="A200" s="30"/>
      <c r="B200" s="28"/>
      <c r="C200" s="28"/>
      <c r="D200" s="28"/>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row>
    <row r="201" spans="1:49" ht="15">
      <c r="A201" s="30"/>
      <c r="B201" s="28"/>
      <c r="C201" s="28"/>
      <c r="D201" s="28"/>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row>
    <row r="202" spans="1:49" ht="15">
      <c r="A202" s="30"/>
      <c r="B202" s="28"/>
      <c r="C202" s="28"/>
      <c r="D202" s="28"/>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row>
    <row r="203" spans="1:49" ht="15">
      <c r="A203" s="30"/>
      <c r="B203" s="28"/>
      <c r="C203" s="28"/>
      <c r="D203" s="28"/>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row>
    <row r="204" spans="1:49" ht="15">
      <c r="A204" s="30"/>
      <c r="B204" s="28"/>
      <c r="C204" s="28"/>
      <c r="D204" s="28"/>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row>
    <row r="205" spans="1:49" ht="15">
      <c r="A205" s="30"/>
      <c r="B205" s="28"/>
      <c r="C205" s="28"/>
      <c r="D205" s="28"/>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row>
    <row r="206" spans="1:49" ht="15">
      <c r="A206" s="30"/>
      <c r="B206" s="28"/>
      <c r="C206" s="28"/>
      <c r="D206" s="28"/>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row>
    <row r="207" spans="1:49" ht="15">
      <c r="A207" s="30"/>
      <c r="B207" s="28"/>
      <c r="C207" s="28"/>
      <c r="D207" s="28"/>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row>
    <row r="208" spans="1:49" ht="15">
      <c r="A208" s="30"/>
      <c r="B208" s="28"/>
      <c r="C208" s="28"/>
      <c r="D208" s="28"/>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row>
    <row r="209" spans="1:49" ht="15">
      <c r="A209" s="30"/>
      <c r="B209" s="28"/>
      <c r="C209" s="28"/>
      <c r="D209" s="28"/>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row>
    <row r="210" spans="1:49" ht="15">
      <c r="A210" s="30"/>
      <c r="B210" s="28"/>
      <c r="C210" s="28"/>
      <c r="D210" s="28"/>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row>
    <row r="211" spans="1:49" ht="15">
      <c r="A211" s="30"/>
      <c r="B211" s="28"/>
      <c r="C211" s="28"/>
      <c r="D211" s="28"/>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row>
    <row r="212" spans="1:49" ht="15">
      <c r="A212" s="30"/>
      <c r="B212" s="28"/>
      <c r="C212" s="28"/>
      <c r="D212" s="28"/>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row>
    <row r="213" spans="1:49" ht="15">
      <c r="A213" s="30"/>
      <c r="B213" s="28"/>
      <c r="C213" s="28"/>
      <c r="D213" s="28"/>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row>
    <row r="214" spans="1:49" ht="15">
      <c r="A214" s="30"/>
      <c r="B214" s="28"/>
      <c r="C214" s="28"/>
      <c r="D214" s="28"/>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row>
    <row r="215" spans="1:49" ht="15">
      <c r="A215" s="30"/>
      <c r="B215" s="28"/>
      <c r="C215" s="28"/>
      <c r="D215" s="28"/>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row>
    <row r="216" spans="1:49" ht="15">
      <c r="A216" s="30"/>
      <c r="B216" s="28"/>
      <c r="C216" s="28"/>
      <c r="D216" s="28"/>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row>
    <row r="217" spans="1:49" ht="15">
      <c r="A217" s="30"/>
      <c r="B217" s="28"/>
      <c r="C217" s="28"/>
      <c r="D217" s="28"/>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row>
    <row r="218" spans="1:49" ht="15">
      <c r="A218" s="30"/>
      <c r="B218" s="28"/>
      <c r="C218" s="28"/>
      <c r="D218" s="28"/>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row>
    <row r="219" spans="1:49" ht="15">
      <c r="A219" s="30"/>
      <c r="B219" s="28"/>
      <c r="C219" s="28"/>
      <c r="D219" s="28"/>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row>
    <row r="220" spans="1:49" ht="15">
      <c r="A220" s="30"/>
      <c r="B220" s="28"/>
      <c r="C220" s="28"/>
      <c r="D220" s="28"/>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row>
    <row r="221" spans="1:49" ht="15">
      <c r="A221" s="30"/>
      <c r="B221" s="28"/>
      <c r="C221" s="28"/>
      <c r="D221" s="28"/>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row>
    <row r="222" spans="1:49" ht="15">
      <c r="A222" s="30"/>
      <c r="B222" s="28"/>
      <c r="C222" s="28"/>
      <c r="D222" s="28"/>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row>
    <row r="223" spans="1:49" ht="15">
      <c r="A223" s="30"/>
      <c r="B223" s="28"/>
      <c r="C223" s="28"/>
      <c r="D223" s="28"/>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row>
    <row r="224" spans="1:49" ht="15">
      <c r="A224" s="30"/>
      <c r="B224" s="28"/>
      <c r="C224" s="28"/>
      <c r="D224" s="28"/>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row>
    <row r="225" spans="1:49" ht="15">
      <c r="A225" s="30"/>
      <c r="B225" s="28"/>
      <c r="C225" s="28"/>
      <c r="D225" s="28"/>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row>
    <row r="226" spans="1:49" ht="15">
      <c r="A226" s="30"/>
      <c r="B226" s="28"/>
      <c r="C226" s="28"/>
      <c r="D226" s="28"/>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row>
    <row r="227" spans="1:49" ht="15">
      <c r="A227" s="30"/>
      <c r="B227" s="28"/>
      <c r="C227" s="28"/>
      <c r="D227" s="28"/>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row>
    <row r="228" spans="1:49" ht="15">
      <c r="A228" s="30"/>
      <c r="B228" s="28"/>
      <c r="C228" s="28"/>
      <c r="D228" s="28"/>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row>
    <row r="229" spans="1:49" ht="15">
      <c r="A229" s="30"/>
      <c r="B229" s="28"/>
      <c r="C229" s="28"/>
      <c r="D229" s="28"/>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row>
    <row r="230" spans="1:49" ht="15">
      <c r="A230" s="30"/>
      <c r="B230" s="28"/>
      <c r="C230" s="28"/>
      <c r="D230" s="28"/>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row>
    <row r="231" spans="1:49" ht="15">
      <c r="A231" s="30"/>
      <c r="B231" s="28"/>
      <c r="C231" s="28"/>
      <c r="D231" s="28"/>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row>
    <row r="232" spans="1:49" ht="15">
      <c r="A232" s="30"/>
      <c r="B232" s="28"/>
      <c r="C232" s="28"/>
      <c r="D232" s="28"/>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row>
    <row r="233" spans="1:49" ht="15">
      <c r="A233" s="30"/>
      <c r="B233" s="28"/>
      <c r="C233" s="28"/>
      <c r="D233" s="28"/>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row>
    <row r="234" spans="1:49" ht="15">
      <c r="A234" s="30"/>
      <c r="B234" s="28"/>
      <c r="C234" s="28"/>
      <c r="D234" s="28"/>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row>
    <row r="235" spans="1:49" ht="15">
      <c r="A235" s="30"/>
      <c r="B235" s="28"/>
      <c r="C235" s="28"/>
      <c r="D235" s="28"/>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row>
    <row r="236" spans="1:49" ht="15">
      <c r="A236" s="30"/>
      <c r="B236" s="28"/>
      <c r="C236" s="28"/>
      <c r="D236" s="28"/>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row>
    <row r="237" spans="1:49" ht="15">
      <c r="A237" s="30"/>
      <c r="B237" s="28"/>
      <c r="C237" s="28"/>
      <c r="D237" s="28"/>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row>
    <row r="238" spans="1:49" ht="15">
      <c r="A238" s="30"/>
      <c r="B238" s="28"/>
      <c r="C238" s="28"/>
      <c r="D238" s="28"/>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row>
    <row r="239" spans="1:49" ht="15">
      <c r="A239" s="30"/>
      <c r="B239" s="28"/>
      <c r="C239" s="28"/>
      <c r="D239" s="28"/>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row>
    <row r="240" spans="1:49" ht="15">
      <c r="A240" s="30"/>
      <c r="B240" s="28"/>
      <c r="C240" s="28"/>
      <c r="D240" s="28"/>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row>
    <row r="241" spans="1:49" ht="15">
      <c r="A241" s="30"/>
      <c r="B241" s="28"/>
      <c r="C241" s="28"/>
      <c r="D241" s="28"/>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row>
    <row r="242" spans="1:49" ht="15">
      <c r="A242" s="30"/>
      <c r="B242" s="28"/>
      <c r="C242" s="28"/>
      <c r="D242" s="28"/>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row>
    <row r="243" spans="1:49" ht="15">
      <c r="A243" s="30"/>
      <c r="B243" s="28"/>
      <c r="C243" s="28"/>
      <c r="D243" s="28"/>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row>
    <row r="244" spans="1:49" ht="15">
      <c r="A244" s="30"/>
      <c r="B244" s="28"/>
      <c r="C244" s="28"/>
      <c r="D244" s="28"/>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row>
    <row r="245" spans="1:49" ht="15">
      <c r="A245" s="30"/>
      <c r="B245" s="28"/>
      <c r="C245" s="28"/>
      <c r="D245" s="28"/>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row>
    <row r="246" spans="1:49" ht="15">
      <c r="A246" s="30"/>
      <c r="B246" s="28"/>
      <c r="C246" s="28"/>
      <c r="D246" s="28"/>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row>
    <row r="247" spans="1:49" ht="15">
      <c r="A247" s="30"/>
      <c r="B247" s="28"/>
      <c r="C247" s="28"/>
      <c r="D247" s="28"/>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row>
    <row r="248" spans="1:49" ht="15">
      <c r="A248" s="30"/>
      <c r="B248" s="28"/>
      <c r="C248" s="28"/>
      <c r="D248" s="28"/>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row>
    <row r="249" spans="1:49" ht="15">
      <c r="A249" s="30"/>
      <c r="B249" s="28"/>
      <c r="C249" s="28"/>
      <c r="D249" s="28"/>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row>
    <row r="250" spans="1:49" ht="15">
      <c r="A250" s="30"/>
      <c r="B250" s="28"/>
      <c r="C250" s="28"/>
      <c r="D250" s="28"/>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row>
    <row r="251" spans="1:49" ht="15">
      <c r="A251" s="30"/>
      <c r="B251" s="28"/>
      <c r="C251" s="28"/>
      <c r="D251" s="28"/>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row>
    <row r="252" spans="1:49" ht="15">
      <c r="A252" s="30"/>
      <c r="B252" s="28"/>
      <c r="C252" s="28"/>
      <c r="D252" s="28"/>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row>
    <row r="253" spans="1:49" ht="15">
      <c r="A253" s="30"/>
      <c r="B253" s="28"/>
      <c r="C253" s="28"/>
      <c r="D253" s="28"/>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row>
    <row r="254" spans="1:49" ht="15">
      <c r="A254" s="30"/>
      <c r="B254" s="28"/>
      <c r="C254" s="28"/>
      <c r="D254" s="28"/>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row>
    <row r="255" spans="1:49" ht="15">
      <c r="A255" s="30"/>
      <c r="B255" s="28"/>
      <c r="C255" s="28"/>
      <c r="D255" s="28"/>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row>
    <row r="256" spans="1:49" ht="15">
      <c r="A256" s="30"/>
      <c r="B256" s="28"/>
      <c r="C256" s="28"/>
      <c r="D256" s="28"/>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row>
    <row r="257" spans="1:49" ht="15">
      <c r="A257" s="30"/>
      <c r="B257" s="28"/>
      <c r="C257" s="28"/>
      <c r="D257" s="28"/>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row>
    <row r="258" spans="1:49" ht="15">
      <c r="A258" s="30"/>
      <c r="B258" s="28"/>
      <c r="C258" s="28"/>
      <c r="D258" s="28"/>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row>
    <row r="259" spans="1:49" ht="15">
      <c r="A259" s="30"/>
      <c r="B259" s="28"/>
      <c r="C259" s="28"/>
      <c r="D259" s="28"/>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row>
    <row r="260" spans="1:49" ht="15">
      <c r="A260" s="30"/>
      <c r="B260" s="28"/>
      <c r="C260" s="28"/>
      <c r="D260" s="28"/>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row>
    <row r="261" spans="1:49" ht="15">
      <c r="A261" s="30"/>
      <c r="B261" s="28"/>
      <c r="C261" s="28"/>
      <c r="D261" s="28"/>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row>
    <row r="262" spans="1:49" ht="15">
      <c r="A262" s="30"/>
      <c r="B262" s="28"/>
      <c r="C262" s="28"/>
      <c r="D262" s="28"/>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row>
    <row r="263" spans="1:49" ht="15">
      <c r="A263" s="30"/>
      <c r="B263" s="28"/>
      <c r="C263" s="28"/>
      <c r="D263" s="28"/>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row>
    <row r="264" spans="1:49" ht="15">
      <c r="A264" s="30"/>
      <c r="B264" s="28"/>
      <c r="C264" s="28"/>
      <c r="D264" s="28"/>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row>
    <row r="265" spans="1:49" ht="15">
      <c r="A265" s="30"/>
      <c r="B265" s="28"/>
      <c r="C265" s="28"/>
      <c r="D265" s="28"/>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row>
    <row r="266" spans="1:49" ht="15">
      <c r="A266" s="30"/>
      <c r="B266" s="28"/>
      <c r="C266" s="28"/>
      <c r="D266" s="28"/>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row>
    <row r="267" spans="1:49" ht="15">
      <c r="A267" s="30"/>
      <c r="B267" s="28"/>
      <c r="C267" s="28"/>
      <c r="D267" s="28"/>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row>
    <row r="268" spans="1:49" ht="15">
      <c r="A268" s="30"/>
      <c r="B268" s="28"/>
      <c r="C268" s="28"/>
      <c r="D268" s="28"/>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row>
    <row r="269" spans="1:49" ht="15">
      <c r="A269" s="30"/>
      <c r="B269" s="28"/>
      <c r="C269" s="28"/>
      <c r="D269" s="28"/>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row>
    <row r="270" spans="1:49" ht="15">
      <c r="A270" s="30"/>
      <c r="B270" s="28"/>
      <c r="C270" s="28"/>
      <c r="D270" s="28"/>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row>
    <row r="271" spans="1:49" ht="15">
      <c r="A271" s="30"/>
      <c r="B271" s="28"/>
      <c r="C271" s="28"/>
      <c r="D271" s="28"/>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row>
    <row r="272" spans="1:49" ht="15">
      <c r="A272" s="30"/>
      <c r="B272" s="28"/>
      <c r="C272" s="28"/>
      <c r="D272" s="28"/>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row>
    <row r="273" spans="1:49" ht="15">
      <c r="A273" s="30"/>
      <c r="B273" s="28"/>
      <c r="C273" s="28"/>
      <c r="D273" s="28"/>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row>
    <row r="274" spans="1:49" ht="15">
      <c r="A274" s="30"/>
      <c r="B274" s="28"/>
      <c r="C274" s="28"/>
      <c r="D274" s="28"/>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row>
    <row r="275" spans="1:49" ht="15">
      <c r="A275" s="30"/>
      <c r="B275" s="28"/>
      <c r="C275" s="28"/>
      <c r="D275" s="28"/>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row>
    <row r="276" spans="1:49" ht="15">
      <c r="A276" s="30"/>
      <c r="B276" s="28"/>
      <c r="C276" s="28"/>
      <c r="D276" s="28"/>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row>
    <row r="277" spans="1:49" ht="15">
      <c r="A277" s="30"/>
      <c r="B277" s="28"/>
      <c r="C277" s="28"/>
      <c r="D277" s="28"/>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row>
    <row r="278" spans="1:49" ht="15">
      <c r="A278" s="30"/>
      <c r="B278" s="28"/>
      <c r="C278" s="28"/>
      <c r="D278" s="28"/>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row>
    <row r="279" spans="1:49" ht="15">
      <c r="A279" s="30"/>
      <c r="B279" s="28"/>
      <c r="C279" s="28"/>
      <c r="D279" s="28"/>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row>
    <row r="280" spans="1:49" ht="15">
      <c r="A280" s="30"/>
      <c r="B280" s="28"/>
      <c r="C280" s="28"/>
      <c r="D280" s="28"/>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row>
    <row r="281" spans="1:49" ht="15">
      <c r="A281" s="30"/>
      <c r="B281" s="28"/>
      <c r="C281" s="28"/>
      <c r="D281" s="28"/>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row>
    <row r="282" spans="1:49" ht="15">
      <c r="A282" s="30"/>
      <c r="B282" s="28"/>
      <c r="C282" s="28"/>
      <c r="D282" s="28"/>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row>
    <row r="283" spans="1:49" ht="15">
      <c r="A283" s="30"/>
      <c r="B283" s="28"/>
      <c r="C283" s="28"/>
      <c r="D283" s="28"/>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row>
    <row r="284" spans="1:49" ht="15">
      <c r="A284" s="30"/>
      <c r="B284" s="28"/>
      <c r="C284" s="28"/>
      <c r="D284" s="28"/>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row>
    <row r="285" spans="1:49" ht="15">
      <c r="A285" s="30"/>
      <c r="B285" s="28"/>
      <c r="C285" s="28"/>
      <c r="D285" s="28"/>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row>
    <row r="286" spans="1:49" ht="15">
      <c r="A286" s="30"/>
      <c r="B286" s="28"/>
      <c r="C286" s="28"/>
      <c r="D286" s="28"/>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row>
    <row r="287" spans="1:49" ht="15">
      <c r="A287" s="30"/>
      <c r="B287" s="28"/>
      <c r="C287" s="28"/>
      <c r="D287" s="28"/>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row>
    <row r="288" spans="1:49" ht="15">
      <c r="A288" s="30"/>
      <c r="B288" s="28"/>
      <c r="C288" s="28"/>
      <c r="D288" s="28"/>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row>
    <row r="289" spans="1:49" ht="15">
      <c r="A289" s="30"/>
      <c r="B289" s="28"/>
      <c r="C289" s="28"/>
      <c r="D289" s="28"/>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row>
    <row r="290" spans="1:49" ht="15">
      <c r="A290" s="30"/>
      <c r="B290" s="28"/>
      <c r="C290" s="28"/>
      <c r="D290" s="28"/>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row>
    <row r="291" spans="1:49" ht="15">
      <c r="A291" s="30"/>
      <c r="B291" s="28"/>
      <c r="C291" s="28"/>
      <c r="D291" s="28"/>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row>
    <row r="292" spans="1:49" ht="15">
      <c r="A292" s="30"/>
      <c r="B292" s="28"/>
      <c r="C292" s="28"/>
      <c r="D292" s="28"/>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row>
    <row r="293" spans="1:49" ht="15">
      <c r="A293" s="30"/>
      <c r="B293" s="28"/>
      <c r="C293" s="28"/>
      <c r="D293" s="28"/>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row>
    <row r="294" spans="1:49" ht="15">
      <c r="A294" s="30"/>
      <c r="B294" s="28"/>
      <c r="C294" s="28"/>
      <c r="D294" s="28"/>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row>
    <row r="295" spans="1:49" ht="15">
      <c r="A295" s="30"/>
      <c r="B295" s="28"/>
      <c r="C295" s="28"/>
      <c r="D295" s="28"/>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row>
    <row r="296" spans="1:49" ht="15">
      <c r="A296" s="30"/>
      <c r="B296" s="28"/>
      <c r="C296" s="28"/>
      <c r="D296" s="28"/>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row>
    <row r="297" spans="1:49" ht="15">
      <c r="A297" s="30"/>
      <c r="B297" s="28"/>
      <c r="C297" s="28"/>
      <c r="D297" s="28"/>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row>
    <row r="298" spans="1:49" ht="15">
      <c r="A298" s="30"/>
      <c r="B298" s="28"/>
      <c r="C298" s="28"/>
      <c r="D298" s="28"/>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row>
    <row r="299" spans="1:49" ht="15">
      <c r="A299" s="30"/>
      <c r="B299" s="28"/>
      <c r="C299" s="28"/>
      <c r="D299" s="28"/>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row>
    <row r="300" spans="1:49" ht="15">
      <c r="A300" s="30"/>
      <c r="B300" s="28"/>
      <c r="C300" s="28"/>
      <c r="D300" s="28"/>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row>
    <row r="301" spans="1:49" ht="15">
      <c r="A301" s="30"/>
      <c r="B301" s="28"/>
      <c r="C301" s="28"/>
      <c r="D301" s="28"/>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row>
    <row r="302" spans="1:49" ht="15">
      <c r="A302" s="30"/>
      <c r="B302" s="28"/>
      <c r="C302" s="28"/>
      <c r="D302" s="28"/>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row>
    <row r="303" spans="1:49" ht="15">
      <c r="A303" s="30"/>
      <c r="B303" s="28"/>
      <c r="C303" s="28"/>
      <c r="D303" s="28"/>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row>
    <row r="304" spans="1:49" ht="15">
      <c r="A304" s="30"/>
      <c r="B304" s="28"/>
      <c r="C304" s="28"/>
      <c r="D304" s="28"/>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row>
    <row r="305" spans="1:49" ht="15">
      <c r="A305" s="30"/>
      <c r="B305" s="28"/>
      <c r="C305" s="28"/>
      <c r="D305" s="28"/>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row>
    <row r="306" spans="1:49" ht="15">
      <c r="A306" s="30"/>
      <c r="B306" s="28"/>
      <c r="C306" s="28"/>
      <c r="D306" s="28"/>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row>
    <row r="307" spans="1:49" ht="15">
      <c r="A307" s="30"/>
      <c r="B307" s="28"/>
      <c r="C307" s="28"/>
      <c r="D307" s="28"/>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row>
    <row r="308" spans="1:49" ht="15">
      <c r="A308" s="30"/>
      <c r="B308" s="28"/>
      <c r="C308" s="28"/>
      <c r="D308" s="28"/>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row>
    <row r="309" spans="1:49" ht="15">
      <c r="A309" s="30"/>
      <c r="B309" s="28"/>
      <c r="C309" s="28"/>
      <c r="D309" s="28"/>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row>
    <row r="310" spans="1:49" ht="15">
      <c r="A310" s="30"/>
      <c r="B310" s="28"/>
      <c r="C310" s="28"/>
      <c r="D310" s="28"/>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row>
    <row r="311" spans="1:49" ht="15">
      <c r="A311" s="30"/>
      <c r="B311" s="28"/>
      <c r="C311" s="28"/>
      <c r="D311" s="28"/>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row>
    <row r="312" spans="1:49" ht="15">
      <c r="A312" s="30"/>
      <c r="B312" s="28"/>
      <c r="C312" s="28"/>
      <c r="D312" s="28"/>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row>
    <row r="313" spans="1:49" ht="15">
      <c r="A313" s="30"/>
      <c r="B313" s="28"/>
      <c r="C313" s="28"/>
      <c r="D313" s="28"/>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row>
    <row r="314" spans="1:49" ht="15">
      <c r="A314" s="30"/>
      <c r="B314" s="28"/>
      <c r="C314" s="28"/>
      <c r="D314" s="28"/>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row>
    <row r="315" spans="1:49" ht="15">
      <c r="A315" s="30"/>
      <c r="B315" s="28"/>
      <c r="C315" s="28"/>
      <c r="D315" s="28"/>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row>
    <row r="316" spans="1:49" ht="15">
      <c r="A316" s="30"/>
      <c r="B316" s="28"/>
      <c r="C316" s="28"/>
      <c r="D316" s="28"/>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row>
    <row r="317" spans="1:49" ht="15">
      <c r="A317" s="30"/>
      <c r="B317" s="28"/>
      <c r="C317" s="28"/>
      <c r="D317" s="28"/>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row>
    <row r="318" spans="1:49" ht="15">
      <c r="A318" s="30"/>
      <c r="B318" s="28"/>
      <c r="C318" s="28"/>
      <c r="D318" s="28"/>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row>
    <row r="319" spans="1:49" ht="15">
      <c r="A319" s="30"/>
      <c r="B319" s="28"/>
      <c r="C319" s="28"/>
      <c r="D319" s="28"/>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row>
    <row r="320" spans="1:49" ht="15">
      <c r="A320" s="30"/>
      <c r="B320" s="28"/>
      <c r="C320" s="28"/>
      <c r="D320" s="28"/>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row>
    <row r="321" spans="1:49" ht="15">
      <c r="A321" s="30"/>
      <c r="B321" s="28"/>
      <c r="C321" s="28"/>
      <c r="D321" s="28"/>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row>
    <row r="322" spans="1:49" ht="15">
      <c r="A322" s="30"/>
      <c r="B322" s="28"/>
      <c r="C322" s="28"/>
      <c r="D322" s="28"/>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row>
    <row r="323" spans="1:49" ht="15">
      <c r="A323" s="30"/>
      <c r="B323" s="28"/>
      <c r="C323" s="28"/>
      <c r="D323" s="28"/>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row>
    <row r="324" spans="1:49" ht="15">
      <c r="A324" s="30"/>
      <c r="B324" s="28"/>
      <c r="C324" s="28"/>
      <c r="D324" s="28"/>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row>
    <row r="325" spans="1:49" ht="15">
      <c r="A325" s="30"/>
      <c r="B325" s="28"/>
      <c r="C325" s="28"/>
      <c r="D325" s="28"/>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row>
    <row r="326" spans="1:49" ht="15">
      <c r="A326" s="30"/>
      <c r="B326" s="28"/>
      <c r="C326" s="28"/>
      <c r="D326" s="28"/>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row>
    <row r="327" spans="1:49" ht="15">
      <c r="A327" s="30"/>
      <c r="B327" s="28"/>
      <c r="C327" s="28"/>
      <c r="D327" s="28"/>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row>
    <row r="328" spans="1:49" ht="15">
      <c r="A328" s="30"/>
      <c r="B328" s="28"/>
      <c r="C328" s="28"/>
      <c r="D328" s="28"/>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row>
    <row r="329" spans="1:49" ht="15">
      <c r="A329" s="30"/>
      <c r="B329" s="28"/>
      <c r="C329" s="28"/>
      <c r="D329" s="28"/>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row>
    <row r="330" spans="1:49" ht="15">
      <c r="A330" s="30"/>
      <c r="B330" s="28"/>
      <c r="C330" s="28"/>
      <c r="D330" s="28"/>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row>
    <row r="331" spans="1:49" ht="15">
      <c r="A331" s="30"/>
      <c r="B331" s="28"/>
      <c r="C331" s="28"/>
      <c r="D331" s="28"/>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row>
    <row r="332" spans="1:49" ht="15">
      <c r="A332" s="30"/>
      <c r="B332" s="28"/>
      <c r="C332" s="28"/>
      <c r="D332" s="28"/>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row>
    <row r="333" spans="1:49" ht="15">
      <c r="A333" s="30"/>
      <c r="B333" s="28"/>
      <c r="C333" s="28"/>
      <c r="D333" s="28"/>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row>
    <row r="334" spans="1:49" ht="15">
      <c r="A334" s="30"/>
      <c r="B334" s="28"/>
      <c r="C334" s="28"/>
      <c r="D334" s="28"/>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row>
    <row r="335" spans="1:49" ht="15">
      <c r="A335" s="30"/>
      <c r="B335" s="28"/>
      <c r="C335" s="28"/>
      <c r="D335" s="28"/>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row>
    <row r="336" spans="1:49" ht="15">
      <c r="A336" s="30"/>
      <c r="B336" s="28"/>
      <c r="C336" s="28"/>
      <c r="D336" s="28"/>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row>
    <row r="337" spans="1:49" ht="15">
      <c r="A337" s="30"/>
      <c r="B337" s="28"/>
      <c r="C337" s="28"/>
      <c r="D337" s="28"/>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row>
    <row r="338" spans="1:49" ht="15">
      <c r="A338" s="30"/>
      <c r="B338" s="28"/>
      <c r="C338" s="28"/>
      <c r="D338" s="28"/>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row>
    <row r="339" spans="1:49" ht="15">
      <c r="A339" s="30"/>
      <c r="B339" s="28"/>
      <c r="C339" s="28"/>
      <c r="D339" s="28"/>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row>
    <row r="340" spans="1:49" ht="15">
      <c r="A340" s="30"/>
      <c r="B340" s="28"/>
      <c r="C340" s="28"/>
      <c r="D340" s="28"/>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row>
    <row r="341" spans="1:49" ht="15">
      <c r="A341" s="30"/>
      <c r="B341" s="28"/>
      <c r="C341" s="28"/>
      <c r="D341" s="28"/>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row>
    <row r="342" spans="1:49" ht="15">
      <c r="A342" s="30"/>
      <c r="B342" s="28"/>
      <c r="C342" s="28"/>
      <c r="D342" s="28"/>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row>
    <row r="343" spans="1:49" ht="15">
      <c r="A343" s="30"/>
      <c r="B343" s="28"/>
      <c r="C343" s="28"/>
      <c r="D343" s="28"/>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row>
    <row r="344" spans="1:49" ht="15">
      <c r="A344" s="30"/>
      <c r="B344" s="28"/>
      <c r="C344" s="28"/>
      <c r="D344" s="28"/>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row>
    <row r="345" spans="1:49" ht="15">
      <c r="A345" s="30"/>
      <c r="B345" s="28"/>
      <c r="C345" s="28"/>
      <c r="D345" s="28"/>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row>
    <row r="346" spans="1:49" ht="15">
      <c r="A346" s="30"/>
      <c r="B346" s="28"/>
      <c r="C346" s="28"/>
      <c r="D346" s="28"/>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row>
    <row r="347" spans="1:49" ht="15">
      <c r="A347" s="30"/>
      <c r="B347" s="28"/>
      <c r="C347" s="28"/>
      <c r="D347" s="28"/>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row>
    <row r="348" spans="1:49" ht="15">
      <c r="A348" s="30"/>
      <c r="B348" s="28"/>
      <c r="C348" s="28"/>
      <c r="D348" s="28"/>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row>
    <row r="349" spans="1:49" ht="15">
      <c r="A349" s="30"/>
      <c r="B349" s="28"/>
      <c r="C349" s="28"/>
      <c r="D349" s="28"/>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row>
    <row r="350" spans="1:49" ht="15">
      <c r="A350" s="30"/>
      <c r="B350" s="28"/>
      <c r="C350" s="28"/>
      <c r="D350" s="28"/>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row>
    <row r="351" spans="1:49" ht="15">
      <c r="A351" s="30"/>
      <c r="B351" s="28"/>
      <c r="C351" s="28"/>
      <c r="D351" s="28"/>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row>
    <row r="352" spans="1:49" ht="15">
      <c r="A352" s="30"/>
      <c r="B352" s="28"/>
      <c r="C352" s="28"/>
      <c r="D352" s="28"/>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row>
    <row r="353" spans="1:49" ht="15">
      <c r="A353" s="30"/>
      <c r="B353" s="28"/>
      <c r="C353" s="28"/>
      <c r="D353" s="28"/>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row>
    <row r="354" spans="1:49" ht="15">
      <c r="A354" s="30"/>
      <c r="B354" s="28"/>
      <c r="C354" s="28"/>
      <c r="D354" s="28"/>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row>
    <row r="355" spans="1:49" ht="15">
      <c r="A355" s="30"/>
      <c r="B355" s="28"/>
      <c r="C355" s="28"/>
      <c r="D355" s="28"/>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row>
    <row r="356" spans="1:49" ht="15">
      <c r="A356" s="30"/>
      <c r="B356" s="28"/>
      <c r="C356" s="28"/>
      <c r="D356" s="28"/>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row>
    <row r="357" spans="1:49" ht="15">
      <c r="A357" s="30"/>
      <c r="B357" s="28"/>
      <c r="C357" s="28"/>
      <c r="D357" s="28"/>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row>
    <row r="358" spans="1:49" ht="15">
      <c r="A358" s="30"/>
      <c r="B358" s="28"/>
      <c r="C358" s="28"/>
      <c r="D358" s="28"/>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row>
    <row r="359" spans="1:49" ht="15">
      <c r="A359" s="30"/>
      <c r="B359" s="28"/>
      <c r="C359" s="28"/>
      <c r="D359" s="28"/>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row>
    <row r="360" spans="1:49" ht="15">
      <c r="A360" s="30"/>
      <c r="B360" s="28"/>
      <c r="C360" s="28"/>
      <c r="D360" s="28"/>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row>
    <row r="361" spans="1:49" ht="15">
      <c r="A361" s="30"/>
      <c r="B361" s="28"/>
      <c r="C361" s="28"/>
      <c r="D361" s="28"/>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row>
    <row r="362" spans="1:49" ht="15">
      <c r="A362" s="30"/>
      <c r="B362" s="28"/>
      <c r="C362" s="28"/>
      <c r="D362" s="28"/>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row>
    <row r="363" spans="1:49" ht="15">
      <c r="A363" s="30"/>
      <c r="B363" s="28"/>
      <c r="C363" s="28"/>
      <c r="D363" s="28"/>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row>
    <row r="364" spans="1:49" ht="15">
      <c r="A364" s="30"/>
      <c r="B364" s="28"/>
      <c r="C364" s="28"/>
      <c r="D364" s="28"/>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row>
    <row r="365" spans="1:49" ht="15">
      <c r="A365" s="30"/>
      <c r="B365" s="28"/>
      <c r="C365" s="28"/>
      <c r="D365" s="28"/>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row>
    <row r="366" spans="1:49" ht="15">
      <c r="A366" s="30"/>
      <c r="B366" s="28"/>
      <c r="C366" s="28"/>
      <c r="D366" s="28"/>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row>
    <row r="367" spans="1:49" ht="15">
      <c r="A367" s="30"/>
      <c r="B367" s="28"/>
      <c r="C367" s="28"/>
      <c r="D367" s="28"/>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row>
    <row r="368" spans="1:49" ht="15">
      <c r="A368" s="30"/>
      <c r="B368" s="28"/>
      <c r="C368" s="28"/>
      <c r="D368" s="28"/>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row>
    <row r="369" spans="1:49" ht="15">
      <c r="A369" s="30"/>
      <c r="B369" s="28"/>
      <c r="C369" s="28"/>
      <c r="D369" s="28"/>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row>
    <row r="370" spans="1:49" ht="15">
      <c r="A370" s="30"/>
      <c r="B370" s="28"/>
      <c r="C370" s="28"/>
      <c r="D370" s="28"/>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row>
    <row r="371" spans="1:49" ht="15">
      <c r="A371" s="30"/>
      <c r="B371" s="28"/>
      <c r="C371" s="28"/>
      <c r="D371" s="28"/>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row>
    <row r="372" spans="1:49" ht="15">
      <c r="A372" s="30"/>
      <c r="B372" s="28"/>
      <c r="C372" s="28"/>
      <c r="D372" s="28"/>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row>
    <row r="373" spans="1:49" ht="15">
      <c r="A373" s="30"/>
      <c r="B373" s="28"/>
      <c r="C373" s="28"/>
      <c r="D373" s="28"/>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row>
    <row r="374" spans="1:49" ht="15">
      <c r="A374" s="30"/>
      <c r="B374" s="28"/>
      <c r="C374" s="28"/>
      <c r="D374" s="28"/>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row>
    <row r="375" spans="1:49" ht="15">
      <c r="A375" s="30"/>
      <c r="B375" s="28"/>
      <c r="C375" s="28"/>
      <c r="D375" s="28"/>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row>
    <row r="376" spans="1:49" ht="15">
      <c r="A376" s="30"/>
      <c r="B376" s="28"/>
      <c r="C376" s="28"/>
      <c r="D376" s="28"/>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row>
    <row r="377" spans="1:49" ht="15">
      <c r="A377" s="30"/>
      <c r="B377" s="28"/>
      <c r="C377" s="28"/>
      <c r="D377" s="28"/>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row>
    <row r="378" spans="1:49" ht="15">
      <c r="A378" s="30"/>
      <c r="B378" s="28"/>
      <c r="C378" s="28"/>
      <c r="D378" s="28"/>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row>
    <row r="379" spans="1:49" ht="15">
      <c r="A379" s="30"/>
      <c r="B379" s="28"/>
      <c r="C379" s="28"/>
      <c r="D379" s="28"/>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row>
    <row r="380" spans="1:49" ht="15">
      <c r="A380" s="30"/>
      <c r="B380" s="28"/>
      <c r="C380" s="28"/>
      <c r="D380" s="28"/>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row>
    <row r="381" spans="1:49" ht="15">
      <c r="A381" s="30"/>
      <c r="B381" s="28"/>
      <c r="C381" s="28"/>
      <c r="D381" s="28"/>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row>
    <row r="382" spans="1:49" ht="15">
      <c r="A382" s="30"/>
      <c r="B382" s="28"/>
      <c r="C382" s="28"/>
      <c r="D382" s="28"/>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row>
    <row r="383" spans="1:49" ht="15">
      <c r="A383" s="30"/>
      <c r="B383" s="28"/>
      <c r="C383" s="28"/>
      <c r="D383" s="28"/>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row>
    <row r="384" spans="1:49" ht="15">
      <c r="A384" s="30"/>
      <c r="B384" s="28"/>
      <c r="C384" s="28"/>
      <c r="D384" s="28"/>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row>
    <row r="385" spans="1:49" ht="15">
      <c r="A385" s="30"/>
      <c r="B385" s="28"/>
      <c r="C385" s="28"/>
      <c r="D385" s="28"/>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row>
    <row r="386" spans="1:49" ht="15">
      <c r="A386" s="30"/>
      <c r="B386" s="28"/>
      <c r="C386" s="28"/>
      <c r="D386" s="28"/>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row>
    <row r="387" spans="1:49" ht="15">
      <c r="A387" s="30"/>
      <c r="B387" s="28"/>
      <c r="C387" s="28"/>
      <c r="D387" s="28"/>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row>
    <row r="388" spans="1:49" ht="15">
      <c r="A388" s="30"/>
      <c r="B388" s="28"/>
      <c r="C388" s="28"/>
      <c r="D388" s="28"/>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row>
    <row r="389" spans="1:49" ht="15">
      <c r="A389" s="30"/>
      <c r="B389" s="28"/>
      <c r="C389" s="28"/>
      <c r="D389" s="28"/>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row>
    <row r="390" spans="1:49" ht="15">
      <c r="A390" s="30"/>
      <c r="B390" s="28"/>
      <c r="C390" s="28"/>
      <c r="D390" s="28"/>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row>
    <row r="391" spans="1:49" ht="15">
      <c r="A391" s="30"/>
      <c r="B391" s="28"/>
      <c r="C391" s="28"/>
      <c r="D391" s="28"/>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row>
    <row r="392" spans="1:49" ht="15">
      <c r="A392" s="30"/>
      <c r="B392" s="28"/>
      <c r="C392" s="28"/>
      <c r="D392" s="28"/>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row>
    <row r="393" spans="1:49" ht="15">
      <c r="A393" s="30"/>
      <c r="B393" s="28"/>
      <c r="C393" s="28"/>
      <c r="D393" s="28"/>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row>
    <row r="394" spans="1:49" ht="15">
      <c r="A394" s="30"/>
      <c r="B394" s="28"/>
      <c r="C394" s="28"/>
      <c r="D394" s="28"/>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row>
    <row r="395" spans="1:49" ht="15">
      <c r="A395" s="30"/>
      <c r="B395" s="28"/>
      <c r="C395" s="28"/>
      <c r="D395" s="28"/>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row>
    <row r="396" spans="1:49" ht="15">
      <c r="A396" s="30"/>
      <c r="B396" s="28"/>
      <c r="C396" s="28"/>
      <c r="D396" s="28"/>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row>
    <row r="397" spans="1:49" ht="15">
      <c r="A397" s="30"/>
      <c r="B397" s="28"/>
      <c r="C397" s="28"/>
      <c r="D397" s="28"/>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row>
    <row r="398" spans="1:49" ht="15">
      <c r="A398" s="30"/>
      <c r="B398" s="28"/>
      <c r="C398" s="28"/>
      <c r="D398" s="28"/>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row>
    <row r="399" spans="1:49" ht="15">
      <c r="A399" s="30"/>
      <c r="B399" s="28"/>
      <c r="C399" s="28"/>
      <c r="D399" s="28"/>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row>
    <row r="400" spans="1:49" ht="15">
      <c r="A400" s="30"/>
      <c r="B400" s="28"/>
      <c r="C400" s="28"/>
      <c r="D400" s="28"/>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row>
    <row r="401" spans="1:49" ht="15">
      <c r="A401" s="30"/>
      <c r="B401" s="28"/>
      <c r="C401" s="28"/>
      <c r="D401" s="28"/>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row>
    <row r="402" spans="1:49" ht="15">
      <c r="A402" s="30"/>
      <c r="B402" s="28"/>
      <c r="C402" s="28"/>
      <c r="D402" s="28"/>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row>
    <row r="403" spans="1:49" ht="15">
      <c r="A403" s="30"/>
      <c r="B403" s="28"/>
      <c r="C403" s="28"/>
      <c r="D403" s="28"/>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row>
    <row r="404" spans="1:49" ht="15">
      <c r="A404" s="30"/>
      <c r="B404" s="28"/>
      <c r="C404" s="28"/>
      <c r="D404" s="28"/>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row>
    <row r="405" spans="1:49" ht="15">
      <c r="A405" s="30"/>
      <c r="B405" s="28"/>
      <c r="C405" s="28"/>
      <c r="D405" s="28"/>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row>
    <row r="406" spans="1:49" ht="15">
      <c r="A406" s="30"/>
      <c r="B406" s="28"/>
      <c r="C406" s="28"/>
      <c r="D406" s="28"/>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row>
    <row r="407" spans="1:49" ht="15">
      <c r="A407" s="30"/>
      <c r="B407" s="28"/>
      <c r="C407" s="28"/>
      <c r="D407" s="28"/>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row>
    <row r="408" spans="1:49" ht="15">
      <c r="A408" s="30"/>
      <c r="B408" s="28"/>
      <c r="C408" s="28"/>
      <c r="D408" s="28"/>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row>
    <row r="409" spans="1:49" ht="15">
      <c r="A409" s="30"/>
      <c r="B409" s="28"/>
      <c r="C409" s="28"/>
      <c r="D409" s="28"/>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row>
    <row r="410" spans="1:49" ht="15">
      <c r="A410" s="30"/>
      <c r="B410" s="28"/>
      <c r="C410" s="28"/>
      <c r="D410" s="28"/>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row>
    <row r="411" spans="1:49" ht="15">
      <c r="A411" s="30"/>
      <c r="B411" s="28"/>
      <c r="C411" s="28"/>
      <c r="D411" s="28"/>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row>
    <row r="412" spans="1:49" ht="15">
      <c r="A412" s="30"/>
      <c r="B412" s="28"/>
      <c r="C412" s="28"/>
      <c r="D412" s="28"/>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row>
    <row r="413" spans="1:49" ht="15">
      <c r="A413" s="30"/>
      <c r="B413" s="28"/>
      <c r="C413" s="28"/>
      <c r="D413" s="28"/>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row>
    <row r="414" spans="1:49" ht="15">
      <c r="A414" s="30"/>
      <c r="B414" s="28"/>
      <c r="C414" s="28"/>
      <c r="D414" s="28"/>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row>
    <row r="415" spans="1:49" ht="15">
      <c r="A415" s="30"/>
      <c r="B415" s="28"/>
      <c r="C415" s="28"/>
      <c r="D415" s="28"/>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row>
    <row r="416" spans="1:49" ht="15">
      <c r="A416" s="30"/>
      <c r="B416" s="28"/>
      <c r="C416" s="28"/>
      <c r="D416" s="28"/>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row>
    <row r="417" spans="1:49" ht="15">
      <c r="A417" s="30"/>
      <c r="B417" s="28"/>
      <c r="C417" s="28"/>
      <c r="D417" s="28"/>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row>
    <row r="418" spans="1:49" ht="15">
      <c r="A418" s="30"/>
      <c r="B418" s="28"/>
      <c r="C418" s="28"/>
      <c r="D418" s="28"/>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row>
    <row r="419" spans="1:49" ht="15">
      <c r="A419" s="30"/>
      <c r="B419" s="28"/>
      <c r="C419" s="28"/>
      <c r="D419" s="28"/>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row>
    <row r="420" spans="1:49" ht="15">
      <c r="A420" s="30"/>
      <c r="B420" s="28"/>
      <c r="C420" s="28"/>
      <c r="D420" s="28"/>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row>
    <row r="421" spans="1:49" ht="15">
      <c r="A421" s="30"/>
      <c r="B421" s="28"/>
      <c r="C421" s="28"/>
      <c r="D421" s="28"/>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row>
    <row r="422" spans="1:49" ht="15">
      <c r="A422" s="30"/>
      <c r="B422" s="28"/>
      <c r="C422" s="28"/>
      <c r="D422" s="28"/>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row>
    <row r="423" spans="1:49" ht="15">
      <c r="A423" s="30"/>
      <c r="B423" s="28"/>
      <c r="C423" s="28"/>
      <c r="D423" s="28"/>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row>
    <row r="424" spans="1:49" ht="15">
      <c r="A424" s="30"/>
      <c r="B424" s="28"/>
      <c r="C424" s="28"/>
      <c r="D424" s="28"/>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row>
    <row r="425" spans="1:49" ht="15">
      <c r="A425" s="30"/>
      <c r="B425" s="28"/>
      <c r="C425" s="28"/>
      <c r="D425" s="28"/>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row>
    <row r="426" spans="1:49" ht="15">
      <c r="A426" s="30"/>
      <c r="B426" s="28"/>
      <c r="C426" s="28"/>
      <c r="D426" s="28"/>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row>
    <row r="427" spans="1:49" ht="15">
      <c r="A427" s="30"/>
      <c r="B427" s="28"/>
      <c r="C427" s="28"/>
      <c r="D427" s="28"/>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row>
    <row r="428" spans="1:49" ht="15">
      <c r="A428" s="30"/>
      <c r="B428" s="28"/>
      <c r="C428" s="28"/>
      <c r="D428" s="28"/>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row>
    <row r="429" spans="1:49" ht="15">
      <c r="A429" s="30"/>
      <c r="B429" s="28"/>
      <c r="C429" s="28"/>
      <c r="D429" s="28"/>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row>
    <row r="430" spans="1:49" ht="15">
      <c r="A430" s="30"/>
      <c r="B430" s="28"/>
      <c r="C430" s="28"/>
      <c r="D430" s="28"/>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row>
    <row r="431" spans="1:49" ht="15">
      <c r="A431" s="30"/>
      <c r="B431" s="28"/>
      <c r="C431" s="28"/>
      <c r="D431" s="28"/>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row>
    <row r="432" spans="1:49" ht="15">
      <c r="A432" s="30"/>
      <c r="B432" s="28"/>
      <c r="C432" s="28"/>
      <c r="D432" s="28"/>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row>
    <row r="433" spans="1:49" ht="15">
      <c r="A433" s="30"/>
      <c r="B433" s="28"/>
      <c r="C433" s="28"/>
      <c r="D433" s="28"/>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row>
    <row r="434" spans="1:49" ht="15">
      <c r="A434" s="30"/>
      <c r="B434" s="28"/>
      <c r="C434" s="28"/>
      <c r="D434" s="28"/>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row>
    <row r="435" spans="1:49" ht="15">
      <c r="A435" s="30"/>
      <c r="B435" s="28"/>
      <c r="C435" s="28"/>
      <c r="D435" s="28"/>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row>
    <row r="436" spans="1:49" ht="15">
      <c r="A436" s="30"/>
      <c r="B436" s="28"/>
      <c r="C436" s="28"/>
      <c r="D436" s="28"/>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row>
    <row r="437" spans="1:49" ht="15">
      <c r="A437" s="30"/>
      <c r="B437" s="28"/>
      <c r="C437" s="28"/>
      <c r="D437" s="28"/>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row>
    <row r="438" spans="1:49" ht="15">
      <c r="A438" s="30"/>
      <c r="B438" s="28"/>
      <c r="C438" s="28"/>
      <c r="D438" s="28"/>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row>
    <row r="439" spans="1:49" ht="15">
      <c r="A439" s="30"/>
      <c r="B439" s="28"/>
      <c r="C439" s="28"/>
      <c r="D439" s="28"/>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row>
    <row r="440" spans="1:49" ht="15">
      <c r="A440" s="30"/>
      <c r="B440" s="28"/>
      <c r="C440" s="28"/>
      <c r="D440" s="28"/>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row>
    <row r="441" spans="1:49" ht="15">
      <c r="A441" s="30"/>
      <c r="B441" s="28"/>
      <c r="C441" s="28"/>
      <c r="D441" s="28"/>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row>
    <row r="442" spans="1:49" ht="15">
      <c r="A442" s="30"/>
      <c r="B442" s="28"/>
      <c r="C442" s="28"/>
      <c r="D442" s="28"/>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row>
    <row r="443" spans="1:49" ht="15">
      <c r="A443" s="30"/>
      <c r="B443" s="28"/>
      <c r="C443" s="28"/>
      <c r="D443" s="28"/>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row>
    <row r="444" spans="1:49" ht="15">
      <c r="A444" s="30"/>
      <c r="B444" s="28"/>
      <c r="C444" s="28"/>
      <c r="D444" s="28"/>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row>
    <row r="445" spans="1:49" ht="15">
      <c r="A445" s="30"/>
      <c r="B445" s="28"/>
      <c r="C445" s="28"/>
      <c r="D445" s="28"/>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row>
    <row r="446" spans="1:49" ht="15">
      <c r="A446" s="30"/>
      <c r="B446" s="28"/>
      <c r="C446" s="28"/>
      <c r="D446" s="28"/>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row>
    <row r="447" spans="1:49" ht="15">
      <c r="A447" s="30"/>
      <c r="B447" s="28"/>
      <c r="C447" s="28"/>
      <c r="D447" s="28"/>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row>
    <row r="448" spans="1:49" ht="15">
      <c r="A448" s="30"/>
      <c r="B448" s="28"/>
      <c r="C448" s="28"/>
      <c r="D448" s="28"/>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row>
    <row r="449" spans="1:49" ht="15">
      <c r="A449" s="30"/>
      <c r="B449" s="28"/>
      <c r="C449" s="28"/>
      <c r="D449" s="28"/>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row>
    <row r="450" spans="1:49" ht="15">
      <c r="A450" s="30"/>
      <c r="B450" s="28"/>
      <c r="C450" s="28"/>
      <c r="D450" s="28"/>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row>
    <row r="451" spans="1:49" ht="15">
      <c r="A451" s="30"/>
      <c r="B451" s="28"/>
      <c r="C451" s="28"/>
      <c r="D451" s="28"/>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row>
    <row r="452" spans="1:49" ht="15">
      <c r="A452" s="30"/>
      <c r="B452" s="28"/>
      <c r="C452" s="28"/>
      <c r="D452" s="28"/>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row>
    <row r="453" spans="1:49" ht="15">
      <c r="A453" s="30"/>
      <c r="B453" s="28"/>
      <c r="C453" s="28"/>
      <c r="D453" s="28"/>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row>
    <row r="454" spans="1:49" ht="15">
      <c r="A454" s="30"/>
      <c r="B454" s="28"/>
      <c r="C454" s="28"/>
      <c r="D454" s="28"/>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row>
    <row r="455" spans="1:49" ht="15">
      <c r="A455" s="30"/>
      <c r="B455" s="28"/>
      <c r="C455" s="28"/>
      <c r="D455" s="28"/>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row>
    <row r="456" spans="1:49" ht="15">
      <c r="A456" s="30"/>
      <c r="B456" s="28"/>
      <c r="C456" s="28"/>
      <c r="D456" s="28"/>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row>
    <row r="457" spans="1:49" ht="15">
      <c r="A457" s="30"/>
      <c r="B457" s="28"/>
      <c r="C457" s="28"/>
      <c r="D457" s="28"/>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row>
    <row r="458" spans="1:49" ht="15">
      <c r="A458" s="30"/>
      <c r="B458" s="28"/>
      <c r="C458" s="28"/>
      <c r="D458" s="28"/>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row>
    <row r="459" spans="1:49" ht="15">
      <c r="A459" s="30"/>
      <c r="B459" s="28"/>
      <c r="C459" s="28"/>
      <c r="D459" s="28"/>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row>
    <row r="460" spans="1:49" ht="15">
      <c r="A460" s="30"/>
      <c r="B460" s="28"/>
      <c r="C460" s="28"/>
      <c r="D460" s="28"/>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row>
    <row r="461" spans="1:49" ht="15">
      <c r="A461" s="30"/>
      <c r="B461" s="28"/>
      <c r="C461" s="28"/>
      <c r="D461" s="28"/>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row>
    <row r="462" spans="1:49" ht="15">
      <c r="A462" s="30"/>
      <c r="B462" s="28"/>
      <c r="C462" s="28"/>
      <c r="D462" s="28"/>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row>
    <row r="463" spans="1:49" ht="15">
      <c r="A463" s="30"/>
      <c r="B463" s="28"/>
      <c r="C463" s="28"/>
      <c r="D463" s="28"/>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row>
    <row r="464" spans="1:49" ht="15">
      <c r="A464" s="30"/>
      <c r="B464" s="28"/>
      <c r="C464" s="28"/>
      <c r="D464" s="28"/>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row>
    <row r="465" spans="1:49" ht="15">
      <c r="A465" s="30"/>
      <c r="B465" s="28"/>
      <c r="C465" s="28"/>
      <c r="D465" s="28"/>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row>
    <row r="466" spans="1:49" ht="15">
      <c r="A466" s="30"/>
      <c r="B466" s="28"/>
      <c r="C466" s="28"/>
      <c r="D466" s="28"/>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row>
    <row r="467" spans="1:49" ht="15">
      <c r="A467" s="30"/>
      <c r="B467" s="28"/>
      <c r="C467" s="28"/>
      <c r="D467" s="28"/>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row>
    <row r="468" spans="1:49" ht="15">
      <c r="A468" s="30"/>
      <c r="B468" s="28"/>
      <c r="C468" s="28"/>
      <c r="D468" s="28"/>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row>
    <row r="469" spans="1:49" ht="15">
      <c r="A469" s="30"/>
      <c r="B469" s="28"/>
      <c r="C469" s="28"/>
      <c r="D469" s="28"/>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row>
    <row r="470" spans="1:49" ht="15">
      <c r="A470" s="30"/>
      <c r="B470" s="28"/>
      <c r="C470" s="28"/>
      <c r="D470" s="28"/>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row>
    <row r="471" spans="1:49" ht="15">
      <c r="A471" s="30"/>
      <c r="B471" s="28"/>
      <c r="C471" s="28"/>
      <c r="D471" s="28"/>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row>
    <row r="472" spans="1:49" ht="15">
      <c r="A472" s="30"/>
      <c r="B472" s="28"/>
      <c r="C472" s="28"/>
      <c r="D472" s="28"/>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row>
    <row r="473" spans="1:49" ht="15">
      <c r="A473" s="30"/>
      <c r="B473" s="28"/>
      <c r="C473" s="28"/>
      <c r="D473" s="28"/>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row>
    <row r="474" spans="1:49" ht="15">
      <c r="A474" s="30"/>
      <c r="B474" s="28"/>
      <c r="C474" s="28"/>
      <c r="D474" s="28"/>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row>
    <row r="475" spans="1:49" ht="15">
      <c r="A475" s="30"/>
      <c r="B475" s="28"/>
      <c r="C475" s="28"/>
      <c r="D475" s="28"/>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row>
    <row r="476" spans="1:49" ht="15">
      <c r="A476" s="30"/>
      <c r="B476" s="28"/>
      <c r="C476" s="28"/>
      <c r="D476" s="28"/>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row>
    <row r="477" spans="1:49" ht="15">
      <c r="A477" s="30"/>
      <c r="B477" s="28"/>
      <c r="C477" s="28"/>
      <c r="D477" s="28"/>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row>
    <row r="478" spans="1:49" ht="15">
      <c r="A478" s="30"/>
      <c r="B478" s="28"/>
      <c r="C478" s="28"/>
      <c r="D478" s="28"/>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row>
    <row r="479" spans="1:49" ht="15">
      <c r="A479" s="30"/>
      <c r="B479" s="28"/>
      <c r="C479" s="28"/>
      <c r="D479" s="28"/>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row>
    <row r="480" spans="1:49" ht="15">
      <c r="A480" s="30"/>
      <c r="B480" s="28"/>
      <c r="C480" s="28"/>
      <c r="D480" s="28"/>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row>
    <row r="481" spans="1:49" ht="15">
      <c r="A481" s="30"/>
      <c r="B481" s="28"/>
      <c r="C481" s="28"/>
      <c r="D481" s="28"/>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row>
    <row r="482" spans="1:49" ht="15">
      <c r="A482" s="30"/>
      <c r="B482" s="28"/>
      <c r="C482" s="28"/>
      <c r="D482" s="28"/>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row>
    <row r="483" spans="1:49" ht="15">
      <c r="A483" s="30"/>
      <c r="B483" s="28"/>
      <c r="C483" s="28"/>
      <c r="D483" s="28"/>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row>
    <row r="484" spans="1:49" ht="15">
      <c r="A484" s="30"/>
      <c r="B484" s="28"/>
      <c r="C484" s="28"/>
      <c r="D484" s="28"/>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row>
    <row r="485" spans="1:49" ht="15">
      <c r="A485" s="30"/>
      <c r="B485" s="28"/>
      <c r="C485" s="28"/>
      <c r="D485" s="28"/>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row>
    <row r="486" spans="1:49" ht="15">
      <c r="A486" s="30"/>
      <c r="B486" s="28"/>
      <c r="C486" s="28"/>
      <c r="D486" s="28"/>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row>
    <row r="487" spans="1:49" ht="15">
      <c r="A487" s="30"/>
      <c r="B487" s="28"/>
      <c r="C487" s="28"/>
      <c r="D487" s="28"/>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row>
    <row r="488" spans="1:49" ht="15">
      <c r="A488" s="30"/>
      <c r="B488" s="28"/>
      <c r="C488" s="28"/>
      <c r="D488" s="28"/>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row>
    <row r="489" spans="1:49" ht="15">
      <c r="A489" s="30"/>
      <c r="B489" s="28"/>
      <c r="C489" s="28"/>
      <c r="D489" s="28"/>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row>
    <row r="490" spans="1:49" ht="15">
      <c r="A490" s="30"/>
      <c r="B490" s="28"/>
      <c r="C490" s="28"/>
      <c r="D490" s="28"/>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row>
    <row r="491" spans="1:49" ht="15">
      <c r="A491" s="30"/>
      <c r="B491" s="28"/>
      <c r="C491" s="28"/>
      <c r="D491" s="28"/>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row>
    <row r="492" spans="1:49" ht="15">
      <c r="A492" s="30"/>
      <c r="B492" s="28"/>
      <c r="C492" s="28"/>
      <c r="D492" s="28"/>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row>
    <row r="493" spans="1:49" ht="15">
      <c r="A493" s="30"/>
      <c r="B493" s="28"/>
      <c r="C493" s="28"/>
      <c r="D493" s="28"/>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row>
    <row r="494" spans="1:49" ht="15">
      <c r="A494" s="30"/>
      <c r="B494" s="28"/>
      <c r="C494" s="28"/>
      <c r="D494" s="28"/>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row>
    <row r="495" spans="1:49" ht="15">
      <c r="A495" s="30"/>
      <c r="B495" s="28"/>
      <c r="C495" s="28"/>
      <c r="D495" s="28"/>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row>
    <row r="496" spans="1:49" ht="15">
      <c r="A496" s="30"/>
      <c r="B496" s="28"/>
      <c r="C496" s="28"/>
      <c r="D496" s="28"/>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row>
    <row r="497" spans="1:49" ht="15">
      <c r="A497" s="30"/>
      <c r="B497" s="28"/>
      <c r="C497" s="28"/>
      <c r="D497" s="28"/>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row>
    <row r="498" spans="1:49" ht="15">
      <c r="A498" s="30"/>
      <c r="B498" s="28"/>
      <c r="C498" s="28"/>
      <c r="D498" s="28"/>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row>
    <row r="499" spans="1:49" ht="15">
      <c r="A499" s="30"/>
      <c r="B499" s="28"/>
      <c r="C499" s="28"/>
      <c r="D499" s="28"/>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row>
    <row r="500" spans="1:49" ht="15">
      <c r="A500" s="30"/>
      <c r="B500" s="28"/>
      <c r="C500" s="28"/>
      <c r="D500" s="28"/>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row>
    <row r="501" spans="1:49" ht="15">
      <c r="A501" s="30"/>
      <c r="B501" s="28"/>
      <c r="C501" s="28"/>
      <c r="D501" s="28"/>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row>
    <row r="502" spans="1:49" ht="15">
      <c r="A502" s="30"/>
      <c r="B502" s="28"/>
      <c r="C502" s="28"/>
      <c r="D502" s="28"/>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row>
    <row r="503" spans="1:49" ht="15">
      <c r="A503" s="30"/>
      <c r="B503" s="28"/>
      <c r="C503" s="28"/>
      <c r="D503" s="28"/>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row>
    <row r="504" spans="1:49" ht="15">
      <c r="A504" s="30"/>
      <c r="B504" s="28"/>
      <c r="C504" s="28"/>
      <c r="D504" s="28"/>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row>
    <row r="505" spans="1:49" ht="15">
      <c r="A505" s="30"/>
      <c r="B505" s="28"/>
      <c r="C505" s="28"/>
      <c r="D505" s="28"/>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row>
    <row r="506" spans="1:49" ht="15">
      <c r="A506" s="30"/>
      <c r="B506" s="28"/>
      <c r="C506" s="28"/>
      <c r="D506" s="28"/>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row>
    <row r="507" spans="1:49" ht="15">
      <c r="A507" s="30"/>
      <c r="B507" s="28"/>
      <c r="C507" s="28"/>
      <c r="D507" s="28"/>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row>
    <row r="508" spans="1:49" ht="15">
      <c r="A508" s="30"/>
      <c r="B508" s="28"/>
      <c r="C508" s="28"/>
      <c r="D508" s="28"/>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row>
    <row r="509" spans="1:49" ht="15">
      <c r="A509" s="30"/>
      <c r="B509" s="28"/>
      <c r="C509" s="28"/>
      <c r="D509" s="28"/>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row>
    <row r="510" spans="1:49" ht="15">
      <c r="A510" s="30"/>
      <c r="B510" s="28"/>
      <c r="C510" s="28"/>
      <c r="D510" s="28"/>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row>
    <row r="511" spans="1:49" ht="15">
      <c r="A511" s="30"/>
      <c r="B511" s="28"/>
      <c r="C511" s="28"/>
      <c r="D511" s="28"/>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row>
    <row r="512" spans="1:49" ht="15">
      <c r="A512" s="30"/>
      <c r="B512" s="28"/>
      <c r="C512" s="28"/>
      <c r="D512" s="28"/>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row>
    <row r="513" spans="1:49" ht="15">
      <c r="A513" s="30"/>
      <c r="B513" s="28"/>
      <c r="C513" s="28"/>
      <c r="D513" s="28"/>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row>
    <row r="514" spans="1:49" ht="15">
      <c r="A514" s="30"/>
      <c r="B514" s="28"/>
      <c r="C514" s="28"/>
      <c r="D514" s="28"/>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row>
    <row r="515" spans="1:49" ht="15">
      <c r="A515" s="30"/>
      <c r="B515" s="28"/>
      <c r="C515" s="28"/>
      <c r="D515" s="28"/>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row>
    <row r="516" spans="1:49" ht="15">
      <c r="A516" s="30"/>
      <c r="B516" s="28"/>
      <c r="C516" s="28"/>
      <c r="D516" s="28"/>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row>
    <row r="517" spans="1:49" ht="15">
      <c r="A517" s="30"/>
      <c r="B517" s="28"/>
      <c r="C517" s="28"/>
      <c r="D517" s="28"/>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row>
    <row r="518" spans="1:49" ht="15">
      <c r="A518" s="30"/>
      <c r="B518" s="28"/>
      <c r="C518" s="28"/>
      <c r="D518" s="28"/>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row>
    <row r="519" spans="1:49" ht="15">
      <c r="A519" s="30"/>
      <c r="B519" s="28"/>
      <c r="C519" s="28"/>
      <c r="D519" s="28"/>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row>
    <row r="520" spans="1:49" ht="15">
      <c r="A520" s="30"/>
      <c r="B520" s="28"/>
      <c r="C520" s="28"/>
      <c r="D520" s="28"/>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row>
    <row r="521" spans="1:49" ht="15">
      <c r="A521" s="30"/>
      <c r="B521" s="28"/>
      <c r="C521" s="28"/>
      <c r="D521" s="28"/>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row>
    <row r="522" spans="1:49" ht="15">
      <c r="A522" s="30"/>
      <c r="B522" s="28"/>
      <c r="C522" s="28"/>
      <c r="D522" s="28"/>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row>
    <row r="523" spans="1:49" ht="15">
      <c r="A523" s="30"/>
      <c r="B523" s="28"/>
      <c r="C523" s="28"/>
      <c r="D523" s="28"/>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row>
    <row r="524" spans="1:49" ht="15">
      <c r="A524" s="30"/>
      <c r="B524" s="28"/>
      <c r="C524" s="28"/>
      <c r="D524" s="28"/>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row>
    <row r="525" spans="1:49" ht="15">
      <c r="A525" s="30"/>
      <c r="B525" s="28"/>
      <c r="C525" s="28"/>
      <c r="D525" s="28"/>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row>
    <row r="526" spans="1:49" ht="15">
      <c r="A526" s="30"/>
      <c r="B526" s="28"/>
      <c r="C526" s="28"/>
      <c r="D526" s="28"/>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row>
    <row r="527" spans="1:49" ht="15">
      <c r="A527" s="30"/>
      <c r="B527" s="28"/>
      <c r="C527" s="28"/>
      <c r="D527" s="28"/>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row>
    <row r="528" spans="1:49" ht="15">
      <c r="A528" s="30"/>
      <c r="B528" s="28"/>
      <c r="C528" s="28"/>
      <c r="D528" s="28"/>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row>
    <row r="529" spans="1:49" ht="15">
      <c r="A529" s="30"/>
      <c r="B529" s="28"/>
      <c r="C529" s="28"/>
      <c r="D529" s="28"/>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row>
    <row r="530" spans="1:49" ht="15">
      <c r="A530" s="30"/>
      <c r="B530" s="28"/>
      <c r="C530" s="28"/>
      <c r="D530" s="28"/>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row>
    <row r="531" spans="1:49" ht="15">
      <c r="A531" s="30"/>
      <c r="B531" s="28"/>
      <c r="C531" s="28"/>
      <c r="D531" s="28"/>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row>
    <row r="532" spans="1:49" ht="15">
      <c r="A532" s="30"/>
      <c r="B532" s="28"/>
      <c r="C532" s="28"/>
      <c r="D532" s="28"/>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row>
    <row r="533" spans="1:49" ht="15">
      <c r="A533" s="30"/>
      <c r="B533" s="28"/>
      <c r="C533" s="28"/>
      <c r="D533" s="28"/>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row>
    <row r="534" spans="1:49" ht="15">
      <c r="A534" s="30"/>
      <c r="B534" s="28"/>
      <c r="C534" s="28"/>
      <c r="D534" s="28"/>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row>
    <row r="535" spans="1:49" ht="15">
      <c r="A535" s="30"/>
      <c r="B535" s="28"/>
      <c r="C535" s="28"/>
      <c r="D535" s="28"/>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row>
    <row r="536" spans="1:49" ht="15">
      <c r="A536" s="30"/>
      <c r="B536" s="28"/>
      <c r="C536" s="28"/>
      <c r="D536" s="28"/>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row>
    <row r="537" spans="1:49" ht="15">
      <c r="A537" s="30"/>
      <c r="B537" s="28"/>
      <c r="C537" s="28"/>
      <c r="D537" s="28"/>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row>
    <row r="538" spans="1:49" ht="15">
      <c r="A538" s="30"/>
      <c r="B538" s="28"/>
      <c r="C538" s="28"/>
      <c r="D538" s="28"/>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row>
    <row r="539" spans="1:49" ht="15">
      <c r="A539" s="30"/>
      <c r="B539" s="28"/>
      <c r="C539" s="28"/>
      <c r="D539" s="28"/>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row>
    <row r="540" spans="1:49" ht="15">
      <c r="A540" s="30"/>
      <c r="B540" s="28"/>
      <c r="C540" s="28"/>
      <c r="D540" s="28"/>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row>
    <row r="541" spans="1:49" ht="15">
      <c r="A541" s="30"/>
      <c r="B541" s="28"/>
      <c r="C541" s="28"/>
      <c r="D541" s="28"/>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row>
    <row r="542" spans="1:49" ht="15">
      <c r="A542" s="30"/>
      <c r="B542" s="28"/>
      <c r="C542" s="28"/>
      <c r="D542" s="28"/>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row>
    <row r="543" spans="1:49" ht="15">
      <c r="A543" s="30"/>
      <c r="B543" s="28"/>
      <c r="C543" s="28"/>
      <c r="D543" s="28"/>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row>
    <row r="544" spans="1:49" ht="15">
      <c r="A544" s="30"/>
      <c r="B544" s="28"/>
      <c r="C544" s="28"/>
      <c r="D544" s="28"/>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row>
    <row r="545" spans="1:49" ht="15">
      <c r="A545" s="30"/>
      <c r="B545" s="28"/>
      <c r="C545" s="28"/>
      <c r="D545" s="28"/>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row>
    <row r="546" spans="1:49" ht="15">
      <c r="A546" s="30"/>
      <c r="B546" s="28"/>
      <c r="C546" s="28"/>
      <c r="D546" s="28"/>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row>
    <row r="547" spans="1:49" ht="15">
      <c r="A547" s="30"/>
      <c r="B547" s="28"/>
      <c r="C547" s="28"/>
      <c r="D547" s="28"/>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row>
    <row r="548" spans="1:49" ht="15">
      <c r="A548" s="30"/>
      <c r="B548" s="28"/>
      <c r="C548" s="28"/>
      <c r="D548" s="28"/>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row>
    <row r="549" spans="1:49" ht="15">
      <c r="A549" s="30"/>
      <c r="B549" s="28"/>
      <c r="C549" s="28"/>
      <c r="D549" s="28"/>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row>
    <row r="550" spans="1:49" ht="15">
      <c r="A550" s="30"/>
      <c r="B550" s="28"/>
      <c r="C550" s="28"/>
      <c r="D550" s="28"/>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row>
    <row r="551" spans="1:49" ht="15">
      <c r="A551" s="30"/>
      <c r="B551" s="28"/>
      <c r="C551" s="28"/>
      <c r="D551" s="28"/>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row>
    <row r="552" spans="1:49" ht="15">
      <c r="A552" s="30"/>
      <c r="B552" s="28"/>
      <c r="C552" s="28"/>
      <c r="D552" s="28"/>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row>
    <row r="553" spans="1:49" ht="15">
      <c r="A553" s="30"/>
      <c r="B553" s="28"/>
      <c r="C553" s="28"/>
      <c r="D553" s="28"/>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row>
    <row r="554" spans="1:49" ht="15">
      <c r="A554" s="30"/>
      <c r="B554" s="28"/>
      <c r="C554" s="28"/>
      <c r="D554" s="28"/>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row>
    <row r="555" spans="1:49" ht="15">
      <c r="A555" s="30"/>
      <c r="B555" s="28"/>
      <c r="C555" s="28"/>
      <c r="D555" s="28"/>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row>
    <row r="556" spans="1:49" ht="15">
      <c r="A556" s="30"/>
      <c r="B556" s="28"/>
      <c r="C556" s="28"/>
      <c r="D556" s="28"/>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row>
    <row r="557" spans="1:49" ht="15">
      <c r="A557" s="30"/>
      <c r="B557" s="28"/>
      <c r="C557" s="28"/>
      <c r="D557" s="28"/>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row>
    <row r="558" spans="1:49" ht="15">
      <c r="A558" s="30"/>
      <c r="B558" s="28"/>
      <c r="C558" s="28"/>
      <c r="D558" s="28"/>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row>
    <row r="559" spans="1:49" ht="15">
      <c r="A559" s="30"/>
      <c r="B559" s="28"/>
      <c r="C559" s="28"/>
      <c r="D559" s="28"/>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row>
    <row r="560" spans="1:49" ht="15">
      <c r="A560" s="30"/>
      <c r="B560" s="28"/>
      <c r="C560" s="28"/>
      <c r="D560" s="28"/>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row>
    <row r="561" spans="1:49" ht="15">
      <c r="A561" s="30"/>
      <c r="B561" s="28"/>
      <c r="C561" s="28"/>
      <c r="D561" s="28"/>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row>
    <row r="562" spans="1:49" ht="15">
      <c r="A562" s="30"/>
      <c r="B562" s="28"/>
      <c r="C562" s="28"/>
      <c r="D562" s="28"/>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row>
    <row r="563" spans="1:49" ht="15">
      <c r="A563" s="30"/>
      <c r="B563" s="28"/>
      <c r="C563" s="28"/>
      <c r="D563" s="28"/>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row>
    <row r="564" spans="1:49" ht="15">
      <c r="A564" s="30"/>
      <c r="B564" s="28"/>
      <c r="C564" s="28"/>
      <c r="D564" s="28"/>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row>
    <row r="565" spans="1:49" ht="15">
      <c r="A565" s="30"/>
      <c r="B565" s="28"/>
      <c r="C565" s="28"/>
      <c r="D565" s="28"/>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row>
    <row r="566" spans="1:49" ht="15">
      <c r="A566" s="30"/>
      <c r="B566" s="28"/>
      <c r="C566" s="28"/>
      <c r="D566" s="28"/>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row>
    <row r="567" spans="1:49" ht="15">
      <c r="A567" s="30"/>
      <c r="B567" s="28"/>
      <c r="C567" s="28"/>
      <c r="D567" s="28"/>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row>
    <row r="568" spans="1:49" ht="15">
      <c r="A568" s="30"/>
      <c r="B568" s="28"/>
      <c r="C568" s="28"/>
      <c r="D568" s="28"/>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row>
    <row r="569" spans="1:49" ht="15">
      <c r="A569" s="30"/>
      <c r="B569" s="28"/>
      <c r="C569" s="28"/>
      <c r="D569" s="28"/>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row>
    <row r="570" spans="1:49" ht="15">
      <c r="A570" s="30"/>
      <c r="B570" s="28"/>
      <c r="C570" s="28"/>
      <c r="D570" s="28"/>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row>
    <row r="571" spans="1:49" ht="15">
      <c r="A571" s="30"/>
      <c r="B571" s="28"/>
      <c r="C571" s="28"/>
      <c r="D571" s="28"/>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row>
    <row r="572" spans="1:49" ht="15">
      <c r="A572" s="30"/>
      <c r="B572" s="28"/>
      <c r="C572" s="28"/>
      <c r="D572" s="28"/>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row>
    <row r="573" spans="1:49" ht="15">
      <c r="A573" s="30"/>
      <c r="B573" s="28"/>
      <c r="C573" s="28"/>
      <c r="D573" s="28"/>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row>
    <row r="574" spans="1:49" ht="15">
      <c r="A574" s="30"/>
      <c r="B574" s="28"/>
      <c r="C574" s="28"/>
      <c r="D574" s="28"/>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row>
    <row r="575" spans="1:49" ht="15">
      <c r="A575" s="30"/>
      <c r="B575" s="28"/>
      <c r="C575" s="28"/>
      <c r="D575" s="28"/>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row>
    <row r="576" spans="1:49" ht="15">
      <c r="A576" s="30"/>
      <c r="B576" s="28"/>
      <c r="C576" s="28"/>
      <c r="D576" s="28"/>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row>
    <row r="577" spans="1:49" ht="15">
      <c r="A577" s="30"/>
      <c r="B577" s="28"/>
      <c r="C577" s="28"/>
      <c r="D577" s="28"/>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row>
    <row r="578" spans="1:49" ht="15">
      <c r="A578" s="30"/>
      <c r="B578" s="28"/>
      <c r="C578" s="28"/>
      <c r="D578" s="28"/>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row>
    <row r="579" spans="1:49" ht="15">
      <c r="A579" s="30"/>
      <c r="B579" s="28"/>
      <c r="C579" s="28"/>
      <c r="D579" s="28"/>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row>
    <row r="580" spans="1:49" ht="15">
      <c r="A580" s="30"/>
      <c r="B580" s="28"/>
      <c r="C580" s="28"/>
      <c r="D580" s="28"/>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row>
    <row r="581" spans="1:49" ht="15">
      <c r="A581" s="30"/>
      <c r="B581" s="28"/>
      <c r="C581" s="28"/>
      <c r="D581" s="28"/>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row>
    <row r="582" spans="1:49" ht="15">
      <c r="A582" s="30"/>
      <c r="B582" s="28"/>
      <c r="C582" s="28"/>
      <c r="D582" s="28"/>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row>
    <row r="583" spans="1:49" ht="15">
      <c r="A583" s="30"/>
      <c r="B583" s="28"/>
      <c r="C583" s="28"/>
      <c r="D583" s="28"/>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row>
    <row r="584" spans="1:49" ht="15">
      <c r="A584" s="30"/>
      <c r="B584" s="28"/>
      <c r="C584" s="28"/>
      <c r="D584" s="28"/>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row>
    <row r="585" spans="1:49" ht="15">
      <c r="A585" s="30"/>
      <c r="B585" s="28"/>
      <c r="C585" s="28"/>
      <c r="D585" s="28"/>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row>
    <row r="586" spans="1:49" ht="15">
      <c r="A586" s="30"/>
      <c r="B586" s="28"/>
      <c r="C586" s="28"/>
      <c r="D586" s="28"/>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row>
    <row r="587" spans="1:49" ht="15">
      <c r="A587" s="30"/>
      <c r="B587" s="28"/>
      <c r="C587" s="28"/>
      <c r="D587" s="28"/>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row>
    <row r="588" spans="1:49" ht="15">
      <c r="A588" s="30"/>
      <c r="B588" s="28"/>
      <c r="C588" s="28"/>
      <c r="D588" s="28"/>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row>
    <row r="589" spans="1:49" ht="15">
      <c r="A589" s="30"/>
      <c r="B589" s="28"/>
      <c r="C589" s="28"/>
      <c r="D589" s="28"/>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row>
    <row r="590" spans="1:49" ht="15">
      <c r="A590" s="30"/>
      <c r="B590" s="28"/>
      <c r="C590" s="28"/>
      <c r="D590" s="28"/>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row>
    <row r="591" spans="1:49" ht="15">
      <c r="A591" s="30"/>
      <c r="B591" s="28"/>
      <c r="C591" s="28"/>
      <c r="D591" s="28"/>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row>
    <row r="592" spans="1:49" ht="15">
      <c r="A592" s="30"/>
      <c r="B592" s="28"/>
      <c r="C592" s="28"/>
      <c r="D592" s="28"/>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row>
    <row r="593" spans="1:49" ht="15">
      <c r="A593" s="30"/>
      <c r="B593" s="28"/>
      <c r="C593" s="28"/>
      <c r="D593" s="28"/>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row>
    <row r="594" spans="1:49" ht="15">
      <c r="A594" s="30"/>
      <c r="B594" s="28"/>
      <c r="C594" s="28"/>
      <c r="D594" s="28"/>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row>
    <row r="595" spans="1:49" ht="15">
      <c r="A595" s="30"/>
      <c r="B595" s="28"/>
      <c r="C595" s="28"/>
      <c r="D595" s="28"/>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row>
    <row r="596" spans="1:49" ht="15">
      <c r="A596" s="30"/>
      <c r="B596" s="28"/>
      <c r="C596" s="28"/>
      <c r="D596" s="28"/>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row>
    <row r="597" spans="1:49" ht="15">
      <c r="A597" s="30"/>
      <c r="B597" s="28"/>
      <c r="C597" s="28"/>
      <c r="D597" s="28"/>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row>
    <row r="598" spans="1:49" ht="15">
      <c r="A598" s="30"/>
      <c r="B598" s="28"/>
      <c r="C598" s="28"/>
      <c r="D598" s="28"/>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row>
    <row r="599" spans="1:49" ht="15">
      <c r="A599" s="30"/>
      <c r="B599" s="28"/>
      <c r="C599" s="28"/>
      <c r="D599" s="28"/>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row>
    <row r="600" spans="1:49" ht="15">
      <c r="A600" s="30"/>
      <c r="B600" s="28"/>
      <c r="C600" s="28"/>
      <c r="D600" s="28"/>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row>
    <row r="601" spans="1:49" ht="15">
      <c r="A601" s="30"/>
      <c r="B601" s="28"/>
      <c r="C601" s="28"/>
      <c r="D601" s="28"/>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row>
    <row r="602" spans="1:49" ht="15">
      <c r="A602" s="30"/>
      <c r="B602" s="28"/>
      <c r="C602" s="28"/>
      <c r="D602" s="28"/>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row>
    <row r="603" spans="1:49" ht="15">
      <c r="A603" s="30"/>
      <c r="B603" s="28"/>
      <c r="C603" s="28"/>
      <c r="D603" s="28"/>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row>
    <row r="604" spans="1:49" ht="15">
      <c r="A604" s="30"/>
      <c r="B604" s="28"/>
      <c r="C604" s="28"/>
      <c r="D604" s="28"/>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row>
    <row r="605" spans="1:49" ht="15">
      <c r="A605" s="30"/>
      <c r="B605" s="28"/>
      <c r="C605" s="28"/>
      <c r="D605" s="28"/>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row>
    <row r="606" spans="1:49" ht="15">
      <c r="A606" s="30"/>
      <c r="B606" s="28"/>
      <c r="C606" s="28"/>
      <c r="D606" s="28"/>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row>
    <row r="607" spans="1:49" ht="15">
      <c r="A607" s="30"/>
      <c r="B607" s="28"/>
      <c r="C607" s="28"/>
      <c r="D607" s="28"/>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row>
    <row r="608" spans="1:49" ht="15">
      <c r="A608" s="30"/>
      <c r="B608" s="28"/>
      <c r="C608" s="28"/>
      <c r="D608" s="28"/>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row>
    <row r="609" spans="1:49" ht="15">
      <c r="A609" s="30"/>
      <c r="B609" s="28"/>
      <c r="C609" s="28"/>
      <c r="D609" s="28"/>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row>
    <row r="610" spans="1:49" ht="15">
      <c r="A610" s="30"/>
      <c r="B610" s="28"/>
      <c r="C610" s="28"/>
      <c r="D610" s="28"/>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row>
    <row r="611" spans="1:49" ht="15">
      <c r="A611" s="30"/>
      <c r="B611" s="28"/>
      <c r="C611" s="28"/>
      <c r="D611" s="28"/>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row>
    <row r="612" spans="1:49" ht="15">
      <c r="A612" s="30"/>
      <c r="B612" s="28"/>
      <c r="C612" s="28"/>
      <c r="D612" s="28"/>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row>
    <row r="613" spans="1:49" ht="15">
      <c r="A613" s="30"/>
      <c r="B613" s="28"/>
      <c r="C613" s="28"/>
      <c r="D613" s="28"/>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row>
    <row r="614" spans="1:49" ht="15">
      <c r="A614" s="30"/>
      <c r="B614" s="28"/>
      <c r="C614" s="28"/>
      <c r="D614" s="28"/>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row>
    <row r="615" spans="1:49" ht="15">
      <c r="A615" s="30"/>
      <c r="B615" s="28"/>
      <c r="C615" s="28"/>
      <c r="D615" s="28"/>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row>
    <row r="616" spans="1:49" ht="15">
      <c r="A616" s="30"/>
      <c r="B616" s="28"/>
      <c r="C616" s="28"/>
      <c r="D616" s="28"/>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row>
    <row r="617" spans="1:49" ht="15">
      <c r="A617" s="30"/>
      <c r="B617" s="28"/>
      <c r="C617" s="28"/>
      <c r="D617" s="28"/>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row>
    <row r="618" spans="1:49" ht="15">
      <c r="A618" s="30"/>
      <c r="B618" s="28"/>
      <c r="C618" s="28"/>
      <c r="D618" s="28"/>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row>
    <row r="619" spans="1:49" ht="15">
      <c r="A619" s="30"/>
      <c r="B619" s="28"/>
      <c r="C619" s="28"/>
      <c r="D619" s="28"/>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row>
    <row r="620" spans="1:49" ht="15">
      <c r="A620" s="30"/>
      <c r="B620" s="28"/>
      <c r="C620" s="28"/>
      <c r="D620" s="28"/>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row>
    <row r="621" spans="1:49" ht="15">
      <c r="A621" s="30"/>
      <c r="B621" s="28"/>
      <c r="C621" s="28"/>
      <c r="D621" s="28"/>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row>
    <row r="622" spans="1:49" ht="15">
      <c r="A622" s="30"/>
      <c r="B622" s="28"/>
      <c r="C622" s="28"/>
      <c r="D622" s="28"/>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row>
    <row r="623" spans="1:49" ht="15">
      <c r="A623" s="30"/>
      <c r="B623" s="28"/>
      <c r="C623" s="28"/>
      <c r="D623" s="28"/>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row>
    <row r="624" spans="1:49" ht="15">
      <c r="A624" s="30"/>
      <c r="B624" s="28"/>
      <c r="C624" s="28"/>
      <c r="D624" s="28"/>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row>
    <row r="625" spans="1:49" ht="15">
      <c r="A625" s="30"/>
      <c r="B625" s="28"/>
      <c r="C625" s="28"/>
      <c r="D625" s="28"/>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row>
    <row r="626" spans="1:49" ht="15">
      <c r="A626" s="30"/>
      <c r="B626" s="28"/>
      <c r="C626" s="28"/>
      <c r="D626" s="28"/>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row>
    <row r="627" spans="1:49" ht="15">
      <c r="A627" s="30"/>
      <c r="B627" s="28"/>
      <c r="C627" s="28"/>
      <c r="D627" s="28"/>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row>
    <row r="628" spans="1:49" ht="15">
      <c r="A628" s="30"/>
      <c r="B628" s="28"/>
      <c r="C628" s="28"/>
      <c r="D628" s="28"/>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row>
    <row r="629" spans="1:49" ht="15">
      <c r="A629" s="30"/>
      <c r="B629" s="28"/>
      <c r="C629" s="28"/>
      <c r="D629" s="28"/>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row>
    <row r="630" spans="1:49" ht="15">
      <c r="A630" s="30"/>
      <c r="B630" s="28"/>
      <c r="C630" s="28"/>
      <c r="D630" s="28"/>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row>
    <row r="631" spans="1:49" ht="15">
      <c r="A631" s="30"/>
      <c r="B631" s="28"/>
      <c r="C631" s="28"/>
      <c r="D631" s="28"/>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row>
    <row r="632" spans="1:49" ht="15">
      <c r="A632" s="30"/>
      <c r="B632" s="28"/>
      <c r="C632" s="28"/>
      <c r="D632" s="28"/>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row>
    <row r="633" spans="1:49" ht="15">
      <c r="A633" s="30"/>
      <c r="B633" s="28"/>
      <c r="C633" s="28"/>
      <c r="D633" s="28"/>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row>
    <row r="634" spans="1:49" ht="15">
      <c r="A634" s="30"/>
      <c r="B634" s="28"/>
      <c r="C634" s="28"/>
      <c r="D634" s="28"/>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row>
    <row r="635" spans="1:49" ht="15">
      <c r="A635" s="30"/>
      <c r="B635" s="28"/>
      <c r="C635" s="28"/>
      <c r="D635" s="28"/>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row>
    <row r="636" spans="1:49" ht="15">
      <c r="A636" s="30"/>
      <c r="B636" s="28"/>
      <c r="C636" s="28"/>
      <c r="D636" s="28"/>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row>
    <row r="637" spans="1:49" ht="15">
      <c r="A637" s="30"/>
      <c r="B637" s="28"/>
      <c r="C637" s="28"/>
      <c r="D637" s="28"/>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row>
    <row r="638" spans="1:49" ht="15">
      <c r="A638" s="30"/>
      <c r="B638" s="28"/>
      <c r="C638" s="28"/>
      <c r="D638" s="28"/>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row>
    <row r="639" spans="1:49" ht="15">
      <c r="A639" s="30"/>
      <c r="B639" s="28"/>
      <c r="C639" s="28"/>
      <c r="D639" s="28"/>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row>
    <row r="640" spans="1:49" ht="15">
      <c r="A640" s="30"/>
      <c r="B640" s="28"/>
      <c r="C640" s="28"/>
      <c r="D640" s="28"/>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row>
    <row r="641" spans="1:49" ht="15">
      <c r="A641" s="30"/>
      <c r="B641" s="28"/>
      <c r="C641" s="28"/>
      <c r="D641" s="28"/>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row>
    <row r="642" spans="1:49" ht="15">
      <c r="A642" s="30"/>
      <c r="B642" s="28"/>
      <c r="C642" s="28"/>
      <c r="D642" s="28"/>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row>
    <row r="643" spans="1:49" ht="15">
      <c r="A643" s="30"/>
      <c r="B643" s="28"/>
      <c r="C643" s="28"/>
      <c r="D643" s="28"/>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row>
    <row r="644" spans="1:49" ht="15">
      <c r="A644" s="30"/>
      <c r="B644" s="28"/>
      <c r="C644" s="28"/>
      <c r="D644" s="28"/>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row>
    <row r="645" spans="1:49" ht="15">
      <c r="A645" s="30"/>
      <c r="B645" s="28"/>
      <c r="C645" s="28"/>
      <c r="D645" s="28"/>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row>
    <row r="646" spans="1:49" ht="15">
      <c r="A646" s="30"/>
      <c r="B646" s="28"/>
      <c r="C646" s="28"/>
      <c r="D646" s="28"/>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row>
    <row r="647" spans="1:49" ht="15">
      <c r="A647" s="30"/>
      <c r="B647" s="28"/>
      <c r="C647" s="28"/>
      <c r="D647" s="28"/>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row>
    <row r="648" spans="1:49" ht="15">
      <c r="A648" s="30"/>
      <c r="B648" s="28"/>
      <c r="C648" s="28"/>
      <c r="D648" s="28"/>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row>
    <row r="649" spans="1:49" ht="15">
      <c r="A649" s="30"/>
      <c r="B649" s="28"/>
      <c r="C649" s="28"/>
      <c r="D649" s="28"/>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row>
    <row r="650" spans="1:49" ht="15">
      <c r="A650" s="30"/>
      <c r="B650" s="28"/>
      <c r="C650" s="28"/>
      <c r="D650" s="28"/>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row>
    <row r="651" spans="1:49" ht="15">
      <c r="A651" s="30"/>
      <c r="B651" s="28"/>
      <c r="C651" s="28"/>
      <c r="D651" s="28"/>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row>
    <row r="652" spans="1:49" ht="15">
      <c r="A652" s="30"/>
      <c r="B652" s="28"/>
      <c r="C652" s="28"/>
      <c r="D652" s="28"/>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row>
    <row r="653" spans="1:49" ht="15">
      <c r="A653" s="30"/>
      <c r="B653" s="28"/>
      <c r="C653" s="28"/>
      <c r="D653" s="28"/>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row>
    <row r="654" spans="1:49" ht="15">
      <c r="A654" s="30"/>
      <c r="B654" s="28"/>
      <c r="C654" s="28"/>
      <c r="D654" s="28"/>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row>
    <row r="655" spans="1:49" ht="15">
      <c r="A655" s="30"/>
      <c r="B655" s="28"/>
      <c r="C655" s="28"/>
      <c r="D655" s="28"/>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row>
    <row r="656" spans="1:49" ht="15">
      <c r="A656" s="30"/>
      <c r="B656" s="28"/>
      <c r="C656" s="28"/>
      <c r="D656" s="28"/>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row>
    <row r="657" spans="1:49" ht="15">
      <c r="A657" s="30"/>
      <c r="B657" s="28"/>
      <c r="C657" s="28"/>
      <c r="D657" s="28"/>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row>
    <row r="658" spans="1:49" ht="15">
      <c r="A658" s="30"/>
      <c r="B658" s="28"/>
      <c r="C658" s="28"/>
      <c r="D658" s="28"/>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row>
    <row r="659" spans="1:49" ht="15">
      <c r="A659" s="30"/>
      <c r="B659" s="28"/>
      <c r="C659" s="28"/>
      <c r="D659" s="28"/>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row>
    <row r="660" spans="1:49" ht="15">
      <c r="A660" s="30"/>
      <c r="B660" s="28"/>
      <c r="C660" s="28"/>
      <c r="D660" s="28"/>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row>
    <row r="661" spans="1:49" ht="15">
      <c r="A661" s="30"/>
      <c r="B661" s="28"/>
      <c r="C661" s="28"/>
      <c r="D661" s="28"/>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row>
    <row r="662" spans="1:49" ht="15">
      <c r="A662" s="30"/>
      <c r="B662" s="28"/>
      <c r="C662" s="28"/>
      <c r="D662" s="28"/>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row>
    <row r="663" spans="1:49" ht="15">
      <c r="A663" s="30"/>
      <c r="B663" s="28"/>
      <c r="C663" s="28"/>
      <c r="D663" s="28"/>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row>
    <row r="664" spans="1:49" ht="15">
      <c r="A664" s="30"/>
      <c r="B664" s="28"/>
      <c r="C664" s="28"/>
      <c r="D664" s="28"/>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row>
    <row r="665" spans="1:49" ht="15">
      <c r="A665" s="30"/>
      <c r="B665" s="28"/>
      <c r="C665" s="28"/>
      <c r="D665" s="28"/>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row>
    <row r="666" spans="1:49" ht="15">
      <c r="A666" s="30"/>
      <c r="B666" s="28"/>
      <c r="C666" s="28"/>
      <c r="D666" s="28"/>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row>
    <row r="667" spans="1:49" ht="15">
      <c r="A667" s="30"/>
      <c r="B667" s="28"/>
      <c r="C667" s="28"/>
      <c r="D667" s="28"/>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row>
    <row r="668" spans="1:49" ht="15">
      <c r="A668" s="30"/>
      <c r="B668" s="28"/>
      <c r="C668" s="28"/>
      <c r="D668" s="28"/>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row>
    <row r="669" spans="1:49" ht="15">
      <c r="A669" s="30"/>
      <c r="B669" s="28"/>
      <c r="C669" s="28"/>
      <c r="D669" s="28"/>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row>
    <row r="670" spans="1:49" ht="15">
      <c r="A670" s="30"/>
      <c r="B670" s="28"/>
      <c r="C670" s="28"/>
      <c r="D670" s="28"/>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row>
    <row r="671" spans="1:49" ht="15">
      <c r="A671" s="30"/>
      <c r="B671" s="28"/>
      <c r="C671" s="28"/>
      <c r="D671" s="28"/>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row>
    <row r="672" spans="1:49" ht="15">
      <c r="A672" s="30"/>
      <c r="B672" s="28"/>
      <c r="C672" s="28"/>
      <c r="D672" s="28"/>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row>
    <row r="673" spans="1:49" ht="15">
      <c r="A673" s="30"/>
      <c r="B673" s="28"/>
      <c r="C673" s="28"/>
      <c r="D673" s="28"/>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row>
    <row r="674" spans="1:49" ht="15">
      <c r="A674" s="30"/>
      <c r="B674" s="28"/>
      <c r="C674" s="28"/>
      <c r="D674" s="28"/>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row>
    <row r="675" spans="1:49" ht="15">
      <c r="A675" s="30"/>
      <c r="B675" s="28"/>
      <c r="C675" s="28"/>
      <c r="D675" s="28"/>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row>
    <row r="676" spans="1:49" ht="15">
      <c r="A676" s="30"/>
      <c r="B676" s="28"/>
      <c r="C676" s="28"/>
      <c r="D676" s="28"/>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row>
    <row r="677" spans="1:49" ht="15">
      <c r="A677" s="30"/>
      <c r="B677" s="28"/>
      <c r="C677" s="28"/>
      <c r="D677" s="28"/>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row>
    <row r="678" spans="1:49" ht="15">
      <c r="A678" s="30"/>
      <c r="B678" s="28"/>
      <c r="C678" s="28"/>
      <c r="D678" s="28"/>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row>
    <row r="679" spans="1:49" ht="15">
      <c r="A679" s="30"/>
      <c r="B679" s="28"/>
      <c r="C679" s="28"/>
      <c r="D679" s="28"/>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row>
    <row r="680" spans="1:49" ht="15">
      <c r="A680" s="30"/>
      <c r="B680" s="28"/>
      <c r="C680" s="28"/>
      <c r="D680" s="28"/>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row>
    <row r="681" spans="1:49" ht="15">
      <c r="A681" s="30"/>
      <c r="B681" s="28"/>
      <c r="C681" s="28"/>
      <c r="D681" s="28"/>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row>
    <row r="682" spans="1:49" ht="15">
      <c r="A682" s="30"/>
      <c r="B682" s="28"/>
      <c r="C682" s="28"/>
      <c r="D682" s="28"/>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row>
    <row r="683" spans="1:49" ht="15">
      <c r="A683" s="30"/>
      <c r="B683" s="28"/>
      <c r="C683" s="28"/>
      <c r="D683" s="28"/>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row>
    <row r="684" spans="1:49" ht="15">
      <c r="A684" s="30"/>
      <c r="B684" s="28"/>
      <c r="C684" s="28"/>
      <c r="D684" s="28"/>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row>
    <row r="685" spans="1:49" ht="15">
      <c r="A685" s="30"/>
      <c r="B685" s="28"/>
      <c r="C685" s="28"/>
      <c r="D685" s="28"/>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row>
    <row r="686" spans="1:49" ht="15">
      <c r="A686" s="30"/>
      <c r="B686" s="28"/>
      <c r="C686" s="28"/>
      <c r="D686" s="28"/>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row>
    <row r="687" spans="1:49" ht="15">
      <c r="A687" s="30"/>
      <c r="B687" s="28"/>
      <c r="C687" s="28"/>
      <c r="D687" s="28"/>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row>
    <row r="688" spans="1:49" ht="15">
      <c r="A688" s="30"/>
      <c r="B688" s="28"/>
      <c r="C688" s="28"/>
      <c r="D688" s="28"/>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row>
    <row r="689" spans="1:49" ht="15">
      <c r="A689" s="30"/>
      <c r="B689" s="28"/>
      <c r="C689" s="28"/>
      <c r="D689" s="28"/>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row>
    <row r="690" spans="1:49" ht="15">
      <c r="A690" s="30"/>
      <c r="B690" s="28"/>
      <c r="C690" s="28"/>
      <c r="D690" s="28"/>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row>
    <row r="691" spans="1:49" ht="15">
      <c r="A691" s="30"/>
      <c r="B691" s="28"/>
      <c r="C691" s="28"/>
      <c r="D691" s="28"/>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row>
    <row r="692" spans="1:49" ht="15">
      <c r="A692" s="30"/>
      <c r="B692" s="28"/>
      <c r="C692" s="28"/>
      <c r="D692" s="28"/>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row>
    <row r="693" spans="1:49" ht="15">
      <c r="A693" s="30"/>
      <c r="B693" s="28"/>
      <c r="C693" s="28"/>
      <c r="D693" s="28"/>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row>
    <row r="694" spans="1:49" ht="15">
      <c r="A694" s="30"/>
      <c r="B694" s="28"/>
      <c r="C694" s="28"/>
      <c r="D694" s="28"/>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row>
    <row r="695" spans="1:49" ht="15">
      <c r="A695" s="30"/>
      <c r="B695" s="28"/>
      <c r="C695" s="28"/>
      <c r="D695" s="28"/>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row>
    <row r="696" spans="1:49" ht="15">
      <c r="A696" s="30"/>
      <c r="B696" s="28"/>
      <c r="C696" s="28"/>
      <c r="D696" s="28"/>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row>
    <row r="697" spans="1:49" ht="15">
      <c r="A697" s="30"/>
      <c r="B697" s="28"/>
      <c r="C697" s="28"/>
      <c r="D697" s="28"/>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row>
    <row r="698" spans="1:49" ht="15">
      <c r="A698" s="30"/>
      <c r="B698" s="28"/>
      <c r="C698" s="28"/>
      <c r="D698" s="28"/>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row>
    <row r="699" spans="1:49" ht="15">
      <c r="A699" s="30"/>
      <c r="B699" s="28"/>
      <c r="C699" s="28"/>
      <c r="D699" s="28"/>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row>
    <row r="700" spans="1:49" ht="15">
      <c r="A700" s="30"/>
      <c r="B700" s="28"/>
      <c r="C700" s="28"/>
      <c r="D700" s="28"/>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row>
    <row r="701" spans="1:49" ht="15">
      <c r="A701" s="30"/>
      <c r="B701" s="28"/>
      <c r="C701" s="28"/>
      <c r="D701" s="28"/>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row>
    <row r="702" spans="1:49" ht="15">
      <c r="A702" s="30"/>
      <c r="B702" s="28"/>
      <c r="C702" s="28"/>
      <c r="D702" s="28"/>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row>
    <row r="703" spans="1:49" ht="15">
      <c r="A703" s="30"/>
      <c r="B703" s="28"/>
      <c r="C703" s="28"/>
      <c r="D703" s="28"/>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row>
    <row r="704" spans="1:49" ht="15">
      <c r="A704" s="30"/>
      <c r="B704" s="28"/>
      <c r="C704" s="28"/>
      <c r="D704" s="28"/>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row>
    <row r="705" spans="1:49" ht="15">
      <c r="A705" s="30"/>
      <c r="B705" s="28"/>
      <c r="C705" s="28"/>
      <c r="D705" s="28"/>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row>
    <row r="706" spans="1:49" ht="15">
      <c r="A706" s="30"/>
      <c r="B706" s="28"/>
      <c r="C706" s="28"/>
      <c r="D706" s="28"/>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row>
    <row r="707" spans="1:49" ht="15">
      <c r="A707" s="30"/>
      <c r="B707" s="28"/>
      <c r="C707" s="28"/>
      <c r="D707" s="28"/>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row>
    <row r="708" spans="1:49" ht="15">
      <c r="A708" s="30"/>
      <c r="B708" s="28"/>
      <c r="C708" s="28"/>
      <c r="D708" s="28"/>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row>
    <row r="709" spans="1:49" ht="15">
      <c r="A709" s="30"/>
      <c r="B709" s="28"/>
      <c r="C709" s="28"/>
      <c r="D709" s="28"/>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row>
    <row r="710" spans="1:49" ht="15">
      <c r="A710" s="30"/>
      <c r="B710" s="28"/>
      <c r="C710" s="28"/>
      <c r="D710" s="28"/>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row>
    <row r="711" spans="1:49" ht="15">
      <c r="A711" s="30"/>
      <c r="B711" s="28"/>
      <c r="C711" s="28"/>
      <c r="D711" s="28"/>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row>
    <row r="712" spans="1:49" ht="15">
      <c r="A712" s="30"/>
      <c r="B712" s="28"/>
      <c r="C712" s="28"/>
      <c r="D712" s="28"/>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row>
    <row r="713" spans="1:49" ht="15">
      <c r="A713" s="30"/>
      <c r="B713" s="28"/>
      <c r="C713" s="28"/>
      <c r="D713" s="28"/>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row>
    <row r="714" spans="1:49" ht="15">
      <c r="A714" s="30"/>
      <c r="B714" s="28"/>
      <c r="C714" s="28"/>
      <c r="D714" s="28"/>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row>
    <row r="715" spans="1:49" ht="15">
      <c r="A715" s="30"/>
      <c r="B715" s="28"/>
      <c r="C715" s="28"/>
      <c r="D715" s="28"/>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row>
    <row r="716" spans="1:49" ht="15">
      <c r="A716" s="30"/>
      <c r="B716" s="28"/>
      <c r="C716" s="28"/>
      <c r="D716" s="28"/>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row>
    <row r="717" spans="1:49" ht="15">
      <c r="A717" s="30"/>
      <c r="B717" s="28"/>
      <c r="C717" s="28"/>
      <c r="D717" s="28"/>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row>
    <row r="718" spans="1:49" ht="15">
      <c r="A718" s="30"/>
      <c r="B718" s="28"/>
      <c r="C718" s="28"/>
      <c r="D718" s="28"/>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row>
    <row r="719" spans="1:49" ht="15">
      <c r="A719" s="30"/>
      <c r="B719" s="28"/>
      <c r="C719" s="28"/>
      <c r="D719" s="28"/>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row>
    <row r="720" spans="1:49" ht="15">
      <c r="A720" s="30"/>
      <c r="B720" s="28"/>
      <c r="C720" s="28"/>
      <c r="D720" s="28"/>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row>
    <row r="721" spans="1:49" ht="15">
      <c r="A721" s="30"/>
      <c r="B721" s="28"/>
      <c r="C721" s="28"/>
      <c r="D721" s="28"/>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row>
    <row r="722" spans="1:49" ht="15">
      <c r="A722" s="30"/>
      <c r="B722" s="28"/>
      <c r="C722" s="28"/>
      <c r="D722" s="28"/>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row>
    <row r="723" spans="1:49" ht="15">
      <c r="A723" s="30"/>
      <c r="B723" s="28"/>
      <c r="C723" s="28"/>
      <c r="D723" s="28"/>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row>
    <row r="724" spans="1:49" ht="15">
      <c r="A724" s="30"/>
      <c r="B724" s="28"/>
      <c r="C724" s="28"/>
      <c r="D724" s="28"/>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row>
    <row r="725" spans="1:49" ht="15">
      <c r="A725" s="30"/>
      <c r="B725" s="28"/>
      <c r="C725" s="28"/>
      <c r="D725" s="28"/>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row>
    <row r="726" spans="1:49" ht="15">
      <c r="A726" s="30"/>
      <c r="B726" s="28"/>
      <c r="C726" s="28"/>
      <c r="D726" s="28"/>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row>
    <row r="727" spans="1:49" ht="15">
      <c r="A727" s="30"/>
      <c r="B727" s="28"/>
      <c r="C727" s="28"/>
      <c r="D727" s="28"/>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row>
    <row r="728" spans="1:49" ht="15">
      <c r="A728" s="30"/>
      <c r="B728" s="28"/>
      <c r="C728" s="28"/>
      <c r="D728" s="28"/>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row>
    <row r="729" spans="1:49" ht="15">
      <c r="A729" s="30"/>
      <c r="B729" s="28"/>
      <c r="C729" s="28"/>
      <c r="D729" s="28"/>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row>
    <row r="730" spans="1:49" ht="15">
      <c r="A730" s="30"/>
      <c r="B730" s="28"/>
      <c r="C730" s="28"/>
      <c r="D730" s="28"/>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row>
    <row r="731" spans="1:49" ht="15">
      <c r="A731" s="30"/>
      <c r="B731" s="28"/>
      <c r="C731" s="28"/>
      <c r="D731" s="28"/>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row>
    <row r="732" spans="1:49" ht="15">
      <c r="A732" s="30"/>
      <c r="B732" s="28"/>
      <c r="C732" s="28"/>
      <c r="D732" s="28"/>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row>
    <row r="733" spans="1:49" ht="15">
      <c r="A733" s="30"/>
      <c r="B733" s="28"/>
      <c r="C733" s="28"/>
      <c r="D733" s="28"/>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row>
    <row r="734" spans="1:49" ht="15">
      <c r="A734" s="30"/>
      <c r="B734" s="28"/>
      <c r="C734" s="28"/>
      <c r="D734" s="28"/>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row>
    <row r="735" spans="1:49" ht="15">
      <c r="A735" s="30"/>
      <c r="B735" s="28"/>
      <c r="C735" s="28"/>
      <c r="D735" s="28"/>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row>
    <row r="736" spans="1:49" ht="15">
      <c r="A736" s="30"/>
      <c r="B736" s="28"/>
      <c r="C736" s="28"/>
      <c r="D736" s="28"/>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row>
    <row r="737" spans="1:49" ht="15">
      <c r="A737" s="30"/>
      <c r="B737" s="28"/>
      <c r="C737" s="28"/>
      <c r="D737" s="28"/>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row>
    <row r="738" spans="1:49" ht="15">
      <c r="A738" s="30"/>
      <c r="B738" s="28"/>
      <c r="C738" s="28"/>
      <c r="D738" s="28"/>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row>
    <row r="739" spans="1:49" ht="15">
      <c r="A739" s="30"/>
      <c r="B739" s="28"/>
      <c r="C739" s="28"/>
      <c r="D739" s="28"/>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row>
    <row r="740" spans="1:49" ht="15">
      <c r="A740" s="30"/>
      <c r="B740" s="28"/>
      <c r="C740" s="28"/>
      <c r="D740" s="28"/>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row>
    <row r="741" spans="1:49" ht="15">
      <c r="A741" s="30"/>
      <c r="B741" s="28"/>
      <c r="C741" s="28"/>
      <c r="D741" s="28"/>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row>
    <row r="742" spans="1:49" ht="15">
      <c r="A742" s="30"/>
      <c r="B742" s="28"/>
      <c r="C742" s="28"/>
      <c r="D742" s="28"/>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row>
    <row r="743" spans="1:49" ht="15">
      <c r="A743" s="30"/>
      <c r="B743" s="28"/>
      <c r="C743" s="28"/>
      <c r="D743" s="28"/>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row>
    <row r="744" spans="1:49" ht="15">
      <c r="A744" s="30"/>
      <c r="B744" s="28"/>
      <c r="C744" s="28"/>
      <c r="D744" s="28"/>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row>
    <row r="745" spans="1:49" ht="15">
      <c r="A745" s="30"/>
      <c r="B745" s="28"/>
      <c r="C745" s="28"/>
      <c r="D745" s="28"/>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row>
    <row r="746" spans="1:49" ht="15">
      <c r="A746" s="30"/>
      <c r="B746" s="28"/>
      <c r="C746" s="28"/>
      <c r="D746" s="28"/>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row>
    <row r="747" spans="1:49" ht="15">
      <c r="A747" s="30"/>
      <c r="B747" s="28"/>
      <c r="C747" s="28"/>
      <c r="D747" s="28"/>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row>
    <row r="748" spans="1:49" ht="15">
      <c r="A748" s="30"/>
      <c r="B748" s="28"/>
      <c r="C748" s="28"/>
      <c r="D748" s="28"/>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row>
    <row r="749" spans="1:49" ht="15">
      <c r="A749" s="30"/>
      <c r="B749" s="28"/>
      <c r="C749" s="28"/>
      <c r="D749" s="28"/>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row>
    <row r="750" spans="1:49" ht="15">
      <c r="A750" s="30"/>
      <c r="B750" s="28"/>
      <c r="C750" s="28"/>
      <c r="D750" s="28"/>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row>
    <row r="751" spans="1:49" ht="15">
      <c r="A751" s="30"/>
      <c r="B751" s="28"/>
      <c r="C751" s="28"/>
      <c r="D751" s="28"/>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row>
    <row r="752" spans="1:49" ht="15">
      <c r="A752" s="30"/>
      <c r="B752" s="28"/>
      <c r="C752" s="28"/>
      <c r="D752" s="28"/>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row>
    <row r="753" spans="1:49" ht="15">
      <c r="A753" s="30"/>
      <c r="B753" s="28"/>
      <c r="C753" s="28"/>
      <c r="D753" s="28"/>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row>
    <row r="754" spans="1:49" ht="15">
      <c r="A754" s="30"/>
      <c r="B754" s="28"/>
      <c r="C754" s="28"/>
      <c r="D754" s="28"/>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row>
    <row r="755" spans="1:49" ht="15">
      <c r="A755" s="30"/>
      <c r="B755" s="28"/>
      <c r="C755" s="28"/>
      <c r="D755" s="28"/>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row>
    <row r="756" spans="1:49" ht="15">
      <c r="A756" s="30"/>
      <c r="B756" s="28"/>
      <c r="C756" s="28"/>
      <c r="D756" s="28"/>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row>
    <row r="757" spans="1:49" ht="15">
      <c r="A757" s="30"/>
      <c r="B757" s="28"/>
      <c r="C757" s="28"/>
      <c r="D757" s="28"/>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row>
    <row r="758" spans="1:49" ht="15">
      <c r="A758" s="30"/>
      <c r="B758" s="28"/>
      <c r="C758" s="28"/>
      <c r="D758" s="28"/>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row>
    <row r="759" spans="1:49" ht="15">
      <c r="A759" s="30"/>
      <c r="B759" s="28"/>
      <c r="C759" s="28"/>
      <c r="D759" s="28"/>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row>
    <row r="760" spans="1:49" ht="15">
      <c r="A760" s="30"/>
      <c r="B760" s="28"/>
      <c r="C760" s="28"/>
      <c r="D760" s="28"/>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row>
    <row r="761" spans="1:49" ht="15">
      <c r="A761" s="30"/>
      <c r="B761" s="28"/>
      <c r="C761" s="28"/>
      <c r="D761" s="28"/>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row>
    <row r="762" spans="1:49" ht="15">
      <c r="A762" s="30"/>
      <c r="B762" s="28"/>
      <c r="C762" s="28"/>
      <c r="D762" s="28"/>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row>
    <row r="763" spans="1:49" ht="15">
      <c r="A763" s="30"/>
      <c r="B763" s="28"/>
      <c r="C763" s="28"/>
      <c r="D763" s="28"/>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row>
    <row r="764" spans="1:49" ht="15">
      <c r="A764" s="30"/>
      <c r="B764" s="28"/>
      <c r="C764" s="28"/>
      <c r="D764" s="28"/>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row>
    <row r="765" spans="1:49" ht="15">
      <c r="A765" s="30"/>
      <c r="B765" s="28"/>
      <c r="C765" s="28"/>
      <c r="D765" s="28"/>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row>
    <row r="766" spans="1:49" ht="15">
      <c r="A766" s="30"/>
      <c r="B766" s="28"/>
      <c r="C766" s="28"/>
      <c r="D766" s="28"/>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row>
    <row r="767" spans="1:49" ht="15">
      <c r="A767" s="30"/>
      <c r="B767" s="28"/>
      <c r="C767" s="28"/>
      <c r="D767" s="28"/>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row>
    <row r="768" spans="1:49" ht="15">
      <c r="A768" s="30"/>
      <c r="B768" s="28"/>
      <c r="C768" s="28"/>
      <c r="D768" s="28"/>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row>
    <row r="769" spans="1:49" ht="15">
      <c r="A769" s="30"/>
      <c r="B769" s="28"/>
      <c r="C769" s="28"/>
      <c r="D769" s="28"/>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row>
    <row r="770" spans="1:49" ht="15">
      <c r="A770" s="30"/>
      <c r="B770" s="28"/>
      <c r="C770" s="28"/>
      <c r="D770" s="28"/>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row>
    <row r="771" spans="1:49" ht="15">
      <c r="A771" s="30"/>
      <c r="B771" s="28"/>
      <c r="C771" s="28"/>
      <c r="D771" s="28"/>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row>
    <row r="772" spans="1:49" ht="15">
      <c r="A772" s="30"/>
      <c r="B772" s="28"/>
      <c r="C772" s="28"/>
      <c r="D772" s="28"/>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row>
    <row r="773" spans="1:49" ht="15">
      <c r="A773" s="30"/>
      <c r="B773" s="28"/>
      <c r="C773" s="28"/>
      <c r="D773" s="28"/>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row>
    <row r="774" spans="1:49" ht="15">
      <c r="A774" s="30"/>
      <c r="B774" s="28"/>
      <c r="C774" s="28"/>
      <c r="D774" s="28"/>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row>
    <row r="775" spans="1:49" ht="15">
      <c r="A775" s="30"/>
      <c r="B775" s="28"/>
      <c r="C775" s="28"/>
      <c r="D775" s="28"/>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row>
    <row r="776" spans="1:49" ht="15">
      <c r="A776" s="30"/>
      <c r="B776" s="28"/>
      <c r="C776" s="28"/>
      <c r="D776" s="28"/>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row>
    <row r="777" spans="1:49" ht="15">
      <c r="A777" s="30"/>
      <c r="B777" s="28"/>
      <c r="C777" s="28"/>
      <c r="D777" s="28"/>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row>
    <row r="778" spans="1:49" ht="15">
      <c r="A778" s="30"/>
      <c r="B778" s="28"/>
      <c r="C778" s="28"/>
      <c r="D778" s="28"/>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row>
    <row r="779" spans="1:49" ht="15">
      <c r="A779" s="30"/>
      <c r="B779" s="28"/>
      <c r="C779" s="28"/>
      <c r="D779" s="28"/>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row>
    <row r="780" spans="1:49" ht="15">
      <c r="A780" s="30"/>
      <c r="B780" s="28"/>
      <c r="C780" s="28"/>
      <c r="D780" s="28"/>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row>
    <row r="781" spans="1:49" ht="15">
      <c r="A781" s="30"/>
      <c r="B781" s="28"/>
      <c r="C781" s="28"/>
      <c r="D781" s="28"/>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row>
    <row r="782" spans="1:49" ht="15">
      <c r="A782" s="30"/>
      <c r="B782" s="28"/>
      <c r="C782" s="28"/>
      <c r="D782" s="28"/>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row>
    <row r="783" spans="1:49" ht="15">
      <c r="A783" s="30"/>
      <c r="B783" s="28"/>
      <c r="C783" s="28"/>
      <c r="D783" s="28"/>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row>
    <row r="784" spans="1:49" ht="15">
      <c r="A784" s="30"/>
      <c r="B784" s="28"/>
      <c r="C784" s="28"/>
      <c r="D784" s="28"/>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row>
    <row r="785" spans="1:49" ht="15">
      <c r="A785" s="30"/>
      <c r="B785" s="28"/>
      <c r="C785" s="28"/>
      <c r="D785" s="28"/>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row>
    <row r="786" spans="1:49" ht="15">
      <c r="A786" s="30"/>
      <c r="B786" s="28"/>
      <c r="C786" s="28"/>
      <c r="D786" s="28"/>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row>
    <row r="787" spans="1:49" ht="15">
      <c r="A787" s="30"/>
      <c r="B787" s="28"/>
      <c r="C787" s="28"/>
      <c r="D787" s="28"/>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row>
    <row r="788" spans="1:49" ht="15">
      <c r="A788" s="30"/>
      <c r="B788" s="28"/>
      <c r="C788" s="28"/>
      <c r="D788" s="28"/>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row>
    <row r="789" spans="1:49" ht="15">
      <c r="A789" s="30"/>
      <c r="B789" s="28"/>
      <c r="C789" s="28"/>
      <c r="D789" s="28"/>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row>
    <row r="790" spans="1:49" ht="15">
      <c r="A790" s="30"/>
      <c r="B790" s="28"/>
      <c r="C790" s="28"/>
      <c r="D790" s="28"/>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row>
    <row r="791" spans="1:49" ht="15">
      <c r="A791" s="30"/>
      <c r="B791" s="28"/>
      <c r="C791" s="28"/>
      <c r="D791" s="28"/>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row>
    <row r="792" spans="1:49" ht="15">
      <c r="A792" s="30"/>
      <c r="B792" s="28"/>
      <c r="C792" s="28"/>
      <c r="D792" s="28"/>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row>
    <row r="793" spans="1:49" ht="15">
      <c r="A793" s="30"/>
      <c r="B793" s="28"/>
      <c r="C793" s="28"/>
      <c r="D793" s="28"/>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row>
    <row r="794" spans="1:49" ht="15">
      <c r="A794" s="30"/>
      <c r="B794" s="28"/>
      <c r="C794" s="28"/>
      <c r="D794" s="28"/>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row>
    <row r="795" spans="1:49" ht="15">
      <c r="A795" s="30"/>
      <c r="B795" s="28"/>
      <c r="C795" s="28"/>
      <c r="D795" s="28"/>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row>
    <row r="796" spans="1:49" ht="15">
      <c r="A796" s="30"/>
      <c r="B796" s="28"/>
      <c r="C796" s="28"/>
      <c r="D796" s="28"/>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row>
    <row r="797" spans="1:49" ht="15">
      <c r="A797" s="30"/>
      <c r="B797" s="28"/>
      <c r="C797" s="28"/>
      <c r="D797" s="28"/>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row>
    <row r="798" spans="1:49" ht="15">
      <c r="A798" s="30"/>
      <c r="B798" s="28"/>
      <c r="C798" s="28"/>
      <c r="D798" s="28"/>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row>
    <row r="799" spans="1:49" ht="15">
      <c r="A799" s="30"/>
      <c r="B799" s="28"/>
      <c r="C799" s="28"/>
      <c r="D799" s="28"/>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row>
    <row r="800" spans="1:49" ht="15">
      <c r="A800" s="30"/>
      <c r="B800" s="28"/>
      <c r="C800" s="28"/>
      <c r="D800" s="28"/>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row>
    <row r="801" spans="1:49" ht="15">
      <c r="A801" s="30"/>
      <c r="B801" s="28"/>
      <c r="C801" s="28"/>
      <c r="D801" s="28"/>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row>
    <row r="802" spans="1:49" ht="15">
      <c r="A802" s="30"/>
      <c r="B802" s="28"/>
      <c r="C802" s="28"/>
      <c r="D802" s="28"/>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row>
    <row r="803" spans="1:49" ht="15">
      <c r="A803" s="30"/>
      <c r="B803" s="28"/>
      <c r="C803" s="28"/>
      <c r="D803" s="28"/>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row>
    <row r="804" spans="1:49" ht="15">
      <c r="A804" s="30"/>
      <c r="B804" s="28"/>
      <c r="C804" s="28"/>
      <c r="D804" s="28"/>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row>
    <row r="805" spans="1:49" ht="15">
      <c r="A805" s="30"/>
      <c r="B805" s="28"/>
      <c r="C805" s="28"/>
      <c r="D805" s="28"/>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row>
    <row r="806" spans="1:49" ht="15">
      <c r="A806" s="30"/>
      <c r="B806" s="28"/>
      <c r="C806" s="28"/>
      <c r="D806" s="28"/>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row>
    <row r="807" spans="1:49" ht="15">
      <c r="A807" s="30"/>
      <c r="B807" s="28"/>
      <c r="C807" s="28"/>
      <c r="D807" s="28"/>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row>
    <row r="808" spans="1:49" ht="15">
      <c r="A808" s="30"/>
      <c r="B808" s="28"/>
      <c r="C808" s="28"/>
      <c r="D808" s="28"/>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row>
    <row r="809" spans="1:49" ht="15">
      <c r="A809" s="30"/>
      <c r="B809" s="28"/>
      <c r="C809" s="28"/>
      <c r="D809" s="28"/>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row>
    <row r="810" spans="1:49" ht="15">
      <c r="A810" s="30"/>
      <c r="B810" s="28"/>
      <c r="C810" s="28"/>
      <c r="D810" s="28"/>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row>
    <row r="811" spans="1:49" ht="15">
      <c r="A811" s="30"/>
      <c r="B811" s="28"/>
      <c r="C811" s="28"/>
      <c r="D811" s="28"/>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row>
    <row r="812" spans="1:49" ht="15">
      <c r="A812" s="30"/>
      <c r="B812" s="28"/>
      <c r="C812" s="28"/>
      <c r="D812" s="28"/>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row>
    <row r="813" spans="1:49" ht="15">
      <c r="A813" s="30"/>
      <c r="B813" s="28"/>
      <c r="C813" s="28"/>
      <c r="D813" s="28"/>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row>
    <row r="814" spans="1:49" ht="15">
      <c r="A814" s="30"/>
      <c r="B814" s="28"/>
      <c r="C814" s="28"/>
      <c r="D814" s="28"/>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row>
    <row r="815" spans="1:49" ht="15">
      <c r="A815" s="30"/>
      <c r="B815" s="28"/>
      <c r="C815" s="28"/>
      <c r="D815" s="28"/>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row>
    <row r="816" spans="1:49" ht="15">
      <c r="A816" s="30"/>
      <c r="B816" s="28"/>
      <c r="C816" s="28"/>
      <c r="D816" s="28"/>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row>
    <row r="817" spans="1:49" ht="15">
      <c r="A817" s="30"/>
      <c r="B817" s="28"/>
      <c r="C817" s="28"/>
      <c r="D817" s="28"/>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row>
    <row r="818" spans="1:49" ht="15">
      <c r="A818" s="30"/>
      <c r="B818" s="28"/>
      <c r="C818" s="28"/>
      <c r="D818" s="28"/>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29"/>
      <c r="AW818" s="29"/>
    </row>
    <row r="819" spans="1:49" ht="15">
      <c r="A819" s="30"/>
      <c r="B819" s="28"/>
      <c r="C819" s="28"/>
      <c r="D819" s="28"/>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row>
    <row r="820" spans="1:49" ht="15">
      <c r="A820" s="30"/>
      <c r="B820" s="28"/>
      <c r="C820" s="28"/>
      <c r="D820" s="28"/>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29"/>
      <c r="AW820" s="29"/>
    </row>
    <row r="821" spans="1:49" ht="15">
      <c r="A821" s="30"/>
      <c r="B821" s="28"/>
      <c r="C821" s="28"/>
      <c r="D821" s="28"/>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row>
    <row r="822" spans="1:49" ht="15">
      <c r="A822" s="30"/>
      <c r="B822" s="28"/>
      <c r="C822" s="28"/>
      <c r="D822" s="28"/>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29"/>
      <c r="AW822" s="29"/>
    </row>
    <row r="823" spans="1:49" ht="15">
      <c r="A823" s="30"/>
      <c r="B823" s="28"/>
      <c r="C823" s="28"/>
      <c r="D823" s="28"/>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row>
    <row r="824" spans="1:49" ht="15">
      <c r="A824" s="30"/>
      <c r="B824" s="28"/>
      <c r="C824" s="28"/>
      <c r="D824" s="28"/>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29"/>
      <c r="AW824" s="29"/>
    </row>
    <row r="825" spans="1:49" ht="15">
      <c r="A825" s="30"/>
      <c r="B825" s="28"/>
      <c r="C825" s="28"/>
      <c r="D825" s="28"/>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row>
    <row r="826" spans="1:49" ht="15">
      <c r="A826" s="30"/>
      <c r="B826" s="28"/>
      <c r="C826" s="28"/>
      <c r="D826" s="28"/>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29"/>
      <c r="AW826" s="29"/>
    </row>
    <row r="827" spans="1:49" ht="15">
      <c r="A827" s="30"/>
      <c r="B827" s="28"/>
      <c r="C827" s="28"/>
      <c r="D827" s="28"/>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row>
    <row r="828" spans="1:49" ht="15">
      <c r="A828" s="30"/>
      <c r="B828" s="28"/>
      <c r="C828" s="28"/>
      <c r="D828" s="28"/>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row>
    <row r="829" spans="1:49" ht="15">
      <c r="A829" s="30"/>
      <c r="B829" s="28"/>
      <c r="C829" s="28"/>
      <c r="D829" s="28"/>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row>
    <row r="830" spans="1:49" ht="15">
      <c r="A830" s="30"/>
      <c r="B830" s="28"/>
      <c r="C830" s="28"/>
      <c r="D830" s="28"/>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row>
    <row r="831" spans="1:49" ht="15">
      <c r="A831" s="30"/>
      <c r="B831" s="28"/>
      <c r="C831" s="28"/>
      <c r="D831" s="28"/>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row>
    <row r="832" spans="1:49" ht="15">
      <c r="A832" s="30"/>
      <c r="B832" s="28"/>
      <c r="C832" s="28"/>
      <c r="D832" s="28"/>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row>
    <row r="833" spans="1:49" ht="15">
      <c r="A833" s="30"/>
      <c r="B833" s="28"/>
      <c r="C833" s="28"/>
      <c r="D833" s="28"/>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row>
    <row r="834" spans="1:49" ht="15">
      <c r="A834" s="30"/>
      <c r="B834" s="28"/>
      <c r="C834" s="28"/>
      <c r="D834" s="28"/>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row>
    <row r="835" spans="1:49" ht="15">
      <c r="A835" s="30"/>
      <c r="B835" s="28"/>
      <c r="C835" s="28"/>
      <c r="D835" s="28"/>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row>
    <row r="836" spans="1:49" ht="15">
      <c r="A836" s="30"/>
      <c r="B836" s="28"/>
      <c r="C836" s="28"/>
      <c r="D836" s="28"/>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row>
    <row r="837" spans="1:49" ht="15">
      <c r="A837" s="30"/>
      <c r="B837" s="28"/>
      <c r="C837" s="28"/>
      <c r="D837" s="28"/>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row>
    <row r="838" spans="1:49" ht="15">
      <c r="A838" s="30"/>
      <c r="B838" s="28"/>
      <c r="C838" s="28"/>
      <c r="D838" s="28"/>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row>
    <row r="839" spans="1:49" ht="15">
      <c r="A839" s="30"/>
      <c r="B839" s="28"/>
      <c r="C839" s="28"/>
      <c r="D839" s="28"/>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row>
    <row r="840" spans="1:49" ht="15">
      <c r="A840" s="30"/>
      <c r="B840" s="28"/>
      <c r="C840" s="28"/>
      <c r="D840" s="28"/>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c r="AV840" s="29"/>
      <c r="AW840" s="29"/>
    </row>
    <row r="841" spans="1:49" ht="15">
      <c r="A841" s="30"/>
      <c r="B841" s="28"/>
      <c r="C841" s="28"/>
      <c r="D841" s="28"/>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row>
    <row r="842" spans="1:49" ht="15">
      <c r="A842" s="30"/>
      <c r="B842" s="28"/>
      <c r="C842" s="28"/>
      <c r="D842" s="28"/>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c r="AV842" s="29"/>
      <c r="AW842" s="29"/>
    </row>
    <row r="843" spans="1:49" ht="15">
      <c r="A843" s="30"/>
      <c r="B843" s="28"/>
      <c r="C843" s="28"/>
      <c r="D843" s="28"/>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row>
    <row r="844" spans="1:49" ht="15">
      <c r="A844" s="30"/>
      <c r="B844" s="28"/>
      <c r="C844" s="28"/>
      <c r="D844" s="28"/>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row>
    <row r="845" spans="1:49" ht="15">
      <c r="A845" s="30"/>
      <c r="B845" s="28"/>
      <c r="C845" s="28"/>
      <c r="D845" s="28"/>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row>
    <row r="846" spans="1:49" ht="15">
      <c r="A846" s="30"/>
      <c r="B846" s="28"/>
      <c r="C846" s="28"/>
      <c r="D846" s="28"/>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row>
    <row r="847" spans="1:49" ht="15">
      <c r="A847" s="30"/>
      <c r="B847" s="28"/>
      <c r="C847" s="28"/>
      <c r="D847" s="28"/>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row>
    <row r="848" spans="1:49" ht="15">
      <c r="A848" s="30"/>
      <c r="B848" s="28"/>
      <c r="C848" s="28"/>
      <c r="D848" s="28"/>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row>
    <row r="849" spans="1:49" ht="15">
      <c r="A849" s="30"/>
      <c r="B849" s="28"/>
      <c r="C849" s="28"/>
      <c r="D849" s="28"/>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row>
    <row r="850" spans="1:49" ht="15">
      <c r="A850" s="30"/>
      <c r="B850" s="28"/>
      <c r="C850" s="28"/>
      <c r="D850" s="28"/>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c r="AV850" s="29"/>
      <c r="AW850" s="29"/>
    </row>
    <row r="851" spans="1:49" ht="15">
      <c r="A851" s="30"/>
      <c r="B851" s="28"/>
      <c r="C851" s="28"/>
      <c r="D851" s="28"/>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row>
    <row r="852" spans="1:49" ht="15">
      <c r="A852" s="30"/>
      <c r="B852" s="28"/>
      <c r="C852" s="28"/>
      <c r="D852" s="28"/>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row>
    <row r="853" spans="1:49" ht="15">
      <c r="A853" s="30"/>
      <c r="B853" s="28"/>
      <c r="C853" s="28"/>
      <c r="D853" s="28"/>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row>
    <row r="854" spans="1:49" ht="15">
      <c r="A854" s="30"/>
      <c r="B854" s="28"/>
      <c r="C854" s="28"/>
      <c r="D854" s="28"/>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row>
    <row r="855" spans="1:49" ht="15">
      <c r="A855" s="30"/>
      <c r="B855" s="28"/>
      <c r="C855" s="28"/>
      <c r="D855" s="28"/>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row>
    <row r="856" spans="1:49" ht="15">
      <c r="A856" s="30"/>
      <c r="B856" s="28"/>
      <c r="C856" s="28"/>
      <c r="D856" s="28"/>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row>
    <row r="857" spans="1:49" ht="15">
      <c r="A857" s="30"/>
      <c r="B857" s="28"/>
      <c r="C857" s="28"/>
      <c r="D857" s="28"/>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row>
    <row r="858" spans="1:49" ht="15">
      <c r="A858" s="30"/>
      <c r="B858" s="28"/>
      <c r="C858" s="28"/>
      <c r="D858" s="28"/>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row>
    <row r="859" spans="1:49" ht="15">
      <c r="A859" s="30"/>
      <c r="B859" s="28"/>
      <c r="C859" s="28"/>
      <c r="D859" s="28"/>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row>
    <row r="860" spans="1:49" ht="15">
      <c r="A860" s="30"/>
      <c r="B860" s="28"/>
      <c r="C860" s="28"/>
      <c r="D860" s="28"/>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c r="AV860" s="29"/>
      <c r="AW860" s="29"/>
    </row>
    <row r="861" spans="1:49" ht="15">
      <c r="A861" s="30"/>
      <c r="B861" s="28"/>
      <c r="C861" s="28"/>
      <c r="D861" s="28"/>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row>
    <row r="862" spans="1:49" ht="15">
      <c r="A862" s="30"/>
      <c r="B862" s="28"/>
      <c r="C862" s="28"/>
      <c r="D862" s="28"/>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c r="AV862" s="29"/>
      <c r="AW862" s="29"/>
    </row>
    <row r="863" spans="1:49" ht="15">
      <c r="A863" s="30"/>
      <c r="B863" s="28"/>
      <c r="C863" s="28"/>
      <c r="D863" s="28"/>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row>
    <row r="864" spans="1:49" ht="15">
      <c r="A864" s="30"/>
      <c r="B864" s="28"/>
      <c r="C864" s="28"/>
      <c r="D864" s="28"/>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row>
    <row r="865" spans="1:49" ht="15">
      <c r="A865" s="30"/>
      <c r="B865" s="28"/>
      <c r="C865" s="28"/>
      <c r="D865" s="28"/>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row>
    <row r="866" spans="1:49" ht="15">
      <c r="A866" s="30"/>
      <c r="B866" s="28"/>
      <c r="C866" s="28"/>
      <c r="D866" s="28"/>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row>
    <row r="867" spans="1:49" ht="15">
      <c r="A867" s="30"/>
      <c r="B867" s="28"/>
      <c r="C867" s="28"/>
      <c r="D867" s="28"/>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row>
    <row r="868" spans="1:49" ht="15">
      <c r="A868" s="30"/>
      <c r="B868" s="28"/>
      <c r="C868" s="28"/>
      <c r="D868" s="28"/>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row>
    <row r="869" spans="1:49" ht="15">
      <c r="A869" s="30"/>
      <c r="B869" s="28"/>
      <c r="C869" s="28"/>
      <c r="D869" s="28"/>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row>
    <row r="870" spans="1:49" ht="15">
      <c r="A870" s="30"/>
      <c r="B870" s="28"/>
      <c r="C870" s="28"/>
      <c r="D870" s="28"/>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row>
    <row r="871" spans="1:49" ht="15">
      <c r="A871" s="30"/>
      <c r="B871" s="28"/>
      <c r="C871" s="28"/>
      <c r="D871" s="28"/>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row>
    <row r="872" spans="1:49" ht="15">
      <c r="A872" s="30"/>
      <c r="B872" s="28"/>
      <c r="C872" s="28"/>
      <c r="D872" s="28"/>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row>
    <row r="873" spans="1:49" ht="15">
      <c r="A873" s="30"/>
      <c r="B873" s="28"/>
      <c r="C873" s="28"/>
      <c r="D873" s="28"/>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row>
    <row r="874" spans="1:49" ht="15">
      <c r="A874" s="30"/>
      <c r="B874" s="28"/>
      <c r="C874" s="28"/>
      <c r="D874" s="28"/>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row>
    <row r="875" spans="1:49" ht="15">
      <c r="A875" s="30"/>
      <c r="B875" s="28"/>
      <c r="C875" s="28"/>
      <c r="D875" s="28"/>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row>
    <row r="876" spans="1:49" ht="15">
      <c r="A876" s="30"/>
      <c r="B876" s="28"/>
      <c r="C876" s="28"/>
      <c r="D876" s="28"/>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row>
    <row r="877" spans="1:49" ht="15">
      <c r="A877" s="30"/>
      <c r="B877" s="28"/>
      <c r="C877" s="28"/>
      <c r="D877" s="28"/>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row>
    <row r="878" spans="1:49" ht="15">
      <c r="A878" s="30"/>
      <c r="B878" s="28"/>
      <c r="C878" s="28"/>
      <c r="D878" s="28"/>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row>
    <row r="879" spans="1:49" ht="15">
      <c r="A879" s="30"/>
      <c r="B879" s="28"/>
      <c r="C879" s="28"/>
      <c r="D879" s="28"/>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row>
    <row r="880" spans="1:49" ht="15">
      <c r="A880" s="30"/>
      <c r="B880" s="28"/>
      <c r="C880" s="28"/>
      <c r="D880" s="28"/>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row>
    <row r="881" spans="1:49" ht="15">
      <c r="A881" s="30"/>
      <c r="B881" s="28"/>
      <c r="C881" s="28"/>
      <c r="D881" s="28"/>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row>
    <row r="882" spans="1:49" ht="15">
      <c r="A882" s="30"/>
      <c r="B882" s="28"/>
      <c r="C882" s="28"/>
      <c r="D882" s="28"/>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row>
    <row r="883" spans="1:49" ht="15">
      <c r="A883" s="30"/>
      <c r="B883" s="28"/>
      <c r="C883" s="28"/>
      <c r="D883" s="28"/>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row>
    <row r="884" spans="1:49" ht="15">
      <c r="A884" s="30"/>
      <c r="B884" s="28"/>
      <c r="C884" s="28"/>
      <c r="D884" s="28"/>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row>
    <row r="885" spans="1:49" ht="15">
      <c r="A885" s="30"/>
      <c r="B885" s="28"/>
      <c r="C885" s="28"/>
      <c r="D885" s="28"/>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row>
    <row r="886" spans="1:49" ht="15">
      <c r="A886" s="30"/>
      <c r="B886" s="28"/>
      <c r="C886" s="28"/>
      <c r="D886" s="28"/>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row>
    <row r="887" spans="1:49" ht="15">
      <c r="A887" s="30"/>
      <c r="B887" s="28"/>
      <c r="C887" s="28"/>
      <c r="D887" s="28"/>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row>
    <row r="888" spans="1:49" ht="15">
      <c r="A888" s="30"/>
      <c r="B888" s="28"/>
      <c r="C888" s="28"/>
      <c r="D888" s="28"/>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row>
    <row r="889" spans="1:49" ht="15">
      <c r="A889" s="30"/>
      <c r="B889" s="28"/>
      <c r="C889" s="28"/>
      <c r="D889" s="28"/>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row>
    <row r="890" spans="1:49" ht="15">
      <c r="A890" s="30"/>
      <c r="B890" s="28"/>
      <c r="C890" s="28"/>
      <c r="D890" s="28"/>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row>
    <row r="891" spans="1:49" ht="15">
      <c r="A891" s="30"/>
      <c r="B891" s="28"/>
      <c r="C891" s="28"/>
      <c r="D891" s="28"/>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row>
    <row r="892" spans="1:49" ht="15">
      <c r="A892" s="30"/>
      <c r="B892" s="28"/>
      <c r="C892" s="28"/>
      <c r="D892" s="28"/>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row>
    <row r="893" spans="1:49" ht="15">
      <c r="A893" s="30"/>
      <c r="B893" s="28"/>
      <c r="C893" s="28"/>
      <c r="D893" s="28"/>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row>
    <row r="894" spans="1:49" ht="15">
      <c r="A894" s="30"/>
      <c r="B894" s="28"/>
      <c r="C894" s="28"/>
      <c r="D894" s="28"/>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row>
    <row r="895" spans="1:49" ht="15">
      <c r="A895" s="30"/>
      <c r="B895" s="28"/>
      <c r="C895" s="28"/>
      <c r="D895" s="28"/>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row>
    <row r="896" spans="1:49" ht="15">
      <c r="A896" s="30"/>
      <c r="B896" s="28"/>
      <c r="C896" s="28"/>
      <c r="D896" s="28"/>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row>
    <row r="897" spans="1:49" ht="15">
      <c r="A897" s="30"/>
      <c r="B897" s="28"/>
      <c r="C897" s="28"/>
      <c r="D897" s="28"/>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row>
    <row r="898" spans="1:49" ht="15">
      <c r="A898" s="30"/>
      <c r="B898" s="28"/>
      <c r="C898" s="28"/>
      <c r="D898" s="28"/>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row>
    <row r="899" spans="1:49" ht="15">
      <c r="A899" s="30"/>
      <c r="B899" s="28"/>
      <c r="C899" s="28"/>
      <c r="D899" s="28"/>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row>
    <row r="900" spans="1:49" ht="15">
      <c r="A900" s="30"/>
      <c r="B900" s="28"/>
      <c r="C900" s="28"/>
      <c r="D900" s="28"/>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row>
    <row r="901" spans="1:49" ht="15">
      <c r="A901" s="30"/>
      <c r="B901" s="28"/>
      <c r="C901" s="28"/>
      <c r="D901" s="28"/>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row>
    <row r="902" spans="1:49" ht="15">
      <c r="A902" s="30"/>
      <c r="B902" s="28"/>
      <c r="C902" s="28"/>
      <c r="D902" s="28"/>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row>
    <row r="903" spans="1:49" ht="15">
      <c r="A903" s="30"/>
      <c r="B903" s="28"/>
      <c r="C903" s="28"/>
      <c r="D903" s="28"/>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row>
    <row r="904" spans="1:49" ht="15">
      <c r="A904" s="30"/>
      <c r="B904" s="28"/>
      <c r="C904" s="28"/>
      <c r="D904" s="28"/>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row>
    <row r="905" spans="1:49" ht="15">
      <c r="A905" s="30"/>
      <c r="B905" s="28"/>
      <c r="C905" s="28"/>
      <c r="D905" s="28"/>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row>
    <row r="906" spans="1:49" ht="15">
      <c r="A906" s="30"/>
      <c r="B906" s="28"/>
      <c r="C906" s="28"/>
      <c r="D906" s="28"/>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row>
    <row r="907" spans="1:49" ht="15">
      <c r="A907" s="30"/>
      <c r="B907" s="28"/>
      <c r="C907" s="28"/>
      <c r="D907" s="28"/>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row>
    <row r="908" spans="1:49" ht="15">
      <c r="A908" s="30"/>
      <c r="B908" s="28"/>
      <c r="C908" s="28"/>
      <c r="D908" s="28"/>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c r="AV908" s="29"/>
      <c r="AW908" s="29"/>
    </row>
    <row r="909" spans="1:49" ht="15">
      <c r="A909" s="30"/>
      <c r="B909" s="28"/>
      <c r="C909" s="28"/>
      <c r="D909" s="28"/>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row>
    <row r="910" spans="1:49" ht="15">
      <c r="A910" s="30"/>
      <c r="B910" s="28"/>
      <c r="C910" s="28"/>
      <c r="D910" s="28"/>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row>
    <row r="911" spans="1:49" ht="15">
      <c r="A911" s="30"/>
      <c r="B911" s="28"/>
      <c r="C911" s="28"/>
      <c r="D911" s="28"/>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row>
    <row r="912" spans="1:49" ht="15">
      <c r="A912" s="30"/>
      <c r="B912" s="28"/>
      <c r="C912" s="28"/>
      <c r="D912" s="28"/>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row>
    <row r="913" spans="1:49" ht="15">
      <c r="A913" s="30"/>
      <c r="B913" s="28"/>
      <c r="C913" s="28"/>
      <c r="D913" s="28"/>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row>
    <row r="914" spans="1:49" ht="15">
      <c r="A914" s="30"/>
      <c r="B914" s="28"/>
      <c r="C914" s="28"/>
      <c r="D914" s="28"/>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row>
    <row r="915" spans="1:49" ht="15">
      <c r="A915" s="30"/>
      <c r="B915" s="28"/>
      <c r="C915" s="28"/>
      <c r="D915" s="28"/>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row>
    <row r="916" spans="1:49" ht="15">
      <c r="A916" s="30"/>
      <c r="B916" s="28"/>
      <c r="C916" s="28"/>
      <c r="D916" s="28"/>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row>
    <row r="917" spans="1:49" ht="15">
      <c r="A917" s="30"/>
      <c r="B917" s="28"/>
      <c r="C917" s="28"/>
      <c r="D917" s="28"/>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row>
    <row r="918" spans="1:49" ht="15">
      <c r="A918" s="30"/>
      <c r="B918" s="28"/>
      <c r="C918" s="28"/>
      <c r="D918" s="28"/>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row>
    <row r="919" spans="1:49" ht="15">
      <c r="A919" s="30"/>
      <c r="B919" s="28"/>
      <c r="C919" s="28"/>
      <c r="D919" s="28"/>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row>
    <row r="920" spans="1:49" ht="15">
      <c r="A920" s="30"/>
      <c r="B920" s="28"/>
      <c r="C920" s="28"/>
      <c r="D920" s="28"/>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row>
    <row r="921" spans="1:49" ht="15">
      <c r="A921" s="30"/>
      <c r="B921" s="28"/>
      <c r="C921" s="28"/>
      <c r="D921" s="28"/>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row>
    <row r="922" spans="1:49" ht="15">
      <c r="A922" s="30"/>
      <c r="B922" s="28"/>
      <c r="C922" s="28"/>
      <c r="D922" s="28"/>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29"/>
      <c r="AW922" s="29"/>
    </row>
    <row r="923" spans="1:49" ht="15">
      <c r="A923" s="30"/>
      <c r="B923" s="28"/>
      <c r="C923" s="28"/>
      <c r="D923" s="28"/>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row>
    <row r="924" spans="1:49" ht="15">
      <c r="A924" s="30"/>
      <c r="B924" s="28"/>
      <c r="C924" s="28"/>
      <c r="D924" s="28"/>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29"/>
      <c r="AW924" s="29"/>
    </row>
    <row r="925" spans="1:49" ht="15">
      <c r="A925" s="30"/>
      <c r="B925" s="28"/>
      <c r="C925" s="28"/>
      <c r="D925" s="28"/>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row>
    <row r="926" spans="1:49" ht="15">
      <c r="A926" s="30"/>
      <c r="B926" s="28"/>
      <c r="C926" s="28"/>
      <c r="D926" s="28"/>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29"/>
      <c r="AW926" s="29"/>
    </row>
    <row r="927" spans="1:49" ht="15">
      <c r="A927" s="30"/>
      <c r="B927" s="28"/>
      <c r="C927" s="28"/>
      <c r="D927" s="28"/>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row>
    <row r="928" spans="1:49" ht="15">
      <c r="A928" s="30"/>
      <c r="B928" s="28"/>
      <c r="C928" s="28"/>
      <c r="D928" s="28"/>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29"/>
      <c r="AW928" s="29"/>
    </row>
    <row r="929" spans="1:49" ht="15">
      <c r="A929" s="30"/>
      <c r="B929" s="28"/>
      <c r="C929" s="28"/>
      <c r="D929" s="28"/>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row>
    <row r="930" spans="1:49" ht="15">
      <c r="A930" s="30"/>
      <c r="B930" s="28"/>
      <c r="C930" s="28"/>
      <c r="D930" s="28"/>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29"/>
      <c r="AW930" s="29"/>
    </row>
    <row r="931" spans="1:49" ht="15">
      <c r="A931" s="30"/>
      <c r="B931" s="28"/>
      <c r="C931" s="28"/>
      <c r="D931" s="28"/>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row>
    <row r="932" spans="1:49" ht="15">
      <c r="A932" s="30"/>
      <c r="B932" s="28"/>
      <c r="C932" s="28"/>
      <c r="D932" s="28"/>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29"/>
      <c r="AW932" s="29"/>
    </row>
    <row r="933" spans="1:49" ht="15">
      <c r="A933" s="30"/>
      <c r="B933" s="28"/>
      <c r="C933" s="28"/>
      <c r="D933" s="28"/>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row>
    <row r="934" spans="1:49" ht="15">
      <c r="A934" s="30"/>
      <c r="B934" s="28"/>
      <c r="C934" s="28"/>
      <c r="D934" s="28"/>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29"/>
      <c r="AW934" s="29"/>
    </row>
    <row r="935" spans="1:49" ht="15">
      <c r="A935" s="30"/>
      <c r="B935" s="28"/>
      <c r="C935" s="28"/>
      <c r="D935" s="28"/>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row>
    <row r="936" spans="1:49" ht="15">
      <c r="A936" s="30"/>
      <c r="B936" s="28"/>
      <c r="C936" s="28"/>
      <c r="D936" s="28"/>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29"/>
      <c r="AW936" s="29"/>
    </row>
    <row r="937" spans="1:49" ht="15">
      <c r="A937" s="30"/>
      <c r="B937" s="28"/>
      <c r="C937" s="28"/>
      <c r="D937" s="28"/>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row>
    <row r="938" spans="1:49" ht="15">
      <c r="A938" s="30"/>
      <c r="B938" s="28"/>
      <c r="C938" s="28"/>
      <c r="D938" s="28"/>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row>
    <row r="939" spans="1:49" ht="15">
      <c r="A939" s="30"/>
      <c r="B939" s="28"/>
      <c r="C939" s="28"/>
      <c r="D939" s="28"/>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row>
    <row r="940" spans="1:49" ht="15">
      <c r="A940" s="30"/>
      <c r="B940" s="28"/>
      <c r="C940" s="28"/>
      <c r="D940" s="28"/>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row>
    <row r="941" spans="1:49" ht="15">
      <c r="A941" s="30"/>
      <c r="B941" s="28"/>
      <c r="C941" s="28"/>
      <c r="D941" s="28"/>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row>
    <row r="942" spans="1:49" ht="15">
      <c r="A942" s="30"/>
      <c r="B942" s="28"/>
      <c r="C942" s="28"/>
      <c r="D942" s="28"/>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row>
    <row r="943" spans="1:49" ht="15">
      <c r="A943" s="30"/>
      <c r="B943" s="28"/>
      <c r="C943" s="28"/>
      <c r="D943" s="28"/>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row>
    <row r="944" spans="1:49" ht="15">
      <c r="A944" s="30"/>
      <c r="B944" s="28"/>
      <c r="C944" s="28"/>
      <c r="D944" s="28"/>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row>
    <row r="945" spans="1:49" ht="15">
      <c r="A945" s="30"/>
      <c r="B945" s="28"/>
      <c r="C945" s="28"/>
      <c r="D945" s="28"/>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row>
    <row r="946" spans="1:49" ht="15">
      <c r="A946" s="30"/>
      <c r="B946" s="28"/>
      <c r="C946" s="28"/>
      <c r="D946" s="28"/>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row>
    <row r="947" spans="1:49" ht="15">
      <c r="A947" s="30"/>
      <c r="B947" s="28"/>
      <c r="C947" s="28"/>
      <c r="D947" s="28"/>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row>
    <row r="948" spans="1:49" ht="15">
      <c r="A948" s="30"/>
      <c r="B948" s="28"/>
      <c r="C948" s="28"/>
      <c r="D948" s="28"/>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row>
    <row r="949" spans="1:49" ht="15">
      <c r="A949" s="30"/>
      <c r="B949" s="28"/>
      <c r="C949" s="28"/>
      <c r="D949" s="28"/>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row>
    <row r="950" spans="1:49" ht="15">
      <c r="A950" s="30"/>
      <c r="B950" s="28"/>
      <c r="C950" s="28"/>
      <c r="D950" s="28"/>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29"/>
      <c r="AW950" s="29"/>
    </row>
    <row r="951" spans="1:49" ht="15">
      <c r="A951" s="30"/>
      <c r="B951" s="28"/>
      <c r="C951" s="28"/>
      <c r="D951" s="28"/>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row>
    <row r="952" spans="1:49" ht="15">
      <c r="A952" s="30"/>
      <c r="B952" s="28"/>
      <c r="C952" s="28"/>
      <c r="D952" s="28"/>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row>
    <row r="953" spans="1:49" ht="15">
      <c r="A953" s="30"/>
      <c r="B953" s="28"/>
      <c r="C953" s="28"/>
      <c r="D953" s="28"/>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row>
    <row r="954" spans="1:49" ht="15">
      <c r="A954" s="30"/>
      <c r="B954" s="28"/>
      <c r="C954" s="28"/>
      <c r="D954" s="28"/>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row>
    <row r="955" spans="1:49" ht="15">
      <c r="A955" s="30"/>
      <c r="B955" s="28"/>
      <c r="C955" s="28"/>
      <c r="D955" s="28"/>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row>
    <row r="956" spans="1:49" ht="15">
      <c r="A956" s="30"/>
      <c r="B956" s="28"/>
      <c r="C956" s="28"/>
      <c r="D956" s="28"/>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row>
    <row r="957" spans="1:49" ht="15">
      <c r="A957" s="30"/>
      <c r="B957" s="28"/>
      <c r="C957" s="28"/>
      <c r="D957" s="28"/>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row>
    <row r="958" spans="1:49" ht="15">
      <c r="A958" s="30"/>
      <c r="B958" s="28"/>
      <c r="C958" s="28"/>
      <c r="D958" s="28"/>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row>
    <row r="959" spans="1:49" ht="15">
      <c r="A959" s="30"/>
      <c r="B959" s="28"/>
      <c r="C959" s="28"/>
      <c r="D959" s="28"/>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row>
    <row r="960" spans="1:49" ht="15">
      <c r="A960" s="30"/>
      <c r="B960" s="28"/>
      <c r="C960" s="28"/>
      <c r="D960" s="28"/>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row>
    <row r="961" spans="1:49" ht="15">
      <c r="A961" s="30"/>
      <c r="B961" s="28"/>
      <c r="C961" s="28"/>
      <c r="D961" s="28"/>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row>
    <row r="962" spans="1:49" ht="15">
      <c r="A962" s="30"/>
      <c r="B962" s="28"/>
      <c r="C962" s="28"/>
      <c r="D962" s="28"/>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row>
    <row r="963" spans="1:49" ht="15">
      <c r="A963" s="30"/>
      <c r="B963" s="28"/>
      <c r="C963" s="28"/>
      <c r="D963" s="28"/>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row>
    <row r="964" spans="1:49" ht="15">
      <c r="A964" s="30"/>
      <c r="B964" s="28"/>
      <c r="C964" s="28"/>
      <c r="D964" s="28"/>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row>
    <row r="965" spans="1:49" ht="15">
      <c r="A965" s="30"/>
      <c r="B965" s="28"/>
      <c r="C965" s="28"/>
      <c r="D965" s="28"/>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row>
    <row r="966" spans="1:49" ht="15">
      <c r="A966" s="30"/>
      <c r="B966" s="28"/>
      <c r="C966" s="28"/>
      <c r="D966" s="28"/>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29"/>
      <c r="AW966" s="29"/>
    </row>
    <row r="967" spans="1:49" ht="15">
      <c r="A967" s="30"/>
      <c r="B967" s="28"/>
      <c r="C967" s="28"/>
      <c r="D967" s="28"/>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row>
    <row r="968" spans="1:49" ht="15">
      <c r="A968" s="30"/>
      <c r="B968" s="28"/>
      <c r="C968" s="28"/>
      <c r="D968" s="28"/>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29"/>
      <c r="AW968" s="29"/>
    </row>
    <row r="969" spans="1:49" ht="15">
      <c r="A969" s="30"/>
      <c r="B969" s="28"/>
      <c r="C969" s="28"/>
      <c r="D969" s="28"/>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row>
    <row r="970" spans="1:49" ht="15">
      <c r="A970" s="30"/>
      <c r="B970" s="28"/>
      <c r="C970" s="28"/>
      <c r="D970" s="28"/>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29"/>
      <c r="AW970" s="29"/>
    </row>
    <row r="971" spans="1:49" ht="15">
      <c r="A971" s="30"/>
      <c r="B971" s="28"/>
      <c r="C971" s="28"/>
      <c r="D971" s="28"/>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row>
    <row r="972" spans="1:49" ht="15">
      <c r="A972" s="30"/>
      <c r="B972" s="28"/>
      <c r="C972" s="28"/>
      <c r="D972" s="28"/>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29"/>
      <c r="AW972" s="29"/>
    </row>
    <row r="973" spans="1:49" ht="15">
      <c r="A973" s="30"/>
      <c r="B973" s="28"/>
      <c r="C973" s="28"/>
      <c r="D973" s="28"/>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row>
    <row r="974" spans="1:49" ht="15">
      <c r="A974" s="30"/>
      <c r="B974" s="28"/>
      <c r="C974" s="28"/>
      <c r="D974" s="28"/>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29"/>
      <c r="AW974" s="29"/>
    </row>
    <row r="975" spans="1:49" ht="15">
      <c r="A975" s="30"/>
      <c r="B975" s="28"/>
      <c r="C975" s="28"/>
      <c r="D975" s="28"/>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row>
    <row r="976" spans="1:49" ht="15">
      <c r="A976" s="30"/>
      <c r="B976" s="28"/>
      <c r="C976" s="28"/>
      <c r="D976" s="28"/>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row>
    <row r="977" spans="1:49" ht="15">
      <c r="A977" s="30"/>
      <c r="B977" s="28"/>
      <c r="C977" s="28"/>
      <c r="D977" s="28"/>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row>
    <row r="978" spans="1:49" ht="15">
      <c r="A978" s="30"/>
      <c r="B978" s="28"/>
      <c r="C978" s="28"/>
      <c r="D978" s="28"/>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row>
    <row r="979" spans="1:49" ht="15">
      <c r="A979" s="30"/>
      <c r="B979" s="28"/>
      <c r="C979" s="28"/>
      <c r="D979" s="28"/>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row>
    <row r="980" spans="1:49" ht="15">
      <c r="A980" s="30"/>
      <c r="B980" s="28"/>
      <c r="C980" s="28"/>
      <c r="D980" s="28"/>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row>
    <row r="981" spans="1:49" ht="15">
      <c r="A981" s="30"/>
      <c r="B981" s="28"/>
      <c r="C981" s="28"/>
      <c r="D981" s="28"/>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row>
    <row r="982" spans="1:49" ht="15">
      <c r="A982" s="30"/>
      <c r="B982" s="28"/>
      <c r="C982" s="28"/>
      <c r="D982" s="28"/>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row>
    <row r="983" spans="1:49" ht="15">
      <c r="A983" s="30"/>
      <c r="B983" s="28"/>
      <c r="C983" s="28"/>
      <c r="D983" s="28"/>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row>
    <row r="984" spans="1:49" ht="15">
      <c r="A984" s="30"/>
      <c r="B984" s="28"/>
      <c r="C984" s="28"/>
      <c r="D984" s="28"/>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row>
    <row r="985" spans="1:49" ht="15">
      <c r="A985" s="30"/>
      <c r="B985" s="28"/>
      <c r="C985" s="28"/>
      <c r="D985" s="28"/>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row>
    <row r="986" spans="1:49" ht="15">
      <c r="A986" s="30"/>
      <c r="B986" s="28"/>
      <c r="C986" s="28"/>
      <c r="D986" s="28"/>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row>
    <row r="987" spans="1:49" ht="15">
      <c r="A987" s="30"/>
      <c r="B987" s="28"/>
      <c r="C987" s="28"/>
      <c r="D987" s="28"/>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row>
    <row r="988" spans="1:49" ht="15">
      <c r="A988" s="30"/>
      <c r="B988" s="28"/>
      <c r="C988" s="28"/>
      <c r="D988" s="28"/>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row>
    <row r="989" spans="1:49" ht="15">
      <c r="A989" s="30"/>
      <c r="B989" s="28"/>
      <c r="C989" s="28"/>
      <c r="D989" s="28"/>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row>
    <row r="990" spans="1:49" ht="15">
      <c r="A990" s="30"/>
      <c r="B990" s="28"/>
      <c r="C990" s="28"/>
      <c r="D990" s="28"/>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row>
    <row r="991" spans="1:49" ht="15">
      <c r="A991" s="30"/>
      <c r="B991" s="28"/>
      <c r="C991" s="28"/>
      <c r="D991" s="28"/>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row>
    <row r="992" spans="1:49" ht="15">
      <c r="A992" s="30"/>
      <c r="B992" s="28"/>
      <c r="C992" s="28"/>
      <c r="D992" s="28"/>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row>
    <row r="993" spans="1:49" ht="15">
      <c r="A993" s="30"/>
      <c r="B993" s="28"/>
      <c r="C993" s="28"/>
      <c r="D993" s="28"/>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row>
    <row r="994" spans="1:49" ht="15">
      <c r="A994" s="30"/>
      <c r="B994" s="28"/>
      <c r="C994" s="28"/>
      <c r="D994" s="28"/>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row>
    <row r="995" spans="1:49" ht="15">
      <c r="A995" s="30"/>
      <c r="B995" s="28"/>
      <c r="C995" s="28"/>
      <c r="D995" s="28"/>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row>
    <row r="996" spans="1:49" ht="15">
      <c r="A996" s="30"/>
      <c r="B996" s="28"/>
      <c r="C996" s="28"/>
      <c r="D996" s="28"/>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row>
    <row r="997" spans="1:49" ht="15">
      <c r="A997" s="30"/>
      <c r="B997" s="28"/>
      <c r="C997" s="28"/>
      <c r="D997" s="28"/>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row>
    <row r="998" spans="1:49" ht="15">
      <c r="A998" s="30"/>
      <c r="B998" s="28"/>
      <c r="C998" s="28"/>
      <c r="D998" s="28"/>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row>
    <row r="999" spans="1:49" ht="15">
      <c r="A999" s="30"/>
      <c r="B999" s="28"/>
      <c r="C999" s="28"/>
      <c r="D999" s="28"/>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row>
    <row r="1000" spans="1:49" ht="15">
      <c r="A1000" s="30"/>
      <c r="B1000" s="28"/>
      <c r="C1000" s="28"/>
      <c r="D1000" s="28"/>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0"/>
  <sheetViews>
    <sheetView workbookViewId="0"/>
  </sheetViews>
  <sheetFormatPr defaultColWidth="12.5703125" defaultRowHeight="15.75" customHeight="1"/>
  <cols>
    <col min="1" max="1" width="10.7109375" customWidth="1"/>
    <col min="7" max="7" width="11.42578125" customWidth="1"/>
    <col min="8" max="8" width="13.7109375" customWidth="1"/>
  </cols>
  <sheetData>
    <row r="1" spans="1:29" ht="15">
      <c r="A1" s="31" t="s">
        <v>17406</v>
      </c>
      <c r="B1" s="31" t="s">
        <v>1230</v>
      </c>
      <c r="C1" s="32" t="s">
        <v>17407</v>
      </c>
      <c r="D1" s="33" t="s">
        <v>5</v>
      </c>
      <c r="E1" s="32" t="s">
        <v>17408</v>
      </c>
      <c r="F1" s="34" t="s">
        <v>17409</v>
      </c>
      <c r="G1" s="33" t="s">
        <v>17410</v>
      </c>
      <c r="H1" s="33" t="s">
        <v>17411</v>
      </c>
      <c r="I1" s="29"/>
      <c r="J1" s="35" t="s">
        <v>17412</v>
      </c>
      <c r="K1" s="29"/>
      <c r="L1" s="29"/>
      <c r="M1" s="36" t="s">
        <v>17413</v>
      </c>
      <c r="N1" s="36" t="s">
        <v>17414</v>
      </c>
      <c r="O1" s="29"/>
      <c r="P1" s="29"/>
      <c r="Q1" s="29"/>
      <c r="R1" s="29"/>
      <c r="S1" s="29"/>
      <c r="T1" s="29"/>
      <c r="U1" s="29"/>
      <c r="V1" s="29"/>
      <c r="W1" s="29"/>
      <c r="X1" s="29"/>
      <c r="Y1" s="29"/>
      <c r="Z1" s="29"/>
      <c r="AA1" s="29"/>
      <c r="AB1" s="29"/>
      <c r="AC1" s="29"/>
    </row>
    <row r="2" spans="1:29" ht="15">
      <c r="A2" s="37">
        <f>C2</f>
        <v>45658</v>
      </c>
      <c r="B2" s="38" t="str">
        <f t="shared" ref="B2:B32" si="0">IF(C2="","",(TEXT(C2,"DD")&amp;"/"&amp;TEXT(C2,"MM")&amp;"/"&amp;TEXT(C2,"yy")))</f>
        <v>01/01/yy</v>
      </c>
      <c r="C2" s="39">
        <v>45658</v>
      </c>
      <c r="D2" s="40">
        <f>COUNTIF(Os!$AI:$AI,$B2)+3</f>
        <v>3</v>
      </c>
      <c r="E2" s="41">
        <f>COUNTIFS(Os!$AJ:$AJ,$B2,Os!$AK:$AK,"No Prazo",Os!$M:$M,"Concluído")</f>
        <v>0</v>
      </c>
      <c r="F2" s="41">
        <f>COUNTIFS(Os!$AJ:$AJ,$B2,Os!$AK:$AK,"Fora do Prazo")</f>
        <v>0</v>
      </c>
      <c r="G2" s="42" t="str">
        <f t="shared" ref="G2:G32" si="1">IFERROR(E2/SUM(E2:F2),"-")</f>
        <v>-</v>
      </c>
      <c r="H2" s="42"/>
      <c r="I2" s="29"/>
      <c r="J2" s="29" t="s">
        <v>5</v>
      </c>
      <c r="K2" s="41">
        <f>SUM(D2:D32)</f>
        <v>3</v>
      </c>
      <c r="L2" s="43"/>
      <c r="M2" s="44">
        <f>R13/4</f>
        <v>0</v>
      </c>
      <c r="N2" s="45">
        <f>K2-SUM(K3:K4)</f>
        <v>3</v>
      </c>
      <c r="O2" s="29"/>
      <c r="P2" s="29"/>
      <c r="Q2" s="29"/>
      <c r="R2" s="29"/>
      <c r="S2" s="29"/>
      <c r="T2" s="29"/>
      <c r="U2" s="29"/>
      <c r="V2" s="29"/>
      <c r="W2" s="29"/>
      <c r="X2" s="29"/>
      <c r="Y2" s="29"/>
      <c r="Z2" s="29"/>
      <c r="AA2" s="29"/>
      <c r="AB2" s="29"/>
      <c r="AC2" s="29"/>
    </row>
    <row r="3" spans="1:29" ht="15">
      <c r="A3" s="37">
        <f t="shared" ref="A3:A32" si="2">A2+1</f>
        <v>45659</v>
      </c>
      <c r="B3" s="46" t="str">
        <f t="shared" si="0"/>
        <v>02/01/yy</v>
      </c>
      <c r="C3" s="47">
        <f t="shared" ref="C3:C32" si="3">C2+1</f>
        <v>45659</v>
      </c>
      <c r="D3" s="41">
        <f>COUNTIF(Os!$AI:$AI,$B3)</f>
        <v>0</v>
      </c>
      <c r="E3" s="41">
        <f>COUNTIFS(Os!$AJ:$AJ,$B3,Os!$AK:$AK,"No Prazo",Os!$M:$M,"Concluído")</f>
        <v>0</v>
      </c>
      <c r="F3" s="41">
        <f>COUNTIFS(Os!$AJ:$AJ,$B3,Os!$AK:$AK,"Fora do Prazo")</f>
        <v>0</v>
      </c>
      <c r="G3" s="42" t="str">
        <f t="shared" si="1"/>
        <v>-</v>
      </c>
      <c r="H3" s="42"/>
      <c r="I3" s="29"/>
      <c r="J3" s="29" t="s">
        <v>17408</v>
      </c>
      <c r="K3" s="41">
        <f>SUM(E2:E32)</f>
        <v>0</v>
      </c>
      <c r="L3" s="43"/>
      <c r="O3" s="29"/>
      <c r="P3" s="29"/>
      <c r="Q3" s="29"/>
      <c r="R3" s="29"/>
      <c r="S3" s="29"/>
      <c r="T3" s="29"/>
      <c r="U3" s="29"/>
      <c r="V3" s="29"/>
      <c r="W3" s="29"/>
      <c r="X3" s="29"/>
      <c r="Y3" s="29"/>
      <c r="Z3" s="29"/>
      <c r="AA3" s="29"/>
      <c r="AB3" s="29"/>
      <c r="AC3" s="29"/>
    </row>
    <row r="4" spans="1:29" ht="15">
      <c r="A4" s="37">
        <f t="shared" si="2"/>
        <v>45660</v>
      </c>
      <c r="B4" s="46" t="str">
        <f t="shared" si="0"/>
        <v>03/01/yy</v>
      </c>
      <c r="C4" s="47">
        <f t="shared" si="3"/>
        <v>45660</v>
      </c>
      <c r="D4" s="41">
        <f>COUNTIF(Os!$AI:$AI,$B4)</f>
        <v>0</v>
      </c>
      <c r="E4" s="41">
        <f>COUNTIFS(Os!$AJ:$AJ,$B4,Os!$AK:$AK,"No Prazo",Os!$M:$M,"Concluído")</f>
        <v>0</v>
      </c>
      <c r="F4" s="41">
        <f>COUNTIFS(Os!$AJ:$AJ,$B4,Os!$AK:$AK,"Fora do Prazo")</f>
        <v>0</v>
      </c>
      <c r="G4" s="42" t="str">
        <f t="shared" si="1"/>
        <v>-</v>
      </c>
      <c r="H4" s="42"/>
      <c r="I4" s="29"/>
      <c r="J4" s="29" t="s">
        <v>17409</v>
      </c>
      <c r="K4" s="41">
        <f>SUM(F2:F32)</f>
        <v>0</v>
      </c>
      <c r="L4" s="43"/>
      <c r="O4" s="29"/>
      <c r="P4" s="29"/>
      <c r="Q4" s="29"/>
      <c r="R4" s="29"/>
      <c r="S4" s="29"/>
      <c r="T4" s="29"/>
      <c r="U4" s="29"/>
      <c r="V4" s="29"/>
      <c r="W4" s="29"/>
      <c r="X4" s="29"/>
      <c r="Y4" s="29"/>
      <c r="Z4" s="29"/>
      <c r="AA4" s="29"/>
      <c r="AB4" s="29"/>
      <c r="AC4" s="29"/>
    </row>
    <row r="5" spans="1:29" ht="15">
      <c r="A5" s="37">
        <f t="shared" si="2"/>
        <v>45661</v>
      </c>
      <c r="B5" s="38" t="str">
        <f t="shared" si="0"/>
        <v>04/01/yy</v>
      </c>
      <c r="C5" s="39">
        <f t="shared" si="3"/>
        <v>45661</v>
      </c>
      <c r="D5" s="40">
        <f>COUNTIF(Os!$AI:$AI,$B5)</f>
        <v>0</v>
      </c>
      <c r="E5" s="41">
        <f>COUNTIFS(Os!$AJ:$AJ,$B5,Os!$AK:$AK,"No Prazo",Os!$M:$M,"Concluído")</f>
        <v>0</v>
      </c>
      <c r="F5" s="41">
        <f>COUNTIFS(Os!$AJ:$AJ,$B5,Os!$AK:$AK,"Fora do Prazo")</f>
        <v>0</v>
      </c>
      <c r="G5" s="42" t="str">
        <f t="shared" si="1"/>
        <v>-</v>
      </c>
      <c r="H5" s="42"/>
      <c r="I5" s="29"/>
      <c r="J5" s="29" t="s">
        <v>17410</v>
      </c>
      <c r="K5" s="48" t="e">
        <f>K3/SUM(K3:K4)</f>
        <v>#DIV/0!</v>
      </c>
      <c r="L5" s="43"/>
      <c r="P5" s="29"/>
      <c r="Q5" s="29"/>
      <c r="R5" s="29"/>
      <c r="S5" s="29"/>
      <c r="T5" s="29"/>
      <c r="U5" s="29"/>
      <c r="V5" s="29"/>
      <c r="W5" s="29"/>
      <c r="X5" s="29"/>
      <c r="Y5" s="29"/>
      <c r="Z5" s="29"/>
      <c r="AA5" s="29"/>
      <c r="AB5" s="29"/>
      <c r="AC5" s="29"/>
    </row>
    <row r="6" spans="1:29" ht="15">
      <c r="A6" s="37">
        <f t="shared" si="2"/>
        <v>45662</v>
      </c>
      <c r="B6" s="38" t="str">
        <f t="shared" si="0"/>
        <v>05/01/yy</v>
      </c>
      <c r="C6" s="39">
        <f t="shared" si="3"/>
        <v>45662</v>
      </c>
      <c r="D6" s="40">
        <f>COUNTIF(Os!$AI:$AI,$B6)</f>
        <v>0</v>
      </c>
      <c r="E6" s="41">
        <f>COUNTIFS(Os!$AJ:$AJ,$B6,Os!$AK:$AK,"No Prazo",Os!$M:$M,"Concluído")</f>
        <v>0</v>
      </c>
      <c r="F6" s="41">
        <f>COUNTIFS(Os!$AJ:$AJ,$B6,Os!$AK:$AK,"Fora do Prazo")</f>
        <v>0</v>
      </c>
      <c r="G6" s="42" t="str">
        <f t="shared" si="1"/>
        <v>-</v>
      </c>
      <c r="H6" s="42"/>
      <c r="I6" s="29"/>
      <c r="J6" s="29"/>
      <c r="K6" s="29"/>
      <c r="L6" s="29"/>
      <c r="P6" s="29"/>
      <c r="Q6" s="29"/>
      <c r="R6" s="29"/>
      <c r="S6" s="29"/>
      <c r="T6" s="29"/>
      <c r="U6" s="29"/>
      <c r="V6" s="29"/>
      <c r="W6" s="29"/>
      <c r="X6" s="29"/>
      <c r="Y6" s="29"/>
      <c r="Z6" s="29"/>
      <c r="AA6" s="29"/>
      <c r="AB6" s="29"/>
      <c r="AC6" s="29"/>
    </row>
    <row r="7" spans="1:29" ht="15">
      <c r="A7" s="37">
        <f t="shared" si="2"/>
        <v>45663</v>
      </c>
      <c r="B7" s="46" t="str">
        <f t="shared" si="0"/>
        <v>06/01/yy</v>
      </c>
      <c r="C7" s="47">
        <f t="shared" si="3"/>
        <v>45663</v>
      </c>
      <c r="D7" s="41">
        <f>COUNTIF(Os!$AI:$AI,$B7)</f>
        <v>0</v>
      </c>
      <c r="E7" s="41">
        <f>COUNTIFS(Os!$AJ:$AJ,$B7,Os!$AK:$AK,"No Prazo",Os!$M:$M,"Concluído")</f>
        <v>0</v>
      </c>
      <c r="F7" s="41">
        <f>COUNTIFS(Os!$AJ:$AJ,$B7,Os!$AK:$AK,"Fora do Prazo")</f>
        <v>0</v>
      </c>
      <c r="G7" s="42" t="str">
        <f t="shared" si="1"/>
        <v>-</v>
      </c>
      <c r="H7" s="42"/>
      <c r="I7" s="29"/>
      <c r="J7" s="29"/>
      <c r="K7" s="29"/>
      <c r="L7" s="29"/>
      <c r="P7" s="29"/>
      <c r="Q7" s="29" t="s">
        <v>5</v>
      </c>
      <c r="R7" s="41"/>
      <c r="S7" s="29"/>
      <c r="T7" s="29"/>
      <c r="U7" s="29"/>
      <c r="V7" s="29"/>
      <c r="W7" s="29"/>
      <c r="X7" s="29"/>
      <c r="Y7" s="29"/>
      <c r="Z7" s="29"/>
      <c r="AA7" s="29"/>
      <c r="AB7" s="29"/>
      <c r="AC7" s="29"/>
    </row>
    <row r="8" spans="1:29" ht="15">
      <c r="A8" s="37">
        <f t="shared" si="2"/>
        <v>45664</v>
      </c>
      <c r="B8" s="46" t="str">
        <f t="shared" si="0"/>
        <v>07/01/yy</v>
      </c>
      <c r="C8" s="47">
        <f t="shared" si="3"/>
        <v>45664</v>
      </c>
      <c r="D8" s="41">
        <f>COUNTIF(Os!$AI:$AI,$B8)</f>
        <v>0</v>
      </c>
      <c r="E8" s="41">
        <f>COUNTIFS(Os!$AJ:$AJ,$B8,Os!$AK:$AK,"No Prazo",Os!$M:$M,"Concluído")</f>
        <v>0</v>
      </c>
      <c r="F8" s="41">
        <f>COUNTIFS(Os!$AJ:$AJ,$B8,Os!$AK:$AK,"Fora do Prazo")</f>
        <v>0</v>
      </c>
      <c r="G8" s="42" t="str">
        <f t="shared" si="1"/>
        <v>-</v>
      </c>
      <c r="H8" s="42"/>
      <c r="I8" s="29"/>
      <c r="J8" s="29"/>
      <c r="K8" s="29"/>
      <c r="L8" s="29"/>
      <c r="P8" s="29"/>
      <c r="Q8" s="29" t="s">
        <v>17408</v>
      </c>
      <c r="R8" s="41">
        <f>4*R9</f>
        <v>0</v>
      </c>
      <c r="S8" s="29"/>
      <c r="T8" s="29"/>
      <c r="U8" s="29"/>
      <c r="V8" s="29"/>
      <c r="W8" s="29"/>
      <c r="X8" s="29"/>
      <c r="Y8" s="29"/>
      <c r="Z8" s="29"/>
      <c r="AA8" s="29"/>
      <c r="AB8" s="29"/>
      <c r="AC8" s="29"/>
    </row>
    <row r="9" spans="1:29" ht="15">
      <c r="A9" s="37">
        <f t="shared" si="2"/>
        <v>45665</v>
      </c>
      <c r="B9" s="46" t="str">
        <f t="shared" si="0"/>
        <v>08/01/yy</v>
      </c>
      <c r="C9" s="47">
        <f t="shared" si="3"/>
        <v>45665</v>
      </c>
      <c r="D9" s="41">
        <f>COUNTIF(Os!$AI:$AI,$B9)</f>
        <v>0</v>
      </c>
      <c r="E9" s="41">
        <f>COUNTIFS(Os!$AJ:$AJ,$B9,Os!$AK:$AK,"No Prazo",Os!$M:$M,"Concluído")</f>
        <v>0</v>
      </c>
      <c r="F9" s="41">
        <f>COUNTIFS(Os!$AJ:$AJ,$B9,Os!$AK:$AK,"Fora do Prazo")</f>
        <v>0</v>
      </c>
      <c r="G9" s="42" t="str">
        <f t="shared" si="1"/>
        <v>-</v>
      </c>
      <c r="H9" s="42"/>
      <c r="I9" s="29"/>
      <c r="J9" s="29"/>
      <c r="K9" s="29"/>
      <c r="L9" s="29"/>
      <c r="P9" s="29"/>
      <c r="Q9" s="29" t="s">
        <v>17409</v>
      </c>
      <c r="R9" s="41">
        <f>K4</f>
        <v>0</v>
      </c>
      <c r="S9" s="29"/>
      <c r="T9" s="29"/>
      <c r="U9" s="29"/>
      <c r="V9" s="29"/>
      <c r="W9" s="29"/>
      <c r="X9" s="29"/>
      <c r="Y9" s="29"/>
      <c r="Z9" s="29"/>
      <c r="AA9" s="29"/>
      <c r="AB9" s="29"/>
      <c r="AC9" s="29"/>
    </row>
    <row r="10" spans="1:29" ht="15">
      <c r="A10" s="37">
        <f t="shared" si="2"/>
        <v>45666</v>
      </c>
      <c r="B10" s="46" t="str">
        <f t="shared" si="0"/>
        <v>09/01/yy</v>
      </c>
      <c r="C10" s="47">
        <f t="shared" si="3"/>
        <v>45666</v>
      </c>
      <c r="D10" s="41">
        <f>COUNTIF(Os!$AI:$AI,$B10)</f>
        <v>0</v>
      </c>
      <c r="E10" s="41">
        <f>COUNTIFS(Os!$AJ:$AJ,$B10,Os!$AK:$AK,"No Prazo",Os!$M:$M,"Concluído")</f>
        <v>0</v>
      </c>
      <c r="F10" s="41">
        <f>COUNTIFS(Os!$AJ:$AJ,$B10,Os!$AK:$AK,"Fora do Prazo")</f>
        <v>0</v>
      </c>
      <c r="G10" s="42" t="str">
        <f t="shared" si="1"/>
        <v>-</v>
      </c>
      <c r="H10" s="42"/>
      <c r="I10" s="29"/>
      <c r="J10" s="29"/>
      <c r="K10" s="29"/>
      <c r="L10" s="29"/>
      <c r="P10" s="29"/>
      <c r="Q10" s="29" t="s">
        <v>17410</v>
      </c>
      <c r="R10" s="49" t="e">
        <f>R8/SUM(R8:R9)</f>
        <v>#DIV/0!</v>
      </c>
      <c r="S10" s="29"/>
      <c r="T10" s="29"/>
      <c r="U10" s="29"/>
      <c r="V10" s="29"/>
      <c r="W10" s="29"/>
      <c r="X10" s="29"/>
      <c r="Y10" s="29"/>
      <c r="Z10" s="29"/>
      <c r="AA10" s="29"/>
      <c r="AB10" s="29"/>
      <c r="AC10" s="29"/>
    </row>
    <row r="11" spans="1:29" ht="15">
      <c r="A11" s="37">
        <f t="shared" si="2"/>
        <v>45667</v>
      </c>
      <c r="B11" s="46" t="str">
        <f t="shared" si="0"/>
        <v>10/01/yy</v>
      </c>
      <c r="C11" s="47">
        <f t="shared" si="3"/>
        <v>45667</v>
      </c>
      <c r="D11" s="41">
        <f>COUNTIF(Os!$AI:$AI,$B11)</f>
        <v>0</v>
      </c>
      <c r="E11" s="41">
        <f>COUNTIFS(Os!$AJ:$AJ,$B11,Os!$AK:$AK,"No Prazo",Os!$M:$M,"Concluído")</f>
        <v>0</v>
      </c>
      <c r="F11" s="41">
        <f>COUNTIFS(Os!$AJ:$AJ,$B11,Os!$AK:$AK,"Fora do Prazo")</f>
        <v>0</v>
      </c>
      <c r="G11" s="42" t="str">
        <f t="shared" si="1"/>
        <v>-</v>
      </c>
      <c r="H11" s="42"/>
      <c r="I11" s="29"/>
      <c r="J11" s="29"/>
      <c r="K11" s="29"/>
      <c r="L11" s="29"/>
      <c r="P11" s="29"/>
      <c r="Q11" s="29"/>
      <c r="R11" s="29"/>
      <c r="S11" s="29"/>
      <c r="T11" s="29"/>
      <c r="U11" s="29"/>
      <c r="V11" s="29"/>
      <c r="W11" s="29"/>
      <c r="X11" s="29"/>
      <c r="Y11" s="29"/>
      <c r="Z11" s="29"/>
      <c r="AA11" s="29"/>
      <c r="AB11" s="29"/>
      <c r="AC11" s="29"/>
    </row>
    <row r="12" spans="1:29" ht="15">
      <c r="A12" s="37">
        <f t="shared" si="2"/>
        <v>45668</v>
      </c>
      <c r="B12" s="38" t="str">
        <f t="shared" si="0"/>
        <v>11/01/yy</v>
      </c>
      <c r="C12" s="39">
        <f t="shared" si="3"/>
        <v>45668</v>
      </c>
      <c r="D12" s="40">
        <f>COUNTIF(Os!$AI:$AI,$B12)</f>
        <v>0</v>
      </c>
      <c r="E12" s="41">
        <f>COUNTIFS(Os!$AJ:$AJ,$B12,Os!$AK:$AK,"No Prazo",Os!$M:$M,"Concluído")</f>
        <v>0</v>
      </c>
      <c r="F12" s="41">
        <f>COUNTIFS(Os!$AJ:$AJ,$B12,Os!$AK:$AK,"Fora do Prazo")</f>
        <v>0</v>
      </c>
      <c r="G12" s="42" t="str">
        <f t="shared" si="1"/>
        <v>-</v>
      </c>
      <c r="H12" s="42"/>
      <c r="I12" s="29"/>
      <c r="J12" s="29"/>
      <c r="K12" s="29"/>
      <c r="L12" s="29"/>
      <c r="M12" s="29"/>
      <c r="N12" s="29"/>
      <c r="O12" s="29"/>
      <c r="P12" s="29"/>
      <c r="Q12" s="29" t="s">
        <v>17415</v>
      </c>
      <c r="R12" s="29"/>
      <c r="S12" s="29"/>
      <c r="T12" s="29"/>
      <c r="U12" s="29"/>
      <c r="V12" s="29"/>
      <c r="W12" s="29"/>
      <c r="X12" s="29"/>
      <c r="Y12" s="29"/>
      <c r="Z12" s="29"/>
      <c r="AA12" s="29"/>
      <c r="AB12" s="29"/>
      <c r="AC12" s="29"/>
    </row>
    <row r="13" spans="1:29" ht="15">
      <c r="A13" s="37">
        <f t="shared" si="2"/>
        <v>45669</v>
      </c>
      <c r="B13" s="38" t="str">
        <f t="shared" si="0"/>
        <v>12/01/yy</v>
      </c>
      <c r="C13" s="39">
        <f t="shared" si="3"/>
        <v>45669</v>
      </c>
      <c r="D13" s="40">
        <f>COUNTIF(Os!$AI:$AI,$B13)</f>
        <v>0</v>
      </c>
      <c r="E13" s="41">
        <f>COUNTIFS(Os!$AJ:$AJ,$B13,Os!$AK:$AK,"No Prazo",Os!$M:$M,"Concluído")</f>
        <v>0</v>
      </c>
      <c r="F13" s="41">
        <f>COUNTIFS(Os!$AJ:$AJ,$B13,Os!$AK:$AK,"Fora do Prazo")</f>
        <v>0</v>
      </c>
      <c r="G13" s="42" t="str">
        <f t="shared" si="1"/>
        <v>-</v>
      </c>
      <c r="H13" s="42"/>
      <c r="I13" s="29"/>
      <c r="J13" s="29"/>
      <c r="K13" s="29"/>
      <c r="L13" s="29"/>
      <c r="M13" s="29"/>
      <c r="N13" s="29"/>
      <c r="O13" s="29"/>
      <c r="P13" s="29"/>
      <c r="Q13" s="29"/>
      <c r="R13" s="45">
        <f>R8-K3</f>
        <v>0</v>
      </c>
      <c r="S13" s="29"/>
      <c r="T13" s="29"/>
      <c r="U13" s="29"/>
      <c r="V13" s="29"/>
      <c r="W13" s="29"/>
      <c r="X13" s="29"/>
      <c r="Y13" s="29"/>
      <c r="Z13" s="29"/>
      <c r="AA13" s="29"/>
      <c r="AB13" s="29"/>
      <c r="AC13" s="29"/>
    </row>
    <row r="14" spans="1:29" ht="15">
      <c r="A14" s="37">
        <f t="shared" si="2"/>
        <v>45670</v>
      </c>
      <c r="B14" s="46" t="str">
        <f t="shared" si="0"/>
        <v>13/01/yy</v>
      </c>
      <c r="C14" s="47">
        <f t="shared" si="3"/>
        <v>45670</v>
      </c>
      <c r="D14" s="41">
        <f>COUNTIF(Os!$AI:$AI,$B14)</f>
        <v>0</v>
      </c>
      <c r="E14" s="41">
        <f>COUNTIFS(Os!$AJ:$AJ,$B14,Os!$AK:$AK,"No Prazo",Os!$M:$M,"Concluído")</f>
        <v>0</v>
      </c>
      <c r="F14" s="41">
        <f>COUNTIFS(Os!$AJ:$AJ,$B14,Os!$AK:$AK,"Fora do Prazo")</f>
        <v>0</v>
      </c>
      <c r="G14" s="42" t="str">
        <f t="shared" si="1"/>
        <v>-</v>
      </c>
      <c r="H14" s="42"/>
      <c r="I14" s="29"/>
      <c r="J14" s="29"/>
      <c r="K14" s="29"/>
      <c r="L14" s="29"/>
      <c r="M14" s="29"/>
      <c r="N14" s="29"/>
      <c r="O14" s="29"/>
      <c r="P14" s="29"/>
      <c r="Q14" s="29"/>
      <c r="R14" s="29"/>
      <c r="S14" s="29"/>
      <c r="T14" s="29"/>
      <c r="U14" s="29"/>
      <c r="V14" s="29"/>
      <c r="W14" s="29"/>
      <c r="X14" s="29"/>
      <c r="Y14" s="29"/>
      <c r="Z14" s="29"/>
      <c r="AA14" s="29"/>
      <c r="AB14" s="29"/>
      <c r="AC14" s="29"/>
    </row>
    <row r="15" spans="1:29" ht="15">
      <c r="A15" s="37">
        <f t="shared" si="2"/>
        <v>45671</v>
      </c>
      <c r="B15" s="46" t="str">
        <f t="shared" si="0"/>
        <v>14/01/yy</v>
      </c>
      <c r="C15" s="47">
        <f t="shared" si="3"/>
        <v>45671</v>
      </c>
      <c r="D15" s="41">
        <f>COUNTIF(Os!$AI:$AI,$B15)</f>
        <v>0</v>
      </c>
      <c r="E15" s="41">
        <f>COUNTIFS(Os!$AJ:$AJ,$B15,Os!$AK:$AK,"No Prazo",Os!$M:$M,"Concluído")</f>
        <v>0</v>
      </c>
      <c r="F15" s="41">
        <f>COUNTIFS(Os!$AJ:$AJ,$B15,Os!$AK:$AK,"Fora do Prazo")</f>
        <v>0</v>
      </c>
      <c r="G15" s="42" t="str">
        <f t="shared" si="1"/>
        <v>-</v>
      </c>
      <c r="H15" s="42"/>
      <c r="I15" s="29"/>
      <c r="J15" s="29"/>
      <c r="K15" s="29"/>
      <c r="L15" s="29"/>
      <c r="M15" s="29"/>
      <c r="N15" s="29"/>
      <c r="O15" s="29"/>
      <c r="P15" s="29"/>
      <c r="Q15" s="29"/>
      <c r="R15" s="29"/>
      <c r="S15" s="29"/>
      <c r="T15" s="29"/>
      <c r="U15" s="29"/>
      <c r="V15" s="29"/>
      <c r="W15" s="29"/>
      <c r="X15" s="29"/>
      <c r="Y15" s="29"/>
      <c r="Z15" s="29"/>
      <c r="AA15" s="29"/>
      <c r="AB15" s="29"/>
      <c r="AC15" s="29"/>
    </row>
    <row r="16" spans="1:29" ht="15">
      <c r="A16" s="37">
        <f t="shared" si="2"/>
        <v>45672</v>
      </c>
      <c r="B16" s="46" t="str">
        <f t="shared" si="0"/>
        <v>15/01/yy</v>
      </c>
      <c r="C16" s="47">
        <f t="shared" si="3"/>
        <v>45672</v>
      </c>
      <c r="D16" s="41">
        <f>COUNTIF(Os!$AI:$AI,$B16)</f>
        <v>0</v>
      </c>
      <c r="E16" s="41">
        <f>COUNTIFS(Os!$AJ:$AJ,$B16,Os!$AK:$AK,"No Prazo",Os!$M:$M,"Concluído")</f>
        <v>0</v>
      </c>
      <c r="F16" s="41">
        <f>COUNTIFS(Os!$AJ:$AJ,$B16,Os!$AK:$AK,"Fora do Prazo")</f>
        <v>0</v>
      </c>
      <c r="G16" s="42" t="str">
        <f t="shared" si="1"/>
        <v>-</v>
      </c>
      <c r="H16" s="42"/>
      <c r="I16" s="29"/>
      <c r="J16" s="29"/>
      <c r="K16" s="29" t="s">
        <v>17416</v>
      </c>
      <c r="L16" s="29"/>
      <c r="M16" s="29"/>
      <c r="N16" s="29"/>
      <c r="O16" s="29"/>
      <c r="P16" s="29"/>
      <c r="Q16" s="29"/>
      <c r="R16" s="29"/>
      <c r="S16" s="29"/>
      <c r="T16" s="29"/>
      <c r="U16" s="29"/>
      <c r="V16" s="29"/>
      <c r="W16" s="29"/>
      <c r="X16" s="29"/>
      <c r="Y16" s="29"/>
      <c r="Z16" s="29"/>
      <c r="AA16" s="29"/>
      <c r="AB16" s="29"/>
      <c r="AC16" s="29"/>
    </row>
    <row r="17" spans="1:29" ht="15">
      <c r="A17" s="37">
        <f t="shared" si="2"/>
        <v>45673</v>
      </c>
      <c r="B17" s="46" t="str">
        <f t="shared" si="0"/>
        <v>16/01/yy</v>
      </c>
      <c r="C17" s="47">
        <f t="shared" si="3"/>
        <v>45673</v>
      </c>
      <c r="D17" s="41">
        <f>COUNTIF(Os!$AI:$AI,$B17)</f>
        <v>0</v>
      </c>
      <c r="E17" s="41">
        <f>COUNTIFS(Os!$AJ:$AJ,$B17,Os!$AK:$AK,"No Prazo",Os!$M:$M,"Concluído")</f>
        <v>0</v>
      </c>
      <c r="F17" s="41">
        <f>COUNTIFS(Os!$AJ:$AJ,$B17,Os!$AK:$AK,"Fora do Prazo")</f>
        <v>0</v>
      </c>
      <c r="G17" s="42" t="str">
        <f t="shared" si="1"/>
        <v>-</v>
      </c>
      <c r="H17" s="42"/>
      <c r="I17" s="29"/>
      <c r="J17" s="29"/>
      <c r="K17" s="29" t="s">
        <v>17417</v>
      </c>
      <c r="L17" s="29"/>
      <c r="M17" s="29"/>
      <c r="N17" s="29"/>
      <c r="O17" s="29"/>
      <c r="P17" s="29"/>
      <c r="Q17" s="29"/>
      <c r="R17" s="29"/>
      <c r="S17" s="29"/>
      <c r="T17" s="29"/>
      <c r="U17" s="29"/>
      <c r="V17" s="29"/>
      <c r="W17" s="29"/>
      <c r="X17" s="29"/>
      <c r="Y17" s="29"/>
      <c r="Z17" s="29"/>
      <c r="AA17" s="29"/>
      <c r="AB17" s="29"/>
      <c r="AC17" s="29"/>
    </row>
    <row r="18" spans="1:29" ht="15" customHeight="1">
      <c r="A18" s="37">
        <f t="shared" si="2"/>
        <v>45674</v>
      </c>
      <c r="B18" s="46" t="str">
        <f t="shared" si="0"/>
        <v>17/01/yy</v>
      </c>
      <c r="C18" s="47">
        <f t="shared" si="3"/>
        <v>45674</v>
      </c>
      <c r="D18" s="41">
        <f>COUNTIF(Os!$AI:$AI,$B18)</f>
        <v>0</v>
      </c>
      <c r="E18" s="41">
        <f>COUNTIFS(Os!$AJ:$AJ,$B18,Os!$AK:$AK,"No Prazo",Os!$M:$M,"Concluído")</f>
        <v>0</v>
      </c>
      <c r="F18" s="41">
        <f>COUNTIFS(Os!$AJ:$AJ,$B18,Os!$AK:$AK,"Fora do Prazo")</f>
        <v>0</v>
      </c>
      <c r="G18" s="42" t="str">
        <f t="shared" si="1"/>
        <v>-</v>
      </c>
      <c r="H18" s="42"/>
      <c r="I18" s="29"/>
      <c r="J18" s="29"/>
      <c r="K18" s="29" t="s">
        <v>17418</v>
      </c>
      <c r="L18" s="29"/>
      <c r="M18" s="29"/>
      <c r="N18" s="29"/>
      <c r="O18" s="29"/>
      <c r="P18" s="29"/>
      <c r="Q18" s="29"/>
      <c r="R18" s="29"/>
      <c r="S18" s="29"/>
      <c r="T18" s="29"/>
      <c r="U18" s="29"/>
      <c r="V18" s="29"/>
      <c r="W18" s="29"/>
      <c r="X18" s="29"/>
      <c r="Y18" s="29"/>
      <c r="Z18" s="29"/>
      <c r="AA18" s="29"/>
      <c r="AB18" s="29"/>
      <c r="AC18" s="29"/>
    </row>
    <row r="19" spans="1:29" ht="15">
      <c r="A19" s="37">
        <f t="shared" si="2"/>
        <v>45675</v>
      </c>
      <c r="B19" s="38" t="str">
        <f t="shared" si="0"/>
        <v>18/01/yy</v>
      </c>
      <c r="C19" s="39">
        <f t="shared" si="3"/>
        <v>45675</v>
      </c>
      <c r="D19" s="40">
        <f>COUNTIF(Os!$AI:$AI,$B19)</f>
        <v>0</v>
      </c>
      <c r="E19" s="41">
        <f>COUNTIFS(Os!$AJ:$AJ,$B19,Os!$AK:$AK,"No Prazo",Os!$M:$M,"Concluído")</f>
        <v>0</v>
      </c>
      <c r="F19" s="41">
        <f>COUNTIFS(Os!$AJ:$AJ,$B19,Os!$AK:$AK,"Fora do Prazo")</f>
        <v>0</v>
      </c>
      <c r="G19" s="42" t="str">
        <f t="shared" si="1"/>
        <v>-</v>
      </c>
      <c r="H19" s="42"/>
      <c r="I19" s="29"/>
      <c r="J19" s="29"/>
      <c r="K19" s="29" t="s">
        <v>17419</v>
      </c>
      <c r="L19" s="29"/>
      <c r="M19" s="29"/>
      <c r="N19" s="29"/>
      <c r="O19" s="29"/>
      <c r="P19" s="29"/>
      <c r="Q19" s="29"/>
      <c r="R19" s="29"/>
      <c r="S19" s="29"/>
      <c r="T19" s="29"/>
      <c r="U19" s="29"/>
      <c r="V19" s="29"/>
      <c r="W19" s="29"/>
      <c r="X19" s="29"/>
      <c r="Y19" s="29"/>
      <c r="Z19" s="29"/>
      <c r="AA19" s="29"/>
      <c r="AB19" s="29"/>
      <c r="AC19" s="29"/>
    </row>
    <row r="20" spans="1:29" ht="15">
      <c r="A20" s="37">
        <f t="shared" si="2"/>
        <v>45676</v>
      </c>
      <c r="B20" s="38" t="str">
        <f t="shared" si="0"/>
        <v>19/01/yy</v>
      </c>
      <c r="C20" s="39">
        <f t="shared" si="3"/>
        <v>45676</v>
      </c>
      <c r="D20" s="40">
        <f>COUNTIF(Os!$AI:$AI,$B20)</f>
        <v>0</v>
      </c>
      <c r="E20" s="41">
        <f>COUNTIFS(Os!$AJ:$AJ,$B20,Os!$AK:$AK,"No Prazo",Os!$M:$M,"Concluído")</f>
        <v>0</v>
      </c>
      <c r="F20" s="41">
        <f>COUNTIFS(Os!$AJ:$AJ,$B20,Os!$AK:$AK,"Fora do Prazo")</f>
        <v>0</v>
      </c>
      <c r="G20" s="42" t="str">
        <f t="shared" si="1"/>
        <v>-</v>
      </c>
      <c r="H20" s="42"/>
      <c r="I20" s="29"/>
      <c r="J20" s="29"/>
      <c r="K20" s="29" t="s">
        <v>17420</v>
      </c>
      <c r="L20" s="29"/>
      <c r="M20" s="29"/>
      <c r="N20" s="29"/>
      <c r="O20" s="29"/>
      <c r="P20" s="29"/>
      <c r="Q20" s="29"/>
      <c r="R20" s="29"/>
      <c r="S20" s="29"/>
      <c r="T20" s="29"/>
      <c r="U20" s="29"/>
      <c r="V20" s="29"/>
      <c r="W20" s="29"/>
      <c r="X20" s="29"/>
      <c r="Y20" s="29"/>
      <c r="Z20" s="29"/>
      <c r="AA20" s="29"/>
      <c r="AB20" s="29"/>
      <c r="AC20" s="29"/>
    </row>
    <row r="21" spans="1:29" ht="15">
      <c r="A21" s="37">
        <f t="shared" si="2"/>
        <v>45677</v>
      </c>
      <c r="B21" s="46" t="str">
        <f t="shared" si="0"/>
        <v>20/01/yy</v>
      </c>
      <c r="C21" s="47">
        <f t="shared" si="3"/>
        <v>45677</v>
      </c>
      <c r="D21" s="41">
        <f>COUNTIF(Os!$AI:$AI,$B21)</f>
        <v>0</v>
      </c>
      <c r="E21" s="41">
        <f>COUNTIFS(Os!$AJ:$AJ,$B21,Os!$AK:$AK,"No Prazo",Os!$M:$M,"Concluído")</f>
        <v>0</v>
      </c>
      <c r="F21" s="41">
        <f>COUNTIFS(Os!$AJ:$AJ,$B21,Os!$AK:$AK,"Fora do Prazo")</f>
        <v>0</v>
      </c>
      <c r="G21" s="42" t="str">
        <f t="shared" si="1"/>
        <v>-</v>
      </c>
      <c r="H21" s="42"/>
      <c r="I21" s="29"/>
      <c r="J21" s="29"/>
      <c r="K21" s="29"/>
      <c r="L21" s="29"/>
      <c r="M21" s="29"/>
      <c r="N21" s="29"/>
      <c r="O21" s="29"/>
      <c r="P21" s="29"/>
      <c r="Q21" s="29"/>
      <c r="R21" s="29"/>
      <c r="S21" s="29"/>
      <c r="T21" s="29"/>
      <c r="U21" s="29"/>
      <c r="V21" s="29"/>
      <c r="W21" s="29"/>
      <c r="X21" s="29"/>
      <c r="Y21" s="29"/>
      <c r="Z21" s="29"/>
      <c r="AA21" s="29"/>
      <c r="AB21" s="29"/>
      <c r="AC21" s="29"/>
    </row>
    <row r="22" spans="1:29" ht="15">
      <c r="A22" s="37">
        <f t="shared" si="2"/>
        <v>45678</v>
      </c>
      <c r="B22" s="46" t="str">
        <f t="shared" si="0"/>
        <v>21/01/yy</v>
      </c>
      <c r="C22" s="47">
        <f t="shared" si="3"/>
        <v>45678</v>
      </c>
      <c r="D22" s="41">
        <f>COUNTIF(Os!$AI:$AI,$B22)</f>
        <v>0</v>
      </c>
      <c r="E22" s="41">
        <f>COUNTIFS(Os!$AJ:$AJ,$B22,Os!$AK:$AK,"No Prazo",Os!$M:$M,"Concluído")</f>
        <v>0</v>
      </c>
      <c r="F22" s="41">
        <f>COUNTIFS(Os!$AJ:$AJ,$B22,Os!$AK:$AK,"Fora do Prazo")</f>
        <v>0</v>
      </c>
      <c r="G22" s="42" t="str">
        <f t="shared" si="1"/>
        <v>-</v>
      </c>
      <c r="H22" s="42"/>
      <c r="I22" s="29"/>
      <c r="J22" s="29"/>
      <c r="K22" s="29"/>
      <c r="L22" s="29"/>
      <c r="M22" s="29"/>
      <c r="N22" s="29"/>
      <c r="O22" s="29"/>
      <c r="P22" s="29"/>
      <c r="Q22" s="29"/>
      <c r="R22" s="29"/>
      <c r="S22" s="29"/>
      <c r="T22" s="29"/>
      <c r="U22" s="29"/>
      <c r="V22" s="29"/>
      <c r="W22" s="29"/>
      <c r="X22" s="29"/>
      <c r="Y22" s="29"/>
      <c r="Z22" s="29"/>
      <c r="AA22" s="29"/>
      <c r="AB22" s="29"/>
      <c r="AC22" s="29"/>
    </row>
    <row r="23" spans="1:29" ht="15">
      <c r="A23" s="37">
        <f t="shared" si="2"/>
        <v>45679</v>
      </c>
      <c r="B23" s="46" t="str">
        <f t="shared" si="0"/>
        <v>22/01/yy</v>
      </c>
      <c r="C23" s="47">
        <f t="shared" si="3"/>
        <v>45679</v>
      </c>
      <c r="D23" s="41">
        <f>COUNTIF(Os!$AI:$AI,$B23)</f>
        <v>0</v>
      </c>
      <c r="E23" s="41">
        <f>COUNTIFS(Os!$AJ:$AJ,$B23,Os!$AK:$AK,"No Prazo",Os!$M:$M,"Concluído")</f>
        <v>0</v>
      </c>
      <c r="F23" s="41">
        <f>COUNTIFS(Os!$AJ:$AJ,$B23,Os!$AK:$AK,"Fora do Prazo")</f>
        <v>0</v>
      </c>
      <c r="G23" s="42" t="str">
        <f t="shared" si="1"/>
        <v>-</v>
      </c>
      <c r="H23" s="42"/>
      <c r="I23" s="29"/>
      <c r="J23" s="29"/>
      <c r="K23" s="29"/>
      <c r="L23" s="29"/>
      <c r="M23" s="29"/>
      <c r="N23" s="29"/>
      <c r="O23" s="29"/>
      <c r="P23" s="29"/>
      <c r="Q23" s="29"/>
      <c r="R23" s="29"/>
      <c r="S23" s="29"/>
      <c r="T23" s="29"/>
      <c r="U23" s="29"/>
      <c r="V23" s="29"/>
      <c r="W23" s="29"/>
      <c r="X23" s="29"/>
      <c r="Y23" s="29"/>
      <c r="Z23" s="29"/>
      <c r="AA23" s="29"/>
      <c r="AB23" s="29"/>
      <c r="AC23" s="29"/>
    </row>
    <row r="24" spans="1:29" ht="15">
      <c r="A24" s="37">
        <f t="shared" si="2"/>
        <v>45680</v>
      </c>
      <c r="B24" s="46" t="str">
        <f t="shared" si="0"/>
        <v>23/01/yy</v>
      </c>
      <c r="C24" s="47">
        <f t="shared" si="3"/>
        <v>45680</v>
      </c>
      <c r="D24" s="41">
        <f>COUNTIF(Os!$AI:$AI,$B24)</f>
        <v>0</v>
      </c>
      <c r="E24" s="41">
        <f>COUNTIFS(Os!$AJ:$AJ,$B24,Os!$AK:$AK,"No Prazo",Os!$M:$M,"Concluído")</f>
        <v>0</v>
      </c>
      <c r="F24" s="41">
        <f>COUNTIFS(Os!$AJ:$AJ,$B24,Os!$AK:$AK,"Fora do Prazo")</f>
        <v>0</v>
      </c>
      <c r="G24" s="42" t="str">
        <f t="shared" si="1"/>
        <v>-</v>
      </c>
      <c r="H24" s="42"/>
      <c r="I24" s="29"/>
      <c r="J24" s="29"/>
      <c r="K24" s="29"/>
      <c r="L24" s="29"/>
      <c r="M24" s="29"/>
      <c r="N24" s="29"/>
      <c r="O24" s="29"/>
      <c r="P24" s="29"/>
      <c r="Q24" s="29"/>
      <c r="R24" s="29"/>
      <c r="S24" s="29"/>
      <c r="T24" s="29"/>
      <c r="U24" s="29"/>
      <c r="V24" s="29"/>
      <c r="W24" s="29"/>
      <c r="X24" s="29"/>
      <c r="Y24" s="29"/>
      <c r="Z24" s="29"/>
      <c r="AA24" s="29"/>
      <c r="AB24" s="29"/>
      <c r="AC24" s="29"/>
    </row>
    <row r="25" spans="1:29" ht="15">
      <c r="A25" s="37">
        <f t="shared" si="2"/>
        <v>45681</v>
      </c>
      <c r="B25" s="46" t="str">
        <f t="shared" si="0"/>
        <v>24/01/yy</v>
      </c>
      <c r="C25" s="47">
        <f t="shared" si="3"/>
        <v>45681</v>
      </c>
      <c r="D25" s="41">
        <f>COUNTIF(Os!$AI:$AI,$B25)</f>
        <v>0</v>
      </c>
      <c r="E25" s="41">
        <f>COUNTIFS(Os!$AJ:$AJ,$B25,Os!$AK:$AK,"No Prazo",Os!$M:$M,"Concluído")</f>
        <v>0</v>
      </c>
      <c r="F25" s="41">
        <f>COUNTIFS(Os!$AJ:$AJ,$B25,Os!$AK:$AK,"Fora do Prazo")</f>
        <v>0</v>
      </c>
      <c r="G25" s="42" t="str">
        <f t="shared" si="1"/>
        <v>-</v>
      </c>
      <c r="H25" s="42"/>
      <c r="I25" s="29"/>
      <c r="J25" s="29"/>
      <c r="K25" s="29"/>
      <c r="L25" s="29"/>
      <c r="M25" s="29"/>
      <c r="N25" s="29"/>
      <c r="O25" s="29"/>
      <c r="P25" s="29"/>
      <c r="Q25" s="29"/>
      <c r="R25" s="29"/>
      <c r="S25" s="29"/>
      <c r="T25" s="29"/>
      <c r="U25" s="29"/>
      <c r="V25" s="29"/>
      <c r="W25" s="29"/>
      <c r="X25" s="29"/>
      <c r="Y25" s="29"/>
      <c r="Z25" s="29"/>
      <c r="AA25" s="29"/>
      <c r="AB25" s="29"/>
      <c r="AC25" s="29"/>
    </row>
    <row r="26" spans="1:29" ht="15">
      <c r="A26" s="37">
        <f t="shared" si="2"/>
        <v>45682</v>
      </c>
      <c r="B26" s="38" t="str">
        <f t="shared" si="0"/>
        <v>25/01/yy</v>
      </c>
      <c r="C26" s="39">
        <f t="shared" si="3"/>
        <v>45682</v>
      </c>
      <c r="D26" s="40">
        <f>COUNTIF(Os!$AI:$AI,$B26)</f>
        <v>0</v>
      </c>
      <c r="E26" s="41">
        <f>COUNTIFS(Os!$AJ:$AJ,$B26,Os!$AK:$AK,"No Prazo",Os!$M:$M,"Concluído")</f>
        <v>0</v>
      </c>
      <c r="F26" s="41">
        <f>COUNTIFS(Os!$AJ:$AJ,$B26,Os!$AK:$AK,"Fora do Prazo")</f>
        <v>0</v>
      </c>
      <c r="G26" s="42" t="str">
        <f t="shared" si="1"/>
        <v>-</v>
      </c>
      <c r="H26" s="42"/>
      <c r="I26" s="29"/>
      <c r="J26" s="29"/>
      <c r="K26" s="29"/>
      <c r="L26" s="29"/>
      <c r="M26" s="29"/>
      <c r="N26" s="29"/>
      <c r="O26" s="29"/>
      <c r="P26" s="29"/>
      <c r="Q26" s="29"/>
      <c r="R26" s="29"/>
      <c r="S26" s="29"/>
      <c r="T26" s="29"/>
      <c r="U26" s="29"/>
      <c r="V26" s="29"/>
      <c r="W26" s="29"/>
      <c r="X26" s="29"/>
      <c r="Y26" s="29"/>
      <c r="Z26" s="29"/>
      <c r="AA26" s="29"/>
      <c r="AB26" s="29"/>
      <c r="AC26" s="29"/>
    </row>
    <row r="27" spans="1:29" ht="15">
      <c r="A27" s="37">
        <f t="shared" si="2"/>
        <v>45683</v>
      </c>
      <c r="B27" s="38" t="str">
        <f t="shared" si="0"/>
        <v>26/01/yy</v>
      </c>
      <c r="C27" s="39">
        <f t="shared" si="3"/>
        <v>45683</v>
      </c>
      <c r="D27" s="40">
        <f>COUNTIF(Os!$AI:$AI,$B27)</f>
        <v>0</v>
      </c>
      <c r="E27" s="41">
        <f>COUNTIFS(Os!$AJ:$AJ,$B27,Os!$AK:$AK,"No Prazo",Os!$M:$M,"Concluído")</f>
        <v>0</v>
      </c>
      <c r="F27" s="41">
        <f>COUNTIFS(Os!$AJ:$AJ,$B27,Os!$AK:$AK,"Fora do Prazo")</f>
        <v>0</v>
      </c>
      <c r="G27" s="42" t="str">
        <f t="shared" si="1"/>
        <v>-</v>
      </c>
      <c r="H27" s="42"/>
      <c r="I27" s="29"/>
      <c r="J27" s="29"/>
      <c r="K27" s="29"/>
      <c r="L27" s="29"/>
      <c r="M27" s="29"/>
      <c r="N27" s="29"/>
      <c r="O27" s="29"/>
      <c r="P27" s="29"/>
      <c r="Q27" s="29"/>
      <c r="R27" s="29"/>
      <c r="S27" s="29"/>
      <c r="T27" s="29"/>
      <c r="U27" s="29"/>
      <c r="V27" s="29"/>
      <c r="W27" s="29"/>
      <c r="X27" s="29"/>
      <c r="Y27" s="29"/>
      <c r="Z27" s="29"/>
      <c r="AA27" s="29"/>
      <c r="AB27" s="29"/>
      <c r="AC27" s="29"/>
    </row>
    <row r="28" spans="1:29" ht="15">
      <c r="A28" s="37">
        <f t="shared" si="2"/>
        <v>45684</v>
      </c>
      <c r="B28" s="46" t="str">
        <f t="shared" si="0"/>
        <v>27/01/yy</v>
      </c>
      <c r="C28" s="47">
        <f t="shared" si="3"/>
        <v>45684</v>
      </c>
      <c r="D28" s="41">
        <f>COUNTIF(Os!$AI:$AI,$B28)</f>
        <v>0</v>
      </c>
      <c r="E28" s="41">
        <f>COUNTIFS(Os!$AJ:$AJ,$B28,Os!$AK:$AK,"No Prazo",Os!$M:$M,"Concluído")</f>
        <v>0</v>
      </c>
      <c r="F28" s="41">
        <f>COUNTIFS(Os!$AJ:$AJ,$B28,Os!$AK:$AK,"Fora do Prazo")</f>
        <v>0</v>
      </c>
      <c r="G28" s="42" t="str">
        <f t="shared" si="1"/>
        <v>-</v>
      </c>
      <c r="H28" s="42"/>
      <c r="I28" s="29"/>
      <c r="J28" s="29"/>
      <c r="K28" s="29"/>
      <c r="L28" s="29"/>
      <c r="M28" s="29"/>
      <c r="N28" s="29"/>
      <c r="O28" s="29"/>
      <c r="P28" s="29"/>
      <c r="Q28" s="29"/>
      <c r="R28" s="29"/>
      <c r="S28" s="29"/>
      <c r="T28" s="29"/>
      <c r="U28" s="29"/>
      <c r="V28" s="29"/>
      <c r="W28" s="29"/>
      <c r="X28" s="29"/>
      <c r="Y28" s="29"/>
      <c r="Z28" s="29"/>
      <c r="AA28" s="29"/>
      <c r="AB28" s="29"/>
      <c r="AC28" s="29"/>
    </row>
    <row r="29" spans="1:29" ht="15">
      <c r="A29" s="37">
        <f t="shared" si="2"/>
        <v>45685</v>
      </c>
      <c r="B29" s="46" t="str">
        <f t="shared" si="0"/>
        <v>28/01/yy</v>
      </c>
      <c r="C29" s="47">
        <f t="shared" si="3"/>
        <v>45685</v>
      </c>
      <c r="D29" s="41">
        <f>COUNTIF(Os!$AI:$AI,$B29)</f>
        <v>0</v>
      </c>
      <c r="E29" s="41">
        <f>COUNTIFS(Os!$AJ:$AJ,$B29,Os!$AK:$AK,"No Prazo",Os!$M:$M,"Concluído")</f>
        <v>0</v>
      </c>
      <c r="F29" s="41">
        <f>COUNTIFS(Os!$AJ:$AJ,$B29,Os!$AK:$AK,"Fora do Prazo")</f>
        <v>0</v>
      </c>
      <c r="G29" s="42" t="str">
        <f t="shared" si="1"/>
        <v>-</v>
      </c>
      <c r="H29" s="42"/>
      <c r="I29" s="29"/>
      <c r="J29" s="29"/>
      <c r="K29" s="29"/>
      <c r="L29" s="29"/>
      <c r="M29" s="29"/>
      <c r="N29" s="29"/>
      <c r="O29" s="29"/>
      <c r="P29" s="29"/>
      <c r="Q29" s="29"/>
      <c r="R29" s="29"/>
      <c r="S29" s="29"/>
      <c r="T29" s="29"/>
      <c r="U29" s="29"/>
      <c r="V29" s="29"/>
      <c r="W29" s="29"/>
      <c r="X29" s="29"/>
      <c r="Y29" s="29"/>
      <c r="Z29" s="29"/>
      <c r="AA29" s="29"/>
      <c r="AB29" s="29"/>
      <c r="AC29" s="29"/>
    </row>
    <row r="30" spans="1:29" ht="15">
      <c r="A30" s="37">
        <f t="shared" si="2"/>
        <v>45686</v>
      </c>
      <c r="B30" s="46" t="str">
        <f t="shared" si="0"/>
        <v>29/01/yy</v>
      </c>
      <c r="C30" s="47">
        <f t="shared" si="3"/>
        <v>45686</v>
      </c>
      <c r="D30" s="41">
        <f>COUNTIF(Os!$AI:$AI,$B30)</f>
        <v>0</v>
      </c>
      <c r="E30" s="41">
        <f>COUNTIFS(Os!$AJ:$AJ,$B30,Os!$AK:$AK,"No Prazo",Os!$M:$M,"Concluído")</f>
        <v>0</v>
      </c>
      <c r="F30" s="41">
        <f>COUNTIFS(Os!$AJ:$AJ,$B30,Os!$AK:$AK,"Fora do Prazo")</f>
        <v>0</v>
      </c>
      <c r="G30" s="42" t="str">
        <f t="shared" si="1"/>
        <v>-</v>
      </c>
      <c r="H30" s="42"/>
      <c r="I30" s="29"/>
      <c r="J30" s="29"/>
      <c r="K30" s="29"/>
      <c r="L30" s="29"/>
      <c r="M30" s="29"/>
      <c r="N30" s="29"/>
      <c r="O30" s="29"/>
      <c r="P30" s="29"/>
      <c r="Q30" s="29"/>
      <c r="R30" s="29"/>
      <c r="S30" s="29"/>
      <c r="T30" s="29"/>
      <c r="U30" s="29"/>
      <c r="V30" s="29"/>
      <c r="W30" s="29"/>
      <c r="X30" s="29"/>
      <c r="Y30" s="29"/>
      <c r="Z30" s="29"/>
      <c r="AA30" s="29"/>
      <c r="AB30" s="29"/>
      <c r="AC30" s="29"/>
    </row>
    <row r="31" spans="1:29" ht="15">
      <c r="A31" s="37">
        <f t="shared" si="2"/>
        <v>45687</v>
      </c>
      <c r="B31" s="46" t="str">
        <f t="shared" si="0"/>
        <v>30/01/yy</v>
      </c>
      <c r="C31" s="47">
        <f t="shared" si="3"/>
        <v>45687</v>
      </c>
      <c r="D31" s="41">
        <f>COUNTIF(Os!$AI:$AI,$B31)</f>
        <v>0</v>
      </c>
      <c r="E31" s="41">
        <f>COUNTIFS(Os!$AJ:$AJ,$B31,Os!$AK:$AK,"No Prazo",Os!$M:$M,"Concluído")</f>
        <v>0</v>
      </c>
      <c r="F31" s="41">
        <f>COUNTIFS(Os!$AJ:$AJ,$B31,Os!$AK:$AK,"Fora do Prazo")</f>
        <v>0</v>
      </c>
      <c r="G31" s="42" t="str">
        <f t="shared" si="1"/>
        <v>-</v>
      </c>
      <c r="H31" s="42"/>
      <c r="I31" s="29"/>
      <c r="J31" s="29"/>
      <c r="K31" s="29"/>
      <c r="L31" s="29"/>
      <c r="M31" s="29"/>
      <c r="N31" s="29"/>
      <c r="O31" s="29"/>
      <c r="P31" s="29"/>
      <c r="Q31" s="29"/>
      <c r="R31" s="29"/>
      <c r="S31" s="29"/>
      <c r="T31" s="29"/>
      <c r="U31" s="29"/>
      <c r="V31" s="29"/>
      <c r="W31" s="29"/>
      <c r="X31" s="29"/>
      <c r="Y31" s="29"/>
      <c r="Z31" s="29"/>
      <c r="AA31" s="29"/>
      <c r="AB31" s="29"/>
      <c r="AC31" s="29"/>
    </row>
    <row r="32" spans="1:29" ht="15">
      <c r="A32" s="37">
        <f t="shared" si="2"/>
        <v>45688</v>
      </c>
      <c r="B32" s="46" t="str">
        <f t="shared" si="0"/>
        <v>31/01/yy</v>
      </c>
      <c r="C32" s="47">
        <f t="shared" si="3"/>
        <v>45688</v>
      </c>
      <c r="D32" s="41">
        <f>COUNTIF(Os!$AI:$AI,$B32)</f>
        <v>0</v>
      </c>
      <c r="E32" s="41">
        <f>COUNTIFS(Os!$AJ:$AJ,$B32,Os!$AK:$AK,"No Prazo",Os!$M:$M,"Concluído")</f>
        <v>0</v>
      </c>
      <c r="F32" s="41">
        <f>COUNTIFS(Os!$AJ:$AJ,$B32,Os!$AK:$AK,"Fora do Prazo")</f>
        <v>0</v>
      </c>
      <c r="G32" s="42" t="str">
        <f t="shared" si="1"/>
        <v>-</v>
      </c>
      <c r="H32" s="42"/>
      <c r="I32" s="29"/>
      <c r="J32" s="29"/>
      <c r="K32" s="29"/>
      <c r="L32" s="29"/>
      <c r="M32" s="29"/>
      <c r="N32" s="29"/>
      <c r="O32" s="29"/>
      <c r="P32" s="29"/>
      <c r="Q32" s="29"/>
      <c r="R32" s="29"/>
      <c r="S32" s="29"/>
      <c r="T32" s="29"/>
      <c r="U32" s="29"/>
      <c r="V32" s="29"/>
      <c r="W32" s="29"/>
      <c r="X32" s="29"/>
      <c r="Y32" s="29"/>
      <c r="Z32" s="29"/>
      <c r="AA32" s="29"/>
      <c r="AB32" s="29"/>
      <c r="AC32" s="29"/>
    </row>
    <row r="33" spans="1:29" ht="15">
      <c r="A33" s="29"/>
      <c r="B33" s="50"/>
      <c r="C33" s="29"/>
      <c r="D33" s="41"/>
      <c r="E33" s="51" t="str">
        <f t="shared" ref="E33:E34" si="4">IF(F33="","",$E$2)</f>
        <v/>
      </c>
      <c r="F33" s="51"/>
      <c r="G33" s="41"/>
      <c r="H33" s="41"/>
      <c r="I33" s="29"/>
      <c r="J33" s="29"/>
      <c r="K33" s="29"/>
      <c r="L33" s="29"/>
      <c r="M33" s="29"/>
      <c r="N33" s="29"/>
      <c r="O33" s="29"/>
      <c r="P33" s="29"/>
      <c r="Q33" s="29"/>
      <c r="R33" s="29"/>
      <c r="S33" s="29"/>
      <c r="T33" s="29"/>
      <c r="U33" s="29"/>
      <c r="V33" s="29"/>
      <c r="W33" s="29"/>
      <c r="X33" s="29"/>
      <c r="Y33" s="29"/>
      <c r="Z33" s="29"/>
      <c r="AA33" s="29"/>
      <c r="AB33" s="29"/>
      <c r="AC33" s="29"/>
    </row>
    <row r="34" spans="1:29" ht="15">
      <c r="A34" s="29"/>
      <c r="B34" s="50"/>
      <c r="C34" s="29"/>
      <c r="D34" s="41"/>
      <c r="E34" s="51" t="str">
        <f t="shared" si="4"/>
        <v/>
      </c>
      <c r="F34" s="51"/>
      <c r="G34" s="41"/>
      <c r="H34" s="41"/>
      <c r="I34" s="29"/>
      <c r="J34" s="29"/>
      <c r="K34" s="29"/>
      <c r="L34" s="29"/>
      <c r="M34" s="29"/>
      <c r="N34" s="29"/>
      <c r="O34" s="29"/>
      <c r="P34" s="29"/>
      <c r="Q34" s="29"/>
      <c r="R34" s="29"/>
      <c r="S34" s="29"/>
      <c r="T34" s="29"/>
      <c r="U34" s="29"/>
      <c r="V34" s="29"/>
      <c r="W34" s="29"/>
      <c r="X34" s="29"/>
      <c r="Y34" s="29"/>
      <c r="Z34" s="29"/>
      <c r="AA34" s="29"/>
      <c r="AB34" s="29"/>
      <c r="AC34" s="29"/>
    </row>
    <row r="35" spans="1:29" ht="15">
      <c r="A35" s="29"/>
      <c r="B35" s="50"/>
      <c r="C35" s="29"/>
      <c r="D35" s="41"/>
      <c r="E35" s="51"/>
      <c r="F35" s="51"/>
      <c r="G35" s="41"/>
      <c r="H35" s="41"/>
      <c r="I35" s="29"/>
      <c r="J35" s="29"/>
      <c r="K35" s="29"/>
      <c r="L35" s="29"/>
      <c r="M35" s="29"/>
      <c r="N35" s="29"/>
      <c r="O35" s="29"/>
      <c r="P35" s="29"/>
      <c r="Q35" s="29"/>
      <c r="R35" s="29"/>
      <c r="S35" s="29"/>
      <c r="T35" s="29"/>
      <c r="U35" s="29"/>
      <c r="V35" s="29"/>
      <c r="W35" s="29"/>
      <c r="X35" s="29"/>
      <c r="Y35" s="29"/>
      <c r="Z35" s="29"/>
      <c r="AA35" s="29"/>
      <c r="AB35" s="29"/>
      <c r="AC35" s="29"/>
    </row>
    <row r="36" spans="1:29" ht="15">
      <c r="A36" s="29"/>
      <c r="B36" s="50"/>
      <c r="C36" s="29"/>
      <c r="D36" s="41"/>
      <c r="E36" s="51"/>
      <c r="F36" s="51"/>
      <c r="G36" s="41"/>
      <c r="H36" s="41"/>
      <c r="I36" s="29"/>
      <c r="J36" s="29"/>
      <c r="K36" s="29"/>
      <c r="L36" s="29"/>
      <c r="M36" s="29"/>
      <c r="N36" s="29"/>
      <c r="O36" s="29"/>
      <c r="P36" s="29"/>
      <c r="Q36" s="29"/>
      <c r="R36" s="29"/>
      <c r="S36" s="29"/>
      <c r="T36" s="29"/>
      <c r="U36" s="29"/>
      <c r="V36" s="29"/>
      <c r="W36" s="29"/>
      <c r="X36" s="29"/>
      <c r="Y36" s="29"/>
      <c r="Z36" s="29"/>
      <c r="AA36" s="29"/>
      <c r="AB36" s="29"/>
      <c r="AC36" s="29"/>
    </row>
    <row r="37" spans="1:29" ht="15">
      <c r="A37" s="29"/>
      <c r="B37" s="50"/>
      <c r="C37" s="29"/>
      <c r="D37" s="41"/>
      <c r="E37" s="51"/>
      <c r="F37" s="51"/>
      <c r="G37" s="41"/>
      <c r="H37" s="41"/>
      <c r="I37" s="29"/>
      <c r="J37" s="29"/>
      <c r="K37" s="29"/>
      <c r="L37" s="29"/>
      <c r="M37" s="29"/>
      <c r="N37" s="29"/>
      <c r="O37" s="29"/>
      <c r="P37" s="29"/>
      <c r="Q37" s="29"/>
      <c r="R37" s="29"/>
      <c r="S37" s="29"/>
      <c r="T37" s="29"/>
      <c r="U37" s="29"/>
      <c r="V37" s="29"/>
      <c r="W37" s="29"/>
      <c r="X37" s="29"/>
      <c r="Y37" s="29"/>
      <c r="Z37" s="29"/>
      <c r="AA37" s="29"/>
      <c r="AB37" s="29"/>
      <c r="AC37" s="29"/>
    </row>
    <row r="38" spans="1:29" ht="15">
      <c r="A38" s="29"/>
      <c r="B38" s="50"/>
      <c r="C38" s="29"/>
      <c r="D38" s="41"/>
      <c r="E38" s="51"/>
      <c r="F38" s="51"/>
      <c r="G38" s="41"/>
      <c r="H38" s="41"/>
      <c r="I38" s="29"/>
      <c r="J38" s="29"/>
      <c r="K38" s="29"/>
      <c r="L38" s="29"/>
      <c r="M38" s="29"/>
      <c r="N38" s="29"/>
      <c r="O38" s="29"/>
      <c r="P38" s="29"/>
      <c r="Q38" s="29"/>
      <c r="R38" s="29"/>
      <c r="S38" s="29"/>
      <c r="T38" s="29"/>
      <c r="U38" s="29"/>
      <c r="V38" s="29"/>
      <c r="W38" s="29"/>
      <c r="X38" s="29"/>
      <c r="Y38" s="29"/>
      <c r="Z38" s="29"/>
      <c r="AA38" s="29"/>
      <c r="AB38" s="29"/>
      <c r="AC38" s="29"/>
    </row>
    <row r="39" spans="1:29" ht="15">
      <c r="A39" s="29"/>
      <c r="B39" s="50"/>
      <c r="C39" s="29"/>
      <c r="D39" s="41"/>
      <c r="E39" s="51"/>
      <c r="F39" s="51"/>
      <c r="G39" s="41"/>
      <c r="H39" s="41"/>
      <c r="I39" s="29"/>
      <c r="J39" s="29"/>
      <c r="K39" s="29"/>
      <c r="L39" s="29"/>
      <c r="M39" s="29"/>
      <c r="N39" s="29"/>
      <c r="O39" s="29"/>
      <c r="P39" s="29"/>
      <c r="Q39" s="29"/>
      <c r="R39" s="29"/>
      <c r="S39" s="29"/>
      <c r="T39" s="29"/>
      <c r="U39" s="29"/>
      <c r="V39" s="29"/>
      <c r="W39" s="29"/>
      <c r="X39" s="29"/>
      <c r="Y39" s="29"/>
      <c r="Z39" s="29"/>
      <c r="AA39" s="29"/>
      <c r="AB39" s="29"/>
      <c r="AC39" s="29"/>
    </row>
    <row r="40" spans="1:29" ht="15">
      <c r="A40" s="29"/>
      <c r="B40" s="50"/>
      <c r="C40" s="29"/>
      <c r="D40" s="41"/>
      <c r="E40" s="51"/>
      <c r="F40" s="51"/>
      <c r="G40" s="41"/>
      <c r="H40" s="41"/>
      <c r="I40" s="29"/>
      <c r="J40" s="29"/>
      <c r="K40" s="29"/>
      <c r="L40" s="29"/>
      <c r="M40" s="29"/>
      <c r="N40" s="29"/>
      <c r="O40" s="29"/>
      <c r="P40" s="29"/>
      <c r="Q40" s="29"/>
      <c r="R40" s="29"/>
      <c r="S40" s="29"/>
      <c r="T40" s="29"/>
      <c r="U40" s="29"/>
      <c r="V40" s="29"/>
      <c r="W40" s="29"/>
      <c r="X40" s="29"/>
      <c r="Y40" s="29"/>
      <c r="Z40" s="29"/>
      <c r="AA40" s="29"/>
      <c r="AB40" s="29"/>
      <c r="AC40" s="29"/>
    </row>
    <row r="41" spans="1:29" ht="15">
      <c r="A41" s="29"/>
      <c r="B41" s="50"/>
      <c r="C41" s="29"/>
      <c r="D41" s="41"/>
      <c r="E41" s="51"/>
      <c r="F41" s="51"/>
      <c r="G41" s="41"/>
      <c r="H41" s="41"/>
      <c r="I41" s="29"/>
      <c r="J41" s="29"/>
      <c r="K41" s="29"/>
      <c r="L41" s="29"/>
      <c r="M41" s="29"/>
      <c r="N41" s="29"/>
      <c r="O41" s="29"/>
      <c r="P41" s="29"/>
      <c r="Q41" s="29"/>
      <c r="R41" s="29"/>
      <c r="S41" s="29"/>
      <c r="T41" s="29"/>
      <c r="U41" s="29"/>
      <c r="V41" s="29"/>
      <c r="W41" s="29"/>
      <c r="X41" s="29"/>
      <c r="Y41" s="29"/>
      <c r="Z41" s="29"/>
      <c r="AA41" s="29"/>
      <c r="AB41" s="29"/>
      <c r="AC41" s="29"/>
    </row>
    <row r="42" spans="1:29" ht="15">
      <c r="A42" s="29"/>
      <c r="B42" s="50"/>
      <c r="C42" s="29"/>
      <c r="D42" s="41"/>
      <c r="E42" s="51"/>
      <c r="F42" s="51"/>
      <c r="G42" s="41"/>
      <c r="H42" s="41"/>
      <c r="I42" s="29"/>
      <c r="J42" s="29"/>
      <c r="K42" s="29"/>
      <c r="L42" s="29"/>
      <c r="M42" s="29"/>
      <c r="N42" s="29"/>
      <c r="O42" s="29"/>
      <c r="P42" s="29"/>
      <c r="Q42" s="29"/>
      <c r="R42" s="29"/>
      <c r="S42" s="29"/>
      <c r="T42" s="29"/>
      <c r="U42" s="29"/>
      <c r="V42" s="29"/>
      <c r="W42" s="29"/>
      <c r="X42" s="29"/>
      <c r="Y42" s="29"/>
      <c r="Z42" s="29"/>
      <c r="AA42" s="29"/>
      <c r="AB42" s="29"/>
      <c r="AC42" s="29"/>
    </row>
    <row r="43" spans="1:29" ht="15">
      <c r="A43" s="29"/>
      <c r="B43" s="50"/>
      <c r="C43" s="29"/>
      <c r="D43" s="41"/>
      <c r="E43" s="51"/>
      <c r="F43" s="51"/>
      <c r="G43" s="41"/>
      <c r="H43" s="41"/>
      <c r="I43" s="29"/>
      <c r="J43" s="29"/>
      <c r="K43" s="29"/>
      <c r="L43" s="29"/>
      <c r="M43" s="29"/>
      <c r="N43" s="29"/>
      <c r="O43" s="29"/>
      <c r="P43" s="29"/>
      <c r="Q43" s="29"/>
      <c r="R43" s="29"/>
      <c r="S43" s="29"/>
      <c r="T43" s="29"/>
      <c r="U43" s="29"/>
      <c r="V43" s="29"/>
      <c r="W43" s="29"/>
      <c r="X43" s="29"/>
      <c r="Y43" s="29"/>
      <c r="Z43" s="29"/>
      <c r="AA43" s="29"/>
      <c r="AB43" s="29"/>
      <c r="AC43" s="29"/>
    </row>
    <row r="44" spans="1:29" ht="15">
      <c r="A44" s="29"/>
      <c r="B44" s="50"/>
      <c r="C44" s="29"/>
      <c r="D44" s="41"/>
      <c r="E44" s="51"/>
      <c r="F44" s="51"/>
      <c r="G44" s="41"/>
      <c r="H44" s="41"/>
      <c r="I44" s="29"/>
      <c r="J44" s="29"/>
      <c r="K44" s="29"/>
      <c r="L44" s="29"/>
      <c r="M44" s="29"/>
      <c r="N44" s="29"/>
      <c r="O44" s="29"/>
      <c r="P44" s="29"/>
      <c r="Q44" s="29"/>
      <c r="R44" s="29"/>
      <c r="S44" s="29"/>
      <c r="T44" s="29"/>
      <c r="U44" s="29"/>
      <c r="V44" s="29"/>
      <c r="W44" s="29"/>
      <c r="X44" s="29"/>
      <c r="Y44" s="29"/>
      <c r="Z44" s="29"/>
      <c r="AA44" s="29"/>
      <c r="AB44" s="29"/>
      <c r="AC44" s="29"/>
    </row>
    <row r="45" spans="1:29" ht="15">
      <c r="A45" s="29"/>
      <c r="B45" s="50"/>
      <c r="C45" s="29"/>
      <c r="D45" s="41"/>
      <c r="E45" s="51"/>
      <c r="F45" s="51"/>
      <c r="G45" s="41"/>
      <c r="H45" s="41"/>
      <c r="I45" s="29"/>
      <c r="J45" s="29"/>
      <c r="K45" s="29"/>
      <c r="L45" s="29"/>
      <c r="M45" s="29"/>
      <c r="N45" s="29"/>
      <c r="O45" s="29"/>
      <c r="P45" s="29"/>
      <c r="Q45" s="29"/>
      <c r="R45" s="29"/>
      <c r="S45" s="29"/>
      <c r="T45" s="29"/>
      <c r="U45" s="29"/>
      <c r="V45" s="29"/>
      <c r="W45" s="29"/>
      <c r="X45" s="29"/>
      <c r="Y45" s="29"/>
      <c r="Z45" s="29"/>
      <c r="AA45" s="29"/>
      <c r="AB45" s="29"/>
      <c r="AC45" s="29"/>
    </row>
    <row r="46" spans="1:29" ht="15">
      <c r="A46" s="29"/>
      <c r="B46" s="50"/>
      <c r="C46" s="29"/>
      <c r="D46" s="41"/>
      <c r="E46" s="51"/>
      <c r="F46" s="51"/>
      <c r="G46" s="41"/>
      <c r="H46" s="41"/>
      <c r="I46" s="29"/>
      <c r="J46" s="29"/>
      <c r="K46" s="29"/>
      <c r="L46" s="29"/>
      <c r="M46" s="29"/>
      <c r="N46" s="29"/>
      <c r="O46" s="29"/>
      <c r="P46" s="29"/>
      <c r="Q46" s="29"/>
      <c r="R46" s="29"/>
      <c r="S46" s="29"/>
      <c r="T46" s="29"/>
      <c r="U46" s="29"/>
      <c r="V46" s="29"/>
      <c r="W46" s="29"/>
      <c r="X46" s="29"/>
      <c r="Y46" s="29"/>
      <c r="Z46" s="29"/>
      <c r="AA46" s="29"/>
      <c r="AB46" s="29"/>
      <c r="AC46" s="29"/>
    </row>
    <row r="47" spans="1:29" ht="15">
      <c r="A47" s="29"/>
      <c r="B47" s="50"/>
      <c r="C47" s="29"/>
      <c r="D47" s="41"/>
      <c r="E47" s="51"/>
      <c r="F47" s="51"/>
      <c r="G47" s="41"/>
      <c r="H47" s="41"/>
      <c r="I47" s="29"/>
      <c r="J47" s="29"/>
      <c r="K47" s="29"/>
      <c r="L47" s="29"/>
      <c r="M47" s="29"/>
      <c r="N47" s="29"/>
      <c r="O47" s="29"/>
      <c r="P47" s="29"/>
      <c r="Q47" s="29"/>
      <c r="R47" s="29"/>
      <c r="S47" s="29"/>
      <c r="T47" s="29"/>
      <c r="U47" s="29"/>
      <c r="V47" s="29"/>
      <c r="W47" s="29"/>
      <c r="X47" s="29"/>
      <c r="Y47" s="29"/>
      <c r="Z47" s="29"/>
      <c r="AA47" s="29"/>
      <c r="AB47" s="29"/>
      <c r="AC47" s="29"/>
    </row>
    <row r="48" spans="1:29" ht="15">
      <c r="A48" s="29"/>
      <c r="B48" s="50"/>
      <c r="C48" s="29"/>
      <c r="D48" s="41"/>
      <c r="E48" s="51"/>
      <c r="F48" s="51"/>
      <c r="G48" s="41"/>
      <c r="H48" s="41"/>
      <c r="I48" s="29"/>
      <c r="J48" s="29"/>
      <c r="K48" s="29"/>
      <c r="L48" s="29"/>
      <c r="M48" s="29"/>
      <c r="N48" s="29"/>
      <c r="O48" s="29"/>
      <c r="P48" s="29"/>
      <c r="Q48" s="29"/>
      <c r="R48" s="29"/>
      <c r="S48" s="29"/>
      <c r="T48" s="29"/>
      <c r="U48" s="29"/>
      <c r="V48" s="29"/>
      <c r="W48" s="29"/>
      <c r="X48" s="29"/>
      <c r="Y48" s="29"/>
      <c r="Z48" s="29"/>
      <c r="AA48" s="29"/>
      <c r="AB48" s="29"/>
      <c r="AC48" s="29"/>
    </row>
    <row r="49" spans="1:29" ht="15">
      <c r="A49" s="29"/>
      <c r="B49" s="50"/>
      <c r="C49" s="29"/>
      <c r="D49" s="41"/>
      <c r="E49" s="51"/>
      <c r="F49" s="51"/>
      <c r="G49" s="41"/>
      <c r="H49" s="41"/>
      <c r="I49" s="29"/>
      <c r="J49" s="29"/>
      <c r="K49" s="29"/>
      <c r="L49" s="29"/>
      <c r="M49" s="29"/>
      <c r="N49" s="29"/>
      <c r="O49" s="29"/>
      <c r="P49" s="29"/>
      <c r="Q49" s="29"/>
      <c r="R49" s="29"/>
      <c r="S49" s="29"/>
      <c r="T49" s="29"/>
      <c r="U49" s="29"/>
      <c r="V49" s="29"/>
      <c r="W49" s="29"/>
      <c r="X49" s="29"/>
      <c r="Y49" s="29"/>
      <c r="Z49" s="29"/>
      <c r="AA49" s="29"/>
      <c r="AB49" s="29"/>
      <c r="AC49" s="29"/>
    </row>
    <row r="50" spans="1:29" ht="15">
      <c r="A50" s="29"/>
      <c r="B50" s="50"/>
      <c r="C50" s="29"/>
      <c r="D50" s="41"/>
      <c r="E50" s="51"/>
      <c r="F50" s="51"/>
      <c r="G50" s="41"/>
      <c r="H50" s="41"/>
      <c r="I50" s="29"/>
      <c r="J50" s="29"/>
      <c r="K50" s="29"/>
      <c r="L50" s="29"/>
      <c r="M50" s="29"/>
      <c r="N50" s="29"/>
      <c r="O50" s="29"/>
      <c r="P50" s="29"/>
      <c r="Q50" s="29"/>
      <c r="R50" s="29"/>
      <c r="S50" s="29"/>
      <c r="T50" s="29"/>
      <c r="U50" s="29"/>
      <c r="V50" s="29"/>
      <c r="W50" s="29"/>
      <c r="X50" s="29"/>
      <c r="Y50" s="29"/>
      <c r="Z50" s="29"/>
      <c r="AA50" s="29"/>
      <c r="AB50" s="29"/>
      <c r="AC50" s="29"/>
    </row>
    <row r="51" spans="1:29" ht="15">
      <c r="A51" s="29"/>
      <c r="B51" s="50"/>
      <c r="C51" s="29"/>
      <c r="D51" s="41"/>
      <c r="E51" s="51"/>
      <c r="F51" s="51"/>
      <c r="G51" s="41"/>
      <c r="H51" s="41"/>
      <c r="I51" s="29"/>
      <c r="J51" s="29"/>
      <c r="K51" s="29"/>
      <c r="L51" s="29"/>
      <c r="M51" s="29"/>
      <c r="N51" s="29"/>
      <c r="O51" s="29"/>
      <c r="P51" s="29"/>
      <c r="Q51" s="29"/>
      <c r="R51" s="29"/>
      <c r="S51" s="29"/>
      <c r="T51" s="29"/>
      <c r="U51" s="29"/>
      <c r="V51" s="29"/>
      <c r="W51" s="29"/>
      <c r="X51" s="29"/>
      <c r="Y51" s="29"/>
      <c r="Z51" s="29"/>
      <c r="AA51" s="29"/>
      <c r="AB51" s="29"/>
      <c r="AC51" s="29"/>
    </row>
    <row r="52" spans="1:29" ht="15">
      <c r="A52" s="29"/>
      <c r="B52" s="50"/>
      <c r="C52" s="29"/>
      <c r="D52" s="41"/>
      <c r="E52" s="51"/>
      <c r="F52" s="51"/>
      <c r="G52" s="41"/>
      <c r="H52" s="41"/>
      <c r="I52" s="29"/>
      <c r="J52" s="29"/>
      <c r="K52" s="29"/>
      <c r="L52" s="29"/>
      <c r="M52" s="29"/>
      <c r="N52" s="29"/>
      <c r="O52" s="29"/>
      <c r="P52" s="29"/>
      <c r="Q52" s="29"/>
      <c r="R52" s="29"/>
      <c r="S52" s="29"/>
      <c r="T52" s="29"/>
      <c r="U52" s="29"/>
      <c r="V52" s="29"/>
      <c r="W52" s="29"/>
      <c r="X52" s="29"/>
      <c r="Y52" s="29"/>
      <c r="Z52" s="29"/>
      <c r="AA52" s="29"/>
      <c r="AB52" s="29"/>
      <c r="AC52" s="29"/>
    </row>
    <row r="53" spans="1:29" ht="15">
      <c r="A53" s="29"/>
      <c r="B53" s="50"/>
      <c r="C53" s="29"/>
      <c r="D53" s="41"/>
      <c r="E53" s="51"/>
      <c r="F53" s="51"/>
      <c r="G53" s="41"/>
      <c r="H53" s="41"/>
      <c r="I53" s="29"/>
      <c r="J53" s="29"/>
      <c r="K53" s="29"/>
      <c r="L53" s="29"/>
      <c r="M53" s="29"/>
      <c r="N53" s="29"/>
      <c r="O53" s="29"/>
      <c r="P53" s="29"/>
      <c r="Q53" s="29"/>
      <c r="R53" s="29"/>
      <c r="S53" s="29"/>
      <c r="T53" s="29"/>
      <c r="U53" s="29"/>
      <c r="V53" s="29"/>
      <c r="W53" s="29"/>
      <c r="X53" s="29"/>
      <c r="Y53" s="29"/>
      <c r="Z53" s="29"/>
      <c r="AA53" s="29"/>
      <c r="AB53" s="29"/>
      <c r="AC53" s="29"/>
    </row>
    <row r="54" spans="1:29" ht="15">
      <c r="A54" s="29"/>
      <c r="B54" s="50"/>
      <c r="C54" s="29"/>
      <c r="D54" s="41"/>
      <c r="E54" s="51"/>
      <c r="F54" s="51"/>
      <c r="G54" s="41"/>
      <c r="H54" s="41"/>
      <c r="I54" s="29"/>
      <c r="J54" s="29"/>
      <c r="K54" s="29"/>
      <c r="L54" s="29"/>
      <c r="M54" s="29"/>
      <c r="N54" s="29"/>
      <c r="O54" s="29"/>
      <c r="P54" s="29"/>
      <c r="Q54" s="29"/>
      <c r="R54" s="29"/>
      <c r="S54" s="29"/>
      <c r="T54" s="29"/>
      <c r="U54" s="29"/>
      <c r="V54" s="29"/>
      <c r="W54" s="29"/>
      <c r="X54" s="29"/>
      <c r="Y54" s="29"/>
      <c r="Z54" s="29"/>
      <c r="AA54" s="29"/>
      <c r="AB54" s="29"/>
      <c r="AC54" s="29"/>
    </row>
    <row r="55" spans="1:29" ht="15">
      <c r="A55" s="29"/>
      <c r="B55" s="50"/>
      <c r="C55" s="29"/>
      <c r="D55" s="41"/>
      <c r="E55" s="51"/>
      <c r="F55" s="51"/>
      <c r="G55" s="41"/>
      <c r="H55" s="41"/>
      <c r="I55" s="29"/>
      <c r="J55" s="29"/>
      <c r="K55" s="29"/>
      <c r="L55" s="29"/>
      <c r="M55" s="29"/>
      <c r="N55" s="29"/>
      <c r="O55" s="29"/>
      <c r="P55" s="29"/>
      <c r="Q55" s="29"/>
      <c r="R55" s="29"/>
      <c r="S55" s="29"/>
      <c r="T55" s="29"/>
      <c r="U55" s="29"/>
      <c r="V55" s="29"/>
      <c r="W55" s="29"/>
      <c r="X55" s="29"/>
      <c r="Y55" s="29"/>
      <c r="Z55" s="29"/>
      <c r="AA55" s="29"/>
      <c r="AB55" s="29"/>
      <c r="AC55" s="29"/>
    </row>
    <row r="56" spans="1:29" ht="15">
      <c r="A56" s="29"/>
      <c r="B56" s="50"/>
      <c r="C56" s="29"/>
      <c r="D56" s="41"/>
      <c r="E56" s="51"/>
      <c r="F56" s="51"/>
      <c r="G56" s="41"/>
      <c r="H56" s="41"/>
      <c r="I56" s="29"/>
      <c r="J56" s="29"/>
      <c r="K56" s="29"/>
      <c r="L56" s="29"/>
      <c r="M56" s="29"/>
      <c r="N56" s="29"/>
      <c r="O56" s="29"/>
      <c r="P56" s="29"/>
      <c r="Q56" s="29"/>
      <c r="R56" s="29"/>
      <c r="S56" s="29"/>
      <c r="T56" s="29"/>
      <c r="U56" s="29"/>
      <c r="V56" s="29"/>
      <c r="W56" s="29"/>
      <c r="X56" s="29"/>
      <c r="Y56" s="29"/>
      <c r="Z56" s="29"/>
      <c r="AA56" s="29"/>
      <c r="AB56" s="29"/>
      <c r="AC56" s="29"/>
    </row>
    <row r="57" spans="1:29" ht="15">
      <c r="A57" s="29"/>
      <c r="B57" s="50"/>
      <c r="C57" s="29"/>
      <c r="D57" s="41"/>
      <c r="E57" s="51"/>
      <c r="F57" s="51"/>
      <c r="G57" s="41"/>
      <c r="H57" s="41"/>
      <c r="I57" s="29"/>
      <c r="J57" s="29"/>
      <c r="K57" s="29"/>
      <c r="L57" s="29"/>
      <c r="M57" s="29"/>
      <c r="N57" s="29"/>
      <c r="O57" s="29"/>
      <c r="P57" s="29"/>
      <c r="Q57" s="29"/>
      <c r="R57" s="29"/>
      <c r="S57" s="29"/>
      <c r="T57" s="29"/>
      <c r="U57" s="29"/>
      <c r="V57" s="29"/>
      <c r="W57" s="29"/>
      <c r="X57" s="29"/>
      <c r="Y57" s="29"/>
      <c r="Z57" s="29"/>
      <c r="AA57" s="29"/>
      <c r="AB57" s="29"/>
      <c r="AC57" s="29"/>
    </row>
    <row r="58" spans="1:29" ht="15">
      <c r="A58" s="29"/>
      <c r="B58" s="50"/>
      <c r="C58" s="29"/>
      <c r="D58" s="41"/>
      <c r="E58" s="51"/>
      <c r="F58" s="51"/>
      <c r="G58" s="41"/>
      <c r="H58" s="41"/>
      <c r="I58" s="29"/>
      <c r="J58" s="29"/>
      <c r="K58" s="29"/>
      <c r="L58" s="29"/>
      <c r="M58" s="29"/>
      <c r="N58" s="29"/>
      <c r="O58" s="29"/>
      <c r="P58" s="29"/>
      <c r="Q58" s="29"/>
      <c r="R58" s="29"/>
      <c r="S58" s="29"/>
      <c r="T58" s="29"/>
      <c r="U58" s="29"/>
      <c r="V58" s="29"/>
      <c r="W58" s="29"/>
      <c r="X58" s="29"/>
      <c r="Y58" s="29"/>
      <c r="Z58" s="29"/>
      <c r="AA58" s="29"/>
      <c r="AB58" s="29"/>
      <c r="AC58" s="29"/>
    </row>
    <row r="59" spans="1:29" ht="15">
      <c r="A59" s="29"/>
      <c r="B59" s="50"/>
      <c r="C59" s="29"/>
      <c r="D59" s="41"/>
      <c r="E59" s="51"/>
      <c r="F59" s="51"/>
      <c r="G59" s="41"/>
      <c r="H59" s="41"/>
      <c r="I59" s="29"/>
      <c r="J59" s="29"/>
      <c r="K59" s="29"/>
      <c r="L59" s="29"/>
      <c r="M59" s="29"/>
      <c r="N59" s="29"/>
      <c r="O59" s="29"/>
      <c r="P59" s="29"/>
      <c r="Q59" s="29"/>
      <c r="R59" s="29"/>
      <c r="S59" s="29"/>
      <c r="T59" s="29"/>
      <c r="U59" s="29"/>
      <c r="V59" s="29"/>
      <c r="W59" s="29"/>
      <c r="X59" s="29"/>
      <c r="Y59" s="29"/>
      <c r="Z59" s="29"/>
      <c r="AA59" s="29"/>
      <c r="AB59" s="29"/>
      <c r="AC59" s="29"/>
    </row>
    <row r="60" spans="1:29" ht="15">
      <c r="A60" s="29"/>
      <c r="B60" s="50"/>
      <c r="C60" s="29"/>
      <c r="D60" s="41"/>
      <c r="E60" s="51"/>
      <c r="F60" s="51"/>
      <c r="G60" s="41"/>
      <c r="H60" s="41"/>
      <c r="I60" s="29"/>
      <c r="J60" s="29"/>
      <c r="K60" s="29"/>
      <c r="L60" s="29"/>
      <c r="M60" s="29"/>
      <c r="N60" s="29"/>
      <c r="O60" s="29"/>
      <c r="P60" s="29"/>
      <c r="Q60" s="29"/>
      <c r="R60" s="29"/>
      <c r="S60" s="29"/>
      <c r="T60" s="29"/>
      <c r="U60" s="29"/>
      <c r="V60" s="29"/>
      <c r="W60" s="29"/>
      <c r="X60" s="29"/>
      <c r="Y60" s="29"/>
      <c r="Z60" s="29"/>
      <c r="AA60" s="29"/>
      <c r="AB60" s="29"/>
      <c r="AC60" s="29"/>
    </row>
    <row r="61" spans="1:29" ht="15">
      <c r="A61" s="29"/>
      <c r="B61" s="50"/>
      <c r="C61" s="29"/>
      <c r="D61" s="41"/>
      <c r="E61" s="51"/>
      <c r="F61" s="51"/>
      <c r="G61" s="41"/>
      <c r="H61" s="41"/>
      <c r="I61" s="29"/>
      <c r="J61" s="29"/>
      <c r="K61" s="29"/>
      <c r="L61" s="29"/>
      <c r="M61" s="29"/>
      <c r="N61" s="29"/>
      <c r="O61" s="29"/>
      <c r="P61" s="29"/>
      <c r="Q61" s="29"/>
      <c r="R61" s="29"/>
      <c r="S61" s="29"/>
      <c r="T61" s="29"/>
      <c r="U61" s="29"/>
      <c r="V61" s="29"/>
      <c r="W61" s="29"/>
      <c r="X61" s="29"/>
      <c r="Y61" s="29"/>
      <c r="Z61" s="29"/>
      <c r="AA61" s="29"/>
      <c r="AB61" s="29"/>
      <c r="AC61" s="29"/>
    </row>
    <row r="62" spans="1:29" ht="15">
      <c r="A62" s="29"/>
      <c r="B62" s="50"/>
      <c r="C62" s="29"/>
      <c r="D62" s="41"/>
      <c r="E62" s="51"/>
      <c r="F62" s="51"/>
      <c r="G62" s="41"/>
      <c r="H62" s="41"/>
      <c r="I62" s="29"/>
      <c r="J62" s="29"/>
      <c r="K62" s="29"/>
      <c r="L62" s="29"/>
      <c r="M62" s="29"/>
      <c r="N62" s="29"/>
      <c r="O62" s="29"/>
      <c r="P62" s="29"/>
      <c r="Q62" s="29"/>
      <c r="R62" s="29"/>
      <c r="S62" s="29"/>
      <c r="T62" s="29"/>
      <c r="U62" s="29"/>
      <c r="V62" s="29"/>
      <c r="W62" s="29"/>
      <c r="X62" s="29"/>
      <c r="Y62" s="29"/>
      <c r="Z62" s="29"/>
      <c r="AA62" s="29"/>
      <c r="AB62" s="29"/>
      <c r="AC62" s="29"/>
    </row>
    <row r="63" spans="1:29" ht="15">
      <c r="A63" s="29"/>
      <c r="B63" s="50"/>
      <c r="C63" s="29"/>
      <c r="D63" s="41"/>
      <c r="E63" s="51"/>
      <c r="F63" s="51"/>
      <c r="G63" s="41"/>
      <c r="H63" s="41"/>
      <c r="I63" s="29"/>
      <c r="J63" s="29"/>
      <c r="K63" s="29"/>
      <c r="L63" s="29"/>
      <c r="M63" s="29"/>
      <c r="N63" s="29"/>
      <c r="O63" s="29"/>
      <c r="P63" s="29"/>
      <c r="Q63" s="29"/>
      <c r="R63" s="29"/>
      <c r="S63" s="29"/>
      <c r="T63" s="29"/>
      <c r="U63" s="29"/>
      <c r="V63" s="29"/>
      <c r="W63" s="29"/>
      <c r="X63" s="29"/>
      <c r="Y63" s="29"/>
      <c r="Z63" s="29"/>
      <c r="AA63" s="29"/>
      <c r="AB63" s="29"/>
      <c r="AC63" s="29"/>
    </row>
    <row r="64" spans="1:29" ht="15">
      <c r="A64" s="29"/>
      <c r="B64" s="50"/>
      <c r="C64" s="29"/>
      <c r="D64" s="41"/>
      <c r="E64" s="51"/>
      <c r="F64" s="51"/>
      <c r="G64" s="41"/>
      <c r="H64" s="41"/>
      <c r="I64" s="29"/>
      <c r="J64" s="29"/>
      <c r="K64" s="29"/>
      <c r="L64" s="29"/>
      <c r="M64" s="29"/>
      <c r="N64" s="29"/>
      <c r="O64" s="29"/>
      <c r="P64" s="29"/>
      <c r="Q64" s="29"/>
      <c r="R64" s="29"/>
      <c r="S64" s="29"/>
      <c r="T64" s="29"/>
      <c r="U64" s="29"/>
      <c r="V64" s="29"/>
      <c r="W64" s="29"/>
      <c r="X64" s="29"/>
      <c r="Y64" s="29"/>
      <c r="Z64" s="29"/>
      <c r="AA64" s="29"/>
      <c r="AB64" s="29"/>
      <c r="AC64" s="29"/>
    </row>
    <row r="65" spans="1:29" ht="15">
      <c r="A65" s="29"/>
      <c r="B65" s="50"/>
      <c r="C65" s="29"/>
      <c r="D65" s="41"/>
      <c r="E65" s="51"/>
      <c r="F65" s="51"/>
      <c r="G65" s="41"/>
      <c r="H65" s="41"/>
      <c r="I65" s="29"/>
      <c r="J65" s="29"/>
      <c r="K65" s="29"/>
      <c r="L65" s="29"/>
      <c r="M65" s="29"/>
      <c r="N65" s="29"/>
      <c r="O65" s="29"/>
      <c r="P65" s="29"/>
      <c r="Q65" s="29"/>
      <c r="R65" s="29"/>
      <c r="S65" s="29"/>
      <c r="T65" s="29"/>
      <c r="U65" s="29"/>
      <c r="V65" s="29"/>
      <c r="W65" s="29"/>
      <c r="X65" s="29"/>
      <c r="Y65" s="29"/>
      <c r="Z65" s="29"/>
      <c r="AA65" s="29"/>
      <c r="AB65" s="29"/>
      <c r="AC65" s="29"/>
    </row>
    <row r="66" spans="1:29" ht="15">
      <c r="A66" s="29"/>
      <c r="B66" s="50"/>
      <c r="C66" s="29"/>
      <c r="D66" s="41"/>
      <c r="E66" s="51"/>
      <c r="F66" s="51"/>
      <c r="G66" s="41"/>
      <c r="H66" s="41"/>
      <c r="I66" s="29"/>
      <c r="J66" s="29"/>
      <c r="K66" s="29"/>
      <c r="L66" s="29"/>
      <c r="M66" s="29"/>
      <c r="N66" s="29"/>
      <c r="O66" s="29"/>
      <c r="P66" s="29"/>
      <c r="Q66" s="29"/>
      <c r="R66" s="29"/>
      <c r="S66" s="29"/>
      <c r="T66" s="29"/>
      <c r="U66" s="29"/>
      <c r="V66" s="29"/>
      <c r="W66" s="29"/>
      <c r="X66" s="29"/>
      <c r="Y66" s="29"/>
      <c r="Z66" s="29"/>
      <c r="AA66" s="29"/>
      <c r="AB66" s="29"/>
      <c r="AC66" s="29"/>
    </row>
    <row r="67" spans="1:29" ht="15">
      <c r="A67" s="29"/>
      <c r="B67" s="50"/>
      <c r="C67" s="29"/>
      <c r="D67" s="41"/>
      <c r="E67" s="51"/>
      <c r="F67" s="51"/>
      <c r="G67" s="41"/>
      <c r="H67" s="41"/>
      <c r="I67" s="29"/>
      <c r="J67" s="29"/>
      <c r="K67" s="29"/>
      <c r="L67" s="29"/>
      <c r="M67" s="29"/>
      <c r="N67" s="29"/>
      <c r="O67" s="29"/>
      <c r="P67" s="29"/>
      <c r="Q67" s="29"/>
      <c r="R67" s="29"/>
      <c r="S67" s="29"/>
      <c r="T67" s="29"/>
      <c r="U67" s="29"/>
      <c r="V67" s="29"/>
      <c r="W67" s="29"/>
      <c r="X67" s="29"/>
      <c r="Y67" s="29"/>
      <c r="Z67" s="29"/>
      <c r="AA67" s="29"/>
      <c r="AB67" s="29"/>
      <c r="AC67" s="29"/>
    </row>
    <row r="68" spans="1:29" ht="15">
      <c r="A68" s="29"/>
      <c r="B68" s="50"/>
      <c r="C68" s="29"/>
      <c r="D68" s="41"/>
      <c r="E68" s="51"/>
      <c r="F68" s="51"/>
      <c r="G68" s="41"/>
      <c r="H68" s="41"/>
      <c r="I68" s="29"/>
      <c r="J68" s="29"/>
      <c r="K68" s="29"/>
      <c r="L68" s="29"/>
      <c r="M68" s="29"/>
      <c r="N68" s="29"/>
      <c r="O68" s="29"/>
      <c r="P68" s="29"/>
      <c r="Q68" s="29"/>
      <c r="R68" s="29"/>
      <c r="S68" s="29"/>
      <c r="T68" s="29"/>
      <c r="U68" s="29"/>
      <c r="V68" s="29"/>
      <c r="W68" s="29"/>
      <c r="X68" s="29"/>
      <c r="Y68" s="29"/>
      <c r="Z68" s="29"/>
      <c r="AA68" s="29"/>
      <c r="AB68" s="29"/>
      <c r="AC68" s="29"/>
    </row>
    <row r="69" spans="1:29" ht="15">
      <c r="A69" s="29"/>
      <c r="B69" s="50"/>
      <c r="C69" s="29"/>
      <c r="D69" s="41"/>
      <c r="E69" s="51"/>
      <c r="F69" s="51"/>
      <c r="G69" s="41"/>
      <c r="H69" s="41"/>
      <c r="I69" s="29"/>
      <c r="J69" s="29"/>
      <c r="K69" s="29"/>
      <c r="L69" s="29"/>
      <c r="M69" s="29"/>
      <c r="N69" s="29"/>
      <c r="O69" s="29"/>
      <c r="P69" s="29"/>
      <c r="Q69" s="29"/>
      <c r="R69" s="29"/>
      <c r="S69" s="29"/>
      <c r="T69" s="29"/>
      <c r="U69" s="29"/>
      <c r="V69" s="29"/>
      <c r="W69" s="29"/>
      <c r="X69" s="29"/>
      <c r="Y69" s="29"/>
      <c r="Z69" s="29"/>
      <c r="AA69" s="29"/>
      <c r="AB69" s="29"/>
      <c r="AC69" s="29"/>
    </row>
    <row r="70" spans="1:29" ht="15">
      <c r="A70" s="29"/>
      <c r="B70" s="50"/>
      <c r="C70" s="29"/>
      <c r="D70" s="41"/>
      <c r="E70" s="51"/>
      <c r="F70" s="51"/>
      <c r="G70" s="41"/>
      <c r="H70" s="41"/>
      <c r="I70" s="29"/>
      <c r="J70" s="29"/>
      <c r="K70" s="29"/>
      <c r="L70" s="29"/>
      <c r="M70" s="29"/>
      <c r="N70" s="29"/>
      <c r="O70" s="29"/>
      <c r="P70" s="29"/>
      <c r="Q70" s="29"/>
      <c r="R70" s="29"/>
      <c r="S70" s="29"/>
      <c r="T70" s="29"/>
      <c r="U70" s="29"/>
      <c r="V70" s="29"/>
      <c r="W70" s="29"/>
      <c r="X70" s="29"/>
      <c r="Y70" s="29"/>
      <c r="Z70" s="29"/>
      <c r="AA70" s="29"/>
      <c r="AB70" s="29"/>
      <c r="AC70" s="29"/>
    </row>
    <row r="71" spans="1:29" ht="15">
      <c r="A71" s="29"/>
      <c r="B71" s="50"/>
      <c r="C71" s="29"/>
      <c r="D71" s="41"/>
      <c r="E71" s="51"/>
      <c r="F71" s="51"/>
      <c r="G71" s="41"/>
      <c r="H71" s="41"/>
      <c r="I71" s="29"/>
      <c r="J71" s="29"/>
      <c r="K71" s="29"/>
      <c r="L71" s="29"/>
      <c r="M71" s="29"/>
      <c r="N71" s="29"/>
      <c r="O71" s="29"/>
      <c r="P71" s="29"/>
      <c r="Q71" s="29"/>
      <c r="R71" s="29"/>
      <c r="S71" s="29"/>
      <c r="T71" s="29"/>
      <c r="U71" s="29"/>
      <c r="V71" s="29"/>
      <c r="W71" s="29"/>
      <c r="X71" s="29"/>
      <c r="Y71" s="29"/>
      <c r="Z71" s="29"/>
      <c r="AA71" s="29"/>
      <c r="AB71" s="29"/>
      <c r="AC71" s="29"/>
    </row>
    <row r="72" spans="1:29" ht="15">
      <c r="A72" s="29"/>
      <c r="B72" s="50"/>
      <c r="C72" s="29"/>
      <c r="D72" s="41"/>
      <c r="E72" s="51"/>
      <c r="F72" s="51"/>
      <c r="G72" s="41"/>
      <c r="H72" s="41"/>
      <c r="I72" s="29"/>
      <c r="J72" s="29"/>
      <c r="K72" s="29"/>
      <c r="L72" s="29"/>
      <c r="M72" s="29"/>
      <c r="N72" s="29"/>
      <c r="O72" s="29"/>
      <c r="P72" s="29"/>
      <c r="Q72" s="29"/>
      <c r="R72" s="29"/>
      <c r="S72" s="29"/>
      <c r="T72" s="29"/>
      <c r="U72" s="29"/>
      <c r="V72" s="29"/>
      <c r="W72" s="29"/>
      <c r="X72" s="29"/>
      <c r="Y72" s="29"/>
      <c r="Z72" s="29"/>
      <c r="AA72" s="29"/>
      <c r="AB72" s="29"/>
      <c r="AC72" s="29"/>
    </row>
    <row r="73" spans="1:29" ht="15">
      <c r="A73" s="29"/>
      <c r="B73" s="50"/>
      <c r="C73" s="29"/>
      <c r="D73" s="41"/>
      <c r="E73" s="51"/>
      <c r="F73" s="51"/>
      <c r="G73" s="41"/>
      <c r="H73" s="41"/>
      <c r="I73" s="29"/>
      <c r="J73" s="29"/>
      <c r="K73" s="29"/>
      <c r="L73" s="29"/>
      <c r="M73" s="29"/>
      <c r="N73" s="29"/>
      <c r="O73" s="29"/>
      <c r="P73" s="29"/>
      <c r="Q73" s="29"/>
      <c r="R73" s="29"/>
      <c r="S73" s="29"/>
      <c r="T73" s="29"/>
      <c r="U73" s="29"/>
      <c r="V73" s="29"/>
      <c r="W73" s="29"/>
      <c r="X73" s="29"/>
      <c r="Y73" s="29"/>
      <c r="Z73" s="29"/>
      <c r="AA73" s="29"/>
      <c r="AB73" s="29"/>
      <c r="AC73" s="29"/>
    </row>
    <row r="74" spans="1:29" ht="15">
      <c r="A74" s="29"/>
      <c r="B74" s="50"/>
      <c r="C74" s="29"/>
      <c r="D74" s="41"/>
      <c r="E74" s="51"/>
      <c r="F74" s="51"/>
      <c r="G74" s="41"/>
      <c r="H74" s="41"/>
      <c r="I74" s="29"/>
      <c r="J74" s="29"/>
      <c r="K74" s="29"/>
      <c r="L74" s="29"/>
      <c r="M74" s="29"/>
      <c r="N74" s="29"/>
      <c r="O74" s="29"/>
      <c r="P74" s="29"/>
      <c r="Q74" s="29"/>
      <c r="R74" s="29"/>
      <c r="S74" s="29"/>
      <c r="T74" s="29"/>
      <c r="U74" s="29"/>
      <c r="V74" s="29"/>
      <c r="W74" s="29"/>
      <c r="X74" s="29"/>
      <c r="Y74" s="29"/>
      <c r="Z74" s="29"/>
      <c r="AA74" s="29"/>
      <c r="AB74" s="29"/>
      <c r="AC74" s="29"/>
    </row>
    <row r="75" spans="1:29" ht="15">
      <c r="A75" s="29"/>
      <c r="B75" s="50"/>
      <c r="C75" s="29"/>
      <c r="D75" s="41"/>
      <c r="E75" s="51"/>
      <c r="F75" s="51"/>
      <c r="G75" s="41"/>
      <c r="H75" s="41"/>
      <c r="I75" s="29"/>
      <c r="J75" s="29"/>
      <c r="K75" s="29"/>
      <c r="L75" s="29"/>
      <c r="M75" s="29"/>
      <c r="N75" s="29"/>
      <c r="O75" s="29"/>
      <c r="P75" s="29"/>
      <c r="Q75" s="29"/>
      <c r="R75" s="29"/>
      <c r="S75" s="29"/>
      <c r="T75" s="29"/>
      <c r="U75" s="29"/>
      <c r="V75" s="29"/>
      <c r="W75" s="29"/>
      <c r="X75" s="29"/>
      <c r="Y75" s="29"/>
      <c r="Z75" s="29"/>
      <c r="AA75" s="29"/>
      <c r="AB75" s="29"/>
      <c r="AC75" s="29"/>
    </row>
    <row r="76" spans="1:29" ht="15">
      <c r="A76" s="29"/>
      <c r="B76" s="50"/>
      <c r="C76" s="29"/>
      <c r="D76" s="41"/>
      <c r="E76" s="51"/>
      <c r="F76" s="51"/>
      <c r="G76" s="41"/>
      <c r="H76" s="41"/>
      <c r="I76" s="29"/>
      <c r="J76" s="29"/>
      <c r="K76" s="29"/>
      <c r="L76" s="29"/>
      <c r="M76" s="29"/>
      <c r="N76" s="29"/>
      <c r="O76" s="29"/>
      <c r="P76" s="29"/>
      <c r="Q76" s="29"/>
      <c r="R76" s="29"/>
      <c r="S76" s="29"/>
      <c r="T76" s="29"/>
      <c r="U76" s="29"/>
      <c r="V76" s="29"/>
      <c r="W76" s="29"/>
      <c r="X76" s="29"/>
      <c r="Y76" s="29"/>
      <c r="Z76" s="29"/>
      <c r="AA76" s="29"/>
      <c r="AB76" s="29"/>
      <c r="AC76" s="29"/>
    </row>
    <row r="77" spans="1:29" ht="15">
      <c r="A77" s="29"/>
      <c r="B77" s="50"/>
      <c r="C77" s="29"/>
      <c r="D77" s="41"/>
      <c r="E77" s="51"/>
      <c r="F77" s="51"/>
      <c r="G77" s="41"/>
      <c r="H77" s="41"/>
      <c r="I77" s="29"/>
      <c r="J77" s="29"/>
      <c r="K77" s="29"/>
      <c r="L77" s="29"/>
      <c r="M77" s="29"/>
      <c r="N77" s="29"/>
      <c r="O77" s="29"/>
      <c r="P77" s="29"/>
      <c r="Q77" s="29"/>
      <c r="R77" s="29"/>
      <c r="S77" s="29"/>
      <c r="T77" s="29"/>
      <c r="U77" s="29"/>
      <c r="V77" s="29"/>
      <c r="W77" s="29"/>
      <c r="X77" s="29"/>
      <c r="Y77" s="29"/>
      <c r="Z77" s="29"/>
      <c r="AA77" s="29"/>
      <c r="AB77" s="29"/>
      <c r="AC77" s="29"/>
    </row>
    <row r="78" spans="1:29" ht="15">
      <c r="A78" s="29"/>
      <c r="B78" s="50"/>
      <c r="C78" s="29"/>
      <c r="D78" s="41"/>
      <c r="E78" s="51"/>
      <c r="F78" s="51"/>
      <c r="G78" s="41"/>
      <c r="H78" s="41"/>
      <c r="I78" s="29"/>
      <c r="J78" s="29"/>
      <c r="K78" s="29"/>
      <c r="L78" s="29"/>
      <c r="M78" s="29"/>
      <c r="N78" s="29"/>
      <c r="O78" s="29"/>
      <c r="P78" s="29"/>
      <c r="Q78" s="29"/>
      <c r="R78" s="29"/>
      <c r="S78" s="29"/>
      <c r="T78" s="29"/>
      <c r="U78" s="29"/>
      <c r="V78" s="29"/>
      <c r="W78" s="29"/>
      <c r="X78" s="29"/>
      <c r="Y78" s="29"/>
      <c r="Z78" s="29"/>
      <c r="AA78" s="29"/>
      <c r="AB78" s="29"/>
      <c r="AC78" s="29"/>
    </row>
    <row r="79" spans="1:29" ht="15">
      <c r="A79" s="29"/>
      <c r="B79" s="50"/>
      <c r="C79" s="29"/>
      <c r="D79" s="41"/>
      <c r="E79" s="51"/>
      <c r="F79" s="51"/>
      <c r="G79" s="41"/>
      <c r="H79" s="41"/>
      <c r="I79" s="29"/>
      <c r="J79" s="29"/>
      <c r="K79" s="29"/>
      <c r="L79" s="29"/>
      <c r="M79" s="29"/>
      <c r="N79" s="29"/>
      <c r="O79" s="29"/>
      <c r="P79" s="29"/>
      <c r="Q79" s="29"/>
      <c r="R79" s="29"/>
      <c r="S79" s="29"/>
      <c r="T79" s="29"/>
      <c r="U79" s="29"/>
      <c r="V79" s="29"/>
      <c r="W79" s="29"/>
      <c r="X79" s="29"/>
      <c r="Y79" s="29"/>
      <c r="Z79" s="29"/>
      <c r="AA79" s="29"/>
      <c r="AB79" s="29"/>
      <c r="AC79" s="29"/>
    </row>
    <row r="80" spans="1:29" ht="15">
      <c r="A80" s="29"/>
      <c r="B80" s="50"/>
      <c r="C80" s="29"/>
      <c r="D80" s="41"/>
      <c r="E80" s="51"/>
      <c r="F80" s="51"/>
      <c r="G80" s="41"/>
      <c r="H80" s="41"/>
      <c r="I80" s="29"/>
      <c r="J80" s="29"/>
      <c r="K80" s="29"/>
      <c r="L80" s="29"/>
      <c r="M80" s="29"/>
      <c r="N80" s="29"/>
      <c r="O80" s="29"/>
      <c r="P80" s="29"/>
      <c r="Q80" s="29"/>
      <c r="R80" s="29"/>
      <c r="S80" s="29"/>
      <c r="T80" s="29"/>
      <c r="U80" s="29"/>
      <c r="V80" s="29"/>
      <c r="W80" s="29"/>
      <c r="X80" s="29"/>
      <c r="Y80" s="29"/>
      <c r="Z80" s="29"/>
      <c r="AA80" s="29"/>
      <c r="AB80" s="29"/>
      <c r="AC80" s="29"/>
    </row>
    <row r="81" spans="1:29" ht="15">
      <c r="A81" s="29"/>
      <c r="B81" s="50"/>
      <c r="C81" s="29"/>
      <c r="D81" s="41"/>
      <c r="E81" s="51"/>
      <c r="F81" s="51"/>
      <c r="G81" s="41"/>
      <c r="H81" s="41"/>
      <c r="I81" s="29"/>
      <c r="J81" s="29"/>
      <c r="K81" s="29"/>
      <c r="L81" s="29"/>
      <c r="M81" s="29"/>
      <c r="N81" s="29"/>
      <c r="O81" s="29"/>
      <c r="P81" s="29"/>
      <c r="Q81" s="29"/>
      <c r="R81" s="29"/>
      <c r="S81" s="29"/>
      <c r="T81" s="29"/>
      <c r="U81" s="29"/>
      <c r="V81" s="29"/>
      <c r="W81" s="29"/>
      <c r="X81" s="29"/>
      <c r="Y81" s="29"/>
      <c r="Z81" s="29"/>
      <c r="AA81" s="29"/>
      <c r="AB81" s="29"/>
      <c r="AC81" s="29"/>
    </row>
    <row r="82" spans="1:29" ht="15">
      <c r="A82" s="29"/>
      <c r="B82" s="50"/>
      <c r="C82" s="29"/>
      <c r="D82" s="41"/>
      <c r="E82" s="51"/>
      <c r="F82" s="51"/>
      <c r="G82" s="41"/>
      <c r="H82" s="41"/>
      <c r="I82" s="29"/>
      <c r="J82" s="29"/>
      <c r="K82" s="29"/>
      <c r="L82" s="29"/>
      <c r="M82" s="29"/>
      <c r="N82" s="29"/>
      <c r="O82" s="29"/>
      <c r="P82" s="29"/>
      <c r="Q82" s="29"/>
      <c r="R82" s="29"/>
      <c r="S82" s="29"/>
      <c r="T82" s="29"/>
      <c r="U82" s="29"/>
      <c r="V82" s="29"/>
      <c r="W82" s="29"/>
      <c r="X82" s="29"/>
      <c r="Y82" s="29"/>
      <c r="Z82" s="29"/>
      <c r="AA82" s="29"/>
      <c r="AB82" s="29"/>
      <c r="AC82" s="29"/>
    </row>
    <row r="83" spans="1:29" ht="15">
      <c r="A83" s="29"/>
      <c r="B83" s="50"/>
      <c r="C83" s="29"/>
      <c r="D83" s="41"/>
      <c r="E83" s="51"/>
      <c r="F83" s="51"/>
      <c r="G83" s="41"/>
      <c r="H83" s="41"/>
      <c r="I83" s="29"/>
      <c r="J83" s="29"/>
      <c r="K83" s="29"/>
      <c r="L83" s="29"/>
      <c r="M83" s="29"/>
      <c r="N83" s="29"/>
      <c r="O83" s="29"/>
      <c r="P83" s="29"/>
      <c r="Q83" s="29"/>
      <c r="R83" s="29"/>
      <c r="S83" s="29"/>
      <c r="T83" s="29"/>
      <c r="U83" s="29"/>
      <c r="V83" s="29"/>
      <c r="W83" s="29"/>
      <c r="X83" s="29"/>
      <c r="Y83" s="29"/>
      <c r="Z83" s="29"/>
      <c r="AA83" s="29"/>
      <c r="AB83" s="29"/>
      <c r="AC83" s="29"/>
    </row>
    <row r="84" spans="1:29" ht="15">
      <c r="A84" s="29"/>
      <c r="B84" s="50"/>
      <c r="C84" s="29"/>
      <c r="D84" s="41"/>
      <c r="E84" s="51"/>
      <c r="F84" s="51"/>
      <c r="G84" s="41"/>
      <c r="H84" s="41"/>
      <c r="I84" s="29"/>
      <c r="J84" s="29"/>
      <c r="K84" s="29"/>
      <c r="L84" s="29"/>
      <c r="M84" s="29"/>
      <c r="N84" s="29"/>
      <c r="O84" s="29"/>
      <c r="P84" s="29"/>
      <c r="Q84" s="29"/>
      <c r="R84" s="29"/>
      <c r="S84" s="29"/>
      <c r="T84" s="29"/>
      <c r="U84" s="29"/>
      <c r="V84" s="29"/>
      <c r="W84" s="29"/>
      <c r="X84" s="29"/>
      <c r="Y84" s="29"/>
      <c r="Z84" s="29"/>
      <c r="AA84" s="29"/>
      <c r="AB84" s="29"/>
      <c r="AC84" s="29"/>
    </row>
    <row r="85" spans="1:29" ht="15">
      <c r="A85" s="29"/>
      <c r="B85" s="50"/>
      <c r="C85" s="29"/>
      <c r="D85" s="41"/>
      <c r="E85" s="51"/>
      <c r="F85" s="51"/>
      <c r="G85" s="41"/>
      <c r="H85" s="41"/>
      <c r="I85" s="29"/>
      <c r="J85" s="29"/>
      <c r="K85" s="29"/>
      <c r="L85" s="29"/>
      <c r="M85" s="29"/>
      <c r="N85" s="29"/>
      <c r="O85" s="29"/>
      <c r="P85" s="29"/>
      <c r="Q85" s="29"/>
      <c r="R85" s="29"/>
      <c r="S85" s="29"/>
      <c r="T85" s="29"/>
      <c r="U85" s="29"/>
      <c r="V85" s="29"/>
      <c r="W85" s="29"/>
      <c r="X85" s="29"/>
      <c r="Y85" s="29"/>
      <c r="Z85" s="29"/>
      <c r="AA85" s="29"/>
      <c r="AB85" s="29"/>
      <c r="AC85" s="29"/>
    </row>
    <row r="86" spans="1:29" ht="15">
      <c r="A86" s="29"/>
      <c r="B86" s="50"/>
      <c r="C86" s="29"/>
      <c r="D86" s="41"/>
      <c r="E86" s="51"/>
      <c r="F86" s="51"/>
      <c r="G86" s="41"/>
      <c r="H86" s="41"/>
      <c r="I86" s="29"/>
      <c r="J86" s="29"/>
      <c r="K86" s="29"/>
      <c r="L86" s="29"/>
      <c r="M86" s="29"/>
      <c r="N86" s="29"/>
      <c r="O86" s="29"/>
      <c r="P86" s="29"/>
      <c r="Q86" s="29"/>
      <c r="R86" s="29"/>
      <c r="S86" s="29"/>
      <c r="T86" s="29"/>
      <c r="U86" s="29"/>
      <c r="V86" s="29"/>
      <c r="W86" s="29"/>
      <c r="X86" s="29"/>
      <c r="Y86" s="29"/>
      <c r="Z86" s="29"/>
      <c r="AA86" s="29"/>
      <c r="AB86" s="29"/>
      <c r="AC86" s="29"/>
    </row>
    <row r="87" spans="1:29" ht="15">
      <c r="A87" s="29"/>
      <c r="B87" s="50"/>
      <c r="C87" s="29"/>
      <c r="D87" s="41"/>
      <c r="E87" s="51"/>
      <c r="F87" s="51"/>
      <c r="G87" s="41"/>
      <c r="H87" s="41"/>
      <c r="I87" s="29"/>
      <c r="J87" s="29"/>
      <c r="K87" s="29"/>
      <c r="L87" s="29"/>
      <c r="M87" s="29"/>
      <c r="N87" s="29"/>
      <c r="O87" s="29"/>
      <c r="P87" s="29"/>
      <c r="Q87" s="29"/>
      <c r="R87" s="29"/>
      <c r="S87" s="29"/>
      <c r="T87" s="29"/>
      <c r="U87" s="29"/>
      <c r="V87" s="29"/>
      <c r="W87" s="29"/>
      <c r="X87" s="29"/>
      <c r="Y87" s="29"/>
      <c r="Z87" s="29"/>
      <c r="AA87" s="29"/>
      <c r="AB87" s="29"/>
      <c r="AC87" s="29"/>
    </row>
    <row r="88" spans="1:29" ht="15">
      <c r="A88" s="29"/>
      <c r="B88" s="50"/>
      <c r="C88" s="29"/>
      <c r="D88" s="41"/>
      <c r="E88" s="51"/>
      <c r="F88" s="51"/>
      <c r="G88" s="41"/>
      <c r="H88" s="41"/>
      <c r="I88" s="29"/>
      <c r="J88" s="29"/>
      <c r="K88" s="29"/>
      <c r="L88" s="29"/>
      <c r="M88" s="29"/>
      <c r="N88" s="29"/>
      <c r="O88" s="29"/>
      <c r="P88" s="29"/>
      <c r="Q88" s="29"/>
      <c r="R88" s="29"/>
      <c r="S88" s="29"/>
      <c r="T88" s="29"/>
      <c r="U88" s="29"/>
      <c r="V88" s="29"/>
      <c r="W88" s="29"/>
      <c r="X88" s="29"/>
      <c r="Y88" s="29"/>
      <c r="Z88" s="29"/>
      <c r="AA88" s="29"/>
      <c r="AB88" s="29"/>
      <c r="AC88" s="29"/>
    </row>
    <row r="89" spans="1:29" ht="15">
      <c r="A89" s="29"/>
      <c r="B89" s="50"/>
      <c r="C89" s="29"/>
      <c r="D89" s="41"/>
      <c r="E89" s="51"/>
      <c r="F89" s="51"/>
      <c r="G89" s="41"/>
      <c r="H89" s="41"/>
      <c r="I89" s="29"/>
      <c r="J89" s="29"/>
      <c r="K89" s="29"/>
      <c r="L89" s="29"/>
      <c r="M89" s="29"/>
      <c r="N89" s="29"/>
      <c r="O89" s="29"/>
      <c r="P89" s="29"/>
      <c r="Q89" s="29"/>
      <c r="R89" s="29"/>
      <c r="S89" s="29"/>
      <c r="T89" s="29"/>
      <c r="U89" s="29"/>
      <c r="V89" s="29"/>
      <c r="W89" s="29"/>
      <c r="X89" s="29"/>
      <c r="Y89" s="29"/>
      <c r="Z89" s="29"/>
      <c r="AA89" s="29"/>
      <c r="AB89" s="29"/>
      <c r="AC89" s="29"/>
    </row>
    <row r="90" spans="1:29" ht="15">
      <c r="A90" s="29"/>
      <c r="B90" s="50"/>
      <c r="C90" s="29"/>
      <c r="D90" s="41"/>
      <c r="E90" s="51"/>
      <c r="F90" s="51"/>
      <c r="G90" s="41"/>
      <c r="H90" s="41"/>
      <c r="I90" s="29"/>
      <c r="J90" s="29"/>
      <c r="K90" s="29"/>
      <c r="L90" s="29"/>
      <c r="M90" s="29"/>
      <c r="N90" s="29"/>
      <c r="O90" s="29"/>
      <c r="P90" s="29"/>
      <c r="Q90" s="29"/>
      <c r="R90" s="29"/>
      <c r="S90" s="29"/>
      <c r="T90" s="29"/>
      <c r="U90" s="29"/>
      <c r="V90" s="29"/>
      <c r="W90" s="29"/>
      <c r="X90" s="29"/>
      <c r="Y90" s="29"/>
      <c r="Z90" s="29"/>
      <c r="AA90" s="29"/>
      <c r="AB90" s="29"/>
      <c r="AC90" s="29"/>
    </row>
    <row r="91" spans="1:29" ht="15">
      <c r="A91" s="29"/>
      <c r="B91" s="50"/>
      <c r="C91" s="29"/>
      <c r="D91" s="41"/>
      <c r="E91" s="51"/>
      <c r="F91" s="51"/>
      <c r="G91" s="41"/>
      <c r="H91" s="41"/>
      <c r="I91" s="29"/>
      <c r="J91" s="29"/>
      <c r="K91" s="29"/>
      <c r="L91" s="29"/>
      <c r="M91" s="29"/>
      <c r="N91" s="29"/>
      <c r="O91" s="29"/>
      <c r="P91" s="29"/>
      <c r="Q91" s="29"/>
      <c r="R91" s="29"/>
      <c r="S91" s="29"/>
      <c r="T91" s="29"/>
      <c r="U91" s="29"/>
      <c r="V91" s="29"/>
      <c r="W91" s="29"/>
      <c r="X91" s="29"/>
      <c r="Y91" s="29"/>
      <c r="Z91" s="29"/>
      <c r="AA91" s="29"/>
      <c r="AB91" s="29"/>
      <c r="AC91" s="29"/>
    </row>
    <row r="92" spans="1:29" ht="15">
      <c r="A92" s="29"/>
      <c r="B92" s="50"/>
      <c r="C92" s="29"/>
      <c r="D92" s="41"/>
      <c r="E92" s="51"/>
      <c r="F92" s="51"/>
      <c r="G92" s="41"/>
      <c r="H92" s="41"/>
      <c r="I92" s="29"/>
      <c r="J92" s="29"/>
      <c r="K92" s="29"/>
      <c r="L92" s="29"/>
      <c r="M92" s="29"/>
      <c r="N92" s="29"/>
      <c r="O92" s="29"/>
      <c r="P92" s="29"/>
      <c r="Q92" s="29"/>
      <c r="R92" s="29"/>
      <c r="S92" s="29"/>
      <c r="T92" s="29"/>
      <c r="U92" s="29"/>
      <c r="V92" s="29"/>
      <c r="W92" s="29"/>
      <c r="X92" s="29"/>
      <c r="Y92" s="29"/>
      <c r="Z92" s="29"/>
      <c r="AA92" s="29"/>
      <c r="AB92" s="29"/>
      <c r="AC92" s="29"/>
    </row>
    <row r="93" spans="1:29" ht="15">
      <c r="A93" s="29"/>
      <c r="B93" s="50"/>
      <c r="C93" s="29"/>
      <c r="D93" s="41"/>
      <c r="E93" s="51"/>
      <c r="F93" s="51"/>
      <c r="G93" s="41"/>
      <c r="H93" s="41"/>
      <c r="I93" s="29"/>
      <c r="J93" s="29"/>
      <c r="K93" s="29"/>
      <c r="L93" s="29"/>
      <c r="M93" s="29"/>
      <c r="N93" s="29"/>
      <c r="O93" s="29"/>
      <c r="P93" s="29"/>
      <c r="Q93" s="29"/>
      <c r="R93" s="29"/>
      <c r="S93" s="29"/>
      <c r="T93" s="29"/>
      <c r="U93" s="29"/>
      <c r="V93" s="29"/>
      <c r="W93" s="29"/>
      <c r="X93" s="29"/>
      <c r="Y93" s="29"/>
      <c r="Z93" s="29"/>
      <c r="AA93" s="29"/>
      <c r="AB93" s="29"/>
      <c r="AC93" s="29"/>
    </row>
    <row r="94" spans="1:29" ht="15">
      <c r="A94" s="29"/>
      <c r="B94" s="50"/>
      <c r="C94" s="29"/>
      <c r="D94" s="41"/>
      <c r="E94" s="51"/>
      <c r="F94" s="51"/>
      <c r="G94" s="41"/>
      <c r="H94" s="41"/>
      <c r="I94" s="29"/>
      <c r="J94" s="29"/>
      <c r="K94" s="29"/>
      <c r="L94" s="29"/>
      <c r="M94" s="29"/>
      <c r="N94" s="29"/>
      <c r="O94" s="29"/>
      <c r="P94" s="29"/>
      <c r="Q94" s="29"/>
      <c r="R94" s="29"/>
      <c r="S94" s="29"/>
      <c r="T94" s="29"/>
      <c r="U94" s="29"/>
      <c r="V94" s="29"/>
      <c r="W94" s="29"/>
      <c r="X94" s="29"/>
      <c r="Y94" s="29"/>
      <c r="Z94" s="29"/>
      <c r="AA94" s="29"/>
      <c r="AB94" s="29"/>
      <c r="AC94" s="29"/>
    </row>
    <row r="95" spans="1:29" ht="15">
      <c r="A95" s="29"/>
      <c r="B95" s="50"/>
      <c r="C95" s="29"/>
      <c r="D95" s="41"/>
      <c r="E95" s="51"/>
      <c r="F95" s="51"/>
      <c r="G95" s="41"/>
      <c r="H95" s="41"/>
      <c r="I95" s="29"/>
      <c r="J95" s="29"/>
      <c r="K95" s="29"/>
      <c r="L95" s="29"/>
      <c r="M95" s="29"/>
      <c r="N95" s="29"/>
      <c r="O95" s="29"/>
      <c r="P95" s="29"/>
      <c r="Q95" s="29"/>
      <c r="R95" s="29"/>
      <c r="S95" s="29"/>
      <c r="T95" s="29"/>
      <c r="U95" s="29"/>
      <c r="V95" s="29"/>
      <c r="W95" s="29"/>
      <c r="X95" s="29"/>
      <c r="Y95" s="29"/>
      <c r="Z95" s="29"/>
      <c r="AA95" s="29"/>
      <c r="AB95" s="29"/>
      <c r="AC95" s="29"/>
    </row>
    <row r="96" spans="1:29" ht="15">
      <c r="A96" s="29"/>
      <c r="B96" s="50"/>
      <c r="C96" s="29"/>
      <c r="D96" s="41"/>
      <c r="E96" s="51"/>
      <c r="F96" s="51"/>
      <c r="G96" s="41"/>
      <c r="H96" s="41"/>
      <c r="I96" s="29"/>
      <c r="J96" s="29"/>
      <c r="K96" s="29"/>
      <c r="L96" s="29"/>
      <c r="M96" s="29"/>
      <c r="N96" s="29"/>
      <c r="O96" s="29"/>
      <c r="P96" s="29"/>
      <c r="Q96" s="29"/>
      <c r="R96" s="29"/>
      <c r="S96" s="29"/>
      <c r="T96" s="29"/>
      <c r="U96" s="29"/>
      <c r="V96" s="29"/>
      <c r="W96" s="29"/>
      <c r="X96" s="29"/>
      <c r="Y96" s="29"/>
      <c r="Z96" s="29"/>
      <c r="AA96" s="29"/>
      <c r="AB96" s="29"/>
      <c r="AC96" s="29"/>
    </row>
    <row r="97" spans="1:29" ht="15">
      <c r="A97" s="29"/>
      <c r="B97" s="50"/>
      <c r="C97" s="29"/>
      <c r="D97" s="41"/>
      <c r="E97" s="51"/>
      <c r="F97" s="51"/>
      <c r="G97" s="41"/>
      <c r="H97" s="41"/>
      <c r="I97" s="29"/>
      <c r="J97" s="29"/>
      <c r="K97" s="29"/>
      <c r="L97" s="29"/>
      <c r="M97" s="29"/>
      <c r="N97" s="29"/>
      <c r="O97" s="29"/>
      <c r="P97" s="29"/>
      <c r="Q97" s="29"/>
      <c r="R97" s="29"/>
      <c r="S97" s="29"/>
      <c r="T97" s="29"/>
      <c r="U97" s="29"/>
      <c r="V97" s="29"/>
      <c r="W97" s="29"/>
      <c r="X97" s="29"/>
      <c r="Y97" s="29"/>
      <c r="Z97" s="29"/>
      <c r="AA97" s="29"/>
      <c r="AB97" s="29"/>
      <c r="AC97" s="29"/>
    </row>
    <row r="98" spans="1:29" ht="15">
      <c r="A98" s="29"/>
      <c r="B98" s="50"/>
      <c r="C98" s="29"/>
      <c r="D98" s="41"/>
      <c r="E98" s="51"/>
      <c r="F98" s="51"/>
      <c r="G98" s="41"/>
      <c r="H98" s="41"/>
      <c r="I98" s="29"/>
      <c r="J98" s="29"/>
      <c r="K98" s="29"/>
      <c r="L98" s="29"/>
      <c r="M98" s="29"/>
      <c r="N98" s="29"/>
      <c r="O98" s="29"/>
      <c r="P98" s="29"/>
      <c r="Q98" s="29"/>
      <c r="R98" s="29"/>
      <c r="S98" s="29"/>
      <c r="T98" s="29"/>
      <c r="U98" s="29"/>
      <c r="V98" s="29"/>
      <c r="W98" s="29"/>
      <c r="X98" s="29"/>
      <c r="Y98" s="29"/>
      <c r="Z98" s="29"/>
      <c r="AA98" s="29"/>
      <c r="AB98" s="29"/>
      <c r="AC98" s="29"/>
    </row>
    <row r="99" spans="1:29" ht="15">
      <c r="A99" s="29"/>
      <c r="B99" s="50"/>
      <c r="C99" s="29"/>
      <c r="D99" s="41"/>
      <c r="E99" s="51"/>
      <c r="F99" s="51"/>
      <c r="G99" s="41"/>
      <c r="H99" s="41"/>
      <c r="I99" s="29"/>
      <c r="J99" s="29"/>
      <c r="K99" s="29"/>
      <c r="L99" s="29"/>
      <c r="M99" s="29"/>
      <c r="N99" s="29"/>
      <c r="O99" s="29"/>
      <c r="P99" s="29"/>
      <c r="Q99" s="29"/>
      <c r="R99" s="29"/>
      <c r="S99" s="29"/>
      <c r="T99" s="29"/>
      <c r="U99" s="29"/>
      <c r="V99" s="29"/>
      <c r="W99" s="29"/>
      <c r="X99" s="29"/>
      <c r="Y99" s="29"/>
      <c r="Z99" s="29"/>
      <c r="AA99" s="29"/>
      <c r="AB99" s="29"/>
      <c r="AC99" s="29"/>
    </row>
    <row r="100" spans="1:29" ht="15">
      <c r="A100" s="29"/>
      <c r="B100" s="50"/>
      <c r="C100" s="29"/>
      <c r="D100" s="41"/>
      <c r="E100" s="51"/>
      <c r="F100" s="51"/>
      <c r="G100" s="41"/>
      <c r="H100" s="41"/>
      <c r="I100" s="29"/>
      <c r="J100" s="29"/>
      <c r="K100" s="29"/>
      <c r="L100" s="29"/>
      <c r="M100" s="29"/>
      <c r="N100" s="29"/>
      <c r="O100" s="29"/>
      <c r="P100" s="29"/>
      <c r="Q100" s="29"/>
      <c r="R100" s="29"/>
      <c r="S100" s="29"/>
      <c r="T100" s="29"/>
      <c r="U100" s="29"/>
      <c r="V100" s="29"/>
      <c r="W100" s="29"/>
      <c r="X100" s="29"/>
      <c r="Y100" s="29"/>
      <c r="Z100" s="29"/>
      <c r="AA100" s="29"/>
      <c r="AB100" s="29"/>
      <c r="AC100" s="29"/>
    </row>
    <row r="101" spans="1:29" ht="15">
      <c r="A101" s="29"/>
      <c r="B101" s="50"/>
      <c r="C101" s="29"/>
      <c r="D101" s="41"/>
      <c r="E101" s="51"/>
      <c r="F101" s="51"/>
      <c r="G101" s="41"/>
      <c r="H101" s="41"/>
      <c r="I101" s="29"/>
      <c r="J101" s="29"/>
      <c r="K101" s="29"/>
      <c r="L101" s="29"/>
      <c r="M101" s="29"/>
      <c r="N101" s="29"/>
      <c r="O101" s="29"/>
      <c r="P101" s="29"/>
      <c r="Q101" s="29"/>
      <c r="R101" s="29"/>
      <c r="S101" s="29"/>
      <c r="T101" s="29"/>
      <c r="U101" s="29"/>
      <c r="V101" s="29"/>
      <c r="W101" s="29"/>
      <c r="X101" s="29"/>
      <c r="Y101" s="29"/>
      <c r="Z101" s="29"/>
      <c r="AA101" s="29"/>
      <c r="AB101" s="29"/>
      <c r="AC101" s="29"/>
    </row>
    <row r="102" spans="1:29" ht="15">
      <c r="A102" s="29"/>
      <c r="B102" s="50"/>
      <c r="C102" s="29"/>
      <c r="D102" s="41"/>
      <c r="E102" s="51"/>
      <c r="F102" s="51"/>
      <c r="G102" s="41"/>
      <c r="H102" s="41"/>
      <c r="I102" s="29"/>
      <c r="J102" s="29"/>
      <c r="K102" s="29"/>
      <c r="L102" s="29"/>
      <c r="M102" s="29"/>
      <c r="N102" s="29"/>
      <c r="O102" s="29"/>
      <c r="P102" s="29"/>
      <c r="Q102" s="29"/>
      <c r="R102" s="29"/>
      <c r="S102" s="29"/>
      <c r="T102" s="29"/>
      <c r="U102" s="29"/>
      <c r="V102" s="29"/>
      <c r="W102" s="29"/>
      <c r="X102" s="29"/>
      <c r="Y102" s="29"/>
      <c r="Z102" s="29"/>
      <c r="AA102" s="29"/>
      <c r="AB102" s="29"/>
      <c r="AC102" s="29"/>
    </row>
    <row r="103" spans="1:29" ht="15">
      <c r="A103" s="29"/>
      <c r="B103" s="50"/>
      <c r="C103" s="29"/>
      <c r="D103" s="41"/>
      <c r="E103" s="51"/>
      <c r="F103" s="51"/>
      <c r="G103" s="41"/>
      <c r="H103" s="41"/>
      <c r="I103" s="29"/>
      <c r="J103" s="29"/>
      <c r="K103" s="29"/>
      <c r="L103" s="29"/>
      <c r="M103" s="29"/>
      <c r="N103" s="29"/>
      <c r="O103" s="29"/>
      <c r="P103" s="29"/>
      <c r="Q103" s="29"/>
      <c r="R103" s="29"/>
      <c r="S103" s="29"/>
      <c r="T103" s="29"/>
      <c r="U103" s="29"/>
      <c r="V103" s="29"/>
      <c r="W103" s="29"/>
      <c r="X103" s="29"/>
      <c r="Y103" s="29"/>
      <c r="Z103" s="29"/>
      <c r="AA103" s="29"/>
      <c r="AB103" s="29"/>
      <c r="AC103" s="29"/>
    </row>
    <row r="104" spans="1:29" ht="15">
      <c r="A104" s="29"/>
      <c r="B104" s="50"/>
      <c r="C104" s="29"/>
      <c r="D104" s="41"/>
      <c r="E104" s="51"/>
      <c r="F104" s="51"/>
      <c r="G104" s="41"/>
      <c r="H104" s="41"/>
      <c r="I104" s="29"/>
      <c r="J104" s="29"/>
      <c r="K104" s="29"/>
      <c r="L104" s="29"/>
      <c r="M104" s="29"/>
      <c r="N104" s="29"/>
      <c r="O104" s="29"/>
      <c r="P104" s="29"/>
      <c r="Q104" s="29"/>
      <c r="R104" s="29"/>
      <c r="S104" s="29"/>
      <c r="T104" s="29"/>
      <c r="U104" s="29"/>
      <c r="V104" s="29"/>
      <c r="W104" s="29"/>
      <c r="X104" s="29"/>
      <c r="Y104" s="29"/>
      <c r="Z104" s="29"/>
      <c r="AA104" s="29"/>
      <c r="AB104" s="29"/>
      <c r="AC104" s="29"/>
    </row>
    <row r="105" spans="1:29" ht="15">
      <c r="A105" s="29"/>
      <c r="B105" s="50"/>
      <c r="C105" s="29"/>
      <c r="D105" s="41"/>
      <c r="E105" s="51"/>
      <c r="F105" s="51"/>
      <c r="G105" s="41"/>
      <c r="H105" s="41"/>
      <c r="I105" s="29"/>
      <c r="J105" s="29"/>
      <c r="K105" s="29"/>
      <c r="L105" s="29"/>
      <c r="M105" s="29"/>
      <c r="N105" s="29"/>
      <c r="O105" s="29"/>
      <c r="P105" s="29"/>
      <c r="Q105" s="29"/>
      <c r="R105" s="29"/>
      <c r="S105" s="29"/>
      <c r="T105" s="29"/>
      <c r="U105" s="29"/>
      <c r="V105" s="29"/>
      <c r="W105" s="29"/>
      <c r="X105" s="29"/>
      <c r="Y105" s="29"/>
      <c r="Z105" s="29"/>
      <c r="AA105" s="29"/>
      <c r="AB105" s="29"/>
      <c r="AC105" s="29"/>
    </row>
    <row r="106" spans="1:29" ht="15">
      <c r="A106" s="29"/>
      <c r="B106" s="50"/>
      <c r="C106" s="29"/>
      <c r="D106" s="41"/>
      <c r="E106" s="51"/>
      <c r="F106" s="51"/>
      <c r="G106" s="41"/>
      <c r="H106" s="41"/>
      <c r="I106" s="29"/>
      <c r="J106" s="29"/>
      <c r="K106" s="29"/>
      <c r="L106" s="29"/>
      <c r="M106" s="29"/>
      <c r="N106" s="29"/>
      <c r="O106" s="29"/>
      <c r="P106" s="29"/>
      <c r="Q106" s="29"/>
      <c r="R106" s="29"/>
      <c r="S106" s="29"/>
      <c r="T106" s="29"/>
      <c r="U106" s="29"/>
      <c r="V106" s="29"/>
      <c r="W106" s="29"/>
      <c r="X106" s="29"/>
      <c r="Y106" s="29"/>
      <c r="Z106" s="29"/>
      <c r="AA106" s="29"/>
      <c r="AB106" s="29"/>
      <c r="AC106" s="29"/>
    </row>
    <row r="107" spans="1:29" ht="15">
      <c r="A107" s="29"/>
      <c r="B107" s="50"/>
      <c r="C107" s="29"/>
      <c r="D107" s="41"/>
      <c r="E107" s="51"/>
      <c r="F107" s="51"/>
      <c r="G107" s="41"/>
      <c r="H107" s="41"/>
      <c r="I107" s="29"/>
      <c r="J107" s="29"/>
      <c r="K107" s="29"/>
      <c r="L107" s="29"/>
      <c r="M107" s="29"/>
      <c r="N107" s="29"/>
      <c r="O107" s="29"/>
      <c r="P107" s="29"/>
      <c r="Q107" s="29"/>
      <c r="R107" s="29"/>
      <c r="S107" s="29"/>
      <c r="T107" s="29"/>
      <c r="U107" s="29"/>
      <c r="V107" s="29"/>
      <c r="W107" s="29"/>
      <c r="X107" s="29"/>
      <c r="Y107" s="29"/>
      <c r="Z107" s="29"/>
      <c r="AA107" s="29"/>
      <c r="AB107" s="29"/>
      <c r="AC107" s="29"/>
    </row>
    <row r="108" spans="1:29" ht="15">
      <c r="A108" s="29"/>
      <c r="B108" s="50"/>
      <c r="C108" s="29"/>
      <c r="D108" s="41"/>
      <c r="E108" s="51"/>
      <c r="F108" s="51"/>
      <c r="G108" s="41"/>
      <c r="H108" s="41"/>
      <c r="I108" s="29"/>
      <c r="J108" s="29"/>
      <c r="K108" s="29"/>
      <c r="L108" s="29"/>
      <c r="M108" s="29"/>
      <c r="N108" s="29"/>
      <c r="O108" s="29"/>
      <c r="P108" s="29"/>
      <c r="Q108" s="29"/>
      <c r="R108" s="29"/>
      <c r="S108" s="29"/>
      <c r="T108" s="29"/>
      <c r="U108" s="29"/>
      <c r="V108" s="29"/>
      <c r="W108" s="29"/>
      <c r="X108" s="29"/>
      <c r="Y108" s="29"/>
      <c r="Z108" s="29"/>
      <c r="AA108" s="29"/>
      <c r="AB108" s="29"/>
      <c r="AC108" s="29"/>
    </row>
    <row r="109" spans="1:29" ht="15">
      <c r="A109" s="29"/>
      <c r="B109" s="50"/>
      <c r="C109" s="29"/>
      <c r="D109" s="41"/>
      <c r="E109" s="51"/>
      <c r="F109" s="51"/>
      <c r="G109" s="41"/>
      <c r="H109" s="41"/>
      <c r="I109" s="29"/>
      <c r="J109" s="29"/>
      <c r="K109" s="29"/>
      <c r="L109" s="29"/>
      <c r="M109" s="29"/>
      <c r="N109" s="29"/>
      <c r="O109" s="29"/>
      <c r="P109" s="29"/>
      <c r="Q109" s="29"/>
      <c r="R109" s="29"/>
      <c r="S109" s="29"/>
      <c r="T109" s="29"/>
      <c r="U109" s="29"/>
      <c r="V109" s="29"/>
      <c r="W109" s="29"/>
      <c r="X109" s="29"/>
      <c r="Y109" s="29"/>
      <c r="Z109" s="29"/>
      <c r="AA109" s="29"/>
      <c r="AB109" s="29"/>
      <c r="AC109" s="29"/>
    </row>
    <row r="110" spans="1:29" ht="15">
      <c r="A110" s="29"/>
      <c r="B110" s="50"/>
      <c r="C110" s="29"/>
      <c r="D110" s="41"/>
      <c r="E110" s="51"/>
      <c r="F110" s="51"/>
      <c r="G110" s="41"/>
      <c r="H110" s="41"/>
      <c r="I110" s="29"/>
      <c r="J110" s="29"/>
      <c r="K110" s="29"/>
      <c r="L110" s="29"/>
      <c r="M110" s="29"/>
      <c r="N110" s="29"/>
      <c r="O110" s="29"/>
      <c r="P110" s="29"/>
      <c r="Q110" s="29"/>
      <c r="R110" s="29"/>
      <c r="S110" s="29"/>
      <c r="T110" s="29"/>
      <c r="U110" s="29"/>
      <c r="V110" s="29"/>
      <c r="W110" s="29"/>
      <c r="X110" s="29"/>
      <c r="Y110" s="29"/>
      <c r="Z110" s="29"/>
      <c r="AA110" s="29"/>
      <c r="AB110" s="29"/>
      <c r="AC110" s="29"/>
    </row>
    <row r="111" spans="1:29" ht="15">
      <c r="A111" s="29"/>
      <c r="B111" s="50"/>
      <c r="C111" s="29"/>
      <c r="D111" s="41"/>
      <c r="E111" s="51"/>
      <c r="F111" s="51"/>
      <c r="G111" s="41"/>
      <c r="H111" s="41"/>
      <c r="I111" s="29"/>
      <c r="J111" s="29"/>
      <c r="K111" s="29"/>
      <c r="L111" s="29"/>
      <c r="M111" s="29"/>
      <c r="N111" s="29"/>
      <c r="O111" s="29"/>
      <c r="P111" s="29"/>
      <c r="Q111" s="29"/>
      <c r="R111" s="29"/>
      <c r="S111" s="29"/>
      <c r="T111" s="29"/>
      <c r="U111" s="29"/>
      <c r="V111" s="29"/>
      <c r="W111" s="29"/>
      <c r="X111" s="29"/>
      <c r="Y111" s="29"/>
      <c r="Z111" s="29"/>
      <c r="AA111" s="29"/>
      <c r="AB111" s="29"/>
      <c r="AC111" s="29"/>
    </row>
    <row r="112" spans="1:29" ht="15">
      <c r="A112" s="29"/>
      <c r="B112" s="50"/>
      <c r="C112" s="29"/>
      <c r="D112" s="41"/>
      <c r="E112" s="51"/>
      <c r="F112" s="51"/>
      <c r="G112" s="41"/>
      <c r="H112" s="41"/>
      <c r="I112" s="29"/>
      <c r="J112" s="29"/>
      <c r="K112" s="29"/>
      <c r="L112" s="29"/>
      <c r="M112" s="29"/>
      <c r="N112" s="29"/>
      <c r="O112" s="29"/>
      <c r="P112" s="29"/>
      <c r="Q112" s="29"/>
      <c r="R112" s="29"/>
      <c r="S112" s="29"/>
      <c r="T112" s="29"/>
      <c r="U112" s="29"/>
      <c r="V112" s="29"/>
      <c r="W112" s="29"/>
      <c r="X112" s="29"/>
      <c r="Y112" s="29"/>
      <c r="Z112" s="29"/>
      <c r="AA112" s="29"/>
      <c r="AB112" s="29"/>
      <c r="AC112" s="29"/>
    </row>
    <row r="113" spans="1:29" ht="15">
      <c r="A113" s="29"/>
      <c r="B113" s="50"/>
      <c r="C113" s="29"/>
      <c r="D113" s="41"/>
      <c r="E113" s="51"/>
      <c r="F113" s="51"/>
      <c r="G113" s="41"/>
      <c r="H113" s="41"/>
      <c r="I113" s="29"/>
      <c r="J113" s="29"/>
      <c r="K113" s="29"/>
      <c r="L113" s="29"/>
      <c r="M113" s="29"/>
      <c r="N113" s="29"/>
      <c r="O113" s="29"/>
      <c r="P113" s="29"/>
      <c r="Q113" s="29"/>
      <c r="R113" s="29"/>
      <c r="S113" s="29"/>
      <c r="T113" s="29"/>
      <c r="U113" s="29"/>
      <c r="V113" s="29"/>
      <c r="W113" s="29"/>
      <c r="X113" s="29"/>
      <c r="Y113" s="29"/>
      <c r="Z113" s="29"/>
      <c r="AA113" s="29"/>
      <c r="AB113" s="29"/>
      <c r="AC113" s="29"/>
    </row>
    <row r="114" spans="1:29" ht="15">
      <c r="A114" s="29"/>
      <c r="B114" s="50"/>
      <c r="C114" s="29"/>
      <c r="D114" s="41"/>
      <c r="E114" s="51"/>
      <c r="F114" s="51"/>
      <c r="G114" s="41"/>
      <c r="H114" s="41"/>
      <c r="I114" s="29"/>
      <c r="J114" s="29"/>
      <c r="K114" s="29"/>
      <c r="L114" s="29"/>
      <c r="M114" s="29"/>
      <c r="N114" s="29"/>
      <c r="O114" s="29"/>
      <c r="P114" s="29"/>
      <c r="Q114" s="29"/>
      <c r="R114" s="29"/>
      <c r="S114" s="29"/>
      <c r="T114" s="29"/>
      <c r="U114" s="29"/>
      <c r="V114" s="29"/>
      <c r="W114" s="29"/>
      <c r="X114" s="29"/>
      <c r="Y114" s="29"/>
      <c r="Z114" s="29"/>
      <c r="AA114" s="29"/>
      <c r="AB114" s="29"/>
      <c r="AC114" s="29"/>
    </row>
    <row r="115" spans="1:29" ht="15">
      <c r="A115" s="29"/>
      <c r="B115" s="50"/>
      <c r="C115" s="29"/>
      <c r="D115" s="41"/>
      <c r="E115" s="51"/>
      <c r="F115" s="51"/>
      <c r="G115" s="41"/>
      <c r="H115" s="41"/>
      <c r="I115" s="29"/>
      <c r="J115" s="29"/>
      <c r="K115" s="29"/>
      <c r="L115" s="29"/>
      <c r="M115" s="29"/>
      <c r="N115" s="29"/>
      <c r="O115" s="29"/>
      <c r="P115" s="29"/>
      <c r="Q115" s="29"/>
      <c r="R115" s="29"/>
      <c r="S115" s="29"/>
      <c r="T115" s="29"/>
      <c r="U115" s="29"/>
      <c r="V115" s="29"/>
      <c r="W115" s="29"/>
      <c r="X115" s="29"/>
      <c r="Y115" s="29"/>
      <c r="Z115" s="29"/>
      <c r="AA115" s="29"/>
      <c r="AB115" s="29"/>
      <c r="AC115" s="29"/>
    </row>
    <row r="116" spans="1:29" ht="15">
      <c r="A116" s="29"/>
      <c r="B116" s="50"/>
      <c r="C116" s="29"/>
      <c r="D116" s="41"/>
      <c r="E116" s="51"/>
      <c r="F116" s="51"/>
      <c r="G116" s="41"/>
      <c r="H116" s="41"/>
      <c r="I116" s="29"/>
      <c r="J116" s="29"/>
      <c r="K116" s="29"/>
      <c r="L116" s="29"/>
      <c r="M116" s="29"/>
      <c r="N116" s="29"/>
      <c r="O116" s="29"/>
      <c r="P116" s="29"/>
      <c r="Q116" s="29"/>
      <c r="R116" s="29"/>
      <c r="S116" s="29"/>
      <c r="T116" s="29"/>
      <c r="U116" s="29"/>
      <c r="V116" s="29"/>
      <c r="W116" s="29"/>
      <c r="X116" s="29"/>
      <c r="Y116" s="29"/>
      <c r="Z116" s="29"/>
      <c r="AA116" s="29"/>
      <c r="AB116" s="29"/>
      <c r="AC116" s="29"/>
    </row>
    <row r="117" spans="1:29" ht="15">
      <c r="A117" s="29"/>
      <c r="B117" s="50"/>
      <c r="C117" s="29"/>
      <c r="D117" s="41"/>
      <c r="E117" s="51"/>
      <c r="F117" s="51"/>
      <c r="G117" s="41"/>
      <c r="H117" s="41"/>
      <c r="I117" s="29"/>
      <c r="J117" s="29"/>
      <c r="K117" s="29"/>
      <c r="L117" s="29"/>
      <c r="M117" s="29"/>
      <c r="N117" s="29"/>
      <c r="O117" s="29"/>
      <c r="P117" s="29"/>
      <c r="Q117" s="29"/>
      <c r="R117" s="29"/>
      <c r="S117" s="29"/>
      <c r="T117" s="29"/>
      <c r="U117" s="29"/>
      <c r="V117" s="29"/>
      <c r="W117" s="29"/>
      <c r="X117" s="29"/>
      <c r="Y117" s="29"/>
      <c r="Z117" s="29"/>
      <c r="AA117" s="29"/>
      <c r="AB117" s="29"/>
      <c r="AC117" s="29"/>
    </row>
    <row r="118" spans="1:29" ht="15">
      <c r="A118" s="29"/>
      <c r="B118" s="50"/>
      <c r="C118" s="29"/>
      <c r="D118" s="41"/>
      <c r="E118" s="51"/>
      <c r="F118" s="51"/>
      <c r="G118" s="41"/>
      <c r="H118" s="41"/>
      <c r="I118" s="29"/>
      <c r="J118" s="29"/>
      <c r="K118" s="29"/>
      <c r="L118" s="29"/>
      <c r="M118" s="29"/>
      <c r="N118" s="29"/>
      <c r="O118" s="29"/>
      <c r="P118" s="29"/>
      <c r="Q118" s="29"/>
      <c r="R118" s="29"/>
      <c r="S118" s="29"/>
      <c r="T118" s="29"/>
      <c r="U118" s="29"/>
      <c r="V118" s="29"/>
      <c r="W118" s="29"/>
      <c r="X118" s="29"/>
      <c r="Y118" s="29"/>
      <c r="Z118" s="29"/>
      <c r="AA118" s="29"/>
      <c r="AB118" s="29"/>
      <c r="AC118" s="29"/>
    </row>
    <row r="119" spans="1:29" ht="15">
      <c r="A119" s="29"/>
      <c r="B119" s="50"/>
      <c r="C119" s="29"/>
      <c r="D119" s="41"/>
      <c r="E119" s="51"/>
      <c r="F119" s="51"/>
      <c r="G119" s="41"/>
      <c r="H119" s="41"/>
      <c r="I119" s="29"/>
      <c r="J119" s="29"/>
      <c r="K119" s="29"/>
      <c r="L119" s="29"/>
      <c r="M119" s="29"/>
      <c r="N119" s="29"/>
      <c r="O119" s="29"/>
      <c r="P119" s="29"/>
      <c r="Q119" s="29"/>
      <c r="R119" s="29"/>
      <c r="S119" s="29"/>
      <c r="T119" s="29"/>
      <c r="U119" s="29"/>
      <c r="V119" s="29"/>
      <c r="W119" s="29"/>
      <c r="X119" s="29"/>
      <c r="Y119" s="29"/>
      <c r="Z119" s="29"/>
      <c r="AA119" s="29"/>
      <c r="AB119" s="29"/>
      <c r="AC119" s="29"/>
    </row>
    <row r="120" spans="1:29" ht="15">
      <c r="A120" s="29"/>
      <c r="B120" s="50"/>
      <c r="C120" s="29"/>
      <c r="D120" s="41"/>
      <c r="E120" s="51"/>
      <c r="F120" s="51"/>
      <c r="G120" s="41"/>
      <c r="H120" s="41"/>
      <c r="I120" s="29"/>
      <c r="J120" s="29"/>
      <c r="K120" s="29"/>
      <c r="L120" s="29"/>
      <c r="M120" s="29"/>
      <c r="N120" s="29"/>
      <c r="O120" s="29"/>
      <c r="P120" s="29"/>
      <c r="Q120" s="29"/>
      <c r="R120" s="29"/>
      <c r="S120" s="29"/>
      <c r="T120" s="29"/>
      <c r="U120" s="29"/>
      <c r="V120" s="29"/>
      <c r="W120" s="29"/>
      <c r="X120" s="29"/>
      <c r="Y120" s="29"/>
      <c r="Z120" s="29"/>
      <c r="AA120" s="29"/>
      <c r="AB120" s="29"/>
      <c r="AC120" s="29"/>
    </row>
    <row r="121" spans="1:29" ht="15">
      <c r="A121" s="29"/>
      <c r="B121" s="50"/>
      <c r="C121" s="29"/>
      <c r="D121" s="41"/>
      <c r="E121" s="51"/>
      <c r="F121" s="51"/>
      <c r="G121" s="41"/>
      <c r="H121" s="41"/>
      <c r="I121" s="29"/>
      <c r="J121" s="29"/>
      <c r="K121" s="29"/>
      <c r="L121" s="29"/>
      <c r="M121" s="29"/>
      <c r="N121" s="29"/>
      <c r="O121" s="29"/>
      <c r="P121" s="29"/>
      <c r="Q121" s="29"/>
      <c r="R121" s="29"/>
      <c r="S121" s="29"/>
      <c r="T121" s="29"/>
      <c r="U121" s="29"/>
      <c r="V121" s="29"/>
      <c r="W121" s="29"/>
      <c r="X121" s="29"/>
      <c r="Y121" s="29"/>
      <c r="Z121" s="29"/>
      <c r="AA121" s="29"/>
      <c r="AB121" s="29"/>
      <c r="AC121" s="29"/>
    </row>
    <row r="122" spans="1:29" ht="15">
      <c r="A122" s="29"/>
      <c r="B122" s="50"/>
      <c r="C122" s="29"/>
      <c r="D122" s="41"/>
      <c r="E122" s="51"/>
      <c r="F122" s="51"/>
      <c r="G122" s="41"/>
      <c r="H122" s="41"/>
      <c r="I122" s="29"/>
      <c r="J122" s="29"/>
      <c r="K122" s="29"/>
      <c r="L122" s="29"/>
      <c r="M122" s="29"/>
      <c r="N122" s="29"/>
      <c r="O122" s="29"/>
      <c r="P122" s="29"/>
      <c r="Q122" s="29"/>
      <c r="R122" s="29"/>
      <c r="S122" s="29"/>
      <c r="T122" s="29"/>
      <c r="U122" s="29"/>
      <c r="V122" s="29"/>
      <c r="W122" s="29"/>
      <c r="X122" s="29"/>
      <c r="Y122" s="29"/>
      <c r="Z122" s="29"/>
      <c r="AA122" s="29"/>
      <c r="AB122" s="29"/>
      <c r="AC122" s="29"/>
    </row>
    <row r="123" spans="1:29" ht="15">
      <c r="A123" s="29"/>
      <c r="B123" s="50"/>
      <c r="C123" s="29"/>
      <c r="D123" s="41"/>
      <c r="E123" s="51"/>
      <c r="F123" s="51"/>
      <c r="G123" s="41"/>
      <c r="H123" s="41"/>
      <c r="I123" s="29"/>
      <c r="J123" s="29"/>
      <c r="K123" s="29"/>
      <c r="L123" s="29"/>
      <c r="M123" s="29"/>
      <c r="N123" s="29"/>
      <c r="O123" s="29"/>
      <c r="P123" s="29"/>
      <c r="Q123" s="29"/>
      <c r="R123" s="29"/>
      <c r="S123" s="29"/>
      <c r="T123" s="29"/>
      <c r="U123" s="29"/>
      <c r="V123" s="29"/>
      <c r="W123" s="29"/>
      <c r="X123" s="29"/>
      <c r="Y123" s="29"/>
      <c r="Z123" s="29"/>
      <c r="AA123" s="29"/>
      <c r="AB123" s="29"/>
      <c r="AC123" s="29"/>
    </row>
    <row r="124" spans="1:29" ht="15">
      <c r="A124" s="29"/>
      <c r="B124" s="50"/>
      <c r="C124" s="29"/>
      <c r="D124" s="41"/>
      <c r="E124" s="51"/>
      <c r="F124" s="51"/>
      <c r="G124" s="41"/>
      <c r="H124" s="41"/>
      <c r="I124" s="29"/>
      <c r="J124" s="29"/>
      <c r="K124" s="29"/>
      <c r="L124" s="29"/>
      <c r="M124" s="29"/>
      <c r="N124" s="29"/>
      <c r="O124" s="29"/>
      <c r="P124" s="29"/>
      <c r="Q124" s="29"/>
      <c r="R124" s="29"/>
      <c r="S124" s="29"/>
      <c r="T124" s="29"/>
      <c r="U124" s="29"/>
      <c r="V124" s="29"/>
      <c r="W124" s="29"/>
      <c r="X124" s="29"/>
      <c r="Y124" s="29"/>
      <c r="Z124" s="29"/>
      <c r="AA124" s="29"/>
      <c r="AB124" s="29"/>
      <c r="AC124" s="29"/>
    </row>
    <row r="125" spans="1:29" ht="15">
      <c r="A125" s="29"/>
      <c r="B125" s="50"/>
      <c r="C125" s="29"/>
      <c r="D125" s="41"/>
      <c r="E125" s="51"/>
      <c r="F125" s="51"/>
      <c r="G125" s="41"/>
      <c r="H125" s="41"/>
      <c r="I125" s="29"/>
      <c r="J125" s="29"/>
      <c r="K125" s="29"/>
      <c r="L125" s="29"/>
      <c r="M125" s="29"/>
      <c r="N125" s="29"/>
      <c r="O125" s="29"/>
      <c r="P125" s="29"/>
      <c r="Q125" s="29"/>
      <c r="R125" s="29"/>
      <c r="S125" s="29"/>
      <c r="T125" s="29"/>
      <c r="U125" s="29"/>
      <c r="V125" s="29"/>
      <c r="W125" s="29"/>
      <c r="X125" s="29"/>
      <c r="Y125" s="29"/>
      <c r="Z125" s="29"/>
      <c r="AA125" s="29"/>
      <c r="AB125" s="29"/>
      <c r="AC125" s="29"/>
    </row>
    <row r="126" spans="1:29" ht="15">
      <c r="A126" s="29"/>
      <c r="B126" s="50"/>
      <c r="C126" s="29"/>
      <c r="D126" s="41"/>
      <c r="E126" s="51"/>
      <c r="F126" s="51"/>
      <c r="G126" s="41"/>
      <c r="H126" s="41"/>
      <c r="I126" s="29"/>
      <c r="J126" s="29"/>
      <c r="K126" s="29"/>
      <c r="L126" s="29"/>
      <c r="M126" s="29"/>
      <c r="N126" s="29"/>
      <c r="O126" s="29"/>
      <c r="P126" s="29"/>
      <c r="Q126" s="29"/>
      <c r="R126" s="29"/>
      <c r="S126" s="29"/>
      <c r="T126" s="29"/>
      <c r="U126" s="29"/>
      <c r="V126" s="29"/>
      <c r="W126" s="29"/>
      <c r="X126" s="29"/>
      <c r="Y126" s="29"/>
      <c r="Z126" s="29"/>
      <c r="AA126" s="29"/>
      <c r="AB126" s="29"/>
      <c r="AC126" s="29"/>
    </row>
    <row r="127" spans="1:29" ht="15">
      <c r="A127" s="29"/>
      <c r="B127" s="50"/>
      <c r="C127" s="29"/>
      <c r="D127" s="41"/>
      <c r="E127" s="51"/>
      <c r="F127" s="51"/>
      <c r="G127" s="41"/>
      <c r="H127" s="41"/>
      <c r="I127" s="29"/>
      <c r="J127" s="29"/>
      <c r="K127" s="29"/>
      <c r="L127" s="29"/>
      <c r="M127" s="29"/>
      <c r="N127" s="29"/>
      <c r="O127" s="29"/>
      <c r="P127" s="29"/>
      <c r="Q127" s="29"/>
      <c r="R127" s="29"/>
      <c r="S127" s="29"/>
      <c r="T127" s="29"/>
      <c r="U127" s="29"/>
      <c r="V127" s="29"/>
      <c r="W127" s="29"/>
      <c r="X127" s="29"/>
      <c r="Y127" s="29"/>
      <c r="Z127" s="29"/>
      <c r="AA127" s="29"/>
      <c r="AB127" s="29"/>
      <c r="AC127" s="29"/>
    </row>
    <row r="128" spans="1:29" ht="15">
      <c r="A128" s="29"/>
      <c r="B128" s="50"/>
      <c r="C128" s="29"/>
      <c r="D128" s="41"/>
      <c r="E128" s="51"/>
      <c r="F128" s="51"/>
      <c r="G128" s="41"/>
      <c r="H128" s="41"/>
      <c r="I128" s="29"/>
      <c r="J128" s="29"/>
      <c r="K128" s="29"/>
      <c r="L128" s="29"/>
      <c r="M128" s="29"/>
      <c r="N128" s="29"/>
      <c r="O128" s="29"/>
      <c r="P128" s="29"/>
      <c r="Q128" s="29"/>
      <c r="R128" s="29"/>
      <c r="S128" s="29"/>
      <c r="T128" s="29"/>
      <c r="U128" s="29"/>
      <c r="V128" s="29"/>
      <c r="W128" s="29"/>
      <c r="X128" s="29"/>
      <c r="Y128" s="29"/>
      <c r="Z128" s="29"/>
      <c r="AA128" s="29"/>
      <c r="AB128" s="29"/>
      <c r="AC128" s="29"/>
    </row>
    <row r="129" spans="1:29" ht="15">
      <c r="A129" s="29"/>
      <c r="B129" s="50"/>
      <c r="C129" s="29"/>
      <c r="D129" s="41"/>
      <c r="E129" s="51"/>
      <c r="F129" s="51"/>
      <c r="G129" s="41"/>
      <c r="H129" s="41"/>
      <c r="I129" s="29"/>
      <c r="J129" s="29"/>
      <c r="K129" s="29"/>
      <c r="L129" s="29"/>
      <c r="M129" s="29"/>
      <c r="N129" s="29"/>
      <c r="O129" s="29"/>
      <c r="P129" s="29"/>
      <c r="Q129" s="29"/>
      <c r="R129" s="29"/>
      <c r="S129" s="29"/>
      <c r="T129" s="29"/>
      <c r="U129" s="29"/>
      <c r="V129" s="29"/>
      <c r="W129" s="29"/>
      <c r="X129" s="29"/>
      <c r="Y129" s="29"/>
      <c r="Z129" s="29"/>
      <c r="AA129" s="29"/>
      <c r="AB129" s="29"/>
      <c r="AC129" s="29"/>
    </row>
    <row r="130" spans="1:29" ht="15">
      <c r="A130" s="29"/>
      <c r="B130" s="50"/>
      <c r="C130" s="29"/>
      <c r="D130" s="41"/>
      <c r="E130" s="51"/>
      <c r="F130" s="51"/>
      <c r="G130" s="41"/>
      <c r="H130" s="41"/>
      <c r="I130" s="29"/>
      <c r="J130" s="29"/>
      <c r="K130" s="29"/>
      <c r="L130" s="29"/>
      <c r="M130" s="29"/>
      <c r="N130" s="29"/>
      <c r="O130" s="29"/>
      <c r="P130" s="29"/>
      <c r="Q130" s="29"/>
      <c r="R130" s="29"/>
      <c r="S130" s="29"/>
      <c r="T130" s="29"/>
      <c r="U130" s="29"/>
      <c r="V130" s="29"/>
      <c r="W130" s="29"/>
      <c r="X130" s="29"/>
      <c r="Y130" s="29"/>
      <c r="Z130" s="29"/>
      <c r="AA130" s="29"/>
      <c r="AB130" s="29"/>
      <c r="AC130" s="29"/>
    </row>
    <row r="131" spans="1:29" ht="15">
      <c r="A131" s="29"/>
      <c r="B131" s="50"/>
      <c r="C131" s="29"/>
      <c r="D131" s="41"/>
      <c r="E131" s="51"/>
      <c r="F131" s="51"/>
      <c r="G131" s="41"/>
      <c r="H131" s="41"/>
      <c r="I131" s="29"/>
      <c r="J131" s="29"/>
      <c r="K131" s="29"/>
      <c r="L131" s="29"/>
      <c r="M131" s="29"/>
      <c r="N131" s="29"/>
      <c r="O131" s="29"/>
      <c r="P131" s="29"/>
      <c r="Q131" s="29"/>
      <c r="R131" s="29"/>
      <c r="S131" s="29"/>
      <c r="T131" s="29"/>
      <c r="U131" s="29"/>
      <c r="V131" s="29"/>
      <c r="W131" s="29"/>
      <c r="X131" s="29"/>
      <c r="Y131" s="29"/>
      <c r="Z131" s="29"/>
      <c r="AA131" s="29"/>
      <c r="AB131" s="29"/>
      <c r="AC131" s="29"/>
    </row>
    <row r="132" spans="1:29" ht="15">
      <c r="A132" s="29"/>
      <c r="B132" s="50"/>
      <c r="C132" s="29"/>
      <c r="D132" s="41"/>
      <c r="E132" s="51"/>
      <c r="F132" s="51"/>
      <c r="G132" s="41"/>
      <c r="H132" s="41"/>
      <c r="I132" s="29"/>
      <c r="J132" s="29"/>
      <c r="K132" s="29"/>
      <c r="L132" s="29"/>
      <c r="M132" s="29"/>
      <c r="N132" s="29"/>
      <c r="O132" s="29"/>
      <c r="P132" s="29"/>
      <c r="Q132" s="29"/>
      <c r="R132" s="29"/>
      <c r="S132" s="29"/>
      <c r="T132" s="29"/>
      <c r="U132" s="29"/>
      <c r="V132" s="29"/>
      <c r="W132" s="29"/>
      <c r="X132" s="29"/>
      <c r="Y132" s="29"/>
      <c r="Z132" s="29"/>
      <c r="AA132" s="29"/>
      <c r="AB132" s="29"/>
      <c r="AC132" s="29"/>
    </row>
    <row r="133" spans="1:29" ht="15">
      <c r="A133" s="29"/>
      <c r="B133" s="50"/>
      <c r="C133" s="29"/>
      <c r="D133" s="41"/>
      <c r="E133" s="51"/>
      <c r="F133" s="51"/>
      <c r="G133" s="41"/>
      <c r="H133" s="41"/>
      <c r="I133" s="29"/>
      <c r="J133" s="29"/>
      <c r="K133" s="29"/>
      <c r="L133" s="29"/>
      <c r="M133" s="29"/>
      <c r="N133" s="29"/>
      <c r="O133" s="29"/>
      <c r="P133" s="29"/>
      <c r="Q133" s="29"/>
      <c r="R133" s="29"/>
      <c r="S133" s="29"/>
      <c r="T133" s="29"/>
      <c r="U133" s="29"/>
      <c r="V133" s="29"/>
      <c r="W133" s="29"/>
      <c r="X133" s="29"/>
      <c r="Y133" s="29"/>
      <c r="Z133" s="29"/>
      <c r="AA133" s="29"/>
      <c r="AB133" s="29"/>
      <c r="AC133" s="29"/>
    </row>
    <row r="134" spans="1:29" ht="15">
      <c r="A134" s="29"/>
      <c r="B134" s="50"/>
      <c r="C134" s="29"/>
      <c r="D134" s="41"/>
      <c r="E134" s="51"/>
      <c r="F134" s="51"/>
      <c r="G134" s="41"/>
      <c r="H134" s="41"/>
      <c r="I134" s="29"/>
      <c r="J134" s="29"/>
      <c r="K134" s="29"/>
      <c r="L134" s="29"/>
      <c r="M134" s="29"/>
      <c r="N134" s="29"/>
      <c r="O134" s="29"/>
      <c r="P134" s="29"/>
      <c r="Q134" s="29"/>
      <c r="R134" s="29"/>
      <c r="S134" s="29"/>
      <c r="T134" s="29"/>
      <c r="U134" s="29"/>
      <c r="V134" s="29"/>
      <c r="W134" s="29"/>
      <c r="X134" s="29"/>
      <c r="Y134" s="29"/>
      <c r="Z134" s="29"/>
      <c r="AA134" s="29"/>
      <c r="AB134" s="29"/>
      <c r="AC134" s="29"/>
    </row>
    <row r="135" spans="1:29" ht="15">
      <c r="A135" s="29"/>
      <c r="B135" s="50"/>
      <c r="C135" s="29"/>
      <c r="D135" s="41"/>
      <c r="E135" s="51"/>
      <c r="F135" s="51"/>
      <c r="G135" s="41"/>
      <c r="H135" s="41"/>
      <c r="I135" s="29"/>
      <c r="J135" s="29"/>
      <c r="K135" s="29"/>
      <c r="L135" s="29"/>
      <c r="M135" s="29"/>
      <c r="N135" s="29"/>
      <c r="O135" s="29"/>
      <c r="P135" s="29"/>
      <c r="Q135" s="29"/>
      <c r="R135" s="29"/>
      <c r="S135" s="29"/>
      <c r="T135" s="29"/>
      <c r="U135" s="29"/>
      <c r="V135" s="29"/>
      <c r="W135" s="29"/>
      <c r="X135" s="29"/>
      <c r="Y135" s="29"/>
      <c r="Z135" s="29"/>
      <c r="AA135" s="29"/>
      <c r="AB135" s="29"/>
      <c r="AC135" s="29"/>
    </row>
    <row r="136" spans="1:29" ht="15">
      <c r="A136" s="29"/>
      <c r="B136" s="50"/>
      <c r="C136" s="29"/>
      <c r="D136" s="41"/>
      <c r="E136" s="51"/>
      <c r="F136" s="51"/>
      <c r="G136" s="41"/>
      <c r="H136" s="41"/>
      <c r="I136" s="29"/>
      <c r="J136" s="29"/>
      <c r="K136" s="29"/>
      <c r="L136" s="29"/>
      <c r="M136" s="29"/>
      <c r="N136" s="29"/>
      <c r="O136" s="29"/>
      <c r="P136" s="29"/>
      <c r="Q136" s="29"/>
      <c r="R136" s="29"/>
      <c r="S136" s="29"/>
      <c r="T136" s="29"/>
      <c r="U136" s="29"/>
      <c r="V136" s="29"/>
      <c r="W136" s="29"/>
      <c r="X136" s="29"/>
      <c r="Y136" s="29"/>
      <c r="Z136" s="29"/>
      <c r="AA136" s="29"/>
      <c r="AB136" s="29"/>
      <c r="AC136" s="29"/>
    </row>
    <row r="137" spans="1:29" ht="15">
      <c r="A137" s="29"/>
      <c r="B137" s="50"/>
      <c r="C137" s="29"/>
      <c r="D137" s="41"/>
      <c r="E137" s="51"/>
      <c r="F137" s="51"/>
      <c r="G137" s="41"/>
      <c r="H137" s="41"/>
      <c r="I137" s="29"/>
      <c r="J137" s="29"/>
      <c r="K137" s="29"/>
      <c r="L137" s="29"/>
      <c r="M137" s="29"/>
      <c r="N137" s="29"/>
      <c r="O137" s="29"/>
      <c r="P137" s="29"/>
      <c r="Q137" s="29"/>
      <c r="R137" s="29"/>
      <c r="S137" s="29"/>
      <c r="T137" s="29"/>
      <c r="U137" s="29"/>
      <c r="V137" s="29"/>
      <c r="W137" s="29"/>
      <c r="X137" s="29"/>
      <c r="Y137" s="29"/>
      <c r="Z137" s="29"/>
      <c r="AA137" s="29"/>
      <c r="AB137" s="29"/>
      <c r="AC137" s="29"/>
    </row>
    <row r="138" spans="1:29" ht="15">
      <c r="A138" s="29"/>
      <c r="B138" s="50"/>
      <c r="C138" s="29"/>
      <c r="D138" s="41"/>
      <c r="E138" s="51"/>
      <c r="F138" s="51"/>
      <c r="G138" s="41"/>
      <c r="H138" s="41"/>
      <c r="I138" s="29"/>
      <c r="J138" s="29"/>
      <c r="K138" s="29"/>
      <c r="L138" s="29"/>
      <c r="M138" s="29"/>
      <c r="N138" s="29"/>
      <c r="O138" s="29"/>
      <c r="P138" s="29"/>
      <c r="Q138" s="29"/>
      <c r="R138" s="29"/>
      <c r="S138" s="29"/>
      <c r="T138" s="29"/>
      <c r="U138" s="29"/>
      <c r="V138" s="29"/>
      <c r="W138" s="29"/>
      <c r="X138" s="29"/>
      <c r="Y138" s="29"/>
      <c r="Z138" s="29"/>
      <c r="AA138" s="29"/>
      <c r="AB138" s="29"/>
      <c r="AC138" s="29"/>
    </row>
    <row r="139" spans="1:29" ht="15">
      <c r="A139" s="29"/>
      <c r="B139" s="50"/>
      <c r="C139" s="29"/>
      <c r="D139" s="41"/>
      <c r="E139" s="51"/>
      <c r="F139" s="51"/>
      <c r="G139" s="41"/>
      <c r="H139" s="41"/>
      <c r="I139" s="29"/>
      <c r="J139" s="29"/>
      <c r="K139" s="29"/>
      <c r="L139" s="29"/>
      <c r="M139" s="29"/>
      <c r="N139" s="29"/>
      <c r="O139" s="29"/>
      <c r="P139" s="29"/>
      <c r="Q139" s="29"/>
      <c r="R139" s="29"/>
      <c r="S139" s="29"/>
      <c r="T139" s="29"/>
      <c r="U139" s="29"/>
      <c r="V139" s="29"/>
      <c r="W139" s="29"/>
      <c r="X139" s="29"/>
      <c r="Y139" s="29"/>
      <c r="Z139" s="29"/>
      <c r="AA139" s="29"/>
      <c r="AB139" s="29"/>
      <c r="AC139" s="29"/>
    </row>
    <row r="140" spans="1:29" ht="15">
      <c r="A140" s="29"/>
      <c r="B140" s="50"/>
      <c r="C140" s="29"/>
      <c r="D140" s="41"/>
      <c r="E140" s="51"/>
      <c r="F140" s="51"/>
      <c r="G140" s="41"/>
      <c r="H140" s="41"/>
      <c r="I140" s="29"/>
      <c r="J140" s="29"/>
      <c r="K140" s="29"/>
      <c r="L140" s="29"/>
      <c r="M140" s="29"/>
      <c r="N140" s="29"/>
      <c r="O140" s="29"/>
      <c r="P140" s="29"/>
      <c r="Q140" s="29"/>
      <c r="R140" s="29"/>
      <c r="S140" s="29"/>
      <c r="T140" s="29"/>
      <c r="U140" s="29"/>
      <c r="V140" s="29"/>
      <c r="W140" s="29"/>
      <c r="X140" s="29"/>
      <c r="Y140" s="29"/>
      <c r="Z140" s="29"/>
      <c r="AA140" s="29"/>
      <c r="AB140" s="29"/>
      <c r="AC140" s="29"/>
    </row>
    <row r="141" spans="1:29" ht="15">
      <c r="A141" s="29"/>
      <c r="B141" s="50"/>
      <c r="C141" s="29"/>
      <c r="D141" s="41"/>
      <c r="E141" s="51"/>
      <c r="F141" s="51"/>
      <c r="G141" s="41"/>
      <c r="H141" s="41"/>
      <c r="I141" s="29"/>
      <c r="J141" s="29"/>
      <c r="K141" s="29"/>
      <c r="L141" s="29"/>
      <c r="M141" s="29"/>
      <c r="N141" s="29"/>
      <c r="O141" s="29"/>
      <c r="P141" s="29"/>
      <c r="Q141" s="29"/>
      <c r="R141" s="29"/>
      <c r="S141" s="29"/>
      <c r="T141" s="29"/>
      <c r="U141" s="29"/>
      <c r="V141" s="29"/>
      <c r="W141" s="29"/>
      <c r="X141" s="29"/>
      <c r="Y141" s="29"/>
      <c r="Z141" s="29"/>
      <c r="AA141" s="29"/>
      <c r="AB141" s="29"/>
      <c r="AC141" s="29"/>
    </row>
    <row r="142" spans="1:29" ht="15">
      <c r="A142" s="29"/>
      <c r="B142" s="50"/>
      <c r="C142" s="29"/>
      <c r="D142" s="41"/>
      <c r="E142" s="51"/>
      <c r="F142" s="51"/>
      <c r="G142" s="41"/>
      <c r="H142" s="41"/>
      <c r="I142" s="29"/>
      <c r="J142" s="29"/>
      <c r="K142" s="29"/>
      <c r="L142" s="29"/>
      <c r="M142" s="29"/>
      <c r="N142" s="29"/>
      <c r="O142" s="29"/>
      <c r="P142" s="29"/>
      <c r="Q142" s="29"/>
      <c r="R142" s="29"/>
      <c r="S142" s="29"/>
      <c r="T142" s="29"/>
      <c r="U142" s="29"/>
      <c r="V142" s="29"/>
      <c r="W142" s="29"/>
      <c r="X142" s="29"/>
      <c r="Y142" s="29"/>
      <c r="Z142" s="29"/>
      <c r="AA142" s="29"/>
      <c r="AB142" s="29"/>
      <c r="AC142" s="29"/>
    </row>
    <row r="143" spans="1:29" ht="15">
      <c r="A143" s="29"/>
      <c r="B143" s="50"/>
      <c r="C143" s="29"/>
      <c r="D143" s="41"/>
      <c r="E143" s="51"/>
      <c r="F143" s="51"/>
      <c r="G143" s="41"/>
      <c r="H143" s="41"/>
      <c r="I143" s="29"/>
      <c r="J143" s="29"/>
      <c r="K143" s="29"/>
      <c r="L143" s="29"/>
      <c r="M143" s="29"/>
      <c r="N143" s="29"/>
      <c r="O143" s="29"/>
      <c r="P143" s="29"/>
      <c r="Q143" s="29"/>
      <c r="R143" s="29"/>
      <c r="S143" s="29"/>
      <c r="T143" s="29"/>
      <c r="U143" s="29"/>
      <c r="V143" s="29"/>
      <c r="W143" s="29"/>
      <c r="X143" s="29"/>
      <c r="Y143" s="29"/>
      <c r="Z143" s="29"/>
      <c r="AA143" s="29"/>
      <c r="AB143" s="29"/>
      <c r="AC143" s="29"/>
    </row>
    <row r="144" spans="1:29" ht="15">
      <c r="A144" s="29"/>
      <c r="B144" s="50"/>
      <c r="C144" s="29"/>
      <c r="D144" s="41"/>
      <c r="E144" s="51"/>
      <c r="F144" s="51"/>
      <c r="G144" s="41"/>
      <c r="H144" s="41"/>
      <c r="I144" s="29"/>
      <c r="J144" s="29"/>
      <c r="K144" s="29"/>
      <c r="L144" s="29"/>
      <c r="M144" s="29"/>
      <c r="N144" s="29"/>
      <c r="O144" s="29"/>
      <c r="P144" s="29"/>
      <c r="Q144" s="29"/>
      <c r="R144" s="29"/>
      <c r="S144" s="29"/>
      <c r="T144" s="29"/>
      <c r="U144" s="29"/>
      <c r="V144" s="29"/>
      <c r="W144" s="29"/>
      <c r="X144" s="29"/>
      <c r="Y144" s="29"/>
      <c r="Z144" s="29"/>
      <c r="AA144" s="29"/>
      <c r="AB144" s="29"/>
      <c r="AC144" s="29"/>
    </row>
    <row r="145" spans="1:29" ht="15">
      <c r="A145" s="29"/>
      <c r="B145" s="50"/>
      <c r="C145" s="29"/>
      <c r="D145" s="41"/>
      <c r="E145" s="51"/>
      <c r="F145" s="51"/>
      <c r="G145" s="41"/>
      <c r="H145" s="41"/>
      <c r="I145" s="29"/>
      <c r="J145" s="29"/>
      <c r="K145" s="29"/>
      <c r="L145" s="29"/>
      <c r="M145" s="29"/>
      <c r="N145" s="29"/>
      <c r="O145" s="29"/>
      <c r="P145" s="29"/>
      <c r="Q145" s="29"/>
      <c r="R145" s="29"/>
      <c r="S145" s="29"/>
      <c r="T145" s="29"/>
      <c r="U145" s="29"/>
      <c r="V145" s="29"/>
      <c r="W145" s="29"/>
      <c r="X145" s="29"/>
      <c r="Y145" s="29"/>
      <c r="Z145" s="29"/>
      <c r="AA145" s="29"/>
      <c r="AB145" s="29"/>
      <c r="AC145" s="29"/>
    </row>
    <row r="146" spans="1:29" ht="15">
      <c r="A146" s="29"/>
      <c r="B146" s="50"/>
      <c r="C146" s="29"/>
      <c r="D146" s="41"/>
      <c r="E146" s="51"/>
      <c r="F146" s="51"/>
      <c r="G146" s="41"/>
      <c r="H146" s="41"/>
      <c r="I146" s="29"/>
      <c r="J146" s="29"/>
      <c r="K146" s="29"/>
      <c r="L146" s="29"/>
      <c r="M146" s="29"/>
      <c r="N146" s="29"/>
      <c r="O146" s="29"/>
      <c r="P146" s="29"/>
      <c r="Q146" s="29"/>
      <c r="R146" s="29"/>
      <c r="S146" s="29"/>
      <c r="T146" s="29"/>
      <c r="U146" s="29"/>
      <c r="V146" s="29"/>
      <c r="W146" s="29"/>
      <c r="X146" s="29"/>
      <c r="Y146" s="29"/>
      <c r="Z146" s="29"/>
      <c r="AA146" s="29"/>
      <c r="AB146" s="29"/>
      <c r="AC146" s="29"/>
    </row>
    <row r="147" spans="1:29" ht="15">
      <c r="A147" s="29"/>
      <c r="B147" s="50"/>
      <c r="C147" s="29"/>
      <c r="D147" s="41"/>
      <c r="E147" s="51"/>
      <c r="F147" s="51"/>
      <c r="G147" s="41"/>
      <c r="H147" s="41"/>
      <c r="I147" s="29"/>
      <c r="J147" s="29"/>
      <c r="K147" s="29"/>
      <c r="L147" s="29"/>
      <c r="M147" s="29"/>
      <c r="N147" s="29"/>
      <c r="O147" s="29"/>
      <c r="P147" s="29"/>
      <c r="Q147" s="29"/>
      <c r="R147" s="29"/>
      <c r="S147" s="29"/>
      <c r="T147" s="29"/>
      <c r="U147" s="29"/>
      <c r="V147" s="29"/>
      <c r="W147" s="29"/>
      <c r="X147" s="29"/>
      <c r="Y147" s="29"/>
      <c r="Z147" s="29"/>
      <c r="AA147" s="29"/>
      <c r="AB147" s="29"/>
      <c r="AC147" s="29"/>
    </row>
    <row r="148" spans="1:29" ht="15">
      <c r="A148" s="29"/>
      <c r="B148" s="50"/>
      <c r="C148" s="29"/>
      <c r="D148" s="41"/>
      <c r="E148" s="51"/>
      <c r="F148" s="51"/>
      <c r="G148" s="41"/>
      <c r="H148" s="41"/>
      <c r="I148" s="29"/>
      <c r="J148" s="29"/>
      <c r="K148" s="29"/>
      <c r="L148" s="29"/>
      <c r="M148" s="29"/>
      <c r="N148" s="29"/>
      <c r="O148" s="29"/>
      <c r="P148" s="29"/>
      <c r="Q148" s="29"/>
      <c r="R148" s="29"/>
      <c r="S148" s="29"/>
      <c r="T148" s="29"/>
      <c r="U148" s="29"/>
      <c r="V148" s="29"/>
      <c r="W148" s="29"/>
      <c r="X148" s="29"/>
      <c r="Y148" s="29"/>
      <c r="Z148" s="29"/>
      <c r="AA148" s="29"/>
      <c r="AB148" s="29"/>
      <c r="AC148" s="29"/>
    </row>
    <row r="149" spans="1:29" ht="15">
      <c r="A149" s="29"/>
      <c r="B149" s="50"/>
      <c r="C149" s="29"/>
      <c r="D149" s="41"/>
      <c r="E149" s="51"/>
      <c r="F149" s="51"/>
      <c r="G149" s="41"/>
      <c r="H149" s="41"/>
      <c r="I149" s="29"/>
      <c r="J149" s="29"/>
      <c r="K149" s="29"/>
      <c r="L149" s="29"/>
      <c r="M149" s="29"/>
      <c r="N149" s="29"/>
      <c r="O149" s="29"/>
      <c r="P149" s="29"/>
      <c r="Q149" s="29"/>
      <c r="R149" s="29"/>
      <c r="S149" s="29"/>
      <c r="T149" s="29"/>
      <c r="U149" s="29"/>
      <c r="V149" s="29"/>
      <c r="W149" s="29"/>
      <c r="X149" s="29"/>
      <c r="Y149" s="29"/>
      <c r="Z149" s="29"/>
      <c r="AA149" s="29"/>
      <c r="AB149" s="29"/>
      <c r="AC149" s="29"/>
    </row>
    <row r="150" spans="1:29" ht="15">
      <c r="A150" s="29"/>
      <c r="B150" s="50"/>
      <c r="C150" s="29"/>
      <c r="D150" s="41"/>
      <c r="E150" s="51"/>
      <c r="F150" s="51"/>
      <c r="G150" s="41"/>
      <c r="H150" s="41"/>
      <c r="I150" s="29"/>
      <c r="J150" s="29"/>
      <c r="K150" s="29"/>
      <c r="L150" s="29"/>
      <c r="M150" s="29"/>
      <c r="N150" s="29"/>
      <c r="O150" s="29"/>
      <c r="P150" s="29"/>
      <c r="Q150" s="29"/>
      <c r="R150" s="29"/>
      <c r="S150" s="29"/>
      <c r="T150" s="29"/>
      <c r="U150" s="29"/>
      <c r="V150" s="29"/>
      <c r="W150" s="29"/>
      <c r="X150" s="29"/>
      <c r="Y150" s="29"/>
      <c r="Z150" s="29"/>
      <c r="AA150" s="29"/>
      <c r="AB150" s="29"/>
      <c r="AC150" s="29"/>
    </row>
    <row r="151" spans="1:29" ht="15">
      <c r="A151" s="29"/>
      <c r="B151" s="50"/>
      <c r="C151" s="29"/>
      <c r="D151" s="41"/>
      <c r="E151" s="51"/>
      <c r="F151" s="51"/>
      <c r="G151" s="41"/>
      <c r="H151" s="41"/>
      <c r="I151" s="29"/>
      <c r="J151" s="29"/>
      <c r="K151" s="29"/>
      <c r="L151" s="29"/>
      <c r="M151" s="29"/>
      <c r="N151" s="29"/>
      <c r="O151" s="29"/>
      <c r="P151" s="29"/>
      <c r="Q151" s="29"/>
      <c r="R151" s="29"/>
      <c r="S151" s="29"/>
      <c r="T151" s="29"/>
      <c r="U151" s="29"/>
      <c r="V151" s="29"/>
      <c r="W151" s="29"/>
      <c r="X151" s="29"/>
      <c r="Y151" s="29"/>
      <c r="Z151" s="29"/>
      <c r="AA151" s="29"/>
      <c r="AB151" s="29"/>
      <c r="AC151" s="29"/>
    </row>
    <row r="152" spans="1:29" ht="15">
      <c r="A152" s="29"/>
      <c r="B152" s="50"/>
      <c r="C152" s="29"/>
      <c r="D152" s="41"/>
      <c r="E152" s="51"/>
      <c r="F152" s="51"/>
      <c r="G152" s="41"/>
      <c r="H152" s="41"/>
      <c r="I152" s="29"/>
      <c r="J152" s="29"/>
      <c r="K152" s="29"/>
      <c r="L152" s="29"/>
      <c r="M152" s="29"/>
      <c r="N152" s="29"/>
      <c r="O152" s="29"/>
      <c r="P152" s="29"/>
      <c r="Q152" s="29"/>
      <c r="R152" s="29"/>
      <c r="S152" s="29"/>
      <c r="T152" s="29"/>
      <c r="U152" s="29"/>
      <c r="V152" s="29"/>
      <c r="W152" s="29"/>
      <c r="X152" s="29"/>
      <c r="Y152" s="29"/>
      <c r="Z152" s="29"/>
      <c r="AA152" s="29"/>
      <c r="AB152" s="29"/>
      <c r="AC152" s="29"/>
    </row>
    <row r="153" spans="1:29" ht="15">
      <c r="A153" s="29"/>
      <c r="B153" s="50"/>
      <c r="C153" s="29"/>
      <c r="D153" s="41"/>
      <c r="E153" s="51"/>
      <c r="F153" s="51"/>
      <c r="G153" s="41"/>
      <c r="H153" s="41"/>
      <c r="I153" s="29"/>
      <c r="J153" s="29"/>
      <c r="K153" s="29"/>
      <c r="L153" s="29"/>
      <c r="M153" s="29"/>
      <c r="N153" s="29"/>
      <c r="O153" s="29"/>
      <c r="P153" s="29"/>
      <c r="Q153" s="29"/>
      <c r="R153" s="29"/>
      <c r="S153" s="29"/>
      <c r="T153" s="29"/>
      <c r="U153" s="29"/>
      <c r="V153" s="29"/>
      <c r="W153" s="29"/>
      <c r="X153" s="29"/>
      <c r="Y153" s="29"/>
      <c r="Z153" s="29"/>
      <c r="AA153" s="29"/>
      <c r="AB153" s="29"/>
      <c r="AC153" s="29"/>
    </row>
    <row r="154" spans="1:29" ht="15">
      <c r="A154" s="29"/>
      <c r="B154" s="50"/>
      <c r="C154" s="29"/>
      <c r="D154" s="41"/>
      <c r="E154" s="51"/>
      <c r="F154" s="51"/>
      <c r="G154" s="41"/>
      <c r="H154" s="41"/>
      <c r="I154" s="29"/>
      <c r="J154" s="29"/>
      <c r="K154" s="29"/>
      <c r="L154" s="29"/>
      <c r="M154" s="29"/>
      <c r="N154" s="29"/>
      <c r="O154" s="29"/>
      <c r="P154" s="29"/>
      <c r="Q154" s="29"/>
      <c r="R154" s="29"/>
      <c r="S154" s="29"/>
      <c r="T154" s="29"/>
      <c r="U154" s="29"/>
      <c r="V154" s="29"/>
      <c r="W154" s="29"/>
      <c r="X154" s="29"/>
      <c r="Y154" s="29"/>
      <c r="Z154" s="29"/>
      <c r="AA154" s="29"/>
      <c r="AB154" s="29"/>
      <c r="AC154" s="29"/>
    </row>
    <row r="155" spans="1:29" ht="15">
      <c r="A155" s="29"/>
      <c r="B155" s="50"/>
      <c r="C155" s="29"/>
      <c r="D155" s="41"/>
      <c r="E155" s="51"/>
      <c r="F155" s="51"/>
      <c r="G155" s="41"/>
      <c r="H155" s="41"/>
      <c r="I155" s="29"/>
      <c r="J155" s="29"/>
      <c r="K155" s="29"/>
      <c r="L155" s="29"/>
      <c r="M155" s="29"/>
      <c r="N155" s="29"/>
      <c r="O155" s="29"/>
      <c r="P155" s="29"/>
      <c r="Q155" s="29"/>
      <c r="R155" s="29"/>
      <c r="S155" s="29"/>
      <c r="T155" s="29"/>
      <c r="U155" s="29"/>
      <c r="V155" s="29"/>
      <c r="W155" s="29"/>
      <c r="X155" s="29"/>
      <c r="Y155" s="29"/>
      <c r="Z155" s="29"/>
      <c r="AA155" s="29"/>
      <c r="AB155" s="29"/>
      <c r="AC155" s="29"/>
    </row>
    <row r="156" spans="1:29" ht="15">
      <c r="A156" s="29"/>
      <c r="B156" s="50"/>
      <c r="C156" s="29"/>
      <c r="D156" s="41"/>
      <c r="E156" s="51"/>
      <c r="F156" s="51"/>
      <c r="G156" s="41"/>
      <c r="H156" s="41"/>
      <c r="I156" s="29"/>
      <c r="J156" s="29"/>
      <c r="K156" s="29"/>
      <c r="L156" s="29"/>
      <c r="M156" s="29"/>
      <c r="N156" s="29"/>
      <c r="O156" s="29"/>
      <c r="P156" s="29"/>
      <c r="Q156" s="29"/>
      <c r="R156" s="29"/>
      <c r="S156" s="29"/>
      <c r="T156" s="29"/>
      <c r="U156" s="29"/>
      <c r="V156" s="29"/>
      <c r="W156" s="29"/>
      <c r="X156" s="29"/>
      <c r="Y156" s="29"/>
      <c r="Z156" s="29"/>
      <c r="AA156" s="29"/>
      <c r="AB156" s="29"/>
      <c r="AC156" s="29"/>
    </row>
    <row r="157" spans="1:29" ht="15">
      <c r="A157" s="29"/>
      <c r="B157" s="50"/>
      <c r="C157" s="29"/>
      <c r="D157" s="41"/>
      <c r="E157" s="51"/>
      <c r="F157" s="51"/>
      <c r="G157" s="41"/>
      <c r="H157" s="41"/>
      <c r="I157" s="29"/>
      <c r="J157" s="29"/>
      <c r="K157" s="29"/>
      <c r="L157" s="29"/>
      <c r="M157" s="29"/>
      <c r="N157" s="29"/>
      <c r="O157" s="29"/>
      <c r="P157" s="29"/>
      <c r="Q157" s="29"/>
      <c r="R157" s="29"/>
      <c r="S157" s="29"/>
      <c r="T157" s="29"/>
      <c r="U157" s="29"/>
      <c r="V157" s="29"/>
      <c r="W157" s="29"/>
      <c r="X157" s="29"/>
      <c r="Y157" s="29"/>
      <c r="Z157" s="29"/>
      <c r="AA157" s="29"/>
      <c r="AB157" s="29"/>
      <c r="AC157" s="29"/>
    </row>
    <row r="158" spans="1:29" ht="15">
      <c r="A158" s="29"/>
      <c r="B158" s="50"/>
      <c r="C158" s="29"/>
      <c r="D158" s="41"/>
      <c r="E158" s="51"/>
      <c r="F158" s="51"/>
      <c r="G158" s="41"/>
      <c r="H158" s="41"/>
      <c r="I158" s="29"/>
      <c r="J158" s="29"/>
      <c r="K158" s="29"/>
      <c r="L158" s="29"/>
      <c r="M158" s="29"/>
      <c r="N158" s="29"/>
      <c r="O158" s="29"/>
      <c r="P158" s="29"/>
      <c r="Q158" s="29"/>
      <c r="R158" s="29"/>
      <c r="S158" s="29"/>
      <c r="T158" s="29"/>
      <c r="U158" s="29"/>
      <c r="V158" s="29"/>
      <c r="W158" s="29"/>
      <c r="X158" s="29"/>
      <c r="Y158" s="29"/>
      <c r="Z158" s="29"/>
      <c r="AA158" s="29"/>
      <c r="AB158" s="29"/>
      <c r="AC158" s="29"/>
    </row>
    <row r="159" spans="1:29" ht="15">
      <c r="A159" s="29"/>
      <c r="B159" s="50"/>
      <c r="C159" s="29"/>
      <c r="D159" s="41"/>
      <c r="E159" s="51"/>
      <c r="F159" s="51"/>
      <c r="G159" s="41"/>
      <c r="H159" s="41"/>
      <c r="I159" s="29"/>
      <c r="J159" s="29"/>
      <c r="K159" s="29"/>
      <c r="L159" s="29"/>
      <c r="M159" s="29"/>
      <c r="N159" s="29"/>
      <c r="O159" s="29"/>
      <c r="P159" s="29"/>
      <c r="Q159" s="29"/>
      <c r="R159" s="29"/>
      <c r="S159" s="29"/>
      <c r="T159" s="29"/>
      <c r="U159" s="29"/>
      <c r="V159" s="29"/>
      <c r="W159" s="29"/>
      <c r="X159" s="29"/>
      <c r="Y159" s="29"/>
      <c r="Z159" s="29"/>
      <c r="AA159" s="29"/>
      <c r="AB159" s="29"/>
      <c r="AC159" s="29"/>
    </row>
    <row r="160" spans="1:29" ht="15">
      <c r="A160" s="29"/>
      <c r="B160" s="50"/>
      <c r="C160" s="29"/>
      <c r="D160" s="41"/>
      <c r="E160" s="51"/>
      <c r="F160" s="51"/>
      <c r="G160" s="41"/>
      <c r="H160" s="41"/>
      <c r="I160" s="29"/>
      <c r="J160" s="29"/>
      <c r="K160" s="29"/>
      <c r="L160" s="29"/>
      <c r="M160" s="29"/>
      <c r="N160" s="29"/>
      <c r="O160" s="29"/>
      <c r="P160" s="29"/>
      <c r="Q160" s="29"/>
      <c r="R160" s="29"/>
      <c r="S160" s="29"/>
      <c r="T160" s="29"/>
      <c r="U160" s="29"/>
      <c r="V160" s="29"/>
      <c r="W160" s="29"/>
      <c r="X160" s="29"/>
      <c r="Y160" s="29"/>
      <c r="Z160" s="29"/>
      <c r="AA160" s="29"/>
      <c r="AB160" s="29"/>
      <c r="AC160" s="29"/>
    </row>
    <row r="161" spans="1:29" ht="15">
      <c r="A161" s="29"/>
      <c r="B161" s="50"/>
      <c r="C161" s="29"/>
      <c r="D161" s="41"/>
      <c r="E161" s="51"/>
      <c r="F161" s="51"/>
      <c r="G161" s="41"/>
      <c r="H161" s="41"/>
      <c r="I161" s="29"/>
      <c r="J161" s="29"/>
      <c r="K161" s="29"/>
      <c r="L161" s="29"/>
      <c r="M161" s="29"/>
      <c r="N161" s="29"/>
      <c r="O161" s="29"/>
      <c r="P161" s="29"/>
      <c r="Q161" s="29"/>
      <c r="R161" s="29"/>
      <c r="S161" s="29"/>
      <c r="T161" s="29"/>
      <c r="U161" s="29"/>
      <c r="V161" s="29"/>
      <c r="W161" s="29"/>
      <c r="X161" s="29"/>
      <c r="Y161" s="29"/>
      <c r="Z161" s="29"/>
      <c r="AA161" s="29"/>
      <c r="AB161" s="29"/>
      <c r="AC161" s="29"/>
    </row>
    <row r="162" spans="1:29" ht="15">
      <c r="A162" s="29"/>
      <c r="B162" s="50"/>
      <c r="C162" s="29"/>
      <c r="D162" s="41"/>
      <c r="E162" s="51"/>
      <c r="F162" s="51"/>
      <c r="G162" s="41"/>
      <c r="H162" s="41"/>
      <c r="I162" s="29"/>
      <c r="J162" s="29"/>
      <c r="K162" s="29"/>
      <c r="L162" s="29"/>
      <c r="M162" s="29"/>
      <c r="N162" s="29"/>
      <c r="O162" s="29"/>
      <c r="P162" s="29"/>
      <c r="Q162" s="29"/>
      <c r="R162" s="29"/>
      <c r="S162" s="29"/>
      <c r="T162" s="29"/>
      <c r="U162" s="29"/>
      <c r="V162" s="29"/>
      <c r="W162" s="29"/>
      <c r="X162" s="29"/>
      <c r="Y162" s="29"/>
      <c r="Z162" s="29"/>
      <c r="AA162" s="29"/>
      <c r="AB162" s="29"/>
      <c r="AC162" s="29"/>
    </row>
    <row r="163" spans="1:29" ht="15">
      <c r="A163" s="29"/>
      <c r="B163" s="50"/>
      <c r="C163" s="29"/>
      <c r="D163" s="41"/>
      <c r="E163" s="51"/>
      <c r="F163" s="51"/>
      <c r="G163" s="41"/>
      <c r="H163" s="41"/>
      <c r="I163" s="29"/>
      <c r="J163" s="29"/>
      <c r="K163" s="29"/>
      <c r="L163" s="29"/>
      <c r="M163" s="29"/>
      <c r="N163" s="29"/>
      <c r="O163" s="29"/>
      <c r="P163" s="29"/>
      <c r="Q163" s="29"/>
      <c r="R163" s="29"/>
      <c r="S163" s="29"/>
      <c r="T163" s="29"/>
      <c r="U163" s="29"/>
      <c r="V163" s="29"/>
      <c r="W163" s="29"/>
      <c r="X163" s="29"/>
      <c r="Y163" s="29"/>
      <c r="Z163" s="29"/>
      <c r="AA163" s="29"/>
      <c r="AB163" s="29"/>
      <c r="AC163" s="29"/>
    </row>
    <row r="164" spans="1:29" ht="15">
      <c r="A164" s="29"/>
      <c r="B164" s="50"/>
      <c r="C164" s="29"/>
      <c r="D164" s="41"/>
      <c r="E164" s="51"/>
      <c r="F164" s="51"/>
      <c r="G164" s="41"/>
      <c r="H164" s="41"/>
      <c r="I164" s="29"/>
      <c r="J164" s="29"/>
      <c r="K164" s="29"/>
      <c r="L164" s="29"/>
      <c r="M164" s="29"/>
      <c r="N164" s="29"/>
      <c r="O164" s="29"/>
      <c r="P164" s="29"/>
      <c r="Q164" s="29"/>
      <c r="R164" s="29"/>
      <c r="S164" s="29"/>
      <c r="T164" s="29"/>
      <c r="U164" s="29"/>
      <c r="V164" s="29"/>
      <c r="W164" s="29"/>
      <c r="X164" s="29"/>
      <c r="Y164" s="29"/>
      <c r="Z164" s="29"/>
      <c r="AA164" s="29"/>
      <c r="AB164" s="29"/>
      <c r="AC164" s="29"/>
    </row>
    <row r="165" spans="1:29" ht="15">
      <c r="A165" s="29"/>
      <c r="B165" s="50"/>
      <c r="C165" s="29"/>
      <c r="D165" s="41"/>
      <c r="E165" s="51"/>
      <c r="F165" s="51"/>
      <c r="G165" s="41"/>
      <c r="H165" s="41"/>
      <c r="I165" s="29"/>
      <c r="J165" s="29"/>
      <c r="K165" s="29"/>
      <c r="L165" s="29"/>
      <c r="M165" s="29"/>
      <c r="N165" s="29"/>
      <c r="O165" s="29"/>
      <c r="P165" s="29"/>
      <c r="Q165" s="29"/>
      <c r="R165" s="29"/>
      <c r="S165" s="29"/>
      <c r="T165" s="29"/>
      <c r="U165" s="29"/>
      <c r="V165" s="29"/>
      <c r="W165" s="29"/>
      <c r="X165" s="29"/>
      <c r="Y165" s="29"/>
      <c r="Z165" s="29"/>
      <c r="AA165" s="29"/>
      <c r="AB165" s="29"/>
      <c r="AC165" s="29"/>
    </row>
    <row r="166" spans="1:29" ht="15">
      <c r="A166" s="29"/>
      <c r="B166" s="50"/>
      <c r="C166" s="29"/>
      <c r="D166" s="41"/>
      <c r="E166" s="51"/>
      <c r="F166" s="51"/>
      <c r="G166" s="41"/>
      <c r="H166" s="41"/>
      <c r="I166" s="29"/>
      <c r="J166" s="29"/>
      <c r="K166" s="29"/>
      <c r="L166" s="29"/>
      <c r="M166" s="29"/>
      <c r="N166" s="29"/>
      <c r="O166" s="29"/>
      <c r="P166" s="29"/>
      <c r="Q166" s="29"/>
      <c r="R166" s="29"/>
      <c r="S166" s="29"/>
      <c r="T166" s="29"/>
      <c r="U166" s="29"/>
      <c r="V166" s="29"/>
      <c r="W166" s="29"/>
      <c r="X166" s="29"/>
      <c r="Y166" s="29"/>
      <c r="Z166" s="29"/>
      <c r="AA166" s="29"/>
      <c r="AB166" s="29"/>
      <c r="AC166" s="29"/>
    </row>
    <row r="167" spans="1:29" ht="15">
      <c r="A167" s="29"/>
      <c r="B167" s="50"/>
      <c r="C167" s="29"/>
      <c r="D167" s="41"/>
      <c r="E167" s="51"/>
      <c r="F167" s="51"/>
      <c r="G167" s="41"/>
      <c r="H167" s="41"/>
      <c r="I167" s="29"/>
      <c r="J167" s="29"/>
      <c r="K167" s="29"/>
      <c r="L167" s="29"/>
      <c r="M167" s="29"/>
      <c r="N167" s="29"/>
      <c r="O167" s="29"/>
      <c r="P167" s="29"/>
      <c r="Q167" s="29"/>
      <c r="R167" s="29"/>
      <c r="S167" s="29"/>
      <c r="T167" s="29"/>
      <c r="U167" s="29"/>
      <c r="V167" s="29"/>
      <c r="W167" s="29"/>
      <c r="X167" s="29"/>
      <c r="Y167" s="29"/>
      <c r="Z167" s="29"/>
      <c r="AA167" s="29"/>
      <c r="AB167" s="29"/>
      <c r="AC167" s="29"/>
    </row>
    <row r="168" spans="1:29" ht="15">
      <c r="A168" s="29"/>
      <c r="B168" s="50"/>
      <c r="C168" s="29"/>
      <c r="D168" s="41"/>
      <c r="E168" s="51"/>
      <c r="F168" s="51"/>
      <c r="G168" s="41"/>
      <c r="H168" s="41"/>
      <c r="I168" s="29"/>
      <c r="J168" s="29"/>
      <c r="K168" s="29"/>
      <c r="L168" s="29"/>
      <c r="M168" s="29"/>
      <c r="N168" s="29"/>
      <c r="O168" s="29"/>
      <c r="P168" s="29"/>
      <c r="Q168" s="29"/>
      <c r="R168" s="29"/>
      <c r="S168" s="29"/>
      <c r="T168" s="29"/>
      <c r="U168" s="29"/>
      <c r="V168" s="29"/>
      <c r="W168" s="29"/>
      <c r="X168" s="29"/>
      <c r="Y168" s="29"/>
      <c r="Z168" s="29"/>
      <c r="AA168" s="29"/>
      <c r="AB168" s="29"/>
      <c r="AC168" s="29"/>
    </row>
    <row r="169" spans="1:29" ht="15">
      <c r="A169" s="29"/>
      <c r="B169" s="50"/>
      <c r="C169" s="29"/>
      <c r="D169" s="41"/>
      <c r="E169" s="51"/>
      <c r="F169" s="51"/>
      <c r="G169" s="41"/>
      <c r="H169" s="41"/>
      <c r="I169" s="29"/>
      <c r="J169" s="29"/>
      <c r="K169" s="29"/>
      <c r="L169" s="29"/>
      <c r="M169" s="29"/>
      <c r="N169" s="29"/>
      <c r="O169" s="29"/>
      <c r="P169" s="29"/>
      <c r="Q169" s="29"/>
      <c r="R169" s="29"/>
      <c r="S169" s="29"/>
      <c r="T169" s="29"/>
      <c r="U169" s="29"/>
      <c r="V169" s="29"/>
      <c r="W169" s="29"/>
      <c r="X169" s="29"/>
      <c r="Y169" s="29"/>
      <c r="Z169" s="29"/>
      <c r="AA169" s="29"/>
      <c r="AB169" s="29"/>
      <c r="AC169" s="29"/>
    </row>
    <row r="170" spans="1:29" ht="15">
      <c r="A170" s="29"/>
      <c r="B170" s="50"/>
      <c r="C170" s="29"/>
      <c r="D170" s="41"/>
      <c r="E170" s="51"/>
      <c r="F170" s="51"/>
      <c r="G170" s="41"/>
      <c r="H170" s="41"/>
      <c r="I170" s="29"/>
      <c r="J170" s="29"/>
      <c r="K170" s="29"/>
      <c r="L170" s="29"/>
      <c r="M170" s="29"/>
      <c r="N170" s="29"/>
      <c r="O170" s="29"/>
      <c r="P170" s="29"/>
      <c r="Q170" s="29"/>
      <c r="R170" s="29"/>
      <c r="S170" s="29"/>
      <c r="T170" s="29"/>
      <c r="U170" s="29"/>
      <c r="V170" s="29"/>
      <c r="W170" s="29"/>
      <c r="X170" s="29"/>
      <c r="Y170" s="29"/>
      <c r="Z170" s="29"/>
      <c r="AA170" s="29"/>
      <c r="AB170" s="29"/>
      <c r="AC170" s="29"/>
    </row>
    <row r="171" spans="1:29" ht="15">
      <c r="A171" s="29"/>
      <c r="B171" s="50"/>
      <c r="C171" s="29"/>
      <c r="D171" s="41"/>
      <c r="E171" s="51"/>
      <c r="F171" s="51"/>
      <c r="G171" s="41"/>
      <c r="H171" s="41"/>
      <c r="I171" s="29"/>
      <c r="J171" s="29"/>
      <c r="K171" s="29"/>
      <c r="L171" s="29"/>
      <c r="M171" s="29"/>
      <c r="N171" s="29"/>
      <c r="O171" s="29"/>
      <c r="P171" s="29"/>
      <c r="Q171" s="29"/>
      <c r="R171" s="29"/>
      <c r="S171" s="29"/>
      <c r="T171" s="29"/>
      <c r="U171" s="29"/>
      <c r="V171" s="29"/>
      <c r="W171" s="29"/>
      <c r="X171" s="29"/>
      <c r="Y171" s="29"/>
      <c r="Z171" s="29"/>
      <c r="AA171" s="29"/>
      <c r="AB171" s="29"/>
      <c r="AC171" s="29"/>
    </row>
    <row r="172" spans="1:29" ht="15">
      <c r="A172" s="29"/>
      <c r="B172" s="50"/>
      <c r="C172" s="29"/>
      <c r="D172" s="41"/>
      <c r="E172" s="51"/>
      <c r="F172" s="51"/>
      <c r="G172" s="41"/>
      <c r="H172" s="41"/>
      <c r="I172" s="29"/>
      <c r="J172" s="29"/>
      <c r="K172" s="29"/>
      <c r="L172" s="29"/>
      <c r="M172" s="29"/>
      <c r="N172" s="29"/>
      <c r="O172" s="29"/>
      <c r="P172" s="29"/>
      <c r="Q172" s="29"/>
      <c r="R172" s="29"/>
      <c r="S172" s="29"/>
      <c r="T172" s="29"/>
      <c r="U172" s="29"/>
      <c r="V172" s="29"/>
      <c r="W172" s="29"/>
      <c r="X172" s="29"/>
      <c r="Y172" s="29"/>
      <c r="Z172" s="29"/>
      <c r="AA172" s="29"/>
      <c r="AB172" s="29"/>
      <c r="AC172" s="29"/>
    </row>
    <row r="173" spans="1:29" ht="15">
      <c r="A173" s="29"/>
      <c r="B173" s="50"/>
      <c r="C173" s="29"/>
      <c r="D173" s="41"/>
      <c r="E173" s="51"/>
      <c r="F173" s="51"/>
      <c r="G173" s="41"/>
      <c r="H173" s="41"/>
      <c r="I173" s="29"/>
      <c r="J173" s="29"/>
      <c r="K173" s="29"/>
      <c r="L173" s="29"/>
      <c r="M173" s="29"/>
      <c r="N173" s="29"/>
      <c r="O173" s="29"/>
      <c r="P173" s="29"/>
      <c r="Q173" s="29"/>
      <c r="R173" s="29"/>
      <c r="S173" s="29"/>
      <c r="T173" s="29"/>
      <c r="U173" s="29"/>
      <c r="V173" s="29"/>
      <c r="W173" s="29"/>
      <c r="X173" s="29"/>
      <c r="Y173" s="29"/>
      <c r="Z173" s="29"/>
      <c r="AA173" s="29"/>
      <c r="AB173" s="29"/>
      <c r="AC173" s="29"/>
    </row>
    <row r="174" spans="1:29" ht="15">
      <c r="A174" s="29"/>
      <c r="B174" s="50"/>
      <c r="C174" s="29"/>
      <c r="D174" s="41"/>
      <c r="E174" s="51"/>
      <c r="F174" s="51"/>
      <c r="G174" s="41"/>
      <c r="H174" s="41"/>
      <c r="I174" s="29"/>
      <c r="J174" s="29"/>
      <c r="K174" s="29"/>
      <c r="L174" s="29"/>
      <c r="M174" s="29"/>
      <c r="N174" s="29"/>
      <c r="O174" s="29"/>
      <c r="P174" s="29"/>
      <c r="Q174" s="29"/>
      <c r="R174" s="29"/>
      <c r="S174" s="29"/>
      <c r="T174" s="29"/>
      <c r="U174" s="29"/>
      <c r="V174" s="29"/>
      <c r="W174" s="29"/>
      <c r="X174" s="29"/>
      <c r="Y174" s="29"/>
      <c r="Z174" s="29"/>
      <c r="AA174" s="29"/>
      <c r="AB174" s="29"/>
      <c r="AC174" s="29"/>
    </row>
    <row r="175" spans="1:29" ht="15">
      <c r="A175" s="29"/>
      <c r="B175" s="50"/>
      <c r="C175" s="29"/>
      <c r="D175" s="41"/>
      <c r="E175" s="51"/>
      <c r="F175" s="51"/>
      <c r="G175" s="41"/>
      <c r="H175" s="41"/>
      <c r="I175" s="29"/>
      <c r="J175" s="29"/>
      <c r="K175" s="29"/>
      <c r="L175" s="29"/>
      <c r="M175" s="29"/>
      <c r="N175" s="29"/>
      <c r="O175" s="29"/>
      <c r="P175" s="29"/>
      <c r="Q175" s="29"/>
      <c r="R175" s="29"/>
      <c r="S175" s="29"/>
      <c r="T175" s="29"/>
      <c r="U175" s="29"/>
      <c r="V175" s="29"/>
      <c r="W175" s="29"/>
      <c r="X175" s="29"/>
      <c r="Y175" s="29"/>
      <c r="Z175" s="29"/>
      <c r="AA175" s="29"/>
      <c r="AB175" s="29"/>
      <c r="AC175" s="29"/>
    </row>
    <row r="176" spans="1:29" ht="15">
      <c r="A176" s="29"/>
      <c r="B176" s="50"/>
      <c r="C176" s="29"/>
      <c r="D176" s="41"/>
      <c r="E176" s="51"/>
      <c r="F176" s="51"/>
      <c r="G176" s="41"/>
      <c r="H176" s="41"/>
      <c r="I176" s="29"/>
      <c r="J176" s="29"/>
      <c r="K176" s="29"/>
      <c r="L176" s="29"/>
      <c r="M176" s="29"/>
      <c r="N176" s="29"/>
      <c r="O176" s="29"/>
      <c r="P176" s="29"/>
      <c r="Q176" s="29"/>
      <c r="R176" s="29"/>
      <c r="S176" s="29"/>
      <c r="T176" s="29"/>
      <c r="U176" s="29"/>
      <c r="V176" s="29"/>
      <c r="W176" s="29"/>
      <c r="X176" s="29"/>
      <c r="Y176" s="29"/>
      <c r="Z176" s="29"/>
      <c r="AA176" s="29"/>
      <c r="AB176" s="29"/>
      <c r="AC176" s="29"/>
    </row>
    <row r="177" spans="1:29" ht="15">
      <c r="A177" s="29"/>
      <c r="B177" s="50"/>
      <c r="C177" s="29"/>
      <c r="D177" s="41"/>
      <c r="E177" s="51"/>
      <c r="F177" s="51"/>
      <c r="G177" s="41"/>
      <c r="H177" s="41"/>
      <c r="I177" s="29"/>
      <c r="J177" s="29"/>
      <c r="K177" s="29"/>
      <c r="L177" s="29"/>
      <c r="M177" s="29"/>
      <c r="N177" s="29"/>
      <c r="O177" s="29"/>
      <c r="P177" s="29"/>
      <c r="Q177" s="29"/>
      <c r="R177" s="29"/>
      <c r="S177" s="29"/>
      <c r="T177" s="29"/>
      <c r="U177" s="29"/>
      <c r="V177" s="29"/>
      <c r="W177" s="29"/>
      <c r="X177" s="29"/>
      <c r="Y177" s="29"/>
      <c r="Z177" s="29"/>
      <c r="AA177" s="29"/>
      <c r="AB177" s="29"/>
      <c r="AC177" s="29"/>
    </row>
    <row r="178" spans="1:29" ht="15">
      <c r="A178" s="29"/>
      <c r="B178" s="50"/>
      <c r="C178" s="29"/>
      <c r="D178" s="41"/>
      <c r="E178" s="51"/>
      <c r="F178" s="51"/>
      <c r="G178" s="41"/>
      <c r="H178" s="41"/>
      <c r="I178" s="29"/>
      <c r="J178" s="29"/>
      <c r="K178" s="29"/>
      <c r="L178" s="29"/>
      <c r="M178" s="29"/>
      <c r="N178" s="29"/>
      <c r="O178" s="29"/>
      <c r="P178" s="29"/>
      <c r="Q178" s="29"/>
      <c r="R178" s="29"/>
      <c r="S178" s="29"/>
      <c r="T178" s="29"/>
      <c r="U178" s="29"/>
      <c r="V178" s="29"/>
      <c r="W178" s="29"/>
      <c r="X178" s="29"/>
      <c r="Y178" s="29"/>
      <c r="Z178" s="29"/>
      <c r="AA178" s="29"/>
      <c r="AB178" s="29"/>
      <c r="AC178" s="29"/>
    </row>
    <row r="179" spans="1:29" ht="15">
      <c r="A179" s="29"/>
      <c r="B179" s="50"/>
      <c r="C179" s="29"/>
      <c r="D179" s="41"/>
      <c r="E179" s="51"/>
      <c r="F179" s="51"/>
      <c r="G179" s="41"/>
      <c r="H179" s="41"/>
      <c r="I179" s="29"/>
      <c r="J179" s="29"/>
      <c r="K179" s="29"/>
      <c r="L179" s="29"/>
      <c r="M179" s="29"/>
      <c r="N179" s="29"/>
      <c r="O179" s="29"/>
      <c r="P179" s="29"/>
      <c r="Q179" s="29"/>
      <c r="R179" s="29"/>
      <c r="S179" s="29"/>
      <c r="T179" s="29"/>
      <c r="U179" s="29"/>
      <c r="V179" s="29"/>
      <c r="W179" s="29"/>
      <c r="X179" s="29"/>
      <c r="Y179" s="29"/>
      <c r="Z179" s="29"/>
      <c r="AA179" s="29"/>
      <c r="AB179" s="29"/>
      <c r="AC179" s="29"/>
    </row>
    <row r="180" spans="1:29" ht="15">
      <c r="A180" s="29"/>
      <c r="B180" s="50"/>
      <c r="C180" s="29"/>
      <c r="D180" s="41"/>
      <c r="E180" s="51"/>
      <c r="F180" s="51"/>
      <c r="G180" s="41"/>
      <c r="H180" s="41"/>
      <c r="I180" s="29"/>
      <c r="J180" s="29"/>
      <c r="K180" s="29"/>
      <c r="L180" s="29"/>
      <c r="M180" s="29"/>
      <c r="N180" s="29"/>
      <c r="O180" s="29"/>
      <c r="P180" s="29"/>
      <c r="Q180" s="29"/>
      <c r="R180" s="29"/>
      <c r="S180" s="29"/>
      <c r="T180" s="29"/>
      <c r="U180" s="29"/>
      <c r="V180" s="29"/>
      <c r="W180" s="29"/>
      <c r="X180" s="29"/>
      <c r="Y180" s="29"/>
      <c r="Z180" s="29"/>
      <c r="AA180" s="29"/>
      <c r="AB180" s="29"/>
      <c r="AC180" s="29"/>
    </row>
    <row r="181" spans="1:29" ht="15">
      <c r="A181" s="29"/>
      <c r="B181" s="50"/>
      <c r="C181" s="29"/>
      <c r="D181" s="41"/>
      <c r="E181" s="51"/>
      <c r="F181" s="51"/>
      <c r="G181" s="41"/>
      <c r="H181" s="41"/>
      <c r="I181" s="29"/>
      <c r="J181" s="29"/>
      <c r="K181" s="29"/>
      <c r="L181" s="29"/>
      <c r="M181" s="29"/>
      <c r="N181" s="29"/>
      <c r="O181" s="29"/>
      <c r="P181" s="29"/>
      <c r="Q181" s="29"/>
      <c r="R181" s="29"/>
      <c r="S181" s="29"/>
      <c r="T181" s="29"/>
      <c r="U181" s="29"/>
      <c r="V181" s="29"/>
      <c r="W181" s="29"/>
      <c r="X181" s="29"/>
      <c r="Y181" s="29"/>
      <c r="Z181" s="29"/>
      <c r="AA181" s="29"/>
      <c r="AB181" s="29"/>
      <c r="AC181" s="29"/>
    </row>
    <row r="182" spans="1:29" ht="15">
      <c r="A182" s="29"/>
      <c r="B182" s="50"/>
      <c r="C182" s="29"/>
      <c r="D182" s="41"/>
      <c r="E182" s="51"/>
      <c r="F182" s="51"/>
      <c r="G182" s="41"/>
      <c r="H182" s="41"/>
      <c r="I182" s="29"/>
      <c r="J182" s="29"/>
      <c r="K182" s="29"/>
      <c r="L182" s="29"/>
      <c r="M182" s="29"/>
      <c r="N182" s="29"/>
      <c r="O182" s="29"/>
      <c r="P182" s="29"/>
      <c r="Q182" s="29"/>
      <c r="R182" s="29"/>
      <c r="S182" s="29"/>
      <c r="T182" s="29"/>
      <c r="U182" s="29"/>
      <c r="V182" s="29"/>
      <c r="W182" s="29"/>
      <c r="X182" s="29"/>
      <c r="Y182" s="29"/>
      <c r="Z182" s="29"/>
      <c r="AA182" s="29"/>
      <c r="AB182" s="29"/>
      <c r="AC182" s="29"/>
    </row>
    <row r="183" spans="1:29" ht="15">
      <c r="A183" s="29"/>
      <c r="B183" s="50"/>
      <c r="C183" s="29"/>
      <c r="D183" s="41"/>
      <c r="E183" s="51"/>
      <c r="F183" s="51"/>
      <c r="G183" s="41"/>
      <c r="H183" s="41"/>
      <c r="I183" s="29"/>
      <c r="J183" s="29"/>
      <c r="K183" s="29"/>
      <c r="L183" s="29"/>
      <c r="M183" s="29"/>
      <c r="N183" s="29"/>
      <c r="O183" s="29"/>
      <c r="P183" s="29"/>
      <c r="Q183" s="29"/>
      <c r="R183" s="29"/>
      <c r="S183" s="29"/>
      <c r="T183" s="29"/>
      <c r="U183" s="29"/>
      <c r="V183" s="29"/>
      <c r="W183" s="29"/>
      <c r="X183" s="29"/>
      <c r="Y183" s="29"/>
      <c r="Z183" s="29"/>
      <c r="AA183" s="29"/>
      <c r="AB183" s="29"/>
      <c r="AC183" s="29"/>
    </row>
    <row r="184" spans="1:29" ht="15">
      <c r="A184" s="29"/>
      <c r="B184" s="50"/>
      <c r="C184" s="29"/>
      <c r="D184" s="41"/>
      <c r="E184" s="51"/>
      <c r="F184" s="51"/>
      <c r="G184" s="41"/>
      <c r="H184" s="41"/>
      <c r="I184" s="29"/>
      <c r="J184" s="29"/>
      <c r="K184" s="29"/>
      <c r="L184" s="29"/>
      <c r="M184" s="29"/>
      <c r="N184" s="29"/>
      <c r="O184" s="29"/>
      <c r="P184" s="29"/>
      <c r="Q184" s="29"/>
      <c r="R184" s="29"/>
      <c r="S184" s="29"/>
      <c r="T184" s="29"/>
      <c r="U184" s="29"/>
      <c r="V184" s="29"/>
      <c r="W184" s="29"/>
      <c r="X184" s="29"/>
      <c r="Y184" s="29"/>
      <c r="Z184" s="29"/>
      <c r="AA184" s="29"/>
      <c r="AB184" s="29"/>
      <c r="AC184" s="29"/>
    </row>
    <row r="185" spans="1:29" ht="15">
      <c r="A185" s="29"/>
      <c r="B185" s="50"/>
      <c r="C185" s="29"/>
      <c r="D185" s="41"/>
      <c r="E185" s="51"/>
      <c r="F185" s="51"/>
      <c r="G185" s="41"/>
      <c r="H185" s="41"/>
      <c r="I185" s="29"/>
      <c r="J185" s="29"/>
      <c r="K185" s="29"/>
      <c r="L185" s="29"/>
      <c r="M185" s="29"/>
      <c r="N185" s="29"/>
      <c r="O185" s="29"/>
      <c r="P185" s="29"/>
      <c r="Q185" s="29"/>
      <c r="R185" s="29"/>
      <c r="S185" s="29"/>
      <c r="T185" s="29"/>
      <c r="U185" s="29"/>
      <c r="V185" s="29"/>
      <c r="W185" s="29"/>
      <c r="X185" s="29"/>
      <c r="Y185" s="29"/>
      <c r="Z185" s="29"/>
      <c r="AA185" s="29"/>
      <c r="AB185" s="29"/>
      <c r="AC185" s="29"/>
    </row>
    <row r="186" spans="1:29" ht="15">
      <c r="A186" s="29"/>
      <c r="B186" s="50"/>
      <c r="C186" s="29"/>
      <c r="D186" s="41"/>
      <c r="E186" s="51"/>
      <c r="F186" s="51"/>
      <c r="G186" s="41"/>
      <c r="H186" s="41"/>
      <c r="I186" s="29"/>
      <c r="J186" s="29"/>
      <c r="K186" s="29"/>
      <c r="L186" s="29"/>
      <c r="M186" s="29"/>
      <c r="N186" s="29"/>
      <c r="O186" s="29"/>
      <c r="P186" s="29"/>
      <c r="Q186" s="29"/>
      <c r="R186" s="29"/>
      <c r="S186" s="29"/>
      <c r="T186" s="29"/>
      <c r="U186" s="29"/>
      <c r="V186" s="29"/>
      <c r="W186" s="29"/>
      <c r="X186" s="29"/>
      <c r="Y186" s="29"/>
      <c r="Z186" s="29"/>
      <c r="AA186" s="29"/>
      <c r="AB186" s="29"/>
      <c r="AC186" s="29"/>
    </row>
    <row r="187" spans="1:29" ht="15">
      <c r="A187" s="29"/>
      <c r="B187" s="50"/>
      <c r="C187" s="29"/>
      <c r="D187" s="41"/>
      <c r="E187" s="51"/>
      <c r="F187" s="51"/>
      <c r="G187" s="41"/>
      <c r="H187" s="41"/>
      <c r="I187" s="29"/>
      <c r="J187" s="29"/>
      <c r="K187" s="29"/>
      <c r="L187" s="29"/>
      <c r="M187" s="29"/>
      <c r="N187" s="29"/>
      <c r="O187" s="29"/>
      <c r="P187" s="29"/>
      <c r="Q187" s="29"/>
      <c r="R187" s="29"/>
      <c r="S187" s="29"/>
      <c r="T187" s="29"/>
      <c r="U187" s="29"/>
      <c r="V187" s="29"/>
      <c r="W187" s="29"/>
      <c r="X187" s="29"/>
      <c r="Y187" s="29"/>
      <c r="Z187" s="29"/>
      <c r="AA187" s="29"/>
      <c r="AB187" s="29"/>
      <c r="AC187" s="29"/>
    </row>
    <row r="188" spans="1:29" ht="15">
      <c r="A188" s="29"/>
      <c r="B188" s="50"/>
      <c r="C188" s="29"/>
      <c r="D188" s="41"/>
      <c r="E188" s="51"/>
      <c r="F188" s="51"/>
      <c r="G188" s="41"/>
      <c r="H188" s="41"/>
      <c r="I188" s="29"/>
      <c r="J188" s="29"/>
      <c r="K188" s="29"/>
      <c r="L188" s="29"/>
      <c r="M188" s="29"/>
      <c r="N188" s="29"/>
      <c r="O188" s="29"/>
      <c r="P188" s="29"/>
      <c r="Q188" s="29"/>
      <c r="R188" s="29"/>
      <c r="S188" s="29"/>
      <c r="T188" s="29"/>
      <c r="U188" s="29"/>
      <c r="V188" s="29"/>
      <c r="W188" s="29"/>
      <c r="X188" s="29"/>
      <c r="Y188" s="29"/>
      <c r="Z188" s="29"/>
      <c r="AA188" s="29"/>
      <c r="AB188" s="29"/>
      <c r="AC188" s="29"/>
    </row>
    <row r="189" spans="1:29" ht="15">
      <c r="A189" s="29"/>
      <c r="B189" s="50"/>
      <c r="C189" s="29"/>
      <c r="D189" s="41"/>
      <c r="E189" s="51"/>
      <c r="F189" s="51"/>
      <c r="G189" s="41"/>
      <c r="H189" s="41"/>
      <c r="I189" s="29"/>
      <c r="J189" s="29"/>
      <c r="K189" s="29"/>
      <c r="L189" s="29"/>
      <c r="M189" s="29"/>
      <c r="N189" s="29"/>
      <c r="O189" s="29"/>
      <c r="P189" s="29"/>
      <c r="Q189" s="29"/>
      <c r="R189" s="29"/>
      <c r="S189" s="29"/>
      <c r="T189" s="29"/>
      <c r="U189" s="29"/>
      <c r="V189" s="29"/>
      <c r="W189" s="29"/>
      <c r="X189" s="29"/>
      <c r="Y189" s="29"/>
      <c r="Z189" s="29"/>
      <c r="AA189" s="29"/>
      <c r="AB189" s="29"/>
      <c r="AC189" s="29"/>
    </row>
    <row r="190" spans="1:29" ht="15">
      <c r="A190" s="29"/>
      <c r="B190" s="50"/>
      <c r="C190" s="29"/>
      <c r="D190" s="41"/>
      <c r="E190" s="51"/>
      <c r="F190" s="51"/>
      <c r="G190" s="41"/>
      <c r="H190" s="41"/>
      <c r="I190" s="29"/>
      <c r="J190" s="29"/>
      <c r="K190" s="29"/>
      <c r="L190" s="29"/>
      <c r="M190" s="29"/>
      <c r="N190" s="29"/>
      <c r="O190" s="29"/>
      <c r="P190" s="29"/>
      <c r="Q190" s="29"/>
      <c r="R190" s="29"/>
      <c r="S190" s="29"/>
      <c r="T190" s="29"/>
      <c r="U190" s="29"/>
      <c r="V190" s="29"/>
      <c r="W190" s="29"/>
      <c r="X190" s="29"/>
      <c r="Y190" s="29"/>
      <c r="Z190" s="29"/>
      <c r="AA190" s="29"/>
      <c r="AB190" s="29"/>
      <c r="AC190" s="29"/>
    </row>
    <row r="191" spans="1:29" ht="15">
      <c r="A191" s="29"/>
      <c r="B191" s="50"/>
      <c r="C191" s="29"/>
      <c r="D191" s="41"/>
      <c r="E191" s="51"/>
      <c r="F191" s="51"/>
      <c r="G191" s="41"/>
      <c r="H191" s="41"/>
      <c r="I191" s="29"/>
      <c r="J191" s="29"/>
      <c r="K191" s="29"/>
      <c r="L191" s="29"/>
      <c r="M191" s="29"/>
      <c r="N191" s="29"/>
      <c r="O191" s="29"/>
      <c r="P191" s="29"/>
      <c r="Q191" s="29"/>
      <c r="R191" s="29"/>
      <c r="S191" s="29"/>
      <c r="T191" s="29"/>
      <c r="U191" s="29"/>
      <c r="V191" s="29"/>
      <c r="W191" s="29"/>
      <c r="X191" s="29"/>
      <c r="Y191" s="29"/>
      <c r="Z191" s="29"/>
      <c r="AA191" s="29"/>
      <c r="AB191" s="29"/>
      <c r="AC191" s="29"/>
    </row>
    <row r="192" spans="1:29" ht="15">
      <c r="A192" s="29"/>
      <c r="B192" s="50"/>
      <c r="C192" s="29"/>
      <c r="D192" s="41"/>
      <c r="E192" s="51"/>
      <c r="F192" s="51"/>
      <c r="G192" s="41"/>
      <c r="H192" s="41"/>
      <c r="I192" s="29"/>
      <c r="J192" s="29"/>
      <c r="K192" s="29"/>
      <c r="L192" s="29"/>
      <c r="M192" s="29"/>
      <c r="N192" s="29"/>
      <c r="O192" s="29"/>
      <c r="P192" s="29"/>
      <c r="Q192" s="29"/>
      <c r="R192" s="29"/>
      <c r="S192" s="29"/>
      <c r="T192" s="29"/>
      <c r="U192" s="29"/>
      <c r="V192" s="29"/>
      <c r="W192" s="29"/>
      <c r="X192" s="29"/>
      <c r="Y192" s="29"/>
      <c r="Z192" s="29"/>
      <c r="AA192" s="29"/>
      <c r="AB192" s="29"/>
      <c r="AC192" s="29"/>
    </row>
    <row r="193" spans="1:29" ht="15">
      <c r="A193" s="29"/>
      <c r="B193" s="50"/>
      <c r="C193" s="29"/>
      <c r="D193" s="41"/>
      <c r="E193" s="51"/>
      <c r="F193" s="51"/>
      <c r="G193" s="41"/>
      <c r="H193" s="41"/>
      <c r="I193" s="29"/>
      <c r="J193" s="29"/>
      <c r="K193" s="29"/>
      <c r="L193" s="29"/>
      <c r="M193" s="29"/>
      <c r="N193" s="29"/>
      <c r="O193" s="29"/>
      <c r="P193" s="29"/>
      <c r="Q193" s="29"/>
      <c r="R193" s="29"/>
      <c r="S193" s="29"/>
      <c r="T193" s="29"/>
      <c r="U193" s="29"/>
      <c r="V193" s="29"/>
      <c r="W193" s="29"/>
      <c r="X193" s="29"/>
      <c r="Y193" s="29"/>
      <c r="Z193" s="29"/>
      <c r="AA193" s="29"/>
      <c r="AB193" s="29"/>
      <c r="AC193" s="29"/>
    </row>
    <row r="194" spans="1:29" ht="15">
      <c r="A194" s="29"/>
      <c r="B194" s="50"/>
      <c r="C194" s="29"/>
      <c r="D194" s="41"/>
      <c r="E194" s="51"/>
      <c r="F194" s="51"/>
      <c r="G194" s="41"/>
      <c r="H194" s="41"/>
      <c r="I194" s="29"/>
      <c r="J194" s="29"/>
      <c r="K194" s="29"/>
      <c r="L194" s="29"/>
      <c r="M194" s="29"/>
      <c r="N194" s="29"/>
      <c r="O194" s="29"/>
      <c r="P194" s="29"/>
      <c r="Q194" s="29"/>
      <c r="R194" s="29"/>
      <c r="S194" s="29"/>
      <c r="T194" s="29"/>
      <c r="U194" s="29"/>
      <c r="V194" s="29"/>
      <c r="W194" s="29"/>
      <c r="X194" s="29"/>
      <c r="Y194" s="29"/>
      <c r="Z194" s="29"/>
      <c r="AA194" s="29"/>
      <c r="AB194" s="29"/>
      <c r="AC194" s="29"/>
    </row>
    <row r="195" spans="1:29" ht="15">
      <c r="A195" s="29"/>
      <c r="B195" s="50"/>
      <c r="C195" s="29"/>
      <c r="D195" s="41"/>
      <c r="E195" s="51"/>
      <c r="F195" s="51"/>
      <c r="G195" s="41"/>
      <c r="H195" s="41"/>
      <c r="I195" s="29"/>
      <c r="J195" s="29"/>
      <c r="K195" s="29"/>
      <c r="L195" s="29"/>
      <c r="M195" s="29"/>
      <c r="N195" s="29"/>
      <c r="O195" s="29"/>
      <c r="P195" s="29"/>
      <c r="Q195" s="29"/>
      <c r="R195" s="29"/>
      <c r="S195" s="29"/>
      <c r="T195" s="29"/>
      <c r="U195" s="29"/>
      <c r="V195" s="29"/>
      <c r="W195" s="29"/>
      <c r="X195" s="29"/>
      <c r="Y195" s="29"/>
      <c r="Z195" s="29"/>
      <c r="AA195" s="29"/>
      <c r="AB195" s="29"/>
      <c r="AC195" s="29"/>
    </row>
    <row r="196" spans="1:29" ht="15">
      <c r="A196" s="29"/>
      <c r="B196" s="50"/>
      <c r="C196" s="29"/>
      <c r="D196" s="41"/>
      <c r="E196" s="51"/>
      <c r="F196" s="51"/>
      <c r="G196" s="41"/>
      <c r="H196" s="41"/>
      <c r="I196" s="29"/>
      <c r="J196" s="29"/>
      <c r="K196" s="29"/>
      <c r="L196" s="29"/>
      <c r="M196" s="29"/>
      <c r="N196" s="29"/>
      <c r="O196" s="29"/>
      <c r="P196" s="29"/>
      <c r="Q196" s="29"/>
      <c r="R196" s="29"/>
      <c r="S196" s="29"/>
      <c r="T196" s="29"/>
      <c r="U196" s="29"/>
      <c r="V196" s="29"/>
      <c r="W196" s="29"/>
      <c r="X196" s="29"/>
      <c r="Y196" s="29"/>
      <c r="Z196" s="29"/>
      <c r="AA196" s="29"/>
      <c r="AB196" s="29"/>
      <c r="AC196" s="29"/>
    </row>
    <row r="197" spans="1:29" ht="15">
      <c r="A197" s="29"/>
      <c r="B197" s="50"/>
      <c r="C197" s="29"/>
      <c r="D197" s="41"/>
      <c r="E197" s="51"/>
      <c r="F197" s="51"/>
      <c r="G197" s="41"/>
      <c r="H197" s="41"/>
      <c r="I197" s="29"/>
      <c r="J197" s="29"/>
      <c r="K197" s="29"/>
      <c r="L197" s="29"/>
      <c r="M197" s="29"/>
      <c r="N197" s="29"/>
      <c r="O197" s="29"/>
      <c r="P197" s="29"/>
      <c r="Q197" s="29"/>
      <c r="R197" s="29"/>
      <c r="S197" s="29"/>
      <c r="T197" s="29"/>
      <c r="U197" s="29"/>
      <c r="V197" s="29"/>
      <c r="W197" s="29"/>
      <c r="X197" s="29"/>
      <c r="Y197" s="29"/>
      <c r="Z197" s="29"/>
      <c r="AA197" s="29"/>
      <c r="AB197" s="29"/>
      <c r="AC197" s="29"/>
    </row>
    <row r="198" spans="1:29" ht="15">
      <c r="A198" s="29"/>
      <c r="B198" s="50"/>
      <c r="C198" s="29"/>
      <c r="D198" s="41"/>
      <c r="E198" s="51"/>
      <c r="F198" s="51"/>
      <c r="G198" s="41"/>
      <c r="H198" s="41"/>
      <c r="I198" s="29"/>
      <c r="J198" s="29"/>
      <c r="K198" s="29"/>
      <c r="L198" s="29"/>
      <c r="M198" s="29"/>
      <c r="N198" s="29"/>
      <c r="O198" s="29"/>
      <c r="P198" s="29"/>
      <c r="Q198" s="29"/>
      <c r="R198" s="29"/>
      <c r="S198" s="29"/>
      <c r="T198" s="29"/>
      <c r="U198" s="29"/>
      <c r="V198" s="29"/>
      <c r="W198" s="29"/>
      <c r="X198" s="29"/>
      <c r="Y198" s="29"/>
      <c r="Z198" s="29"/>
      <c r="AA198" s="29"/>
      <c r="AB198" s="29"/>
      <c r="AC198" s="29"/>
    </row>
    <row r="199" spans="1:29" ht="15">
      <c r="A199" s="29"/>
      <c r="B199" s="50"/>
      <c r="C199" s="29"/>
      <c r="D199" s="41"/>
      <c r="E199" s="51"/>
      <c r="F199" s="51"/>
      <c r="G199" s="41"/>
      <c r="H199" s="41"/>
      <c r="I199" s="29"/>
      <c r="J199" s="29"/>
      <c r="K199" s="29"/>
      <c r="L199" s="29"/>
      <c r="M199" s="29"/>
      <c r="N199" s="29"/>
      <c r="O199" s="29"/>
      <c r="P199" s="29"/>
      <c r="Q199" s="29"/>
      <c r="R199" s="29"/>
      <c r="S199" s="29"/>
      <c r="T199" s="29"/>
      <c r="U199" s="29"/>
      <c r="V199" s="29"/>
      <c r="W199" s="29"/>
      <c r="X199" s="29"/>
      <c r="Y199" s="29"/>
      <c r="Z199" s="29"/>
      <c r="AA199" s="29"/>
      <c r="AB199" s="29"/>
      <c r="AC199" s="29"/>
    </row>
    <row r="200" spans="1:29" ht="15">
      <c r="A200" s="29"/>
      <c r="B200" s="50"/>
      <c r="C200" s="29"/>
      <c r="D200" s="41"/>
      <c r="E200" s="51"/>
      <c r="F200" s="51"/>
      <c r="G200" s="41"/>
      <c r="H200" s="41"/>
      <c r="I200" s="29"/>
      <c r="J200" s="29"/>
      <c r="K200" s="29"/>
      <c r="L200" s="29"/>
      <c r="M200" s="29"/>
      <c r="N200" s="29"/>
      <c r="O200" s="29"/>
      <c r="P200" s="29"/>
      <c r="Q200" s="29"/>
      <c r="R200" s="29"/>
      <c r="S200" s="29"/>
      <c r="T200" s="29"/>
      <c r="U200" s="29"/>
      <c r="V200" s="29"/>
      <c r="W200" s="29"/>
      <c r="X200" s="29"/>
      <c r="Y200" s="29"/>
      <c r="Z200" s="29"/>
      <c r="AA200" s="29"/>
      <c r="AB200" s="29"/>
      <c r="AC200" s="29"/>
    </row>
    <row r="201" spans="1:29" ht="15">
      <c r="A201" s="29"/>
      <c r="B201" s="50"/>
      <c r="C201" s="29"/>
      <c r="D201" s="41"/>
      <c r="E201" s="51"/>
      <c r="F201" s="51"/>
      <c r="G201" s="41"/>
      <c r="H201" s="41"/>
      <c r="I201" s="29"/>
      <c r="J201" s="29"/>
      <c r="K201" s="29"/>
      <c r="L201" s="29"/>
      <c r="M201" s="29"/>
      <c r="N201" s="29"/>
      <c r="O201" s="29"/>
      <c r="P201" s="29"/>
      <c r="Q201" s="29"/>
      <c r="R201" s="29"/>
      <c r="S201" s="29"/>
      <c r="T201" s="29"/>
      <c r="U201" s="29"/>
      <c r="V201" s="29"/>
      <c r="W201" s="29"/>
      <c r="X201" s="29"/>
      <c r="Y201" s="29"/>
      <c r="Z201" s="29"/>
      <c r="AA201" s="29"/>
      <c r="AB201" s="29"/>
      <c r="AC201" s="29"/>
    </row>
    <row r="202" spans="1:29" ht="15">
      <c r="A202" s="29"/>
      <c r="B202" s="50"/>
      <c r="C202" s="29"/>
      <c r="D202" s="41"/>
      <c r="E202" s="51"/>
      <c r="F202" s="51"/>
      <c r="G202" s="41"/>
      <c r="H202" s="41"/>
      <c r="I202" s="29"/>
      <c r="J202" s="29"/>
      <c r="K202" s="29"/>
      <c r="L202" s="29"/>
      <c r="M202" s="29"/>
      <c r="N202" s="29"/>
      <c r="O202" s="29"/>
      <c r="P202" s="29"/>
      <c r="Q202" s="29"/>
      <c r="R202" s="29"/>
      <c r="S202" s="29"/>
      <c r="T202" s="29"/>
      <c r="U202" s="29"/>
      <c r="V202" s="29"/>
      <c r="W202" s="29"/>
      <c r="X202" s="29"/>
      <c r="Y202" s="29"/>
      <c r="Z202" s="29"/>
      <c r="AA202" s="29"/>
      <c r="AB202" s="29"/>
      <c r="AC202" s="29"/>
    </row>
    <row r="203" spans="1:29" ht="15">
      <c r="A203" s="29"/>
      <c r="B203" s="50"/>
      <c r="C203" s="29"/>
      <c r="D203" s="41"/>
      <c r="E203" s="51"/>
      <c r="F203" s="51"/>
      <c r="G203" s="41"/>
      <c r="H203" s="41"/>
      <c r="I203" s="29"/>
      <c r="J203" s="29"/>
      <c r="K203" s="29"/>
      <c r="L203" s="29"/>
      <c r="M203" s="29"/>
      <c r="N203" s="29"/>
      <c r="O203" s="29"/>
      <c r="P203" s="29"/>
      <c r="Q203" s="29"/>
      <c r="R203" s="29"/>
      <c r="S203" s="29"/>
      <c r="T203" s="29"/>
      <c r="U203" s="29"/>
      <c r="V203" s="29"/>
      <c r="W203" s="29"/>
      <c r="X203" s="29"/>
      <c r="Y203" s="29"/>
      <c r="Z203" s="29"/>
      <c r="AA203" s="29"/>
      <c r="AB203" s="29"/>
      <c r="AC203" s="29"/>
    </row>
    <row r="204" spans="1:29" ht="15">
      <c r="A204" s="29"/>
      <c r="B204" s="50"/>
      <c r="C204" s="29"/>
      <c r="D204" s="41"/>
      <c r="E204" s="51"/>
      <c r="F204" s="51"/>
      <c r="G204" s="41"/>
      <c r="H204" s="41"/>
      <c r="I204" s="29"/>
      <c r="J204" s="29"/>
      <c r="K204" s="29"/>
      <c r="L204" s="29"/>
      <c r="M204" s="29"/>
      <c r="N204" s="29"/>
      <c r="O204" s="29"/>
      <c r="P204" s="29"/>
      <c r="Q204" s="29"/>
      <c r="R204" s="29"/>
      <c r="S204" s="29"/>
      <c r="T204" s="29"/>
      <c r="U204" s="29"/>
      <c r="V204" s="29"/>
      <c r="W204" s="29"/>
      <c r="X204" s="29"/>
      <c r="Y204" s="29"/>
      <c r="Z204" s="29"/>
      <c r="AA204" s="29"/>
      <c r="AB204" s="29"/>
      <c r="AC204" s="29"/>
    </row>
    <row r="205" spans="1:29" ht="15">
      <c r="A205" s="29"/>
      <c r="B205" s="50"/>
      <c r="C205" s="29"/>
      <c r="D205" s="41"/>
      <c r="E205" s="51"/>
      <c r="F205" s="51"/>
      <c r="G205" s="41"/>
      <c r="H205" s="41"/>
      <c r="I205" s="29"/>
      <c r="J205" s="29"/>
      <c r="K205" s="29"/>
      <c r="L205" s="29"/>
      <c r="M205" s="29"/>
      <c r="N205" s="29"/>
      <c r="O205" s="29"/>
      <c r="P205" s="29"/>
      <c r="Q205" s="29"/>
      <c r="R205" s="29"/>
      <c r="S205" s="29"/>
      <c r="T205" s="29"/>
      <c r="U205" s="29"/>
      <c r="V205" s="29"/>
      <c r="W205" s="29"/>
      <c r="X205" s="29"/>
      <c r="Y205" s="29"/>
      <c r="Z205" s="29"/>
      <c r="AA205" s="29"/>
      <c r="AB205" s="29"/>
      <c r="AC205" s="29"/>
    </row>
    <row r="206" spans="1:29" ht="15">
      <c r="A206" s="29"/>
      <c r="B206" s="50"/>
      <c r="C206" s="29"/>
      <c r="D206" s="41"/>
      <c r="E206" s="51"/>
      <c r="F206" s="51"/>
      <c r="G206" s="41"/>
      <c r="H206" s="41"/>
      <c r="I206" s="29"/>
      <c r="J206" s="29"/>
      <c r="K206" s="29"/>
      <c r="L206" s="29"/>
      <c r="M206" s="29"/>
      <c r="N206" s="29"/>
      <c r="O206" s="29"/>
      <c r="P206" s="29"/>
      <c r="Q206" s="29"/>
      <c r="R206" s="29"/>
      <c r="S206" s="29"/>
      <c r="T206" s="29"/>
      <c r="U206" s="29"/>
      <c r="V206" s="29"/>
      <c r="W206" s="29"/>
      <c r="X206" s="29"/>
      <c r="Y206" s="29"/>
      <c r="Z206" s="29"/>
      <c r="AA206" s="29"/>
      <c r="AB206" s="29"/>
      <c r="AC206" s="29"/>
    </row>
    <row r="207" spans="1:29" ht="15">
      <c r="A207" s="29"/>
      <c r="B207" s="50"/>
      <c r="C207" s="29"/>
      <c r="D207" s="41"/>
      <c r="E207" s="51"/>
      <c r="F207" s="51"/>
      <c r="G207" s="41"/>
      <c r="H207" s="41"/>
      <c r="I207" s="29"/>
      <c r="J207" s="29"/>
      <c r="K207" s="29"/>
      <c r="L207" s="29"/>
      <c r="M207" s="29"/>
      <c r="N207" s="29"/>
      <c r="O207" s="29"/>
      <c r="P207" s="29"/>
      <c r="Q207" s="29"/>
      <c r="R207" s="29"/>
      <c r="S207" s="29"/>
      <c r="T207" s="29"/>
      <c r="U207" s="29"/>
      <c r="V207" s="29"/>
      <c r="W207" s="29"/>
      <c r="X207" s="29"/>
      <c r="Y207" s="29"/>
      <c r="Z207" s="29"/>
      <c r="AA207" s="29"/>
      <c r="AB207" s="29"/>
      <c r="AC207" s="29"/>
    </row>
    <row r="208" spans="1:29" ht="15">
      <c r="A208" s="29"/>
      <c r="B208" s="50"/>
      <c r="C208" s="29"/>
      <c r="D208" s="41"/>
      <c r="E208" s="51"/>
      <c r="F208" s="51"/>
      <c r="G208" s="41"/>
      <c r="H208" s="41"/>
      <c r="I208" s="29"/>
      <c r="J208" s="29"/>
      <c r="K208" s="29"/>
      <c r="L208" s="29"/>
      <c r="M208" s="29"/>
      <c r="N208" s="29"/>
      <c r="O208" s="29"/>
      <c r="P208" s="29"/>
      <c r="Q208" s="29"/>
      <c r="R208" s="29"/>
      <c r="S208" s="29"/>
      <c r="T208" s="29"/>
      <c r="U208" s="29"/>
      <c r="V208" s="29"/>
      <c r="W208" s="29"/>
      <c r="X208" s="29"/>
      <c r="Y208" s="29"/>
      <c r="Z208" s="29"/>
      <c r="AA208" s="29"/>
      <c r="AB208" s="29"/>
      <c r="AC208" s="29"/>
    </row>
    <row r="209" spans="1:29" ht="15">
      <c r="A209" s="29"/>
      <c r="B209" s="50"/>
      <c r="C209" s="29"/>
      <c r="D209" s="41"/>
      <c r="E209" s="51"/>
      <c r="F209" s="51"/>
      <c r="G209" s="41"/>
      <c r="H209" s="41"/>
      <c r="I209" s="29"/>
      <c r="J209" s="29"/>
      <c r="K209" s="29"/>
      <c r="L209" s="29"/>
      <c r="M209" s="29"/>
      <c r="N209" s="29"/>
      <c r="O209" s="29"/>
      <c r="P209" s="29"/>
      <c r="Q209" s="29"/>
      <c r="R209" s="29"/>
      <c r="S209" s="29"/>
      <c r="T209" s="29"/>
      <c r="U209" s="29"/>
      <c r="V209" s="29"/>
      <c r="W209" s="29"/>
      <c r="X209" s="29"/>
      <c r="Y209" s="29"/>
      <c r="Z209" s="29"/>
      <c r="AA209" s="29"/>
      <c r="AB209" s="29"/>
      <c r="AC209" s="29"/>
    </row>
    <row r="210" spans="1:29" ht="15">
      <c r="A210" s="29"/>
      <c r="B210" s="50"/>
      <c r="C210" s="29"/>
      <c r="D210" s="41"/>
      <c r="E210" s="51"/>
      <c r="F210" s="51"/>
      <c r="G210" s="41"/>
      <c r="H210" s="41"/>
      <c r="I210" s="29"/>
      <c r="J210" s="29"/>
      <c r="K210" s="29"/>
      <c r="L210" s="29"/>
      <c r="M210" s="29"/>
      <c r="N210" s="29"/>
      <c r="O210" s="29"/>
      <c r="P210" s="29"/>
      <c r="Q210" s="29"/>
      <c r="R210" s="29"/>
      <c r="S210" s="29"/>
      <c r="T210" s="29"/>
      <c r="U210" s="29"/>
      <c r="V210" s="29"/>
      <c r="W210" s="29"/>
      <c r="X210" s="29"/>
      <c r="Y210" s="29"/>
      <c r="Z210" s="29"/>
      <c r="AA210" s="29"/>
      <c r="AB210" s="29"/>
      <c r="AC210" s="29"/>
    </row>
    <row r="211" spans="1:29" ht="15">
      <c r="A211" s="29"/>
      <c r="B211" s="50"/>
      <c r="C211" s="29"/>
      <c r="D211" s="41"/>
      <c r="E211" s="51"/>
      <c r="F211" s="51"/>
      <c r="G211" s="41"/>
      <c r="H211" s="41"/>
      <c r="I211" s="29"/>
      <c r="J211" s="29"/>
      <c r="K211" s="29"/>
      <c r="L211" s="29"/>
      <c r="M211" s="29"/>
      <c r="N211" s="29"/>
      <c r="O211" s="29"/>
      <c r="P211" s="29"/>
      <c r="Q211" s="29"/>
      <c r="R211" s="29"/>
      <c r="S211" s="29"/>
      <c r="T211" s="29"/>
      <c r="U211" s="29"/>
      <c r="V211" s="29"/>
      <c r="W211" s="29"/>
      <c r="X211" s="29"/>
      <c r="Y211" s="29"/>
      <c r="Z211" s="29"/>
      <c r="AA211" s="29"/>
      <c r="AB211" s="29"/>
      <c r="AC211" s="29"/>
    </row>
    <row r="212" spans="1:29" ht="15">
      <c r="A212" s="29"/>
      <c r="B212" s="50"/>
      <c r="C212" s="29"/>
      <c r="D212" s="41"/>
      <c r="E212" s="51"/>
      <c r="F212" s="51"/>
      <c r="G212" s="41"/>
      <c r="H212" s="41"/>
      <c r="I212" s="29"/>
      <c r="J212" s="29"/>
      <c r="K212" s="29"/>
      <c r="L212" s="29"/>
      <c r="M212" s="29"/>
      <c r="N212" s="29"/>
      <c r="O212" s="29"/>
      <c r="P212" s="29"/>
      <c r="Q212" s="29"/>
      <c r="R212" s="29"/>
      <c r="S212" s="29"/>
      <c r="T212" s="29"/>
      <c r="U212" s="29"/>
      <c r="V212" s="29"/>
      <c r="W212" s="29"/>
      <c r="X212" s="29"/>
      <c r="Y212" s="29"/>
      <c r="Z212" s="29"/>
      <c r="AA212" s="29"/>
      <c r="AB212" s="29"/>
      <c r="AC212" s="29"/>
    </row>
    <row r="213" spans="1:29" ht="15">
      <c r="A213" s="29"/>
      <c r="B213" s="50"/>
      <c r="C213" s="29"/>
      <c r="D213" s="41"/>
      <c r="E213" s="51"/>
      <c r="F213" s="51"/>
      <c r="G213" s="41"/>
      <c r="H213" s="41"/>
      <c r="I213" s="29"/>
      <c r="J213" s="29"/>
      <c r="K213" s="29"/>
      <c r="L213" s="29"/>
      <c r="M213" s="29"/>
      <c r="N213" s="29"/>
      <c r="O213" s="29"/>
      <c r="P213" s="29"/>
      <c r="Q213" s="29"/>
      <c r="R213" s="29"/>
      <c r="S213" s="29"/>
      <c r="T213" s="29"/>
      <c r="U213" s="29"/>
      <c r="V213" s="29"/>
      <c r="W213" s="29"/>
      <c r="X213" s="29"/>
      <c r="Y213" s="29"/>
      <c r="Z213" s="29"/>
      <c r="AA213" s="29"/>
      <c r="AB213" s="29"/>
      <c r="AC213" s="29"/>
    </row>
    <row r="214" spans="1:29" ht="15">
      <c r="A214" s="29"/>
      <c r="B214" s="50"/>
      <c r="C214" s="29"/>
      <c r="D214" s="41"/>
      <c r="E214" s="51"/>
      <c r="F214" s="51"/>
      <c r="G214" s="41"/>
      <c r="H214" s="41"/>
      <c r="I214" s="29"/>
      <c r="J214" s="29"/>
      <c r="K214" s="29"/>
      <c r="L214" s="29"/>
      <c r="M214" s="29"/>
      <c r="N214" s="29"/>
      <c r="O214" s="29"/>
      <c r="P214" s="29"/>
      <c r="Q214" s="29"/>
      <c r="R214" s="29"/>
      <c r="S214" s="29"/>
      <c r="T214" s="29"/>
      <c r="U214" s="29"/>
      <c r="V214" s="29"/>
      <c r="W214" s="29"/>
      <c r="X214" s="29"/>
      <c r="Y214" s="29"/>
      <c r="Z214" s="29"/>
      <c r="AA214" s="29"/>
      <c r="AB214" s="29"/>
      <c r="AC214" s="29"/>
    </row>
    <row r="215" spans="1:29" ht="15">
      <c r="A215" s="29"/>
      <c r="B215" s="50"/>
      <c r="C215" s="29"/>
      <c r="D215" s="41"/>
      <c r="E215" s="51"/>
      <c r="F215" s="51"/>
      <c r="G215" s="41"/>
      <c r="H215" s="41"/>
      <c r="I215" s="29"/>
      <c r="J215" s="29"/>
      <c r="K215" s="29"/>
      <c r="L215" s="29"/>
      <c r="M215" s="29"/>
      <c r="N215" s="29"/>
      <c r="O215" s="29"/>
      <c r="P215" s="29"/>
      <c r="Q215" s="29"/>
      <c r="R215" s="29"/>
      <c r="S215" s="29"/>
      <c r="T215" s="29"/>
      <c r="U215" s="29"/>
      <c r="V215" s="29"/>
      <c r="W215" s="29"/>
      <c r="X215" s="29"/>
      <c r="Y215" s="29"/>
      <c r="Z215" s="29"/>
      <c r="AA215" s="29"/>
      <c r="AB215" s="29"/>
      <c r="AC215" s="29"/>
    </row>
    <row r="216" spans="1:29" ht="15">
      <c r="A216" s="29"/>
      <c r="B216" s="50"/>
      <c r="C216" s="29"/>
      <c r="D216" s="41"/>
      <c r="E216" s="51"/>
      <c r="F216" s="51"/>
      <c r="G216" s="41"/>
      <c r="H216" s="41"/>
      <c r="I216" s="29"/>
      <c r="J216" s="29"/>
      <c r="K216" s="29"/>
      <c r="L216" s="29"/>
      <c r="M216" s="29"/>
      <c r="N216" s="29"/>
      <c r="O216" s="29"/>
      <c r="P216" s="29"/>
      <c r="Q216" s="29"/>
      <c r="R216" s="29"/>
      <c r="S216" s="29"/>
      <c r="T216" s="29"/>
      <c r="U216" s="29"/>
      <c r="V216" s="29"/>
      <c r="W216" s="29"/>
      <c r="X216" s="29"/>
      <c r="Y216" s="29"/>
      <c r="Z216" s="29"/>
      <c r="AA216" s="29"/>
      <c r="AB216" s="29"/>
      <c r="AC216" s="29"/>
    </row>
    <row r="217" spans="1:29" ht="15">
      <c r="A217" s="29"/>
      <c r="B217" s="50"/>
      <c r="C217" s="29"/>
      <c r="D217" s="41"/>
      <c r="E217" s="51"/>
      <c r="F217" s="51"/>
      <c r="G217" s="41"/>
      <c r="H217" s="41"/>
      <c r="I217" s="29"/>
      <c r="J217" s="29"/>
      <c r="K217" s="29"/>
      <c r="L217" s="29"/>
      <c r="M217" s="29"/>
      <c r="N217" s="29"/>
      <c r="O217" s="29"/>
      <c r="P217" s="29"/>
      <c r="Q217" s="29"/>
      <c r="R217" s="29"/>
      <c r="S217" s="29"/>
      <c r="T217" s="29"/>
      <c r="U217" s="29"/>
      <c r="V217" s="29"/>
      <c r="W217" s="29"/>
      <c r="X217" s="29"/>
      <c r="Y217" s="29"/>
      <c r="Z217" s="29"/>
      <c r="AA217" s="29"/>
      <c r="AB217" s="29"/>
      <c r="AC217" s="29"/>
    </row>
    <row r="218" spans="1:29" ht="15">
      <c r="A218" s="29"/>
      <c r="B218" s="50"/>
      <c r="C218" s="29"/>
      <c r="D218" s="41"/>
      <c r="E218" s="51"/>
      <c r="F218" s="51"/>
      <c r="G218" s="41"/>
      <c r="H218" s="41"/>
      <c r="I218" s="29"/>
      <c r="J218" s="29"/>
      <c r="K218" s="29"/>
      <c r="L218" s="29"/>
      <c r="M218" s="29"/>
      <c r="N218" s="29"/>
      <c r="O218" s="29"/>
      <c r="P218" s="29"/>
      <c r="Q218" s="29"/>
      <c r="R218" s="29"/>
      <c r="S218" s="29"/>
      <c r="T218" s="29"/>
      <c r="U218" s="29"/>
      <c r="V218" s="29"/>
      <c r="W218" s="29"/>
      <c r="X218" s="29"/>
      <c r="Y218" s="29"/>
      <c r="Z218" s="29"/>
      <c r="AA218" s="29"/>
      <c r="AB218" s="29"/>
      <c r="AC218" s="29"/>
    </row>
    <row r="219" spans="1:29" ht="15">
      <c r="A219" s="29"/>
      <c r="B219" s="50"/>
      <c r="C219" s="29"/>
      <c r="D219" s="41"/>
      <c r="E219" s="51"/>
      <c r="F219" s="51"/>
      <c r="G219" s="41"/>
      <c r="H219" s="41"/>
      <c r="I219" s="29"/>
      <c r="J219" s="29"/>
      <c r="K219" s="29"/>
      <c r="L219" s="29"/>
      <c r="M219" s="29"/>
      <c r="N219" s="29"/>
      <c r="O219" s="29"/>
      <c r="P219" s="29"/>
      <c r="Q219" s="29"/>
      <c r="R219" s="29"/>
      <c r="S219" s="29"/>
      <c r="T219" s="29"/>
      <c r="U219" s="29"/>
      <c r="V219" s="29"/>
      <c r="W219" s="29"/>
      <c r="X219" s="29"/>
      <c r="Y219" s="29"/>
      <c r="Z219" s="29"/>
      <c r="AA219" s="29"/>
      <c r="AB219" s="29"/>
      <c r="AC219" s="29"/>
    </row>
    <row r="220" spans="1:29" ht="15">
      <c r="A220" s="29"/>
      <c r="B220" s="50"/>
      <c r="C220" s="29"/>
      <c r="D220" s="41"/>
      <c r="E220" s="51"/>
      <c r="F220" s="51"/>
      <c r="G220" s="41"/>
      <c r="H220" s="41"/>
      <c r="I220" s="29"/>
      <c r="J220" s="29"/>
      <c r="K220" s="29"/>
      <c r="L220" s="29"/>
      <c r="M220" s="29"/>
      <c r="N220" s="29"/>
      <c r="O220" s="29"/>
      <c r="P220" s="29"/>
      <c r="Q220" s="29"/>
      <c r="R220" s="29"/>
      <c r="S220" s="29"/>
      <c r="T220" s="29"/>
      <c r="U220" s="29"/>
      <c r="V220" s="29"/>
      <c r="W220" s="29"/>
      <c r="X220" s="29"/>
      <c r="Y220" s="29"/>
      <c r="Z220" s="29"/>
      <c r="AA220" s="29"/>
      <c r="AB220" s="29"/>
      <c r="AC220" s="29"/>
    </row>
    <row r="221" spans="1:29" ht="15">
      <c r="A221" s="29"/>
      <c r="B221" s="50"/>
      <c r="C221" s="29"/>
      <c r="D221" s="41"/>
      <c r="E221" s="51"/>
      <c r="F221" s="51"/>
      <c r="G221" s="41"/>
      <c r="H221" s="41"/>
      <c r="I221" s="29"/>
      <c r="J221" s="29"/>
      <c r="K221" s="29"/>
      <c r="L221" s="29"/>
      <c r="M221" s="29"/>
      <c r="N221" s="29"/>
      <c r="O221" s="29"/>
      <c r="P221" s="29"/>
      <c r="Q221" s="29"/>
      <c r="R221" s="29"/>
      <c r="S221" s="29"/>
      <c r="T221" s="29"/>
      <c r="U221" s="29"/>
      <c r="V221" s="29"/>
      <c r="W221" s="29"/>
      <c r="X221" s="29"/>
      <c r="Y221" s="29"/>
      <c r="Z221" s="29"/>
      <c r="AA221" s="29"/>
      <c r="AB221" s="29"/>
      <c r="AC221" s="29"/>
    </row>
    <row r="222" spans="1:29" ht="15">
      <c r="A222" s="29"/>
      <c r="B222" s="50"/>
      <c r="C222" s="29"/>
      <c r="D222" s="41"/>
      <c r="E222" s="51"/>
      <c r="F222" s="51"/>
      <c r="G222" s="41"/>
      <c r="H222" s="41"/>
      <c r="I222" s="29"/>
      <c r="J222" s="29"/>
      <c r="K222" s="29"/>
      <c r="L222" s="29"/>
      <c r="M222" s="29"/>
      <c r="N222" s="29"/>
      <c r="O222" s="29"/>
      <c r="P222" s="29"/>
      <c r="Q222" s="29"/>
      <c r="R222" s="29"/>
      <c r="S222" s="29"/>
      <c r="T222" s="29"/>
      <c r="U222" s="29"/>
      <c r="V222" s="29"/>
      <c r="W222" s="29"/>
      <c r="X222" s="29"/>
      <c r="Y222" s="29"/>
      <c r="Z222" s="29"/>
      <c r="AA222" s="29"/>
      <c r="AB222" s="29"/>
      <c r="AC222" s="29"/>
    </row>
    <row r="223" spans="1:29" ht="15">
      <c r="A223" s="29"/>
      <c r="B223" s="50"/>
      <c r="C223" s="29"/>
      <c r="D223" s="41"/>
      <c r="E223" s="51"/>
      <c r="F223" s="51"/>
      <c r="G223" s="41"/>
      <c r="H223" s="41"/>
      <c r="I223" s="29"/>
      <c r="J223" s="29"/>
      <c r="K223" s="29"/>
      <c r="L223" s="29"/>
      <c r="M223" s="29"/>
      <c r="N223" s="29"/>
      <c r="O223" s="29"/>
      <c r="P223" s="29"/>
      <c r="Q223" s="29"/>
      <c r="R223" s="29"/>
      <c r="S223" s="29"/>
      <c r="T223" s="29"/>
      <c r="U223" s="29"/>
      <c r="V223" s="29"/>
      <c r="W223" s="29"/>
      <c r="X223" s="29"/>
      <c r="Y223" s="29"/>
      <c r="Z223" s="29"/>
      <c r="AA223" s="29"/>
      <c r="AB223" s="29"/>
      <c r="AC223" s="29"/>
    </row>
    <row r="224" spans="1:29" ht="15">
      <c r="A224" s="29"/>
      <c r="B224" s="50"/>
      <c r="C224" s="29"/>
      <c r="D224" s="41"/>
      <c r="E224" s="51"/>
      <c r="F224" s="51"/>
      <c r="G224" s="41"/>
      <c r="H224" s="41"/>
      <c r="I224" s="29"/>
      <c r="J224" s="29"/>
      <c r="K224" s="29"/>
      <c r="L224" s="29"/>
      <c r="M224" s="29"/>
      <c r="N224" s="29"/>
      <c r="O224" s="29"/>
      <c r="P224" s="29"/>
      <c r="Q224" s="29"/>
      <c r="R224" s="29"/>
      <c r="S224" s="29"/>
      <c r="T224" s="29"/>
      <c r="U224" s="29"/>
      <c r="V224" s="29"/>
      <c r="W224" s="29"/>
      <c r="X224" s="29"/>
      <c r="Y224" s="29"/>
      <c r="Z224" s="29"/>
      <c r="AA224" s="29"/>
      <c r="AB224" s="29"/>
      <c r="AC224" s="29"/>
    </row>
    <row r="225" spans="1:29" ht="15">
      <c r="A225" s="29"/>
      <c r="B225" s="50"/>
      <c r="C225" s="29"/>
      <c r="D225" s="41"/>
      <c r="E225" s="51"/>
      <c r="F225" s="51"/>
      <c r="G225" s="41"/>
      <c r="H225" s="41"/>
      <c r="I225" s="29"/>
      <c r="J225" s="29"/>
      <c r="K225" s="29"/>
      <c r="L225" s="29"/>
      <c r="M225" s="29"/>
      <c r="N225" s="29"/>
      <c r="O225" s="29"/>
      <c r="P225" s="29"/>
      <c r="Q225" s="29"/>
      <c r="R225" s="29"/>
      <c r="S225" s="29"/>
      <c r="T225" s="29"/>
      <c r="U225" s="29"/>
      <c r="V225" s="29"/>
      <c r="W225" s="29"/>
      <c r="X225" s="29"/>
      <c r="Y225" s="29"/>
      <c r="Z225" s="29"/>
      <c r="AA225" s="29"/>
      <c r="AB225" s="29"/>
      <c r="AC225" s="29"/>
    </row>
    <row r="226" spans="1:29" ht="15">
      <c r="A226" s="29"/>
      <c r="B226" s="50"/>
      <c r="C226" s="29"/>
      <c r="D226" s="41"/>
      <c r="E226" s="51"/>
      <c r="F226" s="51"/>
      <c r="G226" s="41"/>
      <c r="H226" s="41"/>
      <c r="I226" s="29"/>
      <c r="J226" s="29"/>
      <c r="K226" s="29"/>
      <c r="L226" s="29"/>
      <c r="M226" s="29"/>
      <c r="N226" s="29"/>
      <c r="O226" s="29"/>
      <c r="P226" s="29"/>
      <c r="Q226" s="29"/>
      <c r="R226" s="29"/>
      <c r="S226" s="29"/>
      <c r="T226" s="29"/>
      <c r="U226" s="29"/>
      <c r="V226" s="29"/>
      <c r="W226" s="29"/>
      <c r="X226" s="29"/>
      <c r="Y226" s="29"/>
      <c r="Z226" s="29"/>
      <c r="AA226" s="29"/>
      <c r="AB226" s="29"/>
      <c r="AC226" s="29"/>
    </row>
    <row r="227" spans="1:29" ht="15">
      <c r="A227" s="29"/>
      <c r="B227" s="50"/>
      <c r="C227" s="29"/>
      <c r="D227" s="41"/>
      <c r="E227" s="51"/>
      <c r="F227" s="51"/>
      <c r="G227" s="41"/>
      <c r="H227" s="41"/>
      <c r="I227" s="29"/>
      <c r="J227" s="29"/>
      <c r="K227" s="29"/>
      <c r="L227" s="29"/>
      <c r="M227" s="29"/>
      <c r="N227" s="29"/>
      <c r="O227" s="29"/>
      <c r="P227" s="29"/>
      <c r="Q227" s="29"/>
      <c r="R227" s="29"/>
      <c r="S227" s="29"/>
      <c r="T227" s="29"/>
      <c r="U227" s="29"/>
      <c r="V227" s="29"/>
      <c r="W227" s="29"/>
      <c r="X227" s="29"/>
      <c r="Y227" s="29"/>
      <c r="Z227" s="29"/>
      <c r="AA227" s="29"/>
      <c r="AB227" s="29"/>
      <c r="AC227" s="29"/>
    </row>
    <row r="228" spans="1:29" ht="15">
      <c r="A228" s="29"/>
      <c r="B228" s="50"/>
      <c r="C228" s="29"/>
      <c r="D228" s="41"/>
      <c r="E228" s="51"/>
      <c r="F228" s="51"/>
      <c r="G228" s="41"/>
      <c r="H228" s="41"/>
      <c r="I228" s="29"/>
      <c r="J228" s="29"/>
      <c r="K228" s="29"/>
      <c r="L228" s="29"/>
      <c r="M228" s="29"/>
      <c r="N228" s="29"/>
      <c r="O228" s="29"/>
      <c r="P228" s="29"/>
      <c r="Q228" s="29"/>
      <c r="R228" s="29"/>
      <c r="S228" s="29"/>
      <c r="T228" s="29"/>
      <c r="U228" s="29"/>
      <c r="V228" s="29"/>
      <c r="W228" s="29"/>
      <c r="X228" s="29"/>
      <c r="Y228" s="29"/>
      <c r="Z228" s="29"/>
      <c r="AA228" s="29"/>
      <c r="AB228" s="29"/>
      <c r="AC228" s="29"/>
    </row>
    <row r="229" spans="1:29" ht="15">
      <c r="A229" s="29"/>
      <c r="B229" s="50"/>
      <c r="C229" s="29"/>
      <c r="D229" s="41"/>
      <c r="E229" s="51"/>
      <c r="F229" s="51"/>
      <c r="G229" s="41"/>
      <c r="H229" s="41"/>
      <c r="I229" s="29"/>
      <c r="J229" s="29"/>
      <c r="K229" s="29"/>
      <c r="L229" s="29"/>
      <c r="M229" s="29"/>
      <c r="N229" s="29"/>
      <c r="O229" s="29"/>
      <c r="P229" s="29"/>
      <c r="Q229" s="29"/>
      <c r="R229" s="29"/>
      <c r="S229" s="29"/>
      <c r="T229" s="29"/>
      <c r="U229" s="29"/>
      <c r="V229" s="29"/>
      <c r="W229" s="29"/>
      <c r="X229" s="29"/>
      <c r="Y229" s="29"/>
      <c r="Z229" s="29"/>
      <c r="AA229" s="29"/>
      <c r="AB229" s="29"/>
      <c r="AC229" s="29"/>
    </row>
    <row r="230" spans="1:29" ht="15">
      <c r="A230" s="29"/>
      <c r="B230" s="50"/>
      <c r="C230" s="29"/>
      <c r="D230" s="41"/>
      <c r="E230" s="51"/>
      <c r="F230" s="51"/>
      <c r="G230" s="41"/>
      <c r="H230" s="41"/>
      <c r="I230" s="29"/>
      <c r="J230" s="29"/>
      <c r="K230" s="29"/>
      <c r="L230" s="29"/>
      <c r="M230" s="29"/>
      <c r="N230" s="29"/>
      <c r="O230" s="29"/>
      <c r="P230" s="29"/>
      <c r="Q230" s="29"/>
      <c r="R230" s="29"/>
      <c r="S230" s="29"/>
      <c r="T230" s="29"/>
      <c r="U230" s="29"/>
      <c r="V230" s="29"/>
      <c r="W230" s="29"/>
      <c r="X230" s="29"/>
      <c r="Y230" s="29"/>
      <c r="Z230" s="29"/>
      <c r="AA230" s="29"/>
      <c r="AB230" s="29"/>
      <c r="AC230" s="29"/>
    </row>
    <row r="231" spans="1:29" ht="15">
      <c r="A231" s="29"/>
      <c r="B231" s="50"/>
      <c r="C231" s="29"/>
      <c r="D231" s="41"/>
      <c r="E231" s="51"/>
      <c r="F231" s="51"/>
      <c r="G231" s="41"/>
      <c r="H231" s="41"/>
      <c r="I231" s="29"/>
      <c r="J231" s="29"/>
      <c r="K231" s="29"/>
      <c r="L231" s="29"/>
      <c r="M231" s="29"/>
      <c r="N231" s="29"/>
      <c r="O231" s="29"/>
      <c r="P231" s="29"/>
      <c r="Q231" s="29"/>
      <c r="R231" s="29"/>
      <c r="S231" s="29"/>
      <c r="T231" s="29"/>
      <c r="U231" s="29"/>
      <c r="V231" s="29"/>
      <c r="W231" s="29"/>
      <c r="X231" s="29"/>
      <c r="Y231" s="29"/>
      <c r="Z231" s="29"/>
      <c r="AA231" s="29"/>
      <c r="AB231" s="29"/>
      <c r="AC231" s="29"/>
    </row>
    <row r="232" spans="1:29" ht="15">
      <c r="A232" s="29"/>
      <c r="B232" s="50"/>
      <c r="C232" s="29"/>
      <c r="D232" s="41"/>
      <c r="E232" s="51"/>
      <c r="F232" s="51"/>
      <c r="G232" s="41"/>
      <c r="H232" s="41"/>
      <c r="I232" s="29"/>
      <c r="J232" s="29"/>
      <c r="K232" s="29"/>
      <c r="L232" s="29"/>
      <c r="M232" s="29"/>
      <c r="N232" s="29"/>
      <c r="O232" s="29"/>
      <c r="P232" s="29"/>
      <c r="Q232" s="29"/>
      <c r="R232" s="29"/>
      <c r="S232" s="29"/>
      <c r="T232" s="29"/>
      <c r="U232" s="29"/>
      <c r="V232" s="29"/>
      <c r="W232" s="29"/>
      <c r="X232" s="29"/>
      <c r="Y232" s="29"/>
      <c r="Z232" s="29"/>
      <c r="AA232" s="29"/>
      <c r="AB232" s="29"/>
      <c r="AC232" s="29"/>
    </row>
    <row r="233" spans="1:29" ht="15">
      <c r="A233" s="29"/>
      <c r="B233" s="50"/>
      <c r="C233" s="29"/>
      <c r="D233" s="41"/>
      <c r="E233" s="51"/>
      <c r="F233" s="51"/>
      <c r="G233" s="41"/>
      <c r="H233" s="41"/>
      <c r="I233" s="29"/>
      <c r="J233" s="29"/>
      <c r="K233" s="29"/>
      <c r="L233" s="29"/>
      <c r="M233" s="29"/>
      <c r="N233" s="29"/>
      <c r="O233" s="29"/>
      <c r="P233" s="29"/>
      <c r="Q233" s="29"/>
      <c r="R233" s="29"/>
      <c r="S233" s="29"/>
      <c r="T233" s="29"/>
      <c r="U233" s="29"/>
      <c r="V233" s="29"/>
      <c r="W233" s="29"/>
      <c r="X233" s="29"/>
      <c r="Y233" s="29"/>
      <c r="Z233" s="29"/>
      <c r="AA233" s="29"/>
      <c r="AB233" s="29"/>
      <c r="AC233" s="29"/>
    </row>
    <row r="234" spans="1:29" ht="15">
      <c r="A234" s="29"/>
      <c r="B234" s="50"/>
      <c r="C234" s="29"/>
      <c r="D234" s="41"/>
      <c r="E234" s="51"/>
      <c r="F234" s="51"/>
      <c r="G234" s="41"/>
      <c r="H234" s="41"/>
      <c r="I234" s="29"/>
      <c r="J234" s="29"/>
      <c r="K234" s="29"/>
      <c r="L234" s="29"/>
      <c r="M234" s="29"/>
      <c r="N234" s="29"/>
      <c r="O234" s="29"/>
      <c r="P234" s="29"/>
      <c r="Q234" s="29"/>
      <c r="R234" s="29"/>
      <c r="S234" s="29"/>
      <c r="T234" s="29"/>
      <c r="U234" s="29"/>
      <c r="V234" s="29"/>
      <c r="W234" s="29"/>
      <c r="X234" s="29"/>
      <c r="Y234" s="29"/>
      <c r="Z234" s="29"/>
      <c r="AA234" s="29"/>
      <c r="AB234" s="29"/>
      <c r="AC234" s="29"/>
    </row>
    <row r="235" spans="1:29" ht="15">
      <c r="A235" s="29"/>
      <c r="B235" s="50"/>
      <c r="C235" s="29"/>
      <c r="D235" s="41"/>
      <c r="E235" s="51"/>
      <c r="F235" s="51"/>
      <c r="G235" s="41"/>
      <c r="H235" s="41"/>
      <c r="I235" s="29"/>
      <c r="J235" s="29"/>
      <c r="K235" s="29"/>
      <c r="L235" s="29"/>
      <c r="M235" s="29"/>
      <c r="N235" s="29"/>
      <c r="O235" s="29"/>
      <c r="P235" s="29"/>
      <c r="Q235" s="29"/>
      <c r="R235" s="29"/>
      <c r="S235" s="29"/>
      <c r="T235" s="29"/>
      <c r="U235" s="29"/>
      <c r="V235" s="29"/>
      <c r="W235" s="29"/>
      <c r="X235" s="29"/>
      <c r="Y235" s="29"/>
      <c r="Z235" s="29"/>
      <c r="AA235" s="29"/>
      <c r="AB235" s="29"/>
      <c r="AC235" s="29"/>
    </row>
    <row r="236" spans="1:29" ht="15">
      <c r="A236" s="29"/>
      <c r="B236" s="50"/>
      <c r="C236" s="29"/>
      <c r="D236" s="41"/>
      <c r="E236" s="51"/>
      <c r="F236" s="51"/>
      <c r="G236" s="41"/>
      <c r="H236" s="41"/>
      <c r="I236" s="29"/>
      <c r="J236" s="29"/>
      <c r="K236" s="29"/>
      <c r="L236" s="29"/>
      <c r="M236" s="29"/>
      <c r="N236" s="29"/>
      <c r="O236" s="29"/>
      <c r="P236" s="29"/>
      <c r="Q236" s="29"/>
      <c r="R236" s="29"/>
      <c r="S236" s="29"/>
      <c r="T236" s="29"/>
      <c r="U236" s="29"/>
      <c r="V236" s="29"/>
      <c r="W236" s="29"/>
      <c r="X236" s="29"/>
      <c r="Y236" s="29"/>
      <c r="Z236" s="29"/>
      <c r="AA236" s="29"/>
      <c r="AB236" s="29"/>
      <c r="AC236" s="29"/>
    </row>
    <row r="237" spans="1:29" ht="15">
      <c r="A237" s="29"/>
      <c r="B237" s="50"/>
      <c r="C237" s="29"/>
      <c r="D237" s="41"/>
      <c r="E237" s="51"/>
      <c r="F237" s="51"/>
      <c r="G237" s="41"/>
      <c r="H237" s="41"/>
      <c r="I237" s="29"/>
      <c r="J237" s="29"/>
      <c r="K237" s="29"/>
      <c r="L237" s="29"/>
      <c r="M237" s="29"/>
      <c r="N237" s="29"/>
      <c r="O237" s="29"/>
      <c r="P237" s="29"/>
      <c r="Q237" s="29"/>
      <c r="R237" s="29"/>
      <c r="S237" s="29"/>
      <c r="T237" s="29"/>
      <c r="U237" s="29"/>
      <c r="V237" s="29"/>
      <c r="W237" s="29"/>
      <c r="X237" s="29"/>
      <c r="Y237" s="29"/>
      <c r="Z237" s="29"/>
      <c r="AA237" s="29"/>
      <c r="AB237" s="29"/>
      <c r="AC237" s="29"/>
    </row>
    <row r="238" spans="1:29" ht="15">
      <c r="A238" s="29"/>
      <c r="B238" s="50"/>
      <c r="C238" s="29"/>
      <c r="D238" s="41"/>
      <c r="E238" s="51"/>
      <c r="F238" s="51"/>
      <c r="G238" s="41"/>
      <c r="H238" s="41"/>
      <c r="I238" s="29"/>
      <c r="J238" s="29"/>
      <c r="K238" s="29"/>
      <c r="L238" s="29"/>
      <c r="M238" s="29"/>
      <c r="N238" s="29"/>
      <c r="O238" s="29"/>
      <c r="P238" s="29"/>
      <c r="Q238" s="29"/>
      <c r="R238" s="29"/>
      <c r="S238" s="29"/>
      <c r="T238" s="29"/>
      <c r="U238" s="29"/>
      <c r="V238" s="29"/>
      <c r="W238" s="29"/>
      <c r="X238" s="29"/>
      <c r="Y238" s="29"/>
      <c r="Z238" s="29"/>
      <c r="AA238" s="29"/>
      <c r="AB238" s="29"/>
      <c r="AC238" s="29"/>
    </row>
    <row r="239" spans="1:29" ht="15">
      <c r="A239" s="29"/>
      <c r="B239" s="50"/>
      <c r="C239" s="29"/>
      <c r="D239" s="41"/>
      <c r="E239" s="51"/>
      <c r="F239" s="51"/>
      <c r="G239" s="41"/>
      <c r="H239" s="41"/>
      <c r="I239" s="29"/>
      <c r="J239" s="29"/>
      <c r="K239" s="29"/>
      <c r="L239" s="29"/>
      <c r="M239" s="29"/>
      <c r="N239" s="29"/>
      <c r="O239" s="29"/>
      <c r="P239" s="29"/>
      <c r="Q239" s="29"/>
      <c r="R239" s="29"/>
      <c r="S239" s="29"/>
      <c r="T239" s="29"/>
      <c r="U239" s="29"/>
      <c r="V239" s="29"/>
      <c r="W239" s="29"/>
      <c r="X239" s="29"/>
      <c r="Y239" s="29"/>
      <c r="Z239" s="29"/>
      <c r="AA239" s="29"/>
      <c r="AB239" s="29"/>
      <c r="AC239" s="29"/>
    </row>
    <row r="240" spans="1:29" ht="15">
      <c r="A240" s="29"/>
      <c r="B240" s="50"/>
      <c r="C240" s="29"/>
      <c r="D240" s="41"/>
      <c r="E240" s="51"/>
      <c r="F240" s="51"/>
      <c r="G240" s="41"/>
      <c r="H240" s="41"/>
      <c r="I240" s="29"/>
      <c r="J240" s="29"/>
      <c r="K240" s="29"/>
      <c r="L240" s="29"/>
      <c r="M240" s="29"/>
      <c r="N240" s="29"/>
      <c r="O240" s="29"/>
      <c r="P240" s="29"/>
      <c r="Q240" s="29"/>
      <c r="R240" s="29"/>
      <c r="S240" s="29"/>
      <c r="T240" s="29"/>
      <c r="U240" s="29"/>
      <c r="V240" s="29"/>
      <c r="W240" s="29"/>
      <c r="X240" s="29"/>
      <c r="Y240" s="29"/>
      <c r="Z240" s="29"/>
      <c r="AA240" s="29"/>
      <c r="AB240" s="29"/>
      <c r="AC240" s="29"/>
    </row>
    <row r="241" spans="1:29" ht="15">
      <c r="A241" s="29"/>
      <c r="B241" s="50"/>
      <c r="C241" s="29"/>
      <c r="D241" s="41"/>
      <c r="E241" s="51"/>
      <c r="F241" s="51"/>
      <c r="G241" s="41"/>
      <c r="H241" s="41"/>
      <c r="I241" s="29"/>
      <c r="J241" s="29"/>
      <c r="K241" s="29"/>
      <c r="L241" s="29"/>
      <c r="M241" s="29"/>
      <c r="N241" s="29"/>
      <c r="O241" s="29"/>
      <c r="P241" s="29"/>
      <c r="Q241" s="29"/>
      <c r="R241" s="29"/>
      <c r="S241" s="29"/>
      <c r="T241" s="29"/>
      <c r="U241" s="29"/>
      <c r="V241" s="29"/>
      <c r="W241" s="29"/>
      <c r="X241" s="29"/>
      <c r="Y241" s="29"/>
      <c r="Z241" s="29"/>
      <c r="AA241" s="29"/>
      <c r="AB241" s="29"/>
      <c r="AC241" s="29"/>
    </row>
    <row r="242" spans="1:29" ht="15">
      <c r="A242" s="29"/>
      <c r="B242" s="50"/>
      <c r="C242" s="29"/>
      <c r="D242" s="41"/>
      <c r="E242" s="51"/>
      <c r="F242" s="51"/>
      <c r="G242" s="41"/>
      <c r="H242" s="41"/>
      <c r="I242" s="29"/>
      <c r="J242" s="29"/>
      <c r="K242" s="29"/>
      <c r="L242" s="29"/>
      <c r="M242" s="29"/>
      <c r="N242" s="29"/>
      <c r="O242" s="29"/>
      <c r="P242" s="29"/>
      <c r="Q242" s="29"/>
      <c r="R242" s="29"/>
      <c r="S242" s="29"/>
      <c r="T242" s="29"/>
      <c r="U242" s="29"/>
      <c r="V242" s="29"/>
      <c r="W242" s="29"/>
      <c r="X242" s="29"/>
      <c r="Y242" s="29"/>
      <c r="Z242" s="29"/>
      <c r="AA242" s="29"/>
      <c r="AB242" s="29"/>
      <c r="AC242" s="29"/>
    </row>
    <row r="243" spans="1:29" ht="15">
      <c r="A243" s="29"/>
      <c r="B243" s="50"/>
      <c r="C243" s="29"/>
      <c r="D243" s="41"/>
      <c r="E243" s="51"/>
      <c r="F243" s="51"/>
      <c r="G243" s="41"/>
      <c r="H243" s="41"/>
      <c r="I243" s="29"/>
      <c r="J243" s="29"/>
      <c r="K243" s="29"/>
      <c r="L243" s="29"/>
      <c r="M243" s="29"/>
      <c r="N243" s="29"/>
      <c r="O243" s="29"/>
      <c r="P243" s="29"/>
      <c r="Q243" s="29"/>
      <c r="R243" s="29"/>
      <c r="S243" s="29"/>
      <c r="T243" s="29"/>
      <c r="U243" s="29"/>
      <c r="V243" s="29"/>
      <c r="W243" s="29"/>
      <c r="X243" s="29"/>
      <c r="Y243" s="29"/>
      <c r="Z243" s="29"/>
      <c r="AA243" s="29"/>
      <c r="AB243" s="29"/>
      <c r="AC243" s="29"/>
    </row>
    <row r="244" spans="1:29" ht="15">
      <c r="A244" s="29"/>
      <c r="B244" s="50"/>
      <c r="C244" s="29"/>
      <c r="D244" s="41"/>
      <c r="E244" s="51"/>
      <c r="F244" s="51"/>
      <c r="G244" s="41"/>
      <c r="H244" s="41"/>
      <c r="I244" s="29"/>
      <c r="J244" s="29"/>
      <c r="K244" s="29"/>
      <c r="L244" s="29"/>
      <c r="M244" s="29"/>
      <c r="N244" s="29"/>
      <c r="O244" s="29"/>
      <c r="P244" s="29"/>
      <c r="Q244" s="29"/>
      <c r="R244" s="29"/>
      <c r="S244" s="29"/>
      <c r="T244" s="29"/>
      <c r="U244" s="29"/>
      <c r="V244" s="29"/>
      <c r="W244" s="29"/>
      <c r="X244" s="29"/>
      <c r="Y244" s="29"/>
      <c r="Z244" s="29"/>
      <c r="AA244" s="29"/>
      <c r="AB244" s="29"/>
      <c r="AC244" s="29"/>
    </row>
    <row r="245" spans="1:29" ht="15">
      <c r="A245" s="29"/>
      <c r="B245" s="50"/>
      <c r="C245" s="29"/>
      <c r="D245" s="41"/>
      <c r="E245" s="51"/>
      <c r="F245" s="51"/>
      <c r="G245" s="41"/>
      <c r="H245" s="41"/>
      <c r="I245" s="29"/>
      <c r="J245" s="29"/>
      <c r="K245" s="29"/>
      <c r="L245" s="29"/>
      <c r="M245" s="29"/>
      <c r="N245" s="29"/>
      <c r="O245" s="29"/>
      <c r="P245" s="29"/>
      <c r="Q245" s="29"/>
      <c r="R245" s="29"/>
      <c r="S245" s="29"/>
      <c r="T245" s="29"/>
      <c r="U245" s="29"/>
      <c r="V245" s="29"/>
      <c r="W245" s="29"/>
      <c r="X245" s="29"/>
      <c r="Y245" s="29"/>
      <c r="Z245" s="29"/>
      <c r="AA245" s="29"/>
      <c r="AB245" s="29"/>
      <c r="AC245" s="29"/>
    </row>
    <row r="246" spans="1:29" ht="15">
      <c r="A246" s="29"/>
      <c r="B246" s="50"/>
      <c r="C246" s="29"/>
      <c r="D246" s="41"/>
      <c r="E246" s="51"/>
      <c r="F246" s="51"/>
      <c r="G246" s="41"/>
      <c r="H246" s="41"/>
      <c r="I246" s="29"/>
      <c r="J246" s="29"/>
      <c r="K246" s="29"/>
      <c r="L246" s="29"/>
      <c r="M246" s="29"/>
      <c r="N246" s="29"/>
      <c r="O246" s="29"/>
      <c r="P246" s="29"/>
      <c r="Q246" s="29"/>
      <c r="R246" s="29"/>
      <c r="S246" s="29"/>
      <c r="T246" s="29"/>
      <c r="U246" s="29"/>
      <c r="V246" s="29"/>
      <c r="W246" s="29"/>
      <c r="X246" s="29"/>
      <c r="Y246" s="29"/>
      <c r="Z246" s="29"/>
      <c r="AA246" s="29"/>
      <c r="AB246" s="29"/>
      <c r="AC246" s="29"/>
    </row>
    <row r="247" spans="1:29" ht="15">
      <c r="A247" s="29"/>
      <c r="B247" s="50"/>
      <c r="C247" s="29"/>
      <c r="D247" s="41"/>
      <c r="E247" s="51"/>
      <c r="F247" s="51"/>
      <c r="G247" s="41"/>
      <c r="H247" s="41"/>
      <c r="I247" s="29"/>
      <c r="J247" s="29"/>
      <c r="K247" s="29"/>
      <c r="L247" s="29"/>
      <c r="M247" s="29"/>
      <c r="N247" s="29"/>
      <c r="O247" s="29"/>
      <c r="P247" s="29"/>
      <c r="Q247" s="29"/>
      <c r="R247" s="29"/>
      <c r="S247" s="29"/>
      <c r="T247" s="29"/>
      <c r="U247" s="29"/>
      <c r="V247" s="29"/>
      <c r="W247" s="29"/>
      <c r="X247" s="29"/>
      <c r="Y247" s="29"/>
      <c r="Z247" s="29"/>
      <c r="AA247" s="29"/>
      <c r="AB247" s="29"/>
      <c r="AC247" s="29"/>
    </row>
    <row r="248" spans="1:29" ht="15">
      <c r="A248" s="29"/>
      <c r="B248" s="50"/>
      <c r="C248" s="29"/>
      <c r="D248" s="41"/>
      <c r="E248" s="51"/>
      <c r="F248" s="51"/>
      <c r="G248" s="41"/>
      <c r="H248" s="41"/>
      <c r="I248" s="29"/>
      <c r="J248" s="29"/>
      <c r="K248" s="29"/>
      <c r="L248" s="29"/>
      <c r="M248" s="29"/>
      <c r="N248" s="29"/>
      <c r="O248" s="29"/>
      <c r="P248" s="29"/>
      <c r="Q248" s="29"/>
      <c r="R248" s="29"/>
      <c r="S248" s="29"/>
      <c r="T248" s="29"/>
      <c r="U248" s="29"/>
      <c r="V248" s="29"/>
      <c r="W248" s="29"/>
      <c r="X248" s="29"/>
      <c r="Y248" s="29"/>
      <c r="Z248" s="29"/>
      <c r="AA248" s="29"/>
      <c r="AB248" s="29"/>
      <c r="AC248" s="29"/>
    </row>
    <row r="249" spans="1:29" ht="15">
      <c r="A249" s="29"/>
      <c r="B249" s="50"/>
      <c r="C249" s="29"/>
      <c r="D249" s="41"/>
      <c r="E249" s="51"/>
      <c r="F249" s="51"/>
      <c r="G249" s="41"/>
      <c r="H249" s="41"/>
      <c r="I249" s="29"/>
      <c r="J249" s="29"/>
      <c r="K249" s="29"/>
      <c r="L249" s="29"/>
      <c r="M249" s="29"/>
      <c r="N249" s="29"/>
      <c r="O249" s="29"/>
      <c r="P249" s="29"/>
      <c r="Q249" s="29"/>
      <c r="R249" s="29"/>
      <c r="S249" s="29"/>
      <c r="T249" s="29"/>
      <c r="U249" s="29"/>
      <c r="V249" s="29"/>
      <c r="W249" s="29"/>
      <c r="X249" s="29"/>
      <c r="Y249" s="29"/>
      <c r="Z249" s="29"/>
      <c r="AA249" s="29"/>
      <c r="AB249" s="29"/>
      <c r="AC249" s="29"/>
    </row>
    <row r="250" spans="1:29" ht="15">
      <c r="A250" s="29"/>
      <c r="B250" s="50"/>
      <c r="C250" s="29"/>
      <c r="D250" s="41"/>
      <c r="E250" s="51"/>
      <c r="F250" s="51"/>
      <c r="G250" s="41"/>
      <c r="H250" s="41"/>
      <c r="I250" s="29"/>
      <c r="J250" s="29"/>
      <c r="K250" s="29"/>
      <c r="L250" s="29"/>
      <c r="M250" s="29"/>
      <c r="N250" s="29"/>
      <c r="O250" s="29"/>
      <c r="P250" s="29"/>
      <c r="Q250" s="29"/>
      <c r="R250" s="29"/>
      <c r="S250" s="29"/>
      <c r="T250" s="29"/>
      <c r="U250" s="29"/>
      <c r="V250" s="29"/>
      <c r="W250" s="29"/>
      <c r="X250" s="29"/>
      <c r="Y250" s="29"/>
      <c r="Z250" s="29"/>
      <c r="AA250" s="29"/>
      <c r="AB250" s="29"/>
      <c r="AC250" s="29"/>
    </row>
    <row r="251" spans="1:29" ht="15">
      <c r="A251" s="29"/>
      <c r="B251" s="50"/>
      <c r="C251" s="29"/>
      <c r="D251" s="41"/>
      <c r="E251" s="51"/>
      <c r="F251" s="51"/>
      <c r="G251" s="41"/>
      <c r="H251" s="41"/>
      <c r="I251" s="29"/>
      <c r="J251" s="29"/>
      <c r="K251" s="29"/>
      <c r="L251" s="29"/>
      <c r="M251" s="29"/>
      <c r="N251" s="29"/>
      <c r="O251" s="29"/>
      <c r="P251" s="29"/>
      <c r="Q251" s="29"/>
      <c r="R251" s="29"/>
      <c r="S251" s="29"/>
      <c r="T251" s="29"/>
      <c r="U251" s="29"/>
      <c r="V251" s="29"/>
      <c r="W251" s="29"/>
      <c r="X251" s="29"/>
      <c r="Y251" s="29"/>
      <c r="Z251" s="29"/>
      <c r="AA251" s="29"/>
      <c r="AB251" s="29"/>
      <c r="AC251" s="29"/>
    </row>
    <row r="252" spans="1:29" ht="15">
      <c r="A252" s="29"/>
      <c r="B252" s="50"/>
      <c r="C252" s="29"/>
      <c r="D252" s="41"/>
      <c r="E252" s="51"/>
      <c r="F252" s="51"/>
      <c r="G252" s="41"/>
      <c r="H252" s="41"/>
      <c r="I252" s="29"/>
      <c r="J252" s="29"/>
      <c r="K252" s="29"/>
      <c r="L252" s="29"/>
      <c r="M252" s="29"/>
      <c r="N252" s="29"/>
      <c r="O252" s="29"/>
      <c r="P252" s="29"/>
      <c r="Q252" s="29"/>
      <c r="R252" s="29"/>
      <c r="S252" s="29"/>
      <c r="T252" s="29"/>
      <c r="U252" s="29"/>
      <c r="V252" s="29"/>
      <c r="W252" s="29"/>
      <c r="X252" s="29"/>
      <c r="Y252" s="29"/>
      <c r="Z252" s="29"/>
      <c r="AA252" s="29"/>
      <c r="AB252" s="29"/>
      <c r="AC252" s="29"/>
    </row>
    <row r="253" spans="1:29" ht="15">
      <c r="A253" s="29"/>
      <c r="B253" s="50"/>
      <c r="C253" s="29"/>
      <c r="D253" s="41"/>
      <c r="E253" s="51"/>
      <c r="F253" s="51"/>
      <c r="G253" s="41"/>
      <c r="H253" s="41"/>
      <c r="I253" s="29"/>
      <c r="J253" s="29"/>
      <c r="K253" s="29"/>
      <c r="L253" s="29"/>
      <c r="M253" s="29"/>
      <c r="N253" s="29"/>
      <c r="O253" s="29"/>
      <c r="P253" s="29"/>
      <c r="Q253" s="29"/>
      <c r="R253" s="29"/>
      <c r="S253" s="29"/>
      <c r="T253" s="29"/>
      <c r="U253" s="29"/>
      <c r="V253" s="29"/>
      <c r="W253" s="29"/>
      <c r="X253" s="29"/>
      <c r="Y253" s="29"/>
      <c r="Z253" s="29"/>
      <c r="AA253" s="29"/>
      <c r="AB253" s="29"/>
      <c r="AC253" s="29"/>
    </row>
    <row r="254" spans="1:29" ht="15">
      <c r="A254" s="29"/>
      <c r="B254" s="50"/>
      <c r="C254" s="29"/>
      <c r="D254" s="41"/>
      <c r="E254" s="51"/>
      <c r="F254" s="51"/>
      <c r="G254" s="41"/>
      <c r="H254" s="41"/>
      <c r="I254" s="29"/>
      <c r="J254" s="29"/>
      <c r="K254" s="29"/>
      <c r="L254" s="29"/>
      <c r="M254" s="29"/>
      <c r="N254" s="29"/>
      <c r="O254" s="29"/>
      <c r="P254" s="29"/>
      <c r="Q254" s="29"/>
      <c r="R254" s="29"/>
      <c r="S254" s="29"/>
      <c r="T254" s="29"/>
      <c r="U254" s="29"/>
      <c r="V254" s="29"/>
      <c r="W254" s="29"/>
      <c r="X254" s="29"/>
      <c r="Y254" s="29"/>
      <c r="Z254" s="29"/>
      <c r="AA254" s="29"/>
      <c r="AB254" s="29"/>
      <c r="AC254" s="29"/>
    </row>
    <row r="255" spans="1:29" ht="15">
      <c r="A255" s="29"/>
      <c r="B255" s="50"/>
      <c r="C255" s="29"/>
      <c r="D255" s="41"/>
      <c r="E255" s="51"/>
      <c r="F255" s="51"/>
      <c r="G255" s="41"/>
      <c r="H255" s="41"/>
      <c r="I255" s="29"/>
      <c r="J255" s="29"/>
      <c r="K255" s="29"/>
      <c r="L255" s="29"/>
      <c r="M255" s="29"/>
      <c r="N255" s="29"/>
      <c r="O255" s="29"/>
      <c r="P255" s="29"/>
      <c r="Q255" s="29"/>
      <c r="R255" s="29"/>
      <c r="S255" s="29"/>
      <c r="T255" s="29"/>
      <c r="U255" s="29"/>
      <c r="V255" s="29"/>
      <c r="W255" s="29"/>
      <c r="X255" s="29"/>
      <c r="Y255" s="29"/>
      <c r="Z255" s="29"/>
      <c r="AA255" s="29"/>
      <c r="AB255" s="29"/>
      <c r="AC255" s="29"/>
    </row>
    <row r="256" spans="1:29" ht="15">
      <c r="A256" s="29"/>
      <c r="B256" s="50"/>
      <c r="C256" s="29"/>
      <c r="D256" s="41"/>
      <c r="E256" s="51"/>
      <c r="F256" s="51"/>
      <c r="G256" s="41"/>
      <c r="H256" s="41"/>
      <c r="I256" s="29"/>
      <c r="J256" s="29"/>
      <c r="K256" s="29"/>
      <c r="L256" s="29"/>
      <c r="M256" s="29"/>
      <c r="N256" s="29"/>
      <c r="O256" s="29"/>
      <c r="P256" s="29"/>
      <c r="Q256" s="29"/>
      <c r="R256" s="29"/>
      <c r="S256" s="29"/>
      <c r="T256" s="29"/>
      <c r="U256" s="29"/>
      <c r="V256" s="29"/>
      <c r="W256" s="29"/>
      <c r="X256" s="29"/>
      <c r="Y256" s="29"/>
      <c r="Z256" s="29"/>
      <c r="AA256" s="29"/>
      <c r="AB256" s="29"/>
      <c r="AC256" s="29"/>
    </row>
    <row r="257" spans="1:29" ht="15">
      <c r="A257" s="29"/>
      <c r="B257" s="50"/>
      <c r="C257" s="29"/>
      <c r="D257" s="41"/>
      <c r="E257" s="51"/>
      <c r="F257" s="51"/>
      <c r="G257" s="41"/>
      <c r="H257" s="41"/>
      <c r="I257" s="29"/>
      <c r="J257" s="29"/>
      <c r="K257" s="29"/>
      <c r="L257" s="29"/>
      <c r="M257" s="29"/>
      <c r="N257" s="29"/>
      <c r="O257" s="29"/>
      <c r="P257" s="29"/>
      <c r="Q257" s="29"/>
      <c r="R257" s="29"/>
      <c r="S257" s="29"/>
      <c r="T257" s="29"/>
      <c r="U257" s="29"/>
      <c r="V257" s="29"/>
      <c r="W257" s="29"/>
      <c r="X257" s="29"/>
      <c r="Y257" s="29"/>
      <c r="Z257" s="29"/>
      <c r="AA257" s="29"/>
      <c r="AB257" s="29"/>
      <c r="AC257" s="29"/>
    </row>
    <row r="258" spans="1:29" ht="15">
      <c r="A258" s="29"/>
      <c r="B258" s="50"/>
      <c r="C258" s="29"/>
      <c r="D258" s="41"/>
      <c r="E258" s="51"/>
      <c r="F258" s="51"/>
      <c r="G258" s="41"/>
      <c r="H258" s="41"/>
      <c r="I258" s="29"/>
      <c r="J258" s="29"/>
      <c r="K258" s="29"/>
      <c r="L258" s="29"/>
      <c r="M258" s="29"/>
      <c r="N258" s="29"/>
      <c r="O258" s="29"/>
      <c r="P258" s="29"/>
      <c r="Q258" s="29"/>
      <c r="R258" s="29"/>
      <c r="S258" s="29"/>
      <c r="T258" s="29"/>
      <c r="U258" s="29"/>
      <c r="V258" s="29"/>
      <c r="W258" s="29"/>
      <c r="X258" s="29"/>
      <c r="Y258" s="29"/>
      <c r="Z258" s="29"/>
      <c r="AA258" s="29"/>
      <c r="AB258" s="29"/>
      <c r="AC258" s="29"/>
    </row>
    <row r="259" spans="1:29" ht="15">
      <c r="A259" s="29"/>
      <c r="B259" s="50"/>
      <c r="C259" s="29"/>
      <c r="D259" s="41"/>
      <c r="E259" s="51"/>
      <c r="F259" s="51"/>
      <c r="G259" s="41"/>
      <c r="H259" s="41"/>
      <c r="I259" s="29"/>
      <c r="J259" s="29"/>
      <c r="K259" s="29"/>
      <c r="L259" s="29"/>
      <c r="M259" s="29"/>
      <c r="N259" s="29"/>
      <c r="O259" s="29"/>
      <c r="P259" s="29"/>
      <c r="Q259" s="29"/>
      <c r="R259" s="29"/>
      <c r="S259" s="29"/>
      <c r="T259" s="29"/>
      <c r="U259" s="29"/>
      <c r="V259" s="29"/>
      <c r="W259" s="29"/>
      <c r="X259" s="29"/>
      <c r="Y259" s="29"/>
      <c r="Z259" s="29"/>
      <c r="AA259" s="29"/>
      <c r="AB259" s="29"/>
      <c r="AC259" s="29"/>
    </row>
    <row r="260" spans="1:29" ht="15">
      <c r="A260" s="29"/>
      <c r="B260" s="50"/>
      <c r="C260" s="29"/>
      <c r="D260" s="41"/>
      <c r="E260" s="51"/>
      <c r="F260" s="51"/>
      <c r="G260" s="41"/>
      <c r="H260" s="41"/>
      <c r="I260" s="29"/>
      <c r="J260" s="29"/>
      <c r="K260" s="29"/>
      <c r="L260" s="29"/>
      <c r="M260" s="29"/>
      <c r="N260" s="29"/>
      <c r="O260" s="29"/>
      <c r="P260" s="29"/>
      <c r="Q260" s="29"/>
      <c r="R260" s="29"/>
      <c r="S260" s="29"/>
      <c r="T260" s="29"/>
      <c r="U260" s="29"/>
      <c r="V260" s="29"/>
      <c r="W260" s="29"/>
      <c r="X260" s="29"/>
      <c r="Y260" s="29"/>
      <c r="Z260" s="29"/>
      <c r="AA260" s="29"/>
      <c r="AB260" s="29"/>
      <c r="AC260" s="29"/>
    </row>
    <row r="261" spans="1:29" ht="15">
      <c r="A261" s="29"/>
      <c r="B261" s="50"/>
      <c r="C261" s="29"/>
      <c r="D261" s="41"/>
      <c r="E261" s="51"/>
      <c r="F261" s="51"/>
      <c r="G261" s="41"/>
      <c r="H261" s="41"/>
      <c r="I261" s="29"/>
      <c r="J261" s="29"/>
      <c r="K261" s="29"/>
      <c r="L261" s="29"/>
      <c r="M261" s="29"/>
      <c r="N261" s="29"/>
      <c r="O261" s="29"/>
      <c r="P261" s="29"/>
      <c r="Q261" s="29"/>
      <c r="R261" s="29"/>
      <c r="S261" s="29"/>
      <c r="T261" s="29"/>
      <c r="U261" s="29"/>
      <c r="V261" s="29"/>
      <c r="W261" s="29"/>
      <c r="X261" s="29"/>
      <c r="Y261" s="29"/>
      <c r="Z261" s="29"/>
      <c r="AA261" s="29"/>
      <c r="AB261" s="29"/>
      <c r="AC261" s="29"/>
    </row>
    <row r="262" spans="1:29" ht="15">
      <c r="A262" s="29"/>
      <c r="B262" s="50"/>
      <c r="C262" s="29"/>
      <c r="D262" s="41"/>
      <c r="E262" s="51"/>
      <c r="F262" s="51"/>
      <c r="G262" s="41"/>
      <c r="H262" s="41"/>
      <c r="I262" s="29"/>
      <c r="J262" s="29"/>
      <c r="K262" s="29"/>
      <c r="L262" s="29"/>
      <c r="M262" s="29"/>
      <c r="N262" s="29"/>
      <c r="O262" s="29"/>
      <c r="P262" s="29"/>
      <c r="Q262" s="29"/>
      <c r="R262" s="29"/>
      <c r="S262" s="29"/>
      <c r="T262" s="29"/>
      <c r="U262" s="29"/>
      <c r="V262" s="29"/>
      <c r="W262" s="29"/>
      <c r="X262" s="29"/>
      <c r="Y262" s="29"/>
      <c r="Z262" s="29"/>
      <c r="AA262" s="29"/>
      <c r="AB262" s="29"/>
      <c r="AC262" s="29"/>
    </row>
    <row r="263" spans="1:29" ht="15">
      <c r="A263" s="29"/>
      <c r="B263" s="50"/>
      <c r="C263" s="29"/>
      <c r="D263" s="41"/>
      <c r="E263" s="51"/>
      <c r="F263" s="51"/>
      <c r="G263" s="41"/>
      <c r="H263" s="41"/>
      <c r="I263" s="29"/>
      <c r="J263" s="29"/>
      <c r="K263" s="29"/>
      <c r="L263" s="29"/>
      <c r="M263" s="29"/>
      <c r="N263" s="29"/>
      <c r="O263" s="29"/>
      <c r="P263" s="29"/>
      <c r="Q263" s="29"/>
      <c r="R263" s="29"/>
      <c r="S263" s="29"/>
      <c r="T263" s="29"/>
      <c r="U263" s="29"/>
      <c r="V263" s="29"/>
      <c r="W263" s="29"/>
      <c r="X263" s="29"/>
      <c r="Y263" s="29"/>
      <c r="Z263" s="29"/>
      <c r="AA263" s="29"/>
      <c r="AB263" s="29"/>
      <c r="AC263" s="29"/>
    </row>
    <row r="264" spans="1:29" ht="15">
      <c r="A264" s="29"/>
      <c r="B264" s="50"/>
      <c r="C264" s="29"/>
      <c r="D264" s="41"/>
      <c r="E264" s="51"/>
      <c r="F264" s="51"/>
      <c r="G264" s="41"/>
      <c r="H264" s="41"/>
      <c r="I264" s="29"/>
      <c r="J264" s="29"/>
      <c r="K264" s="29"/>
      <c r="L264" s="29"/>
      <c r="M264" s="29"/>
      <c r="N264" s="29"/>
      <c r="O264" s="29"/>
      <c r="P264" s="29"/>
      <c r="Q264" s="29"/>
      <c r="R264" s="29"/>
      <c r="S264" s="29"/>
      <c r="T264" s="29"/>
      <c r="U264" s="29"/>
      <c r="V264" s="29"/>
      <c r="W264" s="29"/>
      <c r="X264" s="29"/>
      <c r="Y264" s="29"/>
      <c r="Z264" s="29"/>
      <c r="AA264" s="29"/>
      <c r="AB264" s="29"/>
      <c r="AC264" s="29"/>
    </row>
    <row r="265" spans="1:29" ht="15">
      <c r="A265" s="29"/>
      <c r="B265" s="50"/>
      <c r="C265" s="29"/>
      <c r="D265" s="41"/>
      <c r="E265" s="51"/>
      <c r="F265" s="51"/>
      <c r="G265" s="41"/>
      <c r="H265" s="41"/>
      <c r="I265" s="29"/>
      <c r="J265" s="29"/>
      <c r="K265" s="29"/>
      <c r="L265" s="29"/>
      <c r="M265" s="29"/>
      <c r="N265" s="29"/>
      <c r="O265" s="29"/>
      <c r="P265" s="29"/>
      <c r="Q265" s="29"/>
      <c r="R265" s="29"/>
      <c r="S265" s="29"/>
      <c r="T265" s="29"/>
      <c r="U265" s="29"/>
      <c r="V265" s="29"/>
      <c r="W265" s="29"/>
      <c r="X265" s="29"/>
      <c r="Y265" s="29"/>
      <c r="Z265" s="29"/>
      <c r="AA265" s="29"/>
      <c r="AB265" s="29"/>
      <c r="AC265" s="29"/>
    </row>
    <row r="266" spans="1:29" ht="15">
      <c r="A266" s="29"/>
      <c r="B266" s="50"/>
      <c r="C266" s="29"/>
      <c r="D266" s="41"/>
      <c r="E266" s="51"/>
      <c r="F266" s="51"/>
      <c r="G266" s="41"/>
      <c r="H266" s="41"/>
      <c r="I266" s="29"/>
      <c r="J266" s="29"/>
      <c r="K266" s="29"/>
      <c r="L266" s="29"/>
      <c r="M266" s="29"/>
      <c r="N266" s="29"/>
      <c r="O266" s="29"/>
      <c r="P266" s="29"/>
      <c r="Q266" s="29"/>
      <c r="R266" s="29"/>
      <c r="S266" s="29"/>
      <c r="T266" s="29"/>
      <c r="U266" s="29"/>
      <c r="V266" s="29"/>
      <c r="W266" s="29"/>
      <c r="X266" s="29"/>
      <c r="Y266" s="29"/>
      <c r="Z266" s="29"/>
      <c r="AA266" s="29"/>
      <c r="AB266" s="29"/>
      <c r="AC266" s="29"/>
    </row>
    <row r="267" spans="1:29" ht="15">
      <c r="A267" s="29"/>
      <c r="B267" s="50"/>
      <c r="C267" s="29"/>
      <c r="D267" s="41"/>
      <c r="E267" s="51"/>
      <c r="F267" s="51"/>
      <c r="G267" s="41"/>
      <c r="H267" s="41"/>
      <c r="I267" s="29"/>
      <c r="J267" s="29"/>
      <c r="K267" s="29"/>
      <c r="L267" s="29"/>
      <c r="M267" s="29"/>
      <c r="N267" s="29"/>
      <c r="O267" s="29"/>
      <c r="P267" s="29"/>
      <c r="Q267" s="29"/>
      <c r="R267" s="29"/>
      <c r="S267" s="29"/>
      <c r="T267" s="29"/>
      <c r="U267" s="29"/>
      <c r="V267" s="29"/>
      <c r="W267" s="29"/>
      <c r="X267" s="29"/>
      <c r="Y267" s="29"/>
      <c r="Z267" s="29"/>
      <c r="AA267" s="29"/>
      <c r="AB267" s="29"/>
      <c r="AC267" s="29"/>
    </row>
    <row r="268" spans="1:29" ht="15">
      <c r="A268" s="29"/>
      <c r="B268" s="50"/>
      <c r="C268" s="29"/>
      <c r="D268" s="41"/>
      <c r="E268" s="51"/>
      <c r="F268" s="51"/>
      <c r="G268" s="41"/>
      <c r="H268" s="41"/>
      <c r="I268" s="29"/>
      <c r="J268" s="29"/>
      <c r="K268" s="29"/>
      <c r="L268" s="29"/>
      <c r="M268" s="29"/>
      <c r="N268" s="29"/>
      <c r="O268" s="29"/>
      <c r="P268" s="29"/>
      <c r="Q268" s="29"/>
      <c r="R268" s="29"/>
      <c r="S268" s="29"/>
      <c r="T268" s="29"/>
      <c r="U268" s="29"/>
      <c r="V268" s="29"/>
      <c r="W268" s="29"/>
      <c r="X268" s="29"/>
      <c r="Y268" s="29"/>
      <c r="Z268" s="29"/>
      <c r="AA268" s="29"/>
      <c r="AB268" s="29"/>
      <c r="AC268" s="29"/>
    </row>
    <row r="269" spans="1:29" ht="15">
      <c r="A269" s="29"/>
      <c r="B269" s="50"/>
      <c r="C269" s="29"/>
      <c r="D269" s="41"/>
      <c r="E269" s="51"/>
      <c r="F269" s="51"/>
      <c r="G269" s="41"/>
      <c r="H269" s="41"/>
      <c r="I269" s="29"/>
      <c r="J269" s="29"/>
      <c r="K269" s="29"/>
      <c r="L269" s="29"/>
      <c r="M269" s="29"/>
      <c r="N269" s="29"/>
      <c r="O269" s="29"/>
      <c r="P269" s="29"/>
      <c r="Q269" s="29"/>
      <c r="R269" s="29"/>
      <c r="S269" s="29"/>
      <c r="T269" s="29"/>
      <c r="U269" s="29"/>
      <c r="V269" s="29"/>
      <c r="W269" s="29"/>
      <c r="X269" s="29"/>
      <c r="Y269" s="29"/>
      <c r="Z269" s="29"/>
      <c r="AA269" s="29"/>
      <c r="AB269" s="29"/>
      <c r="AC269" s="29"/>
    </row>
    <row r="270" spans="1:29" ht="15">
      <c r="A270" s="29"/>
      <c r="B270" s="50"/>
      <c r="C270" s="29"/>
      <c r="D270" s="41"/>
      <c r="E270" s="51"/>
      <c r="F270" s="51"/>
      <c r="G270" s="41"/>
      <c r="H270" s="41"/>
      <c r="I270" s="29"/>
      <c r="J270" s="29"/>
      <c r="K270" s="29"/>
      <c r="L270" s="29"/>
      <c r="M270" s="29"/>
      <c r="N270" s="29"/>
      <c r="O270" s="29"/>
      <c r="P270" s="29"/>
      <c r="Q270" s="29"/>
      <c r="R270" s="29"/>
      <c r="S270" s="29"/>
      <c r="T270" s="29"/>
      <c r="U270" s="29"/>
      <c r="V270" s="29"/>
      <c r="W270" s="29"/>
      <c r="X270" s="29"/>
      <c r="Y270" s="29"/>
      <c r="Z270" s="29"/>
      <c r="AA270" s="29"/>
      <c r="AB270" s="29"/>
      <c r="AC270" s="29"/>
    </row>
    <row r="271" spans="1:29" ht="15">
      <c r="A271" s="29"/>
      <c r="B271" s="50"/>
      <c r="C271" s="29"/>
      <c r="D271" s="41"/>
      <c r="E271" s="51"/>
      <c r="F271" s="51"/>
      <c r="G271" s="41"/>
      <c r="H271" s="41"/>
      <c r="I271" s="29"/>
      <c r="J271" s="29"/>
      <c r="K271" s="29"/>
      <c r="L271" s="29"/>
      <c r="M271" s="29"/>
      <c r="N271" s="29"/>
      <c r="O271" s="29"/>
      <c r="P271" s="29"/>
      <c r="Q271" s="29"/>
      <c r="R271" s="29"/>
      <c r="S271" s="29"/>
      <c r="T271" s="29"/>
      <c r="U271" s="29"/>
      <c r="V271" s="29"/>
      <c r="W271" s="29"/>
      <c r="X271" s="29"/>
      <c r="Y271" s="29"/>
      <c r="Z271" s="29"/>
      <c r="AA271" s="29"/>
      <c r="AB271" s="29"/>
      <c r="AC271" s="29"/>
    </row>
    <row r="272" spans="1:29" ht="15">
      <c r="A272" s="29"/>
      <c r="B272" s="50"/>
      <c r="C272" s="29"/>
      <c r="D272" s="41"/>
      <c r="E272" s="51"/>
      <c r="F272" s="51"/>
      <c r="G272" s="41"/>
      <c r="H272" s="41"/>
      <c r="I272" s="29"/>
      <c r="J272" s="29"/>
      <c r="K272" s="29"/>
      <c r="L272" s="29"/>
      <c r="M272" s="29"/>
      <c r="N272" s="29"/>
      <c r="O272" s="29"/>
      <c r="P272" s="29"/>
      <c r="Q272" s="29"/>
      <c r="R272" s="29"/>
      <c r="S272" s="29"/>
      <c r="T272" s="29"/>
      <c r="U272" s="29"/>
      <c r="V272" s="29"/>
      <c r="W272" s="29"/>
      <c r="X272" s="29"/>
      <c r="Y272" s="29"/>
      <c r="Z272" s="29"/>
      <c r="AA272" s="29"/>
      <c r="AB272" s="29"/>
      <c r="AC272" s="29"/>
    </row>
    <row r="273" spans="1:29" ht="15">
      <c r="A273" s="29"/>
      <c r="B273" s="50"/>
      <c r="C273" s="29"/>
      <c r="D273" s="41"/>
      <c r="E273" s="51"/>
      <c r="F273" s="51"/>
      <c r="G273" s="41"/>
      <c r="H273" s="41"/>
      <c r="I273" s="29"/>
      <c r="J273" s="29"/>
      <c r="K273" s="29"/>
      <c r="L273" s="29"/>
      <c r="M273" s="29"/>
      <c r="N273" s="29"/>
      <c r="O273" s="29"/>
      <c r="P273" s="29"/>
      <c r="Q273" s="29"/>
      <c r="R273" s="29"/>
      <c r="S273" s="29"/>
      <c r="T273" s="29"/>
      <c r="U273" s="29"/>
      <c r="V273" s="29"/>
      <c r="W273" s="29"/>
      <c r="X273" s="29"/>
      <c r="Y273" s="29"/>
      <c r="Z273" s="29"/>
      <c r="AA273" s="29"/>
      <c r="AB273" s="29"/>
      <c r="AC273" s="29"/>
    </row>
    <row r="274" spans="1:29" ht="15">
      <c r="A274" s="29"/>
      <c r="B274" s="50"/>
      <c r="C274" s="29"/>
      <c r="D274" s="41"/>
      <c r="E274" s="51"/>
      <c r="F274" s="51"/>
      <c r="G274" s="41"/>
      <c r="H274" s="41"/>
      <c r="I274" s="29"/>
      <c r="J274" s="29"/>
      <c r="K274" s="29"/>
      <c r="L274" s="29"/>
      <c r="M274" s="29"/>
      <c r="N274" s="29"/>
      <c r="O274" s="29"/>
      <c r="P274" s="29"/>
      <c r="Q274" s="29"/>
      <c r="R274" s="29"/>
      <c r="S274" s="29"/>
      <c r="T274" s="29"/>
      <c r="U274" s="29"/>
      <c r="V274" s="29"/>
      <c r="W274" s="29"/>
      <c r="X274" s="29"/>
      <c r="Y274" s="29"/>
      <c r="Z274" s="29"/>
      <c r="AA274" s="29"/>
      <c r="AB274" s="29"/>
      <c r="AC274" s="29"/>
    </row>
    <row r="275" spans="1:29" ht="15">
      <c r="A275" s="29"/>
      <c r="B275" s="50"/>
      <c r="C275" s="29"/>
      <c r="D275" s="41"/>
      <c r="E275" s="51"/>
      <c r="F275" s="51"/>
      <c r="G275" s="41"/>
      <c r="H275" s="41"/>
      <c r="I275" s="29"/>
      <c r="J275" s="29"/>
      <c r="K275" s="29"/>
      <c r="L275" s="29"/>
      <c r="M275" s="29"/>
      <c r="N275" s="29"/>
      <c r="O275" s="29"/>
      <c r="P275" s="29"/>
      <c r="Q275" s="29"/>
      <c r="R275" s="29"/>
      <c r="S275" s="29"/>
      <c r="T275" s="29"/>
      <c r="U275" s="29"/>
      <c r="V275" s="29"/>
      <c r="W275" s="29"/>
      <c r="X275" s="29"/>
      <c r="Y275" s="29"/>
      <c r="Z275" s="29"/>
      <c r="AA275" s="29"/>
      <c r="AB275" s="29"/>
      <c r="AC275" s="29"/>
    </row>
    <row r="276" spans="1:29" ht="15">
      <c r="A276" s="29"/>
      <c r="B276" s="50"/>
      <c r="C276" s="29"/>
      <c r="D276" s="41"/>
      <c r="E276" s="51"/>
      <c r="F276" s="51"/>
      <c r="G276" s="41"/>
      <c r="H276" s="41"/>
      <c r="I276" s="29"/>
      <c r="J276" s="29"/>
      <c r="K276" s="29"/>
      <c r="L276" s="29"/>
      <c r="M276" s="29"/>
      <c r="N276" s="29"/>
      <c r="O276" s="29"/>
      <c r="P276" s="29"/>
      <c r="Q276" s="29"/>
      <c r="R276" s="29"/>
      <c r="S276" s="29"/>
      <c r="T276" s="29"/>
      <c r="U276" s="29"/>
      <c r="V276" s="29"/>
      <c r="W276" s="29"/>
      <c r="X276" s="29"/>
      <c r="Y276" s="29"/>
      <c r="Z276" s="29"/>
      <c r="AA276" s="29"/>
      <c r="AB276" s="29"/>
      <c r="AC276" s="29"/>
    </row>
    <row r="277" spans="1:29" ht="15">
      <c r="A277" s="29"/>
      <c r="B277" s="50"/>
      <c r="C277" s="29"/>
      <c r="D277" s="41"/>
      <c r="E277" s="51"/>
      <c r="F277" s="51"/>
      <c r="G277" s="41"/>
      <c r="H277" s="41"/>
      <c r="I277" s="29"/>
      <c r="J277" s="29"/>
      <c r="K277" s="29"/>
      <c r="L277" s="29"/>
      <c r="M277" s="29"/>
      <c r="N277" s="29"/>
      <c r="O277" s="29"/>
      <c r="P277" s="29"/>
      <c r="Q277" s="29"/>
      <c r="R277" s="29"/>
      <c r="S277" s="29"/>
      <c r="T277" s="29"/>
      <c r="U277" s="29"/>
      <c r="V277" s="29"/>
      <c r="W277" s="29"/>
      <c r="X277" s="29"/>
      <c r="Y277" s="29"/>
      <c r="Z277" s="29"/>
      <c r="AA277" s="29"/>
      <c r="AB277" s="29"/>
      <c r="AC277" s="29"/>
    </row>
    <row r="278" spans="1:29" ht="15">
      <c r="A278" s="29"/>
      <c r="B278" s="50"/>
      <c r="C278" s="29"/>
      <c r="D278" s="41"/>
      <c r="E278" s="51"/>
      <c r="F278" s="51"/>
      <c r="G278" s="41"/>
      <c r="H278" s="41"/>
      <c r="I278" s="29"/>
      <c r="J278" s="29"/>
      <c r="K278" s="29"/>
      <c r="L278" s="29"/>
      <c r="M278" s="29"/>
      <c r="N278" s="29"/>
      <c r="O278" s="29"/>
      <c r="P278" s="29"/>
      <c r="Q278" s="29"/>
      <c r="R278" s="29"/>
      <c r="S278" s="29"/>
      <c r="T278" s="29"/>
      <c r="U278" s="29"/>
      <c r="V278" s="29"/>
      <c r="W278" s="29"/>
      <c r="X278" s="29"/>
      <c r="Y278" s="29"/>
      <c r="Z278" s="29"/>
      <c r="AA278" s="29"/>
      <c r="AB278" s="29"/>
      <c r="AC278" s="29"/>
    </row>
    <row r="279" spans="1:29" ht="15">
      <c r="A279" s="29"/>
      <c r="B279" s="50"/>
      <c r="C279" s="29"/>
      <c r="D279" s="41"/>
      <c r="E279" s="51"/>
      <c r="F279" s="51"/>
      <c r="G279" s="41"/>
      <c r="H279" s="41"/>
      <c r="I279" s="29"/>
      <c r="J279" s="29"/>
      <c r="K279" s="29"/>
      <c r="L279" s="29"/>
      <c r="M279" s="29"/>
      <c r="N279" s="29"/>
      <c r="O279" s="29"/>
      <c r="P279" s="29"/>
      <c r="Q279" s="29"/>
      <c r="R279" s="29"/>
      <c r="S279" s="29"/>
      <c r="T279" s="29"/>
      <c r="U279" s="29"/>
      <c r="V279" s="29"/>
      <c r="W279" s="29"/>
      <c r="X279" s="29"/>
      <c r="Y279" s="29"/>
      <c r="Z279" s="29"/>
      <c r="AA279" s="29"/>
      <c r="AB279" s="29"/>
      <c r="AC279" s="29"/>
    </row>
    <row r="280" spans="1:29" ht="15">
      <c r="A280" s="29"/>
      <c r="B280" s="50"/>
      <c r="C280" s="29"/>
      <c r="D280" s="41"/>
      <c r="E280" s="51"/>
      <c r="F280" s="51"/>
      <c r="G280" s="41"/>
      <c r="H280" s="41"/>
      <c r="I280" s="29"/>
      <c r="J280" s="29"/>
      <c r="K280" s="29"/>
      <c r="L280" s="29"/>
      <c r="M280" s="29"/>
      <c r="N280" s="29"/>
      <c r="O280" s="29"/>
      <c r="P280" s="29"/>
      <c r="Q280" s="29"/>
      <c r="R280" s="29"/>
      <c r="S280" s="29"/>
      <c r="T280" s="29"/>
      <c r="U280" s="29"/>
      <c r="V280" s="29"/>
      <c r="W280" s="29"/>
      <c r="X280" s="29"/>
      <c r="Y280" s="29"/>
      <c r="Z280" s="29"/>
      <c r="AA280" s="29"/>
      <c r="AB280" s="29"/>
      <c r="AC280" s="29"/>
    </row>
    <row r="281" spans="1:29" ht="15">
      <c r="A281" s="29"/>
      <c r="B281" s="50"/>
      <c r="C281" s="29"/>
      <c r="D281" s="41"/>
      <c r="E281" s="51"/>
      <c r="F281" s="51"/>
      <c r="G281" s="41"/>
      <c r="H281" s="41"/>
      <c r="I281" s="29"/>
      <c r="J281" s="29"/>
      <c r="K281" s="29"/>
      <c r="L281" s="29"/>
      <c r="M281" s="29"/>
      <c r="N281" s="29"/>
      <c r="O281" s="29"/>
      <c r="P281" s="29"/>
      <c r="Q281" s="29"/>
      <c r="R281" s="29"/>
      <c r="S281" s="29"/>
      <c r="T281" s="29"/>
      <c r="U281" s="29"/>
      <c r="V281" s="29"/>
      <c r="W281" s="29"/>
      <c r="X281" s="29"/>
      <c r="Y281" s="29"/>
      <c r="Z281" s="29"/>
      <c r="AA281" s="29"/>
      <c r="AB281" s="29"/>
      <c r="AC281" s="29"/>
    </row>
    <row r="282" spans="1:29" ht="15">
      <c r="A282" s="29"/>
      <c r="B282" s="50"/>
      <c r="C282" s="29"/>
      <c r="D282" s="41"/>
      <c r="E282" s="51"/>
      <c r="F282" s="51"/>
      <c r="G282" s="41"/>
      <c r="H282" s="41"/>
      <c r="I282" s="29"/>
      <c r="J282" s="29"/>
      <c r="K282" s="29"/>
      <c r="L282" s="29"/>
      <c r="M282" s="29"/>
      <c r="N282" s="29"/>
      <c r="O282" s="29"/>
      <c r="P282" s="29"/>
      <c r="Q282" s="29"/>
      <c r="R282" s="29"/>
      <c r="S282" s="29"/>
      <c r="T282" s="29"/>
      <c r="U282" s="29"/>
      <c r="V282" s="29"/>
      <c r="W282" s="29"/>
      <c r="X282" s="29"/>
      <c r="Y282" s="29"/>
      <c r="Z282" s="29"/>
      <c r="AA282" s="29"/>
      <c r="AB282" s="29"/>
      <c r="AC282" s="29"/>
    </row>
    <row r="283" spans="1:29" ht="15">
      <c r="A283" s="29"/>
      <c r="B283" s="50"/>
      <c r="C283" s="29"/>
      <c r="D283" s="41"/>
      <c r="E283" s="51"/>
      <c r="F283" s="51"/>
      <c r="G283" s="41"/>
      <c r="H283" s="41"/>
      <c r="I283" s="29"/>
      <c r="J283" s="29"/>
      <c r="K283" s="29"/>
      <c r="L283" s="29"/>
      <c r="M283" s="29"/>
      <c r="N283" s="29"/>
      <c r="O283" s="29"/>
      <c r="P283" s="29"/>
      <c r="Q283" s="29"/>
      <c r="R283" s="29"/>
      <c r="S283" s="29"/>
      <c r="T283" s="29"/>
      <c r="U283" s="29"/>
      <c r="V283" s="29"/>
      <c r="W283" s="29"/>
      <c r="X283" s="29"/>
      <c r="Y283" s="29"/>
      <c r="Z283" s="29"/>
      <c r="AA283" s="29"/>
      <c r="AB283" s="29"/>
      <c r="AC283" s="29"/>
    </row>
    <row r="284" spans="1:29" ht="15">
      <c r="A284" s="29"/>
      <c r="B284" s="50"/>
      <c r="C284" s="29"/>
      <c r="D284" s="41"/>
      <c r="E284" s="51"/>
      <c r="F284" s="51"/>
      <c r="G284" s="41"/>
      <c r="H284" s="41"/>
      <c r="I284" s="29"/>
      <c r="J284" s="29"/>
      <c r="K284" s="29"/>
      <c r="L284" s="29"/>
      <c r="M284" s="29"/>
      <c r="N284" s="29"/>
      <c r="O284" s="29"/>
      <c r="P284" s="29"/>
      <c r="Q284" s="29"/>
      <c r="R284" s="29"/>
      <c r="S284" s="29"/>
      <c r="T284" s="29"/>
      <c r="U284" s="29"/>
      <c r="V284" s="29"/>
      <c r="W284" s="29"/>
      <c r="X284" s="29"/>
      <c r="Y284" s="29"/>
      <c r="Z284" s="29"/>
      <c r="AA284" s="29"/>
      <c r="AB284" s="29"/>
      <c r="AC284" s="29"/>
    </row>
    <row r="285" spans="1:29" ht="15">
      <c r="A285" s="29"/>
      <c r="B285" s="50"/>
      <c r="C285" s="29"/>
      <c r="D285" s="41"/>
      <c r="E285" s="51"/>
      <c r="F285" s="51"/>
      <c r="G285" s="41"/>
      <c r="H285" s="41"/>
      <c r="I285" s="29"/>
      <c r="J285" s="29"/>
      <c r="K285" s="29"/>
      <c r="L285" s="29"/>
      <c r="M285" s="29"/>
      <c r="N285" s="29"/>
      <c r="O285" s="29"/>
      <c r="P285" s="29"/>
      <c r="Q285" s="29"/>
      <c r="R285" s="29"/>
      <c r="S285" s="29"/>
      <c r="T285" s="29"/>
      <c r="U285" s="29"/>
      <c r="V285" s="29"/>
      <c r="W285" s="29"/>
      <c r="X285" s="29"/>
      <c r="Y285" s="29"/>
      <c r="Z285" s="29"/>
      <c r="AA285" s="29"/>
      <c r="AB285" s="29"/>
      <c r="AC285" s="29"/>
    </row>
    <row r="286" spans="1:29" ht="15">
      <c r="A286" s="29"/>
      <c r="B286" s="50"/>
      <c r="C286" s="29"/>
      <c r="D286" s="41"/>
      <c r="E286" s="51"/>
      <c r="F286" s="51"/>
      <c r="G286" s="41"/>
      <c r="H286" s="41"/>
      <c r="I286" s="29"/>
      <c r="J286" s="29"/>
      <c r="K286" s="29"/>
      <c r="L286" s="29"/>
      <c r="M286" s="29"/>
      <c r="N286" s="29"/>
      <c r="O286" s="29"/>
      <c r="P286" s="29"/>
      <c r="Q286" s="29"/>
      <c r="R286" s="29"/>
      <c r="S286" s="29"/>
      <c r="T286" s="29"/>
      <c r="U286" s="29"/>
      <c r="V286" s="29"/>
      <c r="W286" s="29"/>
      <c r="X286" s="29"/>
      <c r="Y286" s="29"/>
      <c r="Z286" s="29"/>
      <c r="AA286" s="29"/>
      <c r="AB286" s="29"/>
      <c r="AC286" s="29"/>
    </row>
    <row r="287" spans="1:29" ht="15">
      <c r="A287" s="29"/>
      <c r="B287" s="50"/>
      <c r="C287" s="29"/>
      <c r="D287" s="41"/>
      <c r="E287" s="51"/>
      <c r="F287" s="51"/>
      <c r="G287" s="41"/>
      <c r="H287" s="41"/>
      <c r="I287" s="29"/>
      <c r="J287" s="29"/>
      <c r="K287" s="29"/>
      <c r="L287" s="29"/>
      <c r="M287" s="29"/>
      <c r="N287" s="29"/>
      <c r="O287" s="29"/>
      <c r="P287" s="29"/>
      <c r="Q287" s="29"/>
      <c r="R287" s="29"/>
      <c r="S287" s="29"/>
      <c r="T287" s="29"/>
      <c r="U287" s="29"/>
      <c r="V287" s="29"/>
      <c r="W287" s="29"/>
      <c r="X287" s="29"/>
      <c r="Y287" s="29"/>
      <c r="Z287" s="29"/>
      <c r="AA287" s="29"/>
      <c r="AB287" s="29"/>
      <c r="AC287" s="29"/>
    </row>
    <row r="288" spans="1:29" ht="15">
      <c r="A288" s="29"/>
      <c r="B288" s="50"/>
      <c r="C288" s="29"/>
      <c r="D288" s="41"/>
      <c r="E288" s="51"/>
      <c r="F288" s="51"/>
      <c r="G288" s="41"/>
      <c r="H288" s="41"/>
      <c r="I288" s="29"/>
      <c r="J288" s="29"/>
      <c r="K288" s="29"/>
      <c r="L288" s="29"/>
      <c r="M288" s="29"/>
      <c r="N288" s="29"/>
      <c r="O288" s="29"/>
      <c r="P288" s="29"/>
      <c r="Q288" s="29"/>
      <c r="R288" s="29"/>
      <c r="S288" s="29"/>
      <c r="T288" s="29"/>
      <c r="U288" s="29"/>
      <c r="V288" s="29"/>
      <c r="W288" s="29"/>
      <c r="X288" s="29"/>
      <c r="Y288" s="29"/>
      <c r="Z288" s="29"/>
      <c r="AA288" s="29"/>
      <c r="AB288" s="29"/>
      <c r="AC288" s="29"/>
    </row>
    <row r="289" spans="1:29" ht="15">
      <c r="A289" s="29"/>
      <c r="B289" s="50"/>
      <c r="C289" s="29"/>
      <c r="D289" s="41"/>
      <c r="E289" s="51"/>
      <c r="F289" s="51"/>
      <c r="G289" s="41"/>
      <c r="H289" s="41"/>
      <c r="I289" s="29"/>
      <c r="J289" s="29"/>
      <c r="K289" s="29"/>
      <c r="L289" s="29"/>
      <c r="M289" s="29"/>
      <c r="N289" s="29"/>
      <c r="O289" s="29"/>
      <c r="P289" s="29"/>
      <c r="Q289" s="29"/>
      <c r="R289" s="29"/>
      <c r="S289" s="29"/>
      <c r="T289" s="29"/>
      <c r="U289" s="29"/>
      <c r="V289" s="29"/>
      <c r="W289" s="29"/>
      <c r="X289" s="29"/>
      <c r="Y289" s="29"/>
      <c r="Z289" s="29"/>
      <c r="AA289" s="29"/>
      <c r="AB289" s="29"/>
      <c r="AC289" s="29"/>
    </row>
    <row r="290" spans="1:29" ht="15">
      <c r="A290" s="29"/>
      <c r="B290" s="50"/>
      <c r="C290" s="29"/>
      <c r="D290" s="41"/>
      <c r="E290" s="51"/>
      <c r="F290" s="51"/>
      <c r="G290" s="41"/>
      <c r="H290" s="41"/>
      <c r="I290" s="29"/>
      <c r="J290" s="29"/>
      <c r="K290" s="29"/>
      <c r="L290" s="29"/>
      <c r="M290" s="29"/>
      <c r="N290" s="29"/>
      <c r="O290" s="29"/>
      <c r="P290" s="29"/>
      <c r="Q290" s="29"/>
      <c r="R290" s="29"/>
      <c r="S290" s="29"/>
      <c r="T290" s="29"/>
      <c r="U290" s="29"/>
      <c r="V290" s="29"/>
      <c r="W290" s="29"/>
      <c r="X290" s="29"/>
      <c r="Y290" s="29"/>
      <c r="Z290" s="29"/>
      <c r="AA290" s="29"/>
      <c r="AB290" s="29"/>
      <c r="AC290" s="29"/>
    </row>
    <row r="291" spans="1:29" ht="15">
      <c r="A291" s="29"/>
      <c r="B291" s="50"/>
      <c r="C291" s="29"/>
      <c r="D291" s="41"/>
      <c r="E291" s="51"/>
      <c r="F291" s="51"/>
      <c r="G291" s="41"/>
      <c r="H291" s="41"/>
      <c r="I291" s="29"/>
      <c r="J291" s="29"/>
      <c r="K291" s="29"/>
      <c r="L291" s="29"/>
      <c r="M291" s="29"/>
      <c r="N291" s="29"/>
      <c r="O291" s="29"/>
      <c r="P291" s="29"/>
      <c r="Q291" s="29"/>
      <c r="R291" s="29"/>
      <c r="S291" s="29"/>
      <c r="T291" s="29"/>
      <c r="U291" s="29"/>
      <c r="V291" s="29"/>
      <c r="W291" s="29"/>
      <c r="X291" s="29"/>
      <c r="Y291" s="29"/>
      <c r="Z291" s="29"/>
      <c r="AA291" s="29"/>
      <c r="AB291" s="29"/>
      <c r="AC291" s="29"/>
    </row>
    <row r="292" spans="1:29" ht="15">
      <c r="A292" s="29"/>
      <c r="B292" s="50"/>
      <c r="C292" s="29"/>
      <c r="D292" s="41"/>
      <c r="E292" s="51"/>
      <c r="F292" s="51"/>
      <c r="G292" s="41"/>
      <c r="H292" s="41"/>
      <c r="I292" s="29"/>
      <c r="J292" s="29"/>
      <c r="K292" s="29"/>
      <c r="L292" s="29"/>
      <c r="M292" s="29"/>
      <c r="N292" s="29"/>
      <c r="O292" s="29"/>
      <c r="P292" s="29"/>
      <c r="Q292" s="29"/>
      <c r="R292" s="29"/>
      <c r="S292" s="29"/>
      <c r="T292" s="29"/>
      <c r="U292" s="29"/>
      <c r="V292" s="29"/>
      <c r="W292" s="29"/>
      <c r="X292" s="29"/>
      <c r="Y292" s="29"/>
      <c r="Z292" s="29"/>
      <c r="AA292" s="29"/>
      <c r="AB292" s="29"/>
      <c r="AC292" s="29"/>
    </row>
    <row r="293" spans="1:29" ht="15">
      <c r="A293" s="29"/>
      <c r="B293" s="50"/>
      <c r="C293" s="29"/>
      <c r="D293" s="41"/>
      <c r="E293" s="51"/>
      <c r="F293" s="51"/>
      <c r="G293" s="41"/>
      <c r="H293" s="41"/>
      <c r="I293" s="29"/>
      <c r="J293" s="29"/>
      <c r="K293" s="29"/>
      <c r="L293" s="29"/>
      <c r="M293" s="29"/>
      <c r="N293" s="29"/>
      <c r="O293" s="29"/>
      <c r="P293" s="29"/>
      <c r="Q293" s="29"/>
      <c r="R293" s="29"/>
      <c r="S293" s="29"/>
      <c r="T293" s="29"/>
      <c r="U293" s="29"/>
      <c r="V293" s="29"/>
      <c r="W293" s="29"/>
      <c r="X293" s="29"/>
      <c r="Y293" s="29"/>
      <c r="Z293" s="29"/>
      <c r="AA293" s="29"/>
      <c r="AB293" s="29"/>
      <c r="AC293" s="29"/>
    </row>
    <row r="294" spans="1:29" ht="15">
      <c r="A294" s="29"/>
      <c r="B294" s="50"/>
      <c r="C294" s="29"/>
      <c r="D294" s="41"/>
      <c r="E294" s="51"/>
      <c r="F294" s="51"/>
      <c r="G294" s="41"/>
      <c r="H294" s="41"/>
      <c r="I294" s="29"/>
      <c r="J294" s="29"/>
      <c r="K294" s="29"/>
      <c r="L294" s="29"/>
      <c r="M294" s="29"/>
      <c r="N294" s="29"/>
      <c r="O294" s="29"/>
      <c r="P294" s="29"/>
      <c r="Q294" s="29"/>
      <c r="R294" s="29"/>
      <c r="S294" s="29"/>
      <c r="T294" s="29"/>
      <c r="U294" s="29"/>
      <c r="V294" s="29"/>
      <c r="W294" s="29"/>
      <c r="X294" s="29"/>
      <c r="Y294" s="29"/>
      <c r="Z294" s="29"/>
      <c r="AA294" s="29"/>
      <c r="AB294" s="29"/>
      <c r="AC294" s="29"/>
    </row>
    <row r="295" spans="1:29" ht="15">
      <c r="A295" s="29"/>
      <c r="B295" s="50"/>
      <c r="C295" s="29"/>
      <c r="D295" s="41"/>
      <c r="E295" s="51"/>
      <c r="F295" s="51"/>
      <c r="G295" s="41"/>
      <c r="H295" s="41"/>
      <c r="I295" s="29"/>
      <c r="J295" s="29"/>
      <c r="K295" s="29"/>
      <c r="L295" s="29"/>
      <c r="M295" s="29"/>
      <c r="N295" s="29"/>
      <c r="O295" s="29"/>
      <c r="P295" s="29"/>
      <c r="Q295" s="29"/>
      <c r="R295" s="29"/>
      <c r="S295" s="29"/>
      <c r="T295" s="29"/>
      <c r="U295" s="29"/>
      <c r="V295" s="29"/>
      <c r="W295" s="29"/>
      <c r="X295" s="29"/>
      <c r="Y295" s="29"/>
      <c r="Z295" s="29"/>
      <c r="AA295" s="29"/>
      <c r="AB295" s="29"/>
      <c r="AC295" s="29"/>
    </row>
    <row r="296" spans="1:29" ht="15">
      <c r="A296" s="29"/>
      <c r="B296" s="50"/>
      <c r="C296" s="29"/>
      <c r="D296" s="41"/>
      <c r="E296" s="51"/>
      <c r="F296" s="51"/>
      <c r="G296" s="41"/>
      <c r="H296" s="41"/>
      <c r="I296" s="29"/>
      <c r="J296" s="29"/>
      <c r="K296" s="29"/>
      <c r="L296" s="29"/>
      <c r="M296" s="29"/>
      <c r="N296" s="29"/>
      <c r="O296" s="29"/>
      <c r="P296" s="29"/>
      <c r="Q296" s="29"/>
      <c r="R296" s="29"/>
      <c r="S296" s="29"/>
      <c r="T296" s="29"/>
      <c r="U296" s="29"/>
      <c r="V296" s="29"/>
      <c r="W296" s="29"/>
      <c r="X296" s="29"/>
      <c r="Y296" s="29"/>
      <c r="Z296" s="29"/>
      <c r="AA296" s="29"/>
      <c r="AB296" s="29"/>
      <c r="AC296" s="29"/>
    </row>
    <row r="297" spans="1:29" ht="15">
      <c r="A297" s="29"/>
      <c r="B297" s="50"/>
      <c r="C297" s="29"/>
      <c r="D297" s="41"/>
      <c r="E297" s="51"/>
      <c r="F297" s="51"/>
      <c r="G297" s="41"/>
      <c r="H297" s="41"/>
      <c r="I297" s="29"/>
      <c r="J297" s="29"/>
      <c r="K297" s="29"/>
      <c r="L297" s="29"/>
      <c r="M297" s="29"/>
      <c r="N297" s="29"/>
      <c r="O297" s="29"/>
      <c r="P297" s="29"/>
      <c r="Q297" s="29"/>
      <c r="R297" s="29"/>
      <c r="S297" s="29"/>
      <c r="T297" s="29"/>
      <c r="U297" s="29"/>
      <c r="V297" s="29"/>
      <c r="W297" s="29"/>
      <c r="X297" s="29"/>
      <c r="Y297" s="29"/>
      <c r="Z297" s="29"/>
      <c r="AA297" s="29"/>
      <c r="AB297" s="29"/>
      <c r="AC297" s="29"/>
    </row>
    <row r="298" spans="1:29" ht="15">
      <c r="A298" s="29"/>
      <c r="B298" s="50"/>
      <c r="C298" s="29"/>
      <c r="D298" s="41"/>
      <c r="E298" s="51"/>
      <c r="F298" s="51"/>
      <c r="G298" s="41"/>
      <c r="H298" s="41"/>
      <c r="I298" s="29"/>
      <c r="J298" s="29"/>
      <c r="K298" s="29"/>
      <c r="L298" s="29"/>
      <c r="M298" s="29"/>
      <c r="N298" s="29"/>
      <c r="O298" s="29"/>
      <c r="P298" s="29"/>
      <c r="Q298" s="29"/>
      <c r="R298" s="29"/>
      <c r="S298" s="29"/>
      <c r="T298" s="29"/>
      <c r="U298" s="29"/>
      <c r="V298" s="29"/>
      <c r="W298" s="29"/>
      <c r="X298" s="29"/>
      <c r="Y298" s="29"/>
      <c r="Z298" s="29"/>
      <c r="AA298" s="29"/>
      <c r="AB298" s="29"/>
      <c r="AC298" s="29"/>
    </row>
    <row r="299" spans="1:29" ht="15">
      <c r="A299" s="29"/>
      <c r="B299" s="50"/>
      <c r="C299" s="29"/>
      <c r="D299" s="41"/>
      <c r="E299" s="51"/>
      <c r="F299" s="51"/>
      <c r="G299" s="41"/>
      <c r="H299" s="41"/>
      <c r="I299" s="29"/>
      <c r="J299" s="29"/>
      <c r="K299" s="29"/>
      <c r="L299" s="29"/>
      <c r="M299" s="29"/>
      <c r="N299" s="29"/>
      <c r="O299" s="29"/>
      <c r="P299" s="29"/>
      <c r="Q299" s="29"/>
      <c r="R299" s="29"/>
      <c r="S299" s="29"/>
      <c r="T299" s="29"/>
      <c r="U299" s="29"/>
      <c r="V299" s="29"/>
      <c r="W299" s="29"/>
      <c r="X299" s="29"/>
      <c r="Y299" s="29"/>
      <c r="Z299" s="29"/>
      <c r="AA299" s="29"/>
      <c r="AB299" s="29"/>
      <c r="AC299" s="29"/>
    </row>
    <row r="300" spans="1:29" ht="15">
      <c r="A300" s="29"/>
      <c r="B300" s="50"/>
      <c r="C300" s="29"/>
      <c r="D300" s="41"/>
      <c r="E300" s="51"/>
      <c r="F300" s="51"/>
      <c r="G300" s="41"/>
      <c r="H300" s="41"/>
      <c r="I300" s="29"/>
      <c r="J300" s="29"/>
      <c r="K300" s="29"/>
      <c r="L300" s="29"/>
      <c r="M300" s="29"/>
      <c r="N300" s="29"/>
      <c r="O300" s="29"/>
      <c r="P300" s="29"/>
      <c r="Q300" s="29"/>
      <c r="R300" s="29"/>
      <c r="S300" s="29"/>
      <c r="T300" s="29"/>
      <c r="U300" s="29"/>
      <c r="V300" s="29"/>
      <c r="W300" s="29"/>
      <c r="X300" s="29"/>
      <c r="Y300" s="29"/>
      <c r="Z300" s="29"/>
      <c r="AA300" s="29"/>
      <c r="AB300" s="29"/>
      <c r="AC300" s="29"/>
    </row>
    <row r="301" spans="1:29" ht="15">
      <c r="A301" s="29"/>
      <c r="B301" s="50"/>
      <c r="C301" s="29"/>
      <c r="D301" s="41"/>
      <c r="E301" s="51"/>
      <c r="F301" s="51"/>
      <c r="G301" s="41"/>
      <c r="H301" s="41"/>
      <c r="I301" s="29"/>
      <c r="J301" s="29"/>
      <c r="K301" s="29"/>
      <c r="L301" s="29"/>
      <c r="M301" s="29"/>
      <c r="N301" s="29"/>
      <c r="O301" s="29"/>
      <c r="P301" s="29"/>
      <c r="Q301" s="29"/>
      <c r="R301" s="29"/>
      <c r="S301" s="29"/>
      <c r="T301" s="29"/>
      <c r="U301" s="29"/>
      <c r="V301" s="29"/>
      <c r="W301" s="29"/>
      <c r="X301" s="29"/>
      <c r="Y301" s="29"/>
      <c r="Z301" s="29"/>
      <c r="AA301" s="29"/>
      <c r="AB301" s="29"/>
      <c r="AC301" s="29"/>
    </row>
    <row r="302" spans="1:29" ht="15">
      <c r="A302" s="29"/>
      <c r="B302" s="50"/>
      <c r="C302" s="29"/>
      <c r="D302" s="41"/>
      <c r="E302" s="51"/>
      <c r="F302" s="51"/>
      <c r="G302" s="41"/>
      <c r="H302" s="41"/>
      <c r="I302" s="29"/>
      <c r="J302" s="29"/>
      <c r="K302" s="29"/>
      <c r="L302" s="29"/>
      <c r="M302" s="29"/>
      <c r="N302" s="29"/>
      <c r="O302" s="29"/>
      <c r="P302" s="29"/>
      <c r="Q302" s="29"/>
      <c r="R302" s="29"/>
      <c r="S302" s="29"/>
      <c r="T302" s="29"/>
      <c r="U302" s="29"/>
      <c r="V302" s="29"/>
      <c r="W302" s="29"/>
      <c r="X302" s="29"/>
      <c r="Y302" s="29"/>
      <c r="Z302" s="29"/>
      <c r="AA302" s="29"/>
      <c r="AB302" s="29"/>
      <c r="AC302" s="29"/>
    </row>
    <row r="303" spans="1:29" ht="15">
      <c r="A303" s="29"/>
      <c r="B303" s="50"/>
      <c r="C303" s="29"/>
      <c r="D303" s="41"/>
      <c r="E303" s="51"/>
      <c r="F303" s="51"/>
      <c r="G303" s="41"/>
      <c r="H303" s="41"/>
      <c r="I303" s="29"/>
      <c r="J303" s="29"/>
      <c r="K303" s="29"/>
      <c r="L303" s="29"/>
      <c r="M303" s="29"/>
      <c r="N303" s="29"/>
      <c r="O303" s="29"/>
      <c r="P303" s="29"/>
      <c r="Q303" s="29"/>
      <c r="R303" s="29"/>
      <c r="S303" s="29"/>
      <c r="T303" s="29"/>
      <c r="U303" s="29"/>
      <c r="V303" s="29"/>
      <c r="W303" s="29"/>
      <c r="X303" s="29"/>
      <c r="Y303" s="29"/>
      <c r="Z303" s="29"/>
      <c r="AA303" s="29"/>
      <c r="AB303" s="29"/>
      <c r="AC303" s="29"/>
    </row>
    <row r="304" spans="1:29" ht="15">
      <c r="A304" s="29"/>
      <c r="B304" s="50"/>
      <c r="C304" s="29"/>
      <c r="D304" s="41"/>
      <c r="E304" s="51"/>
      <c r="F304" s="51"/>
      <c r="G304" s="41"/>
      <c r="H304" s="41"/>
      <c r="I304" s="29"/>
      <c r="J304" s="29"/>
      <c r="K304" s="29"/>
      <c r="L304" s="29"/>
      <c r="M304" s="29"/>
      <c r="N304" s="29"/>
      <c r="O304" s="29"/>
      <c r="P304" s="29"/>
      <c r="Q304" s="29"/>
      <c r="R304" s="29"/>
      <c r="S304" s="29"/>
      <c r="T304" s="29"/>
      <c r="U304" s="29"/>
      <c r="V304" s="29"/>
      <c r="W304" s="29"/>
      <c r="X304" s="29"/>
      <c r="Y304" s="29"/>
      <c r="Z304" s="29"/>
      <c r="AA304" s="29"/>
      <c r="AB304" s="29"/>
      <c r="AC304" s="29"/>
    </row>
    <row r="305" spans="1:29" ht="15">
      <c r="A305" s="29"/>
      <c r="B305" s="50"/>
      <c r="C305" s="29"/>
      <c r="D305" s="41"/>
      <c r="E305" s="51"/>
      <c r="F305" s="51"/>
      <c r="G305" s="41"/>
      <c r="H305" s="41"/>
      <c r="I305" s="29"/>
      <c r="J305" s="29"/>
      <c r="K305" s="29"/>
      <c r="L305" s="29"/>
      <c r="M305" s="29"/>
      <c r="N305" s="29"/>
      <c r="O305" s="29"/>
      <c r="P305" s="29"/>
      <c r="Q305" s="29"/>
      <c r="R305" s="29"/>
      <c r="S305" s="29"/>
      <c r="T305" s="29"/>
      <c r="U305" s="29"/>
      <c r="V305" s="29"/>
      <c r="W305" s="29"/>
      <c r="X305" s="29"/>
      <c r="Y305" s="29"/>
      <c r="Z305" s="29"/>
      <c r="AA305" s="29"/>
      <c r="AB305" s="29"/>
      <c r="AC305" s="29"/>
    </row>
    <row r="306" spans="1:29" ht="15">
      <c r="A306" s="29"/>
      <c r="B306" s="50"/>
      <c r="C306" s="29"/>
      <c r="D306" s="41"/>
      <c r="E306" s="51"/>
      <c r="F306" s="51"/>
      <c r="G306" s="41"/>
      <c r="H306" s="41"/>
      <c r="I306" s="29"/>
      <c r="J306" s="29"/>
      <c r="K306" s="29"/>
      <c r="L306" s="29"/>
      <c r="M306" s="29"/>
      <c r="N306" s="29"/>
      <c r="O306" s="29"/>
      <c r="P306" s="29"/>
      <c r="Q306" s="29"/>
      <c r="R306" s="29"/>
      <c r="S306" s="29"/>
      <c r="T306" s="29"/>
      <c r="U306" s="29"/>
      <c r="V306" s="29"/>
      <c r="W306" s="29"/>
      <c r="X306" s="29"/>
      <c r="Y306" s="29"/>
      <c r="Z306" s="29"/>
      <c r="AA306" s="29"/>
      <c r="AB306" s="29"/>
      <c r="AC306" s="29"/>
    </row>
    <row r="307" spans="1:29" ht="15">
      <c r="A307" s="29"/>
      <c r="B307" s="50"/>
      <c r="C307" s="29"/>
      <c r="D307" s="41"/>
      <c r="E307" s="51"/>
      <c r="F307" s="51"/>
      <c r="G307" s="41"/>
      <c r="H307" s="41"/>
      <c r="I307" s="29"/>
      <c r="J307" s="29"/>
      <c r="K307" s="29"/>
      <c r="L307" s="29"/>
      <c r="M307" s="29"/>
      <c r="N307" s="29"/>
      <c r="O307" s="29"/>
      <c r="P307" s="29"/>
      <c r="Q307" s="29"/>
      <c r="R307" s="29"/>
      <c r="S307" s="29"/>
      <c r="T307" s="29"/>
      <c r="U307" s="29"/>
      <c r="V307" s="29"/>
      <c r="W307" s="29"/>
      <c r="X307" s="29"/>
      <c r="Y307" s="29"/>
      <c r="Z307" s="29"/>
      <c r="AA307" s="29"/>
      <c r="AB307" s="29"/>
      <c r="AC307" s="29"/>
    </row>
    <row r="308" spans="1:29" ht="15">
      <c r="A308" s="29"/>
      <c r="B308" s="50"/>
      <c r="C308" s="29"/>
      <c r="D308" s="41"/>
      <c r="E308" s="51"/>
      <c r="F308" s="51"/>
      <c r="G308" s="41"/>
      <c r="H308" s="41"/>
      <c r="I308" s="29"/>
      <c r="J308" s="29"/>
      <c r="K308" s="29"/>
      <c r="L308" s="29"/>
      <c r="M308" s="29"/>
      <c r="N308" s="29"/>
      <c r="O308" s="29"/>
      <c r="P308" s="29"/>
      <c r="Q308" s="29"/>
      <c r="R308" s="29"/>
      <c r="S308" s="29"/>
      <c r="T308" s="29"/>
      <c r="U308" s="29"/>
      <c r="V308" s="29"/>
      <c r="W308" s="29"/>
      <c r="X308" s="29"/>
      <c r="Y308" s="29"/>
      <c r="Z308" s="29"/>
      <c r="AA308" s="29"/>
      <c r="AB308" s="29"/>
      <c r="AC308" s="29"/>
    </row>
    <row r="309" spans="1:29" ht="15">
      <c r="A309" s="29"/>
      <c r="B309" s="50"/>
      <c r="C309" s="29"/>
      <c r="D309" s="41"/>
      <c r="E309" s="51"/>
      <c r="F309" s="51"/>
      <c r="G309" s="41"/>
      <c r="H309" s="41"/>
      <c r="I309" s="29"/>
      <c r="J309" s="29"/>
      <c r="K309" s="29"/>
      <c r="L309" s="29"/>
      <c r="M309" s="29"/>
      <c r="N309" s="29"/>
      <c r="O309" s="29"/>
      <c r="P309" s="29"/>
      <c r="Q309" s="29"/>
      <c r="R309" s="29"/>
      <c r="S309" s="29"/>
      <c r="T309" s="29"/>
      <c r="U309" s="29"/>
      <c r="V309" s="29"/>
      <c r="W309" s="29"/>
      <c r="X309" s="29"/>
      <c r="Y309" s="29"/>
      <c r="Z309" s="29"/>
      <c r="AA309" s="29"/>
      <c r="AB309" s="29"/>
      <c r="AC309" s="29"/>
    </row>
    <row r="310" spans="1:29" ht="15">
      <c r="A310" s="29"/>
      <c r="B310" s="50"/>
      <c r="C310" s="29"/>
      <c r="D310" s="41"/>
      <c r="E310" s="51"/>
      <c r="F310" s="51"/>
      <c r="G310" s="41"/>
      <c r="H310" s="41"/>
      <c r="I310" s="29"/>
      <c r="J310" s="29"/>
      <c r="K310" s="29"/>
      <c r="L310" s="29"/>
      <c r="M310" s="29"/>
      <c r="N310" s="29"/>
      <c r="O310" s="29"/>
      <c r="P310" s="29"/>
      <c r="Q310" s="29"/>
      <c r="R310" s="29"/>
      <c r="S310" s="29"/>
      <c r="T310" s="29"/>
      <c r="U310" s="29"/>
      <c r="V310" s="29"/>
      <c r="W310" s="29"/>
      <c r="X310" s="29"/>
      <c r="Y310" s="29"/>
      <c r="Z310" s="29"/>
      <c r="AA310" s="29"/>
      <c r="AB310" s="29"/>
      <c r="AC310" s="29"/>
    </row>
    <row r="311" spans="1:29" ht="15">
      <c r="A311" s="29"/>
      <c r="B311" s="50"/>
      <c r="C311" s="29"/>
      <c r="D311" s="41"/>
      <c r="E311" s="51"/>
      <c r="F311" s="51"/>
      <c r="G311" s="41"/>
      <c r="H311" s="41"/>
      <c r="I311" s="29"/>
      <c r="J311" s="29"/>
      <c r="K311" s="29"/>
      <c r="L311" s="29"/>
      <c r="M311" s="29"/>
      <c r="N311" s="29"/>
      <c r="O311" s="29"/>
      <c r="P311" s="29"/>
      <c r="Q311" s="29"/>
      <c r="R311" s="29"/>
      <c r="S311" s="29"/>
      <c r="T311" s="29"/>
      <c r="U311" s="29"/>
      <c r="V311" s="29"/>
      <c r="W311" s="29"/>
      <c r="X311" s="29"/>
      <c r="Y311" s="29"/>
      <c r="Z311" s="29"/>
      <c r="AA311" s="29"/>
      <c r="AB311" s="29"/>
      <c r="AC311" s="29"/>
    </row>
    <row r="312" spans="1:29" ht="15">
      <c r="A312" s="29"/>
      <c r="B312" s="50"/>
      <c r="C312" s="29"/>
      <c r="D312" s="41"/>
      <c r="E312" s="51"/>
      <c r="F312" s="51"/>
      <c r="G312" s="41"/>
      <c r="H312" s="41"/>
      <c r="I312" s="29"/>
      <c r="J312" s="29"/>
      <c r="K312" s="29"/>
      <c r="L312" s="29"/>
      <c r="M312" s="29"/>
      <c r="N312" s="29"/>
      <c r="O312" s="29"/>
      <c r="P312" s="29"/>
      <c r="Q312" s="29"/>
      <c r="R312" s="29"/>
      <c r="S312" s="29"/>
      <c r="T312" s="29"/>
      <c r="U312" s="29"/>
      <c r="V312" s="29"/>
      <c r="W312" s="29"/>
      <c r="X312" s="29"/>
      <c r="Y312" s="29"/>
      <c r="Z312" s="29"/>
      <c r="AA312" s="29"/>
      <c r="AB312" s="29"/>
      <c r="AC312" s="29"/>
    </row>
    <row r="313" spans="1:29" ht="15">
      <c r="A313" s="29"/>
      <c r="B313" s="50"/>
      <c r="C313" s="29"/>
      <c r="D313" s="41"/>
      <c r="E313" s="51"/>
      <c r="F313" s="51"/>
      <c r="G313" s="41"/>
      <c r="H313" s="41"/>
      <c r="I313" s="29"/>
      <c r="J313" s="29"/>
      <c r="K313" s="29"/>
      <c r="L313" s="29"/>
      <c r="M313" s="29"/>
      <c r="N313" s="29"/>
      <c r="O313" s="29"/>
      <c r="P313" s="29"/>
      <c r="Q313" s="29"/>
      <c r="R313" s="29"/>
      <c r="S313" s="29"/>
      <c r="T313" s="29"/>
      <c r="U313" s="29"/>
      <c r="V313" s="29"/>
      <c r="W313" s="29"/>
      <c r="X313" s="29"/>
      <c r="Y313" s="29"/>
      <c r="Z313" s="29"/>
      <c r="AA313" s="29"/>
      <c r="AB313" s="29"/>
      <c r="AC313" s="29"/>
    </row>
    <row r="314" spans="1:29" ht="15">
      <c r="A314" s="29"/>
      <c r="B314" s="50"/>
      <c r="C314" s="29"/>
      <c r="D314" s="41"/>
      <c r="E314" s="51"/>
      <c r="F314" s="51"/>
      <c r="G314" s="41"/>
      <c r="H314" s="41"/>
      <c r="I314" s="29"/>
      <c r="J314" s="29"/>
      <c r="K314" s="29"/>
      <c r="L314" s="29"/>
      <c r="M314" s="29"/>
      <c r="N314" s="29"/>
      <c r="O314" s="29"/>
      <c r="P314" s="29"/>
      <c r="Q314" s="29"/>
      <c r="R314" s="29"/>
      <c r="S314" s="29"/>
      <c r="T314" s="29"/>
      <c r="U314" s="29"/>
      <c r="V314" s="29"/>
      <c r="W314" s="29"/>
      <c r="X314" s="29"/>
      <c r="Y314" s="29"/>
      <c r="Z314" s="29"/>
      <c r="AA314" s="29"/>
      <c r="AB314" s="29"/>
      <c r="AC314" s="29"/>
    </row>
    <row r="315" spans="1:29" ht="15">
      <c r="A315" s="29"/>
      <c r="B315" s="50"/>
      <c r="C315" s="29"/>
      <c r="D315" s="41"/>
      <c r="E315" s="51"/>
      <c r="F315" s="51"/>
      <c r="G315" s="41"/>
      <c r="H315" s="41"/>
      <c r="I315" s="29"/>
      <c r="J315" s="29"/>
      <c r="K315" s="29"/>
      <c r="L315" s="29"/>
      <c r="M315" s="29"/>
      <c r="N315" s="29"/>
      <c r="O315" s="29"/>
      <c r="P315" s="29"/>
      <c r="Q315" s="29"/>
      <c r="R315" s="29"/>
      <c r="S315" s="29"/>
      <c r="T315" s="29"/>
      <c r="U315" s="29"/>
      <c r="V315" s="29"/>
      <c r="W315" s="29"/>
      <c r="X315" s="29"/>
      <c r="Y315" s="29"/>
      <c r="Z315" s="29"/>
      <c r="AA315" s="29"/>
      <c r="AB315" s="29"/>
      <c r="AC315" s="29"/>
    </row>
    <row r="316" spans="1:29" ht="15">
      <c r="A316" s="29"/>
      <c r="B316" s="50"/>
      <c r="C316" s="29"/>
      <c r="D316" s="41"/>
      <c r="E316" s="51"/>
      <c r="F316" s="51"/>
      <c r="G316" s="41"/>
      <c r="H316" s="41"/>
      <c r="I316" s="29"/>
      <c r="J316" s="29"/>
      <c r="K316" s="29"/>
      <c r="L316" s="29"/>
      <c r="M316" s="29"/>
      <c r="N316" s="29"/>
      <c r="O316" s="29"/>
      <c r="P316" s="29"/>
      <c r="Q316" s="29"/>
      <c r="R316" s="29"/>
      <c r="S316" s="29"/>
      <c r="T316" s="29"/>
      <c r="U316" s="29"/>
      <c r="V316" s="29"/>
      <c r="W316" s="29"/>
      <c r="X316" s="29"/>
      <c r="Y316" s="29"/>
      <c r="Z316" s="29"/>
      <c r="AA316" s="29"/>
      <c r="AB316" s="29"/>
      <c r="AC316" s="29"/>
    </row>
    <row r="317" spans="1:29" ht="15">
      <c r="A317" s="29"/>
      <c r="B317" s="50"/>
      <c r="C317" s="29"/>
      <c r="D317" s="41"/>
      <c r="E317" s="51"/>
      <c r="F317" s="51"/>
      <c r="G317" s="41"/>
      <c r="H317" s="41"/>
      <c r="I317" s="29"/>
      <c r="J317" s="29"/>
      <c r="K317" s="29"/>
      <c r="L317" s="29"/>
      <c r="M317" s="29"/>
      <c r="N317" s="29"/>
      <c r="O317" s="29"/>
      <c r="P317" s="29"/>
      <c r="Q317" s="29"/>
      <c r="R317" s="29"/>
      <c r="S317" s="29"/>
      <c r="T317" s="29"/>
      <c r="U317" s="29"/>
      <c r="V317" s="29"/>
      <c r="W317" s="29"/>
      <c r="X317" s="29"/>
      <c r="Y317" s="29"/>
      <c r="Z317" s="29"/>
      <c r="AA317" s="29"/>
      <c r="AB317" s="29"/>
      <c r="AC317" s="29"/>
    </row>
    <row r="318" spans="1:29" ht="15">
      <c r="A318" s="29"/>
      <c r="B318" s="50"/>
      <c r="C318" s="29"/>
      <c r="D318" s="41"/>
      <c r="E318" s="51"/>
      <c r="F318" s="51"/>
      <c r="G318" s="41"/>
      <c r="H318" s="41"/>
      <c r="I318" s="29"/>
      <c r="J318" s="29"/>
      <c r="K318" s="29"/>
      <c r="L318" s="29"/>
      <c r="M318" s="29"/>
      <c r="N318" s="29"/>
      <c r="O318" s="29"/>
      <c r="P318" s="29"/>
      <c r="Q318" s="29"/>
      <c r="R318" s="29"/>
      <c r="S318" s="29"/>
      <c r="T318" s="29"/>
      <c r="U318" s="29"/>
      <c r="V318" s="29"/>
      <c r="W318" s="29"/>
      <c r="X318" s="29"/>
      <c r="Y318" s="29"/>
      <c r="Z318" s="29"/>
      <c r="AA318" s="29"/>
      <c r="AB318" s="29"/>
      <c r="AC318" s="29"/>
    </row>
    <row r="319" spans="1:29" ht="15">
      <c r="A319" s="29"/>
      <c r="B319" s="50"/>
      <c r="C319" s="29"/>
      <c r="D319" s="41"/>
      <c r="E319" s="51"/>
      <c r="F319" s="51"/>
      <c r="G319" s="41"/>
      <c r="H319" s="41"/>
      <c r="I319" s="29"/>
      <c r="J319" s="29"/>
      <c r="K319" s="29"/>
      <c r="L319" s="29"/>
      <c r="M319" s="29"/>
      <c r="N319" s="29"/>
      <c r="O319" s="29"/>
      <c r="P319" s="29"/>
      <c r="Q319" s="29"/>
      <c r="R319" s="29"/>
      <c r="S319" s="29"/>
      <c r="T319" s="29"/>
      <c r="U319" s="29"/>
      <c r="V319" s="29"/>
      <c r="W319" s="29"/>
      <c r="X319" s="29"/>
      <c r="Y319" s="29"/>
      <c r="Z319" s="29"/>
      <c r="AA319" s="29"/>
      <c r="AB319" s="29"/>
      <c r="AC319" s="29"/>
    </row>
    <row r="320" spans="1:29" ht="15">
      <c r="A320" s="29"/>
      <c r="B320" s="50"/>
      <c r="C320" s="29"/>
      <c r="D320" s="41"/>
      <c r="E320" s="51"/>
      <c r="F320" s="51"/>
      <c r="G320" s="41"/>
      <c r="H320" s="41"/>
      <c r="I320" s="29"/>
      <c r="J320" s="29"/>
      <c r="K320" s="29"/>
      <c r="L320" s="29"/>
      <c r="M320" s="29"/>
      <c r="N320" s="29"/>
      <c r="O320" s="29"/>
      <c r="P320" s="29"/>
      <c r="Q320" s="29"/>
      <c r="R320" s="29"/>
      <c r="S320" s="29"/>
      <c r="T320" s="29"/>
      <c r="U320" s="29"/>
      <c r="V320" s="29"/>
      <c r="W320" s="29"/>
      <c r="X320" s="29"/>
      <c r="Y320" s="29"/>
      <c r="Z320" s="29"/>
      <c r="AA320" s="29"/>
      <c r="AB320" s="29"/>
      <c r="AC320" s="29"/>
    </row>
    <row r="321" spans="1:29" ht="15">
      <c r="A321" s="29"/>
      <c r="B321" s="50"/>
      <c r="C321" s="29"/>
      <c r="D321" s="41"/>
      <c r="E321" s="51"/>
      <c r="F321" s="51"/>
      <c r="G321" s="41"/>
      <c r="H321" s="41"/>
      <c r="I321" s="29"/>
      <c r="J321" s="29"/>
      <c r="K321" s="29"/>
      <c r="L321" s="29"/>
      <c r="M321" s="29"/>
      <c r="N321" s="29"/>
      <c r="O321" s="29"/>
      <c r="P321" s="29"/>
      <c r="Q321" s="29"/>
      <c r="R321" s="29"/>
      <c r="S321" s="29"/>
      <c r="T321" s="29"/>
      <c r="U321" s="29"/>
      <c r="V321" s="29"/>
      <c r="W321" s="29"/>
      <c r="X321" s="29"/>
      <c r="Y321" s="29"/>
      <c r="Z321" s="29"/>
      <c r="AA321" s="29"/>
      <c r="AB321" s="29"/>
      <c r="AC321" s="29"/>
    </row>
    <row r="322" spans="1:29" ht="15">
      <c r="A322" s="29"/>
      <c r="B322" s="50"/>
      <c r="C322" s="29"/>
      <c r="D322" s="41"/>
      <c r="E322" s="51"/>
      <c r="F322" s="51"/>
      <c r="G322" s="41"/>
      <c r="H322" s="41"/>
      <c r="I322" s="29"/>
      <c r="J322" s="29"/>
      <c r="K322" s="29"/>
      <c r="L322" s="29"/>
      <c r="M322" s="29"/>
      <c r="N322" s="29"/>
      <c r="O322" s="29"/>
      <c r="P322" s="29"/>
      <c r="Q322" s="29"/>
      <c r="R322" s="29"/>
      <c r="S322" s="29"/>
      <c r="T322" s="29"/>
      <c r="U322" s="29"/>
      <c r="V322" s="29"/>
      <c r="W322" s="29"/>
      <c r="X322" s="29"/>
      <c r="Y322" s="29"/>
      <c r="Z322" s="29"/>
      <c r="AA322" s="29"/>
      <c r="AB322" s="29"/>
      <c r="AC322" s="29"/>
    </row>
    <row r="323" spans="1:29" ht="15">
      <c r="A323" s="29"/>
      <c r="B323" s="50"/>
      <c r="C323" s="29"/>
      <c r="D323" s="41"/>
      <c r="E323" s="51"/>
      <c r="F323" s="51"/>
      <c r="G323" s="41"/>
      <c r="H323" s="41"/>
      <c r="I323" s="29"/>
      <c r="J323" s="29"/>
      <c r="K323" s="29"/>
      <c r="L323" s="29"/>
      <c r="M323" s="29"/>
      <c r="N323" s="29"/>
      <c r="O323" s="29"/>
      <c r="P323" s="29"/>
      <c r="Q323" s="29"/>
      <c r="R323" s="29"/>
      <c r="S323" s="29"/>
      <c r="T323" s="29"/>
      <c r="U323" s="29"/>
      <c r="V323" s="29"/>
      <c r="W323" s="29"/>
      <c r="X323" s="29"/>
      <c r="Y323" s="29"/>
      <c r="Z323" s="29"/>
      <c r="AA323" s="29"/>
      <c r="AB323" s="29"/>
      <c r="AC323" s="29"/>
    </row>
    <row r="324" spans="1:29" ht="15">
      <c r="A324" s="29"/>
      <c r="B324" s="50"/>
      <c r="C324" s="29"/>
      <c r="D324" s="41"/>
      <c r="E324" s="51"/>
      <c r="F324" s="51"/>
      <c r="G324" s="41"/>
      <c r="H324" s="41"/>
      <c r="I324" s="29"/>
      <c r="J324" s="29"/>
      <c r="K324" s="29"/>
      <c r="L324" s="29"/>
      <c r="M324" s="29"/>
      <c r="N324" s="29"/>
      <c r="O324" s="29"/>
      <c r="P324" s="29"/>
      <c r="Q324" s="29"/>
      <c r="R324" s="29"/>
      <c r="S324" s="29"/>
      <c r="T324" s="29"/>
      <c r="U324" s="29"/>
      <c r="V324" s="29"/>
      <c r="W324" s="29"/>
      <c r="X324" s="29"/>
      <c r="Y324" s="29"/>
      <c r="Z324" s="29"/>
      <c r="AA324" s="29"/>
      <c r="AB324" s="29"/>
      <c r="AC324" s="29"/>
    </row>
    <row r="325" spans="1:29" ht="15">
      <c r="A325" s="29"/>
      <c r="B325" s="50"/>
      <c r="C325" s="29"/>
      <c r="D325" s="41"/>
      <c r="E325" s="51"/>
      <c r="F325" s="51"/>
      <c r="G325" s="41"/>
      <c r="H325" s="41"/>
      <c r="I325" s="29"/>
      <c r="J325" s="29"/>
      <c r="K325" s="29"/>
      <c r="L325" s="29"/>
      <c r="M325" s="29"/>
      <c r="N325" s="29"/>
      <c r="O325" s="29"/>
      <c r="P325" s="29"/>
      <c r="Q325" s="29"/>
      <c r="R325" s="29"/>
      <c r="S325" s="29"/>
      <c r="T325" s="29"/>
      <c r="U325" s="29"/>
      <c r="V325" s="29"/>
      <c r="W325" s="29"/>
      <c r="X325" s="29"/>
      <c r="Y325" s="29"/>
      <c r="Z325" s="29"/>
      <c r="AA325" s="29"/>
      <c r="AB325" s="29"/>
      <c r="AC325" s="29"/>
    </row>
    <row r="326" spans="1:29" ht="15">
      <c r="A326" s="29"/>
      <c r="B326" s="50"/>
      <c r="C326" s="29"/>
      <c r="D326" s="41"/>
      <c r="E326" s="51"/>
      <c r="F326" s="51"/>
      <c r="G326" s="41"/>
      <c r="H326" s="41"/>
      <c r="I326" s="29"/>
      <c r="J326" s="29"/>
      <c r="K326" s="29"/>
      <c r="L326" s="29"/>
      <c r="M326" s="29"/>
      <c r="N326" s="29"/>
      <c r="O326" s="29"/>
      <c r="P326" s="29"/>
      <c r="Q326" s="29"/>
      <c r="R326" s="29"/>
      <c r="S326" s="29"/>
      <c r="T326" s="29"/>
      <c r="U326" s="29"/>
      <c r="V326" s="29"/>
      <c r="W326" s="29"/>
      <c r="X326" s="29"/>
      <c r="Y326" s="29"/>
      <c r="Z326" s="29"/>
      <c r="AA326" s="29"/>
      <c r="AB326" s="29"/>
      <c r="AC326" s="29"/>
    </row>
    <row r="327" spans="1:29" ht="15">
      <c r="A327" s="29"/>
      <c r="B327" s="50"/>
      <c r="C327" s="29"/>
      <c r="D327" s="41"/>
      <c r="E327" s="51"/>
      <c r="F327" s="51"/>
      <c r="G327" s="41"/>
      <c r="H327" s="41"/>
      <c r="I327" s="29"/>
      <c r="J327" s="29"/>
      <c r="K327" s="29"/>
      <c r="L327" s="29"/>
      <c r="M327" s="29"/>
      <c r="N327" s="29"/>
      <c r="O327" s="29"/>
      <c r="P327" s="29"/>
      <c r="Q327" s="29"/>
      <c r="R327" s="29"/>
      <c r="S327" s="29"/>
      <c r="T327" s="29"/>
      <c r="U327" s="29"/>
      <c r="V327" s="29"/>
      <c r="W327" s="29"/>
      <c r="X327" s="29"/>
      <c r="Y327" s="29"/>
      <c r="Z327" s="29"/>
      <c r="AA327" s="29"/>
      <c r="AB327" s="29"/>
      <c r="AC327" s="29"/>
    </row>
    <row r="328" spans="1:29" ht="15">
      <c r="A328" s="29"/>
      <c r="B328" s="50"/>
      <c r="C328" s="29"/>
      <c r="D328" s="41"/>
      <c r="E328" s="51"/>
      <c r="F328" s="51"/>
      <c r="G328" s="41"/>
      <c r="H328" s="41"/>
      <c r="I328" s="29"/>
      <c r="J328" s="29"/>
      <c r="K328" s="29"/>
      <c r="L328" s="29"/>
      <c r="M328" s="29"/>
      <c r="N328" s="29"/>
      <c r="O328" s="29"/>
      <c r="P328" s="29"/>
      <c r="Q328" s="29"/>
      <c r="R328" s="29"/>
      <c r="S328" s="29"/>
      <c r="T328" s="29"/>
      <c r="U328" s="29"/>
      <c r="V328" s="29"/>
      <c r="W328" s="29"/>
      <c r="X328" s="29"/>
      <c r="Y328" s="29"/>
      <c r="Z328" s="29"/>
      <c r="AA328" s="29"/>
      <c r="AB328" s="29"/>
      <c r="AC328" s="29"/>
    </row>
    <row r="329" spans="1:29" ht="15">
      <c r="A329" s="29"/>
      <c r="B329" s="50"/>
      <c r="C329" s="29"/>
      <c r="D329" s="41"/>
      <c r="E329" s="51"/>
      <c r="F329" s="51"/>
      <c r="G329" s="41"/>
      <c r="H329" s="41"/>
      <c r="I329" s="29"/>
      <c r="J329" s="29"/>
      <c r="K329" s="29"/>
      <c r="L329" s="29"/>
      <c r="M329" s="29"/>
      <c r="N329" s="29"/>
      <c r="O329" s="29"/>
      <c r="P329" s="29"/>
      <c r="Q329" s="29"/>
      <c r="R329" s="29"/>
      <c r="S329" s="29"/>
      <c r="T329" s="29"/>
      <c r="U329" s="29"/>
      <c r="V329" s="29"/>
      <c r="W329" s="29"/>
      <c r="X329" s="29"/>
      <c r="Y329" s="29"/>
      <c r="Z329" s="29"/>
      <c r="AA329" s="29"/>
      <c r="AB329" s="29"/>
      <c r="AC329" s="29"/>
    </row>
    <row r="330" spans="1:29" ht="15">
      <c r="A330" s="29"/>
      <c r="B330" s="50"/>
      <c r="C330" s="29"/>
      <c r="D330" s="41"/>
      <c r="E330" s="51"/>
      <c r="F330" s="51"/>
      <c r="G330" s="41"/>
      <c r="H330" s="41"/>
      <c r="I330" s="29"/>
      <c r="J330" s="29"/>
      <c r="K330" s="29"/>
      <c r="L330" s="29"/>
      <c r="M330" s="29"/>
      <c r="N330" s="29"/>
      <c r="O330" s="29"/>
      <c r="P330" s="29"/>
      <c r="Q330" s="29"/>
      <c r="R330" s="29"/>
      <c r="S330" s="29"/>
      <c r="T330" s="29"/>
      <c r="U330" s="29"/>
      <c r="V330" s="29"/>
      <c r="W330" s="29"/>
      <c r="X330" s="29"/>
      <c r="Y330" s="29"/>
      <c r="Z330" s="29"/>
      <c r="AA330" s="29"/>
      <c r="AB330" s="29"/>
      <c r="AC330" s="29"/>
    </row>
    <row r="331" spans="1:29" ht="15">
      <c r="A331" s="29"/>
      <c r="B331" s="50"/>
      <c r="C331" s="29"/>
      <c r="D331" s="41"/>
      <c r="E331" s="51"/>
      <c r="F331" s="51"/>
      <c r="G331" s="41"/>
      <c r="H331" s="41"/>
      <c r="I331" s="29"/>
      <c r="J331" s="29"/>
      <c r="K331" s="29"/>
      <c r="L331" s="29"/>
      <c r="M331" s="29"/>
      <c r="N331" s="29"/>
      <c r="O331" s="29"/>
      <c r="P331" s="29"/>
      <c r="Q331" s="29"/>
      <c r="R331" s="29"/>
      <c r="S331" s="29"/>
      <c r="T331" s="29"/>
      <c r="U331" s="29"/>
      <c r="V331" s="29"/>
      <c r="W331" s="29"/>
      <c r="X331" s="29"/>
      <c r="Y331" s="29"/>
      <c r="Z331" s="29"/>
      <c r="AA331" s="29"/>
      <c r="AB331" s="29"/>
      <c r="AC331" s="29"/>
    </row>
    <row r="332" spans="1:29" ht="15">
      <c r="A332" s="29"/>
      <c r="B332" s="50"/>
      <c r="C332" s="29"/>
      <c r="D332" s="41"/>
      <c r="E332" s="51"/>
      <c r="F332" s="51"/>
      <c r="G332" s="41"/>
      <c r="H332" s="41"/>
      <c r="I332" s="29"/>
      <c r="J332" s="29"/>
      <c r="K332" s="29"/>
      <c r="L332" s="29"/>
      <c r="M332" s="29"/>
      <c r="N332" s="29"/>
      <c r="O332" s="29"/>
      <c r="P332" s="29"/>
      <c r="Q332" s="29"/>
      <c r="R332" s="29"/>
      <c r="S332" s="29"/>
      <c r="T332" s="29"/>
      <c r="U332" s="29"/>
      <c r="V332" s="29"/>
      <c r="W332" s="29"/>
      <c r="X332" s="29"/>
      <c r="Y332" s="29"/>
      <c r="Z332" s="29"/>
      <c r="AA332" s="29"/>
      <c r="AB332" s="29"/>
      <c r="AC332" s="29"/>
    </row>
    <row r="333" spans="1:29" ht="15">
      <c r="A333" s="29"/>
      <c r="B333" s="50"/>
      <c r="C333" s="29"/>
      <c r="D333" s="41"/>
      <c r="E333" s="51"/>
      <c r="F333" s="51"/>
      <c r="G333" s="41"/>
      <c r="H333" s="41"/>
      <c r="I333" s="29"/>
      <c r="J333" s="29"/>
      <c r="K333" s="29"/>
      <c r="L333" s="29"/>
      <c r="M333" s="29"/>
      <c r="N333" s="29"/>
      <c r="O333" s="29"/>
      <c r="P333" s="29"/>
      <c r="Q333" s="29"/>
      <c r="R333" s="29"/>
      <c r="S333" s="29"/>
      <c r="T333" s="29"/>
      <c r="U333" s="29"/>
      <c r="V333" s="29"/>
      <c r="W333" s="29"/>
      <c r="X333" s="29"/>
      <c r="Y333" s="29"/>
      <c r="Z333" s="29"/>
      <c r="AA333" s="29"/>
      <c r="AB333" s="29"/>
      <c r="AC333" s="29"/>
    </row>
    <row r="334" spans="1:29" ht="15">
      <c r="A334" s="29"/>
      <c r="B334" s="50"/>
      <c r="C334" s="29"/>
      <c r="D334" s="41"/>
      <c r="E334" s="51"/>
      <c r="F334" s="51"/>
      <c r="G334" s="41"/>
      <c r="H334" s="41"/>
      <c r="I334" s="29"/>
      <c r="J334" s="29"/>
      <c r="K334" s="29"/>
      <c r="L334" s="29"/>
      <c r="M334" s="29"/>
      <c r="N334" s="29"/>
      <c r="O334" s="29"/>
      <c r="P334" s="29"/>
      <c r="Q334" s="29"/>
      <c r="R334" s="29"/>
      <c r="S334" s="29"/>
      <c r="T334" s="29"/>
      <c r="U334" s="29"/>
      <c r="V334" s="29"/>
      <c r="W334" s="29"/>
      <c r="X334" s="29"/>
      <c r="Y334" s="29"/>
      <c r="Z334" s="29"/>
      <c r="AA334" s="29"/>
      <c r="AB334" s="29"/>
      <c r="AC334" s="29"/>
    </row>
    <row r="335" spans="1:29" ht="15">
      <c r="A335" s="29"/>
      <c r="B335" s="50"/>
      <c r="C335" s="29"/>
      <c r="D335" s="41"/>
      <c r="E335" s="51"/>
      <c r="F335" s="51"/>
      <c r="G335" s="41"/>
      <c r="H335" s="41"/>
      <c r="I335" s="29"/>
      <c r="J335" s="29"/>
      <c r="K335" s="29"/>
      <c r="L335" s="29"/>
      <c r="M335" s="29"/>
      <c r="N335" s="29"/>
      <c r="O335" s="29"/>
      <c r="P335" s="29"/>
      <c r="Q335" s="29"/>
      <c r="R335" s="29"/>
      <c r="S335" s="29"/>
      <c r="T335" s="29"/>
      <c r="U335" s="29"/>
      <c r="V335" s="29"/>
      <c r="W335" s="29"/>
      <c r="X335" s="29"/>
      <c r="Y335" s="29"/>
      <c r="Z335" s="29"/>
      <c r="AA335" s="29"/>
      <c r="AB335" s="29"/>
      <c r="AC335" s="29"/>
    </row>
    <row r="336" spans="1:29" ht="15">
      <c r="A336" s="29"/>
      <c r="B336" s="50"/>
      <c r="C336" s="29"/>
      <c r="D336" s="41"/>
      <c r="E336" s="51"/>
      <c r="F336" s="51"/>
      <c r="G336" s="41"/>
      <c r="H336" s="41"/>
      <c r="I336" s="29"/>
      <c r="J336" s="29"/>
      <c r="K336" s="29"/>
      <c r="L336" s="29"/>
      <c r="M336" s="29"/>
      <c r="N336" s="29"/>
      <c r="O336" s="29"/>
      <c r="P336" s="29"/>
      <c r="Q336" s="29"/>
      <c r="R336" s="29"/>
      <c r="S336" s="29"/>
      <c r="T336" s="29"/>
      <c r="U336" s="29"/>
      <c r="V336" s="29"/>
      <c r="W336" s="29"/>
      <c r="X336" s="29"/>
      <c r="Y336" s="29"/>
      <c r="Z336" s="29"/>
      <c r="AA336" s="29"/>
      <c r="AB336" s="29"/>
      <c r="AC336" s="29"/>
    </row>
    <row r="337" spans="1:29" ht="15">
      <c r="A337" s="29"/>
      <c r="B337" s="50"/>
      <c r="C337" s="29"/>
      <c r="D337" s="41"/>
      <c r="E337" s="51"/>
      <c r="F337" s="51"/>
      <c r="G337" s="41"/>
      <c r="H337" s="41"/>
      <c r="I337" s="29"/>
      <c r="J337" s="29"/>
      <c r="K337" s="29"/>
      <c r="L337" s="29"/>
      <c r="M337" s="29"/>
      <c r="N337" s="29"/>
      <c r="O337" s="29"/>
      <c r="P337" s="29"/>
      <c r="Q337" s="29"/>
      <c r="R337" s="29"/>
      <c r="S337" s="29"/>
      <c r="T337" s="29"/>
      <c r="U337" s="29"/>
      <c r="V337" s="29"/>
      <c r="W337" s="29"/>
      <c r="X337" s="29"/>
      <c r="Y337" s="29"/>
      <c r="Z337" s="29"/>
      <c r="AA337" s="29"/>
      <c r="AB337" s="29"/>
      <c r="AC337" s="29"/>
    </row>
    <row r="338" spans="1:29" ht="15">
      <c r="A338" s="29"/>
      <c r="B338" s="50"/>
      <c r="C338" s="29"/>
      <c r="D338" s="41"/>
      <c r="E338" s="51"/>
      <c r="F338" s="51"/>
      <c r="G338" s="41"/>
      <c r="H338" s="41"/>
      <c r="I338" s="29"/>
      <c r="J338" s="29"/>
      <c r="K338" s="29"/>
      <c r="L338" s="29"/>
      <c r="M338" s="29"/>
      <c r="N338" s="29"/>
      <c r="O338" s="29"/>
      <c r="P338" s="29"/>
      <c r="Q338" s="29"/>
      <c r="R338" s="29"/>
      <c r="S338" s="29"/>
      <c r="T338" s="29"/>
      <c r="U338" s="29"/>
      <c r="V338" s="29"/>
      <c r="W338" s="29"/>
      <c r="X338" s="29"/>
      <c r="Y338" s="29"/>
      <c r="Z338" s="29"/>
      <c r="AA338" s="29"/>
      <c r="AB338" s="29"/>
      <c r="AC338" s="29"/>
    </row>
    <row r="339" spans="1:29" ht="15">
      <c r="A339" s="29"/>
      <c r="B339" s="50"/>
      <c r="C339" s="29"/>
      <c r="D339" s="41"/>
      <c r="E339" s="51"/>
      <c r="F339" s="51"/>
      <c r="G339" s="41"/>
      <c r="H339" s="41"/>
      <c r="I339" s="29"/>
      <c r="J339" s="29"/>
      <c r="K339" s="29"/>
      <c r="L339" s="29"/>
      <c r="M339" s="29"/>
      <c r="N339" s="29"/>
      <c r="O339" s="29"/>
      <c r="P339" s="29"/>
      <c r="Q339" s="29"/>
      <c r="R339" s="29"/>
      <c r="S339" s="29"/>
      <c r="T339" s="29"/>
      <c r="U339" s="29"/>
      <c r="V339" s="29"/>
      <c r="W339" s="29"/>
      <c r="X339" s="29"/>
      <c r="Y339" s="29"/>
      <c r="Z339" s="29"/>
      <c r="AA339" s="29"/>
      <c r="AB339" s="29"/>
      <c r="AC339" s="29"/>
    </row>
    <row r="340" spans="1:29" ht="15">
      <c r="A340" s="29"/>
      <c r="B340" s="50"/>
      <c r="C340" s="29"/>
      <c r="D340" s="41"/>
      <c r="E340" s="51"/>
      <c r="F340" s="51"/>
      <c r="G340" s="41"/>
      <c r="H340" s="41"/>
      <c r="I340" s="29"/>
      <c r="J340" s="29"/>
      <c r="K340" s="29"/>
      <c r="L340" s="29"/>
      <c r="M340" s="29"/>
      <c r="N340" s="29"/>
      <c r="O340" s="29"/>
      <c r="P340" s="29"/>
      <c r="Q340" s="29"/>
      <c r="R340" s="29"/>
      <c r="S340" s="29"/>
      <c r="T340" s="29"/>
      <c r="U340" s="29"/>
      <c r="V340" s="29"/>
      <c r="W340" s="29"/>
      <c r="X340" s="29"/>
      <c r="Y340" s="29"/>
      <c r="Z340" s="29"/>
      <c r="AA340" s="29"/>
      <c r="AB340" s="29"/>
      <c r="AC340" s="29"/>
    </row>
    <row r="341" spans="1:29" ht="15">
      <c r="A341" s="29"/>
      <c r="B341" s="50"/>
      <c r="C341" s="29"/>
      <c r="D341" s="41"/>
      <c r="E341" s="51"/>
      <c r="F341" s="51"/>
      <c r="G341" s="41"/>
      <c r="H341" s="41"/>
      <c r="I341" s="29"/>
      <c r="J341" s="29"/>
      <c r="K341" s="29"/>
      <c r="L341" s="29"/>
      <c r="M341" s="29"/>
      <c r="N341" s="29"/>
      <c r="O341" s="29"/>
      <c r="P341" s="29"/>
      <c r="Q341" s="29"/>
      <c r="R341" s="29"/>
      <c r="S341" s="29"/>
      <c r="T341" s="29"/>
      <c r="U341" s="29"/>
      <c r="V341" s="29"/>
      <c r="W341" s="29"/>
      <c r="X341" s="29"/>
      <c r="Y341" s="29"/>
      <c r="Z341" s="29"/>
      <c r="AA341" s="29"/>
      <c r="AB341" s="29"/>
      <c r="AC341" s="29"/>
    </row>
    <row r="342" spans="1:29" ht="15">
      <c r="A342" s="29"/>
      <c r="B342" s="50"/>
      <c r="C342" s="29"/>
      <c r="D342" s="41"/>
      <c r="E342" s="51"/>
      <c r="F342" s="51"/>
      <c r="G342" s="41"/>
      <c r="H342" s="41"/>
      <c r="I342" s="29"/>
      <c r="J342" s="29"/>
      <c r="K342" s="29"/>
      <c r="L342" s="29"/>
      <c r="M342" s="29"/>
      <c r="N342" s="29"/>
      <c r="O342" s="29"/>
      <c r="P342" s="29"/>
      <c r="Q342" s="29"/>
      <c r="R342" s="29"/>
      <c r="S342" s="29"/>
      <c r="T342" s="29"/>
      <c r="U342" s="29"/>
      <c r="V342" s="29"/>
      <c r="W342" s="29"/>
      <c r="X342" s="29"/>
      <c r="Y342" s="29"/>
      <c r="Z342" s="29"/>
      <c r="AA342" s="29"/>
      <c r="AB342" s="29"/>
      <c r="AC342" s="29"/>
    </row>
    <row r="343" spans="1:29" ht="15">
      <c r="A343" s="29"/>
      <c r="B343" s="50"/>
      <c r="C343" s="29"/>
      <c r="D343" s="41"/>
      <c r="E343" s="51"/>
      <c r="F343" s="51"/>
      <c r="G343" s="41"/>
      <c r="H343" s="41"/>
      <c r="I343" s="29"/>
      <c r="J343" s="29"/>
      <c r="K343" s="29"/>
      <c r="L343" s="29"/>
      <c r="M343" s="29"/>
      <c r="N343" s="29"/>
      <c r="O343" s="29"/>
      <c r="P343" s="29"/>
      <c r="Q343" s="29"/>
      <c r="R343" s="29"/>
      <c r="S343" s="29"/>
      <c r="T343" s="29"/>
      <c r="U343" s="29"/>
      <c r="V343" s="29"/>
      <c r="W343" s="29"/>
      <c r="X343" s="29"/>
      <c r="Y343" s="29"/>
      <c r="Z343" s="29"/>
      <c r="AA343" s="29"/>
      <c r="AB343" s="29"/>
      <c r="AC343" s="29"/>
    </row>
    <row r="344" spans="1:29" ht="15">
      <c r="A344" s="29"/>
      <c r="B344" s="50"/>
      <c r="C344" s="29"/>
      <c r="D344" s="41"/>
      <c r="E344" s="51"/>
      <c r="F344" s="51"/>
      <c r="G344" s="41"/>
      <c r="H344" s="41"/>
      <c r="I344" s="29"/>
      <c r="J344" s="29"/>
      <c r="K344" s="29"/>
      <c r="L344" s="29"/>
      <c r="M344" s="29"/>
      <c r="N344" s="29"/>
      <c r="O344" s="29"/>
      <c r="P344" s="29"/>
      <c r="Q344" s="29"/>
      <c r="R344" s="29"/>
      <c r="S344" s="29"/>
      <c r="T344" s="29"/>
      <c r="U344" s="29"/>
      <c r="V344" s="29"/>
      <c r="W344" s="29"/>
      <c r="X344" s="29"/>
      <c r="Y344" s="29"/>
      <c r="Z344" s="29"/>
      <c r="AA344" s="29"/>
      <c r="AB344" s="29"/>
      <c r="AC344" s="29"/>
    </row>
    <row r="345" spans="1:29" ht="15">
      <c r="A345" s="29"/>
      <c r="B345" s="50"/>
      <c r="C345" s="29"/>
      <c r="D345" s="41"/>
      <c r="E345" s="51"/>
      <c r="F345" s="51"/>
      <c r="G345" s="41"/>
      <c r="H345" s="41"/>
      <c r="I345" s="29"/>
      <c r="J345" s="29"/>
      <c r="K345" s="29"/>
      <c r="L345" s="29"/>
      <c r="M345" s="29"/>
      <c r="N345" s="29"/>
      <c r="O345" s="29"/>
      <c r="P345" s="29"/>
      <c r="Q345" s="29"/>
      <c r="R345" s="29"/>
      <c r="S345" s="29"/>
      <c r="T345" s="29"/>
      <c r="U345" s="29"/>
      <c r="V345" s="29"/>
      <c r="W345" s="29"/>
      <c r="X345" s="29"/>
      <c r="Y345" s="29"/>
      <c r="Z345" s="29"/>
      <c r="AA345" s="29"/>
      <c r="AB345" s="29"/>
      <c r="AC345" s="29"/>
    </row>
    <row r="346" spans="1:29" ht="15">
      <c r="A346" s="29"/>
      <c r="B346" s="50"/>
      <c r="C346" s="29"/>
      <c r="D346" s="41"/>
      <c r="E346" s="51"/>
      <c r="F346" s="51"/>
      <c r="G346" s="41"/>
      <c r="H346" s="41"/>
      <c r="I346" s="29"/>
      <c r="J346" s="29"/>
      <c r="K346" s="29"/>
      <c r="L346" s="29"/>
      <c r="M346" s="29"/>
      <c r="N346" s="29"/>
      <c r="O346" s="29"/>
      <c r="P346" s="29"/>
      <c r="Q346" s="29"/>
      <c r="R346" s="29"/>
      <c r="S346" s="29"/>
      <c r="T346" s="29"/>
      <c r="U346" s="29"/>
      <c r="V346" s="29"/>
      <c r="W346" s="29"/>
      <c r="X346" s="29"/>
      <c r="Y346" s="29"/>
      <c r="Z346" s="29"/>
      <c r="AA346" s="29"/>
      <c r="AB346" s="29"/>
      <c r="AC346" s="29"/>
    </row>
    <row r="347" spans="1:29" ht="15">
      <c r="A347" s="29"/>
      <c r="B347" s="50"/>
      <c r="C347" s="29"/>
      <c r="D347" s="41"/>
      <c r="E347" s="51"/>
      <c r="F347" s="51"/>
      <c r="G347" s="41"/>
      <c r="H347" s="41"/>
      <c r="I347" s="29"/>
      <c r="J347" s="29"/>
      <c r="K347" s="29"/>
      <c r="L347" s="29"/>
      <c r="M347" s="29"/>
      <c r="N347" s="29"/>
      <c r="O347" s="29"/>
      <c r="P347" s="29"/>
      <c r="Q347" s="29"/>
      <c r="R347" s="29"/>
      <c r="S347" s="29"/>
      <c r="T347" s="29"/>
      <c r="U347" s="29"/>
      <c r="V347" s="29"/>
      <c r="W347" s="29"/>
      <c r="X347" s="29"/>
      <c r="Y347" s="29"/>
      <c r="Z347" s="29"/>
      <c r="AA347" s="29"/>
      <c r="AB347" s="29"/>
      <c r="AC347" s="29"/>
    </row>
    <row r="348" spans="1:29" ht="15">
      <c r="A348" s="29"/>
      <c r="B348" s="50"/>
      <c r="C348" s="29"/>
      <c r="D348" s="41"/>
      <c r="E348" s="51"/>
      <c r="F348" s="51"/>
      <c r="G348" s="41"/>
      <c r="H348" s="41"/>
      <c r="I348" s="29"/>
      <c r="J348" s="29"/>
      <c r="K348" s="29"/>
      <c r="L348" s="29"/>
      <c r="M348" s="29"/>
      <c r="N348" s="29"/>
      <c r="O348" s="29"/>
      <c r="P348" s="29"/>
      <c r="Q348" s="29"/>
      <c r="R348" s="29"/>
      <c r="S348" s="29"/>
      <c r="T348" s="29"/>
      <c r="U348" s="29"/>
      <c r="V348" s="29"/>
      <c r="W348" s="29"/>
      <c r="X348" s="29"/>
      <c r="Y348" s="29"/>
      <c r="Z348" s="29"/>
      <c r="AA348" s="29"/>
      <c r="AB348" s="29"/>
      <c r="AC348" s="29"/>
    </row>
    <row r="349" spans="1:29" ht="15">
      <c r="A349" s="29"/>
      <c r="B349" s="50"/>
      <c r="C349" s="29"/>
      <c r="D349" s="41"/>
      <c r="E349" s="51"/>
      <c r="F349" s="51"/>
      <c r="G349" s="41"/>
      <c r="H349" s="41"/>
      <c r="I349" s="29"/>
      <c r="J349" s="29"/>
      <c r="K349" s="29"/>
      <c r="L349" s="29"/>
      <c r="M349" s="29"/>
      <c r="N349" s="29"/>
      <c r="O349" s="29"/>
      <c r="P349" s="29"/>
      <c r="Q349" s="29"/>
      <c r="R349" s="29"/>
      <c r="S349" s="29"/>
      <c r="T349" s="29"/>
      <c r="U349" s="29"/>
      <c r="V349" s="29"/>
      <c r="W349" s="29"/>
      <c r="X349" s="29"/>
      <c r="Y349" s="29"/>
      <c r="Z349" s="29"/>
      <c r="AA349" s="29"/>
      <c r="AB349" s="29"/>
      <c r="AC349" s="29"/>
    </row>
    <row r="350" spans="1:29" ht="15">
      <c r="A350" s="29"/>
      <c r="B350" s="50"/>
      <c r="C350" s="29"/>
      <c r="D350" s="41"/>
      <c r="E350" s="51"/>
      <c r="F350" s="51"/>
      <c r="G350" s="41"/>
      <c r="H350" s="41"/>
      <c r="I350" s="29"/>
      <c r="J350" s="29"/>
      <c r="K350" s="29"/>
      <c r="L350" s="29"/>
      <c r="M350" s="29"/>
      <c r="N350" s="29"/>
      <c r="O350" s="29"/>
      <c r="P350" s="29"/>
      <c r="Q350" s="29"/>
      <c r="R350" s="29"/>
      <c r="S350" s="29"/>
      <c r="T350" s="29"/>
      <c r="U350" s="29"/>
      <c r="V350" s="29"/>
      <c r="W350" s="29"/>
      <c r="X350" s="29"/>
      <c r="Y350" s="29"/>
      <c r="Z350" s="29"/>
      <c r="AA350" s="29"/>
      <c r="AB350" s="29"/>
      <c r="AC350" s="29"/>
    </row>
    <row r="351" spans="1:29" ht="15">
      <c r="A351" s="29"/>
      <c r="B351" s="50"/>
      <c r="C351" s="29"/>
      <c r="D351" s="41"/>
      <c r="E351" s="51"/>
      <c r="F351" s="51"/>
      <c r="G351" s="41"/>
      <c r="H351" s="41"/>
      <c r="I351" s="29"/>
      <c r="J351" s="29"/>
      <c r="K351" s="29"/>
      <c r="L351" s="29"/>
      <c r="M351" s="29"/>
      <c r="N351" s="29"/>
      <c r="O351" s="29"/>
      <c r="P351" s="29"/>
      <c r="Q351" s="29"/>
      <c r="R351" s="29"/>
      <c r="S351" s="29"/>
      <c r="T351" s="29"/>
      <c r="U351" s="29"/>
      <c r="V351" s="29"/>
      <c r="W351" s="29"/>
      <c r="X351" s="29"/>
      <c r="Y351" s="29"/>
      <c r="Z351" s="29"/>
      <c r="AA351" s="29"/>
      <c r="AB351" s="29"/>
      <c r="AC351" s="29"/>
    </row>
    <row r="352" spans="1:29" ht="15">
      <c r="A352" s="29"/>
      <c r="B352" s="50"/>
      <c r="C352" s="29"/>
      <c r="D352" s="41"/>
      <c r="E352" s="51"/>
      <c r="F352" s="51"/>
      <c r="G352" s="41"/>
      <c r="H352" s="41"/>
      <c r="I352" s="29"/>
      <c r="J352" s="29"/>
      <c r="K352" s="29"/>
      <c r="L352" s="29"/>
      <c r="M352" s="29"/>
      <c r="N352" s="29"/>
      <c r="O352" s="29"/>
      <c r="P352" s="29"/>
      <c r="Q352" s="29"/>
      <c r="R352" s="29"/>
      <c r="S352" s="29"/>
      <c r="T352" s="29"/>
      <c r="U352" s="29"/>
      <c r="V352" s="29"/>
      <c r="W352" s="29"/>
      <c r="X352" s="29"/>
      <c r="Y352" s="29"/>
      <c r="Z352" s="29"/>
      <c r="AA352" s="29"/>
      <c r="AB352" s="29"/>
      <c r="AC352" s="29"/>
    </row>
    <row r="353" spans="1:29" ht="15">
      <c r="A353" s="29"/>
      <c r="B353" s="50"/>
      <c r="C353" s="29"/>
      <c r="D353" s="41"/>
      <c r="E353" s="51"/>
      <c r="F353" s="51"/>
      <c r="G353" s="41"/>
      <c r="H353" s="41"/>
      <c r="I353" s="29"/>
      <c r="J353" s="29"/>
      <c r="K353" s="29"/>
      <c r="L353" s="29"/>
      <c r="M353" s="29"/>
      <c r="N353" s="29"/>
      <c r="O353" s="29"/>
      <c r="P353" s="29"/>
      <c r="Q353" s="29"/>
      <c r="R353" s="29"/>
      <c r="S353" s="29"/>
      <c r="T353" s="29"/>
      <c r="U353" s="29"/>
      <c r="V353" s="29"/>
      <c r="W353" s="29"/>
      <c r="X353" s="29"/>
      <c r="Y353" s="29"/>
      <c r="Z353" s="29"/>
      <c r="AA353" s="29"/>
      <c r="AB353" s="29"/>
      <c r="AC353" s="29"/>
    </row>
    <row r="354" spans="1:29" ht="15">
      <c r="A354" s="29"/>
      <c r="B354" s="50"/>
      <c r="C354" s="29"/>
      <c r="D354" s="41"/>
      <c r="E354" s="51"/>
      <c r="F354" s="51"/>
      <c r="G354" s="41"/>
      <c r="H354" s="41"/>
      <c r="I354" s="29"/>
      <c r="J354" s="29"/>
      <c r="K354" s="29"/>
      <c r="L354" s="29"/>
      <c r="M354" s="29"/>
      <c r="N354" s="29"/>
      <c r="O354" s="29"/>
      <c r="P354" s="29"/>
      <c r="Q354" s="29"/>
      <c r="R354" s="29"/>
      <c r="S354" s="29"/>
      <c r="T354" s="29"/>
      <c r="U354" s="29"/>
      <c r="V354" s="29"/>
      <c r="W354" s="29"/>
      <c r="X354" s="29"/>
      <c r="Y354" s="29"/>
      <c r="Z354" s="29"/>
      <c r="AA354" s="29"/>
      <c r="AB354" s="29"/>
      <c r="AC354" s="29"/>
    </row>
    <row r="355" spans="1:29" ht="15">
      <c r="A355" s="29"/>
      <c r="B355" s="50"/>
      <c r="C355" s="29"/>
      <c r="D355" s="41"/>
      <c r="E355" s="51"/>
      <c r="F355" s="51"/>
      <c r="G355" s="41"/>
      <c r="H355" s="41"/>
      <c r="I355" s="29"/>
      <c r="J355" s="29"/>
      <c r="K355" s="29"/>
      <c r="L355" s="29"/>
      <c r="M355" s="29"/>
      <c r="N355" s="29"/>
      <c r="O355" s="29"/>
      <c r="P355" s="29"/>
      <c r="Q355" s="29"/>
      <c r="R355" s="29"/>
      <c r="S355" s="29"/>
      <c r="T355" s="29"/>
      <c r="U355" s="29"/>
      <c r="V355" s="29"/>
      <c r="W355" s="29"/>
      <c r="X355" s="29"/>
      <c r="Y355" s="29"/>
      <c r="Z355" s="29"/>
      <c r="AA355" s="29"/>
      <c r="AB355" s="29"/>
      <c r="AC355" s="29"/>
    </row>
    <row r="356" spans="1:29" ht="15">
      <c r="A356" s="29"/>
      <c r="B356" s="50"/>
      <c r="C356" s="29"/>
      <c r="D356" s="41"/>
      <c r="E356" s="51"/>
      <c r="F356" s="51"/>
      <c r="G356" s="41"/>
      <c r="H356" s="41"/>
      <c r="I356" s="29"/>
      <c r="J356" s="29"/>
      <c r="K356" s="29"/>
      <c r="L356" s="29"/>
      <c r="M356" s="29"/>
      <c r="N356" s="29"/>
      <c r="O356" s="29"/>
      <c r="P356" s="29"/>
      <c r="Q356" s="29"/>
      <c r="R356" s="29"/>
      <c r="S356" s="29"/>
      <c r="T356" s="29"/>
      <c r="U356" s="29"/>
      <c r="V356" s="29"/>
      <c r="W356" s="29"/>
      <c r="X356" s="29"/>
      <c r="Y356" s="29"/>
      <c r="Z356" s="29"/>
      <c r="AA356" s="29"/>
      <c r="AB356" s="29"/>
      <c r="AC356" s="29"/>
    </row>
    <row r="357" spans="1:29" ht="15">
      <c r="A357" s="29"/>
      <c r="B357" s="50"/>
      <c r="C357" s="29"/>
      <c r="D357" s="41"/>
      <c r="E357" s="51"/>
      <c r="F357" s="51"/>
      <c r="G357" s="41"/>
      <c r="H357" s="41"/>
      <c r="I357" s="29"/>
      <c r="J357" s="29"/>
      <c r="K357" s="29"/>
      <c r="L357" s="29"/>
      <c r="M357" s="29"/>
      <c r="N357" s="29"/>
      <c r="O357" s="29"/>
      <c r="P357" s="29"/>
      <c r="Q357" s="29"/>
      <c r="R357" s="29"/>
      <c r="S357" s="29"/>
      <c r="T357" s="29"/>
      <c r="U357" s="29"/>
      <c r="V357" s="29"/>
      <c r="W357" s="29"/>
      <c r="X357" s="29"/>
      <c r="Y357" s="29"/>
      <c r="Z357" s="29"/>
      <c r="AA357" s="29"/>
      <c r="AB357" s="29"/>
      <c r="AC357" s="29"/>
    </row>
    <row r="358" spans="1:29" ht="15">
      <c r="A358" s="29"/>
      <c r="B358" s="50"/>
      <c r="C358" s="29"/>
      <c r="D358" s="41"/>
      <c r="E358" s="51"/>
      <c r="F358" s="51"/>
      <c r="G358" s="41"/>
      <c r="H358" s="41"/>
      <c r="I358" s="29"/>
      <c r="J358" s="29"/>
      <c r="K358" s="29"/>
      <c r="L358" s="29"/>
      <c r="M358" s="29"/>
      <c r="N358" s="29"/>
      <c r="O358" s="29"/>
      <c r="P358" s="29"/>
      <c r="Q358" s="29"/>
      <c r="R358" s="29"/>
      <c r="S358" s="29"/>
      <c r="T358" s="29"/>
      <c r="U358" s="29"/>
      <c r="V358" s="29"/>
      <c r="W358" s="29"/>
      <c r="X358" s="29"/>
      <c r="Y358" s="29"/>
      <c r="Z358" s="29"/>
      <c r="AA358" s="29"/>
      <c r="AB358" s="29"/>
      <c r="AC358" s="29"/>
    </row>
    <row r="359" spans="1:29" ht="15">
      <c r="A359" s="29"/>
      <c r="B359" s="50"/>
      <c r="C359" s="29"/>
      <c r="D359" s="41"/>
      <c r="E359" s="51"/>
      <c r="F359" s="51"/>
      <c r="G359" s="41"/>
      <c r="H359" s="41"/>
      <c r="I359" s="29"/>
      <c r="J359" s="29"/>
      <c r="K359" s="29"/>
      <c r="L359" s="29"/>
      <c r="M359" s="29"/>
      <c r="N359" s="29"/>
      <c r="O359" s="29"/>
      <c r="P359" s="29"/>
      <c r="Q359" s="29"/>
      <c r="R359" s="29"/>
      <c r="S359" s="29"/>
      <c r="T359" s="29"/>
      <c r="U359" s="29"/>
      <c r="V359" s="29"/>
      <c r="W359" s="29"/>
      <c r="X359" s="29"/>
      <c r="Y359" s="29"/>
      <c r="Z359" s="29"/>
      <c r="AA359" s="29"/>
      <c r="AB359" s="29"/>
      <c r="AC359" s="29"/>
    </row>
    <row r="360" spans="1:29" ht="15">
      <c r="A360" s="29"/>
      <c r="B360" s="50"/>
      <c r="C360" s="29"/>
      <c r="D360" s="41"/>
      <c r="E360" s="51"/>
      <c r="F360" s="51"/>
      <c r="G360" s="41"/>
      <c r="H360" s="41"/>
      <c r="I360" s="29"/>
      <c r="J360" s="29"/>
      <c r="K360" s="29"/>
      <c r="L360" s="29"/>
      <c r="M360" s="29"/>
      <c r="N360" s="29"/>
      <c r="O360" s="29"/>
      <c r="P360" s="29"/>
      <c r="Q360" s="29"/>
      <c r="R360" s="29"/>
      <c r="S360" s="29"/>
      <c r="T360" s="29"/>
      <c r="U360" s="29"/>
      <c r="V360" s="29"/>
      <c r="W360" s="29"/>
      <c r="X360" s="29"/>
      <c r="Y360" s="29"/>
      <c r="Z360" s="29"/>
      <c r="AA360" s="29"/>
      <c r="AB360" s="29"/>
      <c r="AC360" s="29"/>
    </row>
    <row r="361" spans="1:29" ht="15">
      <c r="A361" s="29"/>
      <c r="B361" s="50"/>
      <c r="C361" s="29"/>
      <c r="D361" s="41"/>
      <c r="E361" s="51"/>
      <c r="F361" s="51"/>
      <c r="G361" s="41"/>
      <c r="H361" s="41"/>
      <c r="I361" s="29"/>
      <c r="J361" s="29"/>
      <c r="K361" s="29"/>
      <c r="L361" s="29"/>
      <c r="M361" s="29"/>
      <c r="N361" s="29"/>
      <c r="O361" s="29"/>
      <c r="P361" s="29"/>
      <c r="Q361" s="29"/>
      <c r="R361" s="29"/>
      <c r="S361" s="29"/>
      <c r="T361" s="29"/>
      <c r="U361" s="29"/>
      <c r="V361" s="29"/>
      <c r="W361" s="29"/>
      <c r="X361" s="29"/>
      <c r="Y361" s="29"/>
      <c r="Z361" s="29"/>
      <c r="AA361" s="29"/>
      <c r="AB361" s="29"/>
      <c r="AC361" s="29"/>
    </row>
    <row r="362" spans="1:29" ht="15">
      <c r="A362" s="29"/>
      <c r="B362" s="50"/>
      <c r="C362" s="29"/>
      <c r="D362" s="41"/>
      <c r="E362" s="51"/>
      <c r="F362" s="51"/>
      <c r="G362" s="41"/>
      <c r="H362" s="41"/>
      <c r="I362" s="29"/>
      <c r="J362" s="29"/>
      <c r="K362" s="29"/>
      <c r="L362" s="29"/>
      <c r="M362" s="29"/>
      <c r="N362" s="29"/>
      <c r="O362" s="29"/>
      <c r="P362" s="29"/>
      <c r="Q362" s="29"/>
      <c r="R362" s="29"/>
      <c r="S362" s="29"/>
      <c r="T362" s="29"/>
      <c r="U362" s="29"/>
      <c r="V362" s="29"/>
      <c r="W362" s="29"/>
      <c r="X362" s="29"/>
      <c r="Y362" s="29"/>
      <c r="Z362" s="29"/>
      <c r="AA362" s="29"/>
      <c r="AB362" s="29"/>
      <c r="AC362" s="29"/>
    </row>
    <row r="363" spans="1:29" ht="15">
      <c r="A363" s="29"/>
      <c r="B363" s="50"/>
      <c r="C363" s="29"/>
      <c r="D363" s="41"/>
      <c r="E363" s="51"/>
      <c r="F363" s="51"/>
      <c r="G363" s="41"/>
      <c r="H363" s="41"/>
      <c r="I363" s="29"/>
      <c r="J363" s="29"/>
      <c r="K363" s="29"/>
      <c r="L363" s="29"/>
      <c r="M363" s="29"/>
      <c r="N363" s="29"/>
      <c r="O363" s="29"/>
      <c r="P363" s="29"/>
      <c r="Q363" s="29"/>
      <c r="R363" s="29"/>
      <c r="S363" s="29"/>
      <c r="T363" s="29"/>
      <c r="U363" s="29"/>
      <c r="V363" s="29"/>
      <c r="W363" s="29"/>
      <c r="X363" s="29"/>
      <c r="Y363" s="29"/>
      <c r="Z363" s="29"/>
      <c r="AA363" s="29"/>
      <c r="AB363" s="29"/>
      <c r="AC363" s="29"/>
    </row>
    <row r="364" spans="1:29" ht="15">
      <c r="A364" s="29"/>
      <c r="B364" s="50"/>
      <c r="C364" s="29"/>
      <c r="D364" s="41"/>
      <c r="E364" s="51"/>
      <c r="F364" s="51"/>
      <c r="G364" s="41"/>
      <c r="H364" s="41"/>
      <c r="I364" s="29"/>
      <c r="J364" s="29"/>
      <c r="K364" s="29"/>
      <c r="L364" s="29"/>
      <c r="M364" s="29"/>
      <c r="N364" s="29"/>
      <c r="O364" s="29"/>
      <c r="P364" s="29"/>
      <c r="Q364" s="29"/>
      <c r="R364" s="29"/>
      <c r="S364" s="29"/>
      <c r="T364" s="29"/>
      <c r="U364" s="29"/>
      <c r="V364" s="29"/>
      <c r="W364" s="29"/>
      <c r="X364" s="29"/>
      <c r="Y364" s="29"/>
      <c r="Z364" s="29"/>
      <c r="AA364" s="29"/>
      <c r="AB364" s="29"/>
      <c r="AC364" s="29"/>
    </row>
    <row r="365" spans="1:29" ht="15">
      <c r="A365" s="29"/>
      <c r="B365" s="50"/>
      <c r="C365" s="29"/>
      <c r="D365" s="41"/>
      <c r="E365" s="51"/>
      <c r="F365" s="51"/>
      <c r="G365" s="41"/>
      <c r="H365" s="41"/>
      <c r="I365" s="29"/>
      <c r="J365" s="29"/>
      <c r="K365" s="29"/>
      <c r="L365" s="29"/>
      <c r="M365" s="29"/>
      <c r="N365" s="29"/>
      <c r="O365" s="29"/>
      <c r="P365" s="29"/>
      <c r="Q365" s="29"/>
      <c r="R365" s="29"/>
      <c r="S365" s="29"/>
      <c r="T365" s="29"/>
      <c r="U365" s="29"/>
      <c r="V365" s="29"/>
      <c r="W365" s="29"/>
      <c r="X365" s="29"/>
      <c r="Y365" s="29"/>
      <c r="Z365" s="29"/>
      <c r="AA365" s="29"/>
      <c r="AB365" s="29"/>
      <c r="AC365" s="29"/>
    </row>
    <row r="366" spans="1:29" ht="15">
      <c r="A366" s="29"/>
      <c r="B366" s="50"/>
      <c r="C366" s="29"/>
      <c r="D366" s="41"/>
      <c r="E366" s="51"/>
      <c r="F366" s="51"/>
      <c r="G366" s="41"/>
      <c r="H366" s="41"/>
      <c r="I366" s="29"/>
      <c r="J366" s="29"/>
      <c r="K366" s="29"/>
      <c r="L366" s="29"/>
      <c r="M366" s="29"/>
      <c r="N366" s="29"/>
      <c r="O366" s="29"/>
      <c r="P366" s="29"/>
      <c r="Q366" s="29"/>
      <c r="R366" s="29"/>
      <c r="S366" s="29"/>
      <c r="T366" s="29"/>
      <c r="U366" s="29"/>
      <c r="V366" s="29"/>
      <c r="W366" s="29"/>
      <c r="X366" s="29"/>
      <c r="Y366" s="29"/>
      <c r="Z366" s="29"/>
      <c r="AA366" s="29"/>
      <c r="AB366" s="29"/>
      <c r="AC366" s="29"/>
    </row>
    <row r="367" spans="1:29" ht="15">
      <c r="A367" s="29"/>
      <c r="B367" s="50"/>
      <c r="C367" s="29"/>
      <c r="D367" s="41"/>
      <c r="E367" s="51"/>
      <c r="F367" s="51"/>
      <c r="G367" s="41"/>
      <c r="H367" s="41"/>
      <c r="I367" s="29"/>
      <c r="J367" s="29"/>
      <c r="K367" s="29"/>
      <c r="L367" s="29"/>
      <c r="M367" s="29"/>
      <c r="N367" s="29"/>
      <c r="O367" s="29"/>
      <c r="P367" s="29"/>
      <c r="Q367" s="29"/>
      <c r="R367" s="29"/>
      <c r="S367" s="29"/>
      <c r="T367" s="29"/>
      <c r="U367" s="29"/>
      <c r="V367" s="29"/>
      <c r="W367" s="29"/>
      <c r="X367" s="29"/>
      <c r="Y367" s="29"/>
      <c r="Z367" s="29"/>
      <c r="AA367" s="29"/>
      <c r="AB367" s="29"/>
      <c r="AC367" s="29"/>
    </row>
    <row r="368" spans="1:29" ht="15">
      <c r="A368" s="29"/>
      <c r="B368" s="50"/>
      <c r="C368" s="29"/>
      <c r="D368" s="41"/>
      <c r="E368" s="51"/>
      <c r="F368" s="51"/>
      <c r="G368" s="41"/>
      <c r="H368" s="41"/>
      <c r="I368" s="29"/>
      <c r="J368" s="29"/>
      <c r="K368" s="29"/>
      <c r="L368" s="29"/>
      <c r="M368" s="29"/>
      <c r="N368" s="29"/>
      <c r="O368" s="29"/>
      <c r="P368" s="29"/>
      <c r="Q368" s="29"/>
      <c r="R368" s="29"/>
      <c r="S368" s="29"/>
      <c r="T368" s="29"/>
      <c r="U368" s="29"/>
      <c r="V368" s="29"/>
      <c r="W368" s="29"/>
      <c r="X368" s="29"/>
      <c r="Y368" s="29"/>
      <c r="Z368" s="29"/>
      <c r="AA368" s="29"/>
      <c r="AB368" s="29"/>
      <c r="AC368" s="29"/>
    </row>
    <row r="369" spans="1:29" ht="15">
      <c r="A369" s="29"/>
      <c r="B369" s="50"/>
      <c r="C369" s="29"/>
      <c r="D369" s="41"/>
      <c r="E369" s="51"/>
      <c r="F369" s="51"/>
      <c r="G369" s="41"/>
      <c r="H369" s="41"/>
      <c r="I369" s="29"/>
      <c r="J369" s="29"/>
      <c r="K369" s="29"/>
      <c r="L369" s="29"/>
      <c r="M369" s="29"/>
      <c r="N369" s="29"/>
      <c r="O369" s="29"/>
      <c r="P369" s="29"/>
      <c r="Q369" s="29"/>
      <c r="R369" s="29"/>
      <c r="S369" s="29"/>
      <c r="T369" s="29"/>
      <c r="U369" s="29"/>
      <c r="V369" s="29"/>
      <c r="W369" s="29"/>
      <c r="X369" s="29"/>
      <c r="Y369" s="29"/>
      <c r="Z369" s="29"/>
      <c r="AA369" s="29"/>
      <c r="AB369" s="29"/>
      <c r="AC369" s="29"/>
    </row>
    <row r="370" spans="1:29" ht="15">
      <c r="A370" s="29"/>
      <c r="B370" s="50"/>
      <c r="C370" s="29"/>
      <c r="D370" s="41"/>
      <c r="E370" s="51"/>
      <c r="F370" s="51"/>
      <c r="G370" s="41"/>
      <c r="H370" s="41"/>
      <c r="I370" s="29"/>
      <c r="J370" s="29"/>
      <c r="K370" s="29"/>
      <c r="L370" s="29"/>
      <c r="M370" s="29"/>
      <c r="N370" s="29"/>
      <c r="O370" s="29"/>
      <c r="P370" s="29"/>
      <c r="Q370" s="29"/>
      <c r="R370" s="29"/>
      <c r="S370" s="29"/>
      <c r="T370" s="29"/>
      <c r="U370" s="29"/>
      <c r="V370" s="29"/>
      <c r="W370" s="29"/>
      <c r="X370" s="29"/>
      <c r="Y370" s="29"/>
      <c r="Z370" s="29"/>
      <c r="AA370" s="29"/>
      <c r="AB370" s="29"/>
      <c r="AC370" s="29"/>
    </row>
    <row r="371" spans="1:29" ht="15">
      <c r="A371" s="29"/>
      <c r="B371" s="50"/>
      <c r="C371" s="29"/>
      <c r="D371" s="41"/>
      <c r="E371" s="51"/>
      <c r="F371" s="51"/>
      <c r="G371" s="41"/>
      <c r="H371" s="41"/>
      <c r="I371" s="29"/>
      <c r="J371" s="29"/>
      <c r="K371" s="29"/>
      <c r="L371" s="29"/>
      <c r="M371" s="29"/>
      <c r="N371" s="29"/>
      <c r="O371" s="29"/>
      <c r="P371" s="29"/>
      <c r="Q371" s="29"/>
      <c r="R371" s="29"/>
      <c r="S371" s="29"/>
      <c r="T371" s="29"/>
      <c r="U371" s="29"/>
      <c r="V371" s="29"/>
      <c r="W371" s="29"/>
      <c r="X371" s="29"/>
      <c r="Y371" s="29"/>
      <c r="Z371" s="29"/>
      <c r="AA371" s="29"/>
      <c r="AB371" s="29"/>
      <c r="AC371" s="29"/>
    </row>
    <row r="372" spans="1:29" ht="15">
      <c r="A372" s="29"/>
      <c r="B372" s="50"/>
      <c r="C372" s="29"/>
      <c r="D372" s="41"/>
      <c r="E372" s="51"/>
      <c r="F372" s="51"/>
      <c r="G372" s="41"/>
      <c r="H372" s="41"/>
      <c r="I372" s="29"/>
      <c r="J372" s="29"/>
      <c r="K372" s="29"/>
      <c r="L372" s="29"/>
      <c r="M372" s="29"/>
      <c r="N372" s="29"/>
      <c r="O372" s="29"/>
      <c r="P372" s="29"/>
      <c r="Q372" s="29"/>
      <c r="R372" s="29"/>
      <c r="S372" s="29"/>
      <c r="T372" s="29"/>
      <c r="U372" s="29"/>
      <c r="V372" s="29"/>
      <c r="W372" s="29"/>
      <c r="X372" s="29"/>
      <c r="Y372" s="29"/>
      <c r="Z372" s="29"/>
      <c r="AA372" s="29"/>
      <c r="AB372" s="29"/>
      <c r="AC372" s="29"/>
    </row>
    <row r="373" spans="1:29" ht="15">
      <c r="A373" s="29"/>
      <c r="B373" s="50"/>
      <c r="C373" s="29"/>
      <c r="D373" s="41"/>
      <c r="E373" s="51"/>
      <c r="F373" s="51"/>
      <c r="G373" s="41"/>
      <c r="H373" s="41"/>
      <c r="I373" s="29"/>
      <c r="J373" s="29"/>
      <c r="K373" s="29"/>
      <c r="L373" s="29"/>
      <c r="M373" s="29"/>
      <c r="N373" s="29"/>
      <c r="O373" s="29"/>
      <c r="P373" s="29"/>
      <c r="Q373" s="29"/>
      <c r="R373" s="29"/>
      <c r="S373" s="29"/>
      <c r="T373" s="29"/>
      <c r="U373" s="29"/>
      <c r="V373" s="29"/>
      <c r="W373" s="29"/>
      <c r="X373" s="29"/>
      <c r="Y373" s="29"/>
      <c r="Z373" s="29"/>
      <c r="AA373" s="29"/>
      <c r="AB373" s="29"/>
      <c r="AC373" s="29"/>
    </row>
    <row r="374" spans="1:29" ht="15">
      <c r="A374" s="29"/>
      <c r="B374" s="50"/>
      <c r="C374" s="29"/>
      <c r="D374" s="41"/>
      <c r="E374" s="51"/>
      <c r="F374" s="51"/>
      <c r="G374" s="41"/>
      <c r="H374" s="41"/>
      <c r="I374" s="29"/>
      <c r="J374" s="29"/>
      <c r="K374" s="29"/>
      <c r="L374" s="29"/>
      <c r="M374" s="29"/>
      <c r="N374" s="29"/>
      <c r="O374" s="29"/>
      <c r="P374" s="29"/>
      <c r="Q374" s="29"/>
      <c r="R374" s="29"/>
      <c r="S374" s="29"/>
      <c r="T374" s="29"/>
      <c r="U374" s="29"/>
      <c r="V374" s="29"/>
      <c r="W374" s="29"/>
      <c r="X374" s="29"/>
      <c r="Y374" s="29"/>
      <c r="Z374" s="29"/>
      <c r="AA374" s="29"/>
      <c r="AB374" s="29"/>
      <c r="AC374" s="29"/>
    </row>
    <row r="375" spans="1:29" ht="15">
      <c r="A375" s="29"/>
      <c r="B375" s="50"/>
      <c r="C375" s="29"/>
      <c r="D375" s="41"/>
      <c r="E375" s="51"/>
      <c r="F375" s="51"/>
      <c r="G375" s="41"/>
      <c r="H375" s="41"/>
      <c r="I375" s="29"/>
      <c r="J375" s="29"/>
      <c r="K375" s="29"/>
      <c r="L375" s="29"/>
      <c r="M375" s="29"/>
      <c r="N375" s="29"/>
      <c r="O375" s="29"/>
      <c r="P375" s="29"/>
      <c r="Q375" s="29"/>
      <c r="R375" s="29"/>
      <c r="S375" s="29"/>
      <c r="T375" s="29"/>
      <c r="U375" s="29"/>
      <c r="V375" s="29"/>
      <c r="W375" s="29"/>
      <c r="X375" s="29"/>
      <c r="Y375" s="29"/>
      <c r="Z375" s="29"/>
      <c r="AA375" s="29"/>
      <c r="AB375" s="29"/>
      <c r="AC375" s="29"/>
    </row>
    <row r="376" spans="1:29" ht="15">
      <c r="A376" s="29"/>
      <c r="B376" s="50"/>
      <c r="C376" s="29"/>
      <c r="D376" s="41"/>
      <c r="E376" s="51"/>
      <c r="F376" s="51"/>
      <c r="G376" s="41"/>
      <c r="H376" s="41"/>
      <c r="I376" s="29"/>
      <c r="J376" s="29"/>
      <c r="K376" s="29"/>
      <c r="L376" s="29"/>
      <c r="M376" s="29"/>
      <c r="N376" s="29"/>
      <c r="O376" s="29"/>
      <c r="P376" s="29"/>
      <c r="Q376" s="29"/>
      <c r="R376" s="29"/>
      <c r="S376" s="29"/>
      <c r="T376" s="29"/>
      <c r="U376" s="29"/>
      <c r="V376" s="29"/>
      <c r="W376" s="29"/>
      <c r="X376" s="29"/>
      <c r="Y376" s="29"/>
      <c r="Z376" s="29"/>
      <c r="AA376" s="29"/>
      <c r="AB376" s="29"/>
      <c r="AC376" s="29"/>
    </row>
    <row r="377" spans="1:29" ht="15">
      <c r="A377" s="29"/>
      <c r="B377" s="50"/>
      <c r="C377" s="29"/>
      <c r="D377" s="41"/>
      <c r="E377" s="51"/>
      <c r="F377" s="51"/>
      <c r="G377" s="41"/>
      <c r="H377" s="41"/>
      <c r="I377" s="29"/>
      <c r="J377" s="29"/>
      <c r="K377" s="29"/>
      <c r="L377" s="29"/>
      <c r="M377" s="29"/>
      <c r="N377" s="29"/>
      <c r="O377" s="29"/>
      <c r="P377" s="29"/>
      <c r="Q377" s="29"/>
      <c r="R377" s="29"/>
      <c r="S377" s="29"/>
      <c r="T377" s="29"/>
      <c r="U377" s="29"/>
      <c r="V377" s="29"/>
      <c r="W377" s="29"/>
      <c r="X377" s="29"/>
      <c r="Y377" s="29"/>
      <c r="Z377" s="29"/>
      <c r="AA377" s="29"/>
      <c r="AB377" s="29"/>
      <c r="AC377" s="29"/>
    </row>
    <row r="378" spans="1:29" ht="15">
      <c r="A378" s="29"/>
      <c r="B378" s="50"/>
      <c r="C378" s="29"/>
      <c r="D378" s="41"/>
      <c r="E378" s="51"/>
      <c r="F378" s="51"/>
      <c r="G378" s="41"/>
      <c r="H378" s="41"/>
      <c r="I378" s="29"/>
      <c r="J378" s="29"/>
      <c r="K378" s="29"/>
      <c r="L378" s="29"/>
      <c r="M378" s="29"/>
      <c r="N378" s="29"/>
      <c r="O378" s="29"/>
      <c r="P378" s="29"/>
      <c r="Q378" s="29"/>
      <c r="R378" s="29"/>
      <c r="S378" s="29"/>
      <c r="T378" s="29"/>
      <c r="U378" s="29"/>
      <c r="V378" s="29"/>
      <c r="W378" s="29"/>
      <c r="X378" s="29"/>
      <c r="Y378" s="29"/>
      <c r="Z378" s="29"/>
      <c r="AA378" s="29"/>
      <c r="AB378" s="29"/>
      <c r="AC378" s="29"/>
    </row>
    <row r="379" spans="1:29" ht="15">
      <c r="A379" s="29"/>
      <c r="B379" s="50"/>
      <c r="C379" s="29"/>
      <c r="D379" s="41"/>
      <c r="E379" s="51"/>
      <c r="F379" s="51"/>
      <c r="G379" s="41"/>
      <c r="H379" s="41"/>
      <c r="I379" s="29"/>
      <c r="J379" s="29"/>
      <c r="K379" s="29"/>
      <c r="L379" s="29"/>
      <c r="M379" s="29"/>
      <c r="N379" s="29"/>
      <c r="O379" s="29"/>
      <c r="P379" s="29"/>
      <c r="Q379" s="29"/>
      <c r="R379" s="29"/>
      <c r="S379" s="29"/>
      <c r="T379" s="29"/>
      <c r="U379" s="29"/>
      <c r="V379" s="29"/>
      <c r="W379" s="29"/>
      <c r="X379" s="29"/>
      <c r="Y379" s="29"/>
      <c r="Z379" s="29"/>
      <c r="AA379" s="29"/>
      <c r="AB379" s="29"/>
      <c r="AC379" s="29"/>
    </row>
    <row r="380" spans="1:29" ht="15">
      <c r="A380" s="29"/>
      <c r="B380" s="50"/>
      <c r="C380" s="29"/>
      <c r="D380" s="41"/>
      <c r="E380" s="51"/>
      <c r="F380" s="51"/>
      <c r="G380" s="41"/>
      <c r="H380" s="41"/>
      <c r="I380" s="29"/>
      <c r="J380" s="29"/>
      <c r="K380" s="29"/>
      <c r="L380" s="29"/>
      <c r="M380" s="29"/>
      <c r="N380" s="29"/>
      <c r="O380" s="29"/>
      <c r="P380" s="29"/>
      <c r="Q380" s="29"/>
      <c r="R380" s="29"/>
      <c r="S380" s="29"/>
      <c r="T380" s="29"/>
      <c r="U380" s="29"/>
      <c r="V380" s="29"/>
      <c r="W380" s="29"/>
      <c r="X380" s="29"/>
      <c r="Y380" s="29"/>
      <c r="Z380" s="29"/>
      <c r="AA380" s="29"/>
      <c r="AB380" s="29"/>
      <c r="AC380" s="29"/>
    </row>
    <row r="381" spans="1:29" ht="15">
      <c r="A381" s="29"/>
      <c r="B381" s="50"/>
      <c r="C381" s="29"/>
      <c r="D381" s="41"/>
      <c r="E381" s="51"/>
      <c r="F381" s="51"/>
      <c r="G381" s="41"/>
      <c r="H381" s="41"/>
      <c r="I381" s="29"/>
      <c r="J381" s="29"/>
      <c r="K381" s="29"/>
      <c r="L381" s="29"/>
      <c r="M381" s="29"/>
      <c r="N381" s="29"/>
      <c r="O381" s="29"/>
      <c r="P381" s="29"/>
      <c r="Q381" s="29"/>
      <c r="R381" s="29"/>
      <c r="S381" s="29"/>
      <c r="T381" s="29"/>
      <c r="U381" s="29"/>
      <c r="V381" s="29"/>
      <c r="W381" s="29"/>
      <c r="X381" s="29"/>
      <c r="Y381" s="29"/>
      <c r="Z381" s="29"/>
      <c r="AA381" s="29"/>
      <c r="AB381" s="29"/>
      <c r="AC381" s="29"/>
    </row>
    <row r="382" spans="1:29" ht="15">
      <c r="A382" s="29"/>
      <c r="B382" s="50"/>
      <c r="C382" s="29"/>
      <c r="D382" s="41"/>
      <c r="E382" s="51"/>
      <c r="F382" s="51"/>
      <c r="G382" s="41"/>
      <c r="H382" s="41"/>
      <c r="I382" s="29"/>
      <c r="J382" s="29"/>
      <c r="K382" s="29"/>
      <c r="L382" s="29"/>
      <c r="M382" s="29"/>
      <c r="N382" s="29"/>
      <c r="O382" s="29"/>
      <c r="P382" s="29"/>
      <c r="Q382" s="29"/>
      <c r="R382" s="29"/>
      <c r="S382" s="29"/>
      <c r="T382" s="29"/>
      <c r="U382" s="29"/>
      <c r="V382" s="29"/>
      <c r="W382" s="29"/>
      <c r="X382" s="29"/>
      <c r="Y382" s="29"/>
      <c r="Z382" s="29"/>
      <c r="AA382" s="29"/>
      <c r="AB382" s="29"/>
      <c r="AC382" s="29"/>
    </row>
    <row r="383" spans="1:29" ht="15">
      <c r="A383" s="29"/>
      <c r="B383" s="50"/>
      <c r="C383" s="29"/>
      <c r="D383" s="41"/>
      <c r="E383" s="51"/>
      <c r="F383" s="51"/>
      <c r="G383" s="41"/>
      <c r="H383" s="41"/>
      <c r="I383" s="29"/>
      <c r="J383" s="29"/>
      <c r="K383" s="29"/>
      <c r="L383" s="29"/>
      <c r="M383" s="29"/>
      <c r="N383" s="29"/>
      <c r="O383" s="29"/>
      <c r="P383" s="29"/>
      <c r="Q383" s="29"/>
      <c r="R383" s="29"/>
      <c r="S383" s="29"/>
      <c r="T383" s="29"/>
      <c r="U383" s="29"/>
      <c r="V383" s="29"/>
      <c r="W383" s="29"/>
      <c r="X383" s="29"/>
      <c r="Y383" s="29"/>
      <c r="Z383" s="29"/>
      <c r="AA383" s="29"/>
      <c r="AB383" s="29"/>
      <c r="AC383" s="29"/>
    </row>
    <row r="384" spans="1:29" ht="15">
      <c r="A384" s="29"/>
      <c r="B384" s="50"/>
      <c r="C384" s="29"/>
      <c r="D384" s="41"/>
      <c r="E384" s="51"/>
      <c r="F384" s="51"/>
      <c r="G384" s="41"/>
      <c r="H384" s="41"/>
      <c r="I384" s="29"/>
      <c r="J384" s="29"/>
      <c r="K384" s="29"/>
      <c r="L384" s="29"/>
      <c r="M384" s="29"/>
      <c r="N384" s="29"/>
      <c r="O384" s="29"/>
      <c r="P384" s="29"/>
      <c r="Q384" s="29"/>
      <c r="R384" s="29"/>
      <c r="S384" s="29"/>
      <c r="T384" s="29"/>
      <c r="U384" s="29"/>
      <c r="V384" s="29"/>
      <c r="W384" s="29"/>
      <c r="X384" s="29"/>
      <c r="Y384" s="29"/>
      <c r="Z384" s="29"/>
      <c r="AA384" s="29"/>
      <c r="AB384" s="29"/>
      <c r="AC384" s="29"/>
    </row>
    <row r="385" spans="1:29" ht="15">
      <c r="A385" s="29"/>
      <c r="B385" s="50"/>
      <c r="C385" s="29"/>
      <c r="D385" s="41"/>
      <c r="E385" s="51"/>
      <c r="F385" s="51"/>
      <c r="G385" s="41"/>
      <c r="H385" s="41"/>
      <c r="I385" s="29"/>
      <c r="J385" s="29"/>
      <c r="K385" s="29"/>
      <c r="L385" s="29"/>
      <c r="M385" s="29"/>
      <c r="N385" s="29"/>
      <c r="O385" s="29"/>
      <c r="P385" s="29"/>
      <c r="Q385" s="29"/>
      <c r="R385" s="29"/>
      <c r="S385" s="29"/>
      <c r="T385" s="29"/>
      <c r="U385" s="29"/>
      <c r="V385" s="29"/>
      <c r="W385" s="29"/>
      <c r="X385" s="29"/>
      <c r="Y385" s="29"/>
      <c r="Z385" s="29"/>
      <c r="AA385" s="29"/>
      <c r="AB385" s="29"/>
      <c r="AC385" s="29"/>
    </row>
    <row r="386" spans="1:29" ht="15">
      <c r="A386" s="29"/>
      <c r="B386" s="50"/>
      <c r="C386" s="29"/>
      <c r="D386" s="41"/>
      <c r="E386" s="51"/>
      <c r="F386" s="51"/>
      <c r="G386" s="41"/>
      <c r="H386" s="41"/>
      <c r="I386" s="29"/>
      <c r="J386" s="29"/>
      <c r="K386" s="29"/>
      <c r="L386" s="29"/>
      <c r="M386" s="29"/>
      <c r="N386" s="29"/>
      <c r="O386" s="29"/>
      <c r="P386" s="29"/>
      <c r="Q386" s="29"/>
      <c r="R386" s="29"/>
      <c r="S386" s="29"/>
      <c r="T386" s="29"/>
      <c r="U386" s="29"/>
      <c r="V386" s="29"/>
      <c r="W386" s="29"/>
      <c r="X386" s="29"/>
      <c r="Y386" s="29"/>
      <c r="Z386" s="29"/>
      <c r="AA386" s="29"/>
      <c r="AB386" s="29"/>
      <c r="AC386" s="29"/>
    </row>
    <row r="387" spans="1:29" ht="15">
      <c r="A387" s="29"/>
      <c r="B387" s="50"/>
      <c r="C387" s="29"/>
      <c r="D387" s="41"/>
      <c r="E387" s="51"/>
      <c r="F387" s="51"/>
      <c r="G387" s="41"/>
      <c r="H387" s="41"/>
      <c r="I387" s="29"/>
      <c r="J387" s="29"/>
      <c r="K387" s="29"/>
      <c r="L387" s="29"/>
      <c r="M387" s="29"/>
      <c r="N387" s="29"/>
      <c r="O387" s="29"/>
      <c r="P387" s="29"/>
      <c r="Q387" s="29"/>
      <c r="R387" s="29"/>
      <c r="S387" s="29"/>
      <c r="T387" s="29"/>
      <c r="U387" s="29"/>
      <c r="V387" s="29"/>
      <c r="W387" s="29"/>
      <c r="X387" s="29"/>
      <c r="Y387" s="29"/>
      <c r="Z387" s="29"/>
      <c r="AA387" s="29"/>
      <c r="AB387" s="29"/>
      <c r="AC387" s="29"/>
    </row>
    <row r="388" spans="1:29" ht="15">
      <c r="A388" s="29"/>
      <c r="B388" s="50"/>
      <c r="C388" s="29"/>
      <c r="D388" s="41"/>
      <c r="E388" s="51"/>
      <c r="F388" s="51"/>
      <c r="G388" s="41"/>
      <c r="H388" s="41"/>
      <c r="I388" s="29"/>
      <c r="J388" s="29"/>
      <c r="K388" s="29"/>
      <c r="L388" s="29"/>
      <c r="M388" s="29"/>
      <c r="N388" s="29"/>
      <c r="O388" s="29"/>
      <c r="P388" s="29"/>
      <c r="Q388" s="29"/>
      <c r="R388" s="29"/>
      <c r="S388" s="29"/>
      <c r="T388" s="29"/>
      <c r="U388" s="29"/>
      <c r="V388" s="29"/>
      <c r="W388" s="29"/>
      <c r="X388" s="29"/>
      <c r="Y388" s="29"/>
      <c r="Z388" s="29"/>
      <c r="AA388" s="29"/>
      <c r="AB388" s="29"/>
      <c r="AC388" s="29"/>
    </row>
    <row r="389" spans="1:29" ht="15">
      <c r="A389" s="29"/>
      <c r="B389" s="50"/>
      <c r="C389" s="29"/>
      <c r="D389" s="41"/>
      <c r="E389" s="51"/>
      <c r="F389" s="51"/>
      <c r="G389" s="41"/>
      <c r="H389" s="41"/>
      <c r="I389" s="29"/>
      <c r="J389" s="29"/>
      <c r="K389" s="29"/>
      <c r="L389" s="29"/>
      <c r="M389" s="29"/>
      <c r="N389" s="29"/>
      <c r="O389" s="29"/>
      <c r="P389" s="29"/>
      <c r="Q389" s="29"/>
      <c r="R389" s="29"/>
      <c r="S389" s="29"/>
      <c r="T389" s="29"/>
      <c r="U389" s="29"/>
      <c r="V389" s="29"/>
      <c r="W389" s="29"/>
      <c r="X389" s="29"/>
      <c r="Y389" s="29"/>
      <c r="Z389" s="29"/>
      <c r="AA389" s="29"/>
      <c r="AB389" s="29"/>
      <c r="AC389" s="29"/>
    </row>
    <row r="390" spans="1:29" ht="15">
      <c r="A390" s="29"/>
      <c r="B390" s="50"/>
      <c r="C390" s="29"/>
      <c r="D390" s="41"/>
      <c r="E390" s="51"/>
      <c r="F390" s="51"/>
      <c r="G390" s="41"/>
      <c r="H390" s="41"/>
      <c r="I390" s="29"/>
      <c r="J390" s="29"/>
      <c r="K390" s="29"/>
      <c r="L390" s="29"/>
      <c r="M390" s="29"/>
      <c r="N390" s="29"/>
      <c r="O390" s="29"/>
      <c r="P390" s="29"/>
      <c r="Q390" s="29"/>
      <c r="R390" s="29"/>
      <c r="S390" s="29"/>
      <c r="T390" s="29"/>
      <c r="U390" s="29"/>
      <c r="V390" s="29"/>
      <c r="W390" s="29"/>
      <c r="X390" s="29"/>
      <c r="Y390" s="29"/>
      <c r="Z390" s="29"/>
      <c r="AA390" s="29"/>
      <c r="AB390" s="29"/>
      <c r="AC390" s="29"/>
    </row>
    <row r="391" spans="1:29" ht="15">
      <c r="A391" s="29"/>
      <c r="B391" s="50"/>
      <c r="C391" s="29"/>
      <c r="D391" s="41"/>
      <c r="E391" s="51"/>
      <c r="F391" s="51"/>
      <c r="G391" s="41"/>
      <c r="H391" s="41"/>
      <c r="I391" s="29"/>
      <c r="J391" s="29"/>
      <c r="K391" s="29"/>
      <c r="L391" s="29"/>
      <c r="M391" s="29"/>
      <c r="N391" s="29"/>
      <c r="O391" s="29"/>
      <c r="P391" s="29"/>
      <c r="Q391" s="29"/>
      <c r="R391" s="29"/>
      <c r="S391" s="29"/>
      <c r="T391" s="29"/>
      <c r="U391" s="29"/>
      <c r="V391" s="29"/>
      <c r="W391" s="29"/>
      <c r="X391" s="29"/>
      <c r="Y391" s="29"/>
      <c r="Z391" s="29"/>
      <c r="AA391" s="29"/>
      <c r="AB391" s="29"/>
      <c r="AC391" s="29"/>
    </row>
    <row r="392" spans="1:29" ht="15">
      <c r="A392" s="29"/>
      <c r="B392" s="50"/>
      <c r="C392" s="29"/>
      <c r="D392" s="41"/>
      <c r="E392" s="51"/>
      <c r="F392" s="51"/>
      <c r="G392" s="41"/>
      <c r="H392" s="41"/>
      <c r="I392" s="29"/>
      <c r="J392" s="29"/>
      <c r="K392" s="29"/>
      <c r="L392" s="29"/>
      <c r="M392" s="29"/>
      <c r="N392" s="29"/>
      <c r="O392" s="29"/>
      <c r="P392" s="29"/>
      <c r="Q392" s="29"/>
      <c r="R392" s="29"/>
      <c r="S392" s="29"/>
      <c r="T392" s="29"/>
      <c r="U392" s="29"/>
      <c r="V392" s="29"/>
      <c r="W392" s="29"/>
      <c r="X392" s="29"/>
      <c r="Y392" s="29"/>
      <c r="Z392" s="29"/>
      <c r="AA392" s="29"/>
      <c r="AB392" s="29"/>
      <c r="AC392" s="29"/>
    </row>
    <row r="393" spans="1:29" ht="15">
      <c r="A393" s="29"/>
      <c r="B393" s="50"/>
      <c r="C393" s="29"/>
      <c r="D393" s="41"/>
      <c r="E393" s="51"/>
      <c r="F393" s="51"/>
      <c r="G393" s="41"/>
      <c r="H393" s="41"/>
      <c r="I393" s="29"/>
      <c r="J393" s="29"/>
      <c r="K393" s="29"/>
      <c r="L393" s="29"/>
      <c r="M393" s="29"/>
      <c r="N393" s="29"/>
      <c r="O393" s="29"/>
      <c r="P393" s="29"/>
      <c r="Q393" s="29"/>
      <c r="R393" s="29"/>
      <c r="S393" s="29"/>
      <c r="T393" s="29"/>
      <c r="U393" s="29"/>
      <c r="V393" s="29"/>
      <c r="W393" s="29"/>
      <c r="X393" s="29"/>
      <c r="Y393" s="29"/>
      <c r="Z393" s="29"/>
      <c r="AA393" s="29"/>
      <c r="AB393" s="29"/>
      <c r="AC393" s="29"/>
    </row>
    <row r="394" spans="1:29" ht="15">
      <c r="A394" s="29"/>
      <c r="B394" s="50"/>
      <c r="C394" s="29"/>
      <c r="D394" s="41"/>
      <c r="E394" s="51"/>
      <c r="F394" s="51"/>
      <c r="G394" s="41"/>
      <c r="H394" s="41"/>
      <c r="I394" s="29"/>
      <c r="J394" s="29"/>
      <c r="K394" s="29"/>
      <c r="L394" s="29"/>
      <c r="M394" s="29"/>
      <c r="N394" s="29"/>
      <c r="O394" s="29"/>
      <c r="P394" s="29"/>
      <c r="Q394" s="29"/>
      <c r="R394" s="29"/>
      <c r="S394" s="29"/>
      <c r="T394" s="29"/>
      <c r="U394" s="29"/>
      <c r="V394" s="29"/>
      <c r="W394" s="29"/>
      <c r="X394" s="29"/>
      <c r="Y394" s="29"/>
      <c r="Z394" s="29"/>
      <c r="AA394" s="29"/>
      <c r="AB394" s="29"/>
      <c r="AC394" s="29"/>
    </row>
    <row r="395" spans="1:29" ht="15">
      <c r="A395" s="29"/>
      <c r="B395" s="50"/>
      <c r="C395" s="29"/>
      <c r="D395" s="41"/>
      <c r="E395" s="51"/>
      <c r="F395" s="51"/>
      <c r="G395" s="41"/>
      <c r="H395" s="41"/>
      <c r="I395" s="29"/>
      <c r="J395" s="29"/>
      <c r="K395" s="29"/>
      <c r="L395" s="29"/>
      <c r="M395" s="29"/>
      <c r="N395" s="29"/>
      <c r="O395" s="29"/>
      <c r="P395" s="29"/>
      <c r="Q395" s="29"/>
      <c r="R395" s="29"/>
      <c r="S395" s="29"/>
      <c r="T395" s="29"/>
      <c r="U395" s="29"/>
      <c r="V395" s="29"/>
      <c r="W395" s="29"/>
      <c r="X395" s="29"/>
      <c r="Y395" s="29"/>
      <c r="Z395" s="29"/>
      <c r="AA395" s="29"/>
      <c r="AB395" s="29"/>
      <c r="AC395" s="29"/>
    </row>
    <row r="396" spans="1:29" ht="15">
      <c r="A396" s="29"/>
      <c r="B396" s="50"/>
      <c r="C396" s="29"/>
      <c r="D396" s="41"/>
      <c r="E396" s="51"/>
      <c r="F396" s="51"/>
      <c r="G396" s="41"/>
      <c r="H396" s="41"/>
      <c r="I396" s="29"/>
      <c r="J396" s="29"/>
      <c r="K396" s="29"/>
      <c r="L396" s="29"/>
      <c r="M396" s="29"/>
      <c r="N396" s="29"/>
      <c r="O396" s="29"/>
      <c r="P396" s="29"/>
      <c r="Q396" s="29"/>
      <c r="R396" s="29"/>
      <c r="S396" s="29"/>
      <c r="T396" s="29"/>
      <c r="U396" s="29"/>
      <c r="V396" s="29"/>
      <c r="W396" s="29"/>
      <c r="X396" s="29"/>
      <c r="Y396" s="29"/>
      <c r="Z396" s="29"/>
      <c r="AA396" s="29"/>
      <c r="AB396" s="29"/>
      <c r="AC396" s="29"/>
    </row>
    <row r="397" spans="1:29" ht="15">
      <c r="A397" s="29"/>
      <c r="B397" s="50"/>
      <c r="C397" s="29"/>
      <c r="D397" s="41"/>
      <c r="E397" s="51"/>
      <c r="F397" s="51"/>
      <c r="G397" s="41"/>
      <c r="H397" s="41"/>
      <c r="I397" s="29"/>
      <c r="J397" s="29"/>
      <c r="K397" s="29"/>
      <c r="L397" s="29"/>
      <c r="M397" s="29"/>
      <c r="N397" s="29"/>
      <c r="O397" s="29"/>
      <c r="P397" s="29"/>
      <c r="Q397" s="29"/>
      <c r="R397" s="29"/>
      <c r="S397" s="29"/>
      <c r="T397" s="29"/>
      <c r="U397" s="29"/>
      <c r="V397" s="29"/>
      <c r="W397" s="29"/>
      <c r="X397" s="29"/>
      <c r="Y397" s="29"/>
      <c r="Z397" s="29"/>
      <c r="AA397" s="29"/>
      <c r="AB397" s="29"/>
      <c r="AC397" s="29"/>
    </row>
    <row r="398" spans="1:29" ht="15">
      <c r="A398" s="29"/>
      <c r="B398" s="50"/>
      <c r="C398" s="29"/>
      <c r="D398" s="41"/>
      <c r="E398" s="51"/>
      <c r="F398" s="51"/>
      <c r="G398" s="41"/>
      <c r="H398" s="41"/>
      <c r="I398" s="29"/>
      <c r="J398" s="29"/>
      <c r="K398" s="29"/>
      <c r="L398" s="29"/>
      <c r="M398" s="29"/>
      <c r="N398" s="29"/>
      <c r="O398" s="29"/>
      <c r="P398" s="29"/>
      <c r="Q398" s="29"/>
      <c r="R398" s="29"/>
      <c r="S398" s="29"/>
      <c r="T398" s="29"/>
      <c r="U398" s="29"/>
      <c r="V398" s="29"/>
      <c r="W398" s="29"/>
      <c r="X398" s="29"/>
      <c r="Y398" s="29"/>
      <c r="Z398" s="29"/>
      <c r="AA398" s="29"/>
      <c r="AB398" s="29"/>
      <c r="AC398" s="29"/>
    </row>
    <row r="399" spans="1:29" ht="15">
      <c r="A399" s="29"/>
      <c r="B399" s="50"/>
      <c r="C399" s="29"/>
      <c r="D399" s="41"/>
      <c r="E399" s="51"/>
      <c r="F399" s="51"/>
      <c r="G399" s="41"/>
      <c r="H399" s="41"/>
      <c r="I399" s="29"/>
      <c r="J399" s="29"/>
      <c r="K399" s="29"/>
      <c r="L399" s="29"/>
      <c r="M399" s="29"/>
      <c r="N399" s="29"/>
      <c r="O399" s="29"/>
      <c r="P399" s="29"/>
      <c r="Q399" s="29"/>
      <c r="R399" s="29"/>
      <c r="S399" s="29"/>
      <c r="T399" s="29"/>
      <c r="U399" s="29"/>
      <c r="V399" s="29"/>
      <c r="W399" s="29"/>
      <c r="X399" s="29"/>
      <c r="Y399" s="29"/>
      <c r="Z399" s="29"/>
      <c r="AA399" s="29"/>
      <c r="AB399" s="29"/>
      <c r="AC399" s="29"/>
    </row>
    <row r="400" spans="1:29" ht="15">
      <c r="A400" s="29"/>
      <c r="B400" s="50"/>
      <c r="C400" s="29"/>
      <c r="D400" s="41"/>
      <c r="E400" s="51"/>
      <c r="F400" s="51"/>
      <c r="G400" s="41"/>
      <c r="H400" s="41"/>
      <c r="I400" s="29"/>
      <c r="J400" s="29"/>
      <c r="K400" s="29"/>
      <c r="L400" s="29"/>
      <c r="M400" s="29"/>
      <c r="N400" s="29"/>
      <c r="O400" s="29"/>
      <c r="P400" s="29"/>
      <c r="Q400" s="29"/>
      <c r="R400" s="29"/>
      <c r="S400" s="29"/>
      <c r="T400" s="29"/>
      <c r="U400" s="29"/>
      <c r="V400" s="29"/>
      <c r="W400" s="29"/>
      <c r="X400" s="29"/>
      <c r="Y400" s="29"/>
      <c r="Z400" s="29"/>
      <c r="AA400" s="29"/>
      <c r="AB400" s="29"/>
      <c r="AC400" s="29"/>
    </row>
    <row r="401" spans="1:29" ht="15">
      <c r="A401" s="29"/>
      <c r="B401" s="50"/>
      <c r="C401" s="29"/>
      <c r="D401" s="41"/>
      <c r="E401" s="51"/>
      <c r="F401" s="51"/>
      <c r="G401" s="41"/>
      <c r="H401" s="41"/>
      <c r="I401" s="29"/>
      <c r="J401" s="29"/>
      <c r="K401" s="29"/>
      <c r="L401" s="29"/>
      <c r="M401" s="29"/>
      <c r="N401" s="29"/>
      <c r="O401" s="29"/>
      <c r="P401" s="29"/>
      <c r="Q401" s="29"/>
      <c r="R401" s="29"/>
      <c r="S401" s="29"/>
      <c r="T401" s="29"/>
      <c r="U401" s="29"/>
      <c r="V401" s="29"/>
      <c r="W401" s="29"/>
      <c r="X401" s="29"/>
      <c r="Y401" s="29"/>
      <c r="Z401" s="29"/>
      <c r="AA401" s="29"/>
      <c r="AB401" s="29"/>
      <c r="AC401" s="29"/>
    </row>
    <row r="402" spans="1:29" ht="15">
      <c r="A402" s="29"/>
      <c r="B402" s="50"/>
      <c r="C402" s="29"/>
      <c r="D402" s="41"/>
      <c r="E402" s="51"/>
      <c r="F402" s="51"/>
      <c r="G402" s="41"/>
      <c r="H402" s="41"/>
      <c r="I402" s="29"/>
      <c r="J402" s="29"/>
      <c r="K402" s="29"/>
      <c r="L402" s="29"/>
      <c r="M402" s="29"/>
      <c r="N402" s="29"/>
      <c r="O402" s="29"/>
      <c r="P402" s="29"/>
      <c r="Q402" s="29"/>
      <c r="R402" s="29"/>
      <c r="S402" s="29"/>
      <c r="T402" s="29"/>
      <c r="U402" s="29"/>
      <c r="V402" s="29"/>
      <c r="W402" s="29"/>
      <c r="X402" s="29"/>
      <c r="Y402" s="29"/>
      <c r="Z402" s="29"/>
      <c r="AA402" s="29"/>
      <c r="AB402" s="29"/>
      <c r="AC402" s="29"/>
    </row>
    <row r="403" spans="1:29" ht="15">
      <c r="A403" s="29"/>
      <c r="B403" s="50"/>
      <c r="C403" s="29"/>
      <c r="D403" s="41"/>
      <c r="E403" s="51"/>
      <c r="F403" s="51"/>
      <c r="G403" s="41"/>
      <c r="H403" s="41"/>
      <c r="I403" s="29"/>
      <c r="J403" s="29"/>
      <c r="K403" s="29"/>
      <c r="L403" s="29"/>
      <c r="M403" s="29"/>
      <c r="N403" s="29"/>
      <c r="O403" s="29"/>
      <c r="P403" s="29"/>
      <c r="Q403" s="29"/>
      <c r="R403" s="29"/>
      <c r="S403" s="29"/>
      <c r="T403" s="29"/>
      <c r="U403" s="29"/>
      <c r="V403" s="29"/>
      <c r="W403" s="29"/>
      <c r="X403" s="29"/>
      <c r="Y403" s="29"/>
      <c r="Z403" s="29"/>
      <c r="AA403" s="29"/>
      <c r="AB403" s="29"/>
      <c r="AC403" s="29"/>
    </row>
    <row r="404" spans="1:29" ht="15">
      <c r="A404" s="29"/>
      <c r="B404" s="50"/>
      <c r="C404" s="29"/>
      <c r="D404" s="41"/>
      <c r="E404" s="51"/>
      <c r="F404" s="51"/>
      <c r="G404" s="41"/>
      <c r="H404" s="41"/>
      <c r="I404" s="29"/>
      <c r="J404" s="29"/>
      <c r="K404" s="29"/>
      <c r="L404" s="29"/>
      <c r="M404" s="29"/>
      <c r="N404" s="29"/>
      <c r="O404" s="29"/>
      <c r="P404" s="29"/>
      <c r="Q404" s="29"/>
      <c r="R404" s="29"/>
      <c r="S404" s="29"/>
      <c r="T404" s="29"/>
      <c r="U404" s="29"/>
      <c r="V404" s="29"/>
      <c r="W404" s="29"/>
      <c r="X404" s="29"/>
      <c r="Y404" s="29"/>
      <c r="Z404" s="29"/>
      <c r="AA404" s="29"/>
      <c r="AB404" s="29"/>
      <c r="AC404" s="29"/>
    </row>
    <row r="405" spans="1:29" ht="15">
      <c r="A405" s="29"/>
      <c r="B405" s="50"/>
      <c r="C405" s="29"/>
      <c r="D405" s="41"/>
      <c r="E405" s="51"/>
      <c r="F405" s="51"/>
      <c r="G405" s="41"/>
      <c r="H405" s="41"/>
      <c r="I405" s="29"/>
      <c r="J405" s="29"/>
      <c r="K405" s="29"/>
      <c r="L405" s="29"/>
      <c r="M405" s="29"/>
      <c r="N405" s="29"/>
      <c r="O405" s="29"/>
      <c r="P405" s="29"/>
      <c r="Q405" s="29"/>
      <c r="R405" s="29"/>
      <c r="S405" s="29"/>
      <c r="T405" s="29"/>
      <c r="U405" s="29"/>
      <c r="V405" s="29"/>
      <c r="W405" s="29"/>
      <c r="X405" s="29"/>
      <c r="Y405" s="29"/>
      <c r="Z405" s="29"/>
      <c r="AA405" s="29"/>
      <c r="AB405" s="29"/>
      <c r="AC405" s="29"/>
    </row>
    <row r="406" spans="1:29" ht="15">
      <c r="A406" s="29"/>
      <c r="B406" s="50"/>
      <c r="C406" s="29"/>
      <c r="D406" s="41"/>
      <c r="E406" s="51"/>
      <c r="F406" s="51"/>
      <c r="G406" s="41"/>
      <c r="H406" s="41"/>
      <c r="I406" s="29"/>
      <c r="J406" s="29"/>
      <c r="K406" s="29"/>
      <c r="L406" s="29"/>
      <c r="M406" s="29"/>
      <c r="N406" s="29"/>
      <c r="O406" s="29"/>
      <c r="P406" s="29"/>
      <c r="Q406" s="29"/>
      <c r="R406" s="29"/>
      <c r="S406" s="29"/>
      <c r="T406" s="29"/>
      <c r="U406" s="29"/>
      <c r="V406" s="29"/>
      <c r="W406" s="29"/>
      <c r="X406" s="29"/>
      <c r="Y406" s="29"/>
      <c r="Z406" s="29"/>
      <c r="AA406" s="29"/>
      <c r="AB406" s="29"/>
      <c r="AC406" s="29"/>
    </row>
    <row r="407" spans="1:29" ht="15">
      <c r="A407" s="29"/>
      <c r="B407" s="50"/>
      <c r="C407" s="29"/>
      <c r="D407" s="41"/>
      <c r="E407" s="51"/>
      <c r="F407" s="51"/>
      <c r="G407" s="41"/>
      <c r="H407" s="41"/>
      <c r="I407" s="29"/>
      <c r="J407" s="29"/>
      <c r="K407" s="29"/>
      <c r="L407" s="29"/>
      <c r="M407" s="29"/>
      <c r="N407" s="29"/>
      <c r="O407" s="29"/>
      <c r="P407" s="29"/>
      <c r="Q407" s="29"/>
      <c r="R407" s="29"/>
      <c r="S407" s="29"/>
      <c r="T407" s="29"/>
      <c r="U407" s="29"/>
      <c r="V407" s="29"/>
      <c r="W407" s="29"/>
      <c r="X407" s="29"/>
      <c r="Y407" s="29"/>
      <c r="Z407" s="29"/>
      <c r="AA407" s="29"/>
      <c r="AB407" s="29"/>
      <c r="AC407" s="29"/>
    </row>
    <row r="408" spans="1:29" ht="15">
      <c r="A408" s="29"/>
      <c r="B408" s="50"/>
      <c r="C408" s="29"/>
      <c r="D408" s="41"/>
      <c r="E408" s="51"/>
      <c r="F408" s="51"/>
      <c r="G408" s="41"/>
      <c r="H408" s="41"/>
      <c r="I408" s="29"/>
      <c r="J408" s="29"/>
      <c r="K408" s="29"/>
      <c r="L408" s="29"/>
      <c r="M408" s="29"/>
      <c r="N408" s="29"/>
      <c r="O408" s="29"/>
      <c r="P408" s="29"/>
      <c r="Q408" s="29"/>
      <c r="R408" s="29"/>
      <c r="S408" s="29"/>
      <c r="T408" s="29"/>
      <c r="U408" s="29"/>
      <c r="V408" s="29"/>
      <c r="W408" s="29"/>
      <c r="X408" s="29"/>
      <c r="Y408" s="29"/>
      <c r="Z408" s="29"/>
      <c r="AA408" s="29"/>
      <c r="AB408" s="29"/>
      <c r="AC408" s="29"/>
    </row>
    <row r="409" spans="1:29" ht="15">
      <c r="A409" s="29"/>
      <c r="B409" s="50"/>
      <c r="C409" s="29"/>
      <c r="D409" s="41"/>
      <c r="E409" s="51"/>
      <c r="F409" s="51"/>
      <c r="G409" s="41"/>
      <c r="H409" s="41"/>
      <c r="I409" s="29"/>
      <c r="J409" s="29"/>
      <c r="K409" s="29"/>
      <c r="L409" s="29"/>
      <c r="M409" s="29"/>
      <c r="N409" s="29"/>
      <c r="O409" s="29"/>
      <c r="P409" s="29"/>
      <c r="Q409" s="29"/>
      <c r="R409" s="29"/>
      <c r="S409" s="29"/>
      <c r="T409" s="29"/>
      <c r="U409" s="29"/>
      <c r="V409" s="29"/>
      <c r="W409" s="29"/>
      <c r="X409" s="29"/>
      <c r="Y409" s="29"/>
      <c r="Z409" s="29"/>
      <c r="AA409" s="29"/>
      <c r="AB409" s="29"/>
      <c r="AC409" s="29"/>
    </row>
    <row r="410" spans="1:29" ht="15">
      <c r="A410" s="29"/>
      <c r="B410" s="50"/>
      <c r="C410" s="29"/>
      <c r="D410" s="41"/>
      <c r="E410" s="51"/>
      <c r="F410" s="51"/>
      <c r="G410" s="41"/>
      <c r="H410" s="41"/>
      <c r="I410" s="29"/>
      <c r="J410" s="29"/>
      <c r="K410" s="29"/>
      <c r="L410" s="29"/>
      <c r="M410" s="29"/>
      <c r="N410" s="29"/>
      <c r="O410" s="29"/>
      <c r="P410" s="29"/>
      <c r="Q410" s="29"/>
      <c r="R410" s="29"/>
      <c r="S410" s="29"/>
      <c r="T410" s="29"/>
      <c r="U410" s="29"/>
      <c r="V410" s="29"/>
      <c r="W410" s="29"/>
      <c r="X410" s="29"/>
      <c r="Y410" s="29"/>
      <c r="Z410" s="29"/>
      <c r="AA410" s="29"/>
      <c r="AB410" s="29"/>
      <c r="AC410" s="29"/>
    </row>
    <row r="411" spans="1:29" ht="15">
      <c r="A411" s="29"/>
      <c r="B411" s="50"/>
      <c r="C411" s="29"/>
      <c r="D411" s="41"/>
      <c r="E411" s="51"/>
      <c r="F411" s="51"/>
      <c r="G411" s="41"/>
      <c r="H411" s="41"/>
      <c r="I411" s="29"/>
      <c r="J411" s="29"/>
      <c r="K411" s="29"/>
      <c r="L411" s="29"/>
      <c r="M411" s="29"/>
      <c r="N411" s="29"/>
      <c r="O411" s="29"/>
      <c r="P411" s="29"/>
      <c r="Q411" s="29"/>
      <c r="R411" s="29"/>
      <c r="S411" s="29"/>
      <c r="T411" s="29"/>
      <c r="U411" s="29"/>
      <c r="V411" s="29"/>
      <c r="W411" s="29"/>
      <c r="X411" s="29"/>
      <c r="Y411" s="29"/>
      <c r="Z411" s="29"/>
      <c r="AA411" s="29"/>
      <c r="AB411" s="29"/>
      <c r="AC411" s="29"/>
    </row>
    <row r="412" spans="1:29" ht="15">
      <c r="A412" s="29"/>
      <c r="B412" s="50"/>
      <c r="C412" s="29"/>
      <c r="D412" s="41"/>
      <c r="E412" s="51"/>
      <c r="F412" s="51"/>
      <c r="G412" s="41"/>
      <c r="H412" s="41"/>
      <c r="I412" s="29"/>
      <c r="J412" s="29"/>
      <c r="K412" s="29"/>
      <c r="L412" s="29"/>
      <c r="M412" s="29"/>
      <c r="N412" s="29"/>
      <c r="O412" s="29"/>
      <c r="P412" s="29"/>
      <c r="Q412" s="29"/>
      <c r="R412" s="29"/>
      <c r="S412" s="29"/>
      <c r="T412" s="29"/>
      <c r="U412" s="29"/>
      <c r="V412" s="29"/>
      <c r="W412" s="29"/>
      <c r="X412" s="29"/>
      <c r="Y412" s="29"/>
      <c r="Z412" s="29"/>
      <c r="AA412" s="29"/>
      <c r="AB412" s="29"/>
      <c r="AC412" s="29"/>
    </row>
    <row r="413" spans="1:29" ht="15">
      <c r="A413" s="29"/>
      <c r="B413" s="50"/>
      <c r="C413" s="29"/>
      <c r="D413" s="41"/>
      <c r="E413" s="51"/>
      <c r="F413" s="51"/>
      <c r="G413" s="41"/>
      <c r="H413" s="41"/>
      <c r="I413" s="29"/>
      <c r="J413" s="29"/>
      <c r="K413" s="29"/>
      <c r="L413" s="29"/>
      <c r="M413" s="29"/>
      <c r="N413" s="29"/>
      <c r="O413" s="29"/>
      <c r="P413" s="29"/>
      <c r="Q413" s="29"/>
      <c r="R413" s="29"/>
      <c r="S413" s="29"/>
      <c r="T413" s="29"/>
      <c r="U413" s="29"/>
      <c r="V413" s="29"/>
      <c r="W413" s="29"/>
      <c r="X413" s="29"/>
      <c r="Y413" s="29"/>
      <c r="Z413" s="29"/>
      <c r="AA413" s="29"/>
      <c r="AB413" s="29"/>
      <c r="AC413" s="29"/>
    </row>
    <row r="414" spans="1:29" ht="15">
      <c r="A414" s="29"/>
      <c r="B414" s="50"/>
      <c r="C414" s="29"/>
      <c r="D414" s="41"/>
      <c r="E414" s="51"/>
      <c r="F414" s="51"/>
      <c r="G414" s="41"/>
      <c r="H414" s="41"/>
      <c r="I414" s="29"/>
      <c r="J414" s="29"/>
      <c r="K414" s="29"/>
      <c r="L414" s="29"/>
      <c r="M414" s="29"/>
      <c r="N414" s="29"/>
      <c r="O414" s="29"/>
      <c r="P414" s="29"/>
      <c r="Q414" s="29"/>
      <c r="R414" s="29"/>
      <c r="S414" s="29"/>
      <c r="T414" s="29"/>
      <c r="U414" s="29"/>
      <c r="V414" s="29"/>
      <c r="W414" s="29"/>
      <c r="X414" s="29"/>
      <c r="Y414" s="29"/>
      <c r="Z414" s="29"/>
      <c r="AA414" s="29"/>
      <c r="AB414" s="29"/>
      <c r="AC414" s="29"/>
    </row>
    <row r="415" spans="1:29" ht="15">
      <c r="A415" s="29"/>
      <c r="B415" s="50"/>
      <c r="C415" s="29"/>
      <c r="D415" s="41"/>
      <c r="E415" s="51"/>
      <c r="F415" s="51"/>
      <c r="G415" s="41"/>
      <c r="H415" s="41"/>
      <c r="I415" s="29"/>
      <c r="J415" s="29"/>
      <c r="K415" s="29"/>
      <c r="L415" s="29"/>
      <c r="M415" s="29"/>
      <c r="N415" s="29"/>
      <c r="O415" s="29"/>
      <c r="P415" s="29"/>
      <c r="Q415" s="29"/>
      <c r="R415" s="29"/>
      <c r="S415" s="29"/>
      <c r="T415" s="29"/>
      <c r="U415" s="29"/>
      <c r="V415" s="29"/>
      <c r="W415" s="29"/>
      <c r="X415" s="29"/>
      <c r="Y415" s="29"/>
      <c r="Z415" s="29"/>
      <c r="AA415" s="29"/>
      <c r="AB415" s="29"/>
      <c r="AC415" s="29"/>
    </row>
    <row r="416" spans="1:29" ht="15">
      <c r="A416" s="29"/>
      <c r="B416" s="50"/>
      <c r="C416" s="29"/>
      <c r="D416" s="41"/>
      <c r="E416" s="51"/>
      <c r="F416" s="51"/>
      <c r="G416" s="41"/>
      <c r="H416" s="41"/>
      <c r="I416" s="29"/>
      <c r="J416" s="29"/>
      <c r="K416" s="29"/>
      <c r="L416" s="29"/>
      <c r="M416" s="29"/>
      <c r="N416" s="29"/>
      <c r="O416" s="29"/>
      <c r="P416" s="29"/>
      <c r="Q416" s="29"/>
      <c r="R416" s="29"/>
      <c r="S416" s="29"/>
      <c r="T416" s="29"/>
      <c r="U416" s="29"/>
      <c r="V416" s="29"/>
      <c r="W416" s="29"/>
      <c r="X416" s="29"/>
      <c r="Y416" s="29"/>
      <c r="Z416" s="29"/>
      <c r="AA416" s="29"/>
      <c r="AB416" s="29"/>
      <c r="AC416" s="29"/>
    </row>
    <row r="417" spans="1:29" ht="15">
      <c r="A417" s="29"/>
      <c r="B417" s="50"/>
      <c r="C417" s="29"/>
      <c r="D417" s="41"/>
      <c r="E417" s="51"/>
      <c r="F417" s="51"/>
      <c r="G417" s="41"/>
      <c r="H417" s="41"/>
      <c r="I417" s="29"/>
      <c r="J417" s="29"/>
      <c r="K417" s="29"/>
      <c r="L417" s="29"/>
      <c r="M417" s="29"/>
      <c r="N417" s="29"/>
      <c r="O417" s="29"/>
      <c r="P417" s="29"/>
      <c r="Q417" s="29"/>
      <c r="R417" s="29"/>
      <c r="S417" s="29"/>
      <c r="T417" s="29"/>
      <c r="U417" s="29"/>
      <c r="V417" s="29"/>
      <c r="W417" s="29"/>
      <c r="X417" s="29"/>
      <c r="Y417" s="29"/>
      <c r="Z417" s="29"/>
      <c r="AA417" s="29"/>
      <c r="AB417" s="29"/>
      <c r="AC417" s="29"/>
    </row>
    <row r="418" spans="1:29" ht="15">
      <c r="A418" s="29"/>
      <c r="B418" s="50"/>
      <c r="C418" s="29"/>
      <c r="D418" s="41"/>
      <c r="E418" s="51"/>
      <c r="F418" s="51"/>
      <c r="G418" s="41"/>
      <c r="H418" s="41"/>
      <c r="I418" s="29"/>
      <c r="J418" s="29"/>
      <c r="K418" s="29"/>
      <c r="L418" s="29"/>
      <c r="M418" s="29"/>
      <c r="N418" s="29"/>
      <c r="O418" s="29"/>
      <c r="P418" s="29"/>
      <c r="Q418" s="29"/>
      <c r="R418" s="29"/>
      <c r="S418" s="29"/>
      <c r="T418" s="29"/>
      <c r="U418" s="29"/>
      <c r="V418" s="29"/>
      <c r="W418" s="29"/>
      <c r="X418" s="29"/>
      <c r="Y418" s="29"/>
      <c r="Z418" s="29"/>
      <c r="AA418" s="29"/>
      <c r="AB418" s="29"/>
      <c r="AC418" s="29"/>
    </row>
    <row r="419" spans="1:29" ht="15">
      <c r="A419" s="29"/>
      <c r="B419" s="50"/>
      <c r="C419" s="29"/>
      <c r="D419" s="41"/>
      <c r="E419" s="51"/>
      <c r="F419" s="51"/>
      <c r="G419" s="41"/>
      <c r="H419" s="41"/>
      <c r="I419" s="29"/>
      <c r="J419" s="29"/>
      <c r="K419" s="29"/>
      <c r="L419" s="29"/>
      <c r="M419" s="29"/>
      <c r="N419" s="29"/>
      <c r="O419" s="29"/>
      <c r="P419" s="29"/>
      <c r="Q419" s="29"/>
      <c r="R419" s="29"/>
      <c r="S419" s="29"/>
      <c r="T419" s="29"/>
      <c r="U419" s="29"/>
      <c r="V419" s="29"/>
      <c r="W419" s="29"/>
      <c r="X419" s="29"/>
      <c r="Y419" s="29"/>
      <c r="Z419" s="29"/>
      <c r="AA419" s="29"/>
      <c r="AB419" s="29"/>
      <c r="AC419" s="29"/>
    </row>
    <row r="420" spans="1:29" ht="15">
      <c r="A420" s="29"/>
      <c r="B420" s="50"/>
      <c r="C420" s="29"/>
      <c r="D420" s="41"/>
      <c r="E420" s="51"/>
      <c r="F420" s="51"/>
      <c r="G420" s="41"/>
      <c r="H420" s="41"/>
      <c r="I420" s="29"/>
      <c r="J420" s="29"/>
      <c r="K420" s="29"/>
      <c r="L420" s="29"/>
      <c r="M420" s="29"/>
      <c r="N420" s="29"/>
      <c r="O420" s="29"/>
      <c r="P420" s="29"/>
      <c r="Q420" s="29"/>
      <c r="R420" s="29"/>
      <c r="S420" s="29"/>
      <c r="T420" s="29"/>
      <c r="U420" s="29"/>
      <c r="V420" s="29"/>
      <c r="W420" s="29"/>
      <c r="X420" s="29"/>
      <c r="Y420" s="29"/>
      <c r="Z420" s="29"/>
      <c r="AA420" s="29"/>
      <c r="AB420" s="29"/>
      <c r="AC420" s="29"/>
    </row>
    <row r="421" spans="1:29" ht="15">
      <c r="A421" s="29"/>
      <c r="B421" s="50"/>
      <c r="C421" s="29"/>
      <c r="D421" s="41"/>
      <c r="E421" s="51"/>
      <c r="F421" s="51"/>
      <c r="G421" s="41"/>
      <c r="H421" s="41"/>
      <c r="I421" s="29"/>
      <c r="J421" s="29"/>
      <c r="K421" s="29"/>
      <c r="L421" s="29"/>
      <c r="M421" s="29"/>
      <c r="N421" s="29"/>
      <c r="O421" s="29"/>
      <c r="P421" s="29"/>
      <c r="Q421" s="29"/>
      <c r="R421" s="29"/>
      <c r="S421" s="29"/>
      <c r="T421" s="29"/>
      <c r="U421" s="29"/>
      <c r="V421" s="29"/>
      <c r="W421" s="29"/>
      <c r="X421" s="29"/>
      <c r="Y421" s="29"/>
      <c r="Z421" s="29"/>
      <c r="AA421" s="29"/>
      <c r="AB421" s="29"/>
      <c r="AC421" s="29"/>
    </row>
    <row r="422" spans="1:29" ht="15">
      <c r="A422" s="29"/>
      <c r="B422" s="50"/>
      <c r="C422" s="29"/>
      <c r="D422" s="41"/>
      <c r="E422" s="51"/>
      <c r="F422" s="51"/>
      <c r="G422" s="41"/>
      <c r="H422" s="41"/>
      <c r="I422" s="29"/>
      <c r="J422" s="29"/>
      <c r="K422" s="29"/>
      <c r="L422" s="29"/>
      <c r="M422" s="29"/>
      <c r="N422" s="29"/>
      <c r="O422" s="29"/>
      <c r="P422" s="29"/>
      <c r="Q422" s="29"/>
      <c r="R422" s="29"/>
      <c r="S422" s="29"/>
      <c r="T422" s="29"/>
      <c r="U422" s="29"/>
      <c r="V422" s="29"/>
      <c r="W422" s="29"/>
      <c r="X422" s="29"/>
      <c r="Y422" s="29"/>
      <c r="Z422" s="29"/>
      <c r="AA422" s="29"/>
      <c r="AB422" s="29"/>
      <c r="AC422" s="29"/>
    </row>
    <row r="423" spans="1:29" ht="15">
      <c r="A423" s="29"/>
      <c r="B423" s="50"/>
      <c r="C423" s="29"/>
      <c r="D423" s="41"/>
      <c r="E423" s="51"/>
      <c r="F423" s="51"/>
      <c r="G423" s="41"/>
      <c r="H423" s="41"/>
      <c r="I423" s="29"/>
      <c r="J423" s="29"/>
      <c r="K423" s="29"/>
      <c r="L423" s="29"/>
      <c r="M423" s="29"/>
      <c r="N423" s="29"/>
      <c r="O423" s="29"/>
      <c r="P423" s="29"/>
      <c r="Q423" s="29"/>
      <c r="R423" s="29"/>
      <c r="S423" s="29"/>
      <c r="T423" s="29"/>
      <c r="U423" s="29"/>
      <c r="V423" s="29"/>
      <c r="W423" s="29"/>
      <c r="X423" s="29"/>
      <c r="Y423" s="29"/>
      <c r="Z423" s="29"/>
      <c r="AA423" s="29"/>
      <c r="AB423" s="29"/>
      <c r="AC423" s="29"/>
    </row>
    <row r="424" spans="1:29" ht="15">
      <c r="A424" s="29"/>
      <c r="B424" s="50"/>
      <c r="C424" s="29"/>
      <c r="D424" s="41"/>
      <c r="E424" s="51"/>
      <c r="F424" s="51"/>
      <c r="G424" s="41"/>
      <c r="H424" s="41"/>
      <c r="I424" s="29"/>
      <c r="J424" s="29"/>
      <c r="K424" s="29"/>
      <c r="L424" s="29"/>
      <c r="M424" s="29"/>
      <c r="N424" s="29"/>
      <c r="O424" s="29"/>
      <c r="P424" s="29"/>
      <c r="Q424" s="29"/>
      <c r="R424" s="29"/>
      <c r="S424" s="29"/>
      <c r="T424" s="29"/>
      <c r="U424" s="29"/>
      <c r="V424" s="29"/>
      <c r="W424" s="29"/>
      <c r="X424" s="29"/>
      <c r="Y424" s="29"/>
      <c r="Z424" s="29"/>
      <c r="AA424" s="29"/>
      <c r="AB424" s="29"/>
      <c r="AC424" s="29"/>
    </row>
    <row r="425" spans="1:29" ht="15">
      <c r="A425" s="29"/>
      <c r="B425" s="50"/>
      <c r="C425" s="29"/>
      <c r="D425" s="41"/>
      <c r="E425" s="51"/>
      <c r="F425" s="51"/>
      <c r="G425" s="41"/>
      <c r="H425" s="41"/>
      <c r="I425" s="29"/>
      <c r="J425" s="29"/>
      <c r="K425" s="29"/>
      <c r="L425" s="29"/>
      <c r="M425" s="29"/>
      <c r="N425" s="29"/>
      <c r="O425" s="29"/>
      <c r="P425" s="29"/>
      <c r="Q425" s="29"/>
      <c r="R425" s="29"/>
      <c r="S425" s="29"/>
      <c r="T425" s="29"/>
      <c r="U425" s="29"/>
      <c r="V425" s="29"/>
      <c r="W425" s="29"/>
      <c r="X425" s="29"/>
      <c r="Y425" s="29"/>
      <c r="Z425" s="29"/>
      <c r="AA425" s="29"/>
      <c r="AB425" s="29"/>
      <c r="AC425" s="29"/>
    </row>
    <row r="426" spans="1:29" ht="15">
      <c r="A426" s="29"/>
      <c r="B426" s="50"/>
      <c r="C426" s="29"/>
      <c r="D426" s="41"/>
      <c r="E426" s="51"/>
      <c r="F426" s="51"/>
      <c r="G426" s="41"/>
      <c r="H426" s="41"/>
      <c r="I426" s="29"/>
      <c r="J426" s="29"/>
      <c r="K426" s="29"/>
      <c r="L426" s="29"/>
      <c r="M426" s="29"/>
      <c r="N426" s="29"/>
      <c r="O426" s="29"/>
      <c r="P426" s="29"/>
      <c r="Q426" s="29"/>
      <c r="R426" s="29"/>
      <c r="S426" s="29"/>
      <c r="T426" s="29"/>
      <c r="U426" s="29"/>
      <c r="V426" s="29"/>
      <c r="W426" s="29"/>
      <c r="X426" s="29"/>
      <c r="Y426" s="29"/>
      <c r="Z426" s="29"/>
      <c r="AA426" s="29"/>
      <c r="AB426" s="29"/>
      <c r="AC426" s="29"/>
    </row>
    <row r="427" spans="1:29" ht="15">
      <c r="A427" s="29"/>
      <c r="B427" s="50"/>
      <c r="C427" s="29"/>
      <c r="D427" s="41"/>
      <c r="E427" s="51"/>
      <c r="F427" s="51"/>
      <c r="G427" s="41"/>
      <c r="H427" s="41"/>
      <c r="I427" s="29"/>
      <c r="J427" s="29"/>
      <c r="K427" s="29"/>
      <c r="L427" s="29"/>
      <c r="M427" s="29"/>
      <c r="N427" s="29"/>
      <c r="O427" s="29"/>
      <c r="P427" s="29"/>
      <c r="Q427" s="29"/>
      <c r="R427" s="29"/>
      <c r="S427" s="29"/>
      <c r="T427" s="29"/>
      <c r="U427" s="29"/>
      <c r="V427" s="29"/>
      <c r="W427" s="29"/>
      <c r="X427" s="29"/>
      <c r="Y427" s="29"/>
      <c r="Z427" s="29"/>
      <c r="AA427" s="29"/>
      <c r="AB427" s="29"/>
      <c r="AC427" s="29"/>
    </row>
    <row r="428" spans="1:29" ht="15">
      <c r="A428" s="29"/>
      <c r="B428" s="50"/>
      <c r="C428" s="29"/>
      <c r="D428" s="41"/>
      <c r="E428" s="51"/>
      <c r="F428" s="51"/>
      <c r="G428" s="41"/>
      <c r="H428" s="41"/>
      <c r="I428" s="29"/>
      <c r="J428" s="29"/>
      <c r="K428" s="29"/>
      <c r="L428" s="29"/>
      <c r="M428" s="29"/>
      <c r="N428" s="29"/>
      <c r="O428" s="29"/>
      <c r="P428" s="29"/>
      <c r="Q428" s="29"/>
      <c r="R428" s="29"/>
      <c r="S428" s="29"/>
      <c r="T428" s="29"/>
      <c r="U428" s="29"/>
      <c r="V428" s="29"/>
      <c r="W428" s="29"/>
      <c r="X428" s="29"/>
      <c r="Y428" s="29"/>
      <c r="Z428" s="29"/>
      <c r="AA428" s="29"/>
      <c r="AB428" s="29"/>
      <c r="AC428" s="29"/>
    </row>
    <row r="429" spans="1:29" ht="15">
      <c r="A429" s="29"/>
      <c r="B429" s="50"/>
      <c r="C429" s="29"/>
      <c r="D429" s="41"/>
      <c r="E429" s="51"/>
      <c r="F429" s="51"/>
      <c r="G429" s="41"/>
      <c r="H429" s="41"/>
      <c r="I429" s="29"/>
      <c r="J429" s="29"/>
      <c r="K429" s="29"/>
      <c r="L429" s="29"/>
      <c r="M429" s="29"/>
      <c r="N429" s="29"/>
      <c r="O429" s="29"/>
      <c r="P429" s="29"/>
      <c r="Q429" s="29"/>
      <c r="R429" s="29"/>
      <c r="S429" s="29"/>
      <c r="T429" s="29"/>
      <c r="U429" s="29"/>
      <c r="V429" s="29"/>
      <c r="W429" s="29"/>
      <c r="X429" s="29"/>
      <c r="Y429" s="29"/>
      <c r="Z429" s="29"/>
      <c r="AA429" s="29"/>
      <c r="AB429" s="29"/>
      <c r="AC429" s="29"/>
    </row>
    <row r="430" spans="1:29" ht="15">
      <c r="A430" s="29"/>
      <c r="B430" s="50"/>
      <c r="C430" s="29"/>
      <c r="D430" s="41"/>
      <c r="E430" s="51"/>
      <c r="F430" s="51"/>
      <c r="G430" s="41"/>
      <c r="H430" s="41"/>
      <c r="I430" s="29"/>
      <c r="J430" s="29"/>
      <c r="K430" s="29"/>
      <c r="L430" s="29"/>
      <c r="M430" s="29"/>
      <c r="N430" s="29"/>
      <c r="O430" s="29"/>
      <c r="P430" s="29"/>
      <c r="Q430" s="29"/>
      <c r="R430" s="29"/>
      <c r="S430" s="29"/>
      <c r="T430" s="29"/>
      <c r="U430" s="29"/>
      <c r="V430" s="29"/>
      <c r="W430" s="29"/>
      <c r="X430" s="29"/>
      <c r="Y430" s="29"/>
      <c r="Z430" s="29"/>
      <c r="AA430" s="29"/>
      <c r="AB430" s="29"/>
      <c r="AC430" s="29"/>
    </row>
    <row r="431" spans="1:29" ht="15">
      <c r="A431" s="29"/>
      <c r="B431" s="50"/>
      <c r="C431" s="29"/>
      <c r="D431" s="41"/>
      <c r="E431" s="51"/>
      <c r="F431" s="51"/>
      <c r="G431" s="41"/>
      <c r="H431" s="41"/>
      <c r="I431" s="29"/>
      <c r="J431" s="29"/>
      <c r="K431" s="29"/>
      <c r="L431" s="29"/>
      <c r="M431" s="29"/>
      <c r="N431" s="29"/>
      <c r="O431" s="29"/>
      <c r="P431" s="29"/>
      <c r="Q431" s="29"/>
      <c r="R431" s="29"/>
      <c r="S431" s="29"/>
      <c r="T431" s="29"/>
      <c r="U431" s="29"/>
      <c r="V431" s="29"/>
      <c r="W431" s="29"/>
      <c r="X431" s="29"/>
      <c r="Y431" s="29"/>
      <c r="Z431" s="29"/>
      <c r="AA431" s="29"/>
      <c r="AB431" s="29"/>
      <c r="AC431" s="29"/>
    </row>
    <row r="432" spans="1:29" ht="15">
      <c r="A432" s="29"/>
      <c r="B432" s="50"/>
      <c r="C432" s="29"/>
      <c r="D432" s="41"/>
      <c r="E432" s="51"/>
      <c r="F432" s="51"/>
      <c r="G432" s="41"/>
      <c r="H432" s="41"/>
      <c r="I432" s="29"/>
      <c r="J432" s="29"/>
      <c r="K432" s="29"/>
      <c r="L432" s="29"/>
      <c r="M432" s="29"/>
      <c r="N432" s="29"/>
      <c r="O432" s="29"/>
      <c r="P432" s="29"/>
      <c r="Q432" s="29"/>
      <c r="R432" s="29"/>
      <c r="S432" s="29"/>
      <c r="T432" s="29"/>
      <c r="U432" s="29"/>
      <c r="V432" s="29"/>
      <c r="W432" s="29"/>
      <c r="X432" s="29"/>
      <c r="Y432" s="29"/>
      <c r="Z432" s="29"/>
      <c r="AA432" s="29"/>
      <c r="AB432" s="29"/>
      <c r="AC432" s="29"/>
    </row>
    <row r="433" spans="1:29" ht="15">
      <c r="A433" s="29"/>
      <c r="B433" s="50"/>
      <c r="C433" s="29"/>
      <c r="D433" s="41"/>
      <c r="E433" s="51"/>
      <c r="F433" s="51"/>
      <c r="G433" s="41"/>
      <c r="H433" s="41"/>
      <c r="I433" s="29"/>
      <c r="J433" s="29"/>
      <c r="K433" s="29"/>
      <c r="L433" s="29"/>
      <c r="M433" s="29"/>
      <c r="N433" s="29"/>
      <c r="O433" s="29"/>
      <c r="P433" s="29"/>
      <c r="Q433" s="29"/>
      <c r="R433" s="29"/>
      <c r="S433" s="29"/>
      <c r="T433" s="29"/>
      <c r="U433" s="29"/>
      <c r="V433" s="29"/>
      <c r="W433" s="29"/>
      <c r="X433" s="29"/>
      <c r="Y433" s="29"/>
      <c r="Z433" s="29"/>
      <c r="AA433" s="29"/>
      <c r="AB433" s="29"/>
      <c r="AC433" s="29"/>
    </row>
    <row r="434" spans="1:29" ht="15">
      <c r="A434" s="29"/>
      <c r="B434" s="50"/>
      <c r="C434" s="29"/>
      <c r="D434" s="41"/>
      <c r="E434" s="51"/>
      <c r="F434" s="51"/>
      <c r="G434" s="41"/>
      <c r="H434" s="41"/>
      <c r="I434" s="29"/>
      <c r="J434" s="29"/>
      <c r="K434" s="29"/>
      <c r="L434" s="29"/>
      <c r="M434" s="29"/>
      <c r="N434" s="29"/>
      <c r="O434" s="29"/>
      <c r="P434" s="29"/>
      <c r="Q434" s="29"/>
      <c r="R434" s="29"/>
      <c r="S434" s="29"/>
      <c r="T434" s="29"/>
      <c r="U434" s="29"/>
      <c r="V434" s="29"/>
      <c r="W434" s="29"/>
      <c r="X434" s="29"/>
      <c r="Y434" s="29"/>
      <c r="Z434" s="29"/>
      <c r="AA434" s="29"/>
      <c r="AB434" s="29"/>
      <c r="AC434" s="29"/>
    </row>
    <row r="435" spans="1:29" ht="15">
      <c r="A435" s="29"/>
      <c r="B435" s="50"/>
      <c r="C435" s="29"/>
      <c r="D435" s="41"/>
      <c r="E435" s="51"/>
      <c r="F435" s="51"/>
      <c r="G435" s="41"/>
      <c r="H435" s="41"/>
      <c r="I435" s="29"/>
      <c r="J435" s="29"/>
      <c r="K435" s="29"/>
      <c r="L435" s="29"/>
      <c r="M435" s="29"/>
      <c r="N435" s="29"/>
      <c r="O435" s="29"/>
      <c r="P435" s="29"/>
      <c r="Q435" s="29"/>
      <c r="R435" s="29"/>
      <c r="S435" s="29"/>
      <c r="T435" s="29"/>
      <c r="U435" s="29"/>
      <c r="V435" s="29"/>
      <c r="W435" s="29"/>
      <c r="X435" s="29"/>
      <c r="Y435" s="29"/>
      <c r="Z435" s="29"/>
      <c r="AA435" s="29"/>
      <c r="AB435" s="29"/>
      <c r="AC435" s="29"/>
    </row>
    <row r="436" spans="1:29" ht="15">
      <c r="A436" s="29"/>
      <c r="B436" s="50"/>
      <c r="C436" s="29"/>
      <c r="D436" s="41"/>
      <c r="E436" s="51"/>
      <c r="F436" s="51"/>
      <c r="G436" s="41"/>
      <c r="H436" s="41"/>
      <c r="I436" s="29"/>
      <c r="J436" s="29"/>
      <c r="K436" s="29"/>
      <c r="L436" s="29"/>
      <c r="M436" s="29"/>
      <c r="N436" s="29"/>
      <c r="O436" s="29"/>
      <c r="P436" s="29"/>
      <c r="Q436" s="29"/>
      <c r="R436" s="29"/>
      <c r="S436" s="29"/>
      <c r="T436" s="29"/>
      <c r="U436" s="29"/>
      <c r="V436" s="29"/>
      <c r="W436" s="29"/>
      <c r="X436" s="29"/>
      <c r="Y436" s="29"/>
      <c r="Z436" s="29"/>
      <c r="AA436" s="29"/>
      <c r="AB436" s="29"/>
      <c r="AC436" s="29"/>
    </row>
    <row r="437" spans="1:29" ht="15">
      <c r="A437" s="29"/>
      <c r="B437" s="50"/>
      <c r="C437" s="29"/>
      <c r="D437" s="41"/>
      <c r="E437" s="51"/>
      <c r="F437" s="51"/>
      <c r="G437" s="41"/>
      <c r="H437" s="41"/>
      <c r="I437" s="29"/>
      <c r="J437" s="29"/>
      <c r="K437" s="29"/>
      <c r="L437" s="29"/>
      <c r="M437" s="29"/>
      <c r="N437" s="29"/>
      <c r="O437" s="29"/>
      <c r="P437" s="29"/>
      <c r="Q437" s="29"/>
      <c r="R437" s="29"/>
      <c r="S437" s="29"/>
      <c r="T437" s="29"/>
      <c r="U437" s="29"/>
      <c r="V437" s="29"/>
      <c r="W437" s="29"/>
      <c r="X437" s="29"/>
      <c r="Y437" s="29"/>
      <c r="Z437" s="29"/>
      <c r="AA437" s="29"/>
      <c r="AB437" s="29"/>
      <c r="AC437" s="29"/>
    </row>
    <row r="438" spans="1:29" ht="15">
      <c r="A438" s="29"/>
      <c r="B438" s="50"/>
      <c r="C438" s="29"/>
      <c r="D438" s="41"/>
      <c r="E438" s="51"/>
      <c r="F438" s="51"/>
      <c r="G438" s="41"/>
      <c r="H438" s="41"/>
      <c r="I438" s="29"/>
      <c r="J438" s="29"/>
      <c r="K438" s="29"/>
      <c r="L438" s="29"/>
      <c r="M438" s="29"/>
      <c r="N438" s="29"/>
      <c r="O438" s="29"/>
      <c r="P438" s="29"/>
      <c r="Q438" s="29"/>
      <c r="R438" s="29"/>
      <c r="S438" s="29"/>
      <c r="T438" s="29"/>
      <c r="U438" s="29"/>
      <c r="V438" s="29"/>
      <c r="W438" s="29"/>
      <c r="X438" s="29"/>
      <c r="Y438" s="29"/>
      <c r="Z438" s="29"/>
      <c r="AA438" s="29"/>
      <c r="AB438" s="29"/>
      <c r="AC438" s="29"/>
    </row>
    <row r="439" spans="1:29" ht="15">
      <c r="A439" s="29"/>
      <c r="B439" s="50"/>
      <c r="C439" s="29"/>
      <c r="D439" s="41"/>
      <c r="E439" s="51"/>
      <c r="F439" s="51"/>
      <c r="G439" s="41"/>
      <c r="H439" s="41"/>
      <c r="I439" s="29"/>
      <c r="J439" s="29"/>
      <c r="K439" s="29"/>
      <c r="L439" s="29"/>
      <c r="M439" s="29"/>
      <c r="N439" s="29"/>
      <c r="O439" s="29"/>
      <c r="P439" s="29"/>
      <c r="Q439" s="29"/>
      <c r="R439" s="29"/>
      <c r="S439" s="29"/>
      <c r="T439" s="29"/>
      <c r="U439" s="29"/>
      <c r="V439" s="29"/>
      <c r="W439" s="29"/>
      <c r="X439" s="29"/>
      <c r="Y439" s="29"/>
      <c r="Z439" s="29"/>
      <c r="AA439" s="29"/>
      <c r="AB439" s="29"/>
      <c r="AC439" s="29"/>
    </row>
    <row r="440" spans="1:29" ht="15">
      <c r="A440" s="29"/>
      <c r="B440" s="50"/>
      <c r="C440" s="29"/>
      <c r="D440" s="41"/>
      <c r="E440" s="51"/>
      <c r="F440" s="51"/>
      <c r="G440" s="41"/>
      <c r="H440" s="41"/>
      <c r="I440" s="29"/>
      <c r="J440" s="29"/>
      <c r="K440" s="29"/>
      <c r="L440" s="29"/>
      <c r="M440" s="29"/>
      <c r="N440" s="29"/>
      <c r="O440" s="29"/>
      <c r="P440" s="29"/>
      <c r="Q440" s="29"/>
      <c r="R440" s="29"/>
      <c r="S440" s="29"/>
      <c r="T440" s="29"/>
      <c r="U440" s="29"/>
      <c r="V440" s="29"/>
      <c r="W440" s="29"/>
      <c r="X440" s="29"/>
      <c r="Y440" s="29"/>
      <c r="Z440" s="29"/>
      <c r="AA440" s="29"/>
      <c r="AB440" s="29"/>
      <c r="AC440" s="29"/>
    </row>
    <row r="441" spans="1:29" ht="15">
      <c r="A441" s="29"/>
      <c r="B441" s="50"/>
      <c r="C441" s="29"/>
      <c r="D441" s="41"/>
      <c r="E441" s="51"/>
      <c r="F441" s="51"/>
      <c r="G441" s="41"/>
      <c r="H441" s="41"/>
      <c r="I441" s="29"/>
      <c r="J441" s="29"/>
      <c r="K441" s="29"/>
      <c r="L441" s="29"/>
      <c r="M441" s="29"/>
      <c r="N441" s="29"/>
      <c r="O441" s="29"/>
      <c r="P441" s="29"/>
      <c r="Q441" s="29"/>
      <c r="R441" s="29"/>
      <c r="S441" s="29"/>
      <c r="T441" s="29"/>
      <c r="U441" s="29"/>
      <c r="V441" s="29"/>
      <c r="W441" s="29"/>
      <c r="X441" s="29"/>
      <c r="Y441" s="29"/>
      <c r="Z441" s="29"/>
      <c r="AA441" s="29"/>
      <c r="AB441" s="29"/>
      <c r="AC441" s="29"/>
    </row>
    <row r="442" spans="1:29" ht="15">
      <c r="A442" s="29"/>
      <c r="B442" s="50"/>
      <c r="C442" s="29"/>
      <c r="D442" s="41"/>
      <c r="E442" s="51"/>
      <c r="F442" s="51"/>
      <c r="G442" s="41"/>
      <c r="H442" s="41"/>
      <c r="I442" s="29"/>
      <c r="J442" s="29"/>
      <c r="K442" s="29"/>
      <c r="L442" s="29"/>
      <c r="M442" s="29"/>
      <c r="N442" s="29"/>
      <c r="O442" s="29"/>
      <c r="P442" s="29"/>
      <c r="Q442" s="29"/>
      <c r="R442" s="29"/>
      <c r="S442" s="29"/>
      <c r="T442" s="29"/>
      <c r="U442" s="29"/>
      <c r="V442" s="29"/>
      <c r="W442" s="29"/>
      <c r="X442" s="29"/>
      <c r="Y442" s="29"/>
      <c r="Z442" s="29"/>
      <c r="AA442" s="29"/>
      <c r="AB442" s="29"/>
      <c r="AC442" s="29"/>
    </row>
    <row r="443" spans="1:29" ht="15">
      <c r="A443" s="29"/>
      <c r="B443" s="50"/>
      <c r="C443" s="29"/>
      <c r="D443" s="41"/>
      <c r="E443" s="51"/>
      <c r="F443" s="51"/>
      <c r="G443" s="41"/>
      <c r="H443" s="41"/>
      <c r="I443" s="29"/>
      <c r="J443" s="29"/>
      <c r="K443" s="29"/>
      <c r="L443" s="29"/>
      <c r="M443" s="29"/>
      <c r="N443" s="29"/>
      <c r="O443" s="29"/>
      <c r="P443" s="29"/>
      <c r="Q443" s="29"/>
      <c r="R443" s="29"/>
      <c r="S443" s="29"/>
      <c r="T443" s="29"/>
      <c r="U443" s="29"/>
      <c r="V443" s="29"/>
      <c r="W443" s="29"/>
      <c r="X443" s="29"/>
      <c r="Y443" s="29"/>
      <c r="Z443" s="29"/>
      <c r="AA443" s="29"/>
      <c r="AB443" s="29"/>
      <c r="AC443" s="29"/>
    </row>
    <row r="444" spans="1:29" ht="15">
      <c r="A444" s="29"/>
      <c r="B444" s="50"/>
      <c r="C444" s="29"/>
      <c r="D444" s="41"/>
      <c r="E444" s="51"/>
      <c r="F444" s="51"/>
      <c r="G444" s="41"/>
      <c r="H444" s="41"/>
      <c r="I444" s="29"/>
      <c r="J444" s="29"/>
      <c r="K444" s="29"/>
      <c r="L444" s="29"/>
      <c r="M444" s="29"/>
      <c r="N444" s="29"/>
      <c r="O444" s="29"/>
      <c r="P444" s="29"/>
      <c r="Q444" s="29"/>
      <c r="R444" s="29"/>
      <c r="S444" s="29"/>
      <c r="T444" s="29"/>
      <c r="U444" s="29"/>
      <c r="V444" s="29"/>
      <c r="W444" s="29"/>
      <c r="X444" s="29"/>
      <c r="Y444" s="29"/>
      <c r="Z444" s="29"/>
      <c r="AA444" s="29"/>
      <c r="AB444" s="29"/>
      <c r="AC444" s="29"/>
    </row>
    <row r="445" spans="1:29" ht="15">
      <c r="A445" s="29"/>
      <c r="B445" s="50"/>
      <c r="C445" s="29"/>
      <c r="D445" s="41"/>
      <c r="E445" s="51"/>
      <c r="F445" s="51"/>
      <c r="G445" s="41"/>
      <c r="H445" s="41"/>
      <c r="I445" s="29"/>
      <c r="J445" s="29"/>
      <c r="K445" s="29"/>
      <c r="L445" s="29"/>
      <c r="M445" s="29"/>
      <c r="N445" s="29"/>
      <c r="O445" s="29"/>
      <c r="P445" s="29"/>
      <c r="Q445" s="29"/>
      <c r="R445" s="29"/>
      <c r="S445" s="29"/>
      <c r="T445" s="29"/>
      <c r="U445" s="29"/>
      <c r="V445" s="29"/>
      <c r="W445" s="29"/>
      <c r="X445" s="29"/>
      <c r="Y445" s="29"/>
      <c r="Z445" s="29"/>
      <c r="AA445" s="29"/>
      <c r="AB445" s="29"/>
      <c r="AC445" s="29"/>
    </row>
    <row r="446" spans="1:29" ht="15">
      <c r="A446" s="29"/>
      <c r="B446" s="50"/>
      <c r="C446" s="29"/>
      <c r="D446" s="41"/>
      <c r="E446" s="51"/>
      <c r="F446" s="51"/>
      <c r="G446" s="41"/>
      <c r="H446" s="41"/>
      <c r="I446" s="29"/>
      <c r="J446" s="29"/>
      <c r="K446" s="29"/>
      <c r="L446" s="29"/>
      <c r="M446" s="29"/>
      <c r="N446" s="29"/>
      <c r="O446" s="29"/>
      <c r="P446" s="29"/>
      <c r="Q446" s="29"/>
      <c r="R446" s="29"/>
      <c r="S446" s="29"/>
      <c r="T446" s="29"/>
      <c r="U446" s="29"/>
      <c r="V446" s="29"/>
      <c r="W446" s="29"/>
      <c r="X446" s="29"/>
      <c r="Y446" s="29"/>
      <c r="Z446" s="29"/>
      <c r="AA446" s="29"/>
      <c r="AB446" s="29"/>
      <c r="AC446" s="29"/>
    </row>
    <row r="447" spans="1:29" ht="15">
      <c r="A447" s="29"/>
      <c r="B447" s="50"/>
      <c r="C447" s="29"/>
      <c r="D447" s="41"/>
      <c r="E447" s="51"/>
      <c r="F447" s="51"/>
      <c r="G447" s="41"/>
      <c r="H447" s="41"/>
      <c r="I447" s="29"/>
      <c r="J447" s="29"/>
      <c r="K447" s="29"/>
      <c r="L447" s="29"/>
      <c r="M447" s="29"/>
      <c r="N447" s="29"/>
      <c r="O447" s="29"/>
      <c r="P447" s="29"/>
      <c r="Q447" s="29"/>
      <c r="R447" s="29"/>
      <c r="S447" s="29"/>
      <c r="T447" s="29"/>
      <c r="U447" s="29"/>
      <c r="V447" s="29"/>
      <c r="W447" s="29"/>
      <c r="X447" s="29"/>
      <c r="Y447" s="29"/>
      <c r="Z447" s="29"/>
      <c r="AA447" s="29"/>
      <c r="AB447" s="29"/>
      <c r="AC447" s="29"/>
    </row>
    <row r="448" spans="1:29" ht="15">
      <c r="A448" s="29"/>
      <c r="B448" s="50"/>
      <c r="C448" s="29"/>
      <c r="D448" s="41"/>
      <c r="E448" s="51"/>
      <c r="F448" s="51"/>
      <c r="G448" s="41"/>
      <c r="H448" s="41"/>
      <c r="I448" s="29"/>
      <c r="J448" s="29"/>
      <c r="K448" s="29"/>
      <c r="L448" s="29"/>
      <c r="M448" s="29"/>
      <c r="N448" s="29"/>
      <c r="O448" s="29"/>
      <c r="P448" s="29"/>
      <c r="Q448" s="29"/>
      <c r="R448" s="29"/>
      <c r="S448" s="29"/>
      <c r="T448" s="29"/>
      <c r="U448" s="29"/>
      <c r="V448" s="29"/>
      <c r="W448" s="29"/>
      <c r="X448" s="29"/>
      <c r="Y448" s="29"/>
      <c r="Z448" s="29"/>
      <c r="AA448" s="29"/>
      <c r="AB448" s="29"/>
      <c r="AC448" s="29"/>
    </row>
    <row r="449" spans="1:29" ht="15">
      <c r="A449" s="29"/>
      <c r="B449" s="50"/>
      <c r="C449" s="29"/>
      <c r="D449" s="41"/>
      <c r="E449" s="51"/>
      <c r="F449" s="51"/>
      <c r="G449" s="41"/>
      <c r="H449" s="41"/>
      <c r="I449" s="29"/>
      <c r="J449" s="29"/>
      <c r="K449" s="29"/>
      <c r="L449" s="29"/>
      <c r="M449" s="29"/>
      <c r="N449" s="29"/>
      <c r="O449" s="29"/>
      <c r="P449" s="29"/>
      <c r="Q449" s="29"/>
      <c r="R449" s="29"/>
      <c r="S449" s="29"/>
      <c r="T449" s="29"/>
      <c r="U449" s="29"/>
      <c r="V449" s="29"/>
      <c r="W449" s="29"/>
      <c r="X449" s="29"/>
      <c r="Y449" s="29"/>
      <c r="Z449" s="29"/>
      <c r="AA449" s="29"/>
      <c r="AB449" s="29"/>
      <c r="AC449" s="29"/>
    </row>
    <row r="450" spans="1:29" ht="15">
      <c r="A450" s="29"/>
      <c r="B450" s="50"/>
      <c r="C450" s="29"/>
      <c r="D450" s="41"/>
      <c r="E450" s="51"/>
      <c r="F450" s="51"/>
      <c r="G450" s="41"/>
      <c r="H450" s="41"/>
      <c r="I450" s="29"/>
      <c r="J450" s="29"/>
      <c r="K450" s="29"/>
      <c r="L450" s="29"/>
      <c r="M450" s="29"/>
      <c r="N450" s="29"/>
      <c r="O450" s="29"/>
      <c r="P450" s="29"/>
      <c r="Q450" s="29"/>
      <c r="R450" s="29"/>
      <c r="S450" s="29"/>
      <c r="T450" s="29"/>
      <c r="U450" s="29"/>
      <c r="V450" s="29"/>
      <c r="W450" s="29"/>
      <c r="X450" s="29"/>
      <c r="Y450" s="29"/>
      <c r="Z450" s="29"/>
      <c r="AA450" s="29"/>
      <c r="AB450" s="29"/>
      <c r="AC450" s="29"/>
    </row>
    <row r="451" spans="1:29" ht="15">
      <c r="A451" s="29"/>
      <c r="B451" s="50"/>
      <c r="C451" s="29"/>
      <c r="D451" s="41"/>
      <c r="E451" s="51"/>
      <c r="F451" s="51"/>
      <c r="G451" s="41"/>
      <c r="H451" s="41"/>
      <c r="I451" s="29"/>
      <c r="J451" s="29"/>
      <c r="K451" s="29"/>
      <c r="L451" s="29"/>
      <c r="M451" s="29"/>
      <c r="N451" s="29"/>
      <c r="O451" s="29"/>
      <c r="P451" s="29"/>
      <c r="Q451" s="29"/>
      <c r="R451" s="29"/>
      <c r="S451" s="29"/>
      <c r="T451" s="29"/>
      <c r="U451" s="29"/>
      <c r="V451" s="29"/>
      <c r="W451" s="29"/>
      <c r="X451" s="29"/>
      <c r="Y451" s="29"/>
      <c r="Z451" s="29"/>
      <c r="AA451" s="29"/>
      <c r="AB451" s="29"/>
      <c r="AC451" s="29"/>
    </row>
    <row r="452" spans="1:29" ht="15">
      <c r="A452" s="29"/>
      <c r="B452" s="50"/>
      <c r="C452" s="29"/>
      <c r="D452" s="41"/>
      <c r="E452" s="51"/>
      <c r="F452" s="51"/>
      <c r="G452" s="41"/>
      <c r="H452" s="41"/>
      <c r="I452" s="29"/>
      <c r="J452" s="29"/>
      <c r="K452" s="29"/>
      <c r="L452" s="29"/>
      <c r="M452" s="29"/>
      <c r="N452" s="29"/>
      <c r="O452" s="29"/>
      <c r="P452" s="29"/>
      <c r="Q452" s="29"/>
      <c r="R452" s="29"/>
      <c r="S452" s="29"/>
      <c r="T452" s="29"/>
      <c r="U452" s="29"/>
      <c r="V452" s="29"/>
      <c r="W452" s="29"/>
      <c r="X452" s="29"/>
      <c r="Y452" s="29"/>
      <c r="Z452" s="29"/>
      <c r="AA452" s="29"/>
      <c r="AB452" s="29"/>
      <c r="AC452" s="29"/>
    </row>
    <row r="453" spans="1:29" ht="15">
      <c r="A453" s="29"/>
      <c r="B453" s="50"/>
      <c r="C453" s="29"/>
      <c r="D453" s="41"/>
      <c r="E453" s="51"/>
      <c r="F453" s="51"/>
      <c r="G453" s="41"/>
      <c r="H453" s="41"/>
      <c r="I453" s="29"/>
      <c r="J453" s="29"/>
      <c r="K453" s="29"/>
      <c r="L453" s="29"/>
      <c r="M453" s="29"/>
      <c r="N453" s="29"/>
      <c r="O453" s="29"/>
      <c r="P453" s="29"/>
      <c r="Q453" s="29"/>
      <c r="R453" s="29"/>
      <c r="S453" s="29"/>
      <c r="T453" s="29"/>
      <c r="U453" s="29"/>
      <c r="V453" s="29"/>
      <c r="W453" s="29"/>
      <c r="X453" s="29"/>
      <c r="Y453" s="29"/>
      <c r="Z453" s="29"/>
      <c r="AA453" s="29"/>
      <c r="AB453" s="29"/>
      <c r="AC453" s="29"/>
    </row>
    <row r="454" spans="1:29" ht="15">
      <c r="A454" s="29"/>
      <c r="B454" s="50"/>
      <c r="C454" s="29"/>
      <c r="D454" s="41"/>
      <c r="E454" s="51"/>
      <c r="F454" s="51"/>
      <c r="G454" s="41"/>
      <c r="H454" s="41"/>
      <c r="I454" s="29"/>
      <c r="J454" s="29"/>
      <c r="K454" s="29"/>
      <c r="L454" s="29"/>
      <c r="M454" s="29"/>
      <c r="N454" s="29"/>
      <c r="O454" s="29"/>
      <c r="P454" s="29"/>
      <c r="Q454" s="29"/>
      <c r="R454" s="29"/>
      <c r="S454" s="29"/>
      <c r="T454" s="29"/>
      <c r="U454" s="29"/>
      <c r="V454" s="29"/>
      <c r="W454" s="29"/>
      <c r="X454" s="29"/>
      <c r="Y454" s="29"/>
      <c r="Z454" s="29"/>
      <c r="AA454" s="29"/>
      <c r="AB454" s="29"/>
      <c r="AC454" s="29"/>
    </row>
    <row r="455" spans="1:29" ht="15">
      <c r="A455" s="29"/>
      <c r="B455" s="50"/>
      <c r="C455" s="29"/>
      <c r="D455" s="41"/>
      <c r="E455" s="51"/>
      <c r="F455" s="51"/>
      <c r="G455" s="41"/>
      <c r="H455" s="41"/>
      <c r="I455" s="29"/>
      <c r="J455" s="29"/>
      <c r="K455" s="29"/>
      <c r="L455" s="29"/>
      <c r="M455" s="29"/>
      <c r="N455" s="29"/>
      <c r="O455" s="29"/>
      <c r="P455" s="29"/>
      <c r="Q455" s="29"/>
      <c r="R455" s="29"/>
      <c r="S455" s="29"/>
      <c r="T455" s="29"/>
      <c r="U455" s="29"/>
      <c r="V455" s="29"/>
      <c r="W455" s="29"/>
      <c r="X455" s="29"/>
      <c r="Y455" s="29"/>
      <c r="Z455" s="29"/>
      <c r="AA455" s="29"/>
      <c r="AB455" s="29"/>
      <c r="AC455" s="29"/>
    </row>
    <row r="456" spans="1:29" ht="15">
      <c r="A456" s="29"/>
      <c r="B456" s="50"/>
      <c r="C456" s="29"/>
      <c r="D456" s="41"/>
      <c r="E456" s="51"/>
      <c r="F456" s="51"/>
      <c r="G456" s="41"/>
      <c r="H456" s="41"/>
      <c r="I456" s="29"/>
      <c r="J456" s="29"/>
      <c r="K456" s="29"/>
      <c r="L456" s="29"/>
      <c r="M456" s="29"/>
      <c r="N456" s="29"/>
      <c r="O456" s="29"/>
      <c r="P456" s="29"/>
      <c r="Q456" s="29"/>
      <c r="R456" s="29"/>
      <c r="S456" s="29"/>
      <c r="T456" s="29"/>
      <c r="U456" s="29"/>
      <c r="V456" s="29"/>
      <c r="W456" s="29"/>
      <c r="X456" s="29"/>
      <c r="Y456" s="29"/>
      <c r="Z456" s="29"/>
      <c r="AA456" s="29"/>
      <c r="AB456" s="29"/>
      <c r="AC456" s="29"/>
    </row>
    <row r="457" spans="1:29" ht="15">
      <c r="A457" s="29"/>
      <c r="B457" s="50"/>
      <c r="C457" s="29"/>
      <c r="D457" s="41"/>
      <c r="E457" s="51"/>
      <c r="F457" s="51"/>
      <c r="G457" s="41"/>
      <c r="H457" s="41"/>
      <c r="I457" s="29"/>
      <c r="J457" s="29"/>
      <c r="K457" s="29"/>
      <c r="L457" s="29"/>
      <c r="M457" s="29"/>
      <c r="N457" s="29"/>
      <c r="O457" s="29"/>
      <c r="P457" s="29"/>
      <c r="Q457" s="29"/>
      <c r="R457" s="29"/>
      <c r="S457" s="29"/>
      <c r="T457" s="29"/>
      <c r="U457" s="29"/>
      <c r="V457" s="29"/>
      <c r="W457" s="29"/>
      <c r="X457" s="29"/>
      <c r="Y457" s="29"/>
      <c r="Z457" s="29"/>
      <c r="AA457" s="29"/>
      <c r="AB457" s="29"/>
      <c r="AC457" s="29"/>
    </row>
    <row r="458" spans="1:29" ht="15">
      <c r="A458" s="29"/>
      <c r="B458" s="50"/>
      <c r="C458" s="29"/>
      <c r="D458" s="41"/>
      <c r="E458" s="51"/>
      <c r="F458" s="51"/>
      <c r="G458" s="41"/>
      <c r="H458" s="41"/>
      <c r="I458" s="29"/>
      <c r="J458" s="29"/>
      <c r="K458" s="29"/>
      <c r="L458" s="29"/>
      <c r="M458" s="29"/>
      <c r="N458" s="29"/>
      <c r="O458" s="29"/>
      <c r="P458" s="29"/>
      <c r="Q458" s="29"/>
      <c r="R458" s="29"/>
      <c r="S458" s="29"/>
      <c r="T458" s="29"/>
      <c r="U458" s="29"/>
      <c r="V458" s="29"/>
      <c r="W458" s="29"/>
      <c r="X458" s="29"/>
      <c r="Y458" s="29"/>
      <c r="Z458" s="29"/>
      <c r="AA458" s="29"/>
      <c r="AB458" s="29"/>
      <c r="AC458" s="29"/>
    </row>
    <row r="459" spans="1:29" ht="15">
      <c r="A459" s="29"/>
      <c r="B459" s="50"/>
      <c r="C459" s="29"/>
      <c r="D459" s="41"/>
      <c r="E459" s="51"/>
      <c r="F459" s="51"/>
      <c r="G459" s="41"/>
      <c r="H459" s="41"/>
      <c r="I459" s="29"/>
      <c r="J459" s="29"/>
      <c r="K459" s="29"/>
      <c r="L459" s="29"/>
      <c r="M459" s="29"/>
      <c r="N459" s="29"/>
      <c r="O459" s="29"/>
      <c r="P459" s="29"/>
      <c r="Q459" s="29"/>
      <c r="R459" s="29"/>
      <c r="S459" s="29"/>
      <c r="T459" s="29"/>
      <c r="U459" s="29"/>
      <c r="V459" s="29"/>
      <c r="W459" s="29"/>
      <c r="X459" s="29"/>
      <c r="Y459" s="29"/>
      <c r="Z459" s="29"/>
      <c r="AA459" s="29"/>
      <c r="AB459" s="29"/>
      <c r="AC459" s="29"/>
    </row>
    <row r="460" spans="1:29" ht="15">
      <c r="A460" s="29"/>
      <c r="B460" s="50"/>
      <c r="C460" s="29"/>
      <c r="D460" s="41"/>
      <c r="E460" s="51"/>
      <c r="F460" s="51"/>
      <c r="G460" s="41"/>
      <c r="H460" s="41"/>
      <c r="I460" s="29"/>
      <c r="J460" s="29"/>
      <c r="K460" s="29"/>
      <c r="L460" s="29"/>
      <c r="M460" s="29"/>
      <c r="N460" s="29"/>
      <c r="O460" s="29"/>
      <c r="P460" s="29"/>
      <c r="Q460" s="29"/>
      <c r="R460" s="29"/>
      <c r="S460" s="29"/>
      <c r="T460" s="29"/>
      <c r="U460" s="29"/>
      <c r="V460" s="29"/>
      <c r="W460" s="29"/>
      <c r="X460" s="29"/>
      <c r="Y460" s="29"/>
      <c r="Z460" s="29"/>
      <c r="AA460" s="29"/>
      <c r="AB460" s="29"/>
      <c r="AC460" s="29"/>
    </row>
    <row r="461" spans="1:29" ht="15">
      <c r="A461" s="29"/>
      <c r="B461" s="50"/>
      <c r="C461" s="29"/>
      <c r="D461" s="41"/>
      <c r="E461" s="51"/>
      <c r="F461" s="51"/>
      <c r="G461" s="41"/>
      <c r="H461" s="41"/>
      <c r="I461" s="29"/>
      <c r="J461" s="29"/>
      <c r="K461" s="29"/>
      <c r="L461" s="29"/>
      <c r="M461" s="29"/>
      <c r="N461" s="29"/>
      <c r="O461" s="29"/>
      <c r="P461" s="29"/>
      <c r="Q461" s="29"/>
      <c r="R461" s="29"/>
      <c r="S461" s="29"/>
      <c r="T461" s="29"/>
      <c r="U461" s="29"/>
      <c r="V461" s="29"/>
      <c r="W461" s="29"/>
      <c r="X461" s="29"/>
      <c r="Y461" s="29"/>
      <c r="Z461" s="29"/>
      <c r="AA461" s="29"/>
      <c r="AB461" s="29"/>
      <c r="AC461" s="29"/>
    </row>
    <row r="462" spans="1:29" ht="15">
      <c r="A462" s="29"/>
      <c r="B462" s="50"/>
      <c r="C462" s="29"/>
      <c r="D462" s="41"/>
      <c r="E462" s="51"/>
      <c r="F462" s="51"/>
      <c r="G462" s="41"/>
      <c r="H462" s="41"/>
      <c r="I462" s="29"/>
      <c r="J462" s="29"/>
      <c r="K462" s="29"/>
      <c r="L462" s="29"/>
      <c r="M462" s="29"/>
      <c r="N462" s="29"/>
      <c r="O462" s="29"/>
      <c r="P462" s="29"/>
      <c r="Q462" s="29"/>
      <c r="R462" s="29"/>
      <c r="S462" s="29"/>
      <c r="T462" s="29"/>
      <c r="U462" s="29"/>
      <c r="V462" s="29"/>
      <c r="W462" s="29"/>
      <c r="X462" s="29"/>
      <c r="Y462" s="29"/>
      <c r="Z462" s="29"/>
      <c r="AA462" s="29"/>
      <c r="AB462" s="29"/>
      <c r="AC462" s="29"/>
    </row>
    <row r="463" spans="1:29" ht="15">
      <c r="A463" s="29"/>
      <c r="B463" s="50"/>
      <c r="C463" s="29"/>
      <c r="D463" s="41"/>
      <c r="E463" s="51"/>
      <c r="F463" s="51"/>
      <c r="G463" s="41"/>
      <c r="H463" s="41"/>
      <c r="I463" s="29"/>
      <c r="J463" s="29"/>
      <c r="K463" s="29"/>
      <c r="L463" s="29"/>
      <c r="M463" s="29"/>
      <c r="N463" s="29"/>
      <c r="O463" s="29"/>
      <c r="P463" s="29"/>
      <c r="Q463" s="29"/>
      <c r="R463" s="29"/>
      <c r="S463" s="29"/>
      <c r="T463" s="29"/>
      <c r="U463" s="29"/>
      <c r="V463" s="29"/>
      <c r="W463" s="29"/>
      <c r="X463" s="29"/>
      <c r="Y463" s="29"/>
      <c r="Z463" s="29"/>
      <c r="AA463" s="29"/>
      <c r="AB463" s="29"/>
      <c r="AC463" s="29"/>
    </row>
    <row r="464" spans="1:29" ht="15">
      <c r="A464" s="29"/>
      <c r="B464" s="50"/>
      <c r="C464" s="29"/>
      <c r="D464" s="41"/>
      <c r="E464" s="51"/>
      <c r="F464" s="51"/>
      <c r="G464" s="41"/>
      <c r="H464" s="41"/>
      <c r="I464" s="29"/>
      <c r="J464" s="29"/>
      <c r="K464" s="29"/>
      <c r="L464" s="29"/>
      <c r="M464" s="29"/>
      <c r="N464" s="29"/>
      <c r="O464" s="29"/>
      <c r="P464" s="29"/>
      <c r="Q464" s="29"/>
      <c r="R464" s="29"/>
      <c r="S464" s="29"/>
      <c r="T464" s="29"/>
      <c r="U464" s="29"/>
      <c r="V464" s="29"/>
      <c r="W464" s="29"/>
      <c r="X464" s="29"/>
      <c r="Y464" s="29"/>
      <c r="Z464" s="29"/>
      <c r="AA464" s="29"/>
      <c r="AB464" s="29"/>
      <c r="AC464" s="29"/>
    </row>
    <row r="465" spans="1:29" ht="15">
      <c r="A465" s="29"/>
      <c r="B465" s="50"/>
      <c r="C465" s="29"/>
      <c r="D465" s="41"/>
      <c r="E465" s="51"/>
      <c r="F465" s="51"/>
      <c r="G465" s="41"/>
      <c r="H465" s="41"/>
      <c r="I465" s="29"/>
      <c r="J465" s="29"/>
      <c r="K465" s="29"/>
      <c r="L465" s="29"/>
      <c r="M465" s="29"/>
      <c r="N465" s="29"/>
      <c r="O465" s="29"/>
      <c r="P465" s="29"/>
      <c r="Q465" s="29"/>
      <c r="R465" s="29"/>
      <c r="S465" s="29"/>
      <c r="T465" s="29"/>
      <c r="U465" s="29"/>
      <c r="V465" s="29"/>
      <c r="W465" s="29"/>
      <c r="X465" s="29"/>
      <c r="Y465" s="29"/>
      <c r="Z465" s="29"/>
      <c r="AA465" s="29"/>
      <c r="AB465" s="29"/>
      <c r="AC465" s="29"/>
    </row>
    <row r="466" spans="1:29" ht="15">
      <c r="A466" s="29"/>
      <c r="B466" s="50"/>
      <c r="C466" s="29"/>
      <c r="D466" s="41"/>
      <c r="E466" s="51"/>
      <c r="F466" s="51"/>
      <c r="G466" s="41"/>
      <c r="H466" s="41"/>
      <c r="I466" s="29"/>
      <c r="J466" s="29"/>
      <c r="K466" s="29"/>
      <c r="L466" s="29"/>
      <c r="M466" s="29"/>
      <c r="N466" s="29"/>
      <c r="O466" s="29"/>
      <c r="P466" s="29"/>
      <c r="Q466" s="29"/>
      <c r="R466" s="29"/>
      <c r="S466" s="29"/>
      <c r="T466" s="29"/>
      <c r="U466" s="29"/>
      <c r="V466" s="29"/>
      <c r="W466" s="29"/>
      <c r="X466" s="29"/>
      <c r="Y466" s="29"/>
      <c r="Z466" s="29"/>
      <c r="AA466" s="29"/>
      <c r="AB466" s="29"/>
      <c r="AC466" s="29"/>
    </row>
    <row r="467" spans="1:29" ht="15">
      <c r="A467" s="29"/>
      <c r="B467" s="50"/>
      <c r="C467" s="29"/>
      <c r="D467" s="41"/>
      <c r="E467" s="51"/>
      <c r="F467" s="51"/>
      <c r="G467" s="41"/>
      <c r="H467" s="41"/>
      <c r="I467" s="29"/>
      <c r="J467" s="29"/>
      <c r="K467" s="29"/>
      <c r="L467" s="29"/>
      <c r="M467" s="29"/>
      <c r="N467" s="29"/>
      <c r="O467" s="29"/>
      <c r="P467" s="29"/>
      <c r="Q467" s="29"/>
      <c r="R467" s="29"/>
      <c r="S467" s="29"/>
      <c r="T467" s="29"/>
      <c r="U467" s="29"/>
      <c r="V467" s="29"/>
      <c r="W467" s="29"/>
      <c r="X467" s="29"/>
      <c r="Y467" s="29"/>
      <c r="Z467" s="29"/>
      <c r="AA467" s="29"/>
      <c r="AB467" s="29"/>
      <c r="AC467" s="29"/>
    </row>
    <row r="468" spans="1:29" ht="15">
      <c r="A468" s="29"/>
      <c r="B468" s="50"/>
      <c r="C468" s="29"/>
      <c r="D468" s="41"/>
      <c r="E468" s="51"/>
      <c r="F468" s="51"/>
      <c r="G468" s="41"/>
      <c r="H468" s="41"/>
      <c r="I468" s="29"/>
      <c r="J468" s="29"/>
      <c r="K468" s="29"/>
      <c r="L468" s="29"/>
      <c r="M468" s="29"/>
      <c r="N468" s="29"/>
      <c r="O468" s="29"/>
      <c r="P468" s="29"/>
      <c r="Q468" s="29"/>
      <c r="R468" s="29"/>
      <c r="S468" s="29"/>
      <c r="T468" s="29"/>
      <c r="U468" s="29"/>
      <c r="V468" s="29"/>
      <c r="W468" s="29"/>
      <c r="X468" s="29"/>
      <c r="Y468" s="29"/>
      <c r="Z468" s="29"/>
      <c r="AA468" s="29"/>
      <c r="AB468" s="29"/>
      <c r="AC468" s="29"/>
    </row>
    <row r="469" spans="1:29" ht="15">
      <c r="A469" s="29"/>
      <c r="B469" s="50"/>
      <c r="C469" s="29"/>
      <c r="D469" s="41"/>
      <c r="E469" s="51"/>
      <c r="F469" s="51"/>
      <c r="G469" s="41"/>
      <c r="H469" s="41"/>
      <c r="I469" s="29"/>
      <c r="J469" s="29"/>
      <c r="K469" s="29"/>
      <c r="L469" s="29"/>
      <c r="M469" s="29"/>
      <c r="N469" s="29"/>
      <c r="O469" s="29"/>
      <c r="P469" s="29"/>
      <c r="Q469" s="29"/>
      <c r="R469" s="29"/>
      <c r="S469" s="29"/>
      <c r="T469" s="29"/>
      <c r="U469" s="29"/>
      <c r="V469" s="29"/>
      <c r="W469" s="29"/>
      <c r="X469" s="29"/>
      <c r="Y469" s="29"/>
      <c r="Z469" s="29"/>
      <c r="AA469" s="29"/>
      <c r="AB469" s="29"/>
      <c r="AC469" s="29"/>
    </row>
    <row r="470" spans="1:29" ht="15">
      <c r="A470" s="29"/>
      <c r="B470" s="50"/>
      <c r="C470" s="29"/>
      <c r="D470" s="41"/>
      <c r="E470" s="51"/>
      <c r="F470" s="51"/>
      <c r="G470" s="41"/>
      <c r="H470" s="41"/>
      <c r="I470" s="29"/>
      <c r="J470" s="29"/>
      <c r="K470" s="29"/>
      <c r="L470" s="29"/>
      <c r="M470" s="29"/>
      <c r="N470" s="29"/>
      <c r="O470" s="29"/>
      <c r="P470" s="29"/>
      <c r="Q470" s="29"/>
      <c r="R470" s="29"/>
      <c r="S470" s="29"/>
      <c r="T470" s="29"/>
      <c r="U470" s="29"/>
      <c r="V470" s="29"/>
      <c r="W470" s="29"/>
      <c r="X470" s="29"/>
      <c r="Y470" s="29"/>
      <c r="Z470" s="29"/>
      <c r="AA470" s="29"/>
      <c r="AB470" s="29"/>
      <c r="AC470" s="29"/>
    </row>
    <row r="471" spans="1:29" ht="15">
      <c r="A471" s="29"/>
      <c r="B471" s="50"/>
      <c r="C471" s="29"/>
      <c r="D471" s="41"/>
      <c r="E471" s="51"/>
      <c r="F471" s="51"/>
      <c r="G471" s="41"/>
      <c r="H471" s="41"/>
      <c r="I471" s="29"/>
      <c r="J471" s="29"/>
      <c r="K471" s="29"/>
      <c r="L471" s="29"/>
      <c r="M471" s="29"/>
      <c r="N471" s="29"/>
      <c r="O471" s="29"/>
      <c r="P471" s="29"/>
      <c r="Q471" s="29"/>
      <c r="R471" s="29"/>
      <c r="S471" s="29"/>
      <c r="T471" s="29"/>
      <c r="U471" s="29"/>
      <c r="V471" s="29"/>
      <c r="W471" s="29"/>
      <c r="X471" s="29"/>
      <c r="Y471" s="29"/>
      <c r="Z471" s="29"/>
      <c r="AA471" s="29"/>
      <c r="AB471" s="29"/>
      <c r="AC471" s="29"/>
    </row>
    <row r="472" spans="1:29" ht="15">
      <c r="A472" s="29"/>
      <c r="B472" s="50"/>
      <c r="C472" s="29"/>
      <c r="D472" s="41"/>
      <c r="E472" s="51"/>
      <c r="F472" s="51"/>
      <c r="G472" s="41"/>
      <c r="H472" s="41"/>
      <c r="I472" s="29"/>
      <c r="J472" s="29"/>
      <c r="K472" s="29"/>
      <c r="L472" s="29"/>
      <c r="M472" s="29"/>
      <c r="N472" s="29"/>
      <c r="O472" s="29"/>
      <c r="P472" s="29"/>
      <c r="Q472" s="29"/>
      <c r="R472" s="29"/>
      <c r="S472" s="29"/>
      <c r="T472" s="29"/>
      <c r="U472" s="29"/>
      <c r="V472" s="29"/>
      <c r="W472" s="29"/>
      <c r="X472" s="29"/>
      <c r="Y472" s="29"/>
      <c r="Z472" s="29"/>
      <c r="AA472" s="29"/>
      <c r="AB472" s="29"/>
      <c r="AC472" s="29"/>
    </row>
    <row r="473" spans="1:29" ht="15">
      <c r="A473" s="29"/>
      <c r="B473" s="50"/>
      <c r="C473" s="29"/>
      <c r="D473" s="41"/>
      <c r="E473" s="51"/>
      <c r="F473" s="51"/>
      <c r="G473" s="41"/>
      <c r="H473" s="41"/>
      <c r="I473" s="29"/>
      <c r="J473" s="29"/>
      <c r="K473" s="29"/>
      <c r="L473" s="29"/>
      <c r="M473" s="29"/>
      <c r="N473" s="29"/>
      <c r="O473" s="29"/>
      <c r="P473" s="29"/>
      <c r="Q473" s="29"/>
      <c r="R473" s="29"/>
      <c r="S473" s="29"/>
      <c r="T473" s="29"/>
      <c r="U473" s="29"/>
      <c r="V473" s="29"/>
      <c r="W473" s="29"/>
      <c r="X473" s="29"/>
      <c r="Y473" s="29"/>
      <c r="Z473" s="29"/>
      <c r="AA473" s="29"/>
      <c r="AB473" s="29"/>
      <c r="AC473" s="29"/>
    </row>
    <row r="474" spans="1:29" ht="15">
      <c r="A474" s="29"/>
      <c r="B474" s="50"/>
      <c r="C474" s="29"/>
      <c r="D474" s="41"/>
      <c r="E474" s="51"/>
      <c r="F474" s="51"/>
      <c r="G474" s="41"/>
      <c r="H474" s="41"/>
      <c r="I474" s="29"/>
      <c r="J474" s="29"/>
      <c r="K474" s="29"/>
      <c r="L474" s="29"/>
      <c r="M474" s="29"/>
      <c r="N474" s="29"/>
      <c r="O474" s="29"/>
      <c r="P474" s="29"/>
      <c r="Q474" s="29"/>
      <c r="R474" s="29"/>
      <c r="S474" s="29"/>
      <c r="T474" s="29"/>
      <c r="U474" s="29"/>
      <c r="V474" s="29"/>
      <c r="W474" s="29"/>
      <c r="X474" s="29"/>
      <c r="Y474" s="29"/>
      <c r="Z474" s="29"/>
      <c r="AA474" s="29"/>
      <c r="AB474" s="29"/>
      <c r="AC474" s="29"/>
    </row>
    <row r="475" spans="1:29" ht="15">
      <c r="A475" s="29"/>
      <c r="B475" s="50"/>
      <c r="C475" s="29"/>
      <c r="D475" s="41"/>
      <c r="E475" s="51"/>
      <c r="F475" s="51"/>
      <c r="G475" s="41"/>
      <c r="H475" s="41"/>
      <c r="I475" s="29"/>
      <c r="J475" s="29"/>
      <c r="K475" s="29"/>
      <c r="L475" s="29"/>
      <c r="M475" s="29"/>
      <c r="N475" s="29"/>
      <c r="O475" s="29"/>
      <c r="P475" s="29"/>
      <c r="Q475" s="29"/>
      <c r="R475" s="29"/>
      <c r="S475" s="29"/>
      <c r="T475" s="29"/>
      <c r="U475" s="29"/>
      <c r="V475" s="29"/>
      <c r="W475" s="29"/>
      <c r="X475" s="29"/>
      <c r="Y475" s="29"/>
      <c r="Z475" s="29"/>
      <c r="AA475" s="29"/>
      <c r="AB475" s="29"/>
      <c r="AC475" s="29"/>
    </row>
    <row r="476" spans="1:29" ht="15">
      <c r="A476" s="29"/>
      <c r="B476" s="50"/>
      <c r="C476" s="29"/>
      <c r="D476" s="41"/>
      <c r="E476" s="51"/>
      <c r="F476" s="51"/>
      <c r="G476" s="41"/>
      <c r="H476" s="41"/>
      <c r="I476" s="29"/>
      <c r="J476" s="29"/>
      <c r="K476" s="29"/>
      <c r="L476" s="29"/>
      <c r="M476" s="29"/>
      <c r="N476" s="29"/>
      <c r="O476" s="29"/>
      <c r="P476" s="29"/>
      <c r="Q476" s="29"/>
      <c r="R476" s="29"/>
      <c r="S476" s="29"/>
      <c r="T476" s="29"/>
      <c r="U476" s="29"/>
      <c r="V476" s="29"/>
      <c r="W476" s="29"/>
      <c r="X476" s="29"/>
      <c r="Y476" s="29"/>
      <c r="Z476" s="29"/>
      <c r="AA476" s="29"/>
      <c r="AB476" s="29"/>
      <c r="AC476" s="29"/>
    </row>
    <row r="477" spans="1:29" ht="15">
      <c r="A477" s="29"/>
      <c r="B477" s="50"/>
      <c r="C477" s="29"/>
      <c r="D477" s="41"/>
      <c r="E477" s="51"/>
      <c r="F477" s="51"/>
      <c r="G477" s="41"/>
      <c r="H477" s="41"/>
      <c r="I477" s="29"/>
      <c r="J477" s="29"/>
      <c r="K477" s="29"/>
      <c r="L477" s="29"/>
      <c r="M477" s="29"/>
      <c r="N477" s="29"/>
      <c r="O477" s="29"/>
      <c r="P477" s="29"/>
      <c r="Q477" s="29"/>
      <c r="R477" s="29"/>
      <c r="S477" s="29"/>
      <c r="T477" s="29"/>
      <c r="U477" s="29"/>
      <c r="V477" s="29"/>
      <c r="W477" s="29"/>
      <c r="X477" s="29"/>
      <c r="Y477" s="29"/>
      <c r="Z477" s="29"/>
      <c r="AA477" s="29"/>
      <c r="AB477" s="29"/>
      <c r="AC477" s="29"/>
    </row>
    <row r="478" spans="1:29" ht="15">
      <c r="A478" s="29"/>
      <c r="B478" s="50"/>
      <c r="C478" s="29"/>
      <c r="D478" s="41"/>
      <c r="E478" s="51"/>
      <c r="F478" s="51"/>
      <c r="G478" s="41"/>
      <c r="H478" s="41"/>
      <c r="I478" s="29"/>
      <c r="J478" s="29"/>
      <c r="K478" s="29"/>
      <c r="L478" s="29"/>
      <c r="M478" s="29"/>
      <c r="N478" s="29"/>
      <c r="O478" s="29"/>
      <c r="P478" s="29"/>
      <c r="Q478" s="29"/>
      <c r="R478" s="29"/>
      <c r="S478" s="29"/>
      <c r="T478" s="29"/>
      <c r="U478" s="29"/>
      <c r="V478" s="29"/>
      <c r="W478" s="29"/>
      <c r="X478" s="29"/>
      <c r="Y478" s="29"/>
      <c r="Z478" s="29"/>
      <c r="AA478" s="29"/>
      <c r="AB478" s="29"/>
      <c r="AC478" s="29"/>
    </row>
    <row r="479" spans="1:29" ht="15">
      <c r="A479" s="29"/>
      <c r="B479" s="50"/>
      <c r="C479" s="29"/>
      <c r="D479" s="41"/>
      <c r="E479" s="51"/>
      <c r="F479" s="51"/>
      <c r="G479" s="41"/>
      <c r="H479" s="41"/>
      <c r="I479" s="29"/>
      <c r="J479" s="29"/>
      <c r="K479" s="29"/>
      <c r="L479" s="29"/>
      <c r="M479" s="29"/>
      <c r="N479" s="29"/>
      <c r="O479" s="29"/>
      <c r="P479" s="29"/>
      <c r="Q479" s="29"/>
      <c r="R479" s="29"/>
      <c r="S479" s="29"/>
      <c r="T479" s="29"/>
      <c r="U479" s="29"/>
      <c r="V479" s="29"/>
      <c r="W479" s="29"/>
      <c r="X479" s="29"/>
      <c r="Y479" s="29"/>
      <c r="Z479" s="29"/>
      <c r="AA479" s="29"/>
      <c r="AB479" s="29"/>
      <c r="AC479" s="29"/>
    </row>
    <row r="480" spans="1:29" ht="15">
      <c r="A480" s="29"/>
      <c r="B480" s="50"/>
      <c r="C480" s="29"/>
      <c r="D480" s="41"/>
      <c r="E480" s="51"/>
      <c r="F480" s="51"/>
      <c r="G480" s="41"/>
      <c r="H480" s="41"/>
      <c r="I480" s="29"/>
      <c r="J480" s="29"/>
      <c r="K480" s="29"/>
      <c r="L480" s="29"/>
      <c r="M480" s="29"/>
      <c r="N480" s="29"/>
      <c r="O480" s="29"/>
      <c r="P480" s="29"/>
      <c r="Q480" s="29"/>
      <c r="R480" s="29"/>
      <c r="S480" s="29"/>
      <c r="T480" s="29"/>
      <c r="U480" s="29"/>
      <c r="V480" s="29"/>
      <c r="W480" s="29"/>
      <c r="X480" s="29"/>
      <c r="Y480" s="29"/>
      <c r="Z480" s="29"/>
      <c r="AA480" s="29"/>
      <c r="AB480" s="29"/>
      <c r="AC480" s="29"/>
    </row>
    <row r="481" spans="1:29" ht="15">
      <c r="A481" s="29"/>
      <c r="B481" s="50"/>
      <c r="C481" s="29"/>
      <c r="D481" s="41"/>
      <c r="E481" s="51"/>
      <c r="F481" s="51"/>
      <c r="G481" s="41"/>
      <c r="H481" s="41"/>
      <c r="I481" s="29"/>
      <c r="J481" s="29"/>
      <c r="K481" s="29"/>
      <c r="L481" s="29"/>
      <c r="M481" s="29"/>
      <c r="N481" s="29"/>
      <c r="O481" s="29"/>
      <c r="P481" s="29"/>
      <c r="Q481" s="29"/>
      <c r="R481" s="29"/>
      <c r="S481" s="29"/>
      <c r="T481" s="29"/>
      <c r="U481" s="29"/>
      <c r="V481" s="29"/>
      <c r="W481" s="29"/>
      <c r="X481" s="29"/>
      <c r="Y481" s="29"/>
      <c r="Z481" s="29"/>
      <c r="AA481" s="29"/>
      <c r="AB481" s="29"/>
      <c r="AC481" s="29"/>
    </row>
    <row r="482" spans="1:29" ht="15">
      <c r="A482" s="29"/>
      <c r="B482" s="50"/>
      <c r="C482" s="29"/>
      <c r="D482" s="41"/>
      <c r="E482" s="51"/>
      <c r="F482" s="51"/>
      <c r="G482" s="41"/>
      <c r="H482" s="41"/>
      <c r="I482" s="29"/>
      <c r="J482" s="29"/>
      <c r="K482" s="29"/>
      <c r="L482" s="29"/>
      <c r="M482" s="29"/>
      <c r="N482" s="29"/>
      <c r="O482" s="29"/>
      <c r="P482" s="29"/>
      <c r="Q482" s="29"/>
      <c r="R482" s="29"/>
      <c r="S482" s="29"/>
      <c r="T482" s="29"/>
      <c r="U482" s="29"/>
      <c r="V482" s="29"/>
      <c r="W482" s="29"/>
      <c r="X482" s="29"/>
      <c r="Y482" s="29"/>
      <c r="Z482" s="29"/>
      <c r="AA482" s="29"/>
      <c r="AB482" s="29"/>
      <c r="AC482" s="29"/>
    </row>
    <row r="483" spans="1:29" ht="15">
      <c r="A483" s="29"/>
      <c r="B483" s="50"/>
      <c r="C483" s="29"/>
      <c r="D483" s="41"/>
      <c r="E483" s="51"/>
      <c r="F483" s="51"/>
      <c r="G483" s="41"/>
      <c r="H483" s="41"/>
      <c r="I483" s="29"/>
      <c r="J483" s="29"/>
      <c r="K483" s="29"/>
      <c r="L483" s="29"/>
      <c r="M483" s="29"/>
      <c r="N483" s="29"/>
      <c r="O483" s="29"/>
      <c r="P483" s="29"/>
      <c r="Q483" s="29"/>
      <c r="R483" s="29"/>
      <c r="S483" s="29"/>
      <c r="T483" s="29"/>
      <c r="U483" s="29"/>
      <c r="V483" s="29"/>
      <c r="W483" s="29"/>
      <c r="X483" s="29"/>
      <c r="Y483" s="29"/>
      <c r="Z483" s="29"/>
      <c r="AA483" s="29"/>
      <c r="AB483" s="29"/>
      <c r="AC483" s="29"/>
    </row>
    <row r="484" spans="1:29" ht="15">
      <c r="A484" s="29"/>
      <c r="B484" s="50"/>
      <c r="C484" s="29"/>
      <c r="D484" s="41"/>
      <c r="E484" s="51"/>
      <c r="F484" s="51"/>
      <c r="G484" s="41"/>
      <c r="H484" s="41"/>
      <c r="I484" s="29"/>
      <c r="J484" s="29"/>
      <c r="K484" s="29"/>
      <c r="L484" s="29"/>
      <c r="M484" s="29"/>
      <c r="N484" s="29"/>
      <c r="O484" s="29"/>
      <c r="P484" s="29"/>
      <c r="Q484" s="29"/>
      <c r="R484" s="29"/>
      <c r="S484" s="29"/>
      <c r="T484" s="29"/>
      <c r="U484" s="29"/>
      <c r="V484" s="29"/>
      <c r="W484" s="29"/>
      <c r="X484" s="29"/>
      <c r="Y484" s="29"/>
      <c r="Z484" s="29"/>
      <c r="AA484" s="29"/>
      <c r="AB484" s="29"/>
      <c r="AC484" s="29"/>
    </row>
    <row r="485" spans="1:29" ht="15">
      <c r="A485" s="29"/>
      <c r="B485" s="50"/>
      <c r="C485" s="29"/>
      <c r="D485" s="41"/>
      <c r="E485" s="51"/>
      <c r="F485" s="51"/>
      <c r="G485" s="41"/>
      <c r="H485" s="41"/>
      <c r="I485" s="29"/>
      <c r="J485" s="29"/>
      <c r="K485" s="29"/>
      <c r="L485" s="29"/>
      <c r="M485" s="29"/>
      <c r="N485" s="29"/>
      <c r="O485" s="29"/>
      <c r="P485" s="29"/>
      <c r="Q485" s="29"/>
      <c r="R485" s="29"/>
      <c r="S485" s="29"/>
      <c r="T485" s="29"/>
      <c r="U485" s="29"/>
      <c r="V485" s="29"/>
      <c r="W485" s="29"/>
      <c r="X485" s="29"/>
      <c r="Y485" s="29"/>
      <c r="Z485" s="29"/>
      <c r="AA485" s="29"/>
      <c r="AB485" s="29"/>
      <c r="AC485" s="29"/>
    </row>
    <row r="486" spans="1:29" ht="15">
      <c r="A486" s="29"/>
      <c r="B486" s="50"/>
      <c r="C486" s="29"/>
      <c r="D486" s="41"/>
      <c r="E486" s="51"/>
      <c r="F486" s="51"/>
      <c r="G486" s="41"/>
      <c r="H486" s="41"/>
      <c r="I486" s="29"/>
      <c r="J486" s="29"/>
      <c r="K486" s="29"/>
      <c r="L486" s="29"/>
      <c r="M486" s="29"/>
      <c r="N486" s="29"/>
      <c r="O486" s="29"/>
      <c r="P486" s="29"/>
      <c r="Q486" s="29"/>
      <c r="R486" s="29"/>
      <c r="S486" s="29"/>
      <c r="T486" s="29"/>
      <c r="U486" s="29"/>
      <c r="V486" s="29"/>
      <c r="W486" s="29"/>
      <c r="X486" s="29"/>
      <c r="Y486" s="29"/>
      <c r="Z486" s="29"/>
      <c r="AA486" s="29"/>
      <c r="AB486" s="29"/>
      <c r="AC486" s="29"/>
    </row>
    <row r="487" spans="1:29" ht="15">
      <c r="A487" s="29"/>
      <c r="B487" s="50"/>
      <c r="C487" s="29"/>
      <c r="D487" s="41"/>
      <c r="E487" s="51"/>
      <c r="F487" s="51"/>
      <c r="G487" s="41"/>
      <c r="H487" s="41"/>
      <c r="I487" s="29"/>
      <c r="J487" s="29"/>
      <c r="K487" s="29"/>
      <c r="L487" s="29"/>
      <c r="M487" s="29"/>
      <c r="N487" s="29"/>
      <c r="O487" s="29"/>
      <c r="P487" s="29"/>
      <c r="Q487" s="29"/>
      <c r="R487" s="29"/>
      <c r="S487" s="29"/>
      <c r="T487" s="29"/>
      <c r="U487" s="29"/>
      <c r="V487" s="29"/>
      <c r="W487" s="29"/>
      <c r="X487" s="29"/>
      <c r="Y487" s="29"/>
      <c r="Z487" s="29"/>
      <c r="AA487" s="29"/>
      <c r="AB487" s="29"/>
      <c r="AC487" s="29"/>
    </row>
    <row r="488" spans="1:29" ht="15">
      <c r="A488" s="29"/>
      <c r="B488" s="50"/>
      <c r="C488" s="29"/>
      <c r="D488" s="41"/>
      <c r="E488" s="51"/>
      <c r="F488" s="51"/>
      <c r="G488" s="41"/>
      <c r="H488" s="41"/>
      <c r="I488" s="29"/>
      <c r="J488" s="29"/>
      <c r="K488" s="29"/>
      <c r="L488" s="29"/>
      <c r="M488" s="29"/>
      <c r="N488" s="29"/>
      <c r="O488" s="29"/>
      <c r="P488" s="29"/>
      <c r="Q488" s="29"/>
      <c r="R488" s="29"/>
      <c r="S488" s="29"/>
      <c r="T488" s="29"/>
      <c r="U488" s="29"/>
      <c r="V488" s="29"/>
      <c r="W488" s="29"/>
      <c r="X488" s="29"/>
      <c r="Y488" s="29"/>
      <c r="Z488" s="29"/>
      <c r="AA488" s="29"/>
      <c r="AB488" s="29"/>
      <c r="AC488" s="29"/>
    </row>
    <row r="489" spans="1:29" ht="15">
      <c r="A489" s="29"/>
      <c r="B489" s="50"/>
      <c r="C489" s="29"/>
      <c r="D489" s="41"/>
      <c r="E489" s="51"/>
      <c r="F489" s="51"/>
      <c r="G489" s="41"/>
      <c r="H489" s="41"/>
      <c r="I489" s="29"/>
      <c r="J489" s="29"/>
      <c r="K489" s="29"/>
      <c r="L489" s="29"/>
      <c r="M489" s="29"/>
      <c r="N489" s="29"/>
      <c r="O489" s="29"/>
      <c r="P489" s="29"/>
      <c r="Q489" s="29"/>
      <c r="R489" s="29"/>
      <c r="S489" s="29"/>
      <c r="T489" s="29"/>
      <c r="U489" s="29"/>
      <c r="V489" s="29"/>
      <c r="W489" s="29"/>
      <c r="X489" s="29"/>
      <c r="Y489" s="29"/>
      <c r="Z489" s="29"/>
      <c r="AA489" s="29"/>
      <c r="AB489" s="29"/>
      <c r="AC489" s="29"/>
    </row>
    <row r="490" spans="1:29" ht="15">
      <c r="A490" s="29"/>
      <c r="B490" s="50"/>
      <c r="C490" s="29"/>
      <c r="D490" s="41"/>
      <c r="E490" s="51"/>
      <c r="F490" s="51"/>
      <c r="G490" s="41"/>
      <c r="H490" s="41"/>
      <c r="I490" s="29"/>
      <c r="J490" s="29"/>
      <c r="K490" s="29"/>
      <c r="L490" s="29"/>
      <c r="M490" s="29"/>
      <c r="N490" s="29"/>
      <c r="O490" s="29"/>
      <c r="P490" s="29"/>
      <c r="Q490" s="29"/>
      <c r="R490" s="29"/>
      <c r="S490" s="29"/>
      <c r="T490" s="29"/>
      <c r="U490" s="29"/>
      <c r="V490" s="29"/>
      <c r="W490" s="29"/>
      <c r="X490" s="29"/>
      <c r="Y490" s="29"/>
      <c r="Z490" s="29"/>
      <c r="AA490" s="29"/>
      <c r="AB490" s="29"/>
      <c r="AC490" s="29"/>
    </row>
    <row r="491" spans="1:29" ht="15">
      <c r="A491" s="29"/>
      <c r="B491" s="50"/>
      <c r="C491" s="29"/>
      <c r="D491" s="41"/>
      <c r="E491" s="51"/>
      <c r="F491" s="51"/>
      <c r="G491" s="41"/>
      <c r="H491" s="41"/>
      <c r="I491" s="29"/>
      <c r="J491" s="29"/>
      <c r="K491" s="29"/>
      <c r="L491" s="29"/>
      <c r="M491" s="29"/>
      <c r="N491" s="29"/>
      <c r="O491" s="29"/>
      <c r="P491" s="29"/>
      <c r="Q491" s="29"/>
      <c r="R491" s="29"/>
      <c r="S491" s="29"/>
      <c r="T491" s="29"/>
      <c r="U491" s="29"/>
      <c r="V491" s="29"/>
      <c r="W491" s="29"/>
      <c r="X491" s="29"/>
      <c r="Y491" s="29"/>
      <c r="Z491" s="29"/>
      <c r="AA491" s="29"/>
      <c r="AB491" s="29"/>
      <c r="AC491" s="29"/>
    </row>
    <row r="492" spans="1:29" ht="15">
      <c r="A492" s="29"/>
      <c r="B492" s="50"/>
      <c r="C492" s="29"/>
      <c r="D492" s="41"/>
      <c r="E492" s="51"/>
      <c r="F492" s="51"/>
      <c r="G492" s="41"/>
      <c r="H492" s="41"/>
      <c r="I492" s="29"/>
      <c r="J492" s="29"/>
      <c r="K492" s="29"/>
      <c r="L492" s="29"/>
      <c r="M492" s="29"/>
      <c r="N492" s="29"/>
      <c r="O492" s="29"/>
      <c r="P492" s="29"/>
      <c r="Q492" s="29"/>
      <c r="R492" s="29"/>
      <c r="S492" s="29"/>
      <c r="T492" s="29"/>
      <c r="U492" s="29"/>
      <c r="V492" s="29"/>
      <c r="W492" s="29"/>
      <c r="X492" s="29"/>
      <c r="Y492" s="29"/>
      <c r="Z492" s="29"/>
      <c r="AA492" s="29"/>
      <c r="AB492" s="29"/>
      <c r="AC492" s="29"/>
    </row>
    <row r="493" spans="1:29" ht="15">
      <c r="A493" s="29"/>
      <c r="B493" s="50"/>
      <c r="C493" s="29"/>
      <c r="D493" s="41"/>
      <c r="E493" s="51"/>
      <c r="F493" s="51"/>
      <c r="G493" s="41"/>
      <c r="H493" s="41"/>
      <c r="I493" s="29"/>
      <c r="J493" s="29"/>
      <c r="K493" s="29"/>
      <c r="L493" s="29"/>
      <c r="M493" s="29"/>
      <c r="N493" s="29"/>
      <c r="O493" s="29"/>
      <c r="P493" s="29"/>
      <c r="Q493" s="29"/>
      <c r="R493" s="29"/>
      <c r="S493" s="29"/>
      <c r="T493" s="29"/>
      <c r="U493" s="29"/>
      <c r="V493" s="29"/>
      <c r="W493" s="29"/>
      <c r="X493" s="29"/>
      <c r="Y493" s="29"/>
      <c r="Z493" s="29"/>
      <c r="AA493" s="29"/>
      <c r="AB493" s="29"/>
      <c r="AC493" s="29"/>
    </row>
    <row r="494" spans="1:29" ht="15">
      <c r="A494" s="29"/>
      <c r="B494" s="50"/>
      <c r="C494" s="29"/>
      <c r="D494" s="41"/>
      <c r="E494" s="51"/>
      <c r="F494" s="51"/>
      <c r="G494" s="41"/>
      <c r="H494" s="41"/>
      <c r="I494" s="29"/>
      <c r="J494" s="29"/>
      <c r="K494" s="29"/>
      <c r="L494" s="29"/>
      <c r="M494" s="29"/>
      <c r="N494" s="29"/>
      <c r="O494" s="29"/>
      <c r="P494" s="29"/>
      <c r="Q494" s="29"/>
      <c r="R494" s="29"/>
      <c r="S494" s="29"/>
      <c r="T494" s="29"/>
      <c r="U494" s="29"/>
      <c r="V494" s="29"/>
      <c r="W494" s="29"/>
      <c r="X494" s="29"/>
      <c r="Y494" s="29"/>
      <c r="Z494" s="29"/>
      <c r="AA494" s="29"/>
      <c r="AB494" s="29"/>
      <c r="AC494" s="29"/>
    </row>
    <row r="495" spans="1:29" ht="15">
      <c r="A495" s="29"/>
      <c r="B495" s="50"/>
      <c r="C495" s="29"/>
      <c r="D495" s="41"/>
      <c r="E495" s="51"/>
      <c r="F495" s="51"/>
      <c r="G495" s="41"/>
      <c r="H495" s="41"/>
      <c r="I495" s="29"/>
      <c r="J495" s="29"/>
      <c r="K495" s="29"/>
      <c r="L495" s="29"/>
      <c r="M495" s="29"/>
      <c r="N495" s="29"/>
      <c r="O495" s="29"/>
      <c r="P495" s="29"/>
      <c r="Q495" s="29"/>
      <c r="R495" s="29"/>
      <c r="S495" s="29"/>
      <c r="T495" s="29"/>
      <c r="U495" s="29"/>
      <c r="V495" s="29"/>
      <c r="W495" s="29"/>
      <c r="X495" s="29"/>
      <c r="Y495" s="29"/>
      <c r="Z495" s="29"/>
      <c r="AA495" s="29"/>
      <c r="AB495" s="29"/>
      <c r="AC495" s="29"/>
    </row>
    <row r="496" spans="1:29" ht="15">
      <c r="A496" s="29"/>
      <c r="B496" s="50"/>
      <c r="C496" s="29"/>
      <c r="D496" s="41"/>
      <c r="E496" s="51"/>
      <c r="F496" s="51"/>
      <c r="G496" s="41"/>
      <c r="H496" s="41"/>
      <c r="I496" s="29"/>
      <c r="J496" s="29"/>
      <c r="K496" s="29"/>
      <c r="L496" s="29"/>
      <c r="M496" s="29"/>
      <c r="N496" s="29"/>
      <c r="O496" s="29"/>
      <c r="P496" s="29"/>
      <c r="Q496" s="29"/>
      <c r="R496" s="29"/>
      <c r="S496" s="29"/>
      <c r="T496" s="29"/>
      <c r="U496" s="29"/>
      <c r="V496" s="29"/>
      <c r="W496" s="29"/>
      <c r="X496" s="29"/>
      <c r="Y496" s="29"/>
      <c r="Z496" s="29"/>
      <c r="AA496" s="29"/>
      <c r="AB496" s="29"/>
      <c r="AC496" s="29"/>
    </row>
    <row r="497" spans="1:29" ht="15">
      <c r="A497" s="29"/>
      <c r="B497" s="50"/>
      <c r="C497" s="29"/>
      <c r="D497" s="41"/>
      <c r="E497" s="51"/>
      <c r="F497" s="51"/>
      <c r="G497" s="41"/>
      <c r="H497" s="41"/>
      <c r="I497" s="29"/>
      <c r="J497" s="29"/>
      <c r="K497" s="29"/>
      <c r="L497" s="29"/>
      <c r="M497" s="29"/>
      <c r="N497" s="29"/>
      <c r="O497" s="29"/>
      <c r="P497" s="29"/>
      <c r="Q497" s="29"/>
      <c r="R497" s="29"/>
      <c r="S497" s="29"/>
      <c r="T497" s="29"/>
      <c r="U497" s="29"/>
      <c r="V497" s="29"/>
      <c r="W497" s="29"/>
      <c r="X497" s="29"/>
      <c r="Y497" s="29"/>
      <c r="Z497" s="29"/>
      <c r="AA497" s="29"/>
      <c r="AB497" s="29"/>
      <c r="AC497" s="29"/>
    </row>
    <row r="498" spans="1:29" ht="15">
      <c r="A498" s="29"/>
      <c r="B498" s="50"/>
      <c r="C498" s="29"/>
      <c r="D498" s="41"/>
      <c r="E498" s="51"/>
      <c r="F498" s="51"/>
      <c r="G498" s="41"/>
      <c r="H498" s="41"/>
      <c r="I498" s="29"/>
      <c r="J498" s="29"/>
      <c r="K498" s="29"/>
      <c r="L498" s="29"/>
      <c r="M498" s="29"/>
      <c r="N498" s="29"/>
      <c r="O498" s="29"/>
      <c r="P498" s="29"/>
      <c r="Q498" s="29"/>
      <c r="R498" s="29"/>
      <c r="S498" s="29"/>
      <c r="T498" s="29"/>
      <c r="U498" s="29"/>
      <c r="V498" s="29"/>
      <c r="W498" s="29"/>
      <c r="X498" s="29"/>
      <c r="Y498" s="29"/>
      <c r="Z498" s="29"/>
      <c r="AA498" s="29"/>
      <c r="AB498" s="29"/>
      <c r="AC498" s="29"/>
    </row>
    <row r="499" spans="1:29" ht="15">
      <c r="A499" s="29"/>
      <c r="B499" s="50"/>
      <c r="C499" s="29"/>
      <c r="D499" s="41"/>
      <c r="E499" s="51"/>
      <c r="F499" s="51"/>
      <c r="G499" s="41"/>
      <c r="H499" s="41"/>
      <c r="I499" s="29"/>
      <c r="J499" s="29"/>
      <c r="K499" s="29"/>
      <c r="L499" s="29"/>
      <c r="M499" s="29"/>
      <c r="N499" s="29"/>
      <c r="O499" s="29"/>
      <c r="P499" s="29"/>
      <c r="Q499" s="29"/>
      <c r="R499" s="29"/>
      <c r="S499" s="29"/>
      <c r="T499" s="29"/>
      <c r="U499" s="29"/>
      <c r="V499" s="29"/>
      <c r="W499" s="29"/>
      <c r="X499" s="29"/>
      <c r="Y499" s="29"/>
      <c r="Z499" s="29"/>
      <c r="AA499" s="29"/>
      <c r="AB499" s="29"/>
      <c r="AC499" s="29"/>
    </row>
    <row r="500" spans="1:29" ht="15">
      <c r="A500" s="29"/>
      <c r="B500" s="50"/>
      <c r="C500" s="29"/>
      <c r="D500" s="41"/>
      <c r="E500" s="51"/>
      <c r="F500" s="51"/>
      <c r="G500" s="41"/>
      <c r="H500" s="41"/>
      <c r="I500" s="29"/>
      <c r="J500" s="29"/>
      <c r="K500" s="29"/>
      <c r="L500" s="29"/>
      <c r="M500" s="29"/>
      <c r="N500" s="29"/>
      <c r="O500" s="29"/>
      <c r="P500" s="29"/>
      <c r="Q500" s="29"/>
      <c r="R500" s="29"/>
      <c r="S500" s="29"/>
      <c r="T500" s="29"/>
      <c r="U500" s="29"/>
      <c r="V500" s="29"/>
      <c r="W500" s="29"/>
      <c r="X500" s="29"/>
      <c r="Y500" s="29"/>
      <c r="Z500" s="29"/>
      <c r="AA500" s="29"/>
      <c r="AB500" s="29"/>
      <c r="AC500" s="29"/>
    </row>
    <row r="501" spans="1:29" ht="15">
      <c r="A501" s="29"/>
      <c r="B501" s="50"/>
      <c r="C501" s="29"/>
      <c r="D501" s="41"/>
      <c r="E501" s="51"/>
      <c r="F501" s="51"/>
      <c r="G501" s="41"/>
      <c r="H501" s="41"/>
      <c r="I501" s="29"/>
      <c r="J501" s="29"/>
      <c r="K501" s="29"/>
      <c r="L501" s="29"/>
      <c r="M501" s="29"/>
      <c r="N501" s="29"/>
      <c r="O501" s="29"/>
      <c r="P501" s="29"/>
      <c r="Q501" s="29"/>
      <c r="R501" s="29"/>
      <c r="S501" s="29"/>
      <c r="T501" s="29"/>
      <c r="U501" s="29"/>
      <c r="V501" s="29"/>
      <c r="W501" s="29"/>
      <c r="X501" s="29"/>
      <c r="Y501" s="29"/>
      <c r="Z501" s="29"/>
      <c r="AA501" s="29"/>
      <c r="AB501" s="29"/>
      <c r="AC501" s="29"/>
    </row>
    <row r="502" spans="1:29" ht="15">
      <c r="A502" s="29"/>
      <c r="B502" s="50"/>
      <c r="C502" s="29"/>
      <c r="D502" s="41"/>
      <c r="E502" s="51"/>
      <c r="F502" s="51"/>
      <c r="G502" s="41"/>
      <c r="H502" s="41"/>
      <c r="I502" s="29"/>
      <c r="J502" s="29"/>
      <c r="K502" s="29"/>
      <c r="L502" s="29"/>
      <c r="M502" s="29"/>
      <c r="N502" s="29"/>
      <c r="O502" s="29"/>
      <c r="P502" s="29"/>
      <c r="Q502" s="29"/>
      <c r="R502" s="29"/>
      <c r="S502" s="29"/>
      <c r="T502" s="29"/>
      <c r="U502" s="29"/>
      <c r="V502" s="29"/>
      <c r="W502" s="29"/>
      <c r="X502" s="29"/>
      <c r="Y502" s="29"/>
      <c r="Z502" s="29"/>
      <c r="AA502" s="29"/>
      <c r="AB502" s="29"/>
      <c r="AC502" s="29"/>
    </row>
    <row r="503" spans="1:29" ht="15">
      <c r="A503" s="29"/>
      <c r="B503" s="50"/>
      <c r="C503" s="29"/>
      <c r="D503" s="41"/>
      <c r="E503" s="51"/>
      <c r="F503" s="51"/>
      <c r="G503" s="41"/>
      <c r="H503" s="41"/>
      <c r="I503" s="29"/>
      <c r="J503" s="29"/>
      <c r="K503" s="29"/>
      <c r="L503" s="29"/>
      <c r="M503" s="29"/>
      <c r="N503" s="29"/>
      <c r="O503" s="29"/>
      <c r="P503" s="29"/>
      <c r="Q503" s="29"/>
      <c r="R503" s="29"/>
      <c r="S503" s="29"/>
      <c r="T503" s="29"/>
      <c r="U503" s="29"/>
      <c r="V503" s="29"/>
      <c r="W503" s="29"/>
      <c r="X503" s="29"/>
      <c r="Y503" s="29"/>
      <c r="Z503" s="29"/>
      <c r="AA503" s="29"/>
      <c r="AB503" s="29"/>
      <c r="AC503" s="29"/>
    </row>
    <row r="504" spans="1:29" ht="15">
      <c r="A504" s="29"/>
      <c r="B504" s="50"/>
      <c r="C504" s="29"/>
      <c r="D504" s="41"/>
      <c r="E504" s="51"/>
      <c r="F504" s="51"/>
      <c r="G504" s="41"/>
      <c r="H504" s="41"/>
      <c r="I504" s="29"/>
      <c r="J504" s="29"/>
      <c r="K504" s="29"/>
      <c r="L504" s="29"/>
      <c r="M504" s="29"/>
      <c r="N504" s="29"/>
      <c r="O504" s="29"/>
      <c r="P504" s="29"/>
      <c r="Q504" s="29"/>
      <c r="R504" s="29"/>
      <c r="S504" s="29"/>
      <c r="T504" s="29"/>
      <c r="U504" s="29"/>
      <c r="V504" s="29"/>
      <c r="W504" s="29"/>
      <c r="X504" s="29"/>
      <c r="Y504" s="29"/>
      <c r="Z504" s="29"/>
      <c r="AA504" s="29"/>
      <c r="AB504" s="29"/>
      <c r="AC504" s="29"/>
    </row>
    <row r="505" spans="1:29" ht="15">
      <c r="A505" s="29"/>
      <c r="B505" s="50"/>
      <c r="C505" s="29"/>
      <c r="D505" s="41"/>
      <c r="E505" s="51"/>
      <c r="F505" s="51"/>
      <c r="G505" s="41"/>
      <c r="H505" s="41"/>
      <c r="I505" s="29"/>
      <c r="J505" s="29"/>
      <c r="K505" s="29"/>
      <c r="L505" s="29"/>
      <c r="M505" s="29"/>
      <c r="N505" s="29"/>
      <c r="O505" s="29"/>
      <c r="P505" s="29"/>
      <c r="Q505" s="29"/>
      <c r="R505" s="29"/>
      <c r="S505" s="29"/>
      <c r="T505" s="29"/>
      <c r="U505" s="29"/>
      <c r="V505" s="29"/>
      <c r="W505" s="29"/>
      <c r="X505" s="29"/>
      <c r="Y505" s="29"/>
      <c r="Z505" s="29"/>
      <c r="AA505" s="29"/>
      <c r="AB505" s="29"/>
      <c r="AC505" s="29"/>
    </row>
    <row r="506" spans="1:29" ht="15">
      <c r="A506" s="29"/>
      <c r="B506" s="50"/>
      <c r="C506" s="29"/>
      <c r="D506" s="41"/>
      <c r="E506" s="51"/>
      <c r="F506" s="51"/>
      <c r="G506" s="41"/>
      <c r="H506" s="41"/>
      <c r="I506" s="29"/>
      <c r="J506" s="29"/>
      <c r="K506" s="29"/>
      <c r="L506" s="29"/>
      <c r="M506" s="29"/>
      <c r="N506" s="29"/>
      <c r="O506" s="29"/>
      <c r="P506" s="29"/>
      <c r="Q506" s="29"/>
      <c r="R506" s="29"/>
      <c r="S506" s="29"/>
      <c r="T506" s="29"/>
      <c r="U506" s="29"/>
      <c r="V506" s="29"/>
      <c r="W506" s="29"/>
      <c r="X506" s="29"/>
      <c r="Y506" s="29"/>
      <c r="Z506" s="29"/>
      <c r="AA506" s="29"/>
      <c r="AB506" s="29"/>
      <c r="AC506" s="29"/>
    </row>
    <row r="507" spans="1:29" ht="15">
      <c r="A507" s="29"/>
      <c r="B507" s="50"/>
      <c r="C507" s="29"/>
      <c r="D507" s="41"/>
      <c r="E507" s="51"/>
      <c r="F507" s="51"/>
      <c r="G507" s="41"/>
      <c r="H507" s="41"/>
      <c r="I507" s="29"/>
      <c r="J507" s="29"/>
      <c r="K507" s="29"/>
      <c r="L507" s="29"/>
      <c r="M507" s="29"/>
      <c r="N507" s="29"/>
      <c r="O507" s="29"/>
      <c r="P507" s="29"/>
      <c r="Q507" s="29"/>
      <c r="R507" s="29"/>
      <c r="S507" s="29"/>
      <c r="T507" s="29"/>
      <c r="U507" s="29"/>
      <c r="V507" s="29"/>
      <c r="W507" s="29"/>
      <c r="X507" s="29"/>
      <c r="Y507" s="29"/>
      <c r="Z507" s="29"/>
      <c r="AA507" s="29"/>
      <c r="AB507" s="29"/>
      <c r="AC507" s="29"/>
    </row>
    <row r="508" spans="1:29" ht="15">
      <c r="A508" s="29"/>
      <c r="B508" s="50"/>
      <c r="C508" s="29"/>
      <c r="D508" s="41"/>
      <c r="E508" s="51"/>
      <c r="F508" s="51"/>
      <c r="G508" s="41"/>
      <c r="H508" s="41"/>
      <c r="I508" s="29"/>
      <c r="J508" s="29"/>
      <c r="K508" s="29"/>
      <c r="L508" s="29"/>
      <c r="M508" s="29"/>
      <c r="N508" s="29"/>
      <c r="O508" s="29"/>
      <c r="P508" s="29"/>
      <c r="Q508" s="29"/>
      <c r="R508" s="29"/>
      <c r="S508" s="29"/>
      <c r="T508" s="29"/>
      <c r="U508" s="29"/>
      <c r="V508" s="29"/>
      <c r="W508" s="29"/>
      <c r="X508" s="29"/>
      <c r="Y508" s="29"/>
      <c r="Z508" s="29"/>
      <c r="AA508" s="29"/>
      <c r="AB508" s="29"/>
      <c r="AC508" s="29"/>
    </row>
    <row r="509" spans="1:29" ht="15">
      <c r="A509" s="29"/>
      <c r="B509" s="50"/>
      <c r="C509" s="29"/>
      <c r="D509" s="41"/>
      <c r="E509" s="51"/>
      <c r="F509" s="51"/>
      <c r="G509" s="41"/>
      <c r="H509" s="41"/>
      <c r="I509" s="29"/>
      <c r="J509" s="29"/>
      <c r="K509" s="29"/>
      <c r="L509" s="29"/>
      <c r="M509" s="29"/>
      <c r="N509" s="29"/>
      <c r="O509" s="29"/>
      <c r="P509" s="29"/>
      <c r="Q509" s="29"/>
      <c r="R509" s="29"/>
      <c r="S509" s="29"/>
      <c r="T509" s="29"/>
      <c r="U509" s="29"/>
      <c r="V509" s="29"/>
      <c r="W509" s="29"/>
      <c r="X509" s="29"/>
      <c r="Y509" s="29"/>
      <c r="Z509" s="29"/>
      <c r="AA509" s="29"/>
      <c r="AB509" s="29"/>
      <c r="AC509" s="29"/>
    </row>
    <row r="510" spans="1:29" ht="15">
      <c r="A510" s="29"/>
      <c r="B510" s="50"/>
      <c r="C510" s="29"/>
      <c r="D510" s="41"/>
      <c r="E510" s="51"/>
      <c r="F510" s="51"/>
      <c r="G510" s="41"/>
      <c r="H510" s="41"/>
      <c r="I510" s="29"/>
      <c r="J510" s="29"/>
      <c r="K510" s="29"/>
      <c r="L510" s="29"/>
      <c r="M510" s="29"/>
      <c r="N510" s="29"/>
      <c r="O510" s="29"/>
      <c r="P510" s="29"/>
      <c r="Q510" s="29"/>
      <c r="R510" s="29"/>
      <c r="S510" s="29"/>
      <c r="T510" s="29"/>
      <c r="U510" s="29"/>
      <c r="V510" s="29"/>
      <c r="W510" s="29"/>
      <c r="X510" s="29"/>
      <c r="Y510" s="29"/>
      <c r="Z510" s="29"/>
      <c r="AA510" s="29"/>
      <c r="AB510" s="29"/>
      <c r="AC510" s="29"/>
    </row>
    <row r="511" spans="1:29" ht="15">
      <c r="A511" s="29"/>
      <c r="B511" s="50"/>
      <c r="C511" s="29"/>
      <c r="D511" s="41"/>
      <c r="E511" s="51"/>
      <c r="F511" s="51"/>
      <c r="G511" s="41"/>
      <c r="H511" s="41"/>
      <c r="I511" s="29"/>
      <c r="J511" s="29"/>
      <c r="K511" s="29"/>
      <c r="L511" s="29"/>
      <c r="M511" s="29"/>
      <c r="N511" s="29"/>
      <c r="O511" s="29"/>
      <c r="P511" s="29"/>
      <c r="Q511" s="29"/>
      <c r="R511" s="29"/>
      <c r="S511" s="29"/>
      <c r="T511" s="29"/>
      <c r="U511" s="29"/>
      <c r="V511" s="29"/>
      <c r="W511" s="29"/>
      <c r="X511" s="29"/>
      <c r="Y511" s="29"/>
      <c r="Z511" s="29"/>
      <c r="AA511" s="29"/>
      <c r="AB511" s="29"/>
      <c r="AC511" s="29"/>
    </row>
    <row r="512" spans="1:29" ht="15">
      <c r="A512" s="29"/>
      <c r="B512" s="50"/>
      <c r="C512" s="29"/>
      <c r="D512" s="41"/>
      <c r="E512" s="51"/>
      <c r="F512" s="51"/>
      <c r="G512" s="41"/>
      <c r="H512" s="41"/>
      <c r="I512" s="29"/>
      <c r="J512" s="29"/>
      <c r="K512" s="29"/>
      <c r="L512" s="29"/>
      <c r="M512" s="29"/>
      <c r="N512" s="29"/>
      <c r="O512" s="29"/>
      <c r="P512" s="29"/>
      <c r="Q512" s="29"/>
      <c r="R512" s="29"/>
      <c r="S512" s="29"/>
      <c r="T512" s="29"/>
      <c r="U512" s="29"/>
      <c r="V512" s="29"/>
      <c r="W512" s="29"/>
      <c r="X512" s="29"/>
      <c r="Y512" s="29"/>
      <c r="Z512" s="29"/>
      <c r="AA512" s="29"/>
      <c r="AB512" s="29"/>
      <c r="AC512" s="29"/>
    </row>
    <row r="513" spans="1:29" ht="15">
      <c r="A513" s="29"/>
      <c r="B513" s="50"/>
      <c r="C513" s="29"/>
      <c r="D513" s="41"/>
      <c r="E513" s="51"/>
      <c r="F513" s="51"/>
      <c r="G513" s="41"/>
      <c r="H513" s="41"/>
      <c r="I513" s="29"/>
      <c r="J513" s="29"/>
      <c r="K513" s="29"/>
      <c r="L513" s="29"/>
      <c r="M513" s="29"/>
      <c r="N513" s="29"/>
      <c r="O513" s="29"/>
      <c r="P513" s="29"/>
      <c r="Q513" s="29"/>
      <c r="R513" s="29"/>
      <c r="S513" s="29"/>
      <c r="T513" s="29"/>
      <c r="U513" s="29"/>
      <c r="V513" s="29"/>
      <c r="W513" s="29"/>
      <c r="X513" s="29"/>
      <c r="Y513" s="29"/>
      <c r="Z513" s="29"/>
      <c r="AA513" s="29"/>
      <c r="AB513" s="29"/>
      <c r="AC513" s="29"/>
    </row>
    <row r="514" spans="1:29" ht="15">
      <c r="A514" s="29"/>
      <c r="B514" s="50"/>
      <c r="C514" s="29"/>
      <c r="D514" s="41"/>
      <c r="E514" s="51"/>
      <c r="F514" s="51"/>
      <c r="G514" s="41"/>
      <c r="H514" s="41"/>
      <c r="I514" s="29"/>
      <c r="J514" s="29"/>
      <c r="K514" s="29"/>
      <c r="L514" s="29"/>
      <c r="M514" s="29"/>
      <c r="N514" s="29"/>
      <c r="O514" s="29"/>
      <c r="P514" s="29"/>
      <c r="Q514" s="29"/>
      <c r="R514" s="29"/>
      <c r="S514" s="29"/>
      <c r="T514" s="29"/>
      <c r="U514" s="29"/>
      <c r="V514" s="29"/>
      <c r="W514" s="29"/>
      <c r="X514" s="29"/>
      <c r="Y514" s="29"/>
      <c r="Z514" s="29"/>
      <c r="AA514" s="29"/>
      <c r="AB514" s="29"/>
      <c r="AC514" s="29"/>
    </row>
    <row r="515" spans="1:29" ht="15">
      <c r="A515" s="29"/>
      <c r="B515" s="50"/>
      <c r="C515" s="29"/>
      <c r="D515" s="41"/>
      <c r="E515" s="51"/>
      <c r="F515" s="51"/>
      <c r="G515" s="41"/>
      <c r="H515" s="41"/>
      <c r="I515" s="29"/>
      <c r="J515" s="29"/>
      <c r="K515" s="29"/>
      <c r="L515" s="29"/>
      <c r="M515" s="29"/>
      <c r="N515" s="29"/>
      <c r="O515" s="29"/>
      <c r="P515" s="29"/>
      <c r="Q515" s="29"/>
      <c r="R515" s="29"/>
      <c r="S515" s="29"/>
      <c r="T515" s="29"/>
      <c r="U515" s="29"/>
      <c r="V515" s="29"/>
      <c r="W515" s="29"/>
      <c r="X515" s="29"/>
      <c r="Y515" s="29"/>
      <c r="Z515" s="29"/>
      <c r="AA515" s="29"/>
      <c r="AB515" s="29"/>
      <c r="AC515" s="29"/>
    </row>
    <row r="516" spans="1:29" ht="15">
      <c r="A516" s="29"/>
      <c r="B516" s="50"/>
      <c r="C516" s="29"/>
      <c r="D516" s="41"/>
      <c r="E516" s="51"/>
      <c r="F516" s="51"/>
      <c r="G516" s="41"/>
      <c r="H516" s="41"/>
      <c r="I516" s="29"/>
      <c r="J516" s="29"/>
      <c r="K516" s="29"/>
      <c r="L516" s="29"/>
      <c r="M516" s="29"/>
      <c r="N516" s="29"/>
      <c r="O516" s="29"/>
      <c r="P516" s="29"/>
      <c r="Q516" s="29"/>
      <c r="R516" s="29"/>
      <c r="S516" s="29"/>
      <c r="T516" s="29"/>
      <c r="U516" s="29"/>
      <c r="V516" s="29"/>
      <c r="W516" s="29"/>
      <c r="X516" s="29"/>
      <c r="Y516" s="29"/>
      <c r="Z516" s="29"/>
      <c r="AA516" s="29"/>
      <c r="AB516" s="29"/>
      <c r="AC516" s="29"/>
    </row>
    <row r="517" spans="1:29" ht="15">
      <c r="A517" s="29"/>
      <c r="B517" s="50"/>
      <c r="C517" s="29"/>
      <c r="D517" s="41"/>
      <c r="E517" s="51"/>
      <c r="F517" s="51"/>
      <c r="G517" s="41"/>
      <c r="H517" s="41"/>
      <c r="I517" s="29"/>
      <c r="J517" s="29"/>
      <c r="K517" s="29"/>
      <c r="L517" s="29"/>
      <c r="M517" s="29"/>
      <c r="N517" s="29"/>
      <c r="O517" s="29"/>
      <c r="P517" s="29"/>
      <c r="Q517" s="29"/>
      <c r="R517" s="29"/>
      <c r="S517" s="29"/>
      <c r="T517" s="29"/>
      <c r="U517" s="29"/>
      <c r="V517" s="29"/>
      <c r="W517" s="29"/>
      <c r="X517" s="29"/>
      <c r="Y517" s="29"/>
      <c r="Z517" s="29"/>
      <c r="AA517" s="29"/>
      <c r="AB517" s="29"/>
      <c r="AC517" s="29"/>
    </row>
    <row r="518" spans="1:29" ht="15">
      <c r="A518" s="29"/>
      <c r="B518" s="50"/>
      <c r="C518" s="29"/>
      <c r="D518" s="41"/>
      <c r="E518" s="51"/>
      <c r="F518" s="51"/>
      <c r="G518" s="41"/>
      <c r="H518" s="41"/>
      <c r="I518" s="29"/>
      <c r="J518" s="29"/>
      <c r="K518" s="29"/>
      <c r="L518" s="29"/>
      <c r="M518" s="29"/>
      <c r="N518" s="29"/>
      <c r="O518" s="29"/>
      <c r="P518" s="29"/>
      <c r="Q518" s="29"/>
      <c r="R518" s="29"/>
      <c r="S518" s="29"/>
      <c r="T518" s="29"/>
      <c r="U518" s="29"/>
      <c r="V518" s="29"/>
      <c r="W518" s="29"/>
      <c r="X518" s="29"/>
      <c r="Y518" s="29"/>
      <c r="Z518" s="29"/>
      <c r="AA518" s="29"/>
      <c r="AB518" s="29"/>
      <c r="AC518" s="29"/>
    </row>
    <row r="519" spans="1:29" ht="15">
      <c r="A519" s="29"/>
      <c r="B519" s="50"/>
      <c r="C519" s="29"/>
      <c r="D519" s="41"/>
      <c r="E519" s="51"/>
      <c r="F519" s="51"/>
      <c r="G519" s="41"/>
      <c r="H519" s="41"/>
      <c r="I519" s="29"/>
      <c r="J519" s="29"/>
      <c r="K519" s="29"/>
      <c r="L519" s="29"/>
      <c r="M519" s="29"/>
      <c r="N519" s="29"/>
      <c r="O519" s="29"/>
      <c r="P519" s="29"/>
      <c r="Q519" s="29"/>
      <c r="R519" s="29"/>
      <c r="S519" s="29"/>
      <c r="T519" s="29"/>
      <c r="U519" s="29"/>
      <c r="V519" s="29"/>
      <c r="W519" s="29"/>
      <c r="X519" s="29"/>
      <c r="Y519" s="29"/>
      <c r="Z519" s="29"/>
      <c r="AA519" s="29"/>
      <c r="AB519" s="29"/>
      <c r="AC519" s="29"/>
    </row>
    <row r="520" spans="1:29" ht="15">
      <c r="A520" s="29"/>
      <c r="B520" s="50"/>
      <c r="C520" s="29"/>
      <c r="D520" s="41"/>
      <c r="E520" s="51"/>
      <c r="F520" s="51"/>
      <c r="G520" s="41"/>
      <c r="H520" s="41"/>
      <c r="I520" s="29"/>
      <c r="J520" s="29"/>
      <c r="K520" s="29"/>
      <c r="L520" s="29"/>
      <c r="M520" s="29"/>
      <c r="N520" s="29"/>
      <c r="O520" s="29"/>
      <c r="P520" s="29"/>
      <c r="Q520" s="29"/>
      <c r="R520" s="29"/>
      <c r="S520" s="29"/>
      <c r="T520" s="29"/>
      <c r="U520" s="29"/>
      <c r="V520" s="29"/>
      <c r="W520" s="29"/>
      <c r="X520" s="29"/>
      <c r="Y520" s="29"/>
      <c r="Z520" s="29"/>
      <c r="AA520" s="29"/>
      <c r="AB520" s="29"/>
      <c r="AC520" s="29"/>
    </row>
    <row r="521" spans="1:29" ht="15">
      <c r="A521" s="29"/>
      <c r="B521" s="50"/>
      <c r="C521" s="29"/>
      <c r="D521" s="41"/>
      <c r="E521" s="51"/>
      <c r="F521" s="51"/>
      <c r="G521" s="41"/>
      <c r="H521" s="41"/>
      <c r="I521" s="29"/>
      <c r="J521" s="29"/>
      <c r="K521" s="29"/>
      <c r="L521" s="29"/>
      <c r="M521" s="29"/>
      <c r="N521" s="29"/>
      <c r="O521" s="29"/>
      <c r="P521" s="29"/>
      <c r="Q521" s="29"/>
      <c r="R521" s="29"/>
      <c r="S521" s="29"/>
      <c r="T521" s="29"/>
      <c r="U521" s="29"/>
      <c r="V521" s="29"/>
      <c r="W521" s="29"/>
      <c r="X521" s="29"/>
      <c r="Y521" s="29"/>
      <c r="Z521" s="29"/>
      <c r="AA521" s="29"/>
      <c r="AB521" s="29"/>
      <c r="AC521" s="29"/>
    </row>
    <row r="522" spans="1:29" ht="15">
      <c r="A522" s="29"/>
      <c r="B522" s="50"/>
      <c r="C522" s="29"/>
      <c r="D522" s="41"/>
      <c r="E522" s="51"/>
      <c r="F522" s="51"/>
      <c r="G522" s="41"/>
      <c r="H522" s="41"/>
      <c r="I522" s="29"/>
      <c r="J522" s="29"/>
      <c r="K522" s="29"/>
      <c r="L522" s="29"/>
      <c r="M522" s="29"/>
      <c r="N522" s="29"/>
      <c r="O522" s="29"/>
      <c r="P522" s="29"/>
      <c r="Q522" s="29"/>
      <c r="R522" s="29"/>
      <c r="S522" s="29"/>
      <c r="T522" s="29"/>
      <c r="U522" s="29"/>
      <c r="V522" s="29"/>
      <c r="W522" s="29"/>
      <c r="X522" s="29"/>
      <c r="Y522" s="29"/>
      <c r="Z522" s="29"/>
      <c r="AA522" s="29"/>
      <c r="AB522" s="29"/>
      <c r="AC522" s="29"/>
    </row>
    <row r="523" spans="1:29" ht="15">
      <c r="A523" s="29"/>
      <c r="B523" s="50"/>
      <c r="C523" s="29"/>
      <c r="D523" s="41"/>
      <c r="E523" s="51"/>
      <c r="F523" s="51"/>
      <c r="G523" s="41"/>
      <c r="H523" s="41"/>
      <c r="I523" s="29"/>
      <c r="J523" s="29"/>
      <c r="K523" s="29"/>
      <c r="L523" s="29"/>
      <c r="M523" s="29"/>
      <c r="N523" s="29"/>
      <c r="O523" s="29"/>
      <c r="P523" s="29"/>
      <c r="Q523" s="29"/>
      <c r="R523" s="29"/>
      <c r="S523" s="29"/>
      <c r="T523" s="29"/>
      <c r="U523" s="29"/>
      <c r="V523" s="29"/>
      <c r="W523" s="29"/>
      <c r="X523" s="29"/>
      <c r="Y523" s="29"/>
      <c r="Z523" s="29"/>
      <c r="AA523" s="29"/>
      <c r="AB523" s="29"/>
      <c r="AC523" s="29"/>
    </row>
    <row r="524" spans="1:29" ht="15">
      <c r="A524" s="29"/>
      <c r="B524" s="50"/>
      <c r="C524" s="29"/>
      <c r="D524" s="41"/>
      <c r="E524" s="51"/>
      <c r="F524" s="51"/>
      <c r="G524" s="41"/>
      <c r="H524" s="41"/>
      <c r="I524" s="29"/>
      <c r="J524" s="29"/>
      <c r="K524" s="29"/>
      <c r="L524" s="29"/>
      <c r="M524" s="29"/>
      <c r="N524" s="29"/>
      <c r="O524" s="29"/>
      <c r="P524" s="29"/>
      <c r="Q524" s="29"/>
      <c r="R524" s="29"/>
      <c r="S524" s="29"/>
      <c r="T524" s="29"/>
      <c r="U524" s="29"/>
      <c r="V524" s="29"/>
      <c r="W524" s="29"/>
      <c r="X524" s="29"/>
      <c r="Y524" s="29"/>
      <c r="Z524" s="29"/>
      <c r="AA524" s="29"/>
      <c r="AB524" s="29"/>
      <c r="AC524" s="29"/>
    </row>
    <row r="525" spans="1:29" ht="15">
      <c r="A525" s="29"/>
      <c r="B525" s="50"/>
      <c r="C525" s="29"/>
      <c r="D525" s="41"/>
      <c r="E525" s="51"/>
      <c r="F525" s="51"/>
      <c r="G525" s="41"/>
      <c r="H525" s="41"/>
      <c r="I525" s="29"/>
      <c r="J525" s="29"/>
      <c r="K525" s="29"/>
      <c r="L525" s="29"/>
      <c r="M525" s="29"/>
      <c r="N525" s="29"/>
      <c r="O525" s="29"/>
      <c r="P525" s="29"/>
      <c r="Q525" s="29"/>
      <c r="R525" s="29"/>
      <c r="S525" s="29"/>
      <c r="T525" s="29"/>
      <c r="U525" s="29"/>
      <c r="V525" s="29"/>
      <c r="W525" s="29"/>
      <c r="X525" s="29"/>
      <c r="Y525" s="29"/>
      <c r="Z525" s="29"/>
      <c r="AA525" s="29"/>
      <c r="AB525" s="29"/>
      <c r="AC525" s="29"/>
    </row>
    <row r="526" spans="1:29" ht="15">
      <c r="A526" s="29"/>
      <c r="B526" s="50"/>
      <c r="C526" s="29"/>
      <c r="D526" s="41"/>
      <c r="E526" s="51"/>
      <c r="F526" s="51"/>
      <c r="G526" s="41"/>
      <c r="H526" s="41"/>
      <c r="I526" s="29"/>
      <c r="J526" s="29"/>
      <c r="K526" s="29"/>
      <c r="L526" s="29"/>
      <c r="M526" s="29"/>
      <c r="N526" s="29"/>
      <c r="O526" s="29"/>
      <c r="P526" s="29"/>
      <c r="Q526" s="29"/>
      <c r="R526" s="29"/>
      <c r="S526" s="29"/>
      <c r="T526" s="29"/>
      <c r="U526" s="29"/>
      <c r="V526" s="29"/>
      <c r="W526" s="29"/>
      <c r="X526" s="29"/>
      <c r="Y526" s="29"/>
      <c r="Z526" s="29"/>
      <c r="AA526" s="29"/>
      <c r="AB526" s="29"/>
      <c r="AC526" s="29"/>
    </row>
    <row r="527" spans="1:29" ht="15">
      <c r="A527" s="29"/>
      <c r="B527" s="50"/>
      <c r="C527" s="29"/>
      <c r="D527" s="41"/>
      <c r="E527" s="51"/>
      <c r="F527" s="51"/>
      <c r="G527" s="41"/>
      <c r="H527" s="41"/>
      <c r="I527" s="29"/>
      <c r="J527" s="29"/>
      <c r="K527" s="29"/>
      <c r="L527" s="29"/>
      <c r="M527" s="29"/>
      <c r="N527" s="29"/>
      <c r="O527" s="29"/>
      <c r="P527" s="29"/>
      <c r="Q527" s="29"/>
      <c r="R527" s="29"/>
      <c r="S527" s="29"/>
      <c r="T527" s="29"/>
      <c r="U527" s="29"/>
      <c r="V527" s="29"/>
      <c r="W527" s="29"/>
      <c r="X527" s="29"/>
      <c r="Y527" s="29"/>
      <c r="Z527" s="29"/>
      <c r="AA527" s="29"/>
      <c r="AB527" s="29"/>
      <c r="AC527" s="29"/>
    </row>
    <row r="528" spans="1:29" ht="15">
      <c r="A528" s="29"/>
      <c r="B528" s="50"/>
      <c r="C528" s="29"/>
      <c r="D528" s="41"/>
      <c r="E528" s="51"/>
      <c r="F528" s="51"/>
      <c r="G528" s="41"/>
      <c r="H528" s="41"/>
      <c r="I528" s="29"/>
      <c r="J528" s="29"/>
      <c r="K528" s="29"/>
      <c r="L528" s="29"/>
      <c r="M528" s="29"/>
      <c r="N528" s="29"/>
      <c r="O528" s="29"/>
      <c r="P528" s="29"/>
      <c r="Q528" s="29"/>
      <c r="R528" s="29"/>
      <c r="S528" s="29"/>
      <c r="T528" s="29"/>
      <c r="U528" s="29"/>
      <c r="V528" s="29"/>
      <c r="W528" s="29"/>
      <c r="X528" s="29"/>
      <c r="Y528" s="29"/>
      <c r="Z528" s="29"/>
      <c r="AA528" s="29"/>
      <c r="AB528" s="29"/>
      <c r="AC528" s="29"/>
    </row>
    <row r="529" spans="1:29" ht="15">
      <c r="A529" s="29"/>
      <c r="B529" s="50"/>
      <c r="C529" s="29"/>
      <c r="D529" s="41"/>
      <c r="E529" s="51"/>
      <c r="F529" s="51"/>
      <c r="G529" s="41"/>
      <c r="H529" s="41"/>
      <c r="I529" s="29"/>
      <c r="J529" s="29"/>
      <c r="K529" s="29"/>
      <c r="L529" s="29"/>
      <c r="M529" s="29"/>
      <c r="N529" s="29"/>
      <c r="O529" s="29"/>
      <c r="P529" s="29"/>
      <c r="Q529" s="29"/>
      <c r="R529" s="29"/>
      <c r="S529" s="29"/>
      <c r="T529" s="29"/>
      <c r="U529" s="29"/>
      <c r="V529" s="29"/>
      <c r="W529" s="29"/>
      <c r="X529" s="29"/>
      <c r="Y529" s="29"/>
      <c r="Z529" s="29"/>
      <c r="AA529" s="29"/>
      <c r="AB529" s="29"/>
      <c r="AC529" s="29"/>
    </row>
    <row r="530" spans="1:29" ht="15">
      <c r="A530" s="29"/>
      <c r="B530" s="50"/>
      <c r="C530" s="29"/>
      <c r="D530" s="41"/>
      <c r="E530" s="51"/>
      <c r="F530" s="51"/>
      <c r="G530" s="41"/>
      <c r="H530" s="41"/>
      <c r="I530" s="29"/>
      <c r="J530" s="29"/>
      <c r="K530" s="29"/>
      <c r="L530" s="29"/>
      <c r="M530" s="29"/>
      <c r="N530" s="29"/>
      <c r="O530" s="29"/>
      <c r="P530" s="29"/>
      <c r="Q530" s="29"/>
      <c r="R530" s="29"/>
      <c r="S530" s="29"/>
      <c r="T530" s="29"/>
      <c r="U530" s="29"/>
      <c r="V530" s="29"/>
      <c r="W530" s="29"/>
      <c r="X530" s="29"/>
      <c r="Y530" s="29"/>
      <c r="Z530" s="29"/>
      <c r="AA530" s="29"/>
      <c r="AB530" s="29"/>
      <c r="AC530" s="29"/>
    </row>
    <row r="531" spans="1:29" ht="15">
      <c r="A531" s="29"/>
      <c r="B531" s="50"/>
      <c r="C531" s="29"/>
      <c r="D531" s="41"/>
      <c r="E531" s="51"/>
      <c r="F531" s="51"/>
      <c r="G531" s="41"/>
      <c r="H531" s="41"/>
      <c r="I531" s="29"/>
      <c r="J531" s="29"/>
      <c r="K531" s="29"/>
      <c r="L531" s="29"/>
      <c r="M531" s="29"/>
      <c r="N531" s="29"/>
      <c r="O531" s="29"/>
      <c r="P531" s="29"/>
      <c r="Q531" s="29"/>
      <c r="R531" s="29"/>
      <c r="S531" s="29"/>
      <c r="T531" s="29"/>
      <c r="U531" s="29"/>
      <c r="V531" s="29"/>
      <c r="W531" s="29"/>
      <c r="X531" s="29"/>
      <c r="Y531" s="29"/>
      <c r="Z531" s="29"/>
      <c r="AA531" s="29"/>
      <c r="AB531" s="29"/>
      <c r="AC531" s="29"/>
    </row>
    <row r="532" spans="1:29" ht="15">
      <c r="A532" s="29"/>
      <c r="B532" s="50"/>
      <c r="C532" s="29"/>
      <c r="D532" s="41"/>
      <c r="E532" s="51"/>
      <c r="F532" s="51"/>
      <c r="G532" s="41"/>
      <c r="H532" s="41"/>
      <c r="I532" s="29"/>
      <c r="J532" s="29"/>
      <c r="K532" s="29"/>
      <c r="L532" s="29"/>
      <c r="M532" s="29"/>
      <c r="N532" s="29"/>
      <c r="O532" s="29"/>
      <c r="P532" s="29"/>
      <c r="Q532" s="29"/>
      <c r="R532" s="29"/>
      <c r="S532" s="29"/>
      <c r="T532" s="29"/>
      <c r="U532" s="29"/>
      <c r="V532" s="29"/>
      <c r="W532" s="29"/>
      <c r="X532" s="29"/>
      <c r="Y532" s="29"/>
      <c r="Z532" s="29"/>
      <c r="AA532" s="29"/>
      <c r="AB532" s="29"/>
      <c r="AC532" s="29"/>
    </row>
    <row r="533" spans="1:29" ht="15">
      <c r="A533" s="29"/>
      <c r="B533" s="50"/>
      <c r="C533" s="29"/>
      <c r="D533" s="41"/>
      <c r="E533" s="51"/>
      <c r="F533" s="51"/>
      <c r="G533" s="41"/>
      <c r="H533" s="41"/>
      <c r="I533" s="29"/>
      <c r="J533" s="29"/>
      <c r="K533" s="29"/>
      <c r="L533" s="29"/>
      <c r="M533" s="29"/>
      <c r="N533" s="29"/>
      <c r="O533" s="29"/>
      <c r="P533" s="29"/>
      <c r="Q533" s="29"/>
      <c r="R533" s="29"/>
      <c r="S533" s="29"/>
      <c r="T533" s="29"/>
      <c r="U533" s="29"/>
      <c r="V533" s="29"/>
      <c r="W533" s="29"/>
      <c r="X533" s="29"/>
      <c r="Y533" s="29"/>
      <c r="Z533" s="29"/>
      <c r="AA533" s="29"/>
      <c r="AB533" s="29"/>
      <c r="AC533" s="29"/>
    </row>
    <row r="534" spans="1:29" ht="15">
      <c r="A534" s="29"/>
      <c r="B534" s="50"/>
      <c r="C534" s="29"/>
      <c r="D534" s="41"/>
      <c r="E534" s="51"/>
      <c r="F534" s="51"/>
      <c r="G534" s="41"/>
      <c r="H534" s="41"/>
      <c r="I534" s="29"/>
      <c r="J534" s="29"/>
      <c r="K534" s="29"/>
      <c r="L534" s="29"/>
      <c r="M534" s="29"/>
      <c r="N534" s="29"/>
      <c r="O534" s="29"/>
      <c r="P534" s="29"/>
      <c r="Q534" s="29"/>
      <c r="R534" s="29"/>
      <c r="S534" s="29"/>
      <c r="T534" s="29"/>
      <c r="U534" s="29"/>
      <c r="V534" s="29"/>
      <c r="W534" s="29"/>
      <c r="X534" s="29"/>
      <c r="Y534" s="29"/>
      <c r="Z534" s="29"/>
      <c r="AA534" s="29"/>
      <c r="AB534" s="29"/>
      <c r="AC534" s="29"/>
    </row>
    <row r="535" spans="1:29" ht="15">
      <c r="A535" s="29"/>
      <c r="B535" s="50"/>
      <c r="C535" s="29"/>
      <c r="D535" s="41"/>
      <c r="E535" s="51"/>
      <c r="F535" s="51"/>
      <c r="G535" s="41"/>
      <c r="H535" s="41"/>
      <c r="I535" s="29"/>
      <c r="J535" s="29"/>
      <c r="K535" s="29"/>
      <c r="L535" s="29"/>
      <c r="M535" s="29"/>
      <c r="N535" s="29"/>
      <c r="O535" s="29"/>
      <c r="P535" s="29"/>
      <c r="Q535" s="29"/>
      <c r="R535" s="29"/>
      <c r="S535" s="29"/>
      <c r="T535" s="29"/>
      <c r="U535" s="29"/>
      <c r="V535" s="29"/>
      <c r="W535" s="29"/>
      <c r="X535" s="29"/>
      <c r="Y535" s="29"/>
      <c r="Z535" s="29"/>
      <c r="AA535" s="29"/>
      <c r="AB535" s="29"/>
      <c r="AC535" s="29"/>
    </row>
    <row r="536" spans="1:29" ht="15">
      <c r="A536" s="29"/>
      <c r="B536" s="50"/>
      <c r="C536" s="29"/>
      <c r="D536" s="41"/>
      <c r="E536" s="51"/>
      <c r="F536" s="51"/>
      <c r="G536" s="41"/>
      <c r="H536" s="41"/>
      <c r="I536" s="29"/>
      <c r="J536" s="29"/>
      <c r="K536" s="29"/>
      <c r="L536" s="29"/>
      <c r="M536" s="29"/>
      <c r="N536" s="29"/>
      <c r="O536" s="29"/>
      <c r="P536" s="29"/>
      <c r="Q536" s="29"/>
      <c r="R536" s="29"/>
      <c r="S536" s="29"/>
      <c r="T536" s="29"/>
      <c r="U536" s="29"/>
      <c r="V536" s="29"/>
      <c r="W536" s="29"/>
      <c r="X536" s="29"/>
      <c r="Y536" s="29"/>
      <c r="Z536" s="29"/>
      <c r="AA536" s="29"/>
      <c r="AB536" s="29"/>
      <c r="AC536" s="29"/>
    </row>
    <row r="537" spans="1:29" ht="15">
      <c r="A537" s="29"/>
      <c r="B537" s="50"/>
      <c r="C537" s="29"/>
      <c r="D537" s="41"/>
      <c r="E537" s="51"/>
      <c r="F537" s="51"/>
      <c r="G537" s="41"/>
      <c r="H537" s="41"/>
      <c r="I537" s="29"/>
      <c r="J537" s="29"/>
      <c r="K537" s="29"/>
      <c r="L537" s="29"/>
      <c r="M537" s="29"/>
      <c r="N537" s="29"/>
      <c r="O537" s="29"/>
      <c r="P537" s="29"/>
      <c r="Q537" s="29"/>
      <c r="R537" s="29"/>
      <c r="S537" s="29"/>
      <c r="T537" s="29"/>
      <c r="U537" s="29"/>
      <c r="V537" s="29"/>
      <c r="W537" s="29"/>
      <c r="X537" s="29"/>
      <c r="Y537" s="29"/>
      <c r="Z537" s="29"/>
      <c r="AA537" s="29"/>
      <c r="AB537" s="29"/>
      <c r="AC537" s="29"/>
    </row>
    <row r="538" spans="1:29" ht="15">
      <c r="A538" s="29"/>
      <c r="B538" s="50"/>
      <c r="C538" s="29"/>
      <c r="D538" s="41"/>
      <c r="E538" s="51"/>
      <c r="F538" s="51"/>
      <c r="G538" s="41"/>
      <c r="H538" s="41"/>
      <c r="I538" s="29"/>
      <c r="J538" s="29"/>
      <c r="K538" s="29"/>
      <c r="L538" s="29"/>
      <c r="M538" s="29"/>
      <c r="N538" s="29"/>
      <c r="O538" s="29"/>
      <c r="P538" s="29"/>
      <c r="Q538" s="29"/>
      <c r="R538" s="29"/>
      <c r="S538" s="29"/>
      <c r="T538" s="29"/>
      <c r="U538" s="29"/>
      <c r="V538" s="29"/>
      <c r="W538" s="29"/>
      <c r="X538" s="29"/>
      <c r="Y538" s="29"/>
      <c r="Z538" s="29"/>
      <c r="AA538" s="29"/>
      <c r="AB538" s="29"/>
      <c r="AC538" s="29"/>
    </row>
    <row r="539" spans="1:29" ht="15">
      <c r="A539" s="29"/>
      <c r="B539" s="50"/>
      <c r="C539" s="29"/>
      <c r="D539" s="41"/>
      <c r="E539" s="51"/>
      <c r="F539" s="51"/>
      <c r="G539" s="41"/>
      <c r="H539" s="41"/>
      <c r="I539" s="29"/>
      <c r="J539" s="29"/>
      <c r="K539" s="29"/>
      <c r="L539" s="29"/>
      <c r="M539" s="29"/>
      <c r="N539" s="29"/>
      <c r="O539" s="29"/>
      <c r="P539" s="29"/>
      <c r="Q539" s="29"/>
      <c r="R539" s="29"/>
      <c r="S539" s="29"/>
      <c r="T539" s="29"/>
      <c r="U539" s="29"/>
      <c r="V539" s="29"/>
      <c r="W539" s="29"/>
      <c r="X539" s="29"/>
      <c r="Y539" s="29"/>
      <c r="Z539" s="29"/>
      <c r="AA539" s="29"/>
      <c r="AB539" s="29"/>
      <c r="AC539" s="29"/>
    </row>
    <row r="540" spans="1:29" ht="15">
      <c r="A540" s="29"/>
      <c r="B540" s="50"/>
      <c r="C540" s="29"/>
      <c r="D540" s="41"/>
      <c r="E540" s="51"/>
      <c r="F540" s="51"/>
      <c r="G540" s="41"/>
      <c r="H540" s="41"/>
      <c r="I540" s="29"/>
      <c r="J540" s="29"/>
      <c r="K540" s="29"/>
      <c r="L540" s="29"/>
      <c r="M540" s="29"/>
      <c r="N540" s="29"/>
      <c r="O540" s="29"/>
      <c r="P540" s="29"/>
      <c r="Q540" s="29"/>
      <c r="R540" s="29"/>
      <c r="S540" s="29"/>
      <c r="T540" s="29"/>
      <c r="U540" s="29"/>
      <c r="V540" s="29"/>
      <c r="W540" s="29"/>
      <c r="X540" s="29"/>
      <c r="Y540" s="29"/>
      <c r="Z540" s="29"/>
      <c r="AA540" s="29"/>
      <c r="AB540" s="29"/>
      <c r="AC540" s="29"/>
    </row>
    <row r="541" spans="1:29" ht="15">
      <c r="A541" s="29"/>
      <c r="B541" s="50"/>
      <c r="C541" s="29"/>
      <c r="D541" s="41"/>
      <c r="E541" s="51"/>
      <c r="F541" s="51"/>
      <c r="G541" s="41"/>
      <c r="H541" s="41"/>
      <c r="I541" s="29"/>
      <c r="J541" s="29"/>
      <c r="K541" s="29"/>
      <c r="L541" s="29"/>
      <c r="M541" s="29"/>
      <c r="N541" s="29"/>
      <c r="O541" s="29"/>
      <c r="P541" s="29"/>
      <c r="Q541" s="29"/>
      <c r="R541" s="29"/>
      <c r="S541" s="29"/>
      <c r="T541" s="29"/>
      <c r="U541" s="29"/>
      <c r="V541" s="29"/>
      <c r="W541" s="29"/>
      <c r="X541" s="29"/>
      <c r="Y541" s="29"/>
      <c r="Z541" s="29"/>
      <c r="AA541" s="29"/>
      <c r="AB541" s="29"/>
      <c r="AC541" s="29"/>
    </row>
    <row r="542" spans="1:29" ht="15">
      <c r="A542" s="29"/>
      <c r="B542" s="50"/>
      <c r="C542" s="29"/>
      <c r="D542" s="41"/>
      <c r="E542" s="51"/>
      <c r="F542" s="51"/>
      <c r="G542" s="41"/>
      <c r="H542" s="41"/>
      <c r="I542" s="29"/>
      <c r="J542" s="29"/>
      <c r="K542" s="29"/>
      <c r="L542" s="29"/>
      <c r="M542" s="29"/>
      <c r="N542" s="29"/>
      <c r="O542" s="29"/>
      <c r="P542" s="29"/>
      <c r="Q542" s="29"/>
      <c r="R542" s="29"/>
      <c r="S542" s="29"/>
      <c r="T542" s="29"/>
      <c r="U542" s="29"/>
      <c r="V542" s="29"/>
      <c r="W542" s="29"/>
      <c r="X542" s="29"/>
      <c r="Y542" s="29"/>
      <c r="Z542" s="29"/>
      <c r="AA542" s="29"/>
      <c r="AB542" s="29"/>
      <c r="AC542" s="29"/>
    </row>
    <row r="543" spans="1:29" ht="15">
      <c r="A543" s="29"/>
      <c r="B543" s="50"/>
      <c r="C543" s="29"/>
      <c r="D543" s="41"/>
      <c r="E543" s="51"/>
      <c r="F543" s="51"/>
      <c r="G543" s="41"/>
      <c r="H543" s="41"/>
      <c r="I543" s="29"/>
      <c r="J543" s="29"/>
      <c r="K543" s="29"/>
      <c r="L543" s="29"/>
      <c r="M543" s="29"/>
      <c r="N543" s="29"/>
      <c r="O543" s="29"/>
      <c r="P543" s="29"/>
      <c r="Q543" s="29"/>
      <c r="R543" s="29"/>
      <c r="S543" s="29"/>
      <c r="T543" s="29"/>
      <c r="U543" s="29"/>
      <c r="V543" s="29"/>
      <c r="W543" s="29"/>
      <c r="X543" s="29"/>
      <c r="Y543" s="29"/>
      <c r="Z543" s="29"/>
      <c r="AA543" s="29"/>
      <c r="AB543" s="29"/>
      <c r="AC543" s="29"/>
    </row>
    <row r="544" spans="1:29" ht="15">
      <c r="A544" s="29"/>
      <c r="B544" s="50"/>
      <c r="C544" s="29"/>
      <c r="D544" s="41"/>
      <c r="E544" s="51"/>
      <c r="F544" s="51"/>
      <c r="G544" s="41"/>
      <c r="H544" s="41"/>
      <c r="I544" s="29"/>
      <c r="J544" s="29"/>
      <c r="K544" s="29"/>
      <c r="L544" s="29"/>
      <c r="M544" s="29"/>
      <c r="N544" s="29"/>
      <c r="O544" s="29"/>
      <c r="P544" s="29"/>
      <c r="Q544" s="29"/>
      <c r="R544" s="29"/>
      <c r="S544" s="29"/>
      <c r="T544" s="29"/>
      <c r="U544" s="29"/>
      <c r="V544" s="29"/>
      <c r="W544" s="29"/>
      <c r="X544" s="29"/>
      <c r="Y544" s="29"/>
      <c r="Z544" s="29"/>
      <c r="AA544" s="29"/>
      <c r="AB544" s="29"/>
      <c r="AC544" s="29"/>
    </row>
    <row r="545" spans="1:29" ht="15">
      <c r="A545" s="29"/>
      <c r="B545" s="50"/>
      <c r="C545" s="29"/>
      <c r="D545" s="41"/>
      <c r="E545" s="51"/>
      <c r="F545" s="51"/>
      <c r="G545" s="41"/>
      <c r="H545" s="41"/>
      <c r="I545" s="29"/>
      <c r="J545" s="29"/>
      <c r="K545" s="29"/>
      <c r="L545" s="29"/>
      <c r="M545" s="29"/>
      <c r="N545" s="29"/>
      <c r="O545" s="29"/>
      <c r="P545" s="29"/>
      <c r="Q545" s="29"/>
      <c r="R545" s="29"/>
      <c r="S545" s="29"/>
      <c r="T545" s="29"/>
      <c r="U545" s="29"/>
      <c r="V545" s="29"/>
      <c r="W545" s="29"/>
      <c r="X545" s="29"/>
      <c r="Y545" s="29"/>
      <c r="Z545" s="29"/>
      <c r="AA545" s="29"/>
      <c r="AB545" s="29"/>
      <c r="AC545" s="29"/>
    </row>
    <row r="546" spans="1:29" ht="15">
      <c r="A546" s="29"/>
      <c r="B546" s="50"/>
      <c r="C546" s="29"/>
      <c r="D546" s="41"/>
      <c r="E546" s="51"/>
      <c r="F546" s="51"/>
      <c r="G546" s="41"/>
      <c r="H546" s="41"/>
      <c r="I546" s="29"/>
      <c r="J546" s="29"/>
      <c r="K546" s="29"/>
      <c r="L546" s="29"/>
      <c r="M546" s="29"/>
      <c r="N546" s="29"/>
      <c r="O546" s="29"/>
      <c r="P546" s="29"/>
      <c r="Q546" s="29"/>
      <c r="R546" s="29"/>
      <c r="S546" s="29"/>
      <c r="T546" s="29"/>
      <c r="U546" s="29"/>
      <c r="V546" s="29"/>
      <c r="W546" s="29"/>
      <c r="X546" s="29"/>
      <c r="Y546" s="29"/>
      <c r="Z546" s="29"/>
      <c r="AA546" s="29"/>
      <c r="AB546" s="29"/>
      <c r="AC546" s="29"/>
    </row>
    <row r="547" spans="1:29" ht="15">
      <c r="A547" s="29"/>
      <c r="B547" s="50"/>
      <c r="C547" s="29"/>
      <c r="D547" s="41"/>
      <c r="E547" s="51"/>
      <c r="F547" s="51"/>
      <c r="G547" s="41"/>
      <c r="H547" s="41"/>
      <c r="I547" s="29"/>
      <c r="J547" s="29"/>
      <c r="K547" s="29"/>
      <c r="L547" s="29"/>
      <c r="M547" s="29"/>
      <c r="N547" s="29"/>
      <c r="O547" s="29"/>
      <c r="P547" s="29"/>
      <c r="Q547" s="29"/>
      <c r="R547" s="29"/>
      <c r="S547" s="29"/>
      <c r="T547" s="29"/>
      <c r="U547" s="29"/>
      <c r="V547" s="29"/>
      <c r="W547" s="29"/>
      <c r="X547" s="29"/>
      <c r="Y547" s="29"/>
      <c r="Z547" s="29"/>
      <c r="AA547" s="29"/>
      <c r="AB547" s="29"/>
      <c r="AC547" s="29"/>
    </row>
    <row r="548" spans="1:29" ht="15">
      <c r="A548" s="29"/>
      <c r="B548" s="50"/>
      <c r="C548" s="29"/>
      <c r="D548" s="41"/>
      <c r="E548" s="51"/>
      <c r="F548" s="51"/>
      <c r="G548" s="41"/>
      <c r="H548" s="41"/>
      <c r="I548" s="29"/>
      <c r="J548" s="29"/>
      <c r="K548" s="29"/>
      <c r="L548" s="29"/>
      <c r="M548" s="29"/>
      <c r="N548" s="29"/>
      <c r="O548" s="29"/>
      <c r="P548" s="29"/>
      <c r="Q548" s="29"/>
      <c r="R548" s="29"/>
      <c r="S548" s="29"/>
      <c r="T548" s="29"/>
      <c r="U548" s="29"/>
      <c r="V548" s="29"/>
      <c r="W548" s="29"/>
      <c r="X548" s="29"/>
      <c r="Y548" s="29"/>
      <c r="Z548" s="29"/>
      <c r="AA548" s="29"/>
      <c r="AB548" s="29"/>
      <c r="AC548" s="29"/>
    </row>
    <row r="549" spans="1:29" ht="15">
      <c r="A549" s="29"/>
      <c r="B549" s="50"/>
      <c r="C549" s="29"/>
      <c r="D549" s="41"/>
      <c r="E549" s="51"/>
      <c r="F549" s="51"/>
      <c r="G549" s="41"/>
      <c r="H549" s="41"/>
      <c r="I549" s="29"/>
      <c r="J549" s="29"/>
      <c r="K549" s="29"/>
      <c r="L549" s="29"/>
      <c r="M549" s="29"/>
      <c r="N549" s="29"/>
      <c r="O549" s="29"/>
      <c r="P549" s="29"/>
      <c r="Q549" s="29"/>
      <c r="R549" s="29"/>
      <c r="S549" s="29"/>
      <c r="T549" s="29"/>
      <c r="U549" s="29"/>
      <c r="V549" s="29"/>
      <c r="W549" s="29"/>
      <c r="X549" s="29"/>
      <c r="Y549" s="29"/>
      <c r="Z549" s="29"/>
      <c r="AA549" s="29"/>
      <c r="AB549" s="29"/>
      <c r="AC549" s="29"/>
    </row>
    <row r="550" spans="1:29" ht="15">
      <c r="A550" s="29"/>
      <c r="B550" s="50"/>
      <c r="C550" s="29"/>
      <c r="D550" s="41"/>
      <c r="E550" s="51"/>
      <c r="F550" s="51"/>
      <c r="G550" s="41"/>
      <c r="H550" s="41"/>
      <c r="I550" s="29"/>
      <c r="J550" s="29"/>
      <c r="K550" s="29"/>
      <c r="L550" s="29"/>
      <c r="M550" s="29"/>
      <c r="N550" s="29"/>
      <c r="O550" s="29"/>
      <c r="P550" s="29"/>
      <c r="Q550" s="29"/>
      <c r="R550" s="29"/>
      <c r="S550" s="29"/>
      <c r="T550" s="29"/>
      <c r="U550" s="29"/>
      <c r="V550" s="29"/>
      <c r="W550" s="29"/>
      <c r="X550" s="29"/>
      <c r="Y550" s="29"/>
      <c r="Z550" s="29"/>
      <c r="AA550" s="29"/>
      <c r="AB550" s="29"/>
      <c r="AC550" s="29"/>
    </row>
    <row r="551" spans="1:29" ht="15">
      <c r="A551" s="29"/>
      <c r="B551" s="50"/>
      <c r="C551" s="29"/>
      <c r="D551" s="41"/>
      <c r="E551" s="51"/>
      <c r="F551" s="51"/>
      <c r="G551" s="41"/>
      <c r="H551" s="41"/>
      <c r="I551" s="29"/>
      <c r="J551" s="29"/>
      <c r="K551" s="29"/>
      <c r="L551" s="29"/>
      <c r="M551" s="29"/>
      <c r="N551" s="29"/>
      <c r="O551" s="29"/>
      <c r="P551" s="29"/>
      <c r="Q551" s="29"/>
      <c r="R551" s="29"/>
      <c r="S551" s="29"/>
      <c r="T551" s="29"/>
      <c r="U551" s="29"/>
      <c r="V551" s="29"/>
      <c r="W551" s="29"/>
      <c r="X551" s="29"/>
      <c r="Y551" s="29"/>
      <c r="Z551" s="29"/>
      <c r="AA551" s="29"/>
      <c r="AB551" s="29"/>
      <c r="AC551" s="29"/>
    </row>
    <row r="552" spans="1:29" ht="15">
      <c r="A552" s="29"/>
      <c r="B552" s="50"/>
      <c r="C552" s="29"/>
      <c r="D552" s="41"/>
      <c r="E552" s="51"/>
      <c r="F552" s="51"/>
      <c r="G552" s="41"/>
      <c r="H552" s="41"/>
      <c r="I552" s="29"/>
      <c r="J552" s="29"/>
      <c r="K552" s="29"/>
      <c r="L552" s="29"/>
      <c r="M552" s="29"/>
      <c r="N552" s="29"/>
      <c r="O552" s="29"/>
      <c r="P552" s="29"/>
      <c r="Q552" s="29"/>
      <c r="R552" s="29"/>
      <c r="S552" s="29"/>
      <c r="T552" s="29"/>
      <c r="U552" s="29"/>
      <c r="V552" s="29"/>
      <c r="W552" s="29"/>
      <c r="X552" s="29"/>
      <c r="Y552" s="29"/>
      <c r="Z552" s="29"/>
      <c r="AA552" s="29"/>
      <c r="AB552" s="29"/>
      <c r="AC552" s="29"/>
    </row>
    <row r="553" spans="1:29" ht="15">
      <c r="A553" s="29"/>
      <c r="B553" s="50"/>
      <c r="C553" s="29"/>
      <c r="D553" s="41"/>
      <c r="E553" s="51"/>
      <c r="F553" s="51"/>
      <c r="G553" s="41"/>
      <c r="H553" s="41"/>
      <c r="I553" s="29"/>
      <c r="J553" s="29"/>
      <c r="K553" s="29"/>
      <c r="L553" s="29"/>
      <c r="M553" s="29"/>
      <c r="N553" s="29"/>
      <c r="O553" s="29"/>
      <c r="P553" s="29"/>
      <c r="Q553" s="29"/>
      <c r="R553" s="29"/>
      <c r="S553" s="29"/>
      <c r="T553" s="29"/>
      <c r="U553" s="29"/>
      <c r="V553" s="29"/>
      <c r="W553" s="29"/>
      <c r="X553" s="29"/>
      <c r="Y553" s="29"/>
      <c r="Z553" s="29"/>
      <c r="AA553" s="29"/>
      <c r="AB553" s="29"/>
      <c r="AC553" s="29"/>
    </row>
    <row r="554" spans="1:29" ht="15">
      <c r="A554" s="29"/>
      <c r="B554" s="50"/>
      <c r="C554" s="29"/>
      <c r="D554" s="41"/>
      <c r="E554" s="51"/>
      <c r="F554" s="51"/>
      <c r="G554" s="41"/>
      <c r="H554" s="41"/>
      <c r="I554" s="29"/>
      <c r="J554" s="29"/>
      <c r="K554" s="29"/>
      <c r="L554" s="29"/>
      <c r="M554" s="29"/>
      <c r="N554" s="29"/>
      <c r="O554" s="29"/>
      <c r="P554" s="29"/>
      <c r="Q554" s="29"/>
      <c r="R554" s="29"/>
      <c r="S554" s="29"/>
      <c r="T554" s="29"/>
      <c r="U554" s="29"/>
      <c r="V554" s="29"/>
      <c r="W554" s="29"/>
      <c r="X554" s="29"/>
      <c r="Y554" s="29"/>
      <c r="Z554" s="29"/>
      <c r="AA554" s="29"/>
      <c r="AB554" s="29"/>
      <c r="AC554" s="29"/>
    </row>
    <row r="555" spans="1:29" ht="15">
      <c r="A555" s="29"/>
      <c r="B555" s="50"/>
      <c r="C555" s="29"/>
      <c r="D555" s="41"/>
      <c r="E555" s="51"/>
      <c r="F555" s="51"/>
      <c r="G555" s="41"/>
      <c r="H555" s="41"/>
      <c r="I555" s="29"/>
      <c r="J555" s="29"/>
      <c r="K555" s="29"/>
      <c r="L555" s="29"/>
      <c r="M555" s="29"/>
      <c r="N555" s="29"/>
      <c r="O555" s="29"/>
      <c r="P555" s="29"/>
      <c r="Q555" s="29"/>
      <c r="R555" s="29"/>
      <c r="S555" s="29"/>
      <c r="T555" s="29"/>
      <c r="U555" s="29"/>
      <c r="V555" s="29"/>
      <c r="W555" s="29"/>
      <c r="X555" s="29"/>
      <c r="Y555" s="29"/>
      <c r="Z555" s="29"/>
      <c r="AA555" s="29"/>
      <c r="AB555" s="29"/>
      <c r="AC555" s="29"/>
    </row>
    <row r="556" spans="1:29" ht="15">
      <c r="A556" s="29"/>
      <c r="B556" s="50"/>
      <c r="C556" s="29"/>
      <c r="D556" s="41"/>
      <c r="E556" s="51"/>
      <c r="F556" s="51"/>
      <c r="G556" s="41"/>
      <c r="H556" s="41"/>
      <c r="I556" s="29"/>
      <c r="J556" s="29"/>
      <c r="K556" s="29"/>
      <c r="L556" s="29"/>
      <c r="M556" s="29"/>
      <c r="N556" s="29"/>
      <c r="O556" s="29"/>
      <c r="P556" s="29"/>
      <c r="Q556" s="29"/>
      <c r="R556" s="29"/>
      <c r="S556" s="29"/>
      <c r="T556" s="29"/>
      <c r="U556" s="29"/>
      <c r="V556" s="29"/>
      <c r="W556" s="29"/>
      <c r="X556" s="29"/>
      <c r="Y556" s="29"/>
      <c r="Z556" s="29"/>
      <c r="AA556" s="29"/>
      <c r="AB556" s="29"/>
      <c r="AC556" s="29"/>
    </row>
    <row r="557" spans="1:29" ht="15">
      <c r="A557" s="29"/>
      <c r="B557" s="50"/>
      <c r="C557" s="29"/>
      <c r="D557" s="41"/>
      <c r="E557" s="51"/>
      <c r="F557" s="51"/>
      <c r="G557" s="41"/>
      <c r="H557" s="41"/>
      <c r="I557" s="29"/>
      <c r="J557" s="29"/>
      <c r="K557" s="29"/>
      <c r="L557" s="29"/>
      <c r="M557" s="29"/>
      <c r="N557" s="29"/>
      <c r="O557" s="29"/>
      <c r="P557" s="29"/>
      <c r="Q557" s="29"/>
      <c r="R557" s="29"/>
      <c r="S557" s="29"/>
      <c r="T557" s="29"/>
      <c r="U557" s="29"/>
      <c r="V557" s="29"/>
      <c r="W557" s="29"/>
      <c r="X557" s="29"/>
      <c r="Y557" s="29"/>
      <c r="Z557" s="29"/>
      <c r="AA557" s="29"/>
      <c r="AB557" s="29"/>
      <c r="AC557" s="29"/>
    </row>
    <row r="558" spans="1:29" ht="15">
      <c r="A558" s="29"/>
      <c r="B558" s="50"/>
      <c r="C558" s="29"/>
      <c r="D558" s="41"/>
      <c r="E558" s="51"/>
      <c r="F558" s="51"/>
      <c r="G558" s="41"/>
      <c r="H558" s="41"/>
      <c r="I558" s="29"/>
      <c r="J558" s="29"/>
      <c r="K558" s="29"/>
      <c r="L558" s="29"/>
      <c r="M558" s="29"/>
      <c r="N558" s="29"/>
      <c r="O558" s="29"/>
      <c r="P558" s="29"/>
      <c r="Q558" s="29"/>
      <c r="R558" s="29"/>
      <c r="S558" s="29"/>
      <c r="T558" s="29"/>
      <c r="U558" s="29"/>
      <c r="V558" s="29"/>
      <c r="W558" s="29"/>
      <c r="X558" s="29"/>
      <c r="Y558" s="29"/>
      <c r="Z558" s="29"/>
      <c r="AA558" s="29"/>
      <c r="AB558" s="29"/>
      <c r="AC558" s="29"/>
    </row>
    <row r="559" spans="1:29" ht="15">
      <c r="A559" s="29"/>
      <c r="B559" s="50"/>
      <c r="C559" s="29"/>
      <c r="D559" s="41"/>
      <c r="E559" s="51"/>
      <c r="F559" s="51"/>
      <c r="G559" s="41"/>
      <c r="H559" s="41"/>
      <c r="I559" s="29"/>
      <c r="J559" s="29"/>
      <c r="K559" s="29"/>
      <c r="L559" s="29"/>
      <c r="M559" s="29"/>
      <c r="N559" s="29"/>
      <c r="O559" s="29"/>
      <c r="P559" s="29"/>
      <c r="Q559" s="29"/>
      <c r="R559" s="29"/>
      <c r="S559" s="29"/>
      <c r="T559" s="29"/>
      <c r="U559" s="29"/>
      <c r="V559" s="29"/>
      <c r="W559" s="29"/>
      <c r="X559" s="29"/>
      <c r="Y559" s="29"/>
      <c r="Z559" s="29"/>
      <c r="AA559" s="29"/>
      <c r="AB559" s="29"/>
      <c r="AC559" s="29"/>
    </row>
    <row r="560" spans="1:29" ht="15">
      <c r="A560" s="29"/>
      <c r="B560" s="50"/>
      <c r="C560" s="29"/>
      <c r="D560" s="41"/>
      <c r="E560" s="51"/>
      <c r="F560" s="51"/>
      <c r="G560" s="41"/>
      <c r="H560" s="41"/>
      <c r="I560" s="29"/>
      <c r="J560" s="29"/>
      <c r="K560" s="29"/>
      <c r="L560" s="29"/>
      <c r="M560" s="29"/>
      <c r="N560" s="29"/>
      <c r="O560" s="29"/>
      <c r="P560" s="29"/>
      <c r="Q560" s="29"/>
      <c r="R560" s="29"/>
      <c r="S560" s="29"/>
      <c r="T560" s="29"/>
      <c r="U560" s="29"/>
      <c r="V560" s="29"/>
      <c r="W560" s="29"/>
      <c r="X560" s="29"/>
      <c r="Y560" s="29"/>
      <c r="Z560" s="29"/>
      <c r="AA560" s="29"/>
      <c r="AB560" s="29"/>
      <c r="AC560" s="29"/>
    </row>
    <row r="561" spans="1:29" ht="15">
      <c r="A561" s="29"/>
      <c r="B561" s="50"/>
      <c r="C561" s="29"/>
      <c r="D561" s="41"/>
      <c r="E561" s="51"/>
      <c r="F561" s="51"/>
      <c r="G561" s="41"/>
      <c r="H561" s="41"/>
      <c r="I561" s="29"/>
      <c r="J561" s="29"/>
      <c r="K561" s="29"/>
      <c r="L561" s="29"/>
      <c r="M561" s="29"/>
      <c r="N561" s="29"/>
      <c r="O561" s="29"/>
      <c r="P561" s="29"/>
      <c r="Q561" s="29"/>
      <c r="R561" s="29"/>
      <c r="S561" s="29"/>
      <c r="T561" s="29"/>
      <c r="U561" s="29"/>
      <c r="V561" s="29"/>
      <c r="W561" s="29"/>
      <c r="X561" s="29"/>
      <c r="Y561" s="29"/>
      <c r="Z561" s="29"/>
      <c r="AA561" s="29"/>
      <c r="AB561" s="29"/>
      <c r="AC561" s="29"/>
    </row>
    <row r="562" spans="1:29" ht="15">
      <c r="A562" s="29"/>
      <c r="B562" s="50"/>
      <c r="C562" s="29"/>
      <c r="D562" s="41"/>
      <c r="E562" s="51"/>
      <c r="F562" s="51"/>
      <c r="G562" s="41"/>
      <c r="H562" s="41"/>
      <c r="I562" s="29"/>
      <c r="J562" s="29"/>
      <c r="K562" s="29"/>
      <c r="L562" s="29"/>
      <c r="M562" s="29"/>
      <c r="N562" s="29"/>
      <c r="O562" s="29"/>
      <c r="P562" s="29"/>
      <c r="Q562" s="29"/>
      <c r="R562" s="29"/>
      <c r="S562" s="29"/>
      <c r="T562" s="29"/>
      <c r="U562" s="29"/>
      <c r="V562" s="29"/>
      <c r="W562" s="29"/>
      <c r="X562" s="29"/>
      <c r="Y562" s="29"/>
      <c r="Z562" s="29"/>
      <c r="AA562" s="29"/>
      <c r="AB562" s="29"/>
      <c r="AC562" s="29"/>
    </row>
    <row r="563" spans="1:29" ht="15">
      <c r="A563" s="29"/>
      <c r="B563" s="50"/>
      <c r="C563" s="29"/>
      <c r="D563" s="41"/>
      <c r="E563" s="51"/>
      <c r="F563" s="51"/>
      <c r="G563" s="41"/>
      <c r="H563" s="41"/>
      <c r="I563" s="29"/>
      <c r="J563" s="29"/>
      <c r="K563" s="29"/>
      <c r="L563" s="29"/>
      <c r="M563" s="29"/>
      <c r="N563" s="29"/>
      <c r="O563" s="29"/>
      <c r="P563" s="29"/>
      <c r="Q563" s="29"/>
      <c r="R563" s="29"/>
      <c r="S563" s="29"/>
      <c r="T563" s="29"/>
      <c r="U563" s="29"/>
      <c r="V563" s="29"/>
      <c r="W563" s="29"/>
      <c r="X563" s="29"/>
      <c r="Y563" s="29"/>
      <c r="Z563" s="29"/>
      <c r="AA563" s="29"/>
      <c r="AB563" s="29"/>
      <c r="AC563" s="29"/>
    </row>
    <row r="564" spans="1:29" ht="15">
      <c r="A564" s="29"/>
      <c r="B564" s="50"/>
      <c r="C564" s="29"/>
      <c r="D564" s="41"/>
      <c r="E564" s="51"/>
      <c r="F564" s="51"/>
      <c r="G564" s="41"/>
      <c r="H564" s="41"/>
      <c r="I564" s="29"/>
      <c r="J564" s="29"/>
      <c r="K564" s="29"/>
      <c r="L564" s="29"/>
      <c r="M564" s="29"/>
      <c r="N564" s="29"/>
      <c r="O564" s="29"/>
      <c r="P564" s="29"/>
      <c r="Q564" s="29"/>
      <c r="R564" s="29"/>
      <c r="S564" s="29"/>
      <c r="T564" s="29"/>
      <c r="U564" s="29"/>
      <c r="V564" s="29"/>
      <c r="W564" s="29"/>
      <c r="X564" s="29"/>
      <c r="Y564" s="29"/>
      <c r="Z564" s="29"/>
      <c r="AA564" s="29"/>
      <c r="AB564" s="29"/>
      <c r="AC564" s="29"/>
    </row>
    <row r="565" spans="1:29" ht="15">
      <c r="A565" s="29"/>
      <c r="B565" s="50"/>
      <c r="C565" s="29"/>
      <c r="D565" s="41"/>
      <c r="E565" s="51"/>
      <c r="F565" s="51"/>
      <c r="G565" s="41"/>
      <c r="H565" s="41"/>
      <c r="I565" s="29"/>
      <c r="J565" s="29"/>
      <c r="K565" s="29"/>
      <c r="L565" s="29"/>
      <c r="M565" s="29"/>
      <c r="N565" s="29"/>
      <c r="O565" s="29"/>
      <c r="P565" s="29"/>
      <c r="Q565" s="29"/>
      <c r="R565" s="29"/>
      <c r="S565" s="29"/>
      <c r="T565" s="29"/>
      <c r="U565" s="29"/>
      <c r="V565" s="29"/>
      <c r="W565" s="29"/>
      <c r="X565" s="29"/>
      <c r="Y565" s="29"/>
      <c r="Z565" s="29"/>
      <c r="AA565" s="29"/>
      <c r="AB565" s="29"/>
      <c r="AC565" s="29"/>
    </row>
    <row r="566" spans="1:29" ht="15">
      <c r="A566" s="29"/>
      <c r="B566" s="50"/>
      <c r="C566" s="29"/>
      <c r="D566" s="41"/>
      <c r="E566" s="51"/>
      <c r="F566" s="51"/>
      <c r="G566" s="41"/>
      <c r="H566" s="41"/>
      <c r="I566" s="29"/>
      <c r="J566" s="29"/>
      <c r="K566" s="29"/>
      <c r="L566" s="29"/>
      <c r="M566" s="29"/>
      <c r="N566" s="29"/>
      <c r="O566" s="29"/>
      <c r="P566" s="29"/>
      <c r="Q566" s="29"/>
      <c r="R566" s="29"/>
      <c r="S566" s="29"/>
      <c r="T566" s="29"/>
      <c r="U566" s="29"/>
      <c r="V566" s="29"/>
      <c r="W566" s="29"/>
      <c r="X566" s="29"/>
      <c r="Y566" s="29"/>
      <c r="Z566" s="29"/>
      <c r="AA566" s="29"/>
      <c r="AB566" s="29"/>
      <c r="AC566" s="29"/>
    </row>
    <row r="567" spans="1:29" ht="15">
      <c r="A567" s="29"/>
      <c r="B567" s="50"/>
      <c r="C567" s="29"/>
      <c r="D567" s="41"/>
      <c r="E567" s="51"/>
      <c r="F567" s="51"/>
      <c r="G567" s="41"/>
      <c r="H567" s="41"/>
      <c r="I567" s="29"/>
      <c r="J567" s="29"/>
      <c r="K567" s="29"/>
      <c r="L567" s="29"/>
      <c r="M567" s="29"/>
      <c r="N567" s="29"/>
      <c r="O567" s="29"/>
      <c r="P567" s="29"/>
      <c r="Q567" s="29"/>
      <c r="R567" s="29"/>
      <c r="S567" s="29"/>
      <c r="T567" s="29"/>
      <c r="U567" s="29"/>
      <c r="V567" s="29"/>
      <c r="W567" s="29"/>
      <c r="X567" s="29"/>
      <c r="Y567" s="29"/>
      <c r="Z567" s="29"/>
      <c r="AA567" s="29"/>
      <c r="AB567" s="29"/>
      <c r="AC567" s="29"/>
    </row>
    <row r="568" spans="1:29" ht="15">
      <c r="A568" s="29"/>
      <c r="B568" s="50"/>
      <c r="C568" s="29"/>
      <c r="D568" s="41"/>
      <c r="E568" s="51"/>
      <c r="F568" s="51"/>
      <c r="G568" s="41"/>
      <c r="H568" s="41"/>
      <c r="I568" s="29"/>
      <c r="J568" s="29"/>
      <c r="K568" s="29"/>
      <c r="L568" s="29"/>
      <c r="M568" s="29"/>
      <c r="N568" s="29"/>
      <c r="O568" s="29"/>
      <c r="P568" s="29"/>
      <c r="Q568" s="29"/>
      <c r="R568" s="29"/>
      <c r="S568" s="29"/>
      <c r="T568" s="29"/>
      <c r="U568" s="29"/>
      <c r="V568" s="29"/>
      <c r="W568" s="29"/>
      <c r="X568" s="29"/>
      <c r="Y568" s="29"/>
      <c r="Z568" s="29"/>
      <c r="AA568" s="29"/>
      <c r="AB568" s="29"/>
      <c r="AC568" s="29"/>
    </row>
    <row r="569" spans="1:29" ht="15">
      <c r="A569" s="29"/>
      <c r="B569" s="50"/>
      <c r="C569" s="29"/>
      <c r="D569" s="41"/>
      <c r="E569" s="51"/>
      <c r="F569" s="51"/>
      <c r="G569" s="41"/>
      <c r="H569" s="41"/>
      <c r="I569" s="29"/>
      <c r="J569" s="29"/>
      <c r="K569" s="29"/>
      <c r="L569" s="29"/>
      <c r="M569" s="29"/>
      <c r="N569" s="29"/>
      <c r="O569" s="29"/>
      <c r="P569" s="29"/>
      <c r="Q569" s="29"/>
      <c r="R569" s="29"/>
      <c r="S569" s="29"/>
      <c r="T569" s="29"/>
      <c r="U569" s="29"/>
      <c r="V569" s="29"/>
      <c r="W569" s="29"/>
      <c r="X569" s="29"/>
      <c r="Y569" s="29"/>
      <c r="Z569" s="29"/>
      <c r="AA569" s="29"/>
      <c r="AB569" s="29"/>
      <c r="AC569" s="29"/>
    </row>
    <row r="570" spans="1:29" ht="15">
      <c r="A570" s="29"/>
      <c r="B570" s="50"/>
      <c r="C570" s="29"/>
      <c r="D570" s="41"/>
      <c r="E570" s="51"/>
      <c r="F570" s="51"/>
      <c r="G570" s="41"/>
      <c r="H570" s="41"/>
      <c r="I570" s="29"/>
      <c r="J570" s="29"/>
      <c r="K570" s="29"/>
      <c r="L570" s="29"/>
      <c r="M570" s="29"/>
      <c r="N570" s="29"/>
      <c r="O570" s="29"/>
      <c r="P570" s="29"/>
      <c r="Q570" s="29"/>
      <c r="R570" s="29"/>
      <c r="S570" s="29"/>
      <c r="T570" s="29"/>
      <c r="U570" s="29"/>
      <c r="V570" s="29"/>
      <c r="W570" s="29"/>
      <c r="X570" s="29"/>
      <c r="Y570" s="29"/>
      <c r="Z570" s="29"/>
      <c r="AA570" s="29"/>
      <c r="AB570" s="29"/>
      <c r="AC570" s="29"/>
    </row>
    <row r="571" spans="1:29" ht="15">
      <c r="A571" s="29"/>
      <c r="B571" s="50"/>
      <c r="C571" s="29"/>
      <c r="D571" s="41"/>
      <c r="E571" s="51"/>
      <c r="F571" s="51"/>
      <c r="G571" s="41"/>
      <c r="H571" s="41"/>
      <c r="I571" s="29"/>
      <c r="J571" s="29"/>
      <c r="K571" s="29"/>
      <c r="L571" s="29"/>
      <c r="M571" s="29"/>
      <c r="N571" s="29"/>
      <c r="O571" s="29"/>
      <c r="P571" s="29"/>
      <c r="Q571" s="29"/>
      <c r="R571" s="29"/>
      <c r="S571" s="29"/>
      <c r="T571" s="29"/>
      <c r="U571" s="29"/>
      <c r="V571" s="29"/>
      <c r="W571" s="29"/>
      <c r="X571" s="29"/>
      <c r="Y571" s="29"/>
      <c r="Z571" s="29"/>
      <c r="AA571" s="29"/>
      <c r="AB571" s="29"/>
      <c r="AC571" s="29"/>
    </row>
    <row r="572" spans="1:29" ht="15">
      <c r="A572" s="29"/>
      <c r="B572" s="50"/>
      <c r="C572" s="29"/>
      <c r="D572" s="41"/>
      <c r="E572" s="51"/>
      <c r="F572" s="51"/>
      <c r="G572" s="41"/>
      <c r="H572" s="41"/>
      <c r="I572" s="29"/>
      <c r="J572" s="29"/>
      <c r="K572" s="29"/>
      <c r="L572" s="29"/>
      <c r="M572" s="29"/>
      <c r="N572" s="29"/>
      <c r="O572" s="29"/>
      <c r="P572" s="29"/>
      <c r="Q572" s="29"/>
      <c r="R572" s="29"/>
      <c r="S572" s="29"/>
      <c r="T572" s="29"/>
      <c r="U572" s="29"/>
      <c r="V572" s="29"/>
      <c r="W572" s="29"/>
      <c r="X572" s="29"/>
      <c r="Y572" s="29"/>
      <c r="Z572" s="29"/>
      <c r="AA572" s="29"/>
      <c r="AB572" s="29"/>
      <c r="AC572" s="29"/>
    </row>
    <row r="573" spans="1:29" ht="15">
      <c r="A573" s="29"/>
      <c r="B573" s="50"/>
      <c r="C573" s="29"/>
      <c r="D573" s="41"/>
      <c r="E573" s="51"/>
      <c r="F573" s="51"/>
      <c r="G573" s="41"/>
      <c r="H573" s="41"/>
      <c r="I573" s="29"/>
      <c r="J573" s="29"/>
      <c r="K573" s="29"/>
      <c r="L573" s="29"/>
      <c r="M573" s="29"/>
      <c r="N573" s="29"/>
      <c r="O573" s="29"/>
      <c r="P573" s="29"/>
      <c r="Q573" s="29"/>
      <c r="R573" s="29"/>
      <c r="S573" s="29"/>
      <c r="T573" s="29"/>
      <c r="U573" s="29"/>
      <c r="V573" s="29"/>
      <c r="W573" s="29"/>
      <c r="X573" s="29"/>
      <c r="Y573" s="29"/>
      <c r="Z573" s="29"/>
      <c r="AA573" s="29"/>
      <c r="AB573" s="29"/>
      <c r="AC573" s="29"/>
    </row>
    <row r="574" spans="1:29" ht="15">
      <c r="A574" s="29"/>
      <c r="B574" s="50"/>
      <c r="C574" s="29"/>
      <c r="D574" s="41"/>
      <c r="E574" s="51"/>
      <c r="F574" s="51"/>
      <c r="G574" s="41"/>
      <c r="H574" s="41"/>
      <c r="I574" s="29"/>
      <c r="J574" s="29"/>
      <c r="K574" s="29"/>
      <c r="L574" s="29"/>
      <c r="M574" s="29"/>
      <c r="N574" s="29"/>
      <c r="O574" s="29"/>
      <c r="P574" s="29"/>
      <c r="Q574" s="29"/>
      <c r="R574" s="29"/>
      <c r="S574" s="29"/>
      <c r="T574" s="29"/>
      <c r="U574" s="29"/>
      <c r="V574" s="29"/>
      <c r="W574" s="29"/>
      <c r="X574" s="29"/>
      <c r="Y574" s="29"/>
      <c r="Z574" s="29"/>
      <c r="AA574" s="29"/>
      <c r="AB574" s="29"/>
      <c r="AC574" s="29"/>
    </row>
    <row r="575" spans="1:29" ht="15">
      <c r="A575" s="29"/>
      <c r="B575" s="50"/>
      <c r="C575" s="29"/>
      <c r="D575" s="41"/>
      <c r="E575" s="51"/>
      <c r="F575" s="51"/>
      <c r="G575" s="41"/>
      <c r="H575" s="41"/>
      <c r="I575" s="29"/>
      <c r="J575" s="29"/>
      <c r="K575" s="29"/>
      <c r="L575" s="29"/>
      <c r="M575" s="29"/>
      <c r="N575" s="29"/>
      <c r="O575" s="29"/>
      <c r="P575" s="29"/>
      <c r="Q575" s="29"/>
      <c r="R575" s="29"/>
      <c r="S575" s="29"/>
      <c r="T575" s="29"/>
      <c r="U575" s="29"/>
      <c r="V575" s="29"/>
      <c r="W575" s="29"/>
      <c r="X575" s="29"/>
      <c r="Y575" s="29"/>
      <c r="Z575" s="29"/>
      <c r="AA575" s="29"/>
      <c r="AB575" s="29"/>
      <c r="AC575" s="29"/>
    </row>
    <row r="576" spans="1:29" ht="15">
      <c r="A576" s="29"/>
      <c r="B576" s="50"/>
      <c r="C576" s="29"/>
      <c r="D576" s="41"/>
      <c r="E576" s="51"/>
      <c r="F576" s="51"/>
      <c r="G576" s="41"/>
      <c r="H576" s="41"/>
      <c r="I576" s="29"/>
      <c r="J576" s="29"/>
      <c r="K576" s="29"/>
      <c r="L576" s="29"/>
      <c r="M576" s="29"/>
      <c r="N576" s="29"/>
      <c r="O576" s="29"/>
      <c r="P576" s="29"/>
      <c r="Q576" s="29"/>
      <c r="R576" s="29"/>
      <c r="S576" s="29"/>
      <c r="T576" s="29"/>
      <c r="U576" s="29"/>
      <c r="V576" s="29"/>
      <c r="W576" s="29"/>
      <c r="X576" s="29"/>
      <c r="Y576" s="29"/>
      <c r="Z576" s="29"/>
      <c r="AA576" s="29"/>
      <c r="AB576" s="29"/>
      <c r="AC576" s="29"/>
    </row>
    <row r="577" spans="1:29" ht="15">
      <c r="A577" s="29"/>
      <c r="B577" s="50"/>
      <c r="C577" s="29"/>
      <c r="D577" s="41"/>
      <c r="E577" s="51"/>
      <c r="F577" s="51"/>
      <c r="G577" s="41"/>
      <c r="H577" s="41"/>
      <c r="I577" s="29"/>
      <c r="J577" s="29"/>
      <c r="K577" s="29"/>
      <c r="L577" s="29"/>
      <c r="M577" s="29"/>
      <c r="N577" s="29"/>
      <c r="O577" s="29"/>
      <c r="P577" s="29"/>
      <c r="Q577" s="29"/>
      <c r="R577" s="29"/>
      <c r="S577" s="29"/>
      <c r="T577" s="29"/>
      <c r="U577" s="29"/>
      <c r="V577" s="29"/>
      <c r="W577" s="29"/>
      <c r="X577" s="29"/>
      <c r="Y577" s="29"/>
      <c r="Z577" s="29"/>
      <c r="AA577" s="29"/>
      <c r="AB577" s="29"/>
      <c r="AC577" s="29"/>
    </row>
    <row r="578" spans="1:29" ht="15">
      <c r="A578" s="29"/>
      <c r="B578" s="50"/>
      <c r="C578" s="29"/>
      <c r="D578" s="41"/>
      <c r="E578" s="51"/>
      <c r="F578" s="51"/>
      <c r="G578" s="41"/>
      <c r="H578" s="41"/>
      <c r="I578" s="29"/>
      <c r="J578" s="29"/>
      <c r="K578" s="29"/>
      <c r="L578" s="29"/>
      <c r="M578" s="29"/>
      <c r="N578" s="29"/>
      <c r="O578" s="29"/>
      <c r="P578" s="29"/>
      <c r="Q578" s="29"/>
      <c r="R578" s="29"/>
      <c r="S578" s="29"/>
      <c r="T578" s="29"/>
      <c r="U578" s="29"/>
      <c r="V578" s="29"/>
      <c r="W578" s="29"/>
      <c r="X578" s="29"/>
      <c r="Y578" s="29"/>
      <c r="Z578" s="29"/>
      <c r="AA578" s="29"/>
      <c r="AB578" s="29"/>
      <c r="AC578" s="29"/>
    </row>
    <row r="579" spans="1:29" ht="15">
      <c r="A579" s="29"/>
      <c r="B579" s="50"/>
      <c r="C579" s="29"/>
      <c r="D579" s="41"/>
      <c r="E579" s="51"/>
      <c r="F579" s="51"/>
      <c r="G579" s="41"/>
      <c r="H579" s="41"/>
      <c r="I579" s="29"/>
      <c r="J579" s="29"/>
      <c r="K579" s="29"/>
      <c r="L579" s="29"/>
      <c r="M579" s="29"/>
      <c r="N579" s="29"/>
      <c r="O579" s="29"/>
      <c r="P579" s="29"/>
      <c r="Q579" s="29"/>
      <c r="R579" s="29"/>
      <c r="S579" s="29"/>
      <c r="T579" s="29"/>
      <c r="U579" s="29"/>
      <c r="V579" s="29"/>
      <c r="W579" s="29"/>
      <c r="X579" s="29"/>
      <c r="Y579" s="29"/>
      <c r="Z579" s="29"/>
      <c r="AA579" s="29"/>
      <c r="AB579" s="29"/>
      <c r="AC579" s="29"/>
    </row>
    <row r="580" spans="1:29" ht="15">
      <c r="A580" s="29"/>
      <c r="B580" s="50"/>
      <c r="C580" s="29"/>
      <c r="D580" s="41"/>
      <c r="E580" s="51"/>
      <c r="F580" s="51"/>
      <c r="G580" s="41"/>
      <c r="H580" s="41"/>
      <c r="I580" s="29"/>
      <c r="J580" s="29"/>
      <c r="K580" s="29"/>
      <c r="L580" s="29"/>
      <c r="M580" s="29"/>
      <c r="N580" s="29"/>
      <c r="O580" s="29"/>
      <c r="P580" s="29"/>
      <c r="Q580" s="29"/>
      <c r="R580" s="29"/>
      <c r="S580" s="29"/>
      <c r="T580" s="29"/>
      <c r="U580" s="29"/>
      <c r="V580" s="29"/>
      <c r="W580" s="29"/>
      <c r="X580" s="29"/>
      <c r="Y580" s="29"/>
      <c r="Z580" s="29"/>
      <c r="AA580" s="29"/>
      <c r="AB580" s="29"/>
      <c r="AC580" s="29"/>
    </row>
    <row r="581" spans="1:29" ht="15">
      <c r="A581" s="29"/>
      <c r="B581" s="50"/>
      <c r="C581" s="29"/>
      <c r="D581" s="41"/>
      <c r="E581" s="51"/>
      <c r="F581" s="51"/>
      <c r="G581" s="41"/>
      <c r="H581" s="41"/>
      <c r="I581" s="29"/>
      <c r="J581" s="29"/>
      <c r="K581" s="29"/>
      <c r="L581" s="29"/>
      <c r="M581" s="29"/>
      <c r="N581" s="29"/>
      <c r="O581" s="29"/>
      <c r="P581" s="29"/>
      <c r="Q581" s="29"/>
      <c r="R581" s="29"/>
      <c r="S581" s="29"/>
      <c r="T581" s="29"/>
      <c r="U581" s="29"/>
      <c r="V581" s="29"/>
      <c r="W581" s="29"/>
      <c r="X581" s="29"/>
      <c r="Y581" s="29"/>
      <c r="Z581" s="29"/>
      <c r="AA581" s="29"/>
      <c r="AB581" s="29"/>
      <c r="AC581" s="29"/>
    </row>
    <row r="582" spans="1:29" ht="15">
      <c r="A582" s="29"/>
      <c r="B582" s="50"/>
      <c r="C582" s="29"/>
      <c r="D582" s="41"/>
      <c r="E582" s="51"/>
      <c r="F582" s="51"/>
      <c r="G582" s="41"/>
      <c r="H582" s="41"/>
      <c r="I582" s="29"/>
      <c r="J582" s="29"/>
      <c r="K582" s="29"/>
      <c r="L582" s="29"/>
      <c r="M582" s="29"/>
      <c r="N582" s="29"/>
      <c r="O582" s="29"/>
      <c r="P582" s="29"/>
      <c r="Q582" s="29"/>
      <c r="R582" s="29"/>
      <c r="S582" s="29"/>
      <c r="T582" s="29"/>
      <c r="U582" s="29"/>
      <c r="V582" s="29"/>
      <c r="W582" s="29"/>
      <c r="X582" s="29"/>
      <c r="Y582" s="29"/>
      <c r="Z582" s="29"/>
      <c r="AA582" s="29"/>
      <c r="AB582" s="29"/>
      <c r="AC582" s="29"/>
    </row>
    <row r="583" spans="1:29" ht="15">
      <c r="A583" s="29"/>
      <c r="B583" s="50"/>
      <c r="C583" s="29"/>
      <c r="D583" s="41"/>
      <c r="E583" s="51"/>
      <c r="F583" s="51"/>
      <c r="G583" s="41"/>
      <c r="H583" s="41"/>
      <c r="I583" s="29"/>
      <c r="J583" s="29"/>
      <c r="K583" s="29"/>
      <c r="L583" s="29"/>
      <c r="M583" s="29"/>
      <c r="N583" s="29"/>
      <c r="O583" s="29"/>
      <c r="P583" s="29"/>
      <c r="Q583" s="29"/>
      <c r="R583" s="29"/>
      <c r="S583" s="29"/>
      <c r="T583" s="29"/>
      <c r="U583" s="29"/>
      <c r="V583" s="29"/>
      <c r="W583" s="29"/>
      <c r="X583" s="29"/>
      <c r="Y583" s="29"/>
      <c r="Z583" s="29"/>
      <c r="AA583" s="29"/>
      <c r="AB583" s="29"/>
      <c r="AC583" s="29"/>
    </row>
    <row r="584" spans="1:29" ht="15">
      <c r="A584" s="29"/>
      <c r="B584" s="50"/>
      <c r="C584" s="29"/>
      <c r="D584" s="41"/>
      <c r="E584" s="51"/>
      <c r="F584" s="51"/>
      <c r="G584" s="41"/>
      <c r="H584" s="41"/>
      <c r="I584" s="29"/>
      <c r="J584" s="29"/>
      <c r="K584" s="29"/>
      <c r="L584" s="29"/>
      <c r="M584" s="29"/>
      <c r="N584" s="29"/>
      <c r="O584" s="29"/>
      <c r="P584" s="29"/>
      <c r="Q584" s="29"/>
      <c r="R584" s="29"/>
      <c r="S584" s="29"/>
      <c r="T584" s="29"/>
      <c r="U584" s="29"/>
      <c r="V584" s="29"/>
      <c r="W584" s="29"/>
      <c r="X584" s="29"/>
      <c r="Y584" s="29"/>
      <c r="Z584" s="29"/>
      <c r="AA584" s="29"/>
      <c r="AB584" s="29"/>
      <c r="AC584" s="29"/>
    </row>
    <row r="585" spans="1:29" ht="15">
      <c r="A585" s="29"/>
      <c r="B585" s="50"/>
      <c r="C585" s="29"/>
      <c r="D585" s="41"/>
      <c r="E585" s="51"/>
      <c r="F585" s="51"/>
      <c r="G585" s="41"/>
      <c r="H585" s="41"/>
      <c r="I585" s="29"/>
      <c r="J585" s="29"/>
      <c r="K585" s="29"/>
      <c r="L585" s="29"/>
      <c r="M585" s="29"/>
      <c r="N585" s="29"/>
      <c r="O585" s="29"/>
      <c r="P585" s="29"/>
      <c r="Q585" s="29"/>
      <c r="R585" s="29"/>
      <c r="S585" s="29"/>
      <c r="T585" s="29"/>
      <c r="U585" s="29"/>
      <c r="V585" s="29"/>
      <c r="W585" s="29"/>
      <c r="X585" s="29"/>
      <c r="Y585" s="29"/>
      <c r="Z585" s="29"/>
      <c r="AA585" s="29"/>
      <c r="AB585" s="29"/>
      <c r="AC585" s="29"/>
    </row>
    <row r="586" spans="1:29" ht="15">
      <c r="A586" s="29"/>
      <c r="B586" s="50"/>
      <c r="C586" s="29"/>
      <c r="D586" s="41"/>
      <c r="E586" s="51"/>
      <c r="F586" s="51"/>
      <c r="G586" s="41"/>
      <c r="H586" s="41"/>
      <c r="I586" s="29"/>
      <c r="J586" s="29"/>
      <c r="K586" s="29"/>
      <c r="L586" s="29"/>
      <c r="M586" s="29"/>
      <c r="N586" s="29"/>
      <c r="O586" s="29"/>
      <c r="P586" s="29"/>
      <c r="Q586" s="29"/>
      <c r="R586" s="29"/>
      <c r="S586" s="29"/>
      <c r="T586" s="29"/>
      <c r="U586" s="29"/>
      <c r="V586" s="29"/>
      <c r="W586" s="29"/>
      <c r="X586" s="29"/>
      <c r="Y586" s="29"/>
      <c r="Z586" s="29"/>
      <c r="AA586" s="29"/>
      <c r="AB586" s="29"/>
      <c r="AC586" s="29"/>
    </row>
    <row r="587" spans="1:29" ht="15">
      <c r="A587" s="29"/>
      <c r="B587" s="50"/>
      <c r="C587" s="29"/>
      <c r="D587" s="41"/>
      <c r="E587" s="51"/>
      <c r="F587" s="51"/>
      <c r="G587" s="41"/>
      <c r="H587" s="41"/>
      <c r="I587" s="29"/>
      <c r="J587" s="29"/>
      <c r="K587" s="29"/>
      <c r="L587" s="29"/>
      <c r="M587" s="29"/>
      <c r="N587" s="29"/>
      <c r="O587" s="29"/>
      <c r="P587" s="29"/>
      <c r="Q587" s="29"/>
      <c r="R587" s="29"/>
      <c r="S587" s="29"/>
      <c r="T587" s="29"/>
      <c r="U587" s="29"/>
      <c r="V587" s="29"/>
      <c r="W587" s="29"/>
      <c r="X587" s="29"/>
      <c r="Y587" s="29"/>
      <c r="Z587" s="29"/>
      <c r="AA587" s="29"/>
      <c r="AB587" s="29"/>
      <c r="AC587" s="29"/>
    </row>
    <row r="588" spans="1:29" ht="15">
      <c r="A588" s="29"/>
      <c r="B588" s="50"/>
      <c r="C588" s="29"/>
      <c r="D588" s="41"/>
      <c r="E588" s="51"/>
      <c r="F588" s="51"/>
      <c r="G588" s="41"/>
      <c r="H588" s="41"/>
      <c r="I588" s="29"/>
      <c r="J588" s="29"/>
      <c r="K588" s="29"/>
      <c r="L588" s="29"/>
      <c r="M588" s="29"/>
      <c r="N588" s="29"/>
      <c r="O588" s="29"/>
      <c r="P588" s="29"/>
      <c r="Q588" s="29"/>
      <c r="R588" s="29"/>
      <c r="S588" s="29"/>
      <c r="T588" s="29"/>
      <c r="U588" s="29"/>
      <c r="V588" s="29"/>
      <c r="W588" s="29"/>
      <c r="X588" s="29"/>
      <c r="Y588" s="29"/>
      <c r="Z588" s="29"/>
      <c r="AA588" s="29"/>
      <c r="AB588" s="29"/>
      <c r="AC588" s="29"/>
    </row>
    <row r="589" spans="1:29" ht="15">
      <c r="A589" s="29"/>
      <c r="B589" s="50"/>
      <c r="C589" s="29"/>
      <c r="D589" s="41"/>
      <c r="E589" s="51"/>
      <c r="F589" s="51"/>
      <c r="G589" s="41"/>
      <c r="H589" s="41"/>
      <c r="I589" s="29"/>
      <c r="J589" s="29"/>
      <c r="K589" s="29"/>
      <c r="L589" s="29"/>
      <c r="M589" s="29"/>
      <c r="N589" s="29"/>
      <c r="O589" s="29"/>
      <c r="P589" s="29"/>
      <c r="Q589" s="29"/>
      <c r="R589" s="29"/>
      <c r="S589" s="29"/>
      <c r="T589" s="29"/>
      <c r="U589" s="29"/>
      <c r="V589" s="29"/>
      <c r="W589" s="29"/>
      <c r="X589" s="29"/>
      <c r="Y589" s="29"/>
      <c r="Z589" s="29"/>
      <c r="AA589" s="29"/>
      <c r="AB589" s="29"/>
      <c r="AC589" s="29"/>
    </row>
    <row r="590" spans="1:29" ht="15">
      <c r="A590" s="29"/>
      <c r="B590" s="50"/>
      <c r="C590" s="29"/>
      <c r="D590" s="41"/>
      <c r="E590" s="51"/>
      <c r="F590" s="51"/>
      <c r="G590" s="41"/>
      <c r="H590" s="41"/>
      <c r="I590" s="29"/>
      <c r="J590" s="29"/>
      <c r="K590" s="29"/>
      <c r="L590" s="29"/>
      <c r="M590" s="29"/>
      <c r="N590" s="29"/>
      <c r="O590" s="29"/>
      <c r="P590" s="29"/>
      <c r="Q590" s="29"/>
      <c r="R590" s="29"/>
      <c r="S590" s="29"/>
      <c r="T590" s="29"/>
      <c r="U590" s="29"/>
      <c r="V590" s="29"/>
      <c r="W590" s="29"/>
      <c r="X590" s="29"/>
      <c r="Y590" s="29"/>
      <c r="Z590" s="29"/>
      <c r="AA590" s="29"/>
      <c r="AB590" s="29"/>
      <c r="AC590" s="29"/>
    </row>
    <row r="591" spans="1:29" ht="15">
      <c r="A591" s="29"/>
      <c r="B591" s="50"/>
      <c r="C591" s="29"/>
      <c r="D591" s="41"/>
      <c r="E591" s="51"/>
      <c r="F591" s="51"/>
      <c r="G591" s="41"/>
      <c r="H591" s="41"/>
      <c r="I591" s="29"/>
      <c r="J591" s="29"/>
      <c r="K591" s="29"/>
      <c r="L591" s="29"/>
      <c r="M591" s="29"/>
      <c r="N591" s="29"/>
      <c r="O591" s="29"/>
      <c r="P591" s="29"/>
      <c r="Q591" s="29"/>
      <c r="R591" s="29"/>
      <c r="S591" s="29"/>
      <c r="T591" s="29"/>
      <c r="U591" s="29"/>
      <c r="V591" s="29"/>
      <c r="W591" s="29"/>
      <c r="X591" s="29"/>
      <c r="Y591" s="29"/>
      <c r="Z591" s="29"/>
      <c r="AA591" s="29"/>
      <c r="AB591" s="29"/>
      <c r="AC591" s="29"/>
    </row>
    <row r="592" spans="1:29" ht="15">
      <c r="A592" s="29"/>
      <c r="B592" s="50"/>
      <c r="C592" s="29"/>
      <c r="D592" s="41"/>
      <c r="E592" s="51"/>
      <c r="F592" s="51"/>
      <c r="G592" s="41"/>
      <c r="H592" s="41"/>
      <c r="I592" s="29"/>
      <c r="J592" s="29"/>
      <c r="K592" s="29"/>
      <c r="L592" s="29"/>
      <c r="M592" s="29"/>
      <c r="N592" s="29"/>
      <c r="O592" s="29"/>
      <c r="P592" s="29"/>
      <c r="Q592" s="29"/>
      <c r="R592" s="29"/>
      <c r="S592" s="29"/>
      <c r="T592" s="29"/>
      <c r="U592" s="29"/>
      <c r="V592" s="29"/>
      <c r="W592" s="29"/>
      <c r="X592" s="29"/>
      <c r="Y592" s="29"/>
      <c r="Z592" s="29"/>
      <c r="AA592" s="29"/>
      <c r="AB592" s="29"/>
      <c r="AC592" s="29"/>
    </row>
    <row r="593" spans="1:29" ht="15">
      <c r="A593" s="29"/>
      <c r="B593" s="50"/>
      <c r="C593" s="29"/>
      <c r="D593" s="41"/>
      <c r="E593" s="51"/>
      <c r="F593" s="51"/>
      <c r="G593" s="41"/>
      <c r="H593" s="41"/>
      <c r="I593" s="29"/>
      <c r="J593" s="29"/>
      <c r="K593" s="29"/>
      <c r="L593" s="29"/>
      <c r="M593" s="29"/>
      <c r="N593" s="29"/>
      <c r="O593" s="29"/>
      <c r="P593" s="29"/>
      <c r="Q593" s="29"/>
      <c r="R593" s="29"/>
      <c r="S593" s="29"/>
      <c r="T593" s="29"/>
      <c r="U593" s="29"/>
      <c r="V593" s="29"/>
      <c r="W593" s="29"/>
      <c r="X593" s="29"/>
      <c r="Y593" s="29"/>
      <c r="Z593" s="29"/>
      <c r="AA593" s="29"/>
      <c r="AB593" s="29"/>
      <c r="AC593" s="29"/>
    </row>
    <row r="594" spans="1:29" ht="15">
      <c r="A594" s="29"/>
      <c r="B594" s="50"/>
      <c r="C594" s="29"/>
      <c r="D594" s="41"/>
      <c r="E594" s="51"/>
      <c r="F594" s="51"/>
      <c r="G594" s="41"/>
      <c r="H594" s="41"/>
      <c r="I594" s="29"/>
      <c r="J594" s="29"/>
      <c r="K594" s="29"/>
      <c r="L594" s="29"/>
      <c r="M594" s="29"/>
      <c r="N594" s="29"/>
      <c r="O594" s="29"/>
      <c r="P594" s="29"/>
      <c r="Q594" s="29"/>
      <c r="R594" s="29"/>
      <c r="S594" s="29"/>
      <c r="T594" s="29"/>
      <c r="U594" s="29"/>
      <c r="V594" s="29"/>
      <c r="W594" s="29"/>
      <c r="X594" s="29"/>
      <c r="Y594" s="29"/>
      <c r="Z594" s="29"/>
      <c r="AA594" s="29"/>
      <c r="AB594" s="29"/>
      <c r="AC594" s="29"/>
    </row>
    <row r="595" spans="1:29" ht="15">
      <c r="A595" s="29"/>
      <c r="B595" s="50"/>
      <c r="C595" s="29"/>
      <c r="D595" s="41"/>
      <c r="E595" s="51"/>
      <c r="F595" s="51"/>
      <c r="G595" s="41"/>
      <c r="H595" s="41"/>
      <c r="I595" s="29"/>
      <c r="J595" s="29"/>
      <c r="K595" s="29"/>
      <c r="L595" s="29"/>
      <c r="M595" s="29"/>
      <c r="N595" s="29"/>
      <c r="O595" s="29"/>
      <c r="P595" s="29"/>
      <c r="Q595" s="29"/>
      <c r="R595" s="29"/>
      <c r="S595" s="29"/>
      <c r="T595" s="29"/>
      <c r="U595" s="29"/>
      <c r="V595" s="29"/>
      <c r="W595" s="29"/>
      <c r="X595" s="29"/>
      <c r="Y595" s="29"/>
      <c r="Z595" s="29"/>
      <c r="AA595" s="29"/>
      <c r="AB595" s="29"/>
      <c r="AC595" s="29"/>
    </row>
    <row r="596" spans="1:29" ht="15">
      <c r="A596" s="29"/>
      <c r="B596" s="50"/>
      <c r="C596" s="29"/>
      <c r="D596" s="41"/>
      <c r="E596" s="51"/>
      <c r="F596" s="51"/>
      <c r="G596" s="41"/>
      <c r="H596" s="41"/>
      <c r="I596" s="29"/>
      <c r="J596" s="29"/>
      <c r="K596" s="29"/>
      <c r="L596" s="29"/>
      <c r="M596" s="29"/>
      <c r="N596" s="29"/>
      <c r="O596" s="29"/>
      <c r="P596" s="29"/>
      <c r="Q596" s="29"/>
      <c r="R596" s="29"/>
      <c r="S596" s="29"/>
      <c r="T596" s="29"/>
      <c r="U596" s="29"/>
      <c r="V596" s="29"/>
      <c r="W596" s="29"/>
      <c r="X596" s="29"/>
      <c r="Y596" s="29"/>
      <c r="Z596" s="29"/>
      <c r="AA596" s="29"/>
      <c r="AB596" s="29"/>
      <c r="AC596" s="29"/>
    </row>
    <row r="597" spans="1:29" ht="15">
      <c r="A597" s="29"/>
      <c r="B597" s="50"/>
      <c r="C597" s="29"/>
      <c r="D597" s="41"/>
      <c r="E597" s="51"/>
      <c r="F597" s="51"/>
      <c r="G597" s="41"/>
      <c r="H597" s="41"/>
      <c r="I597" s="29"/>
      <c r="J597" s="29"/>
      <c r="K597" s="29"/>
      <c r="L597" s="29"/>
      <c r="M597" s="29"/>
      <c r="N597" s="29"/>
      <c r="O597" s="29"/>
      <c r="P597" s="29"/>
      <c r="Q597" s="29"/>
      <c r="R597" s="29"/>
      <c r="S597" s="29"/>
      <c r="T597" s="29"/>
      <c r="U597" s="29"/>
      <c r="V597" s="29"/>
      <c r="W597" s="29"/>
      <c r="X597" s="29"/>
      <c r="Y597" s="29"/>
      <c r="Z597" s="29"/>
      <c r="AA597" s="29"/>
      <c r="AB597" s="29"/>
      <c r="AC597" s="29"/>
    </row>
    <row r="598" spans="1:29" ht="15">
      <c r="A598" s="29"/>
      <c r="B598" s="50"/>
      <c r="C598" s="29"/>
      <c r="D598" s="41"/>
      <c r="E598" s="51"/>
      <c r="F598" s="51"/>
      <c r="G598" s="41"/>
      <c r="H598" s="41"/>
      <c r="I598" s="29"/>
      <c r="J598" s="29"/>
      <c r="K598" s="29"/>
      <c r="L598" s="29"/>
      <c r="M598" s="29"/>
      <c r="N598" s="29"/>
      <c r="O598" s="29"/>
      <c r="P598" s="29"/>
      <c r="Q598" s="29"/>
      <c r="R598" s="29"/>
      <c r="S598" s="29"/>
      <c r="T598" s="29"/>
      <c r="U598" s="29"/>
      <c r="V598" s="29"/>
      <c r="W598" s="29"/>
      <c r="X598" s="29"/>
      <c r="Y598" s="29"/>
      <c r="Z598" s="29"/>
      <c r="AA598" s="29"/>
      <c r="AB598" s="29"/>
      <c r="AC598" s="29"/>
    </row>
    <row r="599" spans="1:29" ht="15">
      <c r="A599" s="29"/>
      <c r="B599" s="50"/>
      <c r="C599" s="29"/>
      <c r="D599" s="41"/>
      <c r="E599" s="51"/>
      <c r="F599" s="51"/>
      <c r="G599" s="41"/>
      <c r="H599" s="41"/>
      <c r="I599" s="29"/>
      <c r="J599" s="29"/>
      <c r="K599" s="29"/>
      <c r="L599" s="29"/>
      <c r="M599" s="29"/>
      <c r="N599" s="29"/>
      <c r="O599" s="29"/>
      <c r="P599" s="29"/>
      <c r="Q599" s="29"/>
      <c r="R599" s="29"/>
      <c r="S599" s="29"/>
      <c r="T599" s="29"/>
      <c r="U599" s="29"/>
      <c r="V599" s="29"/>
      <c r="W599" s="29"/>
      <c r="X599" s="29"/>
      <c r="Y599" s="29"/>
      <c r="Z599" s="29"/>
      <c r="AA599" s="29"/>
      <c r="AB599" s="29"/>
      <c r="AC599" s="29"/>
    </row>
    <row r="600" spans="1:29" ht="15">
      <c r="A600" s="29"/>
      <c r="B600" s="50"/>
      <c r="C600" s="29"/>
      <c r="D600" s="41"/>
      <c r="E600" s="51"/>
      <c r="F600" s="51"/>
      <c r="G600" s="41"/>
      <c r="H600" s="41"/>
      <c r="I600" s="29"/>
      <c r="J600" s="29"/>
      <c r="K600" s="29"/>
      <c r="L600" s="29"/>
      <c r="M600" s="29"/>
      <c r="N600" s="29"/>
      <c r="O600" s="29"/>
      <c r="P600" s="29"/>
      <c r="Q600" s="29"/>
      <c r="R600" s="29"/>
      <c r="S600" s="29"/>
      <c r="T600" s="29"/>
      <c r="U600" s="29"/>
      <c r="V600" s="29"/>
      <c r="W600" s="29"/>
      <c r="X600" s="29"/>
      <c r="Y600" s="29"/>
      <c r="Z600" s="29"/>
      <c r="AA600" s="29"/>
      <c r="AB600" s="29"/>
      <c r="AC600" s="29"/>
    </row>
    <row r="601" spans="1:29" ht="15">
      <c r="A601" s="29"/>
      <c r="B601" s="50"/>
      <c r="C601" s="29"/>
      <c r="D601" s="41"/>
      <c r="E601" s="51"/>
      <c r="F601" s="51"/>
      <c r="G601" s="41"/>
      <c r="H601" s="41"/>
      <c r="I601" s="29"/>
      <c r="J601" s="29"/>
      <c r="K601" s="29"/>
      <c r="L601" s="29"/>
      <c r="M601" s="29"/>
      <c r="N601" s="29"/>
      <c r="O601" s="29"/>
      <c r="P601" s="29"/>
      <c r="Q601" s="29"/>
      <c r="R601" s="29"/>
      <c r="S601" s="29"/>
      <c r="T601" s="29"/>
      <c r="U601" s="29"/>
      <c r="V601" s="29"/>
      <c r="W601" s="29"/>
      <c r="X601" s="29"/>
      <c r="Y601" s="29"/>
      <c r="Z601" s="29"/>
      <c r="AA601" s="29"/>
      <c r="AB601" s="29"/>
      <c r="AC601" s="29"/>
    </row>
    <row r="602" spans="1:29" ht="15">
      <c r="A602" s="29"/>
      <c r="B602" s="50"/>
      <c r="C602" s="29"/>
      <c r="D602" s="41"/>
      <c r="E602" s="51"/>
      <c r="F602" s="51"/>
      <c r="G602" s="41"/>
      <c r="H602" s="41"/>
      <c r="I602" s="29"/>
      <c r="J602" s="29"/>
      <c r="K602" s="29"/>
      <c r="L602" s="29"/>
      <c r="M602" s="29"/>
      <c r="N602" s="29"/>
      <c r="O602" s="29"/>
      <c r="P602" s="29"/>
      <c r="Q602" s="29"/>
      <c r="R602" s="29"/>
      <c r="S602" s="29"/>
      <c r="T602" s="29"/>
      <c r="U602" s="29"/>
      <c r="V602" s="29"/>
      <c r="W602" s="29"/>
      <c r="X602" s="29"/>
      <c r="Y602" s="29"/>
      <c r="Z602" s="29"/>
      <c r="AA602" s="29"/>
      <c r="AB602" s="29"/>
      <c r="AC602" s="29"/>
    </row>
    <row r="603" spans="1:29" ht="15">
      <c r="A603" s="29"/>
      <c r="B603" s="50"/>
      <c r="C603" s="29"/>
      <c r="D603" s="41"/>
      <c r="E603" s="51"/>
      <c r="F603" s="51"/>
      <c r="G603" s="41"/>
      <c r="H603" s="41"/>
      <c r="I603" s="29"/>
      <c r="J603" s="29"/>
      <c r="K603" s="29"/>
      <c r="L603" s="29"/>
      <c r="M603" s="29"/>
      <c r="N603" s="29"/>
      <c r="O603" s="29"/>
      <c r="P603" s="29"/>
      <c r="Q603" s="29"/>
      <c r="R603" s="29"/>
      <c r="S603" s="29"/>
      <c r="T603" s="29"/>
      <c r="U603" s="29"/>
      <c r="V603" s="29"/>
      <c r="W603" s="29"/>
      <c r="X603" s="29"/>
      <c r="Y603" s="29"/>
      <c r="Z603" s="29"/>
      <c r="AA603" s="29"/>
      <c r="AB603" s="29"/>
      <c r="AC603" s="29"/>
    </row>
    <row r="604" spans="1:29" ht="15">
      <c r="A604" s="29"/>
      <c r="B604" s="50"/>
      <c r="C604" s="29"/>
      <c r="D604" s="41"/>
      <c r="E604" s="51"/>
      <c r="F604" s="51"/>
      <c r="G604" s="41"/>
      <c r="H604" s="41"/>
      <c r="I604" s="29"/>
      <c r="J604" s="29"/>
      <c r="K604" s="29"/>
      <c r="L604" s="29"/>
      <c r="M604" s="29"/>
      <c r="N604" s="29"/>
      <c r="O604" s="29"/>
      <c r="P604" s="29"/>
      <c r="Q604" s="29"/>
      <c r="R604" s="29"/>
      <c r="S604" s="29"/>
      <c r="T604" s="29"/>
      <c r="U604" s="29"/>
      <c r="V604" s="29"/>
      <c r="W604" s="29"/>
      <c r="X604" s="29"/>
      <c r="Y604" s="29"/>
      <c r="Z604" s="29"/>
      <c r="AA604" s="29"/>
      <c r="AB604" s="29"/>
      <c r="AC604" s="29"/>
    </row>
    <row r="605" spans="1:29" ht="15">
      <c r="A605" s="29"/>
      <c r="B605" s="50"/>
      <c r="C605" s="29"/>
      <c r="D605" s="41"/>
      <c r="E605" s="51"/>
      <c r="F605" s="51"/>
      <c r="G605" s="41"/>
      <c r="H605" s="41"/>
      <c r="I605" s="29"/>
      <c r="J605" s="29"/>
      <c r="K605" s="29"/>
      <c r="L605" s="29"/>
      <c r="M605" s="29"/>
      <c r="N605" s="29"/>
      <c r="O605" s="29"/>
      <c r="P605" s="29"/>
      <c r="Q605" s="29"/>
      <c r="R605" s="29"/>
      <c r="S605" s="29"/>
      <c r="T605" s="29"/>
      <c r="U605" s="29"/>
      <c r="V605" s="29"/>
      <c r="W605" s="29"/>
      <c r="X605" s="29"/>
      <c r="Y605" s="29"/>
      <c r="Z605" s="29"/>
      <c r="AA605" s="29"/>
      <c r="AB605" s="29"/>
      <c r="AC605" s="29"/>
    </row>
    <row r="606" spans="1:29" ht="15">
      <c r="A606" s="29"/>
      <c r="B606" s="50"/>
      <c r="C606" s="29"/>
      <c r="D606" s="41"/>
      <c r="E606" s="51"/>
      <c r="F606" s="51"/>
      <c r="G606" s="41"/>
      <c r="H606" s="41"/>
      <c r="I606" s="29"/>
      <c r="J606" s="29"/>
      <c r="K606" s="29"/>
      <c r="L606" s="29"/>
      <c r="M606" s="29"/>
      <c r="N606" s="29"/>
      <c r="O606" s="29"/>
      <c r="P606" s="29"/>
      <c r="Q606" s="29"/>
      <c r="R606" s="29"/>
      <c r="S606" s="29"/>
      <c r="T606" s="29"/>
      <c r="U606" s="29"/>
      <c r="V606" s="29"/>
      <c r="W606" s="29"/>
      <c r="X606" s="29"/>
      <c r="Y606" s="29"/>
      <c r="Z606" s="29"/>
      <c r="AA606" s="29"/>
      <c r="AB606" s="29"/>
      <c r="AC606" s="29"/>
    </row>
    <row r="607" spans="1:29" ht="15">
      <c r="A607" s="29"/>
      <c r="B607" s="50"/>
      <c r="C607" s="29"/>
      <c r="D607" s="41"/>
      <c r="E607" s="51"/>
      <c r="F607" s="51"/>
      <c r="G607" s="41"/>
      <c r="H607" s="41"/>
      <c r="I607" s="29"/>
      <c r="J607" s="29"/>
      <c r="K607" s="29"/>
      <c r="L607" s="29"/>
      <c r="M607" s="29"/>
      <c r="N607" s="29"/>
      <c r="O607" s="29"/>
      <c r="P607" s="29"/>
      <c r="Q607" s="29"/>
      <c r="R607" s="29"/>
      <c r="S607" s="29"/>
      <c r="T607" s="29"/>
      <c r="U607" s="29"/>
      <c r="V607" s="29"/>
      <c r="W607" s="29"/>
      <c r="X607" s="29"/>
      <c r="Y607" s="29"/>
      <c r="Z607" s="29"/>
      <c r="AA607" s="29"/>
      <c r="AB607" s="29"/>
      <c r="AC607" s="29"/>
    </row>
    <row r="608" spans="1:29" ht="15">
      <c r="A608" s="29"/>
      <c r="B608" s="50"/>
      <c r="C608" s="29"/>
      <c r="D608" s="41"/>
      <c r="E608" s="51"/>
      <c r="F608" s="51"/>
      <c r="G608" s="41"/>
      <c r="H608" s="41"/>
      <c r="I608" s="29"/>
      <c r="J608" s="29"/>
      <c r="K608" s="29"/>
      <c r="L608" s="29"/>
      <c r="M608" s="29"/>
      <c r="N608" s="29"/>
      <c r="O608" s="29"/>
      <c r="P608" s="29"/>
      <c r="Q608" s="29"/>
      <c r="R608" s="29"/>
      <c r="S608" s="29"/>
      <c r="T608" s="29"/>
      <c r="U608" s="29"/>
      <c r="V608" s="29"/>
      <c r="W608" s="29"/>
      <c r="X608" s="29"/>
      <c r="Y608" s="29"/>
      <c r="Z608" s="29"/>
      <c r="AA608" s="29"/>
      <c r="AB608" s="29"/>
      <c r="AC608" s="29"/>
    </row>
    <row r="609" spans="1:29" ht="15">
      <c r="A609" s="29"/>
      <c r="B609" s="50"/>
      <c r="C609" s="29"/>
      <c r="D609" s="41"/>
      <c r="E609" s="51"/>
      <c r="F609" s="51"/>
      <c r="G609" s="41"/>
      <c r="H609" s="41"/>
      <c r="I609" s="29"/>
      <c r="J609" s="29"/>
      <c r="K609" s="29"/>
      <c r="L609" s="29"/>
      <c r="M609" s="29"/>
      <c r="N609" s="29"/>
      <c r="O609" s="29"/>
      <c r="P609" s="29"/>
      <c r="Q609" s="29"/>
      <c r="R609" s="29"/>
      <c r="S609" s="29"/>
      <c r="T609" s="29"/>
      <c r="U609" s="29"/>
      <c r="V609" s="29"/>
      <c r="W609" s="29"/>
      <c r="X609" s="29"/>
      <c r="Y609" s="29"/>
      <c r="Z609" s="29"/>
      <c r="AA609" s="29"/>
      <c r="AB609" s="29"/>
      <c r="AC609" s="29"/>
    </row>
    <row r="610" spans="1:29" ht="15">
      <c r="A610" s="29"/>
      <c r="B610" s="50"/>
      <c r="C610" s="29"/>
      <c r="D610" s="41"/>
      <c r="E610" s="51"/>
      <c r="F610" s="51"/>
      <c r="G610" s="41"/>
      <c r="H610" s="41"/>
      <c r="I610" s="29"/>
      <c r="J610" s="29"/>
      <c r="K610" s="29"/>
      <c r="L610" s="29"/>
      <c r="M610" s="29"/>
      <c r="N610" s="29"/>
      <c r="O610" s="29"/>
      <c r="P610" s="29"/>
      <c r="Q610" s="29"/>
      <c r="R610" s="29"/>
      <c r="S610" s="29"/>
      <c r="T610" s="29"/>
      <c r="U610" s="29"/>
      <c r="V610" s="29"/>
      <c r="W610" s="29"/>
      <c r="X610" s="29"/>
      <c r="Y610" s="29"/>
      <c r="Z610" s="29"/>
      <c r="AA610" s="29"/>
      <c r="AB610" s="29"/>
      <c r="AC610" s="29"/>
    </row>
    <row r="611" spans="1:29" ht="15">
      <c r="A611" s="29"/>
      <c r="B611" s="50"/>
      <c r="C611" s="29"/>
      <c r="D611" s="41"/>
      <c r="E611" s="51"/>
      <c r="F611" s="51"/>
      <c r="G611" s="41"/>
      <c r="H611" s="41"/>
      <c r="I611" s="29"/>
      <c r="J611" s="29"/>
      <c r="K611" s="29"/>
      <c r="L611" s="29"/>
      <c r="M611" s="29"/>
      <c r="N611" s="29"/>
      <c r="O611" s="29"/>
      <c r="P611" s="29"/>
      <c r="Q611" s="29"/>
      <c r="R611" s="29"/>
      <c r="S611" s="29"/>
      <c r="T611" s="29"/>
      <c r="U611" s="29"/>
      <c r="V611" s="29"/>
      <c r="W611" s="29"/>
      <c r="X611" s="29"/>
      <c r="Y611" s="29"/>
      <c r="Z611" s="29"/>
      <c r="AA611" s="29"/>
      <c r="AB611" s="29"/>
      <c r="AC611" s="29"/>
    </row>
    <row r="612" spans="1:29" ht="15">
      <c r="A612" s="29"/>
      <c r="B612" s="50"/>
      <c r="C612" s="29"/>
      <c r="D612" s="41"/>
      <c r="E612" s="51"/>
      <c r="F612" s="51"/>
      <c r="G612" s="41"/>
      <c r="H612" s="41"/>
      <c r="I612" s="29"/>
      <c r="J612" s="29"/>
      <c r="K612" s="29"/>
      <c r="L612" s="29"/>
      <c r="M612" s="29"/>
      <c r="N612" s="29"/>
      <c r="O612" s="29"/>
      <c r="P612" s="29"/>
      <c r="Q612" s="29"/>
      <c r="R612" s="29"/>
      <c r="S612" s="29"/>
      <c r="T612" s="29"/>
      <c r="U612" s="29"/>
      <c r="V612" s="29"/>
      <c r="W612" s="29"/>
      <c r="X612" s="29"/>
      <c r="Y612" s="29"/>
      <c r="Z612" s="29"/>
      <c r="AA612" s="29"/>
      <c r="AB612" s="29"/>
      <c r="AC612" s="29"/>
    </row>
    <row r="613" spans="1:29" ht="15">
      <c r="A613" s="29"/>
      <c r="B613" s="50"/>
      <c r="C613" s="29"/>
      <c r="D613" s="41"/>
      <c r="E613" s="51"/>
      <c r="F613" s="51"/>
      <c r="G613" s="41"/>
      <c r="H613" s="41"/>
      <c r="I613" s="29"/>
      <c r="J613" s="29"/>
      <c r="K613" s="29"/>
      <c r="L613" s="29"/>
      <c r="M613" s="29"/>
      <c r="N613" s="29"/>
      <c r="O613" s="29"/>
      <c r="P613" s="29"/>
      <c r="Q613" s="29"/>
      <c r="R613" s="29"/>
      <c r="S613" s="29"/>
      <c r="T613" s="29"/>
      <c r="U613" s="29"/>
      <c r="V613" s="29"/>
      <c r="W613" s="29"/>
      <c r="X613" s="29"/>
      <c r="Y613" s="29"/>
      <c r="Z613" s="29"/>
      <c r="AA613" s="29"/>
      <c r="AB613" s="29"/>
      <c r="AC613" s="29"/>
    </row>
    <row r="614" spans="1:29" ht="15">
      <c r="A614" s="29"/>
      <c r="B614" s="50"/>
      <c r="C614" s="29"/>
      <c r="D614" s="41"/>
      <c r="E614" s="51"/>
      <c r="F614" s="51"/>
      <c r="G614" s="41"/>
      <c r="H614" s="41"/>
      <c r="I614" s="29"/>
      <c r="J614" s="29"/>
      <c r="K614" s="29"/>
      <c r="L614" s="29"/>
      <c r="M614" s="29"/>
      <c r="N614" s="29"/>
      <c r="O614" s="29"/>
      <c r="P614" s="29"/>
      <c r="Q614" s="29"/>
      <c r="R614" s="29"/>
      <c r="S614" s="29"/>
      <c r="T614" s="29"/>
      <c r="U614" s="29"/>
      <c r="V614" s="29"/>
      <c r="W614" s="29"/>
      <c r="X614" s="29"/>
      <c r="Y614" s="29"/>
      <c r="Z614" s="29"/>
      <c r="AA614" s="29"/>
      <c r="AB614" s="29"/>
      <c r="AC614" s="29"/>
    </row>
    <row r="615" spans="1:29" ht="15">
      <c r="A615" s="29"/>
      <c r="B615" s="50"/>
      <c r="C615" s="29"/>
      <c r="D615" s="41"/>
      <c r="E615" s="51"/>
      <c r="F615" s="51"/>
      <c r="G615" s="41"/>
      <c r="H615" s="41"/>
      <c r="I615" s="29"/>
      <c r="J615" s="29"/>
      <c r="K615" s="29"/>
      <c r="L615" s="29"/>
      <c r="M615" s="29"/>
      <c r="N615" s="29"/>
      <c r="O615" s="29"/>
      <c r="P615" s="29"/>
      <c r="Q615" s="29"/>
      <c r="R615" s="29"/>
      <c r="S615" s="29"/>
      <c r="T615" s="29"/>
      <c r="U615" s="29"/>
      <c r="V615" s="29"/>
      <c r="W615" s="29"/>
      <c r="X615" s="29"/>
      <c r="Y615" s="29"/>
      <c r="Z615" s="29"/>
      <c r="AA615" s="29"/>
      <c r="AB615" s="29"/>
      <c r="AC615" s="29"/>
    </row>
    <row r="616" spans="1:29" ht="15">
      <c r="A616" s="29"/>
      <c r="B616" s="50"/>
      <c r="C616" s="29"/>
      <c r="D616" s="41"/>
      <c r="E616" s="51"/>
      <c r="F616" s="51"/>
      <c r="G616" s="41"/>
      <c r="H616" s="41"/>
      <c r="I616" s="29"/>
      <c r="J616" s="29"/>
      <c r="K616" s="29"/>
      <c r="L616" s="29"/>
      <c r="M616" s="29"/>
      <c r="N616" s="29"/>
      <c r="O616" s="29"/>
      <c r="P616" s="29"/>
      <c r="Q616" s="29"/>
      <c r="R616" s="29"/>
      <c r="S616" s="29"/>
      <c r="T616" s="29"/>
      <c r="U616" s="29"/>
      <c r="V616" s="29"/>
      <c r="W616" s="29"/>
      <c r="X616" s="29"/>
      <c r="Y616" s="29"/>
      <c r="Z616" s="29"/>
      <c r="AA616" s="29"/>
      <c r="AB616" s="29"/>
      <c r="AC616" s="29"/>
    </row>
    <row r="617" spans="1:29" ht="15">
      <c r="A617" s="29"/>
      <c r="B617" s="50"/>
      <c r="C617" s="29"/>
      <c r="D617" s="41"/>
      <c r="E617" s="51"/>
      <c r="F617" s="51"/>
      <c r="G617" s="41"/>
      <c r="H617" s="41"/>
      <c r="I617" s="29"/>
      <c r="J617" s="29"/>
      <c r="K617" s="29"/>
      <c r="L617" s="29"/>
      <c r="M617" s="29"/>
      <c r="N617" s="29"/>
      <c r="O617" s="29"/>
      <c r="P617" s="29"/>
      <c r="Q617" s="29"/>
      <c r="R617" s="29"/>
      <c r="S617" s="29"/>
      <c r="T617" s="29"/>
      <c r="U617" s="29"/>
      <c r="V617" s="29"/>
      <c r="W617" s="29"/>
      <c r="X617" s="29"/>
      <c r="Y617" s="29"/>
      <c r="Z617" s="29"/>
      <c r="AA617" s="29"/>
      <c r="AB617" s="29"/>
      <c r="AC617" s="29"/>
    </row>
    <row r="618" spans="1:29" ht="15">
      <c r="A618" s="29"/>
      <c r="B618" s="50"/>
      <c r="C618" s="29"/>
      <c r="D618" s="41"/>
      <c r="E618" s="51"/>
      <c r="F618" s="51"/>
      <c r="G618" s="41"/>
      <c r="H618" s="41"/>
      <c r="I618" s="29"/>
      <c r="J618" s="29"/>
      <c r="K618" s="29"/>
      <c r="L618" s="29"/>
      <c r="M618" s="29"/>
      <c r="N618" s="29"/>
      <c r="O618" s="29"/>
      <c r="P618" s="29"/>
      <c r="Q618" s="29"/>
      <c r="R618" s="29"/>
      <c r="S618" s="29"/>
      <c r="T618" s="29"/>
      <c r="U618" s="29"/>
      <c r="V618" s="29"/>
      <c r="W618" s="29"/>
      <c r="X618" s="29"/>
      <c r="Y618" s="29"/>
      <c r="Z618" s="29"/>
      <c r="AA618" s="29"/>
      <c r="AB618" s="29"/>
      <c r="AC618" s="29"/>
    </row>
    <row r="619" spans="1:29" ht="15">
      <c r="A619" s="29"/>
      <c r="B619" s="50"/>
      <c r="C619" s="29"/>
      <c r="D619" s="41"/>
      <c r="E619" s="51"/>
      <c r="F619" s="51"/>
      <c r="G619" s="41"/>
      <c r="H619" s="41"/>
      <c r="I619" s="29"/>
      <c r="J619" s="29"/>
      <c r="K619" s="29"/>
      <c r="L619" s="29"/>
      <c r="M619" s="29"/>
      <c r="N619" s="29"/>
      <c r="O619" s="29"/>
      <c r="P619" s="29"/>
      <c r="Q619" s="29"/>
      <c r="R619" s="29"/>
      <c r="S619" s="29"/>
      <c r="T619" s="29"/>
      <c r="U619" s="29"/>
      <c r="V619" s="29"/>
      <c r="W619" s="29"/>
      <c r="X619" s="29"/>
      <c r="Y619" s="29"/>
      <c r="Z619" s="29"/>
      <c r="AA619" s="29"/>
      <c r="AB619" s="29"/>
      <c r="AC619" s="29"/>
    </row>
    <row r="620" spans="1:29" ht="15">
      <c r="A620" s="29"/>
      <c r="B620" s="50"/>
      <c r="C620" s="29"/>
      <c r="D620" s="41"/>
      <c r="E620" s="51"/>
      <c r="F620" s="51"/>
      <c r="G620" s="41"/>
      <c r="H620" s="41"/>
      <c r="I620" s="29"/>
      <c r="J620" s="29"/>
      <c r="K620" s="29"/>
      <c r="L620" s="29"/>
      <c r="M620" s="29"/>
      <c r="N620" s="29"/>
      <c r="O620" s="29"/>
      <c r="P620" s="29"/>
      <c r="Q620" s="29"/>
      <c r="R620" s="29"/>
      <c r="S620" s="29"/>
      <c r="T620" s="29"/>
      <c r="U620" s="29"/>
      <c r="V620" s="29"/>
      <c r="W620" s="29"/>
      <c r="X620" s="29"/>
      <c r="Y620" s="29"/>
      <c r="Z620" s="29"/>
      <c r="AA620" s="29"/>
      <c r="AB620" s="29"/>
      <c r="AC620" s="29"/>
    </row>
    <row r="621" spans="1:29" ht="15">
      <c r="A621" s="29"/>
      <c r="B621" s="50"/>
      <c r="C621" s="29"/>
      <c r="D621" s="41"/>
      <c r="E621" s="51"/>
      <c r="F621" s="51"/>
      <c r="G621" s="41"/>
      <c r="H621" s="41"/>
      <c r="I621" s="29"/>
      <c r="J621" s="29"/>
      <c r="K621" s="29"/>
      <c r="L621" s="29"/>
      <c r="M621" s="29"/>
      <c r="N621" s="29"/>
      <c r="O621" s="29"/>
      <c r="P621" s="29"/>
      <c r="Q621" s="29"/>
      <c r="R621" s="29"/>
      <c r="S621" s="29"/>
      <c r="T621" s="29"/>
      <c r="U621" s="29"/>
      <c r="V621" s="29"/>
      <c r="W621" s="29"/>
      <c r="X621" s="29"/>
      <c r="Y621" s="29"/>
      <c r="Z621" s="29"/>
      <c r="AA621" s="29"/>
      <c r="AB621" s="29"/>
      <c r="AC621" s="29"/>
    </row>
    <row r="622" spans="1:29" ht="15">
      <c r="A622" s="29"/>
      <c r="B622" s="50"/>
      <c r="C622" s="29"/>
      <c r="D622" s="41"/>
      <c r="E622" s="51"/>
      <c r="F622" s="51"/>
      <c r="G622" s="41"/>
      <c r="H622" s="41"/>
      <c r="I622" s="29"/>
      <c r="J622" s="29"/>
      <c r="K622" s="29"/>
      <c r="L622" s="29"/>
      <c r="M622" s="29"/>
      <c r="N622" s="29"/>
      <c r="O622" s="29"/>
      <c r="P622" s="29"/>
      <c r="Q622" s="29"/>
      <c r="R622" s="29"/>
      <c r="S622" s="29"/>
      <c r="T622" s="29"/>
      <c r="U622" s="29"/>
      <c r="V622" s="29"/>
      <c r="W622" s="29"/>
      <c r="X622" s="29"/>
      <c r="Y622" s="29"/>
      <c r="Z622" s="29"/>
      <c r="AA622" s="29"/>
      <c r="AB622" s="29"/>
      <c r="AC622" s="29"/>
    </row>
    <row r="623" spans="1:29" ht="15">
      <c r="A623" s="29"/>
      <c r="B623" s="50"/>
      <c r="C623" s="29"/>
      <c r="D623" s="41"/>
      <c r="E623" s="51"/>
      <c r="F623" s="51"/>
      <c r="G623" s="41"/>
      <c r="H623" s="41"/>
      <c r="I623" s="29"/>
      <c r="J623" s="29"/>
      <c r="K623" s="29"/>
      <c r="L623" s="29"/>
      <c r="M623" s="29"/>
      <c r="N623" s="29"/>
      <c r="O623" s="29"/>
      <c r="P623" s="29"/>
      <c r="Q623" s="29"/>
      <c r="R623" s="29"/>
      <c r="S623" s="29"/>
      <c r="T623" s="29"/>
      <c r="U623" s="29"/>
      <c r="V623" s="29"/>
      <c r="W623" s="29"/>
      <c r="X623" s="29"/>
      <c r="Y623" s="29"/>
      <c r="Z623" s="29"/>
      <c r="AA623" s="29"/>
      <c r="AB623" s="29"/>
      <c r="AC623" s="29"/>
    </row>
    <row r="624" spans="1:29" ht="15">
      <c r="A624" s="29"/>
      <c r="B624" s="50"/>
      <c r="C624" s="29"/>
      <c r="D624" s="41"/>
      <c r="E624" s="51"/>
      <c r="F624" s="51"/>
      <c r="G624" s="41"/>
      <c r="H624" s="41"/>
      <c r="I624" s="29"/>
      <c r="J624" s="29"/>
      <c r="K624" s="29"/>
      <c r="L624" s="29"/>
      <c r="M624" s="29"/>
      <c r="N624" s="29"/>
      <c r="O624" s="29"/>
      <c r="P624" s="29"/>
      <c r="Q624" s="29"/>
      <c r="R624" s="29"/>
      <c r="S624" s="29"/>
      <c r="T624" s="29"/>
      <c r="U624" s="29"/>
      <c r="V624" s="29"/>
      <c r="W624" s="29"/>
      <c r="X624" s="29"/>
      <c r="Y624" s="29"/>
      <c r="Z624" s="29"/>
      <c r="AA624" s="29"/>
      <c r="AB624" s="29"/>
      <c r="AC624" s="29"/>
    </row>
    <row r="625" spans="1:29" ht="15">
      <c r="A625" s="29"/>
      <c r="B625" s="50"/>
      <c r="C625" s="29"/>
      <c r="D625" s="41"/>
      <c r="E625" s="51"/>
      <c r="F625" s="51"/>
      <c r="G625" s="41"/>
      <c r="H625" s="41"/>
      <c r="I625" s="29"/>
      <c r="J625" s="29"/>
      <c r="K625" s="29"/>
      <c r="L625" s="29"/>
      <c r="M625" s="29"/>
      <c r="N625" s="29"/>
      <c r="O625" s="29"/>
      <c r="P625" s="29"/>
      <c r="Q625" s="29"/>
      <c r="R625" s="29"/>
      <c r="S625" s="29"/>
      <c r="T625" s="29"/>
      <c r="U625" s="29"/>
      <c r="V625" s="29"/>
      <c r="W625" s="29"/>
      <c r="X625" s="29"/>
      <c r="Y625" s="29"/>
      <c r="Z625" s="29"/>
      <c r="AA625" s="29"/>
      <c r="AB625" s="29"/>
      <c r="AC625" s="29"/>
    </row>
    <row r="626" spans="1:29" ht="15">
      <c r="A626" s="29"/>
      <c r="B626" s="50"/>
      <c r="C626" s="29"/>
      <c r="D626" s="41"/>
      <c r="E626" s="51"/>
      <c r="F626" s="51"/>
      <c r="G626" s="41"/>
      <c r="H626" s="41"/>
      <c r="I626" s="29"/>
      <c r="J626" s="29"/>
      <c r="K626" s="29"/>
      <c r="L626" s="29"/>
      <c r="M626" s="29"/>
      <c r="N626" s="29"/>
      <c r="O626" s="29"/>
      <c r="P626" s="29"/>
      <c r="Q626" s="29"/>
      <c r="R626" s="29"/>
      <c r="S626" s="29"/>
      <c r="T626" s="29"/>
      <c r="U626" s="29"/>
      <c r="V626" s="29"/>
      <c r="W626" s="29"/>
      <c r="X626" s="29"/>
      <c r="Y626" s="29"/>
      <c r="Z626" s="29"/>
      <c r="AA626" s="29"/>
      <c r="AB626" s="29"/>
      <c r="AC626" s="29"/>
    </row>
    <row r="627" spans="1:29" ht="15">
      <c r="A627" s="29"/>
      <c r="B627" s="50"/>
      <c r="C627" s="29"/>
      <c r="D627" s="41"/>
      <c r="E627" s="51"/>
      <c r="F627" s="51"/>
      <c r="G627" s="41"/>
      <c r="H627" s="41"/>
      <c r="I627" s="29"/>
      <c r="J627" s="29"/>
      <c r="K627" s="29"/>
      <c r="L627" s="29"/>
      <c r="M627" s="29"/>
      <c r="N627" s="29"/>
      <c r="O627" s="29"/>
      <c r="P627" s="29"/>
      <c r="Q627" s="29"/>
      <c r="R627" s="29"/>
      <c r="S627" s="29"/>
      <c r="T627" s="29"/>
      <c r="U627" s="29"/>
      <c r="V627" s="29"/>
      <c r="W627" s="29"/>
      <c r="X627" s="29"/>
      <c r="Y627" s="29"/>
      <c r="Z627" s="29"/>
      <c r="AA627" s="29"/>
      <c r="AB627" s="29"/>
      <c r="AC627" s="29"/>
    </row>
    <row r="628" spans="1:29" ht="15">
      <c r="A628" s="29"/>
      <c r="B628" s="50"/>
      <c r="C628" s="29"/>
      <c r="D628" s="41"/>
      <c r="E628" s="51"/>
      <c r="F628" s="51"/>
      <c r="G628" s="41"/>
      <c r="H628" s="41"/>
      <c r="I628" s="29"/>
      <c r="J628" s="29"/>
      <c r="K628" s="29"/>
      <c r="L628" s="29"/>
      <c r="M628" s="29"/>
      <c r="N628" s="29"/>
      <c r="O628" s="29"/>
      <c r="P628" s="29"/>
      <c r="Q628" s="29"/>
      <c r="R628" s="29"/>
      <c r="S628" s="29"/>
      <c r="T628" s="29"/>
      <c r="U628" s="29"/>
      <c r="V628" s="29"/>
      <c r="W628" s="29"/>
      <c r="X628" s="29"/>
      <c r="Y628" s="29"/>
      <c r="Z628" s="29"/>
      <c r="AA628" s="29"/>
      <c r="AB628" s="29"/>
      <c r="AC628" s="29"/>
    </row>
    <row r="629" spans="1:29" ht="15">
      <c r="A629" s="29"/>
      <c r="B629" s="50"/>
      <c r="C629" s="29"/>
      <c r="D629" s="41"/>
      <c r="E629" s="51"/>
      <c r="F629" s="51"/>
      <c r="G629" s="41"/>
      <c r="H629" s="41"/>
      <c r="I629" s="29"/>
      <c r="J629" s="29"/>
      <c r="K629" s="29"/>
      <c r="L629" s="29"/>
      <c r="M629" s="29"/>
      <c r="N629" s="29"/>
      <c r="O629" s="29"/>
      <c r="P629" s="29"/>
      <c r="Q629" s="29"/>
      <c r="R629" s="29"/>
      <c r="S629" s="29"/>
      <c r="T629" s="29"/>
      <c r="U629" s="29"/>
      <c r="V629" s="29"/>
      <c r="W629" s="29"/>
      <c r="X629" s="29"/>
      <c r="Y629" s="29"/>
      <c r="Z629" s="29"/>
      <c r="AA629" s="29"/>
      <c r="AB629" s="29"/>
      <c r="AC629" s="29"/>
    </row>
    <row r="630" spans="1:29" ht="15">
      <c r="A630" s="29"/>
      <c r="B630" s="50"/>
      <c r="C630" s="29"/>
      <c r="D630" s="41"/>
      <c r="E630" s="51"/>
      <c r="F630" s="51"/>
      <c r="G630" s="41"/>
      <c r="H630" s="41"/>
      <c r="I630" s="29"/>
      <c r="J630" s="29"/>
      <c r="K630" s="29"/>
      <c r="L630" s="29"/>
      <c r="M630" s="29"/>
      <c r="N630" s="29"/>
      <c r="O630" s="29"/>
      <c r="P630" s="29"/>
      <c r="Q630" s="29"/>
      <c r="R630" s="29"/>
      <c r="S630" s="29"/>
      <c r="T630" s="29"/>
      <c r="U630" s="29"/>
      <c r="V630" s="29"/>
      <c r="W630" s="29"/>
      <c r="X630" s="29"/>
      <c r="Y630" s="29"/>
      <c r="Z630" s="29"/>
      <c r="AA630" s="29"/>
      <c r="AB630" s="29"/>
      <c r="AC630" s="29"/>
    </row>
    <row r="631" spans="1:29" ht="15">
      <c r="A631" s="29"/>
      <c r="B631" s="50"/>
      <c r="C631" s="29"/>
      <c r="D631" s="41"/>
      <c r="E631" s="51"/>
      <c r="F631" s="51"/>
      <c r="G631" s="41"/>
      <c r="H631" s="41"/>
      <c r="I631" s="29"/>
      <c r="J631" s="29"/>
      <c r="K631" s="29"/>
      <c r="L631" s="29"/>
      <c r="M631" s="29"/>
      <c r="N631" s="29"/>
      <c r="O631" s="29"/>
      <c r="P631" s="29"/>
      <c r="Q631" s="29"/>
      <c r="R631" s="29"/>
      <c r="S631" s="29"/>
      <c r="T631" s="29"/>
      <c r="U631" s="29"/>
      <c r="V631" s="29"/>
      <c r="W631" s="29"/>
      <c r="X631" s="29"/>
      <c r="Y631" s="29"/>
      <c r="Z631" s="29"/>
      <c r="AA631" s="29"/>
      <c r="AB631" s="29"/>
      <c r="AC631" s="29"/>
    </row>
    <row r="632" spans="1:29" ht="15">
      <c r="A632" s="29"/>
      <c r="B632" s="50"/>
      <c r="C632" s="29"/>
      <c r="D632" s="41"/>
      <c r="E632" s="51"/>
      <c r="F632" s="51"/>
      <c r="G632" s="41"/>
      <c r="H632" s="41"/>
      <c r="I632" s="29"/>
      <c r="J632" s="29"/>
      <c r="K632" s="29"/>
      <c r="L632" s="29"/>
      <c r="M632" s="29"/>
      <c r="N632" s="29"/>
      <c r="O632" s="29"/>
      <c r="P632" s="29"/>
      <c r="Q632" s="29"/>
      <c r="R632" s="29"/>
      <c r="S632" s="29"/>
      <c r="T632" s="29"/>
      <c r="U632" s="29"/>
      <c r="V632" s="29"/>
      <c r="W632" s="29"/>
      <c r="X632" s="29"/>
      <c r="Y632" s="29"/>
      <c r="Z632" s="29"/>
      <c r="AA632" s="29"/>
      <c r="AB632" s="29"/>
      <c r="AC632" s="29"/>
    </row>
    <row r="633" spans="1:29" ht="15">
      <c r="A633" s="29"/>
      <c r="B633" s="50"/>
      <c r="C633" s="29"/>
      <c r="D633" s="41"/>
      <c r="E633" s="51"/>
      <c r="F633" s="51"/>
      <c r="G633" s="41"/>
      <c r="H633" s="41"/>
      <c r="I633" s="29"/>
      <c r="J633" s="29"/>
      <c r="K633" s="29"/>
      <c r="L633" s="29"/>
      <c r="M633" s="29"/>
      <c r="N633" s="29"/>
      <c r="O633" s="29"/>
      <c r="P633" s="29"/>
      <c r="Q633" s="29"/>
      <c r="R633" s="29"/>
      <c r="S633" s="29"/>
      <c r="T633" s="29"/>
      <c r="U633" s="29"/>
      <c r="V633" s="29"/>
      <c r="W633" s="29"/>
      <c r="X633" s="29"/>
      <c r="Y633" s="29"/>
      <c r="Z633" s="29"/>
      <c r="AA633" s="29"/>
      <c r="AB633" s="29"/>
      <c r="AC633" s="29"/>
    </row>
    <row r="634" spans="1:29" ht="15">
      <c r="A634" s="29"/>
      <c r="B634" s="50"/>
      <c r="C634" s="29"/>
      <c r="D634" s="41"/>
      <c r="E634" s="51"/>
      <c r="F634" s="51"/>
      <c r="G634" s="41"/>
      <c r="H634" s="41"/>
      <c r="I634" s="29"/>
      <c r="J634" s="29"/>
      <c r="K634" s="29"/>
      <c r="L634" s="29"/>
      <c r="M634" s="29"/>
      <c r="N634" s="29"/>
      <c r="O634" s="29"/>
      <c r="P634" s="29"/>
      <c r="Q634" s="29"/>
      <c r="R634" s="29"/>
      <c r="S634" s="29"/>
      <c r="T634" s="29"/>
      <c r="U634" s="29"/>
      <c r="V634" s="29"/>
      <c r="W634" s="29"/>
      <c r="X634" s="29"/>
      <c r="Y634" s="29"/>
      <c r="Z634" s="29"/>
      <c r="AA634" s="29"/>
      <c r="AB634" s="29"/>
      <c r="AC634" s="29"/>
    </row>
    <row r="635" spans="1:29" ht="15">
      <c r="A635" s="29"/>
      <c r="B635" s="50"/>
      <c r="C635" s="29"/>
      <c r="D635" s="41"/>
      <c r="E635" s="51"/>
      <c r="F635" s="51"/>
      <c r="G635" s="41"/>
      <c r="H635" s="41"/>
      <c r="I635" s="29"/>
      <c r="J635" s="29"/>
      <c r="K635" s="29"/>
      <c r="L635" s="29"/>
      <c r="M635" s="29"/>
      <c r="N635" s="29"/>
      <c r="O635" s="29"/>
      <c r="P635" s="29"/>
      <c r="Q635" s="29"/>
      <c r="R635" s="29"/>
      <c r="S635" s="29"/>
      <c r="T635" s="29"/>
      <c r="U635" s="29"/>
      <c r="V635" s="29"/>
      <c r="W635" s="29"/>
      <c r="X635" s="29"/>
      <c r="Y635" s="29"/>
      <c r="Z635" s="29"/>
      <c r="AA635" s="29"/>
      <c r="AB635" s="29"/>
      <c r="AC635" s="29"/>
    </row>
    <row r="636" spans="1:29" ht="15">
      <c r="A636" s="29"/>
      <c r="B636" s="50"/>
      <c r="C636" s="29"/>
      <c r="D636" s="41"/>
      <c r="E636" s="51"/>
      <c r="F636" s="51"/>
      <c r="G636" s="41"/>
      <c r="H636" s="41"/>
      <c r="I636" s="29"/>
      <c r="J636" s="29"/>
      <c r="K636" s="29"/>
      <c r="L636" s="29"/>
      <c r="M636" s="29"/>
      <c r="N636" s="29"/>
      <c r="O636" s="29"/>
      <c r="P636" s="29"/>
      <c r="Q636" s="29"/>
      <c r="R636" s="29"/>
      <c r="S636" s="29"/>
      <c r="T636" s="29"/>
      <c r="U636" s="29"/>
      <c r="V636" s="29"/>
      <c r="W636" s="29"/>
      <c r="X636" s="29"/>
      <c r="Y636" s="29"/>
      <c r="Z636" s="29"/>
      <c r="AA636" s="29"/>
      <c r="AB636" s="29"/>
      <c r="AC636" s="29"/>
    </row>
    <row r="637" spans="1:29" ht="15">
      <c r="A637" s="29"/>
      <c r="B637" s="50"/>
      <c r="C637" s="29"/>
      <c r="D637" s="41"/>
      <c r="E637" s="51"/>
      <c r="F637" s="51"/>
      <c r="G637" s="41"/>
      <c r="H637" s="41"/>
      <c r="I637" s="29"/>
      <c r="J637" s="29"/>
      <c r="K637" s="29"/>
      <c r="L637" s="29"/>
      <c r="M637" s="29"/>
      <c r="N637" s="29"/>
      <c r="O637" s="29"/>
      <c r="P637" s="29"/>
      <c r="Q637" s="29"/>
      <c r="R637" s="29"/>
      <c r="S637" s="29"/>
      <c r="T637" s="29"/>
      <c r="U637" s="29"/>
      <c r="V637" s="29"/>
      <c r="W637" s="29"/>
      <c r="X637" s="29"/>
      <c r="Y637" s="29"/>
      <c r="Z637" s="29"/>
      <c r="AA637" s="29"/>
      <c r="AB637" s="29"/>
      <c r="AC637" s="29"/>
    </row>
    <row r="638" spans="1:29" ht="15">
      <c r="A638" s="29"/>
      <c r="B638" s="50"/>
      <c r="C638" s="29"/>
      <c r="D638" s="41"/>
      <c r="E638" s="51"/>
      <c r="F638" s="51"/>
      <c r="G638" s="41"/>
      <c r="H638" s="41"/>
      <c r="I638" s="29"/>
      <c r="J638" s="29"/>
      <c r="K638" s="29"/>
      <c r="L638" s="29"/>
      <c r="M638" s="29"/>
      <c r="N638" s="29"/>
      <c r="O638" s="29"/>
      <c r="P638" s="29"/>
      <c r="Q638" s="29"/>
      <c r="R638" s="29"/>
      <c r="S638" s="29"/>
      <c r="T638" s="29"/>
      <c r="U638" s="29"/>
      <c r="V638" s="29"/>
      <c r="W638" s="29"/>
      <c r="X638" s="29"/>
      <c r="Y638" s="29"/>
      <c r="Z638" s="29"/>
      <c r="AA638" s="29"/>
      <c r="AB638" s="29"/>
      <c r="AC638" s="29"/>
    </row>
    <row r="639" spans="1:29" ht="15">
      <c r="A639" s="29"/>
      <c r="B639" s="50"/>
      <c r="C639" s="29"/>
      <c r="D639" s="41"/>
      <c r="E639" s="51"/>
      <c r="F639" s="51"/>
      <c r="G639" s="41"/>
      <c r="H639" s="41"/>
      <c r="I639" s="29"/>
      <c r="J639" s="29"/>
      <c r="K639" s="29"/>
      <c r="L639" s="29"/>
      <c r="M639" s="29"/>
      <c r="N639" s="29"/>
      <c r="O639" s="29"/>
      <c r="P639" s="29"/>
      <c r="Q639" s="29"/>
      <c r="R639" s="29"/>
      <c r="S639" s="29"/>
      <c r="T639" s="29"/>
      <c r="U639" s="29"/>
      <c r="V639" s="29"/>
      <c r="W639" s="29"/>
      <c r="X639" s="29"/>
      <c r="Y639" s="29"/>
      <c r="Z639" s="29"/>
      <c r="AA639" s="29"/>
      <c r="AB639" s="29"/>
      <c r="AC639" s="29"/>
    </row>
    <row r="640" spans="1:29" ht="15">
      <c r="A640" s="29"/>
      <c r="B640" s="50"/>
      <c r="C640" s="29"/>
      <c r="D640" s="41"/>
      <c r="E640" s="51"/>
      <c r="F640" s="51"/>
      <c r="G640" s="41"/>
      <c r="H640" s="41"/>
      <c r="I640" s="29"/>
      <c r="J640" s="29"/>
      <c r="K640" s="29"/>
      <c r="L640" s="29"/>
      <c r="M640" s="29"/>
      <c r="N640" s="29"/>
      <c r="O640" s="29"/>
      <c r="P640" s="29"/>
      <c r="Q640" s="29"/>
      <c r="R640" s="29"/>
      <c r="S640" s="29"/>
      <c r="T640" s="29"/>
      <c r="U640" s="29"/>
      <c r="V640" s="29"/>
      <c r="W640" s="29"/>
      <c r="X640" s="29"/>
      <c r="Y640" s="29"/>
      <c r="Z640" s="29"/>
      <c r="AA640" s="29"/>
      <c r="AB640" s="29"/>
      <c r="AC640" s="29"/>
    </row>
    <row r="641" spans="1:29" ht="15">
      <c r="A641" s="29"/>
      <c r="B641" s="50"/>
      <c r="C641" s="29"/>
      <c r="D641" s="41"/>
      <c r="E641" s="51"/>
      <c r="F641" s="51"/>
      <c r="G641" s="41"/>
      <c r="H641" s="41"/>
      <c r="I641" s="29"/>
      <c r="J641" s="29"/>
      <c r="K641" s="29"/>
      <c r="L641" s="29"/>
      <c r="M641" s="29"/>
      <c r="N641" s="29"/>
      <c r="O641" s="29"/>
      <c r="P641" s="29"/>
      <c r="Q641" s="29"/>
      <c r="R641" s="29"/>
      <c r="S641" s="29"/>
      <c r="T641" s="29"/>
      <c r="U641" s="29"/>
      <c r="V641" s="29"/>
      <c r="W641" s="29"/>
      <c r="X641" s="29"/>
      <c r="Y641" s="29"/>
      <c r="Z641" s="29"/>
      <c r="AA641" s="29"/>
      <c r="AB641" s="29"/>
      <c r="AC641" s="29"/>
    </row>
    <row r="642" spans="1:29" ht="15">
      <c r="A642" s="29"/>
      <c r="B642" s="50"/>
      <c r="C642" s="29"/>
      <c r="D642" s="41"/>
      <c r="E642" s="51"/>
      <c r="F642" s="51"/>
      <c r="G642" s="41"/>
      <c r="H642" s="41"/>
      <c r="I642" s="29"/>
      <c r="J642" s="29"/>
      <c r="K642" s="29"/>
      <c r="L642" s="29"/>
      <c r="M642" s="29"/>
      <c r="N642" s="29"/>
      <c r="O642" s="29"/>
      <c r="P642" s="29"/>
      <c r="Q642" s="29"/>
      <c r="R642" s="29"/>
      <c r="S642" s="29"/>
      <c r="T642" s="29"/>
      <c r="U642" s="29"/>
      <c r="V642" s="29"/>
      <c r="W642" s="29"/>
      <c r="X642" s="29"/>
      <c r="Y642" s="29"/>
      <c r="Z642" s="29"/>
      <c r="AA642" s="29"/>
      <c r="AB642" s="29"/>
      <c r="AC642" s="29"/>
    </row>
    <row r="643" spans="1:29" ht="15">
      <c r="A643" s="29"/>
      <c r="B643" s="50"/>
      <c r="C643" s="29"/>
      <c r="D643" s="41"/>
      <c r="E643" s="51"/>
      <c r="F643" s="51"/>
      <c r="G643" s="41"/>
      <c r="H643" s="41"/>
      <c r="I643" s="29"/>
      <c r="J643" s="29"/>
      <c r="K643" s="29"/>
      <c r="L643" s="29"/>
      <c r="M643" s="29"/>
      <c r="N643" s="29"/>
      <c r="O643" s="29"/>
      <c r="P643" s="29"/>
      <c r="Q643" s="29"/>
      <c r="R643" s="29"/>
      <c r="S643" s="29"/>
      <c r="T643" s="29"/>
      <c r="U643" s="29"/>
      <c r="V643" s="29"/>
      <c r="W643" s="29"/>
      <c r="X643" s="29"/>
      <c r="Y643" s="29"/>
      <c r="Z643" s="29"/>
      <c r="AA643" s="29"/>
      <c r="AB643" s="29"/>
      <c r="AC643" s="29"/>
    </row>
    <row r="644" spans="1:29" ht="15">
      <c r="A644" s="29"/>
      <c r="B644" s="50"/>
      <c r="C644" s="29"/>
      <c r="D644" s="41"/>
      <c r="E644" s="51"/>
      <c r="F644" s="51"/>
      <c r="G644" s="41"/>
      <c r="H644" s="41"/>
      <c r="I644" s="29"/>
      <c r="J644" s="29"/>
      <c r="K644" s="29"/>
      <c r="L644" s="29"/>
      <c r="M644" s="29"/>
      <c r="N644" s="29"/>
      <c r="O644" s="29"/>
      <c r="P644" s="29"/>
      <c r="Q644" s="29"/>
      <c r="R644" s="29"/>
      <c r="S644" s="29"/>
      <c r="T644" s="29"/>
      <c r="U644" s="29"/>
      <c r="V644" s="29"/>
      <c r="W644" s="29"/>
      <c r="X644" s="29"/>
      <c r="Y644" s="29"/>
      <c r="Z644" s="29"/>
      <c r="AA644" s="29"/>
      <c r="AB644" s="29"/>
      <c r="AC644" s="29"/>
    </row>
    <row r="645" spans="1:29" ht="15">
      <c r="A645" s="29"/>
      <c r="B645" s="50"/>
      <c r="C645" s="29"/>
      <c r="D645" s="41"/>
      <c r="E645" s="51"/>
      <c r="F645" s="51"/>
      <c r="G645" s="41"/>
      <c r="H645" s="41"/>
      <c r="I645" s="29"/>
      <c r="J645" s="29"/>
      <c r="K645" s="29"/>
      <c r="L645" s="29"/>
      <c r="M645" s="29"/>
      <c r="N645" s="29"/>
      <c r="O645" s="29"/>
      <c r="P645" s="29"/>
      <c r="Q645" s="29"/>
      <c r="R645" s="29"/>
      <c r="S645" s="29"/>
      <c r="T645" s="29"/>
      <c r="U645" s="29"/>
      <c r="V645" s="29"/>
      <c r="W645" s="29"/>
      <c r="X645" s="29"/>
      <c r="Y645" s="29"/>
      <c r="Z645" s="29"/>
      <c r="AA645" s="29"/>
      <c r="AB645" s="29"/>
      <c r="AC645" s="29"/>
    </row>
    <row r="646" spans="1:29" ht="15">
      <c r="A646" s="29"/>
      <c r="B646" s="50"/>
      <c r="C646" s="29"/>
      <c r="D646" s="41"/>
      <c r="E646" s="51"/>
      <c r="F646" s="51"/>
      <c r="G646" s="41"/>
      <c r="H646" s="41"/>
      <c r="I646" s="29"/>
      <c r="J646" s="29"/>
      <c r="K646" s="29"/>
      <c r="L646" s="29"/>
      <c r="M646" s="29"/>
      <c r="N646" s="29"/>
      <c r="O646" s="29"/>
      <c r="P646" s="29"/>
      <c r="Q646" s="29"/>
      <c r="R646" s="29"/>
      <c r="S646" s="29"/>
      <c r="T646" s="29"/>
      <c r="U646" s="29"/>
      <c r="V646" s="29"/>
      <c r="W646" s="29"/>
      <c r="X646" s="29"/>
      <c r="Y646" s="29"/>
      <c r="Z646" s="29"/>
      <c r="AA646" s="29"/>
      <c r="AB646" s="29"/>
      <c r="AC646" s="29"/>
    </row>
    <row r="647" spans="1:29" ht="15">
      <c r="A647" s="29"/>
      <c r="B647" s="50"/>
      <c r="C647" s="29"/>
      <c r="D647" s="41"/>
      <c r="E647" s="51"/>
      <c r="F647" s="51"/>
      <c r="G647" s="41"/>
      <c r="H647" s="41"/>
      <c r="I647" s="29"/>
      <c r="J647" s="29"/>
      <c r="K647" s="29"/>
      <c r="L647" s="29"/>
      <c r="M647" s="29"/>
      <c r="N647" s="29"/>
      <c r="O647" s="29"/>
      <c r="P647" s="29"/>
      <c r="Q647" s="29"/>
      <c r="R647" s="29"/>
      <c r="S647" s="29"/>
      <c r="T647" s="29"/>
      <c r="U647" s="29"/>
      <c r="V647" s="29"/>
      <c r="W647" s="29"/>
      <c r="X647" s="29"/>
      <c r="Y647" s="29"/>
      <c r="Z647" s="29"/>
      <c r="AA647" s="29"/>
      <c r="AB647" s="29"/>
      <c r="AC647" s="29"/>
    </row>
    <row r="648" spans="1:29" ht="15">
      <c r="A648" s="29"/>
      <c r="B648" s="50"/>
      <c r="C648" s="29"/>
      <c r="D648" s="41"/>
      <c r="E648" s="51"/>
      <c r="F648" s="51"/>
      <c r="G648" s="41"/>
      <c r="H648" s="41"/>
      <c r="I648" s="29"/>
      <c r="J648" s="29"/>
      <c r="K648" s="29"/>
      <c r="L648" s="29"/>
      <c r="M648" s="29"/>
      <c r="N648" s="29"/>
      <c r="O648" s="29"/>
      <c r="P648" s="29"/>
      <c r="Q648" s="29"/>
      <c r="R648" s="29"/>
      <c r="S648" s="29"/>
      <c r="T648" s="29"/>
      <c r="U648" s="29"/>
      <c r="V648" s="29"/>
      <c r="W648" s="29"/>
      <c r="X648" s="29"/>
      <c r="Y648" s="29"/>
      <c r="Z648" s="29"/>
      <c r="AA648" s="29"/>
      <c r="AB648" s="29"/>
      <c r="AC648" s="29"/>
    </row>
    <row r="649" spans="1:29" ht="15">
      <c r="A649" s="29"/>
      <c r="B649" s="50"/>
      <c r="C649" s="29"/>
      <c r="D649" s="41"/>
      <c r="E649" s="51"/>
      <c r="F649" s="51"/>
      <c r="G649" s="41"/>
      <c r="H649" s="41"/>
      <c r="I649" s="29"/>
      <c r="J649" s="29"/>
      <c r="K649" s="29"/>
      <c r="L649" s="29"/>
      <c r="M649" s="29"/>
      <c r="N649" s="29"/>
      <c r="O649" s="29"/>
      <c r="P649" s="29"/>
      <c r="Q649" s="29"/>
      <c r="R649" s="29"/>
      <c r="S649" s="29"/>
      <c r="T649" s="29"/>
      <c r="U649" s="29"/>
      <c r="V649" s="29"/>
      <c r="W649" s="29"/>
      <c r="X649" s="29"/>
      <c r="Y649" s="29"/>
      <c r="Z649" s="29"/>
      <c r="AA649" s="29"/>
      <c r="AB649" s="29"/>
      <c r="AC649" s="29"/>
    </row>
    <row r="650" spans="1:29" ht="15">
      <c r="A650" s="29"/>
      <c r="B650" s="50"/>
      <c r="C650" s="29"/>
      <c r="D650" s="41"/>
      <c r="E650" s="51"/>
      <c r="F650" s="51"/>
      <c r="G650" s="41"/>
      <c r="H650" s="41"/>
      <c r="I650" s="29"/>
      <c r="J650" s="29"/>
      <c r="K650" s="29"/>
      <c r="L650" s="29"/>
      <c r="M650" s="29"/>
      <c r="N650" s="29"/>
      <c r="O650" s="29"/>
      <c r="P650" s="29"/>
      <c r="Q650" s="29"/>
      <c r="R650" s="29"/>
      <c r="S650" s="29"/>
      <c r="T650" s="29"/>
      <c r="U650" s="29"/>
      <c r="V650" s="29"/>
      <c r="W650" s="29"/>
      <c r="X650" s="29"/>
      <c r="Y650" s="29"/>
      <c r="Z650" s="29"/>
      <c r="AA650" s="29"/>
      <c r="AB650" s="29"/>
      <c r="AC650" s="29"/>
    </row>
    <row r="651" spans="1:29" ht="15">
      <c r="A651" s="29"/>
      <c r="B651" s="50"/>
      <c r="C651" s="29"/>
      <c r="D651" s="41"/>
      <c r="E651" s="51"/>
      <c r="F651" s="51"/>
      <c r="G651" s="41"/>
      <c r="H651" s="41"/>
      <c r="I651" s="29"/>
      <c r="J651" s="29"/>
      <c r="K651" s="29"/>
      <c r="L651" s="29"/>
      <c r="M651" s="29"/>
      <c r="N651" s="29"/>
      <c r="O651" s="29"/>
      <c r="P651" s="29"/>
      <c r="Q651" s="29"/>
      <c r="R651" s="29"/>
      <c r="S651" s="29"/>
      <c r="T651" s="29"/>
      <c r="U651" s="29"/>
      <c r="V651" s="29"/>
      <c r="W651" s="29"/>
      <c r="X651" s="29"/>
      <c r="Y651" s="29"/>
      <c r="Z651" s="29"/>
      <c r="AA651" s="29"/>
      <c r="AB651" s="29"/>
      <c r="AC651" s="29"/>
    </row>
    <row r="652" spans="1:29" ht="15">
      <c r="A652" s="29"/>
      <c r="B652" s="50"/>
      <c r="C652" s="29"/>
      <c r="D652" s="41"/>
      <c r="E652" s="51"/>
      <c r="F652" s="51"/>
      <c r="G652" s="41"/>
      <c r="H652" s="41"/>
      <c r="I652" s="29"/>
      <c r="J652" s="29"/>
      <c r="K652" s="29"/>
      <c r="L652" s="29"/>
      <c r="M652" s="29"/>
      <c r="N652" s="29"/>
      <c r="O652" s="29"/>
      <c r="P652" s="29"/>
      <c r="Q652" s="29"/>
      <c r="R652" s="29"/>
      <c r="S652" s="29"/>
      <c r="T652" s="29"/>
      <c r="U652" s="29"/>
      <c r="V652" s="29"/>
      <c r="W652" s="29"/>
      <c r="X652" s="29"/>
      <c r="Y652" s="29"/>
      <c r="Z652" s="29"/>
      <c r="AA652" s="29"/>
      <c r="AB652" s="29"/>
      <c r="AC652" s="29"/>
    </row>
    <row r="653" spans="1:29" ht="15">
      <c r="A653" s="29"/>
      <c r="B653" s="50"/>
      <c r="C653" s="29"/>
      <c r="D653" s="41"/>
      <c r="E653" s="51"/>
      <c r="F653" s="51"/>
      <c r="G653" s="41"/>
      <c r="H653" s="41"/>
      <c r="I653" s="29"/>
      <c r="J653" s="29"/>
      <c r="K653" s="29"/>
      <c r="L653" s="29"/>
      <c r="M653" s="29"/>
      <c r="N653" s="29"/>
      <c r="O653" s="29"/>
      <c r="P653" s="29"/>
      <c r="Q653" s="29"/>
      <c r="R653" s="29"/>
      <c r="S653" s="29"/>
      <c r="T653" s="29"/>
      <c r="U653" s="29"/>
      <c r="V653" s="29"/>
      <c r="W653" s="29"/>
      <c r="X653" s="29"/>
      <c r="Y653" s="29"/>
      <c r="Z653" s="29"/>
      <c r="AA653" s="29"/>
      <c r="AB653" s="29"/>
      <c r="AC653" s="29"/>
    </row>
    <row r="654" spans="1:29" ht="15">
      <c r="A654" s="29"/>
      <c r="B654" s="50"/>
      <c r="C654" s="29"/>
      <c r="D654" s="41"/>
      <c r="E654" s="51"/>
      <c r="F654" s="51"/>
      <c r="G654" s="41"/>
      <c r="H654" s="41"/>
      <c r="I654" s="29"/>
      <c r="J654" s="29"/>
      <c r="K654" s="29"/>
      <c r="L654" s="29"/>
      <c r="M654" s="29"/>
      <c r="N654" s="29"/>
      <c r="O654" s="29"/>
      <c r="P654" s="29"/>
      <c r="Q654" s="29"/>
      <c r="R654" s="29"/>
      <c r="S654" s="29"/>
      <c r="T654" s="29"/>
      <c r="U654" s="29"/>
      <c r="V654" s="29"/>
      <c r="W654" s="29"/>
      <c r="X654" s="29"/>
      <c r="Y654" s="29"/>
      <c r="Z654" s="29"/>
      <c r="AA654" s="29"/>
      <c r="AB654" s="29"/>
      <c r="AC654" s="29"/>
    </row>
    <row r="655" spans="1:29" ht="15">
      <c r="A655" s="29"/>
      <c r="B655" s="50"/>
      <c r="C655" s="29"/>
      <c r="D655" s="41"/>
      <c r="E655" s="51"/>
      <c r="F655" s="51"/>
      <c r="G655" s="41"/>
      <c r="H655" s="41"/>
      <c r="I655" s="29"/>
      <c r="J655" s="29"/>
      <c r="K655" s="29"/>
      <c r="L655" s="29"/>
      <c r="M655" s="29"/>
      <c r="N655" s="29"/>
      <c r="O655" s="29"/>
      <c r="P655" s="29"/>
      <c r="Q655" s="29"/>
      <c r="R655" s="29"/>
      <c r="S655" s="29"/>
      <c r="T655" s="29"/>
      <c r="U655" s="29"/>
      <c r="V655" s="29"/>
      <c r="W655" s="29"/>
      <c r="X655" s="29"/>
      <c r="Y655" s="29"/>
      <c r="Z655" s="29"/>
      <c r="AA655" s="29"/>
      <c r="AB655" s="29"/>
      <c r="AC655" s="29"/>
    </row>
    <row r="656" spans="1:29" ht="15">
      <c r="A656" s="29"/>
      <c r="B656" s="50"/>
      <c r="C656" s="29"/>
      <c r="D656" s="41"/>
      <c r="E656" s="51"/>
      <c r="F656" s="51"/>
      <c r="G656" s="41"/>
      <c r="H656" s="41"/>
      <c r="I656" s="29"/>
      <c r="J656" s="29"/>
      <c r="K656" s="29"/>
      <c r="L656" s="29"/>
      <c r="M656" s="29"/>
      <c r="N656" s="29"/>
      <c r="O656" s="29"/>
      <c r="P656" s="29"/>
      <c r="Q656" s="29"/>
      <c r="R656" s="29"/>
      <c r="S656" s="29"/>
      <c r="T656" s="29"/>
      <c r="U656" s="29"/>
      <c r="V656" s="29"/>
      <c r="W656" s="29"/>
      <c r="X656" s="29"/>
      <c r="Y656" s="29"/>
      <c r="Z656" s="29"/>
      <c r="AA656" s="29"/>
      <c r="AB656" s="29"/>
      <c r="AC656" s="29"/>
    </row>
    <row r="657" spans="1:29" ht="15">
      <c r="A657" s="29"/>
      <c r="B657" s="50"/>
      <c r="C657" s="29"/>
      <c r="D657" s="41"/>
      <c r="E657" s="51"/>
      <c r="F657" s="51"/>
      <c r="G657" s="41"/>
      <c r="H657" s="41"/>
      <c r="I657" s="29"/>
      <c r="J657" s="29"/>
      <c r="K657" s="29"/>
      <c r="L657" s="29"/>
      <c r="M657" s="29"/>
      <c r="N657" s="29"/>
      <c r="O657" s="29"/>
      <c r="P657" s="29"/>
      <c r="Q657" s="29"/>
      <c r="R657" s="29"/>
      <c r="S657" s="29"/>
      <c r="T657" s="29"/>
      <c r="U657" s="29"/>
      <c r="V657" s="29"/>
      <c r="W657" s="29"/>
      <c r="X657" s="29"/>
      <c r="Y657" s="29"/>
      <c r="Z657" s="29"/>
      <c r="AA657" s="29"/>
      <c r="AB657" s="29"/>
      <c r="AC657" s="29"/>
    </row>
    <row r="658" spans="1:29" ht="15">
      <c r="A658" s="29"/>
      <c r="B658" s="50"/>
      <c r="C658" s="29"/>
      <c r="D658" s="41"/>
      <c r="E658" s="51"/>
      <c r="F658" s="51"/>
      <c r="G658" s="41"/>
      <c r="H658" s="41"/>
      <c r="I658" s="29"/>
      <c r="J658" s="29"/>
      <c r="K658" s="29"/>
      <c r="L658" s="29"/>
      <c r="M658" s="29"/>
      <c r="N658" s="29"/>
      <c r="O658" s="29"/>
      <c r="P658" s="29"/>
      <c r="Q658" s="29"/>
      <c r="R658" s="29"/>
      <c r="S658" s="29"/>
      <c r="T658" s="29"/>
      <c r="U658" s="29"/>
      <c r="V658" s="29"/>
      <c r="W658" s="29"/>
      <c r="X658" s="29"/>
      <c r="Y658" s="29"/>
      <c r="Z658" s="29"/>
      <c r="AA658" s="29"/>
      <c r="AB658" s="29"/>
      <c r="AC658" s="29"/>
    </row>
    <row r="659" spans="1:29" ht="15">
      <c r="A659" s="29"/>
      <c r="B659" s="50"/>
      <c r="C659" s="29"/>
      <c r="D659" s="41"/>
      <c r="E659" s="51"/>
      <c r="F659" s="51"/>
      <c r="G659" s="41"/>
      <c r="H659" s="41"/>
      <c r="I659" s="29"/>
      <c r="J659" s="29"/>
      <c r="K659" s="29"/>
      <c r="L659" s="29"/>
      <c r="M659" s="29"/>
      <c r="N659" s="29"/>
      <c r="O659" s="29"/>
      <c r="P659" s="29"/>
      <c r="Q659" s="29"/>
      <c r="R659" s="29"/>
      <c r="S659" s="29"/>
      <c r="T659" s="29"/>
      <c r="U659" s="29"/>
      <c r="V659" s="29"/>
      <c r="W659" s="29"/>
      <c r="X659" s="29"/>
      <c r="Y659" s="29"/>
      <c r="Z659" s="29"/>
      <c r="AA659" s="29"/>
      <c r="AB659" s="29"/>
      <c r="AC659" s="29"/>
    </row>
    <row r="660" spans="1:29" ht="15">
      <c r="A660" s="29"/>
      <c r="B660" s="50"/>
      <c r="C660" s="29"/>
      <c r="D660" s="41"/>
      <c r="E660" s="51"/>
      <c r="F660" s="51"/>
      <c r="G660" s="41"/>
      <c r="H660" s="41"/>
      <c r="I660" s="29"/>
      <c r="J660" s="29"/>
      <c r="K660" s="29"/>
      <c r="L660" s="29"/>
      <c r="M660" s="29"/>
      <c r="N660" s="29"/>
      <c r="O660" s="29"/>
      <c r="P660" s="29"/>
      <c r="Q660" s="29"/>
      <c r="R660" s="29"/>
      <c r="S660" s="29"/>
      <c r="T660" s="29"/>
      <c r="U660" s="29"/>
      <c r="V660" s="29"/>
      <c r="W660" s="29"/>
      <c r="X660" s="29"/>
      <c r="Y660" s="29"/>
      <c r="Z660" s="29"/>
      <c r="AA660" s="29"/>
      <c r="AB660" s="29"/>
      <c r="AC660" s="29"/>
    </row>
    <row r="661" spans="1:29" ht="15">
      <c r="A661" s="29"/>
      <c r="B661" s="50"/>
      <c r="C661" s="29"/>
      <c r="D661" s="41"/>
      <c r="E661" s="51"/>
      <c r="F661" s="51"/>
      <c r="G661" s="41"/>
      <c r="H661" s="41"/>
      <c r="I661" s="29"/>
      <c r="J661" s="29"/>
      <c r="K661" s="29"/>
      <c r="L661" s="29"/>
      <c r="M661" s="29"/>
      <c r="N661" s="29"/>
      <c r="O661" s="29"/>
      <c r="P661" s="29"/>
      <c r="Q661" s="29"/>
      <c r="R661" s="29"/>
      <c r="S661" s="29"/>
      <c r="T661" s="29"/>
      <c r="U661" s="29"/>
      <c r="V661" s="29"/>
      <c r="W661" s="29"/>
      <c r="X661" s="29"/>
      <c r="Y661" s="29"/>
      <c r="Z661" s="29"/>
      <c r="AA661" s="29"/>
      <c r="AB661" s="29"/>
      <c r="AC661" s="29"/>
    </row>
    <row r="662" spans="1:29" ht="15">
      <c r="A662" s="29"/>
      <c r="B662" s="50"/>
      <c r="C662" s="29"/>
      <c r="D662" s="41"/>
      <c r="E662" s="51"/>
      <c r="F662" s="51"/>
      <c r="G662" s="41"/>
      <c r="H662" s="41"/>
      <c r="I662" s="29"/>
      <c r="J662" s="29"/>
      <c r="K662" s="29"/>
      <c r="L662" s="29"/>
      <c r="M662" s="29"/>
      <c r="N662" s="29"/>
      <c r="O662" s="29"/>
      <c r="P662" s="29"/>
      <c r="Q662" s="29"/>
      <c r="R662" s="29"/>
      <c r="S662" s="29"/>
      <c r="T662" s="29"/>
      <c r="U662" s="29"/>
      <c r="V662" s="29"/>
      <c r="W662" s="29"/>
      <c r="X662" s="29"/>
      <c r="Y662" s="29"/>
      <c r="Z662" s="29"/>
      <c r="AA662" s="29"/>
      <c r="AB662" s="29"/>
      <c r="AC662" s="29"/>
    </row>
    <row r="663" spans="1:29" ht="15">
      <c r="A663" s="29"/>
      <c r="B663" s="50"/>
      <c r="C663" s="29"/>
      <c r="D663" s="41"/>
      <c r="E663" s="51"/>
      <c r="F663" s="51"/>
      <c r="G663" s="41"/>
      <c r="H663" s="41"/>
      <c r="I663" s="29"/>
      <c r="J663" s="29"/>
      <c r="K663" s="29"/>
      <c r="L663" s="29"/>
      <c r="M663" s="29"/>
      <c r="N663" s="29"/>
      <c r="O663" s="29"/>
      <c r="P663" s="29"/>
      <c r="Q663" s="29"/>
      <c r="R663" s="29"/>
      <c r="S663" s="29"/>
      <c r="T663" s="29"/>
      <c r="U663" s="29"/>
      <c r="V663" s="29"/>
      <c r="W663" s="29"/>
      <c r="X663" s="29"/>
      <c r="Y663" s="29"/>
      <c r="Z663" s="29"/>
      <c r="AA663" s="29"/>
      <c r="AB663" s="29"/>
      <c r="AC663" s="29"/>
    </row>
    <row r="664" spans="1:29" ht="15">
      <c r="A664" s="29"/>
      <c r="B664" s="50"/>
      <c r="C664" s="29"/>
      <c r="D664" s="41"/>
      <c r="E664" s="51"/>
      <c r="F664" s="51"/>
      <c r="G664" s="41"/>
      <c r="H664" s="41"/>
      <c r="I664" s="29"/>
      <c r="J664" s="29"/>
      <c r="K664" s="29"/>
      <c r="L664" s="29"/>
      <c r="M664" s="29"/>
      <c r="N664" s="29"/>
      <c r="O664" s="29"/>
      <c r="P664" s="29"/>
      <c r="Q664" s="29"/>
      <c r="R664" s="29"/>
      <c r="S664" s="29"/>
      <c r="T664" s="29"/>
      <c r="U664" s="29"/>
      <c r="V664" s="29"/>
      <c r="W664" s="29"/>
      <c r="X664" s="29"/>
      <c r="Y664" s="29"/>
      <c r="Z664" s="29"/>
      <c r="AA664" s="29"/>
      <c r="AB664" s="29"/>
      <c r="AC664" s="29"/>
    </row>
    <row r="665" spans="1:29" ht="15">
      <c r="A665" s="29"/>
      <c r="B665" s="50"/>
      <c r="C665" s="29"/>
      <c r="D665" s="41"/>
      <c r="E665" s="51"/>
      <c r="F665" s="51"/>
      <c r="G665" s="41"/>
      <c r="H665" s="41"/>
      <c r="I665" s="29"/>
      <c r="J665" s="29"/>
      <c r="K665" s="29"/>
      <c r="L665" s="29"/>
      <c r="M665" s="29"/>
      <c r="N665" s="29"/>
      <c r="O665" s="29"/>
      <c r="P665" s="29"/>
      <c r="Q665" s="29"/>
      <c r="R665" s="29"/>
      <c r="S665" s="29"/>
      <c r="T665" s="29"/>
      <c r="U665" s="29"/>
      <c r="V665" s="29"/>
      <c r="W665" s="29"/>
      <c r="X665" s="29"/>
      <c r="Y665" s="29"/>
      <c r="Z665" s="29"/>
      <c r="AA665" s="29"/>
      <c r="AB665" s="29"/>
      <c r="AC665" s="29"/>
    </row>
    <row r="666" spans="1:29" ht="15">
      <c r="A666" s="29"/>
      <c r="B666" s="50"/>
      <c r="C666" s="29"/>
      <c r="D666" s="41"/>
      <c r="E666" s="51"/>
      <c r="F666" s="51"/>
      <c r="G666" s="41"/>
      <c r="H666" s="41"/>
      <c r="I666" s="29"/>
      <c r="J666" s="29"/>
      <c r="K666" s="29"/>
      <c r="L666" s="29"/>
      <c r="M666" s="29"/>
      <c r="N666" s="29"/>
      <c r="O666" s="29"/>
      <c r="P666" s="29"/>
      <c r="Q666" s="29"/>
      <c r="R666" s="29"/>
      <c r="S666" s="29"/>
      <c r="T666" s="29"/>
      <c r="U666" s="29"/>
      <c r="V666" s="29"/>
      <c r="W666" s="29"/>
      <c r="X666" s="29"/>
      <c r="Y666" s="29"/>
      <c r="Z666" s="29"/>
      <c r="AA666" s="29"/>
      <c r="AB666" s="29"/>
      <c r="AC666" s="29"/>
    </row>
    <row r="667" spans="1:29" ht="15">
      <c r="A667" s="29"/>
      <c r="B667" s="50"/>
      <c r="C667" s="29"/>
      <c r="D667" s="41"/>
      <c r="E667" s="51"/>
      <c r="F667" s="51"/>
      <c r="G667" s="41"/>
      <c r="H667" s="41"/>
      <c r="I667" s="29"/>
      <c r="J667" s="29"/>
      <c r="K667" s="29"/>
      <c r="L667" s="29"/>
      <c r="M667" s="29"/>
      <c r="N667" s="29"/>
      <c r="O667" s="29"/>
      <c r="P667" s="29"/>
      <c r="Q667" s="29"/>
      <c r="R667" s="29"/>
      <c r="S667" s="29"/>
      <c r="T667" s="29"/>
      <c r="U667" s="29"/>
      <c r="V667" s="29"/>
      <c r="W667" s="29"/>
      <c r="X667" s="29"/>
      <c r="Y667" s="29"/>
      <c r="Z667" s="29"/>
      <c r="AA667" s="29"/>
      <c r="AB667" s="29"/>
      <c r="AC667" s="29"/>
    </row>
    <row r="668" spans="1:29" ht="15">
      <c r="A668" s="29"/>
      <c r="B668" s="50"/>
      <c r="C668" s="29"/>
      <c r="D668" s="41"/>
      <c r="E668" s="51"/>
      <c r="F668" s="51"/>
      <c r="G668" s="41"/>
      <c r="H668" s="41"/>
      <c r="I668" s="29"/>
      <c r="J668" s="29"/>
      <c r="K668" s="29"/>
      <c r="L668" s="29"/>
      <c r="M668" s="29"/>
      <c r="N668" s="29"/>
      <c r="O668" s="29"/>
      <c r="P668" s="29"/>
      <c r="Q668" s="29"/>
      <c r="R668" s="29"/>
      <c r="S668" s="29"/>
      <c r="T668" s="29"/>
      <c r="U668" s="29"/>
      <c r="V668" s="29"/>
      <c r="W668" s="29"/>
      <c r="X668" s="29"/>
      <c r="Y668" s="29"/>
      <c r="Z668" s="29"/>
      <c r="AA668" s="29"/>
      <c r="AB668" s="29"/>
      <c r="AC668" s="29"/>
    </row>
    <row r="669" spans="1:29" ht="15">
      <c r="A669" s="29"/>
      <c r="B669" s="50"/>
      <c r="C669" s="29"/>
      <c r="D669" s="41"/>
      <c r="E669" s="51"/>
      <c r="F669" s="51"/>
      <c r="G669" s="41"/>
      <c r="H669" s="41"/>
      <c r="I669" s="29"/>
      <c r="J669" s="29"/>
      <c r="K669" s="29"/>
      <c r="L669" s="29"/>
      <c r="M669" s="29"/>
      <c r="N669" s="29"/>
      <c r="O669" s="29"/>
      <c r="P669" s="29"/>
      <c r="Q669" s="29"/>
      <c r="R669" s="29"/>
      <c r="S669" s="29"/>
      <c r="T669" s="29"/>
      <c r="U669" s="29"/>
      <c r="V669" s="29"/>
      <c r="W669" s="29"/>
      <c r="X669" s="29"/>
      <c r="Y669" s="29"/>
      <c r="Z669" s="29"/>
      <c r="AA669" s="29"/>
      <c r="AB669" s="29"/>
      <c r="AC669" s="29"/>
    </row>
    <row r="670" spans="1:29" ht="15">
      <c r="A670" s="29"/>
      <c r="B670" s="50"/>
      <c r="C670" s="29"/>
      <c r="D670" s="41"/>
      <c r="E670" s="51"/>
      <c r="F670" s="51"/>
      <c r="G670" s="41"/>
      <c r="H670" s="41"/>
      <c r="I670" s="29"/>
      <c r="J670" s="29"/>
      <c r="K670" s="29"/>
      <c r="L670" s="29"/>
      <c r="M670" s="29"/>
      <c r="N670" s="29"/>
      <c r="O670" s="29"/>
      <c r="P670" s="29"/>
      <c r="Q670" s="29"/>
      <c r="R670" s="29"/>
      <c r="S670" s="29"/>
      <c r="T670" s="29"/>
      <c r="U670" s="29"/>
      <c r="V670" s="29"/>
      <c r="W670" s="29"/>
      <c r="X670" s="29"/>
      <c r="Y670" s="29"/>
      <c r="Z670" s="29"/>
      <c r="AA670" s="29"/>
      <c r="AB670" s="29"/>
      <c r="AC670" s="29"/>
    </row>
    <row r="671" spans="1:29" ht="15">
      <c r="A671" s="29"/>
      <c r="B671" s="50"/>
      <c r="C671" s="29"/>
      <c r="D671" s="41"/>
      <c r="E671" s="51"/>
      <c r="F671" s="51"/>
      <c r="G671" s="41"/>
      <c r="H671" s="41"/>
      <c r="I671" s="29"/>
      <c r="J671" s="29"/>
      <c r="K671" s="29"/>
      <c r="L671" s="29"/>
      <c r="M671" s="29"/>
      <c r="N671" s="29"/>
      <c r="O671" s="29"/>
      <c r="P671" s="29"/>
      <c r="Q671" s="29"/>
      <c r="R671" s="29"/>
      <c r="S671" s="29"/>
      <c r="T671" s="29"/>
      <c r="U671" s="29"/>
      <c r="V671" s="29"/>
      <c r="W671" s="29"/>
      <c r="X671" s="29"/>
      <c r="Y671" s="29"/>
      <c r="Z671" s="29"/>
      <c r="AA671" s="29"/>
      <c r="AB671" s="29"/>
      <c r="AC671" s="29"/>
    </row>
    <row r="672" spans="1:29" ht="15">
      <c r="A672" s="29"/>
      <c r="B672" s="50"/>
      <c r="C672" s="29"/>
      <c r="D672" s="41"/>
      <c r="E672" s="51"/>
      <c r="F672" s="51"/>
      <c r="G672" s="41"/>
      <c r="H672" s="41"/>
      <c r="I672" s="29"/>
      <c r="J672" s="29"/>
      <c r="K672" s="29"/>
      <c r="L672" s="29"/>
      <c r="M672" s="29"/>
      <c r="N672" s="29"/>
      <c r="O672" s="29"/>
      <c r="P672" s="29"/>
      <c r="Q672" s="29"/>
      <c r="R672" s="29"/>
      <c r="S672" s="29"/>
      <c r="T672" s="29"/>
      <c r="U672" s="29"/>
      <c r="V672" s="29"/>
      <c r="W672" s="29"/>
      <c r="X672" s="29"/>
      <c r="Y672" s="29"/>
      <c r="Z672" s="29"/>
      <c r="AA672" s="29"/>
      <c r="AB672" s="29"/>
      <c r="AC672" s="29"/>
    </row>
    <row r="673" spans="1:29" ht="15">
      <c r="A673" s="29"/>
      <c r="B673" s="50"/>
      <c r="C673" s="29"/>
      <c r="D673" s="41"/>
      <c r="E673" s="51"/>
      <c r="F673" s="51"/>
      <c r="G673" s="41"/>
      <c r="H673" s="41"/>
      <c r="I673" s="29"/>
      <c r="J673" s="29"/>
      <c r="K673" s="29"/>
      <c r="L673" s="29"/>
      <c r="M673" s="29"/>
      <c r="N673" s="29"/>
      <c r="O673" s="29"/>
      <c r="P673" s="29"/>
      <c r="Q673" s="29"/>
      <c r="R673" s="29"/>
      <c r="S673" s="29"/>
      <c r="T673" s="29"/>
      <c r="U673" s="29"/>
      <c r="V673" s="29"/>
      <c r="W673" s="29"/>
      <c r="X673" s="29"/>
      <c r="Y673" s="29"/>
      <c r="Z673" s="29"/>
      <c r="AA673" s="29"/>
      <c r="AB673" s="29"/>
      <c r="AC673" s="29"/>
    </row>
    <row r="674" spans="1:29" ht="15">
      <c r="A674" s="29"/>
      <c r="B674" s="50"/>
      <c r="C674" s="29"/>
      <c r="D674" s="41"/>
      <c r="E674" s="51"/>
      <c r="F674" s="51"/>
      <c r="G674" s="41"/>
      <c r="H674" s="41"/>
      <c r="I674" s="29"/>
      <c r="J674" s="29"/>
      <c r="K674" s="29"/>
      <c r="L674" s="29"/>
      <c r="M674" s="29"/>
      <c r="N674" s="29"/>
      <c r="O674" s="29"/>
      <c r="P674" s="29"/>
      <c r="Q674" s="29"/>
      <c r="R674" s="29"/>
      <c r="S674" s="29"/>
      <c r="T674" s="29"/>
      <c r="U674" s="29"/>
      <c r="V674" s="29"/>
      <c r="W674" s="29"/>
      <c r="X674" s="29"/>
      <c r="Y674" s="29"/>
      <c r="Z674" s="29"/>
      <c r="AA674" s="29"/>
      <c r="AB674" s="29"/>
      <c r="AC674" s="29"/>
    </row>
    <row r="675" spans="1:29" ht="15">
      <c r="A675" s="29"/>
      <c r="B675" s="50"/>
      <c r="C675" s="29"/>
      <c r="D675" s="41"/>
      <c r="E675" s="51"/>
      <c r="F675" s="51"/>
      <c r="G675" s="41"/>
      <c r="H675" s="41"/>
      <c r="I675" s="29"/>
      <c r="J675" s="29"/>
      <c r="K675" s="29"/>
      <c r="L675" s="29"/>
      <c r="M675" s="29"/>
      <c r="N675" s="29"/>
      <c r="O675" s="29"/>
      <c r="P675" s="29"/>
      <c r="Q675" s="29"/>
      <c r="R675" s="29"/>
      <c r="S675" s="29"/>
      <c r="T675" s="29"/>
      <c r="U675" s="29"/>
      <c r="V675" s="29"/>
      <c r="W675" s="29"/>
      <c r="X675" s="29"/>
      <c r="Y675" s="29"/>
      <c r="Z675" s="29"/>
      <c r="AA675" s="29"/>
      <c r="AB675" s="29"/>
      <c r="AC675" s="29"/>
    </row>
    <row r="676" spans="1:29" ht="15">
      <c r="A676" s="29"/>
      <c r="B676" s="50"/>
      <c r="C676" s="29"/>
      <c r="D676" s="41"/>
      <c r="E676" s="51"/>
      <c r="F676" s="51"/>
      <c r="G676" s="41"/>
      <c r="H676" s="41"/>
      <c r="I676" s="29"/>
      <c r="J676" s="29"/>
      <c r="K676" s="29"/>
      <c r="L676" s="29"/>
      <c r="M676" s="29"/>
      <c r="N676" s="29"/>
      <c r="O676" s="29"/>
      <c r="P676" s="29"/>
      <c r="Q676" s="29"/>
      <c r="R676" s="29"/>
      <c r="S676" s="29"/>
      <c r="T676" s="29"/>
      <c r="U676" s="29"/>
      <c r="V676" s="29"/>
      <c r="W676" s="29"/>
      <c r="X676" s="29"/>
      <c r="Y676" s="29"/>
      <c r="Z676" s="29"/>
      <c r="AA676" s="29"/>
      <c r="AB676" s="29"/>
      <c r="AC676" s="29"/>
    </row>
    <row r="677" spans="1:29" ht="15">
      <c r="A677" s="29"/>
      <c r="B677" s="50"/>
      <c r="C677" s="29"/>
      <c r="D677" s="41"/>
      <c r="E677" s="51"/>
      <c r="F677" s="51"/>
      <c r="G677" s="41"/>
      <c r="H677" s="41"/>
      <c r="I677" s="29"/>
      <c r="J677" s="29"/>
      <c r="K677" s="29"/>
      <c r="L677" s="29"/>
      <c r="M677" s="29"/>
      <c r="N677" s="29"/>
      <c r="O677" s="29"/>
      <c r="P677" s="29"/>
      <c r="Q677" s="29"/>
      <c r="R677" s="29"/>
      <c r="S677" s="29"/>
      <c r="T677" s="29"/>
      <c r="U677" s="29"/>
      <c r="V677" s="29"/>
      <c r="W677" s="29"/>
      <c r="X677" s="29"/>
      <c r="Y677" s="29"/>
      <c r="Z677" s="29"/>
      <c r="AA677" s="29"/>
      <c r="AB677" s="29"/>
      <c r="AC677" s="29"/>
    </row>
    <row r="678" spans="1:29" ht="15">
      <c r="A678" s="29"/>
      <c r="B678" s="50"/>
      <c r="C678" s="29"/>
      <c r="D678" s="41"/>
      <c r="E678" s="51"/>
      <c r="F678" s="51"/>
      <c r="G678" s="41"/>
      <c r="H678" s="41"/>
      <c r="I678" s="29"/>
      <c r="J678" s="29"/>
      <c r="K678" s="29"/>
      <c r="L678" s="29"/>
      <c r="M678" s="29"/>
      <c r="N678" s="29"/>
      <c r="O678" s="29"/>
      <c r="P678" s="29"/>
      <c r="Q678" s="29"/>
      <c r="R678" s="29"/>
      <c r="S678" s="29"/>
      <c r="T678" s="29"/>
      <c r="U678" s="29"/>
      <c r="V678" s="29"/>
      <c r="W678" s="29"/>
      <c r="X678" s="29"/>
      <c r="Y678" s="29"/>
      <c r="Z678" s="29"/>
      <c r="AA678" s="29"/>
      <c r="AB678" s="29"/>
      <c r="AC678" s="29"/>
    </row>
    <row r="679" spans="1:29" ht="15">
      <c r="A679" s="29"/>
      <c r="B679" s="50"/>
      <c r="C679" s="29"/>
      <c r="D679" s="41"/>
      <c r="E679" s="51"/>
      <c r="F679" s="51"/>
      <c r="G679" s="41"/>
      <c r="H679" s="41"/>
      <c r="I679" s="29"/>
      <c r="J679" s="29"/>
      <c r="K679" s="29"/>
      <c r="L679" s="29"/>
      <c r="M679" s="29"/>
      <c r="N679" s="29"/>
      <c r="O679" s="29"/>
      <c r="P679" s="29"/>
      <c r="Q679" s="29"/>
      <c r="R679" s="29"/>
      <c r="S679" s="29"/>
      <c r="T679" s="29"/>
      <c r="U679" s="29"/>
      <c r="V679" s="29"/>
      <c r="W679" s="29"/>
      <c r="X679" s="29"/>
      <c r="Y679" s="29"/>
      <c r="Z679" s="29"/>
      <c r="AA679" s="29"/>
      <c r="AB679" s="29"/>
      <c r="AC679" s="29"/>
    </row>
    <row r="680" spans="1:29" ht="15">
      <c r="A680" s="29"/>
      <c r="B680" s="50"/>
      <c r="C680" s="29"/>
      <c r="D680" s="41"/>
      <c r="E680" s="51"/>
      <c r="F680" s="51"/>
      <c r="G680" s="41"/>
      <c r="H680" s="41"/>
      <c r="I680" s="29"/>
      <c r="J680" s="29"/>
      <c r="K680" s="29"/>
      <c r="L680" s="29"/>
      <c r="M680" s="29"/>
      <c r="N680" s="29"/>
      <c r="O680" s="29"/>
      <c r="P680" s="29"/>
      <c r="Q680" s="29"/>
      <c r="R680" s="29"/>
      <c r="S680" s="29"/>
      <c r="T680" s="29"/>
      <c r="U680" s="29"/>
      <c r="V680" s="29"/>
      <c r="W680" s="29"/>
      <c r="X680" s="29"/>
      <c r="Y680" s="29"/>
      <c r="Z680" s="29"/>
      <c r="AA680" s="29"/>
      <c r="AB680" s="29"/>
      <c r="AC680" s="29"/>
    </row>
    <row r="681" spans="1:29" ht="15">
      <c r="A681" s="29"/>
      <c r="B681" s="50"/>
      <c r="C681" s="29"/>
      <c r="D681" s="41"/>
      <c r="E681" s="51"/>
      <c r="F681" s="51"/>
      <c r="G681" s="41"/>
      <c r="H681" s="41"/>
      <c r="I681" s="29"/>
      <c r="J681" s="29"/>
      <c r="K681" s="29"/>
      <c r="L681" s="29"/>
      <c r="M681" s="29"/>
      <c r="N681" s="29"/>
      <c r="O681" s="29"/>
      <c r="P681" s="29"/>
      <c r="Q681" s="29"/>
      <c r="R681" s="29"/>
      <c r="S681" s="29"/>
      <c r="T681" s="29"/>
      <c r="U681" s="29"/>
      <c r="V681" s="29"/>
      <c r="W681" s="29"/>
      <c r="X681" s="29"/>
      <c r="Y681" s="29"/>
      <c r="Z681" s="29"/>
      <c r="AA681" s="29"/>
      <c r="AB681" s="29"/>
      <c r="AC681" s="29"/>
    </row>
    <row r="682" spans="1:29" ht="15">
      <c r="A682" s="29"/>
      <c r="B682" s="50"/>
      <c r="C682" s="29"/>
      <c r="D682" s="41"/>
      <c r="E682" s="51"/>
      <c r="F682" s="51"/>
      <c r="G682" s="41"/>
      <c r="H682" s="41"/>
      <c r="I682" s="29"/>
      <c r="J682" s="29"/>
      <c r="K682" s="29"/>
      <c r="L682" s="29"/>
      <c r="M682" s="29"/>
      <c r="N682" s="29"/>
      <c r="O682" s="29"/>
      <c r="P682" s="29"/>
      <c r="Q682" s="29"/>
      <c r="R682" s="29"/>
      <c r="S682" s="29"/>
      <c r="T682" s="29"/>
      <c r="U682" s="29"/>
      <c r="V682" s="29"/>
      <c r="W682" s="29"/>
      <c r="X682" s="29"/>
      <c r="Y682" s="29"/>
      <c r="Z682" s="29"/>
      <c r="AA682" s="29"/>
      <c r="AB682" s="29"/>
      <c r="AC682" s="29"/>
    </row>
    <row r="683" spans="1:29" ht="15">
      <c r="A683" s="29"/>
      <c r="B683" s="50"/>
      <c r="C683" s="29"/>
      <c r="D683" s="41"/>
      <c r="E683" s="51"/>
      <c r="F683" s="51"/>
      <c r="G683" s="41"/>
      <c r="H683" s="41"/>
      <c r="I683" s="29"/>
      <c r="J683" s="29"/>
      <c r="K683" s="29"/>
      <c r="L683" s="29"/>
      <c r="M683" s="29"/>
      <c r="N683" s="29"/>
      <c r="O683" s="29"/>
      <c r="P683" s="29"/>
      <c r="Q683" s="29"/>
      <c r="R683" s="29"/>
      <c r="S683" s="29"/>
      <c r="T683" s="29"/>
      <c r="U683" s="29"/>
      <c r="V683" s="29"/>
      <c r="W683" s="29"/>
      <c r="X683" s="29"/>
      <c r="Y683" s="29"/>
      <c r="Z683" s="29"/>
      <c r="AA683" s="29"/>
      <c r="AB683" s="29"/>
      <c r="AC683" s="29"/>
    </row>
    <row r="684" spans="1:29" ht="15">
      <c r="A684" s="29"/>
      <c r="B684" s="50"/>
      <c r="C684" s="29"/>
      <c r="D684" s="41"/>
      <c r="E684" s="51"/>
      <c r="F684" s="51"/>
      <c r="G684" s="41"/>
      <c r="H684" s="41"/>
      <c r="I684" s="29"/>
      <c r="J684" s="29"/>
      <c r="K684" s="29"/>
      <c r="L684" s="29"/>
      <c r="M684" s="29"/>
      <c r="N684" s="29"/>
      <c r="O684" s="29"/>
      <c r="P684" s="29"/>
      <c r="Q684" s="29"/>
      <c r="R684" s="29"/>
      <c r="S684" s="29"/>
      <c r="T684" s="29"/>
      <c r="U684" s="29"/>
      <c r="V684" s="29"/>
      <c r="W684" s="29"/>
      <c r="X684" s="29"/>
      <c r="Y684" s="29"/>
      <c r="Z684" s="29"/>
      <c r="AA684" s="29"/>
      <c r="AB684" s="29"/>
      <c r="AC684" s="29"/>
    </row>
    <row r="685" spans="1:29" ht="15">
      <c r="A685" s="29"/>
      <c r="B685" s="50"/>
      <c r="C685" s="29"/>
      <c r="D685" s="41"/>
      <c r="E685" s="51"/>
      <c r="F685" s="51"/>
      <c r="G685" s="41"/>
      <c r="H685" s="41"/>
      <c r="I685" s="29"/>
      <c r="J685" s="29"/>
      <c r="K685" s="29"/>
      <c r="L685" s="29"/>
      <c r="M685" s="29"/>
      <c r="N685" s="29"/>
      <c r="O685" s="29"/>
      <c r="P685" s="29"/>
      <c r="Q685" s="29"/>
      <c r="R685" s="29"/>
      <c r="S685" s="29"/>
      <c r="T685" s="29"/>
      <c r="U685" s="29"/>
      <c r="V685" s="29"/>
      <c r="W685" s="29"/>
      <c r="X685" s="29"/>
      <c r="Y685" s="29"/>
      <c r="Z685" s="29"/>
      <c r="AA685" s="29"/>
      <c r="AB685" s="29"/>
      <c r="AC685" s="29"/>
    </row>
    <row r="686" spans="1:29" ht="15">
      <c r="A686" s="29"/>
      <c r="B686" s="50"/>
      <c r="C686" s="29"/>
      <c r="D686" s="41"/>
      <c r="E686" s="51"/>
      <c r="F686" s="51"/>
      <c r="G686" s="41"/>
      <c r="H686" s="41"/>
      <c r="I686" s="29"/>
      <c r="J686" s="29"/>
      <c r="K686" s="29"/>
      <c r="L686" s="29"/>
      <c r="M686" s="29"/>
      <c r="N686" s="29"/>
      <c r="O686" s="29"/>
      <c r="P686" s="29"/>
      <c r="Q686" s="29"/>
      <c r="R686" s="29"/>
      <c r="S686" s="29"/>
      <c r="T686" s="29"/>
      <c r="U686" s="29"/>
      <c r="V686" s="29"/>
      <c r="W686" s="29"/>
      <c r="X686" s="29"/>
      <c r="Y686" s="29"/>
      <c r="Z686" s="29"/>
      <c r="AA686" s="29"/>
      <c r="AB686" s="29"/>
      <c r="AC686" s="29"/>
    </row>
    <row r="687" spans="1:29" ht="15">
      <c r="A687" s="29"/>
      <c r="B687" s="50"/>
      <c r="C687" s="29"/>
      <c r="D687" s="41"/>
      <c r="E687" s="51"/>
      <c r="F687" s="51"/>
      <c r="G687" s="41"/>
      <c r="H687" s="41"/>
      <c r="I687" s="29"/>
      <c r="J687" s="29"/>
      <c r="K687" s="29"/>
      <c r="L687" s="29"/>
      <c r="M687" s="29"/>
      <c r="N687" s="29"/>
      <c r="O687" s="29"/>
      <c r="P687" s="29"/>
      <c r="Q687" s="29"/>
      <c r="R687" s="29"/>
      <c r="S687" s="29"/>
      <c r="T687" s="29"/>
      <c r="U687" s="29"/>
      <c r="V687" s="29"/>
      <c r="W687" s="29"/>
      <c r="X687" s="29"/>
      <c r="Y687" s="29"/>
      <c r="Z687" s="29"/>
      <c r="AA687" s="29"/>
      <c r="AB687" s="29"/>
      <c r="AC687" s="29"/>
    </row>
    <row r="688" spans="1:29" ht="15">
      <c r="A688" s="29"/>
      <c r="B688" s="50"/>
      <c r="C688" s="29"/>
      <c r="D688" s="41"/>
      <c r="E688" s="51"/>
      <c r="F688" s="51"/>
      <c r="G688" s="41"/>
      <c r="H688" s="41"/>
      <c r="I688" s="29"/>
      <c r="J688" s="29"/>
      <c r="K688" s="29"/>
      <c r="L688" s="29"/>
      <c r="M688" s="29"/>
      <c r="N688" s="29"/>
      <c r="O688" s="29"/>
      <c r="P688" s="29"/>
      <c r="Q688" s="29"/>
      <c r="R688" s="29"/>
      <c r="S688" s="29"/>
      <c r="T688" s="29"/>
      <c r="U688" s="29"/>
      <c r="V688" s="29"/>
      <c r="W688" s="29"/>
      <c r="X688" s="29"/>
      <c r="Y688" s="29"/>
      <c r="Z688" s="29"/>
      <c r="AA688" s="29"/>
      <c r="AB688" s="29"/>
      <c r="AC688" s="29"/>
    </row>
    <row r="689" spans="1:29" ht="15">
      <c r="A689" s="29"/>
      <c r="B689" s="50"/>
      <c r="C689" s="29"/>
      <c r="D689" s="41"/>
      <c r="E689" s="51"/>
      <c r="F689" s="51"/>
      <c r="G689" s="41"/>
      <c r="H689" s="41"/>
      <c r="I689" s="29"/>
      <c r="J689" s="29"/>
      <c r="K689" s="29"/>
      <c r="L689" s="29"/>
      <c r="M689" s="29"/>
      <c r="N689" s="29"/>
      <c r="O689" s="29"/>
      <c r="P689" s="29"/>
      <c r="Q689" s="29"/>
      <c r="R689" s="29"/>
      <c r="S689" s="29"/>
      <c r="T689" s="29"/>
      <c r="U689" s="29"/>
      <c r="V689" s="29"/>
      <c r="W689" s="29"/>
      <c r="X689" s="29"/>
      <c r="Y689" s="29"/>
      <c r="Z689" s="29"/>
      <c r="AA689" s="29"/>
      <c r="AB689" s="29"/>
      <c r="AC689" s="29"/>
    </row>
    <row r="690" spans="1:29" ht="15">
      <c r="A690" s="29"/>
      <c r="B690" s="50"/>
      <c r="C690" s="29"/>
      <c r="D690" s="41"/>
      <c r="E690" s="51"/>
      <c r="F690" s="51"/>
      <c r="G690" s="41"/>
      <c r="H690" s="41"/>
      <c r="I690" s="29"/>
      <c r="J690" s="29"/>
      <c r="K690" s="29"/>
      <c r="L690" s="29"/>
      <c r="M690" s="29"/>
      <c r="N690" s="29"/>
      <c r="O690" s="29"/>
      <c r="P690" s="29"/>
      <c r="Q690" s="29"/>
      <c r="R690" s="29"/>
      <c r="S690" s="29"/>
      <c r="T690" s="29"/>
      <c r="U690" s="29"/>
      <c r="V690" s="29"/>
      <c r="W690" s="29"/>
      <c r="X690" s="29"/>
      <c r="Y690" s="29"/>
      <c r="Z690" s="29"/>
      <c r="AA690" s="29"/>
      <c r="AB690" s="29"/>
      <c r="AC690" s="29"/>
    </row>
    <row r="691" spans="1:29" ht="15">
      <c r="A691" s="29"/>
      <c r="B691" s="50"/>
      <c r="C691" s="29"/>
      <c r="D691" s="41"/>
      <c r="E691" s="51"/>
      <c r="F691" s="51"/>
      <c r="G691" s="41"/>
      <c r="H691" s="41"/>
      <c r="I691" s="29"/>
      <c r="J691" s="29"/>
      <c r="K691" s="29"/>
      <c r="L691" s="29"/>
      <c r="M691" s="29"/>
      <c r="N691" s="29"/>
      <c r="O691" s="29"/>
      <c r="P691" s="29"/>
      <c r="Q691" s="29"/>
      <c r="R691" s="29"/>
      <c r="S691" s="29"/>
      <c r="T691" s="29"/>
      <c r="U691" s="29"/>
      <c r="V691" s="29"/>
      <c r="W691" s="29"/>
      <c r="X691" s="29"/>
      <c r="Y691" s="29"/>
      <c r="Z691" s="29"/>
      <c r="AA691" s="29"/>
      <c r="AB691" s="29"/>
      <c r="AC691" s="29"/>
    </row>
    <row r="692" spans="1:29" ht="15">
      <c r="A692" s="29"/>
      <c r="B692" s="50"/>
      <c r="C692" s="29"/>
      <c r="D692" s="41"/>
      <c r="E692" s="51"/>
      <c r="F692" s="51"/>
      <c r="G692" s="41"/>
      <c r="H692" s="41"/>
      <c r="I692" s="29"/>
      <c r="J692" s="29"/>
      <c r="K692" s="29"/>
      <c r="L692" s="29"/>
      <c r="M692" s="29"/>
      <c r="N692" s="29"/>
      <c r="O692" s="29"/>
      <c r="P692" s="29"/>
      <c r="Q692" s="29"/>
      <c r="R692" s="29"/>
      <c r="S692" s="29"/>
      <c r="T692" s="29"/>
      <c r="U692" s="29"/>
      <c r="V692" s="29"/>
      <c r="W692" s="29"/>
      <c r="X692" s="29"/>
      <c r="Y692" s="29"/>
      <c r="Z692" s="29"/>
      <c r="AA692" s="29"/>
      <c r="AB692" s="29"/>
      <c r="AC692" s="29"/>
    </row>
    <row r="693" spans="1:29" ht="15">
      <c r="A693" s="29"/>
      <c r="B693" s="50"/>
      <c r="C693" s="29"/>
      <c r="D693" s="41"/>
      <c r="E693" s="51"/>
      <c r="F693" s="51"/>
      <c r="G693" s="41"/>
      <c r="H693" s="41"/>
      <c r="I693" s="29"/>
      <c r="J693" s="29"/>
      <c r="K693" s="29"/>
      <c r="L693" s="29"/>
      <c r="M693" s="29"/>
      <c r="N693" s="29"/>
      <c r="O693" s="29"/>
      <c r="P693" s="29"/>
      <c r="Q693" s="29"/>
      <c r="R693" s="29"/>
      <c r="S693" s="29"/>
      <c r="T693" s="29"/>
      <c r="U693" s="29"/>
      <c r="V693" s="29"/>
      <c r="W693" s="29"/>
      <c r="X693" s="29"/>
      <c r="Y693" s="29"/>
      <c r="Z693" s="29"/>
      <c r="AA693" s="29"/>
      <c r="AB693" s="29"/>
      <c r="AC693" s="29"/>
    </row>
    <row r="694" spans="1:29" ht="15">
      <c r="A694" s="29"/>
      <c r="B694" s="50"/>
      <c r="C694" s="29"/>
      <c r="D694" s="41"/>
      <c r="E694" s="51"/>
      <c r="F694" s="51"/>
      <c r="G694" s="41"/>
      <c r="H694" s="41"/>
      <c r="I694" s="29"/>
      <c r="J694" s="29"/>
      <c r="K694" s="29"/>
      <c r="L694" s="29"/>
      <c r="M694" s="29"/>
      <c r="N694" s="29"/>
      <c r="O694" s="29"/>
      <c r="P694" s="29"/>
      <c r="Q694" s="29"/>
      <c r="R694" s="29"/>
      <c r="S694" s="29"/>
      <c r="T694" s="29"/>
      <c r="U694" s="29"/>
      <c r="V694" s="29"/>
      <c r="W694" s="29"/>
      <c r="X694" s="29"/>
      <c r="Y694" s="29"/>
      <c r="Z694" s="29"/>
      <c r="AA694" s="29"/>
      <c r="AB694" s="29"/>
      <c r="AC694" s="29"/>
    </row>
    <row r="695" spans="1:29" ht="15">
      <c r="A695" s="29"/>
      <c r="B695" s="50"/>
      <c r="C695" s="29"/>
      <c r="D695" s="41"/>
      <c r="E695" s="51"/>
      <c r="F695" s="51"/>
      <c r="G695" s="41"/>
      <c r="H695" s="41"/>
      <c r="I695" s="29"/>
      <c r="J695" s="29"/>
      <c r="K695" s="29"/>
      <c r="L695" s="29"/>
      <c r="M695" s="29"/>
      <c r="N695" s="29"/>
      <c r="O695" s="29"/>
      <c r="P695" s="29"/>
      <c r="Q695" s="29"/>
      <c r="R695" s="29"/>
      <c r="S695" s="29"/>
      <c r="T695" s="29"/>
      <c r="U695" s="29"/>
      <c r="V695" s="29"/>
      <c r="W695" s="29"/>
      <c r="X695" s="29"/>
      <c r="Y695" s="29"/>
      <c r="Z695" s="29"/>
      <c r="AA695" s="29"/>
      <c r="AB695" s="29"/>
      <c r="AC695" s="29"/>
    </row>
    <row r="696" spans="1:29" ht="15">
      <c r="A696" s="29"/>
      <c r="B696" s="50"/>
      <c r="C696" s="29"/>
      <c r="D696" s="41"/>
      <c r="E696" s="51"/>
      <c r="F696" s="51"/>
      <c r="G696" s="41"/>
      <c r="H696" s="41"/>
      <c r="I696" s="29"/>
      <c r="J696" s="29"/>
      <c r="K696" s="29"/>
      <c r="L696" s="29"/>
      <c r="M696" s="29"/>
      <c r="N696" s="29"/>
      <c r="O696" s="29"/>
      <c r="P696" s="29"/>
      <c r="Q696" s="29"/>
      <c r="R696" s="29"/>
      <c r="S696" s="29"/>
      <c r="T696" s="29"/>
      <c r="U696" s="29"/>
      <c r="V696" s="29"/>
      <c r="W696" s="29"/>
      <c r="X696" s="29"/>
      <c r="Y696" s="29"/>
      <c r="Z696" s="29"/>
      <c r="AA696" s="29"/>
      <c r="AB696" s="29"/>
      <c r="AC696" s="29"/>
    </row>
    <row r="697" spans="1:29" ht="15">
      <c r="A697" s="29"/>
      <c r="B697" s="50"/>
      <c r="C697" s="29"/>
      <c r="D697" s="41"/>
      <c r="E697" s="51"/>
      <c r="F697" s="51"/>
      <c r="G697" s="41"/>
      <c r="H697" s="41"/>
      <c r="I697" s="29"/>
      <c r="J697" s="29"/>
      <c r="K697" s="29"/>
      <c r="L697" s="29"/>
      <c r="M697" s="29"/>
      <c r="N697" s="29"/>
      <c r="O697" s="29"/>
      <c r="P697" s="29"/>
      <c r="Q697" s="29"/>
      <c r="R697" s="29"/>
      <c r="S697" s="29"/>
      <c r="T697" s="29"/>
      <c r="U697" s="29"/>
      <c r="V697" s="29"/>
      <c r="W697" s="29"/>
      <c r="X697" s="29"/>
      <c r="Y697" s="29"/>
      <c r="Z697" s="29"/>
      <c r="AA697" s="29"/>
      <c r="AB697" s="29"/>
      <c r="AC697" s="29"/>
    </row>
    <row r="698" spans="1:29" ht="15">
      <c r="A698" s="29"/>
      <c r="B698" s="50"/>
      <c r="C698" s="29"/>
      <c r="D698" s="41"/>
      <c r="E698" s="51"/>
      <c r="F698" s="51"/>
      <c r="G698" s="41"/>
      <c r="H698" s="41"/>
      <c r="I698" s="29"/>
      <c r="J698" s="29"/>
      <c r="K698" s="29"/>
      <c r="L698" s="29"/>
      <c r="M698" s="29"/>
      <c r="N698" s="29"/>
      <c r="O698" s="29"/>
      <c r="P698" s="29"/>
      <c r="Q698" s="29"/>
      <c r="R698" s="29"/>
      <c r="S698" s="29"/>
      <c r="T698" s="29"/>
      <c r="U698" s="29"/>
      <c r="V698" s="29"/>
      <c r="W698" s="29"/>
      <c r="X698" s="29"/>
      <c r="Y698" s="29"/>
      <c r="Z698" s="29"/>
      <c r="AA698" s="29"/>
      <c r="AB698" s="29"/>
      <c r="AC698" s="29"/>
    </row>
    <row r="699" spans="1:29" ht="15">
      <c r="A699" s="29"/>
      <c r="B699" s="50"/>
      <c r="C699" s="29"/>
      <c r="D699" s="41"/>
      <c r="E699" s="51"/>
      <c r="F699" s="51"/>
      <c r="G699" s="41"/>
      <c r="H699" s="41"/>
      <c r="I699" s="29"/>
      <c r="J699" s="29"/>
      <c r="K699" s="29"/>
      <c r="L699" s="29"/>
      <c r="M699" s="29"/>
      <c r="N699" s="29"/>
      <c r="O699" s="29"/>
      <c r="P699" s="29"/>
      <c r="Q699" s="29"/>
      <c r="R699" s="29"/>
      <c r="S699" s="29"/>
      <c r="T699" s="29"/>
      <c r="U699" s="29"/>
      <c r="V699" s="29"/>
      <c r="W699" s="29"/>
      <c r="X699" s="29"/>
      <c r="Y699" s="29"/>
      <c r="Z699" s="29"/>
      <c r="AA699" s="29"/>
      <c r="AB699" s="29"/>
      <c r="AC699" s="29"/>
    </row>
    <row r="700" spans="1:29" ht="15">
      <c r="A700" s="29"/>
      <c r="B700" s="50"/>
      <c r="C700" s="29"/>
      <c r="D700" s="41"/>
      <c r="E700" s="51"/>
      <c r="F700" s="51"/>
      <c r="G700" s="41"/>
      <c r="H700" s="41"/>
      <c r="I700" s="29"/>
      <c r="J700" s="29"/>
      <c r="K700" s="29"/>
      <c r="L700" s="29"/>
      <c r="M700" s="29"/>
      <c r="N700" s="29"/>
      <c r="O700" s="29"/>
      <c r="P700" s="29"/>
      <c r="Q700" s="29"/>
      <c r="R700" s="29"/>
      <c r="S700" s="29"/>
      <c r="T700" s="29"/>
      <c r="U700" s="29"/>
      <c r="V700" s="29"/>
      <c r="W700" s="29"/>
      <c r="X700" s="29"/>
      <c r="Y700" s="29"/>
      <c r="Z700" s="29"/>
      <c r="AA700" s="29"/>
      <c r="AB700" s="29"/>
      <c r="AC700" s="29"/>
    </row>
    <row r="701" spans="1:29" ht="15">
      <c r="A701" s="29"/>
      <c r="B701" s="50"/>
      <c r="C701" s="29"/>
      <c r="D701" s="41"/>
      <c r="E701" s="51"/>
      <c r="F701" s="51"/>
      <c r="G701" s="41"/>
      <c r="H701" s="41"/>
      <c r="I701" s="29"/>
      <c r="J701" s="29"/>
      <c r="K701" s="29"/>
      <c r="L701" s="29"/>
      <c r="M701" s="29"/>
      <c r="N701" s="29"/>
      <c r="O701" s="29"/>
      <c r="P701" s="29"/>
      <c r="Q701" s="29"/>
      <c r="R701" s="29"/>
      <c r="S701" s="29"/>
      <c r="T701" s="29"/>
      <c r="U701" s="29"/>
      <c r="V701" s="29"/>
      <c r="W701" s="29"/>
      <c r="X701" s="29"/>
      <c r="Y701" s="29"/>
      <c r="Z701" s="29"/>
      <c r="AA701" s="29"/>
      <c r="AB701" s="29"/>
      <c r="AC701" s="29"/>
    </row>
    <row r="702" spans="1:29" ht="15">
      <c r="A702" s="29"/>
      <c r="B702" s="50"/>
      <c r="C702" s="29"/>
      <c r="D702" s="41"/>
      <c r="E702" s="51"/>
      <c r="F702" s="51"/>
      <c r="G702" s="41"/>
      <c r="H702" s="41"/>
      <c r="I702" s="29"/>
      <c r="J702" s="29"/>
      <c r="K702" s="29"/>
      <c r="L702" s="29"/>
      <c r="M702" s="29"/>
      <c r="N702" s="29"/>
      <c r="O702" s="29"/>
      <c r="P702" s="29"/>
      <c r="Q702" s="29"/>
      <c r="R702" s="29"/>
      <c r="S702" s="29"/>
      <c r="T702" s="29"/>
      <c r="U702" s="29"/>
      <c r="V702" s="29"/>
      <c r="W702" s="29"/>
      <c r="X702" s="29"/>
      <c r="Y702" s="29"/>
      <c r="Z702" s="29"/>
      <c r="AA702" s="29"/>
      <c r="AB702" s="29"/>
      <c r="AC702" s="29"/>
    </row>
    <row r="703" spans="1:29" ht="15">
      <c r="A703" s="29"/>
      <c r="B703" s="50"/>
      <c r="C703" s="29"/>
      <c r="D703" s="41"/>
      <c r="E703" s="51"/>
      <c r="F703" s="51"/>
      <c r="G703" s="41"/>
      <c r="H703" s="41"/>
      <c r="I703" s="29"/>
      <c r="J703" s="29"/>
      <c r="K703" s="29"/>
      <c r="L703" s="29"/>
      <c r="M703" s="29"/>
      <c r="N703" s="29"/>
      <c r="O703" s="29"/>
      <c r="P703" s="29"/>
      <c r="Q703" s="29"/>
      <c r="R703" s="29"/>
      <c r="S703" s="29"/>
      <c r="T703" s="29"/>
      <c r="U703" s="29"/>
      <c r="V703" s="29"/>
      <c r="W703" s="29"/>
      <c r="X703" s="29"/>
      <c r="Y703" s="29"/>
      <c r="Z703" s="29"/>
      <c r="AA703" s="29"/>
      <c r="AB703" s="29"/>
      <c r="AC703" s="29"/>
    </row>
    <row r="704" spans="1:29" ht="15">
      <c r="A704" s="29"/>
      <c r="B704" s="50"/>
      <c r="C704" s="29"/>
      <c r="D704" s="41"/>
      <c r="E704" s="51"/>
      <c r="F704" s="51"/>
      <c r="G704" s="41"/>
      <c r="H704" s="41"/>
      <c r="I704" s="29"/>
      <c r="J704" s="29"/>
      <c r="K704" s="29"/>
      <c r="L704" s="29"/>
      <c r="M704" s="29"/>
      <c r="N704" s="29"/>
      <c r="O704" s="29"/>
      <c r="P704" s="29"/>
      <c r="Q704" s="29"/>
      <c r="R704" s="29"/>
      <c r="S704" s="29"/>
      <c r="T704" s="29"/>
      <c r="U704" s="29"/>
      <c r="V704" s="29"/>
      <c r="W704" s="29"/>
      <c r="X704" s="29"/>
      <c r="Y704" s="29"/>
      <c r="Z704" s="29"/>
      <c r="AA704" s="29"/>
      <c r="AB704" s="29"/>
      <c r="AC704" s="29"/>
    </row>
    <row r="705" spans="1:29" ht="15">
      <c r="A705" s="29"/>
      <c r="B705" s="50"/>
      <c r="C705" s="29"/>
      <c r="D705" s="41"/>
      <c r="E705" s="51"/>
      <c r="F705" s="51"/>
      <c r="G705" s="41"/>
      <c r="H705" s="41"/>
      <c r="I705" s="29"/>
      <c r="J705" s="29"/>
      <c r="K705" s="29"/>
      <c r="L705" s="29"/>
      <c r="M705" s="29"/>
      <c r="N705" s="29"/>
      <c r="O705" s="29"/>
      <c r="P705" s="29"/>
      <c r="Q705" s="29"/>
      <c r="R705" s="29"/>
      <c r="S705" s="29"/>
      <c r="T705" s="29"/>
      <c r="U705" s="29"/>
      <c r="V705" s="29"/>
      <c r="W705" s="29"/>
      <c r="X705" s="29"/>
      <c r="Y705" s="29"/>
      <c r="Z705" s="29"/>
      <c r="AA705" s="29"/>
      <c r="AB705" s="29"/>
      <c r="AC705" s="29"/>
    </row>
    <row r="706" spans="1:29" ht="15">
      <c r="A706" s="29"/>
      <c r="B706" s="50"/>
      <c r="C706" s="29"/>
      <c r="D706" s="41"/>
      <c r="E706" s="51"/>
      <c r="F706" s="51"/>
      <c r="G706" s="41"/>
      <c r="H706" s="41"/>
      <c r="I706" s="29"/>
      <c r="J706" s="29"/>
      <c r="K706" s="29"/>
      <c r="L706" s="29"/>
      <c r="M706" s="29"/>
      <c r="N706" s="29"/>
      <c r="O706" s="29"/>
      <c r="P706" s="29"/>
      <c r="Q706" s="29"/>
      <c r="R706" s="29"/>
      <c r="S706" s="29"/>
      <c r="T706" s="29"/>
      <c r="U706" s="29"/>
      <c r="V706" s="29"/>
      <c r="W706" s="29"/>
      <c r="X706" s="29"/>
      <c r="Y706" s="29"/>
      <c r="Z706" s="29"/>
      <c r="AA706" s="29"/>
      <c r="AB706" s="29"/>
      <c r="AC706" s="29"/>
    </row>
    <row r="707" spans="1:29" ht="15">
      <c r="A707" s="29"/>
      <c r="B707" s="50"/>
      <c r="C707" s="29"/>
      <c r="D707" s="41"/>
      <c r="E707" s="51"/>
      <c r="F707" s="51"/>
      <c r="G707" s="41"/>
      <c r="H707" s="41"/>
      <c r="I707" s="29"/>
      <c r="J707" s="29"/>
      <c r="K707" s="29"/>
      <c r="L707" s="29"/>
      <c r="M707" s="29"/>
      <c r="N707" s="29"/>
      <c r="O707" s="29"/>
      <c r="P707" s="29"/>
      <c r="Q707" s="29"/>
      <c r="R707" s="29"/>
      <c r="S707" s="29"/>
      <c r="T707" s="29"/>
      <c r="U707" s="29"/>
      <c r="V707" s="29"/>
      <c r="W707" s="29"/>
      <c r="X707" s="29"/>
      <c r="Y707" s="29"/>
      <c r="Z707" s="29"/>
      <c r="AA707" s="29"/>
      <c r="AB707" s="29"/>
      <c r="AC707" s="29"/>
    </row>
    <row r="708" spans="1:29" ht="15">
      <c r="A708" s="29"/>
      <c r="B708" s="50"/>
      <c r="C708" s="29"/>
      <c r="D708" s="41"/>
      <c r="E708" s="51"/>
      <c r="F708" s="51"/>
      <c r="G708" s="41"/>
      <c r="H708" s="41"/>
      <c r="I708" s="29"/>
      <c r="J708" s="29"/>
      <c r="K708" s="29"/>
      <c r="L708" s="29"/>
      <c r="M708" s="29"/>
      <c r="N708" s="29"/>
      <c r="O708" s="29"/>
      <c r="P708" s="29"/>
      <c r="Q708" s="29"/>
      <c r="R708" s="29"/>
      <c r="S708" s="29"/>
      <c r="T708" s="29"/>
      <c r="U708" s="29"/>
      <c r="V708" s="29"/>
      <c r="W708" s="29"/>
      <c r="X708" s="29"/>
      <c r="Y708" s="29"/>
      <c r="Z708" s="29"/>
      <c r="AA708" s="29"/>
      <c r="AB708" s="29"/>
      <c r="AC708" s="29"/>
    </row>
    <row r="709" spans="1:29" ht="15">
      <c r="A709" s="29"/>
      <c r="B709" s="50"/>
      <c r="C709" s="29"/>
      <c r="D709" s="41"/>
      <c r="E709" s="51"/>
      <c r="F709" s="51"/>
      <c r="G709" s="41"/>
      <c r="H709" s="41"/>
      <c r="I709" s="29"/>
      <c r="J709" s="29"/>
      <c r="K709" s="29"/>
      <c r="L709" s="29"/>
      <c r="M709" s="29"/>
      <c r="N709" s="29"/>
      <c r="O709" s="29"/>
      <c r="P709" s="29"/>
      <c r="Q709" s="29"/>
      <c r="R709" s="29"/>
      <c r="S709" s="29"/>
      <c r="T709" s="29"/>
      <c r="U709" s="29"/>
      <c r="V709" s="29"/>
      <c r="W709" s="29"/>
      <c r="X709" s="29"/>
      <c r="Y709" s="29"/>
      <c r="Z709" s="29"/>
      <c r="AA709" s="29"/>
      <c r="AB709" s="29"/>
      <c r="AC709" s="29"/>
    </row>
    <row r="710" spans="1:29" ht="15">
      <c r="A710" s="29"/>
      <c r="B710" s="50"/>
      <c r="C710" s="29"/>
      <c r="D710" s="41"/>
      <c r="E710" s="51"/>
      <c r="F710" s="51"/>
      <c r="G710" s="41"/>
      <c r="H710" s="41"/>
      <c r="I710" s="29"/>
      <c r="J710" s="29"/>
      <c r="K710" s="29"/>
      <c r="L710" s="29"/>
      <c r="M710" s="29"/>
      <c r="N710" s="29"/>
      <c r="O710" s="29"/>
      <c r="P710" s="29"/>
      <c r="Q710" s="29"/>
      <c r="R710" s="29"/>
      <c r="S710" s="29"/>
      <c r="T710" s="29"/>
      <c r="U710" s="29"/>
      <c r="V710" s="29"/>
      <c r="W710" s="29"/>
      <c r="X710" s="29"/>
      <c r="Y710" s="29"/>
      <c r="Z710" s="29"/>
      <c r="AA710" s="29"/>
      <c r="AB710" s="29"/>
      <c r="AC710" s="29"/>
    </row>
    <row r="711" spans="1:29" ht="15">
      <c r="A711" s="29"/>
      <c r="B711" s="50"/>
      <c r="C711" s="29"/>
      <c r="D711" s="41"/>
      <c r="E711" s="51"/>
      <c r="F711" s="51"/>
      <c r="G711" s="41"/>
      <c r="H711" s="41"/>
      <c r="I711" s="29"/>
      <c r="J711" s="29"/>
      <c r="K711" s="29"/>
      <c r="L711" s="29"/>
      <c r="M711" s="29"/>
      <c r="N711" s="29"/>
      <c r="O711" s="29"/>
      <c r="P711" s="29"/>
      <c r="Q711" s="29"/>
      <c r="R711" s="29"/>
      <c r="S711" s="29"/>
      <c r="T711" s="29"/>
      <c r="U711" s="29"/>
      <c r="V711" s="29"/>
      <c r="W711" s="29"/>
      <c r="X711" s="29"/>
      <c r="Y711" s="29"/>
      <c r="Z711" s="29"/>
      <c r="AA711" s="29"/>
      <c r="AB711" s="29"/>
      <c r="AC711" s="29"/>
    </row>
    <row r="712" spans="1:29" ht="15">
      <c r="A712" s="29"/>
      <c r="B712" s="50"/>
      <c r="C712" s="29"/>
      <c r="D712" s="41"/>
      <c r="E712" s="51"/>
      <c r="F712" s="51"/>
      <c r="G712" s="41"/>
      <c r="H712" s="41"/>
      <c r="I712" s="29"/>
      <c r="J712" s="29"/>
      <c r="K712" s="29"/>
      <c r="L712" s="29"/>
      <c r="M712" s="29"/>
      <c r="N712" s="29"/>
      <c r="O712" s="29"/>
      <c r="P712" s="29"/>
      <c r="Q712" s="29"/>
      <c r="R712" s="29"/>
      <c r="S712" s="29"/>
      <c r="T712" s="29"/>
      <c r="U712" s="29"/>
      <c r="V712" s="29"/>
      <c r="W712" s="29"/>
      <c r="X712" s="29"/>
      <c r="Y712" s="29"/>
      <c r="Z712" s="29"/>
      <c r="AA712" s="29"/>
      <c r="AB712" s="29"/>
      <c r="AC712" s="29"/>
    </row>
    <row r="713" spans="1:29" ht="15">
      <c r="A713" s="29"/>
      <c r="B713" s="50"/>
      <c r="C713" s="29"/>
      <c r="D713" s="41"/>
      <c r="E713" s="51"/>
      <c r="F713" s="51"/>
      <c r="G713" s="41"/>
      <c r="H713" s="41"/>
      <c r="I713" s="29"/>
      <c r="J713" s="29"/>
      <c r="K713" s="29"/>
      <c r="L713" s="29"/>
      <c r="M713" s="29"/>
      <c r="N713" s="29"/>
      <c r="O713" s="29"/>
      <c r="P713" s="29"/>
      <c r="Q713" s="29"/>
      <c r="R713" s="29"/>
      <c r="S713" s="29"/>
      <c r="T713" s="29"/>
      <c r="U713" s="29"/>
      <c r="V713" s="29"/>
      <c r="W713" s="29"/>
      <c r="X713" s="29"/>
      <c r="Y713" s="29"/>
      <c r="Z713" s="29"/>
      <c r="AA713" s="29"/>
      <c r="AB713" s="29"/>
      <c r="AC713" s="29"/>
    </row>
    <row r="714" spans="1:29" ht="15">
      <c r="A714" s="29"/>
      <c r="B714" s="50"/>
      <c r="C714" s="29"/>
      <c r="D714" s="41"/>
      <c r="E714" s="51"/>
      <c r="F714" s="51"/>
      <c r="G714" s="41"/>
      <c r="H714" s="41"/>
      <c r="I714" s="29"/>
      <c r="J714" s="29"/>
      <c r="K714" s="29"/>
      <c r="L714" s="29"/>
      <c r="M714" s="29"/>
      <c r="N714" s="29"/>
      <c r="O714" s="29"/>
      <c r="P714" s="29"/>
      <c r="Q714" s="29"/>
      <c r="R714" s="29"/>
      <c r="S714" s="29"/>
      <c r="T714" s="29"/>
      <c r="U714" s="29"/>
      <c r="V714" s="29"/>
      <c r="W714" s="29"/>
      <c r="X714" s="29"/>
      <c r="Y714" s="29"/>
      <c r="Z714" s="29"/>
      <c r="AA714" s="29"/>
      <c r="AB714" s="29"/>
      <c r="AC714" s="29"/>
    </row>
    <row r="715" spans="1:29" ht="15">
      <c r="A715" s="29"/>
      <c r="B715" s="50"/>
      <c r="C715" s="29"/>
      <c r="D715" s="41"/>
      <c r="E715" s="51"/>
      <c r="F715" s="51"/>
      <c r="G715" s="41"/>
      <c r="H715" s="41"/>
      <c r="I715" s="29"/>
      <c r="J715" s="29"/>
      <c r="K715" s="29"/>
      <c r="L715" s="29"/>
      <c r="M715" s="29"/>
      <c r="N715" s="29"/>
      <c r="O715" s="29"/>
      <c r="P715" s="29"/>
      <c r="Q715" s="29"/>
      <c r="R715" s="29"/>
      <c r="S715" s="29"/>
      <c r="T715" s="29"/>
      <c r="U715" s="29"/>
      <c r="V715" s="29"/>
      <c r="W715" s="29"/>
      <c r="X715" s="29"/>
      <c r="Y715" s="29"/>
      <c r="Z715" s="29"/>
      <c r="AA715" s="29"/>
      <c r="AB715" s="29"/>
      <c r="AC715" s="29"/>
    </row>
    <row r="716" spans="1:29" ht="15">
      <c r="A716" s="29"/>
      <c r="B716" s="50"/>
      <c r="C716" s="29"/>
      <c r="D716" s="41"/>
      <c r="E716" s="51"/>
      <c r="F716" s="51"/>
      <c r="G716" s="41"/>
      <c r="H716" s="41"/>
      <c r="I716" s="29"/>
      <c r="J716" s="29"/>
      <c r="K716" s="29"/>
      <c r="L716" s="29"/>
      <c r="M716" s="29"/>
      <c r="N716" s="29"/>
      <c r="O716" s="29"/>
      <c r="P716" s="29"/>
      <c r="Q716" s="29"/>
      <c r="R716" s="29"/>
      <c r="S716" s="29"/>
      <c r="T716" s="29"/>
      <c r="U716" s="29"/>
      <c r="V716" s="29"/>
      <c r="W716" s="29"/>
      <c r="X716" s="29"/>
      <c r="Y716" s="29"/>
      <c r="Z716" s="29"/>
      <c r="AA716" s="29"/>
      <c r="AB716" s="29"/>
      <c r="AC716" s="29"/>
    </row>
    <row r="717" spans="1:29" ht="15">
      <c r="A717" s="29"/>
      <c r="B717" s="50"/>
      <c r="C717" s="29"/>
      <c r="D717" s="41"/>
      <c r="E717" s="51"/>
      <c r="F717" s="51"/>
      <c r="G717" s="41"/>
      <c r="H717" s="41"/>
      <c r="I717" s="29"/>
      <c r="J717" s="29"/>
      <c r="K717" s="29"/>
      <c r="L717" s="29"/>
      <c r="M717" s="29"/>
      <c r="N717" s="29"/>
      <c r="O717" s="29"/>
      <c r="P717" s="29"/>
      <c r="Q717" s="29"/>
      <c r="R717" s="29"/>
      <c r="S717" s="29"/>
      <c r="T717" s="29"/>
      <c r="U717" s="29"/>
      <c r="V717" s="29"/>
      <c r="W717" s="29"/>
      <c r="X717" s="29"/>
      <c r="Y717" s="29"/>
      <c r="Z717" s="29"/>
      <c r="AA717" s="29"/>
      <c r="AB717" s="29"/>
      <c r="AC717" s="29"/>
    </row>
    <row r="718" spans="1:29" ht="15">
      <c r="A718" s="29"/>
      <c r="B718" s="50"/>
      <c r="C718" s="29"/>
      <c r="D718" s="41"/>
      <c r="E718" s="51"/>
      <c r="F718" s="51"/>
      <c r="G718" s="41"/>
      <c r="H718" s="41"/>
      <c r="I718" s="29"/>
      <c r="J718" s="29"/>
      <c r="K718" s="29"/>
      <c r="L718" s="29"/>
      <c r="M718" s="29"/>
      <c r="N718" s="29"/>
      <c r="O718" s="29"/>
      <c r="P718" s="29"/>
      <c r="Q718" s="29"/>
      <c r="R718" s="29"/>
      <c r="S718" s="29"/>
      <c r="T718" s="29"/>
      <c r="U718" s="29"/>
      <c r="V718" s="29"/>
      <c r="W718" s="29"/>
      <c r="X718" s="29"/>
      <c r="Y718" s="29"/>
      <c r="Z718" s="29"/>
      <c r="AA718" s="29"/>
      <c r="AB718" s="29"/>
      <c r="AC718" s="29"/>
    </row>
    <row r="719" spans="1:29" ht="15">
      <c r="A719" s="29"/>
      <c r="B719" s="50"/>
      <c r="C719" s="29"/>
      <c r="D719" s="41"/>
      <c r="E719" s="51"/>
      <c r="F719" s="51"/>
      <c r="G719" s="41"/>
      <c r="H719" s="41"/>
      <c r="I719" s="29"/>
      <c r="J719" s="29"/>
      <c r="K719" s="29"/>
      <c r="L719" s="29"/>
      <c r="M719" s="29"/>
      <c r="N719" s="29"/>
      <c r="O719" s="29"/>
      <c r="P719" s="29"/>
      <c r="Q719" s="29"/>
      <c r="R719" s="29"/>
      <c r="S719" s="29"/>
      <c r="T719" s="29"/>
      <c r="U719" s="29"/>
      <c r="V719" s="29"/>
      <c r="W719" s="29"/>
      <c r="X719" s="29"/>
      <c r="Y719" s="29"/>
      <c r="Z719" s="29"/>
      <c r="AA719" s="29"/>
      <c r="AB719" s="29"/>
      <c r="AC719" s="29"/>
    </row>
    <row r="720" spans="1:29" ht="15">
      <c r="A720" s="29"/>
      <c r="B720" s="50"/>
      <c r="C720" s="29"/>
      <c r="D720" s="41"/>
      <c r="E720" s="51"/>
      <c r="F720" s="51"/>
      <c r="G720" s="41"/>
      <c r="H720" s="41"/>
      <c r="I720" s="29"/>
      <c r="J720" s="29"/>
      <c r="K720" s="29"/>
      <c r="L720" s="29"/>
      <c r="M720" s="29"/>
      <c r="N720" s="29"/>
      <c r="O720" s="29"/>
      <c r="P720" s="29"/>
      <c r="Q720" s="29"/>
      <c r="R720" s="29"/>
      <c r="S720" s="29"/>
      <c r="T720" s="29"/>
      <c r="U720" s="29"/>
      <c r="V720" s="29"/>
      <c r="W720" s="29"/>
      <c r="X720" s="29"/>
      <c r="Y720" s="29"/>
      <c r="Z720" s="29"/>
      <c r="AA720" s="29"/>
      <c r="AB720" s="29"/>
      <c r="AC720" s="29"/>
    </row>
    <row r="721" spans="1:29" ht="15">
      <c r="A721" s="29"/>
      <c r="B721" s="50"/>
      <c r="C721" s="29"/>
      <c r="D721" s="41"/>
      <c r="E721" s="51"/>
      <c r="F721" s="51"/>
      <c r="G721" s="41"/>
      <c r="H721" s="41"/>
      <c r="I721" s="29"/>
      <c r="J721" s="29"/>
      <c r="K721" s="29"/>
      <c r="L721" s="29"/>
      <c r="M721" s="29"/>
      <c r="N721" s="29"/>
      <c r="O721" s="29"/>
      <c r="P721" s="29"/>
      <c r="Q721" s="29"/>
      <c r="R721" s="29"/>
      <c r="S721" s="29"/>
      <c r="T721" s="29"/>
      <c r="U721" s="29"/>
      <c r="V721" s="29"/>
      <c r="W721" s="29"/>
      <c r="X721" s="29"/>
      <c r="Y721" s="29"/>
      <c r="Z721" s="29"/>
      <c r="AA721" s="29"/>
      <c r="AB721" s="29"/>
      <c r="AC721" s="29"/>
    </row>
    <row r="722" spans="1:29" ht="15">
      <c r="A722" s="29"/>
      <c r="B722" s="50"/>
      <c r="C722" s="29"/>
      <c r="D722" s="41"/>
      <c r="E722" s="51"/>
      <c r="F722" s="51"/>
      <c r="G722" s="41"/>
      <c r="H722" s="41"/>
      <c r="I722" s="29"/>
      <c r="J722" s="29"/>
      <c r="K722" s="29"/>
      <c r="L722" s="29"/>
      <c r="M722" s="29"/>
      <c r="N722" s="29"/>
      <c r="O722" s="29"/>
      <c r="P722" s="29"/>
      <c r="Q722" s="29"/>
      <c r="R722" s="29"/>
      <c r="S722" s="29"/>
      <c r="T722" s="29"/>
      <c r="U722" s="29"/>
      <c r="V722" s="29"/>
      <c r="W722" s="29"/>
      <c r="X722" s="29"/>
      <c r="Y722" s="29"/>
      <c r="Z722" s="29"/>
      <c r="AA722" s="29"/>
      <c r="AB722" s="29"/>
      <c r="AC722" s="29"/>
    </row>
    <row r="723" spans="1:29" ht="15">
      <c r="A723" s="29"/>
      <c r="B723" s="50"/>
      <c r="C723" s="29"/>
      <c r="D723" s="41"/>
      <c r="E723" s="51"/>
      <c r="F723" s="51"/>
      <c r="G723" s="41"/>
      <c r="H723" s="41"/>
      <c r="I723" s="29"/>
      <c r="J723" s="29"/>
      <c r="K723" s="29"/>
      <c r="L723" s="29"/>
      <c r="M723" s="29"/>
      <c r="N723" s="29"/>
      <c r="O723" s="29"/>
      <c r="P723" s="29"/>
      <c r="Q723" s="29"/>
      <c r="R723" s="29"/>
      <c r="S723" s="29"/>
      <c r="T723" s="29"/>
      <c r="U723" s="29"/>
      <c r="V723" s="29"/>
      <c r="W723" s="29"/>
      <c r="X723" s="29"/>
      <c r="Y723" s="29"/>
      <c r="Z723" s="29"/>
      <c r="AA723" s="29"/>
      <c r="AB723" s="29"/>
      <c r="AC723" s="29"/>
    </row>
    <row r="724" spans="1:29" ht="15">
      <c r="A724" s="29"/>
      <c r="B724" s="50"/>
      <c r="C724" s="29"/>
      <c r="D724" s="41"/>
      <c r="E724" s="51"/>
      <c r="F724" s="51"/>
      <c r="G724" s="41"/>
      <c r="H724" s="41"/>
      <c r="I724" s="29"/>
      <c r="J724" s="29"/>
      <c r="K724" s="29"/>
      <c r="L724" s="29"/>
      <c r="M724" s="29"/>
      <c r="N724" s="29"/>
      <c r="O724" s="29"/>
      <c r="P724" s="29"/>
      <c r="Q724" s="29"/>
      <c r="R724" s="29"/>
      <c r="S724" s="29"/>
      <c r="T724" s="29"/>
      <c r="U724" s="29"/>
      <c r="V724" s="29"/>
      <c r="W724" s="29"/>
      <c r="X724" s="29"/>
      <c r="Y724" s="29"/>
      <c r="Z724" s="29"/>
      <c r="AA724" s="29"/>
      <c r="AB724" s="29"/>
      <c r="AC724" s="29"/>
    </row>
    <row r="725" spans="1:29" ht="15">
      <c r="A725" s="29"/>
      <c r="B725" s="50"/>
      <c r="C725" s="29"/>
      <c r="D725" s="41"/>
      <c r="E725" s="51"/>
      <c r="F725" s="51"/>
      <c r="G725" s="41"/>
      <c r="H725" s="41"/>
      <c r="I725" s="29"/>
      <c r="J725" s="29"/>
      <c r="K725" s="29"/>
      <c r="L725" s="29"/>
      <c r="M725" s="29"/>
      <c r="N725" s="29"/>
      <c r="O725" s="29"/>
      <c r="P725" s="29"/>
      <c r="Q725" s="29"/>
      <c r="R725" s="29"/>
      <c r="S725" s="29"/>
      <c r="T725" s="29"/>
      <c r="U725" s="29"/>
      <c r="V725" s="29"/>
      <c r="W725" s="29"/>
      <c r="X725" s="29"/>
      <c r="Y725" s="29"/>
      <c r="Z725" s="29"/>
      <c r="AA725" s="29"/>
      <c r="AB725" s="29"/>
      <c r="AC725" s="29"/>
    </row>
    <row r="726" spans="1:29" ht="15">
      <c r="A726" s="29"/>
      <c r="B726" s="50"/>
      <c r="C726" s="29"/>
      <c r="D726" s="41"/>
      <c r="E726" s="51"/>
      <c r="F726" s="51"/>
      <c r="G726" s="41"/>
      <c r="H726" s="41"/>
      <c r="I726" s="29"/>
      <c r="J726" s="29"/>
      <c r="K726" s="29"/>
      <c r="L726" s="29"/>
      <c r="M726" s="29"/>
      <c r="N726" s="29"/>
      <c r="O726" s="29"/>
      <c r="P726" s="29"/>
      <c r="Q726" s="29"/>
      <c r="R726" s="29"/>
      <c r="S726" s="29"/>
      <c r="T726" s="29"/>
      <c r="U726" s="29"/>
      <c r="V726" s="29"/>
      <c r="W726" s="29"/>
      <c r="X726" s="29"/>
      <c r="Y726" s="29"/>
      <c r="Z726" s="29"/>
      <c r="AA726" s="29"/>
      <c r="AB726" s="29"/>
      <c r="AC726" s="29"/>
    </row>
    <row r="727" spans="1:29" ht="15">
      <c r="A727" s="29"/>
      <c r="B727" s="50"/>
      <c r="C727" s="29"/>
      <c r="D727" s="41"/>
      <c r="E727" s="51"/>
      <c r="F727" s="51"/>
      <c r="G727" s="41"/>
      <c r="H727" s="41"/>
      <c r="I727" s="29"/>
      <c r="J727" s="29"/>
      <c r="K727" s="29"/>
      <c r="L727" s="29"/>
      <c r="M727" s="29"/>
      <c r="N727" s="29"/>
      <c r="O727" s="29"/>
      <c r="P727" s="29"/>
      <c r="Q727" s="29"/>
      <c r="R727" s="29"/>
      <c r="S727" s="29"/>
      <c r="T727" s="29"/>
      <c r="U727" s="29"/>
      <c r="V727" s="29"/>
      <c r="W727" s="29"/>
      <c r="X727" s="29"/>
      <c r="Y727" s="29"/>
      <c r="Z727" s="29"/>
      <c r="AA727" s="29"/>
      <c r="AB727" s="29"/>
      <c r="AC727" s="29"/>
    </row>
    <row r="728" spans="1:29" ht="15">
      <c r="A728" s="29"/>
      <c r="B728" s="50"/>
      <c r="C728" s="29"/>
      <c r="D728" s="41"/>
      <c r="E728" s="51"/>
      <c r="F728" s="51"/>
      <c r="G728" s="41"/>
      <c r="H728" s="41"/>
      <c r="I728" s="29"/>
      <c r="J728" s="29"/>
      <c r="K728" s="29"/>
      <c r="L728" s="29"/>
      <c r="M728" s="29"/>
      <c r="N728" s="29"/>
      <c r="O728" s="29"/>
      <c r="P728" s="29"/>
      <c r="Q728" s="29"/>
      <c r="R728" s="29"/>
      <c r="S728" s="29"/>
      <c r="T728" s="29"/>
      <c r="U728" s="29"/>
      <c r="V728" s="29"/>
      <c r="W728" s="29"/>
      <c r="X728" s="29"/>
      <c r="Y728" s="29"/>
      <c r="Z728" s="29"/>
      <c r="AA728" s="29"/>
      <c r="AB728" s="29"/>
      <c r="AC728" s="29"/>
    </row>
    <row r="729" spans="1:29" ht="15">
      <c r="A729" s="29"/>
      <c r="B729" s="50"/>
      <c r="C729" s="29"/>
      <c r="D729" s="41"/>
      <c r="E729" s="51"/>
      <c r="F729" s="51"/>
      <c r="G729" s="41"/>
      <c r="H729" s="41"/>
      <c r="I729" s="29"/>
      <c r="J729" s="29"/>
      <c r="K729" s="29"/>
      <c r="L729" s="29"/>
      <c r="M729" s="29"/>
      <c r="N729" s="29"/>
      <c r="O729" s="29"/>
      <c r="P729" s="29"/>
      <c r="Q729" s="29"/>
      <c r="R729" s="29"/>
      <c r="S729" s="29"/>
      <c r="T729" s="29"/>
      <c r="U729" s="29"/>
      <c r="V729" s="29"/>
      <c r="W729" s="29"/>
      <c r="X729" s="29"/>
      <c r="Y729" s="29"/>
      <c r="Z729" s="29"/>
      <c r="AA729" s="29"/>
      <c r="AB729" s="29"/>
      <c r="AC729" s="29"/>
    </row>
    <row r="730" spans="1:29" ht="15">
      <c r="A730" s="29"/>
      <c r="B730" s="50"/>
      <c r="C730" s="29"/>
      <c r="D730" s="41"/>
      <c r="E730" s="51"/>
      <c r="F730" s="51"/>
      <c r="G730" s="41"/>
      <c r="H730" s="41"/>
      <c r="I730" s="29"/>
      <c r="J730" s="29"/>
      <c r="K730" s="29"/>
      <c r="L730" s="29"/>
      <c r="M730" s="29"/>
      <c r="N730" s="29"/>
      <c r="O730" s="29"/>
      <c r="P730" s="29"/>
      <c r="Q730" s="29"/>
      <c r="R730" s="29"/>
      <c r="S730" s="29"/>
      <c r="T730" s="29"/>
      <c r="U730" s="29"/>
      <c r="V730" s="29"/>
      <c r="W730" s="29"/>
      <c r="X730" s="29"/>
      <c r="Y730" s="29"/>
      <c r="Z730" s="29"/>
      <c r="AA730" s="29"/>
      <c r="AB730" s="29"/>
      <c r="AC730" s="29"/>
    </row>
    <row r="731" spans="1:29" ht="15">
      <c r="A731" s="29"/>
      <c r="B731" s="50"/>
      <c r="C731" s="29"/>
      <c r="D731" s="41"/>
      <c r="E731" s="51"/>
      <c r="F731" s="51"/>
      <c r="G731" s="41"/>
      <c r="H731" s="41"/>
      <c r="I731" s="29"/>
      <c r="J731" s="29"/>
      <c r="K731" s="29"/>
      <c r="L731" s="29"/>
      <c r="M731" s="29"/>
      <c r="N731" s="29"/>
      <c r="O731" s="29"/>
      <c r="P731" s="29"/>
      <c r="Q731" s="29"/>
      <c r="R731" s="29"/>
      <c r="S731" s="29"/>
      <c r="T731" s="29"/>
      <c r="U731" s="29"/>
      <c r="V731" s="29"/>
      <c r="W731" s="29"/>
      <c r="X731" s="29"/>
      <c r="Y731" s="29"/>
      <c r="Z731" s="29"/>
      <c r="AA731" s="29"/>
      <c r="AB731" s="29"/>
      <c r="AC731" s="29"/>
    </row>
    <row r="732" spans="1:29" ht="15">
      <c r="A732" s="29"/>
      <c r="B732" s="50"/>
      <c r="C732" s="29"/>
      <c r="D732" s="41"/>
      <c r="E732" s="51"/>
      <c r="F732" s="51"/>
      <c r="G732" s="41"/>
      <c r="H732" s="41"/>
      <c r="I732" s="29"/>
      <c r="J732" s="29"/>
      <c r="K732" s="29"/>
      <c r="L732" s="29"/>
      <c r="M732" s="29"/>
      <c r="N732" s="29"/>
      <c r="O732" s="29"/>
      <c r="P732" s="29"/>
      <c r="Q732" s="29"/>
      <c r="R732" s="29"/>
      <c r="S732" s="29"/>
      <c r="T732" s="29"/>
      <c r="U732" s="29"/>
      <c r="V732" s="29"/>
      <c r="W732" s="29"/>
      <c r="X732" s="29"/>
      <c r="Y732" s="29"/>
      <c r="Z732" s="29"/>
      <c r="AA732" s="29"/>
      <c r="AB732" s="29"/>
      <c r="AC732" s="29"/>
    </row>
    <row r="733" spans="1:29" ht="15">
      <c r="A733" s="29"/>
      <c r="B733" s="50"/>
      <c r="C733" s="29"/>
      <c r="D733" s="41"/>
      <c r="E733" s="51"/>
      <c r="F733" s="51"/>
      <c r="G733" s="41"/>
      <c r="H733" s="41"/>
      <c r="I733" s="29"/>
      <c r="J733" s="29"/>
      <c r="K733" s="29"/>
      <c r="L733" s="29"/>
      <c r="M733" s="29"/>
      <c r="N733" s="29"/>
      <c r="O733" s="29"/>
      <c r="P733" s="29"/>
      <c r="Q733" s="29"/>
      <c r="R733" s="29"/>
      <c r="S733" s="29"/>
      <c r="T733" s="29"/>
      <c r="U733" s="29"/>
      <c r="V733" s="29"/>
      <c r="W733" s="29"/>
      <c r="X733" s="29"/>
      <c r="Y733" s="29"/>
      <c r="Z733" s="29"/>
      <c r="AA733" s="29"/>
      <c r="AB733" s="29"/>
      <c r="AC733" s="29"/>
    </row>
    <row r="734" spans="1:29" ht="15">
      <c r="A734" s="29"/>
      <c r="B734" s="50"/>
      <c r="C734" s="29"/>
      <c r="D734" s="41"/>
      <c r="E734" s="51"/>
      <c r="F734" s="51"/>
      <c r="G734" s="41"/>
      <c r="H734" s="41"/>
      <c r="I734" s="29"/>
      <c r="J734" s="29"/>
      <c r="K734" s="29"/>
      <c r="L734" s="29"/>
      <c r="M734" s="29"/>
      <c r="N734" s="29"/>
      <c r="O734" s="29"/>
      <c r="P734" s="29"/>
      <c r="Q734" s="29"/>
      <c r="R734" s="29"/>
      <c r="S734" s="29"/>
      <c r="T734" s="29"/>
      <c r="U734" s="29"/>
      <c r="V734" s="29"/>
      <c r="W734" s="29"/>
      <c r="X734" s="29"/>
      <c r="Y734" s="29"/>
      <c r="Z734" s="29"/>
      <c r="AA734" s="29"/>
      <c r="AB734" s="29"/>
      <c r="AC734" s="29"/>
    </row>
    <row r="735" spans="1:29" ht="15">
      <c r="A735" s="29"/>
      <c r="B735" s="50"/>
      <c r="C735" s="29"/>
      <c r="D735" s="41"/>
      <c r="E735" s="51"/>
      <c r="F735" s="51"/>
      <c r="G735" s="41"/>
      <c r="H735" s="41"/>
      <c r="I735" s="29"/>
      <c r="J735" s="29"/>
      <c r="K735" s="29"/>
      <c r="L735" s="29"/>
      <c r="M735" s="29"/>
      <c r="N735" s="29"/>
      <c r="O735" s="29"/>
      <c r="P735" s="29"/>
      <c r="Q735" s="29"/>
      <c r="R735" s="29"/>
      <c r="S735" s="29"/>
      <c r="T735" s="29"/>
      <c r="U735" s="29"/>
      <c r="V735" s="29"/>
      <c r="W735" s="29"/>
      <c r="X735" s="29"/>
      <c r="Y735" s="29"/>
      <c r="Z735" s="29"/>
      <c r="AA735" s="29"/>
      <c r="AB735" s="29"/>
      <c r="AC735" s="29"/>
    </row>
    <row r="736" spans="1:29" ht="15">
      <c r="A736" s="29"/>
      <c r="B736" s="50"/>
      <c r="C736" s="29"/>
      <c r="D736" s="41"/>
      <c r="E736" s="51"/>
      <c r="F736" s="51"/>
      <c r="G736" s="41"/>
      <c r="H736" s="41"/>
      <c r="I736" s="29"/>
      <c r="J736" s="29"/>
      <c r="K736" s="29"/>
      <c r="L736" s="29"/>
      <c r="M736" s="29"/>
      <c r="N736" s="29"/>
      <c r="O736" s="29"/>
      <c r="P736" s="29"/>
      <c r="Q736" s="29"/>
      <c r="R736" s="29"/>
      <c r="S736" s="29"/>
      <c r="T736" s="29"/>
      <c r="U736" s="29"/>
      <c r="V736" s="29"/>
      <c r="W736" s="29"/>
      <c r="X736" s="29"/>
      <c r="Y736" s="29"/>
      <c r="Z736" s="29"/>
      <c r="AA736" s="29"/>
      <c r="AB736" s="29"/>
      <c r="AC736" s="29"/>
    </row>
    <row r="737" spans="1:29" ht="15">
      <c r="A737" s="29"/>
      <c r="B737" s="50"/>
      <c r="C737" s="29"/>
      <c r="D737" s="41"/>
      <c r="E737" s="51"/>
      <c r="F737" s="51"/>
      <c r="G737" s="41"/>
      <c r="H737" s="41"/>
      <c r="I737" s="29"/>
      <c r="J737" s="29"/>
      <c r="K737" s="29"/>
      <c r="L737" s="29"/>
      <c r="M737" s="29"/>
      <c r="N737" s="29"/>
      <c r="O737" s="29"/>
      <c r="P737" s="29"/>
      <c r="Q737" s="29"/>
      <c r="R737" s="29"/>
      <c r="S737" s="29"/>
      <c r="T737" s="29"/>
      <c r="U737" s="29"/>
      <c r="V737" s="29"/>
      <c r="W737" s="29"/>
      <c r="X737" s="29"/>
      <c r="Y737" s="29"/>
      <c r="Z737" s="29"/>
      <c r="AA737" s="29"/>
      <c r="AB737" s="29"/>
      <c r="AC737" s="29"/>
    </row>
    <row r="738" spans="1:29" ht="15">
      <c r="A738" s="29"/>
      <c r="B738" s="50"/>
      <c r="C738" s="29"/>
      <c r="D738" s="41"/>
      <c r="E738" s="51"/>
      <c r="F738" s="51"/>
      <c r="G738" s="41"/>
      <c r="H738" s="41"/>
      <c r="I738" s="29"/>
      <c r="J738" s="29"/>
      <c r="K738" s="29"/>
      <c r="L738" s="29"/>
      <c r="M738" s="29"/>
      <c r="N738" s="29"/>
      <c r="O738" s="29"/>
      <c r="P738" s="29"/>
      <c r="Q738" s="29"/>
      <c r="R738" s="29"/>
      <c r="S738" s="29"/>
      <c r="T738" s="29"/>
      <c r="U738" s="29"/>
      <c r="V738" s="29"/>
      <c r="W738" s="29"/>
      <c r="X738" s="29"/>
      <c r="Y738" s="29"/>
      <c r="Z738" s="29"/>
      <c r="AA738" s="29"/>
      <c r="AB738" s="29"/>
      <c r="AC738" s="29"/>
    </row>
    <row r="739" spans="1:29" ht="15">
      <c r="A739" s="29"/>
      <c r="B739" s="50"/>
      <c r="C739" s="29"/>
      <c r="D739" s="41"/>
      <c r="E739" s="51"/>
      <c r="F739" s="51"/>
      <c r="G739" s="41"/>
      <c r="H739" s="41"/>
      <c r="I739" s="29"/>
      <c r="J739" s="29"/>
      <c r="K739" s="29"/>
      <c r="L739" s="29"/>
      <c r="M739" s="29"/>
      <c r="N739" s="29"/>
      <c r="O739" s="29"/>
      <c r="P739" s="29"/>
      <c r="Q739" s="29"/>
      <c r="R739" s="29"/>
      <c r="S739" s="29"/>
      <c r="T739" s="29"/>
      <c r="U739" s="29"/>
      <c r="V739" s="29"/>
      <c r="W739" s="29"/>
      <c r="X739" s="29"/>
      <c r="Y739" s="29"/>
      <c r="Z739" s="29"/>
      <c r="AA739" s="29"/>
      <c r="AB739" s="29"/>
      <c r="AC739" s="29"/>
    </row>
    <row r="740" spans="1:29" ht="15">
      <c r="A740" s="29"/>
      <c r="B740" s="50"/>
      <c r="C740" s="29"/>
      <c r="D740" s="41"/>
      <c r="E740" s="51"/>
      <c r="F740" s="51"/>
      <c r="G740" s="41"/>
      <c r="H740" s="41"/>
      <c r="I740" s="29"/>
      <c r="J740" s="29"/>
      <c r="K740" s="29"/>
      <c r="L740" s="29"/>
      <c r="M740" s="29"/>
      <c r="N740" s="29"/>
      <c r="O740" s="29"/>
      <c r="P740" s="29"/>
      <c r="Q740" s="29"/>
      <c r="R740" s="29"/>
      <c r="S740" s="29"/>
      <c r="T740" s="29"/>
      <c r="U740" s="29"/>
      <c r="V740" s="29"/>
      <c r="W740" s="29"/>
      <c r="X740" s="29"/>
      <c r="Y740" s="29"/>
      <c r="Z740" s="29"/>
      <c r="AA740" s="29"/>
      <c r="AB740" s="29"/>
      <c r="AC740" s="29"/>
    </row>
    <row r="741" spans="1:29" ht="15">
      <c r="A741" s="29"/>
      <c r="B741" s="50"/>
      <c r="C741" s="29"/>
      <c r="D741" s="41"/>
      <c r="E741" s="51"/>
      <c r="F741" s="51"/>
      <c r="G741" s="41"/>
      <c r="H741" s="41"/>
      <c r="I741" s="29"/>
      <c r="J741" s="29"/>
      <c r="K741" s="29"/>
      <c r="L741" s="29"/>
      <c r="M741" s="29"/>
      <c r="N741" s="29"/>
      <c r="O741" s="29"/>
      <c r="P741" s="29"/>
      <c r="Q741" s="29"/>
      <c r="R741" s="29"/>
      <c r="S741" s="29"/>
      <c r="T741" s="29"/>
      <c r="U741" s="29"/>
      <c r="V741" s="29"/>
      <c r="W741" s="29"/>
      <c r="X741" s="29"/>
      <c r="Y741" s="29"/>
      <c r="Z741" s="29"/>
      <c r="AA741" s="29"/>
      <c r="AB741" s="29"/>
      <c r="AC741" s="29"/>
    </row>
    <row r="742" spans="1:29" ht="15">
      <c r="A742" s="29"/>
      <c r="B742" s="50"/>
      <c r="C742" s="29"/>
      <c r="D742" s="41"/>
      <c r="E742" s="51"/>
      <c r="F742" s="51"/>
      <c r="G742" s="41"/>
      <c r="H742" s="41"/>
      <c r="I742" s="29"/>
      <c r="J742" s="29"/>
      <c r="K742" s="29"/>
      <c r="L742" s="29"/>
      <c r="M742" s="29"/>
      <c r="N742" s="29"/>
      <c r="O742" s="29"/>
      <c r="P742" s="29"/>
      <c r="Q742" s="29"/>
      <c r="R742" s="29"/>
      <c r="S742" s="29"/>
      <c r="T742" s="29"/>
      <c r="U742" s="29"/>
      <c r="V742" s="29"/>
      <c r="W742" s="29"/>
      <c r="X742" s="29"/>
      <c r="Y742" s="29"/>
      <c r="Z742" s="29"/>
      <c r="AA742" s="29"/>
      <c r="AB742" s="29"/>
      <c r="AC742" s="29"/>
    </row>
    <row r="743" spans="1:29" ht="15">
      <c r="A743" s="29"/>
      <c r="B743" s="50"/>
      <c r="C743" s="29"/>
      <c r="D743" s="41"/>
      <c r="E743" s="51"/>
      <c r="F743" s="51"/>
      <c r="G743" s="41"/>
      <c r="H743" s="41"/>
      <c r="I743" s="29"/>
      <c r="J743" s="29"/>
      <c r="K743" s="29"/>
      <c r="L743" s="29"/>
      <c r="M743" s="29"/>
      <c r="N743" s="29"/>
      <c r="O743" s="29"/>
      <c r="P743" s="29"/>
      <c r="Q743" s="29"/>
      <c r="R743" s="29"/>
      <c r="S743" s="29"/>
      <c r="T743" s="29"/>
      <c r="U743" s="29"/>
      <c r="V743" s="29"/>
      <c r="W743" s="29"/>
      <c r="X743" s="29"/>
      <c r="Y743" s="29"/>
      <c r="Z743" s="29"/>
      <c r="AA743" s="29"/>
      <c r="AB743" s="29"/>
      <c r="AC743" s="29"/>
    </row>
    <row r="744" spans="1:29" ht="15">
      <c r="A744" s="29"/>
      <c r="B744" s="50"/>
      <c r="C744" s="29"/>
      <c r="D744" s="41"/>
      <c r="E744" s="51"/>
      <c r="F744" s="51"/>
      <c r="G744" s="41"/>
      <c r="H744" s="41"/>
      <c r="I744" s="29"/>
      <c r="J744" s="29"/>
      <c r="K744" s="29"/>
      <c r="L744" s="29"/>
      <c r="M744" s="29"/>
      <c r="N744" s="29"/>
      <c r="O744" s="29"/>
      <c r="P744" s="29"/>
      <c r="Q744" s="29"/>
      <c r="R744" s="29"/>
      <c r="S744" s="29"/>
      <c r="T744" s="29"/>
      <c r="U744" s="29"/>
      <c r="V744" s="29"/>
      <c r="W744" s="29"/>
      <c r="X744" s="29"/>
      <c r="Y744" s="29"/>
      <c r="Z744" s="29"/>
      <c r="AA744" s="29"/>
      <c r="AB744" s="29"/>
      <c r="AC744" s="29"/>
    </row>
    <row r="745" spans="1:29" ht="15">
      <c r="A745" s="29"/>
      <c r="B745" s="50"/>
      <c r="C745" s="29"/>
      <c r="D745" s="41"/>
      <c r="E745" s="51"/>
      <c r="F745" s="51"/>
      <c r="G745" s="41"/>
      <c r="H745" s="41"/>
      <c r="I745" s="29"/>
      <c r="J745" s="29"/>
      <c r="K745" s="29"/>
      <c r="L745" s="29"/>
      <c r="M745" s="29"/>
      <c r="N745" s="29"/>
      <c r="O745" s="29"/>
      <c r="P745" s="29"/>
      <c r="Q745" s="29"/>
      <c r="R745" s="29"/>
      <c r="S745" s="29"/>
      <c r="T745" s="29"/>
      <c r="U745" s="29"/>
      <c r="V745" s="29"/>
      <c r="W745" s="29"/>
      <c r="X745" s="29"/>
      <c r="Y745" s="29"/>
      <c r="Z745" s="29"/>
      <c r="AA745" s="29"/>
      <c r="AB745" s="29"/>
      <c r="AC745" s="29"/>
    </row>
    <row r="746" spans="1:29" ht="15">
      <c r="A746" s="29"/>
      <c r="B746" s="50"/>
      <c r="C746" s="29"/>
      <c r="D746" s="41"/>
      <c r="E746" s="51"/>
      <c r="F746" s="51"/>
      <c r="G746" s="41"/>
      <c r="H746" s="41"/>
      <c r="I746" s="29"/>
      <c r="J746" s="29"/>
      <c r="K746" s="29"/>
      <c r="L746" s="29"/>
      <c r="M746" s="29"/>
      <c r="N746" s="29"/>
      <c r="O746" s="29"/>
      <c r="P746" s="29"/>
      <c r="Q746" s="29"/>
      <c r="R746" s="29"/>
      <c r="S746" s="29"/>
      <c r="T746" s="29"/>
      <c r="U746" s="29"/>
      <c r="V746" s="29"/>
      <c r="W746" s="29"/>
      <c r="X746" s="29"/>
      <c r="Y746" s="29"/>
      <c r="Z746" s="29"/>
      <c r="AA746" s="29"/>
      <c r="AB746" s="29"/>
      <c r="AC746" s="29"/>
    </row>
    <row r="747" spans="1:29" ht="15">
      <c r="A747" s="29"/>
      <c r="B747" s="50"/>
      <c r="C747" s="29"/>
      <c r="D747" s="41"/>
      <c r="E747" s="51"/>
      <c r="F747" s="51"/>
      <c r="G747" s="41"/>
      <c r="H747" s="41"/>
      <c r="I747" s="29"/>
      <c r="J747" s="29"/>
      <c r="K747" s="29"/>
      <c r="L747" s="29"/>
      <c r="M747" s="29"/>
      <c r="N747" s="29"/>
      <c r="O747" s="29"/>
      <c r="P747" s="29"/>
      <c r="Q747" s="29"/>
      <c r="R747" s="29"/>
      <c r="S747" s="29"/>
      <c r="T747" s="29"/>
      <c r="U747" s="29"/>
      <c r="V747" s="29"/>
      <c r="W747" s="29"/>
      <c r="X747" s="29"/>
      <c r="Y747" s="29"/>
      <c r="Z747" s="29"/>
      <c r="AA747" s="29"/>
      <c r="AB747" s="29"/>
      <c r="AC747" s="29"/>
    </row>
    <row r="748" spans="1:29" ht="15">
      <c r="A748" s="29"/>
      <c r="B748" s="50"/>
      <c r="C748" s="29"/>
      <c r="D748" s="41"/>
      <c r="E748" s="51"/>
      <c r="F748" s="51"/>
      <c r="G748" s="41"/>
      <c r="H748" s="41"/>
      <c r="I748" s="29"/>
      <c r="J748" s="29"/>
      <c r="K748" s="29"/>
      <c r="L748" s="29"/>
      <c r="M748" s="29"/>
      <c r="N748" s="29"/>
      <c r="O748" s="29"/>
      <c r="P748" s="29"/>
      <c r="Q748" s="29"/>
      <c r="R748" s="29"/>
      <c r="S748" s="29"/>
      <c r="T748" s="29"/>
      <c r="U748" s="29"/>
      <c r="V748" s="29"/>
      <c r="W748" s="29"/>
      <c r="X748" s="29"/>
      <c r="Y748" s="29"/>
      <c r="Z748" s="29"/>
      <c r="AA748" s="29"/>
      <c r="AB748" s="29"/>
      <c r="AC748" s="29"/>
    </row>
    <row r="749" spans="1:29" ht="15">
      <c r="A749" s="29"/>
      <c r="B749" s="50"/>
      <c r="C749" s="29"/>
      <c r="D749" s="41"/>
      <c r="E749" s="51"/>
      <c r="F749" s="51"/>
      <c r="G749" s="41"/>
      <c r="H749" s="41"/>
      <c r="I749" s="29"/>
      <c r="J749" s="29"/>
      <c r="K749" s="29"/>
      <c r="L749" s="29"/>
      <c r="M749" s="29"/>
      <c r="N749" s="29"/>
      <c r="O749" s="29"/>
      <c r="P749" s="29"/>
      <c r="Q749" s="29"/>
      <c r="R749" s="29"/>
      <c r="S749" s="29"/>
      <c r="T749" s="29"/>
      <c r="U749" s="29"/>
      <c r="V749" s="29"/>
      <c r="W749" s="29"/>
      <c r="X749" s="29"/>
      <c r="Y749" s="29"/>
      <c r="Z749" s="29"/>
      <c r="AA749" s="29"/>
      <c r="AB749" s="29"/>
      <c r="AC749" s="29"/>
    </row>
    <row r="750" spans="1:29" ht="15">
      <c r="A750" s="29"/>
      <c r="B750" s="50"/>
      <c r="C750" s="29"/>
      <c r="D750" s="41"/>
      <c r="E750" s="51"/>
      <c r="F750" s="51"/>
      <c r="G750" s="41"/>
      <c r="H750" s="41"/>
      <c r="I750" s="29"/>
      <c r="J750" s="29"/>
      <c r="K750" s="29"/>
      <c r="L750" s="29"/>
      <c r="M750" s="29"/>
      <c r="N750" s="29"/>
      <c r="O750" s="29"/>
      <c r="P750" s="29"/>
      <c r="Q750" s="29"/>
      <c r="R750" s="29"/>
      <c r="S750" s="29"/>
      <c r="T750" s="29"/>
      <c r="U750" s="29"/>
      <c r="V750" s="29"/>
      <c r="W750" s="29"/>
      <c r="X750" s="29"/>
      <c r="Y750" s="29"/>
      <c r="Z750" s="29"/>
      <c r="AA750" s="29"/>
      <c r="AB750" s="29"/>
      <c r="AC750" s="29"/>
    </row>
    <row r="751" spans="1:29" ht="15">
      <c r="A751" s="29"/>
      <c r="B751" s="50"/>
      <c r="C751" s="29"/>
      <c r="D751" s="41"/>
      <c r="E751" s="51"/>
      <c r="F751" s="51"/>
      <c r="G751" s="41"/>
      <c r="H751" s="41"/>
      <c r="I751" s="29"/>
      <c r="J751" s="29"/>
      <c r="K751" s="29"/>
      <c r="L751" s="29"/>
      <c r="M751" s="29"/>
      <c r="N751" s="29"/>
      <c r="O751" s="29"/>
      <c r="P751" s="29"/>
      <c r="Q751" s="29"/>
      <c r="R751" s="29"/>
      <c r="S751" s="29"/>
      <c r="T751" s="29"/>
      <c r="U751" s="29"/>
      <c r="V751" s="29"/>
      <c r="W751" s="29"/>
      <c r="X751" s="29"/>
      <c r="Y751" s="29"/>
      <c r="Z751" s="29"/>
      <c r="AA751" s="29"/>
      <c r="AB751" s="29"/>
      <c r="AC751" s="29"/>
    </row>
    <row r="752" spans="1:29" ht="15">
      <c r="A752" s="29"/>
      <c r="B752" s="50"/>
      <c r="C752" s="29"/>
      <c r="D752" s="41"/>
      <c r="E752" s="51"/>
      <c r="F752" s="51"/>
      <c r="G752" s="41"/>
      <c r="H752" s="41"/>
      <c r="I752" s="29"/>
      <c r="J752" s="29"/>
      <c r="K752" s="29"/>
      <c r="L752" s="29"/>
      <c r="M752" s="29"/>
      <c r="N752" s="29"/>
      <c r="O752" s="29"/>
      <c r="P752" s="29"/>
      <c r="Q752" s="29"/>
      <c r="R752" s="29"/>
      <c r="S752" s="29"/>
      <c r="T752" s="29"/>
      <c r="U752" s="29"/>
      <c r="V752" s="29"/>
      <c r="W752" s="29"/>
      <c r="X752" s="29"/>
      <c r="Y752" s="29"/>
      <c r="Z752" s="29"/>
      <c r="AA752" s="29"/>
      <c r="AB752" s="29"/>
      <c r="AC752" s="29"/>
    </row>
    <row r="753" spans="1:29" ht="15">
      <c r="A753" s="29"/>
      <c r="B753" s="50"/>
      <c r="C753" s="29"/>
      <c r="D753" s="41"/>
      <c r="E753" s="51"/>
      <c r="F753" s="51"/>
      <c r="G753" s="41"/>
      <c r="H753" s="41"/>
      <c r="I753" s="29"/>
      <c r="J753" s="29"/>
      <c r="K753" s="29"/>
      <c r="L753" s="29"/>
      <c r="M753" s="29"/>
      <c r="N753" s="29"/>
      <c r="O753" s="29"/>
      <c r="P753" s="29"/>
      <c r="Q753" s="29"/>
      <c r="R753" s="29"/>
      <c r="S753" s="29"/>
      <c r="T753" s="29"/>
      <c r="U753" s="29"/>
      <c r="V753" s="29"/>
      <c r="W753" s="29"/>
      <c r="X753" s="29"/>
      <c r="Y753" s="29"/>
      <c r="Z753" s="29"/>
      <c r="AA753" s="29"/>
      <c r="AB753" s="29"/>
      <c r="AC753" s="29"/>
    </row>
    <row r="754" spans="1:29" ht="15">
      <c r="A754" s="29"/>
      <c r="B754" s="50"/>
      <c r="C754" s="29"/>
      <c r="D754" s="41"/>
      <c r="E754" s="51"/>
      <c r="F754" s="51"/>
      <c r="G754" s="41"/>
      <c r="H754" s="41"/>
      <c r="I754" s="29"/>
      <c r="J754" s="29"/>
      <c r="K754" s="29"/>
      <c r="L754" s="29"/>
      <c r="M754" s="29"/>
      <c r="N754" s="29"/>
      <c r="O754" s="29"/>
      <c r="P754" s="29"/>
      <c r="Q754" s="29"/>
      <c r="R754" s="29"/>
      <c r="S754" s="29"/>
      <c r="T754" s="29"/>
      <c r="U754" s="29"/>
      <c r="V754" s="29"/>
      <c r="W754" s="29"/>
      <c r="X754" s="29"/>
      <c r="Y754" s="29"/>
      <c r="Z754" s="29"/>
      <c r="AA754" s="29"/>
      <c r="AB754" s="29"/>
      <c r="AC754" s="29"/>
    </row>
    <row r="755" spans="1:29" ht="15">
      <c r="A755" s="29"/>
      <c r="B755" s="50"/>
      <c r="C755" s="29"/>
      <c r="D755" s="41"/>
      <c r="E755" s="51"/>
      <c r="F755" s="51"/>
      <c r="G755" s="41"/>
      <c r="H755" s="41"/>
      <c r="I755" s="29"/>
      <c r="J755" s="29"/>
      <c r="K755" s="29"/>
      <c r="L755" s="29"/>
      <c r="M755" s="29"/>
      <c r="N755" s="29"/>
      <c r="O755" s="29"/>
      <c r="P755" s="29"/>
      <c r="Q755" s="29"/>
      <c r="R755" s="29"/>
      <c r="S755" s="29"/>
      <c r="T755" s="29"/>
      <c r="U755" s="29"/>
      <c r="V755" s="29"/>
      <c r="W755" s="29"/>
      <c r="X755" s="29"/>
      <c r="Y755" s="29"/>
      <c r="Z755" s="29"/>
      <c r="AA755" s="29"/>
      <c r="AB755" s="29"/>
      <c r="AC755" s="29"/>
    </row>
    <row r="756" spans="1:29" ht="15">
      <c r="A756" s="29"/>
      <c r="B756" s="50"/>
      <c r="C756" s="29"/>
      <c r="D756" s="41"/>
      <c r="E756" s="51"/>
      <c r="F756" s="51"/>
      <c r="G756" s="41"/>
      <c r="H756" s="41"/>
      <c r="I756" s="29"/>
      <c r="J756" s="29"/>
      <c r="K756" s="29"/>
      <c r="L756" s="29"/>
      <c r="M756" s="29"/>
      <c r="N756" s="29"/>
      <c r="O756" s="29"/>
      <c r="P756" s="29"/>
      <c r="Q756" s="29"/>
      <c r="R756" s="29"/>
      <c r="S756" s="29"/>
      <c r="T756" s="29"/>
      <c r="U756" s="29"/>
      <c r="V756" s="29"/>
      <c r="W756" s="29"/>
      <c r="X756" s="29"/>
      <c r="Y756" s="29"/>
      <c r="Z756" s="29"/>
      <c r="AA756" s="29"/>
      <c r="AB756" s="29"/>
      <c r="AC756" s="29"/>
    </row>
    <row r="757" spans="1:29" ht="15">
      <c r="A757" s="29"/>
      <c r="B757" s="50"/>
      <c r="C757" s="29"/>
      <c r="D757" s="41"/>
      <c r="E757" s="51"/>
      <c r="F757" s="51"/>
      <c r="G757" s="41"/>
      <c r="H757" s="41"/>
      <c r="I757" s="29"/>
      <c r="J757" s="29"/>
      <c r="K757" s="29"/>
      <c r="L757" s="29"/>
      <c r="M757" s="29"/>
      <c r="N757" s="29"/>
      <c r="O757" s="29"/>
      <c r="P757" s="29"/>
      <c r="Q757" s="29"/>
      <c r="R757" s="29"/>
      <c r="S757" s="29"/>
      <c r="T757" s="29"/>
      <c r="U757" s="29"/>
      <c r="V757" s="29"/>
      <c r="W757" s="29"/>
      <c r="X757" s="29"/>
      <c r="Y757" s="29"/>
      <c r="Z757" s="29"/>
      <c r="AA757" s="29"/>
      <c r="AB757" s="29"/>
      <c r="AC757" s="29"/>
    </row>
    <row r="758" spans="1:29" ht="15">
      <c r="A758" s="29"/>
      <c r="B758" s="50"/>
      <c r="C758" s="29"/>
      <c r="D758" s="41"/>
      <c r="E758" s="51"/>
      <c r="F758" s="51"/>
      <c r="G758" s="41"/>
      <c r="H758" s="41"/>
      <c r="I758" s="29"/>
      <c r="J758" s="29"/>
      <c r="K758" s="29"/>
      <c r="L758" s="29"/>
      <c r="M758" s="29"/>
      <c r="N758" s="29"/>
      <c r="O758" s="29"/>
      <c r="P758" s="29"/>
      <c r="Q758" s="29"/>
      <c r="R758" s="29"/>
      <c r="S758" s="29"/>
      <c r="T758" s="29"/>
      <c r="U758" s="29"/>
      <c r="V758" s="29"/>
      <c r="W758" s="29"/>
      <c r="X758" s="29"/>
      <c r="Y758" s="29"/>
      <c r="Z758" s="29"/>
      <c r="AA758" s="29"/>
      <c r="AB758" s="29"/>
      <c r="AC758" s="29"/>
    </row>
    <row r="759" spans="1:29" ht="15">
      <c r="A759" s="29"/>
      <c r="B759" s="50"/>
      <c r="C759" s="29"/>
      <c r="D759" s="41"/>
      <c r="E759" s="51"/>
      <c r="F759" s="51"/>
      <c r="G759" s="41"/>
      <c r="H759" s="41"/>
      <c r="I759" s="29"/>
      <c r="J759" s="29"/>
      <c r="K759" s="29"/>
      <c r="L759" s="29"/>
      <c r="M759" s="29"/>
      <c r="N759" s="29"/>
      <c r="O759" s="29"/>
      <c r="P759" s="29"/>
      <c r="Q759" s="29"/>
      <c r="R759" s="29"/>
      <c r="S759" s="29"/>
      <c r="T759" s="29"/>
      <c r="U759" s="29"/>
      <c r="V759" s="29"/>
      <c r="W759" s="29"/>
      <c r="X759" s="29"/>
      <c r="Y759" s="29"/>
      <c r="Z759" s="29"/>
      <c r="AA759" s="29"/>
      <c r="AB759" s="29"/>
      <c r="AC759" s="29"/>
    </row>
    <row r="760" spans="1:29" ht="15">
      <c r="A760" s="29"/>
      <c r="B760" s="50"/>
      <c r="C760" s="29"/>
      <c r="D760" s="41"/>
      <c r="E760" s="51"/>
      <c r="F760" s="51"/>
      <c r="G760" s="41"/>
      <c r="H760" s="41"/>
      <c r="I760" s="29"/>
      <c r="J760" s="29"/>
      <c r="K760" s="29"/>
      <c r="L760" s="29"/>
      <c r="M760" s="29"/>
      <c r="N760" s="29"/>
      <c r="O760" s="29"/>
      <c r="P760" s="29"/>
      <c r="Q760" s="29"/>
      <c r="R760" s="29"/>
      <c r="S760" s="29"/>
      <c r="T760" s="29"/>
      <c r="U760" s="29"/>
      <c r="V760" s="29"/>
      <c r="W760" s="29"/>
      <c r="X760" s="29"/>
      <c r="Y760" s="29"/>
      <c r="Z760" s="29"/>
      <c r="AA760" s="29"/>
      <c r="AB760" s="29"/>
      <c r="AC760" s="29"/>
    </row>
    <row r="761" spans="1:29" ht="15">
      <c r="A761" s="29"/>
      <c r="B761" s="50"/>
      <c r="C761" s="29"/>
      <c r="D761" s="41"/>
      <c r="E761" s="51"/>
      <c r="F761" s="51"/>
      <c r="G761" s="41"/>
      <c r="H761" s="41"/>
      <c r="I761" s="29"/>
      <c r="J761" s="29"/>
      <c r="K761" s="29"/>
      <c r="L761" s="29"/>
      <c r="M761" s="29"/>
      <c r="N761" s="29"/>
      <c r="O761" s="29"/>
      <c r="P761" s="29"/>
      <c r="Q761" s="29"/>
      <c r="R761" s="29"/>
      <c r="S761" s="29"/>
      <c r="T761" s="29"/>
      <c r="U761" s="29"/>
      <c r="V761" s="29"/>
      <c r="W761" s="29"/>
      <c r="X761" s="29"/>
      <c r="Y761" s="29"/>
      <c r="Z761" s="29"/>
      <c r="AA761" s="29"/>
      <c r="AB761" s="29"/>
      <c r="AC761" s="29"/>
    </row>
    <row r="762" spans="1:29" ht="15">
      <c r="A762" s="29"/>
      <c r="B762" s="50"/>
      <c r="C762" s="29"/>
      <c r="D762" s="41"/>
      <c r="E762" s="51"/>
      <c r="F762" s="51"/>
      <c r="G762" s="41"/>
      <c r="H762" s="41"/>
      <c r="I762" s="29"/>
      <c r="J762" s="29"/>
      <c r="K762" s="29"/>
      <c r="L762" s="29"/>
      <c r="M762" s="29"/>
      <c r="N762" s="29"/>
      <c r="O762" s="29"/>
      <c r="P762" s="29"/>
      <c r="Q762" s="29"/>
      <c r="R762" s="29"/>
      <c r="S762" s="29"/>
      <c r="T762" s="29"/>
      <c r="U762" s="29"/>
      <c r="V762" s="29"/>
      <c r="W762" s="29"/>
      <c r="X762" s="29"/>
      <c r="Y762" s="29"/>
      <c r="Z762" s="29"/>
      <c r="AA762" s="29"/>
      <c r="AB762" s="29"/>
      <c r="AC762" s="29"/>
    </row>
    <row r="763" spans="1:29" ht="15">
      <c r="A763" s="29"/>
      <c r="B763" s="50"/>
      <c r="C763" s="29"/>
      <c r="D763" s="41"/>
      <c r="E763" s="51"/>
      <c r="F763" s="51"/>
      <c r="G763" s="41"/>
      <c r="H763" s="41"/>
      <c r="I763" s="29"/>
      <c r="J763" s="29"/>
      <c r="K763" s="29"/>
      <c r="L763" s="29"/>
      <c r="M763" s="29"/>
      <c r="N763" s="29"/>
      <c r="O763" s="29"/>
      <c r="P763" s="29"/>
      <c r="Q763" s="29"/>
      <c r="R763" s="29"/>
      <c r="S763" s="29"/>
      <c r="T763" s="29"/>
      <c r="U763" s="29"/>
      <c r="V763" s="29"/>
      <c r="W763" s="29"/>
      <c r="X763" s="29"/>
      <c r="Y763" s="29"/>
      <c r="Z763" s="29"/>
      <c r="AA763" s="29"/>
      <c r="AB763" s="29"/>
      <c r="AC763" s="29"/>
    </row>
    <row r="764" spans="1:29" ht="15">
      <c r="A764" s="29"/>
      <c r="B764" s="50"/>
      <c r="C764" s="29"/>
      <c r="D764" s="41"/>
      <c r="E764" s="51"/>
      <c r="F764" s="51"/>
      <c r="G764" s="41"/>
      <c r="H764" s="41"/>
      <c r="I764" s="29"/>
      <c r="J764" s="29"/>
      <c r="K764" s="29"/>
      <c r="L764" s="29"/>
      <c r="M764" s="29"/>
      <c r="N764" s="29"/>
      <c r="O764" s="29"/>
      <c r="P764" s="29"/>
      <c r="Q764" s="29"/>
      <c r="R764" s="29"/>
      <c r="S764" s="29"/>
      <c r="T764" s="29"/>
      <c r="U764" s="29"/>
      <c r="V764" s="29"/>
      <c r="W764" s="29"/>
      <c r="X764" s="29"/>
      <c r="Y764" s="29"/>
      <c r="Z764" s="29"/>
      <c r="AA764" s="29"/>
      <c r="AB764" s="29"/>
      <c r="AC764" s="29"/>
    </row>
    <row r="765" spans="1:29" ht="15">
      <c r="A765" s="29"/>
      <c r="B765" s="50"/>
      <c r="C765" s="29"/>
      <c r="D765" s="41"/>
      <c r="E765" s="51"/>
      <c r="F765" s="51"/>
      <c r="G765" s="41"/>
      <c r="H765" s="41"/>
      <c r="I765" s="29"/>
      <c r="J765" s="29"/>
      <c r="K765" s="29"/>
      <c r="L765" s="29"/>
      <c r="M765" s="29"/>
      <c r="N765" s="29"/>
      <c r="O765" s="29"/>
      <c r="P765" s="29"/>
      <c r="Q765" s="29"/>
      <c r="R765" s="29"/>
      <c r="S765" s="29"/>
      <c r="T765" s="29"/>
      <c r="U765" s="29"/>
      <c r="V765" s="29"/>
      <c r="W765" s="29"/>
      <c r="X765" s="29"/>
      <c r="Y765" s="29"/>
      <c r="Z765" s="29"/>
      <c r="AA765" s="29"/>
      <c r="AB765" s="29"/>
      <c r="AC765" s="29"/>
    </row>
    <row r="766" spans="1:29" ht="15">
      <c r="A766" s="29"/>
      <c r="B766" s="50"/>
      <c r="C766" s="29"/>
      <c r="D766" s="41"/>
      <c r="E766" s="51"/>
      <c r="F766" s="51"/>
      <c r="G766" s="41"/>
      <c r="H766" s="41"/>
      <c r="I766" s="29"/>
      <c r="J766" s="29"/>
      <c r="K766" s="29"/>
      <c r="L766" s="29"/>
      <c r="M766" s="29"/>
      <c r="N766" s="29"/>
      <c r="O766" s="29"/>
      <c r="P766" s="29"/>
      <c r="Q766" s="29"/>
      <c r="R766" s="29"/>
      <c r="S766" s="29"/>
      <c r="T766" s="29"/>
      <c r="U766" s="29"/>
      <c r="V766" s="29"/>
      <c r="W766" s="29"/>
      <c r="X766" s="29"/>
      <c r="Y766" s="29"/>
      <c r="Z766" s="29"/>
      <c r="AA766" s="29"/>
      <c r="AB766" s="29"/>
      <c r="AC766" s="29"/>
    </row>
    <row r="767" spans="1:29" ht="15">
      <c r="A767" s="29"/>
      <c r="B767" s="50"/>
      <c r="C767" s="29"/>
      <c r="D767" s="41"/>
      <c r="E767" s="51"/>
      <c r="F767" s="51"/>
      <c r="G767" s="41"/>
      <c r="H767" s="41"/>
      <c r="I767" s="29"/>
      <c r="J767" s="29"/>
      <c r="K767" s="29"/>
      <c r="L767" s="29"/>
      <c r="M767" s="29"/>
      <c r="N767" s="29"/>
      <c r="O767" s="29"/>
      <c r="P767" s="29"/>
      <c r="Q767" s="29"/>
      <c r="R767" s="29"/>
      <c r="S767" s="29"/>
      <c r="T767" s="29"/>
      <c r="U767" s="29"/>
      <c r="V767" s="29"/>
      <c r="W767" s="29"/>
      <c r="X767" s="29"/>
      <c r="Y767" s="29"/>
      <c r="Z767" s="29"/>
      <c r="AA767" s="29"/>
      <c r="AB767" s="29"/>
      <c r="AC767" s="29"/>
    </row>
    <row r="768" spans="1:29" ht="15">
      <c r="A768" s="29"/>
      <c r="B768" s="50"/>
      <c r="C768" s="29"/>
      <c r="D768" s="41"/>
      <c r="E768" s="51"/>
      <c r="F768" s="51"/>
      <c r="G768" s="41"/>
      <c r="H768" s="41"/>
      <c r="I768" s="29"/>
      <c r="J768" s="29"/>
      <c r="K768" s="29"/>
      <c r="L768" s="29"/>
      <c r="M768" s="29"/>
      <c r="N768" s="29"/>
      <c r="O768" s="29"/>
      <c r="P768" s="29"/>
      <c r="Q768" s="29"/>
      <c r="R768" s="29"/>
      <c r="S768" s="29"/>
      <c r="T768" s="29"/>
      <c r="U768" s="29"/>
      <c r="V768" s="29"/>
      <c r="W768" s="29"/>
      <c r="X768" s="29"/>
      <c r="Y768" s="29"/>
      <c r="Z768" s="29"/>
      <c r="AA768" s="29"/>
      <c r="AB768" s="29"/>
      <c r="AC768" s="29"/>
    </row>
    <row r="769" spans="1:29" ht="15">
      <c r="A769" s="29"/>
      <c r="B769" s="50"/>
      <c r="C769" s="29"/>
      <c r="D769" s="41"/>
      <c r="E769" s="51"/>
      <c r="F769" s="51"/>
      <c r="G769" s="41"/>
      <c r="H769" s="41"/>
      <c r="I769" s="29"/>
      <c r="J769" s="29"/>
      <c r="K769" s="29"/>
      <c r="L769" s="29"/>
      <c r="M769" s="29"/>
      <c r="N769" s="29"/>
      <c r="O769" s="29"/>
      <c r="P769" s="29"/>
      <c r="Q769" s="29"/>
      <c r="R769" s="29"/>
      <c r="S769" s="29"/>
      <c r="T769" s="29"/>
      <c r="U769" s="29"/>
      <c r="V769" s="29"/>
      <c r="W769" s="29"/>
      <c r="X769" s="29"/>
      <c r="Y769" s="29"/>
      <c r="Z769" s="29"/>
      <c r="AA769" s="29"/>
      <c r="AB769" s="29"/>
      <c r="AC769" s="29"/>
    </row>
    <row r="770" spans="1:29" ht="15">
      <c r="A770" s="29"/>
      <c r="B770" s="50"/>
      <c r="C770" s="29"/>
      <c r="D770" s="41"/>
      <c r="E770" s="51"/>
      <c r="F770" s="51"/>
      <c r="G770" s="41"/>
      <c r="H770" s="41"/>
      <c r="I770" s="29"/>
      <c r="J770" s="29"/>
      <c r="K770" s="29"/>
      <c r="L770" s="29"/>
      <c r="M770" s="29"/>
      <c r="N770" s="29"/>
      <c r="O770" s="29"/>
      <c r="P770" s="29"/>
      <c r="Q770" s="29"/>
      <c r="R770" s="29"/>
      <c r="S770" s="29"/>
      <c r="T770" s="29"/>
      <c r="U770" s="29"/>
      <c r="V770" s="29"/>
      <c r="W770" s="29"/>
      <c r="X770" s="29"/>
      <c r="Y770" s="29"/>
      <c r="Z770" s="29"/>
      <c r="AA770" s="29"/>
      <c r="AB770" s="29"/>
      <c r="AC770" s="29"/>
    </row>
    <row r="771" spans="1:29" ht="15">
      <c r="A771" s="29"/>
      <c r="B771" s="50"/>
      <c r="C771" s="29"/>
      <c r="D771" s="41"/>
      <c r="E771" s="51"/>
      <c r="F771" s="51"/>
      <c r="G771" s="41"/>
      <c r="H771" s="41"/>
      <c r="I771" s="29"/>
      <c r="J771" s="29"/>
      <c r="K771" s="29"/>
      <c r="L771" s="29"/>
      <c r="M771" s="29"/>
      <c r="N771" s="29"/>
      <c r="O771" s="29"/>
      <c r="P771" s="29"/>
      <c r="Q771" s="29"/>
      <c r="R771" s="29"/>
      <c r="S771" s="29"/>
      <c r="T771" s="29"/>
      <c r="U771" s="29"/>
      <c r="V771" s="29"/>
      <c r="W771" s="29"/>
      <c r="X771" s="29"/>
      <c r="Y771" s="29"/>
      <c r="Z771" s="29"/>
      <c r="AA771" s="29"/>
      <c r="AB771" s="29"/>
      <c r="AC771" s="29"/>
    </row>
    <row r="772" spans="1:29" ht="15">
      <c r="A772" s="29"/>
      <c r="B772" s="50"/>
      <c r="C772" s="29"/>
      <c r="D772" s="41"/>
      <c r="E772" s="51"/>
      <c r="F772" s="51"/>
      <c r="G772" s="41"/>
      <c r="H772" s="41"/>
      <c r="I772" s="29"/>
      <c r="J772" s="29"/>
      <c r="K772" s="29"/>
      <c r="L772" s="29"/>
      <c r="M772" s="29"/>
      <c r="N772" s="29"/>
      <c r="O772" s="29"/>
      <c r="P772" s="29"/>
      <c r="Q772" s="29"/>
      <c r="R772" s="29"/>
      <c r="S772" s="29"/>
      <c r="T772" s="29"/>
      <c r="U772" s="29"/>
      <c r="V772" s="29"/>
      <c r="W772" s="29"/>
      <c r="X772" s="29"/>
      <c r="Y772" s="29"/>
      <c r="Z772" s="29"/>
      <c r="AA772" s="29"/>
      <c r="AB772" s="29"/>
      <c r="AC772" s="29"/>
    </row>
    <row r="773" spans="1:29" ht="15">
      <c r="A773" s="29"/>
      <c r="B773" s="50"/>
      <c r="C773" s="29"/>
      <c r="D773" s="41"/>
      <c r="E773" s="51"/>
      <c r="F773" s="51"/>
      <c r="G773" s="41"/>
      <c r="H773" s="41"/>
      <c r="I773" s="29"/>
      <c r="J773" s="29"/>
      <c r="K773" s="29"/>
      <c r="L773" s="29"/>
      <c r="M773" s="29"/>
      <c r="N773" s="29"/>
      <c r="O773" s="29"/>
      <c r="P773" s="29"/>
      <c r="Q773" s="29"/>
      <c r="R773" s="29"/>
      <c r="S773" s="29"/>
      <c r="T773" s="29"/>
      <c r="U773" s="29"/>
      <c r="V773" s="29"/>
      <c r="W773" s="29"/>
      <c r="X773" s="29"/>
      <c r="Y773" s="29"/>
      <c r="Z773" s="29"/>
      <c r="AA773" s="29"/>
      <c r="AB773" s="29"/>
      <c r="AC773" s="29"/>
    </row>
    <row r="774" spans="1:29" ht="15">
      <c r="A774" s="29"/>
      <c r="B774" s="50"/>
      <c r="C774" s="29"/>
      <c r="D774" s="41"/>
      <c r="E774" s="51"/>
      <c r="F774" s="51"/>
      <c r="G774" s="41"/>
      <c r="H774" s="41"/>
      <c r="I774" s="29"/>
      <c r="J774" s="29"/>
      <c r="K774" s="29"/>
      <c r="L774" s="29"/>
      <c r="M774" s="29"/>
      <c r="N774" s="29"/>
      <c r="O774" s="29"/>
      <c r="P774" s="29"/>
      <c r="Q774" s="29"/>
      <c r="R774" s="29"/>
      <c r="S774" s="29"/>
      <c r="T774" s="29"/>
      <c r="U774" s="29"/>
      <c r="V774" s="29"/>
      <c r="W774" s="29"/>
      <c r="X774" s="29"/>
      <c r="Y774" s="29"/>
      <c r="Z774" s="29"/>
      <c r="AA774" s="29"/>
      <c r="AB774" s="29"/>
      <c r="AC774" s="29"/>
    </row>
    <row r="775" spans="1:29" ht="15">
      <c r="A775" s="29"/>
      <c r="B775" s="50"/>
      <c r="C775" s="29"/>
      <c r="D775" s="41"/>
      <c r="E775" s="51"/>
      <c r="F775" s="51"/>
      <c r="G775" s="41"/>
      <c r="H775" s="41"/>
      <c r="I775" s="29"/>
      <c r="J775" s="29"/>
      <c r="K775" s="29"/>
      <c r="L775" s="29"/>
      <c r="M775" s="29"/>
      <c r="N775" s="29"/>
      <c r="O775" s="29"/>
      <c r="P775" s="29"/>
      <c r="Q775" s="29"/>
      <c r="R775" s="29"/>
      <c r="S775" s="29"/>
      <c r="T775" s="29"/>
      <c r="U775" s="29"/>
      <c r="V775" s="29"/>
      <c r="W775" s="29"/>
      <c r="X775" s="29"/>
      <c r="Y775" s="29"/>
      <c r="Z775" s="29"/>
      <c r="AA775" s="29"/>
      <c r="AB775" s="29"/>
      <c r="AC775" s="29"/>
    </row>
    <row r="776" spans="1:29" ht="15">
      <c r="A776" s="29"/>
      <c r="B776" s="50"/>
      <c r="C776" s="29"/>
      <c r="D776" s="41"/>
      <c r="E776" s="51"/>
      <c r="F776" s="51"/>
      <c r="G776" s="41"/>
      <c r="H776" s="41"/>
      <c r="I776" s="29"/>
      <c r="J776" s="29"/>
      <c r="K776" s="29"/>
      <c r="L776" s="29"/>
      <c r="M776" s="29"/>
      <c r="N776" s="29"/>
      <c r="O776" s="29"/>
      <c r="P776" s="29"/>
      <c r="Q776" s="29"/>
      <c r="R776" s="29"/>
      <c r="S776" s="29"/>
      <c r="T776" s="29"/>
      <c r="U776" s="29"/>
      <c r="V776" s="29"/>
      <c r="W776" s="29"/>
      <c r="X776" s="29"/>
      <c r="Y776" s="29"/>
      <c r="Z776" s="29"/>
      <c r="AA776" s="29"/>
      <c r="AB776" s="29"/>
      <c r="AC776" s="29"/>
    </row>
    <row r="777" spans="1:29" ht="15">
      <c r="A777" s="29"/>
      <c r="B777" s="50"/>
      <c r="C777" s="29"/>
      <c r="D777" s="41"/>
      <c r="E777" s="51"/>
      <c r="F777" s="51"/>
      <c r="G777" s="41"/>
      <c r="H777" s="41"/>
      <c r="I777" s="29"/>
      <c r="J777" s="29"/>
      <c r="K777" s="29"/>
      <c r="L777" s="29"/>
      <c r="M777" s="29"/>
      <c r="N777" s="29"/>
      <c r="O777" s="29"/>
      <c r="P777" s="29"/>
      <c r="Q777" s="29"/>
      <c r="R777" s="29"/>
      <c r="S777" s="29"/>
      <c r="T777" s="29"/>
      <c r="U777" s="29"/>
      <c r="V777" s="29"/>
      <c r="W777" s="29"/>
      <c r="X777" s="29"/>
      <c r="Y777" s="29"/>
      <c r="Z777" s="29"/>
      <c r="AA777" s="29"/>
      <c r="AB777" s="29"/>
      <c r="AC777" s="29"/>
    </row>
    <row r="778" spans="1:29" ht="15">
      <c r="A778" s="29"/>
      <c r="B778" s="50"/>
      <c r="C778" s="29"/>
      <c r="D778" s="41"/>
      <c r="E778" s="51"/>
      <c r="F778" s="51"/>
      <c r="G778" s="41"/>
      <c r="H778" s="41"/>
      <c r="I778" s="29"/>
      <c r="J778" s="29"/>
      <c r="K778" s="29"/>
      <c r="L778" s="29"/>
      <c r="M778" s="29"/>
      <c r="N778" s="29"/>
      <c r="O778" s="29"/>
      <c r="P778" s="29"/>
      <c r="Q778" s="29"/>
      <c r="R778" s="29"/>
      <c r="S778" s="29"/>
      <c r="T778" s="29"/>
      <c r="U778" s="29"/>
      <c r="V778" s="29"/>
      <c r="W778" s="29"/>
      <c r="X778" s="29"/>
      <c r="Y778" s="29"/>
      <c r="Z778" s="29"/>
      <c r="AA778" s="29"/>
      <c r="AB778" s="29"/>
      <c r="AC778" s="29"/>
    </row>
    <row r="779" spans="1:29" ht="15">
      <c r="A779" s="29"/>
      <c r="B779" s="50"/>
      <c r="C779" s="29"/>
      <c r="D779" s="41"/>
      <c r="E779" s="51"/>
      <c r="F779" s="51"/>
      <c r="G779" s="41"/>
      <c r="H779" s="41"/>
      <c r="I779" s="29"/>
      <c r="J779" s="29"/>
      <c r="K779" s="29"/>
      <c r="L779" s="29"/>
      <c r="M779" s="29"/>
      <c r="N779" s="29"/>
      <c r="O779" s="29"/>
      <c r="P779" s="29"/>
      <c r="Q779" s="29"/>
      <c r="R779" s="29"/>
      <c r="S779" s="29"/>
      <c r="T779" s="29"/>
      <c r="U779" s="29"/>
      <c r="V779" s="29"/>
      <c r="W779" s="29"/>
      <c r="X779" s="29"/>
      <c r="Y779" s="29"/>
      <c r="Z779" s="29"/>
      <c r="AA779" s="29"/>
      <c r="AB779" s="29"/>
      <c r="AC779" s="29"/>
    </row>
    <row r="780" spans="1:29" ht="15">
      <c r="A780" s="29"/>
      <c r="B780" s="50"/>
      <c r="C780" s="29"/>
      <c r="D780" s="41"/>
      <c r="E780" s="51"/>
      <c r="F780" s="51"/>
      <c r="G780" s="41"/>
      <c r="H780" s="41"/>
      <c r="I780" s="29"/>
      <c r="J780" s="29"/>
      <c r="K780" s="29"/>
      <c r="L780" s="29"/>
      <c r="M780" s="29"/>
      <c r="N780" s="29"/>
      <c r="O780" s="29"/>
      <c r="P780" s="29"/>
      <c r="Q780" s="29"/>
      <c r="R780" s="29"/>
      <c r="S780" s="29"/>
      <c r="T780" s="29"/>
      <c r="U780" s="29"/>
      <c r="V780" s="29"/>
      <c r="W780" s="29"/>
      <c r="X780" s="29"/>
      <c r="Y780" s="29"/>
      <c r="Z780" s="29"/>
      <c r="AA780" s="29"/>
      <c r="AB780" s="29"/>
      <c r="AC780" s="29"/>
    </row>
    <row r="781" spans="1:29" ht="15">
      <c r="A781" s="29"/>
      <c r="B781" s="50"/>
      <c r="C781" s="29"/>
      <c r="D781" s="41"/>
      <c r="E781" s="51"/>
      <c r="F781" s="51"/>
      <c r="G781" s="41"/>
      <c r="H781" s="41"/>
      <c r="I781" s="29"/>
      <c r="J781" s="29"/>
      <c r="K781" s="29"/>
      <c r="L781" s="29"/>
      <c r="M781" s="29"/>
      <c r="N781" s="29"/>
      <c r="O781" s="29"/>
      <c r="P781" s="29"/>
      <c r="Q781" s="29"/>
      <c r="R781" s="29"/>
      <c r="S781" s="29"/>
      <c r="T781" s="29"/>
      <c r="U781" s="29"/>
      <c r="V781" s="29"/>
      <c r="W781" s="29"/>
      <c r="X781" s="29"/>
      <c r="Y781" s="29"/>
      <c r="Z781" s="29"/>
      <c r="AA781" s="29"/>
      <c r="AB781" s="29"/>
      <c r="AC781" s="29"/>
    </row>
    <row r="782" spans="1:29" ht="15">
      <c r="A782" s="29"/>
      <c r="B782" s="50"/>
      <c r="C782" s="29"/>
      <c r="D782" s="41"/>
      <c r="E782" s="51"/>
      <c r="F782" s="51"/>
      <c r="G782" s="41"/>
      <c r="H782" s="41"/>
      <c r="I782" s="29"/>
      <c r="J782" s="29"/>
      <c r="K782" s="29"/>
      <c r="L782" s="29"/>
      <c r="M782" s="29"/>
      <c r="N782" s="29"/>
      <c r="O782" s="29"/>
      <c r="P782" s="29"/>
      <c r="Q782" s="29"/>
      <c r="R782" s="29"/>
      <c r="S782" s="29"/>
      <c r="T782" s="29"/>
      <c r="U782" s="29"/>
      <c r="V782" s="29"/>
      <c r="W782" s="29"/>
      <c r="X782" s="29"/>
      <c r="Y782" s="29"/>
      <c r="Z782" s="29"/>
      <c r="AA782" s="29"/>
      <c r="AB782" s="29"/>
      <c r="AC782" s="29"/>
    </row>
    <row r="783" spans="1:29" ht="15">
      <c r="A783" s="29"/>
      <c r="B783" s="50"/>
      <c r="C783" s="29"/>
      <c r="D783" s="41"/>
      <c r="E783" s="51"/>
      <c r="F783" s="51"/>
      <c r="G783" s="41"/>
      <c r="H783" s="41"/>
      <c r="I783" s="29"/>
      <c r="J783" s="29"/>
      <c r="K783" s="29"/>
      <c r="L783" s="29"/>
      <c r="M783" s="29"/>
      <c r="N783" s="29"/>
      <c r="O783" s="29"/>
      <c r="P783" s="29"/>
      <c r="Q783" s="29"/>
      <c r="R783" s="29"/>
      <c r="S783" s="29"/>
      <c r="T783" s="29"/>
      <c r="U783" s="29"/>
      <c r="V783" s="29"/>
      <c r="W783" s="29"/>
      <c r="X783" s="29"/>
      <c r="Y783" s="29"/>
      <c r="Z783" s="29"/>
      <c r="AA783" s="29"/>
      <c r="AB783" s="29"/>
      <c r="AC783" s="29"/>
    </row>
    <row r="784" spans="1:29" ht="15">
      <c r="A784" s="29"/>
      <c r="B784" s="50"/>
      <c r="C784" s="29"/>
      <c r="D784" s="41"/>
      <c r="E784" s="51"/>
      <c r="F784" s="51"/>
      <c r="G784" s="41"/>
      <c r="H784" s="41"/>
      <c r="I784" s="29"/>
      <c r="J784" s="29"/>
      <c r="K784" s="29"/>
      <c r="L784" s="29"/>
      <c r="M784" s="29"/>
      <c r="N784" s="29"/>
      <c r="O784" s="29"/>
      <c r="P784" s="29"/>
      <c r="Q784" s="29"/>
      <c r="R784" s="29"/>
      <c r="S784" s="29"/>
      <c r="T784" s="29"/>
      <c r="U784" s="29"/>
      <c r="V784" s="29"/>
      <c r="W784" s="29"/>
      <c r="X784" s="29"/>
      <c r="Y784" s="29"/>
      <c r="Z784" s="29"/>
      <c r="AA784" s="29"/>
      <c r="AB784" s="29"/>
      <c r="AC784" s="29"/>
    </row>
    <row r="785" spans="1:29" ht="15">
      <c r="A785" s="29"/>
      <c r="B785" s="50"/>
      <c r="C785" s="29"/>
      <c r="D785" s="41"/>
      <c r="E785" s="51"/>
      <c r="F785" s="51"/>
      <c r="G785" s="41"/>
      <c r="H785" s="41"/>
      <c r="I785" s="29"/>
      <c r="J785" s="29"/>
      <c r="K785" s="29"/>
      <c r="L785" s="29"/>
      <c r="M785" s="29"/>
      <c r="N785" s="29"/>
      <c r="O785" s="29"/>
      <c r="P785" s="29"/>
      <c r="Q785" s="29"/>
      <c r="R785" s="29"/>
      <c r="S785" s="29"/>
      <c r="T785" s="29"/>
      <c r="U785" s="29"/>
      <c r="V785" s="29"/>
      <c r="W785" s="29"/>
      <c r="X785" s="29"/>
      <c r="Y785" s="29"/>
      <c r="Z785" s="29"/>
      <c r="AA785" s="29"/>
      <c r="AB785" s="29"/>
      <c r="AC785" s="29"/>
    </row>
    <row r="786" spans="1:29" ht="15">
      <c r="A786" s="29"/>
      <c r="B786" s="50"/>
      <c r="C786" s="29"/>
      <c r="D786" s="41"/>
      <c r="E786" s="51"/>
      <c r="F786" s="51"/>
      <c r="G786" s="41"/>
      <c r="H786" s="41"/>
      <c r="I786" s="29"/>
      <c r="J786" s="29"/>
      <c r="K786" s="29"/>
      <c r="L786" s="29"/>
      <c r="M786" s="29"/>
      <c r="N786" s="29"/>
      <c r="O786" s="29"/>
      <c r="P786" s="29"/>
      <c r="Q786" s="29"/>
      <c r="R786" s="29"/>
      <c r="S786" s="29"/>
      <c r="T786" s="29"/>
      <c r="U786" s="29"/>
      <c r="V786" s="29"/>
      <c r="W786" s="29"/>
      <c r="X786" s="29"/>
      <c r="Y786" s="29"/>
      <c r="Z786" s="29"/>
      <c r="AA786" s="29"/>
      <c r="AB786" s="29"/>
      <c r="AC786" s="29"/>
    </row>
    <row r="787" spans="1:29" ht="15">
      <c r="A787" s="29"/>
      <c r="B787" s="50"/>
      <c r="C787" s="29"/>
      <c r="D787" s="41"/>
      <c r="E787" s="51"/>
      <c r="F787" s="51"/>
      <c r="G787" s="41"/>
      <c r="H787" s="41"/>
      <c r="I787" s="29"/>
      <c r="J787" s="29"/>
      <c r="K787" s="29"/>
      <c r="L787" s="29"/>
      <c r="M787" s="29"/>
      <c r="N787" s="29"/>
      <c r="O787" s="29"/>
      <c r="P787" s="29"/>
      <c r="Q787" s="29"/>
      <c r="R787" s="29"/>
      <c r="S787" s="29"/>
      <c r="T787" s="29"/>
      <c r="U787" s="29"/>
      <c r="V787" s="29"/>
      <c r="W787" s="29"/>
      <c r="X787" s="29"/>
      <c r="Y787" s="29"/>
      <c r="Z787" s="29"/>
      <c r="AA787" s="29"/>
      <c r="AB787" s="29"/>
      <c r="AC787" s="29"/>
    </row>
    <row r="788" spans="1:29" ht="15">
      <c r="A788" s="29"/>
      <c r="B788" s="50"/>
      <c r="C788" s="29"/>
      <c r="D788" s="41"/>
      <c r="E788" s="51"/>
      <c r="F788" s="51"/>
      <c r="G788" s="41"/>
      <c r="H788" s="41"/>
      <c r="I788" s="29"/>
      <c r="J788" s="29"/>
      <c r="K788" s="29"/>
      <c r="L788" s="29"/>
      <c r="M788" s="29"/>
      <c r="N788" s="29"/>
      <c r="O788" s="29"/>
      <c r="P788" s="29"/>
      <c r="Q788" s="29"/>
      <c r="R788" s="29"/>
      <c r="S788" s="29"/>
      <c r="T788" s="29"/>
      <c r="U788" s="29"/>
      <c r="V788" s="29"/>
      <c r="W788" s="29"/>
      <c r="X788" s="29"/>
      <c r="Y788" s="29"/>
      <c r="Z788" s="29"/>
      <c r="AA788" s="29"/>
      <c r="AB788" s="29"/>
      <c r="AC788" s="29"/>
    </row>
    <row r="789" spans="1:29" ht="15">
      <c r="A789" s="29"/>
      <c r="B789" s="50"/>
      <c r="C789" s="29"/>
      <c r="D789" s="41"/>
      <c r="E789" s="51"/>
      <c r="F789" s="51"/>
      <c r="G789" s="41"/>
      <c r="H789" s="41"/>
      <c r="I789" s="29"/>
      <c r="J789" s="29"/>
      <c r="K789" s="29"/>
      <c r="L789" s="29"/>
      <c r="M789" s="29"/>
      <c r="N789" s="29"/>
      <c r="O789" s="29"/>
      <c r="P789" s="29"/>
      <c r="Q789" s="29"/>
      <c r="R789" s="29"/>
      <c r="S789" s="29"/>
      <c r="T789" s="29"/>
      <c r="U789" s="29"/>
      <c r="V789" s="29"/>
      <c r="W789" s="29"/>
      <c r="X789" s="29"/>
      <c r="Y789" s="29"/>
      <c r="Z789" s="29"/>
      <c r="AA789" s="29"/>
      <c r="AB789" s="29"/>
      <c r="AC789" s="29"/>
    </row>
    <row r="790" spans="1:29" ht="15">
      <c r="A790" s="29"/>
      <c r="B790" s="50"/>
      <c r="C790" s="29"/>
      <c r="D790" s="41"/>
      <c r="E790" s="51"/>
      <c r="F790" s="51"/>
      <c r="G790" s="41"/>
      <c r="H790" s="41"/>
      <c r="I790" s="29"/>
      <c r="J790" s="29"/>
      <c r="K790" s="29"/>
      <c r="L790" s="29"/>
      <c r="M790" s="29"/>
      <c r="N790" s="29"/>
      <c r="O790" s="29"/>
      <c r="P790" s="29"/>
      <c r="Q790" s="29"/>
      <c r="R790" s="29"/>
      <c r="S790" s="29"/>
      <c r="T790" s="29"/>
      <c r="U790" s="29"/>
      <c r="V790" s="29"/>
      <c r="W790" s="29"/>
      <c r="X790" s="29"/>
      <c r="Y790" s="29"/>
      <c r="Z790" s="29"/>
      <c r="AA790" s="29"/>
      <c r="AB790" s="29"/>
      <c r="AC790" s="29"/>
    </row>
    <row r="791" spans="1:29" ht="15">
      <c r="A791" s="29"/>
      <c r="B791" s="50"/>
      <c r="C791" s="29"/>
      <c r="D791" s="41"/>
      <c r="E791" s="51"/>
      <c r="F791" s="51"/>
      <c r="G791" s="41"/>
      <c r="H791" s="41"/>
      <c r="I791" s="29"/>
      <c r="J791" s="29"/>
      <c r="K791" s="29"/>
      <c r="L791" s="29"/>
      <c r="M791" s="29"/>
      <c r="N791" s="29"/>
      <c r="O791" s="29"/>
      <c r="P791" s="29"/>
      <c r="Q791" s="29"/>
      <c r="R791" s="29"/>
      <c r="S791" s="29"/>
      <c r="T791" s="29"/>
      <c r="U791" s="29"/>
      <c r="V791" s="29"/>
      <c r="W791" s="29"/>
      <c r="X791" s="29"/>
      <c r="Y791" s="29"/>
      <c r="Z791" s="29"/>
      <c r="AA791" s="29"/>
      <c r="AB791" s="29"/>
      <c r="AC791" s="29"/>
    </row>
    <row r="792" spans="1:29" ht="15">
      <c r="A792" s="29"/>
      <c r="B792" s="50"/>
      <c r="C792" s="29"/>
      <c r="D792" s="41"/>
      <c r="E792" s="51"/>
      <c r="F792" s="51"/>
      <c r="G792" s="41"/>
      <c r="H792" s="41"/>
      <c r="I792" s="29"/>
      <c r="J792" s="29"/>
      <c r="K792" s="29"/>
      <c r="L792" s="29"/>
      <c r="M792" s="29"/>
      <c r="N792" s="29"/>
      <c r="O792" s="29"/>
      <c r="P792" s="29"/>
      <c r="Q792" s="29"/>
      <c r="R792" s="29"/>
      <c r="S792" s="29"/>
      <c r="T792" s="29"/>
      <c r="U792" s="29"/>
      <c r="V792" s="29"/>
      <c r="W792" s="29"/>
      <c r="X792" s="29"/>
      <c r="Y792" s="29"/>
      <c r="Z792" s="29"/>
      <c r="AA792" s="29"/>
      <c r="AB792" s="29"/>
      <c r="AC792" s="29"/>
    </row>
    <row r="793" spans="1:29" ht="15">
      <c r="A793" s="29"/>
      <c r="B793" s="50"/>
      <c r="C793" s="29"/>
      <c r="D793" s="41"/>
      <c r="E793" s="51"/>
      <c r="F793" s="51"/>
      <c r="G793" s="41"/>
      <c r="H793" s="41"/>
      <c r="I793" s="29"/>
      <c r="J793" s="29"/>
      <c r="K793" s="29"/>
      <c r="L793" s="29"/>
      <c r="M793" s="29"/>
      <c r="N793" s="29"/>
      <c r="O793" s="29"/>
      <c r="P793" s="29"/>
      <c r="Q793" s="29"/>
      <c r="R793" s="29"/>
      <c r="S793" s="29"/>
      <c r="T793" s="29"/>
      <c r="U793" s="29"/>
      <c r="V793" s="29"/>
      <c r="W793" s="29"/>
      <c r="X793" s="29"/>
      <c r="Y793" s="29"/>
      <c r="Z793" s="29"/>
      <c r="AA793" s="29"/>
      <c r="AB793" s="29"/>
      <c r="AC793" s="29"/>
    </row>
    <row r="794" spans="1:29" ht="15">
      <c r="A794" s="29"/>
      <c r="B794" s="50"/>
      <c r="C794" s="29"/>
      <c r="D794" s="41"/>
      <c r="E794" s="51"/>
      <c r="F794" s="51"/>
      <c r="G794" s="41"/>
      <c r="H794" s="41"/>
      <c r="I794" s="29"/>
      <c r="J794" s="29"/>
      <c r="K794" s="29"/>
      <c r="L794" s="29"/>
      <c r="M794" s="29"/>
      <c r="N794" s="29"/>
      <c r="O794" s="29"/>
      <c r="P794" s="29"/>
      <c r="Q794" s="29"/>
      <c r="R794" s="29"/>
      <c r="S794" s="29"/>
      <c r="T794" s="29"/>
      <c r="U794" s="29"/>
      <c r="V794" s="29"/>
      <c r="W794" s="29"/>
      <c r="X794" s="29"/>
      <c r="Y794" s="29"/>
      <c r="Z794" s="29"/>
      <c r="AA794" s="29"/>
      <c r="AB794" s="29"/>
      <c r="AC794" s="29"/>
    </row>
    <row r="795" spans="1:29" ht="15">
      <c r="A795" s="29"/>
      <c r="B795" s="50"/>
      <c r="C795" s="29"/>
      <c r="D795" s="41"/>
      <c r="E795" s="51"/>
      <c r="F795" s="51"/>
      <c r="G795" s="41"/>
      <c r="H795" s="41"/>
      <c r="I795" s="29"/>
      <c r="J795" s="29"/>
      <c r="K795" s="29"/>
      <c r="L795" s="29"/>
      <c r="M795" s="29"/>
      <c r="N795" s="29"/>
      <c r="O795" s="29"/>
      <c r="P795" s="29"/>
      <c r="Q795" s="29"/>
      <c r="R795" s="29"/>
      <c r="S795" s="29"/>
      <c r="T795" s="29"/>
      <c r="U795" s="29"/>
      <c r="V795" s="29"/>
      <c r="W795" s="29"/>
      <c r="X795" s="29"/>
      <c r="Y795" s="29"/>
      <c r="Z795" s="29"/>
      <c r="AA795" s="29"/>
      <c r="AB795" s="29"/>
      <c r="AC795" s="29"/>
    </row>
    <row r="796" spans="1:29" ht="15">
      <c r="A796" s="29"/>
      <c r="B796" s="50"/>
      <c r="C796" s="29"/>
      <c r="D796" s="41"/>
      <c r="E796" s="51"/>
      <c r="F796" s="51"/>
      <c r="G796" s="41"/>
      <c r="H796" s="41"/>
      <c r="I796" s="29"/>
      <c r="J796" s="29"/>
      <c r="K796" s="29"/>
      <c r="L796" s="29"/>
      <c r="M796" s="29"/>
      <c r="N796" s="29"/>
      <c r="O796" s="29"/>
      <c r="P796" s="29"/>
      <c r="Q796" s="29"/>
      <c r="R796" s="29"/>
      <c r="S796" s="29"/>
      <c r="T796" s="29"/>
      <c r="U796" s="29"/>
      <c r="V796" s="29"/>
      <c r="W796" s="29"/>
      <c r="X796" s="29"/>
      <c r="Y796" s="29"/>
      <c r="Z796" s="29"/>
      <c r="AA796" s="29"/>
      <c r="AB796" s="29"/>
      <c r="AC796" s="29"/>
    </row>
    <row r="797" spans="1:29" ht="15">
      <c r="A797" s="29"/>
      <c r="B797" s="50"/>
      <c r="C797" s="29"/>
      <c r="D797" s="41"/>
      <c r="E797" s="51"/>
      <c r="F797" s="51"/>
      <c r="G797" s="41"/>
      <c r="H797" s="41"/>
      <c r="I797" s="29"/>
      <c r="J797" s="29"/>
      <c r="K797" s="29"/>
      <c r="L797" s="29"/>
      <c r="M797" s="29"/>
      <c r="N797" s="29"/>
      <c r="O797" s="29"/>
      <c r="P797" s="29"/>
      <c r="Q797" s="29"/>
      <c r="R797" s="29"/>
      <c r="S797" s="29"/>
      <c r="T797" s="29"/>
      <c r="U797" s="29"/>
      <c r="V797" s="29"/>
      <c r="W797" s="29"/>
      <c r="X797" s="29"/>
      <c r="Y797" s="29"/>
      <c r="Z797" s="29"/>
      <c r="AA797" s="29"/>
      <c r="AB797" s="29"/>
      <c r="AC797" s="29"/>
    </row>
    <row r="798" spans="1:29" ht="15">
      <c r="A798" s="29"/>
      <c r="B798" s="50"/>
      <c r="C798" s="29"/>
      <c r="D798" s="41"/>
      <c r="E798" s="51"/>
      <c r="F798" s="51"/>
      <c r="G798" s="41"/>
      <c r="H798" s="41"/>
      <c r="I798" s="29"/>
      <c r="J798" s="29"/>
      <c r="K798" s="29"/>
      <c r="L798" s="29"/>
      <c r="M798" s="29"/>
      <c r="N798" s="29"/>
      <c r="O798" s="29"/>
      <c r="P798" s="29"/>
      <c r="Q798" s="29"/>
      <c r="R798" s="29"/>
      <c r="S798" s="29"/>
      <c r="T798" s="29"/>
      <c r="U798" s="29"/>
      <c r="V798" s="29"/>
      <c r="W798" s="29"/>
      <c r="X798" s="29"/>
      <c r="Y798" s="29"/>
      <c r="Z798" s="29"/>
      <c r="AA798" s="29"/>
      <c r="AB798" s="29"/>
      <c r="AC798" s="29"/>
    </row>
    <row r="799" spans="1:29" ht="15">
      <c r="A799" s="29"/>
      <c r="B799" s="50"/>
      <c r="C799" s="29"/>
      <c r="D799" s="41"/>
      <c r="E799" s="51"/>
      <c r="F799" s="51"/>
      <c r="G799" s="41"/>
      <c r="H799" s="41"/>
      <c r="I799" s="29"/>
      <c r="J799" s="29"/>
      <c r="K799" s="29"/>
      <c r="L799" s="29"/>
      <c r="M799" s="29"/>
      <c r="N799" s="29"/>
      <c r="O799" s="29"/>
      <c r="P799" s="29"/>
      <c r="Q799" s="29"/>
      <c r="R799" s="29"/>
      <c r="S799" s="29"/>
      <c r="T799" s="29"/>
      <c r="U799" s="29"/>
      <c r="V799" s="29"/>
      <c r="W799" s="29"/>
      <c r="X799" s="29"/>
      <c r="Y799" s="29"/>
      <c r="Z799" s="29"/>
      <c r="AA799" s="29"/>
      <c r="AB799" s="29"/>
      <c r="AC799" s="29"/>
    </row>
    <row r="800" spans="1:29" ht="15">
      <c r="A800" s="29"/>
      <c r="B800" s="50"/>
      <c r="C800" s="29"/>
      <c r="D800" s="41"/>
      <c r="E800" s="51"/>
      <c r="F800" s="51"/>
      <c r="G800" s="41"/>
      <c r="H800" s="41"/>
      <c r="I800" s="29"/>
      <c r="J800" s="29"/>
      <c r="K800" s="29"/>
      <c r="L800" s="29"/>
      <c r="M800" s="29"/>
      <c r="N800" s="29"/>
      <c r="O800" s="29"/>
      <c r="P800" s="29"/>
      <c r="Q800" s="29"/>
      <c r="R800" s="29"/>
      <c r="S800" s="29"/>
      <c r="T800" s="29"/>
      <c r="U800" s="29"/>
      <c r="V800" s="29"/>
      <c r="W800" s="29"/>
      <c r="X800" s="29"/>
      <c r="Y800" s="29"/>
      <c r="Z800" s="29"/>
      <c r="AA800" s="29"/>
      <c r="AB800" s="29"/>
      <c r="AC800" s="29"/>
    </row>
    <row r="801" spans="1:29" ht="15">
      <c r="A801" s="29"/>
      <c r="B801" s="50"/>
      <c r="C801" s="29"/>
      <c r="D801" s="41"/>
      <c r="E801" s="51"/>
      <c r="F801" s="51"/>
      <c r="G801" s="41"/>
      <c r="H801" s="41"/>
      <c r="I801" s="29"/>
      <c r="J801" s="29"/>
      <c r="K801" s="29"/>
      <c r="L801" s="29"/>
      <c r="M801" s="29"/>
      <c r="N801" s="29"/>
      <c r="O801" s="29"/>
      <c r="P801" s="29"/>
      <c r="Q801" s="29"/>
      <c r="R801" s="29"/>
      <c r="S801" s="29"/>
      <c r="T801" s="29"/>
      <c r="U801" s="29"/>
      <c r="V801" s="29"/>
      <c r="W801" s="29"/>
      <c r="X801" s="29"/>
      <c r="Y801" s="29"/>
      <c r="Z801" s="29"/>
      <c r="AA801" s="29"/>
      <c r="AB801" s="29"/>
      <c r="AC801" s="29"/>
    </row>
    <row r="802" spans="1:29" ht="15">
      <c r="A802" s="29"/>
      <c r="B802" s="50"/>
      <c r="C802" s="29"/>
      <c r="D802" s="41"/>
      <c r="E802" s="51"/>
      <c r="F802" s="51"/>
      <c r="G802" s="41"/>
      <c r="H802" s="41"/>
      <c r="I802" s="29"/>
      <c r="J802" s="29"/>
      <c r="K802" s="29"/>
      <c r="L802" s="29"/>
      <c r="M802" s="29"/>
      <c r="N802" s="29"/>
      <c r="O802" s="29"/>
      <c r="P802" s="29"/>
      <c r="Q802" s="29"/>
      <c r="R802" s="29"/>
      <c r="S802" s="29"/>
      <c r="T802" s="29"/>
      <c r="U802" s="29"/>
      <c r="V802" s="29"/>
      <c r="W802" s="29"/>
      <c r="X802" s="29"/>
      <c r="Y802" s="29"/>
      <c r="Z802" s="29"/>
      <c r="AA802" s="29"/>
      <c r="AB802" s="29"/>
      <c r="AC802" s="29"/>
    </row>
    <row r="803" spans="1:29" ht="15">
      <c r="A803" s="29"/>
      <c r="B803" s="50"/>
      <c r="C803" s="29"/>
      <c r="D803" s="41"/>
      <c r="E803" s="51"/>
      <c r="F803" s="51"/>
      <c r="G803" s="41"/>
      <c r="H803" s="41"/>
      <c r="I803" s="29"/>
      <c r="J803" s="29"/>
      <c r="K803" s="29"/>
      <c r="L803" s="29"/>
      <c r="M803" s="29"/>
      <c r="N803" s="29"/>
      <c r="O803" s="29"/>
      <c r="P803" s="29"/>
      <c r="Q803" s="29"/>
      <c r="R803" s="29"/>
      <c r="S803" s="29"/>
      <c r="T803" s="29"/>
      <c r="U803" s="29"/>
      <c r="V803" s="29"/>
      <c r="W803" s="29"/>
      <c r="X803" s="29"/>
      <c r="Y803" s="29"/>
      <c r="Z803" s="29"/>
      <c r="AA803" s="29"/>
      <c r="AB803" s="29"/>
      <c r="AC803" s="29"/>
    </row>
    <row r="804" spans="1:29" ht="15">
      <c r="A804" s="29"/>
      <c r="B804" s="50"/>
      <c r="C804" s="29"/>
      <c r="D804" s="41"/>
      <c r="E804" s="51"/>
      <c r="F804" s="51"/>
      <c r="G804" s="41"/>
      <c r="H804" s="41"/>
      <c r="I804" s="29"/>
      <c r="J804" s="29"/>
      <c r="K804" s="29"/>
      <c r="L804" s="29"/>
      <c r="M804" s="29"/>
      <c r="N804" s="29"/>
      <c r="O804" s="29"/>
      <c r="P804" s="29"/>
      <c r="Q804" s="29"/>
      <c r="R804" s="29"/>
      <c r="S804" s="29"/>
      <c r="T804" s="29"/>
      <c r="U804" s="29"/>
      <c r="V804" s="29"/>
      <c r="W804" s="29"/>
      <c r="X804" s="29"/>
      <c r="Y804" s="29"/>
      <c r="Z804" s="29"/>
      <c r="AA804" s="29"/>
      <c r="AB804" s="29"/>
      <c r="AC804" s="29"/>
    </row>
    <row r="805" spans="1:29" ht="15">
      <c r="A805" s="29"/>
      <c r="B805" s="50"/>
      <c r="C805" s="29"/>
      <c r="D805" s="41"/>
      <c r="E805" s="51"/>
      <c r="F805" s="51"/>
      <c r="G805" s="41"/>
      <c r="H805" s="41"/>
      <c r="I805" s="29"/>
      <c r="J805" s="29"/>
      <c r="K805" s="29"/>
      <c r="L805" s="29"/>
      <c r="M805" s="29"/>
      <c r="N805" s="29"/>
      <c r="O805" s="29"/>
      <c r="P805" s="29"/>
      <c r="Q805" s="29"/>
      <c r="R805" s="29"/>
      <c r="S805" s="29"/>
      <c r="T805" s="29"/>
      <c r="U805" s="29"/>
      <c r="V805" s="29"/>
      <c r="W805" s="29"/>
      <c r="X805" s="29"/>
      <c r="Y805" s="29"/>
      <c r="Z805" s="29"/>
      <c r="AA805" s="29"/>
      <c r="AB805" s="29"/>
      <c r="AC805" s="29"/>
    </row>
    <row r="806" spans="1:29" ht="15">
      <c r="A806" s="29"/>
      <c r="B806" s="50"/>
      <c r="C806" s="29"/>
      <c r="D806" s="41"/>
      <c r="E806" s="51"/>
      <c r="F806" s="51"/>
      <c r="G806" s="41"/>
      <c r="H806" s="41"/>
      <c r="I806" s="29"/>
      <c r="J806" s="29"/>
      <c r="K806" s="29"/>
      <c r="L806" s="29"/>
      <c r="M806" s="29"/>
      <c r="N806" s="29"/>
      <c r="O806" s="29"/>
      <c r="P806" s="29"/>
      <c r="Q806" s="29"/>
      <c r="R806" s="29"/>
      <c r="S806" s="29"/>
      <c r="T806" s="29"/>
      <c r="U806" s="29"/>
      <c r="V806" s="29"/>
      <c r="W806" s="29"/>
      <c r="X806" s="29"/>
      <c r="Y806" s="29"/>
      <c r="Z806" s="29"/>
      <c r="AA806" s="29"/>
      <c r="AB806" s="29"/>
      <c r="AC806" s="29"/>
    </row>
    <row r="807" spans="1:29" ht="15">
      <c r="A807" s="29"/>
      <c r="B807" s="50"/>
      <c r="C807" s="29"/>
      <c r="D807" s="41"/>
      <c r="E807" s="51"/>
      <c r="F807" s="51"/>
      <c r="G807" s="41"/>
      <c r="H807" s="41"/>
      <c r="I807" s="29"/>
      <c r="J807" s="29"/>
      <c r="K807" s="29"/>
      <c r="L807" s="29"/>
      <c r="M807" s="29"/>
      <c r="N807" s="29"/>
      <c r="O807" s="29"/>
      <c r="P807" s="29"/>
      <c r="Q807" s="29"/>
      <c r="R807" s="29"/>
      <c r="S807" s="29"/>
      <c r="T807" s="29"/>
      <c r="U807" s="29"/>
      <c r="V807" s="29"/>
      <c r="W807" s="29"/>
      <c r="X807" s="29"/>
      <c r="Y807" s="29"/>
      <c r="Z807" s="29"/>
      <c r="AA807" s="29"/>
      <c r="AB807" s="29"/>
      <c r="AC807" s="29"/>
    </row>
    <row r="808" spans="1:29" ht="15">
      <c r="A808" s="29"/>
      <c r="B808" s="50"/>
      <c r="C808" s="29"/>
      <c r="D808" s="41"/>
      <c r="E808" s="51"/>
      <c r="F808" s="51"/>
      <c r="G808" s="41"/>
      <c r="H808" s="41"/>
      <c r="I808" s="29"/>
      <c r="J808" s="29"/>
      <c r="K808" s="29"/>
      <c r="L808" s="29"/>
      <c r="M808" s="29"/>
      <c r="N808" s="29"/>
      <c r="O808" s="29"/>
      <c r="P808" s="29"/>
      <c r="Q808" s="29"/>
      <c r="R808" s="29"/>
      <c r="S808" s="29"/>
      <c r="T808" s="29"/>
      <c r="U808" s="29"/>
      <c r="V808" s="29"/>
      <c r="W808" s="29"/>
      <c r="X808" s="29"/>
      <c r="Y808" s="29"/>
      <c r="Z808" s="29"/>
      <c r="AA808" s="29"/>
      <c r="AB808" s="29"/>
      <c r="AC808" s="29"/>
    </row>
    <row r="809" spans="1:29" ht="15">
      <c r="A809" s="29"/>
      <c r="B809" s="50"/>
      <c r="C809" s="29"/>
      <c r="D809" s="41"/>
      <c r="E809" s="51"/>
      <c r="F809" s="51"/>
      <c r="G809" s="41"/>
      <c r="H809" s="41"/>
      <c r="I809" s="29"/>
      <c r="J809" s="29"/>
      <c r="K809" s="29"/>
      <c r="L809" s="29"/>
      <c r="M809" s="29"/>
      <c r="N809" s="29"/>
      <c r="O809" s="29"/>
      <c r="P809" s="29"/>
      <c r="Q809" s="29"/>
      <c r="R809" s="29"/>
      <c r="S809" s="29"/>
      <c r="T809" s="29"/>
      <c r="U809" s="29"/>
      <c r="V809" s="29"/>
      <c r="W809" s="29"/>
      <c r="X809" s="29"/>
      <c r="Y809" s="29"/>
      <c r="Z809" s="29"/>
      <c r="AA809" s="29"/>
      <c r="AB809" s="29"/>
      <c r="AC809" s="29"/>
    </row>
    <row r="810" spans="1:29" ht="15">
      <c r="A810" s="29"/>
      <c r="B810" s="50"/>
      <c r="C810" s="29"/>
      <c r="D810" s="41"/>
      <c r="E810" s="51"/>
      <c r="F810" s="51"/>
      <c r="G810" s="41"/>
      <c r="H810" s="41"/>
      <c r="I810" s="29"/>
      <c r="J810" s="29"/>
      <c r="K810" s="29"/>
      <c r="L810" s="29"/>
      <c r="M810" s="29"/>
      <c r="N810" s="29"/>
      <c r="O810" s="29"/>
      <c r="P810" s="29"/>
      <c r="Q810" s="29"/>
      <c r="R810" s="29"/>
      <c r="S810" s="29"/>
      <c r="T810" s="29"/>
      <c r="U810" s="29"/>
      <c r="V810" s="29"/>
      <c r="W810" s="29"/>
      <c r="X810" s="29"/>
      <c r="Y810" s="29"/>
      <c r="Z810" s="29"/>
      <c r="AA810" s="29"/>
      <c r="AB810" s="29"/>
      <c r="AC810" s="29"/>
    </row>
    <row r="811" spans="1:29" ht="15">
      <c r="A811" s="29"/>
      <c r="B811" s="50"/>
      <c r="C811" s="29"/>
      <c r="D811" s="41"/>
      <c r="E811" s="51"/>
      <c r="F811" s="51"/>
      <c r="G811" s="41"/>
      <c r="H811" s="41"/>
      <c r="I811" s="29"/>
      <c r="J811" s="29"/>
      <c r="K811" s="29"/>
      <c r="L811" s="29"/>
      <c r="M811" s="29"/>
      <c r="N811" s="29"/>
      <c r="O811" s="29"/>
      <c r="P811" s="29"/>
      <c r="Q811" s="29"/>
      <c r="R811" s="29"/>
      <c r="S811" s="29"/>
      <c r="T811" s="29"/>
      <c r="U811" s="29"/>
      <c r="V811" s="29"/>
      <c r="W811" s="29"/>
      <c r="X811" s="29"/>
      <c r="Y811" s="29"/>
      <c r="Z811" s="29"/>
      <c r="AA811" s="29"/>
      <c r="AB811" s="29"/>
      <c r="AC811" s="29"/>
    </row>
    <row r="812" spans="1:29" ht="15">
      <c r="A812" s="29"/>
      <c r="B812" s="50"/>
      <c r="C812" s="29"/>
      <c r="D812" s="41"/>
      <c r="E812" s="51"/>
      <c r="F812" s="51"/>
      <c r="G812" s="41"/>
      <c r="H812" s="41"/>
      <c r="I812" s="29"/>
      <c r="J812" s="29"/>
      <c r="K812" s="29"/>
      <c r="L812" s="29"/>
      <c r="M812" s="29"/>
      <c r="N812" s="29"/>
      <c r="O812" s="29"/>
      <c r="P812" s="29"/>
      <c r="Q812" s="29"/>
      <c r="R812" s="29"/>
      <c r="S812" s="29"/>
      <c r="T812" s="29"/>
      <c r="U812" s="29"/>
      <c r="V812" s="29"/>
      <c r="W812" s="29"/>
      <c r="X812" s="29"/>
      <c r="Y812" s="29"/>
      <c r="Z812" s="29"/>
      <c r="AA812" s="29"/>
      <c r="AB812" s="29"/>
      <c r="AC812" s="29"/>
    </row>
    <row r="813" spans="1:29" ht="15">
      <c r="A813" s="29"/>
      <c r="B813" s="50"/>
      <c r="C813" s="29"/>
      <c r="D813" s="41"/>
      <c r="E813" s="51"/>
      <c r="F813" s="51"/>
      <c r="G813" s="41"/>
      <c r="H813" s="41"/>
      <c r="I813" s="29"/>
      <c r="J813" s="29"/>
      <c r="K813" s="29"/>
      <c r="L813" s="29"/>
      <c r="M813" s="29"/>
      <c r="N813" s="29"/>
      <c r="O813" s="29"/>
      <c r="P813" s="29"/>
      <c r="Q813" s="29"/>
      <c r="R813" s="29"/>
      <c r="S813" s="29"/>
      <c r="T813" s="29"/>
      <c r="U813" s="29"/>
      <c r="V813" s="29"/>
      <c r="W813" s="29"/>
      <c r="X813" s="29"/>
      <c r="Y813" s="29"/>
      <c r="Z813" s="29"/>
      <c r="AA813" s="29"/>
      <c r="AB813" s="29"/>
      <c r="AC813" s="29"/>
    </row>
    <row r="814" spans="1:29" ht="15">
      <c r="A814" s="29"/>
      <c r="B814" s="50"/>
      <c r="C814" s="29"/>
      <c r="D814" s="41"/>
      <c r="E814" s="51"/>
      <c r="F814" s="51"/>
      <c r="G814" s="41"/>
      <c r="H814" s="41"/>
      <c r="I814" s="29"/>
      <c r="J814" s="29"/>
      <c r="K814" s="29"/>
      <c r="L814" s="29"/>
      <c r="M814" s="29"/>
      <c r="N814" s="29"/>
      <c r="O814" s="29"/>
      <c r="P814" s="29"/>
      <c r="Q814" s="29"/>
      <c r="R814" s="29"/>
      <c r="S814" s="29"/>
      <c r="T814" s="29"/>
      <c r="U814" s="29"/>
      <c r="V814" s="29"/>
      <c r="W814" s="29"/>
      <c r="X814" s="29"/>
      <c r="Y814" s="29"/>
      <c r="Z814" s="29"/>
      <c r="AA814" s="29"/>
      <c r="AB814" s="29"/>
      <c r="AC814" s="29"/>
    </row>
    <row r="815" spans="1:29" ht="15">
      <c r="A815" s="29"/>
      <c r="B815" s="50"/>
      <c r="C815" s="29"/>
      <c r="D815" s="41"/>
      <c r="E815" s="51"/>
      <c r="F815" s="51"/>
      <c r="G815" s="41"/>
      <c r="H815" s="41"/>
      <c r="I815" s="29"/>
      <c r="J815" s="29"/>
      <c r="K815" s="29"/>
      <c r="L815" s="29"/>
      <c r="M815" s="29"/>
      <c r="N815" s="29"/>
      <c r="O815" s="29"/>
      <c r="P815" s="29"/>
      <c r="Q815" s="29"/>
      <c r="R815" s="29"/>
      <c r="S815" s="29"/>
      <c r="T815" s="29"/>
      <c r="U815" s="29"/>
      <c r="V815" s="29"/>
      <c r="W815" s="29"/>
      <c r="X815" s="29"/>
      <c r="Y815" s="29"/>
      <c r="Z815" s="29"/>
      <c r="AA815" s="29"/>
      <c r="AB815" s="29"/>
      <c r="AC815" s="29"/>
    </row>
    <row r="816" spans="1:29" ht="15">
      <c r="A816" s="29"/>
      <c r="B816" s="50"/>
      <c r="C816" s="29"/>
      <c r="D816" s="41"/>
      <c r="E816" s="51"/>
      <c r="F816" s="51"/>
      <c r="G816" s="41"/>
      <c r="H816" s="41"/>
      <c r="I816" s="29"/>
      <c r="J816" s="29"/>
      <c r="K816" s="29"/>
      <c r="L816" s="29"/>
      <c r="M816" s="29"/>
      <c r="N816" s="29"/>
      <c r="O816" s="29"/>
      <c r="P816" s="29"/>
      <c r="Q816" s="29"/>
      <c r="R816" s="29"/>
      <c r="S816" s="29"/>
      <c r="T816" s="29"/>
      <c r="U816" s="29"/>
      <c r="V816" s="29"/>
      <c r="W816" s="29"/>
      <c r="X816" s="29"/>
      <c r="Y816" s="29"/>
      <c r="Z816" s="29"/>
      <c r="AA816" s="29"/>
      <c r="AB816" s="29"/>
      <c r="AC816" s="29"/>
    </row>
    <row r="817" spans="1:29" ht="15">
      <c r="A817" s="29"/>
      <c r="B817" s="50"/>
      <c r="C817" s="29"/>
      <c r="D817" s="41"/>
      <c r="E817" s="51"/>
      <c r="F817" s="51"/>
      <c r="G817" s="41"/>
      <c r="H817" s="41"/>
      <c r="I817" s="29"/>
      <c r="J817" s="29"/>
      <c r="K817" s="29"/>
      <c r="L817" s="29"/>
      <c r="M817" s="29"/>
      <c r="N817" s="29"/>
      <c r="O817" s="29"/>
      <c r="P817" s="29"/>
      <c r="Q817" s="29"/>
      <c r="R817" s="29"/>
      <c r="S817" s="29"/>
      <c r="T817" s="29"/>
      <c r="U817" s="29"/>
      <c r="V817" s="29"/>
      <c r="W817" s="29"/>
      <c r="X817" s="29"/>
      <c r="Y817" s="29"/>
      <c r="Z817" s="29"/>
      <c r="AA817" s="29"/>
      <c r="AB817" s="29"/>
      <c r="AC817" s="29"/>
    </row>
    <row r="818" spans="1:29" ht="15">
      <c r="A818" s="29"/>
      <c r="B818" s="50"/>
      <c r="C818" s="29"/>
      <c r="D818" s="41"/>
      <c r="E818" s="51"/>
      <c r="F818" s="51"/>
      <c r="G818" s="41"/>
      <c r="H818" s="41"/>
      <c r="I818" s="29"/>
      <c r="J818" s="29"/>
      <c r="K818" s="29"/>
      <c r="L818" s="29"/>
      <c r="M818" s="29"/>
      <c r="N818" s="29"/>
      <c r="O818" s="29"/>
      <c r="P818" s="29"/>
      <c r="Q818" s="29"/>
      <c r="R818" s="29"/>
      <c r="S818" s="29"/>
      <c r="T818" s="29"/>
      <c r="U818" s="29"/>
      <c r="V818" s="29"/>
      <c r="W818" s="29"/>
      <c r="X818" s="29"/>
      <c r="Y818" s="29"/>
      <c r="Z818" s="29"/>
      <c r="AA818" s="29"/>
      <c r="AB818" s="29"/>
      <c r="AC818" s="29"/>
    </row>
    <row r="819" spans="1:29" ht="15">
      <c r="A819" s="29"/>
      <c r="B819" s="50"/>
      <c r="C819" s="29"/>
      <c r="D819" s="41"/>
      <c r="E819" s="51"/>
      <c r="F819" s="51"/>
      <c r="G819" s="41"/>
      <c r="H819" s="41"/>
      <c r="I819" s="29"/>
      <c r="J819" s="29"/>
      <c r="K819" s="29"/>
      <c r="L819" s="29"/>
      <c r="M819" s="29"/>
      <c r="N819" s="29"/>
      <c r="O819" s="29"/>
      <c r="P819" s="29"/>
      <c r="Q819" s="29"/>
      <c r="R819" s="29"/>
      <c r="S819" s="29"/>
      <c r="T819" s="29"/>
      <c r="U819" s="29"/>
      <c r="V819" s="29"/>
      <c r="W819" s="29"/>
      <c r="X819" s="29"/>
      <c r="Y819" s="29"/>
      <c r="Z819" s="29"/>
      <c r="AA819" s="29"/>
      <c r="AB819" s="29"/>
      <c r="AC819" s="29"/>
    </row>
    <row r="820" spans="1:29" ht="15">
      <c r="A820" s="29"/>
      <c r="B820" s="50"/>
      <c r="C820" s="29"/>
      <c r="D820" s="41"/>
      <c r="E820" s="51"/>
      <c r="F820" s="51"/>
      <c r="G820" s="41"/>
      <c r="H820" s="41"/>
      <c r="I820" s="29"/>
      <c r="J820" s="29"/>
      <c r="K820" s="29"/>
      <c r="L820" s="29"/>
      <c r="M820" s="29"/>
      <c r="N820" s="29"/>
      <c r="O820" s="29"/>
      <c r="P820" s="29"/>
      <c r="Q820" s="29"/>
      <c r="R820" s="29"/>
      <c r="S820" s="29"/>
      <c r="T820" s="29"/>
      <c r="U820" s="29"/>
      <c r="V820" s="29"/>
      <c r="W820" s="29"/>
      <c r="X820" s="29"/>
      <c r="Y820" s="29"/>
      <c r="Z820" s="29"/>
      <c r="AA820" s="29"/>
      <c r="AB820" s="29"/>
      <c r="AC820" s="29"/>
    </row>
    <row r="821" spans="1:29" ht="15">
      <c r="A821" s="29"/>
      <c r="B821" s="50"/>
      <c r="C821" s="29"/>
      <c r="D821" s="41"/>
      <c r="E821" s="51"/>
      <c r="F821" s="51"/>
      <c r="G821" s="41"/>
      <c r="H821" s="41"/>
      <c r="I821" s="29"/>
      <c r="J821" s="29"/>
      <c r="K821" s="29"/>
      <c r="L821" s="29"/>
      <c r="M821" s="29"/>
      <c r="N821" s="29"/>
      <c r="O821" s="29"/>
      <c r="P821" s="29"/>
      <c r="Q821" s="29"/>
      <c r="R821" s="29"/>
      <c r="S821" s="29"/>
      <c r="T821" s="29"/>
      <c r="U821" s="29"/>
      <c r="V821" s="29"/>
      <c r="W821" s="29"/>
      <c r="X821" s="29"/>
      <c r="Y821" s="29"/>
      <c r="Z821" s="29"/>
      <c r="AA821" s="29"/>
      <c r="AB821" s="29"/>
      <c r="AC821" s="29"/>
    </row>
    <row r="822" spans="1:29" ht="15">
      <c r="A822" s="29"/>
      <c r="B822" s="50"/>
      <c r="C822" s="29"/>
      <c r="D822" s="41"/>
      <c r="E822" s="51"/>
      <c r="F822" s="51"/>
      <c r="G822" s="41"/>
      <c r="H822" s="41"/>
      <c r="I822" s="29"/>
      <c r="J822" s="29"/>
      <c r="K822" s="29"/>
      <c r="L822" s="29"/>
      <c r="M822" s="29"/>
      <c r="N822" s="29"/>
      <c r="O822" s="29"/>
      <c r="P822" s="29"/>
      <c r="Q822" s="29"/>
      <c r="R822" s="29"/>
      <c r="S822" s="29"/>
      <c r="T822" s="29"/>
      <c r="U822" s="29"/>
      <c r="V822" s="29"/>
      <c r="W822" s="29"/>
      <c r="X822" s="29"/>
      <c r="Y822" s="29"/>
      <c r="Z822" s="29"/>
      <c r="AA822" s="29"/>
      <c r="AB822" s="29"/>
      <c r="AC822" s="29"/>
    </row>
    <row r="823" spans="1:29" ht="15">
      <c r="A823" s="29"/>
      <c r="B823" s="50"/>
      <c r="C823" s="29"/>
      <c r="D823" s="41"/>
      <c r="E823" s="51"/>
      <c r="F823" s="51"/>
      <c r="G823" s="41"/>
      <c r="H823" s="41"/>
      <c r="I823" s="29"/>
      <c r="J823" s="29"/>
      <c r="K823" s="29"/>
      <c r="L823" s="29"/>
      <c r="M823" s="29"/>
      <c r="N823" s="29"/>
      <c r="O823" s="29"/>
      <c r="P823" s="29"/>
      <c r="Q823" s="29"/>
      <c r="R823" s="29"/>
      <c r="S823" s="29"/>
      <c r="T823" s="29"/>
      <c r="U823" s="29"/>
      <c r="V823" s="29"/>
      <c r="W823" s="29"/>
      <c r="X823" s="29"/>
      <c r="Y823" s="29"/>
      <c r="Z823" s="29"/>
      <c r="AA823" s="29"/>
      <c r="AB823" s="29"/>
      <c r="AC823" s="29"/>
    </row>
    <row r="824" spans="1:29" ht="15">
      <c r="A824" s="29"/>
      <c r="B824" s="50"/>
      <c r="C824" s="29"/>
      <c r="D824" s="41"/>
      <c r="E824" s="51"/>
      <c r="F824" s="51"/>
      <c r="G824" s="41"/>
      <c r="H824" s="41"/>
      <c r="I824" s="29"/>
      <c r="J824" s="29"/>
      <c r="K824" s="29"/>
      <c r="L824" s="29"/>
      <c r="M824" s="29"/>
      <c r="N824" s="29"/>
      <c r="O824" s="29"/>
      <c r="P824" s="29"/>
      <c r="Q824" s="29"/>
      <c r="R824" s="29"/>
      <c r="S824" s="29"/>
      <c r="T824" s="29"/>
      <c r="U824" s="29"/>
      <c r="V824" s="29"/>
      <c r="W824" s="29"/>
      <c r="X824" s="29"/>
      <c r="Y824" s="29"/>
      <c r="Z824" s="29"/>
      <c r="AA824" s="29"/>
      <c r="AB824" s="29"/>
      <c r="AC824" s="29"/>
    </row>
    <row r="825" spans="1:29" ht="15">
      <c r="A825" s="29"/>
      <c r="B825" s="50"/>
      <c r="C825" s="29"/>
      <c r="D825" s="41"/>
      <c r="E825" s="51"/>
      <c r="F825" s="51"/>
      <c r="G825" s="41"/>
      <c r="H825" s="41"/>
      <c r="I825" s="29"/>
      <c r="J825" s="29"/>
      <c r="K825" s="29"/>
      <c r="L825" s="29"/>
      <c r="M825" s="29"/>
      <c r="N825" s="29"/>
      <c r="O825" s="29"/>
      <c r="P825" s="29"/>
      <c r="Q825" s="29"/>
      <c r="R825" s="29"/>
      <c r="S825" s="29"/>
      <c r="T825" s="29"/>
      <c r="U825" s="29"/>
      <c r="V825" s="29"/>
      <c r="W825" s="29"/>
      <c r="X825" s="29"/>
      <c r="Y825" s="29"/>
      <c r="Z825" s="29"/>
      <c r="AA825" s="29"/>
      <c r="AB825" s="29"/>
      <c r="AC825" s="29"/>
    </row>
    <row r="826" spans="1:29" ht="15">
      <c r="A826" s="29"/>
      <c r="B826" s="50"/>
      <c r="C826" s="29"/>
      <c r="D826" s="41"/>
      <c r="E826" s="51"/>
      <c r="F826" s="51"/>
      <c r="G826" s="41"/>
      <c r="H826" s="41"/>
      <c r="I826" s="29"/>
      <c r="J826" s="29"/>
      <c r="K826" s="29"/>
      <c r="L826" s="29"/>
      <c r="M826" s="29"/>
      <c r="N826" s="29"/>
      <c r="O826" s="29"/>
      <c r="P826" s="29"/>
      <c r="Q826" s="29"/>
      <c r="R826" s="29"/>
      <c r="S826" s="29"/>
      <c r="T826" s="29"/>
      <c r="U826" s="29"/>
      <c r="V826" s="29"/>
      <c r="W826" s="29"/>
      <c r="X826" s="29"/>
      <c r="Y826" s="29"/>
      <c r="Z826" s="29"/>
      <c r="AA826" s="29"/>
      <c r="AB826" s="29"/>
      <c r="AC826" s="29"/>
    </row>
    <row r="827" spans="1:29" ht="15">
      <c r="A827" s="29"/>
      <c r="B827" s="50"/>
      <c r="C827" s="29"/>
      <c r="D827" s="41"/>
      <c r="E827" s="51"/>
      <c r="F827" s="51"/>
      <c r="G827" s="41"/>
      <c r="H827" s="41"/>
      <c r="I827" s="29"/>
      <c r="J827" s="29"/>
      <c r="K827" s="29"/>
      <c r="L827" s="29"/>
      <c r="M827" s="29"/>
      <c r="N827" s="29"/>
      <c r="O827" s="29"/>
      <c r="P827" s="29"/>
      <c r="Q827" s="29"/>
      <c r="R827" s="29"/>
      <c r="S827" s="29"/>
      <c r="T827" s="29"/>
      <c r="U827" s="29"/>
      <c r="V827" s="29"/>
      <c r="W827" s="29"/>
      <c r="X827" s="29"/>
      <c r="Y827" s="29"/>
      <c r="Z827" s="29"/>
      <c r="AA827" s="29"/>
      <c r="AB827" s="29"/>
      <c r="AC827" s="29"/>
    </row>
    <row r="828" spans="1:29" ht="15">
      <c r="A828" s="29"/>
      <c r="B828" s="50"/>
      <c r="C828" s="29"/>
      <c r="D828" s="41"/>
      <c r="E828" s="51"/>
      <c r="F828" s="51"/>
      <c r="G828" s="41"/>
      <c r="H828" s="41"/>
      <c r="I828" s="29"/>
      <c r="J828" s="29"/>
      <c r="K828" s="29"/>
      <c r="L828" s="29"/>
      <c r="M828" s="29"/>
      <c r="N828" s="29"/>
      <c r="O828" s="29"/>
      <c r="P828" s="29"/>
      <c r="Q828" s="29"/>
      <c r="R828" s="29"/>
      <c r="S828" s="29"/>
      <c r="T828" s="29"/>
      <c r="U828" s="29"/>
      <c r="V828" s="29"/>
      <c r="W828" s="29"/>
      <c r="X828" s="29"/>
      <c r="Y828" s="29"/>
      <c r="Z828" s="29"/>
      <c r="AA828" s="29"/>
      <c r="AB828" s="29"/>
      <c r="AC828" s="29"/>
    </row>
    <row r="829" spans="1:29" ht="15">
      <c r="A829" s="29"/>
      <c r="B829" s="50"/>
      <c r="C829" s="29"/>
      <c r="D829" s="41"/>
      <c r="E829" s="51"/>
      <c r="F829" s="51"/>
      <c r="G829" s="41"/>
      <c r="H829" s="41"/>
      <c r="I829" s="29"/>
      <c r="J829" s="29"/>
      <c r="K829" s="29"/>
      <c r="L829" s="29"/>
      <c r="M829" s="29"/>
      <c r="N829" s="29"/>
      <c r="O829" s="29"/>
      <c r="P829" s="29"/>
      <c r="Q829" s="29"/>
      <c r="R829" s="29"/>
      <c r="S829" s="29"/>
      <c r="T829" s="29"/>
      <c r="U829" s="29"/>
      <c r="V829" s="29"/>
      <c r="W829" s="29"/>
      <c r="X829" s="29"/>
      <c r="Y829" s="29"/>
      <c r="Z829" s="29"/>
      <c r="AA829" s="29"/>
      <c r="AB829" s="29"/>
      <c r="AC829" s="29"/>
    </row>
    <row r="830" spans="1:29" ht="15">
      <c r="A830" s="29"/>
      <c r="B830" s="50"/>
      <c r="C830" s="29"/>
      <c r="D830" s="41"/>
      <c r="E830" s="51"/>
      <c r="F830" s="51"/>
      <c r="G830" s="41"/>
      <c r="H830" s="41"/>
      <c r="I830" s="29"/>
      <c r="J830" s="29"/>
      <c r="K830" s="29"/>
      <c r="L830" s="29"/>
      <c r="M830" s="29"/>
      <c r="N830" s="29"/>
      <c r="O830" s="29"/>
      <c r="P830" s="29"/>
      <c r="Q830" s="29"/>
      <c r="R830" s="29"/>
      <c r="S830" s="29"/>
      <c r="T830" s="29"/>
      <c r="U830" s="29"/>
      <c r="V830" s="29"/>
      <c r="W830" s="29"/>
      <c r="X830" s="29"/>
      <c r="Y830" s="29"/>
      <c r="Z830" s="29"/>
      <c r="AA830" s="29"/>
      <c r="AB830" s="29"/>
      <c r="AC830" s="29"/>
    </row>
    <row r="831" spans="1:29" ht="15">
      <c r="A831" s="29"/>
      <c r="B831" s="50"/>
      <c r="C831" s="29"/>
      <c r="D831" s="41"/>
      <c r="E831" s="51"/>
      <c r="F831" s="51"/>
      <c r="G831" s="41"/>
      <c r="H831" s="41"/>
      <c r="I831" s="29"/>
      <c r="J831" s="29"/>
      <c r="K831" s="29"/>
      <c r="L831" s="29"/>
      <c r="M831" s="29"/>
      <c r="N831" s="29"/>
      <c r="O831" s="29"/>
      <c r="P831" s="29"/>
      <c r="Q831" s="29"/>
      <c r="R831" s="29"/>
      <c r="S831" s="29"/>
      <c r="T831" s="29"/>
      <c r="U831" s="29"/>
      <c r="V831" s="29"/>
      <c r="W831" s="29"/>
      <c r="X831" s="29"/>
      <c r="Y831" s="29"/>
      <c r="Z831" s="29"/>
      <c r="AA831" s="29"/>
      <c r="AB831" s="29"/>
      <c r="AC831" s="29"/>
    </row>
    <row r="832" spans="1:29" ht="15">
      <c r="A832" s="29"/>
      <c r="B832" s="50"/>
      <c r="C832" s="29"/>
      <c r="D832" s="41"/>
      <c r="E832" s="51"/>
      <c r="F832" s="51"/>
      <c r="G832" s="41"/>
      <c r="H832" s="41"/>
      <c r="I832" s="29"/>
      <c r="J832" s="29"/>
      <c r="K832" s="29"/>
      <c r="L832" s="29"/>
      <c r="M832" s="29"/>
      <c r="N832" s="29"/>
      <c r="O832" s="29"/>
      <c r="P832" s="29"/>
      <c r="Q832" s="29"/>
      <c r="R832" s="29"/>
      <c r="S832" s="29"/>
      <c r="T832" s="29"/>
      <c r="U832" s="29"/>
      <c r="V832" s="29"/>
      <c r="W832" s="29"/>
      <c r="X832" s="29"/>
      <c r="Y832" s="29"/>
      <c r="Z832" s="29"/>
      <c r="AA832" s="29"/>
      <c r="AB832" s="29"/>
      <c r="AC832" s="29"/>
    </row>
    <row r="833" spans="1:29" ht="15">
      <c r="A833" s="29"/>
      <c r="B833" s="50"/>
      <c r="C833" s="29"/>
      <c r="D833" s="41"/>
      <c r="E833" s="51"/>
      <c r="F833" s="51"/>
      <c r="G833" s="41"/>
      <c r="H833" s="41"/>
      <c r="I833" s="29"/>
      <c r="J833" s="29"/>
      <c r="K833" s="29"/>
      <c r="L833" s="29"/>
      <c r="M833" s="29"/>
      <c r="N833" s="29"/>
      <c r="O833" s="29"/>
      <c r="P833" s="29"/>
      <c r="Q833" s="29"/>
      <c r="R833" s="29"/>
      <c r="S833" s="29"/>
      <c r="T833" s="29"/>
      <c r="U833" s="29"/>
      <c r="V833" s="29"/>
      <c r="W833" s="29"/>
      <c r="X833" s="29"/>
      <c r="Y833" s="29"/>
      <c r="Z833" s="29"/>
      <c r="AA833" s="29"/>
      <c r="AB833" s="29"/>
      <c r="AC833" s="29"/>
    </row>
    <row r="834" spans="1:29" ht="15">
      <c r="A834" s="29"/>
      <c r="B834" s="50"/>
      <c r="C834" s="29"/>
      <c r="D834" s="41"/>
      <c r="E834" s="51"/>
      <c r="F834" s="51"/>
      <c r="G834" s="41"/>
      <c r="H834" s="41"/>
      <c r="I834" s="29"/>
      <c r="J834" s="29"/>
      <c r="K834" s="29"/>
      <c r="L834" s="29"/>
      <c r="M834" s="29"/>
      <c r="N834" s="29"/>
      <c r="O834" s="29"/>
      <c r="P834" s="29"/>
      <c r="Q834" s="29"/>
      <c r="R834" s="29"/>
      <c r="S834" s="29"/>
      <c r="T834" s="29"/>
      <c r="U834" s="29"/>
      <c r="V834" s="29"/>
      <c r="W834" s="29"/>
      <c r="X834" s="29"/>
      <c r="Y834" s="29"/>
      <c r="Z834" s="29"/>
      <c r="AA834" s="29"/>
      <c r="AB834" s="29"/>
      <c r="AC834" s="29"/>
    </row>
    <row r="835" spans="1:29" ht="15">
      <c r="A835" s="29"/>
      <c r="B835" s="50"/>
      <c r="C835" s="29"/>
      <c r="D835" s="41"/>
      <c r="E835" s="51"/>
      <c r="F835" s="51"/>
      <c r="G835" s="41"/>
      <c r="H835" s="41"/>
      <c r="I835" s="29"/>
      <c r="J835" s="29"/>
      <c r="K835" s="29"/>
      <c r="L835" s="29"/>
      <c r="M835" s="29"/>
      <c r="N835" s="29"/>
      <c r="O835" s="29"/>
      <c r="P835" s="29"/>
      <c r="Q835" s="29"/>
      <c r="R835" s="29"/>
      <c r="S835" s="29"/>
      <c r="T835" s="29"/>
      <c r="U835" s="29"/>
      <c r="V835" s="29"/>
      <c r="W835" s="29"/>
      <c r="X835" s="29"/>
      <c r="Y835" s="29"/>
      <c r="Z835" s="29"/>
      <c r="AA835" s="29"/>
      <c r="AB835" s="29"/>
      <c r="AC835" s="29"/>
    </row>
    <row r="836" spans="1:29" ht="15">
      <c r="A836" s="29"/>
      <c r="B836" s="50"/>
      <c r="C836" s="29"/>
      <c r="D836" s="41"/>
      <c r="E836" s="51"/>
      <c r="F836" s="51"/>
      <c r="G836" s="41"/>
      <c r="H836" s="41"/>
      <c r="I836" s="29"/>
      <c r="J836" s="29"/>
      <c r="K836" s="29"/>
      <c r="L836" s="29"/>
      <c r="M836" s="29"/>
      <c r="N836" s="29"/>
      <c r="O836" s="29"/>
      <c r="P836" s="29"/>
      <c r="Q836" s="29"/>
      <c r="R836" s="29"/>
      <c r="S836" s="29"/>
      <c r="T836" s="29"/>
      <c r="U836" s="29"/>
      <c r="V836" s="29"/>
      <c r="W836" s="29"/>
      <c r="X836" s="29"/>
      <c r="Y836" s="29"/>
      <c r="Z836" s="29"/>
      <c r="AA836" s="29"/>
      <c r="AB836" s="29"/>
      <c r="AC836" s="29"/>
    </row>
    <row r="837" spans="1:29" ht="15">
      <c r="A837" s="29"/>
      <c r="B837" s="50"/>
      <c r="C837" s="29"/>
      <c r="D837" s="41"/>
      <c r="E837" s="51"/>
      <c r="F837" s="51"/>
      <c r="G837" s="41"/>
      <c r="H837" s="41"/>
      <c r="I837" s="29"/>
      <c r="J837" s="29"/>
      <c r="K837" s="29"/>
      <c r="L837" s="29"/>
      <c r="M837" s="29"/>
      <c r="N837" s="29"/>
      <c r="O837" s="29"/>
      <c r="P837" s="29"/>
      <c r="Q837" s="29"/>
      <c r="R837" s="29"/>
      <c r="S837" s="29"/>
      <c r="T837" s="29"/>
      <c r="U837" s="29"/>
      <c r="V837" s="29"/>
      <c r="W837" s="29"/>
      <c r="X837" s="29"/>
      <c r="Y837" s="29"/>
      <c r="Z837" s="29"/>
      <c r="AA837" s="29"/>
      <c r="AB837" s="29"/>
      <c r="AC837" s="29"/>
    </row>
    <row r="838" spans="1:29" ht="15">
      <c r="A838" s="29"/>
      <c r="B838" s="50"/>
      <c r="C838" s="29"/>
      <c r="D838" s="41"/>
      <c r="E838" s="51"/>
      <c r="F838" s="51"/>
      <c r="G838" s="41"/>
      <c r="H838" s="41"/>
      <c r="I838" s="29"/>
      <c r="J838" s="29"/>
      <c r="K838" s="29"/>
      <c r="L838" s="29"/>
      <c r="M838" s="29"/>
      <c r="N838" s="29"/>
      <c r="O838" s="29"/>
      <c r="P838" s="29"/>
      <c r="Q838" s="29"/>
      <c r="R838" s="29"/>
      <c r="S838" s="29"/>
      <c r="T838" s="29"/>
      <c r="U838" s="29"/>
      <c r="V838" s="29"/>
      <c r="W838" s="29"/>
      <c r="X838" s="29"/>
      <c r="Y838" s="29"/>
      <c r="Z838" s="29"/>
      <c r="AA838" s="29"/>
      <c r="AB838" s="29"/>
      <c r="AC838" s="29"/>
    </row>
    <row r="839" spans="1:29" ht="15">
      <c r="A839" s="29"/>
      <c r="B839" s="50"/>
      <c r="C839" s="29"/>
      <c r="D839" s="41"/>
      <c r="E839" s="51"/>
      <c r="F839" s="51"/>
      <c r="G839" s="41"/>
      <c r="H839" s="41"/>
      <c r="I839" s="29"/>
      <c r="J839" s="29"/>
      <c r="K839" s="29"/>
      <c r="L839" s="29"/>
      <c r="M839" s="29"/>
      <c r="N839" s="29"/>
      <c r="O839" s="29"/>
      <c r="P839" s="29"/>
      <c r="Q839" s="29"/>
      <c r="R839" s="29"/>
      <c r="S839" s="29"/>
      <c r="T839" s="29"/>
      <c r="U839" s="29"/>
      <c r="V839" s="29"/>
      <c r="W839" s="29"/>
      <c r="X839" s="29"/>
      <c r="Y839" s="29"/>
      <c r="Z839" s="29"/>
      <c r="AA839" s="29"/>
      <c r="AB839" s="29"/>
      <c r="AC839" s="29"/>
    </row>
    <row r="840" spans="1:29" ht="15">
      <c r="A840" s="29"/>
      <c r="B840" s="50"/>
      <c r="C840" s="29"/>
      <c r="D840" s="41"/>
      <c r="E840" s="51"/>
      <c r="F840" s="51"/>
      <c r="G840" s="41"/>
      <c r="H840" s="41"/>
      <c r="I840" s="29"/>
      <c r="J840" s="29"/>
      <c r="K840" s="29"/>
      <c r="L840" s="29"/>
      <c r="M840" s="29"/>
      <c r="N840" s="29"/>
      <c r="O840" s="29"/>
      <c r="P840" s="29"/>
      <c r="Q840" s="29"/>
      <c r="R840" s="29"/>
      <c r="S840" s="29"/>
      <c r="T840" s="29"/>
      <c r="U840" s="29"/>
      <c r="V840" s="29"/>
      <c r="W840" s="29"/>
      <c r="X840" s="29"/>
      <c r="Y840" s="29"/>
      <c r="Z840" s="29"/>
      <c r="AA840" s="29"/>
      <c r="AB840" s="29"/>
      <c r="AC840" s="29"/>
    </row>
    <row r="841" spans="1:29" ht="15">
      <c r="A841" s="29"/>
      <c r="B841" s="50"/>
      <c r="C841" s="29"/>
      <c r="D841" s="41"/>
      <c r="E841" s="51"/>
      <c r="F841" s="51"/>
      <c r="G841" s="41"/>
      <c r="H841" s="41"/>
      <c r="I841" s="29"/>
      <c r="J841" s="29"/>
      <c r="K841" s="29"/>
      <c r="L841" s="29"/>
      <c r="M841" s="29"/>
      <c r="N841" s="29"/>
      <c r="O841" s="29"/>
      <c r="P841" s="29"/>
      <c r="Q841" s="29"/>
      <c r="R841" s="29"/>
      <c r="S841" s="29"/>
      <c r="T841" s="29"/>
      <c r="U841" s="29"/>
      <c r="V841" s="29"/>
      <c r="W841" s="29"/>
      <c r="X841" s="29"/>
      <c r="Y841" s="29"/>
      <c r="Z841" s="29"/>
      <c r="AA841" s="29"/>
      <c r="AB841" s="29"/>
      <c r="AC841" s="29"/>
    </row>
    <row r="842" spans="1:29" ht="15">
      <c r="A842" s="29"/>
      <c r="B842" s="50"/>
      <c r="C842" s="29"/>
      <c r="D842" s="41"/>
      <c r="E842" s="51"/>
      <c r="F842" s="51"/>
      <c r="G842" s="41"/>
      <c r="H842" s="41"/>
      <c r="I842" s="29"/>
      <c r="J842" s="29"/>
      <c r="K842" s="29"/>
      <c r="L842" s="29"/>
      <c r="M842" s="29"/>
      <c r="N842" s="29"/>
      <c r="O842" s="29"/>
      <c r="P842" s="29"/>
      <c r="Q842" s="29"/>
      <c r="R842" s="29"/>
      <c r="S842" s="29"/>
      <c r="T842" s="29"/>
      <c r="U842" s="29"/>
      <c r="V842" s="29"/>
      <c r="W842" s="29"/>
      <c r="X842" s="29"/>
      <c r="Y842" s="29"/>
      <c r="Z842" s="29"/>
      <c r="AA842" s="29"/>
      <c r="AB842" s="29"/>
      <c r="AC842" s="29"/>
    </row>
    <row r="843" spans="1:29" ht="15">
      <c r="A843" s="29"/>
      <c r="B843" s="50"/>
      <c r="C843" s="29"/>
      <c r="D843" s="41"/>
      <c r="E843" s="51"/>
      <c r="F843" s="51"/>
      <c r="G843" s="41"/>
      <c r="H843" s="41"/>
      <c r="I843" s="29"/>
      <c r="J843" s="29"/>
      <c r="K843" s="29"/>
      <c r="L843" s="29"/>
      <c r="M843" s="29"/>
      <c r="N843" s="29"/>
      <c r="O843" s="29"/>
      <c r="P843" s="29"/>
      <c r="Q843" s="29"/>
      <c r="R843" s="29"/>
      <c r="S843" s="29"/>
      <c r="T843" s="29"/>
      <c r="U843" s="29"/>
      <c r="V843" s="29"/>
      <c r="W843" s="29"/>
      <c r="X843" s="29"/>
      <c r="Y843" s="29"/>
      <c r="Z843" s="29"/>
      <c r="AA843" s="29"/>
      <c r="AB843" s="29"/>
      <c r="AC843" s="29"/>
    </row>
    <row r="844" spans="1:29" ht="15">
      <c r="A844" s="29"/>
      <c r="B844" s="50"/>
      <c r="C844" s="29"/>
      <c r="D844" s="41"/>
      <c r="E844" s="51"/>
      <c r="F844" s="51"/>
      <c r="G844" s="41"/>
      <c r="H844" s="41"/>
      <c r="I844" s="29"/>
      <c r="J844" s="29"/>
      <c r="K844" s="29"/>
      <c r="L844" s="29"/>
      <c r="M844" s="29"/>
      <c r="N844" s="29"/>
      <c r="O844" s="29"/>
      <c r="P844" s="29"/>
      <c r="Q844" s="29"/>
      <c r="R844" s="29"/>
      <c r="S844" s="29"/>
      <c r="T844" s="29"/>
      <c r="U844" s="29"/>
      <c r="V844" s="29"/>
      <c r="W844" s="29"/>
      <c r="X844" s="29"/>
      <c r="Y844" s="29"/>
      <c r="Z844" s="29"/>
      <c r="AA844" s="29"/>
      <c r="AB844" s="29"/>
      <c r="AC844" s="29"/>
    </row>
    <row r="845" spans="1:29" ht="15">
      <c r="A845" s="29"/>
      <c r="B845" s="50"/>
      <c r="C845" s="29"/>
      <c r="D845" s="41"/>
      <c r="E845" s="51"/>
      <c r="F845" s="51"/>
      <c r="G845" s="41"/>
      <c r="H845" s="41"/>
      <c r="I845" s="29"/>
      <c r="J845" s="29"/>
      <c r="K845" s="29"/>
      <c r="L845" s="29"/>
      <c r="M845" s="29"/>
      <c r="N845" s="29"/>
      <c r="O845" s="29"/>
      <c r="P845" s="29"/>
      <c r="Q845" s="29"/>
      <c r="R845" s="29"/>
      <c r="S845" s="29"/>
      <c r="T845" s="29"/>
      <c r="U845" s="29"/>
      <c r="V845" s="29"/>
      <c r="W845" s="29"/>
      <c r="X845" s="29"/>
      <c r="Y845" s="29"/>
      <c r="Z845" s="29"/>
      <c r="AA845" s="29"/>
      <c r="AB845" s="29"/>
      <c r="AC845" s="29"/>
    </row>
    <row r="846" spans="1:29" ht="15">
      <c r="A846" s="29"/>
      <c r="B846" s="50"/>
      <c r="C846" s="29"/>
      <c r="D846" s="41"/>
      <c r="E846" s="51"/>
      <c r="F846" s="51"/>
      <c r="G846" s="41"/>
      <c r="H846" s="41"/>
      <c r="I846" s="29"/>
      <c r="J846" s="29"/>
      <c r="K846" s="29"/>
      <c r="L846" s="29"/>
      <c r="M846" s="29"/>
      <c r="N846" s="29"/>
      <c r="O846" s="29"/>
      <c r="P846" s="29"/>
      <c r="Q846" s="29"/>
      <c r="R846" s="29"/>
      <c r="S846" s="29"/>
      <c r="T846" s="29"/>
      <c r="U846" s="29"/>
      <c r="V846" s="29"/>
      <c r="W846" s="29"/>
      <c r="X846" s="29"/>
      <c r="Y846" s="29"/>
      <c r="Z846" s="29"/>
      <c r="AA846" s="29"/>
      <c r="AB846" s="29"/>
      <c r="AC846" s="29"/>
    </row>
    <row r="847" spans="1:29" ht="15">
      <c r="A847" s="29"/>
      <c r="B847" s="50"/>
      <c r="C847" s="29"/>
      <c r="D847" s="41"/>
      <c r="E847" s="51"/>
      <c r="F847" s="51"/>
      <c r="G847" s="41"/>
      <c r="H847" s="41"/>
      <c r="I847" s="29"/>
      <c r="J847" s="29"/>
      <c r="K847" s="29"/>
      <c r="L847" s="29"/>
      <c r="M847" s="29"/>
      <c r="N847" s="29"/>
      <c r="O847" s="29"/>
      <c r="P847" s="29"/>
      <c r="Q847" s="29"/>
      <c r="R847" s="29"/>
      <c r="S847" s="29"/>
      <c r="T847" s="29"/>
      <c r="U847" s="29"/>
      <c r="V847" s="29"/>
      <c r="W847" s="29"/>
      <c r="X847" s="29"/>
      <c r="Y847" s="29"/>
      <c r="Z847" s="29"/>
      <c r="AA847" s="29"/>
      <c r="AB847" s="29"/>
      <c r="AC847" s="29"/>
    </row>
    <row r="848" spans="1:29" ht="15">
      <c r="A848" s="29"/>
      <c r="B848" s="50"/>
      <c r="C848" s="29"/>
      <c r="D848" s="41"/>
      <c r="E848" s="51"/>
      <c r="F848" s="51"/>
      <c r="G848" s="41"/>
      <c r="H848" s="41"/>
      <c r="I848" s="29"/>
      <c r="J848" s="29"/>
      <c r="K848" s="29"/>
      <c r="L848" s="29"/>
      <c r="M848" s="29"/>
      <c r="N848" s="29"/>
      <c r="O848" s="29"/>
      <c r="P848" s="29"/>
      <c r="Q848" s="29"/>
      <c r="R848" s="29"/>
      <c r="S848" s="29"/>
      <c r="T848" s="29"/>
      <c r="U848" s="29"/>
      <c r="V848" s="29"/>
      <c r="W848" s="29"/>
      <c r="X848" s="29"/>
      <c r="Y848" s="29"/>
      <c r="Z848" s="29"/>
      <c r="AA848" s="29"/>
      <c r="AB848" s="29"/>
      <c r="AC848" s="29"/>
    </row>
    <row r="849" spans="1:29" ht="15">
      <c r="A849" s="29"/>
      <c r="B849" s="50"/>
      <c r="C849" s="29"/>
      <c r="D849" s="41"/>
      <c r="E849" s="51"/>
      <c r="F849" s="51"/>
      <c r="G849" s="41"/>
      <c r="H849" s="41"/>
      <c r="I849" s="29"/>
      <c r="J849" s="29"/>
      <c r="K849" s="29"/>
      <c r="L849" s="29"/>
      <c r="M849" s="29"/>
      <c r="N849" s="29"/>
      <c r="O849" s="29"/>
      <c r="P849" s="29"/>
      <c r="Q849" s="29"/>
      <c r="R849" s="29"/>
      <c r="S849" s="29"/>
      <c r="T849" s="29"/>
      <c r="U849" s="29"/>
      <c r="V849" s="29"/>
      <c r="W849" s="29"/>
      <c r="X849" s="29"/>
      <c r="Y849" s="29"/>
      <c r="Z849" s="29"/>
      <c r="AA849" s="29"/>
      <c r="AB849" s="29"/>
      <c r="AC849" s="29"/>
    </row>
    <row r="850" spans="1:29" ht="15">
      <c r="A850" s="29"/>
      <c r="B850" s="50"/>
      <c r="C850" s="29"/>
      <c r="D850" s="41"/>
      <c r="E850" s="51"/>
      <c r="F850" s="51"/>
      <c r="G850" s="41"/>
      <c r="H850" s="41"/>
      <c r="I850" s="29"/>
      <c r="J850" s="29"/>
      <c r="K850" s="29"/>
      <c r="L850" s="29"/>
      <c r="M850" s="29"/>
      <c r="N850" s="29"/>
      <c r="O850" s="29"/>
      <c r="P850" s="29"/>
      <c r="Q850" s="29"/>
      <c r="R850" s="29"/>
      <c r="S850" s="29"/>
      <c r="T850" s="29"/>
      <c r="U850" s="29"/>
      <c r="V850" s="29"/>
      <c r="W850" s="29"/>
      <c r="X850" s="29"/>
      <c r="Y850" s="29"/>
      <c r="Z850" s="29"/>
      <c r="AA850" s="29"/>
      <c r="AB850" s="29"/>
      <c r="AC850" s="29"/>
    </row>
    <row r="851" spans="1:29" ht="15">
      <c r="A851" s="29"/>
      <c r="B851" s="50"/>
      <c r="C851" s="29"/>
      <c r="D851" s="41"/>
      <c r="E851" s="51"/>
      <c r="F851" s="51"/>
      <c r="G851" s="41"/>
      <c r="H851" s="41"/>
      <c r="I851" s="29"/>
      <c r="J851" s="29"/>
      <c r="K851" s="29"/>
      <c r="L851" s="29"/>
      <c r="M851" s="29"/>
      <c r="N851" s="29"/>
      <c r="O851" s="29"/>
      <c r="P851" s="29"/>
      <c r="Q851" s="29"/>
      <c r="R851" s="29"/>
      <c r="S851" s="29"/>
      <c r="T851" s="29"/>
      <c r="U851" s="29"/>
      <c r="V851" s="29"/>
      <c r="W851" s="29"/>
      <c r="X851" s="29"/>
      <c r="Y851" s="29"/>
      <c r="Z851" s="29"/>
      <c r="AA851" s="29"/>
      <c r="AB851" s="29"/>
      <c r="AC851" s="29"/>
    </row>
    <row r="852" spans="1:29" ht="15">
      <c r="A852" s="29"/>
      <c r="B852" s="50"/>
      <c r="C852" s="29"/>
      <c r="D852" s="41"/>
      <c r="E852" s="51"/>
      <c r="F852" s="51"/>
      <c r="G852" s="41"/>
      <c r="H852" s="41"/>
      <c r="I852" s="29"/>
      <c r="J852" s="29"/>
      <c r="K852" s="29"/>
      <c r="L852" s="29"/>
      <c r="M852" s="29"/>
      <c r="N852" s="29"/>
      <c r="O852" s="29"/>
      <c r="P852" s="29"/>
      <c r="Q852" s="29"/>
      <c r="R852" s="29"/>
      <c r="S852" s="29"/>
      <c r="T852" s="29"/>
      <c r="U852" s="29"/>
      <c r="V852" s="29"/>
      <c r="W852" s="29"/>
      <c r="X852" s="29"/>
      <c r="Y852" s="29"/>
      <c r="Z852" s="29"/>
      <c r="AA852" s="29"/>
      <c r="AB852" s="29"/>
      <c r="AC852" s="29"/>
    </row>
    <row r="853" spans="1:29" ht="15">
      <c r="A853" s="29"/>
      <c r="B853" s="50"/>
      <c r="C853" s="29"/>
      <c r="D853" s="41"/>
      <c r="E853" s="51"/>
      <c r="F853" s="51"/>
      <c r="G853" s="41"/>
      <c r="H853" s="41"/>
      <c r="I853" s="29"/>
      <c r="J853" s="29"/>
      <c r="K853" s="29"/>
      <c r="L853" s="29"/>
      <c r="M853" s="29"/>
      <c r="N853" s="29"/>
      <c r="O853" s="29"/>
      <c r="P853" s="29"/>
      <c r="Q853" s="29"/>
      <c r="R853" s="29"/>
      <c r="S853" s="29"/>
      <c r="T853" s="29"/>
      <c r="U853" s="29"/>
      <c r="V853" s="29"/>
      <c r="W853" s="29"/>
      <c r="X853" s="29"/>
      <c r="Y853" s="29"/>
      <c r="Z853" s="29"/>
      <c r="AA853" s="29"/>
      <c r="AB853" s="29"/>
      <c r="AC853" s="29"/>
    </row>
    <row r="854" spans="1:29" ht="15">
      <c r="A854" s="29"/>
      <c r="B854" s="50"/>
      <c r="C854" s="29"/>
      <c r="D854" s="41"/>
      <c r="E854" s="51"/>
      <c r="F854" s="51"/>
      <c r="G854" s="41"/>
      <c r="H854" s="41"/>
      <c r="I854" s="29"/>
      <c r="J854" s="29"/>
      <c r="K854" s="29"/>
      <c r="L854" s="29"/>
      <c r="M854" s="29"/>
      <c r="N854" s="29"/>
      <c r="O854" s="29"/>
      <c r="P854" s="29"/>
      <c r="Q854" s="29"/>
      <c r="R854" s="29"/>
      <c r="S854" s="29"/>
      <c r="T854" s="29"/>
      <c r="U854" s="29"/>
      <c r="V854" s="29"/>
      <c r="W854" s="29"/>
      <c r="X854" s="29"/>
      <c r="Y854" s="29"/>
      <c r="Z854" s="29"/>
      <c r="AA854" s="29"/>
      <c r="AB854" s="29"/>
      <c r="AC854" s="29"/>
    </row>
    <row r="855" spans="1:29" ht="15">
      <c r="A855" s="29"/>
      <c r="B855" s="50"/>
      <c r="C855" s="29"/>
      <c r="D855" s="41"/>
      <c r="E855" s="51"/>
      <c r="F855" s="51"/>
      <c r="G855" s="41"/>
      <c r="H855" s="41"/>
      <c r="I855" s="29"/>
      <c r="J855" s="29"/>
      <c r="K855" s="29"/>
      <c r="L855" s="29"/>
      <c r="M855" s="29"/>
      <c r="N855" s="29"/>
      <c r="O855" s="29"/>
      <c r="P855" s="29"/>
      <c r="Q855" s="29"/>
      <c r="R855" s="29"/>
      <c r="S855" s="29"/>
      <c r="T855" s="29"/>
      <c r="U855" s="29"/>
      <c r="V855" s="29"/>
      <c r="W855" s="29"/>
      <c r="X855" s="29"/>
      <c r="Y855" s="29"/>
      <c r="Z855" s="29"/>
      <c r="AA855" s="29"/>
      <c r="AB855" s="29"/>
      <c r="AC855" s="29"/>
    </row>
    <row r="856" spans="1:29" ht="15">
      <c r="A856" s="29"/>
      <c r="B856" s="50"/>
      <c r="C856" s="29"/>
      <c r="D856" s="41"/>
      <c r="E856" s="51"/>
      <c r="F856" s="51"/>
      <c r="G856" s="41"/>
      <c r="H856" s="41"/>
      <c r="I856" s="29"/>
      <c r="J856" s="29"/>
      <c r="K856" s="29"/>
      <c r="L856" s="29"/>
      <c r="M856" s="29"/>
      <c r="N856" s="29"/>
      <c r="O856" s="29"/>
      <c r="P856" s="29"/>
      <c r="Q856" s="29"/>
      <c r="R856" s="29"/>
      <c r="S856" s="29"/>
      <c r="T856" s="29"/>
      <c r="U856" s="29"/>
      <c r="V856" s="29"/>
      <c r="W856" s="29"/>
      <c r="X856" s="29"/>
      <c r="Y856" s="29"/>
      <c r="Z856" s="29"/>
      <c r="AA856" s="29"/>
      <c r="AB856" s="29"/>
      <c r="AC856" s="29"/>
    </row>
    <row r="857" spans="1:29" ht="15">
      <c r="A857" s="29"/>
      <c r="B857" s="50"/>
      <c r="C857" s="29"/>
      <c r="D857" s="41"/>
      <c r="E857" s="51"/>
      <c r="F857" s="51"/>
      <c r="G857" s="41"/>
      <c r="H857" s="41"/>
      <c r="I857" s="29"/>
      <c r="J857" s="29"/>
      <c r="K857" s="29"/>
      <c r="L857" s="29"/>
      <c r="M857" s="29"/>
      <c r="N857" s="29"/>
      <c r="O857" s="29"/>
      <c r="P857" s="29"/>
      <c r="Q857" s="29"/>
      <c r="R857" s="29"/>
      <c r="S857" s="29"/>
      <c r="T857" s="29"/>
      <c r="U857" s="29"/>
      <c r="V857" s="29"/>
      <c r="W857" s="29"/>
      <c r="X857" s="29"/>
      <c r="Y857" s="29"/>
      <c r="Z857" s="29"/>
      <c r="AA857" s="29"/>
      <c r="AB857" s="29"/>
      <c r="AC857" s="29"/>
    </row>
    <row r="858" spans="1:29" ht="15">
      <c r="A858" s="29"/>
      <c r="B858" s="50"/>
      <c r="C858" s="29"/>
      <c r="D858" s="41"/>
      <c r="E858" s="51"/>
      <c r="F858" s="51"/>
      <c r="G858" s="41"/>
      <c r="H858" s="41"/>
      <c r="I858" s="29"/>
      <c r="J858" s="29"/>
      <c r="K858" s="29"/>
      <c r="L858" s="29"/>
      <c r="M858" s="29"/>
      <c r="N858" s="29"/>
      <c r="O858" s="29"/>
      <c r="P858" s="29"/>
      <c r="Q858" s="29"/>
      <c r="R858" s="29"/>
      <c r="S858" s="29"/>
      <c r="T858" s="29"/>
      <c r="U858" s="29"/>
      <c r="V858" s="29"/>
      <c r="W858" s="29"/>
      <c r="X858" s="29"/>
      <c r="Y858" s="29"/>
      <c r="Z858" s="29"/>
      <c r="AA858" s="29"/>
      <c r="AB858" s="29"/>
      <c r="AC858" s="29"/>
    </row>
    <row r="859" spans="1:29" ht="15">
      <c r="A859" s="29"/>
      <c r="B859" s="50"/>
      <c r="C859" s="29"/>
      <c r="D859" s="41"/>
      <c r="E859" s="51"/>
      <c r="F859" s="51"/>
      <c r="G859" s="41"/>
      <c r="H859" s="41"/>
      <c r="I859" s="29"/>
      <c r="J859" s="29"/>
      <c r="K859" s="29"/>
      <c r="L859" s="29"/>
      <c r="M859" s="29"/>
      <c r="N859" s="29"/>
      <c r="O859" s="29"/>
      <c r="P859" s="29"/>
      <c r="Q859" s="29"/>
      <c r="R859" s="29"/>
      <c r="S859" s="29"/>
      <c r="T859" s="29"/>
      <c r="U859" s="29"/>
      <c r="V859" s="29"/>
      <c r="W859" s="29"/>
      <c r="X859" s="29"/>
      <c r="Y859" s="29"/>
      <c r="Z859" s="29"/>
      <c r="AA859" s="29"/>
      <c r="AB859" s="29"/>
      <c r="AC859" s="29"/>
    </row>
    <row r="860" spans="1:29" ht="15">
      <c r="A860" s="29"/>
      <c r="B860" s="50"/>
      <c r="C860" s="29"/>
      <c r="D860" s="41"/>
      <c r="E860" s="51"/>
      <c r="F860" s="51"/>
      <c r="G860" s="41"/>
      <c r="H860" s="41"/>
      <c r="I860" s="29"/>
      <c r="J860" s="29"/>
      <c r="K860" s="29"/>
      <c r="L860" s="29"/>
      <c r="M860" s="29"/>
      <c r="N860" s="29"/>
      <c r="O860" s="29"/>
      <c r="P860" s="29"/>
      <c r="Q860" s="29"/>
      <c r="R860" s="29"/>
      <c r="S860" s="29"/>
      <c r="T860" s="29"/>
      <c r="U860" s="29"/>
      <c r="V860" s="29"/>
      <c r="W860" s="29"/>
      <c r="X860" s="29"/>
      <c r="Y860" s="29"/>
      <c r="Z860" s="29"/>
      <c r="AA860" s="29"/>
      <c r="AB860" s="29"/>
      <c r="AC860" s="29"/>
    </row>
    <row r="861" spans="1:29" ht="15">
      <c r="A861" s="29"/>
      <c r="B861" s="50"/>
      <c r="C861" s="29"/>
      <c r="D861" s="41"/>
      <c r="E861" s="51"/>
      <c r="F861" s="51"/>
      <c r="G861" s="41"/>
      <c r="H861" s="41"/>
      <c r="I861" s="29"/>
      <c r="J861" s="29"/>
      <c r="K861" s="29"/>
      <c r="L861" s="29"/>
      <c r="M861" s="29"/>
      <c r="N861" s="29"/>
      <c r="O861" s="29"/>
      <c r="P861" s="29"/>
      <c r="Q861" s="29"/>
      <c r="R861" s="29"/>
      <c r="S861" s="29"/>
      <c r="T861" s="29"/>
      <c r="U861" s="29"/>
      <c r="V861" s="29"/>
      <c r="W861" s="29"/>
      <c r="X861" s="29"/>
      <c r="Y861" s="29"/>
      <c r="Z861" s="29"/>
      <c r="AA861" s="29"/>
      <c r="AB861" s="29"/>
      <c r="AC861" s="29"/>
    </row>
    <row r="862" spans="1:29" ht="15">
      <c r="A862" s="29"/>
      <c r="B862" s="50"/>
      <c r="C862" s="29"/>
      <c r="D862" s="41"/>
      <c r="E862" s="51"/>
      <c r="F862" s="51"/>
      <c r="G862" s="41"/>
      <c r="H862" s="41"/>
      <c r="I862" s="29"/>
      <c r="J862" s="29"/>
      <c r="K862" s="29"/>
      <c r="L862" s="29"/>
      <c r="M862" s="29"/>
      <c r="N862" s="29"/>
      <c r="O862" s="29"/>
      <c r="P862" s="29"/>
      <c r="Q862" s="29"/>
      <c r="R862" s="29"/>
      <c r="S862" s="29"/>
      <c r="T862" s="29"/>
      <c r="U862" s="29"/>
      <c r="V862" s="29"/>
      <c r="W862" s="29"/>
      <c r="X862" s="29"/>
      <c r="Y862" s="29"/>
      <c r="Z862" s="29"/>
      <c r="AA862" s="29"/>
      <c r="AB862" s="29"/>
      <c r="AC862" s="29"/>
    </row>
    <row r="863" spans="1:29" ht="15">
      <c r="A863" s="29"/>
      <c r="B863" s="50"/>
      <c r="C863" s="29"/>
      <c r="D863" s="41"/>
      <c r="E863" s="51"/>
      <c r="F863" s="51"/>
      <c r="G863" s="41"/>
      <c r="H863" s="41"/>
      <c r="I863" s="29"/>
      <c r="J863" s="29"/>
      <c r="K863" s="29"/>
      <c r="L863" s="29"/>
      <c r="M863" s="29"/>
      <c r="N863" s="29"/>
      <c r="O863" s="29"/>
      <c r="P863" s="29"/>
      <c r="Q863" s="29"/>
      <c r="R863" s="29"/>
      <c r="S863" s="29"/>
      <c r="T863" s="29"/>
      <c r="U863" s="29"/>
      <c r="V863" s="29"/>
      <c r="W863" s="29"/>
      <c r="X863" s="29"/>
      <c r="Y863" s="29"/>
      <c r="Z863" s="29"/>
      <c r="AA863" s="29"/>
      <c r="AB863" s="29"/>
      <c r="AC863" s="29"/>
    </row>
    <row r="864" spans="1:29" ht="15">
      <c r="A864" s="29"/>
      <c r="B864" s="50"/>
      <c r="C864" s="29"/>
      <c r="D864" s="41"/>
      <c r="E864" s="51"/>
      <c r="F864" s="51"/>
      <c r="G864" s="41"/>
      <c r="H864" s="41"/>
      <c r="I864" s="29"/>
      <c r="J864" s="29"/>
      <c r="K864" s="29"/>
      <c r="L864" s="29"/>
      <c r="M864" s="29"/>
      <c r="N864" s="29"/>
      <c r="O864" s="29"/>
      <c r="P864" s="29"/>
      <c r="Q864" s="29"/>
      <c r="R864" s="29"/>
      <c r="S864" s="29"/>
      <c r="T864" s="29"/>
      <c r="U864" s="29"/>
      <c r="V864" s="29"/>
      <c r="W864" s="29"/>
      <c r="X864" s="29"/>
      <c r="Y864" s="29"/>
      <c r="Z864" s="29"/>
      <c r="AA864" s="29"/>
      <c r="AB864" s="29"/>
      <c r="AC864" s="29"/>
    </row>
    <row r="865" spans="1:29" ht="15">
      <c r="A865" s="29"/>
      <c r="B865" s="50"/>
      <c r="C865" s="29"/>
      <c r="D865" s="41"/>
      <c r="E865" s="51"/>
      <c r="F865" s="51"/>
      <c r="G865" s="41"/>
      <c r="H865" s="41"/>
      <c r="I865" s="29"/>
      <c r="J865" s="29"/>
      <c r="K865" s="29"/>
      <c r="L865" s="29"/>
      <c r="M865" s="29"/>
      <c r="N865" s="29"/>
      <c r="O865" s="29"/>
      <c r="P865" s="29"/>
      <c r="Q865" s="29"/>
      <c r="R865" s="29"/>
      <c r="S865" s="29"/>
      <c r="T865" s="29"/>
      <c r="U865" s="29"/>
      <c r="V865" s="29"/>
      <c r="W865" s="29"/>
      <c r="X865" s="29"/>
      <c r="Y865" s="29"/>
      <c r="Z865" s="29"/>
      <c r="AA865" s="29"/>
      <c r="AB865" s="29"/>
      <c r="AC865" s="29"/>
    </row>
    <row r="866" spans="1:29" ht="15">
      <c r="A866" s="29"/>
      <c r="B866" s="50"/>
      <c r="C866" s="29"/>
      <c r="D866" s="41"/>
      <c r="E866" s="51"/>
      <c r="F866" s="51"/>
      <c r="G866" s="41"/>
      <c r="H866" s="41"/>
      <c r="I866" s="29"/>
      <c r="J866" s="29"/>
      <c r="K866" s="29"/>
      <c r="L866" s="29"/>
      <c r="M866" s="29"/>
      <c r="N866" s="29"/>
      <c r="O866" s="29"/>
      <c r="P866" s="29"/>
      <c r="Q866" s="29"/>
      <c r="R866" s="29"/>
      <c r="S866" s="29"/>
      <c r="T866" s="29"/>
      <c r="U866" s="29"/>
      <c r="V866" s="29"/>
      <c r="W866" s="29"/>
      <c r="X866" s="29"/>
      <c r="Y866" s="29"/>
      <c r="Z866" s="29"/>
      <c r="AA866" s="29"/>
      <c r="AB866" s="29"/>
      <c r="AC866" s="29"/>
    </row>
    <row r="867" spans="1:29" ht="15">
      <c r="A867" s="29"/>
      <c r="B867" s="50"/>
      <c r="C867" s="29"/>
      <c r="D867" s="41"/>
      <c r="E867" s="51"/>
      <c r="F867" s="51"/>
      <c r="G867" s="41"/>
      <c r="H867" s="41"/>
      <c r="I867" s="29"/>
      <c r="J867" s="29"/>
      <c r="K867" s="29"/>
      <c r="L867" s="29"/>
      <c r="M867" s="29"/>
      <c r="N867" s="29"/>
      <c r="O867" s="29"/>
      <c r="P867" s="29"/>
      <c r="Q867" s="29"/>
      <c r="R867" s="29"/>
      <c r="S867" s="29"/>
      <c r="T867" s="29"/>
      <c r="U867" s="29"/>
      <c r="V867" s="29"/>
      <c r="W867" s="29"/>
      <c r="X867" s="29"/>
      <c r="Y867" s="29"/>
      <c r="Z867" s="29"/>
      <c r="AA867" s="29"/>
      <c r="AB867" s="29"/>
      <c r="AC867" s="29"/>
    </row>
    <row r="868" spans="1:29" ht="15">
      <c r="A868" s="29"/>
      <c r="B868" s="50"/>
      <c r="C868" s="29"/>
      <c r="D868" s="41"/>
      <c r="E868" s="51"/>
      <c r="F868" s="51"/>
      <c r="G868" s="41"/>
      <c r="H868" s="41"/>
      <c r="I868" s="29"/>
      <c r="J868" s="29"/>
      <c r="K868" s="29"/>
      <c r="L868" s="29"/>
      <c r="M868" s="29"/>
      <c r="N868" s="29"/>
      <c r="O868" s="29"/>
      <c r="P868" s="29"/>
      <c r="Q868" s="29"/>
      <c r="R868" s="29"/>
      <c r="S868" s="29"/>
      <c r="T868" s="29"/>
      <c r="U868" s="29"/>
      <c r="V868" s="29"/>
      <c r="W868" s="29"/>
      <c r="X868" s="29"/>
      <c r="Y868" s="29"/>
      <c r="Z868" s="29"/>
      <c r="AA868" s="29"/>
      <c r="AB868" s="29"/>
      <c r="AC868" s="29"/>
    </row>
    <row r="869" spans="1:29" ht="15">
      <c r="A869" s="29"/>
      <c r="B869" s="50"/>
      <c r="C869" s="29"/>
      <c r="D869" s="41"/>
      <c r="E869" s="51"/>
      <c r="F869" s="51"/>
      <c r="G869" s="41"/>
      <c r="H869" s="41"/>
      <c r="I869" s="29"/>
      <c r="J869" s="29"/>
      <c r="K869" s="29"/>
      <c r="L869" s="29"/>
      <c r="M869" s="29"/>
      <c r="N869" s="29"/>
      <c r="O869" s="29"/>
      <c r="P869" s="29"/>
      <c r="Q869" s="29"/>
      <c r="R869" s="29"/>
      <c r="S869" s="29"/>
      <c r="T869" s="29"/>
      <c r="U869" s="29"/>
      <c r="V869" s="29"/>
      <c r="W869" s="29"/>
      <c r="X869" s="29"/>
      <c r="Y869" s="29"/>
      <c r="Z869" s="29"/>
      <c r="AA869" s="29"/>
      <c r="AB869" s="29"/>
      <c r="AC869" s="29"/>
    </row>
    <row r="870" spans="1:29" ht="15">
      <c r="A870" s="29"/>
      <c r="B870" s="50"/>
      <c r="C870" s="29"/>
      <c r="D870" s="41"/>
      <c r="E870" s="51"/>
      <c r="F870" s="51"/>
      <c r="G870" s="41"/>
      <c r="H870" s="41"/>
      <c r="I870" s="29"/>
      <c r="J870" s="29"/>
      <c r="K870" s="29"/>
      <c r="L870" s="29"/>
      <c r="M870" s="29"/>
      <c r="N870" s="29"/>
      <c r="O870" s="29"/>
      <c r="P870" s="29"/>
      <c r="Q870" s="29"/>
      <c r="R870" s="29"/>
      <c r="S870" s="29"/>
      <c r="T870" s="29"/>
      <c r="U870" s="29"/>
      <c r="V870" s="29"/>
      <c r="W870" s="29"/>
      <c r="X870" s="29"/>
      <c r="Y870" s="29"/>
      <c r="Z870" s="29"/>
      <c r="AA870" s="29"/>
      <c r="AB870" s="29"/>
      <c r="AC870" s="29"/>
    </row>
    <row r="871" spans="1:29" ht="15">
      <c r="A871" s="29"/>
      <c r="B871" s="50"/>
      <c r="C871" s="29"/>
      <c r="D871" s="41"/>
      <c r="E871" s="51"/>
      <c r="F871" s="51"/>
      <c r="G871" s="41"/>
      <c r="H871" s="41"/>
      <c r="I871" s="29"/>
      <c r="J871" s="29"/>
      <c r="K871" s="29"/>
      <c r="L871" s="29"/>
      <c r="M871" s="29"/>
      <c r="N871" s="29"/>
      <c r="O871" s="29"/>
      <c r="P871" s="29"/>
      <c r="Q871" s="29"/>
      <c r="R871" s="29"/>
      <c r="S871" s="29"/>
      <c r="T871" s="29"/>
      <c r="U871" s="29"/>
      <c r="V871" s="29"/>
      <c r="W871" s="29"/>
      <c r="X871" s="29"/>
      <c r="Y871" s="29"/>
      <c r="Z871" s="29"/>
      <c r="AA871" s="29"/>
      <c r="AB871" s="29"/>
      <c r="AC871" s="29"/>
    </row>
    <row r="872" spans="1:29" ht="15">
      <c r="A872" s="29"/>
      <c r="B872" s="50"/>
      <c r="C872" s="29"/>
      <c r="D872" s="41"/>
      <c r="E872" s="51"/>
      <c r="F872" s="51"/>
      <c r="G872" s="41"/>
      <c r="H872" s="41"/>
      <c r="I872" s="29"/>
      <c r="J872" s="29"/>
      <c r="K872" s="29"/>
      <c r="L872" s="29"/>
      <c r="M872" s="29"/>
      <c r="N872" s="29"/>
      <c r="O872" s="29"/>
      <c r="P872" s="29"/>
      <c r="Q872" s="29"/>
      <c r="R872" s="29"/>
      <c r="S872" s="29"/>
      <c r="T872" s="29"/>
      <c r="U872" s="29"/>
      <c r="V872" s="29"/>
      <c r="W872" s="29"/>
      <c r="X872" s="29"/>
      <c r="Y872" s="29"/>
      <c r="Z872" s="29"/>
      <c r="AA872" s="29"/>
      <c r="AB872" s="29"/>
      <c r="AC872" s="29"/>
    </row>
    <row r="873" spans="1:29" ht="15">
      <c r="A873" s="29"/>
      <c r="B873" s="50"/>
      <c r="C873" s="29"/>
      <c r="D873" s="41"/>
      <c r="E873" s="51"/>
      <c r="F873" s="51"/>
      <c r="G873" s="41"/>
      <c r="H873" s="41"/>
      <c r="I873" s="29"/>
      <c r="J873" s="29"/>
      <c r="K873" s="29"/>
      <c r="L873" s="29"/>
      <c r="M873" s="29"/>
      <c r="N873" s="29"/>
      <c r="O873" s="29"/>
      <c r="P873" s="29"/>
      <c r="Q873" s="29"/>
      <c r="R873" s="29"/>
      <c r="S873" s="29"/>
      <c r="T873" s="29"/>
      <c r="U873" s="29"/>
      <c r="V873" s="29"/>
      <c r="W873" s="29"/>
      <c r="X873" s="29"/>
      <c r="Y873" s="29"/>
      <c r="Z873" s="29"/>
      <c r="AA873" s="29"/>
      <c r="AB873" s="29"/>
      <c r="AC873" s="29"/>
    </row>
    <row r="874" spans="1:29" ht="15">
      <c r="A874" s="29"/>
      <c r="B874" s="50"/>
      <c r="C874" s="29"/>
      <c r="D874" s="41"/>
      <c r="E874" s="51"/>
      <c r="F874" s="51"/>
      <c r="G874" s="41"/>
      <c r="H874" s="41"/>
      <c r="I874" s="29"/>
      <c r="J874" s="29"/>
      <c r="K874" s="29"/>
      <c r="L874" s="29"/>
      <c r="M874" s="29"/>
      <c r="N874" s="29"/>
      <c r="O874" s="29"/>
      <c r="P874" s="29"/>
      <c r="Q874" s="29"/>
      <c r="R874" s="29"/>
      <c r="S874" s="29"/>
      <c r="T874" s="29"/>
      <c r="U874" s="29"/>
      <c r="V874" s="29"/>
      <c r="W874" s="29"/>
      <c r="X874" s="29"/>
      <c r="Y874" s="29"/>
      <c r="Z874" s="29"/>
      <c r="AA874" s="29"/>
      <c r="AB874" s="29"/>
      <c r="AC874" s="29"/>
    </row>
    <row r="875" spans="1:29" ht="15">
      <c r="A875" s="29"/>
      <c r="B875" s="50"/>
      <c r="C875" s="29"/>
      <c r="D875" s="41"/>
      <c r="E875" s="51"/>
      <c r="F875" s="51"/>
      <c r="G875" s="41"/>
      <c r="H875" s="41"/>
      <c r="I875" s="29"/>
      <c r="J875" s="29"/>
      <c r="K875" s="29"/>
      <c r="L875" s="29"/>
      <c r="M875" s="29"/>
      <c r="N875" s="29"/>
      <c r="O875" s="29"/>
      <c r="P875" s="29"/>
      <c r="Q875" s="29"/>
      <c r="R875" s="29"/>
      <c r="S875" s="29"/>
      <c r="T875" s="29"/>
      <c r="U875" s="29"/>
      <c r="V875" s="29"/>
      <c r="W875" s="29"/>
      <c r="X875" s="29"/>
      <c r="Y875" s="29"/>
      <c r="Z875" s="29"/>
      <c r="AA875" s="29"/>
      <c r="AB875" s="29"/>
      <c r="AC875" s="29"/>
    </row>
    <row r="876" spans="1:29" ht="15">
      <c r="A876" s="29"/>
      <c r="B876" s="50"/>
      <c r="C876" s="29"/>
      <c r="D876" s="41"/>
      <c r="E876" s="51"/>
      <c r="F876" s="51"/>
      <c r="G876" s="41"/>
      <c r="H876" s="41"/>
      <c r="I876" s="29"/>
      <c r="J876" s="29"/>
      <c r="K876" s="29"/>
      <c r="L876" s="29"/>
      <c r="M876" s="29"/>
      <c r="N876" s="29"/>
      <c r="O876" s="29"/>
      <c r="P876" s="29"/>
      <c r="Q876" s="29"/>
      <c r="R876" s="29"/>
      <c r="S876" s="29"/>
      <c r="T876" s="29"/>
      <c r="U876" s="29"/>
      <c r="V876" s="29"/>
      <c r="W876" s="29"/>
      <c r="X876" s="29"/>
      <c r="Y876" s="29"/>
      <c r="Z876" s="29"/>
      <c r="AA876" s="29"/>
      <c r="AB876" s="29"/>
      <c r="AC876" s="29"/>
    </row>
    <row r="877" spans="1:29" ht="15">
      <c r="A877" s="29"/>
      <c r="B877" s="50"/>
      <c r="C877" s="29"/>
      <c r="D877" s="41"/>
      <c r="E877" s="51"/>
      <c r="F877" s="51"/>
      <c r="G877" s="41"/>
      <c r="H877" s="41"/>
      <c r="I877" s="29"/>
      <c r="J877" s="29"/>
      <c r="K877" s="29"/>
      <c r="L877" s="29"/>
      <c r="M877" s="29"/>
      <c r="N877" s="29"/>
      <c r="O877" s="29"/>
      <c r="P877" s="29"/>
      <c r="Q877" s="29"/>
      <c r="R877" s="29"/>
      <c r="S877" s="29"/>
      <c r="T877" s="29"/>
      <c r="U877" s="29"/>
      <c r="V877" s="29"/>
      <c r="W877" s="29"/>
      <c r="X877" s="29"/>
      <c r="Y877" s="29"/>
      <c r="Z877" s="29"/>
      <c r="AA877" s="29"/>
      <c r="AB877" s="29"/>
      <c r="AC877" s="29"/>
    </row>
    <row r="878" spans="1:29" ht="15">
      <c r="A878" s="29"/>
      <c r="B878" s="50"/>
      <c r="C878" s="29"/>
      <c r="D878" s="41"/>
      <c r="E878" s="51"/>
      <c r="F878" s="51"/>
      <c r="G878" s="41"/>
      <c r="H878" s="41"/>
      <c r="I878" s="29"/>
      <c r="J878" s="29"/>
      <c r="K878" s="29"/>
      <c r="L878" s="29"/>
      <c r="M878" s="29"/>
      <c r="N878" s="29"/>
      <c r="O878" s="29"/>
      <c r="P878" s="29"/>
      <c r="Q878" s="29"/>
      <c r="R878" s="29"/>
      <c r="S878" s="29"/>
      <c r="T878" s="29"/>
      <c r="U878" s="29"/>
      <c r="V878" s="29"/>
      <c r="W878" s="29"/>
      <c r="X878" s="29"/>
      <c r="Y878" s="29"/>
      <c r="Z878" s="29"/>
      <c r="AA878" s="29"/>
      <c r="AB878" s="29"/>
      <c r="AC878" s="29"/>
    </row>
    <row r="879" spans="1:29" ht="15">
      <c r="A879" s="29"/>
      <c r="B879" s="50"/>
      <c r="C879" s="29"/>
      <c r="D879" s="41"/>
      <c r="E879" s="51"/>
      <c r="F879" s="51"/>
      <c r="G879" s="41"/>
      <c r="H879" s="41"/>
      <c r="I879" s="29"/>
      <c r="J879" s="29"/>
      <c r="K879" s="29"/>
      <c r="L879" s="29"/>
      <c r="M879" s="29"/>
      <c r="N879" s="29"/>
      <c r="O879" s="29"/>
      <c r="P879" s="29"/>
      <c r="Q879" s="29"/>
      <c r="R879" s="29"/>
      <c r="S879" s="29"/>
      <c r="T879" s="29"/>
      <c r="U879" s="29"/>
      <c r="V879" s="29"/>
      <c r="W879" s="29"/>
      <c r="X879" s="29"/>
      <c r="Y879" s="29"/>
      <c r="Z879" s="29"/>
      <c r="AA879" s="29"/>
      <c r="AB879" s="29"/>
      <c r="AC879" s="29"/>
    </row>
    <row r="880" spans="1:29" ht="15">
      <c r="A880" s="29"/>
      <c r="B880" s="50"/>
      <c r="C880" s="29"/>
      <c r="D880" s="41"/>
      <c r="E880" s="51"/>
      <c r="F880" s="51"/>
      <c r="G880" s="41"/>
      <c r="H880" s="41"/>
      <c r="I880" s="29"/>
      <c r="J880" s="29"/>
      <c r="K880" s="29"/>
      <c r="L880" s="29"/>
      <c r="M880" s="29"/>
      <c r="N880" s="29"/>
      <c r="O880" s="29"/>
      <c r="P880" s="29"/>
      <c r="Q880" s="29"/>
      <c r="R880" s="29"/>
      <c r="S880" s="29"/>
      <c r="T880" s="29"/>
      <c r="U880" s="29"/>
      <c r="V880" s="29"/>
      <c r="W880" s="29"/>
      <c r="X880" s="29"/>
      <c r="Y880" s="29"/>
      <c r="Z880" s="29"/>
      <c r="AA880" s="29"/>
      <c r="AB880" s="29"/>
      <c r="AC880" s="29"/>
    </row>
    <row r="881" spans="1:29" ht="15">
      <c r="A881" s="29"/>
      <c r="B881" s="50"/>
      <c r="C881" s="29"/>
      <c r="D881" s="41"/>
      <c r="E881" s="51"/>
      <c r="F881" s="51"/>
      <c r="G881" s="41"/>
      <c r="H881" s="41"/>
      <c r="I881" s="29"/>
      <c r="J881" s="29"/>
      <c r="K881" s="29"/>
      <c r="L881" s="29"/>
      <c r="M881" s="29"/>
      <c r="N881" s="29"/>
      <c r="O881" s="29"/>
      <c r="P881" s="29"/>
      <c r="Q881" s="29"/>
      <c r="R881" s="29"/>
      <c r="S881" s="29"/>
      <c r="T881" s="29"/>
      <c r="U881" s="29"/>
      <c r="V881" s="29"/>
      <c r="W881" s="29"/>
      <c r="X881" s="29"/>
      <c r="Y881" s="29"/>
      <c r="Z881" s="29"/>
      <c r="AA881" s="29"/>
      <c r="AB881" s="29"/>
      <c r="AC881" s="29"/>
    </row>
    <row r="882" spans="1:29" ht="15">
      <c r="A882" s="29"/>
      <c r="B882" s="50"/>
      <c r="C882" s="29"/>
      <c r="D882" s="41"/>
      <c r="E882" s="51"/>
      <c r="F882" s="51"/>
      <c r="G882" s="41"/>
      <c r="H882" s="41"/>
      <c r="I882" s="29"/>
      <c r="J882" s="29"/>
      <c r="K882" s="29"/>
      <c r="L882" s="29"/>
      <c r="M882" s="29"/>
      <c r="N882" s="29"/>
      <c r="O882" s="29"/>
      <c r="P882" s="29"/>
      <c r="Q882" s="29"/>
      <c r="R882" s="29"/>
      <c r="S882" s="29"/>
      <c r="T882" s="29"/>
      <c r="U882" s="29"/>
      <c r="V882" s="29"/>
      <c r="W882" s="29"/>
      <c r="X882" s="29"/>
      <c r="Y882" s="29"/>
      <c r="Z882" s="29"/>
      <c r="AA882" s="29"/>
      <c r="AB882" s="29"/>
      <c r="AC882" s="29"/>
    </row>
    <row r="883" spans="1:29" ht="15">
      <c r="A883" s="29"/>
      <c r="B883" s="50"/>
      <c r="C883" s="29"/>
      <c r="D883" s="41"/>
      <c r="E883" s="51"/>
      <c r="F883" s="51"/>
      <c r="G883" s="41"/>
      <c r="H883" s="41"/>
      <c r="I883" s="29"/>
      <c r="J883" s="29"/>
      <c r="K883" s="29"/>
      <c r="L883" s="29"/>
      <c r="M883" s="29"/>
      <c r="N883" s="29"/>
      <c r="O883" s="29"/>
      <c r="P883" s="29"/>
      <c r="Q883" s="29"/>
      <c r="R883" s="29"/>
      <c r="S883" s="29"/>
      <c r="T883" s="29"/>
      <c r="U883" s="29"/>
      <c r="V883" s="29"/>
      <c r="W883" s="29"/>
      <c r="X883" s="29"/>
      <c r="Y883" s="29"/>
      <c r="Z883" s="29"/>
      <c r="AA883" s="29"/>
      <c r="AB883" s="29"/>
      <c r="AC883" s="29"/>
    </row>
    <row r="884" spans="1:29" ht="15">
      <c r="A884" s="29"/>
      <c r="B884" s="50"/>
      <c r="C884" s="29"/>
      <c r="D884" s="41"/>
      <c r="E884" s="51"/>
      <c r="F884" s="51"/>
      <c r="G884" s="41"/>
      <c r="H884" s="41"/>
      <c r="I884" s="29"/>
      <c r="J884" s="29"/>
      <c r="K884" s="29"/>
      <c r="L884" s="29"/>
      <c r="M884" s="29"/>
      <c r="N884" s="29"/>
      <c r="O884" s="29"/>
      <c r="P884" s="29"/>
      <c r="Q884" s="29"/>
      <c r="R884" s="29"/>
      <c r="S884" s="29"/>
      <c r="T884" s="29"/>
      <c r="U884" s="29"/>
      <c r="V884" s="29"/>
      <c r="W884" s="29"/>
      <c r="X884" s="29"/>
      <c r="Y884" s="29"/>
      <c r="Z884" s="29"/>
      <c r="AA884" s="29"/>
      <c r="AB884" s="29"/>
      <c r="AC884" s="29"/>
    </row>
    <row r="885" spans="1:29" ht="15">
      <c r="A885" s="29"/>
      <c r="B885" s="50"/>
      <c r="C885" s="29"/>
      <c r="D885" s="41"/>
      <c r="E885" s="51"/>
      <c r="F885" s="51"/>
      <c r="G885" s="41"/>
      <c r="H885" s="41"/>
      <c r="I885" s="29"/>
      <c r="J885" s="29"/>
      <c r="K885" s="29"/>
      <c r="L885" s="29"/>
      <c r="M885" s="29"/>
      <c r="N885" s="29"/>
      <c r="O885" s="29"/>
      <c r="P885" s="29"/>
      <c r="Q885" s="29"/>
      <c r="R885" s="29"/>
      <c r="S885" s="29"/>
      <c r="T885" s="29"/>
      <c r="U885" s="29"/>
      <c r="V885" s="29"/>
      <c r="W885" s="29"/>
      <c r="X885" s="29"/>
      <c r="Y885" s="29"/>
      <c r="Z885" s="29"/>
      <c r="AA885" s="29"/>
      <c r="AB885" s="29"/>
      <c r="AC885" s="29"/>
    </row>
    <row r="886" spans="1:29" ht="15">
      <c r="A886" s="29"/>
      <c r="B886" s="50"/>
      <c r="C886" s="29"/>
      <c r="D886" s="41"/>
      <c r="E886" s="51"/>
      <c r="F886" s="51"/>
      <c r="G886" s="41"/>
      <c r="H886" s="41"/>
      <c r="I886" s="29"/>
      <c r="J886" s="29"/>
      <c r="K886" s="29"/>
      <c r="L886" s="29"/>
      <c r="M886" s="29"/>
      <c r="N886" s="29"/>
      <c r="O886" s="29"/>
      <c r="P886" s="29"/>
      <c r="Q886" s="29"/>
      <c r="R886" s="29"/>
      <c r="S886" s="29"/>
      <c r="T886" s="29"/>
      <c r="U886" s="29"/>
      <c r="V886" s="29"/>
      <c r="W886" s="29"/>
      <c r="X886" s="29"/>
      <c r="Y886" s="29"/>
      <c r="Z886" s="29"/>
      <c r="AA886" s="29"/>
      <c r="AB886" s="29"/>
      <c r="AC886" s="29"/>
    </row>
    <row r="887" spans="1:29" ht="15">
      <c r="A887" s="29"/>
      <c r="B887" s="50"/>
      <c r="C887" s="29"/>
      <c r="D887" s="41"/>
      <c r="E887" s="51"/>
      <c r="F887" s="51"/>
      <c r="G887" s="41"/>
      <c r="H887" s="41"/>
      <c r="I887" s="29"/>
      <c r="J887" s="29"/>
      <c r="K887" s="29"/>
      <c r="L887" s="29"/>
      <c r="M887" s="29"/>
      <c r="N887" s="29"/>
      <c r="O887" s="29"/>
      <c r="P887" s="29"/>
      <c r="Q887" s="29"/>
      <c r="R887" s="29"/>
      <c r="S887" s="29"/>
      <c r="T887" s="29"/>
      <c r="U887" s="29"/>
      <c r="V887" s="29"/>
      <c r="W887" s="29"/>
      <c r="X887" s="29"/>
      <c r="Y887" s="29"/>
      <c r="Z887" s="29"/>
      <c r="AA887" s="29"/>
      <c r="AB887" s="29"/>
      <c r="AC887" s="29"/>
    </row>
    <row r="888" spans="1:29" ht="15">
      <c r="A888" s="29"/>
      <c r="B888" s="50"/>
      <c r="C888" s="29"/>
      <c r="D888" s="41"/>
      <c r="E888" s="51"/>
      <c r="F888" s="51"/>
      <c r="G888" s="41"/>
      <c r="H888" s="41"/>
      <c r="I888" s="29"/>
      <c r="J888" s="29"/>
      <c r="K888" s="29"/>
      <c r="L888" s="29"/>
      <c r="M888" s="29"/>
      <c r="N888" s="29"/>
      <c r="O888" s="29"/>
      <c r="P888" s="29"/>
      <c r="Q888" s="29"/>
      <c r="R888" s="29"/>
      <c r="S888" s="29"/>
      <c r="T888" s="29"/>
      <c r="U888" s="29"/>
      <c r="V888" s="29"/>
      <c r="W888" s="29"/>
      <c r="X888" s="29"/>
      <c r="Y888" s="29"/>
      <c r="Z888" s="29"/>
      <c r="AA888" s="29"/>
      <c r="AB888" s="29"/>
      <c r="AC888" s="29"/>
    </row>
    <row r="889" spans="1:29" ht="15">
      <c r="A889" s="29"/>
      <c r="B889" s="50"/>
      <c r="C889" s="29"/>
      <c r="D889" s="41"/>
      <c r="E889" s="51"/>
      <c r="F889" s="51"/>
      <c r="G889" s="41"/>
      <c r="H889" s="41"/>
      <c r="I889" s="29"/>
      <c r="J889" s="29"/>
      <c r="K889" s="29"/>
      <c r="L889" s="29"/>
      <c r="M889" s="29"/>
      <c r="N889" s="29"/>
      <c r="O889" s="29"/>
      <c r="P889" s="29"/>
      <c r="Q889" s="29"/>
      <c r="R889" s="29"/>
      <c r="S889" s="29"/>
      <c r="T889" s="29"/>
      <c r="U889" s="29"/>
      <c r="V889" s="29"/>
      <c r="W889" s="29"/>
      <c r="X889" s="29"/>
      <c r="Y889" s="29"/>
      <c r="Z889" s="29"/>
      <c r="AA889" s="29"/>
      <c r="AB889" s="29"/>
      <c r="AC889" s="29"/>
    </row>
    <row r="890" spans="1:29" ht="15">
      <c r="A890" s="29"/>
      <c r="B890" s="50"/>
      <c r="C890" s="29"/>
      <c r="D890" s="41"/>
      <c r="E890" s="51"/>
      <c r="F890" s="51"/>
      <c r="G890" s="41"/>
      <c r="H890" s="41"/>
      <c r="I890" s="29"/>
      <c r="J890" s="29"/>
      <c r="K890" s="29"/>
      <c r="L890" s="29"/>
      <c r="M890" s="29"/>
      <c r="N890" s="29"/>
      <c r="O890" s="29"/>
      <c r="P890" s="29"/>
      <c r="Q890" s="29"/>
      <c r="R890" s="29"/>
      <c r="S890" s="29"/>
      <c r="T890" s="29"/>
      <c r="U890" s="29"/>
      <c r="V890" s="29"/>
      <c r="W890" s="29"/>
      <c r="X890" s="29"/>
      <c r="Y890" s="29"/>
      <c r="Z890" s="29"/>
      <c r="AA890" s="29"/>
      <c r="AB890" s="29"/>
      <c r="AC890" s="29"/>
    </row>
    <row r="891" spans="1:29" ht="15">
      <c r="A891" s="29"/>
      <c r="B891" s="50"/>
      <c r="C891" s="29"/>
      <c r="D891" s="41"/>
      <c r="E891" s="51"/>
      <c r="F891" s="51"/>
      <c r="G891" s="41"/>
      <c r="H891" s="41"/>
      <c r="I891" s="29"/>
      <c r="J891" s="29"/>
      <c r="K891" s="29"/>
      <c r="L891" s="29"/>
      <c r="M891" s="29"/>
      <c r="N891" s="29"/>
      <c r="O891" s="29"/>
      <c r="P891" s="29"/>
      <c r="Q891" s="29"/>
      <c r="R891" s="29"/>
      <c r="S891" s="29"/>
      <c r="T891" s="29"/>
      <c r="U891" s="29"/>
      <c r="V891" s="29"/>
      <c r="W891" s="29"/>
      <c r="X891" s="29"/>
      <c r="Y891" s="29"/>
      <c r="Z891" s="29"/>
      <c r="AA891" s="29"/>
      <c r="AB891" s="29"/>
      <c r="AC891" s="29"/>
    </row>
    <row r="892" spans="1:29" ht="15">
      <c r="A892" s="29"/>
      <c r="B892" s="50"/>
      <c r="C892" s="29"/>
      <c r="D892" s="41"/>
      <c r="E892" s="51"/>
      <c r="F892" s="51"/>
      <c r="G892" s="41"/>
      <c r="H892" s="41"/>
      <c r="I892" s="29"/>
      <c r="J892" s="29"/>
      <c r="K892" s="29"/>
      <c r="L892" s="29"/>
      <c r="M892" s="29"/>
      <c r="N892" s="29"/>
      <c r="O892" s="29"/>
      <c r="P892" s="29"/>
      <c r="Q892" s="29"/>
      <c r="R892" s="29"/>
      <c r="S892" s="29"/>
      <c r="T892" s="29"/>
      <c r="U892" s="29"/>
      <c r="V892" s="29"/>
      <c r="W892" s="29"/>
      <c r="X892" s="29"/>
      <c r="Y892" s="29"/>
      <c r="Z892" s="29"/>
      <c r="AA892" s="29"/>
      <c r="AB892" s="29"/>
      <c r="AC892" s="29"/>
    </row>
    <row r="893" spans="1:29" ht="15">
      <c r="A893" s="29"/>
      <c r="B893" s="50"/>
      <c r="C893" s="29"/>
      <c r="D893" s="41"/>
      <c r="E893" s="51"/>
      <c r="F893" s="51"/>
      <c r="G893" s="41"/>
      <c r="H893" s="41"/>
      <c r="I893" s="29"/>
      <c r="J893" s="29"/>
      <c r="K893" s="29"/>
      <c r="L893" s="29"/>
      <c r="M893" s="29"/>
      <c r="N893" s="29"/>
      <c r="O893" s="29"/>
      <c r="P893" s="29"/>
      <c r="Q893" s="29"/>
      <c r="R893" s="29"/>
      <c r="S893" s="29"/>
      <c r="T893" s="29"/>
      <c r="U893" s="29"/>
      <c r="V893" s="29"/>
      <c r="W893" s="29"/>
      <c r="X893" s="29"/>
      <c r="Y893" s="29"/>
      <c r="Z893" s="29"/>
      <c r="AA893" s="29"/>
      <c r="AB893" s="29"/>
      <c r="AC893" s="29"/>
    </row>
    <row r="894" spans="1:29" ht="15">
      <c r="A894" s="29"/>
      <c r="B894" s="50"/>
      <c r="C894" s="29"/>
      <c r="D894" s="41"/>
      <c r="E894" s="51"/>
      <c r="F894" s="51"/>
      <c r="G894" s="41"/>
      <c r="H894" s="41"/>
      <c r="I894" s="29"/>
      <c r="J894" s="29"/>
      <c r="K894" s="29"/>
      <c r="L894" s="29"/>
      <c r="M894" s="29"/>
      <c r="N894" s="29"/>
      <c r="O894" s="29"/>
      <c r="P894" s="29"/>
      <c r="Q894" s="29"/>
      <c r="R894" s="29"/>
      <c r="S894" s="29"/>
      <c r="T894" s="29"/>
      <c r="U894" s="29"/>
      <c r="V894" s="29"/>
      <c r="W894" s="29"/>
      <c r="X894" s="29"/>
      <c r="Y894" s="29"/>
      <c r="Z894" s="29"/>
      <c r="AA894" s="29"/>
      <c r="AB894" s="29"/>
      <c r="AC894" s="29"/>
    </row>
    <row r="895" spans="1:29" ht="15">
      <c r="A895" s="29"/>
      <c r="B895" s="50"/>
      <c r="C895" s="29"/>
      <c r="D895" s="41"/>
      <c r="E895" s="51"/>
      <c r="F895" s="51"/>
      <c r="G895" s="41"/>
      <c r="H895" s="41"/>
      <c r="I895" s="29"/>
      <c r="J895" s="29"/>
      <c r="K895" s="29"/>
      <c r="L895" s="29"/>
      <c r="M895" s="29"/>
      <c r="N895" s="29"/>
      <c r="O895" s="29"/>
      <c r="P895" s="29"/>
      <c r="Q895" s="29"/>
      <c r="R895" s="29"/>
      <c r="S895" s="29"/>
      <c r="T895" s="29"/>
      <c r="U895" s="29"/>
      <c r="V895" s="29"/>
      <c r="W895" s="29"/>
      <c r="X895" s="29"/>
      <c r="Y895" s="29"/>
      <c r="Z895" s="29"/>
      <c r="AA895" s="29"/>
      <c r="AB895" s="29"/>
      <c r="AC895" s="29"/>
    </row>
    <row r="896" spans="1:29" ht="15">
      <c r="A896" s="29"/>
      <c r="B896" s="50"/>
      <c r="C896" s="29"/>
      <c r="D896" s="41"/>
      <c r="E896" s="51"/>
      <c r="F896" s="51"/>
      <c r="G896" s="41"/>
      <c r="H896" s="41"/>
      <c r="I896" s="29"/>
      <c r="J896" s="29"/>
      <c r="K896" s="29"/>
      <c r="L896" s="29"/>
      <c r="M896" s="29"/>
      <c r="N896" s="29"/>
      <c r="O896" s="29"/>
      <c r="P896" s="29"/>
      <c r="Q896" s="29"/>
      <c r="R896" s="29"/>
      <c r="S896" s="29"/>
      <c r="T896" s="29"/>
      <c r="U896" s="29"/>
      <c r="V896" s="29"/>
      <c r="W896" s="29"/>
      <c r="X896" s="29"/>
      <c r="Y896" s="29"/>
      <c r="Z896" s="29"/>
      <c r="AA896" s="29"/>
      <c r="AB896" s="29"/>
      <c r="AC896" s="29"/>
    </row>
    <row r="897" spans="1:29" ht="15">
      <c r="A897" s="29"/>
      <c r="B897" s="50"/>
      <c r="C897" s="29"/>
      <c r="D897" s="41"/>
      <c r="E897" s="51"/>
      <c r="F897" s="51"/>
      <c r="G897" s="41"/>
      <c r="H897" s="41"/>
      <c r="I897" s="29"/>
      <c r="J897" s="29"/>
      <c r="K897" s="29"/>
      <c r="L897" s="29"/>
      <c r="M897" s="29"/>
      <c r="N897" s="29"/>
      <c r="O897" s="29"/>
      <c r="P897" s="29"/>
      <c r="Q897" s="29"/>
      <c r="R897" s="29"/>
      <c r="S897" s="29"/>
      <c r="T897" s="29"/>
      <c r="U897" s="29"/>
      <c r="V897" s="29"/>
      <c r="W897" s="29"/>
      <c r="X897" s="29"/>
      <c r="Y897" s="29"/>
      <c r="Z897" s="29"/>
      <c r="AA897" s="29"/>
      <c r="AB897" s="29"/>
      <c r="AC897" s="29"/>
    </row>
    <row r="898" spans="1:29" ht="15">
      <c r="A898" s="29"/>
      <c r="B898" s="50"/>
      <c r="C898" s="29"/>
      <c r="D898" s="41"/>
      <c r="E898" s="51"/>
      <c r="F898" s="51"/>
      <c r="G898" s="41"/>
      <c r="H898" s="41"/>
      <c r="I898" s="29"/>
      <c r="J898" s="29"/>
      <c r="K898" s="29"/>
      <c r="L898" s="29"/>
      <c r="M898" s="29"/>
      <c r="N898" s="29"/>
      <c r="O898" s="29"/>
      <c r="P898" s="29"/>
      <c r="Q898" s="29"/>
      <c r="R898" s="29"/>
      <c r="S898" s="29"/>
      <c r="T898" s="29"/>
      <c r="U898" s="29"/>
      <c r="V898" s="29"/>
      <c r="W898" s="29"/>
      <c r="X898" s="29"/>
      <c r="Y898" s="29"/>
      <c r="Z898" s="29"/>
      <c r="AA898" s="29"/>
      <c r="AB898" s="29"/>
      <c r="AC898" s="29"/>
    </row>
    <row r="899" spans="1:29" ht="15">
      <c r="A899" s="29"/>
      <c r="B899" s="50"/>
      <c r="C899" s="29"/>
      <c r="D899" s="41"/>
      <c r="E899" s="51"/>
      <c r="F899" s="51"/>
      <c r="G899" s="41"/>
      <c r="H899" s="41"/>
      <c r="I899" s="29"/>
      <c r="J899" s="29"/>
      <c r="K899" s="29"/>
      <c r="L899" s="29"/>
      <c r="M899" s="29"/>
      <c r="N899" s="29"/>
      <c r="O899" s="29"/>
      <c r="P899" s="29"/>
      <c r="Q899" s="29"/>
      <c r="R899" s="29"/>
      <c r="S899" s="29"/>
      <c r="T899" s="29"/>
      <c r="U899" s="29"/>
      <c r="V899" s="29"/>
      <c r="W899" s="29"/>
      <c r="X899" s="29"/>
      <c r="Y899" s="29"/>
      <c r="Z899" s="29"/>
      <c r="AA899" s="29"/>
      <c r="AB899" s="29"/>
      <c r="AC899" s="29"/>
    </row>
    <row r="900" spans="1:29" ht="15">
      <c r="A900" s="29"/>
      <c r="B900" s="50"/>
      <c r="C900" s="29"/>
      <c r="D900" s="41"/>
      <c r="E900" s="51"/>
      <c r="F900" s="51"/>
      <c r="G900" s="41"/>
      <c r="H900" s="41"/>
      <c r="I900" s="29"/>
      <c r="J900" s="29"/>
      <c r="K900" s="29"/>
      <c r="L900" s="29"/>
      <c r="M900" s="29"/>
      <c r="N900" s="29"/>
      <c r="O900" s="29"/>
      <c r="P900" s="29"/>
      <c r="Q900" s="29"/>
      <c r="R900" s="29"/>
      <c r="S900" s="29"/>
      <c r="T900" s="29"/>
      <c r="U900" s="29"/>
      <c r="V900" s="29"/>
      <c r="W900" s="29"/>
      <c r="X900" s="29"/>
      <c r="Y900" s="29"/>
      <c r="Z900" s="29"/>
      <c r="AA900" s="29"/>
      <c r="AB900" s="29"/>
      <c r="AC900" s="29"/>
    </row>
    <row r="901" spans="1:29" ht="15">
      <c r="A901" s="29"/>
      <c r="B901" s="50"/>
      <c r="C901" s="29"/>
      <c r="D901" s="41"/>
      <c r="E901" s="51"/>
      <c r="F901" s="51"/>
      <c r="G901" s="41"/>
      <c r="H901" s="41"/>
      <c r="I901" s="29"/>
      <c r="J901" s="29"/>
      <c r="K901" s="29"/>
      <c r="L901" s="29"/>
      <c r="M901" s="29"/>
      <c r="N901" s="29"/>
      <c r="O901" s="29"/>
      <c r="P901" s="29"/>
      <c r="Q901" s="29"/>
      <c r="R901" s="29"/>
      <c r="S901" s="29"/>
      <c r="T901" s="29"/>
      <c r="U901" s="29"/>
      <c r="V901" s="29"/>
      <c r="W901" s="29"/>
      <c r="X901" s="29"/>
      <c r="Y901" s="29"/>
      <c r="Z901" s="29"/>
      <c r="AA901" s="29"/>
      <c r="AB901" s="29"/>
      <c r="AC901" s="29"/>
    </row>
    <row r="902" spans="1:29" ht="15">
      <c r="A902" s="29"/>
      <c r="B902" s="50"/>
      <c r="C902" s="29"/>
      <c r="D902" s="41"/>
      <c r="E902" s="51"/>
      <c r="F902" s="51"/>
      <c r="G902" s="41"/>
      <c r="H902" s="41"/>
      <c r="I902" s="29"/>
      <c r="J902" s="29"/>
      <c r="K902" s="29"/>
      <c r="L902" s="29"/>
      <c r="M902" s="29"/>
      <c r="N902" s="29"/>
      <c r="O902" s="29"/>
      <c r="P902" s="29"/>
      <c r="Q902" s="29"/>
      <c r="R902" s="29"/>
      <c r="S902" s="29"/>
      <c r="T902" s="29"/>
      <c r="U902" s="29"/>
      <c r="V902" s="29"/>
      <c r="W902" s="29"/>
      <c r="X902" s="29"/>
      <c r="Y902" s="29"/>
      <c r="Z902" s="29"/>
      <c r="AA902" s="29"/>
      <c r="AB902" s="29"/>
      <c r="AC902" s="29"/>
    </row>
    <row r="903" spans="1:29" ht="15">
      <c r="A903" s="29"/>
      <c r="B903" s="50"/>
      <c r="C903" s="29"/>
      <c r="D903" s="41"/>
      <c r="E903" s="51"/>
      <c r="F903" s="51"/>
      <c r="G903" s="41"/>
      <c r="H903" s="41"/>
      <c r="I903" s="29"/>
      <c r="J903" s="29"/>
      <c r="K903" s="29"/>
      <c r="L903" s="29"/>
      <c r="M903" s="29"/>
      <c r="N903" s="29"/>
      <c r="O903" s="29"/>
      <c r="P903" s="29"/>
      <c r="Q903" s="29"/>
      <c r="R903" s="29"/>
      <c r="S903" s="29"/>
      <c r="T903" s="29"/>
      <c r="U903" s="29"/>
      <c r="V903" s="29"/>
      <c r="W903" s="29"/>
      <c r="X903" s="29"/>
      <c r="Y903" s="29"/>
      <c r="Z903" s="29"/>
      <c r="AA903" s="29"/>
      <c r="AB903" s="29"/>
      <c r="AC903" s="29"/>
    </row>
    <row r="904" spans="1:29" ht="15">
      <c r="A904" s="29"/>
      <c r="B904" s="50"/>
      <c r="C904" s="29"/>
      <c r="D904" s="41"/>
      <c r="E904" s="51"/>
      <c r="F904" s="51"/>
      <c r="G904" s="41"/>
      <c r="H904" s="41"/>
      <c r="I904" s="29"/>
      <c r="J904" s="29"/>
      <c r="K904" s="29"/>
      <c r="L904" s="29"/>
      <c r="M904" s="29"/>
      <c r="N904" s="29"/>
      <c r="O904" s="29"/>
      <c r="P904" s="29"/>
      <c r="Q904" s="29"/>
      <c r="R904" s="29"/>
      <c r="S904" s="29"/>
      <c r="T904" s="29"/>
      <c r="U904" s="29"/>
      <c r="V904" s="29"/>
      <c r="W904" s="29"/>
      <c r="X904" s="29"/>
      <c r="Y904" s="29"/>
      <c r="Z904" s="29"/>
      <c r="AA904" s="29"/>
      <c r="AB904" s="29"/>
      <c r="AC904" s="29"/>
    </row>
    <row r="905" spans="1:29" ht="15">
      <c r="A905" s="29"/>
      <c r="B905" s="50"/>
      <c r="C905" s="29"/>
      <c r="D905" s="41"/>
      <c r="E905" s="51"/>
      <c r="F905" s="51"/>
      <c r="G905" s="41"/>
      <c r="H905" s="41"/>
      <c r="I905" s="29"/>
      <c r="J905" s="29"/>
      <c r="K905" s="29"/>
      <c r="L905" s="29"/>
      <c r="M905" s="29"/>
      <c r="N905" s="29"/>
      <c r="O905" s="29"/>
      <c r="P905" s="29"/>
      <c r="Q905" s="29"/>
      <c r="R905" s="29"/>
      <c r="S905" s="29"/>
      <c r="T905" s="29"/>
      <c r="U905" s="29"/>
      <c r="V905" s="29"/>
      <c r="W905" s="29"/>
      <c r="X905" s="29"/>
      <c r="Y905" s="29"/>
      <c r="Z905" s="29"/>
      <c r="AA905" s="29"/>
      <c r="AB905" s="29"/>
      <c r="AC905" s="29"/>
    </row>
    <row r="906" spans="1:29" ht="15">
      <c r="A906" s="29"/>
      <c r="B906" s="50"/>
      <c r="C906" s="29"/>
      <c r="D906" s="41"/>
      <c r="E906" s="51"/>
      <c r="F906" s="51"/>
      <c r="G906" s="41"/>
      <c r="H906" s="41"/>
      <c r="I906" s="29"/>
      <c r="J906" s="29"/>
      <c r="K906" s="29"/>
      <c r="L906" s="29"/>
      <c r="M906" s="29"/>
      <c r="N906" s="29"/>
      <c r="O906" s="29"/>
      <c r="P906" s="29"/>
      <c r="Q906" s="29"/>
      <c r="R906" s="29"/>
      <c r="S906" s="29"/>
      <c r="T906" s="29"/>
      <c r="U906" s="29"/>
      <c r="V906" s="29"/>
      <c r="W906" s="29"/>
      <c r="X906" s="29"/>
      <c r="Y906" s="29"/>
      <c r="Z906" s="29"/>
      <c r="AA906" s="29"/>
      <c r="AB906" s="29"/>
      <c r="AC906" s="29"/>
    </row>
    <row r="907" spans="1:29" ht="15">
      <c r="A907" s="29"/>
      <c r="B907" s="50"/>
      <c r="C907" s="29"/>
      <c r="D907" s="41"/>
      <c r="E907" s="51"/>
      <c r="F907" s="51"/>
      <c r="G907" s="41"/>
      <c r="H907" s="41"/>
      <c r="I907" s="29"/>
      <c r="J907" s="29"/>
      <c r="K907" s="29"/>
      <c r="L907" s="29"/>
      <c r="M907" s="29"/>
      <c r="N907" s="29"/>
      <c r="O907" s="29"/>
      <c r="P907" s="29"/>
      <c r="Q907" s="29"/>
      <c r="R907" s="29"/>
      <c r="S907" s="29"/>
      <c r="T907" s="29"/>
      <c r="U907" s="29"/>
      <c r="V907" s="29"/>
      <c r="W907" s="29"/>
      <c r="X907" s="29"/>
      <c r="Y907" s="29"/>
      <c r="Z907" s="29"/>
      <c r="AA907" s="29"/>
      <c r="AB907" s="29"/>
      <c r="AC907" s="29"/>
    </row>
    <row r="908" spans="1:29" ht="15">
      <c r="A908" s="29"/>
      <c r="B908" s="50"/>
      <c r="C908" s="29"/>
      <c r="D908" s="41"/>
      <c r="E908" s="51"/>
      <c r="F908" s="51"/>
      <c r="G908" s="41"/>
      <c r="H908" s="41"/>
      <c r="I908" s="29"/>
      <c r="J908" s="29"/>
      <c r="K908" s="29"/>
      <c r="L908" s="29"/>
      <c r="M908" s="29"/>
      <c r="N908" s="29"/>
      <c r="O908" s="29"/>
      <c r="P908" s="29"/>
      <c r="Q908" s="29"/>
      <c r="R908" s="29"/>
      <c r="S908" s="29"/>
      <c r="T908" s="29"/>
      <c r="U908" s="29"/>
      <c r="V908" s="29"/>
      <c r="W908" s="29"/>
      <c r="X908" s="29"/>
      <c r="Y908" s="29"/>
      <c r="Z908" s="29"/>
      <c r="AA908" s="29"/>
      <c r="AB908" s="29"/>
      <c r="AC908" s="29"/>
    </row>
    <row r="909" spans="1:29" ht="15">
      <c r="A909" s="29"/>
      <c r="B909" s="50"/>
      <c r="C909" s="29"/>
      <c r="D909" s="41"/>
      <c r="E909" s="51"/>
      <c r="F909" s="51"/>
      <c r="G909" s="41"/>
      <c r="H909" s="41"/>
      <c r="I909" s="29"/>
      <c r="J909" s="29"/>
      <c r="K909" s="29"/>
      <c r="L909" s="29"/>
      <c r="M909" s="29"/>
      <c r="N909" s="29"/>
      <c r="O909" s="29"/>
      <c r="P909" s="29"/>
      <c r="Q909" s="29"/>
      <c r="R909" s="29"/>
      <c r="S909" s="29"/>
      <c r="T909" s="29"/>
      <c r="U909" s="29"/>
      <c r="V909" s="29"/>
      <c r="W909" s="29"/>
      <c r="X909" s="29"/>
      <c r="Y909" s="29"/>
      <c r="Z909" s="29"/>
      <c r="AA909" s="29"/>
      <c r="AB909" s="29"/>
      <c r="AC909" s="29"/>
    </row>
    <row r="910" spans="1:29" ht="15">
      <c r="A910" s="29"/>
      <c r="B910" s="50"/>
      <c r="C910" s="29"/>
      <c r="D910" s="41"/>
      <c r="E910" s="51"/>
      <c r="F910" s="51"/>
      <c r="G910" s="41"/>
      <c r="H910" s="41"/>
      <c r="I910" s="29"/>
      <c r="J910" s="29"/>
      <c r="K910" s="29"/>
      <c r="L910" s="29"/>
      <c r="M910" s="29"/>
      <c r="N910" s="29"/>
      <c r="O910" s="29"/>
      <c r="P910" s="29"/>
      <c r="Q910" s="29"/>
      <c r="R910" s="29"/>
      <c r="S910" s="29"/>
      <c r="T910" s="29"/>
      <c r="U910" s="29"/>
      <c r="V910" s="29"/>
      <c r="W910" s="29"/>
      <c r="X910" s="29"/>
      <c r="Y910" s="29"/>
      <c r="Z910" s="29"/>
      <c r="AA910" s="29"/>
      <c r="AB910" s="29"/>
      <c r="AC910" s="29"/>
    </row>
    <row r="911" spans="1:29" ht="15">
      <c r="A911" s="29"/>
      <c r="B911" s="50"/>
      <c r="C911" s="29"/>
      <c r="D911" s="41"/>
      <c r="E911" s="51"/>
      <c r="F911" s="51"/>
      <c r="G911" s="41"/>
      <c r="H911" s="41"/>
      <c r="I911" s="29"/>
      <c r="J911" s="29"/>
      <c r="K911" s="29"/>
      <c r="L911" s="29"/>
      <c r="M911" s="29"/>
      <c r="N911" s="29"/>
      <c r="O911" s="29"/>
      <c r="P911" s="29"/>
      <c r="Q911" s="29"/>
      <c r="R911" s="29"/>
      <c r="S911" s="29"/>
      <c r="T911" s="29"/>
      <c r="U911" s="29"/>
      <c r="V911" s="29"/>
      <c r="W911" s="29"/>
      <c r="X911" s="29"/>
      <c r="Y911" s="29"/>
      <c r="Z911" s="29"/>
      <c r="AA911" s="29"/>
      <c r="AB911" s="29"/>
      <c r="AC911" s="29"/>
    </row>
    <row r="912" spans="1:29" ht="15">
      <c r="A912" s="29"/>
      <c r="B912" s="50"/>
      <c r="C912" s="29"/>
      <c r="D912" s="41"/>
      <c r="E912" s="51"/>
      <c r="F912" s="51"/>
      <c r="G912" s="41"/>
      <c r="H912" s="41"/>
      <c r="I912" s="29"/>
      <c r="J912" s="29"/>
      <c r="K912" s="29"/>
      <c r="L912" s="29"/>
      <c r="M912" s="29"/>
      <c r="N912" s="29"/>
      <c r="O912" s="29"/>
      <c r="P912" s="29"/>
      <c r="Q912" s="29"/>
      <c r="R912" s="29"/>
      <c r="S912" s="29"/>
      <c r="T912" s="29"/>
      <c r="U912" s="29"/>
      <c r="V912" s="29"/>
      <c r="W912" s="29"/>
      <c r="X912" s="29"/>
      <c r="Y912" s="29"/>
      <c r="Z912" s="29"/>
      <c r="AA912" s="29"/>
      <c r="AB912" s="29"/>
      <c r="AC912" s="29"/>
    </row>
    <row r="913" spans="1:29" ht="15">
      <c r="A913" s="29"/>
      <c r="B913" s="50"/>
      <c r="C913" s="29"/>
      <c r="D913" s="41"/>
      <c r="E913" s="51"/>
      <c r="F913" s="51"/>
      <c r="G913" s="41"/>
      <c r="H913" s="41"/>
      <c r="I913" s="29"/>
      <c r="J913" s="29"/>
      <c r="K913" s="29"/>
      <c r="L913" s="29"/>
      <c r="M913" s="29"/>
      <c r="N913" s="29"/>
      <c r="O913" s="29"/>
      <c r="P913" s="29"/>
      <c r="Q913" s="29"/>
      <c r="R913" s="29"/>
      <c r="S913" s="29"/>
      <c r="T913" s="29"/>
      <c r="U913" s="29"/>
      <c r="V913" s="29"/>
      <c r="W913" s="29"/>
      <c r="X913" s="29"/>
      <c r="Y913" s="29"/>
      <c r="Z913" s="29"/>
      <c r="AA913" s="29"/>
      <c r="AB913" s="29"/>
      <c r="AC913" s="29"/>
    </row>
    <row r="914" spans="1:29" ht="15">
      <c r="A914" s="29"/>
      <c r="B914" s="50"/>
      <c r="C914" s="29"/>
      <c r="D914" s="41"/>
      <c r="E914" s="51"/>
      <c r="F914" s="51"/>
      <c r="G914" s="41"/>
      <c r="H914" s="41"/>
      <c r="I914" s="29"/>
      <c r="J914" s="29"/>
      <c r="K914" s="29"/>
      <c r="L914" s="29"/>
      <c r="M914" s="29"/>
      <c r="N914" s="29"/>
      <c r="O914" s="29"/>
      <c r="P914" s="29"/>
      <c r="Q914" s="29"/>
      <c r="R914" s="29"/>
      <c r="S914" s="29"/>
      <c r="T914" s="29"/>
      <c r="U914" s="29"/>
      <c r="V914" s="29"/>
      <c r="W914" s="29"/>
      <c r="X914" s="29"/>
      <c r="Y914" s="29"/>
      <c r="Z914" s="29"/>
      <c r="AA914" s="29"/>
      <c r="AB914" s="29"/>
      <c r="AC914" s="29"/>
    </row>
    <row r="915" spans="1:29" ht="15">
      <c r="A915" s="29"/>
      <c r="B915" s="50"/>
      <c r="C915" s="29"/>
      <c r="D915" s="41"/>
      <c r="E915" s="51"/>
      <c r="F915" s="51"/>
      <c r="G915" s="41"/>
      <c r="H915" s="41"/>
      <c r="I915" s="29"/>
      <c r="J915" s="29"/>
      <c r="K915" s="29"/>
      <c r="L915" s="29"/>
      <c r="M915" s="29"/>
      <c r="N915" s="29"/>
      <c r="O915" s="29"/>
      <c r="P915" s="29"/>
      <c r="Q915" s="29"/>
      <c r="R915" s="29"/>
      <c r="S915" s="29"/>
      <c r="T915" s="29"/>
      <c r="U915" s="29"/>
      <c r="V915" s="29"/>
      <c r="W915" s="29"/>
      <c r="X915" s="29"/>
      <c r="Y915" s="29"/>
      <c r="Z915" s="29"/>
      <c r="AA915" s="29"/>
      <c r="AB915" s="29"/>
      <c r="AC915" s="29"/>
    </row>
    <row r="916" spans="1:29" ht="15">
      <c r="A916" s="29"/>
      <c r="B916" s="50"/>
      <c r="C916" s="29"/>
      <c r="D916" s="41"/>
      <c r="E916" s="51"/>
      <c r="F916" s="51"/>
      <c r="G916" s="41"/>
      <c r="H916" s="41"/>
      <c r="I916" s="29"/>
      <c r="J916" s="29"/>
      <c r="K916" s="29"/>
      <c r="L916" s="29"/>
      <c r="M916" s="29"/>
      <c r="N916" s="29"/>
      <c r="O916" s="29"/>
      <c r="P916" s="29"/>
      <c r="Q916" s="29"/>
      <c r="R916" s="29"/>
      <c r="S916" s="29"/>
      <c r="T916" s="29"/>
      <c r="U916" s="29"/>
      <c r="V916" s="29"/>
      <c r="W916" s="29"/>
      <c r="X916" s="29"/>
      <c r="Y916" s="29"/>
      <c r="Z916" s="29"/>
      <c r="AA916" s="29"/>
      <c r="AB916" s="29"/>
      <c r="AC916" s="29"/>
    </row>
    <row r="917" spans="1:29" ht="15">
      <c r="A917" s="29"/>
      <c r="B917" s="50"/>
      <c r="C917" s="29"/>
      <c r="D917" s="41"/>
      <c r="E917" s="51"/>
      <c r="F917" s="51"/>
      <c r="G917" s="41"/>
      <c r="H917" s="41"/>
      <c r="I917" s="29"/>
      <c r="J917" s="29"/>
      <c r="K917" s="29"/>
      <c r="L917" s="29"/>
      <c r="M917" s="29"/>
      <c r="N917" s="29"/>
      <c r="O917" s="29"/>
      <c r="P917" s="29"/>
      <c r="Q917" s="29"/>
      <c r="R917" s="29"/>
      <c r="S917" s="29"/>
      <c r="T917" s="29"/>
      <c r="U917" s="29"/>
      <c r="V917" s="29"/>
      <c r="W917" s="29"/>
      <c r="X917" s="29"/>
      <c r="Y917" s="29"/>
      <c r="Z917" s="29"/>
      <c r="AA917" s="29"/>
      <c r="AB917" s="29"/>
      <c r="AC917" s="29"/>
    </row>
    <row r="918" spans="1:29" ht="15">
      <c r="A918" s="29"/>
      <c r="B918" s="50"/>
      <c r="C918" s="29"/>
      <c r="D918" s="41"/>
      <c r="E918" s="51"/>
      <c r="F918" s="51"/>
      <c r="G918" s="41"/>
      <c r="H918" s="41"/>
      <c r="I918" s="29"/>
      <c r="J918" s="29"/>
      <c r="K918" s="29"/>
      <c r="L918" s="29"/>
      <c r="M918" s="29"/>
      <c r="N918" s="29"/>
      <c r="O918" s="29"/>
      <c r="P918" s="29"/>
      <c r="Q918" s="29"/>
      <c r="R918" s="29"/>
      <c r="S918" s="29"/>
      <c r="T918" s="29"/>
      <c r="U918" s="29"/>
      <c r="V918" s="29"/>
      <c r="W918" s="29"/>
      <c r="X918" s="29"/>
      <c r="Y918" s="29"/>
      <c r="Z918" s="29"/>
      <c r="AA918" s="29"/>
      <c r="AB918" s="29"/>
      <c r="AC918" s="29"/>
    </row>
    <row r="919" spans="1:29" ht="15">
      <c r="A919" s="29"/>
      <c r="B919" s="50"/>
      <c r="C919" s="29"/>
      <c r="D919" s="41"/>
      <c r="E919" s="51"/>
      <c r="F919" s="51"/>
      <c r="G919" s="41"/>
      <c r="H919" s="41"/>
      <c r="I919" s="29"/>
      <c r="J919" s="29"/>
      <c r="K919" s="29"/>
      <c r="L919" s="29"/>
      <c r="M919" s="29"/>
      <c r="N919" s="29"/>
      <c r="O919" s="29"/>
      <c r="P919" s="29"/>
      <c r="Q919" s="29"/>
      <c r="R919" s="29"/>
      <c r="S919" s="29"/>
      <c r="T919" s="29"/>
      <c r="U919" s="29"/>
      <c r="V919" s="29"/>
      <c r="W919" s="29"/>
      <c r="X919" s="29"/>
      <c r="Y919" s="29"/>
      <c r="Z919" s="29"/>
      <c r="AA919" s="29"/>
      <c r="AB919" s="29"/>
      <c r="AC919" s="29"/>
    </row>
    <row r="920" spans="1:29" ht="15">
      <c r="A920" s="29"/>
      <c r="B920" s="50"/>
      <c r="C920" s="29"/>
      <c r="D920" s="41"/>
      <c r="E920" s="51"/>
      <c r="F920" s="51"/>
      <c r="G920" s="41"/>
      <c r="H920" s="41"/>
      <c r="I920" s="29"/>
      <c r="J920" s="29"/>
      <c r="K920" s="29"/>
      <c r="L920" s="29"/>
      <c r="M920" s="29"/>
      <c r="N920" s="29"/>
      <c r="O920" s="29"/>
      <c r="P920" s="29"/>
      <c r="Q920" s="29"/>
      <c r="R920" s="29"/>
      <c r="S920" s="29"/>
      <c r="T920" s="29"/>
      <c r="U920" s="29"/>
      <c r="V920" s="29"/>
      <c r="W920" s="29"/>
      <c r="X920" s="29"/>
      <c r="Y920" s="29"/>
      <c r="Z920" s="29"/>
      <c r="AA920" s="29"/>
      <c r="AB920" s="29"/>
      <c r="AC920" s="29"/>
    </row>
    <row r="921" spans="1:29" ht="15">
      <c r="A921" s="29"/>
      <c r="B921" s="50"/>
      <c r="C921" s="29"/>
      <c r="D921" s="41"/>
      <c r="E921" s="51"/>
      <c r="F921" s="51"/>
      <c r="G921" s="41"/>
      <c r="H921" s="41"/>
      <c r="I921" s="29"/>
      <c r="J921" s="29"/>
      <c r="K921" s="29"/>
      <c r="L921" s="29"/>
      <c r="M921" s="29"/>
      <c r="N921" s="29"/>
      <c r="O921" s="29"/>
      <c r="P921" s="29"/>
      <c r="Q921" s="29"/>
      <c r="R921" s="29"/>
      <c r="S921" s="29"/>
      <c r="T921" s="29"/>
      <c r="U921" s="29"/>
      <c r="V921" s="29"/>
      <c r="W921" s="29"/>
      <c r="X921" s="29"/>
      <c r="Y921" s="29"/>
      <c r="Z921" s="29"/>
      <c r="AA921" s="29"/>
      <c r="AB921" s="29"/>
      <c r="AC921" s="29"/>
    </row>
    <row r="922" spans="1:29" ht="15">
      <c r="A922" s="29"/>
      <c r="B922" s="50"/>
      <c r="C922" s="29"/>
      <c r="D922" s="41"/>
      <c r="E922" s="51"/>
      <c r="F922" s="51"/>
      <c r="G922" s="41"/>
      <c r="H922" s="41"/>
      <c r="I922" s="29"/>
      <c r="J922" s="29"/>
      <c r="K922" s="29"/>
      <c r="L922" s="29"/>
      <c r="M922" s="29"/>
      <c r="N922" s="29"/>
      <c r="O922" s="29"/>
      <c r="P922" s="29"/>
      <c r="Q922" s="29"/>
      <c r="R922" s="29"/>
      <c r="S922" s="29"/>
      <c r="T922" s="29"/>
      <c r="U922" s="29"/>
      <c r="V922" s="29"/>
      <c r="W922" s="29"/>
      <c r="X922" s="29"/>
      <c r="Y922" s="29"/>
      <c r="Z922" s="29"/>
      <c r="AA922" s="29"/>
      <c r="AB922" s="29"/>
      <c r="AC922" s="29"/>
    </row>
    <row r="923" spans="1:29" ht="15">
      <c r="A923" s="29"/>
      <c r="B923" s="50"/>
      <c r="C923" s="29"/>
      <c r="D923" s="41"/>
      <c r="E923" s="51"/>
      <c r="F923" s="51"/>
      <c r="G923" s="41"/>
      <c r="H923" s="41"/>
      <c r="I923" s="29"/>
      <c r="J923" s="29"/>
      <c r="K923" s="29"/>
      <c r="L923" s="29"/>
      <c r="M923" s="29"/>
      <c r="N923" s="29"/>
      <c r="O923" s="29"/>
      <c r="P923" s="29"/>
      <c r="Q923" s="29"/>
      <c r="R923" s="29"/>
      <c r="S923" s="29"/>
      <c r="T923" s="29"/>
      <c r="U923" s="29"/>
      <c r="V923" s="29"/>
      <c r="W923" s="29"/>
      <c r="X923" s="29"/>
      <c r="Y923" s="29"/>
      <c r="Z923" s="29"/>
      <c r="AA923" s="29"/>
      <c r="AB923" s="29"/>
      <c r="AC923" s="29"/>
    </row>
    <row r="924" spans="1:29" ht="15">
      <c r="A924" s="29"/>
      <c r="B924" s="50"/>
      <c r="C924" s="29"/>
      <c r="D924" s="41"/>
      <c r="E924" s="51"/>
      <c r="F924" s="51"/>
      <c r="G924" s="41"/>
      <c r="H924" s="41"/>
      <c r="I924" s="29"/>
      <c r="J924" s="29"/>
      <c r="K924" s="29"/>
      <c r="L924" s="29"/>
      <c r="M924" s="29"/>
      <c r="N924" s="29"/>
      <c r="O924" s="29"/>
      <c r="P924" s="29"/>
      <c r="Q924" s="29"/>
      <c r="R924" s="29"/>
      <c r="S924" s="29"/>
      <c r="T924" s="29"/>
      <c r="U924" s="29"/>
      <c r="V924" s="29"/>
      <c r="W924" s="29"/>
      <c r="X924" s="29"/>
      <c r="Y924" s="29"/>
      <c r="Z924" s="29"/>
      <c r="AA924" s="29"/>
      <c r="AB924" s="29"/>
      <c r="AC924" s="29"/>
    </row>
    <row r="925" spans="1:29" ht="15">
      <c r="A925" s="29"/>
      <c r="B925" s="50"/>
      <c r="C925" s="29"/>
      <c r="D925" s="41"/>
      <c r="E925" s="51"/>
      <c r="F925" s="51"/>
      <c r="G925" s="41"/>
      <c r="H925" s="41"/>
      <c r="I925" s="29"/>
      <c r="J925" s="29"/>
      <c r="K925" s="29"/>
      <c r="L925" s="29"/>
      <c r="M925" s="29"/>
      <c r="N925" s="29"/>
      <c r="O925" s="29"/>
      <c r="P925" s="29"/>
      <c r="Q925" s="29"/>
      <c r="R925" s="29"/>
      <c r="S925" s="29"/>
      <c r="T925" s="29"/>
      <c r="U925" s="29"/>
      <c r="V925" s="29"/>
      <c r="W925" s="29"/>
      <c r="X925" s="29"/>
      <c r="Y925" s="29"/>
      <c r="Z925" s="29"/>
      <c r="AA925" s="29"/>
      <c r="AB925" s="29"/>
      <c r="AC925" s="29"/>
    </row>
    <row r="926" spans="1:29" ht="15">
      <c r="A926" s="29"/>
      <c r="B926" s="50"/>
      <c r="C926" s="29"/>
      <c r="D926" s="41"/>
      <c r="E926" s="51"/>
      <c r="F926" s="51"/>
      <c r="G926" s="41"/>
      <c r="H926" s="41"/>
      <c r="I926" s="29"/>
      <c r="J926" s="29"/>
      <c r="K926" s="29"/>
      <c r="L926" s="29"/>
      <c r="M926" s="29"/>
      <c r="N926" s="29"/>
      <c r="O926" s="29"/>
      <c r="P926" s="29"/>
      <c r="Q926" s="29"/>
      <c r="R926" s="29"/>
      <c r="S926" s="29"/>
      <c r="T926" s="29"/>
      <c r="U926" s="29"/>
      <c r="V926" s="29"/>
      <c r="W926" s="29"/>
      <c r="X926" s="29"/>
      <c r="Y926" s="29"/>
      <c r="Z926" s="29"/>
      <c r="AA926" s="29"/>
      <c r="AB926" s="29"/>
      <c r="AC926" s="29"/>
    </row>
    <row r="927" spans="1:29" ht="15">
      <c r="A927" s="29"/>
      <c r="B927" s="50"/>
      <c r="C927" s="29"/>
      <c r="D927" s="41"/>
      <c r="E927" s="51"/>
      <c r="F927" s="51"/>
      <c r="G927" s="41"/>
      <c r="H927" s="41"/>
      <c r="I927" s="29"/>
      <c r="J927" s="29"/>
      <c r="K927" s="29"/>
      <c r="L927" s="29"/>
      <c r="M927" s="29"/>
      <c r="N927" s="29"/>
      <c r="O927" s="29"/>
      <c r="P927" s="29"/>
      <c r="Q927" s="29"/>
      <c r="R927" s="29"/>
      <c r="S927" s="29"/>
      <c r="T927" s="29"/>
      <c r="U927" s="29"/>
      <c r="V927" s="29"/>
      <c r="W927" s="29"/>
      <c r="X927" s="29"/>
      <c r="Y927" s="29"/>
      <c r="Z927" s="29"/>
      <c r="AA927" s="29"/>
      <c r="AB927" s="29"/>
      <c r="AC927" s="29"/>
    </row>
    <row r="928" spans="1:29" ht="15">
      <c r="A928" s="29"/>
      <c r="B928" s="50"/>
      <c r="C928" s="29"/>
      <c r="D928" s="41"/>
      <c r="E928" s="51"/>
      <c r="F928" s="51"/>
      <c r="G928" s="41"/>
      <c r="H928" s="41"/>
      <c r="I928" s="29"/>
      <c r="J928" s="29"/>
      <c r="K928" s="29"/>
      <c r="L928" s="29"/>
      <c r="M928" s="29"/>
      <c r="N928" s="29"/>
      <c r="O928" s="29"/>
      <c r="P928" s="29"/>
      <c r="Q928" s="29"/>
      <c r="R928" s="29"/>
      <c r="S928" s="29"/>
      <c r="T928" s="29"/>
      <c r="U928" s="29"/>
      <c r="V928" s="29"/>
      <c r="W928" s="29"/>
      <c r="X928" s="29"/>
      <c r="Y928" s="29"/>
      <c r="Z928" s="29"/>
      <c r="AA928" s="29"/>
      <c r="AB928" s="29"/>
      <c r="AC928" s="29"/>
    </row>
    <row r="929" spans="1:29" ht="15">
      <c r="A929" s="29"/>
      <c r="B929" s="50"/>
      <c r="C929" s="29"/>
      <c r="D929" s="41"/>
      <c r="E929" s="51"/>
      <c r="F929" s="51"/>
      <c r="G929" s="41"/>
      <c r="H929" s="41"/>
      <c r="I929" s="29"/>
      <c r="J929" s="29"/>
      <c r="K929" s="29"/>
      <c r="L929" s="29"/>
      <c r="M929" s="29"/>
      <c r="N929" s="29"/>
      <c r="O929" s="29"/>
      <c r="P929" s="29"/>
      <c r="Q929" s="29"/>
      <c r="R929" s="29"/>
      <c r="S929" s="29"/>
      <c r="T929" s="29"/>
      <c r="U929" s="29"/>
      <c r="V929" s="29"/>
      <c r="W929" s="29"/>
      <c r="X929" s="29"/>
      <c r="Y929" s="29"/>
      <c r="Z929" s="29"/>
      <c r="AA929" s="29"/>
      <c r="AB929" s="29"/>
      <c r="AC929" s="29"/>
    </row>
    <row r="930" spans="1:29" ht="15">
      <c r="A930" s="29"/>
      <c r="B930" s="50"/>
      <c r="C930" s="29"/>
      <c r="D930" s="41"/>
      <c r="E930" s="51"/>
      <c r="F930" s="51"/>
      <c r="G930" s="41"/>
      <c r="H930" s="41"/>
      <c r="I930" s="29"/>
      <c r="J930" s="29"/>
      <c r="K930" s="29"/>
      <c r="L930" s="29"/>
      <c r="M930" s="29"/>
      <c r="N930" s="29"/>
      <c r="O930" s="29"/>
      <c r="P930" s="29"/>
      <c r="Q930" s="29"/>
      <c r="R930" s="29"/>
      <c r="S930" s="29"/>
      <c r="T930" s="29"/>
      <c r="U930" s="29"/>
      <c r="V930" s="29"/>
      <c r="W930" s="29"/>
      <c r="X930" s="29"/>
      <c r="Y930" s="29"/>
      <c r="Z930" s="29"/>
      <c r="AA930" s="29"/>
      <c r="AB930" s="29"/>
      <c r="AC930" s="29"/>
    </row>
    <row r="931" spans="1:29" ht="15">
      <c r="A931" s="29"/>
      <c r="B931" s="50"/>
      <c r="C931" s="29"/>
      <c r="D931" s="41"/>
      <c r="E931" s="51"/>
      <c r="F931" s="51"/>
      <c r="G931" s="41"/>
      <c r="H931" s="41"/>
      <c r="I931" s="29"/>
      <c r="J931" s="29"/>
      <c r="K931" s="29"/>
      <c r="L931" s="29"/>
      <c r="M931" s="29"/>
      <c r="N931" s="29"/>
      <c r="O931" s="29"/>
      <c r="P931" s="29"/>
      <c r="Q931" s="29"/>
      <c r="R931" s="29"/>
      <c r="S931" s="29"/>
      <c r="T931" s="29"/>
      <c r="U931" s="29"/>
      <c r="V931" s="29"/>
      <c r="W931" s="29"/>
      <c r="X931" s="29"/>
      <c r="Y931" s="29"/>
      <c r="Z931" s="29"/>
      <c r="AA931" s="29"/>
      <c r="AB931" s="29"/>
      <c r="AC931" s="29"/>
    </row>
    <row r="932" spans="1:29" ht="15">
      <c r="A932" s="29"/>
      <c r="B932" s="50"/>
      <c r="C932" s="29"/>
      <c r="D932" s="41"/>
      <c r="E932" s="51"/>
      <c r="F932" s="51"/>
      <c r="G932" s="41"/>
      <c r="H932" s="41"/>
      <c r="I932" s="29"/>
      <c r="J932" s="29"/>
      <c r="K932" s="29"/>
      <c r="L932" s="29"/>
      <c r="M932" s="29"/>
      <c r="N932" s="29"/>
      <c r="O932" s="29"/>
      <c r="P932" s="29"/>
      <c r="Q932" s="29"/>
      <c r="R932" s="29"/>
      <c r="S932" s="29"/>
      <c r="T932" s="29"/>
      <c r="U932" s="29"/>
      <c r="V932" s="29"/>
      <c r="W932" s="29"/>
      <c r="X932" s="29"/>
      <c r="Y932" s="29"/>
      <c r="Z932" s="29"/>
      <c r="AA932" s="29"/>
      <c r="AB932" s="29"/>
      <c r="AC932" s="29"/>
    </row>
    <row r="933" spans="1:29" ht="15">
      <c r="A933" s="29"/>
      <c r="B933" s="50"/>
      <c r="C933" s="29"/>
      <c r="D933" s="41"/>
      <c r="E933" s="51"/>
      <c r="F933" s="51"/>
      <c r="G933" s="41"/>
      <c r="H933" s="41"/>
      <c r="I933" s="29"/>
      <c r="J933" s="29"/>
      <c r="K933" s="29"/>
      <c r="L933" s="29"/>
      <c r="M933" s="29"/>
      <c r="N933" s="29"/>
      <c r="O933" s="29"/>
      <c r="P933" s="29"/>
      <c r="Q933" s="29"/>
      <c r="R933" s="29"/>
      <c r="S933" s="29"/>
      <c r="T933" s="29"/>
      <c r="U933" s="29"/>
      <c r="V933" s="29"/>
      <c r="W933" s="29"/>
      <c r="X933" s="29"/>
      <c r="Y933" s="29"/>
      <c r="Z933" s="29"/>
      <c r="AA933" s="29"/>
      <c r="AB933" s="29"/>
      <c r="AC933" s="29"/>
    </row>
    <row r="934" spans="1:29" ht="15">
      <c r="A934" s="29"/>
      <c r="B934" s="50"/>
      <c r="C934" s="29"/>
      <c r="D934" s="41"/>
      <c r="E934" s="51"/>
      <c r="F934" s="51"/>
      <c r="G934" s="41"/>
      <c r="H934" s="41"/>
      <c r="I934" s="29"/>
      <c r="J934" s="29"/>
      <c r="K934" s="29"/>
      <c r="L934" s="29"/>
      <c r="M934" s="29"/>
      <c r="N934" s="29"/>
      <c r="O934" s="29"/>
      <c r="P934" s="29"/>
      <c r="Q934" s="29"/>
      <c r="R934" s="29"/>
      <c r="S934" s="29"/>
      <c r="T934" s="29"/>
      <c r="U934" s="29"/>
      <c r="V934" s="29"/>
      <c r="W934" s="29"/>
      <c r="X934" s="29"/>
      <c r="Y934" s="29"/>
      <c r="Z934" s="29"/>
      <c r="AA934" s="29"/>
      <c r="AB934" s="29"/>
      <c r="AC934" s="29"/>
    </row>
    <row r="935" spans="1:29" ht="15">
      <c r="A935" s="29"/>
      <c r="B935" s="50"/>
      <c r="C935" s="29"/>
      <c r="D935" s="41"/>
      <c r="E935" s="51"/>
      <c r="F935" s="51"/>
      <c r="G935" s="41"/>
      <c r="H935" s="41"/>
      <c r="I935" s="29"/>
      <c r="J935" s="29"/>
      <c r="K935" s="29"/>
      <c r="L935" s="29"/>
      <c r="M935" s="29"/>
      <c r="N935" s="29"/>
      <c r="O935" s="29"/>
      <c r="P935" s="29"/>
      <c r="Q935" s="29"/>
      <c r="R935" s="29"/>
      <c r="S935" s="29"/>
      <c r="T935" s="29"/>
      <c r="U935" s="29"/>
      <c r="V935" s="29"/>
      <c r="W935" s="29"/>
      <c r="X935" s="29"/>
      <c r="Y935" s="29"/>
      <c r="Z935" s="29"/>
      <c r="AA935" s="29"/>
      <c r="AB935" s="29"/>
      <c r="AC935" s="29"/>
    </row>
    <row r="936" spans="1:29" ht="15">
      <c r="A936" s="29"/>
      <c r="B936" s="50"/>
      <c r="C936" s="29"/>
      <c r="D936" s="41"/>
      <c r="E936" s="51"/>
      <c r="F936" s="51"/>
      <c r="G936" s="41"/>
      <c r="H936" s="41"/>
      <c r="I936" s="29"/>
      <c r="J936" s="29"/>
      <c r="K936" s="29"/>
      <c r="L936" s="29"/>
      <c r="M936" s="29"/>
      <c r="N936" s="29"/>
      <c r="O936" s="29"/>
      <c r="P936" s="29"/>
      <c r="Q936" s="29"/>
      <c r="R936" s="29"/>
      <c r="S936" s="29"/>
      <c r="T936" s="29"/>
      <c r="U936" s="29"/>
      <c r="V936" s="29"/>
      <c r="W936" s="29"/>
      <c r="X936" s="29"/>
      <c r="Y936" s="29"/>
      <c r="Z936" s="29"/>
      <c r="AA936" s="29"/>
      <c r="AB936" s="29"/>
      <c r="AC936" s="29"/>
    </row>
    <row r="937" spans="1:29" ht="15">
      <c r="A937" s="29"/>
      <c r="B937" s="50"/>
      <c r="C937" s="29"/>
      <c r="D937" s="41"/>
      <c r="E937" s="51"/>
      <c r="F937" s="51"/>
      <c r="G937" s="41"/>
      <c r="H937" s="41"/>
      <c r="I937" s="29"/>
      <c r="J937" s="29"/>
      <c r="K937" s="29"/>
      <c r="L937" s="29"/>
      <c r="M937" s="29"/>
      <c r="N937" s="29"/>
      <c r="O937" s="29"/>
      <c r="P937" s="29"/>
      <c r="Q937" s="29"/>
      <c r="R937" s="29"/>
      <c r="S937" s="29"/>
      <c r="T937" s="29"/>
      <c r="U937" s="29"/>
      <c r="V937" s="29"/>
      <c r="W937" s="29"/>
      <c r="X937" s="29"/>
      <c r="Y937" s="29"/>
      <c r="Z937" s="29"/>
      <c r="AA937" s="29"/>
      <c r="AB937" s="29"/>
      <c r="AC937" s="29"/>
    </row>
    <row r="938" spans="1:29" ht="15">
      <c r="A938" s="29"/>
      <c r="B938" s="50"/>
      <c r="C938" s="29"/>
      <c r="D938" s="41"/>
      <c r="E938" s="51"/>
      <c r="F938" s="51"/>
      <c r="G938" s="41"/>
      <c r="H938" s="41"/>
      <c r="I938" s="29"/>
      <c r="J938" s="29"/>
      <c r="K938" s="29"/>
      <c r="L938" s="29"/>
      <c r="M938" s="29"/>
      <c r="N938" s="29"/>
      <c r="O938" s="29"/>
      <c r="P938" s="29"/>
      <c r="Q938" s="29"/>
      <c r="R938" s="29"/>
      <c r="S938" s="29"/>
      <c r="T938" s="29"/>
      <c r="U938" s="29"/>
      <c r="V938" s="29"/>
      <c r="W938" s="29"/>
      <c r="X938" s="29"/>
      <c r="Y938" s="29"/>
      <c r="Z938" s="29"/>
      <c r="AA938" s="29"/>
      <c r="AB938" s="29"/>
      <c r="AC938" s="29"/>
    </row>
    <row r="939" spans="1:29" ht="15">
      <c r="A939" s="29"/>
      <c r="B939" s="50"/>
      <c r="C939" s="29"/>
      <c r="D939" s="41"/>
      <c r="E939" s="51"/>
      <c r="F939" s="51"/>
      <c r="G939" s="41"/>
      <c r="H939" s="41"/>
      <c r="I939" s="29"/>
      <c r="J939" s="29"/>
      <c r="K939" s="29"/>
      <c r="L939" s="29"/>
      <c r="M939" s="29"/>
      <c r="N939" s="29"/>
      <c r="O939" s="29"/>
      <c r="P939" s="29"/>
      <c r="Q939" s="29"/>
      <c r="R939" s="29"/>
      <c r="S939" s="29"/>
      <c r="T939" s="29"/>
      <c r="U939" s="29"/>
      <c r="V939" s="29"/>
      <c r="W939" s="29"/>
      <c r="X939" s="29"/>
      <c r="Y939" s="29"/>
      <c r="Z939" s="29"/>
      <c r="AA939" s="29"/>
      <c r="AB939" s="29"/>
      <c r="AC939" s="29"/>
    </row>
    <row r="940" spans="1:29" ht="15">
      <c r="A940" s="29"/>
      <c r="B940" s="50"/>
      <c r="C940" s="29"/>
      <c r="D940" s="41"/>
      <c r="E940" s="51"/>
      <c r="F940" s="51"/>
      <c r="G940" s="41"/>
      <c r="H940" s="41"/>
      <c r="I940" s="29"/>
      <c r="J940" s="29"/>
      <c r="K940" s="29"/>
      <c r="L940" s="29"/>
      <c r="M940" s="29"/>
      <c r="N940" s="29"/>
      <c r="O940" s="29"/>
      <c r="P940" s="29"/>
      <c r="Q940" s="29"/>
      <c r="R940" s="29"/>
      <c r="S940" s="29"/>
      <c r="T940" s="29"/>
      <c r="U940" s="29"/>
      <c r="V940" s="29"/>
      <c r="W940" s="29"/>
      <c r="X940" s="29"/>
      <c r="Y940" s="29"/>
      <c r="Z940" s="29"/>
      <c r="AA940" s="29"/>
      <c r="AB940" s="29"/>
      <c r="AC940" s="29"/>
    </row>
    <row r="941" spans="1:29" ht="15">
      <c r="A941" s="29"/>
      <c r="B941" s="50"/>
      <c r="C941" s="29"/>
      <c r="D941" s="41"/>
      <c r="E941" s="51"/>
      <c r="F941" s="51"/>
      <c r="G941" s="41"/>
      <c r="H941" s="41"/>
      <c r="I941" s="29"/>
      <c r="J941" s="29"/>
      <c r="K941" s="29"/>
      <c r="L941" s="29"/>
      <c r="M941" s="29"/>
      <c r="N941" s="29"/>
      <c r="O941" s="29"/>
      <c r="P941" s="29"/>
      <c r="Q941" s="29"/>
      <c r="R941" s="29"/>
      <c r="S941" s="29"/>
      <c r="T941" s="29"/>
      <c r="U941" s="29"/>
      <c r="V941" s="29"/>
      <c r="W941" s="29"/>
      <c r="X941" s="29"/>
      <c r="Y941" s="29"/>
      <c r="Z941" s="29"/>
      <c r="AA941" s="29"/>
      <c r="AB941" s="29"/>
      <c r="AC941" s="29"/>
    </row>
    <row r="942" spans="1:29" ht="15">
      <c r="A942" s="29"/>
      <c r="B942" s="50"/>
      <c r="C942" s="29"/>
      <c r="D942" s="41"/>
      <c r="E942" s="51"/>
      <c r="F942" s="51"/>
      <c r="G942" s="41"/>
      <c r="H942" s="41"/>
      <c r="I942" s="29"/>
      <c r="J942" s="29"/>
      <c r="K942" s="29"/>
      <c r="L942" s="29"/>
      <c r="M942" s="29"/>
      <c r="N942" s="29"/>
      <c r="O942" s="29"/>
      <c r="P942" s="29"/>
      <c r="Q942" s="29"/>
      <c r="R942" s="29"/>
      <c r="S942" s="29"/>
      <c r="T942" s="29"/>
      <c r="U942" s="29"/>
      <c r="V942" s="29"/>
      <c r="W942" s="29"/>
      <c r="X942" s="29"/>
      <c r="Y942" s="29"/>
      <c r="Z942" s="29"/>
      <c r="AA942" s="29"/>
      <c r="AB942" s="29"/>
      <c r="AC942" s="29"/>
    </row>
    <row r="943" spans="1:29" ht="15">
      <c r="A943" s="29"/>
      <c r="B943" s="50"/>
      <c r="C943" s="29"/>
      <c r="D943" s="41"/>
      <c r="E943" s="51"/>
      <c r="F943" s="51"/>
      <c r="G943" s="41"/>
      <c r="H943" s="41"/>
      <c r="I943" s="29"/>
      <c r="J943" s="29"/>
      <c r="K943" s="29"/>
      <c r="L943" s="29"/>
      <c r="M943" s="29"/>
      <c r="N943" s="29"/>
      <c r="O943" s="29"/>
      <c r="P943" s="29"/>
      <c r="Q943" s="29"/>
      <c r="R943" s="29"/>
      <c r="S943" s="29"/>
      <c r="T943" s="29"/>
      <c r="U943" s="29"/>
      <c r="V943" s="29"/>
      <c r="W943" s="29"/>
      <c r="X943" s="29"/>
      <c r="Y943" s="29"/>
      <c r="Z943" s="29"/>
      <c r="AA943" s="29"/>
      <c r="AB943" s="29"/>
      <c r="AC943" s="29"/>
    </row>
    <row r="944" spans="1:29" ht="15">
      <c r="A944" s="29"/>
      <c r="B944" s="50"/>
      <c r="C944" s="29"/>
      <c r="D944" s="41"/>
      <c r="E944" s="51"/>
      <c r="F944" s="51"/>
      <c r="G944" s="41"/>
      <c r="H944" s="41"/>
      <c r="I944" s="29"/>
      <c r="J944" s="29"/>
      <c r="K944" s="29"/>
      <c r="L944" s="29"/>
      <c r="M944" s="29"/>
      <c r="N944" s="29"/>
      <c r="O944" s="29"/>
      <c r="P944" s="29"/>
      <c r="Q944" s="29"/>
      <c r="R944" s="29"/>
      <c r="S944" s="29"/>
      <c r="T944" s="29"/>
      <c r="U944" s="29"/>
      <c r="V944" s="29"/>
      <c r="W944" s="29"/>
      <c r="X944" s="29"/>
      <c r="Y944" s="29"/>
      <c r="Z944" s="29"/>
      <c r="AA944" s="29"/>
      <c r="AB944" s="29"/>
      <c r="AC944" s="29"/>
    </row>
    <row r="945" spans="1:29" ht="15">
      <c r="A945" s="29"/>
      <c r="B945" s="50"/>
      <c r="C945" s="29"/>
      <c r="D945" s="41"/>
      <c r="E945" s="51"/>
      <c r="F945" s="51"/>
      <c r="G945" s="41"/>
      <c r="H945" s="41"/>
      <c r="I945" s="29"/>
      <c r="J945" s="29"/>
      <c r="K945" s="29"/>
      <c r="L945" s="29"/>
      <c r="M945" s="29"/>
      <c r="N945" s="29"/>
      <c r="O945" s="29"/>
      <c r="P945" s="29"/>
      <c r="Q945" s="29"/>
      <c r="R945" s="29"/>
      <c r="S945" s="29"/>
      <c r="T945" s="29"/>
      <c r="U945" s="29"/>
      <c r="V945" s="29"/>
      <c r="W945" s="29"/>
      <c r="X945" s="29"/>
      <c r="Y945" s="29"/>
      <c r="Z945" s="29"/>
      <c r="AA945" s="29"/>
      <c r="AB945" s="29"/>
      <c r="AC945" s="29"/>
    </row>
    <row r="946" spans="1:29" ht="15">
      <c r="A946" s="29"/>
      <c r="B946" s="50"/>
      <c r="C946" s="29"/>
      <c r="D946" s="41"/>
      <c r="E946" s="51"/>
      <c r="F946" s="51"/>
      <c r="G946" s="41"/>
      <c r="H946" s="41"/>
      <c r="I946" s="29"/>
      <c r="J946" s="29"/>
      <c r="K946" s="29"/>
      <c r="L946" s="29"/>
      <c r="M946" s="29"/>
      <c r="N946" s="29"/>
      <c r="O946" s="29"/>
      <c r="P946" s="29"/>
      <c r="Q946" s="29"/>
      <c r="R946" s="29"/>
      <c r="S946" s="29"/>
      <c r="T946" s="29"/>
      <c r="U946" s="29"/>
      <c r="V946" s="29"/>
      <c r="W946" s="29"/>
      <c r="X946" s="29"/>
      <c r="Y946" s="29"/>
      <c r="Z946" s="29"/>
      <c r="AA946" s="29"/>
      <c r="AB946" s="29"/>
      <c r="AC946" s="29"/>
    </row>
    <row r="947" spans="1:29" ht="15">
      <c r="A947" s="29"/>
      <c r="B947" s="50"/>
      <c r="C947" s="29"/>
      <c r="D947" s="41"/>
      <c r="E947" s="51"/>
      <c r="F947" s="51"/>
      <c r="G947" s="41"/>
      <c r="H947" s="41"/>
      <c r="I947" s="29"/>
      <c r="J947" s="29"/>
      <c r="K947" s="29"/>
      <c r="L947" s="29"/>
      <c r="M947" s="29"/>
      <c r="N947" s="29"/>
      <c r="O947" s="29"/>
      <c r="P947" s="29"/>
      <c r="Q947" s="29"/>
      <c r="R947" s="29"/>
      <c r="S947" s="29"/>
      <c r="T947" s="29"/>
      <c r="U947" s="29"/>
      <c r="V947" s="29"/>
      <c r="W947" s="29"/>
      <c r="X947" s="29"/>
      <c r="Y947" s="29"/>
      <c r="Z947" s="29"/>
      <c r="AA947" s="29"/>
      <c r="AB947" s="29"/>
      <c r="AC947" s="29"/>
    </row>
    <row r="948" spans="1:29" ht="15">
      <c r="A948" s="29"/>
      <c r="B948" s="50"/>
      <c r="C948" s="29"/>
      <c r="D948" s="41"/>
      <c r="E948" s="51"/>
      <c r="F948" s="51"/>
      <c r="G948" s="41"/>
      <c r="H948" s="41"/>
      <c r="I948" s="29"/>
      <c r="J948" s="29"/>
      <c r="K948" s="29"/>
      <c r="L948" s="29"/>
      <c r="M948" s="29"/>
      <c r="N948" s="29"/>
      <c r="O948" s="29"/>
      <c r="P948" s="29"/>
      <c r="Q948" s="29"/>
      <c r="R948" s="29"/>
      <c r="S948" s="29"/>
      <c r="T948" s="29"/>
      <c r="U948" s="29"/>
      <c r="V948" s="29"/>
      <c r="W948" s="29"/>
      <c r="X948" s="29"/>
      <c r="Y948" s="29"/>
      <c r="Z948" s="29"/>
      <c r="AA948" s="29"/>
      <c r="AB948" s="29"/>
      <c r="AC948" s="29"/>
    </row>
    <row r="949" spans="1:29" ht="15">
      <c r="A949" s="29"/>
      <c r="B949" s="50"/>
      <c r="C949" s="29"/>
      <c r="D949" s="41"/>
      <c r="E949" s="51"/>
      <c r="F949" s="51"/>
      <c r="G949" s="41"/>
      <c r="H949" s="41"/>
      <c r="I949" s="29"/>
      <c r="J949" s="29"/>
      <c r="K949" s="29"/>
      <c r="L949" s="29"/>
      <c r="M949" s="29"/>
      <c r="N949" s="29"/>
      <c r="O949" s="29"/>
      <c r="P949" s="29"/>
      <c r="Q949" s="29"/>
      <c r="R949" s="29"/>
      <c r="S949" s="29"/>
      <c r="T949" s="29"/>
      <c r="U949" s="29"/>
      <c r="V949" s="29"/>
      <c r="W949" s="29"/>
      <c r="X949" s="29"/>
      <c r="Y949" s="29"/>
      <c r="Z949" s="29"/>
      <c r="AA949" s="29"/>
      <c r="AB949" s="29"/>
      <c r="AC949" s="29"/>
    </row>
    <row r="950" spans="1:29" ht="15">
      <c r="A950" s="29"/>
      <c r="B950" s="50"/>
      <c r="C950" s="29"/>
      <c r="D950" s="41"/>
      <c r="E950" s="51"/>
      <c r="F950" s="51"/>
      <c r="G950" s="41"/>
      <c r="H950" s="41"/>
      <c r="I950" s="29"/>
      <c r="J950" s="29"/>
      <c r="K950" s="29"/>
      <c r="L950" s="29"/>
      <c r="M950" s="29"/>
      <c r="N950" s="29"/>
      <c r="O950" s="29"/>
      <c r="P950" s="29"/>
      <c r="Q950" s="29"/>
      <c r="R950" s="29"/>
      <c r="S950" s="29"/>
      <c r="T950" s="29"/>
      <c r="U950" s="29"/>
      <c r="V950" s="29"/>
      <c r="W950" s="29"/>
      <c r="X950" s="29"/>
      <c r="Y950" s="29"/>
      <c r="Z950" s="29"/>
      <c r="AA950" s="29"/>
      <c r="AB950" s="29"/>
      <c r="AC950" s="29"/>
    </row>
    <row r="951" spans="1:29" ht="15">
      <c r="A951" s="29"/>
      <c r="B951" s="50"/>
      <c r="C951" s="29"/>
      <c r="D951" s="41"/>
      <c r="E951" s="51"/>
      <c r="F951" s="51"/>
      <c r="G951" s="41"/>
      <c r="H951" s="41"/>
      <c r="I951" s="29"/>
      <c r="J951" s="29"/>
      <c r="K951" s="29"/>
      <c r="L951" s="29"/>
      <c r="M951" s="29"/>
      <c r="N951" s="29"/>
      <c r="O951" s="29"/>
      <c r="P951" s="29"/>
      <c r="Q951" s="29"/>
      <c r="R951" s="29"/>
      <c r="S951" s="29"/>
      <c r="T951" s="29"/>
      <c r="U951" s="29"/>
      <c r="V951" s="29"/>
      <c r="W951" s="29"/>
      <c r="X951" s="29"/>
      <c r="Y951" s="29"/>
      <c r="Z951" s="29"/>
      <c r="AA951" s="29"/>
      <c r="AB951" s="29"/>
      <c r="AC951" s="29"/>
    </row>
    <row r="952" spans="1:29" ht="15">
      <c r="A952" s="29"/>
      <c r="B952" s="50"/>
      <c r="C952" s="29"/>
      <c r="D952" s="41"/>
      <c r="E952" s="51"/>
      <c r="F952" s="51"/>
      <c r="G952" s="41"/>
      <c r="H952" s="41"/>
      <c r="I952" s="29"/>
      <c r="J952" s="29"/>
      <c r="K952" s="29"/>
      <c r="L952" s="29"/>
      <c r="M952" s="29"/>
      <c r="N952" s="29"/>
      <c r="O952" s="29"/>
      <c r="P952" s="29"/>
      <c r="Q952" s="29"/>
      <c r="R952" s="29"/>
      <c r="S952" s="29"/>
      <c r="T952" s="29"/>
      <c r="U952" s="29"/>
      <c r="V952" s="29"/>
      <c r="W952" s="29"/>
      <c r="X952" s="29"/>
      <c r="Y952" s="29"/>
      <c r="Z952" s="29"/>
      <c r="AA952" s="29"/>
      <c r="AB952" s="29"/>
      <c r="AC952" s="29"/>
    </row>
    <row r="953" spans="1:29" ht="15">
      <c r="A953" s="29"/>
      <c r="B953" s="50"/>
      <c r="C953" s="29"/>
      <c r="D953" s="41"/>
      <c r="E953" s="51"/>
      <c r="F953" s="51"/>
      <c r="G953" s="41"/>
      <c r="H953" s="41"/>
      <c r="I953" s="29"/>
      <c r="J953" s="29"/>
      <c r="K953" s="29"/>
      <c r="L953" s="29"/>
      <c r="M953" s="29"/>
      <c r="N953" s="29"/>
      <c r="O953" s="29"/>
      <c r="P953" s="29"/>
      <c r="Q953" s="29"/>
      <c r="R953" s="29"/>
      <c r="S953" s="29"/>
      <c r="T953" s="29"/>
      <c r="U953" s="29"/>
      <c r="V953" s="29"/>
      <c r="W953" s="29"/>
      <c r="X953" s="29"/>
      <c r="Y953" s="29"/>
      <c r="Z953" s="29"/>
      <c r="AA953" s="29"/>
      <c r="AB953" s="29"/>
      <c r="AC953" s="29"/>
    </row>
    <row r="954" spans="1:29" ht="15">
      <c r="A954" s="29"/>
      <c r="B954" s="50"/>
      <c r="C954" s="29"/>
      <c r="D954" s="41"/>
      <c r="E954" s="51"/>
      <c r="F954" s="51"/>
      <c r="G954" s="41"/>
      <c r="H954" s="41"/>
      <c r="I954" s="29"/>
      <c r="J954" s="29"/>
      <c r="K954" s="29"/>
      <c r="L954" s="29"/>
      <c r="M954" s="29"/>
      <c r="N954" s="29"/>
      <c r="O954" s="29"/>
      <c r="P954" s="29"/>
      <c r="Q954" s="29"/>
      <c r="R954" s="29"/>
      <c r="S954" s="29"/>
      <c r="T954" s="29"/>
      <c r="U954" s="29"/>
      <c r="V954" s="29"/>
      <c r="W954" s="29"/>
      <c r="X954" s="29"/>
      <c r="Y954" s="29"/>
      <c r="Z954" s="29"/>
      <c r="AA954" s="29"/>
      <c r="AB954" s="29"/>
      <c r="AC954" s="29"/>
    </row>
    <row r="955" spans="1:29" ht="15">
      <c r="A955" s="29"/>
      <c r="B955" s="50"/>
      <c r="C955" s="29"/>
      <c r="D955" s="41"/>
      <c r="E955" s="51"/>
      <c r="F955" s="51"/>
      <c r="G955" s="41"/>
      <c r="H955" s="41"/>
      <c r="I955" s="29"/>
      <c r="J955" s="29"/>
      <c r="K955" s="29"/>
      <c r="L955" s="29"/>
      <c r="M955" s="29"/>
      <c r="N955" s="29"/>
      <c r="O955" s="29"/>
      <c r="P955" s="29"/>
      <c r="Q955" s="29"/>
      <c r="R955" s="29"/>
      <c r="S955" s="29"/>
      <c r="T955" s="29"/>
      <c r="U955" s="29"/>
      <c r="V955" s="29"/>
      <c r="W955" s="29"/>
      <c r="X955" s="29"/>
      <c r="Y955" s="29"/>
      <c r="Z955" s="29"/>
      <c r="AA955" s="29"/>
      <c r="AB955" s="29"/>
      <c r="AC955" s="29"/>
    </row>
    <row r="956" spans="1:29" ht="15">
      <c r="A956" s="29"/>
      <c r="B956" s="50"/>
      <c r="C956" s="29"/>
      <c r="D956" s="41"/>
      <c r="E956" s="51"/>
      <c r="F956" s="51"/>
      <c r="G956" s="41"/>
      <c r="H956" s="41"/>
      <c r="I956" s="29"/>
      <c r="J956" s="29"/>
      <c r="K956" s="29"/>
      <c r="L956" s="29"/>
      <c r="M956" s="29"/>
      <c r="N956" s="29"/>
      <c r="O956" s="29"/>
      <c r="P956" s="29"/>
      <c r="Q956" s="29"/>
      <c r="R956" s="29"/>
      <c r="S956" s="29"/>
      <c r="T956" s="29"/>
      <c r="U956" s="29"/>
      <c r="V956" s="29"/>
      <c r="W956" s="29"/>
      <c r="X956" s="29"/>
      <c r="Y956" s="29"/>
      <c r="Z956" s="29"/>
      <c r="AA956" s="29"/>
      <c r="AB956" s="29"/>
      <c r="AC956" s="29"/>
    </row>
    <row r="957" spans="1:29" ht="15">
      <c r="A957" s="29"/>
      <c r="B957" s="50"/>
      <c r="C957" s="29"/>
      <c r="D957" s="41"/>
      <c r="E957" s="51"/>
      <c r="F957" s="51"/>
      <c r="G957" s="41"/>
      <c r="H957" s="41"/>
      <c r="I957" s="29"/>
      <c r="J957" s="29"/>
      <c r="K957" s="29"/>
      <c r="L957" s="29"/>
      <c r="M957" s="29"/>
      <c r="N957" s="29"/>
      <c r="O957" s="29"/>
      <c r="P957" s="29"/>
      <c r="Q957" s="29"/>
      <c r="R957" s="29"/>
      <c r="S957" s="29"/>
      <c r="T957" s="29"/>
      <c r="U957" s="29"/>
      <c r="V957" s="29"/>
      <c r="W957" s="29"/>
      <c r="X957" s="29"/>
      <c r="Y957" s="29"/>
      <c r="Z957" s="29"/>
      <c r="AA957" s="29"/>
      <c r="AB957" s="29"/>
      <c r="AC957" s="29"/>
    </row>
    <row r="958" spans="1:29" ht="15">
      <c r="A958" s="29"/>
      <c r="B958" s="50"/>
      <c r="C958" s="29"/>
      <c r="D958" s="41"/>
      <c r="E958" s="51"/>
      <c r="F958" s="51"/>
      <c r="G958" s="41"/>
      <c r="H958" s="41"/>
      <c r="I958" s="29"/>
      <c r="J958" s="29"/>
      <c r="K958" s="29"/>
      <c r="L958" s="29"/>
      <c r="M958" s="29"/>
      <c r="N958" s="29"/>
      <c r="O958" s="29"/>
      <c r="P958" s="29"/>
      <c r="Q958" s="29"/>
      <c r="R958" s="29"/>
      <c r="S958" s="29"/>
      <c r="T958" s="29"/>
      <c r="U958" s="29"/>
      <c r="V958" s="29"/>
      <c r="W958" s="29"/>
      <c r="X958" s="29"/>
      <c r="Y958" s="29"/>
      <c r="Z958" s="29"/>
      <c r="AA958" s="29"/>
      <c r="AB958" s="29"/>
      <c r="AC958" s="29"/>
    </row>
    <row r="959" spans="1:29" ht="15">
      <c r="A959" s="29"/>
      <c r="B959" s="50"/>
      <c r="C959" s="29"/>
      <c r="D959" s="41"/>
      <c r="E959" s="51"/>
      <c r="F959" s="51"/>
      <c r="G959" s="41"/>
      <c r="H959" s="41"/>
      <c r="I959" s="29"/>
      <c r="J959" s="29"/>
      <c r="K959" s="29"/>
      <c r="L959" s="29"/>
      <c r="M959" s="29"/>
      <c r="N959" s="29"/>
      <c r="O959" s="29"/>
      <c r="P959" s="29"/>
      <c r="Q959" s="29"/>
      <c r="R959" s="29"/>
      <c r="S959" s="29"/>
      <c r="T959" s="29"/>
      <c r="U959" s="29"/>
      <c r="V959" s="29"/>
      <c r="W959" s="29"/>
      <c r="X959" s="29"/>
      <c r="Y959" s="29"/>
      <c r="Z959" s="29"/>
      <c r="AA959" s="29"/>
      <c r="AB959" s="29"/>
      <c r="AC959" s="29"/>
    </row>
    <row r="960" spans="1:29" ht="15">
      <c r="A960" s="29"/>
      <c r="B960" s="50"/>
      <c r="C960" s="29"/>
      <c r="D960" s="41"/>
      <c r="E960" s="51"/>
      <c r="F960" s="51"/>
      <c r="G960" s="41"/>
      <c r="H960" s="41"/>
      <c r="I960" s="29"/>
      <c r="J960" s="29"/>
      <c r="K960" s="29"/>
      <c r="L960" s="29"/>
      <c r="M960" s="29"/>
      <c r="N960" s="29"/>
      <c r="O960" s="29"/>
      <c r="P960" s="29"/>
      <c r="Q960" s="29"/>
      <c r="R960" s="29"/>
      <c r="S960" s="29"/>
      <c r="T960" s="29"/>
      <c r="U960" s="29"/>
      <c r="V960" s="29"/>
      <c r="W960" s="29"/>
      <c r="X960" s="29"/>
      <c r="Y960" s="29"/>
      <c r="Z960" s="29"/>
      <c r="AA960" s="29"/>
      <c r="AB960" s="29"/>
      <c r="AC960" s="29"/>
    </row>
    <row r="961" spans="1:29" ht="15">
      <c r="A961" s="29"/>
      <c r="B961" s="50"/>
      <c r="C961" s="29"/>
      <c r="D961" s="41"/>
      <c r="E961" s="51"/>
      <c r="F961" s="51"/>
      <c r="G961" s="41"/>
      <c r="H961" s="41"/>
      <c r="I961" s="29"/>
      <c r="J961" s="29"/>
      <c r="K961" s="29"/>
      <c r="L961" s="29"/>
      <c r="M961" s="29"/>
      <c r="N961" s="29"/>
      <c r="O961" s="29"/>
      <c r="P961" s="29"/>
      <c r="Q961" s="29"/>
      <c r="R961" s="29"/>
      <c r="S961" s="29"/>
      <c r="T961" s="29"/>
      <c r="U961" s="29"/>
      <c r="V961" s="29"/>
      <c r="W961" s="29"/>
      <c r="X961" s="29"/>
      <c r="Y961" s="29"/>
      <c r="Z961" s="29"/>
      <c r="AA961" s="29"/>
      <c r="AB961" s="29"/>
      <c r="AC961" s="29"/>
    </row>
    <row r="962" spans="1:29" ht="15">
      <c r="A962" s="29"/>
      <c r="B962" s="50"/>
      <c r="C962" s="29"/>
      <c r="D962" s="41"/>
      <c r="E962" s="51"/>
      <c r="F962" s="51"/>
      <c r="G962" s="41"/>
      <c r="H962" s="41"/>
      <c r="I962" s="29"/>
      <c r="J962" s="29"/>
      <c r="K962" s="29"/>
      <c r="L962" s="29"/>
      <c r="M962" s="29"/>
      <c r="N962" s="29"/>
      <c r="O962" s="29"/>
      <c r="P962" s="29"/>
      <c r="Q962" s="29"/>
      <c r="R962" s="29"/>
      <c r="S962" s="29"/>
      <c r="T962" s="29"/>
      <c r="U962" s="29"/>
      <c r="V962" s="29"/>
      <c r="W962" s="29"/>
      <c r="X962" s="29"/>
      <c r="Y962" s="29"/>
      <c r="Z962" s="29"/>
      <c r="AA962" s="29"/>
      <c r="AB962" s="29"/>
      <c r="AC962" s="29"/>
    </row>
    <row r="963" spans="1:29" ht="15">
      <c r="A963" s="29"/>
      <c r="B963" s="50"/>
      <c r="C963" s="29"/>
      <c r="D963" s="41"/>
      <c r="E963" s="51"/>
      <c r="F963" s="51"/>
      <c r="G963" s="41"/>
      <c r="H963" s="41"/>
      <c r="I963" s="29"/>
      <c r="J963" s="29"/>
      <c r="K963" s="29"/>
      <c r="L963" s="29"/>
      <c r="M963" s="29"/>
      <c r="N963" s="29"/>
      <c r="O963" s="29"/>
      <c r="P963" s="29"/>
      <c r="Q963" s="29"/>
      <c r="R963" s="29"/>
      <c r="S963" s="29"/>
      <c r="T963" s="29"/>
      <c r="U963" s="29"/>
      <c r="V963" s="29"/>
      <c r="W963" s="29"/>
      <c r="X963" s="29"/>
      <c r="Y963" s="29"/>
      <c r="Z963" s="29"/>
      <c r="AA963" s="29"/>
      <c r="AB963" s="29"/>
      <c r="AC963" s="29"/>
    </row>
    <row r="964" spans="1:29" ht="15">
      <c r="A964" s="29"/>
      <c r="B964" s="50"/>
      <c r="C964" s="29"/>
      <c r="D964" s="41"/>
      <c r="E964" s="51"/>
      <c r="F964" s="51"/>
      <c r="G964" s="41"/>
      <c r="H964" s="41"/>
      <c r="I964" s="29"/>
      <c r="J964" s="29"/>
      <c r="K964" s="29"/>
      <c r="L964" s="29"/>
      <c r="M964" s="29"/>
      <c r="N964" s="29"/>
      <c r="O964" s="29"/>
      <c r="P964" s="29"/>
      <c r="Q964" s="29"/>
      <c r="R964" s="29"/>
      <c r="S964" s="29"/>
      <c r="T964" s="29"/>
      <c r="U964" s="29"/>
      <c r="V964" s="29"/>
      <c r="W964" s="29"/>
      <c r="X964" s="29"/>
      <c r="Y964" s="29"/>
      <c r="Z964" s="29"/>
      <c r="AA964" s="29"/>
      <c r="AB964" s="29"/>
      <c r="AC964" s="29"/>
    </row>
    <row r="965" spans="1:29" ht="15">
      <c r="A965" s="29"/>
      <c r="B965" s="50"/>
      <c r="C965" s="29"/>
      <c r="D965" s="41"/>
      <c r="E965" s="51"/>
      <c r="F965" s="51"/>
      <c r="G965" s="41"/>
      <c r="H965" s="41"/>
      <c r="I965" s="29"/>
      <c r="J965" s="29"/>
      <c r="K965" s="29"/>
      <c r="L965" s="29"/>
      <c r="M965" s="29"/>
      <c r="N965" s="29"/>
      <c r="O965" s="29"/>
      <c r="P965" s="29"/>
      <c r="Q965" s="29"/>
      <c r="R965" s="29"/>
      <c r="S965" s="29"/>
      <c r="T965" s="29"/>
      <c r="U965" s="29"/>
      <c r="V965" s="29"/>
      <c r="W965" s="29"/>
      <c r="X965" s="29"/>
      <c r="Y965" s="29"/>
      <c r="Z965" s="29"/>
      <c r="AA965" s="29"/>
      <c r="AB965" s="29"/>
      <c r="AC965" s="29"/>
    </row>
    <row r="966" spans="1:29" ht="15">
      <c r="A966" s="29"/>
      <c r="B966" s="50"/>
      <c r="C966" s="29"/>
      <c r="D966" s="41"/>
      <c r="E966" s="51"/>
      <c r="F966" s="51"/>
      <c r="G966" s="41"/>
      <c r="H966" s="41"/>
      <c r="I966" s="29"/>
      <c r="J966" s="29"/>
      <c r="K966" s="29"/>
      <c r="L966" s="29"/>
      <c r="M966" s="29"/>
      <c r="N966" s="29"/>
      <c r="O966" s="29"/>
      <c r="P966" s="29"/>
      <c r="Q966" s="29"/>
      <c r="R966" s="29"/>
      <c r="S966" s="29"/>
      <c r="T966" s="29"/>
      <c r="U966" s="29"/>
      <c r="V966" s="29"/>
      <c r="W966" s="29"/>
      <c r="X966" s="29"/>
      <c r="Y966" s="29"/>
      <c r="Z966" s="29"/>
      <c r="AA966" s="29"/>
      <c r="AB966" s="29"/>
      <c r="AC966" s="29"/>
    </row>
    <row r="967" spans="1:29" ht="15">
      <c r="A967" s="29"/>
      <c r="B967" s="50"/>
      <c r="C967" s="29"/>
      <c r="D967" s="41"/>
      <c r="E967" s="51"/>
      <c r="F967" s="51"/>
      <c r="G967" s="41"/>
      <c r="H967" s="41"/>
      <c r="I967" s="29"/>
      <c r="J967" s="29"/>
      <c r="K967" s="29"/>
      <c r="L967" s="29"/>
      <c r="M967" s="29"/>
      <c r="N967" s="29"/>
      <c r="O967" s="29"/>
      <c r="P967" s="29"/>
      <c r="Q967" s="29"/>
      <c r="R967" s="29"/>
      <c r="S967" s="29"/>
      <c r="T967" s="29"/>
      <c r="U967" s="29"/>
      <c r="V967" s="29"/>
      <c r="W967" s="29"/>
      <c r="X967" s="29"/>
      <c r="Y967" s="29"/>
      <c r="Z967" s="29"/>
      <c r="AA967" s="29"/>
      <c r="AB967" s="29"/>
      <c r="AC967" s="29"/>
    </row>
    <row r="968" spans="1:29" ht="15">
      <c r="A968" s="29"/>
      <c r="B968" s="50"/>
      <c r="C968" s="29"/>
      <c r="D968" s="41"/>
      <c r="E968" s="51"/>
      <c r="F968" s="51"/>
      <c r="G968" s="41"/>
      <c r="H968" s="41"/>
      <c r="I968" s="29"/>
      <c r="J968" s="29"/>
      <c r="K968" s="29"/>
      <c r="L968" s="29"/>
      <c r="M968" s="29"/>
      <c r="N968" s="29"/>
      <c r="O968" s="29"/>
      <c r="P968" s="29"/>
      <c r="Q968" s="29"/>
      <c r="R968" s="29"/>
      <c r="S968" s="29"/>
      <c r="T968" s="29"/>
      <c r="U968" s="29"/>
      <c r="V968" s="29"/>
      <c r="W968" s="29"/>
      <c r="X968" s="29"/>
      <c r="Y968" s="29"/>
      <c r="Z968" s="29"/>
      <c r="AA968" s="29"/>
      <c r="AB968" s="29"/>
      <c r="AC968" s="29"/>
    </row>
    <row r="969" spans="1:29" ht="15">
      <c r="A969" s="29"/>
      <c r="B969" s="50"/>
      <c r="C969" s="29"/>
      <c r="D969" s="41"/>
      <c r="E969" s="51"/>
      <c r="F969" s="51"/>
      <c r="G969" s="41"/>
      <c r="H969" s="41"/>
      <c r="I969" s="29"/>
      <c r="J969" s="29"/>
      <c r="K969" s="29"/>
      <c r="L969" s="29"/>
      <c r="M969" s="29"/>
      <c r="N969" s="29"/>
      <c r="O969" s="29"/>
      <c r="P969" s="29"/>
      <c r="Q969" s="29"/>
      <c r="R969" s="29"/>
      <c r="S969" s="29"/>
      <c r="T969" s="29"/>
      <c r="U969" s="29"/>
      <c r="V969" s="29"/>
      <c r="W969" s="29"/>
      <c r="X969" s="29"/>
      <c r="Y969" s="29"/>
      <c r="Z969" s="29"/>
      <c r="AA969" s="29"/>
      <c r="AB969" s="29"/>
      <c r="AC969" s="29"/>
    </row>
    <row r="970" spans="1:29" ht="15">
      <c r="A970" s="29"/>
      <c r="B970" s="50"/>
      <c r="C970" s="29"/>
      <c r="D970" s="41"/>
      <c r="E970" s="51"/>
      <c r="F970" s="51"/>
      <c r="G970" s="41"/>
      <c r="H970" s="41"/>
      <c r="I970" s="29"/>
      <c r="J970" s="29"/>
      <c r="K970" s="29"/>
      <c r="L970" s="29"/>
      <c r="M970" s="29"/>
      <c r="N970" s="29"/>
      <c r="O970" s="29"/>
      <c r="P970" s="29"/>
      <c r="Q970" s="29"/>
      <c r="R970" s="29"/>
      <c r="S970" s="29"/>
      <c r="T970" s="29"/>
      <c r="U970" s="29"/>
      <c r="V970" s="29"/>
      <c r="W970" s="29"/>
      <c r="X970" s="29"/>
      <c r="Y970" s="29"/>
      <c r="Z970" s="29"/>
      <c r="AA970" s="29"/>
      <c r="AB970" s="29"/>
      <c r="AC970" s="29"/>
    </row>
    <row r="971" spans="1:29" ht="15">
      <c r="A971" s="29"/>
      <c r="B971" s="50"/>
      <c r="C971" s="29"/>
      <c r="D971" s="41"/>
      <c r="E971" s="51"/>
      <c r="F971" s="51"/>
      <c r="G971" s="41"/>
      <c r="H971" s="41"/>
      <c r="I971" s="29"/>
      <c r="J971" s="29"/>
      <c r="K971" s="29"/>
      <c r="L971" s="29"/>
      <c r="M971" s="29"/>
      <c r="N971" s="29"/>
      <c r="O971" s="29"/>
      <c r="P971" s="29"/>
      <c r="Q971" s="29"/>
      <c r="R971" s="29"/>
      <c r="S971" s="29"/>
      <c r="T971" s="29"/>
      <c r="U971" s="29"/>
      <c r="V971" s="29"/>
      <c r="W971" s="29"/>
      <c r="X971" s="29"/>
      <c r="Y971" s="29"/>
      <c r="Z971" s="29"/>
      <c r="AA971" s="29"/>
      <c r="AB971" s="29"/>
      <c r="AC971" s="29"/>
    </row>
    <row r="972" spans="1:29" ht="15">
      <c r="A972" s="29"/>
      <c r="B972" s="50"/>
      <c r="C972" s="29"/>
      <c r="D972" s="41"/>
      <c r="E972" s="51"/>
      <c r="F972" s="51"/>
      <c r="G972" s="41"/>
      <c r="H972" s="41"/>
      <c r="I972" s="29"/>
      <c r="J972" s="29"/>
      <c r="K972" s="29"/>
      <c r="L972" s="29"/>
      <c r="M972" s="29"/>
      <c r="N972" s="29"/>
      <c r="O972" s="29"/>
      <c r="P972" s="29"/>
      <c r="Q972" s="29"/>
      <c r="R972" s="29"/>
      <c r="S972" s="29"/>
      <c r="T972" s="29"/>
      <c r="U972" s="29"/>
      <c r="V972" s="29"/>
      <c r="W972" s="29"/>
      <c r="X972" s="29"/>
      <c r="Y972" s="29"/>
      <c r="Z972" s="29"/>
      <c r="AA972" s="29"/>
      <c r="AB972" s="29"/>
      <c r="AC972" s="29"/>
    </row>
    <row r="973" spans="1:29" ht="15">
      <c r="A973" s="29"/>
      <c r="B973" s="50"/>
      <c r="C973" s="29"/>
      <c r="D973" s="41"/>
      <c r="E973" s="51"/>
      <c r="F973" s="51"/>
      <c r="G973" s="41"/>
      <c r="H973" s="41"/>
      <c r="I973" s="29"/>
      <c r="J973" s="29"/>
      <c r="K973" s="29"/>
      <c r="L973" s="29"/>
      <c r="M973" s="29"/>
      <c r="N973" s="29"/>
      <c r="O973" s="29"/>
      <c r="P973" s="29"/>
      <c r="Q973" s="29"/>
      <c r="R973" s="29"/>
      <c r="S973" s="29"/>
      <c r="T973" s="29"/>
      <c r="U973" s="29"/>
      <c r="V973" s="29"/>
      <c r="W973" s="29"/>
      <c r="X973" s="29"/>
      <c r="Y973" s="29"/>
      <c r="Z973" s="29"/>
      <c r="AA973" s="29"/>
      <c r="AB973" s="29"/>
      <c r="AC973" s="29"/>
    </row>
    <row r="974" spans="1:29" ht="15">
      <c r="A974" s="29"/>
      <c r="B974" s="50"/>
      <c r="C974" s="29"/>
      <c r="D974" s="41"/>
      <c r="E974" s="51"/>
      <c r="F974" s="51"/>
      <c r="G974" s="41"/>
      <c r="H974" s="41"/>
      <c r="I974" s="29"/>
      <c r="J974" s="29"/>
      <c r="K974" s="29"/>
      <c r="L974" s="29"/>
      <c r="M974" s="29"/>
      <c r="N974" s="29"/>
      <c r="O974" s="29"/>
      <c r="P974" s="29"/>
      <c r="Q974" s="29"/>
      <c r="R974" s="29"/>
      <c r="S974" s="29"/>
      <c r="T974" s="29"/>
      <c r="U974" s="29"/>
      <c r="V974" s="29"/>
      <c r="W974" s="29"/>
      <c r="X974" s="29"/>
      <c r="Y974" s="29"/>
      <c r="Z974" s="29"/>
      <c r="AA974" s="29"/>
      <c r="AB974" s="29"/>
      <c r="AC974" s="29"/>
    </row>
    <row r="975" spans="1:29" ht="15">
      <c r="A975" s="29"/>
      <c r="B975" s="50"/>
      <c r="C975" s="29"/>
      <c r="D975" s="41"/>
      <c r="E975" s="51"/>
      <c r="F975" s="51"/>
      <c r="G975" s="41"/>
      <c r="H975" s="41"/>
      <c r="I975" s="29"/>
      <c r="J975" s="29"/>
      <c r="K975" s="29"/>
      <c r="L975" s="29"/>
      <c r="M975" s="29"/>
      <c r="N975" s="29"/>
      <c r="O975" s="29"/>
      <c r="P975" s="29"/>
      <c r="Q975" s="29"/>
      <c r="R975" s="29"/>
      <c r="S975" s="29"/>
      <c r="T975" s="29"/>
      <c r="U975" s="29"/>
      <c r="V975" s="29"/>
      <c r="W975" s="29"/>
      <c r="X975" s="29"/>
      <c r="Y975" s="29"/>
      <c r="Z975" s="29"/>
      <c r="AA975" s="29"/>
      <c r="AB975" s="29"/>
      <c r="AC975" s="29"/>
    </row>
    <row r="976" spans="1:29" ht="15">
      <c r="A976" s="29"/>
      <c r="B976" s="50"/>
      <c r="C976" s="29"/>
      <c r="D976" s="41"/>
      <c r="E976" s="51"/>
      <c r="F976" s="51"/>
      <c r="G976" s="41"/>
      <c r="H976" s="41"/>
      <c r="I976" s="29"/>
      <c r="J976" s="29"/>
      <c r="K976" s="29"/>
      <c r="L976" s="29"/>
      <c r="M976" s="29"/>
      <c r="N976" s="29"/>
      <c r="O976" s="29"/>
      <c r="P976" s="29"/>
      <c r="Q976" s="29"/>
      <c r="R976" s="29"/>
      <c r="S976" s="29"/>
      <c r="T976" s="29"/>
      <c r="U976" s="29"/>
      <c r="V976" s="29"/>
      <c r="W976" s="29"/>
      <c r="X976" s="29"/>
      <c r="Y976" s="29"/>
      <c r="Z976" s="29"/>
      <c r="AA976" s="29"/>
      <c r="AB976" s="29"/>
      <c r="AC976" s="29"/>
    </row>
    <row r="977" spans="1:29" ht="15">
      <c r="A977" s="29"/>
      <c r="B977" s="50"/>
      <c r="C977" s="29"/>
      <c r="D977" s="41"/>
      <c r="E977" s="51"/>
      <c r="F977" s="51"/>
      <c r="G977" s="41"/>
      <c r="H977" s="41"/>
      <c r="I977" s="29"/>
      <c r="J977" s="29"/>
      <c r="K977" s="29"/>
      <c r="L977" s="29"/>
      <c r="M977" s="29"/>
      <c r="N977" s="29"/>
      <c r="O977" s="29"/>
      <c r="P977" s="29"/>
      <c r="Q977" s="29"/>
      <c r="R977" s="29"/>
      <c r="S977" s="29"/>
      <c r="T977" s="29"/>
      <c r="U977" s="29"/>
      <c r="V977" s="29"/>
      <c r="W977" s="29"/>
      <c r="X977" s="29"/>
      <c r="Y977" s="29"/>
      <c r="Z977" s="29"/>
      <c r="AA977" s="29"/>
      <c r="AB977" s="29"/>
      <c r="AC977" s="29"/>
    </row>
    <row r="978" spans="1:29" ht="15">
      <c r="A978" s="29"/>
      <c r="B978" s="50"/>
      <c r="C978" s="29"/>
      <c r="D978" s="41"/>
      <c r="E978" s="51"/>
      <c r="F978" s="51"/>
      <c r="G978" s="41"/>
      <c r="H978" s="41"/>
      <c r="I978" s="29"/>
      <c r="J978" s="29"/>
      <c r="K978" s="29"/>
      <c r="L978" s="29"/>
      <c r="M978" s="29"/>
      <c r="N978" s="29"/>
      <c r="O978" s="29"/>
      <c r="P978" s="29"/>
      <c r="Q978" s="29"/>
      <c r="R978" s="29"/>
      <c r="S978" s="29"/>
      <c r="T978" s="29"/>
      <c r="U978" s="29"/>
      <c r="V978" s="29"/>
      <c r="W978" s="29"/>
      <c r="X978" s="29"/>
      <c r="Y978" s="29"/>
      <c r="Z978" s="29"/>
      <c r="AA978" s="29"/>
      <c r="AB978" s="29"/>
      <c r="AC978" s="29"/>
    </row>
    <row r="979" spans="1:29" ht="15">
      <c r="A979" s="29"/>
      <c r="B979" s="50"/>
      <c r="C979" s="29"/>
      <c r="D979" s="41"/>
      <c r="E979" s="51"/>
      <c r="F979" s="51"/>
      <c r="G979" s="41"/>
      <c r="H979" s="41"/>
      <c r="I979" s="29"/>
      <c r="J979" s="29"/>
      <c r="K979" s="29"/>
      <c r="L979" s="29"/>
      <c r="M979" s="29"/>
      <c r="N979" s="29"/>
      <c r="O979" s="29"/>
      <c r="P979" s="29"/>
      <c r="Q979" s="29"/>
      <c r="R979" s="29"/>
      <c r="S979" s="29"/>
      <c r="T979" s="29"/>
      <c r="U979" s="29"/>
      <c r="V979" s="29"/>
      <c r="W979" s="29"/>
      <c r="X979" s="29"/>
      <c r="Y979" s="29"/>
      <c r="Z979" s="29"/>
      <c r="AA979" s="29"/>
      <c r="AB979" s="29"/>
      <c r="AC979" s="29"/>
    </row>
    <row r="980" spans="1:29" ht="15">
      <c r="A980" s="29"/>
      <c r="B980" s="50"/>
      <c r="C980" s="29"/>
      <c r="D980" s="41"/>
      <c r="E980" s="51"/>
      <c r="F980" s="51"/>
      <c r="G980" s="41"/>
      <c r="H980" s="41"/>
      <c r="I980" s="29"/>
      <c r="J980" s="29"/>
      <c r="K980" s="29"/>
      <c r="L980" s="29"/>
      <c r="M980" s="29"/>
      <c r="N980" s="29"/>
      <c r="O980" s="29"/>
      <c r="P980" s="29"/>
      <c r="Q980" s="29"/>
      <c r="R980" s="29"/>
      <c r="S980" s="29"/>
      <c r="T980" s="29"/>
      <c r="U980" s="29"/>
      <c r="V980" s="29"/>
      <c r="W980" s="29"/>
      <c r="X980" s="29"/>
      <c r="Y980" s="29"/>
      <c r="Z980" s="29"/>
      <c r="AA980" s="29"/>
      <c r="AB980" s="29"/>
      <c r="AC980" s="29"/>
    </row>
    <row r="981" spans="1:29" ht="15">
      <c r="A981" s="29"/>
      <c r="B981" s="50"/>
      <c r="C981" s="29"/>
      <c r="D981" s="41"/>
      <c r="E981" s="51"/>
      <c r="F981" s="51"/>
      <c r="G981" s="41"/>
      <c r="H981" s="41"/>
      <c r="I981" s="29"/>
      <c r="J981" s="29"/>
      <c r="K981" s="29"/>
      <c r="L981" s="29"/>
      <c r="M981" s="29"/>
      <c r="N981" s="29"/>
      <c r="O981" s="29"/>
      <c r="P981" s="29"/>
      <c r="Q981" s="29"/>
      <c r="R981" s="29"/>
      <c r="S981" s="29"/>
      <c r="T981" s="29"/>
      <c r="U981" s="29"/>
      <c r="V981" s="29"/>
      <c r="W981" s="29"/>
      <c r="X981" s="29"/>
      <c r="Y981" s="29"/>
      <c r="Z981" s="29"/>
      <c r="AA981" s="29"/>
      <c r="AB981" s="29"/>
      <c r="AC981" s="29"/>
    </row>
    <row r="982" spans="1:29" ht="15">
      <c r="A982" s="29"/>
      <c r="B982" s="50"/>
      <c r="C982" s="29"/>
      <c r="D982" s="41"/>
      <c r="E982" s="51"/>
      <c r="F982" s="51"/>
      <c r="G982" s="41"/>
      <c r="H982" s="41"/>
      <c r="I982" s="29"/>
      <c r="J982" s="29"/>
      <c r="K982" s="29"/>
      <c r="L982" s="29"/>
      <c r="M982" s="29"/>
      <c r="N982" s="29"/>
      <c r="O982" s="29"/>
      <c r="P982" s="29"/>
      <c r="Q982" s="29"/>
      <c r="R982" s="29"/>
      <c r="S982" s="29"/>
      <c r="T982" s="29"/>
      <c r="U982" s="29"/>
      <c r="V982" s="29"/>
      <c r="W982" s="29"/>
      <c r="X982" s="29"/>
      <c r="Y982" s="29"/>
      <c r="Z982" s="29"/>
      <c r="AA982" s="29"/>
      <c r="AB982" s="29"/>
      <c r="AC982" s="29"/>
    </row>
    <row r="983" spans="1:29" ht="15">
      <c r="A983" s="29"/>
      <c r="B983" s="50"/>
      <c r="C983" s="29"/>
      <c r="D983" s="41"/>
      <c r="E983" s="51"/>
      <c r="F983" s="51"/>
      <c r="G983" s="41"/>
      <c r="H983" s="41"/>
      <c r="I983" s="29"/>
      <c r="J983" s="29"/>
      <c r="K983" s="29"/>
      <c r="L983" s="29"/>
      <c r="M983" s="29"/>
      <c r="N983" s="29"/>
      <c r="O983" s="29"/>
      <c r="P983" s="29"/>
      <c r="Q983" s="29"/>
      <c r="R983" s="29"/>
      <c r="S983" s="29"/>
      <c r="T983" s="29"/>
      <c r="U983" s="29"/>
      <c r="V983" s="29"/>
      <c r="W983" s="29"/>
      <c r="X983" s="29"/>
      <c r="Y983" s="29"/>
      <c r="Z983" s="29"/>
      <c r="AA983" s="29"/>
      <c r="AB983" s="29"/>
      <c r="AC983" s="29"/>
    </row>
    <row r="984" spans="1:29" ht="15">
      <c r="A984" s="29"/>
      <c r="B984" s="50"/>
      <c r="C984" s="29"/>
      <c r="D984" s="41"/>
      <c r="E984" s="51"/>
      <c r="F984" s="51"/>
      <c r="G984" s="41"/>
      <c r="H984" s="41"/>
      <c r="I984" s="29"/>
      <c r="J984" s="29"/>
      <c r="K984" s="29"/>
      <c r="L984" s="29"/>
      <c r="M984" s="29"/>
      <c r="N984" s="29"/>
      <c r="O984" s="29"/>
      <c r="P984" s="29"/>
      <c r="Q984" s="29"/>
      <c r="R984" s="29"/>
      <c r="S984" s="29"/>
      <c r="T984" s="29"/>
      <c r="U984" s="29"/>
      <c r="V984" s="29"/>
      <c r="W984" s="29"/>
      <c r="X984" s="29"/>
      <c r="Y984" s="29"/>
      <c r="Z984" s="29"/>
      <c r="AA984" s="29"/>
      <c r="AB984" s="29"/>
      <c r="AC984" s="29"/>
    </row>
    <row r="985" spans="1:29" ht="15">
      <c r="A985" s="29"/>
      <c r="B985" s="50"/>
      <c r="C985" s="29"/>
      <c r="D985" s="41"/>
      <c r="E985" s="51"/>
      <c r="F985" s="51"/>
      <c r="G985" s="41"/>
      <c r="H985" s="41"/>
      <c r="I985" s="29"/>
      <c r="J985" s="29"/>
      <c r="K985" s="29"/>
      <c r="L985" s="29"/>
      <c r="M985" s="29"/>
      <c r="N985" s="29"/>
      <c r="O985" s="29"/>
      <c r="P985" s="29"/>
      <c r="Q985" s="29"/>
      <c r="R985" s="29"/>
      <c r="S985" s="29"/>
      <c r="T985" s="29"/>
      <c r="U985" s="29"/>
      <c r="V985" s="29"/>
      <c r="W985" s="29"/>
      <c r="X985" s="29"/>
      <c r="Y985" s="29"/>
      <c r="Z985" s="29"/>
      <c r="AA985" s="29"/>
      <c r="AB985" s="29"/>
      <c r="AC985" s="29"/>
    </row>
    <row r="986" spans="1:29" ht="15">
      <c r="A986" s="29"/>
      <c r="B986" s="50"/>
      <c r="C986" s="29"/>
      <c r="D986" s="41"/>
      <c r="E986" s="51"/>
      <c r="F986" s="51"/>
      <c r="G986" s="41"/>
      <c r="H986" s="41"/>
      <c r="I986" s="29"/>
      <c r="J986" s="29"/>
      <c r="K986" s="29"/>
      <c r="L986" s="29"/>
      <c r="M986" s="29"/>
      <c r="N986" s="29"/>
      <c r="O986" s="29"/>
      <c r="P986" s="29"/>
      <c r="Q986" s="29"/>
      <c r="R986" s="29"/>
      <c r="S986" s="29"/>
      <c r="T986" s="29"/>
      <c r="U986" s="29"/>
      <c r="V986" s="29"/>
      <c r="W986" s="29"/>
      <c r="X986" s="29"/>
      <c r="Y986" s="29"/>
      <c r="Z986" s="29"/>
      <c r="AA986" s="29"/>
      <c r="AB986" s="29"/>
      <c r="AC986" s="29"/>
    </row>
    <row r="987" spans="1:29" ht="15">
      <c r="A987" s="29"/>
      <c r="B987" s="50"/>
      <c r="C987" s="29"/>
      <c r="D987" s="41"/>
      <c r="E987" s="51"/>
      <c r="F987" s="51"/>
      <c r="G987" s="41"/>
      <c r="H987" s="41"/>
      <c r="I987" s="29"/>
      <c r="J987" s="29"/>
      <c r="K987" s="29"/>
      <c r="L987" s="29"/>
      <c r="M987" s="29"/>
      <c r="N987" s="29"/>
      <c r="O987" s="29"/>
      <c r="P987" s="29"/>
      <c r="Q987" s="29"/>
      <c r="R987" s="29"/>
      <c r="S987" s="29"/>
      <c r="T987" s="29"/>
      <c r="U987" s="29"/>
      <c r="V987" s="29"/>
      <c r="W987" s="29"/>
      <c r="X987" s="29"/>
      <c r="Y987" s="29"/>
      <c r="Z987" s="29"/>
      <c r="AA987" s="29"/>
      <c r="AB987" s="29"/>
      <c r="AC987" s="29"/>
    </row>
    <row r="988" spans="1:29" ht="15">
      <c r="A988" s="29"/>
      <c r="B988" s="50"/>
      <c r="C988" s="29"/>
      <c r="D988" s="41"/>
      <c r="E988" s="51"/>
      <c r="F988" s="51"/>
      <c r="G988" s="41"/>
      <c r="H988" s="41"/>
      <c r="I988" s="29"/>
      <c r="J988" s="29"/>
      <c r="K988" s="29"/>
      <c r="L988" s="29"/>
      <c r="M988" s="29"/>
      <c r="N988" s="29"/>
      <c r="O988" s="29"/>
      <c r="P988" s="29"/>
      <c r="Q988" s="29"/>
      <c r="R988" s="29"/>
      <c r="S988" s="29"/>
      <c r="T988" s="29"/>
      <c r="U988" s="29"/>
      <c r="V988" s="29"/>
      <c r="W988" s="29"/>
      <c r="X988" s="29"/>
      <c r="Y988" s="29"/>
      <c r="Z988" s="29"/>
      <c r="AA988" s="29"/>
      <c r="AB988" s="29"/>
      <c r="AC988" s="29"/>
    </row>
    <row r="989" spans="1:29" ht="15">
      <c r="A989" s="29"/>
      <c r="B989" s="50"/>
      <c r="C989" s="29"/>
      <c r="D989" s="41"/>
      <c r="E989" s="51"/>
      <c r="F989" s="51"/>
      <c r="G989" s="41"/>
      <c r="H989" s="41"/>
      <c r="I989" s="29"/>
      <c r="J989" s="29"/>
      <c r="K989" s="29"/>
      <c r="L989" s="29"/>
      <c r="M989" s="29"/>
      <c r="N989" s="29"/>
      <c r="O989" s="29"/>
      <c r="P989" s="29"/>
      <c r="Q989" s="29"/>
      <c r="R989" s="29"/>
      <c r="S989" s="29"/>
      <c r="T989" s="29"/>
      <c r="U989" s="29"/>
      <c r="V989" s="29"/>
      <c r="W989" s="29"/>
      <c r="X989" s="29"/>
      <c r="Y989" s="29"/>
      <c r="Z989" s="29"/>
      <c r="AA989" s="29"/>
      <c r="AB989" s="29"/>
      <c r="AC989" s="29"/>
    </row>
    <row r="990" spans="1:29" ht="15">
      <c r="A990" s="29"/>
      <c r="B990" s="50"/>
      <c r="C990" s="29"/>
      <c r="D990" s="41"/>
      <c r="E990" s="51"/>
      <c r="F990" s="51"/>
      <c r="G990" s="41"/>
      <c r="H990" s="41"/>
      <c r="I990" s="29"/>
      <c r="J990" s="29"/>
      <c r="K990" s="29"/>
      <c r="L990" s="29"/>
      <c r="M990" s="29"/>
      <c r="N990" s="29"/>
      <c r="O990" s="29"/>
      <c r="P990" s="29"/>
      <c r="Q990" s="29"/>
      <c r="R990" s="29"/>
      <c r="S990" s="29"/>
      <c r="T990" s="29"/>
      <c r="U990" s="29"/>
      <c r="V990" s="29"/>
      <c r="W990" s="29"/>
      <c r="X990" s="29"/>
      <c r="Y990" s="29"/>
      <c r="Z990" s="29"/>
      <c r="AA990" s="29"/>
      <c r="AB990" s="29"/>
      <c r="AC990" s="29"/>
    </row>
    <row r="991" spans="1:29" ht="15">
      <c r="A991" s="29"/>
      <c r="B991" s="50"/>
      <c r="C991" s="29"/>
      <c r="D991" s="41"/>
      <c r="E991" s="51"/>
      <c r="F991" s="51"/>
      <c r="G991" s="41"/>
      <c r="H991" s="41"/>
      <c r="I991" s="29"/>
      <c r="J991" s="29"/>
      <c r="K991" s="29"/>
      <c r="L991" s="29"/>
      <c r="M991" s="29"/>
      <c r="N991" s="29"/>
      <c r="O991" s="29"/>
      <c r="P991" s="29"/>
      <c r="Q991" s="29"/>
      <c r="R991" s="29"/>
      <c r="S991" s="29"/>
      <c r="T991" s="29"/>
      <c r="U991" s="29"/>
      <c r="V991" s="29"/>
      <c r="W991" s="29"/>
      <c r="X991" s="29"/>
      <c r="Y991" s="29"/>
      <c r="Z991" s="29"/>
      <c r="AA991" s="29"/>
      <c r="AB991" s="29"/>
      <c r="AC991" s="29"/>
    </row>
    <row r="992" spans="1:29" ht="15">
      <c r="A992" s="29"/>
      <c r="B992" s="50"/>
      <c r="C992" s="29"/>
      <c r="D992" s="41"/>
      <c r="E992" s="51"/>
      <c r="F992" s="51"/>
      <c r="G992" s="41"/>
      <c r="H992" s="41"/>
      <c r="I992" s="29"/>
      <c r="J992" s="29"/>
      <c r="K992" s="29"/>
      <c r="L992" s="29"/>
      <c r="M992" s="29"/>
      <c r="N992" s="29"/>
      <c r="O992" s="29"/>
      <c r="P992" s="29"/>
      <c r="Q992" s="29"/>
      <c r="R992" s="29"/>
      <c r="S992" s="29"/>
      <c r="T992" s="29"/>
      <c r="U992" s="29"/>
      <c r="V992" s="29"/>
      <c r="W992" s="29"/>
      <c r="X992" s="29"/>
      <c r="Y992" s="29"/>
      <c r="Z992" s="29"/>
      <c r="AA992" s="29"/>
      <c r="AB992" s="29"/>
      <c r="AC992" s="29"/>
    </row>
    <row r="993" spans="1:29" ht="15">
      <c r="A993" s="29"/>
      <c r="B993" s="50"/>
      <c r="C993" s="29"/>
      <c r="D993" s="41"/>
      <c r="E993" s="51"/>
      <c r="F993" s="51"/>
      <c r="G993" s="41"/>
      <c r="H993" s="41"/>
      <c r="I993" s="29"/>
      <c r="J993" s="29"/>
      <c r="K993" s="29"/>
      <c r="L993" s="29"/>
      <c r="M993" s="29"/>
      <c r="N993" s="29"/>
      <c r="O993" s="29"/>
      <c r="P993" s="29"/>
      <c r="Q993" s="29"/>
      <c r="R993" s="29"/>
      <c r="S993" s="29"/>
      <c r="T993" s="29"/>
      <c r="U993" s="29"/>
      <c r="V993" s="29"/>
      <c r="W993" s="29"/>
      <c r="X993" s="29"/>
      <c r="Y993" s="29"/>
      <c r="Z993" s="29"/>
      <c r="AA993" s="29"/>
      <c r="AB993" s="29"/>
      <c r="AC993" s="29"/>
    </row>
    <row r="994" spans="1:29" ht="15">
      <c r="A994" s="29"/>
      <c r="B994" s="50"/>
      <c r="C994" s="29"/>
      <c r="D994" s="41"/>
      <c r="E994" s="51"/>
      <c r="F994" s="51"/>
      <c r="G994" s="41"/>
      <c r="H994" s="41"/>
      <c r="I994" s="29"/>
      <c r="J994" s="29"/>
      <c r="K994" s="29"/>
      <c r="L994" s="29"/>
      <c r="M994" s="29"/>
      <c r="N994" s="29"/>
      <c r="O994" s="29"/>
      <c r="P994" s="29"/>
      <c r="Q994" s="29"/>
      <c r="R994" s="29"/>
      <c r="S994" s="29"/>
      <c r="T994" s="29"/>
      <c r="U994" s="29"/>
      <c r="V994" s="29"/>
      <c r="W994" s="29"/>
      <c r="X994" s="29"/>
      <c r="Y994" s="29"/>
      <c r="Z994" s="29"/>
      <c r="AA994" s="29"/>
      <c r="AB994" s="29"/>
      <c r="AC994" s="29"/>
    </row>
    <row r="995" spans="1:29" ht="15">
      <c r="A995" s="29"/>
      <c r="B995" s="50"/>
      <c r="C995" s="29"/>
      <c r="D995" s="41"/>
      <c r="E995" s="51"/>
      <c r="F995" s="51"/>
      <c r="G995" s="41"/>
      <c r="H995" s="41"/>
      <c r="I995" s="29"/>
      <c r="J995" s="29"/>
      <c r="K995" s="29"/>
      <c r="L995" s="29"/>
      <c r="M995" s="29"/>
      <c r="N995" s="29"/>
      <c r="O995" s="29"/>
      <c r="P995" s="29"/>
      <c r="Q995" s="29"/>
      <c r="R995" s="29"/>
      <c r="S995" s="29"/>
      <c r="T995" s="29"/>
      <c r="U995" s="29"/>
      <c r="V995" s="29"/>
      <c r="W995" s="29"/>
      <c r="X995" s="29"/>
      <c r="Y995" s="29"/>
      <c r="Z995" s="29"/>
      <c r="AA995" s="29"/>
      <c r="AB995" s="29"/>
      <c r="AC995" s="29"/>
    </row>
    <row r="996" spans="1:29" ht="15">
      <c r="A996" s="29"/>
      <c r="B996" s="50"/>
      <c r="C996" s="29"/>
      <c r="D996" s="41"/>
      <c r="E996" s="51"/>
      <c r="F996" s="51"/>
      <c r="G996" s="41"/>
      <c r="H996" s="41"/>
      <c r="I996" s="29"/>
      <c r="J996" s="29"/>
      <c r="K996" s="29"/>
      <c r="L996" s="29"/>
      <c r="M996" s="29"/>
      <c r="N996" s="29"/>
      <c r="O996" s="29"/>
      <c r="P996" s="29"/>
      <c r="Q996" s="29"/>
      <c r="R996" s="29"/>
      <c r="S996" s="29"/>
      <c r="T996" s="29"/>
      <c r="U996" s="29"/>
      <c r="V996" s="29"/>
      <c r="W996" s="29"/>
      <c r="X996" s="29"/>
      <c r="Y996" s="29"/>
      <c r="Z996" s="29"/>
      <c r="AA996" s="29"/>
      <c r="AB996" s="29"/>
      <c r="AC996" s="29"/>
    </row>
    <row r="997" spans="1:29" ht="15">
      <c r="A997" s="29"/>
      <c r="B997" s="50"/>
      <c r="C997" s="29"/>
      <c r="D997" s="41"/>
      <c r="E997" s="51"/>
      <c r="F997" s="51"/>
      <c r="G997" s="41"/>
      <c r="H997" s="41"/>
      <c r="I997" s="29"/>
      <c r="J997" s="29"/>
      <c r="K997" s="29"/>
      <c r="L997" s="29"/>
      <c r="M997" s="29"/>
      <c r="N997" s="29"/>
      <c r="O997" s="29"/>
      <c r="P997" s="29"/>
      <c r="Q997" s="29"/>
      <c r="R997" s="29"/>
      <c r="S997" s="29"/>
      <c r="T997" s="29"/>
      <c r="U997" s="29"/>
      <c r="V997" s="29"/>
      <c r="W997" s="29"/>
      <c r="X997" s="29"/>
      <c r="Y997" s="29"/>
      <c r="Z997" s="29"/>
      <c r="AA997" s="29"/>
      <c r="AB997" s="29"/>
      <c r="AC997" s="29"/>
    </row>
    <row r="998" spans="1:29" ht="15">
      <c r="A998" s="29"/>
      <c r="B998" s="50"/>
      <c r="C998" s="29"/>
      <c r="D998" s="41"/>
      <c r="E998" s="51"/>
      <c r="F998" s="51"/>
      <c r="G998" s="41"/>
      <c r="H998" s="41"/>
      <c r="I998" s="29"/>
      <c r="J998" s="29"/>
      <c r="K998" s="29"/>
      <c r="L998" s="29"/>
      <c r="M998" s="29"/>
      <c r="N998" s="29"/>
      <c r="O998" s="29"/>
      <c r="P998" s="29"/>
      <c r="Q998" s="29"/>
      <c r="R998" s="29"/>
      <c r="S998" s="29"/>
      <c r="T998" s="29"/>
      <c r="U998" s="29"/>
      <c r="V998" s="29"/>
      <c r="W998" s="29"/>
      <c r="X998" s="29"/>
      <c r="Y998" s="29"/>
      <c r="Z998" s="29"/>
      <c r="AA998" s="29"/>
      <c r="AB998" s="29"/>
      <c r="AC998" s="29"/>
    </row>
    <row r="999" spans="1:29" ht="15">
      <c r="A999" s="29"/>
      <c r="B999" s="50"/>
      <c r="C999" s="29"/>
      <c r="D999" s="41"/>
      <c r="E999" s="51"/>
      <c r="F999" s="51"/>
      <c r="G999" s="41"/>
      <c r="H999" s="41"/>
      <c r="I999" s="29"/>
      <c r="J999" s="29"/>
      <c r="K999" s="29"/>
      <c r="L999" s="29"/>
      <c r="M999" s="29"/>
      <c r="N999" s="29"/>
      <c r="O999" s="29"/>
      <c r="P999" s="29"/>
      <c r="Q999" s="29"/>
      <c r="R999" s="29"/>
      <c r="S999" s="29"/>
      <c r="T999" s="29"/>
      <c r="U999" s="29"/>
      <c r="V999" s="29"/>
      <c r="W999" s="29"/>
      <c r="X999" s="29"/>
      <c r="Y999" s="29"/>
      <c r="Z999" s="29"/>
      <c r="AA999" s="29"/>
      <c r="AB999" s="29"/>
      <c r="AC999" s="29"/>
    </row>
    <row r="1000" spans="1:29" ht="15">
      <c r="A1000" s="29"/>
      <c r="B1000" s="50"/>
      <c r="C1000" s="29"/>
      <c r="D1000" s="41"/>
      <c r="E1000" s="51"/>
      <c r="F1000" s="51"/>
      <c r="G1000" s="41"/>
      <c r="H1000" s="41"/>
      <c r="I1000" s="29"/>
      <c r="J1000" s="29"/>
      <c r="K1000" s="29"/>
      <c r="L1000" s="29"/>
      <c r="M1000" s="29"/>
      <c r="N1000" s="29"/>
      <c r="O1000" s="29"/>
      <c r="P1000" s="29"/>
      <c r="Q1000" s="29"/>
      <c r="R1000" s="29"/>
      <c r="S1000" s="29"/>
      <c r="T1000" s="29"/>
      <c r="U1000" s="29"/>
      <c r="V1000" s="29"/>
      <c r="W1000" s="29"/>
      <c r="X1000" s="29"/>
      <c r="Y1000" s="29"/>
      <c r="Z1000" s="29"/>
      <c r="AA1000" s="29"/>
      <c r="AB1000" s="29"/>
      <c r="AC1000" s="29"/>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8"/>
  <sheetViews>
    <sheetView workbookViewId="0"/>
  </sheetViews>
  <sheetFormatPr defaultColWidth="12.5703125" defaultRowHeight="15.75" customHeight="1"/>
  <sheetData>
    <row r="1" spans="1:4" ht="15.75" customHeight="1">
      <c r="A1" s="52" t="s">
        <v>17421</v>
      </c>
      <c r="B1" s="52" t="s">
        <v>17422</v>
      </c>
      <c r="C1" s="52" t="s">
        <v>9</v>
      </c>
      <c r="D1" s="52" t="s">
        <v>17423</v>
      </c>
    </row>
    <row r="2" spans="1:4" ht="15.75" customHeight="1">
      <c r="A2" s="53" t="s">
        <v>17424</v>
      </c>
      <c r="B2" s="54">
        <v>0</v>
      </c>
      <c r="C2" s="53" t="s">
        <v>17425</v>
      </c>
      <c r="D2" s="53" t="s">
        <v>17425</v>
      </c>
    </row>
    <row r="3" spans="1:4" ht="15.75" customHeight="1">
      <c r="A3" s="53" t="s">
        <v>17426</v>
      </c>
      <c r="B3" s="54">
        <v>10</v>
      </c>
      <c r="C3" s="53" t="s">
        <v>17427</v>
      </c>
      <c r="D3" s="53" t="s">
        <v>17428</v>
      </c>
    </row>
    <row r="4" spans="1:4" ht="15.75" customHeight="1">
      <c r="A4" s="53" t="s">
        <v>17429</v>
      </c>
      <c r="B4" s="54">
        <v>11</v>
      </c>
      <c r="C4" s="53" t="s">
        <v>17430</v>
      </c>
      <c r="D4" s="53" t="s">
        <v>17428</v>
      </c>
    </row>
    <row r="5" spans="1:4" ht="15.75" customHeight="1">
      <c r="A5" s="53" t="s">
        <v>17431</v>
      </c>
      <c r="B5" s="54">
        <v>12</v>
      </c>
      <c r="C5" s="53" t="s">
        <v>17432</v>
      </c>
      <c r="D5" s="53" t="s">
        <v>17428</v>
      </c>
    </row>
    <row r="6" spans="1:4" ht="15.75" customHeight="1">
      <c r="A6" s="53" t="s">
        <v>17433</v>
      </c>
      <c r="B6" s="54">
        <v>20</v>
      </c>
      <c r="C6" s="53" t="s">
        <v>17434</v>
      </c>
      <c r="D6" s="53" t="s">
        <v>17435</v>
      </c>
    </row>
    <row r="7" spans="1:4" ht="15.75" customHeight="1">
      <c r="A7" s="53" t="s">
        <v>17436</v>
      </c>
      <c r="B7" s="54">
        <v>21</v>
      </c>
      <c r="C7" s="53" t="s">
        <v>17437</v>
      </c>
      <c r="D7" s="53" t="s">
        <v>17435</v>
      </c>
    </row>
    <row r="8" spans="1:4" ht="15.75" customHeight="1">
      <c r="A8" s="53" t="s">
        <v>17438</v>
      </c>
      <c r="B8" s="54">
        <v>30</v>
      </c>
      <c r="C8" s="53" t="s">
        <v>17439</v>
      </c>
      <c r="D8" s="53" t="s">
        <v>17440</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5"/>
  <sheetViews>
    <sheetView workbookViewId="0"/>
  </sheetViews>
  <sheetFormatPr defaultColWidth="12.5703125" defaultRowHeight="15.75" customHeight="1"/>
  <cols>
    <col min="1" max="1" width="18.5703125" customWidth="1"/>
    <col min="2" max="2" width="18.42578125" customWidth="1"/>
    <col min="3" max="3" width="17" customWidth="1"/>
  </cols>
  <sheetData>
    <row r="1" spans="1:3" ht="15.75" customHeight="1">
      <c r="A1" s="52" t="s">
        <v>17441</v>
      </c>
      <c r="B1" s="52" t="s">
        <v>17442</v>
      </c>
      <c r="C1" s="52" t="s">
        <v>17423</v>
      </c>
    </row>
    <row r="2" spans="1:3" ht="15.75" customHeight="1">
      <c r="A2" s="53" t="s">
        <v>17428</v>
      </c>
      <c r="B2" s="53" t="s">
        <v>17428</v>
      </c>
      <c r="C2" s="53" t="s">
        <v>17443</v>
      </c>
    </row>
    <row r="3" spans="1:3" ht="15.75" customHeight="1">
      <c r="A3" s="53" t="s">
        <v>17435</v>
      </c>
      <c r="B3" s="53" t="s">
        <v>17435</v>
      </c>
      <c r="C3" s="53" t="s">
        <v>17443</v>
      </c>
    </row>
    <row r="4" spans="1:3" ht="15.75" customHeight="1">
      <c r="A4" s="53" t="s">
        <v>17425</v>
      </c>
      <c r="B4" s="53" t="s">
        <v>17425</v>
      </c>
      <c r="C4" s="55"/>
    </row>
    <row r="5" spans="1:3" ht="15.75" customHeight="1">
      <c r="A5" s="53" t="s">
        <v>17440</v>
      </c>
      <c r="B5" s="53" t="s">
        <v>17440</v>
      </c>
      <c r="C5" s="55"/>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E1000"/>
  <sheetViews>
    <sheetView showGridLines="0" workbookViewId="0"/>
  </sheetViews>
  <sheetFormatPr defaultColWidth="12.5703125" defaultRowHeight="15.75" customHeight="1"/>
  <cols>
    <col min="1" max="1" width="29.140625" customWidth="1"/>
    <col min="4" max="4" width="4.42578125" customWidth="1"/>
    <col min="5" max="5" width="5.28515625" customWidth="1"/>
    <col min="7" max="7" width="30.7109375" customWidth="1"/>
  </cols>
  <sheetData>
    <row r="1" spans="1:83" ht="15.75" customHeight="1">
      <c r="A1" s="29" t="e">
        <v>#REF!</v>
      </c>
      <c r="B1" s="29"/>
      <c r="C1" s="28" t="s">
        <v>17444</v>
      </c>
      <c r="D1" s="29" t="s">
        <v>17445</v>
      </c>
      <c r="E1" s="28" t="s">
        <v>17446</v>
      </c>
      <c r="F1" s="29" t="s">
        <v>17447</v>
      </c>
      <c r="G1" s="56" t="s">
        <v>17448</v>
      </c>
      <c r="H1" s="56" t="s">
        <v>17449</v>
      </c>
      <c r="I1" s="56" t="s">
        <v>17450</v>
      </c>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row>
    <row r="2" spans="1:83" ht="15.75" customHeight="1">
      <c r="A2" s="29"/>
      <c r="B2" s="29"/>
      <c r="C2" s="48" t="e">
        <f>B2/SUM($B$2:$B$29)</f>
        <v>#DIV/0!</v>
      </c>
      <c r="D2" s="30">
        <v>0.01</v>
      </c>
      <c r="E2" s="57">
        <f t="shared" ref="E2:E6" si="0">B2+D2</f>
        <v>0.01</v>
      </c>
      <c r="F2" s="29"/>
      <c r="G2" s="30" t="str">
        <f t="array" ref="G2">IF(A2="","Sem dados", INDEX(A:A,MATCH($H2,E:E,0)))</f>
        <v>Sem dados</v>
      </c>
      <c r="H2" s="57">
        <f>LARGE($E$2:$E$6,1)</f>
        <v>0.05</v>
      </c>
      <c r="I2" s="48">
        <f>H2/SUM($H$2:$H$6)</f>
        <v>0.33333333333333337</v>
      </c>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row>
    <row r="3" spans="1:83" ht="15.75" customHeight="1">
      <c r="A3" s="29"/>
      <c r="B3" s="29"/>
      <c r="C3" s="48" t="e">
        <f t="shared" ref="C3:C6" si="1">B3/SUM($B$2:$B$29)+C2</f>
        <v>#DIV/0!</v>
      </c>
      <c r="D3" s="30">
        <f t="shared" ref="D3:D6" si="2">D2+0.01</f>
        <v>0.02</v>
      </c>
      <c r="E3" s="57">
        <f t="shared" si="0"/>
        <v>0.02</v>
      </c>
      <c r="F3" s="29"/>
      <c r="G3" s="30">
        <f t="shared" ref="G3:G6" si="3">INDEX(A:A,MATCH($H3,E:E,0))</f>
        <v>0</v>
      </c>
      <c r="H3" s="57">
        <f>LARGE($E$2:$E$6,2)</f>
        <v>0.04</v>
      </c>
      <c r="I3" s="48">
        <f t="shared" ref="I3:I6" si="4">H3/SUM($H$2:$H$6)+I2</f>
        <v>0.60000000000000009</v>
      </c>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row>
    <row r="4" spans="1:83" ht="15.75" customHeight="1">
      <c r="A4" s="29"/>
      <c r="B4" s="29"/>
      <c r="C4" s="48" t="e">
        <f t="shared" si="1"/>
        <v>#DIV/0!</v>
      </c>
      <c r="D4" s="30">
        <f t="shared" si="2"/>
        <v>0.03</v>
      </c>
      <c r="E4" s="57">
        <f t="shared" si="0"/>
        <v>0.03</v>
      </c>
      <c r="F4" s="29"/>
      <c r="G4" s="30">
        <f t="shared" si="3"/>
        <v>0</v>
      </c>
      <c r="H4" s="57">
        <f>LARGE($E$2:$E$6,3)</f>
        <v>0.03</v>
      </c>
      <c r="I4" s="48">
        <f t="shared" si="4"/>
        <v>0.8</v>
      </c>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row>
    <row r="5" spans="1:83" ht="15.75" customHeight="1">
      <c r="A5" s="29"/>
      <c r="B5" s="29"/>
      <c r="C5" s="48" t="e">
        <f t="shared" si="1"/>
        <v>#DIV/0!</v>
      </c>
      <c r="D5" s="30">
        <f t="shared" si="2"/>
        <v>0.04</v>
      </c>
      <c r="E5" s="57">
        <f t="shared" si="0"/>
        <v>0.04</v>
      </c>
      <c r="F5" s="29"/>
      <c r="G5" s="30">
        <f t="shared" si="3"/>
        <v>0</v>
      </c>
      <c r="H5" s="57">
        <f>LARGE($E$2:$E$6,4)</f>
        <v>0.02</v>
      </c>
      <c r="I5" s="48">
        <f t="shared" si="4"/>
        <v>0.93333333333333335</v>
      </c>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row>
    <row r="6" spans="1:83" ht="15.75" customHeight="1">
      <c r="A6" s="29"/>
      <c r="B6" s="29"/>
      <c r="C6" s="48" t="e">
        <f t="shared" si="1"/>
        <v>#DIV/0!</v>
      </c>
      <c r="D6" s="30">
        <f t="shared" si="2"/>
        <v>0.05</v>
      </c>
      <c r="E6" s="57">
        <f t="shared" si="0"/>
        <v>0.05</v>
      </c>
      <c r="F6" s="29"/>
      <c r="G6" s="30">
        <f t="shared" si="3"/>
        <v>0</v>
      </c>
      <c r="H6" s="57">
        <f>LARGE($E$2:$E$6,5)</f>
        <v>0.01</v>
      </c>
      <c r="I6" s="48">
        <f t="shared" si="4"/>
        <v>1</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row>
    <row r="7" spans="1:83" ht="15.75" customHeight="1">
      <c r="A7" s="29"/>
      <c r="B7" s="29"/>
      <c r="C7" s="48"/>
      <c r="D7" s="29"/>
      <c r="E7" s="28"/>
      <c r="F7" s="29"/>
      <c r="G7" s="28"/>
      <c r="H7" s="28"/>
      <c r="I7" s="28"/>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row>
    <row r="8" spans="1:83" ht="15.75" customHeight="1">
      <c r="A8" s="29"/>
      <c r="B8" s="29"/>
      <c r="C8" s="48"/>
      <c r="D8" s="29"/>
      <c r="E8" s="28"/>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row>
    <row r="9" spans="1:83" ht="15.75" customHeight="1">
      <c r="A9" s="29"/>
      <c r="B9" s="29"/>
      <c r="C9" s="48"/>
      <c r="D9" s="29"/>
      <c r="E9" s="28"/>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row>
    <row r="10" spans="1:83" ht="15.75" customHeight="1">
      <c r="A10" s="29"/>
      <c r="B10" s="29"/>
      <c r="C10" s="48"/>
      <c r="D10" s="29"/>
      <c r="E10" s="28"/>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row>
    <row r="11" spans="1:83" ht="15.75" customHeight="1">
      <c r="A11" s="29"/>
      <c r="B11" s="29"/>
      <c r="C11" s="48"/>
      <c r="D11" s="29"/>
      <c r="E11" s="28"/>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row>
    <row r="12" spans="1:83" ht="15.75" customHeight="1">
      <c r="A12" s="29"/>
      <c r="B12" s="29"/>
      <c r="C12" s="48"/>
      <c r="D12" s="29"/>
      <c r="E12" s="28"/>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row>
    <row r="13" spans="1:83" ht="15.75" customHeight="1">
      <c r="A13" s="29"/>
      <c r="B13" s="29"/>
      <c r="C13" s="48"/>
      <c r="D13" s="29"/>
      <c r="E13" s="28"/>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row>
    <row r="14" spans="1:83" ht="15.75" customHeight="1">
      <c r="A14" s="29"/>
      <c r="B14" s="29"/>
      <c r="C14" s="28"/>
      <c r="D14" s="29"/>
      <c r="E14" s="28"/>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row>
    <row r="15" spans="1:83" ht="15.75" customHeight="1">
      <c r="A15" s="29"/>
      <c r="B15" s="29"/>
      <c r="C15" s="28"/>
      <c r="D15" s="29"/>
      <c r="E15" s="28"/>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row>
    <row r="16" spans="1:83" ht="15.75" customHeight="1">
      <c r="A16" s="29"/>
      <c r="B16" s="29"/>
      <c r="C16" s="28"/>
      <c r="D16" s="29"/>
      <c r="E16" s="28"/>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row>
    <row r="17" spans="1:83" ht="15.75" customHeight="1">
      <c r="A17" s="29"/>
      <c r="B17" s="29"/>
      <c r="C17" s="28"/>
      <c r="D17" s="29"/>
      <c r="E17" s="28"/>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row>
    <row r="18" spans="1:83" ht="15.75" customHeight="1">
      <c r="A18" s="29"/>
      <c r="B18" s="29"/>
      <c r="C18" s="28"/>
      <c r="D18" s="29"/>
      <c r="E18" s="28"/>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row>
    <row r="19" spans="1:83" ht="15.75" customHeight="1">
      <c r="A19" s="29"/>
      <c r="B19" s="29"/>
      <c r="C19" s="28"/>
      <c r="D19" s="29"/>
      <c r="E19" s="28"/>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row>
    <row r="20" spans="1:83" ht="15.75" customHeight="1">
      <c r="A20" s="29"/>
      <c r="B20" s="29"/>
      <c r="C20" s="28"/>
      <c r="D20" s="29"/>
      <c r="E20" s="28"/>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row>
    <row r="21" spans="1:83" ht="15.75" customHeight="1">
      <c r="A21" s="29"/>
      <c r="B21" s="29"/>
      <c r="C21" s="28"/>
      <c r="D21" s="29"/>
      <c r="E21" s="28"/>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row>
    <row r="22" spans="1:83" ht="15">
      <c r="A22" s="29"/>
      <c r="B22" s="29"/>
      <c r="C22" s="28"/>
      <c r="D22" s="29"/>
      <c r="E22" s="28"/>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row>
    <row r="23" spans="1:83" ht="15">
      <c r="A23" s="29"/>
      <c r="B23" s="29"/>
      <c r="C23" s="28"/>
      <c r="D23" s="29"/>
      <c r="E23" s="28"/>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row>
    <row r="24" spans="1:83" ht="15">
      <c r="A24" s="29"/>
      <c r="B24" s="29"/>
      <c r="C24" s="28"/>
      <c r="D24" s="29"/>
      <c r="E24" s="28"/>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row>
    <row r="25" spans="1:83" ht="15">
      <c r="A25" s="29"/>
      <c r="B25" s="29"/>
      <c r="C25" s="28"/>
      <c r="D25" s="29"/>
      <c r="E25" s="28"/>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row>
    <row r="26" spans="1:83" ht="15">
      <c r="A26" s="29"/>
      <c r="B26" s="29"/>
      <c r="C26" s="28"/>
      <c r="D26" s="29"/>
      <c r="E26" s="28"/>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row>
    <row r="27" spans="1:83" ht="15">
      <c r="A27" s="29"/>
      <c r="B27" s="29"/>
      <c r="C27" s="28"/>
      <c r="D27" s="29"/>
      <c r="E27" s="28"/>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row>
    <row r="28" spans="1:83" ht="15">
      <c r="A28" s="29"/>
      <c r="B28" s="29"/>
      <c r="C28" s="28"/>
      <c r="D28" s="29"/>
      <c r="E28" s="28"/>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row>
    <row r="29" spans="1:83" ht="15">
      <c r="A29" s="29"/>
      <c r="B29" s="29"/>
      <c r="C29" s="28"/>
      <c r="D29" s="29"/>
      <c r="E29" s="28"/>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row>
    <row r="30" spans="1:83" ht="15">
      <c r="A30" s="29"/>
      <c r="B30" s="29"/>
      <c r="C30" s="28"/>
      <c r="D30" s="29"/>
      <c r="E30" s="28"/>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row>
    <row r="31" spans="1:83" ht="15">
      <c r="A31" s="29"/>
      <c r="B31" s="29"/>
      <c r="C31" s="28"/>
      <c r="D31" s="29"/>
      <c r="E31" s="28"/>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row>
    <row r="32" spans="1:83" ht="15">
      <c r="A32" s="29"/>
      <c r="B32" s="29"/>
      <c r="C32" s="28"/>
      <c r="D32" s="29"/>
      <c r="E32" s="28"/>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row>
    <row r="33" spans="1:83" ht="15">
      <c r="A33" s="29"/>
      <c r="B33" s="29"/>
      <c r="C33" s="28"/>
      <c r="D33" s="29"/>
      <c r="E33" s="28"/>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row>
    <row r="34" spans="1:83" ht="15">
      <c r="A34" s="29"/>
      <c r="B34" s="29"/>
      <c r="C34" s="28"/>
      <c r="D34" s="29"/>
      <c r="E34" s="28"/>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row>
    <row r="35" spans="1:83" ht="15">
      <c r="A35" s="29"/>
      <c r="B35" s="29"/>
      <c r="C35" s="28"/>
      <c r="D35" s="29"/>
      <c r="E35" s="28"/>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row>
    <row r="36" spans="1:83" ht="15">
      <c r="A36" s="29"/>
      <c r="B36" s="29"/>
      <c r="C36" s="28"/>
      <c r="D36" s="29"/>
      <c r="E36" s="28"/>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row>
    <row r="37" spans="1:83" ht="15">
      <c r="A37" s="29"/>
      <c r="B37" s="29"/>
      <c r="C37" s="28"/>
      <c r="D37" s="29"/>
      <c r="E37" s="28"/>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row>
    <row r="38" spans="1:83" ht="15">
      <c r="A38" s="29"/>
      <c r="B38" s="29"/>
      <c r="C38" s="28"/>
      <c r="D38" s="29"/>
      <c r="E38" s="28"/>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row>
    <row r="39" spans="1:83" ht="15">
      <c r="A39" s="29"/>
      <c r="B39" s="29"/>
      <c r="C39" s="28"/>
      <c r="D39" s="29"/>
      <c r="E39" s="28"/>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row>
    <row r="40" spans="1:83" ht="15">
      <c r="A40" s="29"/>
      <c r="B40" s="29"/>
      <c r="C40" s="28"/>
      <c r="D40" s="29"/>
      <c r="E40" s="28"/>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row>
    <row r="41" spans="1:83" ht="15">
      <c r="A41" s="29"/>
      <c r="B41" s="29"/>
      <c r="C41" s="28"/>
      <c r="D41" s="29"/>
      <c r="E41" s="28"/>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row>
    <row r="42" spans="1:83" ht="15">
      <c r="A42" s="29"/>
      <c r="B42" s="29"/>
      <c r="C42" s="28"/>
      <c r="D42" s="29"/>
      <c r="E42" s="28"/>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row>
    <row r="43" spans="1:83" ht="15">
      <c r="A43" s="29"/>
      <c r="B43" s="29"/>
      <c r="C43" s="28"/>
      <c r="D43" s="29"/>
      <c r="E43" s="28"/>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row>
    <row r="44" spans="1:83" ht="15">
      <c r="A44" s="29"/>
      <c r="B44" s="29"/>
      <c r="C44" s="28"/>
      <c r="D44" s="29"/>
      <c r="E44" s="28"/>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row>
    <row r="45" spans="1:83" ht="15">
      <c r="A45" s="29"/>
      <c r="B45" s="29"/>
      <c r="C45" s="28"/>
      <c r="D45" s="29"/>
      <c r="E45" s="28"/>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row>
    <row r="46" spans="1:83" ht="15">
      <c r="A46" s="29"/>
      <c r="B46" s="29"/>
      <c r="C46" s="28"/>
      <c r="D46" s="29"/>
      <c r="E46" s="28"/>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row>
    <row r="47" spans="1:83" ht="15">
      <c r="A47" s="29"/>
      <c r="B47" s="29"/>
      <c r="C47" s="28"/>
      <c r="D47" s="29"/>
      <c r="E47" s="28"/>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row>
    <row r="48" spans="1:83" ht="15">
      <c r="A48" s="29"/>
      <c r="B48" s="29"/>
      <c r="C48" s="28"/>
      <c r="D48" s="29"/>
      <c r="E48" s="28"/>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row>
    <row r="49" spans="1:83" ht="15">
      <c r="A49" s="29"/>
      <c r="B49" s="29"/>
      <c r="C49" s="28"/>
      <c r="D49" s="29"/>
      <c r="E49" s="28"/>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row>
    <row r="50" spans="1:83" ht="15">
      <c r="A50" s="29"/>
      <c r="B50" s="29"/>
      <c r="C50" s="28"/>
      <c r="D50" s="29"/>
      <c r="E50" s="28"/>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row>
    <row r="51" spans="1:83" ht="15">
      <c r="A51" s="29"/>
      <c r="B51" s="29"/>
      <c r="C51" s="28"/>
      <c r="D51" s="29"/>
      <c r="E51" s="28"/>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29"/>
      <c r="BY51" s="29"/>
      <c r="BZ51" s="29"/>
      <c r="CA51" s="29"/>
      <c r="CB51" s="29"/>
      <c r="CC51" s="29"/>
      <c r="CD51" s="29"/>
      <c r="CE51" s="29"/>
    </row>
    <row r="52" spans="1:83" ht="15">
      <c r="A52" s="29"/>
      <c r="B52" s="29"/>
      <c r="C52" s="28"/>
      <c r="D52" s="29"/>
      <c r="E52" s="28"/>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row>
    <row r="53" spans="1:83" ht="15">
      <c r="A53" s="29"/>
      <c r="B53" s="29"/>
      <c r="C53" s="28"/>
      <c r="D53" s="29"/>
      <c r="E53" s="28"/>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row>
    <row r="54" spans="1:83" ht="15">
      <c r="A54" s="29"/>
      <c r="B54" s="29"/>
      <c r="C54" s="28"/>
      <c r="D54" s="29"/>
      <c r="E54" s="28"/>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row>
    <row r="55" spans="1:83" ht="15">
      <c r="A55" s="29"/>
      <c r="B55" s="29"/>
      <c r="C55" s="28"/>
      <c r="D55" s="29"/>
      <c r="E55" s="28"/>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row>
    <row r="56" spans="1:83" ht="15">
      <c r="A56" s="29"/>
      <c r="B56" s="29"/>
      <c r="C56" s="28"/>
      <c r="D56" s="29"/>
      <c r="E56" s="28"/>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row>
    <row r="57" spans="1:83" ht="15">
      <c r="A57" s="29"/>
      <c r="B57" s="29"/>
      <c r="C57" s="28"/>
      <c r="D57" s="29"/>
      <c r="E57" s="28"/>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row>
    <row r="58" spans="1:83" ht="15">
      <c r="A58" s="29"/>
      <c r="B58" s="29"/>
      <c r="C58" s="28"/>
      <c r="D58" s="29"/>
      <c r="E58" s="28"/>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row>
    <row r="59" spans="1:83" ht="15">
      <c r="A59" s="29"/>
      <c r="B59" s="29"/>
      <c r="C59" s="28"/>
      <c r="D59" s="29"/>
      <c r="E59" s="28"/>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row>
    <row r="60" spans="1:83" ht="15">
      <c r="A60" s="29"/>
      <c r="B60" s="29"/>
      <c r="C60" s="28"/>
      <c r="D60" s="29"/>
      <c r="E60" s="28"/>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c r="CE60" s="29"/>
    </row>
    <row r="61" spans="1:83" ht="15">
      <c r="A61" s="29"/>
      <c r="B61" s="29"/>
      <c r="C61" s="28"/>
      <c r="D61" s="29"/>
      <c r="E61" s="28"/>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row>
    <row r="62" spans="1:83" ht="15">
      <c r="A62" s="29"/>
      <c r="B62" s="29"/>
      <c r="C62" s="28"/>
      <c r="D62" s="29"/>
      <c r="E62" s="28"/>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9"/>
      <c r="CA62" s="29"/>
      <c r="CB62" s="29"/>
      <c r="CC62" s="29"/>
      <c r="CD62" s="29"/>
      <c r="CE62" s="29"/>
    </row>
    <row r="63" spans="1:83" ht="15">
      <c r="A63" s="29"/>
      <c r="B63" s="29"/>
      <c r="C63" s="28"/>
      <c r="D63" s="29"/>
      <c r="E63" s="28"/>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row>
    <row r="64" spans="1:83" ht="15">
      <c r="A64" s="29"/>
      <c r="B64" s="29"/>
      <c r="C64" s="28"/>
      <c r="D64" s="29"/>
      <c r="E64" s="28"/>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row>
    <row r="65" spans="1:83" ht="15">
      <c r="A65" s="29"/>
      <c r="B65" s="29"/>
      <c r="C65" s="28"/>
      <c r="D65" s="29"/>
      <c r="E65" s="28"/>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row>
    <row r="66" spans="1:83" ht="15">
      <c r="A66" s="29"/>
      <c r="B66" s="29"/>
      <c r="C66" s="28"/>
      <c r="D66" s="29"/>
      <c r="E66" s="28"/>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row>
    <row r="67" spans="1:83" ht="15">
      <c r="A67" s="29"/>
      <c r="B67" s="29"/>
      <c r="C67" s="28"/>
      <c r="D67" s="29"/>
      <c r="E67" s="28"/>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c r="CE67" s="29"/>
    </row>
    <row r="68" spans="1:83" ht="15">
      <c r="A68" s="29"/>
      <c r="B68" s="29"/>
      <c r="C68" s="28"/>
      <c r="D68" s="29"/>
      <c r="E68" s="28"/>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row>
    <row r="69" spans="1:83" ht="15">
      <c r="A69" s="29"/>
      <c r="B69" s="29"/>
      <c r="C69" s="28"/>
      <c r="D69" s="29"/>
      <c r="E69" s="28"/>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row>
    <row r="70" spans="1:83" ht="15">
      <c r="A70" s="29"/>
      <c r="B70" s="29"/>
      <c r="C70" s="28"/>
      <c r="D70" s="29"/>
      <c r="E70" s="28"/>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row>
    <row r="71" spans="1:83" ht="15">
      <c r="A71" s="29"/>
      <c r="B71" s="29"/>
      <c r="C71" s="28"/>
      <c r="D71" s="29"/>
      <c r="E71" s="28"/>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row>
    <row r="72" spans="1:83" ht="15">
      <c r="A72" s="29"/>
      <c r="B72" s="29"/>
      <c r="C72" s="28"/>
      <c r="D72" s="29"/>
      <c r="E72" s="28"/>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c r="CE72" s="29"/>
    </row>
    <row r="73" spans="1:83" ht="15">
      <c r="A73" s="29"/>
      <c r="B73" s="29"/>
      <c r="C73" s="28"/>
      <c r="D73" s="29"/>
      <c r="E73" s="28"/>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c r="CE73" s="29"/>
    </row>
    <row r="74" spans="1:83" ht="15">
      <c r="A74" s="29"/>
      <c r="B74" s="29"/>
      <c r="C74" s="28"/>
      <c r="D74" s="29"/>
      <c r="E74" s="28"/>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9"/>
      <c r="CA74" s="29"/>
      <c r="CB74" s="29"/>
      <c r="CC74" s="29"/>
      <c r="CD74" s="29"/>
      <c r="CE74" s="29"/>
    </row>
    <row r="75" spans="1:83" ht="15">
      <c r="A75" s="29"/>
      <c r="B75" s="29"/>
      <c r="C75" s="28"/>
      <c r="D75" s="29"/>
      <c r="E75" s="28"/>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c r="CB75" s="29"/>
      <c r="CC75" s="29"/>
      <c r="CD75" s="29"/>
      <c r="CE75" s="29"/>
    </row>
    <row r="76" spans="1:83" ht="15">
      <c r="A76" s="29"/>
      <c r="B76" s="29"/>
      <c r="C76" s="28"/>
      <c r="D76" s="29"/>
      <c r="E76" s="28"/>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row>
    <row r="77" spans="1:83" ht="15">
      <c r="A77" s="29"/>
      <c r="B77" s="29"/>
      <c r="C77" s="28"/>
      <c r="D77" s="29"/>
      <c r="E77" s="28"/>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row>
    <row r="78" spans="1:83" ht="15">
      <c r="A78" s="29"/>
      <c r="B78" s="29"/>
      <c r="C78" s="28"/>
      <c r="D78" s="29"/>
      <c r="E78" s="28"/>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c r="CE78" s="29"/>
    </row>
    <row r="79" spans="1:83" ht="15">
      <c r="A79" s="29"/>
      <c r="B79" s="29"/>
      <c r="C79" s="28"/>
      <c r="D79" s="29"/>
      <c r="E79" s="28"/>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row>
    <row r="80" spans="1:83" ht="15">
      <c r="A80" s="29"/>
      <c r="B80" s="29"/>
      <c r="C80" s="28"/>
      <c r="D80" s="29"/>
      <c r="E80" s="28"/>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row>
    <row r="81" spans="1:83" ht="15">
      <c r="A81" s="29"/>
      <c r="B81" s="29"/>
      <c r="C81" s="28"/>
      <c r="D81" s="29"/>
      <c r="E81" s="28"/>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row>
    <row r="82" spans="1:83" ht="15">
      <c r="A82" s="29"/>
      <c r="B82" s="29"/>
      <c r="C82" s="28"/>
      <c r="D82" s="29"/>
      <c r="E82" s="28"/>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row>
    <row r="83" spans="1:83" ht="15">
      <c r="A83" s="29"/>
      <c r="B83" s="29"/>
      <c r="C83" s="28"/>
      <c r="D83" s="29"/>
      <c r="E83" s="28"/>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row>
    <row r="84" spans="1:83" ht="15">
      <c r="A84" s="29"/>
      <c r="B84" s="29"/>
      <c r="C84" s="28"/>
      <c r="D84" s="29"/>
      <c r="E84" s="28"/>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row>
    <row r="85" spans="1:83" ht="15">
      <c r="A85" s="29"/>
      <c r="B85" s="29"/>
      <c r="C85" s="28"/>
      <c r="D85" s="29"/>
      <c r="E85" s="28"/>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row>
    <row r="86" spans="1:83" ht="15">
      <c r="A86" s="29"/>
      <c r="B86" s="29"/>
      <c r="C86" s="28"/>
      <c r="D86" s="29"/>
      <c r="E86" s="28"/>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row>
    <row r="87" spans="1:83" ht="15">
      <c r="A87" s="29"/>
      <c r="B87" s="29"/>
      <c r="C87" s="28"/>
      <c r="D87" s="29"/>
      <c r="E87" s="28"/>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row>
    <row r="88" spans="1:83" ht="15">
      <c r="A88" s="29"/>
      <c r="B88" s="29"/>
      <c r="C88" s="28"/>
      <c r="D88" s="29"/>
      <c r="E88" s="28"/>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row>
    <row r="89" spans="1:83" ht="15">
      <c r="A89" s="29"/>
      <c r="B89" s="29"/>
      <c r="C89" s="28"/>
      <c r="D89" s="29"/>
      <c r="E89" s="28"/>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row>
    <row r="90" spans="1:83" ht="15">
      <c r="A90" s="29"/>
      <c r="B90" s="29"/>
      <c r="C90" s="28"/>
      <c r="D90" s="29"/>
      <c r="E90" s="28"/>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row>
    <row r="91" spans="1:83" ht="15">
      <c r="A91" s="29"/>
      <c r="B91" s="29"/>
      <c r="C91" s="28"/>
      <c r="D91" s="29"/>
      <c r="E91" s="28"/>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row>
    <row r="92" spans="1:83" ht="15">
      <c r="A92" s="29"/>
      <c r="B92" s="29"/>
      <c r="C92" s="28"/>
      <c r="D92" s="29"/>
      <c r="E92" s="28"/>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row>
    <row r="93" spans="1:83" ht="15">
      <c r="A93" s="29"/>
      <c r="B93" s="29"/>
      <c r="C93" s="28"/>
      <c r="D93" s="29"/>
      <c r="E93" s="28"/>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row>
    <row r="94" spans="1:83" ht="15">
      <c r="A94" s="29"/>
      <c r="B94" s="29"/>
      <c r="C94" s="28"/>
      <c r="D94" s="29"/>
      <c r="E94" s="28"/>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row>
    <row r="95" spans="1:83" ht="15">
      <c r="A95" s="29"/>
      <c r="B95" s="29"/>
      <c r="C95" s="28"/>
      <c r="D95" s="29"/>
      <c r="E95" s="28"/>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row>
    <row r="96" spans="1:83" ht="15">
      <c r="A96" s="29"/>
      <c r="B96" s="29"/>
      <c r="C96" s="28"/>
      <c r="D96" s="29"/>
      <c r="E96" s="28"/>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row>
    <row r="97" spans="1:83" ht="15">
      <c r="A97" s="29"/>
      <c r="B97" s="29"/>
      <c r="C97" s="28"/>
      <c r="D97" s="29"/>
      <c r="E97" s="28"/>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row>
    <row r="98" spans="1:83" ht="15">
      <c r="A98" s="29"/>
      <c r="B98" s="29"/>
      <c r="C98" s="28"/>
      <c r="D98" s="29"/>
      <c r="E98" s="28"/>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c r="CB98" s="29"/>
      <c r="CC98" s="29"/>
      <c r="CD98" s="29"/>
      <c r="CE98" s="29"/>
    </row>
    <row r="99" spans="1:83" ht="15">
      <c r="A99" s="29"/>
      <c r="B99" s="29"/>
      <c r="C99" s="28"/>
      <c r="D99" s="29"/>
      <c r="E99" s="28"/>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c r="CE99" s="29"/>
    </row>
    <row r="100" spans="1:83" ht="15">
      <c r="A100" s="29"/>
      <c r="B100" s="29"/>
      <c r="C100" s="28"/>
      <c r="D100" s="29"/>
      <c r="E100" s="28"/>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c r="CE100" s="29"/>
    </row>
    <row r="101" spans="1:83" ht="15">
      <c r="A101" s="29"/>
      <c r="B101" s="29"/>
      <c r="C101" s="28"/>
      <c r="D101" s="29"/>
      <c r="E101" s="28"/>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row>
    <row r="102" spans="1:83" ht="15">
      <c r="A102" s="29"/>
      <c r="B102" s="29"/>
      <c r="C102" s="28"/>
      <c r="D102" s="29"/>
      <c r="E102" s="28"/>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row>
    <row r="103" spans="1:83" ht="15">
      <c r="A103" s="29"/>
      <c r="B103" s="29"/>
      <c r="C103" s="28"/>
      <c r="D103" s="29"/>
      <c r="E103" s="28"/>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row>
    <row r="104" spans="1:83" ht="15">
      <c r="A104" s="29"/>
      <c r="B104" s="29"/>
      <c r="C104" s="28"/>
      <c r="D104" s="29"/>
      <c r="E104" s="28"/>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row>
    <row r="105" spans="1:83" ht="15">
      <c r="A105" s="29"/>
      <c r="B105" s="29"/>
      <c r="C105" s="28"/>
      <c r="D105" s="29"/>
      <c r="E105" s="28"/>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c r="CB105" s="29"/>
      <c r="CC105" s="29"/>
      <c r="CD105" s="29"/>
      <c r="CE105" s="29"/>
    </row>
    <row r="106" spans="1:83" ht="15">
      <c r="A106" s="29"/>
      <c r="B106" s="29"/>
      <c r="C106" s="28"/>
      <c r="D106" s="29"/>
      <c r="E106" s="28"/>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row>
    <row r="107" spans="1:83" ht="15">
      <c r="A107" s="29"/>
      <c r="B107" s="29"/>
      <c r="C107" s="28"/>
      <c r="D107" s="29"/>
      <c r="E107" s="28"/>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c r="CE107" s="29"/>
    </row>
    <row r="108" spans="1:83" ht="15">
      <c r="A108" s="29"/>
      <c r="B108" s="29"/>
      <c r="C108" s="28"/>
      <c r="D108" s="29"/>
      <c r="E108" s="28"/>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c r="CE108" s="29"/>
    </row>
    <row r="109" spans="1:83" ht="15">
      <c r="A109" s="29"/>
      <c r="B109" s="29"/>
      <c r="C109" s="28"/>
      <c r="D109" s="29"/>
      <c r="E109" s="28"/>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c r="CC109" s="29"/>
      <c r="CD109" s="29"/>
      <c r="CE109" s="29"/>
    </row>
    <row r="110" spans="1:83" ht="15">
      <c r="A110" s="29"/>
      <c r="B110" s="29"/>
      <c r="C110" s="28"/>
      <c r="D110" s="29"/>
      <c r="E110" s="28"/>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c r="CE110" s="29"/>
    </row>
    <row r="111" spans="1:83" ht="15">
      <c r="A111" s="29"/>
      <c r="B111" s="29"/>
      <c r="C111" s="28"/>
      <c r="D111" s="29"/>
      <c r="E111" s="28"/>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row>
    <row r="112" spans="1:83" ht="15">
      <c r="A112" s="29"/>
      <c r="B112" s="29"/>
      <c r="C112" s="28"/>
      <c r="D112" s="29"/>
      <c r="E112" s="28"/>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c r="CB112" s="29"/>
      <c r="CC112" s="29"/>
      <c r="CD112" s="29"/>
      <c r="CE112" s="29"/>
    </row>
    <row r="113" spans="1:83" ht="15">
      <c r="A113" s="29"/>
      <c r="B113" s="29"/>
      <c r="C113" s="28"/>
      <c r="D113" s="29"/>
      <c r="E113" s="28"/>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c r="CB113" s="29"/>
      <c r="CC113" s="29"/>
      <c r="CD113" s="29"/>
      <c r="CE113" s="29"/>
    </row>
    <row r="114" spans="1:83" ht="15">
      <c r="A114" s="29"/>
      <c r="B114" s="29"/>
      <c r="C114" s="28"/>
      <c r="D114" s="29"/>
      <c r="E114" s="28"/>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c r="CB114" s="29"/>
      <c r="CC114" s="29"/>
      <c r="CD114" s="29"/>
      <c r="CE114" s="29"/>
    </row>
    <row r="115" spans="1:83" ht="15">
      <c r="A115" s="29"/>
      <c r="B115" s="29"/>
      <c r="C115" s="28"/>
      <c r="D115" s="29"/>
      <c r="E115" s="28"/>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9"/>
      <c r="CA115" s="29"/>
      <c r="CB115" s="29"/>
      <c r="CC115" s="29"/>
      <c r="CD115" s="29"/>
      <c r="CE115" s="29"/>
    </row>
    <row r="116" spans="1:83" ht="15">
      <c r="A116" s="29"/>
      <c r="B116" s="29"/>
      <c r="C116" s="28"/>
      <c r="D116" s="29"/>
      <c r="E116" s="28"/>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c r="CB116" s="29"/>
      <c r="CC116" s="29"/>
      <c r="CD116" s="29"/>
      <c r="CE116" s="29"/>
    </row>
    <row r="117" spans="1:83" ht="15">
      <c r="A117" s="29"/>
      <c r="B117" s="29"/>
      <c r="C117" s="28"/>
      <c r="D117" s="29"/>
      <c r="E117" s="28"/>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c r="CB117" s="29"/>
      <c r="CC117" s="29"/>
      <c r="CD117" s="29"/>
      <c r="CE117" s="29"/>
    </row>
    <row r="118" spans="1:83" ht="15">
      <c r="A118" s="29"/>
      <c r="B118" s="29"/>
      <c r="C118" s="28"/>
      <c r="D118" s="29"/>
      <c r="E118" s="28"/>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9"/>
      <c r="CA118" s="29"/>
      <c r="CB118" s="29"/>
      <c r="CC118" s="29"/>
      <c r="CD118" s="29"/>
      <c r="CE118" s="29"/>
    </row>
    <row r="119" spans="1:83" ht="15">
      <c r="A119" s="29"/>
      <c r="B119" s="29"/>
      <c r="C119" s="28"/>
      <c r="D119" s="29"/>
      <c r="E119" s="28"/>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29"/>
      <c r="CC119" s="29"/>
      <c r="CD119" s="29"/>
      <c r="CE119" s="29"/>
    </row>
    <row r="120" spans="1:83" ht="15">
      <c r="A120" s="29"/>
      <c r="B120" s="29"/>
      <c r="C120" s="28"/>
      <c r="D120" s="29"/>
      <c r="E120" s="28"/>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29"/>
      <c r="CC120" s="29"/>
      <c r="CD120" s="29"/>
      <c r="CE120" s="29"/>
    </row>
    <row r="121" spans="1:83" ht="15">
      <c r="A121" s="29"/>
      <c r="B121" s="29"/>
      <c r="C121" s="28"/>
      <c r="D121" s="29"/>
      <c r="E121" s="28"/>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c r="CB121" s="29"/>
      <c r="CC121" s="29"/>
      <c r="CD121" s="29"/>
      <c r="CE121" s="29"/>
    </row>
    <row r="122" spans="1:83" ht="15">
      <c r="A122" s="29"/>
      <c r="B122" s="29"/>
      <c r="C122" s="28"/>
      <c r="D122" s="29"/>
      <c r="E122" s="28"/>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c r="CB122" s="29"/>
      <c r="CC122" s="29"/>
      <c r="CD122" s="29"/>
      <c r="CE122" s="29"/>
    </row>
    <row r="123" spans="1:83" ht="15">
      <c r="A123" s="29"/>
      <c r="B123" s="29"/>
      <c r="C123" s="28"/>
      <c r="D123" s="29"/>
      <c r="E123" s="28"/>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c r="CB123" s="29"/>
      <c r="CC123" s="29"/>
      <c r="CD123" s="29"/>
      <c r="CE123" s="29"/>
    </row>
    <row r="124" spans="1:83" ht="15">
      <c r="A124" s="29"/>
      <c r="B124" s="29"/>
      <c r="C124" s="28"/>
      <c r="D124" s="29"/>
      <c r="E124" s="28"/>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c r="CE124" s="29"/>
    </row>
    <row r="125" spans="1:83" ht="15">
      <c r="A125" s="29"/>
      <c r="B125" s="29"/>
      <c r="C125" s="28"/>
      <c r="D125" s="29"/>
      <c r="E125" s="28"/>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c r="CB125" s="29"/>
      <c r="CC125" s="29"/>
      <c r="CD125" s="29"/>
      <c r="CE125" s="29"/>
    </row>
    <row r="126" spans="1:83" ht="15">
      <c r="A126" s="29"/>
      <c r="B126" s="29"/>
      <c r="C126" s="28"/>
      <c r="D126" s="29"/>
      <c r="E126" s="28"/>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29"/>
      <c r="CC126" s="29"/>
      <c r="CD126" s="29"/>
      <c r="CE126" s="29"/>
    </row>
    <row r="127" spans="1:83" ht="15">
      <c r="A127" s="29"/>
      <c r="B127" s="29"/>
      <c r="C127" s="28"/>
      <c r="D127" s="29"/>
      <c r="E127" s="28"/>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9"/>
      <c r="CA127" s="29"/>
      <c r="CB127" s="29"/>
      <c r="CC127" s="29"/>
      <c r="CD127" s="29"/>
      <c r="CE127" s="29"/>
    </row>
    <row r="128" spans="1:83" ht="15">
      <c r="A128" s="29"/>
      <c r="B128" s="29"/>
      <c r="C128" s="28"/>
      <c r="D128" s="29"/>
      <c r="E128" s="28"/>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9"/>
      <c r="CA128" s="29"/>
      <c r="CB128" s="29"/>
      <c r="CC128" s="29"/>
      <c r="CD128" s="29"/>
      <c r="CE128" s="29"/>
    </row>
    <row r="129" spans="1:83" ht="15">
      <c r="A129" s="29"/>
      <c r="B129" s="29"/>
      <c r="C129" s="28"/>
      <c r="D129" s="29"/>
      <c r="E129" s="28"/>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c r="CB129" s="29"/>
      <c r="CC129" s="29"/>
      <c r="CD129" s="29"/>
      <c r="CE129" s="29"/>
    </row>
    <row r="130" spans="1:83" ht="15">
      <c r="A130" s="29"/>
      <c r="B130" s="29"/>
      <c r="C130" s="28"/>
      <c r="D130" s="29"/>
      <c r="E130" s="28"/>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29"/>
      <c r="CA130" s="29"/>
      <c r="CB130" s="29"/>
      <c r="CC130" s="29"/>
      <c r="CD130" s="29"/>
      <c r="CE130" s="29"/>
    </row>
    <row r="131" spans="1:83" ht="15">
      <c r="A131" s="29"/>
      <c r="B131" s="29"/>
      <c r="C131" s="28"/>
      <c r="D131" s="29"/>
      <c r="E131" s="28"/>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29"/>
    </row>
    <row r="132" spans="1:83" ht="15">
      <c r="A132" s="29"/>
      <c r="B132" s="29"/>
      <c r="C132" s="28"/>
      <c r="D132" s="29"/>
      <c r="E132" s="28"/>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c r="CE132" s="29"/>
    </row>
    <row r="133" spans="1:83" ht="15">
      <c r="A133" s="29"/>
      <c r="B133" s="29"/>
      <c r="C133" s="28"/>
      <c r="D133" s="29"/>
      <c r="E133" s="28"/>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9"/>
      <c r="CA133" s="29"/>
      <c r="CB133" s="29"/>
      <c r="CC133" s="29"/>
      <c r="CD133" s="29"/>
      <c r="CE133" s="29"/>
    </row>
    <row r="134" spans="1:83" ht="15">
      <c r="A134" s="29"/>
      <c r="B134" s="29"/>
      <c r="C134" s="28"/>
      <c r="D134" s="29"/>
      <c r="E134" s="28"/>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c r="CC134" s="29"/>
      <c r="CD134" s="29"/>
      <c r="CE134" s="29"/>
    </row>
    <row r="135" spans="1:83" ht="15">
      <c r="A135" s="29"/>
      <c r="B135" s="29"/>
      <c r="C135" s="28"/>
      <c r="D135" s="29"/>
      <c r="E135" s="28"/>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row>
    <row r="136" spans="1:83" ht="15">
      <c r="A136" s="29"/>
      <c r="B136" s="29"/>
      <c r="C136" s="28"/>
      <c r="D136" s="29"/>
      <c r="E136" s="28"/>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row>
    <row r="137" spans="1:83" ht="15">
      <c r="A137" s="29"/>
      <c r="B137" s="29"/>
      <c r="C137" s="28"/>
      <c r="D137" s="29"/>
      <c r="E137" s="28"/>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row>
    <row r="138" spans="1:83" ht="15">
      <c r="A138" s="29"/>
      <c r="B138" s="29"/>
      <c r="C138" s="28"/>
      <c r="D138" s="29"/>
      <c r="E138" s="28"/>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row>
    <row r="139" spans="1:83" ht="15">
      <c r="A139" s="29"/>
      <c r="B139" s="29"/>
      <c r="C139" s="28"/>
      <c r="D139" s="29"/>
      <c r="E139" s="28"/>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row>
    <row r="140" spans="1:83" ht="15">
      <c r="A140" s="29"/>
      <c r="B140" s="29"/>
      <c r="C140" s="28"/>
      <c r="D140" s="29"/>
      <c r="E140" s="28"/>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row>
    <row r="141" spans="1:83" ht="15">
      <c r="A141" s="29"/>
      <c r="B141" s="29"/>
      <c r="C141" s="28"/>
      <c r="D141" s="29"/>
      <c r="E141" s="28"/>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row>
    <row r="142" spans="1:83" ht="15">
      <c r="A142" s="29"/>
      <c r="B142" s="29"/>
      <c r="C142" s="28"/>
      <c r="D142" s="29"/>
      <c r="E142" s="28"/>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row>
    <row r="143" spans="1:83" ht="15">
      <c r="A143" s="29"/>
      <c r="B143" s="29"/>
      <c r="C143" s="28"/>
      <c r="D143" s="29"/>
      <c r="E143" s="28"/>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row>
    <row r="144" spans="1:83" ht="15">
      <c r="A144" s="29"/>
      <c r="B144" s="29"/>
      <c r="C144" s="28"/>
      <c r="D144" s="29"/>
      <c r="E144" s="28"/>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row>
    <row r="145" spans="1:83" ht="15">
      <c r="A145" s="29"/>
      <c r="B145" s="29"/>
      <c r="C145" s="28"/>
      <c r="D145" s="29"/>
      <c r="E145" s="28"/>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row>
    <row r="146" spans="1:83" ht="15">
      <c r="A146" s="29"/>
      <c r="B146" s="29"/>
      <c r="C146" s="28"/>
      <c r="D146" s="29"/>
      <c r="E146" s="28"/>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row>
    <row r="147" spans="1:83" ht="15">
      <c r="A147" s="29"/>
      <c r="B147" s="29"/>
      <c r="C147" s="28"/>
      <c r="D147" s="29"/>
      <c r="E147" s="28"/>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row>
    <row r="148" spans="1:83" ht="15">
      <c r="A148" s="29"/>
      <c r="B148" s="29"/>
      <c r="C148" s="28"/>
      <c r="D148" s="29"/>
      <c r="E148" s="28"/>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row>
    <row r="149" spans="1:83" ht="15">
      <c r="A149" s="29"/>
      <c r="B149" s="29"/>
      <c r="C149" s="28"/>
      <c r="D149" s="29"/>
      <c r="E149" s="28"/>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row>
    <row r="150" spans="1:83" ht="15">
      <c r="A150" s="29"/>
      <c r="B150" s="29"/>
      <c r="C150" s="28"/>
      <c r="D150" s="29"/>
      <c r="E150" s="28"/>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row>
    <row r="151" spans="1:83" ht="15">
      <c r="A151" s="29"/>
      <c r="B151" s="29"/>
      <c r="C151" s="28"/>
      <c r="D151" s="29"/>
      <c r="E151" s="28"/>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row>
    <row r="152" spans="1:83" ht="15">
      <c r="A152" s="29"/>
      <c r="B152" s="29"/>
      <c r="C152" s="28"/>
      <c r="D152" s="29"/>
      <c r="E152" s="28"/>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row>
    <row r="153" spans="1:83" ht="15">
      <c r="A153" s="29"/>
      <c r="B153" s="29"/>
      <c r="C153" s="28"/>
      <c r="D153" s="29"/>
      <c r="E153" s="28"/>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row>
    <row r="154" spans="1:83" ht="15">
      <c r="A154" s="29"/>
      <c r="B154" s="29"/>
      <c r="C154" s="28"/>
      <c r="D154" s="29"/>
      <c r="E154" s="28"/>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row>
    <row r="155" spans="1:83" ht="15">
      <c r="A155" s="29"/>
      <c r="B155" s="29"/>
      <c r="C155" s="28"/>
      <c r="D155" s="29"/>
      <c r="E155" s="28"/>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row>
    <row r="156" spans="1:83" ht="15">
      <c r="A156" s="29"/>
      <c r="B156" s="29"/>
      <c r="C156" s="28"/>
      <c r="D156" s="29"/>
      <c r="E156" s="28"/>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row>
    <row r="157" spans="1:83" ht="15">
      <c r="A157" s="29"/>
      <c r="B157" s="29"/>
      <c r="C157" s="28"/>
      <c r="D157" s="29"/>
      <c r="E157" s="28"/>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row>
    <row r="158" spans="1:83" ht="15">
      <c r="A158" s="29"/>
      <c r="B158" s="29"/>
      <c r="C158" s="28"/>
      <c r="D158" s="29"/>
      <c r="E158" s="28"/>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row>
    <row r="159" spans="1:83" ht="15">
      <c r="A159" s="29"/>
      <c r="B159" s="29"/>
      <c r="C159" s="28"/>
      <c r="D159" s="29"/>
      <c r="E159" s="28"/>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row>
    <row r="160" spans="1:83" ht="15">
      <c r="A160" s="29"/>
      <c r="B160" s="29"/>
      <c r="C160" s="28"/>
      <c r="D160" s="29"/>
      <c r="E160" s="28"/>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row>
    <row r="161" spans="1:83" ht="15">
      <c r="A161" s="29"/>
      <c r="B161" s="29"/>
      <c r="C161" s="28"/>
      <c r="D161" s="29"/>
      <c r="E161" s="28"/>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row>
    <row r="162" spans="1:83" ht="15">
      <c r="A162" s="29"/>
      <c r="B162" s="29"/>
      <c r="C162" s="28"/>
      <c r="D162" s="29"/>
      <c r="E162" s="28"/>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row>
    <row r="163" spans="1:83" ht="15">
      <c r="A163" s="29"/>
      <c r="B163" s="29"/>
      <c r="C163" s="28"/>
      <c r="D163" s="29"/>
      <c r="E163" s="28"/>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row>
    <row r="164" spans="1:83" ht="15">
      <c r="A164" s="29"/>
      <c r="B164" s="29"/>
      <c r="C164" s="28"/>
      <c r="D164" s="29"/>
      <c r="E164" s="28"/>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row>
    <row r="165" spans="1:83" ht="15">
      <c r="A165" s="29"/>
      <c r="B165" s="29"/>
      <c r="C165" s="28"/>
      <c r="D165" s="29"/>
      <c r="E165" s="28"/>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row>
    <row r="166" spans="1:83" ht="15">
      <c r="A166" s="29"/>
      <c r="B166" s="29"/>
      <c r="C166" s="28"/>
      <c r="D166" s="29"/>
      <c r="E166" s="28"/>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row>
    <row r="167" spans="1:83" ht="15">
      <c r="A167" s="29"/>
      <c r="B167" s="29"/>
      <c r="C167" s="28"/>
      <c r="D167" s="29"/>
      <c r="E167" s="28"/>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row>
    <row r="168" spans="1:83" ht="15">
      <c r="A168" s="29"/>
      <c r="B168" s="29"/>
      <c r="C168" s="28"/>
      <c r="D168" s="29"/>
      <c r="E168" s="28"/>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row>
    <row r="169" spans="1:83" ht="15">
      <c r="A169" s="29"/>
      <c r="B169" s="29"/>
      <c r="C169" s="28"/>
      <c r="D169" s="29"/>
      <c r="E169" s="28"/>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row>
    <row r="170" spans="1:83" ht="15">
      <c r="A170" s="29"/>
      <c r="B170" s="29"/>
      <c r="C170" s="28"/>
      <c r="D170" s="29"/>
      <c r="E170" s="28"/>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row>
    <row r="171" spans="1:83" ht="15">
      <c r="A171" s="29"/>
      <c r="B171" s="29"/>
      <c r="C171" s="28"/>
      <c r="D171" s="29"/>
      <c r="E171" s="28"/>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row>
    <row r="172" spans="1:83" ht="15">
      <c r="A172" s="29"/>
      <c r="B172" s="29"/>
      <c r="C172" s="28"/>
      <c r="D172" s="29"/>
      <c r="E172" s="28"/>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row>
    <row r="173" spans="1:83" ht="15">
      <c r="A173" s="29"/>
      <c r="B173" s="29"/>
      <c r="C173" s="28"/>
      <c r="D173" s="29"/>
      <c r="E173" s="28"/>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row>
    <row r="174" spans="1:83" ht="15">
      <c r="A174" s="29"/>
      <c r="B174" s="29"/>
      <c r="C174" s="28"/>
      <c r="D174" s="29"/>
      <c r="E174" s="28"/>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row>
    <row r="175" spans="1:83" ht="15">
      <c r="A175" s="29"/>
      <c r="B175" s="29"/>
      <c r="C175" s="28"/>
      <c r="D175" s="29"/>
      <c r="E175" s="28"/>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row>
    <row r="176" spans="1:83" ht="15">
      <c r="A176" s="29"/>
      <c r="B176" s="29"/>
      <c r="C176" s="28"/>
      <c r="D176" s="29"/>
      <c r="E176" s="28"/>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row>
    <row r="177" spans="1:83" ht="15">
      <c r="A177" s="29"/>
      <c r="B177" s="29"/>
      <c r="C177" s="28"/>
      <c r="D177" s="29"/>
      <c r="E177" s="28"/>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row>
    <row r="178" spans="1:83" ht="15">
      <c r="A178" s="29"/>
      <c r="B178" s="29"/>
      <c r="C178" s="28"/>
      <c r="D178" s="29"/>
      <c r="E178" s="28"/>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row>
    <row r="179" spans="1:83" ht="15">
      <c r="A179" s="29"/>
      <c r="B179" s="29"/>
      <c r="C179" s="28"/>
      <c r="D179" s="29"/>
      <c r="E179" s="28"/>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row>
    <row r="180" spans="1:83" ht="15">
      <c r="A180" s="29"/>
      <c r="B180" s="29"/>
      <c r="C180" s="28"/>
      <c r="D180" s="29"/>
      <c r="E180" s="28"/>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row>
    <row r="181" spans="1:83" ht="15">
      <c r="A181" s="29"/>
      <c r="B181" s="29"/>
      <c r="C181" s="28"/>
      <c r="D181" s="29"/>
      <c r="E181" s="28"/>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row>
    <row r="182" spans="1:83" ht="15">
      <c r="A182" s="29"/>
      <c r="B182" s="29"/>
      <c r="C182" s="28"/>
      <c r="D182" s="29"/>
      <c r="E182" s="28"/>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row>
    <row r="183" spans="1:83" ht="15">
      <c r="A183" s="29"/>
      <c r="B183" s="29"/>
      <c r="C183" s="28"/>
      <c r="D183" s="29"/>
      <c r="E183" s="28"/>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row>
    <row r="184" spans="1:83" ht="15">
      <c r="A184" s="29"/>
      <c r="B184" s="29"/>
      <c r="C184" s="28"/>
      <c r="D184" s="29"/>
      <c r="E184" s="28"/>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row>
    <row r="185" spans="1:83" ht="15">
      <c r="A185" s="29"/>
      <c r="B185" s="29"/>
      <c r="C185" s="28"/>
      <c r="D185" s="29"/>
      <c r="E185" s="28"/>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row>
    <row r="186" spans="1:83" ht="15">
      <c r="A186" s="29"/>
      <c r="B186" s="29"/>
      <c r="C186" s="28"/>
      <c r="D186" s="29"/>
      <c r="E186" s="28"/>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row>
    <row r="187" spans="1:83" ht="15">
      <c r="A187" s="29"/>
      <c r="B187" s="29"/>
      <c r="C187" s="28"/>
      <c r="D187" s="29"/>
      <c r="E187" s="28"/>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row>
    <row r="188" spans="1:83" ht="15">
      <c r="A188" s="29"/>
      <c r="B188" s="29"/>
      <c r="C188" s="28"/>
      <c r="D188" s="29"/>
      <c r="E188" s="28"/>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row>
    <row r="189" spans="1:83" ht="15">
      <c r="A189" s="29"/>
      <c r="B189" s="29"/>
      <c r="C189" s="28"/>
      <c r="D189" s="29"/>
      <c r="E189" s="28"/>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row>
    <row r="190" spans="1:83" ht="15">
      <c r="A190" s="29"/>
      <c r="B190" s="29"/>
      <c r="C190" s="28"/>
      <c r="D190" s="29"/>
      <c r="E190" s="28"/>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row>
    <row r="191" spans="1:83" ht="15">
      <c r="A191" s="29"/>
      <c r="B191" s="29"/>
      <c r="C191" s="28"/>
      <c r="D191" s="29"/>
      <c r="E191" s="28"/>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row>
    <row r="192" spans="1:83" ht="15">
      <c r="A192" s="29"/>
      <c r="B192" s="29"/>
      <c r="C192" s="28"/>
      <c r="D192" s="29"/>
      <c r="E192" s="28"/>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row>
    <row r="193" spans="1:83" ht="15">
      <c r="A193" s="29"/>
      <c r="B193" s="29"/>
      <c r="C193" s="28"/>
      <c r="D193" s="29"/>
      <c r="E193" s="28"/>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row>
    <row r="194" spans="1:83" ht="15">
      <c r="A194" s="29"/>
      <c r="B194" s="29"/>
      <c r="C194" s="28"/>
      <c r="D194" s="29"/>
      <c r="E194" s="28"/>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row>
    <row r="195" spans="1:83" ht="15">
      <c r="A195" s="29"/>
      <c r="B195" s="29"/>
      <c r="C195" s="28"/>
      <c r="D195" s="29"/>
      <c r="E195" s="28"/>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row>
    <row r="196" spans="1:83" ht="15">
      <c r="A196" s="29"/>
      <c r="B196" s="29"/>
      <c r="C196" s="28"/>
      <c r="D196" s="29"/>
      <c r="E196" s="28"/>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row>
    <row r="197" spans="1:83" ht="15">
      <c r="A197" s="29"/>
      <c r="B197" s="29"/>
      <c r="C197" s="28"/>
      <c r="D197" s="29"/>
      <c r="E197" s="28"/>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row>
    <row r="198" spans="1:83" ht="15">
      <c r="A198" s="29"/>
      <c r="B198" s="29"/>
      <c r="C198" s="28"/>
      <c r="D198" s="29"/>
      <c r="E198" s="28"/>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row>
    <row r="199" spans="1:83" ht="15">
      <c r="A199" s="29"/>
      <c r="B199" s="29"/>
      <c r="C199" s="28"/>
      <c r="D199" s="29"/>
      <c r="E199" s="28"/>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row>
    <row r="200" spans="1:83" ht="15">
      <c r="A200" s="29"/>
      <c r="B200" s="29"/>
      <c r="C200" s="28"/>
      <c r="D200" s="29"/>
      <c r="E200" s="28"/>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row>
    <row r="201" spans="1:83" ht="15">
      <c r="A201" s="29"/>
      <c r="B201" s="29"/>
      <c r="C201" s="28"/>
      <c r="D201" s="29"/>
      <c r="E201" s="28"/>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row>
    <row r="202" spans="1:83" ht="15">
      <c r="A202" s="29"/>
      <c r="B202" s="29"/>
      <c r="C202" s="28"/>
      <c r="D202" s="29"/>
      <c r="E202" s="28"/>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BV202" s="29"/>
      <c r="BW202" s="29"/>
      <c r="BX202" s="29"/>
      <c r="BY202" s="29"/>
      <c r="BZ202" s="29"/>
      <c r="CA202" s="29"/>
      <c r="CB202" s="29"/>
      <c r="CC202" s="29"/>
      <c r="CD202" s="29"/>
      <c r="CE202" s="29"/>
    </row>
    <row r="203" spans="1:83" ht="15">
      <c r="A203" s="29"/>
      <c r="B203" s="29"/>
      <c r="C203" s="28"/>
      <c r="D203" s="29"/>
      <c r="E203" s="28"/>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c r="BX203" s="29"/>
      <c r="BY203" s="29"/>
      <c r="BZ203" s="29"/>
      <c r="CA203" s="29"/>
      <c r="CB203" s="29"/>
      <c r="CC203" s="29"/>
      <c r="CD203" s="29"/>
      <c r="CE203" s="29"/>
    </row>
    <row r="204" spans="1:83" ht="15">
      <c r="A204" s="29"/>
      <c r="B204" s="29"/>
      <c r="C204" s="28"/>
      <c r="D204" s="29"/>
      <c r="E204" s="28"/>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BV204" s="29"/>
      <c r="BW204" s="29"/>
      <c r="BX204" s="29"/>
      <c r="BY204" s="29"/>
      <c r="BZ204" s="29"/>
      <c r="CA204" s="29"/>
      <c r="CB204" s="29"/>
      <c r="CC204" s="29"/>
      <c r="CD204" s="29"/>
      <c r="CE204" s="29"/>
    </row>
    <row r="205" spans="1:83" ht="15">
      <c r="A205" s="29"/>
      <c r="B205" s="29"/>
      <c r="C205" s="28"/>
      <c r="D205" s="29"/>
      <c r="E205" s="28"/>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BV205" s="29"/>
      <c r="BW205" s="29"/>
      <c r="BX205" s="29"/>
      <c r="BY205" s="29"/>
      <c r="BZ205" s="29"/>
      <c r="CA205" s="29"/>
      <c r="CB205" s="29"/>
      <c r="CC205" s="29"/>
      <c r="CD205" s="29"/>
      <c r="CE205" s="29"/>
    </row>
    <row r="206" spans="1:83" ht="15">
      <c r="A206" s="29"/>
      <c r="B206" s="29"/>
      <c r="C206" s="28"/>
      <c r="D206" s="29"/>
      <c r="E206" s="28"/>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BV206" s="29"/>
      <c r="BW206" s="29"/>
      <c r="BX206" s="29"/>
      <c r="BY206" s="29"/>
      <c r="BZ206" s="29"/>
      <c r="CA206" s="29"/>
      <c r="CB206" s="29"/>
      <c r="CC206" s="29"/>
      <c r="CD206" s="29"/>
      <c r="CE206" s="29"/>
    </row>
    <row r="207" spans="1:83" ht="15">
      <c r="A207" s="29"/>
      <c r="B207" s="29"/>
      <c r="C207" s="28"/>
      <c r="D207" s="29"/>
      <c r="E207" s="28"/>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BV207" s="29"/>
      <c r="BW207" s="29"/>
      <c r="BX207" s="29"/>
      <c r="BY207" s="29"/>
      <c r="BZ207" s="29"/>
      <c r="CA207" s="29"/>
      <c r="CB207" s="29"/>
      <c r="CC207" s="29"/>
      <c r="CD207" s="29"/>
      <c r="CE207" s="29"/>
    </row>
    <row r="208" spans="1:83" ht="15">
      <c r="A208" s="29"/>
      <c r="B208" s="29"/>
      <c r="C208" s="28"/>
      <c r="D208" s="29"/>
      <c r="E208" s="28"/>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BV208" s="29"/>
      <c r="BW208" s="29"/>
      <c r="BX208" s="29"/>
      <c r="BY208" s="29"/>
      <c r="BZ208" s="29"/>
      <c r="CA208" s="29"/>
      <c r="CB208" s="29"/>
      <c r="CC208" s="29"/>
      <c r="CD208" s="29"/>
      <c r="CE208" s="29"/>
    </row>
    <row r="209" spans="1:83" ht="15">
      <c r="A209" s="29"/>
      <c r="B209" s="29"/>
      <c r="C209" s="28"/>
      <c r="D209" s="29"/>
      <c r="E209" s="28"/>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29"/>
      <c r="BY209" s="29"/>
      <c r="BZ209" s="29"/>
      <c r="CA209" s="29"/>
      <c r="CB209" s="29"/>
      <c r="CC209" s="29"/>
      <c r="CD209" s="29"/>
      <c r="CE209" s="29"/>
    </row>
    <row r="210" spans="1:83" ht="15">
      <c r="A210" s="29"/>
      <c r="B210" s="29"/>
      <c r="C210" s="28"/>
      <c r="D210" s="29"/>
      <c r="E210" s="28"/>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c r="BX210" s="29"/>
      <c r="BY210" s="29"/>
      <c r="BZ210" s="29"/>
      <c r="CA210" s="29"/>
      <c r="CB210" s="29"/>
      <c r="CC210" s="29"/>
      <c r="CD210" s="29"/>
      <c r="CE210" s="29"/>
    </row>
    <row r="211" spans="1:83" ht="15">
      <c r="A211" s="29"/>
      <c r="B211" s="29"/>
      <c r="C211" s="28"/>
      <c r="D211" s="29"/>
      <c r="E211" s="28"/>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BV211" s="29"/>
      <c r="BW211" s="29"/>
      <c r="BX211" s="29"/>
      <c r="BY211" s="29"/>
      <c r="BZ211" s="29"/>
      <c r="CA211" s="29"/>
      <c r="CB211" s="29"/>
      <c r="CC211" s="29"/>
      <c r="CD211" s="29"/>
      <c r="CE211" s="29"/>
    </row>
    <row r="212" spans="1:83" ht="15">
      <c r="A212" s="29"/>
      <c r="B212" s="29"/>
      <c r="C212" s="28"/>
      <c r="D212" s="29"/>
      <c r="E212" s="28"/>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c r="BX212" s="29"/>
      <c r="BY212" s="29"/>
      <c r="BZ212" s="29"/>
      <c r="CA212" s="29"/>
      <c r="CB212" s="29"/>
      <c r="CC212" s="29"/>
      <c r="CD212" s="29"/>
      <c r="CE212" s="29"/>
    </row>
    <row r="213" spans="1:83" ht="15">
      <c r="A213" s="29"/>
      <c r="B213" s="29"/>
      <c r="C213" s="28"/>
      <c r="D213" s="29"/>
      <c r="E213" s="28"/>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c r="BR213" s="29"/>
      <c r="BS213" s="29"/>
      <c r="BT213" s="29"/>
      <c r="BU213" s="29"/>
      <c r="BV213" s="29"/>
      <c r="BW213" s="29"/>
      <c r="BX213" s="29"/>
      <c r="BY213" s="29"/>
      <c r="BZ213" s="29"/>
      <c r="CA213" s="29"/>
      <c r="CB213" s="29"/>
      <c r="CC213" s="29"/>
      <c r="CD213" s="29"/>
      <c r="CE213" s="29"/>
    </row>
    <row r="214" spans="1:83" ht="15">
      <c r="A214" s="29"/>
      <c r="B214" s="29"/>
      <c r="C214" s="28"/>
      <c r="D214" s="29"/>
      <c r="E214" s="28"/>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29"/>
      <c r="BY214" s="29"/>
      <c r="BZ214" s="29"/>
      <c r="CA214" s="29"/>
      <c r="CB214" s="29"/>
      <c r="CC214" s="29"/>
      <c r="CD214" s="29"/>
      <c r="CE214" s="29"/>
    </row>
    <row r="215" spans="1:83" ht="15">
      <c r="A215" s="29"/>
      <c r="B215" s="29"/>
      <c r="C215" s="28"/>
      <c r="D215" s="29"/>
      <c r="E215" s="28"/>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c r="BX215" s="29"/>
      <c r="BY215" s="29"/>
      <c r="BZ215" s="29"/>
      <c r="CA215" s="29"/>
      <c r="CB215" s="29"/>
      <c r="CC215" s="29"/>
      <c r="CD215" s="29"/>
      <c r="CE215" s="29"/>
    </row>
    <row r="216" spans="1:83" ht="15">
      <c r="A216" s="29"/>
      <c r="B216" s="29"/>
      <c r="C216" s="28"/>
      <c r="D216" s="29"/>
      <c r="E216" s="28"/>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BV216" s="29"/>
      <c r="BW216" s="29"/>
      <c r="BX216" s="29"/>
      <c r="BY216" s="29"/>
      <c r="BZ216" s="29"/>
      <c r="CA216" s="29"/>
      <c r="CB216" s="29"/>
      <c r="CC216" s="29"/>
      <c r="CD216" s="29"/>
      <c r="CE216" s="29"/>
    </row>
    <row r="217" spans="1:83" ht="15">
      <c r="A217" s="29"/>
      <c r="B217" s="29"/>
      <c r="C217" s="28"/>
      <c r="D217" s="29"/>
      <c r="E217" s="28"/>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BV217" s="29"/>
      <c r="BW217" s="29"/>
      <c r="BX217" s="29"/>
      <c r="BY217" s="29"/>
      <c r="BZ217" s="29"/>
      <c r="CA217" s="29"/>
      <c r="CB217" s="29"/>
      <c r="CC217" s="29"/>
      <c r="CD217" s="29"/>
      <c r="CE217" s="29"/>
    </row>
    <row r="218" spans="1:83" ht="15">
      <c r="A218" s="29"/>
      <c r="B218" s="29"/>
      <c r="C218" s="28"/>
      <c r="D218" s="29"/>
      <c r="E218" s="28"/>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c r="BX218" s="29"/>
      <c r="BY218" s="29"/>
      <c r="BZ218" s="29"/>
      <c r="CA218" s="29"/>
      <c r="CB218" s="29"/>
      <c r="CC218" s="29"/>
      <c r="CD218" s="29"/>
      <c r="CE218" s="29"/>
    </row>
    <row r="219" spans="1:83" ht="15">
      <c r="A219" s="29"/>
      <c r="B219" s="29"/>
      <c r="C219" s="28"/>
      <c r="D219" s="29"/>
      <c r="E219" s="28"/>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c r="BR219" s="29"/>
      <c r="BS219" s="29"/>
      <c r="BT219" s="29"/>
      <c r="BU219" s="29"/>
      <c r="BV219" s="29"/>
      <c r="BW219" s="29"/>
      <c r="BX219" s="29"/>
      <c r="BY219" s="29"/>
      <c r="BZ219" s="29"/>
      <c r="CA219" s="29"/>
      <c r="CB219" s="29"/>
      <c r="CC219" s="29"/>
      <c r="CD219" s="29"/>
      <c r="CE219" s="29"/>
    </row>
    <row r="220" spans="1:83" ht="15">
      <c r="A220" s="29"/>
      <c r="B220" s="29"/>
      <c r="C220" s="28"/>
      <c r="D220" s="29"/>
      <c r="E220" s="28"/>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c r="BR220" s="29"/>
      <c r="BS220" s="29"/>
      <c r="BT220" s="29"/>
      <c r="BU220" s="29"/>
      <c r="BV220" s="29"/>
      <c r="BW220" s="29"/>
      <c r="BX220" s="29"/>
      <c r="BY220" s="29"/>
      <c r="BZ220" s="29"/>
      <c r="CA220" s="29"/>
      <c r="CB220" s="29"/>
      <c r="CC220" s="29"/>
      <c r="CD220" s="29"/>
      <c r="CE220" s="29"/>
    </row>
    <row r="221" spans="1:83" ht="15">
      <c r="A221" s="29"/>
      <c r="B221" s="29"/>
      <c r="C221" s="28"/>
      <c r="D221" s="29"/>
      <c r="E221" s="28"/>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c r="BX221" s="29"/>
      <c r="BY221" s="29"/>
      <c r="BZ221" s="29"/>
      <c r="CA221" s="29"/>
      <c r="CB221" s="29"/>
      <c r="CC221" s="29"/>
      <c r="CD221" s="29"/>
      <c r="CE221" s="29"/>
    </row>
    <row r="222" spans="1:83" ht="15">
      <c r="A222" s="29"/>
      <c r="B222" s="29"/>
      <c r="C222" s="28"/>
      <c r="D222" s="29"/>
      <c r="E222" s="28"/>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c r="BV222" s="29"/>
      <c r="BW222" s="29"/>
      <c r="BX222" s="29"/>
      <c r="BY222" s="29"/>
      <c r="BZ222" s="29"/>
      <c r="CA222" s="29"/>
      <c r="CB222" s="29"/>
      <c r="CC222" s="29"/>
      <c r="CD222" s="29"/>
      <c r="CE222" s="29"/>
    </row>
    <row r="223" spans="1:83" ht="15">
      <c r="A223" s="29"/>
      <c r="B223" s="29"/>
      <c r="C223" s="28"/>
      <c r="D223" s="29"/>
      <c r="E223" s="28"/>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BV223" s="29"/>
      <c r="BW223" s="29"/>
      <c r="BX223" s="29"/>
      <c r="BY223" s="29"/>
      <c r="BZ223" s="29"/>
      <c r="CA223" s="29"/>
      <c r="CB223" s="29"/>
      <c r="CC223" s="29"/>
      <c r="CD223" s="29"/>
      <c r="CE223" s="29"/>
    </row>
    <row r="224" spans="1:83" ht="15">
      <c r="A224" s="29"/>
      <c r="B224" s="29"/>
      <c r="C224" s="28"/>
      <c r="D224" s="29"/>
      <c r="E224" s="28"/>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BV224" s="29"/>
      <c r="BW224" s="29"/>
      <c r="BX224" s="29"/>
      <c r="BY224" s="29"/>
      <c r="BZ224" s="29"/>
      <c r="CA224" s="29"/>
      <c r="CB224" s="29"/>
      <c r="CC224" s="29"/>
      <c r="CD224" s="29"/>
      <c r="CE224" s="29"/>
    </row>
    <row r="225" spans="1:83" ht="15">
      <c r="A225" s="29"/>
      <c r="B225" s="29"/>
      <c r="C225" s="28"/>
      <c r="D225" s="29"/>
      <c r="E225" s="28"/>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29"/>
      <c r="BY225" s="29"/>
      <c r="BZ225" s="29"/>
      <c r="CA225" s="29"/>
      <c r="CB225" s="29"/>
      <c r="CC225" s="29"/>
      <c r="CD225" s="29"/>
      <c r="CE225" s="29"/>
    </row>
    <row r="226" spans="1:83" ht="15">
      <c r="A226" s="29"/>
      <c r="B226" s="29"/>
      <c r="C226" s="28"/>
      <c r="D226" s="29"/>
      <c r="E226" s="28"/>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29"/>
      <c r="BO226" s="29"/>
      <c r="BP226" s="29"/>
      <c r="BQ226" s="29"/>
      <c r="BR226" s="29"/>
      <c r="BS226" s="29"/>
      <c r="BT226" s="29"/>
      <c r="BU226" s="29"/>
      <c r="BV226" s="29"/>
      <c r="BW226" s="29"/>
      <c r="BX226" s="29"/>
      <c r="BY226" s="29"/>
      <c r="BZ226" s="29"/>
      <c r="CA226" s="29"/>
      <c r="CB226" s="29"/>
      <c r="CC226" s="29"/>
      <c r="CD226" s="29"/>
      <c r="CE226" s="29"/>
    </row>
    <row r="227" spans="1:83" ht="15">
      <c r="A227" s="29"/>
      <c r="B227" s="29"/>
      <c r="C227" s="28"/>
      <c r="D227" s="29"/>
      <c r="E227" s="28"/>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29"/>
      <c r="BR227" s="29"/>
      <c r="BS227" s="29"/>
      <c r="BT227" s="29"/>
      <c r="BU227" s="29"/>
      <c r="BV227" s="29"/>
      <c r="BW227" s="29"/>
      <c r="BX227" s="29"/>
      <c r="BY227" s="29"/>
      <c r="BZ227" s="29"/>
      <c r="CA227" s="29"/>
      <c r="CB227" s="29"/>
      <c r="CC227" s="29"/>
      <c r="CD227" s="29"/>
      <c r="CE227" s="29"/>
    </row>
    <row r="228" spans="1:83" ht="15">
      <c r="A228" s="29"/>
      <c r="B228" s="29"/>
      <c r="C228" s="28"/>
      <c r="D228" s="29"/>
      <c r="E228" s="28"/>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29"/>
      <c r="BR228" s="29"/>
      <c r="BS228" s="29"/>
      <c r="BT228" s="29"/>
      <c r="BU228" s="29"/>
      <c r="BV228" s="29"/>
      <c r="BW228" s="29"/>
      <c r="BX228" s="29"/>
      <c r="BY228" s="29"/>
      <c r="BZ228" s="29"/>
      <c r="CA228" s="29"/>
      <c r="CB228" s="29"/>
      <c r="CC228" s="29"/>
      <c r="CD228" s="29"/>
      <c r="CE228" s="29"/>
    </row>
    <row r="229" spans="1:83" ht="15">
      <c r="A229" s="29"/>
      <c r="B229" s="29"/>
      <c r="C229" s="28"/>
      <c r="D229" s="29"/>
      <c r="E229" s="28"/>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29"/>
      <c r="BR229" s="29"/>
      <c r="BS229" s="29"/>
      <c r="BT229" s="29"/>
      <c r="BU229" s="29"/>
      <c r="BV229" s="29"/>
      <c r="BW229" s="29"/>
      <c r="BX229" s="29"/>
      <c r="BY229" s="29"/>
      <c r="BZ229" s="29"/>
      <c r="CA229" s="29"/>
      <c r="CB229" s="29"/>
      <c r="CC229" s="29"/>
      <c r="CD229" s="29"/>
      <c r="CE229" s="29"/>
    </row>
    <row r="230" spans="1:83" ht="15">
      <c r="A230" s="29"/>
      <c r="B230" s="29"/>
      <c r="C230" s="28"/>
      <c r="D230" s="29"/>
      <c r="E230" s="28"/>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c r="BX230" s="29"/>
      <c r="BY230" s="29"/>
      <c r="BZ230" s="29"/>
      <c r="CA230" s="29"/>
      <c r="CB230" s="29"/>
      <c r="CC230" s="29"/>
      <c r="CD230" s="29"/>
      <c r="CE230" s="29"/>
    </row>
    <row r="231" spans="1:83" ht="15">
      <c r="A231" s="29"/>
      <c r="B231" s="29"/>
      <c r="C231" s="28"/>
      <c r="D231" s="29"/>
      <c r="E231" s="28"/>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c r="BX231" s="29"/>
      <c r="BY231" s="29"/>
      <c r="BZ231" s="29"/>
      <c r="CA231" s="29"/>
      <c r="CB231" s="29"/>
      <c r="CC231" s="29"/>
      <c r="CD231" s="29"/>
      <c r="CE231" s="29"/>
    </row>
    <row r="232" spans="1:83" ht="15">
      <c r="A232" s="29"/>
      <c r="B232" s="29"/>
      <c r="C232" s="28"/>
      <c r="D232" s="29"/>
      <c r="E232" s="28"/>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BV232" s="29"/>
      <c r="BW232" s="29"/>
      <c r="BX232" s="29"/>
      <c r="BY232" s="29"/>
      <c r="BZ232" s="29"/>
      <c r="CA232" s="29"/>
      <c r="CB232" s="29"/>
      <c r="CC232" s="29"/>
      <c r="CD232" s="29"/>
      <c r="CE232" s="29"/>
    </row>
    <row r="233" spans="1:83" ht="15">
      <c r="A233" s="29"/>
      <c r="B233" s="29"/>
      <c r="C233" s="28"/>
      <c r="D233" s="29"/>
      <c r="E233" s="28"/>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29"/>
    </row>
    <row r="234" spans="1:83" ht="15">
      <c r="A234" s="29"/>
      <c r="B234" s="29"/>
      <c r="C234" s="28"/>
      <c r="D234" s="29"/>
      <c r="E234" s="28"/>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BV234" s="29"/>
      <c r="BW234" s="29"/>
      <c r="BX234" s="29"/>
      <c r="BY234" s="29"/>
      <c r="BZ234" s="29"/>
      <c r="CA234" s="29"/>
      <c r="CB234" s="29"/>
      <c r="CC234" s="29"/>
      <c r="CD234" s="29"/>
      <c r="CE234" s="29"/>
    </row>
    <row r="235" spans="1:83" ht="15">
      <c r="A235" s="29"/>
      <c r="B235" s="29"/>
      <c r="C235" s="28"/>
      <c r="D235" s="29"/>
      <c r="E235" s="28"/>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c r="CB235" s="29"/>
      <c r="CC235" s="29"/>
      <c r="CD235" s="29"/>
      <c r="CE235" s="29"/>
    </row>
    <row r="236" spans="1:83" ht="15">
      <c r="A236" s="29"/>
      <c r="B236" s="29"/>
      <c r="C236" s="28"/>
      <c r="D236" s="29"/>
      <c r="E236" s="28"/>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c r="CC236" s="29"/>
      <c r="CD236" s="29"/>
      <c r="CE236" s="29"/>
    </row>
    <row r="237" spans="1:83" ht="15">
      <c r="A237" s="29"/>
      <c r="B237" s="29"/>
      <c r="C237" s="28"/>
      <c r="D237" s="29"/>
      <c r="E237" s="28"/>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BV237" s="29"/>
      <c r="BW237" s="29"/>
      <c r="BX237" s="29"/>
      <c r="BY237" s="29"/>
      <c r="BZ237" s="29"/>
      <c r="CA237" s="29"/>
      <c r="CB237" s="29"/>
      <c r="CC237" s="29"/>
      <c r="CD237" s="29"/>
      <c r="CE237" s="29"/>
    </row>
    <row r="238" spans="1:83" ht="15">
      <c r="A238" s="29"/>
      <c r="B238" s="29"/>
      <c r="C238" s="28"/>
      <c r="D238" s="29"/>
      <c r="E238" s="28"/>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c r="CB238" s="29"/>
      <c r="CC238" s="29"/>
      <c r="CD238" s="29"/>
      <c r="CE238" s="29"/>
    </row>
    <row r="239" spans="1:83" ht="15">
      <c r="A239" s="29"/>
      <c r="B239" s="29"/>
      <c r="C239" s="28"/>
      <c r="D239" s="29"/>
      <c r="E239" s="28"/>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BV239" s="29"/>
      <c r="BW239" s="29"/>
      <c r="BX239" s="29"/>
      <c r="BY239" s="29"/>
      <c r="BZ239" s="29"/>
      <c r="CA239" s="29"/>
      <c r="CB239" s="29"/>
      <c r="CC239" s="29"/>
      <c r="CD239" s="29"/>
      <c r="CE239" s="29"/>
    </row>
    <row r="240" spans="1:83" ht="15">
      <c r="A240" s="29"/>
      <c r="B240" s="29"/>
      <c r="C240" s="28"/>
      <c r="D240" s="29"/>
      <c r="E240" s="28"/>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c r="CB240" s="29"/>
      <c r="CC240" s="29"/>
      <c r="CD240" s="29"/>
      <c r="CE240" s="29"/>
    </row>
    <row r="241" spans="1:83" ht="15">
      <c r="A241" s="29"/>
      <c r="B241" s="29"/>
      <c r="C241" s="28"/>
      <c r="D241" s="29"/>
      <c r="E241" s="28"/>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c r="BR241" s="29"/>
      <c r="BS241" s="29"/>
      <c r="BT241" s="29"/>
      <c r="BU241" s="29"/>
      <c r="BV241" s="29"/>
      <c r="BW241" s="29"/>
      <c r="BX241" s="29"/>
      <c r="BY241" s="29"/>
      <c r="BZ241" s="29"/>
      <c r="CA241" s="29"/>
      <c r="CB241" s="29"/>
      <c r="CC241" s="29"/>
      <c r="CD241" s="29"/>
      <c r="CE241" s="29"/>
    </row>
    <row r="242" spans="1:83" ht="15">
      <c r="A242" s="29"/>
      <c r="B242" s="29"/>
      <c r="C242" s="28"/>
      <c r="D242" s="29"/>
      <c r="E242" s="28"/>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c r="BU242" s="29"/>
      <c r="BV242" s="29"/>
      <c r="BW242" s="29"/>
      <c r="BX242" s="29"/>
      <c r="BY242" s="29"/>
      <c r="BZ242" s="29"/>
      <c r="CA242" s="29"/>
      <c r="CB242" s="29"/>
      <c r="CC242" s="29"/>
      <c r="CD242" s="29"/>
      <c r="CE242" s="29"/>
    </row>
    <row r="243" spans="1:83" ht="15">
      <c r="A243" s="29"/>
      <c r="B243" s="29"/>
      <c r="C243" s="28"/>
      <c r="D243" s="29"/>
      <c r="E243" s="28"/>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BV243" s="29"/>
      <c r="BW243" s="29"/>
      <c r="BX243" s="29"/>
      <c r="BY243" s="29"/>
      <c r="BZ243" s="29"/>
      <c r="CA243" s="29"/>
      <c r="CB243" s="29"/>
      <c r="CC243" s="29"/>
      <c r="CD243" s="29"/>
      <c r="CE243" s="29"/>
    </row>
    <row r="244" spans="1:83" ht="15">
      <c r="A244" s="29"/>
      <c r="B244" s="29"/>
      <c r="C244" s="28"/>
      <c r="D244" s="29"/>
      <c r="E244" s="28"/>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c r="BR244" s="29"/>
      <c r="BS244" s="29"/>
      <c r="BT244" s="29"/>
      <c r="BU244" s="29"/>
      <c r="BV244" s="29"/>
      <c r="BW244" s="29"/>
      <c r="BX244" s="29"/>
      <c r="BY244" s="29"/>
      <c r="BZ244" s="29"/>
      <c r="CA244" s="29"/>
      <c r="CB244" s="29"/>
      <c r="CC244" s="29"/>
      <c r="CD244" s="29"/>
      <c r="CE244" s="29"/>
    </row>
    <row r="245" spans="1:83" ht="15">
      <c r="A245" s="29"/>
      <c r="B245" s="29"/>
      <c r="C245" s="28"/>
      <c r="D245" s="29"/>
      <c r="E245" s="28"/>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c r="BO245" s="29"/>
      <c r="BP245" s="29"/>
      <c r="BQ245" s="29"/>
      <c r="BR245" s="29"/>
      <c r="BS245" s="29"/>
      <c r="BT245" s="29"/>
      <c r="BU245" s="29"/>
      <c r="BV245" s="29"/>
      <c r="BW245" s="29"/>
      <c r="BX245" s="29"/>
      <c r="BY245" s="29"/>
      <c r="BZ245" s="29"/>
      <c r="CA245" s="29"/>
      <c r="CB245" s="29"/>
      <c r="CC245" s="29"/>
      <c r="CD245" s="29"/>
      <c r="CE245" s="29"/>
    </row>
    <row r="246" spans="1:83" ht="15">
      <c r="A246" s="29"/>
      <c r="B246" s="29"/>
      <c r="C246" s="28"/>
      <c r="D246" s="29"/>
      <c r="E246" s="28"/>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c r="BR246" s="29"/>
      <c r="BS246" s="29"/>
      <c r="BT246" s="29"/>
      <c r="BU246" s="29"/>
      <c r="BV246" s="29"/>
      <c r="BW246" s="29"/>
      <c r="BX246" s="29"/>
      <c r="BY246" s="29"/>
      <c r="BZ246" s="29"/>
      <c r="CA246" s="29"/>
      <c r="CB246" s="29"/>
      <c r="CC246" s="29"/>
      <c r="CD246" s="29"/>
      <c r="CE246" s="29"/>
    </row>
    <row r="247" spans="1:83" ht="15">
      <c r="A247" s="29"/>
      <c r="B247" s="29"/>
      <c r="C247" s="28"/>
      <c r="D247" s="29"/>
      <c r="E247" s="28"/>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29"/>
      <c r="BT247" s="29"/>
      <c r="BU247" s="29"/>
      <c r="BV247" s="29"/>
      <c r="BW247" s="29"/>
      <c r="BX247" s="29"/>
      <c r="BY247" s="29"/>
      <c r="BZ247" s="29"/>
      <c r="CA247" s="29"/>
      <c r="CB247" s="29"/>
      <c r="CC247" s="29"/>
      <c r="CD247" s="29"/>
      <c r="CE247" s="29"/>
    </row>
    <row r="248" spans="1:83" ht="15">
      <c r="A248" s="29"/>
      <c r="B248" s="29"/>
      <c r="C248" s="28"/>
      <c r="D248" s="29"/>
      <c r="E248" s="28"/>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BV248" s="29"/>
      <c r="BW248" s="29"/>
      <c r="BX248" s="29"/>
      <c r="BY248" s="29"/>
      <c r="BZ248" s="29"/>
      <c r="CA248" s="29"/>
      <c r="CB248" s="29"/>
      <c r="CC248" s="29"/>
      <c r="CD248" s="29"/>
      <c r="CE248" s="29"/>
    </row>
    <row r="249" spans="1:83" ht="15">
      <c r="A249" s="29"/>
      <c r="B249" s="29"/>
      <c r="C249" s="28"/>
      <c r="D249" s="29"/>
      <c r="E249" s="28"/>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29"/>
      <c r="BR249" s="29"/>
      <c r="BS249" s="29"/>
      <c r="BT249" s="29"/>
      <c r="BU249" s="29"/>
      <c r="BV249" s="29"/>
      <c r="BW249" s="29"/>
      <c r="BX249" s="29"/>
      <c r="BY249" s="29"/>
      <c r="BZ249" s="29"/>
      <c r="CA249" s="29"/>
      <c r="CB249" s="29"/>
      <c r="CC249" s="29"/>
      <c r="CD249" s="29"/>
      <c r="CE249" s="29"/>
    </row>
    <row r="250" spans="1:83" ht="15">
      <c r="A250" s="29"/>
      <c r="B250" s="29"/>
      <c r="C250" s="28"/>
      <c r="D250" s="29"/>
      <c r="E250" s="28"/>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BV250" s="29"/>
      <c r="BW250" s="29"/>
      <c r="BX250" s="29"/>
      <c r="BY250" s="29"/>
      <c r="BZ250" s="29"/>
      <c r="CA250" s="29"/>
      <c r="CB250" s="29"/>
      <c r="CC250" s="29"/>
      <c r="CD250" s="29"/>
      <c r="CE250" s="29"/>
    </row>
    <row r="251" spans="1:83" ht="15">
      <c r="A251" s="29"/>
      <c r="B251" s="29"/>
      <c r="C251" s="28"/>
      <c r="D251" s="29"/>
      <c r="E251" s="28"/>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c r="BO251" s="29"/>
      <c r="BP251" s="29"/>
      <c r="BQ251" s="29"/>
      <c r="BR251" s="29"/>
      <c r="BS251" s="29"/>
      <c r="BT251" s="29"/>
      <c r="BU251" s="29"/>
      <c r="BV251" s="29"/>
      <c r="BW251" s="29"/>
      <c r="BX251" s="29"/>
      <c r="BY251" s="29"/>
      <c r="BZ251" s="29"/>
      <c r="CA251" s="29"/>
      <c r="CB251" s="29"/>
      <c r="CC251" s="29"/>
      <c r="CD251" s="29"/>
      <c r="CE251" s="29"/>
    </row>
    <row r="252" spans="1:83" ht="15">
      <c r="A252" s="29"/>
      <c r="B252" s="29"/>
      <c r="C252" s="28"/>
      <c r="D252" s="29"/>
      <c r="E252" s="28"/>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c r="BU252" s="29"/>
      <c r="BV252" s="29"/>
      <c r="BW252" s="29"/>
      <c r="BX252" s="29"/>
      <c r="BY252" s="29"/>
      <c r="BZ252" s="29"/>
      <c r="CA252" s="29"/>
      <c r="CB252" s="29"/>
      <c r="CC252" s="29"/>
      <c r="CD252" s="29"/>
      <c r="CE252" s="29"/>
    </row>
    <row r="253" spans="1:83" ht="15">
      <c r="A253" s="29"/>
      <c r="B253" s="29"/>
      <c r="C253" s="28"/>
      <c r="D253" s="29"/>
      <c r="E253" s="28"/>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29"/>
      <c r="BR253" s="29"/>
      <c r="BS253" s="29"/>
      <c r="BT253" s="29"/>
      <c r="BU253" s="29"/>
      <c r="BV253" s="29"/>
      <c r="BW253" s="29"/>
      <c r="BX253" s="29"/>
      <c r="BY253" s="29"/>
      <c r="BZ253" s="29"/>
      <c r="CA253" s="29"/>
      <c r="CB253" s="29"/>
      <c r="CC253" s="29"/>
      <c r="CD253" s="29"/>
      <c r="CE253" s="29"/>
    </row>
    <row r="254" spans="1:83" ht="15">
      <c r="A254" s="29"/>
      <c r="B254" s="29"/>
      <c r="C254" s="28"/>
      <c r="D254" s="29"/>
      <c r="E254" s="28"/>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c r="BR254" s="29"/>
      <c r="BS254" s="29"/>
      <c r="BT254" s="29"/>
      <c r="BU254" s="29"/>
      <c r="BV254" s="29"/>
      <c r="BW254" s="29"/>
      <c r="BX254" s="29"/>
      <c r="BY254" s="29"/>
      <c r="BZ254" s="29"/>
      <c r="CA254" s="29"/>
      <c r="CB254" s="29"/>
      <c r="CC254" s="29"/>
      <c r="CD254" s="29"/>
      <c r="CE254" s="29"/>
    </row>
    <row r="255" spans="1:83" ht="15">
      <c r="A255" s="29"/>
      <c r="B255" s="29"/>
      <c r="C255" s="28"/>
      <c r="D255" s="29"/>
      <c r="E255" s="28"/>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c r="BU255" s="29"/>
      <c r="BV255" s="29"/>
      <c r="BW255" s="29"/>
      <c r="BX255" s="29"/>
      <c r="BY255" s="29"/>
      <c r="BZ255" s="29"/>
      <c r="CA255" s="29"/>
      <c r="CB255" s="29"/>
      <c r="CC255" s="29"/>
      <c r="CD255" s="29"/>
      <c r="CE255" s="29"/>
    </row>
    <row r="256" spans="1:83" ht="15">
      <c r="A256" s="29"/>
      <c r="B256" s="29"/>
      <c r="C256" s="28"/>
      <c r="D256" s="29"/>
      <c r="E256" s="28"/>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29"/>
      <c r="BR256" s="29"/>
      <c r="BS256" s="29"/>
      <c r="BT256" s="29"/>
      <c r="BU256" s="29"/>
      <c r="BV256" s="29"/>
      <c r="BW256" s="29"/>
      <c r="BX256" s="29"/>
      <c r="BY256" s="29"/>
      <c r="BZ256" s="29"/>
      <c r="CA256" s="29"/>
      <c r="CB256" s="29"/>
      <c r="CC256" s="29"/>
      <c r="CD256" s="29"/>
      <c r="CE256" s="29"/>
    </row>
    <row r="257" spans="1:83" ht="15">
      <c r="A257" s="29"/>
      <c r="B257" s="29"/>
      <c r="C257" s="28"/>
      <c r="D257" s="29"/>
      <c r="E257" s="28"/>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c r="BO257" s="29"/>
      <c r="BP257" s="29"/>
      <c r="BQ257" s="29"/>
      <c r="BR257" s="29"/>
      <c r="BS257" s="29"/>
      <c r="BT257" s="29"/>
      <c r="BU257" s="29"/>
      <c r="BV257" s="29"/>
      <c r="BW257" s="29"/>
      <c r="BX257" s="29"/>
      <c r="BY257" s="29"/>
      <c r="BZ257" s="29"/>
      <c r="CA257" s="29"/>
      <c r="CB257" s="29"/>
      <c r="CC257" s="29"/>
      <c r="CD257" s="29"/>
      <c r="CE257" s="29"/>
    </row>
    <row r="258" spans="1:83" ht="15">
      <c r="A258" s="29"/>
      <c r="B258" s="29"/>
      <c r="C258" s="28"/>
      <c r="D258" s="29"/>
      <c r="E258" s="28"/>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c r="BU258" s="29"/>
      <c r="BV258" s="29"/>
      <c r="BW258" s="29"/>
      <c r="BX258" s="29"/>
      <c r="BY258" s="29"/>
      <c r="BZ258" s="29"/>
      <c r="CA258" s="29"/>
      <c r="CB258" s="29"/>
      <c r="CC258" s="29"/>
      <c r="CD258" s="29"/>
      <c r="CE258" s="29"/>
    </row>
    <row r="259" spans="1:83" ht="15">
      <c r="A259" s="29"/>
      <c r="B259" s="29"/>
      <c r="C259" s="28"/>
      <c r="D259" s="29"/>
      <c r="E259" s="28"/>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c r="BR259" s="29"/>
      <c r="BS259" s="29"/>
      <c r="BT259" s="29"/>
      <c r="BU259" s="29"/>
      <c r="BV259" s="29"/>
      <c r="BW259" s="29"/>
      <c r="BX259" s="29"/>
      <c r="BY259" s="29"/>
      <c r="BZ259" s="29"/>
      <c r="CA259" s="29"/>
      <c r="CB259" s="29"/>
      <c r="CC259" s="29"/>
      <c r="CD259" s="29"/>
      <c r="CE259" s="29"/>
    </row>
    <row r="260" spans="1:83" ht="15">
      <c r="A260" s="29"/>
      <c r="B260" s="29"/>
      <c r="C260" s="28"/>
      <c r="D260" s="29"/>
      <c r="E260" s="28"/>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c r="BI260" s="29"/>
      <c r="BJ260" s="29"/>
      <c r="BK260" s="29"/>
      <c r="BL260" s="29"/>
      <c r="BM260" s="29"/>
      <c r="BN260" s="29"/>
      <c r="BO260" s="29"/>
      <c r="BP260" s="29"/>
      <c r="BQ260" s="29"/>
      <c r="BR260" s="29"/>
      <c r="BS260" s="29"/>
      <c r="BT260" s="29"/>
      <c r="BU260" s="29"/>
      <c r="BV260" s="29"/>
      <c r="BW260" s="29"/>
      <c r="BX260" s="29"/>
      <c r="BY260" s="29"/>
      <c r="BZ260" s="29"/>
      <c r="CA260" s="29"/>
      <c r="CB260" s="29"/>
      <c r="CC260" s="29"/>
      <c r="CD260" s="29"/>
      <c r="CE260" s="29"/>
    </row>
    <row r="261" spans="1:83" ht="15">
      <c r="A261" s="29"/>
      <c r="B261" s="29"/>
      <c r="C261" s="28"/>
      <c r="D261" s="29"/>
      <c r="E261" s="28"/>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c r="BU261" s="29"/>
      <c r="BV261" s="29"/>
      <c r="BW261" s="29"/>
      <c r="BX261" s="29"/>
      <c r="BY261" s="29"/>
      <c r="BZ261" s="29"/>
      <c r="CA261" s="29"/>
      <c r="CB261" s="29"/>
      <c r="CC261" s="29"/>
      <c r="CD261" s="29"/>
      <c r="CE261" s="29"/>
    </row>
    <row r="262" spans="1:83" ht="15">
      <c r="A262" s="29"/>
      <c r="B262" s="29"/>
      <c r="C262" s="28"/>
      <c r="D262" s="29"/>
      <c r="E262" s="28"/>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c r="BU262" s="29"/>
      <c r="BV262" s="29"/>
      <c r="BW262" s="29"/>
      <c r="BX262" s="29"/>
      <c r="BY262" s="29"/>
      <c r="BZ262" s="29"/>
      <c r="CA262" s="29"/>
      <c r="CB262" s="29"/>
      <c r="CC262" s="29"/>
      <c r="CD262" s="29"/>
      <c r="CE262" s="29"/>
    </row>
    <row r="263" spans="1:83" ht="15">
      <c r="A263" s="29"/>
      <c r="B263" s="29"/>
      <c r="C263" s="28"/>
      <c r="D263" s="29"/>
      <c r="E263" s="28"/>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BV263" s="29"/>
      <c r="BW263" s="29"/>
      <c r="BX263" s="29"/>
      <c r="BY263" s="29"/>
      <c r="BZ263" s="29"/>
      <c r="CA263" s="29"/>
      <c r="CB263" s="29"/>
      <c r="CC263" s="29"/>
      <c r="CD263" s="29"/>
      <c r="CE263" s="29"/>
    </row>
    <row r="264" spans="1:83" ht="15">
      <c r="A264" s="29"/>
      <c r="B264" s="29"/>
      <c r="C264" s="28"/>
      <c r="D264" s="29"/>
      <c r="E264" s="28"/>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29"/>
      <c r="BR264" s="29"/>
      <c r="BS264" s="29"/>
      <c r="BT264" s="29"/>
      <c r="BU264" s="29"/>
      <c r="BV264" s="29"/>
      <c r="BW264" s="29"/>
      <c r="BX264" s="29"/>
      <c r="BY264" s="29"/>
      <c r="BZ264" s="29"/>
      <c r="CA264" s="29"/>
      <c r="CB264" s="29"/>
      <c r="CC264" s="29"/>
      <c r="CD264" s="29"/>
      <c r="CE264" s="29"/>
    </row>
    <row r="265" spans="1:83" ht="15">
      <c r="A265" s="29"/>
      <c r="B265" s="29"/>
      <c r="C265" s="28"/>
      <c r="D265" s="29"/>
      <c r="E265" s="28"/>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29"/>
      <c r="BR265" s="29"/>
      <c r="BS265" s="29"/>
      <c r="BT265" s="29"/>
      <c r="BU265" s="29"/>
      <c r="BV265" s="29"/>
      <c r="BW265" s="29"/>
      <c r="BX265" s="29"/>
      <c r="BY265" s="29"/>
      <c r="BZ265" s="29"/>
      <c r="CA265" s="29"/>
      <c r="CB265" s="29"/>
      <c r="CC265" s="29"/>
      <c r="CD265" s="29"/>
      <c r="CE265" s="29"/>
    </row>
    <row r="266" spans="1:83" ht="15">
      <c r="A266" s="29"/>
      <c r="B266" s="29"/>
      <c r="C266" s="28"/>
      <c r="D266" s="29"/>
      <c r="E266" s="28"/>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c r="BU266" s="29"/>
      <c r="BV266" s="29"/>
      <c r="BW266" s="29"/>
      <c r="BX266" s="29"/>
      <c r="BY266" s="29"/>
      <c r="BZ266" s="29"/>
      <c r="CA266" s="29"/>
      <c r="CB266" s="29"/>
      <c r="CC266" s="29"/>
      <c r="CD266" s="29"/>
      <c r="CE266" s="29"/>
    </row>
    <row r="267" spans="1:83" ht="15">
      <c r="A267" s="29"/>
      <c r="B267" s="29"/>
      <c r="C267" s="28"/>
      <c r="D267" s="29"/>
      <c r="E267" s="28"/>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29"/>
      <c r="BR267" s="29"/>
      <c r="BS267" s="29"/>
      <c r="BT267" s="29"/>
      <c r="BU267" s="29"/>
      <c r="BV267" s="29"/>
      <c r="BW267" s="29"/>
      <c r="BX267" s="29"/>
      <c r="BY267" s="29"/>
      <c r="BZ267" s="29"/>
      <c r="CA267" s="29"/>
      <c r="CB267" s="29"/>
      <c r="CC267" s="29"/>
      <c r="CD267" s="29"/>
      <c r="CE267" s="29"/>
    </row>
    <row r="268" spans="1:83" ht="15">
      <c r="A268" s="29"/>
      <c r="B268" s="29"/>
      <c r="C268" s="28"/>
      <c r="D268" s="29"/>
      <c r="E268" s="28"/>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c r="CE268" s="29"/>
    </row>
    <row r="269" spans="1:83" ht="15">
      <c r="A269" s="29"/>
      <c r="B269" s="29"/>
      <c r="C269" s="28"/>
      <c r="D269" s="29"/>
      <c r="E269" s="28"/>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row>
    <row r="270" spans="1:83" ht="15">
      <c r="A270" s="29"/>
      <c r="B270" s="29"/>
      <c r="C270" s="28"/>
      <c r="D270" s="29"/>
      <c r="E270" s="28"/>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c r="BR270" s="29"/>
      <c r="BS270" s="29"/>
      <c r="BT270" s="29"/>
      <c r="BU270" s="29"/>
      <c r="BV270" s="29"/>
      <c r="BW270" s="29"/>
      <c r="BX270" s="29"/>
      <c r="BY270" s="29"/>
      <c r="BZ270" s="29"/>
      <c r="CA270" s="29"/>
      <c r="CB270" s="29"/>
      <c r="CC270" s="29"/>
      <c r="CD270" s="29"/>
      <c r="CE270" s="29"/>
    </row>
    <row r="271" spans="1:83" ht="15">
      <c r="A271" s="29"/>
      <c r="B271" s="29"/>
      <c r="C271" s="28"/>
      <c r="D271" s="29"/>
      <c r="E271" s="28"/>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c r="BR271" s="29"/>
      <c r="BS271" s="29"/>
      <c r="BT271" s="29"/>
      <c r="BU271" s="29"/>
      <c r="BV271" s="29"/>
      <c r="BW271" s="29"/>
      <c r="BX271" s="29"/>
      <c r="BY271" s="29"/>
      <c r="BZ271" s="29"/>
      <c r="CA271" s="29"/>
      <c r="CB271" s="29"/>
      <c r="CC271" s="29"/>
      <c r="CD271" s="29"/>
      <c r="CE271" s="29"/>
    </row>
    <row r="272" spans="1:83" ht="15">
      <c r="A272" s="29"/>
      <c r="B272" s="29"/>
      <c r="C272" s="28"/>
      <c r="D272" s="29"/>
      <c r="E272" s="28"/>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c r="CE272" s="29"/>
    </row>
    <row r="273" spans="1:83" ht="15">
      <c r="A273" s="29"/>
      <c r="B273" s="29"/>
      <c r="C273" s="28"/>
      <c r="D273" s="29"/>
      <c r="E273" s="28"/>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c r="CB273" s="29"/>
      <c r="CC273" s="29"/>
      <c r="CD273" s="29"/>
      <c r="CE273" s="29"/>
    </row>
    <row r="274" spans="1:83" ht="15">
      <c r="A274" s="29"/>
      <c r="B274" s="29"/>
      <c r="C274" s="28"/>
      <c r="D274" s="29"/>
      <c r="E274" s="28"/>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BV274" s="29"/>
      <c r="BW274" s="29"/>
      <c r="BX274" s="29"/>
      <c r="BY274" s="29"/>
      <c r="BZ274" s="29"/>
      <c r="CA274" s="29"/>
      <c r="CB274" s="29"/>
      <c r="CC274" s="29"/>
      <c r="CD274" s="29"/>
      <c r="CE274" s="29"/>
    </row>
    <row r="275" spans="1:83" ht="15">
      <c r="A275" s="29"/>
      <c r="B275" s="29"/>
      <c r="C275" s="28"/>
      <c r="D275" s="29"/>
      <c r="E275" s="28"/>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BV275" s="29"/>
      <c r="BW275" s="29"/>
      <c r="BX275" s="29"/>
      <c r="BY275" s="29"/>
      <c r="BZ275" s="29"/>
      <c r="CA275" s="29"/>
      <c r="CB275" s="29"/>
      <c r="CC275" s="29"/>
      <c r="CD275" s="29"/>
      <c r="CE275" s="29"/>
    </row>
    <row r="276" spans="1:83" ht="15">
      <c r="A276" s="29"/>
      <c r="B276" s="29"/>
      <c r="C276" s="28"/>
      <c r="D276" s="29"/>
      <c r="E276" s="28"/>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BV276" s="29"/>
      <c r="BW276" s="29"/>
      <c r="BX276" s="29"/>
      <c r="BY276" s="29"/>
      <c r="BZ276" s="29"/>
      <c r="CA276" s="29"/>
      <c r="CB276" s="29"/>
      <c r="CC276" s="29"/>
      <c r="CD276" s="29"/>
      <c r="CE276" s="29"/>
    </row>
    <row r="277" spans="1:83" ht="15">
      <c r="A277" s="29"/>
      <c r="B277" s="29"/>
      <c r="C277" s="28"/>
      <c r="D277" s="29"/>
      <c r="E277" s="28"/>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BV277" s="29"/>
      <c r="BW277" s="29"/>
      <c r="BX277" s="29"/>
      <c r="BY277" s="29"/>
      <c r="BZ277" s="29"/>
      <c r="CA277" s="29"/>
      <c r="CB277" s="29"/>
      <c r="CC277" s="29"/>
      <c r="CD277" s="29"/>
      <c r="CE277" s="29"/>
    </row>
    <row r="278" spans="1:83" ht="15">
      <c r="A278" s="29"/>
      <c r="B278" s="29"/>
      <c r="C278" s="28"/>
      <c r="D278" s="29"/>
      <c r="E278" s="28"/>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c r="BW278" s="29"/>
      <c r="BX278" s="29"/>
      <c r="BY278" s="29"/>
      <c r="BZ278" s="29"/>
      <c r="CA278" s="29"/>
      <c r="CB278" s="29"/>
      <c r="CC278" s="29"/>
      <c r="CD278" s="29"/>
      <c r="CE278" s="29"/>
    </row>
    <row r="279" spans="1:83" ht="15">
      <c r="A279" s="29"/>
      <c r="B279" s="29"/>
      <c r="C279" s="28"/>
      <c r="D279" s="29"/>
      <c r="E279" s="28"/>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c r="BW279" s="29"/>
      <c r="BX279" s="29"/>
      <c r="BY279" s="29"/>
      <c r="BZ279" s="29"/>
      <c r="CA279" s="29"/>
      <c r="CB279" s="29"/>
      <c r="CC279" s="29"/>
      <c r="CD279" s="29"/>
      <c r="CE279" s="29"/>
    </row>
    <row r="280" spans="1:83" ht="15">
      <c r="A280" s="29"/>
      <c r="B280" s="29"/>
      <c r="C280" s="28"/>
      <c r="D280" s="29"/>
      <c r="E280" s="28"/>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BV280" s="29"/>
      <c r="BW280" s="29"/>
      <c r="BX280" s="29"/>
      <c r="BY280" s="29"/>
      <c r="BZ280" s="29"/>
      <c r="CA280" s="29"/>
      <c r="CB280" s="29"/>
      <c r="CC280" s="29"/>
      <c r="CD280" s="29"/>
      <c r="CE280" s="29"/>
    </row>
    <row r="281" spans="1:83" ht="15">
      <c r="A281" s="29"/>
      <c r="B281" s="29"/>
      <c r="C281" s="28"/>
      <c r="D281" s="29"/>
      <c r="E281" s="28"/>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BV281" s="29"/>
      <c r="BW281" s="29"/>
      <c r="BX281" s="29"/>
      <c r="BY281" s="29"/>
      <c r="BZ281" s="29"/>
      <c r="CA281" s="29"/>
      <c r="CB281" s="29"/>
      <c r="CC281" s="29"/>
      <c r="CD281" s="29"/>
      <c r="CE281" s="29"/>
    </row>
    <row r="282" spans="1:83" ht="15">
      <c r="A282" s="29"/>
      <c r="B282" s="29"/>
      <c r="C282" s="28"/>
      <c r="D282" s="29"/>
      <c r="E282" s="28"/>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BV282" s="29"/>
      <c r="BW282" s="29"/>
      <c r="BX282" s="29"/>
      <c r="BY282" s="29"/>
      <c r="BZ282" s="29"/>
      <c r="CA282" s="29"/>
      <c r="CB282" s="29"/>
      <c r="CC282" s="29"/>
      <c r="CD282" s="29"/>
      <c r="CE282" s="29"/>
    </row>
    <row r="283" spans="1:83" ht="15">
      <c r="A283" s="29"/>
      <c r="B283" s="29"/>
      <c r="C283" s="28"/>
      <c r="D283" s="29"/>
      <c r="E283" s="28"/>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BV283" s="29"/>
      <c r="BW283" s="29"/>
      <c r="BX283" s="29"/>
      <c r="BY283" s="29"/>
      <c r="BZ283" s="29"/>
      <c r="CA283" s="29"/>
      <c r="CB283" s="29"/>
      <c r="CC283" s="29"/>
      <c r="CD283" s="29"/>
      <c r="CE283" s="29"/>
    </row>
    <row r="284" spans="1:83" ht="15">
      <c r="A284" s="29"/>
      <c r="B284" s="29"/>
      <c r="C284" s="28"/>
      <c r="D284" s="29"/>
      <c r="E284" s="28"/>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BV284" s="29"/>
      <c r="BW284" s="29"/>
      <c r="BX284" s="29"/>
      <c r="BY284" s="29"/>
      <c r="BZ284" s="29"/>
      <c r="CA284" s="29"/>
      <c r="CB284" s="29"/>
      <c r="CC284" s="29"/>
      <c r="CD284" s="29"/>
      <c r="CE284" s="29"/>
    </row>
    <row r="285" spans="1:83" ht="15">
      <c r="A285" s="29"/>
      <c r="B285" s="29"/>
      <c r="C285" s="28"/>
      <c r="D285" s="29"/>
      <c r="E285" s="28"/>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c r="CB285" s="29"/>
      <c r="CC285" s="29"/>
      <c r="CD285" s="29"/>
      <c r="CE285" s="29"/>
    </row>
    <row r="286" spans="1:83" ht="15">
      <c r="A286" s="29"/>
      <c r="B286" s="29"/>
      <c r="C286" s="28"/>
      <c r="D286" s="29"/>
      <c r="E286" s="28"/>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c r="CB286" s="29"/>
      <c r="CC286" s="29"/>
      <c r="CD286" s="29"/>
      <c r="CE286" s="29"/>
    </row>
    <row r="287" spans="1:83" ht="15">
      <c r="A287" s="29"/>
      <c r="B287" s="29"/>
      <c r="C287" s="28"/>
      <c r="D287" s="29"/>
      <c r="E287" s="28"/>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29"/>
      <c r="BR287" s="29"/>
      <c r="BS287" s="29"/>
      <c r="BT287" s="29"/>
      <c r="BU287" s="29"/>
      <c r="BV287" s="29"/>
      <c r="BW287" s="29"/>
      <c r="BX287" s="29"/>
      <c r="BY287" s="29"/>
      <c r="BZ287" s="29"/>
      <c r="CA287" s="29"/>
      <c r="CB287" s="29"/>
      <c r="CC287" s="29"/>
      <c r="CD287" s="29"/>
      <c r="CE287" s="29"/>
    </row>
    <row r="288" spans="1:83" ht="15">
      <c r="A288" s="29"/>
      <c r="B288" s="29"/>
      <c r="C288" s="28"/>
      <c r="D288" s="29"/>
      <c r="E288" s="28"/>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c r="CB288" s="29"/>
      <c r="CC288" s="29"/>
      <c r="CD288" s="29"/>
      <c r="CE288" s="29"/>
    </row>
    <row r="289" spans="1:83" ht="15">
      <c r="A289" s="29"/>
      <c r="B289" s="29"/>
      <c r="C289" s="28"/>
      <c r="D289" s="29"/>
      <c r="E289" s="28"/>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c r="BU289" s="29"/>
      <c r="BV289" s="29"/>
      <c r="BW289" s="29"/>
      <c r="BX289" s="29"/>
      <c r="BY289" s="29"/>
      <c r="BZ289" s="29"/>
      <c r="CA289" s="29"/>
      <c r="CB289" s="29"/>
      <c r="CC289" s="29"/>
      <c r="CD289" s="29"/>
      <c r="CE289" s="29"/>
    </row>
    <row r="290" spans="1:83" ht="15">
      <c r="A290" s="29"/>
      <c r="B290" s="29"/>
      <c r="C290" s="28"/>
      <c r="D290" s="29"/>
      <c r="E290" s="28"/>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c r="BI290" s="29"/>
      <c r="BJ290" s="29"/>
      <c r="BK290" s="29"/>
      <c r="BL290" s="29"/>
      <c r="BM290" s="29"/>
      <c r="BN290" s="29"/>
      <c r="BO290" s="29"/>
      <c r="BP290" s="29"/>
      <c r="BQ290" s="29"/>
      <c r="BR290" s="29"/>
      <c r="BS290" s="29"/>
      <c r="BT290" s="29"/>
      <c r="BU290" s="29"/>
      <c r="BV290" s="29"/>
      <c r="BW290" s="29"/>
      <c r="BX290" s="29"/>
      <c r="BY290" s="29"/>
      <c r="BZ290" s="29"/>
      <c r="CA290" s="29"/>
      <c r="CB290" s="29"/>
      <c r="CC290" s="29"/>
      <c r="CD290" s="29"/>
      <c r="CE290" s="29"/>
    </row>
    <row r="291" spans="1:83" ht="15">
      <c r="A291" s="29"/>
      <c r="B291" s="29"/>
      <c r="C291" s="28"/>
      <c r="D291" s="29"/>
      <c r="E291" s="28"/>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c r="BU291" s="29"/>
      <c r="BV291" s="29"/>
      <c r="BW291" s="29"/>
      <c r="BX291" s="29"/>
      <c r="BY291" s="29"/>
      <c r="BZ291" s="29"/>
      <c r="CA291" s="29"/>
      <c r="CB291" s="29"/>
      <c r="CC291" s="29"/>
      <c r="CD291" s="29"/>
      <c r="CE291" s="29"/>
    </row>
    <row r="292" spans="1:83" ht="15">
      <c r="A292" s="29"/>
      <c r="B292" s="29"/>
      <c r="C292" s="28"/>
      <c r="D292" s="29"/>
      <c r="E292" s="28"/>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c r="BI292" s="29"/>
      <c r="BJ292" s="29"/>
      <c r="BK292" s="29"/>
      <c r="BL292" s="29"/>
      <c r="BM292" s="29"/>
      <c r="BN292" s="29"/>
      <c r="BO292" s="29"/>
      <c r="BP292" s="29"/>
      <c r="BQ292" s="29"/>
      <c r="BR292" s="29"/>
      <c r="BS292" s="29"/>
      <c r="BT292" s="29"/>
      <c r="BU292" s="29"/>
      <c r="BV292" s="29"/>
      <c r="BW292" s="29"/>
      <c r="BX292" s="29"/>
      <c r="BY292" s="29"/>
      <c r="BZ292" s="29"/>
      <c r="CA292" s="29"/>
      <c r="CB292" s="29"/>
      <c r="CC292" s="29"/>
      <c r="CD292" s="29"/>
      <c r="CE292" s="29"/>
    </row>
    <row r="293" spans="1:83" ht="15">
      <c r="A293" s="29"/>
      <c r="B293" s="29"/>
      <c r="C293" s="28"/>
      <c r="D293" s="29"/>
      <c r="E293" s="28"/>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c r="BU293" s="29"/>
      <c r="BV293" s="29"/>
      <c r="BW293" s="29"/>
      <c r="BX293" s="29"/>
      <c r="BY293" s="29"/>
      <c r="BZ293" s="29"/>
      <c r="CA293" s="29"/>
      <c r="CB293" s="29"/>
      <c r="CC293" s="29"/>
      <c r="CD293" s="29"/>
      <c r="CE293" s="29"/>
    </row>
    <row r="294" spans="1:83" ht="15">
      <c r="A294" s="29"/>
      <c r="B294" s="29"/>
      <c r="C294" s="28"/>
      <c r="D294" s="29"/>
      <c r="E294" s="28"/>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29"/>
      <c r="BR294" s="29"/>
      <c r="BS294" s="29"/>
      <c r="BT294" s="29"/>
      <c r="BU294" s="29"/>
      <c r="BV294" s="29"/>
      <c r="BW294" s="29"/>
      <c r="BX294" s="29"/>
      <c r="BY294" s="29"/>
      <c r="BZ294" s="29"/>
      <c r="CA294" s="29"/>
      <c r="CB294" s="29"/>
      <c r="CC294" s="29"/>
      <c r="CD294" s="29"/>
      <c r="CE294" s="29"/>
    </row>
    <row r="295" spans="1:83" ht="15">
      <c r="A295" s="29"/>
      <c r="B295" s="29"/>
      <c r="C295" s="28"/>
      <c r="D295" s="29"/>
      <c r="E295" s="28"/>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c r="BO295" s="29"/>
      <c r="BP295" s="29"/>
      <c r="BQ295" s="29"/>
      <c r="BR295" s="29"/>
      <c r="BS295" s="29"/>
      <c r="BT295" s="29"/>
      <c r="BU295" s="29"/>
      <c r="BV295" s="29"/>
      <c r="BW295" s="29"/>
      <c r="BX295" s="29"/>
      <c r="BY295" s="29"/>
      <c r="BZ295" s="29"/>
      <c r="CA295" s="29"/>
      <c r="CB295" s="29"/>
      <c r="CC295" s="29"/>
      <c r="CD295" s="29"/>
      <c r="CE295" s="29"/>
    </row>
    <row r="296" spans="1:83" ht="15">
      <c r="A296" s="29"/>
      <c r="B296" s="29"/>
      <c r="C296" s="28"/>
      <c r="D296" s="29"/>
      <c r="E296" s="28"/>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c r="BI296" s="29"/>
      <c r="BJ296" s="29"/>
      <c r="BK296" s="29"/>
      <c r="BL296" s="29"/>
      <c r="BM296" s="29"/>
      <c r="BN296" s="29"/>
      <c r="BO296" s="29"/>
      <c r="BP296" s="29"/>
      <c r="BQ296" s="29"/>
      <c r="BR296" s="29"/>
      <c r="BS296" s="29"/>
      <c r="BT296" s="29"/>
      <c r="BU296" s="29"/>
      <c r="BV296" s="29"/>
      <c r="BW296" s="29"/>
      <c r="BX296" s="29"/>
      <c r="BY296" s="29"/>
      <c r="BZ296" s="29"/>
      <c r="CA296" s="29"/>
      <c r="CB296" s="29"/>
      <c r="CC296" s="29"/>
      <c r="CD296" s="29"/>
      <c r="CE296" s="29"/>
    </row>
    <row r="297" spans="1:83" ht="15">
      <c r="A297" s="29"/>
      <c r="B297" s="29"/>
      <c r="C297" s="28"/>
      <c r="D297" s="29"/>
      <c r="E297" s="28"/>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29"/>
      <c r="BR297" s="29"/>
      <c r="BS297" s="29"/>
      <c r="BT297" s="29"/>
      <c r="BU297" s="29"/>
      <c r="BV297" s="29"/>
      <c r="BW297" s="29"/>
      <c r="BX297" s="29"/>
      <c r="BY297" s="29"/>
      <c r="BZ297" s="29"/>
      <c r="CA297" s="29"/>
      <c r="CB297" s="29"/>
      <c r="CC297" s="29"/>
      <c r="CD297" s="29"/>
      <c r="CE297" s="29"/>
    </row>
    <row r="298" spans="1:83" ht="15">
      <c r="A298" s="29"/>
      <c r="B298" s="29"/>
      <c r="C298" s="28"/>
      <c r="D298" s="29"/>
      <c r="E298" s="28"/>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c r="BR298" s="29"/>
      <c r="BS298" s="29"/>
      <c r="BT298" s="29"/>
      <c r="BU298" s="29"/>
      <c r="BV298" s="29"/>
      <c r="BW298" s="29"/>
      <c r="BX298" s="29"/>
      <c r="BY298" s="29"/>
      <c r="BZ298" s="29"/>
      <c r="CA298" s="29"/>
      <c r="CB298" s="29"/>
      <c r="CC298" s="29"/>
      <c r="CD298" s="29"/>
      <c r="CE298" s="29"/>
    </row>
    <row r="299" spans="1:83" ht="15">
      <c r="A299" s="29"/>
      <c r="B299" s="29"/>
      <c r="C299" s="28"/>
      <c r="D299" s="29"/>
      <c r="E299" s="28"/>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c r="BO299" s="29"/>
      <c r="BP299" s="29"/>
      <c r="BQ299" s="29"/>
      <c r="BR299" s="29"/>
      <c r="BS299" s="29"/>
      <c r="BT299" s="29"/>
      <c r="BU299" s="29"/>
      <c r="BV299" s="29"/>
      <c r="BW299" s="29"/>
      <c r="BX299" s="29"/>
      <c r="BY299" s="29"/>
      <c r="BZ299" s="29"/>
      <c r="CA299" s="29"/>
      <c r="CB299" s="29"/>
      <c r="CC299" s="29"/>
      <c r="CD299" s="29"/>
      <c r="CE299" s="29"/>
    </row>
    <row r="300" spans="1:83" ht="15">
      <c r="A300" s="29"/>
      <c r="B300" s="29"/>
      <c r="C300" s="28"/>
      <c r="D300" s="29"/>
      <c r="E300" s="28"/>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c r="BU300" s="29"/>
      <c r="BV300" s="29"/>
      <c r="BW300" s="29"/>
      <c r="BX300" s="29"/>
      <c r="BY300" s="29"/>
      <c r="BZ300" s="29"/>
      <c r="CA300" s="29"/>
      <c r="CB300" s="29"/>
      <c r="CC300" s="29"/>
      <c r="CD300" s="29"/>
      <c r="CE300" s="29"/>
    </row>
    <row r="301" spans="1:83" ht="15">
      <c r="A301" s="29"/>
      <c r="B301" s="29"/>
      <c r="C301" s="28"/>
      <c r="D301" s="29"/>
      <c r="E301" s="28"/>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c r="BO301" s="29"/>
      <c r="BP301" s="29"/>
      <c r="BQ301" s="29"/>
      <c r="BR301" s="29"/>
      <c r="BS301" s="29"/>
      <c r="BT301" s="29"/>
      <c r="BU301" s="29"/>
      <c r="BV301" s="29"/>
      <c r="BW301" s="29"/>
      <c r="BX301" s="29"/>
      <c r="BY301" s="29"/>
      <c r="BZ301" s="29"/>
      <c r="CA301" s="29"/>
      <c r="CB301" s="29"/>
      <c r="CC301" s="29"/>
      <c r="CD301" s="29"/>
      <c r="CE301" s="29"/>
    </row>
    <row r="302" spans="1:83" ht="15">
      <c r="A302" s="29"/>
      <c r="B302" s="29"/>
      <c r="C302" s="28"/>
      <c r="D302" s="29"/>
      <c r="E302" s="28"/>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c r="BR302" s="29"/>
      <c r="BS302" s="29"/>
      <c r="BT302" s="29"/>
      <c r="BU302" s="29"/>
      <c r="BV302" s="29"/>
      <c r="BW302" s="29"/>
      <c r="BX302" s="29"/>
      <c r="BY302" s="29"/>
      <c r="BZ302" s="29"/>
      <c r="CA302" s="29"/>
      <c r="CB302" s="29"/>
      <c r="CC302" s="29"/>
      <c r="CD302" s="29"/>
      <c r="CE302" s="29"/>
    </row>
    <row r="303" spans="1:83" ht="15">
      <c r="A303" s="29"/>
      <c r="B303" s="29"/>
      <c r="C303" s="28"/>
      <c r="D303" s="29"/>
      <c r="E303" s="28"/>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29"/>
      <c r="BR303" s="29"/>
      <c r="BS303" s="29"/>
      <c r="BT303" s="29"/>
      <c r="BU303" s="29"/>
      <c r="BV303" s="29"/>
      <c r="BW303" s="29"/>
      <c r="BX303" s="29"/>
      <c r="BY303" s="29"/>
      <c r="BZ303" s="29"/>
      <c r="CA303" s="29"/>
      <c r="CB303" s="29"/>
      <c r="CC303" s="29"/>
      <c r="CD303" s="29"/>
      <c r="CE303" s="29"/>
    </row>
    <row r="304" spans="1:83" ht="15">
      <c r="A304" s="29"/>
      <c r="B304" s="29"/>
      <c r="C304" s="28"/>
      <c r="D304" s="29"/>
      <c r="E304" s="28"/>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c r="BU304" s="29"/>
      <c r="BV304" s="29"/>
      <c r="BW304" s="29"/>
      <c r="BX304" s="29"/>
      <c r="BY304" s="29"/>
      <c r="BZ304" s="29"/>
      <c r="CA304" s="29"/>
      <c r="CB304" s="29"/>
      <c r="CC304" s="29"/>
      <c r="CD304" s="29"/>
      <c r="CE304" s="29"/>
    </row>
    <row r="305" spans="1:83" ht="15">
      <c r="A305" s="29"/>
      <c r="B305" s="29"/>
      <c r="C305" s="28"/>
      <c r="D305" s="29"/>
      <c r="E305" s="28"/>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c r="BU305" s="29"/>
      <c r="BV305" s="29"/>
      <c r="BW305" s="29"/>
      <c r="BX305" s="29"/>
      <c r="BY305" s="29"/>
      <c r="BZ305" s="29"/>
      <c r="CA305" s="29"/>
      <c r="CB305" s="29"/>
      <c r="CC305" s="29"/>
      <c r="CD305" s="29"/>
      <c r="CE305" s="29"/>
    </row>
    <row r="306" spans="1:83" ht="15">
      <c r="A306" s="29"/>
      <c r="B306" s="29"/>
      <c r="C306" s="28"/>
      <c r="D306" s="29"/>
      <c r="E306" s="28"/>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c r="BG306" s="29"/>
      <c r="BH306" s="29"/>
      <c r="BI306" s="29"/>
      <c r="BJ306" s="29"/>
      <c r="BK306" s="29"/>
      <c r="BL306" s="29"/>
      <c r="BM306" s="29"/>
      <c r="BN306" s="29"/>
      <c r="BO306" s="29"/>
      <c r="BP306" s="29"/>
      <c r="BQ306" s="29"/>
      <c r="BR306" s="29"/>
      <c r="BS306" s="29"/>
      <c r="BT306" s="29"/>
      <c r="BU306" s="29"/>
      <c r="BV306" s="29"/>
      <c r="BW306" s="29"/>
      <c r="BX306" s="29"/>
      <c r="BY306" s="29"/>
      <c r="BZ306" s="29"/>
      <c r="CA306" s="29"/>
      <c r="CB306" s="29"/>
      <c r="CC306" s="29"/>
      <c r="CD306" s="29"/>
      <c r="CE306" s="29"/>
    </row>
    <row r="307" spans="1:83" ht="15">
      <c r="A307" s="29"/>
      <c r="B307" s="29"/>
      <c r="C307" s="28"/>
      <c r="D307" s="29"/>
      <c r="E307" s="28"/>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c r="BO307" s="29"/>
      <c r="BP307" s="29"/>
      <c r="BQ307" s="29"/>
      <c r="BR307" s="29"/>
      <c r="BS307" s="29"/>
      <c r="BT307" s="29"/>
      <c r="BU307" s="29"/>
      <c r="BV307" s="29"/>
      <c r="BW307" s="29"/>
      <c r="BX307" s="29"/>
      <c r="BY307" s="29"/>
      <c r="BZ307" s="29"/>
      <c r="CA307" s="29"/>
      <c r="CB307" s="29"/>
      <c r="CC307" s="29"/>
      <c r="CD307" s="29"/>
      <c r="CE307" s="29"/>
    </row>
    <row r="308" spans="1:83" ht="15">
      <c r="A308" s="29"/>
      <c r="B308" s="29"/>
      <c r="C308" s="28"/>
      <c r="D308" s="29"/>
      <c r="E308" s="28"/>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c r="BI308" s="29"/>
      <c r="BJ308" s="29"/>
      <c r="BK308" s="29"/>
      <c r="BL308" s="29"/>
      <c r="BM308" s="29"/>
      <c r="BN308" s="29"/>
      <c r="BO308" s="29"/>
      <c r="BP308" s="29"/>
      <c r="BQ308" s="29"/>
      <c r="BR308" s="29"/>
      <c r="BS308" s="29"/>
      <c r="BT308" s="29"/>
      <c r="BU308" s="29"/>
      <c r="BV308" s="29"/>
      <c r="BW308" s="29"/>
      <c r="BX308" s="29"/>
      <c r="BY308" s="29"/>
      <c r="BZ308" s="29"/>
      <c r="CA308" s="29"/>
      <c r="CB308" s="29"/>
      <c r="CC308" s="29"/>
      <c r="CD308" s="29"/>
      <c r="CE308" s="29"/>
    </row>
    <row r="309" spans="1:83" ht="15">
      <c r="A309" s="29"/>
      <c r="B309" s="29"/>
      <c r="C309" s="28"/>
      <c r="D309" s="29"/>
      <c r="E309" s="28"/>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c r="BO309" s="29"/>
      <c r="BP309" s="29"/>
      <c r="BQ309" s="29"/>
      <c r="BR309" s="29"/>
      <c r="BS309" s="29"/>
      <c r="BT309" s="29"/>
      <c r="BU309" s="29"/>
      <c r="BV309" s="29"/>
      <c r="BW309" s="29"/>
      <c r="BX309" s="29"/>
      <c r="BY309" s="29"/>
      <c r="BZ309" s="29"/>
      <c r="CA309" s="29"/>
      <c r="CB309" s="29"/>
      <c r="CC309" s="29"/>
      <c r="CD309" s="29"/>
      <c r="CE309" s="29"/>
    </row>
    <row r="310" spans="1:83" ht="15">
      <c r="A310" s="29"/>
      <c r="B310" s="29"/>
      <c r="C310" s="28"/>
      <c r="D310" s="29"/>
      <c r="E310" s="28"/>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c r="BU310" s="29"/>
      <c r="BV310" s="29"/>
      <c r="BW310" s="29"/>
      <c r="BX310" s="29"/>
      <c r="BY310" s="29"/>
      <c r="BZ310" s="29"/>
      <c r="CA310" s="29"/>
      <c r="CB310" s="29"/>
      <c r="CC310" s="29"/>
      <c r="CD310" s="29"/>
      <c r="CE310" s="29"/>
    </row>
    <row r="311" spans="1:83" ht="15">
      <c r="A311" s="29"/>
      <c r="B311" s="29"/>
      <c r="C311" s="28"/>
      <c r="D311" s="29"/>
      <c r="E311" s="28"/>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c r="BU311" s="29"/>
      <c r="BV311" s="29"/>
      <c r="BW311" s="29"/>
      <c r="BX311" s="29"/>
      <c r="BY311" s="29"/>
      <c r="BZ311" s="29"/>
      <c r="CA311" s="29"/>
      <c r="CB311" s="29"/>
      <c r="CC311" s="29"/>
      <c r="CD311" s="29"/>
      <c r="CE311" s="29"/>
    </row>
    <row r="312" spans="1:83" ht="15">
      <c r="A312" s="29"/>
      <c r="B312" s="29"/>
      <c r="C312" s="28"/>
      <c r="D312" s="29"/>
      <c r="E312" s="28"/>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c r="BG312" s="29"/>
      <c r="BH312" s="29"/>
      <c r="BI312" s="29"/>
      <c r="BJ312" s="29"/>
      <c r="BK312" s="29"/>
      <c r="BL312" s="29"/>
      <c r="BM312" s="29"/>
      <c r="BN312" s="29"/>
      <c r="BO312" s="29"/>
      <c r="BP312" s="29"/>
      <c r="BQ312" s="29"/>
      <c r="BR312" s="29"/>
      <c r="BS312" s="29"/>
      <c r="BT312" s="29"/>
      <c r="BU312" s="29"/>
      <c r="BV312" s="29"/>
      <c r="BW312" s="29"/>
      <c r="BX312" s="29"/>
      <c r="BY312" s="29"/>
      <c r="BZ312" s="29"/>
      <c r="CA312" s="29"/>
      <c r="CB312" s="29"/>
      <c r="CC312" s="29"/>
      <c r="CD312" s="29"/>
      <c r="CE312" s="29"/>
    </row>
    <row r="313" spans="1:83" ht="15">
      <c r="A313" s="29"/>
      <c r="B313" s="29"/>
      <c r="C313" s="28"/>
      <c r="D313" s="29"/>
      <c r="E313" s="28"/>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c r="BU313" s="29"/>
      <c r="BV313" s="29"/>
      <c r="BW313" s="29"/>
      <c r="BX313" s="29"/>
      <c r="BY313" s="29"/>
      <c r="BZ313" s="29"/>
      <c r="CA313" s="29"/>
      <c r="CB313" s="29"/>
      <c r="CC313" s="29"/>
      <c r="CD313" s="29"/>
      <c r="CE313" s="29"/>
    </row>
    <row r="314" spans="1:83" ht="15">
      <c r="A314" s="29"/>
      <c r="B314" s="29"/>
      <c r="C314" s="28"/>
      <c r="D314" s="29"/>
      <c r="E314" s="28"/>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c r="BG314" s="29"/>
      <c r="BH314" s="29"/>
      <c r="BI314" s="29"/>
      <c r="BJ314" s="29"/>
      <c r="BK314" s="29"/>
      <c r="BL314" s="29"/>
      <c r="BM314" s="29"/>
      <c r="BN314" s="29"/>
      <c r="BO314" s="29"/>
      <c r="BP314" s="29"/>
      <c r="BQ314" s="29"/>
      <c r="BR314" s="29"/>
      <c r="BS314" s="29"/>
      <c r="BT314" s="29"/>
      <c r="BU314" s="29"/>
      <c r="BV314" s="29"/>
      <c r="BW314" s="29"/>
      <c r="BX314" s="29"/>
      <c r="BY314" s="29"/>
      <c r="BZ314" s="29"/>
      <c r="CA314" s="29"/>
      <c r="CB314" s="29"/>
      <c r="CC314" s="29"/>
      <c r="CD314" s="29"/>
      <c r="CE314" s="29"/>
    </row>
    <row r="315" spans="1:83" ht="15">
      <c r="A315" s="29"/>
      <c r="B315" s="29"/>
      <c r="C315" s="28"/>
      <c r="D315" s="29"/>
      <c r="E315" s="28"/>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29"/>
      <c r="BR315" s="29"/>
      <c r="BS315" s="29"/>
      <c r="BT315" s="29"/>
      <c r="BU315" s="29"/>
      <c r="BV315" s="29"/>
      <c r="BW315" s="29"/>
      <c r="BX315" s="29"/>
      <c r="BY315" s="29"/>
      <c r="BZ315" s="29"/>
      <c r="CA315" s="29"/>
      <c r="CB315" s="29"/>
      <c r="CC315" s="29"/>
      <c r="CD315" s="29"/>
      <c r="CE315" s="29"/>
    </row>
    <row r="316" spans="1:83" ht="15">
      <c r="A316" s="29"/>
      <c r="B316" s="29"/>
      <c r="C316" s="28"/>
      <c r="D316" s="29"/>
      <c r="E316" s="28"/>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c r="BR316" s="29"/>
      <c r="BS316" s="29"/>
      <c r="BT316" s="29"/>
      <c r="BU316" s="29"/>
      <c r="BV316" s="29"/>
      <c r="BW316" s="29"/>
      <c r="BX316" s="29"/>
      <c r="BY316" s="29"/>
      <c r="BZ316" s="29"/>
      <c r="CA316" s="29"/>
      <c r="CB316" s="29"/>
      <c r="CC316" s="29"/>
      <c r="CD316" s="29"/>
      <c r="CE316" s="29"/>
    </row>
    <row r="317" spans="1:83" ht="15">
      <c r="A317" s="29"/>
      <c r="B317" s="29"/>
      <c r="C317" s="28"/>
      <c r="D317" s="29"/>
      <c r="E317" s="28"/>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c r="BU317" s="29"/>
      <c r="BV317" s="29"/>
      <c r="BW317" s="29"/>
      <c r="BX317" s="29"/>
      <c r="BY317" s="29"/>
      <c r="BZ317" s="29"/>
      <c r="CA317" s="29"/>
      <c r="CB317" s="29"/>
      <c r="CC317" s="29"/>
      <c r="CD317" s="29"/>
      <c r="CE317" s="29"/>
    </row>
    <row r="318" spans="1:83" ht="15">
      <c r="A318" s="29"/>
      <c r="B318" s="29"/>
      <c r="C318" s="28"/>
      <c r="D318" s="29"/>
      <c r="E318" s="28"/>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c r="BI318" s="29"/>
      <c r="BJ318" s="29"/>
      <c r="BK318" s="29"/>
      <c r="BL318" s="29"/>
      <c r="BM318" s="29"/>
      <c r="BN318" s="29"/>
      <c r="BO318" s="29"/>
      <c r="BP318" s="29"/>
      <c r="BQ318" s="29"/>
      <c r="BR318" s="29"/>
      <c r="BS318" s="29"/>
      <c r="BT318" s="29"/>
      <c r="BU318" s="29"/>
      <c r="BV318" s="29"/>
      <c r="BW318" s="29"/>
      <c r="BX318" s="29"/>
      <c r="BY318" s="29"/>
      <c r="BZ318" s="29"/>
      <c r="CA318" s="29"/>
      <c r="CB318" s="29"/>
      <c r="CC318" s="29"/>
      <c r="CD318" s="29"/>
      <c r="CE318" s="29"/>
    </row>
    <row r="319" spans="1:83" ht="15">
      <c r="A319" s="29"/>
      <c r="B319" s="29"/>
      <c r="C319" s="28"/>
      <c r="D319" s="29"/>
      <c r="E319" s="28"/>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c r="BO319" s="29"/>
      <c r="BP319" s="29"/>
      <c r="BQ319" s="29"/>
      <c r="BR319" s="29"/>
      <c r="BS319" s="29"/>
      <c r="BT319" s="29"/>
      <c r="BU319" s="29"/>
      <c r="BV319" s="29"/>
      <c r="BW319" s="29"/>
      <c r="BX319" s="29"/>
      <c r="BY319" s="29"/>
      <c r="BZ319" s="29"/>
      <c r="CA319" s="29"/>
      <c r="CB319" s="29"/>
      <c r="CC319" s="29"/>
      <c r="CD319" s="29"/>
      <c r="CE319" s="29"/>
    </row>
    <row r="320" spans="1:83" ht="15">
      <c r="A320" s="29"/>
      <c r="B320" s="29"/>
      <c r="C320" s="28"/>
      <c r="D320" s="29"/>
      <c r="E320" s="28"/>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c r="BM320" s="29"/>
      <c r="BN320" s="29"/>
      <c r="BO320" s="29"/>
      <c r="BP320" s="29"/>
      <c r="BQ320" s="29"/>
      <c r="BR320" s="29"/>
      <c r="BS320" s="29"/>
      <c r="BT320" s="29"/>
      <c r="BU320" s="29"/>
      <c r="BV320" s="29"/>
      <c r="BW320" s="29"/>
      <c r="BX320" s="29"/>
      <c r="BY320" s="29"/>
      <c r="BZ320" s="29"/>
      <c r="CA320" s="29"/>
      <c r="CB320" s="29"/>
      <c r="CC320" s="29"/>
      <c r="CD320" s="29"/>
      <c r="CE320" s="29"/>
    </row>
    <row r="321" spans="1:83" ht="15">
      <c r="A321" s="29"/>
      <c r="B321" s="29"/>
      <c r="C321" s="28"/>
      <c r="D321" s="29"/>
      <c r="E321" s="28"/>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c r="BO321" s="29"/>
      <c r="BP321" s="29"/>
      <c r="BQ321" s="29"/>
      <c r="BR321" s="29"/>
      <c r="BS321" s="29"/>
      <c r="BT321" s="29"/>
      <c r="BU321" s="29"/>
      <c r="BV321" s="29"/>
      <c r="BW321" s="29"/>
      <c r="BX321" s="29"/>
      <c r="BY321" s="29"/>
      <c r="BZ321" s="29"/>
      <c r="CA321" s="29"/>
      <c r="CB321" s="29"/>
      <c r="CC321" s="29"/>
      <c r="CD321" s="29"/>
      <c r="CE321" s="29"/>
    </row>
    <row r="322" spans="1:83" ht="15">
      <c r="A322" s="29"/>
      <c r="B322" s="29"/>
      <c r="C322" s="28"/>
      <c r="D322" s="29"/>
      <c r="E322" s="28"/>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c r="BC322" s="29"/>
      <c r="BD322" s="29"/>
      <c r="BE322" s="29"/>
      <c r="BF322" s="29"/>
      <c r="BG322" s="29"/>
      <c r="BH322" s="29"/>
      <c r="BI322" s="29"/>
      <c r="BJ322" s="29"/>
      <c r="BK322" s="29"/>
      <c r="BL322" s="29"/>
      <c r="BM322" s="29"/>
      <c r="BN322" s="29"/>
      <c r="BO322" s="29"/>
      <c r="BP322" s="29"/>
      <c r="BQ322" s="29"/>
      <c r="BR322" s="29"/>
      <c r="BS322" s="29"/>
      <c r="BT322" s="29"/>
      <c r="BU322" s="29"/>
      <c r="BV322" s="29"/>
      <c r="BW322" s="29"/>
      <c r="BX322" s="29"/>
      <c r="BY322" s="29"/>
      <c r="BZ322" s="29"/>
      <c r="CA322" s="29"/>
      <c r="CB322" s="29"/>
      <c r="CC322" s="29"/>
      <c r="CD322" s="29"/>
      <c r="CE322" s="29"/>
    </row>
    <row r="323" spans="1:83" ht="15">
      <c r="A323" s="29"/>
      <c r="B323" s="29"/>
      <c r="C323" s="28"/>
      <c r="D323" s="29"/>
      <c r="E323" s="28"/>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c r="BO323" s="29"/>
      <c r="BP323" s="29"/>
      <c r="BQ323" s="29"/>
      <c r="BR323" s="29"/>
      <c r="BS323" s="29"/>
      <c r="BT323" s="29"/>
      <c r="BU323" s="29"/>
      <c r="BV323" s="29"/>
      <c r="BW323" s="29"/>
      <c r="BX323" s="29"/>
      <c r="BY323" s="29"/>
      <c r="BZ323" s="29"/>
      <c r="CA323" s="29"/>
      <c r="CB323" s="29"/>
      <c r="CC323" s="29"/>
      <c r="CD323" s="29"/>
      <c r="CE323" s="29"/>
    </row>
    <row r="324" spans="1:83" ht="15">
      <c r="A324" s="29"/>
      <c r="B324" s="29"/>
      <c r="C324" s="28"/>
      <c r="D324" s="29"/>
      <c r="E324" s="28"/>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c r="BC324" s="29"/>
      <c r="BD324" s="29"/>
      <c r="BE324" s="29"/>
      <c r="BF324" s="29"/>
      <c r="BG324" s="29"/>
      <c r="BH324" s="29"/>
      <c r="BI324" s="29"/>
      <c r="BJ324" s="29"/>
      <c r="BK324" s="29"/>
      <c r="BL324" s="29"/>
      <c r="BM324" s="29"/>
      <c r="BN324" s="29"/>
      <c r="BO324" s="29"/>
      <c r="BP324" s="29"/>
      <c r="BQ324" s="29"/>
      <c r="BR324" s="29"/>
      <c r="BS324" s="29"/>
      <c r="BT324" s="29"/>
      <c r="BU324" s="29"/>
      <c r="BV324" s="29"/>
      <c r="BW324" s="29"/>
      <c r="BX324" s="29"/>
      <c r="BY324" s="29"/>
      <c r="BZ324" s="29"/>
      <c r="CA324" s="29"/>
      <c r="CB324" s="29"/>
      <c r="CC324" s="29"/>
      <c r="CD324" s="29"/>
      <c r="CE324" s="29"/>
    </row>
    <row r="325" spans="1:83" ht="15">
      <c r="A325" s="29"/>
      <c r="B325" s="29"/>
      <c r="C325" s="28"/>
      <c r="D325" s="29"/>
      <c r="E325" s="28"/>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c r="BO325" s="29"/>
      <c r="BP325" s="29"/>
      <c r="BQ325" s="29"/>
      <c r="BR325" s="29"/>
      <c r="BS325" s="29"/>
      <c r="BT325" s="29"/>
      <c r="BU325" s="29"/>
      <c r="BV325" s="29"/>
      <c r="BW325" s="29"/>
      <c r="BX325" s="29"/>
      <c r="BY325" s="29"/>
      <c r="BZ325" s="29"/>
      <c r="CA325" s="29"/>
      <c r="CB325" s="29"/>
      <c r="CC325" s="29"/>
      <c r="CD325" s="29"/>
      <c r="CE325" s="29"/>
    </row>
    <row r="326" spans="1:83" ht="15">
      <c r="A326" s="29"/>
      <c r="B326" s="29"/>
      <c r="C326" s="28"/>
      <c r="D326" s="29"/>
      <c r="E326" s="28"/>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c r="BC326" s="29"/>
      <c r="BD326" s="29"/>
      <c r="BE326" s="29"/>
      <c r="BF326" s="29"/>
      <c r="BG326" s="29"/>
      <c r="BH326" s="29"/>
      <c r="BI326" s="29"/>
      <c r="BJ326" s="29"/>
      <c r="BK326" s="29"/>
      <c r="BL326" s="29"/>
      <c r="BM326" s="29"/>
      <c r="BN326" s="29"/>
      <c r="BO326" s="29"/>
      <c r="BP326" s="29"/>
      <c r="BQ326" s="29"/>
      <c r="BR326" s="29"/>
      <c r="BS326" s="29"/>
      <c r="BT326" s="29"/>
      <c r="BU326" s="29"/>
      <c r="BV326" s="29"/>
      <c r="BW326" s="29"/>
      <c r="BX326" s="29"/>
      <c r="BY326" s="29"/>
      <c r="BZ326" s="29"/>
      <c r="CA326" s="29"/>
      <c r="CB326" s="29"/>
      <c r="CC326" s="29"/>
      <c r="CD326" s="29"/>
      <c r="CE326" s="29"/>
    </row>
    <row r="327" spans="1:83" ht="15">
      <c r="A327" s="29"/>
      <c r="B327" s="29"/>
      <c r="C327" s="28"/>
      <c r="D327" s="29"/>
      <c r="E327" s="28"/>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c r="BO327" s="29"/>
      <c r="BP327" s="29"/>
      <c r="BQ327" s="29"/>
      <c r="BR327" s="29"/>
      <c r="BS327" s="29"/>
      <c r="BT327" s="29"/>
      <c r="BU327" s="29"/>
      <c r="BV327" s="29"/>
      <c r="BW327" s="29"/>
      <c r="BX327" s="29"/>
      <c r="BY327" s="29"/>
      <c r="BZ327" s="29"/>
      <c r="CA327" s="29"/>
      <c r="CB327" s="29"/>
      <c r="CC327" s="29"/>
      <c r="CD327" s="29"/>
      <c r="CE327" s="29"/>
    </row>
    <row r="328" spans="1:83" ht="15">
      <c r="A328" s="29"/>
      <c r="B328" s="29"/>
      <c r="C328" s="28"/>
      <c r="D328" s="29"/>
      <c r="E328" s="28"/>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c r="BG328" s="29"/>
      <c r="BH328" s="29"/>
      <c r="BI328" s="29"/>
      <c r="BJ328" s="29"/>
      <c r="BK328" s="29"/>
      <c r="BL328" s="29"/>
      <c r="BM328" s="29"/>
      <c r="BN328" s="29"/>
      <c r="BO328" s="29"/>
      <c r="BP328" s="29"/>
      <c r="BQ328" s="29"/>
      <c r="BR328" s="29"/>
      <c r="BS328" s="29"/>
      <c r="BT328" s="29"/>
      <c r="BU328" s="29"/>
      <c r="BV328" s="29"/>
      <c r="BW328" s="29"/>
      <c r="BX328" s="29"/>
      <c r="BY328" s="29"/>
      <c r="BZ328" s="29"/>
      <c r="CA328" s="29"/>
      <c r="CB328" s="29"/>
      <c r="CC328" s="29"/>
      <c r="CD328" s="29"/>
      <c r="CE328" s="29"/>
    </row>
    <row r="329" spans="1:83" ht="15">
      <c r="A329" s="29"/>
      <c r="B329" s="29"/>
      <c r="C329" s="28"/>
      <c r="D329" s="29"/>
      <c r="E329" s="28"/>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c r="BR329" s="29"/>
      <c r="BS329" s="29"/>
      <c r="BT329" s="29"/>
      <c r="BU329" s="29"/>
      <c r="BV329" s="29"/>
      <c r="BW329" s="29"/>
      <c r="BX329" s="29"/>
      <c r="BY329" s="29"/>
      <c r="BZ329" s="29"/>
      <c r="CA329" s="29"/>
      <c r="CB329" s="29"/>
      <c r="CC329" s="29"/>
      <c r="CD329" s="29"/>
      <c r="CE329" s="29"/>
    </row>
    <row r="330" spans="1:83" ht="15">
      <c r="A330" s="29"/>
      <c r="B330" s="29"/>
      <c r="C330" s="28"/>
      <c r="D330" s="29"/>
      <c r="E330" s="28"/>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c r="BC330" s="29"/>
      <c r="BD330" s="29"/>
      <c r="BE330" s="29"/>
      <c r="BF330" s="29"/>
      <c r="BG330" s="29"/>
      <c r="BH330" s="29"/>
      <c r="BI330" s="29"/>
      <c r="BJ330" s="29"/>
      <c r="BK330" s="29"/>
      <c r="BL330" s="29"/>
      <c r="BM330" s="29"/>
      <c r="BN330" s="29"/>
      <c r="BO330" s="29"/>
      <c r="BP330" s="29"/>
      <c r="BQ330" s="29"/>
      <c r="BR330" s="29"/>
      <c r="BS330" s="29"/>
      <c r="BT330" s="29"/>
      <c r="BU330" s="29"/>
      <c r="BV330" s="29"/>
      <c r="BW330" s="29"/>
      <c r="BX330" s="29"/>
      <c r="BY330" s="29"/>
      <c r="BZ330" s="29"/>
      <c r="CA330" s="29"/>
      <c r="CB330" s="29"/>
      <c r="CC330" s="29"/>
      <c r="CD330" s="29"/>
      <c r="CE330" s="29"/>
    </row>
    <row r="331" spans="1:83" ht="15">
      <c r="A331" s="29"/>
      <c r="B331" s="29"/>
      <c r="C331" s="28"/>
      <c r="D331" s="29"/>
      <c r="E331" s="28"/>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c r="BR331" s="29"/>
      <c r="BS331" s="29"/>
      <c r="BT331" s="29"/>
      <c r="BU331" s="29"/>
      <c r="BV331" s="29"/>
      <c r="BW331" s="29"/>
      <c r="BX331" s="29"/>
      <c r="BY331" s="29"/>
      <c r="BZ331" s="29"/>
      <c r="CA331" s="29"/>
      <c r="CB331" s="29"/>
      <c r="CC331" s="29"/>
      <c r="CD331" s="29"/>
      <c r="CE331" s="29"/>
    </row>
    <row r="332" spans="1:83" ht="15">
      <c r="A332" s="29"/>
      <c r="B332" s="29"/>
      <c r="C332" s="28"/>
      <c r="D332" s="29"/>
      <c r="E332" s="28"/>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c r="BG332" s="29"/>
      <c r="BH332" s="29"/>
      <c r="BI332" s="29"/>
      <c r="BJ332" s="29"/>
      <c r="BK332" s="29"/>
      <c r="BL332" s="29"/>
      <c r="BM332" s="29"/>
      <c r="BN332" s="29"/>
      <c r="BO332" s="29"/>
      <c r="BP332" s="29"/>
      <c r="BQ332" s="29"/>
      <c r="BR332" s="29"/>
      <c r="BS332" s="29"/>
      <c r="BT332" s="29"/>
      <c r="BU332" s="29"/>
      <c r="BV332" s="29"/>
      <c r="BW332" s="29"/>
      <c r="BX332" s="29"/>
      <c r="BY332" s="29"/>
      <c r="BZ332" s="29"/>
      <c r="CA332" s="29"/>
      <c r="CB332" s="29"/>
      <c r="CC332" s="29"/>
      <c r="CD332" s="29"/>
      <c r="CE332" s="29"/>
    </row>
    <row r="333" spans="1:83" ht="15">
      <c r="A333" s="29"/>
      <c r="B333" s="29"/>
      <c r="C333" s="28"/>
      <c r="D333" s="29"/>
      <c r="E333" s="28"/>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c r="BO333" s="29"/>
      <c r="BP333" s="29"/>
      <c r="BQ333" s="29"/>
      <c r="BR333" s="29"/>
      <c r="BS333" s="29"/>
      <c r="BT333" s="29"/>
      <c r="BU333" s="29"/>
      <c r="BV333" s="29"/>
      <c r="BW333" s="29"/>
      <c r="BX333" s="29"/>
      <c r="BY333" s="29"/>
      <c r="BZ333" s="29"/>
      <c r="CA333" s="29"/>
      <c r="CB333" s="29"/>
      <c r="CC333" s="29"/>
      <c r="CD333" s="29"/>
      <c r="CE333" s="29"/>
    </row>
    <row r="334" spans="1:83" ht="15">
      <c r="A334" s="29"/>
      <c r="B334" s="29"/>
      <c r="C334" s="28"/>
      <c r="D334" s="29"/>
      <c r="E334" s="28"/>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29"/>
      <c r="BR334" s="29"/>
      <c r="BS334" s="29"/>
      <c r="BT334" s="29"/>
      <c r="BU334" s="29"/>
      <c r="BV334" s="29"/>
      <c r="BW334" s="29"/>
      <c r="BX334" s="29"/>
      <c r="BY334" s="29"/>
      <c r="BZ334" s="29"/>
      <c r="CA334" s="29"/>
      <c r="CB334" s="29"/>
      <c r="CC334" s="29"/>
      <c r="CD334" s="29"/>
      <c r="CE334" s="29"/>
    </row>
    <row r="335" spans="1:83" ht="15">
      <c r="A335" s="29"/>
      <c r="B335" s="29"/>
      <c r="C335" s="28"/>
      <c r="D335" s="29"/>
      <c r="E335" s="28"/>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29"/>
      <c r="BR335" s="29"/>
      <c r="BS335" s="29"/>
      <c r="BT335" s="29"/>
      <c r="BU335" s="29"/>
      <c r="BV335" s="29"/>
      <c r="BW335" s="29"/>
      <c r="BX335" s="29"/>
      <c r="BY335" s="29"/>
      <c r="BZ335" s="29"/>
      <c r="CA335" s="29"/>
      <c r="CB335" s="29"/>
      <c r="CC335" s="29"/>
      <c r="CD335" s="29"/>
      <c r="CE335" s="29"/>
    </row>
    <row r="336" spans="1:83" ht="15">
      <c r="A336" s="29"/>
      <c r="B336" s="29"/>
      <c r="C336" s="28"/>
      <c r="D336" s="29"/>
      <c r="E336" s="28"/>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29"/>
      <c r="BR336" s="29"/>
      <c r="BS336" s="29"/>
      <c r="BT336" s="29"/>
      <c r="BU336" s="29"/>
      <c r="BV336" s="29"/>
      <c r="BW336" s="29"/>
      <c r="BX336" s="29"/>
      <c r="BY336" s="29"/>
      <c r="BZ336" s="29"/>
      <c r="CA336" s="29"/>
      <c r="CB336" s="29"/>
      <c r="CC336" s="29"/>
      <c r="CD336" s="29"/>
      <c r="CE336" s="29"/>
    </row>
    <row r="337" spans="1:83" ht="15">
      <c r="A337" s="29"/>
      <c r="B337" s="29"/>
      <c r="C337" s="28"/>
      <c r="D337" s="29"/>
      <c r="E337" s="28"/>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29"/>
      <c r="BR337" s="29"/>
      <c r="BS337" s="29"/>
      <c r="BT337" s="29"/>
      <c r="BU337" s="29"/>
      <c r="BV337" s="29"/>
      <c r="BW337" s="29"/>
      <c r="BX337" s="29"/>
      <c r="BY337" s="29"/>
      <c r="BZ337" s="29"/>
      <c r="CA337" s="29"/>
      <c r="CB337" s="29"/>
      <c r="CC337" s="29"/>
      <c r="CD337" s="29"/>
      <c r="CE337" s="29"/>
    </row>
    <row r="338" spans="1:83" ht="15">
      <c r="A338" s="29"/>
      <c r="B338" s="29"/>
      <c r="C338" s="28"/>
      <c r="D338" s="29"/>
      <c r="E338" s="28"/>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c r="BR338" s="29"/>
      <c r="BS338" s="29"/>
      <c r="BT338" s="29"/>
      <c r="BU338" s="29"/>
      <c r="BV338" s="29"/>
      <c r="BW338" s="29"/>
      <c r="BX338" s="29"/>
      <c r="BY338" s="29"/>
      <c r="BZ338" s="29"/>
      <c r="CA338" s="29"/>
      <c r="CB338" s="29"/>
      <c r="CC338" s="29"/>
      <c r="CD338" s="29"/>
      <c r="CE338" s="29"/>
    </row>
    <row r="339" spans="1:83" ht="15">
      <c r="A339" s="29"/>
      <c r="B339" s="29"/>
      <c r="C339" s="28"/>
      <c r="D339" s="29"/>
      <c r="E339" s="28"/>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c r="BO339" s="29"/>
      <c r="BP339" s="29"/>
      <c r="BQ339" s="29"/>
      <c r="BR339" s="29"/>
      <c r="BS339" s="29"/>
      <c r="BT339" s="29"/>
      <c r="BU339" s="29"/>
      <c r="BV339" s="29"/>
      <c r="BW339" s="29"/>
      <c r="BX339" s="29"/>
      <c r="BY339" s="29"/>
      <c r="BZ339" s="29"/>
      <c r="CA339" s="29"/>
      <c r="CB339" s="29"/>
      <c r="CC339" s="29"/>
      <c r="CD339" s="29"/>
      <c r="CE339" s="29"/>
    </row>
    <row r="340" spans="1:83" ht="15">
      <c r="A340" s="29"/>
      <c r="B340" s="29"/>
      <c r="C340" s="28"/>
      <c r="D340" s="29"/>
      <c r="E340" s="28"/>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29"/>
      <c r="BR340" s="29"/>
      <c r="BS340" s="29"/>
      <c r="BT340" s="29"/>
      <c r="BU340" s="29"/>
      <c r="BV340" s="29"/>
      <c r="BW340" s="29"/>
      <c r="BX340" s="29"/>
      <c r="BY340" s="29"/>
      <c r="BZ340" s="29"/>
      <c r="CA340" s="29"/>
      <c r="CB340" s="29"/>
      <c r="CC340" s="29"/>
      <c r="CD340" s="29"/>
      <c r="CE340" s="29"/>
    </row>
    <row r="341" spans="1:83" ht="15">
      <c r="A341" s="29"/>
      <c r="B341" s="29"/>
      <c r="C341" s="28"/>
      <c r="D341" s="29"/>
      <c r="E341" s="28"/>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c r="BR341" s="29"/>
      <c r="BS341" s="29"/>
      <c r="BT341" s="29"/>
      <c r="BU341" s="29"/>
      <c r="BV341" s="29"/>
      <c r="BW341" s="29"/>
      <c r="BX341" s="29"/>
      <c r="BY341" s="29"/>
      <c r="BZ341" s="29"/>
      <c r="CA341" s="29"/>
      <c r="CB341" s="29"/>
      <c r="CC341" s="29"/>
      <c r="CD341" s="29"/>
      <c r="CE341" s="29"/>
    </row>
    <row r="342" spans="1:83" ht="15">
      <c r="A342" s="29"/>
      <c r="B342" s="29"/>
      <c r="C342" s="28"/>
      <c r="D342" s="29"/>
      <c r="E342" s="28"/>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c r="BU342" s="29"/>
      <c r="BV342" s="29"/>
      <c r="BW342" s="29"/>
      <c r="BX342" s="29"/>
      <c r="BY342" s="29"/>
      <c r="BZ342" s="29"/>
      <c r="CA342" s="29"/>
      <c r="CB342" s="29"/>
      <c r="CC342" s="29"/>
      <c r="CD342" s="29"/>
      <c r="CE342" s="29"/>
    </row>
    <row r="343" spans="1:83" ht="15">
      <c r="A343" s="29"/>
      <c r="B343" s="29"/>
      <c r="C343" s="28"/>
      <c r="D343" s="29"/>
      <c r="E343" s="28"/>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c r="BO343" s="29"/>
      <c r="BP343" s="29"/>
      <c r="BQ343" s="29"/>
      <c r="BR343" s="29"/>
      <c r="BS343" s="29"/>
      <c r="BT343" s="29"/>
      <c r="BU343" s="29"/>
      <c r="BV343" s="29"/>
      <c r="BW343" s="29"/>
      <c r="BX343" s="29"/>
      <c r="BY343" s="29"/>
      <c r="BZ343" s="29"/>
      <c r="CA343" s="29"/>
      <c r="CB343" s="29"/>
      <c r="CC343" s="29"/>
      <c r="CD343" s="29"/>
      <c r="CE343" s="29"/>
    </row>
    <row r="344" spans="1:83" ht="15">
      <c r="A344" s="29"/>
      <c r="B344" s="29"/>
      <c r="C344" s="28"/>
      <c r="D344" s="29"/>
      <c r="E344" s="28"/>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c r="BU344" s="29"/>
      <c r="BV344" s="29"/>
      <c r="BW344" s="29"/>
      <c r="BX344" s="29"/>
      <c r="BY344" s="29"/>
      <c r="BZ344" s="29"/>
      <c r="CA344" s="29"/>
      <c r="CB344" s="29"/>
      <c r="CC344" s="29"/>
      <c r="CD344" s="29"/>
      <c r="CE344" s="29"/>
    </row>
    <row r="345" spans="1:83" ht="15">
      <c r="A345" s="29"/>
      <c r="B345" s="29"/>
      <c r="C345" s="28"/>
      <c r="D345" s="29"/>
      <c r="E345" s="28"/>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c r="BU345" s="29"/>
      <c r="BV345" s="29"/>
      <c r="BW345" s="29"/>
      <c r="BX345" s="29"/>
      <c r="BY345" s="29"/>
      <c r="BZ345" s="29"/>
      <c r="CA345" s="29"/>
      <c r="CB345" s="29"/>
      <c r="CC345" s="29"/>
      <c r="CD345" s="29"/>
      <c r="CE345" s="29"/>
    </row>
    <row r="346" spans="1:83" ht="15">
      <c r="A346" s="29"/>
      <c r="B346" s="29"/>
      <c r="C346" s="28"/>
      <c r="D346" s="29"/>
      <c r="E346" s="28"/>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c r="BU346" s="29"/>
      <c r="BV346" s="29"/>
      <c r="BW346" s="29"/>
      <c r="BX346" s="29"/>
      <c r="BY346" s="29"/>
      <c r="BZ346" s="29"/>
      <c r="CA346" s="29"/>
      <c r="CB346" s="29"/>
      <c r="CC346" s="29"/>
      <c r="CD346" s="29"/>
      <c r="CE346" s="29"/>
    </row>
    <row r="347" spans="1:83" ht="15">
      <c r="A347" s="29"/>
      <c r="B347" s="29"/>
      <c r="C347" s="28"/>
      <c r="D347" s="29"/>
      <c r="E347" s="28"/>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c r="BU347" s="29"/>
      <c r="BV347" s="29"/>
      <c r="BW347" s="29"/>
      <c r="BX347" s="29"/>
      <c r="BY347" s="29"/>
      <c r="BZ347" s="29"/>
      <c r="CA347" s="29"/>
      <c r="CB347" s="29"/>
      <c r="CC347" s="29"/>
      <c r="CD347" s="29"/>
      <c r="CE347" s="29"/>
    </row>
    <row r="348" spans="1:83" ht="15">
      <c r="A348" s="29"/>
      <c r="B348" s="29"/>
      <c r="C348" s="28"/>
      <c r="D348" s="29"/>
      <c r="E348" s="28"/>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29"/>
      <c r="BR348" s="29"/>
      <c r="BS348" s="29"/>
      <c r="BT348" s="29"/>
      <c r="BU348" s="29"/>
      <c r="BV348" s="29"/>
      <c r="BW348" s="29"/>
      <c r="BX348" s="29"/>
      <c r="BY348" s="29"/>
      <c r="BZ348" s="29"/>
      <c r="CA348" s="29"/>
      <c r="CB348" s="29"/>
      <c r="CC348" s="29"/>
      <c r="CD348" s="29"/>
      <c r="CE348" s="29"/>
    </row>
    <row r="349" spans="1:83" ht="15">
      <c r="A349" s="29"/>
      <c r="B349" s="29"/>
      <c r="C349" s="28"/>
      <c r="D349" s="29"/>
      <c r="E349" s="28"/>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c r="BO349" s="29"/>
      <c r="BP349" s="29"/>
      <c r="BQ349" s="29"/>
      <c r="BR349" s="29"/>
      <c r="BS349" s="29"/>
      <c r="BT349" s="29"/>
      <c r="BU349" s="29"/>
      <c r="BV349" s="29"/>
      <c r="BW349" s="29"/>
      <c r="BX349" s="29"/>
      <c r="BY349" s="29"/>
      <c r="BZ349" s="29"/>
      <c r="CA349" s="29"/>
      <c r="CB349" s="29"/>
      <c r="CC349" s="29"/>
      <c r="CD349" s="29"/>
      <c r="CE349" s="29"/>
    </row>
    <row r="350" spans="1:83" ht="15">
      <c r="A350" s="29"/>
      <c r="B350" s="29"/>
      <c r="C350" s="28"/>
      <c r="D350" s="29"/>
      <c r="E350" s="28"/>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c r="BU350" s="29"/>
      <c r="BV350" s="29"/>
      <c r="BW350" s="29"/>
      <c r="BX350" s="29"/>
      <c r="BY350" s="29"/>
      <c r="BZ350" s="29"/>
      <c r="CA350" s="29"/>
      <c r="CB350" s="29"/>
      <c r="CC350" s="29"/>
      <c r="CD350" s="29"/>
      <c r="CE350" s="29"/>
    </row>
    <row r="351" spans="1:83" ht="15">
      <c r="A351" s="29"/>
      <c r="B351" s="29"/>
      <c r="C351" s="28"/>
      <c r="D351" s="29"/>
      <c r="E351" s="28"/>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c r="BO351" s="29"/>
      <c r="BP351" s="29"/>
      <c r="BQ351" s="29"/>
      <c r="BR351" s="29"/>
      <c r="BS351" s="29"/>
      <c r="BT351" s="29"/>
      <c r="BU351" s="29"/>
      <c r="BV351" s="29"/>
      <c r="BW351" s="29"/>
      <c r="BX351" s="29"/>
      <c r="BY351" s="29"/>
      <c r="BZ351" s="29"/>
      <c r="CA351" s="29"/>
      <c r="CB351" s="29"/>
      <c r="CC351" s="29"/>
      <c r="CD351" s="29"/>
      <c r="CE351" s="29"/>
    </row>
    <row r="352" spans="1:83" ht="15">
      <c r="A352" s="29"/>
      <c r="B352" s="29"/>
      <c r="C352" s="28"/>
      <c r="D352" s="29"/>
      <c r="E352" s="28"/>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c r="BU352" s="29"/>
      <c r="BV352" s="29"/>
      <c r="BW352" s="29"/>
      <c r="BX352" s="29"/>
      <c r="BY352" s="29"/>
      <c r="BZ352" s="29"/>
      <c r="CA352" s="29"/>
      <c r="CB352" s="29"/>
      <c r="CC352" s="29"/>
      <c r="CD352" s="29"/>
      <c r="CE352" s="29"/>
    </row>
    <row r="353" spans="1:83" ht="15">
      <c r="A353" s="29"/>
      <c r="B353" s="29"/>
      <c r="C353" s="28"/>
      <c r="D353" s="29"/>
      <c r="E353" s="28"/>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c r="BO353" s="29"/>
      <c r="BP353" s="29"/>
      <c r="BQ353" s="29"/>
      <c r="BR353" s="29"/>
      <c r="BS353" s="29"/>
      <c r="BT353" s="29"/>
      <c r="BU353" s="29"/>
      <c r="BV353" s="29"/>
      <c r="BW353" s="29"/>
      <c r="BX353" s="29"/>
      <c r="BY353" s="29"/>
      <c r="BZ353" s="29"/>
      <c r="CA353" s="29"/>
      <c r="CB353" s="29"/>
      <c r="CC353" s="29"/>
      <c r="CD353" s="29"/>
      <c r="CE353" s="29"/>
    </row>
    <row r="354" spans="1:83" ht="15">
      <c r="A354" s="29"/>
      <c r="B354" s="29"/>
      <c r="C354" s="28"/>
      <c r="D354" s="29"/>
      <c r="E354" s="28"/>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c r="BU354" s="29"/>
      <c r="BV354" s="29"/>
      <c r="BW354" s="29"/>
      <c r="BX354" s="29"/>
      <c r="BY354" s="29"/>
      <c r="BZ354" s="29"/>
      <c r="CA354" s="29"/>
      <c r="CB354" s="29"/>
      <c r="CC354" s="29"/>
      <c r="CD354" s="29"/>
      <c r="CE354" s="29"/>
    </row>
    <row r="355" spans="1:83" ht="15">
      <c r="A355" s="29"/>
      <c r="B355" s="29"/>
      <c r="C355" s="28"/>
      <c r="D355" s="29"/>
      <c r="E355" s="28"/>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BV355" s="29"/>
      <c r="BW355" s="29"/>
      <c r="BX355" s="29"/>
      <c r="BY355" s="29"/>
      <c r="BZ355" s="29"/>
      <c r="CA355" s="29"/>
      <c r="CB355" s="29"/>
      <c r="CC355" s="29"/>
      <c r="CD355" s="29"/>
      <c r="CE355" s="29"/>
    </row>
    <row r="356" spans="1:83" ht="15">
      <c r="A356" s="29"/>
      <c r="B356" s="29"/>
      <c r="C356" s="28"/>
      <c r="D356" s="29"/>
      <c r="E356" s="28"/>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29"/>
      <c r="BQ356" s="29"/>
      <c r="BR356" s="29"/>
      <c r="BS356" s="29"/>
      <c r="BT356" s="29"/>
      <c r="BU356" s="29"/>
      <c r="BV356" s="29"/>
      <c r="BW356" s="29"/>
      <c r="BX356" s="29"/>
      <c r="BY356" s="29"/>
      <c r="BZ356" s="29"/>
      <c r="CA356" s="29"/>
      <c r="CB356" s="29"/>
      <c r="CC356" s="29"/>
      <c r="CD356" s="29"/>
      <c r="CE356" s="29"/>
    </row>
    <row r="357" spans="1:83" ht="15">
      <c r="A357" s="29"/>
      <c r="B357" s="29"/>
      <c r="C357" s="28"/>
      <c r="D357" s="29"/>
      <c r="E357" s="28"/>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29"/>
      <c r="BQ357" s="29"/>
      <c r="BR357" s="29"/>
      <c r="BS357" s="29"/>
      <c r="BT357" s="29"/>
      <c r="BU357" s="29"/>
      <c r="BV357" s="29"/>
      <c r="BW357" s="29"/>
      <c r="BX357" s="29"/>
      <c r="BY357" s="29"/>
      <c r="BZ357" s="29"/>
      <c r="CA357" s="29"/>
      <c r="CB357" s="29"/>
      <c r="CC357" s="29"/>
      <c r="CD357" s="29"/>
      <c r="CE357" s="29"/>
    </row>
    <row r="358" spans="1:83" ht="15">
      <c r="A358" s="29"/>
      <c r="B358" s="29"/>
      <c r="C358" s="28"/>
      <c r="D358" s="29"/>
      <c r="E358" s="28"/>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c r="BU358" s="29"/>
      <c r="BV358" s="29"/>
      <c r="BW358" s="29"/>
      <c r="BX358" s="29"/>
      <c r="BY358" s="29"/>
      <c r="BZ358" s="29"/>
      <c r="CA358" s="29"/>
      <c r="CB358" s="29"/>
      <c r="CC358" s="29"/>
      <c r="CD358" s="29"/>
      <c r="CE358" s="29"/>
    </row>
    <row r="359" spans="1:83" ht="15">
      <c r="A359" s="29"/>
      <c r="B359" s="29"/>
      <c r="C359" s="28"/>
      <c r="D359" s="29"/>
      <c r="E359" s="28"/>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c r="BU359" s="29"/>
      <c r="BV359" s="29"/>
      <c r="BW359" s="29"/>
      <c r="BX359" s="29"/>
      <c r="BY359" s="29"/>
      <c r="BZ359" s="29"/>
      <c r="CA359" s="29"/>
      <c r="CB359" s="29"/>
      <c r="CC359" s="29"/>
      <c r="CD359" s="29"/>
      <c r="CE359" s="29"/>
    </row>
    <row r="360" spans="1:83" ht="15">
      <c r="A360" s="29"/>
      <c r="B360" s="29"/>
      <c r="C360" s="28"/>
      <c r="D360" s="29"/>
      <c r="E360" s="28"/>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c r="BU360" s="29"/>
      <c r="BV360" s="29"/>
      <c r="BW360" s="29"/>
      <c r="BX360" s="29"/>
      <c r="BY360" s="29"/>
      <c r="BZ360" s="29"/>
      <c r="CA360" s="29"/>
      <c r="CB360" s="29"/>
      <c r="CC360" s="29"/>
      <c r="CD360" s="29"/>
      <c r="CE360" s="29"/>
    </row>
    <row r="361" spans="1:83" ht="15">
      <c r="A361" s="29"/>
      <c r="B361" s="29"/>
      <c r="C361" s="28"/>
      <c r="D361" s="29"/>
      <c r="E361" s="28"/>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29"/>
      <c r="BQ361" s="29"/>
      <c r="BR361" s="29"/>
      <c r="BS361" s="29"/>
      <c r="BT361" s="29"/>
      <c r="BU361" s="29"/>
      <c r="BV361" s="29"/>
      <c r="BW361" s="29"/>
      <c r="BX361" s="29"/>
      <c r="BY361" s="29"/>
      <c r="BZ361" s="29"/>
      <c r="CA361" s="29"/>
      <c r="CB361" s="29"/>
      <c r="CC361" s="29"/>
      <c r="CD361" s="29"/>
      <c r="CE361" s="29"/>
    </row>
    <row r="362" spans="1:83" ht="15">
      <c r="A362" s="29"/>
      <c r="B362" s="29"/>
      <c r="C362" s="28"/>
      <c r="D362" s="29"/>
      <c r="E362" s="28"/>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c r="BC362" s="29"/>
      <c r="BD362" s="29"/>
      <c r="BE362" s="29"/>
      <c r="BF362" s="29"/>
      <c r="BG362" s="29"/>
      <c r="BH362" s="29"/>
      <c r="BI362" s="29"/>
      <c r="BJ362" s="29"/>
      <c r="BK362" s="29"/>
      <c r="BL362" s="29"/>
      <c r="BM362" s="29"/>
      <c r="BN362" s="29"/>
      <c r="BO362" s="29"/>
      <c r="BP362" s="29"/>
      <c r="BQ362" s="29"/>
      <c r="BR362" s="29"/>
      <c r="BS362" s="29"/>
      <c r="BT362" s="29"/>
      <c r="BU362" s="29"/>
      <c r="BV362" s="29"/>
      <c r="BW362" s="29"/>
      <c r="BX362" s="29"/>
      <c r="BY362" s="29"/>
      <c r="BZ362" s="29"/>
      <c r="CA362" s="29"/>
      <c r="CB362" s="29"/>
      <c r="CC362" s="29"/>
      <c r="CD362" s="29"/>
      <c r="CE362" s="29"/>
    </row>
    <row r="363" spans="1:83" ht="15">
      <c r="A363" s="29"/>
      <c r="B363" s="29"/>
      <c r="C363" s="28"/>
      <c r="D363" s="29"/>
      <c r="E363" s="28"/>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c r="BO363" s="29"/>
      <c r="BP363" s="29"/>
      <c r="BQ363" s="29"/>
      <c r="BR363" s="29"/>
      <c r="BS363" s="29"/>
      <c r="BT363" s="29"/>
      <c r="BU363" s="29"/>
      <c r="BV363" s="29"/>
      <c r="BW363" s="29"/>
      <c r="BX363" s="29"/>
      <c r="BY363" s="29"/>
      <c r="BZ363" s="29"/>
      <c r="CA363" s="29"/>
      <c r="CB363" s="29"/>
      <c r="CC363" s="29"/>
      <c r="CD363" s="29"/>
      <c r="CE363" s="29"/>
    </row>
    <row r="364" spans="1:83" ht="15">
      <c r="A364" s="29"/>
      <c r="B364" s="29"/>
      <c r="C364" s="28"/>
      <c r="D364" s="29"/>
      <c r="E364" s="28"/>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c r="BU364" s="29"/>
      <c r="BV364" s="29"/>
      <c r="BW364" s="29"/>
      <c r="BX364" s="29"/>
      <c r="BY364" s="29"/>
      <c r="BZ364" s="29"/>
      <c r="CA364" s="29"/>
      <c r="CB364" s="29"/>
      <c r="CC364" s="29"/>
      <c r="CD364" s="29"/>
      <c r="CE364" s="29"/>
    </row>
    <row r="365" spans="1:83" ht="15">
      <c r="A365" s="29"/>
      <c r="B365" s="29"/>
      <c r="C365" s="28"/>
      <c r="D365" s="29"/>
      <c r="E365" s="28"/>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c r="BO365" s="29"/>
      <c r="BP365" s="29"/>
      <c r="BQ365" s="29"/>
      <c r="BR365" s="29"/>
      <c r="BS365" s="29"/>
      <c r="BT365" s="29"/>
      <c r="BU365" s="29"/>
      <c r="BV365" s="29"/>
      <c r="BW365" s="29"/>
      <c r="BX365" s="29"/>
      <c r="BY365" s="29"/>
      <c r="BZ365" s="29"/>
      <c r="CA365" s="29"/>
      <c r="CB365" s="29"/>
      <c r="CC365" s="29"/>
      <c r="CD365" s="29"/>
      <c r="CE365" s="29"/>
    </row>
    <row r="366" spans="1:83" ht="15">
      <c r="A366" s="29"/>
      <c r="B366" s="29"/>
      <c r="C366" s="28"/>
      <c r="D366" s="29"/>
      <c r="E366" s="28"/>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c r="BG366" s="29"/>
      <c r="BH366" s="29"/>
      <c r="BI366" s="29"/>
      <c r="BJ366" s="29"/>
      <c r="BK366" s="29"/>
      <c r="BL366" s="29"/>
      <c r="BM366" s="29"/>
      <c r="BN366" s="29"/>
      <c r="BO366" s="29"/>
      <c r="BP366" s="29"/>
      <c r="BQ366" s="29"/>
      <c r="BR366" s="29"/>
      <c r="BS366" s="29"/>
      <c r="BT366" s="29"/>
      <c r="BU366" s="29"/>
      <c r="BV366" s="29"/>
      <c r="BW366" s="29"/>
      <c r="BX366" s="29"/>
      <c r="BY366" s="29"/>
      <c r="BZ366" s="29"/>
      <c r="CA366" s="29"/>
      <c r="CB366" s="29"/>
      <c r="CC366" s="29"/>
      <c r="CD366" s="29"/>
      <c r="CE366" s="29"/>
    </row>
    <row r="367" spans="1:83" ht="15">
      <c r="A367" s="29"/>
      <c r="B367" s="29"/>
      <c r="C367" s="28"/>
      <c r="D367" s="29"/>
      <c r="E367" s="28"/>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c r="BO367" s="29"/>
      <c r="BP367" s="29"/>
      <c r="BQ367" s="29"/>
      <c r="BR367" s="29"/>
      <c r="BS367" s="29"/>
      <c r="BT367" s="29"/>
      <c r="BU367" s="29"/>
      <c r="BV367" s="29"/>
      <c r="BW367" s="29"/>
      <c r="BX367" s="29"/>
      <c r="BY367" s="29"/>
      <c r="BZ367" s="29"/>
      <c r="CA367" s="29"/>
      <c r="CB367" s="29"/>
      <c r="CC367" s="29"/>
      <c r="CD367" s="29"/>
      <c r="CE367" s="29"/>
    </row>
    <row r="368" spans="1:83" ht="15">
      <c r="A368" s="29"/>
      <c r="B368" s="29"/>
      <c r="C368" s="28"/>
      <c r="D368" s="29"/>
      <c r="E368" s="28"/>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c r="BG368" s="29"/>
      <c r="BH368" s="29"/>
      <c r="BI368" s="29"/>
      <c r="BJ368" s="29"/>
      <c r="BK368" s="29"/>
      <c r="BL368" s="29"/>
      <c r="BM368" s="29"/>
      <c r="BN368" s="29"/>
      <c r="BO368" s="29"/>
      <c r="BP368" s="29"/>
      <c r="BQ368" s="29"/>
      <c r="BR368" s="29"/>
      <c r="BS368" s="29"/>
      <c r="BT368" s="29"/>
      <c r="BU368" s="29"/>
      <c r="BV368" s="29"/>
      <c r="BW368" s="29"/>
      <c r="BX368" s="29"/>
      <c r="BY368" s="29"/>
      <c r="BZ368" s="29"/>
      <c r="CA368" s="29"/>
      <c r="CB368" s="29"/>
      <c r="CC368" s="29"/>
      <c r="CD368" s="29"/>
      <c r="CE368" s="29"/>
    </row>
    <row r="369" spans="1:83" ht="15">
      <c r="A369" s="29"/>
      <c r="B369" s="29"/>
      <c r="C369" s="28"/>
      <c r="D369" s="29"/>
      <c r="E369" s="28"/>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c r="BO369" s="29"/>
      <c r="BP369" s="29"/>
      <c r="BQ369" s="29"/>
      <c r="BR369" s="29"/>
      <c r="BS369" s="29"/>
      <c r="BT369" s="29"/>
      <c r="BU369" s="29"/>
      <c r="BV369" s="29"/>
      <c r="BW369" s="29"/>
      <c r="BX369" s="29"/>
      <c r="BY369" s="29"/>
      <c r="BZ369" s="29"/>
      <c r="CA369" s="29"/>
      <c r="CB369" s="29"/>
      <c r="CC369" s="29"/>
      <c r="CD369" s="29"/>
      <c r="CE369" s="29"/>
    </row>
    <row r="370" spans="1:83" ht="15">
      <c r="A370" s="29"/>
      <c r="B370" s="29"/>
      <c r="C370" s="28"/>
      <c r="D370" s="29"/>
      <c r="E370" s="28"/>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c r="BU370" s="29"/>
      <c r="BV370" s="29"/>
      <c r="BW370" s="29"/>
      <c r="BX370" s="29"/>
      <c r="BY370" s="29"/>
      <c r="BZ370" s="29"/>
      <c r="CA370" s="29"/>
      <c r="CB370" s="29"/>
      <c r="CC370" s="29"/>
      <c r="CD370" s="29"/>
      <c r="CE370" s="29"/>
    </row>
    <row r="371" spans="1:83" ht="15">
      <c r="A371" s="29"/>
      <c r="B371" s="29"/>
      <c r="C371" s="28"/>
      <c r="D371" s="29"/>
      <c r="E371" s="28"/>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c r="BO371" s="29"/>
      <c r="BP371" s="29"/>
      <c r="BQ371" s="29"/>
      <c r="BR371" s="29"/>
      <c r="BS371" s="29"/>
      <c r="BT371" s="29"/>
      <c r="BU371" s="29"/>
      <c r="BV371" s="29"/>
      <c r="BW371" s="29"/>
      <c r="BX371" s="29"/>
      <c r="BY371" s="29"/>
      <c r="BZ371" s="29"/>
      <c r="CA371" s="29"/>
      <c r="CB371" s="29"/>
      <c r="CC371" s="29"/>
      <c r="CD371" s="29"/>
      <c r="CE371" s="29"/>
    </row>
    <row r="372" spans="1:83" ht="15">
      <c r="A372" s="29"/>
      <c r="B372" s="29"/>
      <c r="C372" s="28"/>
      <c r="D372" s="29"/>
      <c r="E372" s="28"/>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c r="BG372" s="29"/>
      <c r="BH372" s="29"/>
      <c r="BI372" s="29"/>
      <c r="BJ372" s="29"/>
      <c r="BK372" s="29"/>
      <c r="BL372" s="29"/>
      <c r="BM372" s="29"/>
      <c r="BN372" s="29"/>
      <c r="BO372" s="29"/>
      <c r="BP372" s="29"/>
      <c r="BQ372" s="29"/>
      <c r="BR372" s="29"/>
      <c r="BS372" s="29"/>
      <c r="BT372" s="29"/>
      <c r="BU372" s="29"/>
      <c r="BV372" s="29"/>
      <c r="BW372" s="29"/>
      <c r="BX372" s="29"/>
      <c r="BY372" s="29"/>
      <c r="BZ372" s="29"/>
      <c r="CA372" s="29"/>
      <c r="CB372" s="29"/>
      <c r="CC372" s="29"/>
      <c r="CD372" s="29"/>
      <c r="CE372" s="29"/>
    </row>
    <row r="373" spans="1:83" ht="15">
      <c r="A373" s="29"/>
      <c r="B373" s="29"/>
      <c r="C373" s="28"/>
      <c r="D373" s="29"/>
      <c r="E373" s="28"/>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c r="BO373" s="29"/>
      <c r="BP373" s="29"/>
      <c r="BQ373" s="29"/>
      <c r="BR373" s="29"/>
      <c r="BS373" s="29"/>
      <c r="BT373" s="29"/>
      <c r="BU373" s="29"/>
      <c r="BV373" s="29"/>
      <c r="BW373" s="29"/>
      <c r="BX373" s="29"/>
      <c r="BY373" s="29"/>
      <c r="BZ373" s="29"/>
      <c r="CA373" s="29"/>
      <c r="CB373" s="29"/>
      <c r="CC373" s="29"/>
      <c r="CD373" s="29"/>
      <c r="CE373" s="29"/>
    </row>
    <row r="374" spans="1:83" ht="15">
      <c r="A374" s="29"/>
      <c r="B374" s="29"/>
      <c r="C374" s="28"/>
      <c r="D374" s="29"/>
      <c r="E374" s="28"/>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29"/>
      <c r="BY374" s="29"/>
      <c r="BZ374" s="29"/>
      <c r="CA374" s="29"/>
      <c r="CB374" s="29"/>
      <c r="CC374" s="29"/>
      <c r="CD374" s="29"/>
      <c r="CE374" s="29"/>
    </row>
    <row r="375" spans="1:83" ht="15">
      <c r="A375" s="29"/>
      <c r="B375" s="29"/>
      <c r="C375" s="28"/>
      <c r="D375" s="29"/>
      <c r="E375" s="28"/>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c r="BO375" s="29"/>
      <c r="BP375" s="29"/>
      <c r="BQ375" s="29"/>
      <c r="BR375" s="29"/>
      <c r="BS375" s="29"/>
      <c r="BT375" s="29"/>
      <c r="BU375" s="29"/>
      <c r="BV375" s="29"/>
      <c r="BW375" s="29"/>
      <c r="BX375" s="29"/>
      <c r="BY375" s="29"/>
      <c r="BZ375" s="29"/>
      <c r="CA375" s="29"/>
      <c r="CB375" s="29"/>
      <c r="CC375" s="29"/>
      <c r="CD375" s="29"/>
      <c r="CE375" s="29"/>
    </row>
    <row r="376" spans="1:83" ht="15">
      <c r="A376" s="29"/>
      <c r="B376" s="29"/>
      <c r="C376" s="28"/>
      <c r="D376" s="29"/>
      <c r="E376" s="28"/>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29"/>
      <c r="BY376" s="29"/>
      <c r="BZ376" s="29"/>
      <c r="CA376" s="29"/>
      <c r="CB376" s="29"/>
      <c r="CC376" s="29"/>
      <c r="CD376" s="29"/>
      <c r="CE376" s="29"/>
    </row>
    <row r="377" spans="1:83" ht="15">
      <c r="A377" s="29"/>
      <c r="B377" s="29"/>
      <c r="C377" s="28"/>
      <c r="D377" s="29"/>
      <c r="E377" s="28"/>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c r="CB377" s="29"/>
      <c r="CC377" s="29"/>
      <c r="CD377" s="29"/>
      <c r="CE377" s="29"/>
    </row>
    <row r="378" spans="1:83" ht="15">
      <c r="A378" s="29"/>
      <c r="B378" s="29"/>
      <c r="C378" s="28"/>
      <c r="D378" s="29"/>
      <c r="E378" s="28"/>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c r="BI378" s="29"/>
      <c r="BJ378" s="29"/>
      <c r="BK378" s="29"/>
      <c r="BL378" s="29"/>
      <c r="BM378" s="29"/>
      <c r="BN378" s="29"/>
      <c r="BO378" s="29"/>
      <c r="BP378" s="29"/>
      <c r="BQ378" s="29"/>
      <c r="BR378" s="29"/>
      <c r="BS378" s="29"/>
      <c r="BT378" s="29"/>
      <c r="BU378" s="29"/>
      <c r="BV378" s="29"/>
      <c r="BW378" s="29"/>
      <c r="BX378" s="29"/>
      <c r="BY378" s="29"/>
      <c r="BZ378" s="29"/>
      <c r="CA378" s="29"/>
      <c r="CB378" s="29"/>
      <c r="CC378" s="29"/>
      <c r="CD378" s="29"/>
      <c r="CE378" s="29"/>
    </row>
    <row r="379" spans="1:83" ht="15">
      <c r="A379" s="29"/>
      <c r="B379" s="29"/>
      <c r="C379" s="28"/>
      <c r="D379" s="29"/>
      <c r="E379" s="28"/>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c r="CB379" s="29"/>
      <c r="CC379" s="29"/>
      <c r="CD379" s="29"/>
      <c r="CE379" s="29"/>
    </row>
    <row r="380" spans="1:83" ht="15">
      <c r="A380" s="29"/>
      <c r="B380" s="29"/>
      <c r="C380" s="28"/>
      <c r="D380" s="29"/>
      <c r="E380" s="28"/>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c r="BG380" s="29"/>
      <c r="BH380" s="29"/>
      <c r="BI380" s="29"/>
      <c r="BJ380" s="29"/>
      <c r="BK380" s="29"/>
      <c r="BL380" s="29"/>
      <c r="BM380" s="29"/>
      <c r="BN380" s="29"/>
      <c r="BO380" s="29"/>
      <c r="BP380" s="29"/>
      <c r="BQ380" s="29"/>
      <c r="BR380" s="29"/>
      <c r="BS380" s="29"/>
      <c r="BT380" s="29"/>
      <c r="BU380" s="29"/>
      <c r="BV380" s="29"/>
      <c r="BW380" s="29"/>
      <c r="BX380" s="29"/>
      <c r="BY380" s="29"/>
      <c r="BZ380" s="29"/>
      <c r="CA380" s="29"/>
      <c r="CB380" s="29"/>
      <c r="CC380" s="29"/>
      <c r="CD380" s="29"/>
      <c r="CE380" s="29"/>
    </row>
    <row r="381" spans="1:83" ht="15">
      <c r="A381" s="29"/>
      <c r="B381" s="29"/>
      <c r="C381" s="28"/>
      <c r="D381" s="29"/>
      <c r="E381" s="28"/>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c r="BO381" s="29"/>
      <c r="BP381" s="29"/>
      <c r="BQ381" s="29"/>
      <c r="BR381" s="29"/>
      <c r="BS381" s="29"/>
      <c r="BT381" s="29"/>
      <c r="BU381" s="29"/>
      <c r="BV381" s="29"/>
      <c r="BW381" s="29"/>
      <c r="BX381" s="29"/>
      <c r="BY381" s="29"/>
      <c r="BZ381" s="29"/>
      <c r="CA381" s="29"/>
      <c r="CB381" s="29"/>
      <c r="CC381" s="29"/>
      <c r="CD381" s="29"/>
      <c r="CE381" s="29"/>
    </row>
    <row r="382" spans="1:83" ht="15">
      <c r="A382" s="29"/>
      <c r="B382" s="29"/>
      <c r="C382" s="28"/>
      <c r="D382" s="29"/>
      <c r="E382" s="28"/>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BV382" s="29"/>
      <c r="BW382" s="29"/>
      <c r="BX382" s="29"/>
      <c r="BY382" s="29"/>
      <c r="BZ382" s="29"/>
      <c r="CA382" s="29"/>
      <c r="CB382" s="29"/>
      <c r="CC382" s="29"/>
      <c r="CD382" s="29"/>
      <c r="CE382" s="29"/>
    </row>
    <row r="383" spans="1:83" ht="15">
      <c r="A383" s="29"/>
      <c r="B383" s="29"/>
      <c r="C383" s="28"/>
      <c r="D383" s="29"/>
      <c r="E383" s="28"/>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c r="BO383" s="29"/>
      <c r="BP383" s="29"/>
      <c r="BQ383" s="29"/>
      <c r="BR383" s="29"/>
      <c r="BS383" s="29"/>
      <c r="BT383" s="29"/>
      <c r="BU383" s="29"/>
      <c r="BV383" s="29"/>
      <c r="BW383" s="29"/>
      <c r="BX383" s="29"/>
      <c r="BY383" s="29"/>
      <c r="BZ383" s="29"/>
      <c r="CA383" s="29"/>
      <c r="CB383" s="29"/>
      <c r="CC383" s="29"/>
      <c r="CD383" s="29"/>
      <c r="CE383" s="29"/>
    </row>
    <row r="384" spans="1:83" ht="15">
      <c r="A384" s="29"/>
      <c r="B384" s="29"/>
      <c r="C384" s="28"/>
      <c r="D384" s="29"/>
      <c r="E384" s="28"/>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c r="BG384" s="29"/>
      <c r="BH384" s="29"/>
      <c r="BI384" s="29"/>
      <c r="BJ384" s="29"/>
      <c r="BK384" s="29"/>
      <c r="BL384" s="29"/>
      <c r="BM384" s="29"/>
      <c r="BN384" s="29"/>
      <c r="BO384" s="29"/>
      <c r="BP384" s="29"/>
      <c r="BQ384" s="29"/>
      <c r="BR384" s="29"/>
      <c r="BS384" s="29"/>
      <c r="BT384" s="29"/>
      <c r="BU384" s="29"/>
      <c r="BV384" s="29"/>
      <c r="BW384" s="29"/>
      <c r="BX384" s="29"/>
      <c r="BY384" s="29"/>
      <c r="BZ384" s="29"/>
      <c r="CA384" s="29"/>
      <c r="CB384" s="29"/>
      <c r="CC384" s="29"/>
      <c r="CD384" s="29"/>
      <c r="CE384" s="29"/>
    </row>
    <row r="385" spans="1:83" ht="15">
      <c r="A385" s="29"/>
      <c r="B385" s="29"/>
      <c r="C385" s="28"/>
      <c r="D385" s="29"/>
      <c r="E385" s="28"/>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c r="CB385" s="29"/>
      <c r="CC385" s="29"/>
      <c r="CD385" s="29"/>
      <c r="CE385" s="29"/>
    </row>
    <row r="386" spans="1:83" ht="15">
      <c r="A386" s="29"/>
      <c r="B386" s="29"/>
      <c r="C386" s="28"/>
      <c r="D386" s="29"/>
      <c r="E386" s="28"/>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BV386" s="29"/>
      <c r="BW386" s="29"/>
      <c r="BX386" s="29"/>
      <c r="BY386" s="29"/>
      <c r="BZ386" s="29"/>
      <c r="CA386" s="29"/>
      <c r="CB386" s="29"/>
      <c r="CC386" s="29"/>
      <c r="CD386" s="29"/>
      <c r="CE386" s="29"/>
    </row>
    <row r="387" spans="1:83" ht="15">
      <c r="A387" s="29"/>
      <c r="B387" s="29"/>
      <c r="C387" s="28"/>
      <c r="D387" s="29"/>
      <c r="E387" s="28"/>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c r="BR387" s="29"/>
      <c r="BS387" s="29"/>
      <c r="BT387" s="29"/>
      <c r="BU387" s="29"/>
      <c r="BV387" s="29"/>
      <c r="BW387" s="29"/>
      <c r="BX387" s="29"/>
      <c r="BY387" s="29"/>
      <c r="BZ387" s="29"/>
      <c r="CA387" s="29"/>
      <c r="CB387" s="29"/>
      <c r="CC387" s="29"/>
      <c r="CD387" s="29"/>
      <c r="CE387" s="29"/>
    </row>
    <row r="388" spans="1:83" ht="15">
      <c r="A388" s="29"/>
      <c r="B388" s="29"/>
      <c r="C388" s="28"/>
      <c r="D388" s="29"/>
      <c r="E388" s="28"/>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c r="BR388" s="29"/>
      <c r="BS388" s="29"/>
      <c r="BT388" s="29"/>
      <c r="BU388" s="29"/>
      <c r="BV388" s="29"/>
      <c r="BW388" s="29"/>
      <c r="BX388" s="29"/>
      <c r="BY388" s="29"/>
      <c r="BZ388" s="29"/>
      <c r="CA388" s="29"/>
      <c r="CB388" s="29"/>
      <c r="CC388" s="29"/>
      <c r="CD388" s="29"/>
      <c r="CE388" s="29"/>
    </row>
    <row r="389" spans="1:83" ht="15">
      <c r="A389" s="29"/>
      <c r="B389" s="29"/>
      <c r="C389" s="28"/>
      <c r="D389" s="29"/>
      <c r="E389" s="28"/>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c r="CB389" s="29"/>
      <c r="CC389" s="29"/>
      <c r="CD389" s="29"/>
      <c r="CE389" s="29"/>
    </row>
    <row r="390" spans="1:83" ht="15">
      <c r="A390" s="29"/>
      <c r="B390" s="29"/>
      <c r="C390" s="28"/>
      <c r="D390" s="29"/>
      <c r="E390" s="28"/>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c r="BR390" s="29"/>
      <c r="BS390" s="29"/>
      <c r="BT390" s="29"/>
      <c r="BU390" s="29"/>
      <c r="BV390" s="29"/>
      <c r="BW390" s="29"/>
      <c r="BX390" s="29"/>
      <c r="BY390" s="29"/>
      <c r="BZ390" s="29"/>
      <c r="CA390" s="29"/>
      <c r="CB390" s="29"/>
      <c r="CC390" s="29"/>
      <c r="CD390" s="29"/>
      <c r="CE390" s="29"/>
    </row>
    <row r="391" spans="1:83" ht="15">
      <c r="A391" s="29"/>
      <c r="B391" s="29"/>
      <c r="C391" s="28"/>
      <c r="D391" s="29"/>
      <c r="E391" s="28"/>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c r="BR391" s="29"/>
      <c r="BS391" s="29"/>
      <c r="BT391" s="29"/>
      <c r="BU391" s="29"/>
      <c r="BV391" s="29"/>
      <c r="BW391" s="29"/>
      <c r="BX391" s="29"/>
      <c r="BY391" s="29"/>
      <c r="BZ391" s="29"/>
      <c r="CA391" s="29"/>
      <c r="CB391" s="29"/>
      <c r="CC391" s="29"/>
      <c r="CD391" s="29"/>
      <c r="CE391" s="29"/>
    </row>
    <row r="392" spans="1:83" ht="15">
      <c r="A392" s="29"/>
      <c r="B392" s="29"/>
      <c r="C392" s="28"/>
      <c r="D392" s="29"/>
      <c r="E392" s="28"/>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c r="CB392" s="29"/>
      <c r="CC392" s="29"/>
      <c r="CD392" s="29"/>
      <c r="CE392" s="29"/>
    </row>
    <row r="393" spans="1:83" ht="15">
      <c r="A393" s="29"/>
      <c r="B393" s="29"/>
      <c r="C393" s="28"/>
      <c r="D393" s="29"/>
      <c r="E393" s="28"/>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c r="CB393" s="29"/>
      <c r="CC393" s="29"/>
      <c r="CD393" s="29"/>
      <c r="CE393" s="29"/>
    </row>
    <row r="394" spans="1:83" ht="15">
      <c r="A394" s="29"/>
      <c r="B394" s="29"/>
      <c r="C394" s="28"/>
      <c r="D394" s="29"/>
      <c r="E394" s="28"/>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c r="CB394" s="29"/>
      <c r="CC394" s="29"/>
      <c r="CD394" s="29"/>
      <c r="CE394" s="29"/>
    </row>
    <row r="395" spans="1:83" ht="15">
      <c r="A395" s="29"/>
      <c r="B395" s="29"/>
      <c r="C395" s="28"/>
      <c r="D395" s="29"/>
      <c r="E395" s="28"/>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c r="CE395" s="29"/>
    </row>
    <row r="396" spans="1:83" ht="15">
      <c r="A396" s="29"/>
      <c r="B396" s="29"/>
      <c r="C396" s="28"/>
      <c r="D396" s="29"/>
      <c r="E396" s="28"/>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c r="CE396" s="29"/>
    </row>
    <row r="397" spans="1:83" ht="15">
      <c r="A397" s="29"/>
      <c r="B397" s="29"/>
      <c r="C397" s="28"/>
      <c r="D397" s="29"/>
      <c r="E397" s="28"/>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c r="CE397" s="29"/>
    </row>
    <row r="398" spans="1:83" ht="15">
      <c r="A398" s="29"/>
      <c r="B398" s="29"/>
      <c r="C398" s="28"/>
      <c r="D398" s="29"/>
      <c r="E398" s="28"/>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BV398" s="29"/>
      <c r="BW398" s="29"/>
      <c r="BX398" s="29"/>
      <c r="BY398" s="29"/>
      <c r="BZ398" s="29"/>
      <c r="CA398" s="29"/>
      <c r="CB398" s="29"/>
      <c r="CC398" s="29"/>
      <c r="CD398" s="29"/>
      <c r="CE398" s="29"/>
    </row>
    <row r="399" spans="1:83" ht="15">
      <c r="A399" s="29"/>
      <c r="B399" s="29"/>
      <c r="C399" s="28"/>
      <c r="D399" s="29"/>
      <c r="E399" s="28"/>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c r="BR399" s="29"/>
      <c r="BS399" s="29"/>
      <c r="BT399" s="29"/>
      <c r="BU399" s="29"/>
      <c r="BV399" s="29"/>
      <c r="BW399" s="29"/>
      <c r="BX399" s="29"/>
      <c r="BY399" s="29"/>
      <c r="BZ399" s="29"/>
      <c r="CA399" s="29"/>
      <c r="CB399" s="29"/>
      <c r="CC399" s="29"/>
      <c r="CD399" s="29"/>
      <c r="CE399" s="29"/>
    </row>
    <row r="400" spans="1:83" ht="15">
      <c r="A400" s="29"/>
      <c r="B400" s="29"/>
      <c r="C400" s="28"/>
      <c r="D400" s="29"/>
      <c r="E400" s="28"/>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BV400" s="29"/>
      <c r="BW400" s="29"/>
      <c r="BX400" s="29"/>
      <c r="BY400" s="29"/>
      <c r="BZ400" s="29"/>
      <c r="CA400" s="29"/>
      <c r="CB400" s="29"/>
      <c r="CC400" s="29"/>
      <c r="CD400" s="29"/>
      <c r="CE400" s="29"/>
    </row>
    <row r="401" spans="1:83" ht="15">
      <c r="A401" s="29"/>
      <c r="B401" s="29"/>
      <c r="C401" s="28"/>
      <c r="D401" s="29"/>
      <c r="E401" s="28"/>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c r="BQ401" s="29"/>
      <c r="BR401" s="29"/>
      <c r="BS401" s="29"/>
      <c r="BT401" s="29"/>
      <c r="BU401" s="29"/>
      <c r="BV401" s="29"/>
      <c r="BW401" s="29"/>
      <c r="BX401" s="29"/>
      <c r="BY401" s="29"/>
      <c r="BZ401" s="29"/>
      <c r="CA401" s="29"/>
      <c r="CB401" s="29"/>
      <c r="CC401" s="29"/>
      <c r="CD401" s="29"/>
      <c r="CE401" s="29"/>
    </row>
    <row r="402" spans="1:83" ht="15">
      <c r="A402" s="29"/>
      <c r="B402" s="29"/>
      <c r="C402" s="28"/>
      <c r="D402" s="29"/>
      <c r="E402" s="28"/>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c r="BC402" s="29"/>
      <c r="BD402" s="29"/>
      <c r="BE402" s="29"/>
      <c r="BF402" s="29"/>
      <c r="BG402" s="29"/>
      <c r="BH402" s="29"/>
      <c r="BI402" s="29"/>
      <c r="BJ402" s="29"/>
      <c r="BK402" s="29"/>
      <c r="BL402" s="29"/>
      <c r="BM402" s="29"/>
      <c r="BN402" s="29"/>
      <c r="BO402" s="29"/>
      <c r="BP402" s="29"/>
      <c r="BQ402" s="29"/>
      <c r="BR402" s="29"/>
      <c r="BS402" s="29"/>
      <c r="BT402" s="29"/>
      <c r="BU402" s="29"/>
      <c r="BV402" s="29"/>
      <c r="BW402" s="29"/>
      <c r="BX402" s="29"/>
      <c r="BY402" s="29"/>
      <c r="BZ402" s="29"/>
      <c r="CA402" s="29"/>
      <c r="CB402" s="29"/>
      <c r="CC402" s="29"/>
      <c r="CD402" s="29"/>
      <c r="CE402" s="29"/>
    </row>
    <row r="403" spans="1:83" ht="15">
      <c r="A403" s="29"/>
      <c r="B403" s="29"/>
      <c r="C403" s="28"/>
      <c r="D403" s="29"/>
      <c r="E403" s="28"/>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c r="BO403" s="29"/>
      <c r="BP403" s="29"/>
      <c r="BQ403" s="29"/>
      <c r="BR403" s="29"/>
      <c r="BS403" s="29"/>
      <c r="BT403" s="29"/>
      <c r="BU403" s="29"/>
      <c r="BV403" s="29"/>
      <c r="BW403" s="29"/>
      <c r="BX403" s="29"/>
      <c r="BY403" s="29"/>
      <c r="BZ403" s="29"/>
      <c r="CA403" s="29"/>
      <c r="CB403" s="29"/>
      <c r="CC403" s="29"/>
      <c r="CD403" s="29"/>
      <c r="CE403" s="29"/>
    </row>
    <row r="404" spans="1:83" ht="15">
      <c r="A404" s="29"/>
      <c r="B404" s="29"/>
      <c r="C404" s="28"/>
      <c r="D404" s="29"/>
      <c r="E404" s="28"/>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c r="BG404" s="29"/>
      <c r="BH404" s="29"/>
      <c r="BI404" s="29"/>
      <c r="BJ404" s="29"/>
      <c r="BK404" s="29"/>
      <c r="BL404" s="29"/>
      <c r="BM404" s="29"/>
      <c r="BN404" s="29"/>
      <c r="BO404" s="29"/>
      <c r="BP404" s="29"/>
      <c r="BQ404" s="29"/>
      <c r="BR404" s="29"/>
      <c r="BS404" s="29"/>
      <c r="BT404" s="29"/>
      <c r="BU404" s="29"/>
      <c r="BV404" s="29"/>
      <c r="BW404" s="29"/>
      <c r="BX404" s="29"/>
      <c r="BY404" s="29"/>
      <c r="BZ404" s="29"/>
      <c r="CA404" s="29"/>
      <c r="CB404" s="29"/>
      <c r="CC404" s="29"/>
      <c r="CD404" s="29"/>
      <c r="CE404" s="29"/>
    </row>
    <row r="405" spans="1:83" ht="15">
      <c r="A405" s="29"/>
      <c r="B405" s="29"/>
      <c r="C405" s="28"/>
      <c r="D405" s="29"/>
      <c r="E405" s="28"/>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c r="BO405" s="29"/>
      <c r="BP405" s="29"/>
      <c r="BQ405" s="29"/>
      <c r="BR405" s="29"/>
      <c r="BS405" s="29"/>
      <c r="BT405" s="29"/>
      <c r="BU405" s="29"/>
      <c r="BV405" s="29"/>
      <c r="BW405" s="29"/>
      <c r="BX405" s="29"/>
      <c r="BY405" s="29"/>
      <c r="BZ405" s="29"/>
      <c r="CA405" s="29"/>
      <c r="CB405" s="29"/>
      <c r="CC405" s="29"/>
      <c r="CD405" s="29"/>
      <c r="CE405" s="29"/>
    </row>
    <row r="406" spans="1:83" ht="15">
      <c r="A406" s="29"/>
      <c r="B406" s="29"/>
      <c r="C406" s="28"/>
      <c r="D406" s="29"/>
      <c r="E406" s="28"/>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29"/>
      <c r="BR406" s="29"/>
      <c r="BS406" s="29"/>
      <c r="BT406" s="29"/>
      <c r="BU406" s="29"/>
      <c r="BV406" s="29"/>
      <c r="BW406" s="29"/>
      <c r="BX406" s="29"/>
      <c r="BY406" s="29"/>
      <c r="BZ406" s="29"/>
      <c r="CA406" s="29"/>
      <c r="CB406" s="29"/>
      <c r="CC406" s="29"/>
      <c r="CD406" s="29"/>
      <c r="CE406" s="29"/>
    </row>
    <row r="407" spans="1:83" ht="15">
      <c r="A407" s="29"/>
      <c r="B407" s="29"/>
      <c r="C407" s="28"/>
      <c r="D407" s="29"/>
      <c r="E407" s="28"/>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c r="BO407" s="29"/>
      <c r="BP407" s="29"/>
      <c r="BQ407" s="29"/>
      <c r="BR407" s="29"/>
      <c r="BS407" s="29"/>
      <c r="BT407" s="29"/>
      <c r="BU407" s="29"/>
      <c r="BV407" s="29"/>
      <c r="BW407" s="29"/>
      <c r="BX407" s="29"/>
      <c r="BY407" s="29"/>
      <c r="BZ407" s="29"/>
      <c r="CA407" s="29"/>
      <c r="CB407" s="29"/>
      <c r="CC407" s="29"/>
      <c r="CD407" s="29"/>
      <c r="CE407" s="29"/>
    </row>
    <row r="408" spans="1:83" ht="15">
      <c r="A408" s="29"/>
      <c r="B408" s="29"/>
      <c r="C408" s="28"/>
      <c r="D408" s="29"/>
      <c r="E408" s="28"/>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c r="BC408" s="29"/>
      <c r="BD408" s="29"/>
      <c r="BE408" s="29"/>
      <c r="BF408" s="29"/>
      <c r="BG408" s="29"/>
      <c r="BH408" s="29"/>
      <c r="BI408" s="29"/>
      <c r="BJ408" s="29"/>
      <c r="BK408" s="29"/>
      <c r="BL408" s="29"/>
      <c r="BM408" s="29"/>
      <c r="BN408" s="29"/>
      <c r="BO408" s="29"/>
      <c r="BP408" s="29"/>
      <c r="BQ408" s="29"/>
      <c r="BR408" s="29"/>
      <c r="BS408" s="29"/>
      <c r="BT408" s="29"/>
      <c r="BU408" s="29"/>
      <c r="BV408" s="29"/>
      <c r="BW408" s="29"/>
      <c r="BX408" s="29"/>
      <c r="BY408" s="29"/>
      <c r="BZ408" s="29"/>
      <c r="CA408" s="29"/>
      <c r="CB408" s="29"/>
      <c r="CC408" s="29"/>
      <c r="CD408" s="29"/>
      <c r="CE408" s="29"/>
    </row>
    <row r="409" spans="1:83" ht="15">
      <c r="A409" s="29"/>
      <c r="B409" s="29"/>
      <c r="C409" s="28"/>
      <c r="D409" s="29"/>
      <c r="E409" s="28"/>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c r="BO409" s="29"/>
      <c r="BP409" s="29"/>
      <c r="BQ409" s="29"/>
      <c r="BR409" s="29"/>
      <c r="BS409" s="29"/>
      <c r="BT409" s="29"/>
      <c r="BU409" s="29"/>
      <c r="BV409" s="29"/>
      <c r="BW409" s="29"/>
      <c r="BX409" s="29"/>
      <c r="BY409" s="29"/>
      <c r="BZ409" s="29"/>
      <c r="CA409" s="29"/>
      <c r="CB409" s="29"/>
      <c r="CC409" s="29"/>
      <c r="CD409" s="29"/>
      <c r="CE409" s="29"/>
    </row>
    <row r="410" spans="1:83" ht="15">
      <c r="A410" s="29"/>
      <c r="B410" s="29"/>
      <c r="C410" s="28"/>
      <c r="D410" s="29"/>
      <c r="E410" s="28"/>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c r="BG410" s="29"/>
      <c r="BH410" s="29"/>
      <c r="BI410" s="29"/>
      <c r="BJ410" s="29"/>
      <c r="BK410" s="29"/>
      <c r="BL410" s="29"/>
      <c r="BM410" s="29"/>
      <c r="BN410" s="29"/>
      <c r="BO410" s="29"/>
      <c r="BP410" s="29"/>
      <c r="BQ410" s="29"/>
      <c r="BR410" s="29"/>
      <c r="BS410" s="29"/>
      <c r="BT410" s="29"/>
      <c r="BU410" s="29"/>
      <c r="BV410" s="29"/>
      <c r="BW410" s="29"/>
      <c r="BX410" s="29"/>
      <c r="BY410" s="29"/>
      <c r="BZ410" s="29"/>
      <c r="CA410" s="29"/>
      <c r="CB410" s="29"/>
      <c r="CC410" s="29"/>
      <c r="CD410" s="29"/>
      <c r="CE410" s="29"/>
    </row>
    <row r="411" spans="1:83" ht="15">
      <c r="A411" s="29"/>
      <c r="B411" s="29"/>
      <c r="C411" s="28"/>
      <c r="D411" s="29"/>
      <c r="E411" s="28"/>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c r="BO411" s="29"/>
      <c r="BP411" s="29"/>
      <c r="BQ411" s="29"/>
      <c r="BR411" s="29"/>
      <c r="BS411" s="29"/>
      <c r="BT411" s="29"/>
      <c r="BU411" s="29"/>
      <c r="BV411" s="29"/>
      <c r="BW411" s="29"/>
      <c r="BX411" s="29"/>
      <c r="BY411" s="29"/>
      <c r="BZ411" s="29"/>
      <c r="CA411" s="29"/>
      <c r="CB411" s="29"/>
      <c r="CC411" s="29"/>
      <c r="CD411" s="29"/>
      <c r="CE411" s="29"/>
    </row>
    <row r="412" spans="1:83" ht="15">
      <c r="A412" s="29"/>
      <c r="B412" s="29"/>
      <c r="C412" s="28"/>
      <c r="D412" s="29"/>
      <c r="E412" s="28"/>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c r="BC412" s="29"/>
      <c r="BD412" s="29"/>
      <c r="BE412" s="29"/>
      <c r="BF412" s="29"/>
      <c r="BG412" s="29"/>
      <c r="BH412" s="29"/>
      <c r="BI412" s="29"/>
      <c r="BJ412" s="29"/>
      <c r="BK412" s="29"/>
      <c r="BL412" s="29"/>
      <c r="BM412" s="29"/>
      <c r="BN412" s="29"/>
      <c r="BO412" s="29"/>
      <c r="BP412" s="29"/>
      <c r="BQ412" s="29"/>
      <c r="BR412" s="29"/>
      <c r="BS412" s="29"/>
      <c r="BT412" s="29"/>
      <c r="BU412" s="29"/>
      <c r="BV412" s="29"/>
      <c r="BW412" s="29"/>
      <c r="BX412" s="29"/>
      <c r="BY412" s="29"/>
      <c r="BZ412" s="29"/>
      <c r="CA412" s="29"/>
      <c r="CB412" s="29"/>
      <c r="CC412" s="29"/>
      <c r="CD412" s="29"/>
      <c r="CE412" s="29"/>
    </row>
    <row r="413" spans="1:83" ht="15">
      <c r="A413" s="29"/>
      <c r="B413" s="29"/>
      <c r="C413" s="28"/>
      <c r="D413" s="29"/>
      <c r="E413" s="28"/>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c r="BO413" s="29"/>
      <c r="BP413" s="29"/>
      <c r="BQ413" s="29"/>
      <c r="BR413" s="29"/>
      <c r="BS413" s="29"/>
      <c r="BT413" s="29"/>
      <c r="BU413" s="29"/>
      <c r="BV413" s="29"/>
      <c r="BW413" s="29"/>
      <c r="BX413" s="29"/>
      <c r="BY413" s="29"/>
      <c r="BZ413" s="29"/>
      <c r="CA413" s="29"/>
      <c r="CB413" s="29"/>
      <c r="CC413" s="29"/>
      <c r="CD413" s="29"/>
      <c r="CE413" s="29"/>
    </row>
    <row r="414" spans="1:83" ht="15">
      <c r="A414" s="29"/>
      <c r="B414" s="29"/>
      <c r="C414" s="28"/>
      <c r="D414" s="29"/>
      <c r="E414" s="28"/>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c r="BC414" s="29"/>
      <c r="BD414" s="29"/>
      <c r="BE414" s="29"/>
      <c r="BF414" s="29"/>
      <c r="BG414" s="29"/>
      <c r="BH414" s="29"/>
      <c r="BI414" s="29"/>
      <c r="BJ414" s="29"/>
      <c r="BK414" s="29"/>
      <c r="BL414" s="29"/>
      <c r="BM414" s="29"/>
      <c r="BN414" s="29"/>
      <c r="BO414" s="29"/>
      <c r="BP414" s="29"/>
      <c r="BQ414" s="29"/>
      <c r="BR414" s="29"/>
      <c r="BS414" s="29"/>
      <c r="BT414" s="29"/>
      <c r="BU414" s="29"/>
      <c r="BV414" s="29"/>
      <c r="BW414" s="29"/>
      <c r="BX414" s="29"/>
      <c r="BY414" s="29"/>
      <c r="BZ414" s="29"/>
      <c r="CA414" s="29"/>
      <c r="CB414" s="29"/>
      <c r="CC414" s="29"/>
      <c r="CD414" s="29"/>
      <c r="CE414" s="29"/>
    </row>
    <row r="415" spans="1:83" ht="15">
      <c r="A415" s="29"/>
      <c r="B415" s="29"/>
      <c r="C415" s="28"/>
      <c r="D415" s="29"/>
      <c r="E415" s="28"/>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c r="BO415" s="29"/>
      <c r="BP415" s="29"/>
      <c r="BQ415" s="29"/>
      <c r="BR415" s="29"/>
      <c r="BS415" s="29"/>
      <c r="BT415" s="29"/>
      <c r="BU415" s="29"/>
      <c r="BV415" s="29"/>
      <c r="BW415" s="29"/>
      <c r="BX415" s="29"/>
      <c r="BY415" s="29"/>
      <c r="BZ415" s="29"/>
      <c r="CA415" s="29"/>
      <c r="CB415" s="29"/>
      <c r="CC415" s="29"/>
      <c r="CD415" s="29"/>
      <c r="CE415" s="29"/>
    </row>
    <row r="416" spans="1:83" ht="15">
      <c r="A416" s="29"/>
      <c r="B416" s="29"/>
      <c r="C416" s="28"/>
      <c r="D416" s="29"/>
      <c r="E416" s="28"/>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c r="BG416" s="29"/>
      <c r="BH416" s="29"/>
      <c r="BI416" s="29"/>
      <c r="BJ416" s="29"/>
      <c r="BK416" s="29"/>
      <c r="BL416" s="29"/>
      <c r="BM416" s="29"/>
      <c r="BN416" s="29"/>
      <c r="BO416" s="29"/>
      <c r="BP416" s="29"/>
      <c r="BQ416" s="29"/>
      <c r="BR416" s="29"/>
      <c r="BS416" s="29"/>
      <c r="BT416" s="29"/>
      <c r="BU416" s="29"/>
      <c r="BV416" s="29"/>
      <c r="BW416" s="29"/>
      <c r="BX416" s="29"/>
      <c r="BY416" s="29"/>
      <c r="BZ416" s="29"/>
      <c r="CA416" s="29"/>
      <c r="CB416" s="29"/>
      <c r="CC416" s="29"/>
      <c r="CD416" s="29"/>
      <c r="CE416" s="29"/>
    </row>
    <row r="417" spans="1:83" ht="15">
      <c r="A417" s="29"/>
      <c r="B417" s="29"/>
      <c r="C417" s="28"/>
      <c r="D417" s="29"/>
      <c r="E417" s="28"/>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c r="BO417" s="29"/>
      <c r="BP417" s="29"/>
      <c r="BQ417" s="29"/>
      <c r="BR417" s="29"/>
      <c r="BS417" s="29"/>
      <c r="BT417" s="29"/>
      <c r="BU417" s="29"/>
      <c r="BV417" s="29"/>
      <c r="BW417" s="29"/>
      <c r="BX417" s="29"/>
      <c r="BY417" s="29"/>
      <c r="BZ417" s="29"/>
      <c r="CA417" s="29"/>
      <c r="CB417" s="29"/>
      <c r="CC417" s="29"/>
      <c r="CD417" s="29"/>
      <c r="CE417" s="29"/>
    </row>
    <row r="418" spans="1:83" ht="15">
      <c r="A418" s="29"/>
      <c r="B418" s="29"/>
      <c r="C418" s="28"/>
      <c r="D418" s="29"/>
      <c r="E418" s="28"/>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c r="BM418" s="29"/>
      <c r="BN418" s="29"/>
      <c r="BO418" s="29"/>
      <c r="BP418" s="29"/>
      <c r="BQ418" s="29"/>
      <c r="BR418" s="29"/>
      <c r="BS418" s="29"/>
      <c r="BT418" s="29"/>
      <c r="BU418" s="29"/>
      <c r="BV418" s="29"/>
      <c r="BW418" s="29"/>
      <c r="BX418" s="29"/>
      <c r="BY418" s="29"/>
      <c r="BZ418" s="29"/>
      <c r="CA418" s="29"/>
      <c r="CB418" s="29"/>
      <c r="CC418" s="29"/>
      <c r="CD418" s="29"/>
      <c r="CE418" s="29"/>
    </row>
    <row r="419" spans="1:83" ht="15">
      <c r="A419" s="29"/>
      <c r="B419" s="29"/>
      <c r="C419" s="28"/>
      <c r="D419" s="29"/>
      <c r="E419" s="28"/>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c r="BO419" s="29"/>
      <c r="BP419" s="29"/>
      <c r="BQ419" s="29"/>
      <c r="BR419" s="29"/>
      <c r="BS419" s="29"/>
      <c r="BT419" s="29"/>
      <c r="BU419" s="29"/>
      <c r="BV419" s="29"/>
      <c r="BW419" s="29"/>
      <c r="BX419" s="29"/>
      <c r="BY419" s="29"/>
      <c r="BZ419" s="29"/>
      <c r="CA419" s="29"/>
      <c r="CB419" s="29"/>
      <c r="CC419" s="29"/>
      <c r="CD419" s="29"/>
      <c r="CE419" s="29"/>
    </row>
    <row r="420" spans="1:83" ht="15">
      <c r="A420" s="29"/>
      <c r="B420" s="29"/>
      <c r="C420" s="28"/>
      <c r="D420" s="29"/>
      <c r="E420" s="28"/>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29"/>
      <c r="BR420" s="29"/>
      <c r="BS420" s="29"/>
      <c r="BT420" s="29"/>
      <c r="BU420" s="29"/>
      <c r="BV420" s="29"/>
      <c r="BW420" s="29"/>
      <c r="BX420" s="29"/>
      <c r="BY420" s="29"/>
      <c r="BZ420" s="29"/>
      <c r="CA420" s="29"/>
      <c r="CB420" s="29"/>
      <c r="CC420" s="29"/>
      <c r="CD420" s="29"/>
      <c r="CE420" s="29"/>
    </row>
    <row r="421" spans="1:83" ht="15">
      <c r="A421" s="29"/>
      <c r="B421" s="29"/>
      <c r="C421" s="28"/>
      <c r="D421" s="29"/>
      <c r="E421" s="28"/>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c r="BO421" s="29"/>
      <c r="BP421" s="29"/>
      <c r="BQ421" s="29"/>
      <c r="BR421" s="29"/>
      <c r="BS421" s="29"/>
      <c r="BT421" s="29"/>
      <c r="BU421" s="29"/>
      <c r="BV421" s="29"/>
      <c r="BW421" s="29"/>
      <c r="BX421" s="29"/>
      <c r="BY421" s="29"/>
      <c r="BZ421" s="29"/>
      <c r="CA421" s="29"/>
      <c r="CB421" s="29"/>
      <c r="CC421" s="29"/>
      <c r="CD421" s="29"/>
      <c r="CE421" s="29"/>
    </row>
    <row r="422" spans="1:83" ht="15">
      <c r="A422" s="29"/>
      <c r="B422" s="29"/>
      <c r="C422" s="28"/>
      <c r="D422" s="29"/>
      <c r="E422" s="28"/>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29"/>
      <c r="BR422" s="29"/>
      <c r="BS422" s="29"/>
      <c r="BT422" s="29"/>
      <c r="BU422" s="29"/>
      <c r="BV422" s="29"/>
      <c r="BW422" s="29"/>
      <c r="BX422" s="29"/>
      <c r="BY422" s="29"/>
      <c r="BZ422" s="29"/>
      <c r="CA422" s="29"/>
      <c r="CB422" s="29"/>
      <c r="CC422" s="29"/>
      <c r="CD422" s="29"/>
      <c r="CE422" s="29"/>
    </row>
    <row r="423" spans="1:83" ht="15">
      <c r="A423" s="29"/>
      <c r="B423" s="29"/>
      <c r="C423" s="28"/>
      <c r="D423" s="29"/>
      <c r="E423" s="28"/>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c r="BO423" s="29"/>
      <c r="BP423" s="29"/>
      <c r="BQ423" s="29"/>
      <c r="BR423" s="29"/>
      <c r="BS423" s="29"/>
      <c r="BT423" s="29"/>
      <c r="BU423" s="29"/>
      <c r="BV423" s="29"/>
      <c r="BW423" s="29"/>
      <c r="BX423" s="29"/>
      <c r="BY423" s="29"/>
      <c r="BZ423" s="29"/>
      <c r="CA423" s="29"/>
      <c r="CB423" s="29"/>
      <c r="CC423" s="29"/>
      <c r="CD423" s="29"/>
      <c r="CE423" s="29"/>
    </row>
    <row r="424" spans="1:83" ht="15">
      <c r="A424" s="29"/>
      <c r="B424" s="29"/>
      <c r="C424" s="28"/>
      <c r="D424" s="29"/>
      <c r="E424" s="28"/>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c r="BC424" s="29"/>
      <c r="BD424" s="29"/>
      <c r="BE424" s="29"/>
      <c r="BF424" s="29"/>
      <c r="BG424" s="29"/>
      <c r="BH424" s="29"/>
      <c r="BI424" s="29"/>
      <c r="BJ424" s="29"/>
      <c r="BK424" s="29"/>
      <c r="BL424" s="29"/>
      <c r="BM424" s="29"/>
      <c r="BN424" s="29"/>
      <c r="BO424" s="29"/>
      <c r="BP424" s="29"/>
      <c r="BQ424" s="29"/>
      <c r="BR424" s="29"/>
      <c r="BS424" s="29"/>
      <c r="BT424" s="29"/>
      <c r="BU424" s="29"/>
      <c r="BV424" s="29"/>
      <c r="BW424" s="29"/>
      <c r="BX424" s="29"/>
      <c r="BY424" s="29"/>
      <c r="BZ424" s="29"/>
      <c r="CA424" s="29"/>
      <c r="CB424" s="29"/>
      <c r="CC424" s="29"/>
      <c r="CD424" s="29"/>
      <c r="CE424" s="29"/>
    </row>
    <row r="425" spans="1:83" ht="15">
      <c r="A425" s="29"/>
      <c r="B425" s="29"/>
      <c r="C425" s="28"/>
      <c r="D425" s="29"/>
      <c r="E425" s="28"/>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c r="BO425" s="29"/>
      <c r="BP425" s="29"/>
      <c r="BQ425" s="29"/>
      <c r="BR425" s="29"/>
      <c r="BS425" s="29"/>
      <c r="BT425" s="29"/>
      <c r="BU425" s="29"/>
      <c r="BV425" s="29"/>
      <c r="BW425" s="29"/>
      <c r="BX425" s="29"/>
      <c r="BY425" s="29"/>
      <c r="BZ425" s="29"/>
      <c r="CA425" s="29"/>
      <c r="CB425" s="29"/>
      <c r="CC425" s="29"/>
      <c r="CD425" s="29"/>
      <c r="CE425" s="29"/>
    </row>
    <row r="426" spans="1:83" ht="15">
      <c r="A426" s="29"/>
      <c r="B426" s="29"/>
      <c r="C426" s="28"/>
      <c r="D426" s="29"/>
      <c r="E426" s="28"/>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c r="BC426" s="29"/>
      <c r="BD426" s="29"/>
      <c r="BE426" s="29"/>
      <c r="BF426" s="29"/>
      <c r="BG426" s="29"/>
      <c r="BH426" s="29"/>
      <c r="BI426" s="29"/>
      <c r="BJ426" s="29"/>
      <c r="BK426" s="29"/>
      <c r="BL426" s="29"/>
      <c r="BM426" s="29"/>
      <c r="BN426" s="29"/>
      <c r="BO426" s="29"/>
      <c r="BP426" s="29"/>
      <c r="BQ426" s="29"/>
      <c r="BR426" s="29"/>
      <c r="BS426" s="29"/>
      <c r="BT426" s="29"/>
      <c r="BU426" s="29"/>
      <c r="BV426" s="29"/>
      <c r="BW426" s="29"/>
      <c r="BX426" s="29"/>
      <c r="BY426" s="29"/>
      <c r="BZ426" s="29"/>
      <c r="CA426" s="29"/>
      <c r="CB426" s="29"/>
      <c r="CC426" s="29"/>
      <c r="CD426" s="29"/>
      <c r="CE426" s="29"/>
    </row>
    <row r="427" spans="1:83" ht="15">
      <c r="A427" s="29"/>
      <c r="B427" s="29"/>
      <c r="C427" s="28"/>
      <c r="D427" s="29"/>
      <c r="E427" s="28"/>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c r="BR427" s="29"/>
      <c r="BS427" s="29"/>
      <c r="BT427" s="29"/>
      <c r="BU427" s="29"/>
      <c r="BV427" s="29"/>
      <c r="BW427" s="29"/>
      <c r="BX427" s="29"/>
      <c r="BY427" s="29"/>
      <c r="BZ427" s="29"/>
      <c r="CA427" s="29"/>
      <c r="CB427" s="29"/>
      <c r="CC427" s="29"/>
      <c r="CD427" s="29"/>
      <c r="CE427" s="29"/>
    </row>
    <row r="428" spans="1:83" ht="15">
      <c r="A428" s="29"/>
      <c r="B428" s="29"/>
      <c r="C428" s="28"/>
      <c r="D428" s="29"/>
      <c r="E428" s="28"/>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BV428" s="29"/>
      <c r="BW428" s="29"/>
      <c r="BX428" s="29"/>
      <c r="BY428" s="29"/>
      <c r="BZ428" s="29"/>
      <c r="CA428" s="29"/>
      <c r="CB428" s="29"/>
      <c r="CC428" s="29"/>
      <c r="CD428" s="29"/>
      <c r="CE428" s="29"/>
    </row>
    <row r="429" spans="1:83" ht="15">
      <c r="A429" s="29"/>
      <c r="B429" s="29"/>
      <c r="C429" s="28"/>
      <c r="D429" s="29"/>
      <c r="E429" s="28"/>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29"/>
      <c r="BR429" s="29"/>
      <c r="BS429" s="29"/>
      <c r="BT429" s="29"/>
      <c r="BU429" s="29"/>
      <c r="BV429" s="29"/>
      <c r="BW429" s="29"/>
      <c r="BX429" s="29"/>
      <c r="BY429" s="29"/>
      <c r="BZ429" s="29"/>
      <c r="CA429" s="29"/>
      <c r="CB429" s="29"/>
      <c r="CC429" s="29"/>
      <c r="CD429" s="29"/>
      <c r="CE429" s="29"/>
    </row>
    <row r="430" spans="1:83" ht="15">
      <c r="A430" s="29"/>
      <c r="B430" s="29"/>
      <c r="C430" s="28"/>
      <c r="D430" s="29"/>
      <c r="E430" s="28"/>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c r="BR430" s="29"/>
      <c r="BS430" s="29"/>
      <c r="BT430" s="29"/>
      <c r="BU430" s="29"/>
      <c r="BV430" s="29"/>
      <c r="BW430" s="29"/>
      <c r="BX430" s="29"/>
      <c r="BY430" s="29"/>
      <c r="BZ430" s="29"/>
      <c r="CA430" s="29"/>
      <c r="CB430" s="29"/>
      <c r="CC430" s="29"/>
      <c r="CD430" s="29"/>
      <c r="CE430" s="29"/>
    </row>
    <row r="431" spans="1:83" ht="15">
      <c r="A431" s="29"/>
      <c r="B431" s="29"/>
      <c r="C431" s="28"/>
      <c r="D431" s="29"/>
      <c r="E431" s="28"/>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c r="BO431" s="29"/>
      <c r="BP431" s="29"/>
      <c r="BQ431" s="29"/>
      <c r="BR431" s="29"/>
      <c r="BS431" s="29"/>
      <c r="BT431" s="29"/>
      <c r="BU431" s="29"/>
      <c r="BV431" s="29"/>
      <c r="BW431" s="29"/>
      <c r="BX431" s="29"/>
      <c r="BY431" s="29"/>
      <c r="BZ431" s="29"/>
      <c r="CA431" s="29"/>
      <c r="CB431" s="29"/>
      <c r="CC431" s="29"/>
      <c r="CD431" s="29"/>
      <c r="CE431" s="29"/>
    </row>
    <row r="432" spans="1:83" ht="15">
      <c r="A432" s="29"/>
      <c r="B432" s="29"/>
      <c r="C432" s="28"/>
      <c r="D432" s="29"/>
      <c r="E432" s="28"/>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c r="BG432" s="29"/>
      <c r="BH432" s="29"/>
      <c r="BI432" s="29"/>
      <c r="BJ432" s="29"/>
      <c r="BK432" s="29"/>
      <c r="BL432" s="29"/>
      <c r="BM432" s="29"/>
      <c r="BN432" s="29"/>
      <c r="BO432" s="29"/>
      <c r="BP432" s="29"/>
      <c r="BQ432" s="29"/>
      <c r="BR432" s="29"/>
      <c r="BS432" s="29"/>
      <c r="BT432" s="29"/>
      <c r="BU432" s="29"/>
      <c r="BV432" s="29"/>
      <c r="BW432" s="29"/>
      <c r="BX432" s="29"/>
      <c r="BY432" s="29"/>
      <c r="BZ432" s="29"/>
      <c r="CA432" s="29"/>
      <c r="CB432" s="29"/>
      <c r="CC432" s="29"/>
      <c r="CD432" s="29"/>
      <c r="CE432" s="29"/>
    </row>
    <row r="433" spans="1:83" ht="15">
      <c r="A433" s="29"/>
      <c r="B433" s="29"/>
      <c r="C433" s="28"/>
      <c r="D433" s="29"/>
      <c r="E433" s="28"/>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29"/>
      <c r="BR433" s="29"/>
      <c r="BS433" s="29"/>
      <c r="BT433" s="29"/>
      <c r="BU433" s="29"/>
      <c r="BV433" s="29"/>
      <c r="BW433" s="29"/>
      <c r="BX433" s="29"/>
      <c r="BY433" s="29"/>
      <c r="BZ433" s="29"/>
      <c r="CA433" s="29"/>
      <c r="CB433" s="29"/>
      <c r="CC433" s="29"/>
      <c r="CD433" s="29"/>
      <c r="CE433" s="29"/>
    </row>
    <row r="434" spans="1:83" ht="15">
      <c r="A434" s="29"/>
      <c r="B434" s="29"/>
      <c r="C434" s="28"/>
      <c r="D434" s="29"/>
      <c r="E434" s="28"/>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c r="AY434" s="29"/>
      <c r="AZ434" s="29"/>
      <c r="BA434" s="29"/>
      <c r="BB434" s="29"/>
      <c r="BC434" s="29"/>
      <c r="BD434" s="29"/>
      <c r="BE434" s="29"/>
      <c r="BF434" s="29"/>
      <c r="BG434" s="29"/>
      <c r="BH434" s="29"/>
      <c r="BI434" s="29"/>
      <c r="BJ434" s="29"/>
      <c r="BK434" s="29"/>
      <c r="BL434" s="29"/>
      <c r="BM434" s="29"/>
      <c r="BN434" s="29"/>
      <c r="BO434" s="29"/>
      <c r="BP434" s="29"/>
      <c r="BQ434" s="29"/>
      <c r="BR434" s="29"/>
      <c r="BS434" s="29"/>
      <c r="BT434" s="29"/>
      <c r="BU434" s="29"/>
      <c r="BV434" s="29"/>
      <c r="BW434" s="29"/>
      <c r="BX434" s="29"/>
      <c r="BY434" s="29"/>
      <c r="BZ434" s="29"/>
      <c r="CA434" s="29"/>
      <c r="CB434" s="29"/>
      <c r="CC434" s="29"/>
      <c r="CD434" s="29"/>
      <c r="CE434" s="29"/>
    </row>
    <row r="435" spans="1:83" ht="15">
      <c r="A435" s="29"/>
      <c r="B435" s="29"/>
      <c r="C435" s="28"/>
      <c r="D435" s="29"/>
      <c r="E435" s="28"/>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c r="BO435" s="29"/>
      <c r="BP435" s="29"/>
      <c r="BQ435" s="29"/>
      <c r="BR435" s="29"/>
      <c r="BS435" s="29"/>
      <c r="BT435" s="29"/>
      <c r="BU435" s="29"/>
      <c r="BV435" s="29"/>
      <c r="BW435" s="29"/>
      <c r="BX435" s="29"/>
      <c r="BY435" s="29"/>
      <c r="BZ435" s="29"/>
      <c r="CA435" s="29"/>
      <c r="CB435" s="29"/>
      <c r="CC435" s="29"/>
      <c r="CD435" s="29"/>
      <c r="CE435" s="29"/>
    </row>
    <row r="436" spans="1:83" ht="15">
      <c r="A436" s="29"/>
      <c r="B436" s="29"/>
      <c r="C436" s="28"/>
      <c r="D436" s="29"/>
      <c r="E436" s="28"/>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c r="AY436" s="29"/>
      <c r="AZ436" s="29"/>
      <c r="BA436" s="29"/>
      <c r="BB436" s="29"/>
      <c r="BC436" s="29"/>
      <c r="BD436" s="29"/>
      <c r="BE436" s="29"/>
      <c r="BF436" s="29"/>
      <c r="BG436" s="29"/>
      <c r="BH436" s="29"/>
      <c r="BI436" s="29"/>
      <c r="BJ436" s="29"/>
      <c r="BK436" s="29"/>
      <c r="BL436" s="29"/>
      <c r="BM436" s="29"/>
      <c r="BN436" s="29"/>
      <c r="BO436" s="29"/>
      <c r="BP436" s="29"/>
      <c r="BQ436" s="29"/>
      <c r="BR436" s="29"/>
      <c r="BS436" s="29"/>
      <c r="BT436" s="29"/>
      <c r="BU436" s="29"/>
      <c r="BV436" s="29"/>
      <c r="BW436" s="29"/>
      <c r="BX436" s="29"/>
      <c r="BY436" s="29"/>
      <c r="BZ436" s="29"/>
      <c r="CA436" s="29"/>
      <c r="CB436" s="29"/>
      <c r="CC436" s="29"/>
      <c r="CD436" s="29"/>
      <c r="CE436" s="29"/>
    </row>
    <row r="437" spans="1:83" ht="15">
      <c r="A437" s="29"/>
      <c r="B437" s="29"/>
      <c r="C437" s="28"/>
      <c r="D437" s="29"/>
      <c r="E437" s="28"/>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c r="BO437" s="29"/>
      <c r="BP437" s="29"/>
      <c r="BQ437" s="29"/>
      <c r="BR437" s="29"/>
      <c r="BS437" s="29"/>
      <c r="BT437" s="29"/>
      <c r="BU437" s="29"/>
      <c r="BV437" s="29"/>
      <c r="BW437" s="29"/>
      <c r="BX437" s="29"/>
      <c r="BY437" s="29"/>
      <c r="BZ437" s="29"/>
      <c r="CA437" s="29"/>
      <c r="CB437" s="29"/>
      <c r="CC437" s="29"/>
      <c r="CD437" s="29"/>
      <c r="CE437" s="29"/>
    </row>
    <row r="438" spans="1:83" ht="15">
      <c r="A438" s="29"/>
      <c r="B438" s="29"/>
      <c r="C438" s="28"/>
      <c r="D438" s="29"/>
      <c r="E438" s="28"/>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c r="AY438" s="29"/>
      <c r="AZ438" s="29"/>
      <c r="BA438" s="29"/>
      <c r="BB438" s="29"/>
      <c r="BC438" s="29"/>
      <c r="BD438" s="29"/>
      <c r="BE438" s="29"/>
      <c r="BF438" s="29"/>
      <c r="BG438" s="29"/>
      <c r="BH438" s="29"/>
      <c r="BI438" s="29"/>
      <c r="BJ438" s="29"/>
      <c r="BK438" s="29"/>
      <c r="BL438" s="29"/>
      <c r="BM438" s="29"/>
      <c r="BN438" s="29"/>
      <c r="BO438" s="29"/>
      <c r="BP438" s="29"/>
      <c r="BQ438" s="29"/>
      <c r="BR438" s="29"/>
      <c r="BS438" s="29"/>
      <c r="BT438" s="29"/>
      <c r="BU438" s="29"/>
      <c r="BV438" s="29"/>
      <c r="BW438" s="29"/>
      <c r="BX438" s="29"/>
      <c r="BY438" s="29"/>
      <c r="BZ438" s="29"/>
      <c r="CA438" s="29"/>
      <c r="CB438" s="29"/>
      <c r="CC438" s="29"/>
      <c r="CD438" s="29"/>
      <c r="CE438" s="29"/>
    </row>
    <row r="439" spans="1:83" ht="15">
      <c r="A439" s="29"/>
      <c r="B439" s="29"/>
      <c r="C439" s="28"/>
      <c r="D439" s="29"/>
      <c r="E439" s="28"/>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c r="BO439" s="29"/>
      <c r="BP439" s="29"/>
      <c r="BQ439" s="29"/>
      <c r="BR439" s="29"/>
      <c r="BS439" s="29"/>
      <c r="BT439" s="29"/>
      <c r="BU439" s="29"/>
      <c r="BV439" s="29"/>
      <c r="BW439" s="29"/>
      <c r="BX439" s="29"/>
      <c r="BY439" s="29"/>
      <c r="BZ439" s="29"/>
      <c r="CA439" s="29"/>
      <c r="CB439" s="29"/>
      <c r="CC439" s="29"/>
      <c r="CD439" s="29"/>
      <c r="CE439" s="29"/>
    </row>
    <row r="440" spans="1:83" ht="15">
      <c r="A440" s="29"/>
      <c r="B440" s="29"/>
      <c r="C440" s="28"/>
      <c r="D440" s="29"/>
      <c r="E440" s="28"/>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29"/>
      <c r="BH440" s="29"/>
      <c r="BI440" s="29"/>
      <c r="BJ440" s="29"/>
      <c r="BK440" s="29"/>
      <c r="BL440" s="29"/>
      <c r="BM440" s="29"/>
      <c r="BN440" s="29"/>
      <c r="BO440" s="29"/>
      <c r="BP440" s="29"/>
      <c r="BQ440" s="29"/>
      <c r="BR440" s="29"/>
      <c r="BS440" s="29"/>
      <c r="BT440" s="29"/>
      <c r="BU440" s="29"/>
      <c r="BV440" s="29"/>
      <c r="BW440" s="29"/>
      <c r="BX440" s="29"/>
      <c r="BY440" s="29"/>
      <c r="BZ440" s="29"/>
      <c r="CA440" s="29"/>
      <c r="CB440" s="29"/>
      <c r="CC440" s="29"/>
      <c r="CD440" s="29"/>
      <c r="CE440" s="29"/>
    </row>
    <row r="441" spans="1:83" ht="15">
      <c r="A441" s="29"/>
      <c r="B441" s="29"/>
      <c r="C441" s="28"/>
      <c r="D441" s="29"/>
      <c r="E441" s="28"/>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c r="BO441" s="29"/>
      <c r="BP441" s="29"/>
      <c r="BQ441" s="29"/>
      <c r="BR441" s="29"/>
      <c r="BS441" s="29"/>
      <c r="BT441" s="29"/>
      <c r="BU441" s="29"/>
      <c r="BV441" s="29"/>
      <c r="BW441" s="29"/>
      <c r="BX441" s="29"/>
      <c r="BY441" s="29"/>
      <c r="BZ441" s="29"/>
      <c r="CA441" s="29"/>
      <c r="CB441" s="29"/>
      <c r="CC441" s="29"/>
      <c r="CD441" s="29"/>
      <c r="CE441" s="29"/>
    </row>
    <row r="442" spans="1:83" ht="15">
      <c r="A442" s="29"/>
      <c r="B442" s="29"/>
      <c r="C442" s="28"/>
      <c r="D442" s="29"/>
      <c r="E442" s="28"/>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c r="AY442" s="29"/>
      <c r="AZ442" s="29"/>
      <c r="BA442" s="29"/>
      <c r="BB442" s="29"/>
      <c r="BC442" s="29"/>
      <c r="BD442" s="29"/>
      <c r="BE442" s="29"/>
      <c r="BF442" s="29"/>
      <c r="BG442" s="29"/>
      <c r="BH442" s="29"/>
      <c r="BI442" s="29"/>
      <c r="BJ442" s="29"/>
      <c r="BK442" s="29"/>
      <c r="BL442" s="29"/>
      <c r="BM442" s="29"/>
      <c r="BN442" s="29"/>
      <c r="BO442" s="29"/>
      <c r="BP442" s="29"/>
      <c r="BQ442" s="29"/>
      <c r="BR442" s="29"/>
      <c r="BS442" s="29"/>
      <c r="BT442" s="29"/>
      <c r="BU442" s="29"/>
      <c r="BV442" s="29"/>
      <c r="BW442" s="29"/>
      <c r="BX442" s="29"/>
      <c r="BY442" s="29"/>
      <c r="BZ442" s="29"/>
      <c r="CA442" s="29"/>
      <c r="CB442" s="29"/>
      <c r="CC442" s="29"/>
      <c r="CD442" s="29"/>
      <c r="CE442" s="29"/>
    </row>
    <row r="443" spans="1:83" ht="15">
      <c r="A443" s="29"/>
      <c r="B443" s="29"/>
      <c r="C443" s="28"/>
      <c r="D443" s="29"/>
      <c r="E443" s="28"/>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c r="BO443" s="29"/>
      <c r="BP443" s="29"/>
      <c r="BQ443" s="29"/>
      <c r="BR443" s="29"/>
      <c r="BS443" s="29"/>
      <c r="BT443" s="29"/>
      <c r="BU443" s="29"/>
      <c r="BV443" s="29"/>
      <c r="BW443" s="29"/>
      <c r="BX443" s="29"/>
      <c r="BY443" s="29"/>
      <c r="BZ443" s="29"/>
      <c r="CA443" s="29"/>
      <c r="CB443" s="29"/>
      <c r="CC443" s="29"/>
      <c r="CD443" s="29"/>
      <c r="CE443" s="29"/>
    </row>
    <row r="444" spans="1:83" ht="15">
      <c r="A444" s="29"/>
      <c r="B444" s="29"/>
      <c r="C444" s="28"/>
      <c r="D444" s="29"/>
      <c r="E444" s="28"/>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c r="AY444" s="29"/>
      <c r="AZ444" s="29"/>
      <c r="BA444" s="29"/>
      <c r="BB444" s="29"/>
      <c r="BC444" s="29"/>
      <c r="BD444" s="29"/>
      <c r="BE444" s="29"/>
      <c r="BF444" s="29"/>
      <c r="BG444" s="29"/>
      <c r="BH444" s="29"/>
      <c r="BI444" s="29"/>
      <c r="BJ444" s="29"/>
      <c r="BK444" s="29"/>
      <c r="BL444" s="29"/>
      <c r="BM444" s="29"/>
      <c r="BN444" s="29"/>
      <c r="BO444" s="29"/>
      <c r="BP444" s="29"/>
      <c r="BQ444" s="29"/>
      <c r="BR444" s="29"/>
      <c r="BS444" s="29"/>
      <c r="BT444" s="29"/>
      <c r="BU444" s="29"/>
      <c r="BV444" s="29"/>
      <c r="BW444" s="29"/>
      <c r="BX444" s="29"/>
      <c r="BY444" s="29"/>
      <c r="BZ444" s="29"/>
      <c r="CA444" s="29"/>
      <c r="CB444" s="29"/>
      <c r="CC444" s="29"/>
      <c r="CD444" s="29"/>
      <c r="CE444" s="29"/>
    </row>
    <row r="445" spans="1:83" ht="15">
      <c r="A445" s="29"/>
      <c r="B445" s="29"/>
      <c r="C445" s="28"/>
      <c r="D445" s="29"/>
      <c r="E445" s="28"/>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29"/>
      <c r="BR445" s="29"/>
      <c r="BS445" s="29"/>
      <c r="BT445" s="29"/>
      <c r="BU445" s="29"/>
      <c r="BV445" s="29"/>
      <c r="BW445" s="29"/>
      <c r="BX445" s="29"/>
      <c r="BY445" s="29"/>
      <c r="BZ445" s="29"/>
      <c r="CA445" s="29"/>
      <c r="CB445" s="29"/>
      <c r="CC445" s="29"/>
      <c r="CD445" s="29"/>
      <c r="CE445" s="29"/>
    </row>
    <row r="446" spans="1:83" ht="15">
      <c r="A446" s="29"/>
      <c r="B446" s="29"/>
      <c r="C446" s="28"/>
      <c r="D446" s="29"/>
      <c r="E446" s="28"/>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c r="AY446" s="29"/>
      <c r="AZ446" s="29"/>
      <c r="BA446" s="29"/>
      <c r="BB446" s="29"/>
      <c r="BC446" s="29"/>
      <c r="BD446" s="29"/>
      <c r="BE446" s="29"/>
      <c r="BF446" s="29"/>
      <c r="BG446" s="29"/>
      <c r="BH446" s="29"/>
      <c r="BI446" s="29"/>
      <c r="BJ446" s="29"/>
      <c r="BK446" s="29"/>
      <c r="BL446" s="29"/>
      <c r="BM446" s="29"/>
      <c r="BN446" s="29"/>
      <c r="BO446" s="29"/>
      <c r="BP446" s="29"/>
      <c r="BQ446" s="29"/>
      <c r="BR446" s="29"/>
      <c r="BS446" s="29"/>
      <c r="BT446" s="29"/>
      <c r="BU446" s="29"/>
      <c r="BV446" s="29"/>
      <c r="BW446" s="29"/>
      <c r="BX446" s="29"/>
      <c r="BY446" s="29"/>
      <c r="BZ446" s="29"/>
      <c r="CA446" s="29"/>
      <c r="CB446" s="29"/>
      <c r="CC446" s="29"/>
      <c r="CD446" s="29"/>
      <c r="CE446" s="29"/>
    </row>
    <row r="447" spans="1:83" ht="15">
      <c r="A447" s="29"/>
      <c r="B447" s="29"/>
      <c r="C447" s="28"/>
      <c r="D447" s="29"/>
      <c r="E447" s="28"/>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c r="BO447" s="29"/>
      <c r="BP447" s="29"/>
      <c r="BQ447" s="29"/>
      <c r="BR447" s="29"/>
      <c r="BS447" s="29"/>
      <c r="BT447" s="29"/>
      <c r="BU447" s="29"/>
      <c r="BV447" s="29"/>
      <c r="BW447" s="29"/>
      <c r="BX447" s="29"/>
      <c r="BY447" s="29"/>
      <c r="BZ447" s="29"/>
      <c r="CA447" s="29"/>
      <c r="CB447" s="29"/>
      <c r="CC447" s="29"/>
      <c r="CD447" s="29"/>
      <c r="CE447" s="29"/>
    </row>
    <row r="448" spans="1:83" ht="15">
      <c r="A448" s="29"/>
      <c r="B448" s="29"/>
      <c r="C448" s="28"/>
      <c r="D448" s="29"/>
      <c r="E448" s="28"/>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c r="AY448" s="29"/>
      <c r="AZ448" s="29"/>
      <c r="BA448" s="29"/>
      <c r="BB448" s="29"/>
      <c r="BC448" s="29"/>
      <c r="BD448" s="29"/>
      <c r="BE448" s="29"/>
      <c r="BF448" s="29"/>
      <c r="BG448" s="29"/>
      <c r="BH448" s="29"/>
      <c r="BI448" s="29"/>
      <c r="BJ448" s="29"/>
      <c r="BK448" s="29"/>
      <c r="BL448" s="29"/>
      <c r="BM448" s="29"/>
      <c r="BN448" s="29"/>
      <c r="BO448" s="29"/>
      <c r="BP448" s="29"/>
      <c r="BQ448" s="29"/>
      <c r="BR448" s="29"/>
      <c r="BS448" s="29"/>
      <c r="BT448" s="29"/>
      <c r="BU448" s="29"/>
      <c r="BV448" s="29"/>
      <c r="BW448" s="29"/>
      <c r="BX448" s="29"/>
      <c r="BY448" s="29"/>
      <c r="BZ448" s="29"/>
      <c r="CA448" s="29"/>
      <c r="CB448" s="29"/>
      <c r="CC448" s="29"/>
      <c r="CD448" s="29"/>
      <c r="CE448" s="29"/>
    </row>
    <row r="449" spans="1:83" ht="15">
      <c r="A449" s="29"/>
      <c r="B449" s="29"/>
      <c r="C449" s="28"/>
      <c r="D449" s="29"/>
      <c r="E449" s="28"/>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c r="BO449" s="29"/>
      <c r="BP449" s="29"/>
      <c r="BQ449" s="29"/>
      <c r="BR449" s="29"/>
      <c r="BS449" s="29"/>
      <c r="BT449" s="29"/>
      <c r="BU449" s="29"/>
      <c r="BV449" s="29"/>
      <c r="BW449" s="29"/>
      <c r="BX449" s="29"/>
      <c r="BY449" s="29"/>
      <c r="BZ449" s="29"/>
      <c r="CA449" s="29"/>
      <c r="CB449" s="29"/>
      <c r="CC449" s="29"/>
      <c r="CD449" s="29"/>
      <c r="CE449" s="29"/>
    </row>
    <row r="450" spans="1:83" ht="15">
      <c r="A450" s="29"/>
      <c r="B450" s="29"/>
      <c r="C450" s="28"/>
      <c r="D450" s="29"/>
      <c r="E450" s="28"/>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c r="BC450" s="29"/>
      <c r="BD450" s="29"/>
      <c r="BE450" s="29"/>
      <c r="BF450" s="29"/>
      <c r="BG450" s="29"/>
      <c r="BH450" s="29"/>
      <c r="BI450" s="29"/>
      <c r="BJ450" s="29"/>
      <c r="BK450" s="29"/>
      <c r="BL450" s="29"/>
      <c r="BM450" s="29"/>
      <c r="BN450" s="29"/>
      <c r="BO450" s="29"/>
      <c r="BP450" s="29"/>
      <c r="BQ450" s="29"/>
      <c r="BR450" s="29"/>
      <c r="BS450" s="29"/>
      <c r="BT450" s="29"/>
      <c r="BU450" s="29"/>
      <c r="BV450" s="29"/>
      <c r="BW450" s="29"/>
      <c r="BX450" s="29"/>
      <c r="BY450" s="29"/>
      <c r="BZ450" s="29"/>
      <c r="CA450" s="29"/>
      <c r="CB450" s="29"/>
      <c r="CC450" s="29"/>
      <c r="CD450" s="29"/>
      <c r="CE450" s="29"/>
    </row>
    <row r="451" spans="1:83" ht="15">
      <c r="A451" s="29"/>
      <c r="B451" s="29"/>
      <c r="C451" s="28"/>
      <c r="D451" s="29"/>
      <c r="E451" s="28"/>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c r="BO451" s="29"/>
      <c r="BP451" s="29"/>
      <c r="BQ451" s="29"/>
      <c r="BR451" s="29"/>
      <c r="BS451" s="29"/>
      <c r="BT451" s="29"/>
      <c r="BU451" s="29"/>
      <c r="BV451" s="29"/>
      <c r="BW451" s="29"/>
      <c r="BX451" s="29"/>
      <c r="BY451" s="29"/>
      <c r="BZ451" s="29"/>
      <c r="CA451" s="29"/>
      <c r="CB451" s="29"/>
      <c r="CC451" s="29"/>
      <c r="CD451" s="29"/>
      <c r="CE451" s="29"/>
    </row>
    <row r="452" spans="1:83" ht="15">
      <c r="A452" s="29"/>
      <c r="B452" s="29"/>
      <c r="C452" s="28"/>
      <c r="D452" s="29"/>
      <c r="E452" s="28"/>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29"/>
      <c r="BR452" s="29"/>
      <c r="BS452" s="29"/>
      <c r="BT452" s="29"/>
      <c r="BU452" s="29"/>
      <c r="BV452" s="29"/>
      <c r="BW452" s="29"/>
      <c r="BX452" s="29"/>
      <c r="BY452" s="29"/>
      <c r="BZ452" s="29"/>
      <c r="CA452" s="29"/>
      <c r="CB452" s="29"/>
      <c r="CC452" s="29"/>
      <c r="CD452" s="29"/>
      <c r="CE452" s="29"/>
    </row>
    <row r="453" spans="1:83" ht="15">
      <c r="A453" s="29"/>
      <c r="B453" s="29"/>
      <c r="C453" s="28"/>
      <c r="D453" s="29"/>
      <c r="E453" s="28"/>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c r="CB453" s="29"/>
      <c r="CC453" s="29"/>
      <c r="CD453" s="29"/>
      <c r="CE453" s="29"/>
    </row>
    <row r="454" spans="1:83" ht="15">
      <c r="A454" s="29"/>
      <c r="B454" s="29"/>
      <c r="C454" s="28"/>
      <c r="D454" s="29"/>
      <c r="E454" s="28"/>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c r="CB454" s="29"/>
      <c r="CC454" s="29"/>
      <c r="CD454" s="29"/>
      <c r="CE454" s="29"/>
    </row>
    <row r="455" spans="1:83" ht="15">
      <c r="A455" s="29"/>
      <c r="B455" s="29"/>
      <c r="C455" s="28"/>
      <c r="D455" s="29"/>
      <c r="E455" s="28"/>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c r="CB455" s="29"/>
      <c r="CC455" s="29"/>
      <c r="CD455" s="29"/>
      <c r="CE455" s="29"/>
    </row>
    <row r="456" spans="1:83" ht="15">
      <c r="A456" s="29"/>
      <c r="B456" s="29"/>
      <c r="C456" s="28"/>
      <c r="D456" s="29"/>
      <c r="E456" s="28"/>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29"/>
      <c r="CC456" s="29"/>
      <c r="CD456" s="29"/>
      <c r="CE456" s="29"/>
    </row>
    <row r="457" spans="1:83" ht="15">
      <c r="A457" s="29"/>
      <c r="B457" s="29"/>
      <c r="C457" s="28"/>
      <c r="D457" s="29"/>
      <c r="E457" s="28"/>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BV457" s="29"/>
      <c r="BW457" s="29"/>
      <c r="BX457" s="29"/>
      <c r="BY457" s="29"/>
      <c r="BZ457" s="29"/>
      <c r="CA457" s="29"/>
      <c r="CB457" s="29"/>
      <c r="CC457" s="29"/>
      <c r="CD457" s="29"/>
      <c r="CE457" s="29"/>
    </row>
    <row r="458" spans="1:83" ht="15">
      <c r="A458" s="29"/>
      <c r="B458" s="29"/>
      <c r="C458" s="28"/>
      <c r="D458" s="29"/>
      <c r="E458" s="28"/>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c r="BI458" s="29"/>
      <c r="BJ458" s="29"/>
      <c r="BK458" s="29"/>
      <c r="BL458" s="29"/>
      <c r="BM458" s="29"/>
      <c r="BN458" s="29"/>
      <c r="BO458" s="29"/>
      <c r="BP458" s="29"/>
      <c r="BQ458" s="29"/>
      <c r="BR458" s="29"/>
      <c r="BS458" s="29"/>
      <c r="BT458" s="29"/>
      <c r="BU458" s="29"/>
      <c r="BV458" s="29"/>
      <c r="BW458" s="29"/>
      <c r="BX458" s="29"/>
      <c r="BY458" s="29"/>
      <c r="BZ458" s="29"/>
      <c r="CA458" s="29"/>
      <c r="CB458" s="29"/>
      <c r="CC458" s="29"/>
      <c r="CD458" s="29"/>
      <c r="CE458" s="29"/>
    </row>
    <row r="459" spans="1:83" ht="15">
      <c r="A459" s="29"/>
      <c r="B459" s="29"/>
      <c r="C459" s="28"/>
      <c r="D459" s="29"/>
      <c r="E459" s="28"/>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c r="BR459" s="29"/>
      <c r="BS459" s="29"/>
      <c r="BT459" s="29"/>
      <c r="BU459" s="29"/>
      <c r="BV459" s="29"/>
      <c r="BW459" s="29"/>
      <c r="BX459" s="29"/>
      <c r="BY459" s="29"/>
      <c r="BZ459" s="29"/>
      <c r="CA459" s="29"/>
      <c r="CB459" s="29"/>
      <c r="CC459" s="29"/>
      <c r="CD459" s="29"/>
      <c r="CE459" s="29"/>
    </row>
    <row r="460" spans="1:83" ht="15">
      <c r="A460" s="29"/>
      <c r="B460" s="29"/>
      <c r="C460" s="28"/>
      <c r="D460" s="29"/>
      <c r="E460" s="28"/>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c r="BC460" s="29"/>
      <c r="BD460" s="29"/>
      <c r="BE460" s="29"/>
      <c r="BF460" s="29"/>
      <c r="BG460" s="29"/>
      <c r="BH460" s="29"/>
      <c r="BI460" s="29"/>
      <c r="BJ460" s="29"/>
      <c r="BK460" s="29"/>
      <c r="BL460" s="29"/>
      <c r="BM460" s="29"/>
      <c r="BN460" s="29"/>
      <c r="BO460" s="29"/>
      <c r="BP460" s="29"/>
      <c r="BQ460" s="29"/>
      <c r="BR460" s="29"/>
      <c r="BS460" s="29"/>
      <c r="BT460" s="29"/>
      <c r="BU460" s="29"/>
      <c r="BV460" s="29"/>
      <c r="BW460" s="29"/>
      <c r="BX460" s="29"/>
      <c r="BY460" s="29"/>
      <c r="BZ460" s="29"/>
      <c r="CA460" s="29"/>
      <c r="CB460" s="29"/>
      <c r="CC460" s="29"/>
      <c r="CD460" s="29"/>
      <c r="CE460" s="29"/>
    </row>
    <row r="461" spans="1:83" ht="15">
      <c r="A461" s="29"/>
      <c r="B461" s="29"/>
      <c r="C461" s="28"/>
      <c r="D461" s="29"/>
      <c r="E461" s="28"/>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c r="BO461" s="29"/>
      <c r="BP461" s="29"/>
      <c r="BQ461" s="29"/>
      <c r="BR461" s="29"/>
      <c r="BS461" s="29"/>
      <c r="BT461" s="29"/>
      <c r="BU461" s="29"/>
      <c r="BV461" s="29"/>
      <c r="BW461" s="29"/>
      <c r="BX461" s="29"/>
      <c r="BY461" s="29"/>
      <c r="BZ461" s="29"/>
      <c r="CA461" s="29"/>
      <c r="CB461" s="29"/>
      <c r="CC461" s="29"/>
      <c r="CD461" s="29"/>
      <c r="CE461" s="29"/>
    </row>
    <row r="462" spans="1:83" ht="15">
      <c r="A462" s="29"/>
      <c r="B462" s="29"/>
      <c r="C462" s="28"/>
      <c r="D462" s="29"/>
      <c r="E462" s="28"/>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c r="AY462" s="29"/>
      <c r="AZ462" s="29"/>
      <c r="BA462" s="29"/>
      <c r="BB462" s="29"/>
      <c r="BC462" s="29"/>
      <c r="BD462" s="29"/>
      <c r="BE462" s="29"/>
      <c r="BF462" s="29"/>
      <c r="BG462" s="29"/>
      <c r="BH462" s="29"/>
      <c r="BI462" s="29"/>
      <c r="BJ462" s="29"/>
      <c r="BK462" s="29"/>
      <c r="BL462" s="29"/>
      <c r="BM462" s="29"/>
      <c r="BN462" s="29"/>
      <c r="BO462" s="29"/>
      <c r="BP462" s="29"/>
      <c r="BQ462" s="29"/>
      <c r="BR462" s="29"/>
      <c r="BS462" s="29"/>
      <c r="BT462" s="29"/>
      <c r="BU462" s="29"/>
      <c r="BV462" s="29"/>
      <c r="BW462" s="29"/>
      <c r="BX462" s="29"/>
      <c r="BY462" s="29"/>
      <c r="BZ462" s="29"/>
      <c r="CA462" s="29"/>
      <c r="CB462" s="29"/>
      <c r="CC462" s="29"/>
      <c r="CD462" s="29"/>
      <c r="CE462" s="29"/>
    </row>
    <row r="463" spans="1:83" ht="15">
      <c r="A463" s="29"/>
      <c r="B463" s="29"/>
      <c r="C463" s="28"/>
      <c r="D463" s="29"/>
      <c r="E463" s="28"/>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c r="BO463" s="29"/>
      <c r="BP463" s="29"/>
      <c r="BQ463" s="29"/>
      <c r="BR463" s="29"/>
      <c r="BS463" s="29"/>
      <c r="BT463" s="29"/>
      <c r="BU463" s="29"/>
      <c r="BV463" s="29"/>
      <c r="BW463" s="29"/>
      <c r="BX463" s="29"/>
      <c r="BY463" s="29"/>
      <c r="BZ463" s="29"/>
      <c r="CA463" s="29"/>
      <c r="CB463" s="29"/>
      <c r="CC463" s="29"/>
      <c r="CD463" s="29"/>
      <c r="CE463" s="29"/>
    </row>
    <row r="464" spans="1:83" ht="15">
      <c r="A464" s="29"/>
      <c r="B464" s="29"/>
      <c r="C464" s="28"/>
      <c r="D464" s="29"/>
      <c r="E464" s="28"/>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c r="BC464" s="29"/>
      <c r="BD464" s="29"/>
      <c r="BE464" s="29"/>
      <c r="BF464" s="29"/>
      <c r="BG464" s="29"/>
      <c r="BH464" s="29"/>
      <c r="BI464" s="29"/>
      <c r="BJ464" s="29"/>
      <c r="BK464" s="29"/>
      <c r="BL464" s="29"/>
      <c r="BM464" s="29"/>
      <c r="BN464" s="29"/>
      <c r="BO464" s="29"/>
      <c r="BP464" s="29"/>
      <c r="BQ464" s="29"/>
      <c r="BR464" s="29"/>
      <c r="BS464" s="29"/>
      <c r="BT464" s="29"/>
      <c r="BU464" s="29"/>
      <c r="BV464" s="29"/>
      <c r="BW464" s="29"/>
      <c r="BX464" s="29"/>
      <c r="BY464" s="29"/>
      <c r="BZ464" s="29"/>
      <c r="CA464" s="29"/>
      <c r="CB464" s="29"/>
      <c r="CC464" s="29"/>
      <c r="CD464" s="29"/>
      <c r="CE464" s="29"/>
    </row>
    <row r="465" spans="1:83" ht="15">
      <c r="A465" s="29"/>
      <c r="B465" s="29"/>
      <c r="C465" s="28"/>
      <c r="D465" s="29"/>
      <c r="E465" s="28"/>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29"/>
      <c r="BR465" s="29"/>
      <c r="BS465" s="29"/>
      <c r="BT465" s="29"/>
      <c r="BU465" s="29"/>
      <c r="BV465" s="29"/>
      <c r="BW465" s="29"/>
      <c r="BX465" s="29"/>
      <c r="BY465" s="29"/>
      <c r="BZ465" s="29"/>
      <c r="CA465" s="29"/>
      <c r="CB465" s="29"/>
      <c r="CC465" s="29"/>
      <c r="CD465" s="29"/>
      <c r="CE465" s="29"/>
    </row>
    <row r="466" spans="1:83" ht="15">
      <c r="A466" s="29"/>
      <c r="B466" s="29"/>
      <c r="C466" s="28"/>
      <c r="D466" s="29"/>
      <c r="E466" s="28"/>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29"/>
      <c r="BR466" s="29"/>
      <c r="BS466" s="29"/>
      <c r="BT466" s="29"/>
      <c r="BU466" s="29"/>
      <c r="BV466" s="29"/>
      <c r="BW466" s="29"/>
      <c r="BX466" s="29"/>
      <c r="BY466" s="29"/>
      <c r="BZ466" s="29"/>
      <c r="CA466" s="29"/>
      <c r="CB466" s="29"/>
      <c r="CC466" s="29"/>
      <c r="CD466" s="29"/>
      <c r="CE466" s="29"/>
    </row>
    <row r="467" spans="1:83" ht="15">
      <c r="A467" s="29"/>
      <c r="B467" s="29"/>
      <c r="C467" s="28"/>
      <c r="D467" s="29"/>
      <c r="E467" s="28"/>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c r="BO467" s="29"/>
      <c r="BP467" s="29"/>
      <c r="BQ467" s="29"/>
      <c r="BR467" s="29"/>
      <c r="BS467" s="29"/>
      <c r="BT467" s="29"/>
      <c r="BU467" s="29"/>
      <c r="BV467" s="29"/>
      <c r="BW467" s="29"/>
      <c r="BX467" s="29"/>
      <c r="BY467" s="29"/>
      <c r="BZ467" s="29"/>
      <c r="CA467" s="29"/>
      <c r="CB467" s="29"/>
      <c r="CC467" s="29"/>
      <c r="CD467" s="29"/>
      <c r="CE467" s="29"/>
    </row>
    <row r="468" spans="1:83" ht="15">
      <c r="A468" s="29"/>
      <c r="B468" s="29"/>
      <c r="C468" s="28"/>
      <c r="D468" s="29"/>
      <c r="E468" s="28"/>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c r="AY468" s="29"/>
      <c r="AZ468" s="29"/>
      <c r="BA468" s="29"/>
      <c r="BB468" s="29"/>
      <c r="BC468" s="29"/>
      <c r="BD468" s="29"/>
      <c r="BE468" s="29"/>
      <c r="BF468" s="29"/>
      <c r="BG468" s="29"/>
      <c r="BH468" s="29"/>
      <c r="BI468" s="29"/>
      <c r="BJ468" s="29"/>
      <c r="BK468" s="29"/>
      <c r="BL468" s="29"/>
      <c r="BM468" s="29"/>
      <c r="BN468" s="29"/>
      <c r="BO468" s="29"/>
      <c r="BP468" s="29"/>
      <c r="BQ468" s="29"/>
      <c r="BR468" s="29"/>
      <c r="BS468" s="29"/>
      <c r="BT468" s="29"/>
      <c r="BU468" s="29"/>
      <c r="BV468" s="29"/>
      <c r="BW468" s="29"/>
      <c r="BX468" s="29"/>
      <c r="BY468" s="29"/>
      <c r="BZ468" s="29"/>
      <c r="CA468" s="29"/>
      <c r="CB468" s="29"/>
      <c r="CC468" s="29"/>
      <c r="CD468" s="29"/>
      <c r="CE468" s="29"/>
    </row>
    <row r="469" spans="1:83" ht="15">
      <c r="A469" s="29"/>
      <c r="B469" s="29"/>
      <c r="C469" s="28"/>
      <c r="D469" s="29"/>
      <c r="E469" s="28"/>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c r="BO469" s="29"/>
      <c r="BP469" s="29"/>
      <c r="BQ469" s="29"/>
      <c r="BR469" s="29"/>
      <c r="BS469" s="29"/>
      <c r="BT469" s="29"/>
      <c r="BU469" s="29"/>
      <c r="BV469" s="29"/>
      <c r="BW469" s="29"/>
      <c r="BX469" s="29"/>
      <c r="BY469" s="29"/>
      <c r="BZ469" s="29"/>
      <c r="CA469" s="29"/>
      <c r="CB469" s="29"/>
      <c r="CC469" s="29"/>
      <c r="CD469" s="29"/>
      <c r="CE469" s="29"/>
    </row>
    <row r="470" spans="1:83" ht="15">
      <c r="A470" s="29"/>
      <c r="B470" s="29"/>
      <c r="C470" s="28"/>
      <c r="D470" s="29"/>
      <c r="E470" s="28"/>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c r="BC470" s="29"/>
      <c r="BD470" s="29"/>
      <c r="BE470" s="29"/>
      <c r="BF470" s="29"/>
      <c r="BG470" s="29"/>
      <c r="BH470" s="29"/>
      <c r="BI470" s="29"/>
      <c r="BJ470" s="29"/>
      <c r="BK470" s="29"/>
      <c r="BL470" s="29"/>
      <c r="BM470" s="29"/>
      <c r="BN470" s="29"/>
      <c r="BO470" s="29"/>
      <c r="BP470" s="29"/>
      <c r="BQ470" s="29"/>
      <c r="BR470" s="29"/>
      <c r="BS470" s="29"/>
      <c r="BT470" s="29"/>
      <c r="BU470" s="29"/>
      <c r="BV470" s="29"/>
      <c r="BW470" s="29"/>
      <c r="BX470" s="29"/>
      <c r="BY470" s="29"/>
      <c r="BZ470" s="29"/>
      <c r="CA470" s="29"/>
      <c r="CB470" s="29"/>
      <c r="CC470" s="29"/>
      <c r="CD470" s="29"/>
      <c r="CE470" s="29"/>
    </row>
    <row r="471" spans="1:83" ht="15">
      <c r="A471" s="29"/>
      <c r="B471" s="29"/>
      <c r="C471" s="28"/>
      <c r="D471" s="29"/>
      <c r="E471" s="28"/>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c r="BO471" s="29"/>
      <c r="BP471" s="29"/>
      <c r="BQ471" s="29"/>
      <c r="BR471" s="29"/>
      <c r="BS471" s="29"/>
      <c r="BT471" s="29"/>
      <c r="BU471" s="29"/>
      <c r="BV471" s="29"/>
      <c r="BW471" s="29"/>
      <c r="BX471" s="29"/>
      <c r="BY471" s="29"/>
      <c r="BZ471" s="29"/>
      <c r="CA471" s="29"/>
      <c r="CB471" s="29"/>
      <c r="CC471" s="29"/>
      <c r="CD471" s="29"/>
      <c r="CE471" s="29"/>
    </row>
    <row r="472" spans="1:83" ht="15">
      <c r="A472" s="29"/>
      <c r="B472" s="29"/>
      <c r="C472" s="28"/>
      <c r="D472" s="29"/>
      <c r="E472" s="28"/>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c r="BC472" s="29"/>
      <c r="BD472" s="29"/>
      <c r="BE472" s="29"/>
      <c r="BF472" s="29"/>
      <c r="BG472" s="29"/>
      <c r="BH472" s="29"/>
      <c r="BI472" s="29"/>
      <c r="BJ472" s="29"/>
      <c r="BK472" s="29"/>
      <c r="BL472" s="29"/>
      <c r="BM472" s="29"/>
      <c r="BN472" s="29"/>
      <c r="BO472" s="29"/>
      <c r="BP472" s="29"/>
      <c r="BQ472" s="29"/>
      <c r="BR472" s="29"/>
      <c r="BS472" s="29"/>
      <c r="BT472" s="29"/>
      <c r="BU472" s="29"/>
      <c r="BV472" s="29"/>
      <c r="BW472" s="29"/>
      <c r="BX472" s="29"/>
      <c r="BY472" s="29"/>
      <c r="BZ472" s="29"/>
      <c r="CA472" s="29"/>
      <c r="CB472" s="29"/>
      <c r="CC472" s="29"/>
      <c r="CD472" s="29"/>
      <c r="CE472" s="29"/>
    </row>
    <row r="473" spans="1:83" ht="15">
      <c r="A473" s="29"/>
      <c r="B473" s="29"/>
      <c r="C473" s="28"/>
      <c r="D473" s="29"/>
      <c r="E473" s="28"/>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c r="BO473" s="29"/>
      <c r="BP473" s="29"/>
      <c r="BQ473" s="29"/>
      <c r="BR473" s="29"/>
      <c r="BS473" s="29"/>
      <c r="BT473" s="29"/>
      <c r="BU473" s="29"/>
      <c r="BV473" s="29"/>
      <c r="BW473" s="29"/>
      <c r="BX473" s="29"/>
      <c r="BY473" s="29"/>
      <c r="BZ473" s="29"/>
      <c r="CA473" s="29"/>
      <c r="CB473" s="29"/>
      <c r="CC473" s="29"/>
      <c r="CD473" s="29"/>
      <c r="CE473" s="29"/>
    </row>
    <row r="474" spans="1:83" ht="15">
      <c r="A474" s="29"/>
      <c r="B474" s="29"/>
      <c r="C474" s="28"/>
      <c r="D474" s="29"/>
      <c r="E474" s="28"/>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c r="AY474" s="29"/>
      <c r="AZ474" s="29"/>
      <c r="BA474" s="29"/>
      <c r="BB474" s="29"/>
      <c r="BC474" s="29"/>
      <c r="BD474" s="29"/>
      <c r="BE474" s="29"/>
      <c r="BF474" s="29"/>
      <c r="BG474" s="29"/>
      <c r="BH474" s="29"/>
      <c r="BI474" s="29"/>
      <c r="BJ474" s="29"/>
      <c r="BK474" s="29"/>
      <c r="BL474" s="29"/>
      <c r="BM474" s="29"/>
      <c r="BN474" s="29"/>
      <c r="BO474" s="29"/>
      <c r="BP474" s="29"/>
      <c r="BQ474" s="29"/>
      <c r="BR474" s="29"/>
      <c r="BS474" s="29"/>
      <c r="BT474" s="29"/>
      <c r="BU474" s="29"/>
      <c r="BV474" s="29"/>
      <c r="BW474" s="29"/>
      <c r="BX474" s="29"/>
      <c r="BY474" s="29"/>
      <c r="BZ474" s="29"/>
      <c r="CA474" s="29"/>
      <c r="CB474" s="29"/>
      <c r="CC474" s="29"/>
      <c r="CD474" s="29"/>
      <c r="CE474" s="29"/>
    </row>
    <row r="475" spans="1:83" ht="15">
      <c r="A475" s="29"/>
      <c r="B475" s="29"/>
      <c r="C475" s="28"/>
      <c r="D475" s="29"/>
      <c r="E475" s="28"/>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c r="BO475" s="29"/>
      <c r="BP475" s="29"/>
      <c r="BQ475" s="29"/>
      <c r="BR475" s="29"/>
      <c r="BS475" s="29"/>
      <c r="BT475" s="29"/>
      <c r="BU475" s="29"/>
      <c r="BV475" s="29"/>
      <c r="BW475" s="29"/>
      <c r="BX475" s="29"/>
      <c r="BY475" s="29"/>
      <c r="BZ475" s="29"/>
      <c r="CA475" s="29"/>
      <c r="CB475" s="29"/>
      <c r="CC475" s="29"/>
      <c r="CD475" s="29"/>
      <c r="CE475" s="29"/>
    </row>
    <row r="476" spans="1:83" ht="15">
      <c r="A476" s="29"/>
      <c r="B476" s="29"/>
      <c r="C476" s="28"/>
      <c r="D476" s="29"/>
      <c r="E476" s="28"/>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29"/>
      <c r="BR476" s="29"/>
      <c r="BS476" s="29"/>
      <c r="BT476" s="29"/>
      <c r="BU476" s="29"/>
      <c r="BV476" s="29"/>
      <c r="BW476" s="29"/>
      <c r="BX476" s="29"/>
      <c r="BY476" s="29"/>
      <c r="BZ476" s="29"/>
      <c r="CA476" s="29"/>
      <c r="CB476" s="29"/>
      <c r="CC476" s="29"/>
      <c r="CD476" s="29"/>
      <c r="CE476" s="29"/>
    </row>
    <row r="477" spans="1:83" ht="15">
      <c r="A477" s="29"/>
      <c r="B477" s="29"/>
      <c r="C477" s="28"/>
      <c r="D477" s="29"/>
      <c r="E477" s="28"/>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c r="BO477" s="29"/>
      <c r="BP477" s="29"/>
      <c r="BQ477" s="29"/>
      <c r="BR477" s="29"/>
      <c r="BS477" s="29"/>
      <c r="BT477" s="29"/>
      <c r="BU477" s="29"/>
      <c r="BV477" s="29"/>
      <c r="BW477" s="29"/>
      <c r="BX477" s="29"/>
      <c r="BY477" s="29"/>
      <c r="BZ477" s="29"/>
      <c r="CA477" s="29"/>
      <c r="CB477" s="29"/>
      <c r="CC477" s="29"/>
      <c r="CD477" s="29"/>
      <c r="CE477" s="29"/>
    </row>
    <row r="478" spans="1:83" ht="15">
      <c r="A478" s="29"/>
      <c r="B478" s="29"/>
      <c r="C478" s="28"/>
      <c r="D478" s="29"/>
      <c r="E478" s="28"/>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c r="BR478" s="29"/>
      <c r="BS478" s="29"/>
      <c r="BT478" s="29"/>
      <c r="BU478" s="29"/>
      <c r="BV478" s="29"/>
      <c r="BW478" s="29"/>
      <c r="BX478" s="29"/>
      <c r="BY478" s="29"/>
      <c r="BZ478" s="29"/>
      <c r="CA478" s="29"/>
      <c r="CB478" s="29"/>
      <c r="CC478" s="29"/>
      <c r="CD478" s="29"/>
      <c r="CE478" s="29"/>
    </row>
    <row r="479" spans="1:83" ht="15">
      <c r="A479" s="29"/>
      <c r="B479" s="29"/>
      <c r="C479" s="28"/>
      <c r="D479" s="29"/>
      <c r="E479" s="28"/>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c r="BO479" s="29"/>
      <c r="BP479" s="29"/>
      <c r="BQ479" s="29"/>
      <c r="BR479" s="29"/>
      <c r="BS479" s="29"/>
      <c r="BT479" s="29"/>
      <c r="BU479" s="29"/>
      <c r="BV479" s="29"/>
      <c r="BW479" s="29"/>
      <c r="BX479" s="29"/>
      <c r="BY479" s="29"/>
      <c r="BZ479" s="29"/>
      <c r="CA479" s="29"/>
      <c r="CB479" s="29"/>
      <c r="CC479" s="29"/>
      <c r="CD479" s="29"/>
      <c r="CE479" s="29"/>
    </row>
    <row r="480" spans="1:83" ht="15">
      <c r="A480" s="29"/>
      <c r="B480" s="29"/>
      <c r="C480" s="28"/>
      <c r="D480" s="29"/>
      <c r="E480" s="28"/>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c r="BC480" s="29"/>
      <c r="BD480" s="29"/>
      <c r="BE480" s="29"/>
      <c r="BF480" s="29"/>
      <c r="BG480" s="29"/>
      <c r="BH480" s="29"/>
      <c r="BI480" s="29"/>
      <c r="BJ480" s="29"/>
      <c r="BK480" s="29"/>
      <c r="BL480" s="29"/>
      <c r="BM480" s="29"/>
      <c r="BN480" s="29"/>
      <c r="BO480" s="29"/>
      <c r="BP480" s="29"/>
      <c r="BQ480" s="29"/>
      <c r="BR480" s="29"/>
      <c r="BS480" s="29"/>
      <c r="BT480" s="29"/>
      <c r="BU480" s="29"/>
      <c r="BV480" s="29"/>
      <c r="BW480" s="29"/>
      <c r="BX480" s="29"/>
      <c r="BY480" s="29"/>
      <c r="BZ480" s="29"/>
      <c r="CA480" s="29"/>
      <c r="CB480" s="29"/>
      <c r="CC480" s="29"/>
      <c r="CD480" s="29"/>
      <c r="CE480" s="29"/>
    </row>
    <row r="481" spans="1:83" ht="15">
      <c r="A481" s="29"/>
      <c r="B481" s="29"/>
      <c r="C481" s="28"/>
      <c r="D481" s="29"/>
      <c r="E481" s="28"/>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c r="BO481" s="29"/>
      <c r="BP481" s="29"/>
      <c r="BQ481" s="29"/>
      <c r="BR481" s="29"/>
      <c r="BS481" s="29"/>
      <c r="BT481" s="29"/>
      <c r="BU481" s="29"/>
      <c r="BV481" s="29"/>
      <c r="BW481" s="29"/>
      <c r="BX481" s="29"/>
      <c r="BY481" s="29"/>
      <c r="BZ481" s="29"/>
      <c r="CA481" s="29"/>
      <c r="CB481" s="29"/>
      <c r="CC481" s="29"/>
      <c r="CD481" s="29"/>
      <c r="CE481" s="29"/>
    </row>
    <row r="482" spans="1:83" ht="15">
      <c r="A482" s="29"/>
      <c r="B482" s="29"/>
      <c r="C482" s="28"/>
      <c r="D482" s="29"/>
      <c r="E482" s="28"/>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c r="AY482" s="29"/>
      <c r="AZ482" s="29"/>
      <c r="BA482" s="29"/>
      <c r="BB482" s="29"/>
      <c r="BC482" s="29"/>
      <c r="BD482" s="29"/>
      <c r="BE482" s="29"/>
      <c r="BF482" s="29"/>
      <c r="BG482" s="29"/>
      <c r="BH482" s="29"/>
      <c r="BI482" s="29"/>
      <c r="BJ482" s="29"/>
      <c r="BK482" s="29"/>
      <c r="BL482" s="29"/>
      <c r="BM482" s="29"/>
      <c r="BN482" s="29"/>
      <c r="BO482" s="29"/>
      <c r="BP482" s="29"/>
      <c r="BQ482" s="29"/>
      <c r="BR482" s="29"/>
      <c r="BS482" s="29"/>
      <c r="BT482" s="29"/>
      <c r="BU482" s="29"/>
      <c r="BV482" s="29"/>
      <c r="BW482" s="29"/>
      <c r="BX482" s="29"/>
      <c r="BY482" s="29"/>
      <c r="BZ482" s="29"/>
      <c r="CA482" s="29"/>
      <c r="CB482" s="29"/>
      <c r="CC482" s="29"/>
      <c r="CD482" s="29"/>
      <c r="CE482" s="29"/>
    </row>
    <row r="483" spans="1:83" ht="15">
      <c r="A483" s="29"/>
      <c r="B483" s="29"/>
      <c r="C483" s="28"/>
      <c r="D483" s="29"/>
      <c r="E483" s="28"/>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c r="BO483" s="29"/>
      <c r="BP483" s="29"/>
      <c r="BQ483" s="29"/>
      <c r="BR483" s="29"/>
      <c r="BS483" s="29"/>
      <c r="BT483" s="29"/>
      <c r="BU483" s="29"/>
      <c r="BV483" s="29"/>
      <c r="BW483" s="29"/>
      <c r="BX483" s="29"/>
      <c r="BY483" s="29"/>
      <c r="BZ483" s="29"/>
      <c r="CA483" s="29"/>
      <c r="CB483" s="29"/>
      <c r="CC483" s="29"/>
      <c r="CD483" s="29"/>
      <c r="CE483" s="29"/>
    </row>
    <row r="484" spans="1:83" ht="15">
      <c r="A484" s="29"/>
      <c r="B484" s="29"/>
      <c r="C484" s="28"/>
      <c r="D484" s="29"/>
      <c r="E484" s="28"/>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c r="AY484" s="29"/>
      <c r="AZ484" s="29"/>
      <c r="BA484" s="29"/>
      <c r="BB484" s="29"/>
      <c r="BC484" s="29"/>
      <c r="BD484" s="29"/>
      <c r="BE484" s="29"/>
      <c r="BF484" s="29"/>
      <c r="BG484" s="29"/>
      <c r="BH484" s="29"/>
      <c r="BI484" s="29"/>
      <c r="BJ484" s="29"/>
      <c r="BK484" s="29"/>
      <c r="BL484" s="29"/>
      <c r="BM484" s="29"/>
      <c r="BN484" s="29"/>
      <c r="BO484" s="29"/>
      <c r="BP484" s="29"/>
      <c r="BQ484" s="29"/>
      <c r="BR484" s="29"/>
      <c r="BS484" s="29"/>
      <c r="BT484" s="29"/>
      <c r="BU484" s="29"/>
      <c r="BV484" s="29"/>
      <c r="BW484" s="29"/>
      <c r="BX484" s="29"/>
      <c r="BY484" s="29"/>
      <c r="BZ484" s="29"/>
      <c r="CA484" s="29"/>
      <c r="CB484" s="29"/>
      <c r="CC484" s="29"/>
      <c r="CD484" s="29"/>
      <c r="CE484" s="29"/>
    </row>
    <row r="485" spans="1:83" ht="15">
      <c r="A485" s="29"/>
      <c r="B485" s="29"/>
      <c r="C485" s="28"/>
      <c r="D485" s="29"/>
      <c r="E485" s="28"/>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c r="BO485" s="29"/>
      <c r="BP485" s="29"/>
      <c r="BQ485" s="29"/>
      <c r="BR485" s="29"/>
      <c r="BS485" s="29"/>
      <c r="BT485" s="29"/>
      <c r="BU485" s="29"/>
      <c r="BV485" s="29"/>
      <c r="BW485" s="29"/>
      <c r="BX485" s="29"/>
      <c r="BY485" s="29"/>
      <c r="BZ485" s="29"/>
      <c r="CA485" s="29"/>
      <c r="CB485" s="29"/>
      <c r="CC485" s="29"/>
      <c r="CD485" s="29"/>
      <c r="CE485" s="29"/>
    </row>
    <row r="486" spans="1:83" ht="15">
      <c r="A486" s="29"/>
      <c r="B486" s="29"/>
      <c r="C486" s="28"/>
      <c r="D486" s="29"/>
      <c r="E486" s="28"/>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29"/>
      <c r="BR486" s="29"/>
      <c r="BS486" s="29"/>
      <c r="BT486" s="29"/>
      <c r="BU486" s="29"/>
      <c r="BV486" s="29"/>
      <c r="BW486" s="29"/>
      <c r="BX486" s="29"/>
      <c r="BY486" s="29"/>
      <c r="BZ486" s="29"/>
      <c r="CA486" s="29"/>
      <c r="CB486" s="29"/>
      <c r="CC486" s="29"/>
      <c r="CD486" s="29"/>
      <c r="CE486" s="29"/>
    </row>
    <row r="487" spans="1:83" ht="15">
      <c r="A487" s="29"/>
      <c r="B487" s="29"/>
      <c r="C487" s="28"/>
      <c r="D487" s="29"/>
      <c r="E487" s="28"/>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c r="BO487" s="29"/>
      <c r="BP487" s="29"/>
      <c r="BQ487" s="29"/>
      <c r="BR487" s="29"/>
      <c r="BS487" s="29"/>
      <c r="BT487" s="29"/>
      <c r="BU487" s="29"/>
      <c r="BV487" s="29"/>
      <c r="BW487" s="29"/>
      <c r="BX487" s="29"/>
      <c r="BY487" s="29"/>
      <c r="BZ487" s="29"/>
      <c r="CA487" s="29"/>
      <c r="CB487" s="29"/>
      <c r="CC487" s="29"/>
      <c r="CD487" s="29"/>
      <c r="CE487" s="29"/>
    </row>
    <row r="488" spans="1:83" ht="15">
      <c r="A488" s="29"/>
      <c r="B488" s="29"/>
      <c r="C488" s="28"/>
      <c r="D488" s="29"/>
      <c r="E488" s="28"/>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c r="BC488" s="29"/>
      <c r="BD488" s="29"/>
      <c r="BE488" s="29"/>
      <c r="BF488" s="29"/>
      <c r="BG488" s="29"/>
      <c r="BH488" s="29"/>
      <c r="BI488" s="29"/>
      <c r="BJ488" s="29"/>
      <c r="BK488" s="29"/>
      <c r="BL488" s="29"/>
      <c r="BM488" s="29"/>
      <c r="BN488" s="29"/>
      <c r="BO488" s="29"/>
      <c r="BP488" s="29"/>
      <c r="BQ488" s="29"/>
      <c r="BR488" s="29"/>
      <c r="BS488" s="29"/>
      <c r="BT488" s="29"/>
      <c r="BU488" s="29"/>
      <c r="BV488" s="29"/>
      <c r="BW488" s="29"/>
      <c r="BX488" s="29"/>
      <c r="BY488" s="29"/>
      <c r="BZ488" s="29"/>
      <c r="CA488" s="29"/>
      <c r="CB488" s="29"/>
      <c r="CC488" s="29"/>
      <c r="CD488" s="29"/>
      <c r="CE488" s="29"/>
    </row>
    <row r="489" spans="1:83" ht="15">
      <c r="A489" s="29"/>
      <c r="B489" s="29"/>
      <c r="C489" s="28"/>
      <c r="D489" s="29"/>
      <c r="E489" s="28"/>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c r="BO489" s="29"/>
      <c r="BP489" s="29"/>
      <c r="BQ489" s="29"/>
      <c r="BR489" s="29"/>
      <c r="BS489" s="29"/>
      <c r="BT489" s="29"/>
      <c r="BU489" s="29"/>
      <c r="BV489" s="29"/>
      <c r="BW489" s="29"/>
      <c r="BX489" s="29"/>
      <c r="BY489" s="29"/>
      <c r="BZ489" s="29"/>
      <c r="CA489" s="29"/>
      <c r="CB489" s="29"/>
      <c r="CC489" s="29"/>
      <c r="CD489" s="29"/>
      <c r="CE489" s="29"/>
    </row>
    <row r="490" spans="1:83" ht="15">
      <c r="A490" s="29"/>
      <c r="B490" s="29"/>
      <c r="C490" s="28"/>
      <c r="D490" s="29"/>
      <c r="E490" s="28"/>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c r="BC490" s="29"/>
      <c r="BD490" s="29"/>
      <c r="BE490" s="29"/>
      <c r="BF490" s="29"/>
      <c r="BG490" s="29"/>
      <c r="BH490" s="29"/>
      <c r="BI490" s="29"/>
      <c r="BJ490" s="29"/>
      <c r="BK490" s="29"/>
      <c r="BL490" s="29"/>
      <c r="BM490" s="29"/>
      <c r="BN490" s="29"/>
      <c r="BO490" s="29"/>
      <c r="BP490" s="29"/>
      <c r="BQ490" s="29"/>
      <c r="BR490" s="29"/>
      <c r="BS490" s="29"/>
      <c r="BT490" s="29"/>
      <c r="BU490" s="29"/>
      <c r="BV490" s="29"/>
      <c r="BW490" s="29"/>
      <c r="BX490" s="29"/>
      <c r="BY490" s="29"/>
      <c r="BZ490" s="29"/>
      <c r="CA490" s="29"/>
      <c r="CB490" s="29"/>
      <c r="CC490" s="29"/>
      <c r="CD490" s="29"/>
      <c r="CE490" s="29"/>
    </row>
    <row r="491" spans="1:83" ht="15">
      <c r="A491" s="29"/>
      <c r="B491" s="29"/>
      <c r="C491" s="28"/>
      <c r="D491" s="29"/>
      <c r="E491" s="28"/>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c r="BO491" s="29"/>
      <c r="BP491" s="29"/>
      <c r="BQ491" s="29"/>
      <c r="BR491" s="29"/>
      <c r="BS491" s="29"/>
      <c r="BT491" s="29"/>
      <c r="BU491" s="29"/>
      <c r="BV491" s="29"/>
      <c r="BW491" s="29"/>
      <c r="BX491" s="29"/>
      <c r="BY491" s="29"/>
      <c r="BZ491" s="29"/>
      <c r="CA491" s="29"/>
      <c r="CB491" s="29"/>
      <c r="CC491" s="29"/>
      <c r="CD491" s="29"/>
      <c r="CE491" s="29"/>
    </row>
    <row r="492" spans="1:83" ht="15">
      <c r="A492" s="29"/>
      <c r="B492" s="29"/>
      <c r="C492" s="28"/>
      <c r="D492" s="29"/>
      <c r="E492" s="28"/>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c r="AY492" s="29"/>
      <c r="AZ492" s="29"/>
      <c r="BA492" s="29"/>
      <c r="BB492" s="29"/>
      <c r="BC492" s="29"/>
      <c r="BD492" s="29"/>
      <c r="BE492" s="29"/>
      <c r="BF492" s="29"/>
      <c r="BG492" s="29"/>
      <c r="BH492" s="29"/>
      <c r="BI492" s="29"/>
      <c r="BJ492" s="29"/>
      <c r="BK492" s="29"/>
      <c r="BL492" s="29"/>
      <c r="BM492" s="29"/>
      <c r="BN492" s="29"/>
      <c r="BO492" s="29"/>
      <c r="BP492" s="29"/>
      <c r="BQ492" s="29"/>
      <c r="BR492" s="29"/>
      <c r="BS492" s="29"/>
      <c r="BT492" s="29"/>
      <c r="BU492" s="29"/>
      <c r="BV492" s="29"/>
      <c r="BW492" s="29"/>
      <c r="BX492" s="29"/>
      <c r="BY492" s="29"/>
      <c r="BZ492" s="29"/>
      <c r="CA492" s="29"/>
      <c r="CB492" s="29"/>
      <c r="CC492" s="29"/>
      <c r="CD492" s="29"/>
      <c r="CE492" s="29"/>
    </row>
    <row r="493" spans="1:83" ht="15">
      <c r="A493" s="29"/>
      <c r="B493" s="29"/>
      <c r="C493" s="28"/>
      <c r="D493" s="29"/>
      <c r="E493" s="28"/>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c r="BO493" s="29"/>
      <c r="BP493" s="29"/>
      <c r="BQ493" s="29"/>
      <c r="BR493" s="29"/>
      <c r="BS493" s="29"/>
      <c r="BT493" s="29"/>
      <c r="BU493" s="29"/>
      <c r="BV493" s="29"/>
      <c r="BW493" s="29"/>
      <c r="BX493" s="29"/>
      <c r="BY493" s="29"/>
      <c r="BZ493" s="29"/>
      <c r="CA493" s="29"/>
      <c r="CB493" s="29"/>
      <c r="CC493" s="29"/>
      <c r="CD493" s="29"/>
      <c r="CE493" s="29"/>
    </row>
    <row r="494" spans="1:83" ht="15">
      <c r="A494" s="29"/>
      <c r="B494" s="29"/>
      <c r="C494" s="28"/>
      <c r="D494" s="29"/>
      <c r="E494" s="28"/>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c r="AY494" s="29"/>
      <c r="AZ494" s="29"/>
      <c r="BA494" s="29"/>
      <c r="BB494" s="29"/>
      <c r="BC494" s="29"/>
      <c r="BD494" s="29"/>
      <c r="BE494" s="29"/>
      <c r="BF494" s="29"/>
      <c r="BG494" s="29"/>
      <c r="BH494" s="29"/>
      <c r="BI494" s="29"/>
      <c r="BJ494" s="29"/>
      <c r="BK494" s="29"/>
      <c r="BL494" s="29"/>
      <c r="BM494" s="29"/>
      <c r="BN494" s="29"/>
      <c r="BO494" s="29"/>
      <c r="BP494" s="29"/>
      <c r="BQ494" s="29"/>
      <c r="BR494" s="29"/>
      <c r="BS494" s="29"/>
      <c r="BT494" s="29"/>
      <c r="BU494" s="29"/>
      <c r="BV494" s="29"/>
      <c r="BW494" s="29"/>
      <c r="BX494" s="29"/>
      <c r="BY494" s="29"/>
      <c r="BZ494" s="29"/>
      <c r="CA494" s="29"/>
      <c r="CB494" s="29"/>
      <c r="CC494" s="29"/>
      <c r="CD494" s="29"/>
      <c r="CE494" s="29"/>
    </row>
    <row r="495" spans="1:83" ht="15">
      <c r="A495" s="29"/>
      <c r="B495" s="29"/>
      <c r="C495" s="28"/>
      <c r="D495" s="29"/>
      <c r="E495" s="28"/>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c r="BO495" s="29"/>
      <c r="BP495" s="29"/>
      <c r="BQ495" s="29"/>
      <c r="BR495" s="29"/>
      <c r="BS495" s="29"/>
      <c r="BT495" s="29"/>
      <c r="BU495" s="29"/>
      <c r="BV495" s="29"/>
      <c r="BW495" s="29"/>
      <c r="BX495" s="29"/>
      <c r="BY495" s="29"/>
      <c r="BZ495" s="29"/>
      <c r="CA495" s="29"/>
      <c r="CB495" s="29"/>
      <c r="CC495" s="29"/>
      <c r="CD495" s="29"/>
      <c r="CE495" s="29"/>
    </row>
    <row r="496" spans="1:83" ht="15">
      <c r="A496" s="29"/>
      <c r="B496" s="29"/>
      <c r="C496" s="28"/>
      <c r="D496" s="29"/>
      <c r="E496" s="28"/>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c r="BC496" s="29"/>
      <c r="BD496" s="29"/>
      <c r="BE496" s="29"/>
      <c r="BF496" s="29"/>
      <c r="BG496" s="29"/>
      <c r="BH496" s="29"/>
      <c r="BI496" s="29"/>
      <c r="BJ496" s="29"/>
      <c r="BK496" s="29"/>
      <c r="BL496" s="29"/>
      <c r="BM496" s="29"/>
      <c r="BN496" s="29"/>
      <c r="BO496" s="29"/>
      <c r="BP496" s="29"/>
      <c r="BQ496" s="29"/>
      <c r="BR496" s="29"/>
      <c r="BS496" s="29"/>
      <c r="BT496" s="29"/>
      <c r="BU496" s="29"/>
      <c r="BV496" s="29"/>
      <c r="BW496" s="29"/>
      <c r="BX496" s="29"/>
      <c r="BY496" s="29"/>
      <c r="BZ496" s="29"/>
      <c r="CA496" s="29"/>
      <c r="CB496" s="29"/>
      <c r="CC496" s="29"/>
      <c r="CD496" s="29"/>
      <c r="CE496" s="29"/>
    </row>
    <row r="497" spans="1:83" ht="15">
      <c r="A497" s="29"/>
      <c r="B497" s="29"/>
      <c r="C497" s="28"/>
      <c r="D497" s="29"/>
      <c r="E497" s="28"/>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c r="BO497" s="29"/>
      <c r="BP497" s="29"/>
      <c r="BQ497" s="29"/>
      <c r="BR497" s="29"/>
      <c r="BS497" s="29"/>
      <c r="BT497" s="29"/>
      <c r="BU497" s="29"/>
      <c r="BV497" s="29"/>
      <c r="BW497" s="29"/>
      <c r="BX497" s="29"/>
      <c r="BY497" s="29"/>
      <c r="BZ497" s="29"/>
      <c r="CA497" s="29"/>
      <c r="CB497" s="29"/>
      <c r="CC497" s="29"/>
      <c r="CD497" s="29"/>
      <c r="CE497" s="29"/>
    </row>
    <row r="498" spans="1:83" ht="15">
      <c r="A498" s="29"/>
      <c r="B498" s="29"/>
      <c r="C498" s="28"/>
      <c r="D498" s="29"/>
      <c r="E498" s="28"/>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29"/>
      <c r="BR498" s="29"/>
      <c r="BS498" s="29"/>
      <c r="BT498" s="29"/>
      <c r="BU498" s="29"/>
      <c r="BV498" s="29"/>
      <c r="BW498" s="29"/>
      <c r="BX498" s="29"/>
      <c r="BY498" s="29"/>
      <c r="BZ498" s="29"/>
      <c r="CA498" s="29"/>
      <c r="CB498" s="29"/>
      <c r="CC498" s="29"/>
      <c r="CD498" s="29"/>
      <c r="CE498" s="29"/>
    </row>
    <row r="499" spans="1:83" ht="15">
      <c r="A499" s="29"/>
      <c r="B499" s="29"/>
      <c r="C499" s="28"/>
      <c r="D499" s="29"/>
      <c r="E499" s="28"/>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c r="BO499" s="29"/>
      <c r="BP499" s="29"/>
      <c r="BQ499" s="29"/>
      <c r="BR499" s="29"/>
      <c r="BS499" s="29"/>
      <c r="BT499" s="29"/>
      <c r="BU499" s="29"/>
      <c r="BV499" s="29"/>
      <c r="BW499" s="29"/>
      <c r="BX499" s="29"/>
      <c r="BY499" s="29"/>
      <c r="BZ499" s="29"/>
      <c r="CA499" s="29"/>
      <c r="CB499" s="29"/>
      <c r="CC499" s="29"/>
      <c r="CD499" s="29"/>
      <c r="CE499" s="29"/>
    </row>
    <row r="500" spans="1:83" ht="15">
      <c r="A500" s="29"/>
      <c r="B500" s="29"/>
      <c r="C500" s="28"/>
      <c r="D500" s="29"/>
      <c r="E500" s="28"/>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c r="BC500" s="29"/>
      <c r="BD500" s="29"/>
      <c r="BE500" s="29"/>
      <c r="BF500" s="29"/>
      <c r="BG500" s="29"/>
      <c r="BH500" s="29"/>
      <c r="BI500" s="29"/>
      <c r="BJ500" s="29"/>
      <c r="BK500" s="29"/>
      <c r="BL500" s="29"/>
      <c r="BM500" s="29"/>
      <c r="BN500" s="29"/>
      <c r="BO500" s="29"/>
      <c r="BP500" s="29"/>
      <c r="BQ500" s="29"/>
      <c r="BR500" s="29"/>
      <c r="BS500" s="29"/>
      <c r="BT500" s="29"/>
      <c r="BU500" s="29"/>
      <c r="BV500" s="29"/>
      <c r="BW500" s="29"/>
      <c r="BX500" s="29"/>
      <c r="BY500" s="29"/>
      <c r="BZ500" s="29"/>
      <c r="CA500" s="29"/>
      <c r="CB500" s="29"/>
      <c r="CC500" s="29"/>
      <c r="CD500" s="29"/>
      <c r="CE500" s="29"/>
    </row>
    <row r="501" spans="1:83" ht="15">
      <c r="A501" s="29"/>
      <c r="B501" s="29"/>
      <c r="C501" s="28"/>
      <c r="D501" s="29"/>
      <c r="E501" s="28"/>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c r="BO501" s="29"/>
      <c r="BP501" s="29"/>
      <c r="BQ501" s="29"/>
      <c r="BR501" s="29"/>
      <c r="BS501" s="29"/>
      <c r="BT501" s="29"/>
      <c r="BU501" s="29"/>
      <c r="BV501" s="29"/>
      <c r="BW501" s="29"/>
      <c r="BX501" s="29"/>
      <c r="BY501" s="29"/>
      <c r="BZ501" s="29"/>
      <c r="CA501" s="29"/>
      <c r="CB501" s="29"/>
      <c r="CC501" s="29"/>
      <c r="CD501" s="29"/>
      <c r="CE501" s="29"/>
    </row>
    <row r="502" spans="1:83" ht="15">
      <c r="A502" s="29"/>
      <c r="B502" s="29"/>
      <c r="C502" s="28"/>
      <c r="D502" s="29"/>
      <c r="E502" s="28"/>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29"/>
      <c r="BA502" s="29"/>
      <c r="BB502" s="29"/>
      <c r="BC502" s="29"/>
      <c r="BD502" s="29"/>
      <c r="BE502" s="29"/>
      <c r="BF502" s="29"/>
      <c r="BG502" s="29"/>
      <c r="BH502" s="29"/>
      <c r="BI502" s="29"/>
      <c r="BJ502" s="29"/>
      <c r="BK502" s="29"/>
      <c r="BL502" s="29"/>
      <c r="BM502" s="29"/>
      <c r="BN502" s="29"/>
      <c r="BO502" s="29"/>
      <c r="BP502" s="29"/>
      <c r="BQ502" s="29"/>
      <c r="BR502" s="29"/>
      <c r="BS502" s="29"/>
      <c r="BT502" s="29"/>
      <c r="BU502" s="29"/>
      <c r="BV502" s="29"/>
      <c r="BW502" s="29"/>
      <c r="BX502" s="29"/>
      <c r="BY502" s="29"/>
      <c r="BZ502" s="29"/>
      <c r="CA502" s="29"/>
      <c r="CB502" s="29"/>
      <c r="CC502" s="29"/>
      <c r="CD502" s="29"/>
      <c r="CE502" s="29"/>
    </row>
    <row r="503" spans="1:83" ht="15">
      <c r="A503" s="29"/>
      <c r="B503" s="29"/>
      <c r="C503" s="28"/>
      <c r="D503" s="29"/>
      <c r="E503" s="28"/>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c r="BO503" s="29"/>
      <c r="BP503" s="29"/>
      <c r="BQ503" s="29"/>
      <c r="BR503" s="29"/>
      <c r="BS503" s="29"/>
      <c r="BT503" s="29"/>
      <c r="BU503" s="29"/>
      <c r="BV503" s="29"/>
      <c r="BW503" s="29"/>
      <c r="BX503" s="29"/>
      <c r="BY503" s="29"/>
      <c r="BZ503" s="29"/>
      <c r="CA503" s="29"/>
      <c r="CB503" s="29"/>
      <c r="CC503" s="29"/>
      <c r="CD503" s="29"/>
      <c r="CE503" s="29"/>
    </row>
    <row r="504" spans="1:83" ht="15">
      <c r="A504" s="29"/>
      <c r="B504" s="29"/>
      <c r="C504" s="28"/>
      <c r="D504" s="29"/>
      <c r="E504" s="28"/>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29"/>
      <c r="BH504" s="29"/>
      <c r="BI504" s="29"/>
      <c r="BJ504" s="29"/>
      <c r="BK504" s="29"/>
      <c r="BL504" s="29"/>
      <c r="BM504" s="29"/>
      <c r="BN504" s="29"/>
      <c r="BO504" s="29"/>
      <c r="BP504" s="29"/>
      <c r="BQ504" s="29"/>
      <c r="BR504" s="29"/>
      <c r="BS504" s="29"/>
      <c r="BT504" s="29"/>
      <c r="BU504" s="29"/>
      <c r="BV504" s="29"/>
      <c r="BW504" s="29"/>
      <c r="BX504" s="29"/>
      <c r="BY504" s="29"/>
      <c r="BZ504" s="29"/>
      <c r="CA504" s="29"/>
      <c r="CB504" s="29"/>
      <c r="CC504" s="29"/>
      <c r="CD504" s="29"/>
      <c r="CE504" s="29"/>
    </row>
    <row r="505" spans="1:83" ht="15">
      <c r="A505" s="29"/>
      <c r="B505" s="29"/>
      <c r="C505" s="28"/>
      <c r="D505" s="29"/>
      <c r="E505" s="28"/>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c r="BO505" s="29"/>
      <c r="BP505" s="29"/>
      <c r="BQ505" s="29"/>
      <c r="BR505" s="29"/>
      <c r="BS505" s="29"/>
      <c r="BT505" s="29"/>
      <c r="BU505" s="29"/>
      <c r="BV505" s="29"/>
      <c r="BW505" s="29"/>
      <c r="BX505" s="29"/>
      <c r="BY505" s="29"/>
      <c r="BZ505" s="29"/>
      <c r="CA505" s="29"/>
      <c r="CB505" s="29"/>
      <c r="CC505" s="29"/>
      <c r="CD505" s="29"/>
      <c r="CE505" s="29"/>
    </row>
    <row r="506" spans="1:83" ht="15">
      <c r="A506" s="29"/>
      <c r="B506" s="29"/>
      <c r="C506" s="28"/>
      <c r="D506" s="29"/>
      <c r="E506" s="28"/>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c r="AY506" s="29"/>
      <c r="AZ506" s="29"/>
      <c r="BA506" s="29"/>
      <c r="BB506" s="29"/>
      <c r="BC506" s="29"/>
      <c r="BD506" s="29"/>
      <c r="BE506" s="29"/>
      <c r="BF506" s="29"/>
      <c r="BG506" s="29"/>
      <c r="BH506" s="29"/>
      <c r="BI506" s="29"/>
      <c r="BJ506" s="29"/>
      <c r="BK506" s="29"/>
      <c r="BL506" s="29"/>
      <c r="BM506" s="29"/>
      <c r="BN506" s="29"/>
      <c r="BO506" s="29"/>
      <c r="BP506" s="29"/>
      <c r="BQ506" s="29"/>
      <c r="BR506" s="29"/>
      <c r="BS506" s="29"/>
      <c r="BT506" s="29"/>
      <c r="BU506" s="29"/>
      <c r="BV506" s="29"/>
      <c r="BW506" s="29"/>
      <c r="BX506" s="29"/>
      <c r="BY506" s="29"/>
      <c r="BZ506" s="29"/>
      <c r="CA506" s="29"/>
      <c r="CB506" s="29"/>
      <c r="CC506" s="29"/>
      <c r="CD506" s="29"/>
      <c r="CE506" s="29"/>
    </row>
    <row r="507" spans="1:83" ht="15">
      <c r="A507" s="29"/>
      <c r="B507" s="29"/>
      <c r="C507" s="28"/>
      <c r="D507" s="29"/>
      <c r="E507" s="28"/>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c r="BO507" s="29"/>
      <c r="BP507" s="29"/>
      <c r="BQ507" s="29"/>
      <c r="BR507" s="29"/>
      <c r="BS507" s="29"/>
      <c r="BT507" s="29"/>
      <c r="BU507" s="29"/>
      <c r="BV507" s="29"/>
      <c r="BW507" s="29"/>
      <c r="BX507" s="29"/>
      <c r="BY507" s="29"/>
      <c r="BZ507" s="29"/>
      <c r="CA507" s="29"/>
      <c r="CB507" s="29"/>
      <c r="CC507" s="29"/>
      <c r="CD507" s="29"/>
      <c r="CE507" s="29"/>
    </row>
    <row r="508" spans="1:83" ht="15">
      <c r="A508" s="29"/>
      <c r="B508" s="29"/>
      <c r="C508" s="28"/>
      <c r="D508" s="29"/>
      <c r="E508" s="28"/>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c r="AY508" s="29"/>
      <c r="AZ508" s="29"/>
      <c r="BA508" s="29"/>
      <c r="BB508" s="29"/>
      <c r="BC508" s="29"/>
      <c r="BD508" s="29"/>
      <c r="BE508" s="29"/>
      <c r="BF508" s="29"/>
      <c r="BG508" s="29"/>
      <c r="BH508" s="29"/>
      <c r="BI508" s="29"/>
      <c r="BJ508" s="29"/>
      <c r="BK508" s="29"/>
      <c r="BL508" s="29"/>
      <c r="BM508" s="29"/>
      <c r="BN508" s="29"/>
      <c r="BO508" s="29"/>
      <c r="BP508" s="29"/>
      <c r="BQ508" s="29"/>
      <c r="BR508" s="29"/>
      <c r="BS508" s="29"/>
      <c r="BT508" s="29"/>
      <c r="BU508" s="29"/>
      <c r="BV508" s="29"/>
      <c r="BW508" s="29"/>
      <c r="BX508" s="29"/>
      <c r="BY508" s="29"/>
      <c r="BZ508" s="29"/>
      <c r="CA508" s="29"/>
      <c r="CB508" s="29"/>
      <c r="CC508" s="29"/>
      <c r="CD508" s="29"/>
      <c r="CE508" s="29"/>
    </row>
    <row r="509" spans="1:83" ht="15">
      <c r="A509" s="29"/>
      <c r="B509" s="29"/>
      <c r="C509" s="28"/>
      <c r="D509" s="29"/>
      <c r="E509" s="28"/>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c r="BO509" s="29"/>
      <c r="BP509" s="29"/>
      <c r="BQ509" s="29"/>
      <c r="BR509" s="29"/>
      <c r="BS509" s="29"/>
      <c r="BT509" s="29"/>
      <c r="BU509" s="29"/>
      <c r="BV509" s="29"/>
      <c r="BW509" s="29"/>
      <c r="BX509" s="29"/>
      <c r="BY509" s="29"/>
      <c r="BZ509" s="29"/>
      <c r="CA509" s="29"/>
      <c r="CB509" s="29"/>
      <c r="CC509" s="29"/>
      <c r="CD509" s="29"/>
      <c r="CE509" s="29"/>
    </row>
    <row r="510" spans="1:83" ht="15">
      <c r="A510" s="29"/>
      <c r="B510" s="29"/>
      <c r="C510" s="28"/>
      <c r="D510" s="29"/>
      <c r="E510" s="28"/>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c r="AY510" s="29"/>
      <c r="AZ510" s="29"/>
      <c r="BA510" s="29"/>
      <c r="BB510" s="29"/>
      <c r="BC510" s="29"/>
      <c r="BD510" s="29"/>
      <c r="BE510" s="29"/>
      <c r="BF510" s="29"/>
      <c r="BG510" s="29"/>
      <c r="BH510" s="29"/>
      <c r="BI510" s="29"/>
      <c r="BJ510" s="29"/>
      <c r="BK510" s="29"/>
      <c r="BL510" s="29"/>
      <c r="BM510" s="29"/>
      <c r="BN510" s="29"/>
      <c r="BO510" s="29"/>
      <c r="BP510" s="29"/>
      <c r="BQ510" s="29"/>
      <c r="BR510" s="29"/>
      <c r="BS510" s="29"/>
      <c r="BT510" s="29"/>
      <c r="BU510" s="29"/>
      <c r="BV510" s="29"/>
      <c r="BW510" s="29"/>
      <c r="BX510" s="29"/>
      <c r="BY510" s="29"/>
      <c r="BZ510" s="29"/>
      <c r="CA510" s="29"/>
      <c r="CB510" s="29"/>
      <c r="CC510" s="29"/>
      <c r="CD510" s="29"/>
      <c r="CE510" s="29"/>
    </row>
    <row r="511" spans="1:83" ht="15">
      <c r="A511" s="29"/>
      <c r="B511" s="29"/>
      <c r="C511" s="28"/>
      <c r="D511" s="29"/>
      <c r="E511" s="28"/>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c r="BO511" s="29"/>
      <c r="BP511" s="29"/>
      <c r="BQ511" s="29"/>
      <c r="BR511" s="29"/>
      <c r="BS511" s="29"/>
      <c r="BT511" s="29"/>
      <c r="BU511" s="29"/>
      <c r="BV511" s="29"/>
      <c r="BW511" s="29"/>
      <c r="BX511" s="29"/>
      <c r="BY511" s="29"/>
      <c r="BZ511" s="29"/>
      <c r="CA511" s="29"/>
      <c r="CB511" s="29"/>
      <c r="CC511" s="29"/>
      <c r="CD511" s="29"/>
      <c r="CE511" s="29"/>
    </row>
    <row r="512" spans="1:83" ht="15">
      <c r="A512" s="29"/>
      <c r="B512" s="29"/>
      <c r="C512" s="28"/>
      <c r="D512" s="29"/>
      <c r="E512" s="28"/>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c r="AY512" s="29"/>
      <c r="AZ512" s="29"/>
      <c r="BA512" s="29"/>
      <c r="BB512" s="29"/>
      <c r="BC512" s="29"/>
      <c r="BD512" s="29"/>
      <c r="BE512" s="29"/>
      <c r="BF512" s="29"/>
      <c r="BG512" s="29"/>
      <c r="BH512" s="29"/>
      <c r="BI512" s="29"/>
      <c r="BJ512" s="29"/>
      <c r="BK512" s="29"/>
      <c r="BL512" s="29"/>
      <c r="BM512" s="29"/>
      <c r="BN512" s="29"/>
      <c r="BO512" s="29"/>
      <c r="BP512" s="29"/>
      <c r="BQ512" s="29"/>
      <c r="BR512" s="29"/>
      <c r="BS512" s="29"/>
      <c r="BT512" s="29"/>
      <c r="BU512" s="29"/>
      <c r="BV512" s="29"/>
      <c r="BW512" s="29"/>
      <c r="BX512" s="29"/>
      <c r="BY512" s="29"/>
      <c r="BZ512" s="29"/>
      <c r="CA512" s="29"/>
      <c r="CB512" s="29"/>
      <c r="CC512" s="29"/>
      <c r="CD512" s="29"/>
      <c r="CE512" s="29"/>
    </row>
    <row r="513" spans="1:83" ht="15">
      <c r="A513" s="29"/>
      <c r="B513" s="29"/>
      <c r="C513" s="28"/>
      <c r="D513" s="29"/>
      <c r="E513" s="28"/>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c r="BO513" s="29"/>
      <c r="BP513" s="29"/>
      <c r="BQ513" s="29"/>
      <c r="BR513" s="29"/>
      <c r="BS513" s="29"/>
      <c r="BT513" s="29"/>
      <c r="BU513" s="29"/>
      <c r="BV513" s="29"/>
      <c r="BW513" s="29"/>
      <c r="BX513" s="29"/>
      <c r="BY513" s="29"/>
      <c r="BZ513" s="29"/>
      <c r="CA513" s="29"/>
      <c r="CB513" s="29"/>
      <c r="CC513" s="29"/>
      <c r="CD513" s="29"/>
      <c r="CE513" s="29"/>
    </row>
    <row r="514" spans="1:83" ht="15">
      <c r="A514" s="29"/>
      <c r="B514" s="29"/>
      <c r="C514" s="28"/>
      <c r="D514" s="29"/>
      <c r="E514" s="28"/>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c r="BC514" s="29"/>
      <c r="BD514" s="29"/>
      <c r="BE514" s="29"/>
      <c r="BF514" s="29"/>
      <c r="BG514" s="29"/>
      <c r="BH514" s="29"/>
      <c r="BI514" s="29"/>
      <c r="BJ514" s="29"/>
      <c r="BK514" s="29"/>
      <c r="BL514" s="29"/>
      <c r="BM514" s="29"/>
      <c r="BN514" s="29"/>
      <c r="BO514" s="29"/>
      <c r="BP514" s="29"/>
      <c r="BQ514" s="29"/>
      <c r="BR514" s="29"/>
      <c r="BS514" s="29"/>
      <c r="BT514" s="29"/>
      <c r="BU514" s="29"/>
      <c r="BV514" s="29"/>
      <c r="BW514" s="29"/>
      <c r="BX514" s="29"/>
      <c r="BY514" s="29"/>
      <c r="BZ514" s="29"/>
      <c r="CA514" s="29"/>
      <c r="CB514" s="29"/>
      <c r="CC514" s="29"/>
      <c r="CD514" s="29"/>
      <c r="CE514" s="29"/>
    </row>
    <row r="515" spans="1:83" ht="15">
      <c r="A515" s="29"/>
      <c r="B515" s="29"/>
      <c r="C515" s="28"/>
      <c r="D515" s="29"/>
      <c r="E515" s="28"/>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c r="BO515" s="29"/>
      <c r="BP515" s="29"/>
      <c r="BQ515" s="29"/>
      <c r="BR515" s="29"/>
      <c r="BS515" s="29"/>
      <c r="BT515" s="29"/>
      <c r="BU515" s="29"/>
      <c r="BV515" s="29"/>
      <c r="BW515" s="29"/>
      <c r="BX515" s="29"/>
      <c r="BY515" s="29"/>
      <c r="BZ515" s="29"/>
      <c r="CA515" s="29"/>
      <c r="CB515" s="29"/>
      <c r="CC515" s="29"/>
      <c r="CD515" s="29"/>
      <c r="CE515" s="29"/>
    </row>
    <row r="516" spans="1:83" ht="15">
      <c r="A516" s="29"/>
      <c r="B516" s="29"/>
      <c r="C516" s="28"/>
      <c r="D516" s="29"/>
      <c r="E516" s="28"/>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c r="BC516" s="29"/>
      <c r="BD516" s="29"/>
      <c r="BE516" s="29"/>
      <c r="BF516" s="29"/>
      <c r="BG516" s="29"/>
      <c r="BH516" s="29"/>
      <c r="BI516" s="29"/>
      <c r="BJ516" s="29"/>
      <c r="BK516" s="29"/>
      <c r="BL516" s="29"/>
      <c r="BM516" s="29"/>
      <c r="BN516" s="29"/>
      <c r="BO516" s="29"/>
      <c r="BP516" s="29"/>
      <c r="BQ516" s="29"/>
      <c r="BR516" s="29"/>
      <c r="BS516" s="29"/>
      <c r="BT516" s="29"/>
      <c r="BU516" s="29"/>
      <c r="BV516" s="29"/>
      <c r="BW516" s="29"/>
      <c r="BX516" s="29"/>
      <c r="BY516" s="29"/>
      <c r="BZ516" s="29"/>
      <c r="CA516" s="29"/>
      <c r="CB516" s="29"/>
      <c r="CC516" s="29"/>
      <c r="CD516" s="29"/>
      <c r="CE516" s="29"/>
    </row>
    <row r="517" spans="1:83" ht="15">
      <c r="A517" s="29"/>
      <c r="B517" s="29"/>
      <c r="C517" s="28"/>
      <c r="D517" s="29"/>
      <c r="E517" s="28"/>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c r="BO517" s="29"/>
      <c r="BP517" s="29"/>
      <c r="BQ517" s="29"/>
      <c r="BR517" s="29"/>
      <c r="BS517" s="29"/>
      <c r="BT517" s="29"/>
      <c r="BU517" s="29"/>
      <c r="BV517" s="29"/>
      <c r="BW517" s="29"/>
      <c r="BX517" s="29"/>
      <c r="BY517" s="29"/>
      <c r="BZ517" s="29"/>
      <c r="CA517" s="29"/>
      <c r="CB517" s="29"/>
      <c r="CC517" s="29"/>
      <c r="CD517" s="29"/>
      <c r="CE517" s="29"/>
    </row>
    <row r="518" spans="1:83" ht="15">
      <c r="A518" s="29"/>
      <c r="B518" s="29"/>
      <c r="C518" s="28"/>
      <c r="D518" s="29"/>
      <c r="E518" s="28"/>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29"/>
      <c r="BH518" s="29"/>
      <c r="BI518" s="29"/>
      <c r="BJ518" s="29"/>
      <c r="BK518" s="29"/>
      <c r="BL518" s="29"/>
      <c r="BM518" s="29"/>
      <c r="BN518" s="29"/>
      <c r="BO518" s="29"/>
      <c r="BP518" s="29"/>
      <c r="BQ518" s="29"/>
      <c r="BR518" s="29"/>
      <c r="BS518" s="29"/>
      <c r="BT518" s="29"/>
      <c r="BU518" s="29"/>
      <c r="BV518" s="29"/>
      <c r="BW518" s="29"/>
      <c r="BX518" s="29"/>
      <c r="BY518" s="29"/>
      <c r="BZ518" s="29"/>
      <c r="CA518" s="29"/>
      <c r="CB518" s="29"/>
      <c r="CC518" s="29"/>
      <c r="CD518" s="29"/>
      <c r="CE518" s="29"/>
    </row>
    <row r="519" spans="1:83" ht="15">
      <c r="A519" s="29"/>
      <c r="B519" s="29"/>
      <c r="C519" s="28"/>
      <c r="D519" s="29"/>
      <c r="E519" s="28"/>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c r="BO519" s="29"/>
      <c r="BP519" s="29"/>
      <c r="BQ519" s="29"/>
      <c r="BR519" s="29"/>
      <c r="BS519" s="29"/>
      <c r="BT519" s="29"/>
      <c r="BU519" s="29"/>
      <c r="BV519" s="29"/>
      <c r="BW519" s="29"/>
      <c r="BX519" s="29"/>
      <c r="BY519" s="29"/>
      <c r="BZ519" s="29"/>
      <c r="CA519" s="29"/>
      <c r="CB519" s="29"/>
      <c r="CC519" s="29"/>
      <c r="CD519" s="29"/>
      <c r="CE519" s="29"/>
    </row>
    <row r="520" spans="1:83" ht="15">
      <c r="A520" s="29"/>
      <c r="B520" s="29"/>
      <c r="C520" s="28"/>
      <c r="D520" s="29"/>
      <c r="E520" s="28"/>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c r="BC520" s="29"/>
      <c r="BD520" s="29"/>
      <c r="BE520" s="29"/>
      <c r="BF520" s="29"/>
      <c r="BG520" s="29"/>
      <c r="BH520" s="29"/>
      <c r="BI520" s="29"/>
      <c r="BJ520" s="29"/>
      <c r="BK520" s="29"/>
      <c r="BL520" s="29"/>
      <c r="BM520" s="29"/>
      <c r="BN520" s="29"/>
      <c r="BO520" s="29"/>
      <c r="BP520" s="29"/>
      <c r="BQ520" s="29"/>
      <c r="BR520" s="29"/>
      <c r="BS520" s="29"/>
      <c r="BT520" s="29"/>
      <c r="BU520" s="29"/>
      <c r="BV520" s="29"/>
      <c r="BW520" s="29"/>
      <c r="BX520" s="29"/>
      <c r="BY520" s="29"/>
      <c r="BZ520" s="29"/>
      <c r="CA520" s="29"/>
      <c r="CB520" s="29"/>
      <c r="CC520" s="29"/>
      <c r="CD520" s="29"/>
      <c r="CE520" s="29"/>
    </row>
    <row r="521" spans="1:83" ht="15">
      <c r="A521" s="29"/>
      <c r="B521" s="29"/>
      <c r="C521" s="28"/>
      <c r="D521" s="29"/>
      <c r="E521" s="28"/>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BV521" s="29"/>
      <c r="BW521" s="29"/>
      <c r="BX521" s="29"/>
      <c r="BY521" s="29"/>
      <c r="BZ521" s="29"/>
      <c r="CA521" s="29"/>
      <c r="CB521" s="29"/>
      <c r="CC521" s="29"/>
      <c r="CD521" s="29"/>
      <c r="CE521" s="29"/>
    </row>
    <row r="522" spans="1:83" ht="15">
      <c r="A522" s="29"/>
      <c r="B522" s="29"/>
      <c r="C522" s="28"/>
      <c r="D522" s="29"/>
      <c r="E522" s="28"/>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BV522" s="29"/>
      <c r="BW522" s="29"/>
      <c r="BX522" s="29"/>
      <c r="BY522" s="29"/>
      <c r="BZ522" s="29"/>
      <c r="CA522" s="29"/>
      <c r="CB522" s="29"/>
      <c r="CC522" s="29"/>
      <c r="CD522" s="29"/>
      <c r="CE522" s="29"/>
    </row>
    <row r="523" spans="1:83" ht="15">
      <c r="A523" s="29"/>
      <c r="B523" s="29"/>
      <c r="C523" s="28"/>
      <c r="D523" s="29"/>
      <c r="E523" s="28"/>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c r="CA523" s="29"/>
      <c r="CB523" s="29"/>
      <c r="CC523" s="29"/>
      <c r="CD523" s="29"/>
      <c r="CE523" s="29"/>
    </row>
    <row r="524" spans="1:83" ht="15">
      <c r="A524" s="29"/>
      <c r="B524" s="29"/>
      <c r="C524" s="28"/>
      <c r="D524" s="29"/>
      <c r="E524" s="28"/>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29"/>
      <c r="BR524" s="29"/>
      <c r="BS524" s="29"/>
      <c r="BT524" s="29"/>
      <c r="BU524" s="29"/>
      <c r="BV524" s="29"/>
      <c r="BW524" s="29"/>
      <c r="BX524" s="29"/>
      <c r="BY524" s="29"/>
      <c r="BZ524" s="29"/>
      <c r="CA524" s="29"/>
      <c r="CB524" s="29"/>
      <c r="CC524" s="29"/>
      <c r="CD524" s="29"/>
      <c r="CE524" s="29"/>
    </row>
    <row r="525" spans="1:83" ht="15">
      <c r="A525" s="29"/>
      <c r="B525" s="29"/>
      <c r="C525" s="28"/>
      <c r="D525" s="29"/>
      <c r="E525" s="28"/>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29"/>
      <c r="BR525" s="29"/>
      <c r="BS525" s="29"/>
      <c r="BT525" s="29"/>
      <c r="BU525" s="29"/>
      <c r="BV525" s="29"/>
      <c r="BW525" s="29"/>
      <c r="BX525" s="29"/>
      <c r="BY525" s="29"/>
      <c r="BZ525" s="29"/>
      <c r="CA525" s="29"/>
      <c r="CB525" s="29"/>
      <c r="CC525" s="29"/>
      <c r="CD525" s="29"/>
      <c r="CE525" s="29"/>
    </row>
    <row r="526" spans="1:83" ht="15">
      <c r="A526" s="29"/>
      <c r="B526" s="29"/>
      <c r="C526" s="28"/>
      <c r="D526" s="29"/>
      <c r="E526" s="28"/>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9"/>
      <c r="BH526" s="29"/>
      <c r="BI526" s="29"/>
      <c r="BJ526" s="29"/>
      <c r="BK526" s="29"/>
      <c r="BL526" s="29"/>
      <c r="BM526" s="29"/>
      <c r="BN526" s="29"/>
      <c r="BO526" s="29"/>
      <c r="BP526" s="29"/>
      <c r="BQ526" s="29"/>
      <c r="BR526" s="29"/>
      <c r="BS526" s="29"/>
      <c r="BT526" s="29"/>
      <c r="BU526" s="29"/>
      <c r="BV526" s="29"/>
      <c r="BW526" s="29"/>
      <c r="BX526" s="29"/>
      <c r="BY526" s="29"/>
      <c r="BZ526" s="29"/>
      <c r="CA526" s="29"/>
      <c r="CB526" s="29"/>
      <c r="CC526" s="29"/>
      <c r="CD526" s="29"/>
      <c r="CE526" s="29"/>
    </row>
    <row r="527" spans="1:83" ht="15">
      <c r="A527" s="29"/>
      <c r="B527" s="29"/>
      <c r="C527" s="28"/>
      <c r="D527" s="29"/>
      <c r="E527" s="28"/>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c r="BO527" s="29"/>
      <c r="BP527" s="29"/>
      <c r="BQ527" s="29"/>
      <c r="BR527" s="29"/>
      <c r="BS527" s="29"/>
      <c r="BT527" s="29"/>
      <c r="BU527" s="29"/>
      <c r="BV527" s="29"/>
      <c r="BW527" s="29"/>
      <c r="BX527" s="29"/>
      <c r="BY527" s="29"/>
      <c r="BZ527" s="29"/>
      <c r="CA527" s="29"/>
      <c r="CB527" s="29"/>
      <c r="CC527" s="29"/>
      <c r="CD527" s="29"/>
      <c r="CE527" s="29"/>
    </row>
    <row r="528" spans="1:83" ht="15">
      <c r="A528" s="29"/>
      <c r="B528" s="29"/>
      <c r="C528" s="28"/>
      <c r="D528" s="29"/>
      <c r="E528" s="28"/>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9"/>
      <c r="BH528" s="29"/>
      <c r="BI528" s="29"/>
      <c r="BJ528" s="29"/>
      <c r="BK528" s="29"/>
      <c r="BL528" s="29"/>
      <c r="BM528" s="29"/>
      <c r="BN528" s="29"/>
      <c r="BO528" s="29"/>
      <c r="BP528" s="29"/>
      <c r="BQ528" s="29"/>
      <c r="BR528" s="29"/>
      <c r="BS528" s="29"/>
      <c r="BT528" s="29"/>
      <c r="BU528" s="29"/>
      <c r="BV528" s="29"/>
      <c r="BW528" s="29"/>
      <c r="BX528" s="29"/>
      <c r="BY528" s="29"/>
      <c r="BZ528" s="29"/>
      <c r="CA528" s="29"/>
      <c r="CB528" s="29"/>
      <c r="CC528" s="29"/>
      <c r="CD528" s="29"/>
      <c r="CE528" s="29"/>
    </row>
    <row r="529" spans="1:83" ht="15">
      <c r="A529" s="29"/>
      <c r="B529" s="29"/>
      <c r="C529" s="28"/>
      <c r="D529" s="29"/>
      <c r="E529" s="28"/>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29"/>
      <c r="BR529" s="29"/>
      <c r="BS529" s="29"/>
      <c r="BT529" s="29"/>
      <c r="BU529" s="29"/>
      <c r="BV529" s="29"/>
      <c r="BW529" s="29"/>
      <c r="BX529" s="29"/>
      <c r="BY529" s="29"/>
      <c r="BZ529" s="29"/>
      <c r="CA529" s="29"/>
      <c r="CB529" s="29"/>
      <c r="CC529" s="29"/>
      <c r="CD529" s="29"/>
      <c r="CE529" s="29"/>
    </row>
    <row r="530" spans="1:83" ht="15">
      <c r="A530" s="29"/>
      <c r="B530" s="29"/>
      <c r="C530" s="28"/>
      <c r="D530" s="29"/>
      <c r="E530" s="28"/>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c r="BI530" s="29"/>
      <c r="BJ530" s="29"/>
      <c r="BK530" s="29"/>
      <c r="BL530" s="29"/>
      <c r="BM530" s="29"/>
      <c r="BN530" s="29"/>
      <c r="BO530" s="29"/>
      <c r="BP530" s="29"/>
      <c r="BQ530" s="29"/>
      <c r="BR530" s="29"/>
      <c r="BS530" s="29"/>
      <c r="BT530" s="29"/>
      <c r="BU530" s="29"/>
      <c r="BV530" s="29"/>
      <c r="BW530" s="29"/>
      <c r="BX530" s="29"/>
      <c r="BY530" s="29"/>
      <c r="BZ530" s="29"/>
      <c r="CA530" s="29"/>
      <c r="CB530" s="29"/>
      <c r="CC530" s="29"/>
      <c r="CD530" s="29"/>
      <c r="CE530" s="29"/>
    </row>
    <row r="531" spans="1:83" ht="15">
      <c r="A531" s="29"/>
      <c r="B531" s="29"/>
      <c r="C531" s="28"/>
      <c r="D531" s="29"/>
      <c r="E531" s="28"/>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c r="BR531" s="29"/>
      <c r="BS531" s="29"/>
      <c r="BT531" s="29"/>
      <c r="BU531" s="29"/>
      <c r="BV531" s="29"/>
      <c r="BW531" s="29"/>
      <c r="BX531" s="29"/>
      <c r="BY531" s="29"/>
      <c r="BZ531" s="29"/>
      <c r="CA531" s="29"/>
      <c r="CB531" s="29"/>
      <c r="CC531" s="29"/>
      <c r="CD531" s="29"/>
      <c r="CE531" s="29"/>
    </row>
    <row r="532" spans="1:83" ht="15">
      <c r="A532" s="29"/>
      <c r="B532" s="29"/>
      <c r="C532" s="28"/>
      <c r="D532" s="29"/>
      <c r="E532" s="28"/>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9"/>
      <c r="BH532" s="29"/>
      <c r="BI532" s="29"/>
      <c r="BJ532" s="29"/>
      <c r="BK532" s="29"/>
      <c r="BL532" s="29"/>
      <c r="BM532" s="29"/>
      <c r="BN532" s="29"/>
      <c r="BO532" s="29"/>
      <c r="BP532" s="29"/>
      <c r="BQ532" s="29"/>
      <c r="BR532" s="29"/>
      <c r="BS532" s="29"/>
      <c r="BT532" s="29"/>
      <c r="BU532" s="29"/>
      <c r="BV532" s="29"/>
      <c r="BW532" s="29"/>
      <c r="BX532" s="29"/>
      <c r="BY532" s="29"/>
      <c r="BZ532" s="29"/>
      <c r="CA532" s="29"/>
      <c r="CB532" s="29"/>
      <c r="CC532" s="29"/>
      <c r="CD532" s="29"/>
      <c r="CE532" s="29"/>
    </row>
    <row r="533" spans="1:83" ht="15">
      <c r="A533" s="29"/>
      <c r="B533" s="29"/>
      <c r="C533" s="28"/>
      <c r="D533" s="29"/>
      <c r="E533" s="28"/>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c r="BR533" s="29"/>
      <c r="BS533" s="29"/>
      <c r="BT533" s="29"/>
      <c r="BU533" s="29"/>
      <c r="BV533" s="29"/>
      <c r="BW533" s="29"/>
      <c r="BX533" s="29"/>
      <c r="BY533" s="29"/>
      <c r="BZ533" s="29"/>
      <c r="CA533" s="29"/>
      <c r="CB533" s="29"/>
      <c r="CC533" s="29"/>
      <c r="CD533" s="29"/>
      <c r="CE533" s="29"/>
    </row>
    <row r="534" spans="1:83" ht="15">
      <c r="A534" s="29"/>
      <c r="B534" s="29"/>
      <c r="C534" s="28"/>
      <c r="D534" s="29"/>
      <c r="E534" s="28"/>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BV534" s="29"/>
      <c r="BW534" s="29"/>
      <c r="BX534" s="29"/>
      <c r="BY534" s="29"/>
      <c r="BZ534" s="29"/>
      <c r="CA534" s="29"/>
      <c r="CB534" s="29"/>
      <c r="CC534" s="29"/>
      <c r="CD534" s="29"/>
      <c r="CE534" s="29"/>
    </row>
    <row r="535" spans="1:83" ht="15">
      <c r="A535" s="29"/>
      <c r="B535" s="29"/>
      <c r="C535" s="28"/>
      <c r="D535" s="29"/>
      <c r="E535" s="28"/>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c r="BO535" s="29"/>
      <c r="BP535" s="29"/>
      <c r="BQ535" s="29"/>
      <c r="BR535" s="29"/>
      <c r="BS535" s="29"/>
      <c r="BT535" s="29"/>
      <c r="BU535" s="29"/>
      <c r="BV535" s="29"/>
      <c r="BW535" s="29"/>
      <c r="BX535" s="29"/>
      <c r="BY535" s="29"/>
      <c r="BZ535" s="29"/>
      <c r="CA535" s="29"/>
      <c r="CB535" s="29"/>
      <c r="CC535" s="29"/>
      <c r="CD535" s="29"/>
      <c r="CE535" s="29"/>
    </row>
    <row r="536" spans="1:83" ht="15">
      <c r="A536" s="29"/>
      <c r="B536" s="29"/>
      <c r="C536" s="28"/>
      <c r="D536" s="29"/>
      <c r="E536" s="28"/>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c r="BI536" s="29"/>
      <c r="BJ536" s="29"/>
      <c r="BK536" s="29"/>
      <c r="BL536" s="29"/>
      <c r="BM536" s="29"/>
      <c r="BN536" s="29"/>
      <c r="BO536" s="29"/>
      <c r="BP536" s="29"/>
      <c r="BQ536" s="29"/>
      <c r="BR536" s="29"/>
      <c r="BS536" s="29"/>
      <c r="BT536" s="29"/>
      <c r="BU536" s="29"/>
      <c r="BV536" s="29"/>
      <c r="BW536" s="29"/>
      <c r="BX536" s="29"/>
      <c r="BY536" s="29"/>
      <c r="BZ536" s="29"/>
      <c r="CA536" s="29"/>
      <c r="CB536" s="29"/>
      <c r="CC536" s="29"/>
      <c r="CD536" s="29"/>
      <c r="CE536" s="29"/>
    </row>
    <row r="537" spans="1:83" ht="15">
      <c r="A537" s="29"/>
      <c r="B537" s="29"/>
      <c r="C537" s="28"/>
      <c r="D537" s="29"/>
      <c r="E537" s="28"/>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c r="BR537" s="29"/>
      <c r="BS537" s="29"/>
      <c r="BT537" s="29"/>
      <c r="BU537" s="29"/>
      <c r="BV537" s="29"/>
      <c r="BW537" s="29"/>
      <c r="BX537" s="29"/>
      <c r="BY537" s="29"/>
      <c r="BZ537" s="29"/>
      <c r="CA537" s="29"/>
      <c r="CB537" s="29"/>
      <c r="CC537" s="29"/>
      <c r="CD537" s="29"/>
      <c r="CE537" s="29"/>
    </row>
    <row r="538" spans="1:83" ht="15">
      <c r="A538" s="29"/>
      <c r="B538" s="29"/>
      <c r="C538" s="28"/>
      <c r="D538" s="29"/>
      <c r="E538" s="28"/>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9"/>
      <c r="BH538" s="29"/>
      <c r="BI538" s="29"/>
      <c r="BJ538" s="29"/>
      <c r="BK538" s="29"/>
      <c r="BL538" s="29"/>
      <c r="BM538" s="29"/>
      <c r="BN538" s="29"/>
      <c r="BO538" s="29"/>
      <c r="BP538" s="29"/>
      <c r="BQ538" s="29"/>
      <c r="BR538" s="29"/>
      <c r="BS538" s="29"/>
      <c r="BT538" s="29"/>
      <c r="BU538" s="29"/>
      <c r="BV538" s="29"/>
      <c r="BW538" s="29"/>
      <c r="BX538" s="29"/>
      <c r="BY538" s="29"/>
      <c r="BZ538" s="29"/>
      <c r="CA538" s="29"/>
      <c r="CB538" s="29"/>
      <c r="CC538" s="29"/>
      <c r="CD538" s="29"/>
      <c r="CE538" s="29"/>
    </row>
    <row r="539" spans="1:83" ht="15">
      <c r="A539" s="29"/>
      <c r="B539" s="29"/>
      <c r="C539" s="28"/>
      <c r="D539" s="29"/>
      <c r="E539" s="28"/>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row>
    <row r="540" spans="1:83" ht="15">
      <c r="A540" s="29"/>
      <c r="B540" s="29"/>
      <c r="C540" s="28"/>
      <c r="D540" s="29"/>
      <c r="E540" s="28"/>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9"/>
      <c r="BH540" s="29"/>
      <c r="BI540" s="29"/>
      <c r="BJ540" s="29"/>
      <c r="BK540" s="29"/>
      <c r="BL540" s="29"/>
      <c r="BM540" s="29"/>
      <c r="BN540" s="29"/>
      <c r="BO540" s="29"/>
      <c r="BP540" s="29"/>
      <c r="BQ540" s="29"/>
      <c r="BR540" s="29"/>
      <c r="BS540" s="29"/>
      <c r="BT540" s="29"/>
      <c r="BU540" s="29"/>
      <c r="BV540" s="29"/>
      <c r="BW540" s="29"/>
      <c r="BX540" s="29"/>
      <c r="BY540" s="29"/>
      <c r="BZ540" s="29"/>
      <c r="CA540" s="29"/>
      <c r="CB540" s="29"/>
      <c r="CC540" s="29"/>
      <c r="CD540" s="29"/>
      <c r="CE540" s="29"/>
    </row>
    <row r="541" spans="1:83" ht="15">
      <c r="A541" s="29"/>
      <c r="B541" s="29"/>
      <c r="C541" s="28"/>
      <c r="D541" s="29"/>
      <c r="E541" s="28"/>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c r="BO541" s="29"/>
      <c r="BP541" s="29"/>
      <c r="BQ541" s="29"/>
      <c r="BR541" s="29"/>
      <c r="BS541" s="29"/>
      <c r="BT541" s="29"/>
      <c r="BU541" s="29"/>
      <c r="BV541" s="29"/>
      <c r="BW541" s="29"/>
      <c r="BX541" s="29"/>
      <c r="BY541" s="29"/>
      <c r="BZ541" s="29"/>
      <c r="CA541" s="29"/>
      <c r="CB541" s="29"/>
      <c r="CC541" s="29"/>
      <c r="CD541" s="29"/>
      <c r="CE541" s="29"/>
    </row>
    <row r="542" spans="1:83" ht="15">
      <c r="A542" s="29"/>
      <c r="B542" s="29"/>
      <c r="C542" s="28"/>
      <c r="D542" s="29"/>
      <c r="E542" s="28"/>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9"/>
      <c r="BH542" s="29"/>
      <c r="BI542" s="29"/>
      <c r="BJ542" s="29"/>
      <c r="BK542" s="29"/>
      <c r="BL542" s="29"/>
      <c r="BM542" s="29"/>
      <c r="BN542" s="29"/>
      <c r="BO542" s="29"/>
      <c r="BP542" s="29"/>
      <c r="BQ542" s="29"/>
      <c r="BR542" s="29"/>
      <c r="BS542" s="29"/>
      <c r="BT542" s="29"/>
      <c r="BU542" s="29"/>
      <c r="BV542" s="29"/>
      <c r="BW542" s="29"/>
      <c r="BX542" s="29"/>
      <c r="BY542" s="29"/>
      <c r="BZ542" s="29"/>
      <c r="CA542" s="29"/>
      <c r="CB542" s="29"/>
      <c r="CC542" s="29"/>
      <c r="CD542" s="29"/>
      <c r="CE542" s="29"/>
    </row>
    <row r="543" spans="1:83" ht="15">
      <c r="A543" s="29"/>
      <c r="B543" s="29"/>
      <c r="C543" s="28"/>
      <c r="D543" s="29"/>
      <c r="E543" s="28"/>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c r="BO543" s="29"/>
      <c r="BP543" s="29"/>
      <c r="BQ543" s="29"/>
      <c r="BR543" s="29"/>
      <c r="BS543" s="29"/>
      <c r="BT543" s="29"/>
      <c r="BU543" s="29"/>
      <c r="BV543" s="29"/>
      <c r="BW543" s="29"/>
      <c r="BX543" s="29"/>
      <c r="BY543" s="29"/>
      <c r="BZ543" s="29"/>
      <c r="CA543" s="29"/>
      <c r="CB543" s="29"/>
      <c r="CC543" s="29"/>
      <c r="CD543" s="29"/>
      <c r="CE543" s="29"/>
    </row>
    <row r="544" spans="1:83" ht="15">
      <c r="A544" s="29"/>
      <c r="B544" s="29"/>
      <c r="C544" s="28"/>
      <c r="D544" s="29"/>
      <c r="E544" s="28"/>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29"/>
      <c r="BH544" s="29"/>
      <c r="BI544" s="29"/>
      <c r="BJ544" s="29"/>
      <c r="BK544" s="29"/>
      <c r="BL544" s="29"/>
      <c r="BM544" s="29"/>
      <c r="BN544" s="29"/>
      <c r="BO544" s="29"/>
      <c r="BP544" s="29"/>
      <c r="BQ544" s="29"/>
      <c r="BR544" s="29"/>
      <c r="BS544" s="29"/>
      <c r="BT544" s="29"/>
      <c r="BU544" s="29"/>
      <c r="BV544" s="29"/>
      <c r="BW544" s="29"/>
      <c r="BX544" s="29"/>
      <c r="BY544" s="29"/>
      <c r="BZ544" s="29"/>
      <c r="CA544" s="29"/>
      <c r="CB544" s="29"/>
      <c r="CC544" s="29"/>
      <c r="CD544" s="29"/>
      <c r="CE544" s="29"/>
    </row>
    <row r="545" spans="1:83" ht="15">
      <c r="A545" s="29"/>
      <c r="B545" s="29"/>
      <c r="C545" s="28"/>
      <c r="D545" s="29"/>
      <c r="E545" s="28"/>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c r="BO545" s="29"/>
      <c r="BP545" s="29"/>
      <c r="BQ545" s="29"/>
      <c r="BR545" s="29"/>
      <c r="BS545" s="29"/>
      <c r="BT545" s="29"/>
      <c r="BU545" s="29"/>
      <c r="BV545" s="29"/>
      <c r="BW545" s="29"/>
      <c r="BX545" s="29"/>
      <c r="BY545" s="29"/>
      <c r="BZ545" s="29"/>
      <c r="CA545" s="29"/>
      <c r="CB545" s="29"/>
      <c r="CC545" s="29"/>
      <c r="CD545" s="29"/>
      <c r="CE545" s="29"/>
    </row>
    <row r="546" spans="1:83" ht="15">
      <c r="A546" s="29"/>
      <c r="B546" s="29"/>
      <c r="C546" s="28"/>
      <c r="D546" s="29"/>
      <c r="E546" s="28"/>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29"/>
      <c r="BH546" s="29"/>
      <c r="BI546" s="29"/>
      <c r="BJ546" s="29"/>
      <c r="BK546" s="29"/>
      <c r="BL546" s="29"/>
      <c r="BM546" s="29"/>
      <c r="BN546" s="29"/>
      <c r="BO546" s="29"/>
      <c r="BP546" s="29"/>
      <c r="BQ546" s="29"/>
      <c r="BR546" s="29"/>
      <c r="BS546" s="29"/>
      <c r="BT546" s="29"/>
      <c r="BU546" s="29"/>
      <c r="BV546" s="29"/>
      <c r="BW546" s="29"/>
      <c r="BX546" s="29"/>
      <c r="BY546" s="29"/>
      <c r="BZ546" s="29"/>
      <c r="CA546" s="29"/>
      <c r="CB546" s="29"/>
      <c r="CC546" s="29"/>
      <c r="CD546" s="29"/>
      <c r="CE546" s="29"/>
    </row>
    <row r="547" spans="1:83" ht="15">
      <c r="A547" s="29"/>
      <c r="B547" s="29"/>
      <c r="C547" s="28"/>
      <c r="D547" s="29"/>
      <c r="E547" s="28"/>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c r="BO547" s="29"/>
      <c r="BP547" s="29"/>
      <c r="BQ547" s="29"/>
      <c r="BR547" s="29"/>
      <c r="BS547" s="29"/>
      <c r="BT547" s="29"/>
      <c r="BU547" s="29"/>
      <c r="BV547" s="29"/>
      <c r="BW547" s="29"/>
      <c r="BX547" s="29"/>
      <c r="BY547" s="29"/>
      <c r="BZ547" s="29"/>
      <c r="CA547" s="29"/>
      <c r="CB547" s="29"/>
      <c r="CC547" s="29"/>
      <c r="CD547" s="29"/>
      <c r="CE547" s="29"/>
    </row>
    <row r="548" spans="1:83" ht="15">
      <c r="A548" s="29"/>
      <c r="B548" s="29"/>
      <c r="C548" s="28"/>
      <c r="D548" s="29"/>
      <c r="E548" s="28"/>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29"/>
      <c r="BH548" s="29"/>
      <c r="BI548" s="29"/>
      <c r="BJ548" s="29"/>
      <c r="BK548" s="29"/>
      <c r="BL548" s="29"/>
      <c r="BM548" s="29"/>
      <c r="BN548" s="29"/>
      <c r="BO548" s="29"/>
      <c r="BP548" s="29"/>
      <c r="BQ548" s="29"/>
      <c r="BR548" s="29"/>
      <c r="BS548" s="29"/>
      <c r="BT548" s="29"/>
      <c r="BU548" s="29"/>
      <c r="BV548" s="29"/>
      <c r="BW548" s="29"/>
      <c r="BX548" s="29"/>
      <c r="BY548" s="29"/>
      <c r="BZ548" s="29"/>
      <c r="CA548" s="29"/>
      <c r="CB548" s="29"/>
      <c r="CC548" s="29"/>
      <c r="CD548" s="29"/>
      <c r="CE548" s="29"/>
    </row>
    <row r="549" spans="1:83" ht="15">
      <c r="A549" s="29"/>
      <c r="B549" s="29"/>
      <c r="C549" s="28"/>
      <c r="D549" s="29"/>
      <c r="E549" s="28"/>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c r="BO549" s="29"/>
      <c r="BP549" s="29"/>
      <c r="BQ549" s="29"/>
      <c r="BR549" s="29"/>
      <c r="BS549" s="29"/>
      <c r="BT549" s="29"/>
      <c r="BU549" s="29"/>
      <c r="BV549" s="29"/>
      <c r="BW549" s="29"/>
      <c r="BX549" s="29"/>
      <c r="BY549" s="29"/>
      <c r="BZ549" s="29"/>
      <c r="CA549" s="29"/>
      <c r="CB549" s="29"/>
      <c r="CC549" s="29"/>
      <c r="CD549" s="29"/>
      <c r="CE549" s="29"/>
    </row>
    <row r="550" spans="1:83" ht="15">
      <c r="A550" s="29"/>
      <c r="B550" s="29"/>
      <c r="C550" s="28"/>
      <c r="D550" s="29"/>
      <c r="E550" s="28"/>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29"/>
      <c r="BH550" s="29"/>
      <c r="BI550" s="29"/>
      <c r="BJ550" s="29"/>
      <c r="BK550" s="29"/>
      <c r="BL550" s="29"/>
      <c r="BM550" s="29"/>
      <c r="BN550" s="29"/>
      <c r="BO550" s="29"/>
      <c r="BP550" s="29"/>
      <c r="BQ550" s="29"/>
      <c r="BR550" s="29"/>
      <c r="BS550" s="29"/>
      <c r="BT550" s="29"/>
      <c r="BU550" s="29"/>
      <c r="BV550" s="29"/>
      <c r="BW550" s="29"/>
      <c r="BX550" s="29"/>
      <c r="BY550" s="29"/>
      <c r="BZ550" s="29"/>
      <c r="CA550" s="29"/>
      <c r="CB550" s="29"/>
      <c r="CC550" s="29"/>
      <c r="CD550" s="29"/>
      <c r="CE550" s="29"/>
    </row>
    <row r="551" spans="1:83" ht="15">
      <c r="A551" s="29"/>
      <c r="B551" s="29"/>
      <c r="C551" s="28"/>
      <c r="D551" s="29"/>
      <c r="E551" s="28"/>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c r="BO551" s="29"/>
      <c r="BP551" s="29"/>
      <c r="BQ551" s="29"/>
      <c r="BR551" s="29"/>
      <c r="BS551" s="29"/>
      <c r="BT551" s="29"/>
      <c r="BU551" s="29"/>
      <c r="BV551" s="29"/>
      <c r="BW551" s="29"/>
      <c r="BX551" s="29"/>
      <c r="BY551" s="29"/>
      <c r="BZ551" s="29"/>
      <c r="CA551" s="29"/>
      <c r="CB551" s="29"/>
      <c r="CC551" s="29"/>
      <c r="CD551" s="29"/>
      <c r="CE551" s="29"/>
    </row>
    <row r="552" spans="1:83" ht="15">
      <c r="A552" s="29"/>
      <c r="B552" s="29"/>
      <c r="C552" s="28"/>
      <c r="D552" s="29"/>
      <c r="E552" s="28"/>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c r="BR552" s="29"/>
      <c r="BS552" s="29"/>
      <c r="BT552" s="29"/>
      <c r="BU552" s="29"/>
      <c r="BV552" s="29"/>
      <c r="BW552" s="29"/>
      <c r="BX552" s="29"/>
      <c r="BY552" s="29"/>
      <c r="BZ552" s="29"/>
      <c r="CA552" s="29"/>
      <c r="CB552" s="29"/>
      <c r="CC552" s="29"/>
      <c r="CD552" s="29"/>
      <c r="CE552" s="29"/>
    </row>
    <row r="553" spans="1:83" ht="15">
      <c r="A553" s="29"/>
      <c r="B553" s="29"/>
      <c r="C553" s="28"/>
      <c r="D553" s="29"/>
      <c r="E553" s="28"/>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c r="BR553" s="29"/>
      <c r="BS553" s="29"/>
      <c r="BT553" s="29"/>
      <c r="BU553" s="29"/>
      <c r="BV553" s="29"/>
      <c r="BW553" s="29"/>
      <c r="BX553" s="29"/>
      <c r="BY553" s="29"/>
      <c r="BZ553" s="29"/>
      <c r="CA553" s="29"/>
      <c r="CB553" s="29"/>
      <c r="CC553" s="29"/>
      <c r="CD553" s="29"/>
      <c r="CE553" s="29"/>
    </row>
    <row r="554" spans="1:83" ht="15">
      <c r="A554" s="29"/>
      <c r="B554" s="29"/>
      <c r="C554" s="28"/>
      <c r="D554" s="29"/>
      <c r="E554" s="28"/>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29"/>
      <c r="BH554" s="29"/>
      <c r="BI554" s="29"/>
      <c r="BJ554" s="29"/>
      <c r="BK554" s="29"/>
      <c r="BL554" s="29"/>
      <c r="BM554" s="29"/>
      <c r="BN554" s="29"/>
      <c r="BO554" s="29"/>
      <c r="BP554" s="29"/>
      <c r="BQ554" s="29"/>
      <c r="BR554" s="29"/>
      <c r="BS554" s="29"/>
      <c r="BT554" s="29"/>
      <c r="BU554" s="29"/>
      <c r="BV554" s="29"/>
      <c r="BW554" s="29"/>
      <c r="BX554" s="29"/>
      <c r="BY554" s="29"/>
      <c r="BZ554" s="29"/>
      <c r="CA554" s="29"/>
      <c r="CB554" s="29"/>
      <c r="CC554" s="29"/>
      <c r="CD554" s="29"/>
      <c r="CE554" s="29"/>
    </row>
    <row r="555" spans="1:83" ht="15">
      <c r="A555" s="29"/>
      <c r="B555" s="29"/>
      <c r="C555" s="28"/>
      <c r="D555" s="29"/>
      <c r="E555" s="28"/>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c r="BO555" s="29"/>
      <c r="BP555" s="29"/>
      <c r="BQ555" s="29"/>
      <c r="BR555" s="29"/>
      <c r="BS555" s="29"/>
      <c r="BT555" s="29"/>
      <c r="BU555" s="29"/>
      <c r="BV555" s="29"/>
      <c r="BW555" s="29"/>
      <c r="BX555" s="29"/>
      <c r="BY555" s="29"/>
      <c r="BZ555" s="29"/>
      <c r="CA555" s="29"/>
      <c r="CB555" s="29"/>
      <c r="CC555" s="29"/>
      <c r="CD555" s="29"/>
      <c r="CE555" s="29"/>
    </row>
    <row r="556" spans="1:83" ht="15">
      <c r="A556" s="29"/>
      <c r="B556" s="29"/>
      <c r="C556" s="28"/>
      <c r="D556" s="29"/>
      <c r="E556" s="28"/>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c r="AY556" s="29"/>
      <c r="AZ556" s="29"/>
      <c r="BA556" s="29"/>
      <c r="BB556" s="29"/>
      <c r="BC556" s="29"/>
      <c r="BD556" s="29"/>
      <c r="BE556" s="29"/>
      <c r="BF556" s="29"/>
      <c r="BG556" s="29"/>
      <c r="BH556" s="29"/>
      <c r="BI556" s="29"/>
      <c r="BJ556" s="29"/>
      <c r="BK556" s="29"/>
      <c r="BL556" s="29"/>
      <c r="BM556" s="29"/>
      <c r="BN556" s="29"/>
      <c r="BO556" s="29"/>
      <c r="BP556" s="29"/>
      <c r="BQ556" s="29"/>
      <c r="BR556" s="29"/>
      <c r="BS556" s="29"/>
      <c r="BT556" s="29"/>
      <c r="BU556" s="29"/>
      <c r="BV556" s="29"/>
      <c r="BW556" s="29"/>
      <c r="BX556" s="29"/>
      <c r="BY556" s="29"/>
      <c r="BZ556" s="29"/>
      <c r="CA556" s="29"/>
      <c r="CB556" s="29"/>
      <c r="CC556" s="29"/>
      <c r="CD556" s="29"/>
      <c r="CE556" s="29"/>
    </row>
    <row r="557" spans="1:83" ht="15">
      <c r="A557" s="29"/>
      <c r="B557" s="29"/>
      <c r="C557" s="28"/>
      <c r="D557" s="29"/>
      <c r="E557" s="28"/>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29"/>
      <c r="BR557" s="29"/>
      <c r="BS557" s="29"/>
      <c r="BT557" s="29"/>
      <c r="BU557" s="29"/>
      <c r="BV557" s="29"/>
      <c r="BW557" s="29"/>
      <c r="BX557" s="29"/>
      <c r="BY557" s="29"/>
      <c r="BZ557" s="29"/>
      <c r="CA557" s="29"/>
      <c r="CB557" s="29"/>
      <c r="CC557" s="29"/>
      <c r="CD557" s="29"/>
      <c r="CE557" s="29"/>
    </row>
    <row r="558" spans="1:83" ht="15">
      <c r="A558" s="29"/>
      <c r="B558" s="29"/>
      <c r="C558" s="28"/>
      <c r="D558" s="29"/>
      <c r="E558" s="28"/>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29"/>
      <c r="BR558" s="29"/>
      <c r="BS558" s="29"/>
      <c r="BT558" s="29"/>
      <c r="BU558" s="29"/>
      <c r="BV558" s="29"/>
      <c r="BW558" s="29"/>
      <c r="BX558" s="29"/>
      <c r="BY558" s="29"/>
      <c r="BZ558" s="29"/>
      <c r="CA558" s="29"/>
      <c r="CB558" s="29"/>
      <c r="CC558" s="29"/>
      <c r="CD558" s="29"/>
      <c r="CE558" s="29"/>
    </row>
    <row r="559" spans="1:83" ht="15">
      <c r="A559" s="29"/>
      <c r="B559" s="29"/>
      <c r="C559" s="28"/>
      <c r="D559" s="29"/>
      <c r="E559" s="28"/>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c r="BR559" s="29"/>
      <c r="BS559" s="29"/>
      <c r="BT559" s="29"/>
      <c r="BU559" s="29"/>
      <c r="BV559" s="29"/>
      <c r="BW559" s="29"/>
      <c r="BX559" s="29"/>
      <c r="BY559" s="29"/>
      <c r="BZ559" s="29"/>
      <c r="CA559" s="29"/>
      <c r="CB559" s="29"/>
      <c r="CC559" s="29"/>
      <c r="CD559" s="29"/>
      <c r="CE559" s="29"/>
    </row>
    <row r="560" spans="1:83" ht="15">
      <c r="A560" s="29"/>
      <c r="B560" s="29"/>
      <c r="C560" s="28"/>
      <c r="D560" s="29"/>
      <c r="E560" s="28"/>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c r="BR560" s="29"/>
      <c r="BS560" s="29"/>
      <c r="BT560" s="29"/>
      <c r="BU560" s="29"/>
      <c r="BV560" s="29"/>
      <c r="BW560" s="29"/>
      <c r="BX560" s="29"/>
      <c r="BY560" s="29"/>
      <c r="BZ560" s="29"/>
      <c r="CA560" s="29"/>
      <c r="CB560" s="29"/>
      <c r="CC560" s="29"/>
      <c r="CD560" s="29"/>
      <c r="CE560" s="29"/>
    </row>
    <row r="561" spans="1:83" ht="15">
      <c r="A561" s="29"/>
      <c r="B561" s="29"/>
      <c r="C561" s="28"/>
      <c r="D561" s="29"/>
      <c r="E561" s="28"/>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c r="BO561" s="29"/>
      <c r="BP561" s="29"/>
      <c r="BQ561" s="29"/>
      <c r="BR561" s="29"/>
      <c r="BS561" s="29"/>
      <c r="BT561" s="29"/>
      <c r="BU561" s="29"/>
      <c r="BV561" s="29"/>
      <c r="BW561" s="29"/>
      <c r="BX561" s="29"/>
      <c r="BY561" s="29"/>
      <c r="BZ561" s="29"/>
      <c r="CA561" s="29"/>
      <c r="CB561" s="29"/>
      <c r="CC561" s="29"/>
      <c r="CD561" s="29"/>
      <c r="CE561" s="29"/>
    </row>
    <row r="562" spans="1:83" ht="15">
      <c r="A562" s="29"/>
      <c r="B562" s="29"/>
      <c r="C562" s="28"/>
      <c r="D562" s="29"/>
      <c r="E562" s="28"/>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c r="AY562" s="29"/>
      <c r="AZ562" s="29"/>
      <c r="BA562" s="29"/>
      <c r="BB562" s="29"/>
      <c r="BC562" s="29"/>
      <c r="BD562" s="29"/>
      <c r="BE562" s="29"/>
      <c r="BF562" s="29"/>
      <c r="BG562" s="29"/>
      <c r="BH562" s="29"/>
      <c r="BI562" s="29"/>
      <c r="BJ562" s="29"/>
      <c r="BK562" s="29"/>
      <c r="BL562" s="29"/>
      <c r="BM562" s="29"/>
      <c r="BN562" s="29"/>
      <c r="BO562" s="29"/>
      <c r="BP562" s="29"/>
      <c r="BQ562" s="29"/>
      <c r="BR562" s="29"/>
      <c r="BS562" s="29"/>
      <c r="BT562" s="29"/>
      <c r="BU562" s="29"/>
      <c r="BV562" s="29"/>
      <c r="BW562" s="29"/>
      <c r="BX562" s="29"/>
      <c r="BY562" s="29"/>
      <c r="BZ562" s="29"/>
      <c r="CA562" s="29"/>
      <c r="CB562" s="29"/>
      <c r="CC562" s="29"/>
      <c r="CD562" s="29"/>
      <c r="CE562" s="29"/>
    </row>
    <row r="563" spans="1:83" ht="15">
      <c r="A563" s="29"/>
      <c r="B563" s="29"/>
      <c r="C563" s="28"/>
      <c r="D563" s="29"/>
      <c r="E563" s="28"/>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c r="BR563" s="29"/>
      <c r="BS563" s="29"/>
      <c r="BT563" s="29"/>
      <c r="BU563" s="29"/>
      <c r="BV563" s="29"/>
      <c r="BW563" s="29"/>
      <c r="BX563" s="29"/>
      <c r="BY563" s="29"/>
      <c r="BZ563" s="29"/>
      <c r="CA563" s="29"/>
      <c r="CB563" s="29"/>
      <c r="CC563" s="29"/>
      <c r="CD563" s="29"/>
      <c r="CE563" s="29"/>
    </row>
    <row r="564" spans="1:83" ht="15">
      <c r="A564" s="29"/>
      <c r="B564" s="29"/>
      <c r="C564" s="28"/>
      <c r="D564" s="29"/>
      <c r="E564" s="28"/>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BV564" s="29"/>
      <c r="BW564" s="29"/>
      <c r="BX564" s="29"/>
      <c r="BY564" s="29"/>
      <c r="BZ564" s="29"/>
      <c r="CA564" s="29"/>
      <c r="CB564" s="29"/>
      <c r="CC564" s="29"/>
      <c r="CD564" s="29"/>
      <c r="CE564" s="29"/>
    </row>
    <row r="565" spans="1:83" ht="15">
      <c r="A565" s="29"/>
      <c r="B565" s="29"/>
      <c r="C565" s="28"/>
      <c r="D565" s="29"/>
      <c r="E565" s="28"/>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BV565" s="29"/>
      <c r="BW565" s="29"/>
      <c r="BX565" s="29"/>
      <c r="BY565" s="29"/>
      <c r="BZ565" s="29"/>
      <c r="CA565" s="29"/>
      <c r="CB565" s="29"/>
      <c r="CC565" s="29"/>
      <c r="CD565" s="29"/>
      <c r="CE565" s="29"/>
    </row>
    <row r="566" spans="1:83" ht="15">
      <c r="A566" s="29"/>
      <c r="B566" s="29"/>
      <c r="C566" s="28"/>
      <c r="D566" s="29"/>
      <c r="E566" s="28"/>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29"/>
      <c r="BW566" s="29"/>
      <c r="BX566" s="29"/>
      <c r="BY566" s="29"/>
      <c r="BZ566" s="29"/>
      <c r="CA566" s="29"/>
      <c r="CB566" s="29"/>
      <c r="CC566" s="29"/>
      <c r="CD566" s="29"/>
      <c r="CE566" s="29"/>
    </row>
    <row r="567" spans="1:83" ht="15">
      <c r="A567" s="29"/>
      <c r="B567" s="29"/>
      <c r="C567" s="28"/>
      <c r="D567" s="29"/>
      <c r="E567" s="28"/>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BV567" s="29"/>
      <c r="BW567" s="29"/>
      <c r="BX567" s="29"/>
      <c r="BY567" s="29"/>
      <c r="BZ567" s="29"/>
      <c r="CA567" s="29"/>
      <c r="CB567" s="29"/>
      <c r="CC567" s="29"/>
      <c r="CD567" s="29"/>
      <c r="CE567" s="29"/>
    </row>
    <row r="568" spans="1:83" ht="15">
      <c r="A568" s="29"/>
      <c r="B568" s="29"/>
      <c r="C568" s="28"/>
      <c r="D568" s="29"/>
      <c r="E568" s="28"/>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BV568" s="29"/>
      <c r="BW568" s="29"/>
      <c r="BX568" s="29"/>
      <c r="BY568" s="29"/>
      <c r="BZ568" s="29"/>
      <c r="CA568" s="29"/>
      <c r="CB568" s="29"/>
      <c r="CC568" s="29"/>
      <c r="CD568" s="29"/>
      <c r="CE568" s="29"/>
    </row>
    <row r="569" spans="1:83" ht="15">
      <c r="A569" s="29"/>
      <c r="B569" s="29"/>
      <c r="C569" s="28"/>
      <c r="D569" s="29"/>
      <c r="E569" s="28"/>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BV569" s="29"/>
      <c r="BW569" s="29"/>
      <c r="BX569" s="29"/>
      <c r="BY569" s="29"/>
      <c r="BZ569" s="29"/>
      <c r="CA569" s="29"/>
      <c r="CB569" s="29"/>
      <c r="CC569" s="29"/>
      <c r="CD569" s="29"/>
      <c r="CE569" s="29"/>
    </row>
    <row r="570" spans="1:83" ht="15">
      <c r="A570" s="29"/>
      <c r="B570" s="29"/>
      <c r="C570" s="28"/>
      <c r="D570" s="29"/>
      <c r="E570" s="28"/>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29"/>
      <c r="BW570" s="29"/>
      <c r="BX570" s="29"/>
      <c r="BY570" s="29"/>
      <c r="BZ570" s="29"/>
      <c r="CA570" s="29"/>
      <c r="CB570" s="29"/>
      <c r="CC570" s="29"/>
      <c r="CD570" s="29"/>
      <c r="CE570" s="29"/>
    </row>
    <row r="571" spans="1:83" ht="15">
      <c r="A571" s="29"/>
      <c r="B571" s="29"/>
      <c r="C571" s="28"/>
      <c r="D571" s="29"/>
      <c r="E571" s="28"/>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29"/>
      <c r="BW571" s="29"/>
      <c r="BX571" s="29"/>
      <c r="BY571" s="29"/>
      <c r="BZ571" s="29"/>
      <c r="CA571" s="29"/>
      <c r="CB571" s="29"/>
      <c r="CC571" s="29"/>
      <c r="CD571" s="29"/>
      <c r="CE571" s="29"/>
    </row>
    <row r="572" spans="1:83" ht="15">
      <c r="A572" s="29"/>
      <c r="B572" s="29"/>
      <c r="C572" s="28"/>
      <c r="D572" s="29"/>
      <c r="E572" s="28"/>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BV572" s="29"/>
      <c r="BW572" s="29"/>
      <c r="BX572" s="29"/>
      <c r="BY572" s="29"/>
      <c r="BZ572" s="29"/>
      <c r="CA572" s="29"/>
      <c r="CB572" s="29"/>
      <c r="CC572" s="29"/>
      <c r="CD572" s="29"/>
      <c r="CE572" s="29"/>
    </row>
    <row r="573" spans="1:83" ht="15">
      <c r="A573" s="29"/>
      <c r="B573" s="29"/>
      <c r="C573" s="28"/>
      <c r="D573" s="29"/>
      <c r="E573" s="28"/>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29"/>
      <c r="BR573" s="29"/>
      <c r="BS573" s="29"/>
      <c r="BT573" s="29"/>
      <c r="BU573" s="29"/>
      <c r="BV573" s="29"/>
      <c r="BW573" s="29"/>
      <c r="BX573" s="29"/>
      <c r="BY573" s="29"/>
      <c r="BZ573" s="29"/>
      <c r="CA573" s="29"/>
      <c r="CB573" s="29"/>
      <c r="CC573" s="29"/>
      <c r="CD573" s="29"/>
      <c r="CE573" s="29"/>
    </row>
    <row r="574" spans="1:83" ht="15">
      <c r="A574" s="29"/>
      <c r="B574" s="29"/>
      <c r="C574" s="28"/>
      <c r="D574" s="29"/>
      <c r="E574" s="28"/>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BV574" s="29"/>
      <c r="BW574" s="29"/>
      <c r="BX574" s="29"/>
      <c r="BY574" s="29"/>
      <c r="BZ574" s="29"/>
      <c r="CA574" s="29"/>
      <c r="CB574" s="29"/>
      <c r="CC574" s="29"/>
      <c r="CD574" s="29"/>
      <c r="CE574" s="29"/>
    </row>
    <row r="575" spans="1:83" ht="15">
      <c r="A575" s="29"/>
      <c r="B575" s="29"/>
      <c r="C575" s="28"/>
      <c r="D575" s="29"/>
      <c r="E575" s="28"/>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c r="CB575" s="29"/>
      <c r="CC575" s="29"/>
      <c r="CD575" s="29"/>
      <c r="CE575" s="29"/>
    </row>
    <row r="576" spans="1:83" ht="15">
      <c r="A576" s="29"/>
      <c r="B576" s="29"/>
      <c r="C576" s="28"/>
      <c r="D576" s="29"/>
      <c r="E576" s="28"/>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BV576" s="29"/>
      <c r="BW576" s="29"/>
      <c r="BX576" s="29"/>
      <c r="BY576" s="29"/>
      <c r="BZ576" s="29"/>
      <c r="CA576" s="29"/>
      <c r="CB576" s="29"/>
      <c r="CC576" s="29"/>
      <c r="CD576" s="29"/>
      <c r="CE576" s="29"/>
    </row>
    <row r="577" spans="1:83" ht="15">
      <c r="A577" s="29"/>
      <c r="B577" s="29"/>
      <c r="C577" s="28"/>
      <c r="D577" s="29"/>
      <c r="E577" s="28"/>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c r="BS577" s="29"/>
      <c r="BT577" s="29"/>
      <c r="BU577" s="29"/>
      <c r="BV577" s="29"/>
      <c r="BW577" s="29"/>
      <c r="BX577" s="29"/>
      <c r="BY577" s="29"/>
      <c r="BZ577" s="29"/>
      <c r="CA577" s="29"/>
      <c r="CB577" s="29"/>
      <c r="CC577" s="29"/>
      <c r="CD577" s="29"/>
      <c r="CE577" s="29"/>
    </row>
    <row r="578" spans="1:83" ht="15">
      <c r="A578" s="29"/>
      <c r="B578" s="29"/>
      <c r="C578" s="28"/>
      <c r="D578" s="29"/>
      <c r="E578" s="28"/>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9"/>
      <c r="BH578" s="29"/>
      <c r="BI578" s="29"/>
      <c r="BJ578" s="29"/>
      <c r="BK578" s="29"/>
      <c r="BL578" s="29"/>
      <c r="BM578" s="29"/>
      <c r="BN578" s="29"/>
      <c r="BO578" s="29"/>
      <c r="BP578" s="29"/>
      <c r="BQ578" s="29"/>
      <c r="BR578" s="29"/>
      <c r="BS578" s="29"/>
      <c r="BT578" s="29"/>
      <c r="BU578" s="29"/>
      <c r="BV578" s="29"/>
      <c r="BW578" s="29"/>
      <c r="BX578" s="29"/>
      <c r="BY578" s="29"/>
      <c r="BZ578" s="29"/>
      <c r="CA578" s="29"/>
      <c r="CB578" s="29"/>
      <c r="CC578" s="29"/>
      <c r="CD578" s="29"/>
      <c r="CE578" s="29"/>
    </row>
    <row r="579" spans="1:83" ht="15">
      <c r="A579" s="29"/>
      <c r="B579" s="29"/>
      <c r="C579" s="28"/>
      <c r="D579" s="29"/>
      <c r="E579" s="28"/>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c r="BO579" s="29"/>
      <c r="BP579" s="29"/>
      <c r="BQ579" s="29"/>
      <c r="BR579" s="29"/>
      <c r="BS579" s="29"/>
      <c r="BT579" s="29"/>
      <c r="BU579" s="29"/>
      <c r="BV579" s="29"/>
      <c r="BW579" s="29"/>
      <c r="BX579" s="29"/>
      <c r="BY579" s="29"/>
      <c r="BZ579" s="29"/>
      <c r="CA579" s="29"/>
      <c r="CB579" s="29"/>
      <c r="CC579" s="29"/>
      <c r="CD579" s="29"/>
      <c r="CE579" s="29"/>
    </row>
    <row r="580" spans="1:83" ht="15">
      <c r="A580" s="29"/>
      <c r="B580" s="29"/>
      <c r="C580" s="28"/>
      <c r="D580" s="29"/>
      <c r="E580" s="28"/>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c r="BR580" s="29"/>
      <c r="BS580" s="29"/>
      <c r="BT580" s="29"/>
      <c r="BU580" s="29"/>
      <c r="BV580" s="29"/>
      <c r="BW580" s="29"/>
      <c r="BX580" s="29"/>
      <c r="BY580" s="29"/>
      <c r="BZ580" s="29"/>
      <c r="CA580" s="29"/>
      <c r="CB580" s="29"/>
      <c r="CC580" s="29"/>
      <c r="CD580" s="29"/>
      <c r="CE580" s="29"/>
    </row>
    <row r="581" spans="1:83" ht="15">
      <c r="A581" s="29"/>
      <c r="B581" s="29"/>
      <c r="C581" s="28"/>
      <c r="D581" s="29"/>
      <c r="E581" s="28"/>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29"/>
      <c r="BY581" s="29"/>
      <c r="BZ581" s="29"/>
      <c r="CA581" s="29"/>
      <c r="CB581" s="29"/>
      <c r="CC581" s="29"/>
      <c r="CD581" s="29"/>
      <c r="CE581" s="29"/>
    </row>
    <row r="582" spans="1:83" ht="15">
      <c r="A582" s="29"/>
      <c r="B582" s="29"/>
      <c r="C582" s="28"/>
      <c r="D582" s="29"/>
      <c r="E582" s="28"/>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c r="AY582" s="29"/>
      <c r="AZ582" s="29"/>
      <c r="BA582" s="29"/>
      <c r="BB582" s="29"/>
      <c r="BC582" s="29"/>
      <c r="BD582" s="29"/>
      <c r="BE582" s="29"/>
      <c r="BF582" s="29"/>
      <c r="BG582" s="29"/>
      <c r="BH582" s="29"/>
      <c r="BI582" s="29"/>
      <c r="BJ582" s="29"/>
      <c r="BK582" s="29"/>
      <c r="BL582" s="29"/>
      <c r="BM582" s="29"/>
      <c r="BN582" s="29"/>
      <c r="BO582" s="29"/>
      <c r="BP582" s="29"/>
      <c r="BQ582" s="29"/>
      <c r="BR582" s="29"/>
      <c r="BS582" s="29"/>
      <c r="BT582" s="29"/>
      <c r="BU582" s="29"/>
      <c r="BV582" s="29"/>
      <c r="BW582" s="29"/>
      <c r="BX582" s="29"/>
      <c r="BY582" s="29"/>
      <c r="BZ582" s="29"/>
      <c r="CA582" s="29"/>
      <c r="CB582" s="29"/>
      <c r="CC582" s="29"/>
      <c r="CD582" s="29"/>
      <c r="CE582" s="29"/>
    </row>
    <row r="583" spans="1:83" ht="15">
      <c r="A583" s="29"/>
      <c r="B583" s="29"/>
      <c r="C583" s="28"/>
      <c r="D583" s="29"/>
      <c r="E583" s="28"/>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c r="BR583" s="29"/>
      <c r="BS583" s="29"/>
      <c r="BT583" s="29"/>
      <c r="BU583" s="29"/>
      <c r="BV583" s="29"/>
      <c r="BW583" s="29"/>
      <c r="BX583" s="29"/>
      <c r="BY583" s="29"/>
      <c r="BZ583" s="29"/>
      <c r="CA583" s="29"/>
      <c r="CB583" s="29"/>
      <c r="CC583" s="29"/>
      <c r="CD583" s="29"/>
      <c r="CE583" s="29"/>
    </row>
    <row r="584" spans="1:83" ht="15">
      <c r="A584" s="29"/>
      <c r="B584" s="29"/>
      <c r="C584" s="28"/>
      <c r="D584" s="29"/>
      <c r="E584" s="28"/>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BV584" s="29"/>
      <c r="BW584" s="29"/>
      <c r="BX584" s="29"/>
      <c r="BY584" s="29"/>
      <c r="BZ584" s="29"/>
      <c r="CA584" s="29"/>
      <c r="CB584" s="29"/>
      <c r="CC584" s="29"/>
      <c r="CD584" s="29"/>
      <c r="CE584" s="29"/>
    </row>
    <row r="585" spans="1:83" ht="15">
      <c r="A585" s="29"/>
      <c r="B585" s="29"/>
      <c r="C585" s="28"/>
      <c r="D585" s="29"/>
      <c r="E585" s="28"/>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c r="BR585" s="29"/>
      <c r="BS585" s="29"/>
      <c r="BT585" s="29"/>
      <c r="BU585" s="29"/>
      <c r="BV585" s="29"/>
      <c r="BW585" s="29"/>
      <c r="BX585" s="29"/>
      <c r="BY585" s="29"/>
      <c r="BZ585" s="29"/>
      <c r="CA585" s="29"/>
      <c r="CB585" s="29"/>
      <c r="CC585" s="29"/>
      <c r="CD585" s="29"/>
      <c r="CE585" s="29"/>
    </row>
    <row r="586" spans="1:83" ht="15">
      <c r="A586" s="29"/>
      <c r="B586" s="29"/>
      <c r="C586" s="28"/>
      <c r="D586" s="29"/>
      <c r="E586" s="28"/>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c r="AY586" s="29"/>
      <c r="AZ586" s="29"/>
      <c r="BA586" s="29"/>
      <c r="BB586" s="29"/>
      <c r="BC586" s="29"/>
      <c r="BD586" s="29"/>
      <c r="BE586" s="29"/>
      <c r="BF586" s="29"/>
      <c r="BG586" s="29"/>
      <c r="BH586" s="29"/>
      <c r="BI586" s="29"/>
      <c r="BJ586" s="29"/>
      <c r="BK586" s="29"/>
      <c r="BL586" s="29"/>
      <c r="BM586" s="29"/>
      <c r="BN586" s="29"/>
      <c r="BO586" s="29"/>
      <c r="BP586" s="29"/>
      <c r="BQ586" s="29"/>
      <c r="BR586" s="29"/>
      <c r="BS586" s="29"/>
      <c r="BT586" s="29"/>
      <c r="BU586" s="29"/>
      <c r="BV586" s="29"/>
      <c r="BW586" s="29"/>
      <c r="BX586" s="29"/>
      <c r="BY586" s="29"/>
      <c r="BZ586" s="29"/>
      <c r="CA586" s="29"/>
      <c r="CB586" s="29"/>
      <c r="CC586" s="29"/>
      <c r="CD586" s="29"/>
      <c r="CE586" s="29"/>
    </row>
    <row r="587" spans="1:83" ht="15">
      <c r="A587" s="29"/>
      <c r="B587" s="29"/>
      <c r="C587" s="28"/>
      <c r="D587" s="29"/>
      <c r="E587" s="28"/>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c r="BO587" s="29"/>
      <c r="BP587" s="29"/>
      <c r="BQ587" s="29"/>
      <c r="BR587" s="29"/>
      <c r="BS587" s="29"/>
      <c r="BT587" s="29"/>
      <c r="BU587" s="29"/>
      <c r="BV587" s="29"/>
      <c r="BW587" s="29"/>
      <c r="BX587" s="29"/>
      <c r="BY587" s="29"/>
      <c r="BZ587" s="29"/>
      <c r="CA587" s="29"/>
      <c r="CB587" s="29"/>
      <c r="CC587" s="29"/>
      <c r="CD587" s="29"/>
      <c r="CE587" s="29"/>
    </row>
    <row r="588" spans="1:83" ht="15">
      <c r="A588" s="29"/>
      <c r="B588" s="29"/>
      <c r="C588" s="28"/>
      <c r="D588" s="29"/>
      <c r="E588" s="28"/>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29"/>
      <c r="AY588" s="29"/>
      <c r="AZ588" s="29"/>
      <c r="BA588" s="29"/>
      <c r="BB588" s="29"/>
      <c r="BC588" s="29"/>
      <c r="BD588" s="29"/>
      <c r="BE588" s="29"/>
      <c r="BF588" s="29"/>
      <c r="BG588" s="29"/>
      <c r="BH588" s="29"/>
      <c r="BI588" s="29"/>
      <c r="BJ588" s="29"/>
      <c r="BK588" s="29"/>
      <c r="BL588" s="29"/>
      <c r="BM588" s="29"/>
      <c r="BN588" s="29"/>
      <c r="BO588" s="29"/>
      <c r="BP588" s="29"/>
      <c r="BQ588" s="29"/>
      <c r="BR588" s="29"/>
      <c r="BS588" s="29"/>
      <c r="BT588" s="29"/>
      <c r="BU588" s="29"/>
      <c r="BV588" s="29"/>
      <c r="BW588" s="29"/>
      <c r="BX588" s="29"/>
      <c r="BY588" s="29"/>
      <c r="BZ588" s="29"/>
      <c r="CA588" s="29"/>
      <c r="CB588" s="29"/>
      <c r="CC588" s="29"/>
      <c r="CD588" s="29"/>
      <c r="CE588" s="29"/>
    </row>
    <row r="589" spans="1:83" ht="15">
      <c r="A589" s="29"/>
      <c r="B589" s="29"/>
      <c r="C589" s="28"/>
      <c r="D589" s="29"/>
      <c r="E589" s="28"/>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c r="BO589" s="29"/>
      <c r="BP589" s="29"/>
      <c r="BQ589" s="29"/>
      <c r="BR589" s="29"/>
      <c r="BS589" s="29"/>
      <c r="BT589" s="29"/>
      <c r="BU589" s="29"/>
      <c r="BV589" s="29"/>
      <c r="BW589" s="29"/>
      <c r="BX589" s="29"/>
      <c r="BY589" s="29"/>
      <c r="BZ589" s="29"/>
      <c r="CA589" s="29"/>
      <c r="CB589" s="29"/>
      <c r="CC589" s="29"/>
      <c r="CD589" s="29"/>
      <c r="CE589" s="29"/>
    </row>
    <row r="590" spans="1:83" ht="15">
      <c r="A590" s="29"/>
      <c r="B590" s="29"/>
      <c r="C590" s="28"/>
      <c r="D590" s="29"/>
      <c r="E590" s="28"/>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29"/>
      <c r="BR590" s="29"/>
      <c r="BS590" s="29"/>
      <c r="BT590" s="29"/>
      <c r="BU590" s="29"/>
      <c r="BV590" s="29"/>
      <c r="BW590" s="29"/>
      <c r="BX590" s="29"/>
      <c r="BY590" s="29"/>
      <c r="BZ590" s="29"/>
      <c r="CA590" s="29"/>
      <c r="CB590" s="29"/>
      <c r="CC590" s="29"/>
      <c r="CD590" s="29"/>
      <c r="CE590" s="29"/>
    </row>
    <row r="591" spans="1:83" ht="15">
      <c r="A591" s="29"/>
      <c r="B591" s="29"/>
      <c r="C591" s="28"/>
      <c r="D591" s="29"/>
      <c r="E591" s="28"/>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c r="BO591" s="29"/>
      <c r="BP591" s="29"/>
      <c r="BQ591" s="29"/>
      <c r="BR591" s="29"/>
      <c r="BS591" s="29"/>
      <c r="BT591" s="29"/>
      <c r="BU591" s="29"/>
      <c r="BV591" s="29"/>
      <c r="BW591" s="29"/>
      <c r="BX591" s="29"/>
      <c r="BY591" s="29"/>
      <c r="BZ591" s="29"/>
      <c r="CA591" s="29"/>
      <c r="CB591" s="29"/>
      <c r="CC591" s="29"/>
      <c r="CD591" s="29"/>
      <c r="CE591" s="29"/>
    </row>
    <row r="592" spans="1:83" ht="15">
      <c r="A592" s="29"/>
      <c r="B592" s="29"/>
      <c r="C592" s="28"/>
      <c r="D592" s="29"/>
      <c r="E592" s="28"/>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c r="BR592" s="29"/>
      <c r="BS592" s="29"/>
      <c r="BT592" s="29"/>
      <c r="BU592" s="29"/>
      <c r="BV592" s="29"/>
      <c r="BW592" s="29"/>
      <c r="BX592" s="29"/>
      <c r="BY592" s="29"/>
      <c r="BZ592" s="29"/>
      <c r="CA592" s="29"/>
      <c r="CB592" s="29"/>
      <c r="CC592" s="29"/>
      <c r="CD592" s="29"/>
      <c r="CE592" s="29"/>
    </row>
    <row r="593" spans="1:83" ht="15">
      <c r="A593" s="29"/>
      <c r="B593" s="29"/>
      <c r="C593" s="28"/>
      <c r="D593" s="29"/>
      <c r="E593" s="28"/>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29"/>
      <c r="BR593" s="29"/>
      <c r="BS593" s="29"/>
      <c r="BT593" s="29"/>
      <c r="BU593" s="29"/>
      <c r="BV593" s="29"/>
      <c r="BW593" s="29"/>
      <c r="BX593" s="29"/>
      <c r="BY593" s="29"/>
      <c r="BZ593" s="29"/>
      <c r="CA593" s="29"/>
      <c r="CB593" s="29"/>
      <c r="CC593" s="29"/>
      <c r="CD593" s="29"/>
      <c r="CE593" s="29"/>
    </row>
    <row r="594" spans="1:83" ht="15">
      <c r="A594" s="29"/>
      <c r="B594" s="29"/>
      <c r="C594" s="28"/>
      <c r="D594" s="29"/>
      <c r="E594" s="28"/>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29"/>
      <c r="BR594" s="29"/>
      <c r="BS594" s="29"/>
      <c r="BT594" s="29"/>
      <c r="BU594" s="29"/>
      <c r="BV594" s="29"/>
      <c r="BW594" s="29"/>
      <c r="BX594" s="29"/>
      <c r="BY594" s="29"/>
      <c r="BZ594" s="29"/>
      <c r="CA594" s="29"/>
      <c r="CB594" s="29"/>
      <c r="CC594" s="29"/>
      <c r="CD594" s="29"/>
      <c r="CE594" s="29"/>
    </row>
    <row r="595" spans="1:83" ht="15">
      <c r="A595" s="29"/>
      <c r="B595" s="29"/>
      <c r="C595" s="28"/>
      <c r="D595" s="29"/>
      <c r="E595" s="28"/>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c r="BR595" s="29"/>
      <c r="BS595" s="29"/>
      <c r="BT595" s="29"/>
      <c r="BU595" s="29"/>
      <c r="BV595" s="29"/>
      <c r="BW595" s="29"/>
      <c r="BX595" s="29"/>
      <c r="BY595" s="29"/>
      <c r="BZ595" s="29"/>
      <c r="CA595" s="29"/>
      <c r="CB595" s="29"/>
      <c r="CC595" s="29"/>
      <c r="CD595" s="29"/>
      <c r="CE595" s="29"/>
    </row>
    <row r="596" spans="1:83" ht="15">
      <c r="A596" s="29"/>
      <c r="B596" s="29"/>
      <c r="C596" s="28"/>
      <c r="D596" s="29"/>
      <c r="E596" s="28"/>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29"/>
      <c r="AY596" s="29"/>
      <c r="AZ596" s="29"/>
      <c r="BA596" s="29"/>
      <c r="BB596" s="29"/>
      <c r="BC596" s="29"/>
      <c r="BD596" s="29"/>
      <c r="BE596" s="29"/>
      <c r="BF596" s="29"/>
      <c r="BG596" s="29"/>
      <c r="BH596" s="29"/>
      <c r="BI596" s="29"/>
      <c r="BJ596" s="29"/>
      <c r="BK596" s="29"/>
      <c r="BL596" s="29"/>
      <c r="BM596" s="29"/>
      <c r="BN596" s="29"/>
      <c r="BO596" s="29"/>
      <c r="BP596" s="29"/>
      <c r="BQ596" s="29"/>
      <c r="BR596" s="29"/>
      <c r="BS596" s="29"/>
      <c r="BT596" s="29"/>
      <c r="BU596" s="29"/>
      <c r="BV596" s="29"/>
      <c r="BW596" s="29"/>
      <c r="BX596" s="29"/>
      <c r="BY596" s="29"/>
      <c r="BZ596" s="29"/>
      <c r="CA596" s="29"/>
      <c r="CB596" s="29"/>
      <c r="CC596" s="29"/>
      <c r="CD596" s="29"/>
      <c r="CE596" s="29"/>
    </row>
    <row r="597" spans="1:83" ht="15">
      <c r="A597" s="29"/>
      <c r="B597" s="29"/>
      <c r="C597" s="28"/>
      <c r="D597" s="29"/>
      <c r="E597" s="28"/>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c r="BR597" s="29"/>
      <c r="BS597" s="29"/>
      <c r="BT597" s="29"/>
      <c r="BU597" s="29"/>
      <c r="BV597" s="29"/>
      <c r="BW597" s="29"/>
      <c r="BX597" s="29"/>
      <c r="BY597" s="29"/>
      <c r="BZ597" s="29"/>
      <c r="CA597" s="29"/>
      <c r="CB597" s="29"/>
      <c r="CC597" s="29"/>
      <c r="CD597" s="29"/>
      <c r="CE597" s="29"/>
    </row>
    <row r="598" spans="1:83" ht="15">
      <c r="A598" s="29"/>
      <c r="B598" s="29"/>
      <c r="C598" s="28"/>
      <c r="D598" s="29"/>
      <c r="E598" s="28"/>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c r="BR598" s="29"/>
      <c r="BS598" s="29"/>
      <c r="BT598" s="29"/>
      <c r="BU598" s="29"/>
      <c r="BV598" s="29"/>
      <c r="BW598" s="29"/>
      <c r="BX598" s="29"/>
      <c r="BY598" s="29"/>
      <c r="BZ598" s="29"/>
      <c r="CA598" s="29"/>
      <c r="CB598" s="29"/>
      <c r="CC598" s="29"/>
      <c r="CD598" s="29"/>
      <c r="CE598" s="29"/>
    </row>
    <row r="599" spans="1:83" ht="15">
      <c r="A599" s="29"/>
      <c r="B599" s="29"/>
      <c r="C599" s="28"/>
      <c r="D599" s="29"/>
      <c r="E599" s="28"/>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BV599" s="29"/>
      <c r="BW599" s="29"/>
      <c r="BX599" s="29"/>
      <c r="BY599" s="29"/>
      <c r="BZ599" s="29"/>
      <c r="CA599" s="29"/>
      <c r="CB599" s="29"/>
      <c r="CC599" s="29"/>
      <c r="CD599" s="29"/>
      <c r="CE599" s="29"/>
    </row>
    <row r="600" spans="1:83" ht="15">
      <c r="A600" s="29"/>
      <c r="B600" s="29"/>
      <c r="C600" s="28"/>
      <c r="D600" s="29"/>
      <c r="E600" s="28"/>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29"/>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BV600" s="29"/>
      <c r="BW600" s="29"/>
      <c r="BX600" s="29"/>
      <c r="BY600" s="29"/>
      <c r="BZ600" s="29"/>
      <c r="CA600" s="29"/>
      <c r="CB600" s="29"/>
      <c r="CC600" s="29"/>
      <c r="CD600" s="29"/>
      <c r="CE600" s="29"/>
    </row>
    <row r="601" spans="1:83" ht="15">
      <c r="A601" s="29"/>
      <c r="B601" s="29"/>
      <c r="C601" s="28"/>
      <c r="D601" s="29"/>
      <c r="E601" s="28"/>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c r="BR601" s="29"/>
      <c r="BS601" s="29"/>
      <c r="BT601" s="29"/>
      <c r="BU601" s="29"/>
      <c r="BV601" s="29"/>
      <c r="BW601" s="29"/>
      <c r="BX601" s="29"/>
      <c r="BY601" s="29"/>
      <c r="BZ601" s="29"/>
      <c r="CA601" s="29"/>
      <c r="CB601" s="29"/>
      <c r="CC601" s="29"/>
      <c r="CD601" s="29"/>
      <c r="CE601" s="29"/>
    </row>
    <row r="602" spans="1:83" ht="15">
      <c r="A602" s="29"/>
      <c r="B602" s="29"/>
      <c r="C602" s="28"/>
      <c r="D602" s="29"/>
      <c r="E602" s="28"/>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c r="BR602" s="29"/>
      <c r="BS602" s="29"/>
      <c r="BT602" s="29"/>
      <c r="BU602" s="29"/>
      <c r="BV602" s="29"/>
      <c r="BW602" s="29"/>
      <c r="BX602" s="29"/>
      <c r="BY602" s="29"/>
      <c r="BZ602" s="29"/>
      <c r="CA602" s="29"/>
      <c r="CB602" s="29"/>
      <c r="CC602" s="29"/>
      <c r="CD602" s="29"/>
      <c r="CE602" s="29"/>
    </row>
    <row r="603" spans="1:83" ht="15">
      <c r="A603" s="29"/>
      <c r="B603" s="29"/>
      <c r="C603" s="28"/>
      <c r="D603" s="29"/>
      <c r="E603" s="28"/>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c r="BO603" s="29"/>
      <c r="BP603" s="29"/>
      <c r="BQ603" s="29"/>
      <c r="BR603" s="29"/>
      <c r="BS603" s="29"/>
      <c r="BT603" s="29"/>
      <c r="BU603" s="29"/>
      <c r="BV603" s="29"/>
      <c r="BW603" s="29"/>
      <c r="BX603" s="29"/>
      <c r="BY603" s="29"/>
      <c r="BZ603" s="29"/>
      <c r="CA603" s="29"/>
      <c r="CB603" s="29"/>
      <c r="CC603" s="29"/>
      <c r="CD603" s="29"/>
      <c r="CE603" s="29"/>
    </row>
    <row r="604" spans="1:83" ht="15">
      <c r="A604" s="29"/>
      <c r="B604" s="29"/>
      <c r="C604" s="28"/>
      <c r="D604" s="29"/>
      <c r="E604" s="28"/>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P604" s="29"/>
      <c r="BQ604" s="29"/>
      <c r="BR604" s="29"/>
      <c r="BS604" s="29"/>
      <c r="BT604" s="29"/>
      <c r="BU604" s="29"/>
      <c r="BV604" s="29"/>
      <c r="BW604" s="29"/>
      <c r="BX604" s="29"/>
      <c r="BY604" s="29"/>
      <c r="BZ604" s="29"/>
      <c r="CA604" s="29"/>
      <c r="CB604" s="29"/>
      <c r="CC604" s="29"/>
      <c r="CD604" s="29"/>
      <c r="CE604" s="29"/>
    </row>
    <row r="605" spans="1:83" ht="15">
      <c r="A605" s="29"/>
      <c r="B605" s="29"/>
      <c r="C605" s="28"/>
      <c r="D605" s="29"/>
      <c r="E605" s="28"/>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c r="BO605" s="29"/>
      <c r="BP605" s="29"/>
      <c r="BQ605" s="29"/>
      <c r="BR605" s="29"/>
      <c r="BS605" s="29"/>
      <c r="BT605" s="29"/>
      <c r="BU605" s="29"/>
      <c r="BV605" s="29"/>
      <c r="BW605" s="29"/>
      <c r="BX605" s="29"/>
      <c r="BY605" s="29"/>
      <c r="BZ605" s="29"/>
      <c r="CA605" s="29"/>
      <c r="CB605" s="29"/>
      <c r="CC605" s="29"/>
      <c r="CD605" s="29"/>
      <c r="CE605" s="29"/>
    </row>
    <row r="606" spans="1:83" ht="15">
      <c r="A606" s="29"/>
      <c r="B606" s="29"/>
      <c r="C606" s="28"/>
      <c r="D606" s="29"/>
      <c r="E606" s="28"/>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29"/>
      <c r="AY606" s="29"/>
      <c r="AZ606" s="29"/>
      <c r="BA606" s="29"/>
      <c r="BB606" s="29"/>
      <c r="BC606" s="29"/>
      <c r="BD606" s="29"/>
      <c r="BE606" s="29"/>
      <c r="BF606" s="29"/>
      <c r="BG606" s="29"/>
      <c r="BH606" s="29"/>
      <c r="BI606" s="29"/>
      <c r="BJ606" s="29"/>
      <c r="BK606" s="29"/>
      <c r="BL606" s="29"/>
      <c r="BM606" s="29"/>
      <c r="BN606" s="29"/>
      <c r="BO606" s="29"/>
      <c r="BP606" s="29"/>
      <c r="BQ606" s="29"/>
      <c r="BR606" s="29"/>
      <c r="BS606" s="29"/>
      <c r="BT606" s="29"/>
      <c r="BU606" s="29"/>
      <c r="BV606" s="29"/>
      <c r="BW606" s="29"/>
      <c r="BX606" s="29"/>
      <c r="BY606" s="29"/>
      <c r="BZ606" s="29"/>
      <c r="CA606" s="29"/>
      <c r="CB606" s="29"/>
      <c r="CC606" s="29"/>
      <c r="CD606" s="29"/>
      <c r="CE606" s="29"/>
    </row>
    <row r="607" spans="1:83" ht="15">
      <c r="A607" s="29"/>
      <c r="B607" s="29"/>
      <c r="C607" s="28"/>
      <c r="D607" s="29"/>
      <c r="E607" s="28"/>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c r="BO607" s="29"/>
      <c r="BP607" s="29"/>
      <c r="BQ607" s="29"/>
      <c r="BR607" s="29"/>
      <c r="BS607" s="29"/>
      <c r="BT607" s="29"/>
      <c r="BU607" s="29"/>
      <c r="BV607" s="29"/>
      <c r="BW607" s="29"/>
      <c r="BX607" s="29"/>
      <c r="BY607" s="29"/>
      <c r="BZ607" s="29"/>
      <c r="CA607" s="29"/>
      <c r="CB607" s="29"/>
      <c r="CC607" s="29"/>
      <c r="CD607" s="29"/>
      <c r="CE607" s="29"/>
    </row>
    <row r="608" spans="1:83" ht="15">
      <c r="A608" s="29"/>
      <c r="B608" s="29"/>
      <c r="C608" s="28"/>
      <c r="D608" s="29"/>
      <c r="E608" s="28"/>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BV608" s="29"/>
      <c r="BW608" s="29"/>
      <c r="BX608" s="29"/>
      <c r="BY608" s="29"/>
      <c r="BZ608" s="29"/>
      <c r="CA608" s="29"/>
      <c r="CB608" s="29"/>
      <c r="CC608" s="29"/>
      <c r="CD608" s="29"/>
      <c r="CE608" s="29"/>
    </row>
    <row r="609" spans="1:83" ht="15">
      <c r="A609" s="29"/>
      <c r="B609" s="29"/>
      <c r="C609" s="28"/>
      <c r="D609" s="29"/>
      <c r="E609" s="28"/>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c r="BO609" s="29"/>
      <c r="BP609" s="29"/>
      <c r="BQ609" s="29"/>
      <c r="BR609" s="29"/>
      <c r="BS609" s="29"/>
      <c r="BT609" s="29"/>
      <c r="BU609" s="29"/>
      <c r="BV609" s="29"/>
      <c r="BW609" s="29"/>
      <c r="BX609" s="29"/>
      <c r="BY609" s="29"/>
      <c r="BZ609" s="29"/>
      <c r="CA609" s="29"/>
      <c r="CB609" s="29"/>
      <c r="CC609" s="29"/>
      <c r="CD609" s="29"/>
      <c r="CE609" s="29"/>
    </row>
    <row r="610" spans="1:83" ht="15">
      <c r="A610" s="29"/>
      <c r="B610" s="29"/>
      <c r="C610" s="28"/>
      <c r="D610" s="29"/>
      <c r="E610" s="28"/>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29"/>
      <c r="AY610" s="29"/>
      <c r="AZ610" s="29"/>
      <c r="BA610" s="29"/>
      <c r="BB610" s="29"/>
      <c r="BC610" s="29"/>
      <c r="BD610" s="29"/>
      <c r="BE610" s="29"/>
      <c r="BF610" s="29"/>
      <c r="BG610" s="29"/>
      <c r="BH610" s="29"/>
      <c r="BI610" s="29"/>
      <c r="BJ610" s="29"/>
      <c r="BK610" s="29"/>
      <c r="BL610" s="29"/>
      <c r="BM610" s="29"/>
      <c r="BN610" s="29"/>
      <c r="BO610" s="29"/>
      <c r="BP610" s="29"/>
      <c r="BQ610" s="29"/>
      <c r="BR610" s="29"/>
      <c r="BS610" s="29"/>
      <c r="BT610" s="29"/>
      <c r="BU610" s="29"/>
      <c r="BV610" s="29"/>
      <c r="BW610" s="29"/>
      <c r="BX610" s="29"/>
      <c r="BY610" s="29"/>
      <c r="BZ610" s="29"/>
      <c r="CA610" s="29"/>
      <c r="CB610" s="29"/>
      <c r="CC610" s="29"/>
      <c r="CD610" s="29"/>
      <c r="CE610" s="29"/>
    </row>
    <row r="611" spans="1:83" ht="15">
      <c r="A611" s="29"/>
      <c r="B611" s="29"/>
      <c r="C611" s="28"/>
      <c r="D611" s="29"/>
      <c r="E611" s="28"/>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c r="BR611" s="29"/>
      <c r="BS611" s="29"/>
      <c r="BT611" s="29"/>
      <c r="BU611" s="29"/>
      <c r="BV611" s="29"/>
      <c r="BW611" s="29"/>
      <c r="BX611" s="29"/>
      <c r="BY611" s="29"/>
      <c r="BZ611" s="29"/>
      <c r="CA611" s="29"/>
      <c r="CB611" s="29"/>
      <c r="CC611" s="29"/>
      <c r="CD611" s="29"/>
      <c r="CE611" s="29"/>
    </row>
    <row r="612" spans="1:83" ht="15">
      <c r="A612" s="29"/>
      <c r="B612" s="29"/>
      <c r="C612" s="28"/>
      <c r="D612" s="29"/>
      <c r="E612" s="28"/>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c r="BR612" s="29"/>
      <c r="BS612" s="29"/>
      <c r="BT612" s="29"/>
      <c r="BU612" s="29"/>
      <c r="BV612" s="29"/>
      <c r="BW612" s="29"/>
      <c r="BX612" s="29"/>
      <c r="BY612" s="29"/>
      <c r="BZ612" s="29"/>
      <c r="CA612" s="29"/>
      <c r="CB612" s="29"/>
      <c r="CC612" s="29"/>
      <c r="CD612" s="29"/>
      <c r="CE612" s="29"/>
    </row>
    <row r="613" spans="1:83" ht="15">
      <c r="A613" s="29"/>
      <c r="B613" s="29"/>
      <c r="C613" s="28"/>
      <c r="D613" s="29"/>
      <c r="E613" s="28"/>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c r="BR613" s="29"/>
      <c r="BS613" s="29"/>
      <c r="BT613" s="29"/>
      <c r="BU613" s="29"/>
      <c r="BV613" s="29"/>
      <c r="BW613" s="29"/>
      <c r="BX613" s="29"/>
      <c r="BY613" s="29"/>
      <c r="BZ613" s="29"/>
      <c r="CA613" s="29"/>
      <c r="CB613" s="29"/>
      <c r="CC613" s="29"/>
      <c r="CD613" s="29"/>
      <c r="CE613" s="29"/>
    </row>
    <row r="614" spans="1:83" ht="15">
      <c r="A614" s="29"/>
      <c r="B614" s="29"/>
      <c r="C614" s="28"/>
      <c r="D614" s="29"/>
      <c r="E614" s="28"/>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c r="BH614" s="29"/>
      <c r="BI614" s="29"/>
      <c r="BJ614" s="29"/>
      <c r="BK614" s="29"/>
      <c r="BL614" s="29"/>
      <c r="BM614" s="29"/>
      <c r="BN614" s="29"/>
      <c r="BO614" s="29"/>
      <c r="BP614" s="29"/>
      <c r="BQ614" s="29"/>
      <c r="BR614" s="29"/>
      <c r="BS614" s="29"/>
      <c r="BT614" s="29"/>
      <c r="BU614" s="29"/>
      <c r="BV614" s="29"/>
      <c r="BW614" s="29"/>
      <c r="BX614" s="29"/>
      <c r="BY614" s="29"/>
      <c r="BZ614" s="29"/>
      <c r="CA614" s="29"/>
      <c r="CB614" s="29"/>
      <c r="CC614" s="29"/>
      <c r="CD614" s="29"/>
      <c r="CE614" s="29"/>
    </row>
    <row r="615" spans="1:83" ht="15">
      <c r="A615" s="29"/>
      <c r="B615" s="29"/>
      <c r="C615" s="28"/>
      <c r="D615" s="29"/>
      <c r="E615" s="28"/>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c r="BR615" s="29"/>
      <c r="BS615" s="29"/>
      <c r="BT615" s="29"/>
      <c r="BU615" s="29"/>
      <c r="BV615" s="29"/>
      <c r="BW615" s="29"/>
      <c r="BX615" s="29"/>
      <c r="BY615" s="29"/>
      <c r="BZ615" s="29"/>
      <c r="CA615" s="29"/>
      <c r="CB615" s="29"/>
      <c r="CC615" s="29"/>
      <c r="CD615" s="29"/>
      <c r="CE615" s="29"/>
    </row>
    <row r="616" spans="1:83" ht="15">
      <c r="A616" s="29"/>
      <c r="B616" s="29"/>
      <c r="C616" s="28"/>
      <c r="D616" s="29"/>
      <c r="E616" s="28"/>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c r="AX616" s="29"/>
      <c r="AY616" s="29"/>
      <c r="AZ616" s="29"/>
      <c r="BA616" s="29"/>
      <c r="BB616" s="29"/>
      <c r="BC616" s="29"/>
      <c r="BD616" s="29"/>
      <c r="BE616" s="29"/>
      <c r="BF616" s="29"/>
      <c r="BG616" s="29"/>
      <c r="BH616" s="29"/>
      <c r="BI616" s="29"/>
      <c r="BJ616" s="29"/>
      <c r="BK616" s="29"/>
      <c r="BL616" s="29"/>
      <c r="BM616" s="29"/>
      <c r="BN616" s="29"/>
      <c r="BO616" s="29"/>
      <c r="BP616" s="29"/>
      <c r="BQ616" s="29"/>
      <c r="BR616" s="29"/>
      <c r="BS616" s="29"/>
      <c r="BT616" s="29"/>
      <c r="BU616" s="29"/>
      <c r="BV616" s="29"/>
      <c r="BW616" s="29"/>
      <c r="BX616" s="29"/>
      <c r="BY616" s="29"/>
      <c r="BZ616" s="29"/>
      <c r="CA616" s="29"/>
      <c r="CB616" s="29"/>
      <c r="CC616" s="29"/>
      <c r="CD616" s="29"/>
      <c r="CE616" s="29"/>
    </row>
    <row r="617" spans="1:83" ht="15">
      <c r="A617" s="29"/>
      <c r="B617" s="29"/>
      <c r="C617" s="28"/>
      <c r="D617" s="29"/>
      <c r="E617" s="28"/>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c r="BR617" s="29"/>
      <c r="BS617" s="29"/>
      <c r="BT617" s="29"/>
      <c r="BU617" s="29"/>
      <c r="BV617" s="29"/>
      <c r="BW617" s="29"/>
      <c r="BX617" s="29"/>
      <c r="BY617" s="29"/>
      <c r="BZ617" s="29"/>
      <c r="CA617" s="29"/>
      <c r="CB617" s="29"/>
      <c r="CC617" s="29"/>
      <c r="CD617" s="29"/>
      <c r="CE617" s="29"/>
    </row>
    <row r="618" spans="1:83" ht="15">
      <c r="A618" s="29"/>
      <c r="B618" s="29"/>
      <c r="C618" s="28"/>
      <c r="D618" s="29"/>
      <c r="E618" s="28"/>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c r="BI618" s="29"/>
      <c r="BJ618" s="29"/>
      <c r="BK618" s="29"/>
      <c r="BL618" s="29"/>
      <c r="BM618" s="29"/>
      <c r="BN618" s="29"/>
      <c r="BO618" s="29"/>
      <c r="BP618" s="29"/>
      <c r="BQ618" s="29"/>
      <c r="BR618" s="29"/>
      <c r="BS618" s="29"/>
      <c r="BT618" s="29"/>
      <c r="BU618" s="29"/>
      <c r="BV618" s="29"/>
      <c r="BW618" s="29"/>
      <c r="BX618" s="29"/>
      <c r="BY618" s="29"/>
      <c r="BZ618" s="29"/>
      <c r="CA618" s="29"/>
      <c r="CB618" s="29"/>
      <c r="CC618" s="29"/>
      <c r="CD618" s="29"/>
      <c r="CE618" s="29"/>
    </row>
    <row r="619" spans="1:83" ht="15">
      <c r="A619" s="29"/>
      <c r="B619" s="29"/>
      <c r="C619" s="28"/>
      <c r="D619" s="29"/>
      <c r="E619" s="28"/>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c r="BO619" s="29"/>
      <c r="BP619" s="29"/>
      <c r="BQ619" s="29"/>
      <c r="BR619" s="29"/>
      <c r="BS619" s="29"/>
      <c r="BT619" s="29"/>
      <c r="BU619" s="29"/>
      <c r="BV619" s="29"/>
      <c r="BW619" s="29"/>
      <c r="BX619" s="29"/>
      <c r="BY619" s="29"/>
      <c r="BZ619" s="29"/>
      <c r="CA619" s="29"/>
      <c r="CB619" s="29"/>
      <c r="CC619" s="29"/>
      <c r="CD619" s="29"/>
      <c r="CE619" s="29"/>
    </row>
    <row r="620" spans="1:83" ht="15">
      <c r="A620" s="29"/>
      <c r="B620" s="29"/>
      <c r="C620" s="28"/>
      <c r="D620" s="29"/>
      <c r="E620" s="28"/>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29"/>
      <c r="AY620" s="29"/>
      <c r="AZ620" s="29"/>
      <c r="BA620" s="29"/>
      <c r="BB620" s="29"/>
      <c r="BC620" s="29"/>
      <c r="BD620" s="29"/>
      <c r="BE620" s="29"/>
      <c r="BF620" s="29"/>
      <c r="BG620" s="29"/>
      <c r="BH620" s="29"/>
      <c r="BI620" s="29"/>
      <c r="BJ620" s="29"/>
      <c r="BK620" s="29"/>
      <c r="BL620" s="29"/>
      <c r="BM620" s="29"/>
      <c r="BN620" s="29"/>
      <c r="BO620" s="29"/>
      <c r="BP620" s="29"/>
      <c r="BQ620" s="29"/>
      <c r="BR620" s="29"/>
      <c r="BS620" s="29"/>
      <c r="BT620" s="29"/>
      <c r="BU620" s="29"/>
      <c r="BV620" s="29"/>
      <c r="BW620" s="29"/>
      <c r="BX620" s="29"/>
      <c r="BY620" s="29"/>
      <c r="BZ620" s="29"/>
      <c r="CA620" s="29"/>
      <c r="CB620" s="29"/>
      <c r="CC620" s="29"/>
      <c r="CD620" s="29"/>
      <c r="CE620" s="29"/>
    </row>
    <row r="621" spans="1:83" ht="15">
      <c r="A621" s="29"/>
      <c r="B621" s="29"/>
      <c r="C621" s="28"/>
      <c r="D621" s="29"/>
      <c r="E621" s="28"/>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c r="BO621" s="29"/>
      <c r="BP621" s="29"/>
      <c r="BQ621" s="29"/>
      <c r="BR621" s="29"/>
      <c r="BS621" s="29"/>
      <c r="BT621" s="29"/>
      <c r="BU621" s="29"/>
      <c r="BV621" s="29"/>
      <c r="BW621" s="29"/>
      <c r="BX621" s="29"/>
      <c r="BY621" s="29"/>
      <c r="BZ621" s="29"/>
      <c r="CA621" s="29"/>
      <c r="CB621" s="29"/>
      <c r="CC621" s="29"/>
      <c r="CD621" s="29"/>
      <c r="CE621" s="29"/>
    </row>
    <row r="622" spans="1:83" ht="15">
      <c r="A622" s="29"/>
      <c r="B622" s="29"/>
      <c r="C622" s="28"/>
      <c r="D622" s="29"/>
      <c r="E622" s="28"/>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29"/>
      <c r="AY622" s="29"/>
      <c r="AZ622" s="29"/>
      <c r="BA622" s="29"/>
      <c r="BB622" s="29"/>
      <c r="BC622" s="29"/>
      <c r="BD622" s="29"/>
      <c r="BE622" s="29"/>
      <c r="BF622" s="29"/>
      <c r="BG622" s="29"/>
      <c r="BH622" s="29"/>
      <c r="BI622" s="29"/>
      <c r="BJ622" s="29"/>
      <c r="BK622" s="29"/>
      <c r="BL622" s="29"/>
      <c r="BM622" s="29"/>
      <c r="BN622" s="29"/>
      <c r="BO622" s="29"/>
      <c r="BP622" s="29"/>
      <c r="BQ622" s="29"/>
      <c r="BR622" s="29"/>
      <c r="BS622" s="29"/>
      <c r="BT622" s="29"/>
      <c r="BU622" s="29"/>
      <c r="BV622" s="29"/>
      <c r="BW622" s="29"/>
      <c r="BX622" s="29"/>
      <c r="BY622" s="29"/>
      <c r="BZ622" s="29"/>
      <c r="CA622" s="29"/>
      <c r="CB622" s="29"/>
      <c r="CC622" s="29"/>
      <c r="CD622" s="29"/>
      <c r="CE622" s="29"/>
    </row>
    <row r="623" spans="1:83" ht="15">
      <c r="A623" s="29"/>
      <c r="B623" s="29"/>
      <c r="C623" s="28"/>
      <c r="D623" s="29"/>
      <c r="E623" s="28"/>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c r="BO623" s="29"/>
      <c r="BP623" s="29"/>
      <c r="BQ623" s="29"/>
      <c r="BR623" s="29"/>
      <c r="BS623" s="29"/>
      <c r="BT623" s="29"/>
      <c r="BU623" s="29"/>
      <c r="BV623" s="29"/>
      <c r="BW623" s="29"/>
      <c r="BX623" s="29"/>
      <c r="BY623" s="29"/>
      <c r="BZ623" s="29"/>
      <c r="CA623" s="29"/>
      <c r="CB623" s="29"/>
      <c r="CC623" s="29"/>
      <c r="CD623" s="29"/>
      <c r="CE623" s="29"/>
    </row>
    <row r="624" spans="1:83" ht="15">
      <c r="A624" s="29"/>
      <c r="B624" s="29"/>
      <c r="C624" s="28"/>
      <c r="D624" s="29"/>
      <c r="E624" s="28"/>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29"/>
      <c r="AY624" s="29"/>
      <c r="AZ624" s="29"/>
      <c r="BA624" s="29"/>
      <c r="BB624" s="29"/>
      <c r="BC624" s="29"/>
      <c r="BD624" s="29"/>
      <c r="BE624" s="29"/>
      <c r="BF624" s="29"/>
      <c r="BG624" s="29"/>
      <c r="BH624" s="29"/>
      <c r="BI624" s="29"/>
      <c r="BJ624" s="29"/>
      <c r="BK624" s="29"/>
      <c r="BL624" s="29"/>
      <c r="BM624" s="29"/>
      <c r="BN624" s="29"/>
      <c r="BO624" s="29"/>
      <c r="BP624" s="29"/>
      <c r="BQ624" s="29"/>
      <c r="BR624" s="29"/>
      <c r="BS624" s="29"/>
      <c r="BT624" s="29"/>
      <c r="BU624" s="29"/>
      <c r="BV624" s="29"/>
      <c r="BW624" s="29"/>
      <c r="BX624" s="29"/>
      <c r="BY624" s="29"/>
      <c r="BZ624" s="29"/>
      <c r="CA624" s="29"/>
      <c r="CB624" s="29"/>
      <c r="CC624" s="29"/>
      <c r="CD624" s="29"/>
      <c r="CE624" s="29"/>
    </row>
    <row r="625" spans="1:83" ht="15">
      <c r="A625" s="29"/>
      <c r="B625" s="29"/>
      <c r="C625" s="28"/>
      <c r="D625" s="29"/>
      <c r="E625" s="28"/>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c r="BO625" s="29"/>
      <c r="BP625" s="29"/>
      <c r="BQ625" s="29"/>
      <c r="BR625" s="29"/>
      <c r="BS625" s="29"/>
      <c r="BT625" s="29"/>
      <c r="BU625" s="29"/>
      <c r="BV625" s="29"/>
      <c r="BW625" s="29"/>
      <c r="BX625" s="29"/>
      <c r="BY625" s="29"/>
      <c r="BZ625" s="29"/>
      <c r="CA625" s="29"/>
      <c r="CB625" s="29"/>
      <c r="CC625" s="29"/>
      <c r="CD625" s="29"/>
      <c r="CE625" s="29"/>
    </row>
    <row r="626" spans="1:83" ht="15">
      <c r="A626" s="29"/>
      <c r="B626" s="29"/>
      <c r="C626" s="28"/>
      <c r="D626" s="29"/>
      <c r="E626" s="28"/>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29"/>
      <c r="AY626" s="29"/>
      <c r="AZ626" s="29"/>
      <c r="BA626" s="29"/>
      <c r="BB626" s="29"/>
      <c r="BC626" s="29"/>
      <c r="BD626" s="29"/>
      <c r="BE626" s="29"/>
      <c r="BF626" s="29"/>
      <c r="BG626" s="29"/>
      <c r="BH626" s="29"/>
      <c r="BI626" s="29"/>
      <c r="BJ626" s="29"/>
      <c r="BK626" s="29"/>
      <c r="BL626" s="29"/>
      <c r="BM626" s="29"/>
      <c r="BN626" s="29"/>
      <c r="BO626" s="29"/>
      <c r="BP626" s="29"/>
      <c r="BQ626" s="29"/>
      <c r="BR626" s="29"/>
      <c r="BS626" s="29"/>
      <c r="BT626" s="29"/>
      <c r="BU626" s="29"/>
      <c r="BV626" s="29"/>
      <c r="BW626" s="29"/>
      <c r="BX626" s="29"/>
      <c r="BY626" s="29"/>
      <c r="BZ626" s="29"/>
      <c r="CA626" s="29"/>
      <c r="CB626" s="29"/>
      <c r="CC626" s="29"/>
      <c r="CD626" s="29"/>
      <c r="CE626" s="29"/>
    </row>
    <row r="627" spans="1:83" ht="15">
      <c r="A627" s="29"/>
      <c r="B627" s="29"/>
      <c r="C627" s="28"/>
      <c r="D627" s="29"/>
      <c r="E627" s="28"/>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c r="BO627" s="29"/>
      <c r="BP627" s="29"/>
      <c r="BQ627" s="29"/>
      <c r="BR627" s="29"/>
      <c r="BS627" s="29"/>
      <c r="BT627" s="29"/>
      <c r="BU627" s="29"/>
      <c r="BV627" s="29"/>
      <c r="BW627" s="29"/>
      <c r="BX627" s="29"/>
      <c r="BY627" s="29"/>
      <c r="BZ627" s="29"/>
      <c r="CA627" s="29"/>
      <c r="CB627" s="29"/>
      <c r="CC627" s="29"/>
      <c r="CD627" s="29"/>
      <c r="CE627" s="29"/>
    </row>
    <row r="628" spans="1:83" ht="15">
      <c r="A628" s="29"/>
      <c r="B628" s="29"/>
      <c r="C628" s="28"/>
      <c r="D628" s="29"/>
      <c r="E628" s="28"/>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29"/>
      <c r="AY628" s="29"/>
      <c r="AZ628" s="29"/>
      <c r="BA628" s="29"/>
      <c r="BB628" s="29"/>
      <c r="BC628" s="29"/>
      <c r="BD628" s="29"/>
      <c r="BE628" s="29"/>
      <c r="BF628" s="29"/>
      <c r="BG628" s="29"/>
      <c r="BH628" s="29"/>
      <c r="BI628" s="29"/>
      <c r="BJ628" s="29"/>
      <c r="BK628" s="29"/>
      <c r="BL628" s="29"/>
      <c r="BM628" s="29"/>
      <c r="BN628" s="29"/>
      <c r="BO628" s="29"/>
      <c r="BP628" s="29"/>
      <c r="BQ628" s="29"/>
      <c r="BR628" s="29"/>
      <c r="BS628" s="29"/>
      <c r="BT628" s="29"/>
      <c r="BU628" s="29"/>
      <c r="BV628" s="29"/>
      <c r="BW628" s="29"/>
      <c r="BX628" s="29"/>
      <c r="BY628" s="29"/>
      <c r="BZ628" s="29"/>
      <c r="CA628" s="29"/>
      <c r="CB628" s="29"/>
      <c r="CC628" s="29"/>
      <c r="CD628" s="29"/>
      <c r="CE628" s="29"/>
    </row>
    <row r="629" spans="1:83" ht="15">
      <c r="A629" s="29"/>
      <c r="B629" s="29"/>
      <c r="C629" s="28"/>
      <c r="D629" s="29"/>
      <c r="E629" s="28"/>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c r="BO629" s="29"/>
      <c r="BP629" s="29"/>
      <c r="BQ629" s="29"/>
      <c r="BR629" s="29"/>
      <c r="BS629" s="29"/>
      <c r="BT629" s="29"/>
      <c r="BU629" s="29"/>
      <c r="BV629" s="29"/>
      <c r="BW629" s="29"/>
      <c r="BX629" s="29"/>
      <c r="BY629" s="29"/>
      <c r="BZ629" s="29"/>
      <c r="CA629" s="29"/>
      <c r="CB629" s="29"/>
      <c r="CC629" s="29"/>
      <c r="CD629" s="29"/>
      <c r="CE629" s="29"/>
    </row>
    <row r="630" spans="1:83" ht="15">
      <c r="A630" s="29"/>
      <c r="B630" s="29"/>
      <c r="C630" s="28"/>
      <c r="D630" s="29"/>
      <c r="E630" s="28"/>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c r="AX630" s="29"/>
      <c r="AY630" s="29"/>
      <c r="AZ630" s="29"/>
      <c r="BA630" s="29"/>
      <c r="BB630" s="29"/>
      <c r="BC630" s="29"/>
      <c r="BD630" s="29"/>
      <c r="BE630" s="29"/>
      <c r="BF630" s="29"/>
      <c r="BG630" s="29"/>
      <c r="BH630" s="29"/>
      <c r="BI630" s="29"/>
      <c r="BJ630" s="29"/>
      <c r="BK630" s="29"/>
      <c r="BL630" s="29"/>
      <c r="BM630" s="29"/>
      <c r="BN630" s="29"/>
      <c r="BO630" s="29"/>
      <c r="BP630" s="29"/>
      <c r="BQ630" s="29"/>
      <c r="BR630" s="29"/>
      <c r="BS630" s="29"/>
      <c r="BT630" s="29"/>
      <c r="BU630" s="29"/>
      <c r="BV630" s="29"/>
      <c r="BW630" s="29"/>
      <c r="BX630" s="29"/>
      <c r="BY630" s="29"/>
      <c r="BZ630" s="29"/>
      <c r="CA630" s="29"/>
      <c r="CB630" s="29"/>
      <c r="CC630" s="29"/>
      <c r="CD630" s="29"/>
      <c r="CE630" s="29"/>
    </row>
    <row r="631" spans="1:83" ht="15">
      <c r="A631" s="29"/>
      <c r="B631" s="29"/>
      <c r="C631" s="28"/>
      <c r="D631" s="29"/>
      <c r="E631" s="28"/>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c r="BR631" s="29"/>
      <c r="BS631" s="29"/>
      <c r="BT631" s="29"/>
      <c r="BU631" s="29"/>
      <c r="BV631" s="29"/>
      <c r="BW631" s="29"/>
      <c r="BX631" s="29"/>
      <c r="BY631" s="29"/>
      <c r="BZ631" s="29"/>
      <c r="CA631" s="29"/>
      <c r="CB631" s="29"/>
      <c r="CC631" s="29"/>
      <c r="CD631" s="29"/>
      <c r="CE631" s="29"/>
    </row>
    <row r="632" spans="1:83" ht="15">
      <c r="A632" s="29"/>
      <c r="B632" s="29"/>
      <c r="C632" s="28"/>
      <c r="D632" s="29"/>
      <c r="E632" s="28"/>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c r="AY632" s="29"/>
      <c r="AZ632" s="29"/>
      <c r="BA632" s="29"/>
      <c r="BB632" s="29"/>
      <c r="BC632" s="29"/>
      <c r="BD632" s="29"/>
      <c r="BE632" s="29"/>
      <c r="BF632" s="29"/>
      <c r="BG632" s="29"/>
      <c r="BH632" s="29"/>
      <c r="BI632" s="29"/>
      <c r="BJ632" s="29"/>
      <c r="BK632" s="29"/>
      <c r="BL632" s="29"/>
      <c r="BM632" s="29"/>
      <c r="BN632" s="29"/>
      <c r="BO632" s="29"/>
      <c r="BP632" s="29"/>
      <c r="BQ632" s="29"/>
      <c r="BR632" s="29"/>
      <c r="BS632" s="29"/>
      <c r="BT632" s="29"/>
      <c r="BU632" s="29"/>
      <c r="BV632" s="29"/>
      <c r="BW632" s="29"/>
      <c r="BX632" s="29"/>
      <c r="BY632" s="29"/>
      <c r="BZ632" s="29"/>
      <c r="CA632" s="29"/>
      <c r="CB632" s="29"/>
      <c r="CC632" s="29"/>
      <c r="CD632" s="29"/>
      <c r="CE632" s="29"/>
    </row>
    <row r="633" spans="1:83" ht="15">
      <c r="A633" s="29"/>
      <c r="B633" s="29"/>
      <c r="C633" s="28"/>
      <c r="D633" s="29"/>
      <c r="E633" s="28"/>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c r="BO633" s="29"/>
      <c r="BP633" s="29"/>
      <c r="BQ633" s="29"/>
      <c r="BR633" s="29"/>
      <c r="BS633" s="29"/>
      <c r="BT633" s="29"/>
      <c r="BU633" s="29"/>
      <c r="BV633" s="29"/>
      <c r="BW633" s="29"/>
      <c r="BX633" s="29"/>
      <c r="BY633" s="29"/>
      <c r="BZ633" s="29"/>
      <c r="CA633" s="29"/>
      <c r="CB633" s="29"/>
      <c r="CC633" s="29"/>
      <c r="CD633" s="29"/>
      <c r="CE633" s="29"/>
    </row>
    <row r="634" spans="1:83" ht="15">
      <c r="A634" s="29"/>
      <c r="B634" s="29"/>
      <c r="C634" s="28"/>
      <c r="D634" s="29"/>
      <c r="E634" s="28"/>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c r="CB634" s="29"/>
      <c r="CC634" s="29"/>
      <c r="CD634" s="29"/>
      <c r="CE634" s="29"/>
    </row>
    <row r="635" spans="1:83" ht="15">
      <c r="A635" s="29"/>
      <c r="B635" s="29"/>
      <c r="C635" s="28"/>
      <c r="D635" s="29"/>
      <c r="E635" s="28"/>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BV635" s="29"/>
      <c r="BW635" s="29"/>
      <c r="BX635" s="29"/>
      <c r="BY635" s="29"/>
      <c r="BZ635" s="29"/>
      <c r="CA635" s="29"/>
      <c r="CB635" s="29"/>
      <c r="CC635" s="29"/>
      <c r="CD635" s="29"/>
      <c r="CE635" s="29"/>
    </row>
    <row r="636" spans="1:83" ht="15">
      <c r="A636" s="29"/>
      <c r="B636" s="29"/>
      <c r="C636" s="28"/>
      <c r="D636" s="29"/>
      <c r="E636" s="28"/>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c r="BR636" s="29"/>
      <c r="BS636" s="29"/>
      <c r="BT636" s="29"/>
      <c r="BU636" s="29"/>
      <c r="BV636" s="29"/>
      <c r="BW636" s="29"/>
      <c r="BX636" s="29"/>
      <c r="BY636" s="29"/>
      <c r="BZ636" s="29"/>
      <c r="CA636" s="29"/>
      <c r="CB636" s="29"/>
      <c r="CC636" s="29"/>
      <c r="CD636" s="29"/>
      <c r="CE636" s="29"/>
    </row>
    <row r="637" spans="1:83" ht="15">
      <c r="A637" s="29"/>
      <c r="B637" s="29"/>
      <c r="C637" s="28"/>
      <c r="D637" s="29"/>
      <c r="E637" s="28"/>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c r="BO637" s="29"/>
      <c r="BP637" s="29"/>
      <c r="BQ637" s="29"/>
      <c r="BR637" s="29"/>
      <c r="BS637" s="29"/>
      <c r="BT637" s="29"/>
      <c r="BU637" s="29"/>
      <c r="BV637" s="29"/>
      <c r="BW637" s="29"/>
      <c r="BX637" s="29"/>
      <c r="BY637" s="29"/>
      <c r="BZ637" s="29"/>
      <c r="CA637" s="29"/>
      <c r="CB637" s="29"/>
      <c r="CC637" s="29"/>
      <c r="CD637" s="29"/>
      <c r="CE637" s="29"/>
    </row>
    <row r="638" spans="1:83" ht="15">
      <c r="A638" s="29"/>
      <c r="B638" s="29"/>
      <c r="C638" s="28"/>
      <c r="D638" s="29"/>
      <c r="E638" s="28"/>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c r="AY638" s="29"/>
      <c r="AZ638" s="29"/>
      <c r="BA638" s="29"/>
      <c r="BB638" s="29"/>
      <c r="BC638" s="29"/>
      <c r="BD638" s="29"/>
      <c r="BE638" s="29"/>
      <c r="BF638" s="29"/>
      <c r="BG638" s="29"/>
      <c r="BH638" s="29"/>
      <c r="BI638" s="29"/>
      <c r="BJ638" s="29"/>
      <c r="BK638" s="29"/>
      <c r="BL638" s="29"/>
      <c r="BM638" s="29"/>
      <c r="BN638" s="29"/>
      <c r="BO638" s="29"/>
      <c r="BP638" s="29"/>
      <c r="BQ638" s="29"/>
      <c r="BR638" s="29"/>
      <c r="BS638" s="29"/>
      <c r="BT638" s="29"/>
      <c r="BU638" s="29"/>
      <c r="BV638" s="29"/>
      <c r="BW638" s="29"/>
      <c r="BX638" s="29"/>
      <c r="BY638" s="29"/>
      <c r="BZ638" s="29"/>
      <c r="CA638" s="29"/>
      <c r="CB638" s="29"/>
      <c r="CC638" s="29"/>
      <c r="CD638" s="29"/>
      <c r="CE638" s="29"/>
    </row>
    <row r="639" spans="1:83" ht="15">
      <c r="A639" s="29"/>
      <c r="B639" s="29"/>
      <c r="C639" s="28"/>
      <c r="D639" s="29"/>
      <c r="E639" s="28"/>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c r="BR639" s="29"/>
      <c r="BS639" s="29"/>
      <c r="BT639" s="29"/>
      <c r="BU639" s="29"/>
      <c r="BV639" s="29"/>
      <c r="BW639" s="29"/>
      <c r="BX639" s="29"/>
      <c r="BY639" s="29"/>
      <c r="BZ639" s="29"/>
      <c r="CA639" s="29"/>
      <c r="CB639" s="29"/>
      <c r="CC639" s="29"/>
      <c r="CD639" s="29"/>
      <c r="CE639" s="29"/>
    </row>
    <row r="640" spans="1:83" ht="15">
      <c r="A640" s="29"/>
      <c r="B640" s="29"/>
      <c r="C640" s="28"/>
      <c r="D640" s="29"/>
      <c r="E640" s="28"/>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29"/>
      <c r="BY640" s="29"/>
      <c r="BZ640" s="29"/>
      <c r="CA640" s="29"/>
      <c r="CB640" s="29"/>
      <c r="CC640" s="29"/>
      <c r="CD640" s="29"/>
      <c r="CE640" s="29"/>
    </row>
    <row r="641" spans="1:83" ht="15">
      <c r="A641" s="29"/>
      <c r="B641" s="29"/>
      <c r="C641" s="28"/>
      <c r="D641" s="29"/>
      <c r="E641" s="28"/>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c r="BR641" s="29"/>
      <c r="BS641" s="29"/>
      <c r="BT641" s="29"/>
      <c r="BU641" s="29"/>
      <c r="BV641" s="29"/>
      <c r="BW641" s="29"/>
      <c r="BX641" s="29"/>
      <c r="BY641" s="29"/>
      <c r="BZ641" s="29"/>
      <c r="CA641" s="29"/>
      <c r="CB641" s="29"/>
      <c r="CC641" s="29"/>
      <c r="CD641" s="29"/>
      <c r="CE641" s="29"/>
    </row>
    <row r="642" spans="1:83" ht="15">
      <c r="A642" s="29"/>
      <c r="B642" s="29"/>
      <c r="C642" s="28"/>
      <c r="D642" s="29"/>
      <c r="E642" s="28"/>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c r="AX642" s="29"/>
      <c r="AY642" s="29"/>
      <c r="AZ642" s="29"/>
      <c r="BA642" s="29"/>
      <c r="BB642" s="29"/>
      <c r="BC642" s="29"/>
      <c r="BD642" s="29"/>
      <c r="BE642" s="29"/>
      <c r="BF642" s="29"/>
      <c r="BG642" s="29"/>
      <c r="BH642" s="29"/>
      <c r="BI642" s="29"/>
      <c r="BJ642" s="29"/>
      <c r="BK642" s="29"/>
      <c r="BL642" s="29"/>
      <c r="BM642" s="29"/>
      <c r="BN642" s="29"/>
      <c r="BO642" s="29"/>
      <c r="BP642" s="29"/>
      <c r="BQ642" s="29"/>
      <c r="BR642" s="29"/>
      <c r="BS642" s="29"/>
      <c r="BT642" s="29"/>
      <c r="BU642" s="29"/>
      <c r="BV642" s="29"/>
      <c r="BW642" s="29"/>
      <c r="BX642" s="29"/>
      <c r="BY642" s="29"/>
      <c r="BZ642" s="29"/>
      <c r="CA642" s="29"/>
      <c r="CB642" s="29"/>
      <c r="CC642" s="29"/>
      <c r="CD642" s="29"/>
      <c r="CE642" s="29"/>
    </row>
    <row r="643" spans="1:83" ht="15">
      <c r="A643" s="29"/>
      <c r="B643" s="29"/>
      <c r="C643" s="28"/>
      <c r="D643" s="29"/>
      <c r="E643" s="28"/>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c r="BO643" s="29"/>
      <c r="BP643" s="29"/>
      <c r="BQ643" s="29"/>
      <c r="BR643" s="29"/>
      <c r="BS643" s="29"/>
      <c r="BT643" s="29"/>
      <c r="BU643" s="29"/>
      <c r="BV643" s="29"/>
      <c r="BW643" s="29"/>
      <c r="BX643" s="29"/>
      <c r="BY643" s="29"/>
      <c r="BZ643" s="29"/>
      <c r="CA643" s="29"/>
      <c r="CB643" s="29"/>
      <c r="CC643" s="29"/>
      <c r="CD643" s="29"/>
      <c r="CE643" s="29"/>
    </row>
    <row r="644" spans="1:83" ht="15">
      <c r="A644" s="29"/>
      <c r="B644" s="29"/>
      <c r="C644" s="28"/>
      <c r="D644" s="29"/>
      <c r="E644" s="28"/>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29"/>
      <c r="AY644" s="29"/>
      <c r="AZ644" s="29"/>
      <c r="BA644" s="29"/>
      <c r="BB644" s="29"/>
      <c r="BC644" s="29"/>
      <c r="BD644" s="29"/>
      <c r="BE644" s="29"/>
      <c r="BF644" s="29"/>
      <c r="BG644" s="29"/>
      <c r="BH644" s="29"/>
      <c r="BI644" s="29"/>
      <c r="BJ644" s="29"/>
      <c r="BK644" s="29"/>
      <c r="BL644" s="29"/>
      <c r="BM644" s="29"/>
      <c r="BN644" s="29"/>
      <c r="BO644" s="29"/>
      <c r="BP644" s="29"/>
      <c r="BQ644" s="29"/>
      <c r="BR644" s="29"/>
      <c r="BS644" s="29"/>
      <c r="BT644" s="29"/>
      <c r="BU644" s="29"/>
      <c r="BV644" s="29"/>
      <c r="BW644" s="29"/>
      <c r="BX644" s="29"/>
      <c r="BY644" s="29"/>
      <c r="BZ644" s="29"/>
      <c r="CA644" s="29"/>
      <c r="CB644" s="29"/>
      <c r="CC644" s="29"/>
      <c r="CD644" s="29"/>
      <c r="CE644" s="29"/>
    </row>
    <row r="645" spans="1:83" ht="15">
      <c r="A645" s="29"/>
      <c r="B645" s="29"/>
      <c r="C645" s="28"/>
      <c r="D645" s="29"/>
      <c r="E645" s="28"/>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c r="BO645" s="29"/>
      <c r="BP645" s="29"/>
      <c r="BQ645" s="29"/>
      <c r="BR645" s="29"/>
      <c r="BS645" s="29"/>
      <c r="BT645" s="29"/>
      <c r="BU645" s="29"/>
      <c r="BV645" s="29"/>
      <c r="BW645" s="29"/>
      <c r="BX645" s="29"/>
      <c r="BY645" s="29"/>
      <c r="BZ645" s="29"/>
      <c r="CA645" s="29"/>
      <c r="CB645" s="29"/>
      <c r="CC645" s="29"/>
      <c r="CD645" s="29"/>
      <c r="CE645" s="29"/>
    </row>
    <row r="646" spans="1:83" ht="15">
      <c r="A646" s="29"/>
      <c r="B646" s="29"/>
      <c r="C646" s="28"/>
      <c r="D646" s="29"/>
      <c r="E646" s="28"/>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29"/>
      <c r="AY646" s="29"/>
      <c r="AZ646" s="29"/>
      <c r="BA646" s="29"/>
      <c r="BB646" s="29"/>
      <c r="BC646" s="29"/>
      <c r="BD646" s="29"/>
      <c r="BE646" s="29"/>
      <c r="BF646" s="29"/>
      <c r="BG646" s="29"/>
      <c r="BH646" s="29"/>
      <c r="BI646" s="29"/>
      <c r="BJ646" s="29"/>
      <c r="BK646" s="29"/>
      <c r="BL646" s="29"/>
      <c r="BM646" s="29"/>
      <c r="BN646" s="29"/>
      <c r="BO646" s="29"/>
      <c r="BP646" s="29"/>
      <c r="BQ646" s="29"/>
      <c r="BR646" s="29"/>
      <c r="BS646" s="29"/>
      <c r="BT646" s="29"/>
      <c r="BU646" s="29"/>
      <c r="BV646" s="29"/>
      <c r="BW646" s="29"/>
      <c r="BX646" s="29"/>
      <c r="BY646" s="29"/>
      <c r="BZ646" s="29"/>
      <c r="CA646" s="29"/>
      <c r="CB646" s="29"/>
      <c r="CC646" s="29"/>
      <c r="CD646" s="29"/>
      <c r="CE646" s="29"/>
    </row>
    <row r="647" spans="1:83" ht="15">
      <c r="A647" s="29"/>
      <c r="B647" s="29"/>
      <c r="C647" s="28"/>
      <c r="D647" s="29"/>
      <c r="E647" s="28"/>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c r="BO647" s="29"/>
      <c r="BP647" s="29"/>
      <c r="BQ647" s="29"/>
      <c r="BR647" s="29"/>
      <c r="BS647" s="29"/>
      <c r="BT647" s="29"/>
      <c r="BU647" s="29"/>
      <c r="BV647" s="29"/>
      <c r="BW647" s="29"/>
      <c r="BX647" s="29"/>
      <c r="BY647" s="29"/>
      <c r="BZ647" s="29"/>
      <c r="CA647" s="29"/>
      <c r="CB647" s="29"/>
      <c r="CC647" s="29"/>
      <c r="CD647" s="29"/>
      <c r="CE647" s="29"/>
    </row>
    <row r="648" spans="1:83" ht="15">
      <c r="A648" s="29"/>
      <c r="B648" s="29"/>
      <c r="C648" s="28"/>
      <c r="D648" s="29"/>
      <c r="E648" s="28"/>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29"/>
      <c r="AY648" s="29"/>
      <c r="AZ648" s="29"/>
      <c r="BA648" s="29"/>
      <c r="BB648" s="29"/>
      <c r="BC648" s="29"/>
      <c r="BD648" s="29"/>
      <c r="BE648" s="29"/>
      <c r="BF648" s="29"/>
      <c r="BG648" s="29"/>
      <c r="BH648" s="29"/>
      <c r="BI648" s="29"/>
      <c r="BJ648" s="29"/>
      <c r="BK648" s="29"/>
      <c r="BL648" s="29"/>
      <c r="BM648" s="29"/>
      <c r="BN648" s="29"/>
      <c r="BO648" s="29"/>
      <c r="BP648" s="29"/>
      <c r="BQ648" s="29"/>
      <c r="BR648" s="29"/>
      <c r="BS648" s="29"/>
      <c r="BT648" s="29"/>
      <c r="BU648" s="29"/>
      <c r="BV648" s="29"/>
      <c r="BW648" s="29"/>
      <c r="BX648" s="29"/>
      <c r="BY648" s="29"/>
      <c r="BZ648" s="29"/>
      <c r="CA648" s="29"/>
      <c r="CB648" s="29"/>
      <c r="CC648" s="29"/>
      <c r="CD648" s="29"/>
      <c r="CE648" s="29"/>
    </row>
    <row r="649" spans="1:83" ht="15">
      <c r="A649" s="29"/>
      <c r="B649" s="29"/>
      <c r="C649" s="28"/>
      <c r="D649" s="29"/>
      <c r="E649" s="28"/>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c r="BO649" s="29"/>
      <c r="BP649" s="29"/>
      <c r="BQ649" s="29"/>
      <c r="BR649" s="29"/>
      <c r="BS649" s="29"/>
      <c r="BT649" s="29"/>
      <c r="BU649" s="29"/>
      <c r="BV649" s="29"/>
      <c r="BW649" s="29"/>
      <c r="BX649" s="29"/>
      <c r="BY649" s="29"/>
      <c r="BZ649" s="29"/>
      <c r="CA649" s="29"/>
      <c r="CB649" s="29"/>
      <c r="CC649" s="29"/>
      <c r="CD649" s="29"/>
      <c r="CE649" s="29"/>
    </row>
    <row r="650" spans="1:83" ht="15">
      <c r="A650" s="29"/>
      <c r="B650" s="29"/>
      <c r="C650" s="28"/>
      <c r="D650" s="29"/>
      <c r="E650" s="28"/>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29"/>
      <c r="AY650" s="29"/>
      <c r="AZ650" s="29"/>
      <c r="BA650" s="29"/>
      <c r="BB650" s="29"/>
      <c r="BC650" s="29"/>
      <c r="BD650" s="29"/>
      <c r="BE650" s="29"/>
      <c r="BF650" s="29"/>
      <c r="BG650" s="29"/>
      <c r="BH650" s="29"/>
      <c r="BI650" s="29"/>
      <c r="BJ650" s="29"/>
      <c r="BK650" s="29"/>
      <c r="BL650" s="29"/>
      <c r="BM650" s="29"/>
      <c r="BN650" s="29"/>
      <c r="BO650" s="29"/>
      <c r="BP650" s="29"/>
      <c r="BQ650" s="29"/>
      <c r="BR650" s="29"/>
      <c r="BS650" s="29"/>
      <c r="BT650" s="29"/>
      <c r="BU650" s="29"/>
      <c r="BV650" s="29"/>
      <c r="BW650" s="29"/>
      <c r="BX650" s="29"/>
      <c r="BY650" s="29"/>
      <c r="BZ650" s="29"/>
      <c r="CA650" s="29"/>
      <c r="CB650" s="29"/>
      <c r="CC650" s="29"/>
      <c r="CD650" s="29"/>
      <c r="CE650" s="29"/>
    </row>
    <row r="651" spans="1:83" ht="15">
      <c r="A651" s="29"/>
      <c r="B651" s="29"/>
      <c r="C651" s="28"/>
      <c r="D651" s="29"/>
      <c r="E651" s="28"/>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c r="BR651" s="29"/>
      <c r="BS651" s="29"/>
      <c r="BT651" s="29"/>
      <c r="BU651" s="29"/>
      <c r="BV651" s="29"/>
      <c r="BW651" s="29"/>
      <c r="BX651" s="29"/>
      <c r="BY651" s="29"/>
      <c r="BZ651" s="29"/>
      <c r="CA651" s="29"/>
      <c r="CB651" s="29"/>
      <c r="CC651" s="29"/>
      <c r="CD651" s="29"/>
      <c r="CE651" s="29"/>
    </row>
    <row r="652" spans="1:83" ht="15">
      <c r="A652" s="29"/>
      <c r="B652" s="29"/>
      <c r="C652" s="28"/>
      <c r="D652" s="29"/>
      <c r="E652" s="28"/>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29"/>
      <c r="AY652" s="29"/>
      <c r="AZ652" s="29"/>
      <c r="BA652" s="29"/>
      <c r="BB652" s="29"/>
      <c r="BC652" s="29"/>
      <c r="BD652" s="29"/>
      <c r="BE652" s="29"/>
      <c r="BF652" s="29"/>
      <c r="BG652" s="29"/>
      <c r="BH652" s="29"/>
      <c r="BI652" s="29"/>
      <c r="BJ652" s="29"/>
      <c r="BK652" s="29"/>
      <c r="BL652" s="29"/>
      <c r="BM652" s="29"/>
      <c r="BN652" s="29"/>
      <c r="BO652" s="29"/>
      <c r="BP652" s="29"/>
      <c r="BQ652" s="29"/>
      <c r="BR652" s="29"/>
      <c r="BS652" s="29"/>
      <c r="BT652" s="29"/>
      <c r="BU652" s="29"/>
      <c r="BV652" s="29"/>
      <c r="BW652" s="29"/>
      <c r="BX652" s="29"/>
      <c r="BY652" s="29"/>
      <c r="BZ652" s="29"/>
      <c r="CA652" s="29"/>
      <c r="CB652" s="29"/>
      <c r="CC652" s="29"/>
      <c r="CD652" s="29"/>
      <c r="CE652" s="29"/>
    </row>
    <row r="653" spans="1:83" ht="15">
      <c r="A653" s="29"/>
      <c r="B653" s="29"/>
      <c r="C653" s="28"/>
      <c r="D653" s="29"/>
      <c r="E653" s="28"/>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c r="BO653" s="29"/>
      <c r="BP653" s="29"/>
      <c r="BQ653" s="29"/>
      <c r="BR653" s="29"/>
      <c r="BS653" s="29"/>
      <c r="BT653" s="29"/>
      <c r="BU653" s="29"/>
      <c r="BV653" s="29"/>
      <c r="BW653" s="29"/>
      <c r="BX653" s="29"/>
      <c r="BY653" s="29"/>
      <c r="BZ653" s="29"/>
      <c r="CA653" s="29"/>
      <c r="CB653" s="29"/>
      <c r="CC653" s="29"/>
      <c r="CD653" s="29"/>
      <c r="CE653" s="29"/>
    </row>
    <row r="654" spans="1:83" ht="15">
      <c r="A654" s="29"/>
      <c r="B654" s="29"/>
      <c r="C654" s="28"/>
      <c r="D654" s="29"/>
      <c r="E654" s="28"/>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29"/>
      <c r="AY654" s="29"/>
      <c r="AZ654" s="29"/>
      <c r="BA654" s="29"/>
      <c r="BB654" s="29"/>
      <c r="BC654" s="29"/>
      <c r="BD654" s="29"/>
      <c r="BE654" s="29"/>
      <c r="BF654" s="29"/>
      <c r="BG654" s="29"/>
      <c r="BH654" s="29"/>
      <c r="BI654" s="29"/>
      <c r="BJ654" s="29"/>
      <c r="BK654" s="29"/>
      <c r="BL654" s="29"/>
      <c r="BM654" s="29"/>
      <c r="BN654" s="29"/>
      <c r="BO654" s="29"/>
      <c r="BP654" s="29"/>
      <c r="BQ654" s="29"/>
      <c r="BR654" s="29"/>
      <c r="BS654" s="29"/>
      <c r="BT654" s="29"/>
      <c r="BU654" s="29"/>
      <c r="BV654" s="29"/>
      <c r="BW654" s="29"/>
      <c r="BX654" s="29"/>
      <c r="BY654" s="29"/>
      <c r="BZ654" s="29"/>
      <c r="CA654" s="29"/>
      <c r="CB654" s="29"/>
      <c r="CC654" s="29"/>
      <c r="CD654" s="29"/>
      <c r="CE654" s="29"/>
    </row>
    <row r="655" spans="1:83" ht="15">
      <c r="A655" s="29"/>
      <c r="B655" s="29"/>
      <c r="C655" s="28"/>
      <c r="D655" s="29"/>
      <c r="E655" s="28"/>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c r="BO655" s="29"/>
      <c r="BP655" s="29"/>
      <c r="BQ655" s="29"/>
      <c r="BR655" s="29"/>
      <c r="BS655" s="29"/>
      <c r="BT655" s="29"/>
      <c r="BU655" s="29"/>
      <c r="BV655" s="29"/>
      <c r="BW655" s="29"/>
      <c r="BX655" s="29"/>
      <c r="BY655" s="29"/>
      <c r="BZ655" s="29"/>
      <c r="CA655" s="29"/>
      <c r="CB655" s="29"/>
      <c r="CC655" s="29"/>
      <c r="CD655" s="29"/>
      <c r="CE655" s="29"/>
    </row>
    <row r="656" spans="1:83" ht="15">
      <c r="A656" s="29"/>
      <c r="B656" s="29"/>
      <c r="C656" s="28"/>
      <c r="D656" s="29"/>
      <c r="E656" s="28"/>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c r="BR656" s="29"/>
      <c r="BS656" s="29"/>
      <c r="BT656" s="29"/>
      <c r="BU656" s="29"/>
      <c r="BV656" s="29"/>
      <c r="BW656" s="29"/>
      <c r="BX656" s="29"/>
      <c r="BY656" s="29"/>
      <c r="BZ656" s="29"/>
      <c r="CA656" s="29"/>
      <c r="CB656" s="29"/>
      <c r="CC656" s="29"/>
      <c r="CD656" s="29"/>
      <c r="CE656" s="29"/>
    </row>
    <row r="657" spans="1:83" ht="15">
      <c r="A657" s="29"/>
      <c r="B657" s="29"/>
      <c r="C657" s="28"/>
      <c r="D657" s="29"/>
      <c r="E657" s="28"/>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c r="BO657" s="29"/>
      <c r="BP657" s="29"/>
      <c r="BQ657" s="29"/>
      <c r="BR657" s="29"/>
      <c r="BS657" s="29"/>
      <c r="BT657" s="29"/>
      <c r="BU657" s="29"/>
      <c r="BV657" s="29"/>
      <c r="BW657" s="29"/>
      <c r="BX657" s="29"/>
      <c r="BY657" s="29"/>
      <c r="BZ657" s="29"/>
      <c r="CA657" s="29"/>
      <c r="CB657" s="29"/>
      <c r="CC657" s="29"/>
      <c r="CD657" s="29"/>
      <c r="CE657" s="29"/>
    </row>
    <row r="658" spans="1:83" ht="15">
      <c r="A658" s="29"/>
      <c r="B658" s="29"/>
      <c r="C658" s="28"/>
      <c r="D658" s="29"/>
      <c r="E658" s="28"/>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c r="AY658" s="29"/>
      <c r="AZ658" s="29"/>
      <c r="BA658" s="29"/>
      <c r="BB658" s="29"/>
      <c r="BC658" s="29"/>
      <c r="BD658" s="29"/>
      <c r="BE658" s="29"/>
      <c r="BF658" s="29"/>
      <c r="BG658" s="29"/>
      <c r="BH658" s="29"/>
      <c r="BI658" s="29"/>
      <c r="BJ658" s="29"/>
      <c r="BK658" s="29"/>
      <c r="BL658" s="29"/>
      <c r="BM658" s="29"/>
      <c r="BN658" s="29"/>
      <c r="BO658" s="29"/>
      <c r="BP658" s="29"/>
      <c r="BQ658" s="29"/>
      <c r="BR658" s="29"/>
      <c r="BS658" s="29"/>
      <c r="BT658" s="29"/>
      <c r="BU658" s="29"/>
      <c r="BV658" s="29"/>
      <c r="BW658" s="29"/>
      <c r="BX658" s="29"/>
      <c r="BY658" s="29"/>
      <c r="BZ658" s="29"/>
      <c r="CA658" s="29"/>
      <c r="CB658" s="29"/>
      <c r="CC658" s="29"/>
      <c r="CD658" s="29"/>
      <c r="CE658" s="29"/>
    </row>
    <row r="659" spans="1:83" ht="15">
      <c r="A659" s="29"/>
      <c r="B659" s="29"/>
      <c r="C659" s="28"/>
      <c r="D659" s="29"/>
      <c r="E659" s="28"/>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c r="BR659" s="29"/>
      <c r="BS659" s="29"/>
      <c r="BT659" s="29"/>
      <c r="BU659" s="29"/>
      <c r="BV659" s="29"/>
      <c r="BW659" s="29"/>
      <c r="BX659" s="29"/>
      <c r="BY659" s="29"/>
      <c r="BZ659" s="29"/>
      <c r="CA659" s="29"/>
      <c r="CB659" s="29"/>
      <c r="CC659" s="29"/>
      <c r="CD659" s="29"/>
      <c r="CE659" s="29"/>
    </row>
    <row r="660" spans="1:83" ht="15">
      <c r="A660" s="29"/>
      <c r="B660" s="29"/>
      <c r="C660" s="28"/>
      <c r="D660" s="29"/>
      <c r="E660" s="28"/>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c r="BR660" s="29"/>
      <c r="BS660" s="29"/>
      <c r="BT660" s="29"/>
      <c r="BU660" s="29"/>
      <c r="BV660" s="29"/>
      <c r="BW660" s="29"/>
      <c r="BX660" s="29"/>
      <c r="BY660" s="29"/>
      <c r="BZ660" s="29"/>
      <c r="CA660" s="29"/>
      <c r="CB660" s="29"/>
      <c r="CC660" s="29"/>
      <c r="CD660" s="29"/>
      <c r="CE660" s="29"/>
    </row>
    <row r="661" spans="1:83" ht="15">
      <c r="A661" s="29"/>
      <c r="B661" s="29"/>
      <c r="C661" s="28"/>
      <c r="D661" s="29"/>
      <c r="E661" s="28"/>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c r="BO661" s="29"/>
      <c r="BP661" s="29"/>
      <c r="BQ661" s="29"/>
      <c r="BR661" s="29"/>
      <c r="BS661" s="29"/>
      <c r="BT661" s="29"/>
      <c r="BU661" s="29"/>
      <c r="BV661" s="29"/>
      <c r="BW661" s="29"/>
      <c r="BX661" s="29"/>
      <c r="BY661" s="29"/>
      <c r="BZ661" s="29"/>
      <c r="CA661" s="29"/>
      <c r="CB661" s="29"/>
      <c r="CC661" s="29"/>
      <c r="CD661" s="29"/>
      <c r="CE661" s="29"/>
    </row>
    <row r="662" spans="1:83" ht="15">
      <c r="A662" s="29"/>
      <c r="B662" s="29"/>
      <c r="C662" s="28"/>
      <c r="D662" s="29"/>
      <c r="E662" s="28"/>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c r="AY662" s="29"/>
      <c r="AZ662" s="29"/>
      <c r="BA662" s="29"/>
      <c r="BB662" s="29"/>
      <c r="BC662" s="29"/>
      <c r="BD662" s="29"/>
      <c r="BE662" s="29"/>
      <c r="BF662" s="29"/>
      <c r="BG662" s="29"/>
      <c r="BH662" s="29"/>
      <c r="BI662" s="29"/>
      <c r="BJ662" s="29"/>
      <c r="BK662" s="29"/>
      <c r="BL662" s="29"/>
      <c r="BM662" s="29"/>
      <c r="BN662" s="29"/>
      <c r="BO662" s="29"/>
      <c r="BP662" s="29"/>
      <c r="BQ662" s="29"/>
      <c r="BR662" s="29"/>
      <c r="BS662" s="29"/>
      <c r="BT662" s="29"/>
      <c r="BU662" s="29"/>
      <c r="BV662" s="29"/>
      <c r="BW662" s="29"/>
      <c r="BX662" s="29"/>
      <c r="BY662" s="29"/>
      <c r="BZ662" s="29"/>
      <c r="CA662" s="29"/>
      <c r="CB662" s="29"/>
      <c r="CC662" s="29"/>
      <c r="CD662" s="29"/>
      <c r="CE662" s="29"/>
    </row>
    <row r="663" spans="1:83" ht="15">
      <c r="A663" s="29"/>
      <c r="B663" s="29"/>
      <c r="C663" s="28"/>
      <c r="D663" s="29"/>
      <c r="E663" s="28"/>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c r="BO663" s="29"/>
      <c r="BP663" s="29"/>
      <c r="BQ663" s="29"/>
      <c r="BR663" s="29"/>
      <c r="BS663" s="29"/>
      <c r="BT663" s="29"/>
      <c r="BU663" s="29"/>
      <c r="BV663" s="29"/>
      <c r="BW663" s="29"/>
      <c r="BX663" s="29"/>
      <c r="BY663" s="29"/>
      <c r="BZ663" s="29"/>
      <c r="CA663" s="29"/>
      <c r="CB663" s="29"/>
      <c r="CC663" s="29"/>
      <c r="CD663" s="29"/>
      <c r="CE663" s="29"/>
    </row>
    <row r="664" spans="1:83" ht="15">
      <c r="A664" s="29"/>
      <c r="B664" s="29"/>
      <c r="C664" s="28"/>
      <c r="D664" s="29"/>
      <c r="E664" s="28"/>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c r="BR664" s="29"/>
      <c r="BS664" s="29"/>
      <c r="BT664" s="29"/>
      <c r="BU664" s="29"/>
      <c r="BV664" s="29"/>
      <c r="BW664" s="29"/>
      <c r="BX664" s="29"/>
      <c r="BY664" s="29"/>
      <c r="BZ664" s="29"/>
      <c r="CA664" s="29"/>
      <c r="CB664" s="29"/>
      <c r="CC664" s="29"/>
      <c r="CD664" s="29"/>
      <c r="CE664" s="29"/>
    </row>
    <row r="665" spans="1:83" ht="15">
      <c r="A665" s="29"/>
      <c r="B665" s="29"/>
      <c r="C665" s="28"/>
      <c r="D665" s="29"/>
      <c r="E665" s="28"/>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c r="BO665" s="29"/>
      <c r="BP665" s="29"/>
      <c r="BQ665" s="29"/>
      <c r="BR665" s="29"/>
      <c r="BS665" s="29"/>
      <c r="BT665" s="29"/>
      <c r="BU665" s="29"/>
      <c r="BV665" s="29"/>
      <c r="BW665" s="29"/>
      <c r="BX665" s="29"/>
      <c r="BY665" s="29"/>
      <c r="BZ665" s="29"/>
      <c r="CA665" s="29"/>
      <c r="CB665" s="29"/>
      <c r="CC665" s="29"/>
      <c r="CD665" s="29"/>
      <c r="CE665" s="29"/>
    </row>
    <row r="666" spans="1:83" ht="15">
      <c r="A666" s="29"/>
      <c r="B666" s="29"/>
      <c r="C666" s="28"/>
      <c r="D666" s="29"/>
      <c r="E666" s="28"/>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c r="BR666" s="29"/>
      <c r="BS666" s="29"/>
      <c r="BT666" s="29"/>
      <c r="BU666" s="29"/>
      <c r="BV666" s="29"/>
      <c r="BW666" s="29"/>
      <c r="BX666" s="29"/>
      <c r="BY666" s="29"/>
      <c r="BZ666" s="29"/>
      <c r="CA666" s="29"/>
      <c r="CB666" s="29"/>
      <c r="CC666" s="29"/>
      <c r="CD666" s="29"/>
      <c r="CE666" s="29"/>
    </row>
    <row r="667" spans="1:83" ht="15">
      <c r="A667" s="29"/>
      <c r="B667" s="29"/>
      <c r="C667" s="28"/>
      <c r="D667" s="29"/>
      <c r="E667" s="28"/>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c r="BR667" s="29"/>
      <c r="BS667" s="29"/>
      <c r="BT667" s="29"/>
      <c r="BU667" s="29"/>
      <c r="BV667" s="29"/>
      <c r="BW667" s="29"/>
      <c r="BX667" s="29"/>
      <c r="BY667" s="29"/>
      <c r="BZ667" s="29"/>
      <c r="CA667" s="29"/>
      <c r="CB667" s="29"/>
      <c r="CC667" s="29"/>
      <c r="CD667" s="29"/>
      <c r="CE667" s="29"/>
    </row>
    <row r="668" spans="1:83" ht="15">
      <c r="A668" s="29"/>
      <c r="B668" s="29"/>
      <c r="C668" s="28"/>
      <c r="D668" s="29"/>
      <c r="E668" s="28"/>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c r="AY668" s="29"/>
      <c r="AZ668" s="29"/>
      <c r="BA668" s="29"/>
      <c r="BB668" s="29"/>
      <c r="BC668" s="29"/>
      <c r="BD668" s="29"/>
      <c r="BE668" s="29"/>
      <c r="BF668" s="29"/>
      <c r="BG668" s="29"/>
      <c r="BH668" s="29"/>
      <c r="BI668" s="29"/>
      <c r="BJ668" s="29"/>
      <c r="BK668" s="29"/>
      <c r="BL668" s="29"/>
      <c r="BM668" s="29"/>
      <c r="BN668" s="29"/>
      <c r="BO668" s="29"/>
      <c r="BP668" s="29"/>
      <c r="BQ668" s="29"/>
      <c r="BR668" s="29"/>
      <c r="BS668" s="29"/>
      <c r="BT668" s="29"/>
      <c r="BU668" s="29"/>
      <c r="BV668" s="29"/>
      <c r="BW668" s="29"/>
      <c r="BX668" s="29"/>
      <c r="BY668" s="29"/>
      <c r="BZ668" s="29"/>
      <c r="CA668" s="29"/>
      <c r="CB668" s="29"/>
      <c r="CC668" s="29"/>
      <c r="CD668" s="29"/>
      <c r="CE668" s="29"/>
    </row>
    <row r="669" spans="1:83" ht="15">
      <c r="A669" s="29"/>
      <c r="B669" s="29"/>
      <c r="C669" s="28"/>
      <c r="D669" s="29"/>
      <c r="E669" s="28"/>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c r="BO669" s="29"/>
      <c r="BP669" s="29"/>
      <c r="BQ669" s="29"/>
      <c r="BR669" s="29"/>
      <c r="BS669" s="29"/>
      <c r="BT669" s="29"/>
      <c r="BU669" s="29"/>
      <c r="BV669" s="29"/>
      <c r="BW669" s="29"/>
      <c r="BX669" s="29"/>
      <c r="BY669" s="29"/>
      <c r="BZ669" s="29"/>
      <c r="CA669" s="29"/>
      <c r="CB669" s="29"/>
      <c r="CC669" s="29"/>
      <c r="CD669" s="29"/>
      <c r="CE669" s="29"/>
    </row>
    <row r="670" spans="1:83" ht="15">
      <c r="A670" s="29"/>
      <c r="B670" s="29"/>
      <c r="C670" s="28"/>
      <c r="D670" s="29"/>
      <c r="E670" s="28"/>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c r="AY670" s="29"/>
      <c r="AZ670" s="29"/>
      <c r="BA670" s="29"/>
      <c r="BB670" s="29"/>
      <c r="BC670" s="29"/>
      <c r="BD670" s="29"/>
      <c r="BE670" s="29"/>
      <c r="BF670" s="29"/>
      <c r="BG670" s="29"/>
      <c r="BH670" s="29"/>
      <c r="BI670" s="29"/>
      <c r="BJ670" s="29"/>
      <c r="BK670" s="29"/>
      <c r="BL670" s="29"/>
      <c r="BM670" s="29"/>
      <c r="BN670" s="29"/>
      <c r="BO670" s="29"/>
      <c r="BP670" s="29"/>
      <c r="BQ670" s="29"/>
      <c r="BR670" s="29"/>
      <c r="BS670" s="29"/>
      <c r="BT670" s="29"/>
      <c r="BU670" s="29"/>
      <c r="BV670" s="29"/>
      <c r="BW670" s="29"/>
      <c r="BX670" s="29"/>
      <c r="BY670" s="29"/>
      <c r="BZ670" s="29"/>
      <c r="CA670" s="29"/>
      <c r="CB670" s="29"/>
      <c r="CC670" s="29"/>
      <c r="CD670" s="29"/>
      <c r="CE670" s="29"/>
    </row>
    <row r="671" spans="1:83" ht="15">
      <c r="A671" s="29"/>
      <c r="B671" s="29"/>
      <c r="C671" s="28"/>
      <c r="D671" s="29"/>
      <c r="E671" s="28"/>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c r="BO671" s="29"/>
      <c r="BP671" s="29"/>
      <c r="BQ671" s="29"/>
      <c r="BR671" s="29"/>
      <c r="BS671" s="29"/>
      <c r="BT671" s="29"/>
      <c r="BU671" s="29"/>
      <c r="BV671" s="29"/>
      <c r="BW671" s="29"/>
      <c r="BX671" s="29"/>
      <c r="BY671" s="29"/>
      <c r="BZ671" s="29"/>
      <c r="CA671" s="29"/>
      <c r="CB671" s="29"/>
      <c r="CC671" s="29"/>
      <c r="CD671" s="29"/>
      <c r="CE671" s="29"/>
    </row>
    <row r="672" spans="1:83" ht="15">
      <c r="A672" s="29"/>
      <c r="B672" s="29"/>
      <c r="C672" s="28"/>
      <c r="D672" s="29"/>
      <c r="E672" s="28"/>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c r="AY672" s="29"/>
      <c r="AZ672" s="29"/>
      <c r="BA672" s="29"/>
      <c r="BB672" s="29"/>
      <c r="BC672" s="29"/>
      <c r="BD672" s="29"/>
      <c r="BE672" s="29"/>
      <c r="BF672" s="29"/>
      <c r="BG672" s="29"/>
      <c r="BH672" s="29"/>
      <c r="BI672" s="29"/>
      <c r="BJ672" s="29"/>
      <c r="BK672" s="29"/>
      <c r="BL672" s="29"/>
      <c r="BM672" s="29"/>
      <c r="BN672" s="29"/>
      <c r="BO672" s="29"/>
      <c r="BP672" s="29"/>
      <c r="BQ672" s="29"/>
      <c r="BR672" s="29"/>
      <c r="BS672" s="29"/>
      <c r="BT672" s="29"/>
      <c r="BU672" s="29"/>
      <c r="BV672" s="29"/>
      <c r="BW672" s="29"/>
      <c r="BX672" s="29"/>
      <c r="BY672" s="29"/>
      <c r="BZ672" s="29"/>
      <c r="CA672" s="29"/>
      <c r="CB672" s="29"/>
      <c r="CC672" s="29"/>
      <c r="CD672" s="29"/>
      <c r="CE672" s="29"/>
    </row>
    <row r="673" spans="1:83" ht="15">
      <c r="A673" s="29"/>
      <c r="B673" s="29"/>
      <c r="C673" s="28"/>
      <c r="D673" s="29"/>
      <c r="E673" s="28"/>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c r="BO673" s="29"/>
      <c r="BP673" s="29"/>
      <c r="BQ673" s="29"/>
      <c r="BR673" s="29"/>
      <c r="BS673" s="29"/>
      <c r="BT673" s="29"/>
      <c r="BU673" s="29"/>
      <c r="BV673" s="29"/>
      <c r="BW673" s="29"/>
      <c r="BX673" s="29"/>
      <c r="BY673" s="29"/>
      <c r="BZ673" s="29"/>
      <c r="CA673" s="29"/>
      <c r="CB673" s="29"/>
      <c r="CC673" s="29"/>
      <c r="CD673" s="29"/>
      <c r="CE673" s="29"/>
    </row>
    <row r="674" spans="1:83" ht="15">
      <c r="A674" s="29"/>
      <c r="B674" s="29"/>
      <c r="C674" s="28"/>
      <c r="D674" s="29"/>
      <c r="E674" s="28"/>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c r="BR674" s="29"/>
      <c r="BS674" s="29"/>
      <c r="BT674" s="29"/>
      <c r="BU674" s="29"/>
      <c r="BV674" s="29"/>
      <c r="BW674" s="29"/>
      <c r="BX674" s="29"/>
      <c r="BY674" s="29"/>
      <c r="BZ674" s="29"/>
      <c r="CA674" s="29"/>
      <c r="CB674" s="29"/>
      <c r="CC674" s="29"/>
      <c r="CD674" s="29"/>
      <c r="CE674" s="29"/>
    </row>
    <row r="675" spans="1:83" ht="15">
      <c r="A675" s="29"/>
      <c r="B675" s="29"/>
      <c r="C675" s="28"/>
      <c r="D675" s="29"/>
      <c r="E675" s="28"/>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c r="BO675" s="29"/>
      <c r="BP675" s="29"/>
      <c r="BQ675" s="29"/>
      <c r="BR675" s="29"/>
      <c r="BS675" s="29"/>
      <c r="BT675" s="29"/>
      <c r="BU675" s="29"/>
      <c r="BV675" s="29"/>
      <c r="BW675" s="29"/>
      <c r="BX675" s="29"/>
      <c r="BY675" s="29"/>
      <c r="BZ675" s="29"/>
      <c r="CA675" s="29"/>
      <c r="CB675" s="29"/>
      <c r="CC675" s="29"/>
      <c r="CD675" s="29"/>
      <c r="CE675" s="29"/>
    </row>
    <row r="676" spans="1:83" ht="15">
      <c r="A676" s="29"/>
      <c r="B676" s="29"/>
      <c r="C676" s="28"/>
      <c r="D676" s="29"/>
      <c r="E676" s="28"/>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c r="AX676" s="29"/>
      <c r="AY676" s="29"/>
      <c r="AZ676" s="29"/>
      <c r="BA676" s="29"/>
      <c r="BB676" s="29"/>
      <c r="BC676" s="29"/>
      <c r="BD676" s="29"/>
      <c r="BE676" s="29"/>
      <c r="BF676" s="29"/>
      <c r="BG676" s="29"/>
      <c r="BH676" s="29"/>
      <c r="BI676" s="29"/>
      <c r="BJ676" s="29"/>
      <c r="BK676" s="29"/>
      <c r="BL676" s="29"/>
      <c r="BM676" s="29"/>
      <c r="BN676" s="29"/>
      <c r="BO676" s="29"/>
      <c r="BP676" s="29"/>
      <c r="BQ676" s="29"/>
      <c r="BR676" s="29"/>
      <c r="BS676" s="29"/>
      <c r="BT676" s="29"/>
      <c r="BU676" s="29"/>
      <c r="BV676" s="29"/>
      <c r="BW676" s="29"/>
      <c r="BX676" s="29"/>
      <c r="BY676" s="29"/>
      <c r="BZ676" s="29"/>
      <c r="CA676" s="29"/>
      <c r="CB676" s="29"/>
      <c r="CC676" s="29"/>
      <c r="CD676" s="29"/>
      <c r="CE676" s="29"/>
    </row>
    <row r="677" spans="1:83" ht="15">
      <c r="A677" s="29"/>
      <c r="B677" s="29"/>
      <c r="C677" s="28"/>
      <c r="D677" s="29"/>
      <c r="E677" s="28"/>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c r="BO677" s="29"/>
      <c r="BP677" s="29"/>
      <c r="BQ677" s="29"/>
      <c r="BR677" s="29"/>
      <c r="BS677" s="29"/>
      <c r="BT677" s="29"/>
      <c r="BU677" s="29"/>
      <c r="BV677" s="29"/>
      <c r="BW677" s="29"/>
      <c r="BX677" s="29"/>
      <c r="BY677" s="29"/>
      <c r="BZ677" s="29"/>
      <c r="CA677" s="29"/>
      <c r="CB677" s="29"/>
      <c r="CC677" s="29"/>
      <c r="CD677" s="29"/>
      <c r="CE677" s="29"/>
    </row>
    <row r="678" spans="1:83" ht="15">
      <c r="A678" s="29"/>
      <c r="B678" s="29"/>
      <c r="C678" s="28"/>
      <c r="D678" s="29"/>
      <c r="E678" s="28"/>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29"/>
      <c r="AY678" s="29"/>
      <c r="AZ678" s="29"/>
      <c r="BA678" s="29"/>
      <c r="BB678" s="29"/>
      <c r="BC678" s="29"/>
      <c r="BD678" s="29"/>
      <c r="BE678" s="29"/>
      <c r="BF678" s="29"/>
      <c r="BG678" s="29"/>
      <c r="BH678" s="29"/>
      <c r="BI678" s="29"/>
      <c r="BJ678" s="29"/>
      <c r="BK678" s="29"/>
      <c r="BL678" s="29"/>
      <c r="BM678" s="29"/>
      <c r="BN678" s="29"/>
      <c r="BO678" s="29"/>
      <c r="BP678" s="29"/>
      <c r="BQ678" s="29"/>
      <c r="BR678" s="29"/>
      <c r="BS678" s="29"/>
      <c r="BT678" s="29"/>
      <c r="BU678" s="29"/>
      <c r="BV678" s="29"/>
      <c r="BW678" s="29"/>
      <c r="BX678" s="29"/>
      <c r="BY678" s="29"/>
      <c r="BZ678" s="29"/>
      <c r="CA678" s="29"/>
      <c r="CB678" s="29"/>
      <c r="CC678" s="29"/>
      <c r="CD678" s="29"/>
      <c r="CE678" s="29"/>
    </row>
    <row r="679" spans="1:83" ht="15">
      <c r="A679" s="29"/>
      <c r="B679" s="29"/>
      <c r="C679" s="28"/>
      <c r="D679" s="29"/>
      <c r="E679" s="28"/>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c r="BO679" s="29"/>
      <c r="BP679" s="29"/>
      <c r="BQ679" s="29"/>
      <c r="BR679" s="29"/>
      <c r="BS679" s="29"/>
      <c r="BT679" s="29"/>
      <c r="BU679" s="29"/>
      <c r="BV679" s="29"/>
      <c r="BW679" s="29"/>
      <c r="BX679" s="29"/>
      <c r="BY679" s="29"/>
      <c r="BZ679" s="29"/>
      <c r="CA679" s="29"/>
      <c r="CB679" s="29"/>
      <c r="CC679" s="29"/>
      <c r="CD679" s="29"/>
      <c r="CE679" s="29"/>
    </row>
    <row r="680" spans="1:83" ht="15">
      <c r="A680" s="29"/>
      <c r="B680" s="29"/>
      <c r="C680" s="28"/>
      <c r="D680" s="29"/>
      <c r="E680" s="28"/>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29"/>
      <c r="AY680" s="29"/>
      <c r="AZ680" s="29"/>
      <c r="BA680" s="29"/>
      <c r="BB680" s="29"/>
      <c r="BC680" s="29"/>
      <c r="BD680" s="29"/>
      <c r="BE680" s="29"/>
      <c r="BF680" s="29"/>
      <c r="BG680" s="29"/>
      <c r="BH680" s="29"/>
      <c r="BI680" s="29"/>
      <c r="BJ680" s="29"/>
      <c r="BK680" s="29"/>
      <c r="BL680" s="29"/>
      <c r="BM680" s="29"/>
      <c r="BN680" s="29"/>
      <c r="BO680" s="29"/>
      <c r="BP680" s="29"/>
      <c r="BQ680" s="29"/>
      <c r="BR680" s="29"/>
      <c r="BS680" s="29"/>
      <c r="BT680" s="29"/>
      <c r="BU680" s="29"/>
      <c r="BV680" s="29"/>
      <c r="BW680" s="29"/>
      <c r="BX680" s="29"/>
      <c r="BY680" s="29"/>
      <c r="BZ680" s="29"/>
      <c r="CA680" s="29"/>
      <c r="CB680" s="29"/>
      <c r="CC680" s="29"/>
      <c r="CD680" s="29"/>
      <c r="CE680" s="29"/>
    </row>
    <row r="681" spans="1:83" ht="15">
      <c r="A681" s="29"/>
      <c r="B681" s="29"/>
      <c r="C681" s="28"/>
      <c r="D681" s="29"/>
      <c r="E681" s="28"/>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c r="BO681" s="29"/>
      <c r="BP681" s="29"/>
      <c r="BQ681" s="29"/>
      <c r="BR681" s="29"/>
      <c r="BS681" s="29"/>
      <c r="BT681" s="29"/>
      <c r="BU681" s="29"/>
      <c r="BV681" s="29"/>
      <c r="BW681" s="29"/>
      <c r="BX681" s="29"/>
      <c r="BY681" s="29"/>
      <c r="BZ681" s="29"/>
      <c r="CA681" s="29"/>
      <c r="CB681" s="29"/>
      <c r="CC681" s="29"/>
      <c r="CD681" s="29"/>
      <c r="CE681" s="29"/>
    </row>
    <row r="682" spans="1:83" ht="15">
      <c r="A682" s="29"/>
      <c r="B682" s="29"/>
      <c r="C682" s="28"/>
      <c r="D682" s="29"/>
      <c r="E682" s="28"/>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29"/>
      <c r="AY682" s="29"/>
      <c r="AZ682" s="29"/>
      <c r="BA682" s="29"/>
      <c r="BB682" s="29"/>
      <c r="BC682" s="29"/>
      <c r="BD682" s="29"/>
      <c r="BE682" s="29"/>
      <c r="BF682" s="29"/>
      <c r="BG682" s="29"/>
      <c r="BH682" s="29"/>
      <c r="BI682" s="29"/>
      <c r="BJ682" s="29"/>
      <c r="BK682" s="29"/>
      <c r="BL682" s="29"/>
      <c r="BM682" s="29"/>
      <c r="BN682" s="29"/>
      <c r="BO682" s="29"/>
      <c r="BP682" s="29"/>
      <c r="BQ682" s="29"/>
      <c r="BR682" s="29"/>
      <c r="BS682" s="29"/>
      <c r="BT682" s="29"/>
      <c r="BU682" s="29"/>
      <c r="BV682" s="29"/>
      <c r="BW682" s="29"/>
      <c r="BX682" s="29"/>
      <c r="BY682" s="29"/>
      <c r="BZ682" s="29"/>
      <c r="CA682" s="29"/>
      <c r="CB682" s="29"/>
      <c r="CC682" s="29"/>
      <c r="CD682" s="29"/>
      <c r="CE682" s="29"/>
    </row>
    <row r="683" spans="1:83" ht="15">
      <c r="A683" s="29"/>
      <c r="B683" s="29"/>
      <c r="C683" s="28"/>
      <c r="D683" s="29"/>
      <c r="E683" s="28"/>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c r="BO683" s="29"/>
      <c r="BP683" s="29"/>
      <c r="BQ683" s="29"/>
      <c r="BR683" s="29"/>
      <c r="BS683" s="29"/>
      <c r="BT683" s="29"/>
      <c r="BU683" s="29"/>
      <c r="BV683" s="29"/>
      <c r="BW683" s="29"/>
      <c r="BX683" s="29"/>
      <c r="BY683" s="29"/>
      <c r="BZ683" s="29"/>
      <c r="CA683" s="29"/>
      <c r="CB683" s="29"/>
      <c r="CC683" s="29"/>
      <c r="CD683" s="29"/>
      <c r="CE683" s="29"/>
    </row>
    <row r="684" spans="1:83" ht="15">
      <c r="A684" s="29"/>
      <c r="B684" s="29"/>
      <c r="C684" s="28"/>
      <c r="D684" s="29"/>
      <c r="E684" s="28"/>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29"/>
      <c r="AY684" s="29"/>
      <c r="AZ684" s="29"/>
      <c r="BA684" s="29"/>
      <c r="BB684" s="29"/>
      <c r="BC684" s="29"/>
      <c r="BD684" s="29"/>
      <c r="BE684" s="29"/>
      <c r="BF684" s="29"/>
      <c r="BG684" s="29"/>
      <c r="BH684" s="29"/>
      <c r="BI684" s="29"/>
      <c r="BJ684" s="29"/>
      <c r="BK684" s="29"/>
      <c r="BL684" s="29"/>
      <c r="BM684" s="29"/>
      <c r="BN684" s="29"/>
      <c r="BO684" s="29"/>
      <c r="BP684" s="29"/>
      <c r="BQ684" s="29"/>
      <c r="BR684" s="29"/>
      <c r="BS684" s="29"/>
      <c r="BT684" s="29"/>
      <c r="BU684" s="29"/>
      <c r="BV684" s="29"/>
      <c r="BW684" s="29"/>
      <c r="BX684" s="29"/>
      <c r="BY684" s="29"/>
      <c r="BZ684" s="29"/>
      <c r="CA684" s="29"/>
      <c r="CB684" s="29"/>
      <c r="CC684" s="29"/>
      <c r="CD684" s="29"/>
      <c r="CE684" s="29"/>
    </row>
    <row r="685" spans="1:83" ht="15">
      <c r="A685" s="29"/>
      <c r="B685" s="29"/>
      <c r="C685" s="28"/>
      <c r="D685" s="29"/>
      <c r="E685" s="28"/>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c r="BO685" s="29"/>
      <c r="BP685" s="29"/>
      <c r="BQ685" s="29"/>
      <c r="BR685" s="29"/>
      <c r="BS685" s="29"/>
      <c r="BT685" s="29"/>
      <c r="BU685" s="29"/>
      <c r="BV685" s="29"/>
      <c r="BW685" s="29"/>
      <c r="BX685" s="29"/>
      <c r="BY685" s="29"/>
      <c r="BZ685" s="29"/>
      <c r="CA685" s="29"/>
      <c r="CB685" s="29"/>
      <c r="CC685" s="29"/>
      <c r="CD685" s="29"/>
      <c r="CE685" s="29"/>
    </row>
    <row r="686" spans="1:83" ht="15">
      <c r="A686" s="29"/>
      <c r="B686" s="29"/>
      <c r="C686" s="28"/>
      <c r="D686" s="29"/>
      <c r="E686" s="28"/>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29"/>
      <c r="AY686" s="29"/>
      <c r="AZ686" s="29"/>
      <c r="BA686" s="29"/>
      <c r="BB686" s="29"/>
      <c r="BC686" s="29"/>
      <c r="BD686" s="29"/>
      <c r="BE686" s="29"/>
      <c r="BF686" s="29"/>
      <c r="BG686" s="29"/>
      <c r="BH686" s="29"/>
      <c r="BI686" s="29"/>
      <c r="BJ686" s="29"/>
      <c r="BK686" s="29"/>
      <c r="BL686" s="29"/>
      <c r="BM686" s="29"/>
      <c r="BN686" s="29"/>
      <c r="BO686" s="29"/>
      <c r="BP686" s="29"/>
      <c r="BQ686" s="29"/>
      <c r="BR686" s="29"/>
      <c r="BS686" s="29"/>
      <c r="BT686" s="29"/>
      <c r="BU686" s="29"/>
      <c r="BV686" s="29"/>
      <c r="BW686" s="29"/>
      <c r="BX686" s="29"/>
      <c r="BY686" s="29"/>
      <c r="BZ686" s="29"/>
      <c r="CA686" s="29"/>
      <c r="CB686" s="29"/>
      <c r="CC686" s="29"/>
      <c r="CD686" s="29"/>
      <c r="CE686" s="29"/>
    </row>
    <row r="687" spans="1:83" ht="15">
      <c r="A687" s="29"/>
      <c r="B687" s="29"/>
      <c r="C687" s="28"/>
      <c r="D687" s="29"/>
      <c r="E687" s="28"/>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c r="BO687" s="29"/>
      <c r="BP687" s="29"/>
      <c r="BQ687" s="29"/>
      <c r="BR687" s="29"/>
      <c r="BS687" s="29"/>
      <c r="BT687" s="29"/>
      <c r="BU687" s="29"/>
      <c r="BV687" s="29"/>
      <c r="BW687" s="29"/>
      <c r="BX687" s="29"/>
      <c r="BY687" s="29"/>
      <c r="BZ687" s="29"/>
      <c r="CA687" s="29"/>
      <c r="CB687" s="29"/>
      <c r="CC687" s="29"/>
      <c r="CD687" s="29"/>
      <c r="CE687" s="29"/>
    </row>
    <row r="688" spans="1:83" ht="15">
      <c r="A688" s="29"/>
      <c r="B688" s="29"/>
      <c r="C688" s="28"/>
      <c r="D688" s="29"/>
      <c r="E688" s="28"/>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29"/>
      <c r="AY688" s="29"/>
      <c r="AZ688" s="29"/>
      <c r="BA688" s="29"/>
      <c r="BB688" s="29"/>
      <c r="BC688" s="29"/>
      <c r="BD688" s="29"/>
      <c r="BE688" s="29"/>
      <c r="BF688" s="29"/>
      <c r="BG688" s="29"/>
      <c r="BH688" s="29"/>
      <c r="BI688" s="29"/>
      <c r="BJ688" s="29"/>
      <c r="BK688" s="29"/>
      <c r="BL688" s="29"/>
      <c r="BM688" s="29"/>
      <c r="BN688" s="29"/>
      <c r="BO688" s="29"/>
      <c r="BP688" s="29"/>
      <c r="BQ688" s="29"/>
      <c r="BR688" s="29"/>
      <c r="BS688" s="29"/>
      <c r="BT688" s="29"/>
      <c r="BU688" s="29"/>
      <c r="BV688" s="29"/>
      <c r="BW688" s="29"/>
      <c r="BX688" s="29"/>
      <c r="BY688" s="29"/>
      <c r="BZ688" s="29"/>
      <c r="CA688" s="29"/>
      <c r="CB688" s="29"/>
      <c r="CC688" s="29"/>
      <c r="CD688" s="29"/>
      <c r="CE688" s="29"/>
    </row>
    <row r="689" spans="1:83" ht="15">
      <c r="A689" s="29"/>
      <c r="B689" s="29"/>
      <c r="C689" s="28"/>
      <c r="D689" s="29"/>
      <c r="E689" s="28"/>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c r="BO689" s="29"/>
      <c r="BP689" s="29"/>
      <c r="BQ689" s="29"/>
      <c r="BR689" s="29"/>
      <c r="BS689" s="29"/>
      <c r="BT689" s="29"/>
      <c r="BU689" s="29"/>
      <c r="BV689" s="29"/>
      <c r="BW689" s="29"/>
      <c r="BX689" s="29"/>
      <c r="BY689" s="29"/>
      <c r="BZ689" s="29"/>
      <c r="CA689" s="29"/>
      <c r="CB689" s="29"/>
      <c r="CC689" s="29"/>
      <c r="CD689" s="29"/>
      <c r="CE689" s="29"/>
    </row>
    <row r="690" spans="1:83" ht="15">
      <c r="A690" s="29"/>
      <c r="B690" s="29"/>
      <c r="C690" s="28"/>
      <c r="D690" s="29"/>
      <c r="E690" s="28"/>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29"/>
      <c r="AY690" s="29"/>
      <c r="AZ690" s="29"/>
      <c r="BA690" s="29"/>
      <c r="BB690" s="29"/>
      <c r="BC690" s="29"/>
      <c r="BD690" s="29"/>
      <c r="BE690" s="29"/>
      <c r="BF690" s="29"/>
      <c r="BG690" s="29"/>
      <c r="BH690" s="29"/>
      <c r="BI690" s="29"/>
      <c r="BJ690" s="29"/>
      <c r="BK690" s="29"/>
      <c r="BL690" s="29"/>
      <c r="BM690" s="29"/>
      <c r="BN690" s="29"/>
      <c r="BO690" s="29"/>
      <c r="BP690" s="29"/>
      <c r="BQ690" s="29"/>
      <c r="BR690" s="29"/>
      <c r="BS690" s="29"/>
      <c r="BT690" s="29"/>
      <c r="BU690" s="29"/>
      <c r="BV690" s="29"/>
      <c r="BW690" s="29"/>
      <c r="BX690" s="29"/>
      <c r="BY690" s="29"/>
      <c r="BZ690" s="29"/>
      <c r="CA690" s="29"/>
      <c r="CB690" s="29"/>
      <c r="CC690" s="29"/>
      <c r="CD690" s="29"/>
      <c r="CE690" s="29"/>
    </row>
    <row r="691" spans="1:83" ht="15">
      <c r="A691" s="29"/>
      <c r="B691" s="29"/>
      <c r="C691" s="28"/>
      <c r="D691" s="29"/>
      <c r="E691" s="28"/>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c r="BO691" s="29"/>
      <c r="BP691" s="29"/>
      <c r="BQ691" s="29"/>
      <c r="BR691" s="29"/>
      <c r="BS691" s="29"/>
      <c r="BT691" s="29"/>
      <c r="BU691" s="29"/>
      <c r="BV691" s="29"/>
      <c r="BW691" s="29"/>
      <c r="BX691" s="29"/>
      <c r="BY691" s="29"/>
      <c r="BZ691" s="29"/>
      <c r="CA691" s="29"/>
      <c r="CB691" s="29"/>
      <c r="CC691" s="29"/>
      <c r="CD691" s="29"/>
      <c r="CE691" s="29"/>
    </row>
    <row r="692" spans="1:83" ht="15">
      <c r="A692" s="29"/>
      <c r="B692" s="29"/>
      <c r="C692" s="28"/>
      <c r="D692" s="29"/>
      <c r="E692" s="28"/>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c r="BR692" s="29"/>
      <c r="BS692" s="29"/>
      <c r="BT692" s="29"/>
      <c r="BU692" s="29"/>
      <c r="BV692" s="29"/>
      <c r="BW692" s="29"/>
      <c r="BX692" s="29"/>
      <c r="BY692" s="29"/>
      <c r="BZ692" s="29"/>
      <c r="CA692" s="29"/>
      <c r="CB692" s="29"/>
      <c r="CC692" s="29"/>
      <c r="CD692" s="29"/>
      <c r="CE692" s="29"/>
    </row>
    <row r="693" spans="1:83" ht="15">
      <c r="A693" s="29"/>
      <c r="B693" s="29"/>
      <c r="C693" s="28"/>
      <c r="D693" s="29"/>
      <c r="E693" s="28"/>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c r="BR693" s="29"/>
      <c r="BS693" s="29"/>
      <c r="BT693" s="29"/>
      <c r="BU693" s="29"/>
      <c r="BV693" s="29"/>
      <c r="BW693" s="29"/>
      <c r="BX693" s="29"/>
      <c r="BY693" s="29"/>
      <c r="BZ693" s="29"/>
      <c r="CA693" s="29"/>
      <c r="CB693" s="29"/>
      <c r="CC693" s="29"/>
      <c r="CD693" s="29"/>
      <c r="CE693" s="29"/>
    </row>
    <row r="694" spans="1:83" ht="15">
      <c r="A694" s="29"/>
      <c r="B694" s="29"/>
      <c r="C694" s="28"/>
      <c r="D694" s="29"/>
      <c r="E694" s="28"/>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c r="BR694" s="29"/>
      <c r="BS694" s="29"/>
      <c r="BT694" s="29"/>
      <c r="BU694" s="29"/>
      <c r="BV694" s="29"/>
      <c r="BW694" s="29"/>
      <c r="BX694" s="29"/>
      <c r="BY694" s="29"/>
      <c r="BZ694" s="29"/>
      <c r="CA694" s="29"/>
      <c r="CB694" s="29"/>
      <c r="CC694" s="29"/>
      <c r="CD694" s="29"/>
      <c r="CE694" s="29"/>
    </row>
    <row r="695" spans="1:83" ht="15">
      <c r="A695" s="29"/>
      <c r="B695" s="29"/>
      <c r="C695" s="28"/>
      <c r="D695" s="29"/>
      <c r="E695" s="28"/>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c r="BR695" s="29"/>
      <c r="BS695" s="29"/>
      <c r="BT695" s="29"/>
      <c r="BU695" s="29"/>
      <c r="BV695" s="29"/>
      <c r="BW695" s="29"/>
      <c r="BX695" s="29"/>
      <c r="BY695" s="29"/>
      <c r="BZ695" s="29"/>
      <c r="CA695" s="29"/>
      <c r="CB695" s="29"/>
      <c r="CC695" s="29"/>
      <c r="CD695" s="29"/>
      <c r="CE695" s="29"/>
    </row>
    <row r="696" spans="1:83" ht="15">
      <c r="A696" s="29"/>
      <c r="B696" s="29"/>
      <c r="C696" s="28"/>
      <c r="D696" s="29"/>
      <c r="E696" s="28"/>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c r="BR696" s="29"/>
      <c r="BS696" s="29"/>
      <c r="BT696" s="29"/>
      <c r="BU696" s="29"/>
      <c r="BV696" s="29"/>
      <c r="BW696" s="29"/>
      <c r="BX696" s="29"/>
      <c r="BY696" s="29"/>
      <c r="BZ696" s="29"/>
      <c r="CA696" s="29"/>
      <c r="CB696" s="29"/>
      <c r="CC696" s="29"/>
      <c r="CD696" s="29"/>
      <c r="CE696" s="29"/>
    </row>
    <row r="697" spans="1:83" ht="15">
      <c r="A697" s="29"/>
      <c r="B697" s="29"/>
      <c r="C697" s="28"/>
      <c r="D697" s="29"/>
      <c r="E697" s="28"/>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c r="BO697" s="29"/>
      <c r="BP697" s="29"/>
      <c r="BQ697" s="29"/>
      <c r="BR697" s="29"/>
      <c r="BS697" s="29"/>
      <c r="BT697" s="29"/>
      <c r="BU697" s="29"/>
      <c r="BV697" s="29"/>
      <c r="BW697" s="29"/>
      <c r="BX697" s="29"/>
      <c r="BY697" s="29"/>
      <c r="BZ697" s="29"/>
      <c r="CA697" s="29"/>
      <c r="CB697" s="29"/>
      <c r="CC697" s="29"/>
      <c r="CD697" s="29"/>
      <c r="CE697" s="29"/>
    </row>
    <row r="698" spans="1:83" ht="15">
      <c r="A698" s="29"/>
      <c r="B698" s="29"/>
      <c r="C698" s="28"/>
      <c r="D698" s="29"/>
      <c r="E698" s="28"/>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29"/>
      <c r="AY698" s="29"/>
      <c r="AZ698" s="29"/>
      <c r="BA698" s="29"/>
      <c r="BB698" s="29"/>
      <c r="BC698" s="29"/>
      <c r="BD698" s="29"/>
      <c r="BE698" s="29"/>
      <c r="BF698" s="29"/>
      <c r="BG698" s="29"/>
      <c r="BH698" s="29"/>
      <c r="BI698" s="29"/>
      <c r="BJ698" s="29"/>
      <c r="BK698" s="29"/>
      <c r="BL698" s="29"/>
      <c r="BM698" s="29"/>
      <c r="BN698" s="29"/>
      <c r="BO698" s="29"/>
      <c r="BP698" s="29"/>
      <c r="BQ698" s="29"/>
      <c r="BR698" s="29"/>
      <c r="BS698" s="29"/>
      <c r="BT698" s="29"/>
      <c r="BU698" s="29"/>
      <c r="BV698" s="29"/>
      <c r="BW698" s="29"/>
      <c r="BX698" s="29"/>
      <c r="BY698" s="29"/>
      <c r="BZ698" s="29"/>
      <c r="CA698" s="29"/>
      <c r="CB698" s="29"/>
      <c r="CC698" s="29"/>
      <c r="CD698" s="29"/>
      <c r="CE698" s="29"/>
    </row>
    <row r="699" spans="1:83" ht="15">
      <c r="A699" s="29"/>
      <c r="B699" s="29"/>
      <c r="C699" s="28"/>
      <c r="D699" s="29"/>
      <c r="E699" s="28"/>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c r="BO699" s="29"/>
      <c r="BP699" s="29"/>
      <c r="BQ699" s="29"/>
      <c r="BR699" s="29"/>
      <c r="BS699" s="29"/>
      <c r="BT699" s="29"/>
      <c r="BU699" s="29"/>
      <c r="BV699" s="29"/>
      <c r="BW699" s="29"/>
      <c r="BX699" s="29"/>
      <c r="BY699" s="29"/>
      <c r="BZ699" s="29"/>
      <c r="CA699" s="29"/>
      <c r="CB699" s="29"/>
      <c r="CC699" s="29"/>
      <c r="CD699" s="29"/>
      <c r="CE699" s="29"/>
    </row>
    <row r="700" spans="1:83" ht="15">
      <c r="A700" s="29"/>
      <c r="B700" s="29"/>
      <c r="C700" s="28"/>
      <c r="D700" s="29"/>
      <c r="E700" s="28"/>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29"/>
      <c r="AY700" s="29"/>
      <c r="AZ700" s="29"/>
      <c r="BA700" s="29"/>
      <c r="BB700" s="29"/>
      <c r="BC700" s="29"/>
      <c r="BD700" s="29"/>
      <c r="BE700" s="29"/>
      <c r="BF700" s="29"/>
      <c r="BG700" s="29"/>
      <c r="BH700" s="29"/>
      <c r="BI700" s="29"/>
      <c r="BJ700" s="29"/>
      <c r="BK700" s="29"/>
      <c r="BL700" s="29"/>
      <c r="BM700" s="29"/>
      <c r="BN700" s="29"/>
      <c r="BO700" s="29"/>
      <c r="BP700" s="29"/>
      <c r="BQ700" s="29"/>
      <c r="BR700" s="29"/>
      <c r="BS700" s="29"/>
      <c r="BT700" s="29"/>
      <c r="BU700" s="29"/>
      <c r="BV700" s="29"/>
      <c r="BW700" s="29"/>
      <c r="BX700" s="29"/>
      <c r="BY700" s="29"/>
      <c r="BZ700" s="29"/>
      <c r="CA700" s="29"/>
      <c r="CB700" s="29"/>
      <c r="CC700" s="29"/>
      <c r="CD700" s="29"/>
      <c r="CE700" s="29"/>
    </row>
    <row r="701" spans="1:83" ht="15">
      <c r="A701" s="29"/>
      <c r="B701" s="29"/>
      <c r="C701" s="28"/>
      <c r="D701" s="29"/>
      <c r="E701" s="28"/>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c r="BO701" s="29"/>
      <c r="BP701" s="29"/>
      <c r="BQ701" s="29"/>
      <c r="BR701" s="29"/>
      <c r="BS701" s="29"/>
      <c r="BT701" s="29"/>
      <c r="BU701" s="29"/>
      <c r="BV701" s="29"/>
      <c r="BW701" s="29"/>
      <c r="BX701" s="29"/>
      <c r="BY701" s="29"/>
      <c r="BZ701" s="29"/>
      <c r="CA701" s="29"/>
      <c r="CB701" s="29"/>
      <c r="CC701" s="29"/>
      <c r="CD701" s="29"/>
      <c r="CE701" s="29"/>
    </row>
    <row r="702" spans="1:83" ht="15">
      <c r="A702" s="29"/>
      <c r="B702" s="29"/>
      <c r="C702" s="28"/>
      <c r="D702" s="29"/>
      <c r="E702" s="28"/>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29"/>
      <c r="AY702" s="29"/>
      <c r="AZ702" s="29"/>
      <c r="BA702" s="29"/>
      <c r="BB702" s="29"/>
      <c r="BC702" s="29"/>
      <c r="BD702" s="29"/>
      <c r="BE702" s="29"/>
      <c r="BF702" s="29"/>
      <c r="BG702" s="29"/>
      <c r="BH702" s="29"/>
      <c r="BI702" s="29"/>
      <c r="BJ702" s="29"/>
      <c r="BK702" s="29"/>
      <c r="BL702" s="29"/>
      <c r="BM702" s="29"/>
      <c r="BN702" s="29"/>
      <c r="BO702" s="29"/>
      <c r="BP702" s="29"/>
      <c r="BQ702" s="29"/>
      <c r="BR702" s="29"/>
      <c r="BS702" s="29"/>
      <c r="BT702" s="29"/>
      <c r="BU702" s="29"/>
      <c r="BV702" s="29"/>
      <c r="BW702" s="29"/>
      <c r="BX702" s="29"/>
      <c r="BY702" s="29"/>
      <c r="BZ702" s="29"/>
      <c r="CA702" s="29"/>
      <c r="CB702" s="29"/>
      <c r="CC702" s="29"/>
      <c r="CD702" s="29"/>
      <c r="CE702" s="29"/>
    </row>
    <row r="703" spans="1:83" ht="15">
      <c r="A703" s="29"/>
      <c r="B703" s="29"/>
      <c r="C703" s="28"/>
      <c r="D703" s="29"/>
      <c r="E703" s="28"/>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c r="BO703" s="29"/>
      <c r="BP703" s="29"/>
      <c r="BQ703" s="29"/>
      <c r="BR703" s="29"/>
      <c r="BS703" s="29"/>
      <c r="BT703" s="29"/>
      <c r="BU703" s="29"/>
      <c r="BV703" s="29"/>
      <c r="BW703" s="29"/>
      <c r="BX703" s="29"/>
      <c r="BY703" s="29"/>
      <c r="BZ703" s="29"/>
      <c r="CA703" s="29"/>
      <c r="CB703" s="29"/>
      <c r="CC703" s="29"/>
      <c r="CD703" s="29"/>
      <c r="CE703" s="29"/>
    </row>
    <row r="704" spans="1:83" ht="15">
      <c r="A704" s="29"/>
      <c r="B704" s="29"/>
      <c r="C704" s="28"/>
      <c r="D704" s="29"/>
      <c r="E704" s="28"/>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29"/>
      <c r="AY704" s="29"/>
      <c r="AZ704" s="29"/>
      <c r="BA704" s="29"/>
      <c r="BB704" s="29"/>
      <c r="BC704" s="29"/>
      <c r="BD704" s="29"/>
      <c r="BE704" s="29"/>
      <c r="BF704" s="29"/>
      <c r="BG704" s="29"/>
      <c r="BH704" s="29"/>
      <c r="BI704" s="29"/>
      <c r="BJ704" s="29"/>
      <c r="BK704" s="29"/>
      <c r="BL704" s="29"/>
      <c r="BM704" s="29"/>
      <c r="BN704" s="29"/>
      <c r="BO704" s="29"/>
      <c r="BP704" s="29"/>
      <c r="BQ704" s="29"/>
      <c r="BR704" s="29"/>
      <c r="BS704" s="29"/>
      <c r="BT704" s="29"/>
      <c r="BU704" s="29"/>
      <c r="BV704" s="29"/>
      <c r="BW704" s="29"/>
      <c r="BX704" s="29"/>
      <c r="BY704" s="29"/>
      <c r="BZ704" s="29"/>
      <c r="CA704" s="29"/>
      <c r="CB704" s="29"/>
      <c r="CC704" s="29"/>
      <c r="CD704" s="29"/>
      <c r="CE704" s="29"/>
    </row>
    <row r="705" spans="1:83" ht="15">
      <c r="A705" s="29"/>
      <c r="B705" s="29"/>
      <c r="C705" s="28"/>
      <c r="D705" s="29"/>
      <c r="E705" s="28"/>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c r="BO705" s="29"/>
      <c r="BP705" s="29"/>
      <c r="BQ705" s="29"/>
      <c r="BR705" s="29"/>
      <c r="BS705" s="29"/>
      <c r="BT705" s="29"/>
      <c r="BU705" s="29"/>
      <c r="BV705" s="29"/>
      <c r="BW705" s="29"/>
      <c r="BX705" s="29"/>
      <c r="BY705" s="29"/>
      <c r="BZ705" s="29"/>
      <c r="CA705" s="29"/>
      <c r="CB705" s="29"/>
      <c r="CC705" s="29"/>
      <c r="CD705" s="29"/>
      <c r="CE705" s="29"/>
    </row>
    <row r="706" spans="1:83" ht="15">
      <c r="A706" s="29"/>
      <c r="B706" s="29"/>
      <c r="C706" s="28"/>
      <c r="D706" s="29"/>
      <c r="E706" s="28"/>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29"/>
      <c r="AY706" s="29"/>
      <c r="AZ706" s="29"/>
      <c r="BA706" s="29"/>
      <c r="BB706" s="29"/>
      <c r="BC706" s="29"/>
      <c r="BD706" s="29"/>
      <c r="BE706" s="29"/>
      <c r="BF706" s="29"/>
      <c r="BG706" s="29"/>
      <c r="BH706" s="29"/>
      <c r="BI706" s="29"/>
      <c r="BJ706" s="29"/>
      <c r="BK706" s="29"/>
      <c r="BL706" s="29"/>
      <c r="BM706" s="29"/>
      <c r="BN706" s="29"/>
      <c r="BO706" s="29"/>
      <c r="BP706" s="29"/>
      <c r="BQ706" s="29"/>
      <c r="BR706" s="29"/>
      <c r="BS706" s="29"/>
      <c r="BT706" s="29"/>
      <c r="BU706" s="29"/>
      <c r="BV706" s="29"/>
      <c r="BW706" s="29"/>
      <c r="BX706" s="29"/>
      <c r="BY706" s="29"/>
      <c r="BZ706" s="29"/>
      <c r="CA706" s="29"/>
      <c r="CB706" s="29"/>
      <c r="CC706" s="29"/>
      <c r="CD706" s="29"/>
      <c r="CE706" s="29"/>
    </row>
    <row r="707" spans="1:83" ht="15">
      <c r="A707" s="29"/>
      <c r="B707" s="29"/>
      <c r="C707" s="28"/>
      <c r="D707" s="29"/>
      <c r="E707" s="28"/>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c r="BO707" s="29"/>
      <c r="BP707" s="29"/>
      <c r="BQ707" s="29"/>
      <c r="BR707" s="29"/>
      <c r="BS707" s="29"/>
      <c r="BT707" s="29"/>
      <c r="BU707" s="29"/>
      <c r="BV707" s="29"/>
      <c r="BW707" s="29"/>
      <c r="BX707" s="29"/>
      <c r="BY707" s="29"/>
      <c r="BZ707" s="29"/>
      <c r="CA707" s="29"/>
      <c r="CB707" s="29"/>
      <c r="CC707" s="29"/>
      <c r="CD707" s="29"/>
      <c r="CE707" s="29"/>
    </row>
    <row r="708" spans="1:83" ht="15">
      <c r="A708" s="29"/>
      <c r="B708" s="29"/>
      <c r="C708" s="28"/>
      <c r="D708" s="29"/>
      <c r="E708" s="28"/>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29"/>
      <c r="AY708" s="29"/>
      <c r="AZ708" s="29"/>
      <c r="BA708" s="29"/>
      <c r="BB708" s="29"/>
      <c r="BC708" s="29"/>
      <c r="BD708" s="29"/>
      <c r="BE708" s="29"/>
      <c r="BF708" s="29"/>
      <c r="BG708" s="29"/>
      <c r="BH708" s="29"/>
      <c r="BI708" s="29"/>
      <c r="BJ708" s="29"/>
      <c r="BK708" s="29"/>
      <c r="BL708" s="29"/>
      <c r="BM708" s="29"/>
      <c r="BN708" s="29"/>
      <c r="BO708" s="29"/>
      <c r="BP708" s="29"/>
      <c r="BQ708" s="29"/>
      <c r="BR708" s="29"/>
      <c r="BS708" s="29"/>
      <c r="BT708" s="29"/>
      <c r="BU708" s="29"/>
      <c r="BV708" s="29"/>
      <c r="BW708" s="29"/>
      <c r="BX708" s="29"/>
      <c r="BY708" s="29"/>
      <c r="BZ708" s="29"/>
      <c r="CA708" s="29"/>
      <c r="CB708" s="29"/>
      <c r="CC708" s="29"/>
      <c r="CD708" s="29"/>
      <c r="CE708" s="29"/>
    </row>
    <row r="709" spans="1:83" ht="15">
      <c r="A709" s="29"/>
      <c r="B709" s="29"/>
      <c r="C709" s="28"/>
      <c r="D709" s="29"/>
      <c r="E709" s="28"/>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c r="BO709" s="29"/>
      <c r="BP709" s="29"/>
      <c r="BQ709" s="29"/>
      <c r="BR709" s="29"/>
      <c r="BS709" s="29"/>
      <c r="BT709" s="29"/>
      <c r="BU709" s="29"/>
      <c r="BV709" s="29"/>
      <c r="BW709" s="29"/>
      <c r="BX709" s="29"/>
      <c r="BY709" s="29"/>
      <c r="BZ709" s="29"/>
      <c r="CA709" s="29"/>
      <c r="CB709" s="29"/>
      <c r="CC709" s="29"/>
      <c r="CD709" s="29"/>
      <c r="CE709" s="29"/>
    </row>
    <row r="710" spans="1:83" ht="15">
      <c r="A710" s="29"/>
      <c r="B710" s="29"/>
      <c r="C710" s="28"/>
      <c r="D710" s="29"/>
      <c r="E710" s="28"/>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c r="AX710" s="29"/>
      <c r="AY710" s="29"/>
      <c r="AZ710" s="29"/>
      <c r="BA710" s="29"/>
      <c r="BB710" s="29"/>
      <c r="BC710" s="29"/>
      <c r="BD710" s="29"/>
      <c r="BE710" s="29"/>
      <c r="BF710" s="29"/>
      <c r="BG710" s="29"/>
      <c r="BH710" s="29"/>
      <c r="BI710" s="29"/>
      <c r="BJ710" s="29"/>
      <c r="BK710" s="29"/>
      <c r="BL710" s="29"/>
      <c r="BM710" s="29"/>
      <c r="BN710" s="29"/>
      <c r="BO710" s="29"/>
      <c r="BP710" s="29"/>
      <c r="BQ710" s="29"/>
      <c r="BR710" s="29"/>
      <c r="BS710" s="29"/>
      <c r="BT710" s="29"/>
      <c r="BU710" s="29"/>
      <c r="BV710" s="29"/>
      <c r="BW710" s="29"/>
      <c r="BX710" s="29"/>
      <c r="BY710" s="29"/>
      <c r="BZ710" s="29"/>
      <c r="CA710" s="29"/>
      <c r="CB710" s="29"/>
      <c r="CC710" s="29"/>
      <c r="CD710" s="29"/>
      <c r="CE710" s="29"/>
    </row>
    <row r="711" spans="1:83" ht="15">
      <c r="A711" s="29"/>
      <c r="B711" s="29"/>
      <c r="C711" s="28"/>
      <c r="D711" s="29"/>
      <c r="E711" s="28"/>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c r="BO711" s="29"/>
      <c r="BP711" s="29"/>
      <c r="BQ711" s="29"/>
      <c r="BR711" s="29"/>
      <c r="BS711" s="29"/>
      <c r="BT711" s="29"/>
      <c r="BU711" s="29"/>
      <c r="BV711" s="29"/>
      <c r="BW711" s="29"/>
      <c r="BX711" s="29"/>
      <c r="BY711" s="29"/>
      <c r="BZ711" s="29"/>
      <c r="CA711" s="29"/>
      <c r="CB711" s="29"/>
      <c r="CC711" s="29"/>
      <c r="CD711" s="29"/>
      <c r="CE711" s="29"/>
    </row>
    <row r="712" spans="1:83" ht="15">
      <c r="A712" s="29"/>
      <c r="B712" s="29"/>
      <c r="C712" s="28"/>
      <c r="D712" s="29"/>
      <c r="E712" s="28"/>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29"/>
      <c r="AY712" s="29"/>
      <c r="AZ712" s="29"/>
      <c r="BA712" s="29"/>
      <c r="BB712" s="29"/>
      <c r="BC712" s="29"/>
      <c r="BD712" s="29"/>
      <c r="BE712" s="29"/>
      <c r="BF712" s="29"/>
      <c r="BG712" s="29"/>
      <c r="BH712" s="29"/>
      <c r="BI712" s="29"/>
      <c r="BJ712" s="29"/>
      <c r="BK712" s="29"/>
      <c r="BL712" s="29"/>
      <c r="BM712" s="29"/>
      <c r="BN712" s="29"/>
      <c r="BO712" s="29"/>
      <c r="BP712" s="29"/>
      <c r="BQ712" s="29"/>
      <c r="BR712" s="29"/>
      <c r="BS712" s="29"/>
      <c r="BT712" s="29"/>
      <c r="BU712" s="29"/>
      <c r="BV712" s="29"/>
      <c r="BW712" s="29"/>
      <c r="BX712" s="29"/>
      <c r="BY712" s="29"/>
      <c r="BZ712" s="29"/>
      <c r="CA712" s="29"/>
      <c r="CB712" s="29"/>
      <c r="CC712" s="29"/>
      <c r="CD712" s="29"/>
      <c r="CE712" s="29"/>
    </row>
    <row r="713" spans="1:83" ht="15">
      <c r="A713" s="29"/>
      <c r="B713" s="29"/>
      <c r="C713" s="28"/>
      <c r="D713" s="29"/>
      <c r="E713" s="28"/>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c r="BO713" s="29"/>
      <c r="BP713" s="29"/>
      <c r="BQ713" s="29"/>
      <c r="BR713" s="29"/>
      <c r="BS713" s="29"/>
      <c r="BT713" s="29"/>
      <c r="BU713" s="29"/>
      <c r="BV713" s="29"/>
      <c r="BW713" s="29"/>
      <c r="BX713" s="29"/>
      <c r="BY713" s="29"/>
      <c r="BZ713" s="29"/>
      <c r="CA713" s="29"/>
      <c r="CB713" s="29"/>
      <c r="CC713" s="29"/>
      <c r="CD713" s="29"/>
      <c r="CE713" s="29"/>
    </row>
    <row r="714" spans="1:83" ht="15">
      <c r="A714" s="29"/>
      <c r="B714" s="29"/>
      <c r="C714" s="28"/>
      <c r="D714" s="29"/>
      <c r="E714" s="28"/>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29"/>
      <c r="AY714" s="29"/>
      <c r="AZ714" s="29"/>
      <c r="BA714" s="29"/>
      <c r="BB714" s="29"/>
      <c r="BC714" s="29"/>
      <c r="BD714" s="29"/>
      <c r="BE714" s="29"/>
      <c r="BF714" s="29"/>
      <c r="BG714" s="29"/>
      <c r="BH714" s="29"/>
      <c r="BI714" s="29"/>
      <c r="BJ714" s="29"/>
      <c r="BK714" s="29"/>
      <c r="BL714" s="29"/>
      <c r="BM714" s="29"/>
      <c r="BN714" s="29"/>
      <c r="BO714" s="29"/>
      <c r="BP714" s="29"/>
      <c r="BQ714" s="29"/>
      <c r="BR714" s="29"/>
      <c r="BS714" s="29"/>
      <c r="BT714" s="29"/>
      <c r="BU714" s="29"/>
      <c r="BV714" s="29"/>
      <c r="BW714" s="29"/>
      <c r="BX714" s="29"/>
      <c r="BY714" s="29"/>
      <c r="BZ714" s="29"/>
      <c r="CA714" s="29"/>
      <c r="CB714" s="29"/>
      <c r="CC714" s="29"/>
      <c r="CD714" s="29"/>
      <c r="CE714" s="29"/>
    </row>
    <row r="715" spans="1:83" ht="15">
      <c r="A715" s="29"/>
      <c r="B715" s="29"/>
      <c r="C715" s="28"/>
      <c r="D715" s="29"/>
      <c r="E715" s="28"/>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c r="BO715" s="29"/>
      <c r="BP715" s="29"/>
      <c r="BQ715" s="29"/>
      <c r="BR715" s="29"/>
      <c r="BS715" s="29"/>
      <c r="BT715" s="29"/>
      <c r="BU715" s="29"/>
      <c r="BV715" s="29"/>
      <c r="BW715" s="29"/>
      <c r="BX715" s="29"/>
      <c r="BY715" s="29"/>
      <c r="BZ715" s="29"/>
      <c r="CA715" s="29"/>
      <c r="CB715" s="29"/>
      <c r="CC715" s="29"/>
      <c r="CD715" s="29"/>
      <c r="CE715" s="29"/>
    </row>
    <row r="716" spans="1:83" ht="15">
      <c r="A716" s="29"/>
      <c r="B716" s="29"/>
      <c r="C716" s="28"/>
      <c r="D716" s="29"/>
      <c r="E716" s="28"/>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29"/>
      <c r="AY716" s="29"/>
      <c r="AZ716" s="29"/>
      <c r="BA716" s="29"/>
      <c r="BB716" s="29"/>
      <c r="BC716" s="29"/>
      <c r="BD716" s="29"/>
      <c r="BE716" s="29"/>
      <c r="BF716" s="29"/>
      <c r="BG716" s="29"/>
      <c r="BH716" s="29"/>
      <c r="BI716" s="29"/>
      <c r="BJ716" s="29"/>
      <c r="BK716" s="29"/>
      <c r="BL716" s="29"/>
      <c r="BM716" s="29"/>
      <c r="BN716" s="29"/>
      <c r="BO716" s="29"/>
      <c r="BP716" s="29"/>
      <c r="BQ716" s="29"/>
      <c r="BR716" s="29"/>
      <c r="BS716" s="29"/>
      <c r="BT716" s="29"/>
      <c r="BU716" s="29"/>
      <c r="BV716" s="29"/>
      <c r="BW716" s="29"/>
      <c r="BX716" s="29"/>
      <c r="BY716" s="29"/>
      <c r="BZ716" s="29"/>
      <c r="CA716" s="29"/>
      <c r="CB716" s="29"/>
      <c r="CC716" s="29"/>
      <c r="CD716" s="29"/>
      <c r="CE716" s="29"/>
    </row>
    <row r="717" spans="1:83" ht="15">
      <c r="A717" s="29"/>
      <c r="B717" s="29"/>
      <c r="C717" s="28"/>
      <c r="D717" s="29"/>
      <c r="E717" s="28"/>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c r="BO717" s="29"/>
      <c r="BP717" s="29"/>
      <c r="BQ717" s="29"/>
      <c r="BR717" s="29"/>
      <c r="BS717" s="29"/>
      <c r="BT717" s="29"/>
      <c r="BU717" s="29"/>
      <c r="BV717" s="29"/>
      <c r="BW717" s="29"/>
      <c r="BX717" s="29"/>
      <c r="BY717" s="29"/>
      <c r="BZ717" s="29"/>
      <c r="CA717" s="29"/>
      <c r="CB717" s="29"/>
      <c r="CC717" s="29"/>
      <c r="CD717" s="29"/>
      <c r="CE717" s="29"/>
    </row>
    <row r="718" spans="1:83" ht="15">
      <c r="A718" s="29"/>
      <c r="B718" s="29"/>
      <c r="C718" s="28"/>
      <c r="D718" s="29"/>
      <c r="E718" s="28"/>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29"/>
      <c r="AY718" s="29"/>
      <c r="AZ718" s="29"/>
      <c r="BA718" s="29"/>
      <c r="BB718" s="29"/>
      <c r="BC718" s="29"/>
      <c r="BD718" s="29"/>
      <c r="BE718" s="29"/>
      <c r="BF718" s="29"/>
      <c r="BG718" s="29"/>
      <c r="BH718" s="29"/>
      <c r="BI718" s="29"/>
      <c r="BJ718" s="29"/>
      <c r="BK718" s="29"/>
      <c r="BL718" s="29"/>
      <c r="BM718" s="29"/>
      <c r="BN718" s="29"/>
      <c r="BO718" s="29"/>
      <c r="BP718" s="29"/>
      <c r="BQ718" s="29"/>
      <c r="BR718" s="29"/>
      <c r="BS718" s="29"/>
      <c r="BT718" s="29"/>
      <c r="BU718" s="29"/>
      <c r="BV718" s="29"/>
      <c r="BW718" s="29"/>
      <c r="BX718" s="29"/>
      <c r="BY718" s="29"/>
      <c r="BZ718" s="29"/>
      <c r="CA718" s="29"/>
      <c r="CB718" s="29"/>
      <c r="CC718" s="29"/>
      <c r="CD718" s="29"/>
      <c r="CE718" s="29"/>
    </row>
    <row r="719" spans="1:83" ht="15">
      <c r="A719" s="29"/>
      <c r="B719" s="29"/>
      <c r="C719" s="28"/>
      <c r="D719" s="29"/>
      <c r="E719" s="28"/>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c r="BO719" s="29"/>
      <c r="BP719" s="29"/>
      <c r="BQ719" s="29"/>
      <c r="BR719" s="29"/>
      <c r="BS719" s="29"/>
      <c r="BT719" s="29"/>
      <c r="BU719" s="29"/>
      <c r="BV719" s="29"/>
      <c r="BW719" s="29"/>
      <c r="BX719" s="29"/>
      <c r="BY719" s="29"/>
      <c r="BZ719" s="29"/>
      <c r="CA719" s="29"/>
      <c r="CB719" s="29"/>
      <c r="CC719" s="29"/>
      <c r="CD719" s="29"/>
      <c r="CE719" s="29"/>
    </row>
    <row r="720" spans="1:83" ht="15">
      <c r="A720" s="29"/>
      <c r="B720" s="29"/>
      <c r="C720" s="28"/>
      <c r="D720" s="29"/>
      <c r="E720" s="28"/>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29"/>
      <c r="AY720" s="29"/>
      <c r="AZ720" s="29"/>
      <c r="BA720" s="29"/>
      <c r="BB720" s="29"/>
      <c r="BC720" s="29"/>
      <c r="BD720" s="29"/>
      <c r="BE720" s="29"/>
      <c r="BF720" s="29"/>
      <c r="BG720" s="29"/>
      <c r="BH720" s="29"/>
      <c r="BI720" s="29"/>
      <c r="BJ720" s="29"/>
      <c r="BK720" s="29"/>
      <c r="BL720" s="29"/>
      <c r="BM720" s="29"/>
      <c r="BN720" s="29"/>
      <c r="BO720" s="29"/>
      <c r="BP720" s="29"/>
      <c r="BQ720" s="29"/>
      <c r="BR720" s="29"/>
      <c r="BS720" s="29"/>
      <c r="BT720" s="29"/>
      <c r="BU720" s="29"/>
      <c r="BV720" s="29"/>
      <c r="BW720" s="29"/>
      <c r="BX720" s="29"/>
      <c r="BY720" s="29"/>
      <c r="BZ720" s="29"/>
      <c r="CA720" s="29"/>
      <c r="CB720" s="29"/>
      <c r="CC720" s="29"/>
      <c r="CD720" s="29"/>
      <c r="CE720" s="29"/>
    </row>
    <row r="721" spans="1:83" ht="15">
      <c r="A721" s="29"/>
      <c r="B721" s="29"/>
      <c r="C721" s="28"/>
      <c r="D721" s="29"/>
      <c r="E721" s="28"/>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c r="BO721" s="29"/>
      <c r="BP721" s="29"/>
      <c r="BQ721" s="29"/>
      <c r="BR721" s="29"/>
      <c r="BS721" s="29"/>
      <c r="BT721" s="29"/>
      <c r="BU721" s="29"/>
      <c r="BV721" s="29"/>
      <c r="BW721" s="29"/>
      <c r="BX721" s="29"/>
      <c r="BY721" s="29"/>
      <c r="BZ721" s="29"/>
      <c r="CA721" s="29"/>
      <c r="CB721" s="29"/>
      <c r="CC721" s="29"/>
      <c r="CD721" s="29"/>
      <c r="CE721" s="29"/>
    </row>
    <row r="722" spans="1:83" ht="15">
      <c r="A722" s="29"/>
      <c r="B722" s="29"/>
      <c r="C722" s="28"/>
      <c r="D722" s="29"/>
      <c r="E722" s="28"/>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29"/>
      <c r="AY722" s="29"/>
      <c r="AZ722" s="29"/>
      <c r="BA722" s="29"/>
      <c r="BB722" s="29"/>
      <c r="BC722" s="29"/>
      <c r="BD722" s="29"/>
      <c r="BE722" s="29"/>
      <c r="BF722" s="29"/>
      <c r="BG722" s="29"/>
      <c r="BH722" s="29"/>
      <c r="BI722" s="29"/>
      <c r="BJ722" s="29"/>
      <c r="BK722" s="29"/>
      <c r="BL722" s="29"/>
      <c r="BM722" s="29"/>
      <c r="BN722" s="29"/>
      <c r="BO722" s="29"/>
      <c r="BP722" s="29"/>
      <c r="BQ722" s="29"/>
      <c r="BR722" s="29"/>
      <c r="BS722" s="29"/>
      <c r="BT722" s="29"/>
      <c r="BU722" s="29"/>
      <c r="BV722" s="29"/>
      <c r="BW722" s="29"/>
      <c r="BX722" s="29"/>
      <c r="BY722" s="29"/>
      <c r="BZ722" s="29"/>
      <c r="CA722" s="29"/>
      <c r="CB722" s="29"/>
      <c r="CC722" s="29"/>
      <c r="CD722" s="29"/>
      <c r="CE722" s="29"/>
    </row>
    <row r="723" spans="1:83" ht="15">
      <c r="A723" s="29"/>
      <c r="B723" s="29"/>
      <c r="C723" s="28"/>
      <c r="D723" s="29"/>
      <c r="E723" s="28"/>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c r="BO723" s="29"/>
      <c r="BP723" s="29"/>
      <c r="BQ723" s="29"/>
      <c r="BR723" s="29"/>
      <c r="BS723" s="29"/>
      <c r="BT723" s="29"/>
      <c r="BU723" s="29"/>
      <c r="BV723" s="29"/>
      <c r="BW723" s="29"/>
      <c r="BX723" s="29"/>
      <c r="BY723" s="29"/>
      <c r="BZ723" s="29"/>
      <c r="CA723" s="29"/>
      <c r="CB723" s="29"/>
      <c r="CC723" s="29"/>
      <c r="CD723" s="29"/>
      <c r="CE723" s="29"/>
    </row>
    <row r="724" spans="1:83" ht="15">
      <c r="A724" s="29"/>
      <c r="B724" s="29"/>
      <c r="C724" s="28"/>
      <c r="D724" s="29"/>
      <c r="E724" s="28"/>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29"/>
      <c r="AY724" s="29"/>
      <c r="AZ724" s="29"/>
      <c r="BA724" s="29"/>
      <c r="BB724" s="29"/>
      <c r="BC724" s="29"/>
      <c r="BD724" s="29"/>
      <c r="BE724" s="29"/>
      <c r="BF724" s="29"/>
      <c r="BG724" s="29"/>
      <c r="BH724" s="29"/>
      <c r="BI724" s="29"/>
      <c r="BJ724" s="29"/>
      <c r="BK724" s="29"/>
      <c r="BL724" s="29"/>
      <c r="BM724" s="29"/>
      <c r="BN724" s="29"/>
      <c r="BO724" s="29"/>
      <c r="BP724" s="29"/>
      <c r="BQ724" s="29"/>
      <c r="BR724" s="29"/>
      <c r="BS724" s="29"/>
      <c r="BT724" s="29"/>
      <c r="BU724" s="29"/>
      <c r="BV724" s="29"/>
      <c r="BW724" s="29"/>
      <c r="BX724" s="29"/>
      <c r="BY724" s="29"/>
      <c r="BZ724" s="29"/>
      <c r="CA724" s="29"/>
      <c r="CB724" s="29"/>
      <c r="CC724" s="29"/>
      <c r="CD724" s="29"/>
      <c r="CE724" s="29"/>
    </row>
    <row r="725" spans="1:83" ht="15">
      <c r="A725" s="29"/>
      <c r="B725" s="29"/>
      <c r="C725" s="28"/>
      <c r="D725" s="29"/>
      <c r="E725" s="28"/>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c r="BO725" s="29"/>
      <c r="BP725" s="29"/>
      <c r="BQ725" s="29"/>
      <c r="BR725" s="29"/>
      <c r="BS725" s="29"/>
      <c r="BT725" s="29"/>
      <c r="BU725" s="29"/>
      <c r="BV725" s="29"/>
      <c r="BW725" s="29"/>
      <c r="BX725" s="29"/>
      <c r="BY725" s="29"/>
      <c r="BZ725" s="29"/>
      <c r="CA725" s="29"/>
      <c r="CB725" s="29"/>
      <c r="CC725" s="29"/>
      <c r="CD725" s="29"/>
      <c r="CE725" s="29"/>
    </row>
    <row r="726" spans="1:83" ht="15">
      <c r="A726" s="29"/>
      <c r="B726" s="29"/>
      <c r="C726" s="28"/>
      <c r="D726" s="29"/>
      <c r="E726" s="28"/>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c r="AX726" s="29"/>
      <c r="AY726" s="29"/>
      <c r="AZ726" s="29"/>
      <c r="BA726" s="29"/>
      <c r="BB726" s="29"/>
      <c r="BC726" s="29"/>
      <c r="BD726" s="29"/>
      <c r="BE726" s="29"/>
      <c r="BF726" s="29"/>
      <c r="BG726" s="29"/>
      <c r="BH726" s="29"/>
      <c r="BI726" s="29"/>
      <c r="BJ726" s="29"/>
      <c r="BK726" s="29"/>
      <c r="BL726" s="29"/>
      <c r="BM726" s="29"/>
      <c r="BN726" s="29"/>
      <c r="BO726" s="29"/>
      <c r="BP726" s="29"/>
      <c r="BQ726" s="29"/>
      <c r="BR726" s="29"/>
      <c r="BS726" s="29"/>
      <c r="BT726" s="29"/>
      <c r="BU726" s="29"/>
      <c r="BV726" s="29"/>
      <c r="BW726" s="29"/>
      <c r="BX726" s="29"/>
      <c r="BY726" s="29"/>
      <c r="BZ726" s="29"/>
      <c r="CA726" s="29"/>
      <c r="CB726" s="29"/>
      <c r="CC726" s="29"/>
      <c r="CD726" s="29"/>
      <c r="CE726" s="29"/>
    </row>
    <row r="727" spans="1:83" ht="15">
      <c r="A727" s="29"/>
      <c r="B727" s="29"/>
      <c r="C727" s="28"/>
      <c r="D727" s="29"/>
      <c r="E727" s="28"/>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c r="BO727" s="29"/>
      <c r="BP727" s="29"/>
      <c r="BQ727" s="29"/>
      <c r="BR727" s="29"/>
      <c r="BS727" s="29"/>
      <c r="BT727" s="29"/>
      <c r="BU727" s="29"/>
      <c r="BV727" s="29"/>
      <c r="BW727" s="29"/>
      <c r="BX727" s="29"/>
      <c r="BY727" s="29"/>
      <c r="BZ727" s="29"/>
      <c r="CA727" s="29"/>
      <c r="CB727" s="29"/>
      <c r="CC727" s="29"/>
      <c r="CD727" s="29"/>
      <c r="CE727" s="29"/>
    </row>
    <row r="728" spans="1:83" ht="15">
      <c r="A728" s="29"/>
      <c r="B728" s="29"/>
      <c r="C728" s="28"/>
      <c r="D728" s="29"/>
      <c r="E728" s="28"/>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29"/>
      <c r="AY728" s="29"/>
      <c r="AZ728" s="29"/>
      <c r="BA728" s="29"/>
      <c r="BB728" s="29"/>
      <c r="BC728" s="29"/>
      <c r="BD728" s="29"/>
      <c r="BE728" s="29"/>
      <c r="BF728" s="29"/>
      <c r="BG728" s="29"/>
      <c r="BH728" s="29"/>
      <c r="BI728" s="29"/>
      <c r="BJ728" s="29"/>
      <c r="BK728" s="29"/>
      <c r="BL728" s="29"/>
      <c r="BM728" s="29"/>
      <c r="BN728" s="29"/>
      <c r="BO728" s="29"/>
      <c r="BP728" s="29"/>
      <c r="BQ728" s="29"/>
      <c r="BR728" s="29"/>
      <c r="BS728" s="29"/>
      <c r="BT728" s="29"/>
      <c r="BU728" s="29"/>
      <c r="BV728" s="29"/>
      <c r="BW728" s="29"/>
      <c r="BX728" s="29"/>
      <c r="BY728" s="29"/>
      <c r="BZ728" s="29"/>
      <c r="CA728" s="29"/>
      <c r="CB728" s="29"/>
      <c r="CC728" s="29"/>
      <c r="CD728" s="29"/>
      <c r="CE728" s="29"/>
    </row>
    <row r="729" spans="1:83" ht="15">
      <c r="A729" s="29"/>
      <c r="B729" s="29"/>
      <c r="C729" s="28"/>
      <c r="D729" s="29"/>
      <c r="E729" s="28"/>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c r="BO729" s="29"/>
      <c r="BP729" s="29"/>
      <c r="BQ729" s="29"/>
      <c r="BR729" s="29"/>
      <c r="BS729" s="29"/>
      <c r="BT729" s="29"/>
      <c r="BU729" s="29"/>
      <c r="BV729" s="29"/>
      <c r="BW729" s="29"/>
      <c r="BX729" s="29"/>
      <c r="BY729" s="29"/>
      <c r="BZ729" s="29"/>
      <c r="CA729" s="29"/>
      <c r="CB729" s="29"/>
      <c r="CC729" s="29"/>
      <c r="CD729" s="29"/>
      <c r="CE729" s="29"/>
    </row>
    <row r="730" spans="1:83" ht="15">
      <c r="A730" s="29"/>
      <c r="B730" s="29"/>
      <c r="C730" s="28"/>
      <c r="D730" s="29"/>
      <c r="E730" s="28"/>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c r="BR730" s="29"/>
      <c r="BS730" s="29"/>
      <c r="BT730" s="29"/>
      <c r="BU730" s="29"/>
      <c r="BV730" s="29"/>
      <c r="BW730" s="29"/>
      <c r="BX730" s="29"/>
      <c r="BY730" s="29"/>
      <c r="BZ730" s="29"/>
      <c r="CA730" s="29"/>
      <c r="CB730" s="29"/>
      <c r="CC730" s="29"/>
      <c r="CD730" s="29"/>
      <c r="CE730" s="29"/>
    </row>
    <row r="731" spans="1:83" ht="15">
      <c r="A731" s="29"/>
      <c r="B731" s="29"/>
      <c r="C731" s="28"/>
      <c r="D731" s="29"/>
      <c r="E731" s="28"/>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29"/>
      <c r="BR731" s="29"/>
      <c r="BS731" s="29"/>
      <c r="BT731" s="29"/>
      <c r="BU731" s="29"/>
      <c r="BV731" s="29"/>
      <c r="BW731" s="29"/>
      <c r="BX731" s="29"/>
      <c r="BY731" s="29"/>
      <c r="BZ731" s="29"/>
      <c r="CA731" s="29"/>
      <c r="CB731" s="29"/>
      <c r="CC731" s="29"/>
      <c r="CD731" s="29"/>
      <c r="CE731" s="29"/>
    </row>
    <row r="732" spans="1:83" ht="15">
      <c r="A732" s="29"/>
      <c r="B732" s="29"/>
      <c r="C732" s="28"/>
      <c r="D732" s="29"/>
      <c r="E732" s="28"/>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29"/>
      <c r="AY732" s="29"/>
      <c r="AZ732" s="29"/>
      <c r="BA732" s="29"/>
      <c r="BB732" s="29"/>
      <c r="BC732" s="29"/>
      <c r="BD732" s="29"/>
      <c r="BE732" s="29"/>
      <c r="BF732" s="29"/>
      <c r="BG732" s="29"/>
      <c r="BH732" s="29"/>
      <c r="BI732" s="29"/>
      <c r="BJ732" s="29"/>
      <c r="BK732" s="29"/>
      <c r="BL732" s="29"/>
      <c r="BM732" s="29"/>
      <c r="BN732" s="29"/>
      <c r="BO732" s="29"/>
      <c r="BP732" s="29"/>
      <c r="BQ732" s="29"/>
      <c r="BR732" s="29"/>
      <c r="BS732" s="29"/>
      <c r="BT732" s="29"/>
      <c r="BU732" s="29"/>
      <c r="BV732" s="29"/>
      <c r="BW732" s="29"/>
      <c r="BX732" s="29"/>
      <c r="BY732" s="29"/>
      <c r="BZ732" s="29"/>
      <c r="CA732" s="29"/>
      <c r="CB732" s="29"/>
      <c r="CC732" s="29"/>
      <c r="CD732" s="29"/>
      <c r="CE732" s="29"/>
    </row>
    <row r="733" spans="1:83" ht="15">
      <c r="A733" s="29"/>
      <c r="B733" s="29"/>
      <c r="C733" s="28"/>
      <c r="D733" s="29"/>
      <c r="E733" s="28"/>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29"/>
      <c r="BR733" s="29"/>
      <c r="BS733" s="29"/>
      <c r="BT733" s="29"/>
      <c r="BU733" s="29"/>
      <c r="BV733" s="29"/>
      <c r="BW733" s="29"/>
      <c r="BX733" s="29"/>
      <c r="BY733" s="29"/>
      <c r="BZ733" s="29"/>
      <c r="CA733" s="29"/>
      <c r="CB733" s="29"/>
      <c r="CC733" s="29"/>
      <c r="CD733" s="29"/>
      <c r="CE733" s="29"/>
    </row>
    <row r="734" spans="1:83" ht="15">
      <c r="A734" s="29"/>
      <c r="B734" s="29"/>
      <c r="C734" s="28"/>
      <c r="D734" s="29"/>
      <c r="E734" s="28"/>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29"/>
      <c r="BR734" s="29"/>
      <c r="BS734" s="29"/>
      <c r="BT734" s="29"/>
      <c r="BU734" s="29"/>
      <c r="BV734" s="29"/>
      <c r="BW734" s="29"/>
      <c r="BX734" s="29"/>
      <c r="BY734" s="29"/>
      <c r="BZ734" s="29"/>
      <c r="CA734" s="29"/>
      <c r="CB734" s="29"/>
      <c r="CC734" s="29"/>
      <c r="CD734" s="29"/>
      <c r="CE734" s="29"/>
    </row>
    <row r="735" spans="1:83" ht="15">
      <c r="A735" s="29"/>
      <c r="B735" s="29"/>
      <c r="C735" s="28"/>
      <c r="D735" s="29"/>
      <c r="E735" s="28"/>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29"/>
      <c r="BR735" s="29"/>
      <c r="BS735" s="29"/>
      <c r="BT735" s="29"/>
      <c r="BU735" s="29"/>
      <c r="BV735" s="29"/>
      <c r="BW735" s="29"/>
      <c r="BX735" s="29"/>
      <c r="BY735" s="29"/>
      <c r="BZ735" s="29"/>
      <c r="CA735" s="29"/>
      <c r="CB735" s="29"/>
      <c r="CC735" s="29"/>
      <c r="CD735" s="29"/>
      <c r="CE735" s="29"/>
    </row>
    <row r="736" spans="1:83" ht="15">
      <c r="A736" s="29"/>
      <c r="B736" s="29"/>
      <c r="C736" s="28"/>
      <c r="D736" s="29"/>
      <c r="E736" s="28"/>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29"/>
      <c r="BR736" s="29"/>
      <c r="BS736" s="29"/>
      <c r="BT736" s="29"/>
      <c r="BU736" s="29"/>
      <c r="BV736" s="29"/>
      <c r="BW736" s="29"/>
      <c r="BX736" s="29"/>
      <c r="BY736" s="29"/>
      <c r="BZ736" s="29"/>
      <c r="CA736" s="29"/>
      <c r="CB736" s="29"/>
      <c r="CC736" s="29"/>
      <c r="CD736" s="29"/>
      <c r="CE736" s="29"/>
    </row>
    <row r="737" spans="1:83" ht="15">
      <c r="A737" s="29"/>
      <c r="B737" s="29"/>
      <c r="C737" s="28"/>
      <c r="D737" s="29"/>
      <c r="E737" s="28"/>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29"/>
      <c r="BR737" s="29"/>
      <c r="BS737" s="29"/>
      <c r="BT737" s="29"/>
      <c r="BU737" s="29"/>
      <c r="BV737" s="29"/>
      <c r="BW737" s="29"/>
      <c r="BX737" s="29"/>
      <c r="BY737" s="29"/>
      <c r="BZ737" s="29"/>
      <c r="CA737" s="29"/>
      <c r="CB737" s="29"/>
      <c r="CC737" s="29"/>
      <c r="CD737" s="29"/>
      <c r="CE737" s="29"/>
    </row>
    <row r="738" spans="1:83" ht="15">
      <c r="A738" s="29"/>
      <c r="B738" s="29"/>
      <c r="C738" s="28"/>
      <c r="D738" s="29"/>
      <c r="E738" s="28"/>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c r="AX738" s="29"/>
      <c r="AY738" s="29"/>
      <c r="AZ738" s="29"/>
      <c r="BA738" s="29"/>
      <c r="BB738" s="29"/>
      <c r="BC738" s="29"/>
      <c r="BD738" s="29"/>
      <c r="BE738" s="29"/>
      <c r="BF738" s="29"/>
      <c r="BG738" s="29"/>
      <c r="BH738" s="29"/>
      <c r="BI738" s="29"/>
      <c r="BJ738" s="29"/>
      <c r="BK738" s="29"/>
      <c r="BL738" s="29"/>
      <c r="BM738" s="29"/>
      <c r="BN738" s="29"/>
      <c r="BO738" s="29"/>
      <c r="BP738" s="29"/>
      <c r="BQ738" s="29"/>
      <c r="BR738" s="29"/>
      <c r="BS738" s="29"/>
      <c r="BT738" s="29"/>
      <c r="BU738" s="29"/>
      <c r="BV738" s="29"/>
      <c r="BW738" s="29"/>
      <c r="BX738" s="29"/>
      <c r="BY738" s="29"/>
      <c r="BZ738" s="29"/>
      <c r="CA738" s="29"/>
      <c r="CB738" s="29"/>
      <c r="CC738" s="29"/>
      <c r="CD738" s="29"/>
      <c r="CE738" s="29"/>
    </row>
    <row r="739" spans="1:83" ht="15">
      <c r="A739" s="29"/>
      <c r="B739" s="29"/>
      <c r="C739" s="28"/>
      <c r="D739" s="29"/>
      <c r="E739" s="28"/>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c r="BO739" s="29"/>
      <c r="BP739" s="29"/>
      <c r="BQ739" s="29"/>
      <c r="BR739" s="29"/>
      <c r="BS739" s="29"/>
      <c r="BT739" s="29"/>
      <c r="BU739" s="29"/>
      <c r="BV739" s="29"/>
      <c r="BW739" s="29"/>
      <c r="BX739" s="29"/>
      <c r="BY739" s="29"/>
      <c r="BZ739" s="29"/>
      <c r="CA739" s="29"/>
      <c r="CB739" s="29"/>
      <c r="CC739" s="29"/>
      <c r="CD739" s="29"/>
      <c r="CE739" s="29"/>
    </row>
    <row r="740" spans="1:83" ht="15">
      <c r="A740" s="29"/>
      <c r="B740" s="29"/>
      <c r="C740" s="28"/>
      <c r="D740" s="29"/>
      <c r="E740" s="28"/>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29"/>
      <c r="BR740" s="29"/>
      <c r="BS740" s="29"/>
      <c r="BT740" s="29"/>
      <c r="BU740" s="29"/>
      <c r="BV740" s="29"/>
      <c r="BW740" s="29"/>
      <c r="BX740" s="29"/>
      <c r="BY740" s="29"/>
      <c r="BZ740" s="29"/>
      <c r="CA740" s="29"/>
      <c r="CB740" s="29"/>
      <c r="CC740" s="29"/>
      <c r="CD740" s="29"/>
      <c r="CE740" s="29"/>
    </row>
    <row r="741" spans="1:83" ht="15">
      <c r="A741" s="29"/>
      <c r="B741" s="29"/>
      <c r="C741" s="28"/>
      <c r="D741" s="29"/>
      <c r="E741" s="28"/>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c r="BR741" s="29"/>
      <c r="BS741" s="29"/>
      <c r="BT741" s="29"/>
      <c r="BU741" s="29"/>
      <c r="BV741" s="29"/>
      <c r="BW741" s="29"/>
      <c r="BX741" s="29"/>
      <c r="BY741" s="29"/>
      <c r="BZ741" s="29"/>
      <c r="CA741" s="29"/>
      <c r="CB741" s="29"/>
      <c r="CC741" s="29"/>
      <c r="CD741" s="29"/>
      <c r="CE741" s="29"/>
    </row>
    <row r="742" spans="1:83" ht="15">
      <c r="A742" s="29"/>
      <c r="B742" s="29"/>
      <c r="C742" s="28"/>
      <c r="D742" s="29"/>
      <c r="E742" s="28"/>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29"/>
      <c r="BR742" s="29"/>
      <c r="BS742" s="29"/>
      <c r="BT742" s="29"/>
      <c r="BU742" s="29"/>
      <c r="BV742" s="29"/>
      <c r="BW742" s="29"/>
      <c r="BX742" s="29"/>
      <c r="BY742" s="29"/>
      <c r="BZ742" s="29"/>
      <c r="CA742" s="29"/>
      <c r="CB742" s="29"/>
      <c r="CC742" s="29"/>
      <c r="CD742" s="29"/>
      <c r="CE742" s="29"/>
    </row>
    <row r="743" spans="1:83" ht="15">
      <c r="A743" s="29"/>
      <c r="B743" s="29"/>
      <c r="C743" s="28"/>
      <c r="D743" s="29"/>
      <c r="E743" s="28"/>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29"/>
      <c r="BR743" s="29"/>
      <c r="BS743" s="29"/>
      <c r="BT743" s="29"/>
      <c r="BU743" s="29"/>
      <c r="BV743" s="29"/>
      <c r="BW743" s="29"/>
      <c r="BX743" s="29"/>
      <c r="BY743" s="29"/>
      <c r="BZ743" s="29"/>
      <c r="CA743" s="29"/>
      <c r="CB743" s="29"/>
      <c r="CC743" s="29"/>
      <c r="CD743" s="29"/>
      <c r="CE743" s="29"/>
    </row>
    <row r="744" spans="1:83" ht="15">
      <c r="A744" s="29"/>
      <c r="B744" s="29"/>
      <c r="C744" s="28"/>
      <c r="D744" s="29"/>
      <c r="E744" s="28"/>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29"/>
      <c r="BR744" s="29"/>
      <c r="BS744" s="29"/>
      <c r="BT744" s="29"/>
      <c r="BU744" s="29"/>
      <c r="BV744" s="29"/>
      <c r="BW744" s="29"/>
      <c r="BX744" s="29"/>
      <c r="BY744" s="29"/>
      <c r="BZ744" s="29"/>
      <c r="CA744" s="29"/>
      <c r="CB744" s="29"/>
      <c r="CC744" s="29"/>
      <c r="CD744" s="29"/>
      <c r="CE744" s="29"/>
    </row>
    <row r="745" spans="1:83" ht="15">
      <c r="A745" s="29"/>
      <c r="B745" s="29"/>
      <c r="C745" s="28"/>
      <c r="D745" s="29"/>
      <c r="E745" s="28"/>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c r="BO745" s="29"/>
      <c r="BP745" s="29"/>
      <c r="BQ745" s="29"/>
      <c r="BR745" s="29"/>
      <c r="BS745" s="29"/>
      <c r="BT745" s="29"/>
      <c r="BU745" s="29"/>
      <c r="BV745" s="29"/>
      <c r="BW745" s="29"/>
      <c r="BX745" s="29"/>
      <c r="BY745" s="29"/>
      <c r="BZ745" s="29"/>
      <c r="CA745" s="29"/>
      <c r="CB745" s="29"/>
      <c r="CC745" s="29"/>
      <c r="CD745" s="29"/>
      <c r="CE745" s="29"/>
    </row>
    <row r="746" spans="1:83" ht="15">
      <c r="A746" s="29"/>
      <c r="B746" s="29"/>
      <c r="C746" s="28"/>
      <c r="D746" s="29"/>
      <c r="E746" s="28"/>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c r="AX746" s="29"/>
      <c r="AY746" s="29"/>
      <c r="AZ746" s="29"/>
      <c r="BA746" s="29"/>
      <c r="BB746" s="29"/>
      <c r="BC746" s="29"/>
      <c r="BD746" s="29"/>
      <c r="BE746" s="29"/>
      <c r="BF746" s="29"/>
      <c r="BG746" s="29"/>
      <c r="BH746" s="29"/>
      <c r="BI746" s="29"/>
      <c r="BJ746" s="29"/>
      <c r="BK746" s="29"/>
      <c r="BL746" s="29"/>
      <c r="BM746" s="29"/>
      <c r="BN746" s="29"/>
      <c r="BO746" s="29"/>
      <c r="BP746" s="29"/>
      <c r="BQ746" s="29"/>
      <c r="BR746" s="29"/>
      <c r="BS746" s="29"/>
      <c r="BT746" s="29"/>
      <c r="BU746" s="29"/>
      <c r="BV746" s="29"/>
      <c r="BW746" s="29"/>
      <c r="BX746" s="29"/>
      <c r="BY746" s="29"/>
      <c r="BZ746" s="29"/>
      <c r="CA746" s="29"/>
      <c r="CB746" s="29"/>
      <c r="CC746" s="29"/>
      <c r="CD746" s="29"/>
      <c r="CE746" s="29"/>
    </row>
    <row r="747" spans="1:83" ht="15">
      <c r="A747" s="29"/>
      <c r="B747" s="29"/>
      <c r="C747" s="28"/>
      <c r="D747" s="29"/>
      <c r="E747" s="28"/>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c r="BO747" s="29"/>
      <c r="BP747" s="29"/>
      <c r="BQ747" s="29"/>
      <c r="BR747" s="29"/>
      <c r="BS747" s="29"/>
      <c r="BT747" s="29"/>
      <c r="BU747" s="29"/>
      <c r="BV747" s="29"/>
      <c r="BW747" s="29"/>
      <c r="BX747" s="29"/>
      <c r="BY747" s="29"/>
      <c r="BZ747" s="29"/>
      <c r="CA747" s="29"/>
      <c r="CB747" s="29"/>
      <c r="CC747" s="29"/>
      <c r="CD747" s="29"/>
      <c r="CE747" s="29"/>
    </row>
    <row r="748" spans="1:83" ht="15">
      <c r="A748" s="29"/>
      <c r="B748" s="29"/>
      <c r="C748" s="28"/>
      <c r="D748" s="29"/>
      <c r="E748" s="28"/>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c r="CE748" s="29"/>
    </row>
    <row r="749" spans="1:83" ht="15">
      <c r="A749" s="29"/>
      <c r="B749" s="29"/>
      <c r="C749" s="28"/>
      <c r="D749" s="29"/>
      <c r="E749" s="28"/>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29"/>
      <c r="BR749" s="29"/>
      <c r="BS749" s="29"/>
      <c r="BT749" s="29"/>
      <c r="BU749" s="29"/>
      <c r="BV749" s="29"/>
      <c r="BW749" s="29"/>
      <c r="BX749" s="29"/>
      <c r="BY749" s="29"/>
      <c r="BZ749" s="29"/>
      <c r="CA749" s="29"/>
      <c r="CB749" s="29"/>
      <c r="CC749" s="29"/>
      <c r="CD749" s="29"/>
      <c r="CE749" s="29"/>
    </row>
    <row r="750" spans="1:83" ht="15">
      <c r="A750" s="29"/>
      <c r="B750" s="29"/>
      <c r="C750" s="28"/>
      <c r="D750" s="29"/>
      <c r="E750" s="28"/>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29"/>
      <c r="AY750" s="29"/>
      <c r="AZ750" s="29"/>
      <c r="BA750" s="29"/>
      <c r="BB750" s="29"/>
      <c r="BC750" s="29"/>
      <c r="BD750" s="29"/>
      <c r="BE750" s="29"/>
      <c r="BF750" s="29"/>
      <c r="BG750" s="29"/>
      <c r="BH750" s="29"/>
      <c r="BI750" s="29"/>
      <c r="BJ750" s="29"/>
      <c r="BK750" s="29"/>
      <c r="BL750" s="29"/>
      <c r="BM750" s="29"/>
      <c r="BN750" s="29"/>
      <c r="BO750" s="29"/>
      <c r="BP750" s="29"/>
      <c r="BQ750" s="29"/>
      <c r="BR750" s="29"/>
      <c r="BS750" s="29"/>
      <c r="BT750" s="29"/>
      <c r="BU750" s="29"/>
      <c r="BV750" s="29"/>
      <c r="BW750" s="29"/>
      <c r="BX750" s="29"/>
      <c r="BY750" s="29"/>
      <c r="BZ750" s="29"/>
      <c r="CA750" s="29"/>
      <c r="CB750" s="29"/>
      <c r="CC750" s="29"/>
      <c r="CD750" s="29"/>
      <c r="CE750" s="29"/>
    </row>
    <row r="751" spans="1:83" ht="15">
      <c r="A751" s="29"/>
      <c r="B751" s="29"/>
      <c r="C751" s="28"/>
      <c r="D751" s="29"/>
      <c r="E751" s="28"/>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29"/>
      <c r="BR751" s="29"/>
      <c r="BS751" s="29"/>
      <c r="BT751" s="29"/>
      <c r="BU751" s="29"/>
      <c r="BV751" s="29"/>
      <c r="BW751" s="29"/>
      <c r="BX751" s="29"/>
      <c r="BY751" s="29"/>
      <c r="BZ751" s="29"/>
      <c r="CA751" s="29"/>
      <c r="CB751" s="29"/>
      <c r="CC751" s="29"/>
      <c r="CD751" s="29"/>
      <c r="CE751" s="29"/>
    </row>
    <row r="752" spans="1:83" ht="15">
      <c r="A752" s="29"/>
      <c r="B752" s="29"/>
      <c r="C752" s="28"/>
      <c r="D752" s="29"/>
      <c r="E752" s="28"/>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29"/>
      <c r="BR752" s="29"/>
      <c r="BS752" s="29"/>
      <c r="BT752" s="29"/>
      <c r="BU752" s="29"/>
      <c r="BV752" s="29"/>
      <c r="BW752" s="29"/>
      <c r="BX752" s="29"/>
      <c r="BY752" s="29"/>
      <c r="BZ752" s="29"/>
      <c r="CA752" s="29"/>
      <c r="CB752" s="29"/>
      <c r="CC752" s="29"/>
      <c r="CD752" s="29"/>
      <c r="CE752" s="29"/>
    </row>
    <row r="753" spans="1:83" ht="15">
      <c r="A753" s="29"/>
      <c r="B753" s="29"/>
      <c r="C753" s="28"/>
      <c r="D753" s="29"/>
      <c r="E753" s="28"/>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29"/>
      <c r="BR753" s="29"/>
      <c r="BS753" s="29"/>
      <c r="BT753" s="29"/>
      <c r="BU753" s="29"/>
      <c r="BV753" s="29"/>
      <c r="BW753" s="29"/>
      <c r="BX753" s="29"/>
      <c r="BY753" s="29"/>
      <c r="BZ753" s="29"/>
      <c r="CA753" s="29"/>
      <c r="CB753" s="29"/>
      <c r="CC753" s="29"/>
      <c r="CD753" s="29"/>
      <c r="CE753" s="29"/>
    </row>
    <row r="754" spans="1:83" ht="15">
      <c r="A754" s="29"/>
      <c r="B754" s="29"/>
      <c r="C754" s="28"/>
      <c r="D754" s="29"/>
      <c r="E754" s="28"/>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29"/>
      <c r="AY754" s="29"/>
      <c r="AZ754" s="29"/>
      <c r="BA754" s="29"/>
      <c r="BB754" s="29"/>
      <c r="BC754" s="29"/>
      <c r="BD754" s="29"/>
      <c r="BE754" s="29"/>
      <c r="BF754" s="29"/>
      <c r="BG754" s="29"/>
      <c r="BH754" s="29"/>
      <c r="BI754" s="29"/>
      <c r="BJ754" s="29"/>
      <c r="BK754" s="29"/>
      <c r="BL754" s="29"/>
      <c r="BM754" s="29"/>
      <c r="BN754" s="29"/>
      <c r="BO754" s="29"/>
      <c r="BP754" s="29"/>
      <c r="BQ754" s="29"/>
      <c r="BR754" s="29"/>
      <c r="BS754" s="29"/>
      <c r="BT754" s="29"/>
      <c r="BU754" s="29"/>
      <c r="BV754" s="29"/>
      <c r="BW754" s="29"/>
      <c r="BX754" s="29"/>
      <c r="BY754" s="29"/>
      <c r="BZ754" s="29"/>
      <c r="CA754" s="29"/>
      <c r="CB754" s="29"/>
      <c r="CC754" s="29"/>
      <c r="CD754" s="29"/>
      <c r="CE754" s="29"/>
    </row>
    <row r="755" spans="1:83" ht="15">
      <c r="A755" s="29"/>
      <c r="B755" s="29"/>
      <c r="C755" s="28"/>
      <c r="D755" s="29"/>
      <c r="E755" s="28"/>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c r="BO755" s="29"/>
      <c r="BP755" s="29"/>
      <c r="BQ755" s="29"/>
      <c r="BR755" s="29"/>
      <c r="BS755" s="29"/>
      <c r="BT755" s="29"/>
      <c r="BU755" s="29"/>
      <c r="BV755" s="29"/>
      <c r="BW755" s="29"/>
      <c r="BX755" s="29"/>
      <c r="BY755" s="29"/>
      <c r="BZ755" s="29"/>
      <c r="CA755" s="29"/>
      <c r="CB755" s="29"/>
      <c r="CC755" s="29"/>
      <c r="CD755" s="29"/>
      <c r="CE755" s="29"/>
    </row>
    <row r="756" spans="1:83" ht="15">
      <c r="A756" s="29"/>
      <c r="B756" s="29"/>
      <c r="C756" s="28"/>
      <c r="D756" s="29"/>
      <c r="E756" s="28"/>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29"/>
      <c r="AY756" s="29"/>
      <c r="AZ756" s="29"/>
      <c r="BA756" s="29"/>
      <c r="BB756" s="29"/>
      <c r="BC756" s="29"/>
      <c r="BD756" s="29"/>
      <c r="BE756" s="29"/>
      <c r="BF756" s="29"/>
      <c r="BG756" s="29"/>
      <c r="BH756" s="29"/>
      <c r="BI756" s="29"/>
      <c r="BJ756" s="29"/>
      <c r="BK756" s="29"/>
      <c r="BL756" s="29"/>
      <c r="BM756" s="29"/>
      <c r="BN756" s="29"/>
      <c r="BO756" s="29"/>
      <c r="BP756" s="29"/>
      <c r="BQ756" s="29"/>
      <c r="BR756" s="29"/>
      <c r="BS756" s="29"/>
      <c r="BT756" s="29"/>
      <c r="BU756" s="29"/>
      <c r="BV756" s="29"/>
      <c r="BW756" s="29"/>
      <c r="BX756" s="29"/>
      <c r="BY756" s="29"/>
      <c r="BZ756" s="29"/>
      <c r="CA756" s="29"/>
      <c r="CB756" s="29"/>
      <c r="CC756" s="29"/>
      <c r="CD756" s="29"/>
      <c r="CE756" s="29"/>
    </row>
    <row r="757" spans="1:83" ht="15">
      <c r="A757" s="29"/>
      <c r="B757" s="29"/>
      <c r="C757" s="28"/>
      <c r="D757" s="29"/>
      <c r="E757" s="28"/>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c r="BO757" s="29"/>
      <c r="BP757" s="29"/>
      <c r="BQ757" s="29"/>
      <c r="BR757" s="29"/>
      <c r="BS757" s="29"/>
      <c r="BT757" s="29"/>
      <c r="BU757" s="29"/>
      <c r="BV757" s="29"/>
      <c r="BW757" s="29"/>
      <c r="BX757" s="29"/>
      <c r="BY757" s="29"/>
      <c r="BZ757" s="29"/>
      <c r="CA757" s="29"/>
      <c r="CB757" s="29"/>
      <c r="CC757" s="29"/>
      <c r="CD757" s="29"/>
      <c r="CE757" s="29"/>
    </row>
    <row r="758" spans="1:83" ht="15">
      <c r="A758" s="29"/>
      <c r="B758" s="29"/>
      <c r="C758" s="28"/>
      <c r="D758" s="29"/>
      <c r="E758" s="28"/>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29"/>
      <c r="BR758" s="29"/>
      <c r="BS758" s="29"/>
      <c r="BT758" s="29"/>
      <c r="BU758" s="29"/>
      <c r="BV758" s="29"/>
      <c r="BW758" s="29"/>
      <c r="BX758" s="29"/>
      <c r="BY758" s="29"/>
      <c r="BZ758" s="29"/>
      <c r="CA758" s="29"/>
      <c r="CB758" s="29"/>
      <c r="CC758" s="29"/>
      <c r="CD758" s="29"/>
      <c r="CE758" s="29"/>
    </row>
    <row r="759" spans="1:83" ht="15">
      <c r="A759" s="29"/>
      <c r="B759" s="29"/>
      <c r="C759" s="28"/>
      <c r="D759" s="29"/>
      <c r="E759" s="28"/>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29"/>
      <c r="BR759" s="29"/>
      <c r="BS759" s="29"/>
      <c r="BT759" s="29"/>
      <c r="BU759" s="29"/>
      <c r="BV759" s="29"/>
      <c r="BW759" s="29"/>
      <c r="BX759" s="29"/>
      <c r="BY759" s="29"/>
      <c r="BZ759" s="29"/>
      <c r="CA759" s="29"/>
      <c r="CB759" s="29"/>
      <c r="CC759" s="29"/>
      <c r="CD759" s="29"/>
      <c r="CE759" s="29"/>
    </row>
    <row r="760" spans="1:83" ht="15">
      <c r="A760" s="29"/>
      <c r="B760" s="29"/>
      <c r="C760" s="28"/>
      <c r="D760" s="29"/>
      <c r="E760" s="28"/>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29"/>
      <c r="BR760" s="29"/>
      <c r="BS760" s="29"/>
      <c r="BT760" s="29"/>
      <c r="BU760" s="29"/>
      <c r="BV760" s="29"/>
      <c r="BW760" s="29"/>
      <c r="BX760" s="29"/>
      <c r="BY760" s="29"/>
      <c r="BZ760" s="29"/>
      <c r="CA760" s="29"/>
      <c r="CB760" s="29"/>
      <c r="CC760" s="29"/>
      <c r="CD760" s="29"/>
      <c r="CE760" s="29"/>
    </row>
    <row r="761" spans="1:83" ht="15">
      <c r="A761" s="29"/>
      <c r="B761" s="29"/>
      <c r="C761" s="28"/>
      <c r="D761" s="29"/>
      <c r="E761" s="28"/>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29"/>
      <c r="BR761" s="29"/>
      <c r="BS761" s="29"/>
      <c r="BT761" s="29"/>
      <c r="BU761" s="29"/>
      <c r="BV761" s="29"/>
      <c r="BW761" s="29"/>
      <c r="BX761" s="29"/>
      <c r="BY761" s="29"/>
      <c r="BZ761" s="29"/>
      <c r="CA761" s="29"/>
      <c r="CB761" s="29"/>
      <c r="CC761" s="29"/>
      <c r="CD761" s="29"/>
      <c r="CE761" s="29"/>
    </row>
    <row r="762" spans="1:83" ht="15">
      <c r="A762" s="29"/>
      <c r="B762" s="29"/>
      <c r="C762" s="28"/>
      <c r="D762" s="29"/>
      <c r="E762" s="28"/>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29"/>
      <c r="BR762" s="29"/>
      <c r="BS762" s="29"/>
      <c r="BT762" s="29"/>
      <c r="BU762" s="29"/>
      <c r="BV762" s="29"/>
      <c r="BW762" s="29"/>
      <c r="BX762" s="29"/>
      <c r="BY762" s="29"/>
      <c r="BZ762" s="29"/>
      <c r="CA762" s="29"/>
      <c r="CB762" s="29"/>
      <c r="CC762" s="29"/>
      <c r="CD762" s="29"/>
      <c r="CE762" s="29"/>
    </row>
    <row r="763" spans="1:83" ht="15">
      <c r="A763" s="29"/>
      <c r="B763" s="29"/>
      <c r="C763" s="28"/>
      <c r="D763" s="29"/>
      <c r="E763" s="28"/>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29"/>
      <c r="BR763" s="29"/>
      <c r="BS763" s="29"/>
      <c r="BT763" s="29"/>
      <c r="BU763" s="29"/>
      <c r="BV763" s="29"/>
      <c r="BW763" s="29"/>
      <c r="BX763" s="29"/>
      <c r="BY763" s="29"/>
      <c r="BZ763" s="29"/>
      <c r="CA763" s="29"/>
      <c r="CB763" s="29"/>
      <c r="CC763" s="29"/>
      <c r="CD763" s="29"/>
      <c r="CE763" s="29"/>
    </row>
    <row r="764" spans="1:83" ht="15">
      <c r="A764" s="29"/>
      <c r="B764" s="29"/>
      <c r="C764" s="28"/>
      <c r="D764" s="29"/>
      <c r="E764" s="28"/>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29"/>
      <c r="AY764" s="29"/>
      <c r="AZ764" s="29"/>
      <c r="BA764" s="29"/>
      <c r="BB764" s="29"/>
      <c r="BC764" s="29"/>
      <c r="BD764" s="29"/>
      <c r="BE764" s="29"/>
      <c r="BF764" s="29"/>
      <c r="BG764" s="29"/>
      <c r="BH764" s="29"/>
      <c r="BI764" s="29"/>
      <c r="BJ764" s="29"/>
      <c r="BK764" s="29"/>
      <c r="BL764" s="29"/>
      <c r="BM764" s="29"/>
      <c r="BN764" s="29"/>
      <c r="BO764" s="29"/>
      <c r="BP764" s="29"/>
      <c r="BQ764" s="29"/>
      <c r="BR764" s="29"/>
      <c r="BS764" s="29"/>
      <c r="BT764" s="29"/>
      <c r="BU764" s="29"/>
      <c r="BV764" s="29"/>
      <c r="BW764" s="29"/>
      <c r="BX764" s="29"/>
      <c r="BY764" s="29"/>
      <c r="BZ764" s="29"/>
      <c r="CA764" s="29"/>
      <c r="CB764" s="29"/>
      <c r="CC764" s="29"/>
      <c r="CD764" s="29"/>
      <c r="CE764" s="29"/>
    </row>
    <row r="765" spans="1:83" ht="15">
      <c r="A765" s="29"/>
      <c r="B765" s="29"/>
      <c r="C765" s="28"/>
      <c r="D765" s="29"/>
      <c r="E765" s="28"/>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29"/>
      <c r="BR765" s="29"/>
      <c r="BS765" s="29"/>
      <c r="BT765" s="29"/>
      <c r="BU765" s="29"/>
      <c r="BV765" s="29"/>
      <c r="BW765" s="29"/>
      <c r="BX765" s="29"/>
      <c r="BY765" s="29"/>
      <c r="BZ765" s="29"/>
      <c r="CA765" s="29"/>
      <c r="CB765" s="29"/>
      <c r="CC765" s="29"/>
      <c r="CD765" s="29"/>
      <c r="CE765" s="29"/>
    </row>
    <row r="766" spans="1:83" ht="15">
      <c r="A766" s="29"/>
      <c r="B766" s="29"/>
      <c r="C766" s="28"/>
      <c r="D766" s="29"/>
      <c r="E766" s="28"/>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29"/>
      <c r="AY766" s="29"/>
      <c r="AZ766" s="29"/>
      <c r="BA766" s="29"/>
      <c r="BB766" s="29"/>
      <c r="BC766" s="29"/>
      <c r="BD766" s="29"/>
      <c r="BE766" s="29"/>
      <c r="BF766" s="29"/>
      <c r="BG766" s="29"/>
      <c r="BH766" s="29"/>
      <c r="BI766" s="29"/>
      <c r="BJ766" s="29"/>
      <c r="BK766" s="29"/>
      <c r="BL766" s="29"/>
      <c r="BM766" s="29"/>
      <c r="BN766" s="29"/>
      <c r="BO766" s="29"/>
      <c r="BP766" s="29"/>
      <c r="BQ766" s="29"/>
      <c r="BR766" s="29"/>
      <c r="BS766" s="29"/>
      <c r="BT766" s="29"/>
      <c r="BU766" s="29"/>
      <c r="BV766" s="29"/>
      <c r="BW766" s="29"/>
      <c r="BX766" s="29"/>
      <c r="BY766" s="29"/>
      <c r="BZ766" s="29"/>
      <c r="CA766" s="29"/>
      <c r="CB766" s="29"/>
      <c r="CC766" s="29"/>
      <c r="CD766" s="29"/>
      <c r="CE766" s="29"/>
    </row>
    <row r="767" spans="1:83" ht="15">
      <c r="A767" s="29"/>
      <c r="B767" s="29"/>
      <c r="C767" s="28"/>
      <c r="D767" s="29"/>
      <c r="E767" s="28"/>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29"/>
      <c r="BR767" s="29"/>
      <c r="BS767" s="29"/>
      <c r="BT767" s="29"/>
      <c r="BU767" s="29"/>
      <c r="BV767" s="29"/>
      <c r="BW767" s="29"/>
      <c r="BX767" s="29"/>
      <c r="BY767" s="29"/>
      <c r="BZ767" s="29"/>
      <c r="CA767" s="29"/>
      <c r="CB767" s="29"/>
      <c r="CC767" s="29"/>
      <c r="CD767" s="29"/>
      <c r="CE767" s="29"/>
    </row>
    <row r="768" spans="1:83" ht="15">
      <c r="A768" s="29"/>
      <c r="B768" s="29"/>
      <c r="C768" s="28"/>
      <c r="D768" s="29"/>
      <c r="E768" s="28"/>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29"/>
      <c r="BR768" s="29"/>
      <c r="BS768" s="29"/>
      <c r="BT768" s="29"/>
      <c r="BU768" s="29"/>
      <c r="BV768" s="29"/>
      <c r="BW768" s="29"/>
      <c r="BX768" s="29"/>
      <c r="BY768" s="29"/>
      <c r="BZ768" s="29"/>
      <c r="CA768" s="29"/>
      <c r="CB768" s="29"/>
      <c r="CC768" s="29"/>
      <c r="CD768" s="29"/>
      <c r="CE768" s="29"/>
    </row>
    <row r="769" spans="1:83" ht="15">
      <c r="A769" s="29"/>
      <c r="B769" s="29"/>
      <c r="C769" s="28"/>
      <c r="D769" s="29"/>
      <c r="E769" s="28"/>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c r="BR769" s="29"/>
      <c r="BS769" s="29"/>
      <c r="BT769" s="29"/>
      <c r="BU769" s="29"/>
      <c r="BV769" s="29"/>
      <c r="BW769" s="29"/>
      <c r="BX769" s="29"/>
      <c r="BY769" s="29"/>
      <c r="BZ769" s="29"/>
      <c r="CA769" s="29"/>
      <c r="CB769" s="29"/>
      <c r="CC769" s="29"/>
      <c r="CD769" s="29"/>
      <c r="CE769" s="29"/>
    </row>
    <row r="770" spans="1:83" ht="15">
      <c r="A770" s="29"/>
      <c r="B770" s="29"/>
      <c r="C770" s="28"/>
      <c r="D770" s="29"/>
      <c r="E770" s="28"/>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c r="BR770" s="29"/>
      <c r="BS770" s="29"/>
      <c r="BT770" s="29"/>
      <c r="BU770" s="29"/>
      <c r="BV770" s="29"/>
      <c r="BW770" s="29"/>
      <c r="BX770" s="29"/>
      <c r="BY770" s="29"/>
      <c r="BZ770" s="29"/>
      <c r="CA770" s="29"/>
      <c r="CB770" s="29"/>
      <c r="CC770" s="29"/>
      <c r="CD770" s="29"/>
      <c r="CE770" s="29"/>
    </row>
    <row r="771" spans="1:83" ht="15">
      <c r="A771" s="29"/>
      <c r="B771" s="29"/>
      <c r="C771" s="28"/>
      <c r="D771" s="29"/>
      <c r="E771" s="28"/>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29"/>
      <c r="BR771" s="29"/>
      <c r="BS771" s="29"/>
      <c r="BT771" s="29"/>
      <c r="BU771" s="29"/>
      <c r="BV771" s="29"/>
      <c r="BW771" s="29"/>
      <c r="BX771" s="29"/>
      <c r="BY771" s="29"/>
      <c r="BZ771" s="29"/>
      <c r="CA771" s="29"/>
      <c r="CB771" s="29"/>
      <c r="CC771" s="29"/>
      <c r="CD771" s="29"/>
      <c r="CE771" s="29"/>
    </row>
    <row r="772" spans="1:83" ht="15">
      <c r="A772" s="29"/>
      <c r="B772" s="29"/>
      <c r="C772" s="28"/>
      <c r="D772" s="29"/>
      <c r="E772" s="28"/>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29"/>
      <c r="BY772" s="29"/>
      <c r="BZ772" s="29"/>
      <c r="CA772" s="29"/>
      <c r="CB772" s="29"/>
      <c r="CC772" s="29"/>
      <c r="CD772" s="29"/>
      <c r="CE772" s="29"/>
    </row>
    <row r="773" spans="1:83" ht="15">
      <c r="A773" s="29"/>
      <c r="B773" s="29"/>
      <c r="C773" s="28"/>
      <c r="D773" s="29"/>
      <c r="E773" s="28"/>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29"/>
      <c r="BY773" s="29"/>
      <c r="BZ773" s="29"/>
      <c r="CA773" s="29"/>
      <c r="CB773" s="29"/>
      <c r="CC773" s="29"/>
      <c r="CD773" s="29"/>
      <c r="CE773" s="29"/>
    </row>
    <row r="774" spans="1:83" ht="15">
      <c r="A774" s="29"/>
      <c r="B774" s="29"/>
      <c r="C774" s="28"/>
      <c r="D774" s="29"/>
      <c r="E774" s="28"/>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29"/>
      <c r="BT774" s="29"/>
      <c r="BU774" s="29"/>
      <c r="BV774" s="29"/>
      <c r="BW774" s="29"/>
      <c r="BX774" s="29"/>
      <c r="BY774" s="29"/>
      <c r="BZ774" s="29"/>
      <c r="CA774" s="29"/>
      <c r="CB774" s="29"/>
      <c r="CC774" s="29"/>
      <c r="CD774" s="29"/>
      <c r="CE774" s="29"/>
    </row>
    <row r="775" spans="1:83" ht="15">
      <c r="A775" s="29"/>
      <c r="B775" s="29"/>
      <c r="C775" s="28"/>
      <c r="D775" s="29"/>
      <c r="E775" s="28"/>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29"/>
      <c r="BT775" s="29"/>
      <c r="BU775" s="29"/>
      <c r="BV775" s="29"/>
      <c r="BW775" s="29"/>
      <c r="BX775" s="29"/>
      <c r="BY775" s="29"/>
      <c r="BZ775" s="29"/>
      <c r="CA775" s="29"/>
      <c r="CB775" s="29"/>
      <c r="CC775" s="29"/>
      <c r="CD775" s="29"/>
      <c r="CE775" s="29"/>
    </row>
    <row r="776" spans="1:83" ht="15">
      <c r="A776" s="29"/>
      <c r="B776" s="29"/>
      <c r="C776" s="28"/>
      <c r="D776" s="29"/>
      <c r="E776" s="28"/>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c r="CB776" s="29"/>
      <c r="CC776" s="29"/>
      <c r="CD776" s="29"/>
      <c r="CE776" s="29"/>
    </row>
    <row r="777" spans="1:83" ht="15">
      <c r="A777" s="29"/>
      <c r="B777" s="29"/>
      <c r="C777" s="28"/>
      <c r="D777" s="29"/>
      <c r="E777" s="28"/>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29"/>
      <c r="BY777" s="29"/>
      <c r="BZ777" s="29"/>
      <c r="CA777" s="29"/>
      <c r="CB777" s="29"/>
      <c r="CC777" s="29"/>
      <c r="CD777" s="29"/>
      <c r="CE777" s="29"/>
    </row>
    <row r="778" spans="1:83" ht="15">
      <c r="A778" s="29"/>
      <c r="B778" s="29"/>
      <c r="C778" s="28"/>
      <c r="D778" s="29"/>
      <c r="E778" s="28"/>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c r="BR778" s="29"/>
      <c r="BS778" s="29"/>
      <c r="BT778" s="29"/>
      <c r="BU778" s="29"/>
      <c r="BV778" s="29"/>
      <c r="BW778" s="29"/>
      <c r="BX778" s="29"/>
      <c r="BY778" s="29"/>
      <c r="BZ778" s="29"/>
      <c r="CA778" s="29"/>
      <c r="CB778" s="29"/>
      <c r="CC778" s="29"/>
      <c r="CD778" s="29"/>
      <c r="CE778" s="29"/>
    </row>
    <row r="779" spans="1:83" ht="15">
      <c r="A779" s="29"/>
      <c r="B779" s="29"/>
      <c r="C779" s="28"/>
      <c r="D779" s="29"/>
      <c r="E779" s="28"/>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c r="BR779" s="29"/>
      <c r="BS779" s="29"/>
      <c r="BT779" s="29"/>
      <c r="BU779" s="29"/>
      <c r="BV779" s="29"/>
      <c r="BW779" s="29"/>
      <c r="BX779" s="29"/>
      <c r="BY779" s="29"/>
      <c r="BZ779" s="29"/>
      <c r="CA779" s="29"/>
      <c r="CB779" s="29"/>
      <c r="CC779" s="29"/>
      <c r="CD779" s="29"/>
      <c r="CE779" s="29"/>
    </row>
    <row r="780" spans="1:83" ht="15">
      <c r="A780" s="29"/>
      <c r="B780" s="29"/>
      <c r="C780" s="28"/>
      <c r="D780" s="29"/>
      <c r="E780" s="28"/>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c r="BR780" s="29"/>
      <c r="BS780" s="29"/>
      <c r="BT780" s="29"/>
      <c r="BU780" s="29"/>
      <c r="BV780" s="29"/>
      <c r="BW780" s="29"/>
      <c r="BX780" s="29"/>
      <c r="BY780" s="29"/>
      <c r="BZ780" s="29"/>
      <c r="CA780" s="29"/>
      <c r="CB780" s="29"/>
      <c r="CC780" s="29"/>
      <c r="CD780" s="29"/>
      <c r="CE780" s="29"/>
    </row>
    <row r="781" spans="1:83" ht="15">
      <c r="A781" s="29"/>
      <c r="B781" s="29"/>
      <c r="C781" s="28"/>
      <c r="D781" s="29"/>
      <c r="E781" s="28"/>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c r="BR781" s="29"/>
      <c r="BS781" s="29"/>
      <c r="BT781" s="29"/>
      <c r="BU781" s="29"/>
      <c r="BV781" s="29"/>
      <c r="BW781" s="29"/>
      <c r="BX781" s="29"/>
      <c r="BY781" s="29"/>
      <c r="BZ781" s="29"/>
      <c r="CA781" s="29"/>
      <c r="CB781" s="29"/>
      <c r="CC781" s="29"/>
      <c r="CD781" s="29"/>
      <c r="CE781" s="29"/>
    </row>
    <row r="782" spans="1:83" ht="15">
      <c r="A782" s="29"/>
      <c r="B782" s="29"/>
      <c r="C782" s="28"/>
      <c r="D782" s="29"/>
      <c r="E782" s="28"/>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c r="BR782" s="29"/>
      <c r="BS782" s="29"/>
      <c r="BT782" s="29"/>
      <c r="BU782" s="29"/>
      <c r="BV782" s="29"/>
      <c r="BW782" s="29"/>
      <c r="BX782" s="29"/>
      <c r="BY782" s="29"/>
      <c r="BZ782" s="29"/>
      <c r="CA782" s="29"/>
      <c r="CB782" s="29"/>
      <c r="CC782" s="29"/>
      <c r="CD782" s="29"/>
      <c r="CE782" s="29"/>
    </row>
    <row r="783" spans="1:83" ht="15">
      <c r="A783" s="29"/>
      <c r="B783" s="29"/>
      <c r="C783" s="28"/>
      <c r="D783" s="29"/>
      <c r="E783" s="28"/>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29"/>
      <c r="BY783" s="29"/>
      <c r="BZ783" s="29"/>
      <c r="CA783" s="29"/>
      <c r="CB783" s="29"/>
      <c r="CC783" s="29"/>
      <c r="CD783" s="29"/>
      <c r="CE783" s="29"/>
    </row>
    <row r="784" spans="1:83" ht="15">
      <c r="A784" s="29"/>
      <c r="B784" s="29"/>
      <c r="C784" s="28"/>
      <c r="D784" s="29"/>
      <c r="E784" s="28"/>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29"/>
      <c r="BY784" s="29"/>
      <c r="BZ784" s="29"/>
      <c r="CA784" s="29"/>
      <c r="CB784" s="29"/>
      <c r="CC784" s="29"/>
      <c r="CD784" s="29"/>
      <c r="CE784" s="29"/>
    </row>
    <row r="785" spans="1:83" ht="15">
      <c r="A785" s="29"/>
      <c r="B785" s="29"/>
      <c r="C785" s="28"/>
      <c r="D785" s="29"/>
      <c r="E785" s="28"/>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c r="BR785" s="29"/>
      <c r="BS785" s="29"/>
      <c r="BT785" s="29"/>
      <c r="BU785" s="29"/>
      <c r="BV785" s="29"/>
      <c r="BW785" s="29"/>
      <c r="BX785" s="29"/>
      <c r="BY785" s="29"/>
      <c r="BZ785" s="29"/>
      <c r="CA785" s="29"/>
      <c r="CB785" s="29"/>
      <c r="CC785" s="29"/>
      <c r="CD785" s="29"/>
      <c r="CE785" s="29"/>
    </row>
    <row r="786" spans="1:83" ht="15">
      <c r="A786" s="29"/>
      <c r="B786" s="29"/>
      <c r="C786" s="28"/>
      <c r="D786" s="29"/>
      <c r="E786" s="28"/>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c r="BR786" s="29"/>
      <c r="BS786" s="29"/>
      <c r="BT786" s="29"/>
      <c r="BU786" s="29"/>
      <c r="BV786" s="29"/>
      <c r="BW786" s="29"/>
      <c r="BX786" s="29"/>
      <c r="BY786" s="29"/>
      <c r="BZ786" s="29"/>
      <c r="CA786" s="29"/>
      <c r="CB786" s="29"/>
      <c r="CC786" s="29"/>
      <c r="CD786" s="29"/>
      <c r="CE786" s="29"/>
    </row>
    <row r="787" spans="1:83" ht="15">
      <c r="A787" s="29"/>
      <c r="B787" s="29"/>
      <c r="C787" s="28"/>
      <c r="D787" s="29"/>
      <c r="E787" s="28"/>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29"/>
      <c r="BR787" s="29"/>
      <c r="BS787" s="29"/>
      <c r="BT787" s="29"/>
      <c r="BU787" s="29"/>
      <c r="BV787" s="29"/>
      <c r="BW787" s="29"/>
      <c r="BX787" s="29"/>
      <c r="BY787" s="29"/>
      <c r="BZ787" s="29"/>
      <c r="CA787" s="29"/>
      <c r="CB787" s="29"/>
      <c r="CC787" s="29"/>
      <c r="CD787" s="29"/>
      <c r="CE787" s="29"/>
    </row>
    <row r="788" spans="1:83" ht="15">
      <c r="A788" s="29"/>
      <c r="B788" s="29"/>
      <c r="C788" s="28"/>
      <c r="D788" s="29"/>
      <c r="E788" s="28"/>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c r="BR788" s="29"/>
      <c r="BS788" s="29"/>
      <c r="BT788" s="29"/>
      <c r="BU788" s="29"/>
      <c r="BV788" s="29"/>
      <c r="BW788" s="29"/>
      <c r="BX788" s="29"/>
      <c r="BY788" s="29"/>
      <c r="BZ788" s="29"/>
      <c r="CA788" s="29"/>
      <c r="CB788" s="29"/>
      <c r="CC788" s="29"/>
      <c r="CD788" s="29"/>
      <c r="CE788" s="29"/>
    </row>
    <row r="789" spans="1:83" ht="15">
      <c r="A789" s="29"/>
      <c r="B789" s="29"/>
      <c r="C789" s="28"/>
      <c r="D789" s="29"/>
      <c r="E789" s="28"/>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c r="BR789" s="29"/>
      <c r="BS789" s="29"/>
      <c r="BT789" s="29"/>
      <c r="BU789" s="29"/>
      <c r="BV789" s="29"/>
      <c r="BW789" s="29"/>
      <c r="BX789" s="29"/>
      <c r="BY789" s="29"/>
      <c r="BZ789" s="29"/>
      <c r="CA789" s="29"/>
      <c r="CB789" s="29"/>
      <c r="CC789" s="29"/>
      <c r="CD789" s="29"/>
      <c r="CE789" s="29"/>
    </row>
    <row r="790" spans="1:83" ht="15">
      <c r="A790" s="29"/>
      <c r="B790" s="29"/>
      <c r="C790" s="28"/>
      <c r="D790" s="29"/>
      <c r="E790" s="28"/>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29"/>
      <c r="BR790" s="29"/>
      <c r="BS790" s="29"/>
      <c r="BT790" s="29"/>
      <c r="BU790" s="29"/>
      <c r="BV790" s="29"/>
      <c r="BW790" s="29"/>
      <c r="BX790" s="29"/>
      <c r="BY790" s="29"/>
      <c r="BZ790" s="29"/>
      <c r="CA790" s="29"/>
      <c r="CB790" s="29"/>
      <c r="CC790" s="29"/>
      <c r="CD790" s="29"/>
      <c r="CE790" s="29"/>
    </row>
    <row r="791" spans="1:83" ht="15">
      <c r="A791" s="29"/>
      <c r="B791" s="29"/>
      <c r="C791" s="28"/>
      <c r="D791" s="29"/>
      <c r="E791" s="28"/>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c r="BR791" s="29"/>
      <c r="BS791" s="29"/>
      <c r="BT791" s="29"/>
      <c r="BU791" s="29"/>
      <c r="BV791" s="29"/>
      <c r="BW791" s="29"/>
      <c r="BX791" s="29"/>
      <c r="BY791" s="29"/>
      <c r="BZ791" s="29"/>
      <c r="CA791" s="29"/>
      <c r="CB791" s="29"/>
      <c r="CC791" s="29"/>
      <c r="CD791" s="29"/>
      <c r="CE791" s="29"/>
    </row>
    <row r="792" spans="1:83" ht="15">
      <c r="A792" s="29"/>
      <c r="B792" s="29"/>
      <c r="C792" s="28"/>
      <c r="D792" s="29"/>
      <c r="E792" s="28"/>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c r="BR792" s="29"/>
      <c r="BS792" s="29"/>
      <c r="BT792" s="29"/>
      <c r="BU792" s="29"/>
      <c r="BV792" s="29"/>
      <c r="BW792" s="29"/>
      <c r="BX792" s="29"/>
      <c r="BY792" s="29"/>
      <c r="BZ792" s="29"/>
      <c r="CA792" s="29"/>
      <c r="CB792" s="29"/>
      <c r="CC792" s="29"/>
      <c r="CD792" s="29"/>
      <c r="CE792" s="29"/>
    </row>
    <row r="793" spans="1:83" ht="15">
      <c r="A793" s="29"/>
      <c r="B793" s="29"/>
      <c r="C793" s="28"/>
      <c r="D793" s="29"/>
      <c r="E793" s="28"/>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c r="BR793" s="29"/>
      <c r="BS793" s="29"/>
      <c r="BT793" s="29"/>
      <c r="BU793" s="29"/>
      <c r="BV793" s="29"/>
      <c r="BW793" s="29"/>
      <c r="BX793" s="29"/>
      <c r="BY793" s="29"/>
      <c r="BZ793" s="29"/>
      <c r="CA793" s="29"/>
      <c r="CB793" s="29"/>
      <c r="CC793" s="29"/>
      <c r="CD793" s="29"/>
      <c r="CE793" s="29"/>
    </row>
    <row r="794" spans="1:83" ht="15">
      <c r="A794" s="29"/>
      <c r="B794" s="29"/>
      <c r="C794" s="28"/>
      <c r="D794" s="29"/>
      <c r="E794" s="28"/>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c r="BR794" s="29"/>
      <c r="BS794" s="29"/>
      <c r="BT794" s="29"/>
      <c r="BU794" s="29"/>
      <c r="BV794" s="29"/>
      <c r="BW794" s="29"/>
      <c r="BX794" s="29"/>
      <c r="BY794" s="29"/>
      <c r="BZ794" s="29"/>
      <c r="CA794" s="29"/>
      <c r="CB794" s="29"/>
      <c r="CC794" s="29"/>
      <c r="CD794" s="29"/>
      <c r="CE794" s="29"/>
    </row>
    <row r="795" spans="1:83" ht="15">
      <c r="A795" s="29"/>
      <c r="B795" s="29"/>
      <c r="C795" s="28"/>
      <c r="D795" s="29"/>
      <c r="E795" s="28"/>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c r="BR795" s="29"/>
      <c r="BS795" s="29"/>
      <c r="BT795" s="29"/>
      <c r="BU795" s="29"/>
      <c r="BV795" s="29"/>
      <c r="BW795" s="29"/>
      <c r="BX795" s="29"/>
      <c r="BY795" s="29"/>
      <c r="BZ795" s="29"/>
      <c r="CA795" s="29"/>
      <c r="CB795" s="29"/>
      <c r="CC795" s="29"/>
      <c r="CD795" s="29"/>
      <c r="CE795" s="29"/>
    </row>
    <row r="796" spans="1:83" ht="15">
      <c r="A796" s="29"/>
      <c r="B796" s="29"/>
      <c r="C796" s="28"/>
      <c r="D796" s="29"/>
      <c r="E796" s="28"/>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29"/>
      <c r="BR796" s="29"/>
      <c r="BS796" s="29"/>
      <c r="BT796" s="29"/>
      <c r="BU796" s="29"/>
      <c r="BV796" s="29"/>
      <c r="BW796" s="29"/>
      <c r="BX796" s="29"/>
      <c r="BY796" s="29"/>
      <c r="BZ796" s="29"/>
      <c r="CA796" s="29"/>
      <c r="CB796" s="29"/>
      <c r="CC796" s="29"/>
      <c r="CD796" s="29"/>
      <c r="CE796" s="29"/>
    </row>
    <row r="797" spans="1:83" ht="15">
      <c r="A797" s="29"/>
      <c r="B797" s="29"/>
      <c r="C797" s="28"/>
      <c r="D797" s="29"/>
      <c r="E797" s="28"/>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29"/>
      <c r="BR797" s="29"/>
      <c r="BS797" s="29"/>
      <c r="BT797" s="29"/>
      <c r="BU797" s="29"/>
      <c r="BV797" s="29"/>
      <c r="BW797" s="29"/>
      <c r="BX797" s="29"/>
      <c r="BY797" s="29"/>
      <c r="BZ797" s="29"/>
      <c r="CA797" s="29"/>
      <c r="CB797" s="29"/>
      <c r="CC797" s="29"/>
      <c r="CD797" s="29"/>
      <c r="CE797" s="29"/>
    </row>
    <row r="798" spans="1:83" ht="15">
      <c r="A798" s="29"/>
      <c r="B798" s="29"/>
      <c r="C798" s="28"/>
      <c r="D798" s="29"/>
      <c r="E798" s="28"/>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29"/>
      <c r="BR798" s="29"/>
      <c r="BS798" s="29"/>
      <c r="BT798" s="29"/>
      <c r="BU798" s="29"/>
      <c r="BV798" s="29"/>
      <c r="BW798" s="29"/>
      <c r="BX798" s="29"/>
      <c r="BY798" s="29"/>
      <c r="BZ798" s="29"/>
      <c r="CA798" s="29"/>
      <c r="CB798" s="29"/>
      <c r="CC798" s="29"/>
      <c r="CD798" s="29"/>
      <c r="CE798" s="29"/>
    </row>
    <row r="799" spans="1:83" ht="15">
      <c r="A799" s="29"/>
      <c r="B799" s="29"/>
      <c r="C799" s="28"/>
      <c r="D799" s="29"/>
      <c r="E799" s="28"/>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c r="BR799" s="29"/>
      <c r="BS799" s="29"/>
      <c r="BT799" s="29"/>
      <c r="BU799" s="29"/>
      <c r="BV799" s="29"/>
      <c r="BW799" s="29"/>
      <c r="BX799" s="29"/>
      <c r="BY799" s="29"/>
      <c r="BZ799" s="29"/>
      <c r="CA799" s="29"/>
      <c r="CB799" s="29"/>
      <c r="CC799" s="29"/>
      <c r="CD799" s="29"/>
      <c r="CE799" s="29"/>
    </row>
    <row r="800" spans="1:83" ht="15">
      <c r="A800" s="29"/>
      <c r="B800" s="29"/>
      <c r="C800" s="28"/>
      <c r="D800" s="29"/>
      <c r="E800" s="28"/>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c r="BI800" s="29"/>
      <c r="BJ800" s="29"/>
      <c r="BK800" s="29"/>
      <c r="BL800" s="29"/>
      <c r="BM800" s="29"/>
      <c r="BN800" s="29"/>
      <c r="BO800" s="29"/>
      <c r="BP800" s="29"/>
      <c r="BQ800" s="29"/>
      <c r="BR800" s="29"/>
      <c r="BS800" s="29"/>
      <c r="BT800" s="29"/>
      <c r="BU800" s="29"/>
      <c r="BV800" s="29"/>
      <c r="BW800" s="29"/>
      <c r="BX800" s="29"/>
      <c r="BY800" s="29"/>
      <c r="BZ800" s="29"/>
      <c r="CA800" s="29"/>
      <c r="CB800" s="29"/>
      <c r="CC800" s="29"/>
      <c r="CD800" s="29"/>
      <c r="CE800" s="29"/>
    </row>
    <row r="801" spans="1:83" ht="15">
      <c r="A801" s="29"/>
      <c r="B801" s="29"/>
      <c r="C801" s="28"/>
      <c r="D801" s="29"/>
      <c r="E801" s="28"/>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c r="BO801" s="29"/>
      <c r="BP801" s="29"/>
      <c r="BQ801" s="29"/>
      <c r="BR801" s="29"/>
      <c r="BS801" s="29"/>
      <c r="BT801" s="29"/>
      <c r="BU801" s="29"/>
      <c r="BV801" s="29"/>
      <c r="BW801" s="29"/>
      <c r="BX801" s="29"/>
      <c r="BY801" s="29"/>
      <c r="BZ801" s="29"/>
      <c r="CA801" s="29"/>
      <c r="CB801" s="29"/>
      <c r="CC801" s="29"/>
      <c r="CD801" s="29"/>
      <c r="CE801" s="29"/>
    </row>
    <row r="802" spans="1:83" ht="15">
      <c r="A802" s="29"/>
      <c r="B802" s="29"/>
      <c r="C802" s="28"/>
      <c r="D802" s="29"/>
      <c r="E802" s="28"/>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c r="BC802" s="29"/>
      <c r="BD802" s="29"/>
      <c r="BE802" s="29"/>
      <c r="BF802" s="29"/>
      <c r="BG802" s="29"/>
      <c r="BH802" s="29"/>
      <c r="BI802" s="29"/>
      <c r="BJ802" s="29"/>
      <c r="BK802" s="29"/>
      <c r="BL802" s="29"/>
      <c r="BM802" s="29"/>
      <c r="BN802" s="29"/>
      <c r="BO802" s="29"/>
      <c r="BP802" s="29"/>
      <c r="BQ802" s="29"/>
      <c r="BR802" s="29"/>
      <c r="BS802" s="29"/>
      <c r="BT802" s="29"/>
      <c r="BU802" s="29"/>
      <c r="BV802" s="29"/>
      <c r="BW802" s="29"/>
      <c r="BX802" s="29"/>
      <c r="BY802" s="29"/>
      <c r="BZ802" s="29"/>
      <c r="CA802" s="29"/>
      <c r="CB802" s="29"/>
      <c r="CC802" s="29"/>
      <c r="CD802" s="29"/>
      <c r="CE802" s="29"/>
    </row>
    <row r="803" spans="1:83" ht="15">
      <c r="A803" s="29"/>
      <c r="B803" s="29"/>
      <c r="C803" s="28"/>
      <c r="D803" s="29"/>
      <c r="E803" s="28"/>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c r="BO803" s="29"/>
      <c r="BP803" s="29"/>
      <c r="BQ803" s="29"/>
      <c r="BR803" s="29"/>
      <c r="BS803" s="29"/>
      <c r="BT803" s="29"/>
      <c r="BU803" s="29"/>
      <c r="BV803" s="29"/>
      <c r="BW803" s="29"/>
      <c r="BX803" s="29"/>
      <c r="BY803" s="29"/>
      <c r="BZ803" s="29"/>
      <c r="CA803" s="29"/>
      <c r="CB803" s="29"/>
      <c r="CC803" s="29"/>
      <c r="CD803" s="29"/>
      <c r="CE803" s="29"/>
    </row>
    <row r="804" spans="1:83" ht="15">
      <c r="A804" s="29"/>
      <c r="B804" s="29"/>
      <c r="C804" s="28"/>
      <c r="D804" s="29"/>
      <c r="E804" s="28"/>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c r="BC804" s="29"/>
      <c r="BD804" s="29"/>
      <c r="BE804" s="29"/>
      <c r="BF804" s="29"/>
      <c r="BG804" s="29"/>
      <c r="BH804" s="29"/>
      <c r="BI804" s="29"/>
      <c r="BJ804" s="29"/>
      <c r="BK804" s="29"/>
      <c r="BL804" s="29"/>
      <c r="BM804" s="29"/>
      <c r="BN804" s="29"/>
      <c r="BO804" s="29"/>
      <c r="BP804" s="29"/>
      <c r="BQ804" s="29"/>
      <c r="BR804" s="29"/>
      <c r="BS804" s="29"/>
      <c r="BT804" s="29"/>
      <c r="BU804" s="29"/>
      <c r="BV804" s="29"/>
      <c r="BW804" s="29"/>
      <c r="BX804" s="29"/>
      <c r="BY804" s="29"/>
      <c r="BZ804" s="29"/>
      <c r="CA804" s="29"/>
      <c r="CB804" s="29"/>
      <c r="CC804" s="29"/>
      <c r="CD804" s="29"/>
      <c r="CE804" s="29"/>
    </row>
    <row r="805" spans="1:83" ht="15">
      <c r="A805" s="29"/>
      <c r="B805" s="29"/>
      <c r="C805" s="28"/>
      <c r="D805" s="29"/>
      <c r="E805" s="28"/>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c r="BO805" s="29"/>
      <c r="BP805" s="29"/>
      <c r="BQ805" s="29"/>
      <c r="BR805" s="29"/>
      <c r="BS805" s="29"/>
      <c r="BT805" s="29"/>
      <c r="BU805" s="29"/>
      <c r="BV805" s="29"/>
      <c r="BW805" s="29"/>
      <c r="BX805" s="29"/>
      <c r="BY805" s="29"/>
      <c r="BZ805" s="29"/>
      <c r="CA805" s="29"/>
      <c r="CB805" s="29"/>
      <c r="CC805" s="29"/>
      <c r="CD805" s="29"/>
      <c r="CE805" s="29"/>
    </row>
    <row r="806" spans="1:83" ht="15">
      <c r="A806" s="29"/>
      <c r="B806" s="29"/>
      <c r="C806" s="28"/>
      <c r="D806" s="29"/>
      <c r="E806" s="28"/>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29"/>
      <c r="AY806" s="29"/>
      <c r="AZ806" s="29"/>
      <c r="BA806" s="29"/>
      <c r="BB806" s="29"/>
      <c r="BC806" s="29"/>
      <c r="BD806" s="29"/>
      <c r="BE806" s="29"/>
      <c r="BF806" s="29"/>
      <c r="BG806" s="29"/>
      <c r="BH806" s="29"/>
      <c r="BI806" s="29"/>
      <c r="BJ806" s="29"/>
      <c r="BK806" s="29"/>
      <c r="BL806" s="29"/>
      <c r="BM806" s="29"/>
      <c r="BN806" s="29"/>
      <c r="BO806" s="29"/>
      <c r="BP806" s="29"/>
      <c r="BQ806" s="29"/>
      <c r="BR806" s="29"/>
      <c r="BS806" s="29"/>
      <c r="BT806" s="29"/>
      <c r="BU806" s="29"/>
      <c r="BV806" s="29"/>
      <c r="BW806" s="29"/>
      <c r="BX806" s="29"/>
      <c r="BY806" s="29"/>
      <c r="BZ806" s="29"/>
      <c r="CA806" s="29"/>
      <c r="CB806" s="29"/>
      <c r="CC806" s="29"/>
      <c r="CD806" s="29"/>
      <c r="CE806" s="29"/>
    </row>
    <row r="807" spans="1:83" ht="15">
      <c r="A807" s="29"/>
      <c r="B807" s="29"/>
      <c r="C807" s="28"/>
      <c r="D807" s="29"/>
      <c r="E807" s="28"/>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c r="BO807" s="29"/>
      <c r="BP807" s="29"/>
      <c r="BQ807" s="29"/>
      <c r="BR807" s="29"/>
      <c r="BS807" s="29"/>
      <c r="BT807" s="29"/>
      <c r="BU807" s="29"/>
      <c r="BV807" s="29"/>
      <c r="BW807" s="29"/>
      <c r="BX807" s="29"/>
      <c r="BY807" s="29"/>
      <c r="BZ807" s="29"/>
      <c r="CA807" s="29"/>
      <c r="CB807" s="29"/>
      <c r="CC807" s="29"/>
      <c r="CD807" s="29"/>
      <c r="CE807" s="29"/>
    </row>
    <row r="808" spans="1:83" ht="15">
      <c r="A808" s="29"/>
      <c r="B808" s="29"/>
      <c r="C808" s="28"/>
      <c r="D808" s="29"/>
      <c r="E808" s="28"/>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29"/>
      <c r="BR808" s="29"/>
      <c r="BS808" s="29"/>
      <c r="BT808" s="29"/>
      <c r="BU808" s="29"/>
      <c r="BV808" s="29"/>
      <c r="BW808" s="29"/>
      <c r="BX808" s="29"/>
      <c r="BY808" s="29"/>
      <c r="BZ808" s="29"/>
      <c r="CA808" s="29"/>
      <c r="CB808" s="29"/>
      <c r="CC808" s="29"/>
      <c r="CD808" s="29"/>
      <c r="CE808" s="29"/>
    </row>
    <row r="809" spans="1:83" ht="15">
      <c r="A809" s="29"/>
      <c r="B809" s="29"/>
      <c r="C809" s="28"/>
      <c r="D809" s="29"/>
      <c r="E809" s="28"/>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c r="BO809" s="29"/>
      <c r="BP809" s="29"/>
      <c r="BQ809" s="29"/>
      <c r="BR809" s="29"/>
      <c r="BS809" s="29"/>
      <c r="BT809" s="29"/>
      <c r="BU809" s="29"/>
      <c r="BV809" s="29"/>
      <c r="BW809" s="29"/>
      <c r="BX809" s="29"/>
      <c r="BY809" s="29"/>
      <c r="BZ809" s="29"/>
      <c r="CA809" s="29"/>
      <c r="CB809" s="29"/>
      <c r="CC809" s="29"/>
      <c r="CD809" s="29"/>
      <c r="CE809" s="29"/>
    </row>
    <row r="810" spans="1:83" ht="15">
      <c r="A810" s="29"/>
      <c r="B810" s="29"/>
      <c r="C810" s="28"/>
      <c r="D810" s="29"/>
      <c r="E810" s="28"/>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c r="AX810" s="29"/>
      <c r="AY810" s="29"/>
      <c r="AZ810" s="29"/>
      <c r="BA810" s="29"/>
      <c r="BB810" s="29"/>
      <c r="BC810" s="29"/>
      <c r="BD810" s="29"/>
      <c r="BE810" s="29"/>
      <c r="BF810" s="29"/>
      <c r="BG810" s="29"/>
      <c r="BH810" s="29"/>
      <c r="BI810" s="29"/>
      <c r="BJ810" s="29"/>
      <c r="BK810" s="29"/>
      <c r="BL810" s="29"/>
      <c r="BM810" s="29"/>
      <c r="BN810" s="29"/>
      <c r="BO810" s="29"/>
      <c r="BP810" s="29"/>
      <c r="BQ810" s="29"/>
      <c r="BR810" s="29"/>
      <c r="BS810" s="29"/>
      <c r="BT810" s="29"/>
      <c r="BU810" s="29"/>
      <c r="BV810" s="29"/>
      <c r="BW810" s="29"/>
      <c r="BX810" s="29"/>
      <c r="BY810" s="29"/>
      <c r="BZ810" s="29"/>
      <c r="CA810" s="29"/>
      <c r="CB810" s="29"/>
      <c r="CC810" s="29"/>
      <c r="CD810" s="29"/>
      <c r="CE810" s="29"/>
    </row>
    <row r="811" spans="1:83" ht="15">
      <c r="A811" s="29"/>
      <c r="B811" s="29"/>
      <c r="C811" s="28"/>
      <c r="D811" s="29"/>
      <c r="E811" s="28"/>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c r="BO811" s="29"/>
      <c r="BP811" s="29"/>
      <c r="BQ811" s="29"/>
      <c r="BR811" s="29"/>
      <c r="BS811" s="29"/>
      <c r="BT811" s="29"/>
      <c r="BU811" s="29"/>
      <c r="BV811" s="29"/>
      <c r="BW811" s="29"/>
      <c r="BX811" s="29"/>
      <c r="BY811" s="29"/>
      <c r="BZ811" s="29"/>
      <c r="CA811" s="29"/>
      <c r="CB811" s="29"/>
      <c r="CC811" s="29"/>
      <c r="CD811" s="29"/>
      <c r="CE811" s="29"/>
    </row>
    <row r="812" spans="1:83" ht="15">
      <c r="A812" s="29"/>
      <c r="B812" s="29"/>
      <c r="C812" s="28"/>
      <c r="D812" s="29"/>
      <c r="E812" s="28"/>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29"/>
      <c r="AY812" s="29"/>
      <c r="AZ812" s="29"/>
      <c r="BA812" s="29"/>
      <c r="BB812" s="29"/>
      <c r="BC812" s="29"/>
      <c r="BD812" s="29"/>
      <c r="BE812" s="29"/>
      <c r="BF812" s="29"/>
      <c r="BG812" s="29"/>
      <c r="BH812" s="29"/>
      <c r="BI812" s="29"/>
      <c r="BJ812" s="29"/>
      <c r="BK812" s="29"/>
      <c r="BL812" s="29"/>
      <c r="BM812" s="29"/>
      <c r="BN812" s="29"/>
      <c r="BO812" s="29"/>
      <c r="BP812" s="29"/>
      <c r="BQ812" s="29"/>
      <c r="BR812" s="29"/>
      <c r="BS812" s="29"/>
      <c r="BT812" s="29"/>
      <c r="BU812" s="29"/>
      <c r="BV812" s="29"/>
      <c r="BW812" s="29"/>
      <c r="BX812" s="29"/>
      <c r="BY812" s="29"/>
      <c r="BZ812" s="29"/>
      <c r="CA812" s="29"/>
      <c r="CB812" s="29"/>
      <c r="CC812" s="29"/>
      <c r="CD812" s="29"/>
      <c r="CE812" s="29"/>
    </row>
    <row r="813" spans="1:83" ht="15">
      <c r="A813" s="29"/>
      <c r="B813" s="29"/>
      <c r="C813" s="28"/>
      <c r="D813" s="29"/>
      <c r="E813" s="28"/>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c r="BO813" s="29"/>
      <c r="BP813" s="29"/>
      <c r="BQ813" s="29"/>
      <c r="BR813" s="29"/>
      <c r="BS813" s="29"/>
      <c r="BT813" s="29"/>
      <c r="BU813" s="29"/>
      <c r="BV813" s="29"/>
      <c r="BW813" s="29"/>
      <c r="BX813" s="29"/>
      <c r="BY813" s="29"/>
      <c r="BZ813" s="29"/>
      <c r="CA813" s="29"/>
      <c r="CB813" s="29"/>
      <c r="CC813" s="29"/>
      <c r="CD813" s="29"/>
      <c r="CE813" s="29"/>
    </row>
    <row r="814" spans="1:83" ht="15">
      <c r="A814" s="29"/>
      <c r="B814" s="29"/>
      <c r="C814" s="28"/>
      <c r="D814" s="29"/>
      <c r="E814" s="28"/>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29"/>
      <c r="AY814" s="29"/>
      <c r="AZ814" s="29"/>
      <c r="BA814" s="29"/>
      <c r="BB814" s="29"/>
      <c r="BC814" s="29"/>
      <c r="BD814" s="29"/>
      <c r="BE814" s="29"/>
      <c r="BF814" s="29"/>
      <c r="BG814" s="29"/>
      <c r="BH814" s="29"/>
      <c r="BI814" s="29"/>
      <c r="BJ814" s="29"/>
      <c r="BK814" s="29"/>
      <c r="BL814" s="29"/>
      <c r="BM814" s="29"/>
      <c r="BN814" s="29"/>
      <c r="BO814" s="29"/>
      <c r="BP814" s="29"/>
      <c r="BQ814" s="29"/>
      <c r="BR814" s="29"/>
      <c r="BS814" s="29"/>
      <c r="BT814" s="29"/>
      <c r="BU814" s="29"/>
      <c r="BV814" s="29"/>
      <c r="BW814" s="29"/>
      <c r="BX814" s="29"/>
      <c r="BY814" s="29"/>
      <c r="BZ814" s="29"/>
      <c r="CA814" s="29"/>
      <c r="CB814" s="29"/>
      <c r="CC814" s="29"/>
      <c r="CD814" s="29"/>
      <c r="CE814" s="29"/>
    </row>
    <row r="815" spans="1:83" ht="15">
      <c r="A815" s="29"/>
      <c r="B815" s="29"/>
      <c r="C815" s="28"/>
      <c r="D815" s="29"/>
      <c r="E815" s="28"/>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c r="BQ815" s="29"/>
      <c r="BR815" s="29"/>
      <c r="BS815" s="29"/>
      <c r="BT815" s="29"/>
      <c r="BU815" s="29"/>
      <c r="BV815" s="29"/>
      <c r="BW815" s="29"/>
      <c r="BX815" s="29"/>
      <c r="BY815" s="29"/>
      <c r="BZ815" s="29"/>
      <c r="CA815" s="29"/>
      <c r="CB815" s="29"/>
      <c r="CC815" s="29"/>
      <c r="CD815" s="29"/>
      <c r="CE815" s="29"/>
    </row>
    <row r="816" spans="1:83" ht="15">
      <c r="A816" s="29"/>
      <c r="B816" s="29"/>
      <c r="C816" s="28"/>
      <c r="D816" s="29"/>
      <c r="E816" s="28"/>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29"/>
      <c r="AY816" s="29"/>
      <c r="AZ816" s="29"/>
      <c r="BA816" s="29"/>
      <c r="BB816" s="29"/>
      <c r="BC816" s="29"/>
      <c r="BD816" s="29"/>
      <c r="BE816" s="29"/>
      <c r="BF816" s="29"/>
      <c r="BG816" s="29"/>
      <c r="BH816" s="29"/>
      <c r="BI816" s="29"/>
      <c r="BJ816" s="29"/>
      <c r="BK816" s="29"/>
      <c r="BL816" s="29"/>
      <c r="BM816" s="29"/>
      <c r="BN816" s="29"/>
      <c r="BO816" s="29"/>
      <c r="BP816" s="29"/>
      <c r="BQ816" s="29"/>
      <c r="BR816" s="29"/>
      <c r="BS816" s="29"/>
      <c r="BT816" s="29"/>
      <c r="BU816" s="29"/>
      <c r="BV816" s="29"/>
      <c r="BW816" s="29"/>
      <c r="BX816" s="29"/>
      <c r="BY816" s="29"/>
      <c r="BZ816" s="29"/>
      <c r="CA816" s="29"/>
      <c r="CB816" s="29"/>
      <c r="CC816" s="29"/>
      <c r="CD816" s="29"/>
      <c r="CE816" s="29"/>
    </row>
    <row r="817" spans="1:83" ht="15">
      <c r="A817" s="29"/>
      <c r="B817" s="29"/>
      <c r="C817" s="28"/>
      <c r="D817" s="29"/>
      <c r="E817" s="28"/>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c r="BO817" s="29"/>
      <c r="BP817" s="29"/>
      <c r="BQ817" s="29"/>
      <c r="BR817" s="29"/>
      <c r="BS817" s="29"/>
      <c r="BT817" s="29"/>
      <c r="BU817" s="29"/>
      <c r="BV817" s="29"/>
      <c r="BW817" s="29"/>
      <c r="BX817" s="29"/>
      <c r="BY817" s="29"/>
      <c r="BZ817" s="29"/>
      <c r="CA817" s="29"/>
      <c r="CB817" s="29"/>
      <c r="CC817" s="29"/>
      <c r="CD817" s="29"/>
      <c r="CE817" s="29"/>
    </row>
    <row r="818" spans="1:83" ht="15">
      <c r="A818" s="29"/>
      <c r="B818" s="29"/>
      <c r="C818" s="28"/>
      <c r="D818" s="29"/>
      <c r="E818" s="28"/>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29"/>
      <c r="AW818" s="29"/>
      <c r="AX818" s="29"/>
      <c r="AY818" s="29"/>
      <c r="AZ818" s="29"/>
      <c r="BA818" s="29"/>
      <c r="BB818" s="29"/>
      <c r="BC818" s="29"/>
      <c r="BD818" s="29"/>
      <c r="BE818" s="29"/>
      <c r="BF818" s="29"/>
      <c r="BG818" s="29"/>
      <c r="BH818" s="29"/>
      <c r="BI818" s="29"/>
      <c r="BJ818" s="29"/>
      <c r="BK818" s="29"/>
      <c r="BL818" s="29"/>
      <c r="BM818" s="29"/>
      <c r="BN818" s="29"/>
      <c r="BO818" s="29"/>
      <c r="BP818" s="29"/>
      <c r="BQ818" s="29"/>
      <c r="BR818" s="29"/>
      <c r="BS818" s="29"/>
      <c r="BT818" s="29"/>
      <c r="BU818" s="29"/>
      <c r="BV818" s="29"/>
      <c r="BW818" s="29"/>
      <c r="BX818" s="29"/>
      <c r="BY818" s="29"/>
      <c r="BZ818" s="29"/>
      <c r="CA818" s="29"/>
      <c r="CB818" s="29"/>
      <c r="CC818" s="29"/>
      <c r="CD818" s="29"/>
      <c r="CE818" s="29"/>
    </row>
    <row r="819" spans="1:83" ht="15">
      <c r="A819" s="29"/>
      <c r="B819" s="29"/>
      <c r="C819" s="28"/>
      <c r="D819" s="29"/>
      <c r="E819" s="28"/>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c r="BO819" s="29"/>
      <c r="BP819" s="29"/>
      <c r="BQ819" s="29"/>
      <c r="BR819" s="29"/>
      <c r="BS819" s="29"/>
      <c r="BT819" s="29"/>
      <c r="BU819" s="29"/>
      <c r="BV819" s="29"/>
      <c r="BW819" s="29"/>
      <c r="BX819" s="29"/>
      <c r="BY819" s="29"/>
      <c r="BZ819" s="29"/>
      <c r="CA819" s="29"/>
      <c r="CB819" s="29"/>
      <c r="CC819" s="29"/>
      <c r="CD819" s="29"/>
      <c r="CE819" s="29"/>
    </row>
    <row r="820" spans="1:83" ht="15">
      <c r="A820" s="29"/>
      <c r="B820" s="29"/>
      <c r="C820" s="28"/>
      <c r="D820" s="29"/>
      <c r="E820" s="28"/>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29"/>
      <c r="AW820" s="29"/>
      <c r="AX820" s="29"/>
      <c r="AY820" s="29"/>
      <c r="AZ820" s="29"/>
      <c r="BA820" s="29"/>
      <c r="BB820" s="29"/>
      <c r="BC820" s="29"/>
      <c r="BD820" s="29"/>
      <c r="BE820" s="29"/>
      <c r="BF820" s="29"/>
      <c r="BG820" s="29"/>
      <c r="BH820" s="29"/>
      <c r="BI820" s="29"/>
      <c r="BJ820" s="29"/>
      <c r="BK820" s="29"/>
      <c r="BL820" s="29"/>
      <c r="BM820" s="29"/>
      <c r="BN820" s="29"/>
      <c r="BO820" s="29"/>
      <c r="BP820" s="29"/>
      <c r="BQ820" s="29"/>
      <c r="BR820" s="29"/>
      <c r="BS820" s="29"/>
      <c r="BT820" s="29"/>
      <c r="BU820" s="29"/>
      <c r="BV820" s="29"/>
      <c r="BW820" s="29"/>
      <c r="BX820" s="29"/>
      <c r="BY820" s="29"/>
      <c r="BZ820" s="29"/>
      <c r="CA820" s="29"/>
      <c r="CB820" s="29"/>
      <c r="CC820" s="29"/>
      <c r="CD820" s="29"/>
      <c r="CE820" s="29"/>
    </row>
    <row r="821" spans="1:83" ht="15">
      <c r="A821" s="29"/>
      <c r="B821" s="29"/>
      <c r="C821" s="28"/>
      <c r="D821" s="29"/>
      <c r="E821" s="28"/>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c r="BO821" s="29"/>
      <c r="BP821" s="29"/>
      <c r="BQ821" s="29"/>
      <c r="BR821" s="29"/>
      <c r="BS821" s="29"/>
      <c r="BT821" s="29"/>
      <c r="BU821" s="29"/>
      <c r="BV821" s="29"/>
      <c r="BW821" s="29"/>
      <c r="BX821" s="29"/>
      <c r="BY821" s="29"/>
      <c r="BZ821" s="29"/>
      <c r="CA821" s="29"/>
      <c r="CB821" s="29"/>
      <c r="CC821" s="29"/>
      <c r="CD821" s="29"/>
      <c r="CE821" s="29"/>
    </row>
    <row r="822" spans="1:83" ht="15">
      <c r="A822" s="29"/>
      <c r="B822" s="29"/>
      <c r="C822" s="28"/>
      <c r="D822" s="29"/>
      <c r="E822" s="28"/>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29"/>
      <c r="AW822" s="29"/>
      <c r="AX822" s="29"/>
      <c r="AY822" s="29"/>
      <c r="AZ822" s="29"/>
      <c r="BA822" s="29"/>
      <c r="BB822" s="29"/>
      <c r="BC822" s="29"/>
      <c r="BD822" s="29"/>
      <c r="BE822" s="29"/>
      <c r="BF822" s="29"/>
      <c r="BG822" s="29"/>
      <c r="BH822" s="29"/>
      <c r="BI822" s="29"/>
      <c r="BJ822" s="29"/>
      <c r="BK822" s="29"/>
      <c r="BL822" s="29"/>
      <c r="BM822" s="29"/>
      <c r="BN822" s="29"/>
      <c r="BO822" s="29"/>
      <c r="BP822" s="29"/>
      <c r="BQ822" s="29"/>
      <c r="BR822" s="29"/>
      <c r="BS822" s="29"/>
      <c r="BT822" s="29"/>
      <c r="BU822" s="29"/>
      <c r="BV822" s="29"/>
      <c r="BW822" s="29"/>
      <c r="BX822" s="29"/>
      <c r="BY822" s="29"/>
      <c r="BZ822" s="29"/>
      <c r="CA822" s="29"/>
      <c r="CB822" s="29"/>
      <c r="CC822" s="29"/>
      <c r="CD822" s="29"/>
      <c r="CE822" s="29"/>
    </row>
    <row r="823" spans="1:83" ht="15">
      <c r="A823" s="29"/>
      <c r="B823" s="29"/>
      <c r="C823" s="28"/>
      <c r="D823" s="29"/>
      <c r="E823" s="28"/>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c r="BO823" s="29"/>
      <c r="BP823" s="29"/>
      <c r="BQ823" s="29"/>
      <c r="BR823" s="29"/>
      <c r="BS823" s="29"/>
      <c r="BT823" s="29"/>
      <c r="BU823" s="29"/>
      <c r="BV823" s="29"/>
      <c r="BW823" s="29"/>
      <c r="BX823" s="29"/>
      <c r="BY823" s="29"/>
      <c r="BZ823" s="29"/>
      <c r="CA823" s="29"/>
      <c r="CB823" s="29"/>
      <c r="CC823" s="29"/>
      <c r="CD823" s="29"/>
      <c r="CE823" s="29"/>
    </row>
    <row r="824" spans="1:83" ht="15">
      <c r="A824" s="29"/>
      <c r="B824" s="29"/>
      <c r="C824" s="28"/>
      <c r="D824" s="29"/>
      <c r="E824" s="28"/>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29"/>
      <c r="AW824" s="29"/>
      <c r="AX824" s="29"/>
      <c r="AY824" s="29"/>
      <c r="AZ824" s="29"/>
      <c r="BA824" s="29"/>
      <c r="BB824" s="29"/>
      <c r="BC824" s="29"/>
      <c r="BD824" s="29"/>
      <c r="BE824" s="29"/>
      <c r="BF824" s="29"/>
      <c r="BG824" s="29"/>
      <c r="BH824" s="29"/>
      <c r="BI824" s="29"/>
      <c r="BJ824" s="29"/>
      <c r="BK824" s="29"/>
      <c r="BL824" s="29"/>
      <c r="BM824" s="29"/>
      <c r="BN824" s="29"/>
      <c r="BO824" s="29"/>
      <c r="BP824" s="29"/>
      <c r="BQ824" s="29"/>
      <c r="BR824" s="29"/>
      <c r="BS824" s="29"/>
      <c r="BT824" s="29"/>
      <c r="BU824" s="29"/>
      <c r="BV824" s="29"/>
      <c r="BW824" s="29"/>
      <c r="BX824" s="29"/>
      <c r="BY824" s="29"/>
      <c r="BZ824" s="29"/>
      <c r="CA824" s="29"/>
      <c r="CB824" s="29"/>
      <c r="CC824" s="29"/>
      <c r="CD824" s="29"/>
      <c r="CE824" s="29"/>
    </row>
    <row r="825" spans="1:83" ht="15">
      <c r="A825" s="29"/>
      <c r="B825" s="29"/>
      <c r="C825" s="28"/>
      <c r="D825" s="29"/>
      <c r="E825" s="28"/>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c r="BO825" s="29"/>
      <c r="BP825" s="29"/>
      <c r="BQ825" s="29"/>
      <c r="BR825" s="29"/>
      <c r="BS825" s="29"/>
      <c r="BT825" s="29"/>
      <c r="BU825" s="29"/>
      <c r="BV825" s="29"/>
      <c r="BW825" s="29"/>
      <c r="BX825" s="29"/>
      <c r="BY825" s="29"/>
      <c r="BZ825" s="29"/>
      <c r="CA825" s="29"/>
      <c r="CB825" s="29"/>
      <c r="CC825" s="29"/>
      <c r="CD825" s="29"/>
      <c r="CE825" s="29"/>
    </row>
    <row r="826" spans="1:83" ht="15">
      <c r="A826" s="29"/>
      <c r="B826" s="29"/>
      <c r="C826" s="28"/>
      <c r="D826" s="29"/>
      <c r="E826" s="28"/>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29"/>
      <c r="AW826" s="29"/>
      <c r="AX826" s="29"/>
      <c r="AY826" s="29"/>
      <c r="AZ826" s="29"/>
      <c r="BA826" s="29"/>
      <c r="BB826" s="29"/>
      <c r="BC826" s="29"/>
      <c r="BD826" s="29"/>
      <c r="BE826" s="29"/>
      <c r="BF826" s="29"/>
      <c r="BG826" s="29"/>
      <c r="BH826" s="29"/>
      <c r="BI826" s="29"/>
      <c r="BJ826" s="29"/>
      <c r="BK826" s="29"/>
      <c r="BL826" s="29"/>
      <c r="BM826" s="29"/>
      <c r="BN826" s="29"/>
      <c r="BO826" s="29"/>
      <c r="BP826" s="29"/>
      <c r="BQ826" s="29"/>
      <c r="BR826" s="29"/>
      <c r="BS826" s="29"/>
      <c r="BT826" s="29"/>
      <c r="BU826" s="29"/>
      <c r="BV826" s="29"/>
      <c r="BW826" s="29"/>
      <c r="BX826" s="29"/>
      <c r="BY826" s="29"/>
      <c r="BZ826" s="29"/>
      <c r="CA826" s="29"/>
      <c r="CB826" s="29"/>
      <c r="CC826" s="29"/>
      <c r="CD826" s="29"/>
      <c r="CE826" s="29"/>
    </row>
    <row r="827" spans="1:83" ht="15">
      <c r="A827" s="29"/>
      <c r="B827" s="29"/>
      <c r="C827" s="28"/>
      <c r="D827" s="29"/>
      <c r="E827" s="28"/>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c r="BO827" s="29"/>
      <c r="BP827" s="29"/>
      <c r="BQ827" s="29"/>
      <c r="BR827" s="29"/>
      <c r="BS827" s="29"/>
      <c r="BT827" s="29"/>
      <c r="BU827" s="29"/>
      <c r="BV827" s="29"/>
      <c r="BW827" s="29"/>
      <c r="BX827" s="29"/>
      <c r="BY827" s="29"/>
      <c r="BZ827" s="29"/>
      <c r="CA827" s="29"/>
      <c r="CB827" s="29"/>
      <c r="CC827" s="29"/>
      <c r="CD827" s="29"/>
      <c r="CE827" s="29"/>
    </row>
    <row r="828" spans="1:83" ht="15">
      <c r="A828" s="29"/>
      <c r="B828" s="29"/>
      <c r="C828" s="28"/>
      <c r="D828" s="29"/>
      <c r="E828" s="28"/>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c r="AX828" s="29"/>
      <c r="AY828" s="29"/>
      <c r="AZ828" s="29"/>
      <c r="BA828" s="29"/>
      <c r="BB828" s="29"/>
      <c r="BC828" s="29"/>
      <c r="BD828" s="29"/>
      <c r="BE828" s="29"/>
      <c r="BF828" s="29"/>
      <c r="BG828" s="29"/>
      <c r="BH828" s="29"/>
      <c r="BI828" s="29"/>
      <c r="BJ828" s="29"/>
      <c r="BK828" s="29"/>
      <c r="BL828" s="29"/>
      <c r="BM828" s="29"/>
      <c r="BN828" s="29"/>
      <c r="BO828" s="29"/>
      <c r="BP828" s="29"/>
      <c r="BQ828" s="29"/>
      <c r="BR828" s="29"/>
      <c r="BS828" s="29"/>
      <c r="BT828" s="29"/>
      <c r="BU828" s="29"/>
      <c r="BV828" s="29"/>
      <c r="BW828" s="29"/>
      <c r="BX828" s="29"/>
      <c r="BY828" s="29"/>
      <c r="BZ828" s="29"/>
      <c r="CA828" s="29"/>
      <c r="CB828" s="29"/>
      <c r="CC828" s="29"/>
      <c r="CD828" s="29"/>
      <c r="CE828" s="29"/>
    </row>
    <row r="829" spans="1:83" ht="15">
      <c r="A829" s="29"/>
      <c r="B829" s="29"/>
      <c r="C829" s="28"/>
      <c r="D829" s="29"/>
      <c r="E829" s="28"/>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c r="BO829" s="29"/>
      <c r="BP829" s="29"/>
      <c r="BQ829" s="29"/>
      <c r="BR829" s="29"/>
      <c r="BS829" s="29"/>
      <c r="BT829" s="29"/>
      <c r="BU829" s="29"/>
      <c r="BV829" s="29"/>
      <c r="BW829" s="29"/>
      <c r="BX829" s="29"/>
      <c r="BY829" s="29"/>
      <c r="BZ829" s="29"/>
      <c r="CA829" s="29"/>
      <c r="CB829" s="29"/>
      <c r="CC829" s="29"/>
      <c r="CD829" s="29"/>
      <c r="CE829" s="29"/>
    </row>
    <row r="830" spans="1:83" ht="15">
      <c r="A830" s="29"/>
      <c r="B830" s="29"/>
      <c r="C830" s="28"/>
      <c r="D830" s="29"/>
      <c r="E830" s="28"/>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c r="AX830" s="29"/>
      <c r="AY830" s="29"/>
      <c r="AZ830" s="29"/>
      <c r="BA830" s="29"/>
      <c r="BB830" s="29"/>
      <c r="BC830" s="29"/>
      <c r="BD830" s="29"/>
      <c r="BE830" s="29"/>
      <c r="BF830" s="29"/>
      <c r="BG830" s="29"/>
      <c r="BH830" s="29"/>
      <c r="BI830" s="29"/>
      <c r="BJ830" s="29"/>
      <c r="BK830" s="29"/>
      <c r="BL830" s="29"/>
      <c r="BM830" s="29"/>
      <c r="BN830" s="29"/>
      <c r="BO830" s="29"/>
      <c r="BP830" s="29"/>
      <c r="BQ830" s="29"/>
      <c r="BR830" s="29"/>
      <c r="BS830" s="29"/>
      <c r="BT830" s="29"/>
      <c r="BU830" s="29"/>
      <c r="BV830" s="29"/>
      <c r="BW830" s="29"/>
      <c r="BX830" s="29"/>
      <c r="BY830" s="29"/>
      <c r="BZ830" s="29"/>
      <c r="CA830" s="29"/>
      <c r="CB830" s="29"/>
      <c r="CC830" s="29"/>
      <c r="CD830" s="29"/>
      <c r="CE830" s="29"/>
    </row>
    <row r="831" spans="1:83" ht="15">
      <c r="A831" s="29"/>
      <c r="B831" s="29"/>
      <c r="C831" s="28"/>
      <c r="D831" s="29"/>
      <c r="E831" s="28"/>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c r="BO831" s="29"/>
      <c r="BP831" s="29"/>
      <c r="BQ831" s="29"/>
      <c r="BR831" s="29"/>
      <c r="BS831" s="29"/>
      <c r="BT831" s="29"/>
      <c r="BU831" s="29"/>
      <c r="BV831" s="29"/>
      <c r="BW831" s="29"/>
      <c r="BX831" s="29"/>
      <c r="BY831" s="29"/>
      <c r="BZ831" s="29"/>
      <c r="CA831" s="29"/>
      <c r="CB831" s="29"/>
      <c r="CC831" s="29"/>
      <c r="CD831" s="29"/>
      <c r="CE831" s="29"/>
    </row>
    <row r="832" spans="1:83" ht="15">
      <c r="A832" s="29"/>
      <c r="B832" s="29"/>
      <c r="C832" s="28"/>
      <c r="D832" s="29"/>
      <c r="E832" s="28"/>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c r="AX832" s="29"/>
      <c r="AY832" s="29"/>
      <c r="AZ832" s="29"/>
      <c r="BA832" s="29"/>
      <c r="BB832" s="29"/>
      <c r="BC832" s="29"/>
      <c r="BD832" s="29"/>
      <c r="BE832" s="29"/>
      <c r="BF832" s="29"/>
      <c r="BG832" s="29"/>
      <c r="BH832" s="29"/>
      <c r="BI832" s="29"/>
      <c r="BJ832" s="29"/>
      <c r="BK832" s="29"/>
      <c r="BL832" s="29"/>
      <c r="BM832" s="29"/>
      <c r="BN832" s="29"/>
      <c r="BO832" s="29"/>
      <c r="BP832" s="29"/>
      <c r="BQ832" s="29"/>
      <c r="BR832" s="29"/>
      <c r="BS832" s="29"/>
      <c r="BT832" s="29"/>
      <c r="BU832" s="29"/>
      <c r="BV832" s="29"/>
      <c r="BW832" s="29"/>
      <c r="BX832" s="29"/>
      <c r="BY832" s="29"/>
      <c r="BZ832" s="29"/>
      <c r="CA832" s="29"/>
      <c r="CB832" s="29"/>
      <c r="CC832" s="29"/>
      <c r="CD832" s="29"/>
      <c r="CE832" s="29"/>
    </row>
    <row r="833" spans="1:83" ht="15">
      <c r="A833" s="29"/>
      <c r="B833" s="29"/>
      <c r="C833" s="28"/>
      <c r="D833" s="29"/>
      <c r="E833" s="28"/>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c r="BO833" s="29"/>
      <c r="BP833" s="29"/>
      <c r="BQ833" s="29"/>
      <c r="BR833" s="29"/>
      <c r="BS833" s="29"/>
      <c r="BT833" s="29"/>
      <c r="BU833" s="29"/>
      <c r="BV833" s="29"/>
      <c r="BW833" s="29"/>
      <c r="BX833" s="29"/>
      <c r="BY833" s="29"/>
      <c r="BZ833" s="29"/>
      <c r="CA833" s="29"/>
      <c r="CB833" s="29"/>
      <c r="CC833" s="29"/>
      <c r="CD833" s="29"/>
      <c r="CE833" s="29"/>
    </row>
    <row r="834" spans="1:83" ht="15">
      <c r="A834" s="29"/>
      <c r="B834" s="29"/>
      <c r="C834" s="28"/>
      <c r="D834" s="29"/>
      <c r="E834" s="28"/>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c r="AX834" s="29"/>
      <c r="AY834" s="29"/>
      <c r="AZ834" s="29"/>
      <c r="BA834" s="29"/>
      <c r="BB834" s="29"/>
      <c r="BC834" s="29"/>
      <c r="BD834" s="29"/>
      <c r="BE834" s="29"/>
      <c r="BF834" s="29"/>
      <c r="BG834" s="29"/>
      <c r="BH834" s="29"/>
      <c r="BI834" s="29"/>
      <c r="BJ834" s="29"/>
      <c r="BK834" s="29"/>
      <c r="BL834" s="29"/>
      <c r="BM834" s="29"/>
      <c r="BN834" s="29"/>
      <c r="BO834" s="29"/>
      <c r="BP834" s="29"/>
      <c r="BQ834" s="29"/>
      <c r="BR834" s="29"/>
      <c r="BS834" s="29"/>
      <c r="BT834" s="29"/>
      <c r="BU834" s="29"/>
      <c r="BV834" s="29"/>
      <c r="BW834" s="29"/>
      <c r="BX834" s="29"/>
      <c r="BY834" s="29"/>
      <c r="BZ834" s="29"/>
      <c r="CA834" s="29"/>
      <c r="CB834" s="29"/>
      <c r="CC834" s="29"/>
      <c r="CD834" s="29"/>
      <c r="CE834" s="29"/>
    </row>
    <row r="835" spans="1:83" ht="15">
      <c r="A835" s="29"/>
      <c r="B835" s="29"/>
      <c r="C835" s="28"/>
      <c r="D835" s="29"/>
      <c r="E835" s="28"/>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c r="BO835" s="29"/>
      <c r="BP835" s="29"/>
      <c r="BQ835" s="29"/>
      <c r="BR835" s="29"/>
      <c r="BS835" s="29"/>
      <c r="BT835" s="29"/>
      <c r="BU835" s="29"/>
      <c r="BV835" s="29"/>
      <c r="BW835" s="29"/>
      <c r="BX835" s="29"/>
      <c r="BY835" s="29"/>
      <c r="BZ835" s="29"/>
      <c r="CA835" s="29"/>
      <c r="CB835" s="29"/>
      <c r="CC835" s="29"/>
      <c r="CD835" s="29"/>
      <c r="CE835" s="29"/>
    </row>
    <row r="836" spans="1:83" ht="15">
      <c r="A836" s="29"/>
      <c r="B836" s="29"/>
      <c r="C836" s="28"/>
      <c r="D836" s="29"/>
      <c r="E836" s="28"/>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c r="AX836" s="29"/>
      <c r="AY836" s="29"/>
      <c r="AZ836" s="29"/>
      <c r="BA836" s="29"/>
      <c r="BB836" s="29"/>
      <c r="BC836" s="29"/>
      <c r="BD836" s="29"/>
      <c r="BE836" s="29"/>
      <c r="BF836" s="29"/>
      <c r="BG836" s="29"/>
      <c r="BH836" s="29"/>
      <c r="BI836" s="29"/>
      <c r="BJ836" s="29"/>
      <c r="BK836" s="29"/>
      <c r="BL836" s="29"/>
      <c r="BM836" s="29"/>
      <c r="BN836" s="29"/>
      <c r="BO836" s="29"/>
      <c r="BP836" s="29"/>
      <c r="BQ836" s="29"/>
      <c r="BR836" s="29"/>
      <c r="BS836" s="29"/>
      <c r="BT836" s="29"/>
      <c r="BU836" s="29"/>
      <c r="BV836" s="29"/>
      <c r="BW836" s="29"/>
      <c r="BX836" s="29"/>
      <c r="BY836" s="29"/>
      <c r="BZ836" s="29"/>
      <c r="CA836" s="29"/>
      <c r="CB836" s="29"/>
      <c r="CC836" s="29"/>
      <c r="CD836" s="29"/>
      <c r="CE836" s="29"/>
    </row>
    <row r="837" spans="1:83" ht="15">
      <c r="A837" s="29"/>
      <c r="B837" s="29"/>
      <c r="C837" s="28"/>
      <c r="D837" s="29"/>
      <c r="E837" s="28"/>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c r="BO837" s="29"/>
      <c r="BP837" s="29"/>
      <c r="BQ837" s="29"/>
      <c r="BR837" s="29"/>
      <c r="BS837" s="29"/>
      <c r="BT837" s="29"/>
      <c r="BU837" s="29"/>
      <c r="BV837" s="29"/>
      <c r="BW837" s="29"/>
      <c r="BX837" s="29"/>
      <c r="BY837" s="29"/>
      <c r="BZ837" s="29"/>
      <c r="CA837" s="29"/>
      <c r="CB837" s="29"/>
      <c r="CC837" s="29"/>
      <c r="CD837" s="29"/>
      <c r="CE837" s="29"/>
    </row>
    <row r="838" spans="1:83" ht="15">
      <c r="A838" s="29"/>
      <c r="B838" s="29"/>
      <c r="C838" s="28"/>
      <c r="D838" s="29"/>
      <c r="E838" s="28"/>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c r="AX838" s="29"/>
      <c r="AY838" s="29"/>
      <c r="AZ838" s="29"/>
      <c r="BA838" s="29"/>
      <c r="BB838" s="29"/>
      <c r="BC838" s="29"/>
      <c r="BD838" s="29"/>
      <c r="BE838" s="29"/>
      <c r="BF838" s="29"/>
      <c r="BG838" s="29"/>
      <c r="BH838" s="29"/>
      <c r="BI838" s="29"/>
      <c r="BJ838" s="29"/>
      <c r="BK838" s="29"/>
      <c r="BL838" s="29"/>
      <c r="BM838" s="29"/>
      <c r="BN838" s="29"/>
      <c r="BO838" s="29"/>
      <c r="BP838" s="29"/>
      <c r="BQ838" s="29"/>
      <c r="BR838" s="29"/>
      <c r="BS838" s="29"/>
      <c r="BT838" s="29"/>
      <c r="BU838" s="29"/>
      <c r="BV838" s="29"/>
      <c r="BW838" s="29"/>
      <c r="BX838" s="29"/>
      <c r="BY838" s="29"/>
      <c r="BZ838" s="29"/>
      <c r="CA838" s="29"/>
      <c r="CB838" s="29"/>
      <c r="CC838" s="29"/>
      <c r="CD838" s="29"/>
      <c r="CE838" s="29"/>
    </row>
    <row r="839" spans="1:83" ht="15">
      <c r="A839" s="29"/>
      <c r="B839" s="29"/>
      <c r="C839" s="28"/>
      <c r="D839" s="29"/>
      <c r="E839" s="28"/>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c r="BO839" s="29"/>
      <c r="BP839" s="29"/>
      <c r="BQ839" s="29"/>
      <c r="BR839" s="29"/>
      <c r="BS839" s="29"/>
      <c r="BT839" s="29"/>
      <c r="BU839" s="29"/>
      <c r="BV839" s="29"/>
      <c r="BW839" s="29"/>
      <c r="BX839" s="29"/>
      <c r="BY839" s="29"/>
      <c r="BZ839" s="29"/>
      <c r="CA839" s="29"/>
      <c r="CB839" s="29"/>
      <c r="CC839" s="29"/>
      <c r="CD839" s="29"/>
      <c r="CE839" s="29"/>
    </row>
    <row r="840" spans="1:83" ht="15">
      <c r="A840" s="29"/>
      <c r="B840" s="29"/>
      <c r="C840" s="28"/>
      <c r="D840" s="29"/>
      <c r="E840" s="28"/>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c r="AV840" s="29"/>
      <c r="AW840" s="29"/>
      <c r="AX840" s="29"/>
      <c r="AY840" s="29"/>
      <c r="AZ840" s="29"/>
      <c r="BA840" s="29"/>
      <c r="BB840" s="29"/>
      <c r="BC840" s="29"/>
      <c r="BD840" s="29"/>
      <c r="BE840" s="29"/>
      <c r="BF840" s="29"/>
      <c r="BG840" s="29"/>
      <c r="BH840" s="29"/>
      <c r="BI840" s="29"/>
      <c r="BJ840" s="29"/>
      <c r="BK840" s="29"/>
      <c r="BL840" s="29"/>
      <c r="BM840" s="29"/>
      <c r="BN840" s="29"/>
      <c r="BO840" s="29"/>
      <c r="BP840" s="29"/>
      <c r="BQ840" s="29"/>
      <c r="BR840" s="29"/>
      <c r="BS840" s="29"/>
      <c r="BT840" s="29"/>
      <c r="BU840" s="29"/>
      <c r="BV840" s="29"/>
      <c r="BW840" s="29"/>
      <c r="BX840" s="29"/>
      <c r="BY840" s="29"/>
      <c r="BZ840" s="29"/>
      <c r="CA840" s="29"/>
      <c r="CB840" s="29"/>
      <c r="CC840" s="29"/>
      <c r="CD840" s="29"/>
      <c r="CE840" s="29"/>
    </row>
    <row r="841" spans="1:83" ht="15">
      <c r="A841" s="29"/>
      <c r="B841" s="29"/>
      <c r="C841" s="28"/>
      <c r="D841" s="29"/>
      <c r="E841" s="28"/>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c r="BO841" s="29"/>
      <c r="BP841" s="29"/>
      <c r="BQ841" s="29"/>
      <c r="BR841" s="29"/>
      <c r="BS841" s="29"/>
      <c r="BT841" s="29"/>
      <c r="BU841" s="29"/>
      <c r="BV841" s="29"/>
      <c r="BW841" s="29"/>
      <c r="BX841" s="29"/>
      <c r="BY841" s="29"/>
      <c r="BZ841" s="29"/>
      <c r="CA841" s="29"/>
      <c r="CB841" s="29"/>
      <c r="CC841" s="29"/>
      <c r="CD841" s="29"/>
      <c r="CE841" s="29"/>
    </row>
    <row r="842" spans="1:83" ht="15">
      <c r="A842" s="29"/>
      <c r="B842" s="29"/>
      <c r="C842" s="28"/>
      <c r="D842" s="29"/>
      <c r="E842" s="28"/>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c r="AV842" s="29"/>
      <c r="AW842" s="29"/>
      <c r="AX842" s="29"/>
      <c r="AY842" s="29"/>
      <c r="AZ842" s="29"/>
      <c r="BA842" s="29"/>
      <c r="BB842" s="29"/>
      <c r="BC842" s="29"/>
      <c r="BD842" s="29"/>
      <c r="BE842" s="29"/>
      <c r="BF842" s="29"/>
      <c r="BG842" s="29"/>
      <c r="BH842" s="29"/>
      <c r="BI842" s="29"/>
      <c r="BJ842" s="29"/>
      <c r="BK842" s="29"/>
      <c r="BL842" s="29"/>
      <c r="BM842" s="29"/>
      <c r="BN842" s="29"/>
      <c r="BO842" s="29"/>
      <c r="BP842" s="29"/>
      <c r="BQ842" s="29"/>
      <c r="BR842" s="29"/>
      <c r="BS842" s="29"/>
      <c r="BT842" s="29"/>
      <c r="BU842" s="29"/>
      <c r="BV842" s="29"/>
      <c r="BW842" s="29"/>
      <c r="BX842" s="29"/>
      <c r="BY842" s="29"/>
      <c r="BZ842" s="29"/>
      <c r="CA842" s="29"/>
      <c r="CB842" s="29"/>
      <c r="CC842" s="29"/>
      <c r="CD842" s="29"/>
      <c r="CE842" s="29"/>
    </row>
    <row r="843" spans="1:83" ht="15">
      <c r="A843" s="29"/>
      <c r="B843" s="29"/>
      <c r="C843" s="28"/>
      <c r="D843" s="29"/>
      <c r="E843" s="28"/>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c r="BO843" s="29"/>
      <c r="BP843" s="29"/>
      <c r="BQ843" s="29"/>
      <c r="BR843" s="29"/>
      <c r="BS843" s="29"/>
      <c r="BT843" s="29"/>
      <c r="BU843" s="29"/>
      <c r="BV843" s="29"/>
      <c r="BW843" s="29"/>
      <c r="BX843" s="29"/>
      <c r="BY843" s="29"/>
      <c r="BZ843" s="29"/>
      <c r="CA843" s="29"/>
      <c r="CB843" s="29"/>
      <c r="CC843" s="29"/>
      <c r="CD843" s="29"/>
      <c r="CE843" s="29"/>
    </row>
    <row r="844" spans="1:83" ht="15">
      <c r="A844" s="29"/>
      <c r="B844" s="29"/>
      <c r="C844" s="28"/>
      <c r="D844" s="29"/>
      <c r="E844" s="28"/>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c r="AX844" s="29"/>
      <c r="AY844" s="29"/>
      <c r="AZ844" s="29"/>
      <c r="BA844" s="29"/>
      <c r="BB844" s="29"/>
      <c r="BC844" s="29"/>
      <c r="BD844" s="29"/>
      <c r="BE844" s="29"/>
      <c r="BF844" s="29"/>
      <c r="BG844" s="29"/>
      <c r="BH844" s="29"/>
      <c r="BI844" s="29"/>
      <c r="BJ844" s="29"/>
      <c r="BK844" s="29"/>
      <c r="BL844" s="29"/>
      <c r="BM844" s="29"/>
      <c r="BN844" s="29"/>
      <c r="BO844" s="29"/>
      <c r="BP844" s="29"/>
      <c r="BQ844" s="29"/>
      <c r="BR844" s="29"/>
      <c r="BS844" s="29"/>
      <c r="BT844" s="29"/>
      <c r="BU844" s="29"/>
      <c r="BV844" s="29"/>
      <c r="BW844" s="29"/>
      <c r="BX844" s="29"/>
      <c r="BY844" s="29"/>
      <c r="BZ844" s="29"/>
      <c r="CA844" s="29"/>
      <c r="CB844" s="29"/>
      <c r="CC844" s="29"/>
      <c r="CD844" s="29"/>
      <c r="CE844" s="29"/>
    </row>
    <row r="845" spans="1:83" ht="15">
      <c r="A845" s="29"/>
      <c r="B845" s="29"/>
      <c r="C845" s="28"/>
      <c r="D845" s="29"/>
      <c r="E845" s="28"/>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c r="BO845" s="29"/>
      <c r="BP845" s="29"/>
      <c r="BQ845" s="29"/>
      <c r="BR845" s="29"/>
      <c r="BS845" s="29"/>
      <c r="BT845" s="29"/>
      <c r="BU845" s="29"/>
      <c r="BV845" s="29"/>
      <c r="BW845" s="29"/>
      <c r="BX845" s="29"/>
      <c r="BY845" s="29"/>
      <c r="BZ845" s="29"/>
      <c r="CA845" s="29"/>
      <c r="CB845" s="29"/>
      <c r="CC845" s="29"/>
      <c r="CD845" s="29"/>
      <c r="CE845" s="29"/>
    </row>
    <row r="846" spans="1:83" ht="15">
      <c r="A846" s="29"/>
      <c r="B846" s="29"/>
      <c r="C846" s="28"/>
      <c r="D846" s="29"/>
      <c r="E846" s="28"/>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c r="AX846" s="29"/>
      <c r="AY846" s="29"/>
      <c r="AZ846" s="29"/>
      <c r="BA846" s="29"/>
      <c r="BB846" s="29"/>
      <c r="BC846" s="29"/>
      <c r="BD846" s="29"/>
      <c r="BE846" s="29"/>
      <c r="BF846" s="29"/>
      <c r="BG846" s="29"/>
      <c r="BH846" s="29"/>
      <c r="BI846" s="29"/>
      <c r="BJ846" s="29"/>
      <c r="BK846" s="29"/>
      <c r="BL846" s="29"/>
      <c r="BM846" s="29"/>
      <c r="BN846" s="29"/>
      <c r="BO846" s="29"/>
      <c r="BP846" s="29"/>
      <c r="BQ846" s="29"/>
      <c r="BR846" s="29"/>
      <c r="BS846" s="29"/>
      <c r="BT846" s="29"/>
      <c r="BU846" s="29"/>
      <c r="BV846" s="29"/>
      <c r="BW846" s="29"/>
      <c r="BX846" s="29"/>
      <c r="BY846" s="29"/>
      <c r="BZ846" s="29"/>
      <c r="CA846" s="29"/>
      <c r="CB846" s="29"/>
      <c r="CC846" s="29"/>
      <c r="CD846" s="29"/>
      <c r="CE846" s="29"/>
    </row>
    <row r="847" spans="1:83" ht="15">
      <c r="A847" s="29"/>
      <c r="B847" s="29"/>
      <c r="C847" s="28"/>
      <c r="D847" s="29"/>
      <c r="E847" s="28"/>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c r="BO847" s="29"/>
      <c r="BP847" s="29"/>
      <c r="BQ847" s="29"/>
      <c r="BR847" s="29"/>
      <c r="BS847" s="29"/>
      <c r="BT847" s="29"/>
      <c r="BU847" s="29"/>
      <c r="BV847" s="29"/>
      <c r="BW847" s="29"/>
      <c r="BX847" s="29"/>
      <c r="BY847" s="29"/>
      <c r="BZ847" s="29"/>
      <c r="CA847" s="29"/>
      <c r="CB847" s="29"/>
      <c r="CC847" s="29"/>
      <c r="CD847" s="29"/>
      <c r="CE847" s="29"/>
    </row>
    <row r="848" spans="1:83" ht="15">
      <c r="A848" s="29"/>
      <c r="B848" s="29"/>
      <c r="C848" s="28"/>
      <c r="D848" s="29"/>
      <c r="E848" s="28"/>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c r="AX848" s="29"/>
      <c r="AY848" s="29"/>
      <c r="AZ848" s="29"/>
      <c r="BA848" s="29"/>
      <c r="BB848" s="29"/>
      <c r="BC848" s="29"/>
      <c r="BD848" s="29"/>
      <c r="BE848" s="29"/>
      <c r="BF848" s="29"/>
      <c r="BG848" s="29"/>
      <c r="BH848" s="29"/>
      <c r="BI848" s="29"/>
      <c r="BJ848" s="29"/>
      <c r="BK848" s="29"/>
      <c r="BL848" s="29"/>
      <c r="BM848" s="29"/>
      <c r="BN848" s="29"/>
      <c r="BO848" s="29"/>
      <c r="BP848" s="29"/>
      <c r="BQ848" s="29"/>
      <c r="BR848" s="29"/>
      <c r="BS848" s="29"/>
      <c r="BT848" s="29"/>
      <c r="BU848" s="29"/>
      <c r="BV848" s="29"/>
      <c r="BW848" s="29"/>
      <c r="BX848" s="29"/>
      <c r="BY848" s="29"/>
      <c r="BZ848" s="29"/>
      <c r="CA848" s="29"/>
      <c r="CB848" s="29"/>
      <c r="CC848" s="29"/>
      <c r="CD848" s="29"/>
      <c r="CE848" s="29"/>
    </row>
    <row r="849" spans="1:83" ht="15">
      <c r="A849" s="29"/>
      <c r="B849" s="29"/>
      <c r="C849" s="28"/>
      <c r="D849" s="29"/>
      <c r="E849" s="28"/>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c r="BO849" s="29"/>
      <c r="BP849" s="29"/>
      <c r="BQ849" s="29"/>
      <c r="BR849" s="29"/>
      <c r="BS849" s="29"/>
      <c r="BT849" s="29"/>
      <c r="BU849" s="29"/>
      <c r="BV849" s="29"/>
      <c r="BW849" s="29"/>
      <c r="BX849" s="29"/>
      <c r="BY849" s="29"/>
      <c r="BZ849" s="29"/>
      <c r="CA849" s="29"/>
      <c r="CB849" s="29"/>
      <c r="CC849" s="29"/>
      <c r="CD849" s="29"/>
      <c r="CE849" s="29"/>
    </row>
    <row r="850" spans="1:83" ht="15">
      <c r="A850" s="29"/>
      <c r="B850" s="29"/>
      <c r="C850" s="28"/>
      <c r="D850" s="29"/>
      <c r="E850" s="28"/>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c r="AV850" s="29"/>
      <c r="AW850" s="29"/>
      <c r="AX850" s="29"/>
      <c r="AY850" s="29"/>
      <c r="AZ850" s="29"/>
      <c r="BA850" s="29"/>
      <c r="BB850" s="29"/>
      <c r="BC850" s="29"/>
      <c r="BD850" s="29"/>
      <c r="BE850" s="29"/>
      <c r="BF850" s="29"/>
      <c r="BG850" s="29"/>
      <c r="BH850" s="29"/>
      <c r="BI850" s="29"/>
      <c r="BJ850" s="29"/>
      <c r="BK850" s="29"/>
      <c r="BL850" s="29"/>
      <c r="BM850" s="29"/>
      <c r="BN850" s="29"/>
      <c r="BO850" s="29"/>
      <c r="BP850" s="29"/>
      <c r="BQ850" s="29"/>
      <c r="BR850" s="29"/>
      <c r="BS850" s="29"/>
      <c r="BT850" s="29"/>
      <c r="BU850" s="29"/>
      <c r="BV850" s="29"/>
      <c r="BW850" s="29"/>
      <c r="BX850" s="29"/>
      <c r="BY850" s="29"/>
      <c r="BZ850" s="29"/>
      <c r="CA850" s="29"/>
      <c r="CB850" s="29"/>
      <c r="CC850" s="29"/>
      <c r="CD850" s="29"/>
      <c r="CE850" s="29"/>
    </row>
    <row r="851" spans="1:83" ht="15">
      <c r="A851" s="29"/>
      <c r="B851" s="29"/>
      <c r="C851" s="28"/>
      <c r="D851" s="29"/>
      <c r="E851" s="28"/>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c r="BO851" s="29"/>
      <c r="BP851" s="29"/>
      <c r="BQ851" s="29"/>
      <c r="BR851" s="29"/>
      <c r="BS851" s="29"/>
      <c r="BT851" s="29"/>
      <c r="BU851" s="29"/>
      <c r="BV851" s="29"/>
      <c r="BW851" s="29"/>
      <c r="BX851" s="29"/>
      <c r="BY851" s="29"/>
      <c r="BZ851" s="29"/>
      <c r="CA851" s="29"/>
      <c r="CB851" s="29"/>
      <c r="CC851" s="29"/>
      <c r="CD851" s="29"/>
      <c r="CE851" s="29"/>
    </row>
    <row r="852" spans="1:83" ht="15">
      <c r="A852" s="29"/>
      <c r="B852" s="29"/>
      <c r="C852" s="28"/>
      <c r="D852" s="29"/>
      <c r="E852" s="28"/>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c r="AX852" s="29"/>
      <c r="AY852" s="29"/>
      <c r="AZ852" s="29"/>
      <c r="BA852" s="29"/>
      <c r="BB852" s="29"/>
      <c r="BC852" s="29"/>
      <c r="BD852" s="29"/>
      <c r="BE852" s="29"/>
      <c r="BF852" s="29"/>
      <c r="BG852" s="29"/>
      <c r="BH852" s="29"/>
      <c r="BI852" s="29"/>
      <c r="BJ852" s="29"/>
      <c r="BK852" s="29"/>
      <c r="BL852" s="29"/>
      <c r="BM852" s="29"/>
      <c r="BN852" s="29"/>
      <c r="BO852" s="29"/>
      <c r="BP852" s="29"/>
      <c r="BQ852" s="29"/>
      <c r="BR852" s="29"/>
      <c r="BS852" s="29"/>
      <c r="BT852" s="29"/>
      <c r="BU852" s="29"/>
      <c r="BV852" s="29"/>
      <c r="BW852" s="29"/>
      <c r="BX852" s="29"/>
      <c r="BY852" s="29"/>
      <c r="BZ852" s="29"/>
      <c r="CA852" s="29"/>
      <c r="CB852" s="29"/>
      <c r="CC852" s="29"/>
      <c r="CD852" s="29"/>
      <c r="CE852" s="29"/>
    </row>
    <row r="853" spans="1:83" ht="15">
      <c r="A853" s="29"/>
      <c r="B853" s="29"/>
      <c r="C853" s="28"/>
      <c r="D853" s="29"/>
      <c r="E853" s="28"/>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c r="BO853" s="29"/>
      <c r="BP853" s="29"/>
      <c r="BQ853" s="29"/>
      <c r="BR853" s="29"/>
      <c r="BS853" s="29"/>
      <c r="BT853" s="29"/>
      <c r="BU853" s="29"/>
      <c r="BV853" s="29"/>
      <c r="BW853" s="29"/>
      <c r="BX853" s="29"/>
      <c r="BY853" s="29"/>
      <c r="BZ853" s="29"/>
      <c r="CA853" s="29"/>
      <c r="CB853" s="29"/>
      <c r="CC853" s="29"/>
      <c r="CD853" s="29"/>
      <c r="CE853" s="29"/>
    </row>
    <row r="854" spans="1:83" ht="15">
      <c r="A854" s="29"/>
      <c r="B854" s="29"/>
      <c r="C854" s="28"/>
      <c r="D854" s="29"/>
      <c r="E854" s="28"/>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c r="AX854" s="29"/>
      <c r="AY854" s="29"/>
      <c r="AZ854" s="29"/>
      <c r="BA854" s="29"/>
      <c r="BB854" s="29"/>
      <c r="BC854" s="29"/>
      <c r="BD854" s="29"/>
      <c r="BE854" s="29"/>
      <c r="BF854" s="29"/>
      <c r="BG854" s="29"/>
      <c r="BH854" s="29"/>
      <c r="BI854" s="29"/>
      <c r="BJ854" s="29"/>
      <c r="BK854" s="29"/>
      <c r="BL854" s="29"/>
      <c r="BM854" s="29"/>
      <c r="BN854" s="29"/>
      <c r="BO854" s="29"/>
      <c r="BP854" s="29"/>
      <c r="BQ854" s="29"/>
      <c r="BR854" s="29"/>
      <c r="BS854" s="29"/>
      <c r="BT854" s="29"/>
      <c r="BU854" s="29"/>
      <c r="BV854" s="29"/>
      <c r="BW854" s="29"/>
      <c r="BX854" s="29"/>
      <c r="BY854" s="29"/>
      <c r="BZ854" s="29"/>
      <c r="CA854" s="29"/>
      <c r="CB854" s="29"/>
      <c r="CC854" s="29"/>
      <c r="CD854" s="29"/>
      <c r="CE854" s="29"/>
    </row>
    <row r="855" spans="1:83" ht="15">
      <c r="A855" s="29"/>
      <c r="B855" s="29"/>
      <c r="C855" s="28"/>
      <c r="D855" s="29"/>
      <c r="E855" s="28"/>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c r="BO855" s="29"/>
      <c r="BP855" s="29"/>
      <c r="BQ855" s="29"/>
      <c r="BR855" s="29"/>
      <c r="BS855" s="29"/>
      <c r="BT855" s="29"/>
      <c r="BU855" s="29"/>
      <c r="BV855" s="29"/>
      <c r="BW855" s="29"/>
      <c r="BX855" s="29"/>
      <c r="BY855" s="29"/>
      <c r="BZ855" s="29"/>
      <c r="CA855" s="29"/>
      <c r="CB855" s="29"/>
      <c r="CC855" s="29"/>
      <c r="CD855" s="29"/>
      <c r="CE855" s="29"/>
    </row>
    <row r="856" spans="1:83" ht="15">
      <c r="A856" s="29"/>
      <c r="B856" s="29"/>
      <c r="C856" s="28"/>
      <c r="D856" s="29"/>
      <c r="E856" s="28"/>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c r="AX856" s="29"/>
      <c r="AY856" s="29"/>
      <c r="AZ856" s="29"/>
      <c r="BA856" s="29"/>
      <c r="BB856" s="29"/>
      <c r="BC856" s="29"/>
      <c r="BD856" s="29"/>
      <c r="BE856" s="29"/>
      <c r="BF856" s="29"/>
      <c r="BG856" s="29"/>
      <c r="BH856" s="29"/>
      <c r="BI856" s="29"/>
      <c r="BJ856" s="29"/>
      <c r="BK856" s="29"/>
      <c r="BL856" s="29"/>
      <c r="BM856" s="29"/>
      <c r="BN856" s="29"/>
      <c r="BO856" s="29"/>
      <c r="BP856" s="29"/>
      <c r="BQ856" s="29"/>
      <c r="BR856" s="29"/>
      <c r="BS856" s="29"/>
      <c r="BT856" s="29"/>
      <c r="BU856" s="29"/>
      <c r="BV856" s="29"/>
      <c r="BW856" s="29"/>
      <c r="BX856" s="29"/>
      <c r="BY856" s="29"/>
      <c r="BZ856" s="29"/>
      <c r="CA856" s="29"/>
      <c r="CB856" s="29"/>
      <c r="CC856" s="29"/>
      <c r="CD856" s="29"/>
      <c r="CE856" s="29"/>
    </row>
    <row r="857" spans="1:83" ht="15">
      <c r="A857" s="29"/>
      <c r="B857" s="29"/>
      <c r="C857" s="28"/>
      <c r="D857" s="29"/>
      <c r="E857" s="28"/>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c r="BO857" s="29"/>
      <c r="BP857" s="29"/>
      <c r="BQ857" s="29"/>
      <c r="BR857" s="29"/>
      <c r="BS857" s="29"/>
      <c r="BT857" s="29"/>
      <c r="BU857" s="29"/>
      <c r="BV857" s="29"/>
      <c r="BW857" s="29"/>
      <c r="BX857" s="29"/>
      <c r="BY857" s="29"/>
      <c r="BZ857" s="29"/>
      <c r="CA857" s="29"/>
      <c r="CB857" s="29"/>
      <c r="CC857" s="29"/>
      <c r="CD857" s="29"/>
      <c r="CE857" s="29"/>
    </row>
    <row r="858" spans="1:83" ht="15">
      <c r="A858" s="29"/>
      <c r="B858" s="29"/>
      <c r="C858" s="28"/>
      <c r="D858" s="29"/>
      <c r="E858" s="28"/>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c r="AX858" s="29"/>
      <c r="AY858" s="29"/>
      <c r="AZ858" s="29"/>
      <c r="BA858" s="29"/>
      <c r="BB858" s="29"/>
      <c r="BC858" s="29"/>
      <c r="BD858" s="29"/>
      <c r="BE858" s="29"/>
      <c r="BF858" s="29"/>
      <c r="BG858" s="29"/>
      <c r="BH858" s="29"/>
      <c r="BI858" s="29"/>
      <c r="BJ858" s="29"/>
      <c r="BK858" s="29"/>
      <c r="BL858" s="29"/>
      <c r="BM858" s="29"/>
      <c r="BN858" s="29"/>
      <c r="BO858" s="29"/>
      <c r="BP858" s="29"/>
      <c r="BQ858" s="29"/>
      <c r="BR858" s="29"/>
      <c r="BS858" s="29"/>
      <c r="BT858" s="29"/>
      <c r="BU858" s="29"/>
      <c r="BV858" s="29"/>
      <c r="BW858" s="29"/>
      <c r="BX858" s="29"/>
      <c r="BY858" s="29"/>
      <c r="BZ858" s="29"/>
      <c r="CA858" s="29"/>
      <c r="CB858" s="29"/>
      <c r="CC858" s="29"/>
      <c r="CD858" s="29"/>
      <c r="CE858" s="29"/>
    </row>
    <row r="859" spans="1:83" ht="15">
      <c r="A859" s="29"/>
      <c r="B859" s="29"/>
      <c r="C859" s="28"/>
      <c r="D859" s="29"/>
      <c r="E859" s="28"/>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c r="BO859" s="29"/>
      <c r="BP859" s="29"/>
      <c r="BQ859" s="29"/>
      <c r="BR859" s="29"/>
      <c r="BS859" s="29"/>
      <c r="BT859" s="29"/>
      <c r="BU859" s="29"/>
      <c r="BV859" s="29"/>
      <c r="BW859" s="29"/>
      <c r="BX859" s="29"/>
      <c r="BY859" s="29"/>
      <c r="BZ859" s="29"/>
      <c r="CA859" s="29"/>
      <c r="CB859" s="29"/>
      <c r="CC859" s="29"/>
      <c r="CD859" s="29"/>
      <c r="CE859" s="29"/>
    </row>
    <row r="860" spans="1:83" ht="15">
      <c r="A860" s="29"/>
      <c r="B860" s="29"/>
      <c r="C860" s="28"/>
      <c r="D860" s="29"/>
      <c r="E860" s="28"/>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c r="AV860" s="29"/>
      <c r="AW860" s="29"/>
      <c r="AX860" s="29"/>
      <c r="AY860" s="29"/>
      <c r="AZ860" s="29"/>
      <c r="BA860" s="29"/>
      <c r="BB860" s="29"/>
      <c r="BC860" s="29"/>
      <c r="BD860" s="29"/>
      <c r="BE860" s="29"/>
      <c r="BF860" s="29"/>
      <c r="BG860" s="29"/>
      <c r="BH860" s="29"/>
      <c r="BI860" s="29"/>
      <c r="BJ860" s="29"/>
      <c r="BK860" s="29"/>
      <c r="BL860" s="29"/>
      <c r="BM860" s="29"/>
      <c r="BN860" s="29"/>
      <c r="BO860" s="29"/>
      <c r="BP860" s="29"/>
      <c r="BQ860" s="29"/>
      <c r="BR860" s="29"/>
      <c r="BS860" s="29"/>
      <c r="BT860" s="29"/>
      <c r="BU860" s="29"/>
      <c r="BV860" s="29"/>
      <c r="BW860" s="29"/>
      <c r="BX860" s="29"/>
      <c r="BY860" s="29"/>
      <c r="BZ860" s="29"/>
      <c r="CA860" s="29"/>
      <c r="CB860" s="29"/>
      <c r="CC860" s="29"/>
      <c r="CD860" s="29"/>
      <c r="CE860" s="29"/>
    </row>
    <row r="861" spans="1:83" ht="15">
      <c r="A861" s="29"/>
      <c r="B861" s="29"/>
      <c r="C861" s="28"/>
      <c r="D861" s="29"/>
      <c r="E861" s="28"/>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c r="BO861" s="29"/>
      <c r="BP861" s="29"/>
      <c r="BQ861" s="29"/>
      <c r="BR861" s="29"/>
      <c r="BS861" s="29"/>
      <c r="BT861" s="29"/>
      <c r="BU861" s="29"/>
      <c r="BV861" s="29"/>
      <c r="BW861" s="29"/>
      <c r="BX861" s="29"/>
      <c r="BY861" s="29"/>
      <c r="BZ861" s="29"/>
      <c r="CA861" s="29"/>
      <c r="CB861" s="29"/>
      <c r="CC861" s="29"/>
      <c r="CD861" s="29"/>
      <c r="CE861" s="29"/>
    </row>
    <row r="862" spans="1:83" ht="15">
      <c r="A862" s="29"/>
      <c r="B862" s="29"/>
      <c r="C862" s="28"/>
      <c r="D862" s="29"/>
      <c r="E862" s="28"/>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c r="AV862" s="29"/>
      <c r="AW862" s="29"/>
      <c r="AX862" s="29"/>
      <c r="AY862" s="29"/>
      <c r="AZ862" s="29"/>
      <c r="BA862" s="29"/>
      <c r="BB862" s="29"/>
      <c r="BC862" s="29"/>
      <c r="BD862" s="29"/>
      <c r="BE862" s="29"/>
      <c r="BF862" s="29"/>
      <c r="BG862" s="29"/>
      <c r="BH862" s="29"/>
      <c r="BI862" s="29"/>
      <c r="BJ862" s="29"/>
      <c r="BK862" s="29"/>
      <c r="BL862" s="29"/>
      <c r="BM862" s="29"/>
      <c r="BN862" s="29"/>
      <c r="BO862" s="29"/>
      <c r="BP862" s="29"/>
      <c r="BQ862" s="29"/>
      <c r="BR862" s="29"/>
      <c r="BS862" s="29"/>
      <c r="BT862" s="29"/>
      <c r="BU862" s="29"/>
      <c r="BV862" s="29"/>
      <c r="BW862" s="29"/>
      <c r="BX862" s="29"/>
      <c r="BY862" s="29"/>
      <c r="BZ862" s="29"/>
      <c r="CA862" s="29"/>
      <c r="CB862" s="29"/>
      <c r="CC862" s="29"/>
      <c r="CD862" s="29"/>
      <c r="CE862" s="29"/>
    </row>
    <row r="863" spans="1:83" ht="15">
      <c r="A863" s="29"/>
      <c r="B863" s="29"/>
      <c r="C863" s="28"/>
      <c r="D863" s="29"/>
      <c r="E863" s="28"/>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c r="BO863" s="29"/>
      <c r="BP863" s="29"/>
      <c r="BQ863" s="29"/>
      <c r="BR863" s="29"/>
      <c r="BS863" s="29"/>
      <c r="BT863" s="29"/>
      <c r="BU863" s="29"/>
      <c r="BV863" s="29"/>
      <c r="BW863" s="29"/>
      <c r="BX863" s="29"/>
      <c r="BY863" s="29"/>
      <c r="BZ863" s="29"/>
      <c r="CA863" s="29"/>
      <c r="CB863" s="29"/>
      <c r="CC863" s="29"/>
      <c r="CD863" s="29"/>
      <c r="CE863" s="29"/>
    </row>
    <row r="864" spans="1:83" ht="15">
      <c r="A864" s="29"/>
      <c r="B864" s="29"/>
      <c r="C864" s="28"/>
      <c r="D864" s="29"/>
      <c r="E864" s="28"/>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c r="AX864" s="29"/>
      <c r="AY864" s="29"/>
      <c r="AZ864" s="29"/>
      <c r="BA864" s="29"/>
      <c r="BB864" s="29"/>
      <c r="BC864" s="29"/>
      <c r="BD864" s="29"/>
      <c r="BE864" s="29"/>
      <c r="BF864" s="29"/>
      <c r="BG864" s="29"/>
      <c r="BH864" s="29"/>
      <c r="BI864" s="29"/>
      <c r="BJ864" s="29"/>
      <c r="BK864" s="29"/>
      <c r="BL864" s="29"/>
      <c r="BM864" s="29"/>
      <c r="BN864" s="29"/>
      <c r="BO864" s="29"/>
      <c r="BP864" s="29"/>
      <c r="BQ864" s="29"/>
      <c r="BR864" s="29"/>
      <c r="BS864" s="29"/>
      <c r="BT864" s="29"/>
      <c r="BU864" s="29"/>
      <c r="BV864" s="29"/>
      <c r="BW864" s="29"/>
      <c r="BX864" s="29"/>
      <c r="BY864" s="29"/>
      <c r="BZ864" s="29"/>
      <c r="CA864" s="29"/>
      <c r="CB864" s="29"/>
      <c r="CC864" s="29"/>
      <c r="CD864" s="29"/>
      <c r="CE864" s="29"/>
    </row>
    <row r="865" spans="1:83" ht="15">
      <c r="A865" s="29"/>
      <c r="B865" s="29"/>
      <c r="C865" s="28"/>
      <c r="D865" s="29"/>
      <c r="E865" s="28"/>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c r="BO865" s="29"/>
      <c r="BP865" s="29"/>
      <c r="BQ865" s="29"/>
      <c r="BR865" s="29"/>
      <c r="BS865" s="29"/>
      <c r="BT865" s="29"/>
      <c r="BU865" s="29"/>
      <c r="BV865" s="29"/>
      <c r="BW865" s="29"/>
      <c r="BX865" s="29"/>
      <c r="BY865" s="29"/>
      <c r="BZ865" s="29"/>
      <c r="CA865" s="29"/>
      <c r="CB865" s="29"/>
      <c r="CC865" s="29"/>
      <c r="CD865" s="29"/>
      <c r="CE865" s="29"/>
    </row>
    <row r="866" spans="1:83" ht="15">
      <c r="A866" s="29"/>
      <c r="B866" s="29"/>
      <c r="C866" s="28"/>
      <c r="D866" s="29"/>
      <c r="E866" s="28"/>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c r="AX866" s="29"/>
      <c r="AY866" s="29"/>
      <c r="AZ866" s="29"/>
      <c r="BA866" s="29"/>
      <c r="BB866" s="29"/>
      <c r="BC866" s="29"/>
      <c r="BD866" s="29"/>
      <c r="BE866" s="29"/>
      <c r="BF866" s="29"/>
      <c r="BG866" s="29"/>
      <c r="BH866" s="29"/>
      <c r="BI866" s="29"/>
      <c r="BJ866" s="29"/>
      <c r="BK866" s="29"/>
      <c r="BL866" s="29"/>
      <c r="BM866" s="29"/>
      <c r="BN866" s="29"/>
      <c r="BO866" s="29"/>
      <c r="BP866" s="29"/>
      <c r="BQ866" s="29"/>
      <c r="BR866" s="29"/>
      <c r="BS866" s="29"/>
      <c r="BT866" s="29"/>
      <c r="BU866" s="29"/>
      <c r="BV866" s="29"/>
      <c r="BW866" s="29"/>
      <c r="BX866" s="29"/>
      <c r="BY866" s="29"/>
      <c r="BZ866" s="29"/>
      <c r="CA866" s="29"/>
      <c r="CB866" s="29"/>
      <c r="CC866" s="29"/>
      <c r="CD866" s="29"/>
      <c r="CE866" s="29"/>
    </row>
    <row r="867" spans="1:83" ht="15">
      <c r="A867" s="29"/>
      <c r="B867" s="29"/>
      <c r="C867" s="28"/>
      <c r="D867" s="29"/>
      <c r="E867" s="28"/>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c r="BO867" s="29"/>
      <c r="BP867" s="29"/>
      <c r="BQ867" s="29"/>
      <c r="BR867" s="29"/>
      <c r="BS867" s="29"/>
      <c r="BT867" s="29"/>
      <c r="BU867" s="29"/>
      <c r="BV867" s="29"/>
      <c r="BW867" s="29"/>
      <c r="BX867" s="29"/>
      <c r="BY867" s="29"/>
      <c r="BZ867" s="29"/>
      <c r="CA867" s="29"/>
      <c r="CB867" s="29"/>
      <c r="CC867" s="29"/>
      <c r="CD867" s="29"/>
      <c r="CE867" s="29"/>
    </row>
    <row r="868" spans="1:83" ht="15">
      <c r="A868" s="29"/>
      <c r="B868" s="29"/>
      <c r="C868" s="28"/>
      <c r="D868" s="29"/>
      <c r="E868" s="28"/>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29"/>
      <c r="AY868" s="29"/>
      <c r="AZ868" s="29"/>
      <c r="BA868" s="29"/>
      <c r="BB868" s="29"/>
      <c r="BC868" s="29"/>
      <c r="BD868" s="29"/>
      <c r="BE868" s="29"/>
      <c r="BF868" s="29"/>
      <c r="BG868" s="29"/>
      <c r="BH868" s="29"/>
      <c r="BI868" s="29"/>
      <c r="BJ868" s="29"/>
      <c r="BK868" s="29"/>
      <c r="BL868" s="29"/>
      <c r="BM868" s="29"/>
      <c r="BN868" s="29"/>
      <c r="BO868" s="29"/>
      <c r="BP868" s="29"/>
      <c r="BQ868" s="29"/>
      <c r="BR868" s="29"/>
      <c r="BS868" s="29"/>
      <c r="BT868" s="29"/>
      <c r="BU868" s="29"/>
      <c r="BV868" s="29"/>
      <c r="BW868" s="29"/>
      <c r="BX868" s="29"/>
      <c r="BY868" s="29"/>
      <c r="BZ868" s="29"/>
      <c r="CA868" s="29"/>
      <c r="CB868" s="29"/>
      <c r="CC868" s="29"/>
      <c r="CD868" s="29"/>
      <c r="CE868" s="29"/>
    </row>
    <row r="869" spans="1:83" ht="15">
      <c r="A869" s="29"/>
      <c r="B869" s="29"/>
      <c r="C869" s="28"/>
      <c r="D869" s="29"/>
      <c r="E869" s="28"/>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c r="BO869" s="29"/>
      <c r="BP869" s="29"/>
      <c r="BQ869" s="29"/>
      <c r="BR869" s="29"/>
      <c r="BS869" s="29"/>
      <c r="BT869" s="29"/>
      <c r="BU869" s="29"/>
      <c r="BV869" s="29"/>
      <c r="BW869" s="29"/>
      <c r="BX869" s="29"/>
      <c r="BY869" s="29"/>
      <c r="BZ869" s="29"/>
      <c r="CA869" s="29"/>
      <c r="CB869" s="29"/>
      <c r="CC869" s="29"/>
      <c r="CD869" s="29"/>
      <c r="CE869" s="29"/>
    </row>
    <row r="870" spans="1:83" ht="15">
      <c r="A870" s="29"/>
      <c r="B870" s="29"/>
      <c r="C870" s="28"/>
      <c r="D870" s="29"/>
      <c r="E870" s="28"/>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29"/>
      <c r="AY870" s="29"/>
      <c r="AZ870" s="29"/>
      <c r="BA870" s="29"/>
      <c r="BB870" s="29"/>
      <c r="BC870" s="29"/>
      <c r="BD870" s="29"/>
      <c r="BE870" s="29"/>
      <c r="BF870" s="29"/>
      <c r="BG870" s="29"/>
      <c r="BH870" s="29"/>
      <c r="BI870" s="29"/>
      <c r="BJ870" s="29"/>
      <c r="BK870" s="29"/>
      <c r="BL870" s="29"/>
      <c r="BM870" s="29"/>
      <c r="BN870" s="29"/>
      <c r="BO870" s="29"/>
      <c r="BP870" s="29"/>
      <c r="BQ870" s="29"/>
      <c r="BR870" s="29"/>
      <c r="BS870" s="29"/>
      <c r="BT870" s="29"/>
      <c r="BU870" s="29"/>
      <c r="BV870" s="29"/>
      <c r="BW870" s="29"/>
      <c r="BX870" s="29"/>
      <c r="BY870" s="29"/>
      <c r="BZ870" s="29"/>
      <c r="CA870" s="29"/>
      <c r="CB870" s="29"/>
      <c r="CC870" s="29"/>
      <c r="CD870" s="29"/>
      <c r="CE870" s="29"/>
    </row>
    <row r="871" spans="1:83" ht="15">
      <c r="A871" s="29"/>
      <c r="B871" s="29"/>
      <c r="C871" s="28"/>
      <c r="D871" s="29"/>
      <c r="E871" s="28"/>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c r="BO871" s="29"/>
      <c r="BP871" s="29"/>
      <c r="BQ871" s="29"/>
      <c r="BR871" s="29"/>
      <c r="BS871" s="29"/>
      <c r="BT871" s="29"/>
      <c r="BU871" s="29"/>
      <c r="BV871" s="29"/>
      <c r="BW871" s="29"/>
      <c r="BX871" s="29"/>
      <c r="BY871" s="29"/>
      <c r="BZ871" s="29"/>
      <c r="CA871" s="29"/>
      <c r="CB871" s="29"/>
      <c r="CC871" s="29"/>
      <c r="CD871" s="29"/>
      <c r="CE871" s="29"/>
    </row>
    <row r="872" spans="1:83" ht="15">
      <c r="A872" s="29"/>
      <c r="B872" s="29"/>
      <c r="C872" s="28"/>
      <c r="D872" s="29"/>
      <c r="E872" s="28"/>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29"/>
      <c r="AY872" s="29"/>
      <c r="AZ872" s="29"/>
      <c r="BA872" s="29"/>
      <c r="BB872" s="29"/>
      <c r="BC872" s="29"/>
      <c r="BD872" s="29"/>
      <c r="BE872" s="29"/>
      <c r="BF872" s="29"/>
      <c r="BG872" s="29"/>
      <c r="BH872" s="29"/>
      <c r="BI872" s="29"/>
      <c r="BJ872" s="29"/>
      <c r="BK872" s="29"/>
      <c r="BL872" s="29"/>
      <c r="BM872" s="29"/>
      <c r="BN872" s="29"/>
      <c r="BO872" s="29"/>
      <c r="BP872" s="29"/>
      <c r="BQ872" s="29"/>
      <c r="BR872" s="29"/>
      <c r="BS872" s="29"/>
      <c r="BT872" s="29"/>
      <c r="BU872" s="29"/>
      <c r="BV872" s="29"/>
      <c r="BW872" s="29"/>
      <c r="BX872" s="29"/>
      <c r="BY872" s="29"/>
      <c r="BZ872" s="29"/>
      <c r="CA872" s="29"/>
      <c r="CB872" s="29"/>
      <c r="CC872" s="29"/>
      <c r="CD872" s="29"/>
      <c r="CE872" s="29"/>
    </row>
    <row r="873" spans="1:83" ht="15">
      <c r="A873" s="29"/>
      <c r="B873" s="29"/>
      <c r="C873" s="28"/>
      <c r="D873" s="29"/>
      <c r="E873" s="28"/>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c r="BO873" s="29"/>
      <c r="BP873" s="29"/>
      <c r="BQ873" s="29"/>
      <c r="BR873" s="29"/>
      <c r="BS873" s="29"/>
      <c r="BT873" s="29"/>
      <c r="BU873" s="29"/>
      <c r="BV873" s="29"/>
      <c r="BW873" s="29"/>
      <c r="BX873" s="29"/>
      <c r="BY873" s="29"/>
      <c r="BZ873" s="29"/>
      <c r="CA873" s="29"/>
      <c r="CB873" s="29"/>
      <c r="CC873" s="29"/>
      <c r="CD873" s="29"/>
      <c r="CE873" s="29"/>
    </row>
    <row r="874" spans="1:83" ht="15">
      <c r="A874" s="29"/>
      <c r="B874" s="29"/>
      <c r="C874" s="28"/>
      <c r="D874" s="29"/>
      <c r="E874" s="28"/>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29"/>
      <c r="AY874" s="29"/>
      <c r="AZ874" s="29"/>
      <c r="BA874" s="29"/>
      <c r="BB874" s="29"/>
      <c r="BC874" s="29"/>
      <c r="BD874" s="29"/>
      <c r="BE874" s="29"/>
      <c r="BF874" s="29"/>
      <c r="BG874" s="29"/>
      <c r="BH874" s="29"/>
      <c r="BI874" s="29"/>
      <c r="BJ874" s="29"/>
      <c r="BK874" s="29"/>
      <c r="BL874" s="29"/>
      <c r="BM874" s="29"/>
      <c r="BN874" s="29"/>
      <c r="BO874" s="29"/>
      <c r="BP874" s="29"/>
      <c r="BQ874" s="29"/>
      <c r="BR874" s="29"/>
      <c r="BS874" s="29"/>
      <c r="BT874" s="29"/>
      <c r="BU874" s="29"/>
      <c r="BV874" s="29"/>
      <c r="BW874" s="29"/>
      <c r="BX874" s="29"/>
      <c r="BY874" s="29"/>
      <c r="BZ874" s="29"/>
      <c r="CA874" s="29"/>
      <c r="CB874" s="29"/>
      <c r="CC874" s="29"/>
      <c r="CD874" s="29"/>
      <c r="CE874" s="29"/>
    </row>
    <row r="875" spans="1:83" ht="15">
      <c r="A875" s="29"/>
      <c r="B875" s="29"/>
      <c r="C875" s="28"/>
      <c r="D875" s="29"/>
      <c r="E875" s="28"/>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c r="BO875" s="29"/>
      <c r="BP875" s="29"/>
      <c r="BQ875" s="29"/>
      <c r="BR875" s="29"/>
      <c r="BS875" s="29"/>
      <c r="BT875" s="29"/>
      <c r="BU875" s="29"/>
      <c r="BV875" s="29"/>
      <c r="BW875" s="29"/>
      <c r="BX875" s="29"/>
      <c r="BY875" s="29"/>
      <c r="BZ875" s="29"/>
      <c r="CA875" s="29"/>
      <c r="CB875" s="29"/>
      <c r="CC875" s="29"/>
      <c r="CD875" s="29"/>
      <c r="CE875" s="29"/>
    </row>
    <row r="876" spans="1:83" ht="15">
      <c r="A876" s="29"/>
      <c r="B876" s="29"/>
      <c r="C876" s="28"/>
      <c r="D876" s="29"/>
      <c r="E876" s="28"/>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c r="AX876" s="29"/>
      <c r="AY876" s="29"/>
      <c r="AZ876" s="29"/>
      <c r="BA876" s="29"/>
      <c r="BB876" s="29"/>
      <c r="BC876" s="29"/>
      <c r="BD876" s="29"/>
      <c r="BE876" s="29"/>
      <c r="BF876" s="29"/>
      <c r="BG876" s="29"/>
      <c r="BH876" s="29"/>
      <c r="BI876" s="29"/>
      <c r="BJ876" s="29"/>
      <c r="BK876" s="29"/>
      <c r="BL876" s="29"/>
      <c r="BM876" s="29"/>
      <c r="BN876" s="29"/>
      <c r="BO876" s="29"/>
      <c r="BP876" s="29"/>
      <c r="BQ876" s="29"/>
      <c r="BR876" s="29"/>
      <c r="BS876" s="29"/>
      <c r="BT876" s="29"/>
      <c r="BU876" s="29"/>
      <c r="BV876" s="29"/>
      <c r="BW876" s="29"/>
      <c r="BX876" s="29"/>
      <c r="BY876" s="29"/>
      <c r="BZ876" s="29"/>
      <c r="CA876" s="29"/>
      <c r="CB876" s="29"/>
      <c r="CC876" s="29"/>
      <c r="CD876" s="29"/>
      <c r="CE876" s="29"/>
    </row>
    <row r="877" spans="1:83" ht="15">
      <c r="A877" s="29"/>
      <c r="B877" s="29"/>
      <c r="C877" s="28"/>
      <c r="D877" s="29"/>
      <c r="E877" s="28"/>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c r="BO877" s="29"/>
      <c r="BP877" s="29"/>
      <c r="BQ877" s="29"/>
      <c r="BR877" s="29"/>
      <c r="BS877" s="29"/>
      <c r="BT877" s="29"/>
      <c r="BU877" s="29"/>
      <c r="BV877" s="29"/>
      <c r="BW877" s="29"/>
      <c r="BX877" s="29"/>
      <c r="BY877" s="29"/>
      <c r="BZ877" s="29"/>
      <c r="CA877" s="29"/>
      <c r="CB877" s="29"/>
      <c r="CC877" s="29"/>
      <c r="CD877" s="29"/>
      <c r="CE877" s="29"/>
    </row>
    <row r="878" spans="1:83" ht="15">
      <c r="A878" s="29"/>
      <c r="B878" s="29"/>
      <c r="C878" s="28"/>
      <c r="D878" s="29"/>
      <c r="E878" s="28"/>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29"/>
      <c r="AY878" s="29"/>
      <c r="AZ878" s="29"/>
      <c r="BA878" s="29"/>
      <c r="BB878" s="29"/>
      <c r="BC878" s="29"/>
      <c r="BD878" s="29"/>
      <c r="BE878" s="29"/>
      <c r="BF878" s="29"/>
      <c r="BG878" s="29"/>
      <c r="BH878" s="29"/>
      <c r="BI878" s="29"/>
      <c r="BJ878" s="29"/>
      <c r="BK878" s="29"/>
      <c r="BL878" s="29"/>
      <c r="BM878" s="29"/>
      <c r="BN878" s="29"/>
      <c r="BO878" s="29"/>
      <c r="BP878" s="29"/>
      <c r="BQ878" s="29"/>
      <c r="BR878" s="29"/>
      <c r="BS878" s="29"/>
      <c r="BT878" s="29"/>
      <c r="BU878" s="29"/>
      <c r="BV878" s="29"/>
      <c r="BW878" s="29"/>
      <c r="BX878" s="29"/>
      <c r="BY878" s="29"/>
      <c r="BZ878" s="29"/>
      <c r="CA878" s="29"/>
      <c r="CB878" s="29"/>
      <c r="CC878" s="29"/>
      <c r="CD878" s="29"/>
      <c r="CE878" s="29"/>
    </row>
    <row r="879" spans="1:83" ht="15">
      <c r="A879" s="29"/>
      <c r="B879" s="29"/>
      <c r="C879" s="28"/>
      <c r="D879" s="29"/>
      <c r="E879" s="28"/>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c r="BO879" s="29"/>
      <c r="BP879" s="29"/>
      <c r="BQ879" s="29"/>
      <c r="BR879" s="29"/>
      <c r="BS879" s="29"/>
      <c r="BT879" s="29"/>
      <c r="BU879" s="29"/>
      <c r="BV879" s="29"/>
      <c r="BW879" s="29"/>
      <c r="BX879" s="29"/>
      <c r="BY879" s="29"/>
      <c r="BZ879" s="29"/>
      <c r="CA879" s="29"/>
      <c r="CB879" s="29"/>
      <c r="CC879" s="29"/>
      <c r="CD879" s="29"/>
      <c r="CE879" s="29"/>
    </row>
    <row r="880" spans="1:83" ht="15">
      <c r="A880" s="29"/>
      <c r="B880" s="29"/>
      <c r="C880" s="28"/>
      <c r="D880" s="29"/>
      <c r="E880" s="28"/>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29"/>
      <c r="AY880" s="29"/>
      <c r="AZ880" s="29"/>
      <c r="BA880" s="29"/>
      <c r="BB880" s="29"/>
      <c r="BC880" s="29"/>
      <c r="BD880" s="29"/>
      <c r="BE880" s="29"/>
      <c r="BF880" s="29"/>
      <c r="BG880" s="29"/>
      <c r="BH880" s="29"/>
      <c r="BI880" s="29"/>
      <c r="BJ880" s="29"/>
      <c r="BK880" s="29"/>
      <c r="BL880" s="29"/>
      <c r="BM880" s="29"/>
      <c r="BN880" s="29"/>
      <c r="BO880" s="29"/>
      <c r="BP880" s="29"/>
      <c r="BQ880" s="29"/>
      <c r="BR880" s="29"/>
      <c r="BS880" s="29"/>
      <c r="BT880" s="29"/>
      <c r="BU880" s="29"/>
      <c r="BV880" s="29"/>
      <c r="BW880" s="29"/>
      <c r="BX880" s="29"/>
      <c r="BY880" s="29"/>
      <c r="BZ880" s="29"/>
      <c r="CA880" s="29"/>
      <c r="CB880" s="29"/>
      <c r="CC880" s="29"/>
      <c r="CD880" s="29"/>
      <c r="CE880" s="29"/>
    </row>
    <row r="881" spans="1:83" ht="15">
      <c r="A881" s="29"/>
      <c r="B881" s="29"/>
      <c r="C881" s="28"/>
      <c r="D881" s="29"/>
      <c r="E881" s="28"/>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c r="BO881" s="29"/>
      <c r="BP881" s="29"/>
      <c r="BQ881" s="29"/>
      <c r="BR881" s="29"/>
      <c r="BS881" s="29"/>
      <c r="BT881" s="29"/>
      <c r="BU881" s="29"/>
      <c r="BV881" s="29"/>
      <c r="BW881" s="29"/>
      <c r="BX881" s="29"/>
      <c r="BY881" s="29"/>
      <c r="BZ881" s="29"/>
      <c r="CA881" s="29"/>
      <c r="CB881" s="29"/>
      <c r="CC881" s="29"/>
      <c r="CD881" s="29"/>
      <c r="CE881" s="29"/>
    </row>
    <row r="882" spans="1:83" ht="15">
      <c r="A882" s="29"/>
      <c r="B882" s="29"/>
      <c r="C882" s="28"/>
      <c r="D882" s="29"/>
      <c r="E882" s="28"/>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BV882" s="29"/>
      <c r="BW882" s="29"/>
      <c r="BX882" s="29"/>
      <c r="BY882" s="29"/>
      <c r="BZ882" s="29"/>
      <c r="CA882" s="29"/>
      <c r="CB882" s="29"/>
      <c r="CC882" s="29"/>
      <c r="CD882" s="29"/>
      <c r="CE882" s="29"/>
    </row>
    <row r="883" spans="1:83" ht="15">
      <c r="A883" s="29"/>
      <c r="B883" s="29"/>
      <c r="C883" s="28"/>
      <c r="D883" s="29"/>
      <c r="E883" s="28"/>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c r="BO883" s="29"/>
      <c r="BP883" s="29"/>
      <c r="BQ883" s="29"/>
      <c r="BR883" s="29"/>
      <c r="BS883" s="29"/>
      <c r="BT883" s="29"/>
      <c r="BU883" s="29"/>
      <c r="BV883" s="29"/>
      <c r="BW883" s="29"/>
      <c r="BX883" s="29"/>
      <c r="BY883" s="29"/>
      <c r="BZ883" s="29"/>
      <c r="CA883" s="29"/>
      <c r="CB883" s="29"/>
      <c r="CC883" s="29"/>
      <c r="CD883" s="29"/>
      <c r="CE883" s="29"/>
    </row>
    <row r="884" spans="1:83" ht="15">
      <c r="A884" s="29"/>
      <c r="B884" s="29"/>
      <c r="C884" s="28"/>
      <c r="D884" s="29"/>
      <c r="E884" s="28"/>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29"/>
      <c r="AY884" s="29"/>
      <c r="AZ884" s="29"/>
      <c r="BA884" s="29"/>
      <c r="BB884" s="29"/>
      <c r="BC884" s="29"/>
      <c r="BD884" s="29"/>
      <c r="BE884" s="29"/>
      <c r="BF884" s="29"/>
      <c r="BG884" s="29"/>
      <c r="BH884" s="29"/>
      <c r="BI884" s="29"/>
      <c r="BJ884" s="29"/>
      <c r="BK884" s="29"/>
      <c r="BL884" s="29"/>
      <c r="BM884" s="29"/>
      <c r="BN884" s="29"/>
      <c r="BO884" s="29"/>
      <c r="BP884" s="29"/>
      <c r="BQ884" s="29"/>
      <c r="BR884" s="29"/>
      <c r="BS884" s="29"/>
      <c r="BT884" s="29"/>
      <c r="BU884" s="29"/>
      <c r="BV884" s="29"/>
      <c r="BW884" s="29"/>
      <c r="BX884" s="29"/>
      <c r="BY884" s="29"/>
      <c r="BZ884" s="29"/>
      <c r="CA884" s="29"/>
      <c r="CB884" s="29"/>
      <c r="CC884" s="29"/>
      <c r="CD884" s="29"/>
      <c r="CE884" s="29"/>
    </row>
    <row r="885" spans="1:83" ht="15">
      <c r="A885" s="29"/>
      <c r="B885" s="29"/>
      <c r="C885" s="28"/>
      <c r="D885" s="29"/>
      <c r="E885" s="28"/>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c r="BO885" s="29"/>
      <c r="BP885" s="29"/>
      <c r="BQ885" s="29"/>
      <c r="BR885" s="29"/>
      <c r="BS885" s="29"/>
      <c r="BT885" s="29"/>
      <c r="BU885" s="29"/>
      <c r="BV885" s="29"/>
      <c r="BW885" s="29"/>
      <c r="BX885" s="29"/>
      <c r="BY885" s="29"/>
      <c r="BZ885" s="29"/>
      <c r="CA885" s="29"/>
      <c r="CB885" s="29"/>
      <c r="CC885" s="29"/>
      <c r="CD885" s="29"/>
      <c r="CE885" s="29"/>
    </row>
    <row r="886" spans="1:83" ht="15">
      <c r="A886" s="29"/>
      <c r="B886" s="29"/>
      <c r="C886" s="28"/>
      <c r="D886" s="29"/>
      <c r="E886" s="28"/>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c r="AX886" s="29"/>
      <c r="AY886" s="29"/>
      <c r="AZ886" s="29"/>
      <c r="BA886" s="29"/>
      <c r="BB886" s="29"/>
      <c r="BC886" s="29"/>
      <c r="BD886" s="29"/>
      <c r="BE886" s="29"/>
      <c r="BF886" s="29"/>
      <c r="BG886" s="29"/>
      <c r="BH886" s="29"/>
      <c r="BI886" s="29"/>
      <c r="BJ886" s="29"/>
      <c r="BK886" s="29"/>
      <c r="BL886" s="29"/>
      <c r="BM886" s="29"/>
      <c r="BN886" s="29"/>
      <c r="BO886" s="29"/>
      <c r="BP886" s="29"/>
      <c r="BQ886" s="29"/>
      <c r="BR886" s="29"/>
      <c r="BS886" s="29"/>
      <c r="BT886" s="29"/>
      <c r="BU886" s="29"/>
      <c r="BV886" s="29"/>
      <c r="BW886" s="29"/>
      <c r="BX886" s="29"/>
      <c r="BY886" s="29"/>
      <c r="BZ886" s="29"/>
      <c r="CA886" s="29"/>
      <c r="CB886" s="29"/>
      <c r="CC886" s="29"/>
      <c r="CD886" s="29"/>
      <c r="CE886" s="29"/>
    </row>
    <row r="887" spans="1:83" ht="15">
      <c r="A887" s="29"/>
      <c r="B887" s="29"/>
      <c r="C887" s="28"/>
      <c r="D887" s="29"/>
      <c r="E887" s="28"/>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c r="BO887" s="29"/>
      <c r="BP887" s="29"/>
      <c r="BQ887" s="29"/>
      <c r="BR887" s="29"/>
      <c r="BS887" s="29"/>
      <c r="BT887" s="29"/>
      <c r="BU887" s="29"/>
      <c r="BV887" s="29"/>
      <c r="BW887" s="29"/>
      <c r="BX887" s="29"/>
      <c r="BY887" s="29"/>
      <c r="BZ887" s="29"/>
      <c r="CA887" s="29"/>
      <c r="CB887" s="29"/>
      <c r="CC887" s="29"/>
      <c r="CD887" s="29"/>
      <c r="CE887" s="29"/>
    </row>
    <row r="888" spans="1:83" ht="15">
      <c r="A888" s="29"/>
      <c r="B888" s="29"/>
      <c r="C888" s="28"/>
      <c r="D888" s="29"/>
      <c r="E888" s="28"/>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c r="BR888" s="29"/>
      <c r="BS888" s="29"/>
      <c r="BT888" s="29"/>
      <c r="BU888" s="29"/>
      <c r="BV888" s="29"/>
      <c r="BW888" s="29"/>
      <c r="BX888" s="29"/>
      <c r="BY888" s="29"/>
      <c r="BZ888" s="29"/>
      <c r="CA888" s="29"/>
      <c r="CB888" s="29"/>
      <c r="CC888" s="29"/>
      <c r="CD888" s="29"/>
      <c r="CE888" s="29"/>
    </row>
    <row r="889" spans="1:83" ht="15">
      <c r="A889" s="29"/>
      <c r="B889" s="29"/>
      <c r="C889" s="28"/>
      <c r="D889" s="29"/>
      <c r="E889" s="28"/>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c r="BO889" s="29"/>
      <c r="BP889" s="29"/>
      <c r="BQ889" s="29"/>
      <c r="BR889" s="29"/>
      <c r="BS889" s="29"/>
      <c r="BT889" s="29"/>
      <c r="BU889" s="29"/>
      <c r="BV889" s="29"/>
      <c r="BW889" s="29"/>
      <c r="BX889" s="29"/>
      <c r="BY889" s="29"/>
      <c r="BZ889" s="29"/>
      <c r="CA889" s="29"/>
      <c r="CB889" s="29"/>
      <c r="CC889" s="29"/>
      <c r="CD889" s="29"/>
      <c r="CE889" s="29"/>
    </row>
    <row r="890" spans="1:83" ht="15">
      <c r="A890" s="29"/>
      <c r="B890" s="29"/>
      <c r="C890" s="28"/>
      <c r="D890" s="29"/>
      <c r="E890" s="28"/>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c r="AX890" s="29"/>
      <c r="AY890" s="29"/>
      <c r="AZ890" s="29"/>
      <c r="BA890" s="29"/>
      <c r="BB890" s="29"/>
      <c r="BC890" s="29"/>
      <c r="BD890" s="29"/>
      <c r="BE890" s="29"/>
      <c r="BF890" s="29"/>
      <c r="BG890" s="29"/>
      <c r="BH890" s="29"/>
      <c r="BI890" s="29"/>
      <c r="BJ890" s="29"/>
      <c r="BK890" s="29"/>
      <c r="BL890" s="29"/>
      <c r="BM890" s="29"/>
      <c r="BN890" s="29"/>
      <c r="BO890" s="29"/>
      <c r="BP890" s="29"/>
      <c r="BQ890" s="29"/>
      <c r="BR890" s="29"/>
      <c r="BS890" s="29"/>
      <c r="BT890" s="29"/>
      <c r="BU890" s="29"/>
      <c r="BV890" s="29"/>
      <c r="BW890" s="29"/>
      <c r="BX890" s="29"/>
      <c r="BY890" s="29"/>
      <c r="BZ890" s="29"/>
      <c r="CA890" s="29"/>
      <c r="CB890" s="29"/>
      <c r="CC890" s="29"/>
      <c r="CD890" s="29"/>
      <c r="CE890" s="29"/>
    </row>
    <row r="891" spans="1:83" ht="15">
      <c r="A891" s="29"/>
      <c r="B891" s="29"/>
      <c r="C891" s="28"/>
      <c r="D891" s="29"/>
      <c r="E891" s="28"/>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c r="BO891" s="29"/>
      <c r="BP891" s="29"/>
      <c r="BQ891" s="29"/>
      <c r="BR891" s="29"/>
      <c r="BS891" s="29"/>
      <c r="BT891" s="29"/>
      <c r="BU891" s="29"/>
      <c r="BV891" s="29"/>
      <c r="BW891" s="29"/>
      <c r="BX891" s="29"/>
      <c r="BY891" s="29"/>
      <c r="BZ891" s="29"/>
      <c r="CA891" s="29"/>
      <c r="CB891" s="29"/>
      <c r="CC891" s="29"/>
      <c r="CD891" s="29"/>
      <c r="CE891" s="29"/>
    </row>
    <row r="892" spans="1:83" ht="15">
      <c r="A892" s="29"/>
      <c r="B892" s="29"/>
      <c r="C892" s="28"/>
      <c r="D892" s="29"/>
      <c r="E892" s="28"/>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c r="AX892" s="29"/>
      <c r="AY892" s="29"/>
      <c r="AZ892" s="29"/>
      <c r="BA892" s="29"/>
      <c r="BB892" s="29"/>
      <c r="BC892" s="29"/>
      <c r="BD892" s="29"/>
      <c r="BE892" s="29"/>
      <c r="BF892" s="29"/>
      <c r="BG892" s="29"/>
      <c r="BH892" s="29"/>
      <c r="BI892" s="29"/>
      <c r="BJ892" s="29"/>
      <c r="BK892" s="29"/>
      <c r="BL892" s="29"/>
      <c r="BM892" s="29"/>
      <c r="BN892" s="29"/>
      <c r="BO892" s="29"/>
      <c r="BP892" s="29"/>
      <c r="BQ892" s="29"/>
      <c r="BR892" s="29"/>
      <c r="BS892" s="29"/>
      <c r="BT892" s="29"/>
      <c r="BU892" s="29"/>
      <c r="BV892" s="29"/>
      <c r="BW892" s="29"/>
      <c r="BX892" s="29"/>
      <c r="BY892" s="29"/>
      <c r="BZ892" s="29"/>
      <c r="CA892" s="29"/>
      <c r="CB892" s="29"/>
      <c r="CC892" s="29"/>
      <c r="CD892" s="29"/>
      <c r="CE892" s="29"/>
    </row>
    <row r="893" spans="1:83" ht="15">
      <c r="A893" s="29"/>
      <c r="B893" s="29"/>
      <c r="C893" s="28"/>
      <c r="D893" s="29"/>
      <c r="E893" s="28"/>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c r="BO893" s="29"/>
      <c r="BP893" s="29"/>
      <c r="BQ893" s="29"/>
      <c r="BR893" s="29"/>
      <c r="BS893" s="29"/>
      <c r="BT893" s="29"/>
      <c r="BU893" s="29"/>
      <c r="BV893" s="29"/>
      <c r="BW893" s="29"/>
      <c r="BX893" s="29"/>
      <c r="BY893" s="29"/>
      <c r="BZ893" s="29"/>
      <c r="CA893" s="29"/>
      <c r="CB893" s="29"/>
      <c r="CC893" s="29"/>
      <c r="CD893" s="29"/>
      <c r="CE893" s="29"/>
    </row>
    <row r="894" spans="1:83" ht="15">
      <c r="A894" s="29"/>
      <c r="B894" s="29"/>
      <c r="C894" s="28"/>
      <c r="D894" s="29"/>
      <c r="E894" s="28"/>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c r="AX894" s="29"/>
      <c r="AY894" s="29"/>
      <c r="AZ894" s="29"/>
      <c r="BA894" s="29"/>
      <c r="BB894" s="29"/>
      <c r="BC894" s="29"/>
      <c r="BD894" s="29"/>
      <c r="BE894" s="29"/>
      <c r="BF894" s="29"/>
      <c r="BG894" s="29"/>
      <c r="BH894" s="29"/>
      <c r="BI894" s="29"/>
      <c r="BJ894" s="29"/>
      <c r="BK894" s="29"/>
      <c r="BL894" s="29"/>
      <c r="BM894" s="29"/>
      <c r="BN894" s="29"/>
      <c r="BO894" s="29"/>
      <c r="BP894" s="29"/>
      <c r="BQ894" s="29"/>
      <c r="BR894" s="29"/>
      <c r="BS894" s="29"/>
      <c r="BT894" s="29"/>
      <c r="BU894" s="29"/>
      <c r="BV894" s="29"/>
      <c r="BW894" s="29"/>
      <c r="BX894" s="29"/>
      <c r="BY894" s="29"/>
      <c r="BZ894" s="29"/>
      <c r="CA894" s="29"/>
      <c r="CB894" s="29"/>
      <c r="CC894" s="29"/>
      <c r="CD894" s="29"/>
      <c r="CE894" s="29"/>
    </row>
    <row r="895" spans="1:83" ht="15">
      <c r="A895" s="29"/>
      <c r="B895" s="29"/>
      <c r="C895" s="28"/>
      <c r="D895" s="29"/>
      <c r="E895" s="28"/>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c r="BO895" s="29"/>
      <c r="BP895" s="29"/>
      <c r="BQ895" s="29"/>
      <c r="BR895" s="29"/>
      <c r="BS895" s="29"/>
      <c r="BT895" s="29"/>
      <c r="BU895" s="29"/>
      <c r="BV895" s="29"/>
      <c r="BW895" s="29"/>
      <c r="BX895" s="29"/>
      <c r="BY895" s="29"/>
      <c r="BZ895" s="29"/>
      <c r="CA895" s="29"/>
      <c r="CB895" s="29"/>
      <c r="CC895" s="29"/>
      <c r="CD895" s="29"/>
      <c r="CE895" s="29"/>
    </row>
    <row r="896" spans="1:83" ht="15">
      <c r="A896" s="29"/>
      <c r="B896" s="29"/>
      <c r="C896" s="28"/>
      <c r="D896" s="29"/>
      <c r="E896" s="28"/>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c r="AX896" s="29"/>
      <c r="AY896" s="29"/>
      <c r="AZ896" s="29"/>
      <c r="BA896" s="29"/>
      <c r="BB896" s="29"/>
      <c r="BC896" s="29"/>
      <c r="BD896" s="29"/>
      <c r="BE896" s="29"/>
      <c r="BF896" s="29"/>
      <c r="BG896" s="29"/>
      <c r="BH896" s="29"/>
      <c r="BI896" s="29"/>
      <c r="BJ896" s="29"/>
      <c r="BK896" s="29"/>
      <c r="BL896" s="29"/>
      <c r="BM896" s="29"/>
      <c r="BN896" s="29"/>
      <c r="BO896" s="29"/>
      <c r="BP896" s="29"/>
      <c r="BQ896" s="29"/>
      <c r="BR896" s="29"/>
      <c r="BS896" s="29"/>
      <c r="BT896" s="29"/>
      <c r="BU896" s="29"/>
      <c r="BV896" s="29"/>
      <c r="BW896" s="29"/>
      <c r="BX896" s="29"/>
      <c r="BY896" s="29"/>
      <c r="BZ896" s="29"/>
      <c r="CA896" s="29"/>
      <c r="CB896" s="29"/>
      <c r="CC896" s="29"/>
      <c r="CD896" s="29"/>
      <c r="CE896" s="29"/>
    </row>
    <row r="897" spans="1:83" ht="15">
      <c r="A897" s="29"/>
      <c r="B897" s="29"/>
      <c r="C897" s="28"/>
      <c r="D897" s="29"/>
      <c r="E897" s="28"/>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c r="BO897" s="29"/>
      <c r="BP897" s="29"/>
      <c r="BQ897" s="29"/>
      <c r="BR897" s="29"/>
      <c r="BS897" s="29"/>
      <c r="BT897" s="29"/>
      <c r="BU897" s="29"/>
      <c r="BV897" s="29"/>
      <c r="BW897" s="29"/>
      <c r="BX897" s="29"/>
      <c r="BY897" s="29"/>
      <c r="BZ897" s="29"/>
      <c r="CA897" s="29"/>
      <c r="CB897" s="29"/>
      <c r="CC897" s="29"/>
      <c r="CD897" s="29"/>
      <c r="CE897" s="29"/>
    </row>
    <row r="898" spans="1:83" ht="15">
      <c r="A898" s="29"/>
      <c r="B898" s="29"/>
      <c r="C898" s="28"/>
      <c r="D898" s="29"/>
      <c r="E898" s="28"/>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c r="AX898" s="29"/>
      <c r="AY898" s="29"/>
      <c r="AZ898" s="29"/>
      <c r="BA898" s="29"/>
      <c r="BB898" s="29"/>
      <c r="BC898" s="29"/>
      <c r="BD898" s="29"/>
      <c r="BE898" s="29"/>
      <c r="BF898" s="29"/>
      <c r="BG898" s="29"/>
      <c r="BH898" s="29"/>
      <c r="BI898" s="29"/>
      <c r="BJ898" s="29"/>
      <c r="BK898" s="29"/>
      <c r="BL898" s="29"/>
      <c r="BM898" s="29"/>
      <c r="BN898" s="29"/>
      <c r="BO898" s="29"/>
      <c r="BP898" s="29"/>
      <c r="BQ898" s="29"/>
      <c r="BR898" s="29"/>
      <c r="BS898" s="29"/>
      <c r="BT898" s="29"/>
      <c r="BU898" s="29"/>
      <c r="BV898" s="29"/>
      <c r="BW898" s="29"/>
      <c r="BX898" s="29"/>
      <c r="BY898" s="29"/>
      <c r="BZ898" s="29"/>
      <c r="CA898" s="29"/>
      <c r="CB898" s="29"/>
      <c r="CC898" s="29"/>
      <c r="CD898" s="29"/>
      <c r="CE898" s="29"/>
    </row>
    <row r="899" spans="1:83" ht="15">
      <c r="A899" s="29"/>
      <c r="B899" s="29"/>
      <c r="C899" s="28"/>
      <c r="D899" s="29"/>
      <c r="E899" s="28"/>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c r="BO899" s="29"/>
      <c r="BP899" s="29"/>
      <c r="BQ899" s="29"/>
      <c r="BR899" s="29"/>
      <c r="BS899" s="29"/>
      <c r="BT899" s="29"/>
      <c r="BU899" s="29"/>
      <c r="BV899" s="29"/>
      <c r="BW899" s="29"/>
      <c r="BX899" s="29"/>
      <c r="BY899" s="29"/>
      <c r="BZ899" s="29"/>
      <c r="CA899" s="29"/>
      <c r="CB899" s="29"/>
      <c r="CC899" s="29"/>
      <c r="CD899" s="29"/>
      <c r="CE899" s="29"/>
    </row>
    <row r="900" spans="1:83" ht="15">
      <c r="A900" s="29"/>
      <c r="B900" s="29"/>
      <c r="C900" s="28"/>
      <c r="D900" s="29"/>
      <c r="E900" s="28"/>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c r="AX900" s="29"/>
      <c r="AY900" s="29"/>
      <c r="AZ900" s="29"/>
      <c r="BA900" s="29"/>
      <c r="BB900" s="29"/>
      <c r="BC900" s="29"/>
      <c r="BD900" s="29"/>
      <c r="BE900" s="29"/>
      <c r="BF900" s="29"/>
      <c r="BG900" s="29"/>
      <c r="BH900" s="29"/>
      <c r="BI900" s="29"/>
      <c r="BJ900" s="29"/>
      <c r="BK900" s="29"/>
      <c r="BL900" s="29"/>
      <c r="BM900" s="29"/>
      <c r="BN900" s="29"/>
      <c r="BO900" s="29"/>
      <c r="BP900" s="29"/>
      <c r="BQ900" s="29"/>
      <c r="BR900" s="29"/>
      <c r="BS900" s="29"/>
      <c r="BT900" s="29"/>
      <c r="BU900" s="29"/>
      <c r="BV900" s="29"/>
      <c r="BW900" s="29"/>
      <c r="BX900" s="29"/>
      <c r="BY900" s="29"/>
      <c r="BZ900" s="29"/>
      <c r="CA900" s="29"/>
      <c r="CB900" s="29"/>
      <c r="CC900" s="29"/>
      <c r="CD900" s="29"/>
      <c r="CE900" s="29"/>
    </row>
    <row r="901" spans="1:83" ht="15">
      <c r="A901" s="29"/>
      <c r="B901" s="29"/>
      <c r="C901" s="28"/>
      <c r="D901" s="29"/>
      <c r="E901" s="28"/>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c r="BO901" s="29"/>
      <c r="BP901" s="29"/>
      <c r="BQ901" s="29"/>
      <c r="BR901" s="29"/>
      <c r="BS901" s="29"/>
      <c r="BT901" s="29"/>
      <c r="BU901" s="29"/>
      <c r="BV901" s="29"/>
      <c r="BW901" s="29"/>
      <c r="BX901" s="29"/>
      <c r="BY901" s="29"/>
      <c r="BZ901" s="29"/>
      <c r="CA901" s="29"/>
      <c r="CB901" s="29"/>
      <c r="CC901" s="29"/>
      <c r="CD901" s="29"/>
      <c r="CE901" s="29"/>
    </row>
    <row r="902" spans="1:83" ht="15">
      <c r="A902" s="29"/>
      <c r="B902" s="29"/>
      <c r="C902" s="28"/>
      <c r="D902" s="29"/>
      <c r="E902" s="28"/>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c r="AX902" s="29"/>
      <c r="AY902" s="29"/>
      <c r="AZ902" s="29"/>
      <c r="BA902" s="29"/>
      <c r="BB902" s="29"/>
      <c r="BC902" s="29"/>
      <c r="BD902" s="29"/>
      <c r="BE902" s="29"/>
      <c r="BF902" s="29"/>
      <c r="BG902" s="29"/>
      <c r="BH902" s="29"/>
      <c r="BI902" s="29"/>
      <c r="BJ902" s="29"/>
      <c r="BK902" s="29"/>
      <c r="BL902" s="29"/>
      <c r="BM902" s="29"/>
      <c r="BN902" s="29"/>
      <c r="BO902" s="29"/>
      <c r="BP902" s="29"/>
      <c r="BQ902" s="29"/>
      <c r="BR902" s="29"/>
      <c r="BS902" s="29"/>
      <c r="BT902" s="29"/>
      <c r="BU902" s="29"/>
      <c r="BV902" s="29"/>
      <c r="BW902" s="29"/>
      <c r="BX902" s="29"/>
      <c r="BY902" s="29"/>
      <c r="BZ902" s="29"/>
      <c r="CA902" s="29"/>
      <c r="CB902" s="29"/>
      <c r="CC902" s="29"/>
      <c r="CD902" s="29"/>
      <c r="CE902" s="29"/>
    </row>
    <row r="903" spans="1:83" ht="15">
      <c r="A903" s="29"/>
      <c r="B903" s="29"/>
      <c r="C903" s="28"/>
      <c r="D903" s="29"/>
      <c r="E903" s="28"/>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c r="BO903" s="29"/>
      <c r="BP903" s="29"/>
      <c r="BQ903" s="29"/>
      <c r="BR903" s="29"/>
      <c r="BS903" s="29"/>
      <c r="BT903" s="29"/>
      <c r="BU903" s="29"/>
      <c r="BV903" s="29"/>
      <c r="BW903" s="29"/>
      <c r="BX903" s="29"/>
      <c r="BY903" s="29"/>
      <c r="BZ903" s="29"/>
      <c r="CA903" s="29"/>
      <c r="CB903" s="29"/>
      <c r="CC903" s="29"/>
      <c r="CD903" s="29"/>
      <c r="CE903" s="29"/>
    </row>
    <row r="904" spans="1:83" ht="15">
      <c r="A904" s="29"/>
      <c r="B904" s="29"/>
      <c r="C904" s="28"/>
      <c r="D904" s="29"/>
      <c r="E904" s="28"/>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c r="AX904" s="29"/>
      <c r="AY904" s="29"/>
      <c r="AZ904" s="29"/>
      <c r="BA904" s="29"/>
      <c r="BB904" s="29"/>
      <c r="BC904" s="29"/>
      <c r="BD904" s="29"/>
      <c r="BE904" s="29"/>
      <c r="BF904" s="29"/>
      <c r="BG904" s="29"/>
      <c r="BH904" s="29"/>
      <c r="BI904" s="29"/>
      <c r="BJ904" s="29"/>
      <c r="BK904" s="29"/>
      <c r="BL904" s="29"/>
      <c r="BM904" s="29"/>
      <c r="BN904" s="29"/>
      <c r="BO904" s="29"/>
      <c r="BP904" s="29"/>
      <c r="BQ904" s="29"/>
      <c r="BR904" s="29"/>
      <c r="BS904" s="29"/>
      <c r="BT904" s="29"/>
      <c r="BU904" s="29"/>
      <c r="BV904" s="29"/>
      <c r="BW904" s="29"/>
      <c r="BX904" s="29"/>
      <c r="BY904" s="29"/>
      <c r="BZ904" s="29"/>
      <c r="CA904" s="29"/>
      <c r="CB904" s="29"/>
      <c r="CC904" s="29"/>
      <c r="CD904" s="29"/>
      <c r="CE904" s="29"/>
    </row>
    <row r="905" spans="1:83" ht="15">
      <c r="A905" s="29"/>
      <c r="B905" s="29"/>
      <c r="C905" s="28"/>
      <c r="D905" s="29"/>
      <c r="E905" s="28"/>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c r="BO905" s="29"/>
      <c r="BP905" s="29"/>
      <c r="BQ905" s="29"/>
      <c r="BR905" s="29"/>
      <c r="BS905" s="29"/>
      <c r="BT905" s="29"/>
      <c r="BU905" s="29"/>
      <c r="BV905" s="29"/>
      <c r="BW905" s="29"/>
      <c r="BX905" s="29"/>
      <c r="BY905" s="29"/>
      <c r="BZ905" s="29"/>
      <c r="CA905" s="29"/>
      <c r="CB905" s="29"/>
      <c r="CC905" s="29"/>
      <c r="CD905" s="29"/>
      <c r="CE905" s="29"/>
    </row>
    <row r="906" spans="1:83" ht="15">
      <c r="A906" s="29"/>
      <c r="B906" s="29"/>
      <c r="C906" s="28"/>
      <c r="D906" s="29"/>
      <c r="E906" s="28"/>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c r="AX906" s="29"/>
      <c r="AY906" s="29"/>
      <c r="AZ906" s="29"/>
      <c r="BA906" s="29"/>
      <c r="BB906" s="29"/>
      <c r="BC906" s="29"/>
      <c r="BD906" s="29"/>
      <c r="BE906" s="29"/>
      <c r="BF906" s="29"/>
      <c r="BG906" s="29"/>
      <c r="BH906" s="29"/>
      <c r="BI906" s="29"/>
      <c r="BJ906" s="29"/>
      <c r="BK906" s="29"/>
      <c r="BL906" s="29"/>
      <c r="BM906" s="29"/>
      <c r="BN906" s="29"/>
      <c r="BO906" s="29"/>
      <c r="BP906" s="29"/>
      <c r="BQ906" s="29"/>
      <c r="BR906" s="29"/>
      <c r="BS906" s="29"/>
      <c r="BT906" s="29"/>
      <c r="BU906" s="29"/>
      <c r="BV906" s="29"/>
      <c r="BW906" s="29"/>
      <c r="BX906" s="29"/>
      <c r="BY906" s="29"/>
      <c r="BZ906" s="29"/>
      <c r="CA906" s="29"/>
      <c r="CB906" s="29"/>
      <c r="CC906" s="29"/>
      <c r="CD906" s="29"/>
      <c r="CE906" s="29"/>
    </row>
    <row r="907" spans="1:83" ht="15">
      <c r="A907" s="29"/>
      <c r="B907" s="29"/>
      <c r="C907" s="28"/>
      <c r="D907" s="29"/>
      <c r="E907" s="28"/>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c r="BO907" s="29"/>
      <c r="BP907" s="29"/>
      <c r="BQ907" s="29"/>
      <c r="BR907" s="29"/>
      <c r="BS907" s="29"/>
      <c r="BT907" s="29"/>
      <c r="BU907" s="29"/>
      <c r="BV907" s="29"/>
      <c r="BW907" s="29"/>
      <c r="BX907" s="29"/>
      <c r="BY907" s="29"/>
      <c r="BZ907" s="29"/>
      <c r="CA907" s="29"/>
      <c r="CB907" s="29"/>
      <c r="CC907" s="29"/>
      <c r="CD907" s="29"/>
      <c r="CE907" s="29"/>
    </row>
    <row r="908" spans="1:83" ht="15">
      <c r="A908" s="29"/>
      <c r="B908" s="29"/>
      <c r="C908" s="28"/>
      <c r="D908" s="29"/>
      <c r="E908" s="28"/>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c r="AV908" s="29"/>
      <c r="AW908" s="29"/>
      <c r="AX908" s="29"/>
      <c r="AY908" s="29"/>
      <c r="AZ908" s="29"/>
      <c r="BA908" s="29"/>
      <c r="BB908" s="29"/>
      <c r="BC908" s="29"/>
      <c r="BD908" s="29"/>
      <c r="BE908" s="29"/>
      <c r="BF908" s="29"/>
      <c r="BG908" s="29"/>
      <c r="BH908" s="29"/>
      <c r="BI908" s="29"/>
      <c r="BJ908" s="29"/>
      <c r="BK908" s="29"/>
      <c r="BL908" s="29"/>
      <c r="BM908" s="29"/>
      <c r="BN908" s="29"/>
      <c r="BO908" s="29"/>
      <c r="BP908" s="29"/>
      <c r="BQ908" s="29"/>
      <c r="BR908" s="29"/>
      <c r="BS908" s="29"/>
      <c r="BT908" s="29"/>
      <c r="BU908" s="29"/>
      <c r="BV908" s="29"/>
      <c r="BW908" s="29"/>
      <c r="BX908" s="29"/>
      <c r="BY908" s="29"/>
      <c r="BZ908" s="29"/>
      <c r="CA908" s="29"/>
      <c r="CB908" s="29"/>
      <c r="CC908" s="29"/>
      <c r="CD908" s="29"/>
      <c r="CE908" s="29"/>
    </row>
    <row r="909" spans="1:83" ht="15">
      <c r="A909" s="29"/>
      <c r="B909" s="29"/>
      <c r="C909" s="28"/>
      <c r="D909" s="29"/>
      <c r="E909" s="28"/>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c r="BO909" s="29"/>
      <c r="BP909" s="29"/>
      <c r="BQ909" s="29"/>
      <c r="BR909" s="29"/>
      <c r="BS909" s="29"/>
      <c r="BT909" s="29"/>
      <c r="BU909" s="29"/>
      <c r="BV909" s="29"/>
      <c r="BW909" s="29"/>
      <c r="BX909" s="29"/>
      <c r="BY909" s="29"/>
      <c r="BZ909" s="29"/>
      <c r="CA909" s="29"/>
      <c r="CB909" s="29"/>
      <c r="CC909" s="29"/>
      <c r="CD909" s="29"/>
      <c r="CE909" s="29"/>
    </row>
    <row r="910" spans="1:83" ht="15">
      <c r="A910" s="29"/>
      <c r="B910" s="29"/>
      <c r="C910" s="28"/>
      <c r="D910" s="29"/>
      <c r="E910" s="28"/>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c r="BD910" s="29"/>
      <c r="BE910" s="29"/>
      <c r="BF910" s="29"/>
      <c r="BG910" s="29"/>
      <c r="BH910" s="29"/>
      <c r="BI910" s="29"/>
      <c r="BJ910" s="29"/>
      <c r="BK910" s="29"/>
      <c r="BL910" s="29"/>
      <c r="BM910" s="29"/>
      <c r="BN910" s="29"/>
      <c r="BO910" s="29"/>
      <c r="BP910" s="29"/>
      <c r="BQ910" s="29"/>
      <c r="BR910" s="29"/>
      <c r="BS910" s="29"/>
      <c r="BT910" s="29"/>
      <c r="BU910" s="29"/>
      <c r="BV910" s="29"/>
      <c r="BW910" s="29"/>
      <c r="BX910" s="29"/>
      <c r="BY910" s="29"/>
      <c r="BZ910" s="29"/>
      <c r="CA910" s="29"/>
      <c r="CB910" s="29"/>
      <c r="CC910" s="29"/>
      <c r="CD910" s="29"/>
      <c r="CE910" s="29"/>
    </row>
    <row r="911" spans="1:83" ht="15">
      <c r="A911" s="29"/>
      <c r="B911" s="29"/>
      <c r="C911" s="28"/>
      <c r="D911" s="29"/>
      <c r="E911" s="28"/>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c r="BO911" s="29"/>
      <c r="BP911" s="29"/>
      <c r="BQ911" s="29"/>
      <c r="BR911" s="29"/>
      <c r="BS911" s="29"/>
      <c r="BT911" s="29"/>
      <c r="BU911" s="29"/>
      <c r="BV911" s="29"/>
      <c r="BW911" s="29"/>
      <c r="BX911" s="29"/>
      <c r="BY911" s="29"/>
      <c r="BZ911" s="29"/>
      <c r="CA911" s="29"/>
      <c r="CB911" s="29"/>
      <c r="CC911" s="29"/>
      <c r="CD911" s="29"/>
      <c r="CE911" s="29"/>
    </row>
    <row r="912" spans="1:83" ht="15">
      <c r="A912" s="29"/>
      <c r="B912" s="29"/>
      <c r="C912" s="28"/>
      <c r="D912" s="29"/>
      <c r="E912" s="28"/>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c r="BD912" s="29"/>
      <c r="BE912" s="29"/>
      <c r="BF912" s="29"/>
      <c r="BG912" s="29"/>
      <c r="BH912" s="29"/>
      <c r="BI912" s="29"/>
      <c r="BJ912" s="29"/>
      <c r="BK912" s="29"/>
      <c r="BL912" s="29"/>
      <c r="BM912" s="29"/>
      <c r="BN912" s="29"/>
      <c r="BO912" s="29"/>
      <c r="BP912" s="29"/>
      <c r="BQ912" s="29"/>
      <c r="BR912" s="29"/>
      <c r="BS912" s="29"/>
      <c r="BT912" s="29"/>
      <c r="BU912" s="29"/>
      <c r="BV912" s="29"/>
      <c r="BW912" s="29"/>
      <c r="BX912" s="29"/>
      <c r="BY912" s="29"/>
      <c r="BZ912" s="29"/>
      <c r="CA912" s="29"/>
      <c r="CB912" s="29"/>
      <c r="CC912" s="29"/>
      <c r="CD912" s="29"/>
      <c r="CE912" s="29"/>
    </row>
    <row r="913" spans="1:83" ht="15">
      <c r="A913" s="29"/>
      <c r="B913" s="29"/>
      <c r="C913" s="28"/>
      <c r="D913" s="29"/>
      <c r="E913" s="28"/>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c r="BO913" s="29"/>
      <c r="BP913" s="29"/>
      <c r="BQ913" s="29"/>
      <c r="BR913" s="29"/>
      <c r="BS913" s="29"/>
      <c r="BT913" s="29"/>
      <c r="BU913" s="29"/>
      <c r="BV913" s="29"/>
      <c r="BW913" s="29"/>
      <c r="BX913" s="29"/>
      <c r="BY913" s="29"/>
      <c r="BZ913" s="29"/>
      <c r="CA913" s="29"/>
      <c r="CB913" s="29"/>
      <c r="CC913" s="29"/>
      <c r="CD913" s="29"/>
      <c r="CE913" s="29"/>
    </row>
    <row r="914" spans="1:83" ht="15">
      <c r="A914" s="29"/>
      <c r="B914" s="29"/>
      <c r="C914" s="28"/>
      <c r="D914" s="29"/>
      <c r="E914" s="28"/>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c r="BD914" s="29"/>
      <c r="BE914" s="29"/>
      <c r="BF914" s="29"/>
      <c r="BG914" s="29"/>
      <c r="BH914" s="29"/>
      <c r="BI914" s="29"/>
      <c r="BJ914" s="29"/>
      <c r="BK914" s="29"/>
      <c r="BL914" s="29"/>
      <c r="BM914" s="29"/>
      <c r="BN914" s="29"/>
      <c r="BO914" s="29"/>
      <c r="BP914" s="29"/>
      <c r="BQ914" s="29"/>
      <c r="BR914" s="29"/>
      <c r="BS914" s="29"/>
      <c r="BT914" s="29"/>
      <c r="BU914" s="29"/>
      <c r="BV914" s="29"/>
      <c r="BW914" s="29"/>
      <c r="BX914" s="29"/>
      <c r="BY914" s="29"/>
      <c r="BZ914" s="29"/>
      <c r="CA914" s="29"/>
      <c r="CB914" s="29"/>
      <c r="CC914" s="29"/>
      <c r="CD914" s="29"/>
      <c r="CE914" s="29"/>
    </row>
    <row r="915" spans="1:83" ht="15">
      <c r="A915" s="29"/>
      <c r="B915" s="29"/>
      <c r="C915" s="28"/>
      <c r="D915" s="29"/>
      <c r="E915" s="28"/>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c r="BO915" s="29"/>
      <c r="BP915" s="29"/>
      <c r="BQ915" s="29"/>
      <c r="BR915" s="29"/>
      <c r="BS915" s="29"/>
      <c r="BT915" s="29"/>
      <c r="BU915" s="29"/>
      <c r="BV915" s="29"/>
      <c r="BW915" s="29"/>
      <c r="BX915" s="29"/>
      <c r="BY915" s="29"/>
      <c r="BZ915" s="29"/>
      <c r="CA915" s="29"/>
      <c r="CB915" s="29"/>
      <c r="CC915" s="29"/>
      <c r="CD915" s="29"/>
      <c r="CE915" s="29"/>
    </row>
    <row r="916" spans="1:83" ht="15">
      <c r="A916" s="29"/>
      <c r="B916" s="29"/>
      <c r="C916" s="28"/>
      <c r="D916" s="29"/>
      <c r="E916" s="28"/>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c r="BC916" s="29"/>
      <c r="BD916" s="29"/>
      <c r="BE916" s="29"/>
      <c r="BF916" s="29"/>
      <c r="BG916" s="29"/>
      <c r="BH916" s="29"/>
      <c r="BI916" s="29"/>
      <c r="BJ916" s="29"/>
      <c r="BK916" s="29"/>
      <c r="BL916" s="29"/>
      <c r="BM916" s="29"/>
      <c r="BN916" s="29"/>
      <c r="BO916" s="29"/>
      <c r="BP916" s="29"/>
      <c r="BQ916" s="29"/>
      <c r="BR916" s="29"/>
      <c r="BS916" s="29"/>
      <c r="BT916" s="29"/>
      <c r="BU916" s="29"/>
      <c r="BV916" s="29"/>
      <c r="BW916" s="29"/>
      <c r="BX916" s="29"/>
      <c r="BY916" s="29"/>
      <c r="BZ916" s="29"/>
      <c r="CA916" s="29"/>
      <c r="CB916" s="29"/>
      <c r="CC916" s="29"/>
      <c r="CD916" s="29"/>
      <c r="CE916" s="29"/>
    </row>
    <row r="917" spans="1:83" ht="15">
      <c r="A917" s="29"/>
      <c r="B917" s="29"/>
      <c r="C917" s="28"/>
      <c r="D917" s="29"/>
      <c r="E917" s="28"/>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c r="BO917" s="29"/>
      <c r="BP917" s="29"/>
      <c r="BQ917" s="29"/>
      <c r="BR917" s="29"/>
      <c r="BS917" s="29"/>
      <c r="BT917" s="29"/>
      <c r="BU917" s="29"/>
      <c r="BV917" s="29"/>
      <c r="BW917" s="29"/>
      <c r="BX917" s="29"/>
      <c r="BY917" s="29"/>
      <c r="BZ917" s="29"/>
      <c r="CA917" s="29"/>
      <c r="CB917" s="29"/>
      <c r="CC917" s="29"/>
      <c r="CD917" s="29"/>
      <c r="CE917" s="29"/>
    </row>
    <row r="918" spans="1:83" ht="15">
      <c r="A918" s="29"/>
      <c r="B918" s="29"/>
      <c r="C918" s="28"/>
      <c r="D918" s="29"/>
      <c r="E918" s="28"/>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c r="BC918" s="29"/>
      <c r="BD918" s="29"/>
      <c r="BE918" s="29"/>
      <c r="BF918" s="29"/>
      <c r="BG918" s="29"/>
      <c r="BH918" s="29"/>
      <c r="BI918" s="29"/>
      <c r="BJ918" s="29"/>
      <c r="BK918" s="29"/>
      <c r="BL918" s="29"/>
      <c r="BM918" s="29"/>
      <c r="BN918" s="29"/>
      <c r="BO918" s="29"/>
      <c r="BP918" s="29"/>
      <c r="BQ918" s="29"/>
      <c r="BR918" s="29"/>
      <c r="BS918" s="29"/>
      <c r="BT918" s="29"/>
      <c r="BU918" s="29"/>
      <c r="BV918" s="29"/>
      <c r="BW918" s="29"/>
      <c r="BX918" s="29"/>
      <c r="BY918" s="29"/>
      <c r="BZ918" s="29"/>
      <c r="CA918" s="29"/>
      <c r="CB918" s="29"/>
      <c r="CC918" s="29"/>
      <c r="CD918" s="29"/>
      <c r="CE918" s="29"/>
    </row>
    <row r="919" spans="1:83" ht="15">
      <c r="A919" s="29"/>
      <c r="B919" s="29"/>
      <c r="C919" s="28"/>
      <c r="D919" s="29"/>
      <c r="E919" s="28"/>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c r="BO919" s="29"/>
      <c r="BP919" s="29"/>
      <c r="BQ919" s="29"/>
      <c r="BR919" s="29"/>
      <c r="BS919" s="29"/>
      <c r="BT919" s="29"/>
      <c r="BU919" s="29"/>
      <c r="BV919" s="29"/>
      <c r="BW919" s="29"/>
      <c r="BX919" s="29"/>
      <c r="BY919" s="29"/>
      <c r="BZ919" s="29"/>
      <c r="CA919" s="29"/>
      <c r="CB919" s="29"/>
      <c r="CC919" s="29"/>
      <c r="CD919" s="29"/>
      <c r="CE919" s="29"/>
    </row>
    <row r="920" spans="1:83" ht="15">
      <c r="A920" s="29"/>
      <c r="B920" s="29"/>
      <c r="C920" s="28"/>
      <c r="D920" s="29"/>
      <c r="E920" s="28"/>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c r="BC920" s="29"/>
      <c r="BD920" s="29"/>
      <c r="BE920" s="29"/>
      <c r="BF920" s="29"/>
      <c r="BG920" s="29"/>
      <c r="BH920" s="29"/>
      <c r="BI920" s="29"/>
      <c r="BJ920" s="29"/>
      <c r="BK920" s="29"/>
      <c r="BL920" s="29"/>
      <c r="BM920" s="29"/>
      <c r="BN920" s="29"/>
      <c r="BO920" s="29"/>
      <c r="BP920" s="29"/>
      <c r="BQ920" s="29"/>
      <c r="BR920" s="29"/>
      <c r="BS920" s="29"/>
      <c r="BT920" s="29"/>
      <c r="BU920" s="29"/>
      <c r="BV920" s="29"/>
      <c r="BW920" s="29"/>
      <c r="BX920" s="29"/>
      <c r="BY920" s="29"/>
      <c r="BZ920" s="29"/>
      <c r="CA920" s="29"/>
      <c r="CB920" s="29"/>
      <c r="CC920" s="29"/>
      <c r="CD920" s="29"/>
      <c r="CE920" s="29"/>
    </row>
    <row r="921" spans="1:83" ht="15">
      <c r="A921" s="29"/>
      <c r="B921" s="29"/>
      <c r="C921" s="28"/>
      <c r="D921" s="29"/>
      <c r="E921" s="28"/>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c r="BO921" s="29"/>
      <c r="BP921" s="29"/>
      <c r="BQ921" s="29"/>
      <c r="BR921" s="29"/>
      <c r="BS921" s="29"/>
      <c r="BT921" s="29"/>
      <c r="BU921" s="29"/>
      <c r="BV921" s="29"/>
      <c r="BW921" s="29"/>
      <c r="BX921" s="29"/>
      <c r="BY921" s="29"/>
      <c r="BZ921" s="29"/>
      <c r="CA921" s="29"/>
      <c r="CB921" s="29"/>
      <c r="CC921" s="29"/>
      <c r="CD921" s="29"/>
      <c r="CE921" s="29"/>
    </row>
    <row r="922" spans="1:83" ht="15">
      <c r="A922" s="29"/>
      <c r="B922" s="29"/>
      <c r="C922" s="28"/>
      <c r="D922" s="29"/>
      <c r="E922" s="28"/>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29"/>
      <c r="AW922" s="29"/>
      <c r="AX922" s="29"/>
      <c r="AY922" s="29"/>
      <c r="AZ922" s="29"/>
      <c r="BA922" s="29"/>
      <c r="BB922" s="29"/>
      <c r="BC922" s="29"/>
      <c r="BD922" s="29"/>
      <c r="BE922" s="29"/>
      <c r="BF922" s="29"/>
      <c r="BG922" s="29"/>
      <c r="BH922" s="29"/>
      <c r="BI922" s="29"/>
      <c r="BJ922" s="29"/>
      <c r="BK922" s="29"/>
      <c r="BL922" s="29"/>
      <c r="BM922" s="29"/>
      <c r="BN922" s="29"/>
      <c r="BO922" s="29"/>
      <c r="BP922" s="29"/>
      <c r="BQ922" s="29"/>
      <c r="BR922" s="29"/>
      <c r="BS922" s="29"/>
      <c r="BT922" s="29"/>
      <c r="BU922" s="29"/>
      <c r="BV922" s="29"/>
      <c r="BW922" s="29"/>
      <c r="BX922" s="29"/>
      <c r="BY922" s="29"/>
      <c r="BZ922" s="29"/>
      <c r="CA922" s="29"/>
      <c r="CB922" s="29"/>
      <c r="CC922" s="29"/>
      <c r="CD922" s="29"/>
      <c r="CE922" s="29"/>
    </row>
    <row r="923" spans="1:83" ht="15">
      <c r="A923" s="29"/>
      <c r="B923" s="29"/>
      <c r="C923" s="28"/>
      <c r="D923" s="29"/>
      <c r="E923" s="28"/>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c r="BO923" s="29"/>
      <c r="BP923" s="29"/>
      <c r="BQ923" s="29"/>
      <c r="BR923" s="29"/>
      <c r="BS923" s="29"/>
      <c r="BT923" s="29"/>
      <c r="BU923" s="29"/>
      <c r="BV923" s="29"/>
      <c r="BW923" s="29"/>
      <c r="BX923" s="29"/>
      <c r="BY923" s="29"/>
      <c r="BZ923" s="29"/>
      <c r="CA923" s="29"/>
      <c r="CB923" s="29"/>
      <c r="CC923" s="29"/>
      <c r="CD923" s="29"/>
      <c r="CE923" s="29"/>
    </row>
    <row r="924" spans="1:83" ht="15">
      <c r="A924" s="29"/>
      <c r="B924" s="29"/>
      <c r="C924" s="28"/>
      <c r="D924" s="29"/>
      <c r="E924" s="28"/>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29"/>
      <c r="AW924" s="29"/>
      <c r="AX924" s="29"/>
      <c r="AY924" s="29"/>
      <c r="AZ924" s="29"/>
      <c r="BA924" s="29"/>
      <c r="BB924" s="29"/>
      <c r="BC924" s="29"/>
      <c r="BD924" s="29"/>
      <c r="BE924" s="29"/>
      <c r="BF924" s="29"/>
      <c r="BG924" s="29"/>
      <c r="BH924" s="29"/>
      <c r="BI924" s="29"/>
      <c r="BJ924" s="29"/>
      <c r="BK924" s="29"/>
      <c r="BL924" s="29"/>
      <c r="BM924" s="29"/>
      <c r="BN924" s="29"/>
      <c r="BO924" s="29"/>
      <c r="BP924" s="29"/>
      <c r="BQ924" s="29"/>
      <c r="BR924" s="29"/>
      <c r="BS924" s="29"/>
      <c r="BT924" s="29"/>
      <c r="BU924" s="29"/>
      <c r="BV924" s="29"/>
      <c r="BW924" s="29"/>
      <c r="BX924" s="29"/>
      <c r="BY924" s="29"/>
      <c r="BZ924" s="29"/>
      <c r="CA924" s="29"/>
      <c r="CB924" s="29"/>
      <c r="CC924" s="29"/>
      <c r="CD924" s="29"/>
      <c r="CE924" s="29"/>
    </row>
    <row r="925" spans="1:83" ht="15">
      <c r="A925" s="29"/>
      <c r="B925" s="29"/>
      <c r="C925" s="28"/>
      <c r="D925" s="29"/>
      <c r="E925" s="28"/>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c r="BO925" s="29"/>
      <c r="BP925" s="29"/>
      <c r="BQ925" s="29"/>
      <c r="BR925" s="29"/>
      <c r="BS925" s="29"/>
      <c r="BT925" s="29"/>
      <c r="BU925" s="29"/>
      <c r="BV925" s="29"/>
      <c r="BW925" s="29"/>
      <c r="BX925" s="29"/>
      <c r="BY925" s="29"/>
      <c r="BZ925" s="29"/>
      <c r="CA925" s="29"/>
      <c r="CB925" s="29"/>
      <c r="CC925" s="29"/>
      <c r="CD925" s="29"/>
      <c r="CE925" s="29"/>
    </row>
    <row r="926" spans="1:83" ht="15">
      <c r="A926" s="29"/>
      <c r="B926" s="29"/>
      <c r="C926" s="28"/>
      <c r="D926" s="29"/>
      <c r="E926" s="28"/>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29"/>
      <c r="AW926" s="29"/>
      <c r="AX926" s="29"/>
      <c r="AY926" s="29"/>
      <c r="AZ926" s="29"/>
      <c r="BA926" s="29"/>
      <c r="BB926" s="29"/>
      <c r="BC926" s="29"/>
      <c r="BD926" s="29"/>
      <c r="BE926" s="29"/>
      <c r="BF926" s="29"/>
      <c r="BG926" s="29"/>
      <c r="BH926" s="29"/>
      <c r="BI926" s="29"/>
      <c r="BJ926" s="29"/>
      <c r="BK926" s="29"/>
      <c r="BL926" s="29"/>
      <c r="BM926" s="29"/>
      <c r="BN926" s="29"/>
      <c r="BO926" s="29"/>
      <c r="BP926" s="29"/>
      <c r="BQ926" s="29"/>
      <c r="BR926" s="29"/>
      <c r="BS926" s="29"/>
      <c r="BT926" s="29"/>
      <c r="BU926" s="29"/>
      <c r="BV926" s="29"/>
      <c r="BW926" s="29"/>
      <c r="BX926" s="29"/>
      <c r="BY926" s="29"/>
      <c r="BZ926" s="29"/>
      <c r="CA926" s="29"/>
      <c r="CB926" s="29"/>
      <c r="CC926" s="29"/>
      <c r="CD926" s="29"/>
      <c r="CE926" s="29"/>
    </row>
    <row r="927" spans="1:83" ht="15">
      <c r="A927" s="29"/>
      <c r="B927" s="29"/>
      <c r="C927" s="28"/>
      <c r="D927" s="29"/>
      <c r="E927" s="28"/>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c r="BO927" s="29"/>
      <c r="BP927" s="29"/>
      <c r="BQ927" s="29"/>
      <c r="BR927" s="29"/>
      <c r="BS927" s="29"/>
      <c r="BT927" s="29"/>
      <c r="BU927" s="29"/>
      <c r="BV927" s="29"/>
      <c r="BW927" s="29"/>
      <c r="BX927" s="29"/>
      <c r="BY927" s="29"/>
      <c r="BZ927" s="29"/>
      <c r="CA927" s="29"/>
      <c r="CB927" s="29"/>
      <c r="CC927" s="29"/>
      <c r="CD927" s="29"/>
      <c r="CE927" s="29"/>
    </row>
    <row r="928" spans="1:83" ht="15">
      <c r="A928" s="29"/>
      <c r="B928" s="29"/>
      <c r="C928" s="28"/>
      <c r="D928" s="29"/>
      <c r="E928" s="28"/>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29"/>
      <c r="AW928" s="29"/>
      <c r="AX928" s="29"/>
      <c r="AY928" s="29"/>
      <c r="AZ928" s="29"/>
      <c r="BA928" s="29"/>
      <c r="BB928" s="29"/>
      <c r="BC928" s="29"/>
      <c r="BD928" s="29"/>
      <c r="BE928" s="29"/>
      <c r="BF928" s="29"/>
      <c r="BG928" s="29"/>
      <c r="BH928" s="29"/>
      <c r="BI928" s="29"/>
      <c r="BJ928" s="29"/>
      <c r="BK928" s="29"/>
      <c r="BL928" s="29"/>
      <c r="BM928" s="29"/>
      <c r="BN928" s="29"/>
      <c r="BO928" s="29"/>
      <c r="BP928" s="29"/>
      <c r="BQ928" s="29"/>
      <c r="BR928" s="29"/>
      <c r="BS928" s="29"/>
      <c r="BT928" s="29"/>
      <c r="BU928" s="29"/>
      <c r="BV928" s="29"/>
      <c r="BW928" s="29"/>
      <c r="BX928" s="29"/>
      <c r="BY928" s="29"/>
      <c r="BZ928" s="29"/>
      <c r="CA928" s="29"/>
      <c r="CB928" s="29"/>
      <c r="CC928" s="29"/>
      <c r="CD928" s="29"/>
      <c r="CE928" s="29"/>
    </row>
    <row r="929" spans="1:83" ht="15">
      <c r="A929" s="29"/>
      <c r="B929" s="29"/>
      <c r="C929" s="28"/>
      <c r="D929" s="29"/>
      <c r="E929" s="28"/>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c r="BO929" s="29"/>
      <c r="BP929" s="29"/>
      <c r="BQ929" s="29"/>
      <c r="BR929" s="29"/>
      <c r="BS929" s="29"/>
      <c r="BT929" s="29"/>
      <c r="BU929" s="29"/>
      <c r="BV929" s="29"/>
      <c r="BW929" s="29"/>
      <c r="BX929" s="29"/>
      <c r="BY929" s="29"/>
      <c r="BZ929" s="29"/>
      <c r="CA929" s="29"/>
      <c r="CB929" s="29"/>
      <c r="CC929" s="29"/>
      <c r="CD929" s="29"/>
      <c r="CE929" s="29"/>
    </row>
    <row r="930" spans="1:83" ht="15">
      <c r="A930" s="29"/>
      <c r="B930" s="29"/>
      <c r="C930" s="28"/>
      <c r="D930" s="29"/>
      <c r="E930" s="28"/>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c r="BC930" s="29"/>
      <c r="BD930" s="29"/>
      <c r="BE930" s="29"/>
      <c r="BF930" s="29"/>
      <c r="BG930" s="29"/>
      <c r="BH930" s="29"/>
      <c r="BI930" s="29"/>
      <c r="BJ930" s="29"/>
      <c r="BK930" s="29"/>
      <c r="BL930" s="29"/>
      <c r="BM930" s="29"/>
      <c r="BN930" s="29"/>
      <c r="BO930" s="29"/>
      <c r="BP930" s="29"/>
      <c r="BQ930" s="29"/>
      <c r="BR930" s="29"/>
      <c r="BS930" s="29"/>
      <c r="BT930" s="29"/>
      <c r="BU930" s="29"/>
      <c r="BV930" s="29"/>
      <c r="BW930" s="29"/>
      <c r="BX930" s="29"/>
      <c r="BY930" s="29"/>
      <c r="BZ930" s="29"/>
      <c r="CA930" s="29"/>
      <c r="CB930" s="29"/>
      <c r="CC930" s="29"/>
      <c r="CD930" s="29"/>
      <c r="CE930" s="29"/>
    </row>
    <row r="931" spans="1:83" ht="15">
      <c r="A931" s="29"/>
      <c r="B931" s="29"/>
      <c r="C931" s="28"/>
      <c r="D931" s="29"/>
      <c r="E931" s="28"/>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c r="BO931" s="29"/>
      <c r="BP931" s="29"/>
      <c r="BQ931" s="29"/>
      <c r="BR931" s="29"/>
      <c r="BS931" s="29"/>
      <c r="BT931" s="29"/>
      <c r="BU931" s="29"/>
      <c r="BV931" s="29"/>
      <c r="BW931" s="29"/>
      <c r="BX931" s="29"/>
      <c r="BY931" s="29"/>
      <c r="BZ931" s="29"/>
      <c r="CA931" s="29"/>
      <c r="CB931" s="29"/>
      <c r="CC931" s="29"/>
      <c r="CD931" s="29"/>
      <c r="CE931" s="29"/>
    </row>
    <row r="932" spans="1:83" ht="15">
      <c r="A932" s="29"/>
      <c r="B932" s="29"/>
      <c r="C932" s="28"/>
      <c r="D932" s="29"/>
      <c r="E932" s="28"/>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c r="BC932" s="29"/>
      <c r="BD932" s="29"/>
      <c r="BE932" s="29"/>
      <c r="BF932" s="29"/>
      <c r="BG932" s="29"/>
      <c r="BH932" s="29"/>
      <c r="BI932" s="29"/>
      <c r="BJ932" s="29"/>
      <c r="BK932" s="29"/>
      <c r="BL932" s="29"/>
      <c r="BM932" s="29"/>
      <c r="BN932" s="29"/>
      <c r="BO932" s="29"/>
      <c r="BP932" s="29"/>
      <c r="BQ932" s="29"/>
      <c r="BR932" s="29"/>
      <c r="BS932" s="29"/>
      <c r="BT932" s="29"/>
      <c r="BU932" s="29"/>
      <c r="BV932" s="29"/>
      <c r="BW932" s="29"/>
      <c r="BX932" s="29"/>
      <c r="BY932" s="29"/>
      <c r="BZ932" s="29"/>
      <c r="CA932" s="29"/>
      <c r="CB932" s="29"/>
      <c r="CC932" s="29"/>
      <c r="CD932" s="29"/>
      <c r="CE932" s="29"/>
    </row>
    <row r="933" spans="1:83" ht="15">
      <c r="A933" s="29"/>
      <c r="B933" s="29"/>
      <c r="C933" s="28"/>
      <c r="D933" s="29"/>
      <c r="E933" s="28"/>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c r="BO933" s="29"/>
      <c r="BP933" s="29"/>
      <c r="BQ933" s="29"/>
      <c r="BR933" s="29"/>
      <c r="BS933" s="29"/>
      <c r="BT933" s="29"/>
      <c r="BU933" s="29"/>
      <c r="BV933" s="29"/>
      <c r="BW933" s="29"/>
      <c r="BX933" s="29"/>
      <c r="BY933" s="29"/>
      <c r="BZ933" s="29"/>
      <c r="CA933" s="29"/>
      <c r="CB933" s="29"/>
      <c r="CC933" s="29"/>
      <c r="CD933" s="29"/>
      <c r="CE933" s="29"/>
    </row>
    <row r="934" spans="1:83" ht="15">
      <c r="A934" s="29"/>
      <c r="B934" s="29"/>
      <c r="C934" s="28"/>
      <c r="D934" s="29"/>
      <c r="E934" s="28"/>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c r="BC934" s="29"/>
      <c r="BD934" s="29"/>
      <c r="BE934" s="29"/>
      <c r="BF934" s="29"/>
      <c r="BG934" s="29"/>
      <c r="BH934" s="29"/>
      <c r="BI934" s="29"/>
      <c r="BJ934" s="29"/>
      <c r="BK934" s="29"/>
      <c r="BL934" s="29"/>
      <c r="BM934" s="29"/>
      <c r="BN934" s="29"/>
      <c r="BO934" s="29"/>
      <c r="BP934" s="29"/>
      <c r="BQ934" s="29"/>
      <c r="BR934" s="29"/>
      <c r="BS934" s="29"/>
      <c r="BT934" s="29"/>
      <c r="BU934" s="29"/>
      <c r="BV934" s="29"/>
      <c r="BW934" s="29"/>
      <c r="BX934" s="29"/>
      <c r="BY934" s="29"/>
      <c r="BZ934" s="29"/>
      <c r="CA934" s="29"/>
      <c r="CB934" s="29"/>
      <c r="CC934" s="29"/>
      <c r="CD934" s="29"/>
      <c r="CE934" s="29"/>
    </row>
    <row r="935" spans="1:83" ht="15">
      <c r="A935" s="29"/>
      <c r="B935" s="29"/>
      <c r="C935" s="28"/>
      <c r="D935" s="29"/>
      <c r="E935" s="28"/>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c r="BO935" s="29"/>
      <c r="BP935" s="29"/>
      <c r="BQ935" s="29"/>
      <c r="BR935" s="29"/>
      <c r="BS935" s="29"/>
      <c r="BT935" s="29"/>
      <c r="BU935" s="29"/>
      <c r="BV935" s="29"/>
      <c r="BW935" s="29"/>
      <c r="BX935" s="29"/>
      <c r="BY935" s="29"/>
      <c r="BZ935" s="29"/>
      <c r="CA935" s="29"/>
      <c r="CB935" s="29"/>
      <c r="CC935" s="29"/>
      <c r="CD935" s="29"/>
      <c r="CE935" s="29"/>
    </row>
    <row r="936" spans="1:83" ht="15">
      <c r="A936" s="29"/>
      <c r="B936" s="29"/>
      <c r="C936" s="28"/>
      <c r="D936" s="29"/>
      <c r="E936" s="28"/>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c r="BC936" s="29"/>
      <c r="BD936" s="29"/>
      <c r="BE936" s="29"/>
      <c r="BF936" s="29"/>
      <c r="BG936" s="29"/>
      <c r="BH936" s="29"/>
      <c r="BI936" s="29"/>
      <c r="BJ936" s="29"/>
      <c r="BK936" s="29"/>
      <c r="BL936" s="29"/>
      <c r="BM936" s="29"/>
      <c r="BN936" s="29"/>
      <c r="BO936" s="29"/>
      <c r="BP936" s="29"/>
      <c r="BQ936" s="29"/>
      <c r="BR936" s="29"/>
      <c r="BS936" s="29"/>
      <c r="BT936" s="29"/>
      <c r="BU936" s="29"/>
      <c r="BV936" s="29"/>
      <c r="BW936" s="29"/>
      <c r="BX936" s="29"/>
      <c r="BY936" s="29"/>
      <c r="BZ936" s="29"/>
      <c r="CA936" s="29"/>
      <c r="CB936" s="29"/>
      <c r="CC936" s="29"/>
      <c r="CD936" s="29"/>
      <c r="CE936" s="29"/>
    </row>
    <row r="937" spans="1:83" ht="15">
      <c r="A937" s="29"/>
      <c r="B937" s="29"/>
      <c r="C937" s="28"/>
      <c r="D937" s="29"/>
      <c r="E937" s="28"/>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c r="BO937" s="29"/>
      <c r="BP937" s="29"/>
      <c r="BQ937" s="29"/>
      <c r="BR937" s="29"/>
      <c r="BS937" s="29"/>
      <c r="BT937" s="29"/>
      <c r="BU937" s="29"/>
      <c r="BV937" s="29"/>
      <c r="BW937" s="29"/>
      <c r="BX937" s="29"/>
      <c r="BY937" s="29"/>
      <c r="BZ937" s="29"/>
      <c r="CA937" s="29"/>
      <c r="CB937" s="29"/>
      <c r="CC937" s="29"/>
      <c r="CD937" s="29"/>
      <c r="CE937" s="29"/>
    </row>
    <row r="938" spans="1:83" ht="15">
      <c r="A938" s="29"/>
      <c r="B938" s="29"/>
      <c r="C938" s="28"/>
      <c r="D938" s="29"/>
      <c r="E938" s="28"/>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c r="BC938" s="29"/>
      <c r="BD938" s="29"/>
      <c r="BE938" s="29"/>
      <c r="BF938" s="29"/>
      <c r="BG938" s="29"/>
      <c r="BH938" s="29"/>
      <c r="BI938" s="29"/>
      <c r="BJ938" s="29"/>
      <c r="BK938" s="29"/>
      <c r="BL938" s="29"/>
      <c r="BM938" s="29"/>
      <c r="BN938" s="29"/>
      <c r="BO938" s="29"/>
      <c r="BP938" s="29"/>
      <c r="BQ938" s="29"/>
      <c r="BR938" s="29"/>
      <c r="BS938" s="29"/>
      <c r="BT938" s="29"/>
      <c r="BU938" s="29"/>
      <c r="BV938" s="29"/>
      <c r="BW938" s="29"/>
      <c r="BX938" s="29"/>
      <c r="BY938" s="29"/>
      <c r="BZ938" s="29"/>
      <c r="CA938" s="29"/>
      <c r="CB938" s="29"/>
      <c r="CC938" s="29"/>
      <c r="CD938" s="29"/>
      <c r="CE938" s="29"/>
    </row>
    <row r="939" spans="1:83" ht="15">
      <c r="A939" s="29"/>
      <c r="B939" s="29"/>
      <c r="C939" s="28"/>
      <c r="D939" s="29"/>
      <c r="E939" s="28"/>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c r="BO939" s="29"/>
      <c r="BP939" s="29"/>
      <c r="BQ939" s="29"/>
      <c r="BR939" s="29"/>
      <c r="BS939" s="29"/>
      <c r="BT939" s="29"/>
      <c r="BU939" s="29"/>
      <c r="BV939" s="29"/>
      <c r="BW939" s="29"/>
      <c r="BX939" s="29"/>
      <c r="BY939" s="29"/>
      <c r="BZ939" s="29"/>
      <c r="CA939" s="29"/>
      <c r="CB939" s="29"/>
      <c r="CC939" s="29"/>
      <c r="CD939" s="29"/>
      <c r="CE939" s="29"/>
    </row>
    <row r="940" spans="1:83" ht="15">
      <c r="A940" s="29"/>
      <c r="B940" s="29"/>
      <c r="C940" s="28"/>
      <c r="D940" s="29"/>
      <c r="E940" s="28"/>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c r="AX940" s="29"/>
      <c r="AY940" s="29"/>
      <c r="AZ940" s="29"/>
      <c r="BA940" s="29"/>
      <c r="BB940" s="29"/>
      <c r="BC940" s="29"/>
      <c r="BD940" s="29"/>
      <c r="BE940" s="29"/>
      <c r="BF940" s="29"/>
      <c r="BG940" s="29"/>
      <c r="BH940" s="29"/>
      <c r="BI940" s="29"/>
      <c r="BJ940" s="29"/>
      <c r="BK940" s="29"/>
      <c r="BL940" s="29"/>
      <c r="BM940" s="29"/>
      <c r="BN940" s="29"/>
      <c r="BO940" s="29"/>
      <c r="BP940" s="29"/>
      <c r="BQ940" s="29"/>
      <c r="BR940" s="29"/>
      <c r="BS940" s="29"/>
      <c r="BT940" s="29"/>
      <c r="BU940" s="29"/>
      <c r="BV940" s="29"/>
      <c r="BW940" s="29"/>
      <c r="BX940" s="29"/>
      <c r="BY940" s="29"/>
      <c r="BZ940" s="29"/>
      <c r="CA940" s="29"/>
      <c r="CB940" s="29"/>
      <c r="CC940" s="29"/>
      <c r="CD940" s="29"/>
      <c r="CE940" s="29"/>
    </row>
    <row r="941" spans="1:83" ht="15">
      <c r="A941" s="29"/>
      <c r="B941" s="29"/>
      <c r="C941" s="28"/>
      <c r="D941" s="29"/>
      <c r="E941" s="28"/>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c r="BO941" s="29"/>
      <c r="BP941" s="29"/>
      <c r="BQ941" s="29"/>
      <c r="BR941" s="29"/>
      <c r="BS941" s="29"/>
      <c r="BT941" s="29"/>
      <c r="BU941" s="29"/>
      <c r="BV941" s="29"/>
      <c r="BW941" s="29"/>
      <c r="BX941" s="29"/>
      <c r="BY941" s="29"/>
      <c r="BZ941" s="29"/>
      <c r="CA941" s="29"/>
      <c r="CB941" s="29"/>
      <c r="CC941" s="29"/>
      <c r="CD941" s="29"/>
      <c r="CE941" s="29"/>
    </row>
    <row r="942" spans="1:83" ht="15">
      <c r="A942" s="29"/>
      <c r="B942" s="29"/>
      <c r="C942" s="28"/>
      <c r="D942" s="29"/>
      <c r="E942" s="28"/>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c r="AX942" s="29"/>
      <c r="AY942" s="29"/>
      <c r="AZ942" s="29"/>
      <c r="BA942" s="29"/>
      <c r="BB942" s="29"/>
      <c r="BC942" s="29"/>
      <c r="BD942" s="29"/>
      <c r="BE942" s="29"/>
      <c r="BF942" s="29"/>
      <c r="BG942" s="29"/>
      <c r="BH942" s="29"/>
      <c r="BI942" s="29"/>
      <c r="BJ942" s="29"/>
      <c r="BK942" s="29"/>
      <c r="BL942" s="29"/>
      <c r="BM942" s="29"/>
      <c r="BN942" s="29"/>
      <c r="BO942" s="29"/>
      <c r="BP942" s="29"/>
      <c r="BQ942" s="29"/>
      <c r="BR942" s="29"/>
      <c r="BS942" s="29"/>
      <c r="BT942" s="29"/>
      <c r="BU942" s="29"/>
      <c r="BV942" s="29"/>
      <c r="BW942" s="29"/>
      <c r="BX942" s="29"/>
      <c r="BY942" s="29"/>
      <c r="BZ942" s="29"/>
      <c r="CA942" s="29"/>
      <c r="CB942" s="29"/>
      <c r="CC942" s="29"/>
      <c r="CD942" s="29"/>
      <c r="CE942" s="29"/>
    </row>
    <row r="943" spans="1:83" ht="15">
      <c r="A943" s="29"/>
      <c r="B943" s="29"/>
      <c r="C943" s="28"/>
      <c r="D943" s="29"/>
      <c r="E943" s="28"/>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c r="BO943" s="29"/>
      <c r="BP943" s="29"/>
      <c r="BQ943" s="29"/>
      <c r="BR943" s="29"/>
      <c r="BS943" s="29"/>
      <c r="BT943" s="29"/>
      <c r="BU943" s="29"/>
      <c r="BV943" s="29"/>
      <c r="BW943" s="29"/>
      <c r="BX943" s="29"/>
      <c r="BY943" s="29"/>
      <c r="BZ943" s="29"/>
      <c r="CA943" s="29"/>
      <c r="CB943" s="29"/>
      <c r="CC943" s="29"/>
      <c r="CD943" s="29"/>
      <c r="CE943" s="29"/>
    </row>
    <row r="944" spans="1:83" ht="15">
      <c r="A944" s="29"/>
      <c r="B944" s="29"/>
      <c r="C944" s="28"/>
      <c r="D944" s="29"/>
      <c r="E944" s="28"/>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c r="AY944" s="29"/>
      <c r="AZ944" s="29"/>
      <c r="BA944" s="29"/>
      <c r="BB944" s="29"/>
      <c r="BC944" s="29"/>
      <c r="BD944" s="29"/>
      <c r="BE944" s="29"/>
      <c r="BF944" s="29"/>
      <c r="BG944" s="29"/>
      <c r="BH944" s="29"/>
      <c r="BI944" s="29"/>
      <c r="BJ944" s="29"/>
      <c r="BK944" s="29"/>
      <c r="BL944" s="29"/>
      <c r="BM944" s="29"/>
      <c r="BN944" s="29"/>
      <c r="BO944" s="29"/>
      <c r="BP944" s="29"/>
      <c r="BQ944" s="29"/>
      <c r="BR944" s="29"/>
      <c r="BS944" s="29"/>
      <c r="BT944" s="29"/>
      <c r="BU944" s="29"/>
      <c r="BV944" s="29"/>
      <c r="BW944" s="29"/>
      <c r="BX944" s="29"/>
      <c r="BY944" s="29"/>
      <c r="BZ944" s="29"/>
      <c r="CA944" s="29"/>
      <c r="CB944" s="29"/>
      <c r="CC944" s="29"/>
      <c r="CD944" s="29"/>
      <c r="CE944" s="29"/>
    </row>
    <row r="945" spans="1:83" ht="15">
      <c r="A945" s="29"/>
      <c r="B945" s="29"/>
      <c r="C945" s="28"/>
      <c r="D945" s="29"/>
      <c r="E945" s="28"/>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c r="BI945" s="29"/>
      <c r="BJ945" s="29"/>
      <c r="BK945" s="29"/>
      <c r="BL945" s="29"/>
      <c r="BM945" s="29"/>
      <c r="BN945" s="29"/>
      <c r="BO945" s="29"/>
      <c r="BP945" s="29"/>
      <c r="BQ945" s="29"/>
      <c r="BR945" s="29"/>
      <c r="BS945" s="29"/>
      <c r="BT945" s="29"/>
      <c r="BU945" s="29"/>
      <c r="BV945" s="29"/>
      <c r="BW945" s="29"/>
      <c r="BX945" s="29"/>
      <c r="BY945" s="29"/>
      <c r="BZ945" s="29"/>
      <c r="CA945" s="29"/>
      <c r="CB945" s="29"/>
      <c r="CC945" s="29"/>
      <c r="CD945" s="29"/>
      <c r="CE945" s="29"/>
    </row>
    <row r="946" spans="1:83" ht="15">
      <c r="A946" s="29"/>
      <c r="B946" s="29"/>
      <c r="C946" s="28"/>
      <c r="D946" s="29"/>
      <c r="E946" s="28"/>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c r="AX946" s="29"/>
      <c r="AY946" s="29"/>
      <c r="AZ946" s="29"/>
      <c r="BA946" s="29"/>
      <c r="BB946" s="29"/>
      <c r="BC946" s="29"/>
      <c r="BD946" s="29"/>
      <c r="BE946" s="29"/>
      <c r="BF946" s="29"/>
      <c r="BG946" s="29"/>
      <c r="BH946" s="29"/>
      <c r="BI946" s="29"/>
      <c r="BJ946" s="29"/>
      <c r="BK946" s="29"/>
      <c r="BL946" s="29"/>
      <c r="BM946" s="29"/>
      <c r="BN946" s="29"/>
      <c r="BO946" s="29"/>
      <c r="BP946" s="29"/>
      <c r="BQ946" s="29"/>
      <c r="BR946" s="29"/>
      <c r="BS946" s="29"/>
      <c r="BT946" s="29"/>
      <c r="BU946" s="29"/>
      <c r="BV946" s="29"/>
      <c r="BW946" s="29"/>
      <c r="BX946" s="29"/>
      <c r="BY946" s="29"/>
      <c r="BZ946" s="29"/>
      <c r="CA946" s="29"/>
      <c r="CB946" s="29"/>
      <c r="CC946" s="29"/>
      <c r="CD946" s="29"/>
      <c r="CE946" s="29"/>
    </row>
    <row r="947" spans="1:83" ht="15">
      <c r="A947" s="29"/>
      <c r="B947" s="29"/>
      <c r="C947" s="28"/>
      <c r="D947" s="29"/>
      <c r="E947" s="28"/>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c r="BO947" s="29"/>
      <c r="BP947" s="29"/>
      <c r="BQ947" s="29"/>
      <c r="BR947" s="29"/>
      <c r="BS947" s="29"/>
      <c r="BT947" s="29"/>
      <c r="BU947" s="29"/>
      <c r="BV947" s="29"/>
      <c r="BW947" s="29"/>
      <c r="BX947" s="29"/>
      <c r="BY947" s="29"/>
      <c r="BZ947" s="29"/>
      <c r="CA947" s="29"/>
      <c r="CB947" s="29"/>
      <c r="CC947" s="29"/>
      <c r="CD947" s="29"/>
      <c r="CE947" s="29"/>
    </row>
    <row r="948" spans="1:83" ht="15">
      <c r="A948" s="29"/>
      <c r="B948" s="29"/>
      <c r="C948" s="28"/>
      <c r="D948" s="29"/>
      <c r="E948" s="28"/>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c r="AX948" s="29"/>
      <c r="AY948" s="29"/>
      <c r="AZ948" s="29"/>
      <c r="BA948" s="29"/>
      <c r="BB948" s="29"/>
      <c r="BC948" s="29"/>
      <c r="BD948" s="29"/>
      <c r="BE948" s="29"/>
      <c r="BF948" s="29"/>
      <c r="BG948" s="29"/>
      <c r="BH948" s="29"/>
      <c r="BI948" s="29"/>
      <c r="BJ948" s="29"/>
      <c r="BK948" s="29"/>
      <c r="BL948" s="29"/>
      <c r="BM948" s="29"/>
      <c r="BN948" s="29"/>
      <c r="BO948" s="29"/>
      <c r="BP948" s="29"/>
      <c r="BQ948" s="29"/>
      <c r="BR948" s="29"/>
      <c r="BS948" s="29"/>
      <c r="BT948" s="29"/>
      <c r="BU948" s="29"/>
      <c r="BV948" s="29"/>
      <c r="BW948" s="29"/>
      <c r="BX948" s="29"/>
      <c r="BY948" s="29"/>
      <c r="BZ948" s="29"/>
      <c r="CA948" s="29"/>
      <c r="CB948" s="29"/>
      <c r="CC948" s="29"/>
      <c r="CD948" s="29"/>
      <c r="CE948" s="29"/>
    </row>
    <row r="949" spans="1:83" ht="15">
      <c r="A949" s="29"/>
      <c r="B949" s="29"/>
      <c r="C949" s="28"/>
      <c r="D949" s="29"/>
      <c r="E949" s="28"/>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c r="BI949" s="29"/>
      <c r="BJ949" s="29"/>
      <c r="BK949" s="29"/>
      <c r="BL949" s="29"/>
      <c r="BM949" s="29"/>
      <c r="BN949" s="29"/>
      <c r="BO949" s="29"/>
      <c r="BP949" s="29"/>
      <c r="BQ949" s="29"/>
      <c r="BR949" s="29"/>
      <c r="BS949" s="29"/>
      <c r="BT949" s="29"/>
      <c r="BU949" s="29"/>
      <c r="BV949" s="29"/>
      <c r="BW949" s="29"/>
      <c r="BX949" s="29"/>
      <c r="BY949" s="29"/>
      <c r="BZ949" s="29"/>
      <c r="CA949" s="29"/>
      <c r="CB949" s="29"/>
      <c r="CC949" s="29"/>
      <c r="CD949" s="29"/>
      <c r="CE949" s="29"/>
    </row>
    <row r="950" spans="1:83" ht="15">
      <c r="A950" s="29"/>
      <c r="B950" s="29"/>
      <c r="C950" s="28"/>
      <c r="D950" s="29"/>
      <c r="E950" s="28"/>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29"/>
      <c r="AW950" s="29"/>
      <c r="AX950" s="29"/>
      <c r="AY950" s="29"/>
      <c r="AZ950" s="29"/>
      <c r="BA950" s="29"/>
      <c r="BB950" s="29"/>
      <c r="BC950" s="29"/>
      <c r="BD950" s="29"/>
      <c r="BE950" s="29"/>
      <c r="BF950" s="29"/>
      <c r="BG950" s="29"/>
      <c r="BH950" s="29"/>
      <c r="BI950" s="29"/>
      <c r="BJ950" s="29"/>
      <c r="BK950" s="29"/>
      <c r="BL950" s="29"/>
      <c r="BM950" s="29"/>
      <c r="BN950" s="29"/>
      <c r="BO950" s="29"/>
      <c r="BP950" s="29"/>
      <c r="BQ950" s="29"/>
      <c r="BR950" s="29"/>
      <c r="BS950" s="29"/>
      <c r="BT950" s="29"/>
      <c r="BU950" s="29"/>
      <c r="BV950" s="29"/>
      <c r="BW950" s="29"/>
      <c r="BX950" s="29"/>
      <c r="BY950" s="29"/>
      <c r="BZ950" s="29"/>
      <c r="CA950" s="29"/>
      <c r="CB950" s="29"/>
      <c r="CC950" s="29"/>
      <c r="CD950" s="29"/>
      <c r="CE950" s="29"/>
    </row>
    <row r="951" spans="1:83" ht="15">
      <c r="A951" s="29"/>
      <c r="B951" s="29"/>
      <c r="C951" s="28"/>
      <c r="D951" s="29"/>
      <c r="E951" s="28"/>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c r="BI951" s="29"/>
      <c r="BJ951" s="29"/>
      <c r="BK951" s="29"/>
      <c r="BL951" s="29"/>
      <c r="BM951" s="29"/>
      <c r="BN951" s="29"/>
      <c r="BO951" s="29"/>
      <c r="BP951" s="29"/>
      <c r="BQ951" s="29"/>
      <c r="BR951" s="29"/>
      <c r="BS951" s="29"/>
      <c r="BT951" s="29"/>
      <c r="BU951" s="29"/>
      <c r="BV951" s="29"/>
      <c r="BW951" s="29"/>
      <c r="BX951" s="29"/>
      <c r="BY951" s="29"/>
      <c r="BZ951" s="29"/>
      <c r="CA951" s="29"/>
      <c r="CB951" s="29"/>
      <c r="CC951" s="29"/>
      <c r="CD951" s="29"/>
      <c r="CE951" s="29"/>
    </row>
    <row r="952" spans="1:83" ht="15">
      <c r="A952" s="29"/>
      <c r="B952" s="29"/>
      <c r="C952" s="28"/>
      <c r="D952" s="29"/>
      <c r="E952" s="28"/>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c r="AX952" s="29"/>
      <c r="AY952" s="29"/>
      <c r="AZ952" s="29"/>
      <c r="BA952" s="29"/>
      <c r="BB952" s="29"/>
      <c r="BC952" s="29"/>
      <c r="BD952" s="29"/>
      <c r="BE952" s="29"/>
      <c r="BF952" s="29"/>
      <c r="BG952" s="29"/>
      <c r="BH952" s="29"/>
      <c r="BI952" s="29"/>
      <c r="BJ952" s="29"/>
      <c r="BK952" s="29"/>
      <c r="BL952" s="29"/>
      <c r="BM952" s="29"/>
      <c r="BN952" s="29"/>
      <c r="BO952" s="29"/>
      <c r="BP952" s="29"/>
      <c r="BQ952" s="29"/>
      <c r="BR952" s="29"/>
      <c r="BS952" s="29"/>
      <c r="BT952" s="29"/>
      <c r="BU952" s="29"/>
      <c r="BV952" s="29"/>
      <c r="BW952" s="29"/>
      <c r="BX952" s="29"/>
      <c r="BY952" s="29"/>
      <c r="BZ952" s="29"/>
      <c r="CA952" s="29"/>
      <c r="CB952" s="29"/>
      <c r="CC952" s="29"/>
      <c r="CD952" s="29"/>
      <c r="CE952" s="29"/>
    </row>
    <row r="953" spans="1:83" ht="15">
      <c r="A953" s="29"/>
      <c r="B953" s="29"/>
      <c r="C953" s="28"/>
      <c r="D953" s="29"/>
      <c r="E953" s="28"/>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c r="BO953" s="29"/>
      <c r="BP953" s="29"/>
      <c r="BQ953" s="29"/>
      <c r="BR953" s="29"/>
      <c r="BS953" s="29"/>
      <c r="BT953" s="29"/>
      <c r="BU953" s="29"/>
      <c r="BV953" s="29"/>
      <c r="BW953" s="29"/>
      <c r="BX953" s="29"/>
      <c r="BY953" s="29"/>
      <c r="BZ953" s="29"/>
      <c r="CA953" s="29"/>
      <c r="CB953" s="29"/>
      <c r="CC953" s="29"/>
      <c r="CD953" s="29"/>
      <c r="CE953" s="29"/>
    </row>
    <row r="954" spans="1:83" ht="15">
      <c r="A954" s="29"/>
      <c r="B954" s="29"/>
      <c r="C954" s="28"/>
      <c r="D954" s="29"/>
      <c r="E954" s="28"/>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c r="AX954" s="29"/>
      <c r="AY954" s="29"/>
      <c r="AZ954" s="29"/>
      <c r="BA954" s="29"/>
      <c r="BB954" s="29"/>
      <c r="BC954" s="29"/>
      <c r="BD954" s="29"/>
      <c r="BE954" s="29"/>
      <c r="BF954" s="29"/>
      <c r="BG954" s="29"/>
      <c r="BH954" s="29"/>
      <c r="BI954" s="29"/>
      <c r="BJ954" s="29"/>
      <c r="BK954" s="29"/>
      <c r="BL954" s="29"/>
      <c r="BM954" s="29"/>
      <c r="BN954" s="29"/>
      <c r="BO954" s="29"/>
      <c r="BP954" s="29"/>
      <c r="BQ954" s="29"/>
      <c r="BR954" s="29"/>
      <c r="BS954" s="29"/>
      <c r="BT954" s="29"/>
      <c r="BU954" s="29"/>
      <c r="BV954" s="29"/>
      <c r="BW954" s="29"/>
      <c r="BX954" s="29"/>
      <c r="BY954" s="29"/>
      <c r="BZ954" s="29"/>
      <c r="CA954" s="29"/>
      <c r="CB954" s="29"/>
      <c r="CC954" s="29"/>
      <c r="CD954" s="29"/>
      <c r="CE954" s="29"/>
    </row>
    <row r="955" spans="1:83" ht="15">
      <c r="A955" s="29"/>
      <c r="B955" s="29"/>
      <c r="C955" s="28"/>
      <c r="D955" s="29"/>
      <c r="E955" s="28"/>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c r="BO955" s="29"/>
      <c r="BP955" s="29"/>
      <c r="BQ955" s="29"/>
      <c r="BR955" s="29"/>
      <c r="BS955" s="29"/>
      <c r="BT955" s="29"/>
      <c r="BU955" s="29"/>
      <c r="BV955" s="29"/>
      <c r="BW955" s="29"/>
      <c r="BX955" s="29"/>
      <c r="BY955" s="29"/>
      <c r="BZ955" s="29"/>
      <c r="CA955" s="29"/>
      <c r="CB955" s="29"/>
      <c r="CC955" s="29"/>
      <c r="CD955" s="29"/>
      <c r="CE955" s="29"/>
    </row>
    <row r="956" spans="1:83" ht="15">
      <c r="A956" s="29"/>
      <c r="B956" s="29"/>
      <c r="C956" s="28"/>
      <c r="D956" s="29"/>
      <c r="E956" s="28"/>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c r="AX956" s="29"/>
      <c r="AY956" s="29"/>
      <c r="AZ956" s="29"/>
      <c r="BA956" s="29"/>
      <c r="BB956" s="29"/>
      <c r="BC956" s="29"/>
      <c r="BD956" s="29"/>
      <c r="BE956" s="29"/>
      <c r="BF956" s="29"/>
      <c r="BG956" s="29"/>
      <c r="BH956" s="29"/>
      <c r="BI956" s="29"/>
      <c r="BJ956" s="29"/>
      <c r="BK956" s="29"/>
      <c r="BL956" s="29"/>
      <c r="BM956" s="29"/>
      <c r="BN956" s="29"/>
      <c r="BO956" s="29"/>
      <c r="BP956" s="29"/>
      <c r="BQ956" s="29"/>
      <c r="BR956" s="29"/>
      <c r="BS956" s="29"/>
      <c r="BT956" s="29"/>
      <c r="BU956" s="29"/>
      <c r="BV956" s="29"/>
      <c r="BW956" s="29"/>
      <c r="BX956" s="29"/>
      <c r="BY956" s="29"/>
      <c r="BZ956" s="29"/>
      <c r="CA956" s="29"/>
      <c r="CB956" s="29"/>
      <c r="CC956" s="29"/>
      <c r="CD956" s="29"/>
      <c r="CE956" s="29"/>
    </row>
    <row r="957" spans="1:83" ht="15">
      <c r="A957" s="29"/>
      <c r="B957" s="29"/>
      <c r="C957" s="28"/>
      <c r="D957" s="29"/>
      <c r="E957" s="28"/>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c r="BO957" s="29"/>
      <c r="BP957" s="29"/>
      <c r="BQ957" s="29"/>
      <c r="BR957" s="29"/>
      <c r="BS957" s="29"/>
      <c r="BT957" s="29"/>
      <c r="BU957" s="29"/>
      <c r="BV957" s="29"/>
      <c r="BW957" s="29"/>
      <c r="BX957" s="29"/>
      <c r="BY957" s="29"/>
      <c r="BZ957" s="29"/>
      <c r="CA957" s="29"/>
      <c r="CB957" s="29"/>
      <c r="CC957" s="29"/>
      <c r="CD957" s="29"/>
      <c r="CE957" s="29"/>
    </row>
    <row r="958" spans="1:83" ht="15">
      <c r="A958" s="29"/>
      <c r="B958" s="29"/>
      <c r="C958" s="28"/>
      <c r="D958" s="29"/>
      <c r="E958" s="28"/>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c r="AX958" s="29"/>
      <c r="AY958" s="29"/>
      <c r="AZ958" s="29"/>
      <c r="BA958" s="29"/>
      <c r="BB958" s="29"/>
      <c r="BC958" s="29"/>
      <c r="BD958" s="29"/>
      <c r="BE958" s="29"/>
      <c r="BF958" s="29"/>
      <c r="BG958" s="29"/>
      <c r="BH958" s="29"/>
      <c r="BI958" s="29"/>
      <c r="BJ958" s="29"/>
      <c r="BK958" s="29"/>
      <c r="BL958" s="29"/>
      <c r="BM958" s="29"/>
      <c r="BN958" s="29"/>
      <c r="BO958" s="29"/>
      <c r="BP958" s="29"/>
      <c r="BQ958" s="29"/>
      <c r="BR958" s="29"/>
      <c r="BS958" s="29"/>
      <c r="BT958" s="29"/>
      <c r="BU958" s="29"/>
      <c r="BV958" s="29"/>
      <c r="BW958" s="29"/>
      <c r="BX958" s="29"/>
      <c r="BY958" s="29"/>
      <c r="BZ958" s="29"/>
      <c r="CA958" s="29"/>
      <c r="CB958" s="29"/>
      <c r="CC958" s="29"/>
      <c r="CD958" s="29"/>
      <c r="CE958" s="29"/>
    </row>
    <row r="959" spans="1:83" ht="15">
      <c r="A959" s="29"/>
      <c r="B959" s="29"/>
      <c r="C959" s="28"/>
      <c r="D959" s="29"/>
      <c r="E959" s="28"/>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c r="BO959" s="29"/>
      <c r="BP959" s="29"/>
      <c r="BQ959" s="29"/>
      <c r="BR959" s="29"/>
      <c r="BS959" s="29"/>
      <c r="BT959" s="29"/>
      <c r="BU959" s="29"/>
      <c r="BV959" s="29"/>
      <c r="BW959" s="29"/>
      <c r="BX959" s="29"/>
      <c r="BY959" s="29"/>
      <c r="BZ959" s="29"/>
      <c r="CA959" s="29"/>
      <c r="CB959" s="29"/>
      <c r="CC959" s="29"/>
      <c r="CD959" s="29"/>
      <c r="CE959" s="29"/>
    </row>
    <row r="960" spans="1:83" ht="15">
      <c r="A960" s="29"/>
      <c r="B960" s="29"/>
      <c r="C960" s="28"/>
      <c r="D960" s="29"/>
      <c r="E960" s="28"/>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c r="AX960" s="29"/>
      <c r="AY960" s="29"/>
      <c r="AZ960" s="29"/>
      <c r="BA960" s="29"/>
      <c r="BB960" s="29"/>
      <c r="BC960" s="29"/>
      <c r="BD960" s="29"/>
      <c r="BE960" s="29"/>
      <c r="BF960" s="29"/>
      <c r="BG960" s="29"/>
      <c r="BH960" s="29"/>
      <c r="BI960" s="29"/>
      <c r="BJ960" s="29"/>
      <c r="BK960" s="29"/>
      <c r="BL960" s="29"/>
      <c r="BM960" s="29"/>
      <c r="BN960" s="29"/>
      <c r="BO960" s="29"/>
      <c r="BP960" s="29"/>
      <c r="BQ960" s="29"/>
      <c r="BR960" s="29"/>
      <c r="BS960" s="29"/>
      <c r="BT960" s="29"/>
      <c r="BU960" s="29"/>
      <c r="BV960" s="29"/>
      <c r="BW960" s="29"/>
      <c r="BX960" s="29"/>
      <c r="BY960" s="29"/>
      <c r="BZ960" s="29"/>
      <c r="CA960" s="29"/>
      <c r="CB960" s="29"/>
      <c r="CC960" s="29"/>
      <c r="CD960" s="29"/>
      <c r="CE960" s="29"/>
    </row>
    <row r="961" spans="1:83" ht="15">
      <c r="A961" s="29"/>
      <c r="B961" s="29"/>
      <c r="C961" s="28"/>
      <c r="D961" s="29"/>
      <c r="E961" s="28"/>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c r="BI961" s="29"/>
      <c r="BJ961" s="29"/>
      <c r="BK961" s="29"/>
      <c r="BL961" s="29"/>
      <c r="BM961" s="29"/>
      <c r="BN961" s="29"/>
      <c r="BO961" s="29"/>
      <c r="BP961" s="29"/>
      <c r="BQ961" s="29"/>
      <c r="BR961" s="29"/>
      <c r="BS961" s="29"/>
      <c r="BT961" s="29"/>
      <c r="BU961" s="29"/>
      <c r="BV961" s="29"/>
      <c r="BW961" s="29"/>
      <c r="BX961" s="29"/>
      <c r="BY961" s="29"/>
      <c r="BZ961" s="29"/>
      <c r="CA961" s="29"/>
      <c r="CB961" s="29"/>
      <c r="CC961" s="29"/>
      <c r="CD961" s="29"/>
      <c r="CE961" s="29"/>
    </row>
    <row r="962" spans="1:83" ht="15">
      <c r="A962" s="29"/>
      <c r="B962" s="29"/>
      <c r="C962" s="28"/>
      <c r="D962" s="29"/>
      <c r="E962" s="28"/>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c r="AX962" s="29"/>
      <c r="AY962" s="29"/>
      <c r="AZ962" s="29"/>
      <c r="BA962" s="29"/>
      <c r="BB962" s="29"/>
      <c r="BC962" s="29"/>
      <c r="BD962" s="29"/>
      <c r="BE962" s="29"/>
      <c r="BF962" s="29"/>
      <c r="BG962" s="29"/>
      <c r="BH962" s="29"/>
      <c r="BI962" s="29"/>
      <c r="BJ962" s="29"/>
      <c r="BK962" s="29"/>
      <c r="BL962" s="29"/>
      <c r="BM962" s="29"/>
      <c r="BN962" s="29"/>
      <c r="BO962" s="29"/>
      <c r="BP962" s="29"/>
      <c r="BQ962" s="29"/>
      <c r="BR962" s="29"/>
      <c r="BS962" s="29"/>
      <c r="BT962" s="29"/>
      <c r="BU962" s="29"/>
      <c r="BV962" s="29"/>
      <c r="BW962" s="29"/>
      <c r="BX962" s="29"/>
      <c r="BY962" s="29"/>
      <c r="BZ962" s="29"/>
      <c r="CA962" s="29"/>
      <c r="CB962" s="29"/>
      <c r="CC962" s="29"/>
      <c r="CD962" s="29"/>
      <c r="CE962" s="29"/>
    </row>
    <row r="963" spans="1:83" ht="15">
      <c r="A963" s="29"/>
      <c r="B963" s="29"/>
      <c r="C963" s="28"/>
      <c r="D963" s="29"/>
      <c r="E963" s="28"/>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c r="BO963" s="29"/>
      <c r="BP963" s="29"/>
      <c r="BQ963" s="29"/>
      <c r="BR963" s="29"/>
      <c r="BS963" s="29"/>
      <c r="BT963" s="29"/>
      <c r="BU963" s="29"/>
      <c r="BV963" s="29"/>
      <c r="BW963" s="29"/>
      <c r="BX963" s="29"/>
      <c r="BY963" s="29"/>
      <c r="BZ963" s="29"/>
      <c r="CA963" s="29"/>
      <c r="CB963" s="29"/>
      <c r="CC963" s="29"/>
      <c r="CD963" s="29"/>
      <c r="CE963" s="29"/>
    </row>
    <row r="964" spans="1:83" ht="15">
      <c r="A964" s="29"/>
      <c r="B964" s="29"/>
      <c r="C964" s="28"/>
      <c r="D964" s="29"/>
      <c r="E964" s="28"/>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c r="AX964" s="29"/>
      <c r="AY964" s="29"/>
      <c r="AZ964" s="29"/>
      <c r="BA964" s="29"/>
      <c r="BB964" s="29"/>
      <c r="BC964" s="29"/>
      <c r="BD964" s="29"/>
      <c r="BE964" s="29"/>
      <c r="BF964" s="29"/>
      <c r="BG964" s="29"/>
      <c r="BH964" s="29"/>
      <c r="BI964" s="29"/>
      <c r="BJ964" s="29"/>
      <c r="BK964" s="29"/>
      <c r="BL964" s="29"/>
      <c r="BM964" s="29"/>
      <c r="BN964" s="29"/>
      <c r="BO964" s="29"/>
      <c r="BP964" s="29"/>
      <c r="BQ964" s="29"/>
      <c r="BR964" s="29"/>
      <c r="BS964" s="29"/>
      <c r="BT964" s="29"/>
      <c r="BU964" s="29"/>
      <c r="BV964" s="29"/>
      <c r="BW964" s="29"/>
      <c r="BX964" s="29"/>
      <c r="BY964" s="29"/>
      <c r="BZ964" s="29"/>
      <c r="CA964" s="29"/>
      <c r="CB964" s="29"/>
      <c r="CC964" s="29"/>
      <c r="CD964" s="29"/>
      <c r="CE964" s="29"/>
    </row>
    <row r="965" spans="1:83" ht="15">
      <c r="A965" s="29"/>
      <c r="B965" s="29"/>
      <c r="C965" s="28"/>
      <c r="D965" s="29"/>
      <c r="E965" s="28"/>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c r="BO965" s="29"/>
      <c r="BP965" s="29"/>
      <c r="BQ965" s="29"/>
      <c r="BR965" s="29"/>
      <c r="BS965" s="29"/>
      <c r="BT965" s="29"/>
      <c r="BU965" s="29"/>
      <c r="BV965" s="29"/>
      <c r="BW965" s="29"/>
      <c r="BX965" s="29"/>
      <c r="BY965" s="29"/>
      <c r="BZ965" s="29"/>
      <c r="CA965" s="29"/>
      <c r="CB965" s="29"/>
      <c r="CC965" s="29"/>
      <c r="CD965" s="29"/>
      <c r="CE965" s="29"/>
    </row>
    <row r="966" spans="1:83" ht="15">
      <c r="A966" s="29"/>
      <c r="B966" s="29"/>
      <c r="C966" s="28"/>
      <c r="D966" s="29"/>
      <c r="E966" s="28"/>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29"/>
      <c r="AW966" s="29"/>
      <c r="AX966" s="29"/>
      <c r="AY966" s="29"/>
      <c r="AZ966" s="29"/>
      <c r="BA966" s="29"/>
      <c r="BB966" s="29"/>
      <c r="BC966" s="29"/>
      <c r="BD966" s="29"/>
      <c r="BE966" s="29"/>
      <c r="BF966" s="29"/>
      <c r="BG966" s="29"/>
      <c r="BH966" s="29"/>
      <c r="BI966" s="29"/>
      <c r="BJ966" s="29"/>
      <c r="BK966" s="29"/>
      <c r="BL966" s="29"/>
      <c r="BM966" s="29"/>
      <c r="BN966" s="29"/>
      <c r="BO966" s="29"/>
      <c r="BP966" s="29"/>
      <c r="BQ966" s="29"/>
      <c r="BR966" s="29"/>
      <c r="BS966" s="29"/>
      <c r="BT966" s="29"/>
      <c r="BU966" s="29"/>
      <c r="BV966" s="29"/>
      <c r="BW966" s="29"/>
      <c r="BX966" s="29"/>
      <c r="BY966" s="29"/>
      <c r="BZ966" s="29"/>
      <c r="CA966" s="29"/>
      <c r="CB966" s="29"/>
      <c r="CC966" s="29"/>
      <c r="CD966" s="29"/>
      <c r="CE966" s="29"/>
    </row>
    <row r="967" spans="1:83" ht="15">
      <c r="A967" s="29"/>
      <c r="B967" s="29"/>
      <c r="C967" s="28"/>
      <c r="D967" s="29"/>
      <c r="E967" s="28"/>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c r="BO967" s="29"/>
      <c r="BP967" s="29"/>
      <c r="BQ967" s="29"/>
      <c r="BR967" s="29"/>
      <c r="BS967" s="29"/>
      <c r="BT967" s="29"/>
      <c r="BU967" s="29"/>
      <c r="BV967" s="29"/>
      <c r="BW967" s="29"/>
      <c r="BX967" s="29"/>
      <c r="BY967" s="29"/>
      <c r="BZ967" s="29"/>
      <c r="CA967" s="29"/>
      <c r="CB967" s="29"/>
      <c r="CC967" s="29"/>
      <c r="CD967" s="29"/>
      <c r="CE967" s="29"/>
    </row>
    <row r="968" spans="1:83" ht="15">
      <c r="A968" s="29"/>
      <c r="B968" s="29"/>
      <c r="C968" s="28"/>
      <c r="D968" s="29"/>
      <c r="E968" s="28"/>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29"/>
      <c r="AW968" s="29"/>
      <c r="AX968" s="29"/>
      <c r="AY968" s="29"/>
      <c r="AZ968" s="29"/>
      <c r="BA968" s="29"/>
      <c r="BB968" s="29"/>
      <c r="BC968" s="29"/>
      <c r="BD968" s="29"/>
      <c r="BE968" s="29"/>
      <c r="BF968" s="29"/>
      <c r="BG968" s="29"/>
      <c r="BH968" s="29"/>
      <c r="BI968" s="29"/>
      <c r="BJ968" s="29"/>
      <c r="BK968" s="29"/>
      <c r="BL968" s="29"/>
      <c r="BM968" s="29"/>
      <c r="BN968" s="29"/>
      <c r="BO968" s="29"/>
      <c r="BP968" s="29"/>
      <c r="BQ968" s="29"/>
      <c r="BR968" s="29"/>
      <c r="BS968" s="29"/>
      <c r="BT968" s="29"/>
      <c r="BU968" s="29"/>
      <c r="BV968" s="29"/>
      <c r="BW968" s="29"/>
      <c r="BX968" s="29"/>
      <c r="BY968" s="29"/>
      <c r="BZ968" s="29"/>
      <c r="CA968" s="29"/>
      <c r="CB968" s="29"/>
      <c r="CC968" s="29"/>
      <c r="CD968" s="29"/>
      <c r="CE968" s="29"/>
    </row>
    <row r="969" spans="1:83" ht="15">
      <c r="A969" s="29"/>
      <c r="B969" s="29"/>
      <c r="C969" s="28"/>
      <c r="D969" s="29"/>
      <c r="E969" s="28"/>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c r="BO969" s="29"/>
      <c r="BP969" s="29"/>
      <c r="BQ969" s="29"/>
      <c r="BR969" s="29"/>
      <c r="BS969" s="29"/>
      <c r="BT969" s="29"/>
      <c r="BU969" s="29"/>
      <c r="BV969" s="29"/>
      <c r="BW969" s="29"/>
      <c r="BX969" s="29"/>
      <c r="BY969" s="29"/>
      <c r="BZ969" s="29"/>
      <c r="CA969" s="29"/>
      <c r="CB969" s="29"/>
      <c r="CC969" s="29"/>
      <c r="CD969" s="29"/>
      <c r="CE969" s="29"/>
    </row>
    <row r="970" spans="1:83" ht="15">
      <c r="A970" s="29"/>
      <c r="B970" s="29"/>
      <c r="C970" s="28"/>
      <c r="D970" s="29"/>
      <c r="E970" s="28"/>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29"/>
      <c r="AW970" s="29"/>
      <c r="AX970" s="29"/>
      <c r="AY970" s="29"/>
      <c r="AZ970" s="29"/>
      <c r="BA970" s="29"/>
      <c r="BB970" s="29"/>
      <c r="BC970" s="29"/>
      <c r="BD970" s="29"/>
      <c r="BE970" s="29"/>
      <c r="BF970" s="29"/>
      <c r="BG970" s="29"/>
      <c r="BH970" s="29"/>
      <c r="BI970" s="29"/>
      <c r="BJ970" s="29"/>
      <c r="BK970" s="29"/>
      <c r="BL970" s="29"/>
      <c r="BM970" s="29"/>
      <c r="BN970" s="29"/>
      <c r="BO970" s="29"/>
      <c r="BP970" s="29"/>
      <c r="BQ970" s="29"/>
      <c r="BR970" s="29"/>
      <c r="BS970" s="29"/>
      <c r="BT970" s="29"/>
      <c r="BU970" s="29"/>
      <c r="BV970" s="29"/>
      <c r="BW970" s="29"/>
      <c r="BX970" s="29"/>
      <c r="BY970" s="29"/>
      <c r="BZ970" s="29"/>
      <c r="CA970" s="29"/>
      <c r="CB970" s="29"/>
      <c r="CC970" s="29"/>
      <c r="CD970" s="29"/>
      <c r="CE970" s="29"/>
    </row>
    <row r="971" spans="1:83" ht="15">
      <c r="A971" s="29"/>
      <c r="B971" s="29"/>
      <c r="C971" s="28"/>
      <c r="D971" s="29"/>
      <c r="E971" s="28"/>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c r="BO971" s="29"/>
      <c r="BP971" s="29"/>
      <c r="BQ971" s="29"/>
      <c r="BR971" s="29"/>
      <c r="BS971" s="29"/>
      <c r="BT971" s="29"/>
      <c r="BU971" s="29"/>
      <c r="BV971" s="29"/>
      <c r="BW971" s="29"/>
      <c r="BX971" s="29"/>
      <c r="BY971" s="29"/>
      <c r="BZ971" s="29"/>
      <c r="CA971" s="29"/>
      <c r="CB971" s="29"/>
      <c r="CC971" s="29"/>
      <c r="CD971" s="29"/>
      <c r="CE971" s="29"/>
    </row>
    <row r="972" spans="1:83" ht="15">
      <c r="A972" s="29"/>
      <c r="B972" s="29"/>
      <c r="C972" s="28"/>
      <c r="D972" s="29"/>
      <c r="E972" s="28"/>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29"/>
      <c r="AW972" s="29"/>
      <c r="AX972" s="29"/>
      <c r="AY972" s="29"/>
      <c r="AZ972" s="29"/>
      <c r="BA972" s="29"/>
      <c r="BB972" s="29"/>
      <c r="BC972" s="29"/>
      <c r="BD972" s="29"/>
      <c r="BE972" s="29"/>
      <c r="BF972" s="29"/>
      <c r="BG972" s="29"/>
      <c r="BH972" s="29"/>
      <c r="BI972" s="29"/>
      <c r="BJ972" s="29"/>
      <c r="BK972" s="29"/>
      <c r="BL972" s="29"/>
      <c r="BM972" s="29"/>
      <c r="BN972" s="29"/>
      <c r="BO972" s="29"/>
      <c r="BP972" s="29"/>
      <c r="BQ972" s="29"/>
      <c r="BR972" s="29"/>
      <c r="BS972" s="29"/>
      <c r="BT972" s="29"/>
      <c r="BU972" s="29"/>
      <c r="BV972" s="29"/>
      <c r="BW972" s="29"/>
      <c r="BX972" s="29"/>
      <c r="BY972" s="29"/>
      <c r="BZ972" s="29"/>
      <c r="CA972" s="29"/>
      <c r="CB972" s="29"/>
      <c r="CC972" s="29"/>
      <c r="CD972" s="29"/>
      <c r="CE972" s="29"/>
    </row>
    <row r="973" spans="1:83" ht="15">
      <c r="A973" s="29"/>
      <c r="B973" s="29"/>
      <c r="C973" s="28"/>
      <c r="D973" s="29"/>
      <c r="E973" s="28"/>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c r="BO973" s="29"/>
      <c r="BP973" s="29"/>
      <c r="BQ973" s="29"/>
      <c r="BR973" s="29"/>
      <c r="BS973" s="29"/>
      <c r="BT973" s="29"/>
      <c r="BU973" s="29"/>
      <c r="BV973" s="29"/>
      <c r="BW973" s="29"/>
      <c r="BX973" s="29"/>
      <c r="BY973" s="29"/>
      <c r="BZ973" s="29"/>
      <c r="CA973" s="29"/>
      <c r="CB973" s="29"/>
      <c r="CC973" s="29"/>
      <c r="CD973" s="29"/>
      <c r="CE973" s="29"/>
    </row>
    <row r="974" spans="1:83" ht="15">
      <c r="A974" s="29"/>
      <c r="B974" s="29"/>
      <c r="C974" s="28"/>
      <c r="D974" s="29"/>
      <c r="E974" s="28"/>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29"/>
      <c r="AW974" s="29"/>
      <c r="AX974" s="29"/>
      <c r="AY974" s="29"/>
      <c r="AZ974" s="29"/>
      <c r="BA974" s="29"/>
      <c r="BB974" s="29"/>
      <c r="BC974" s="29"/>
      <c r="BD974" s="29"/>
      <c r="BE974" s="29"/>
      <c r="BF974" s="29"/>
      <c r="BG974" s="29"/>
      <c r="BH974" s="29"/>
      <c r="BI974" s="29"/>
      <c r="BJ974" s="29"/>
      <c r="BK974" s="29"/>
      <c r="BL974" s="29"/>
      <c r="BM974" s="29"/>
      <c r="BN974" s="29"/>
      <c r="BO974" s="29"/>
      <c r="BP974" s="29"/>
      <c r="BQ974" s="29"/>
      <c r="BR974" s="29"/>
      <c r="BS974" s="29"/>
      <c r="BT974" s="29"/>
      <c r="BU974" s="29"/>
      <c r="BV974" s="29"/>
      <c r="BW974" s="29"/>
      <c r="BX974" s="29"/>
      <c r="BY974" s="29"/>
      <c r="BZ974" s="29"/>
      <c r="CA974" s="29"/>
      <c r="CB974" s="29"/>
      <c r="CC974" s="29"/>
      <c r="CD974" s="29"/>
      <c r="CE974" s="29"/>
    </row>
    <row r="975" spans="1:83" ht="15">
      <c r="A975" s="29"/>
      <c r="B975" s="29"/>
      <c r="C975" s="28"/>
      <c r="D975" s="29"/>
      <c r="E975" s="28"/>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c r="BO975" s="29"/>
      <c r="BP975" s="29"/>
      <c r="BQ975" s="29"/>
      <c r="BR975" s="29"/>
      <c r="BS975" s="29"/>
      <c r="BT975" s="29"/>
      <c r="BU975" s="29"/>
      <c r="BV975" s="29"/>
      <c r="BW975" s="29"/>
      <c r="BX975" s="29"/>
      <c r="BY975" s="29"/>
      <c r="BZ975" s="29"/>
      <c r="CA975" s="29"/>
      <c r="CB975" s="29"/>
      <c r="CC975" s="29"/>
      <c r="CD975" s="29"/>
      <c r="CE975" s="29"/>
    </row>
    <row r="976" spans="1:83" ht="15">
      <c r="A976" s="29"/>
      <c r="B976" s="29"/>
      <c r="C976" s="28"/>
      <c r="D976" s="29"/>
      <c r="E976" s="28"/>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29"/>
      <c r="AY976" s="29"/>
      <c r="AZ976" s="29"/>
      <c r="BA976" s="29"/>
      <c r="BB976" s="29"/>
      <c r="BC976" s="29"/>
      <c r="BD976" s="29"/>
      <c r="BE976" s="29"/>
      <c r="BF976" s="29"/>
      <c r="BG976" s="29"/>
      <c r="BH976" s="29"/>
      <c r="BI976" s="29"/>
      <c r="BJ976" s="29"/>
      <c r="BK976" s="29"/>
      <c r="BL976" s="29"/>
      <c r="BM976" s="29"/>
      <c r="BN976" s="29"/>
      <c r="BO976" s="29"/>
      <c r="BP976" s="29"/>
      <c r="BQ976" s="29"/>
      <c r="BR976" s="29"/>
      <c r="BS976" s="29"/>
      <c r="BT976" s="29"/>
      <c r="BU976" s="29"/>
      <c r="BV976" s="29"/>
      <c r="BW976" s="29"/>
      <c r="BX976" s="29"/>
      <c r="BY976" s="29"/>
      <c r="BZ976" s="29"/>
      <c r="CA976" s="29"/>
      <c r="CB976" s="29"/>
      <c r="CC976" s="29"/>
      <c r="CD976" s="29"/>
      <c r="CE976" s="29"/>
    </row>
    <row r="977" spans="1:83" ht="15">
      <c r="A977" s="29"/>
      <c r="B977" s="29"/>
      <c r="C977" s="28"/>
      <c r="D977" s="29"/>
      <c r="E977" s="28"/>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c r="BO977" s="29"/>
      <c r="BP977" s="29"/>
      <c r="BQ977" s="29"/>
      <c r="BR977" s="29"/>
      <c r="BS977" s="29"/>
      <c r="BT977" s="29"/>
      <c r="BU977" s="29"/>
      <c r="BV977" s="29"/>
      <c r="BW977" s="29"/>
      <c r="BX977" s="29"/>
      <c r="BY977" s="29"/>
      <c r="BZ977" s="29"/>
      <c r="CA977" s="29"/>
      <c r="CB977" s="29"/>
      <c r="CC977" s="29"/>
      <c r="CD977" s="29"/>
      <c r="CE977" s="29"/>
    </row>
    <row r="978" spans="1:83" ht="15">
      <c r="A978" s="29"/>
      <c r="B978" s="29"/>
      <c r="C978" s="28"/>
      <c r="D978" s="29"/>
      <c r="E978" s="28"/>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29"/>
      <c r="AY978" s="29"/>
      <c r="AZ978" s="29"/>
      <c r="BA978" s="29"/>
      <c r="BB978" s="29"/>
      <c r="BC978" s="29"/>
      <c r="BD978" s="29"/>
      <c r="BE978" s="29"/>
      <c r="BF978" s="29"/>
      <c r="BG978" s="29"/>
      <c r="BH978" s="29"/>
      <c r="BI978" s="29"/>
      <c r="BJ978" s="29"/>
      <c r="BK978" s="29"/>
      <c r="BL978" s="29"/>
      <c r="BM978" s="29"/>
      <c r="BN978" s="29"/>
      <c r="BO978" s="29"/>
      <c r="BP978" s="29"/>
      <c r="BQ978" s="29"/>
      <c r="BR978" s="29"/>
      <c r="BS978" s="29"/>
      <c r="BT978" s="29"/>
      <c r="BU978" s="29"/>
      <c r="BV978" s="29"/>
      <c r="BW978" s="29"/>
      <c r="BX978" s="29"/>
      <c r="BY978" s="29"/>
      <c r="BZ978" s="29"/>
      <c r="CA978" s="29"/>
      <c r="CB978" s="29"/>
      <c r="CC978" s="29"/>
      <c r="CD978" s="29"/>
      <c r="CE978" s="29"/>
    </row>
    <row r="979" spans="1:83" ht="15">
      <c r="A979" s="29"/>
      <c r="B979" s="29"/>
      <c r="C979" s="28"/>
      <c r="D979" s="29"/>
      <c r="E979" s="28"/>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c r="BO979" s="29"/>
      <c r="BP979" s="29"/>
      <c r="BQ979" s="29"/>
      <c r="BR979" s="29"/>
      <c r="BS979" s="29"/>
      <c r="BT979" s="29"/>
      <c r="BU979" s="29"/>
      <c r="BV979" s="29"/>
      <c r="BW979" s="29"/>
      <c r="BX979" s="29"/>
      <c r="BY979" s="29"/>
      <c r="BZ979" s="29"/>
      <c r="CA979" s="29"/>
      <c r="CB979" s="29"/>
      <c r="CC979" s="29"/>
      <c r="CD979" s="29"/>
      <c r="CE979" s="29"/>
    </row>
    <row r="980" spans="1:83" ht="15">
      <c r="A980" s="29"/>
      <c r="B980" s="29"/>
      <c r="C980" s="28"/>
      <c r="D980" s="29"/>
      <c r="E980" s="28"/>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29"/>
      <c r="AY980" s="29"/>
      <c r="AZ980" s="29"/>
      <c r="BA980" s="29"/>
      <c r="BB980" s="29"/>
      <c r="BC980" s="29"/>
      <c r="BD980" s="29"/>
      <c r="BE980" s="29"/>
      <c r="BF980" s="29"/>
      <c r="BG980" s="29"/>
      <c r="BH980" s="29"/>
      <c r="BI980" s="29"/>
      <c r="BJ980" s="29"/>
      <c r="BK980" s="29"/>
      <c r="BL980" s="29"/>
      <c r="BM980" s="29"/>
      <c r="BN980" s="29"/>
      <c r="BO980" s="29"/>
      <c r="BP980" s="29"/>
      <c r="BQ980" s="29"/>
      <c r="BR980" s="29"/>
      <c r="BS980" s="29"/>
      <c r="BT980" s="29"/>
      <c r="BU980" s="29"/>
      <c r="BV980" s="29"/>
      <c r="BW980" s="29"/>
      <c r="BX980" s="29"/>
      <c r="BY980" s="29"/>
      <c r="BZ980" s="29"/>
      <c r="CA980" s="29"/>
      <c r="CB980" s="29"/>
      <c r="CC980" s="29"/>
      <c r="CD980" s="29"/>
      <c r="CE980" s="29"/>
    </row>
    <row r="981" spans="1:83" ht="15">
      <c r="A981" s="29"/>
      <c r="B981" s="29"/>
      <c r="C981" s="28"/>
      <c r="D981" s="29"/>
      <c r="E981" s="28"/>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c r="BO981" s="29"/>
      <c r="BP981" s="29"/>
      <c r="BQ981" s="29"/>
      <c r="BR981" s="29"/>
      <c r="BS981" s="29"/>
      <c r="BT981" s="29"/>
      <c r="BU981" s="29"/>
      <c r="BV981" s="29"/>
      <c r="BW981" s="29"/>
      <c r="BX981" s="29"/>
      <c r="BY981" s="29"/>
      <c r="BZ981" s="29"/>
      <c r="CA981" s="29"/>
      <c r="CB981" s="29"/>
      <c r="CC981" s="29"/>
      <c r="CD981" s="29"/>
      <c r="CE981" s="29"/>
    </row>
    <row r="982" spans="1:83" ht="15">
      <c r="A982" s="29"/>
      <c r="B982" s="29"/>
      <c r="C982" s="28"/>
      <c r="D982" s="29"/>
      <c r="E982" s="28"/>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c r="AX982" s="29"/>
      <c r="AY982" s="29"/>
      <c r="AZ982" s="29"/>
      <c r="BA982" s="29"/>
      <c r="BB982" s="29"/>
      <c r="BC982" s="29"/>
      <c r="BD982" s="29"/>
      <c r="BE982" s="29"/>
      <c r="BF982" s="29"/>
      <c r="BG982" s="29"/>
      <c r="BH982" s="29"/>
      <c r="BI982" s="29"/>
      <c r="BJ982" s="29"/>
      <c r="BK982" s="29"/>
      <c r="BL982" s="29"/>
      <c r="BM982" s="29"/>
      <c r="BN982" s="29"/>
      <c r="BO982" s="29"/>
      <c r="BP982" s="29"/>
      <c r="BQ982" s="29"/>
      <c r="BR982" s="29"/>
      <c r="BS982" s="29"/>
      <c r="BT982" s="29"/>
      <c r="BU982" s="29"/>
      <c r="BV982" s="29"/>
      <c r="BW982" s="29"/>
      <c r="BX982" s="29"/>
      <c r="BY982" s="29"/>
      <c r="BZ982" s="29"/>
      <c r="CA982" s="29"/>
      <c r="CB982" s="29"/>
      <c r="CC982" s="29"/>
      <c r="CD982" s="29"/>
      <c r="CE982" s="29"/>
    </row>
    <row r="983" spans="1:83" ht="15">
      <c r="A983" s="29"/>
      <c r="B983" s="29"/>
      <c r="C983" s="28"/>
      <c r="D983" s="29"/>
      <c r="E983" s="28"/>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c r="BO983" s="29"/>
      <c r="BP983" s="29"/>
      <c r="BQ983" s="29"/>
      <c r="BR983" s="29"/>
      <c r="BS983" s="29"/>
      <c r="BT983" s="29"/>
      <c r="BU983" s="29"/>
      <c r="BV983" s="29"/>
      <c r="BW983" s="29"/>
      <c r="BX983" s="29"/>
      <c r="BY983" s="29"/>
      <c r="BZ983" s="29"/>
      <c r="CA983" s="29"/>
      <c r="CB983" s="29"/>
      <c r="CC983" s="29"/>
      <c r="CD983" s="29"/>
      <c r="CE983" s="29"/>
    </row>
    <row r="984" spans="1:83" ht="15">
      <c r="A984" s="29"/>
      <c r="B984" s="29"/>
      <c r="C984" s="28"/>
      <c r="D984" s="29"/>
      <c r="E984" s="28"/>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c r="AX984" s="29"/>
      <c r="AY984" s="29"/>
      <c r="AZ984" s="29"/>
      <c r="BA984" s="29"/>
      <c r="BB984" s="29"/>
      <c r="BC984" s="29"/>
      <c r="BD984" s="29"/>
      <c r="BE984" s="29"/>
      <c r="BF984" s="29"/>
      <c r="BG984" s="29"/>
      <c r="BH984" s="29"/>
      <c r="BI984" s="29"/>
      <c r="BJ984" s="29"/>
      <c r="BK984" s="29"/>
      <c r="BL984" s="29"/>
      <c r="BM984" s="29"/>
      <c r="BN984" s="29"/>
      <c r="BO984" s="29"/>
      <c r="BP984" s="29"/>
      <c r="BQ984" s="29"/>
      <c r="BR984" s="29"/>
      <c r="BS984" s="29"/>
      <c r="BT984" s="29"/>
      <c r="BU984" s="29"/>
      <c r="BV984" s="29"/>
      <c r="BW984" s="29"/>
      <c r="BX984" s="29"/>
      <c r="BY984" s="29"/>
      <c r="BZ984" s="29"/>
      <c r="CA984" s="29"/>
      <c r="CB984" s="29"/>
      <c r="CC984" s="29"/>
      <c r="CD984" s="29"/>
      <c r="CE984" s="29"/>
    </row>
    <row r="985" spans="1:83" ht="15">
      <c r="A985" s="29"/>
      <c r="B985" s="29"/>
      <c r="C985" s="28"/>
      <c r="D985" s="29"/>
      <c r="E985" s="28"/>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c r="BO985" s="29"/>
      <c r="BP985" s="29"/>
      <c r="BQ985" s="29"/>
      <c r="BR985" s="29"/>
      <c r="BS985" s="29"/>
      <c r="BT985" s="29"/>
      <c r="BU985" s="29"/>
      <c r="BV985" s="29"/>
      <c r="BW985" s="29"/>
      <c r="BX985" s="29"/>
      <c r="BY985" s="29"/>
      <c r="BZ985" s="29"/>
      <c r="CA985" s="29"/>
      <c r="CB985" s="29"/>
      <c r="CC985" s="29"/>
      <c r="CD985" s="29"/>
      <c r="CE985" s="29"/>
    </row>
    <row r="986" spans="1:83" ht="15">
      <c r="A986" s="29"/>
      <c r="B986" s="29"/>
      <c r="C986" s="28"/>
      <c r="D986" s="29"/>
      <c r="E986" s="28"/>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c r="AX986" s="29"/>
      <c r="AY986" s="29"/>
      <c r="AZ986" s="29"/>
      <c r="BA986" s="29"/>
      <c r="BB986" s="29"/>
      <c r="BC986" s="29"/>
      <c r="BD986" s="29"/>
      <c r="BE986" s="29"/>
      <c r="BF986" s="29"/>
      <c r="BG986" s="29"/>
      <c r="BH986" s="29"/>
      <c r="BI986" s="29"/>
      <c r="BJ986" s="29"/>
      <c r="BK986" s="29"/>
      <c r="BL986" s="29"/>
      <c r="BM986" s="29"/>
      <c r="BN986" s="29"/>
      <c r="BO986" s="29"/>
      <c r="BP986" s="29"/>
      <c r="BQ986" s="29"/>
      <c r="BR986" s="29"/>
      <c r="BS986" s="29"/>
      <c r="BT986" s="29"/>
      <c r="BU986" s="29"/>
      <c r="BV986" s="29"/>
      <c r="BW986" s="29"/>
      <c r="BX986" s="29"/>
      <c r="BY986" s="29"/>
      <c r="BZ986" s="29"/>
      <c r="CA986" s="29"/>
      <c r="CB986" s="29"/>
      <c r="CC986" s="29"/>
      <c r="CD986" s="29"/>
      <c r="CE986" s="29"/>
    </row>
    <row r="987" spans="1:83" ht="15">
      <c r="A987" s="29"/>
      <c r="B987" s="29"/>
      <c r="C987" s="28"/>
      <c r="D987" s="29"/>
      <c r="E987" s="28"/>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c r="BO987" s="29"/>
      <c r="BP987" s="29"/>
      <c r="BQ987" s="29"/>
      <c r="BR987" s="29"/>
      <c r="BS987" s="29"/>
      <c r="BT987" s="29"/>
      <c r="BU987" s="29"/>
      <c r="BV987" s="29"/>
      <c r="BW987" s="29"/>
      <c r="BX987" s="29"/>
      <c r="BY987" s="29"/>
      <c r="BZ987" s="29"/>
      <c r="CA987" s="29"/>
      <c r="CB987" s="29"/>
      <c r="CC987" s="29"/>
      <c r="CD987" s="29"/>
      <c r="CE987" s="29"/>
    </row>
    <row r="988" spans="1:83" ht="15">
      <c r="A988" s="29"/>
      <c r="B988" s="29"/>
      <c r="C988" s="28"/>
      <c r="D988" s="29"/>
      <c r="E988" s="28"/>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c r="AX988" s="29"/>
      <c r="AY988" s="29"/>
      <c r="AZ988" s="29"/>
      <c r="BA988" s="29"/>
      <c r="BB988" s="29"/>
      <c r="BC988" s="29"/>
      <c r="BD988" s="29"/>
      <c r="BE988" s="29"/>
      <c r="BF988" s="29"/>
      <c r="BG988" s="29"/>
      <c r="BH988" s="29"/>
      <c r="BI988" s="29"/>
      <c r="BJ988" s="29"/>
      <c r="BK988" s="29"/>
      <c r="BL988" s="29"/>
      <c r="BM988" s="29"/>
      <c r="BN988" s="29"/>
      <c r="BO988" s="29"/>
      <c r="BP988" s="29"/>
      <c r="BQ988" s="29"/>
      <c r="BR988" s="29"/>
      <c r="BS988" s="29"/>
      <c r="BT988" s="29"/>
      <c r="BU988" s="29"/>
      <c r="BV988" s="29"/>
      <c r="BW988" s="29"/>
      <c r="BX988" s="29"/>
      <c r="BY988" s="29"/>
      <c r="BZ988" s="29"/>
      <c r="CA988" s="29"/>
      <c r="CB988" s="29"/>
      <c r="CC988" s="29"/>
      <c r="CD988" s="29"/>
      <c r="CE988" s="29"/>
    </row>
    <row r="989" spans="1:83" ht="15">
      <c r="A989" s="29"/>
      <c r="B989" s="29"/>
      <c r="C989" s="28"/>
      <c r="D989" s="29"/>
      <c r="E989" s="28"/>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c r="BO989" s="29"/>
      <c r="BP989" s="29"/>
      <c r="BQ989" s="29"/>
      <c r="BR989" s="29"/>
      <c r="BS989" s="29"/>
      <c r="BT989" s="29"/>
      <c r="BU989" s="29"/>
      <c r="BV989" s="29"/>
      <c r="BW989" s="29"/>
      <c r="BX989" s="29"/>
      <c r="BY989" s="29"/>
      <c r="BZ989" s="29"/>
      <c r="CA989" s="29"/>
      <c r="CB989" s="29"/>
      <c r="CC989" s="29"/>
      <c r="CD989" s="29"/>
      <c r="CE989" s="29"/>
    </row>
    <row r="990" spans="1:83" ht="15">
      <c r="A990" s="29"/>
      <c r="B990" s="29"/>
      <c r="C990" s="28"/>
      <c r="D990" s="29"/>
      <c r="E990" s="28"/>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c r="AX990" s="29"/>
      <c r="AY990" s="29"/>
      <c r="AZ990" s="29"/>
      <c r="BA990" s="29"/>
      <c r="BB990" s="29"/>
      <c r="BC990" s="29"/>
      <c r="BD990" s="29"/>
      <c r="BE990" s="29"/>
      <c r="BF990" s="29"/>
      <c r="BG990" s="29"/>
      <c r="BH990" s="29"/>
      <c r="BI990" s="29"/>
      <c r="BJ990" s="29"/>
      <c r="BK990" s="29"/>
      <c r="BL990" s="29"/>
      <c r="BM990" s="29"/>
      <c r="BN990" s="29"/>
      <c r="BO990" s="29"/>
      <c r="BP990" s="29"/>
      <c r="BQ990" s="29"/>
      <c r="BR990" s="29"/>
      <c r="BS990" s="29"/>
      <c r="BT990" s="29"/>
      <c r="BU990" s="29"/>
      <c r="BV990" s="29"/>
      <c r="BW990" s="29"/>
      <c r="BX990" s="29"/>
      <c r="BY990" s="29"/>
      <c r="BZ990" s="29"/>
      <c r="CA990" s="29"/>
      <c r="CB990" s="29"/>
      <c r="CC990" s="29"/>
      <c r="CD990" s="29"/>
      <c r="CE990" s="29"/>
    </row>
    <row r="991" spans="1:83" ht="15">
      <c r="A991" s="29"/>
      <c r="B991" s="29"/>
      <c r="C991" s="28"/>
      <c r="D991" s="29"/>
      <c r="E991" s="28"/>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c r="BO991" s="29"/>
      <c r="BP991" s="29"/>
      <c r="BQ991" s="29"/>
      <c r="BR991" s="29"/>
      <c r="BS991" s="29"/>
      <c r="BT991" s="29"/>
      <c r="BU991" s="29"/>
      <c r="BV991" s="29"/>
      <c r="BW991" s="29"/>
      <c r="BX991" s="29"/>
      <c r="BY991" s="29"/>
      <c r="BZ991" s="29"/>
      <c r="CA991" s="29"/>
      <c r="CB991" s="29"/>
      <c r="CC991" s="29"/>
      <c r="CD991" s="29"/>
      <c r="CE991" s="29"/>
    </row>
    <row r="992" spans="1:83" ht="15">
      <c r="A992" s="29"/>
      <c r="B992" s="29"/>
      <c r="C992" s="28"/>
      <c r="D992" s="29"/>
      <c r="E992" s="28"/>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29"/>
      <c r="AY992" s="29"/>
      <c r="AZ992" s="29"/>
      <c r="BA992" s="29"/>
      <c r="BB992" s="29"/>
      <c r="BC992" s="29"/>
      <c r="BD992" s="29"/>
      <c r="BE992" s="29"/>
      <c r="BF992" s="29"/>
      <c r="BG992" s="29"/>
      <c r="BH992" s="29"/>
      <c r="BI992" s="29"/>
      <c r="BJ992" s="29"/>
      <c r="BK992" s="29"/>
      <c r="BL992" s="29"/>
      <c r="BM992" s="29"/>
      <c r="BN992" s="29"/>
      <c r="BO992" s="29"/>
      <c r="BP992" s="29"/>
      <c r="BQ992" s="29"/>
      <c r="BR992" s="29"/>
      <c r="BS992" s="29"/>
      <c r="BT992" s="29"/>
      <c r="BU992" s="29"/>
      <c r="BV992" s="29"/>
      <c r="BW992" s="29"/>
      <c r="BX992" s="29"/>
      <c r="BY992" s="29"/>
      <c r="BZ992" s="29"/>
      <c r="CA992" s="29"/>
      <c r="CB992" s="29"/>
      <c r="CC992" s="29"/>
      <c r="CD992" s="29"/>
      <c r="CE992" s="29"/>
    </row>
    <row r="993" spans="1:83" ht="15">
      <c r="A993" s="29"/>
      <c r="B993" s="29"/>
      <c r="C993" s="28"/>
      <c r="D993" s="29"/>
      <c r="E993" s="28"/>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c r="BO993" s="29"/>
      <c r="BP993" s="29"/>
      <c r="BQ993" s="29"/>
      <c r="BR993" s="29"/>
      <c r="BS993" s="29"/>
      <c r="BT993" s="29"/>
      <c r="BU993" s="29"/>
      <c r="BV993" s="29"/>
      <c r="BW993" s="29"/>
      <c r="BX993" s="29"/>
      <c r="BY993" s="29"/>
      <c r="BZ993" s="29"/>
      <c r="CA993" s="29"/>
      <c r="CB993" s="29"/>
      <c r="CC993" s="29"/>
      <c r="CD993" s="29"/>
      <c r="CE993" s="29"/>
    </row>
    <row r="994" spans="1:83" ht="15">
      <c r="A994" s="29"/>
      <c r="B994" s="29"/>
      <c r="C994" s="28"/>
      <c r="D994" s="29"/>
      <c r="E994" s="28"/>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29"/>
      <c r="AY994" s="29"/>
      <c r="AZ994" s="29"/>
      <c r="BA994" s="29"/>
      <c r="BB994" s="29"/>
      <c r="BC994" s="29"/>
      <c r="BD994" s="29"/>
      <c r="BE994" s="29"/>
      <c r="BF994" s="29"/>
      <c r="BG994" s="29"/>
      <c r="BH994" s="29"/>
      <c r="BI994" s="29"/>
      <c r="BJ994" s="29"/>
      <c r="BK994" s="29"/>
      <c r="BL994" s="29"/>
      <c r="BM994" s="29"/>
      <c r="BN994" s="29"/>
      <c r="BO994" s="29"/>
      <c r="BP994" s="29"/>
      <c r="BQ994" s="29"/>
      <c r="BR994" s="29"/>
      <c r="BS994" s="29"/>
      <c r="BT994" s="29"/>
      <c r="BU994" s="29"/>
      <c r="BV994" s="29"/>
      <c r="BW994" s="29"/>
      <c r="BX994" s="29"/>
      <c r="BY994" s="29"/>
      <c r="BZ994" s="29"/>
      <c r="CA994" s="29"/>
      <c r="CB994" s="29"/>
      <c r="CC994" s="29"/>
      <c r="CD994" s="29"/>
      <c r="CE994" s="29"/>
    </row>
    <row r="995" spans="1:83" ht="15">
      <c r="A995" s="29"/>
      <c r="B995" s="29"/>
      <c r="C995" s="28"/>
      <c r="D995" s="29"/>
      <c r="E995" s="28"/>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c r="BO995" s="29"/>
      <c r="BP995" s="29"/>
      <c r="BQ995" s="29"/>
      <c r="BR995" s="29"/>
      <c r="BS995" s="29"/>
      <c r="BT995" s="29"/>
      <c r="BU995" s="29"/>
      <c r="BV995" s="29"/>
      <c r="BW995" s="29"/>
      <c r="BX995" s="29"/>
      <c r="BY995" s="29"/>
      <c r="BZ995" s="29"/>
      <c r="CA995" s="29"/>
      <c r="CB995" s="29"/>
      <c r="CC995" s="29"/>
      <c r="CD995" s="29"/>
      <c r="CE995" s="29"/>
    </row>
    <row r="996" spans="1:83" ht="15">
      <c r="A996" s="29"/>
      <c r="B996" s="29"/>
      <c r="C996" s="28"/>
      <c r="D996" s="29"/>
      <c r="E996" s="28"/>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29"/>
      <c r="AY996" s="29"/>
      <c r="AZ996" s="29"/>
      <c r="BA996" s="29"/>
      <c r="BB996" s="29"/>
      <c r="BC996" s="29"/>
      <c r="BD996" s="29"/>
      <c r="BE996" s="29"/>
      <c r="BF996" s="29"/>
      <c r="BG996" s="29"/>
      <c r="BH996" s="29"/>
      <c r="BI996" s="29"/>
      <c r="BJ996" s="29"/>
      <c r="BK996" s="29"/>
      <c r="BL996" s="29"/>
      <c r="BM996" s="29"/>
      <c r="BN996" s="29"/>
      <c r="BO996" s="29"/>
      <c r="BP996" s="29"/>
      <c r="BQ996" s="29"/>
      <c r="BR996" s="29"/>
      <c r="BS996" s="29"/>
      <c r="BT996" s="29"/>
      <c r="BU996" s="29"/>
      <c r="BV996" s="29"/>
      <c r="BW996" s="29"/>
      <c r="BX996" s="29"/>
      <c r="BY996" s="29"/>
      <c r="BZ996" s="29"/>
      <c r="CA996" s="29"/>
      <c r="CB996" s="29"/>
      <c r="CC996" s="29"/>
      <c r="CD996" s="29"/>
      <c r="CE996" s="29"/>
    </row>
    <row r="997" spans="1:83" ht="15">
      <c r="A997" s="29"/>
      <c r="B997" s="29"/>
      <c r="C997" s="28"/>
      <c r="D997" s="29"/>
      <c r="E997" s="28"/>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c r="BO997" s="29"/>
      <c r="BP997" s="29"/>
      <c r="BQ997" s="29"/>
      <c r="BR997" s="29"/>
      <c r="BS997" s="29"/>
      <c r="BT997" s="29"/>
      <c r="BU997" s="29"/>
      <c r="BV997" s="29"/>
      <c r="BW997" s="29"/>
      <c r="BX997" s="29"/>
      <c r="BY997" s="29"/>
      <c r="BZ997" s="29"/>
      <c r="CA997" s="29"/>
      <c r="CB997" s="29"/>
      <c r="CC997" s="29"/>
      <c r="CD997" s="29"/>
      <c r="CE997" s="29"/>
    </row>
    <row r="998" spans="1:83" ht="15">
      <c r="A998" s="29"/>
      <c r="B998" s="29"/>
      <c r="C998" s="28"/>
      <c r="D998" s="29"/>
      <c r="E998" s="28"/>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29"/>
      <c r="AY998" s="29"/>
      <c r="AZ998" s="29"/>
      <c r="BA998" s="29"/>
      <c r="BB998" s="29"/>
      <c r="BC998" s="29"/>
      <c r="BD998" s="29"/>
      <c r="BE998" s="29"/>
      <c r="BF998" s="29"/>
      <c r="BG998" s="29"/>
      <c r="BH998" s="29"/>
      <c r="BI998" s="29"/>
      <c r="BJ998" s="29"/>
      <c r="BK998" s="29"/>
      <c r="BL998" s="29"/>
      <c r="BM998" s="29"/>
      <c r="BN998" s="29"/>
      <c r="BO998" s="29"/>
      <c r="BP998" s="29"/>
      <c r="BQ998" s="29"/>
      <c r="BR998" s="29"/>
      <c r="BS998" s="29"/>
      <c r="BT998" s="29"/>
      <c r="BU998" s="29"/>
      <c r="BV998" s="29"/>
      <c r="BW998" s="29"/>
      <c r="BX998" s="29"/>
      <c r="BY998" s="29"/>
      <c r="BZ998" s="29"/>
      <c r="CA998" s="29"/>
      <c r="CB998" s="29"/>
      <c r="CC998" s="29"/>
      <c r="CD998" s="29"/>
      <c r="CE998" s="29"/>
    </row>
    <row r="999" spans="1:83" ht="15">
      <c r="A999" s="29"/>
      <c r="B999" s="29"/>
      <c r="C999" s="28"/>
      <c r="D999" s="29"/>
      <c r="E999" s="28"/>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c r="BO999" s="29"/>
      <c r="BP999" s="29"/>
      <c r="BQ999" s="29"/>
      <c r="BR999" s="29"/>
      <c r="BS999" s="29"/>
      <c r="BT999" s="29"/>
      <c r="BU999" s="29"/>
      <c r="BV999" s="29"/>
      <c r="BW999" s="29"/>
      <c r="BX999" s="29"/>
      <c r="BY999" s="29"/>
      <c r="BZ999" s="29"/>
      <c r="CA999" s="29"/>
      <c r="CB999" s="29"/>
      <c r="CC999" s="29"/>
      <c r="CD999" s="29"/>
      <c r="CE999" s="29"/>
    </row>
    <row r="1000" spans="1:83" ht="15">
      <c r="A1000" s="29"/>
      <c r="B1000" s="29"/>
      <c r="C1000" s="28"/>
      <c r="D1000" s="29"/>
      <c r="E1000" s="28"/>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c r="BK1000" s="29"/>
      <c r="BL1000" s="29"/>
      <c r="BM1000" s="29"/>
      <c r="BN1000" s="29"/>
      <c r="BO1000" s="29"/>
      <c r="BP1000" s="29"/>
      <c r="BQ1000" s="29"/>
      <c r="BR1000" s="29"/>
      <c r="BS1000" s="29"/>
      <c r="BT1000" s="29"/>
      <c r="BU1000" s="29"/>
      <c r="BV1000" s="29"/>
      <c r="BW1000" s="29"/>
      <c r="BX1000" s="29"/>
      <c r="BY1000" s="29"/>
      <c r="BZ1000" s="29"/>
      <c r="CA1000" s="29"/>
      <c r="CB1000" s="29"/>
      <c r="CC1000" s="29"/>
      <c r="CD1000" s="29"/>
      <c r="CE1000" s="29"/>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5"/>
  <sheetViews>
    <sheetView workbookViewId="0"/>
  </sheetViews>
  <sheetFormatPr defaultColWidth="12.5703125" defaultRowHeight="15.75" customHeight="1"/>
  <sheetData>
    <row r="1" spans="1:2">
      <c r="A1" s="58" t="s">
        <v>1</v>
      </c>
      <c r="B1" s="58" t="s">
        <v>17451</v>
      </c>
    </row>
    <row r="2" spans="1:2">
      <c r="A2" s="19" t="s">
        <v>17452</v>
      </c>
    </row>
    <row r="3" spans="1:2">
      <c r="A3" s="19" t="s">
        <v>17453</v>
      </c>
    </row>
    <row r="4" spans="1:2">
      <c r="A4" s="19" t="s">
        <v>17454</v>
      </c>
    </row>
    <row r="5" spans="1:2">
      <c r="A5" s="19" t="s">
        <v>17455</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25"/>
  <sheetViews>
    <sheetView workbookViewId="0"/>
  </sheetViews>
  <sheetFormatPr defaultColWidth="12.5703125" defaultRowHeight="15.75" customHeight="1"/>
  <cols>
    <col min="1" max="1" width="22.42578125" customWidth="1"/>
  </cols>
  <sheetData>
    <row r="1" spans="1:1">
      <c r="A1" s="58" t="s">
        <v>2</v>
      </c>
    </row>
    <row r="2" spans="1:1">
      <c r="A2" s="4" t="s">
        <v>17456</v>
      </c>
    </row>
    <row r="3" spans="1:1">
      <c r="A3" s="19" t="s">
        <v>17457</v>
      </c>
    </row>
    <row r="4" spans="1:1">
      <c r="A4" s="19" t="s">
        <v>17458</v>
      </c>
    </row>
    <row r="5" spans="1:1">
      <c r="A5" s="19" t="s">
        <v>17459</v>
      </c>
    </row>
    <row r="6" spans="1:1">
      <c r="A6" s="4" t="s">
        <v>17460</v>
      </c>
    </row>
    <row r="7" spans="1:1">
      <c r="A7" s="11" t="s">
        <v>17461</v>
      </c>
    </row>
    <row r="8" spans="1:1">
      <c r="A8" s="11" t="s">
        <v>17462</v>
      </c>
    </row>
    <row r="9" spans="1:1">
      <c r="A9" s="11" t="s">
        <v>17463</v>
      </c>
    </row>
    <row r="10" spans="1:1">
      <c r="A10" s="11" t="s">
        <v>17464</v>
      </c>
    </row>
    <row r="11" spans="1:1">
      <c r="A11" s="11" t="s">
        <v>17465</v>
      </c>
    </row>
    <row r="12" spans="1:1">
      <c r="A12" s="11" t="s">
        <v>17466</v>
      </c>
    </row>
    <row r="13" spans="1:1">
      <c r="A13" s="11" t="s">
        <v>17467</v>
      </c>
    </row>
    <row r="14" spans="1:1">
      <c r="A14" s="11" t="s">
        <v>17468</v>
      </c>
    </row>
    <row r="15" spans="1:1">
      <c r="A15" s="11" t="s">
        <v>17469</v>
      </c>
    </row>
    <row r="16" spans="1:1">
      <c r="A16" s="11" t="s">
        <v>17470</v>
      </c>
    </row>
    <row r="17" spans="1:1">
      <c r="A17" s="11" t="s">
        <v>17471</v>
      </c>
    </row>
    <row r="18" spans="1:1">
      <c r="A18" s="19" t="s">
        <v>17472</v>
      </c>
    </row>
    <row r="22" spans="1:1">
      <c r="A22" s="11"/>
    </row>
    <row r="23" spans="1:1">
      <c r="A23" s="11"/>
    </row>
    <row r="24" spans="1:1">
      <c r="A24" s="11"/>
    </row>
    <row r="25" spans="1:1">
      <c r="A25" s="11"/>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21"/>
  <sheetViews>
    <sheetView workbookViewId="0"/>
  </sheetViews>
  <sheetFormatPr defaultColWidth="12.5703125" defaultRowHeight="15.75" customHeight="1"/>
  <sheetData>
    <row r="1" spans="1:2">
      <c r="A1" s="58" t="s">
        <v>17473</v>
      </c>
      <c r="B1" s="58" t="s">
        <v>17451</v>
      </c>
    </row>
    <row r="2" spans="1:2">
      <c r="A2" s="19" t="s">
        <v>17474</v>
      </c>
      <c r="B2" s="19" t="s">
        <v>17475</v>
      </c>
    </row>
    <row r="3" spans="1:2">
      <c r="A3" s="19" t="s">
        <v>17476</v>
      </c>
      <c r="B3" s="19" t="s">
        <v>17475</v>
      </c>
    </row>
    <row r="4" spans="1:2">
      <c r="A4" s="19" t="s">
        <v>17477</v>
      </c>
      <c r="B4" s="19" t="s">
        <v>17475</v>
      </c>
    </row>
    <row r="5" spans="1:2">
      <c r="A5" s="19" t="s">
        <v>17478</v>
      </c>
      <c r="B5" s="19" t="s">
        <v>17475</v>
      </c>
    </row>
    <row r="6" spans="1:2">
      <c r="A6" s="19" t="s">
        <v>17479</v>
      </c>
      <c r="B6" s="19" t="s">
        <v>17475</v>
      </c>
    </row>
    <row r="7" spans="1:2">
      <c r="A7" s="19" t="s">
        <v>17480</v>
      </c>
      <c r="B7" s="19" t="s">
        <v>17475</v>
      </c>
    </row>
    <row r="8" spans="1:2">
      <c r="A8" s="19" t="s">
        <v>17481</v>
      </c>
      <c r="B8" s="19" t="s">
        <v>17475</v>
      </c>
    </row>
    <row r="9" spans="1:2">
      <c r="A9" s="19" t="s">
        <v>17482</v>
      </c>
      <c r="B9" s="19" t="s">
        <v>17475</v>
      </c>
    </row>
    <row r="10" spans="1:2">
      <c r="A10" s="19" t="s">
        <v>17483</v>
      </c>
      <c r="B10" s="19" t="s">
        <v>17475</v>
      </c>
    </row>
    <row r="11" spans="1:2">
      <c r="A11" s="19" t="s">
        <v>17484</v>
      </c>
      <c r="B11" s="19" t="s">
        <v>17485</v>
      </c>
    </row>
    <row r="12" spans="1:2">
      <c r="A12" s="19" t="s">
        <v>17486</v>
      </c>
      <c r="B12" s="19" t="s">
        <v>17475</v>
      </c>
    </row>
    <row r="13" spans="1:2">
      <c r="A13" s="19" t="s">
        <v>17487</v>
      </c>
      <c r="B13" s="19" t="s">
        <v>17475</v>
      </c>
    </row>
    <row r="14" spans="1:2">
      <c r="A14" s="19" t="s">
        <v>17488</v>
      </c>
      <c r="B14" s="19" t="s">
        <v>17475</v>
      </c>
    </row>
    <row r="15" spans="1:2">
      <c r="A15" s="19" t="s">
        <v>17489</v>
      </c>
      <c r="B15" s="19" t="s">
        <v>17475</v>
      </c>
    </row>
    <row r="16" spans="1:2">
      <c r="A16" s="19" t="s">
        <v>17490</v>
      </c>
    </row>
    <row r="17" spans="1:2">
      <c r="A17" s="19" t="s">
        <v>17491</v>
      </c>
    </row>
    <row r="18" spans="1:2">
      <c r="A18" s="19" t="s">
        <v>17492</v>
      </c>
    </row>
    <row r="19" spans="1:2">
      <c r="A19" s="19" t="s">
        <v>17493</v>
      </c>
      <c r="B19" s="19" t="s">
        <v>17475</v>
      </c>
    </row>
    <row r="20" spans="1:2">
      <c r="A20" s="19" t="s">
        <v>17494</v>
      </c>
    </row>
    <row r="21" spans="1:2">
      <c r="A21" s="19" t="s">
        <v>17495</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29"/>
  <sheetViews>
    <sheetView workbookViewId="0"/>
  </sheetViews>
  <sheetFormatPr defaultColWidth="12.5703125" defaultRowHeight="15.75" customHeight="1"/>
  <cols>
    <col min="1" max="2" width="22.140625" customWidth="1"/>
  </cols>
  <sheetData>
    <row r="1" spans="1:2" ht="15.75" customHeight="1">
      <c r="A1" s="59" t="s">
        <v>4</v>
      </c>
      <c r="B1" s="59" t="s">
        <v>17451</v>
      </c>
    </row>
    <row r="2" spans="1:2" ht="15.75" customHeight="1">
      <c r="A2" s="60" t="s">
        <v>17496</v>
      </c>
      <c r="B2" s="60"/>
    </row>
    <row r="3" spans="1:2" ht="15.75" customHeight="1">
      <c r="A3" s="60" t="s">
        <v>17497</v>
      </c>
      <c r="B3" s="60"/>
    </row>
    <row r="4" spans="1:2" ht="15.75" customHeight="1">
      <c r="A4" s="60" t="s">
        <v>17498</v>
      </c>
      <c r="B4" s="60"/>
    </row>
    <row r="5" spans="1:2" ht="15.75" customHeight="1">
      <c r="A5" s="60" t="s">
        <v>17499</v>
      </c>
      <c r="B5" s="60"/>
    </row>
    <row r="6" spans="1:2" ht="15.75" customHeight="1">
      <c r="A6" s="60" t="s">
        <v>17500</v>
      </c>
      <c r="B6" s="60"/>
    </row>
    <row r="7" spans="1:2">
      <c r="A7" s="19" t="s">
        <v>17501</v>
      </c>
      <c r="B7" s="19"/>
    </row>
    <row r="8" spans="1:2">
      <c r="A8" s="19" t="s">
        <v>17502</v>
      </c>
      <c r="B8" s="19"/>
    </row>
    <row r="9" spans="1:2">
      <c r="A9" s="19" t="s">
        <v>17503</v>
      </c>
      <c r="B9" s="19"/>
    </row>
    <row r="10" spans="1:2">
      <c r="A10" s="19" t="s">
        <v>17504</v>
      </c>
      <c r="B10" s="19"/>
    </row>
    <row r="11" spans="1:2">
      <c r="A11" s="19" t="s">
        <v>17505</v>
      </c>
      <c r="B11" s="19"/>
    </row>
    <row r="12" spans="1:2">
      <c r="A12" s="19" t="s">
        <v>17506</v>
      </c>
      <c r="B12" s="19"/>
    </row>
    <row r="13" spans="1:2">
      <c r="A13" s="19" t="s">
        <v>17507</v>
      </c>
      <c r="B13" s="19"/>
    </row>
    <row r="14" spans="1:2">
      <c r="A14" s="19" t="s">
        <v>17508</v>
      </c>
      <c r="B14" s="19"/>
    </row>
    <row r="15" spans="1:2">
      <c r="A15" s="19" t="s">
        <v>17509</v>
      </c>
      <c r="B15" s="19"/>
    </row>
    <row r="16" spans="1:2">
      <c r="A16" s="19" t="s">
        <v>17510</v>
      </c>
      <c r="B16" s="19"/>
    </row>
    <row r="17" spans="1:2">
      <c r="A17" s="19" t="s">
        <v>17511</v>
      </c>
      <c r="B17" s="19"/>
    </row>
    <row r="18" spans="1:2">
      <c r="A18" s="19" t="s">
        <v>17512</v>
      </c>
      <c r="B18" s="19"/>
    </row>
    <row r="19" spans="1:2">
      <c r="A19" s="19" t="s">
        <v>17513</v>
      </c>
      <c r="B19" s="19" t="s">
        <v>17514</v>
      </c>
    </row>
    <row r="20" spans="1:2">
      <c r="A20" s="19" t="s">
        <v>17515</v>
      </c>
      <c r="B20" s="19" t="s">
        <v>17514</v>
      </c>
    </row>
    <row r="21" spans="1:2">
      <c r="A21" s="19" t="s">
        <v>17516</v>
      </c>
      <c r="B21" s="19"/>
    </row>
    <row r="22" spans="1:2" ht="12.75">
      <c r="A22" s="19" t="s">
        <v>17517</v>
      </c>
      <c r="B22" s="19"/>
    </row>
    <row r="23" spans="1:2" ht="12.75">
      <c r="A23" s="19"/>
      <c r="B23" s="19"/>
    </row>
    <row r="24" spans="1:2" ht="12.75">
      <c r="A24" s="19"/>
      <c r="B24" s="19"/>
    </row>
    <row r="25" spans="1:2" ht="12.75">
      <c r="A25" s="19" t="s">
        <v>17518</v>
      </c>
      <c r="B25" s="19" t="s">
        <v>17514</v>
      </c>
    </row>
    <row r="26" spans="1:2" ht="12.75">
      <c r="A26" s="19" t="s">
        <v>17519</v>
      </c>
      <c r="B26" s="19" t="s">
        <v>17514</v>
      </c>
    </row>
    <row r="27" spans="1:2" ht="12.75">
      <c r="A27" s="19" t="s">
        <v>17520</v>
      </c>
      <c r="B27" s="19" t="s">
        <v>17521</v>
      </c>
    </row>
    <row r="28" spans="1:2" ht="12.75">
      <c r="A28" s="19" t="s">
        <v>17522</v>
      </c>
      <c r="B28" s="19" t="s">
        <v>17523</v>
      </c>
    </row>
    <row r="29" spans="1:2" ht="12.75">
      <c r="A29" s="19" t="s">
        <v>17524</v>
      </c>
      <c r="B29" s="19" t="s">
        <v>17523</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5578"/>
  <sheetViews>
    <sheetView workbookViewId="0"/>
  </sheetViews>
  <sheetFormatPr defaultColWidth="12.5703125" defaultRowHeight="15.75" customHeight="1"/>
  <cols>
    <col min="1" max="1" width="24.42578125" customWidth="1"/>
  </cols>
  <sheetData>
    <row r="1" spans="1:1" ht="15.75" customHeight="1">
      <c r="A1" s="59" t="s">
        <v>17525</v>
      </c>
    </row>
    <row r="2" spans="1:1" ht="15.75" customHeight="1">
      <c r="A2" s="60" t="s">
        <v>17526</v>
      </c>
    </row>
    <row r="3" spans="1:1" ht="15.75" customHeight="1">
      <c r="A3" s="60" t="s">
        <v>17527</v>
      </c>
    </row>
    <row r="4" spans="1:1" ht="15.75" customHeight="1">
      <c r="A4" s="60" t="s">
        <v>17528</v>
      </c>
    </row>
    <row r="5" spans="1:1" ht="15.75" customHeight="1">
      <c r="A5" s="60" t="s">
        <v>17529</v>
      </c>
    </row>
    <row r="6" spans="1:1" ht="15.75" customHeight="1">
      <c r="A6" s="60" t="s">
        <v>17530</v>
      </c>
    </row>
    <row r="7" spans="1:1" ht="15.75" customHeight="1">
      <c r="A7" s="60" t="s">
        <v>17531</v>
      </c>
    </row>
    <row r="8" spans="1:1" ht="15.75" customHeight="1">
      <c r="A8" s="60" t="s">
        <v>17532</v>
      </c>
    </row>
    <row r="9" spans="1:1" ht="15.75" customHeight="1">
      <c r="A9" s="60" t="s">
        <v>17533</v>
      </c>
    </row>
    <row r="10" spans="1:1" ht="15.75" customHeight="1">
      <c r="A10" s="60" t="s">
        <v>17534</v>
      </c>
    </row>
    <row r="11" spans="1:1" ht="15.75" customHeight="1">
      <c r="A11" s="60" t="s">
        <v>17535</v>
      </c>
    </row>
    <row r="12" spans="1:1" ht="15.75" customHeight="1">
      <c r="A12" s="60" t="s">
        <v>17536</v>
      </c>
    </row>
    <row r="13" spans="1:1" ht="15.75" customHeight="1">
      <c r="A13" s="60" t="s">
        <v>17537</v>
      </c>
    </row>
    <row r="14" spans="1:1" ht="15.75" customHeight="1">
      <c r="A14" s="60" t="s">
        <v>17538</v>
      </c>
    </row>
    <row r="15" spans="1:1" ht="15.75" customHeight="1">
      <c r="A15" s="60" t="s">
        <v>17539</v>
      </c>
    </row>
    <row r="16" spans="1:1" ht="15.75" customHeight="1">
      <c r="A16" s="60" t="s">
        <v>17540</v>
      </c>
    </row>
    <row r="17" spans="1:1" ht="15.75" customHeight="1">
      <c r="A17" s="60" t="s">
        <v>17541</v>
      </c>
    </row>
    <row r="18" spans="1:1" ht="15.75" customHeight="1">
      <c r="A18" s="60" t="s">
        <v>17542</v>
      </c>
    </row>
    <row r="19" spans="1:1" ht="15.75" customHeight="1">
      <c r="A19" s="60" t="s">
        <v>17543</v>
      </c>
    </row>
    <row r="20" spans="1:1" ht="15.75" customHeight="1">
      <c r="A20" s="60" t="s">
        <v>17544</v>
      </c>
    </row>
    <row r="21" spans="1:1" ht="15.75" customHeight="1">
      <c r="A21" s="60" t="s">
        <v>17545</v>
      </c>
    </row>
    <row r="22" spans="1:1" ht="15">
      <c r="A22" s="60" t="s">
        <v>17546</v>
      </c>
    </row>
    <row r="23" spans="1:1" ht="15">
      <c r="A23" s="60" t="s">
        <v>17547</v>
      </c>
    </row>
    <row r="24" spans="1:1" ht="15">
      <c r="A24" s="60" t="s">
        <v>17548</v>
      </c>
    </row>
    <row r="25" spans="1:1" ht="15">
      <c r="A25" s="60" t="s">
        <v>17549</v>
      </c>
    </row>
    <row r="26" spans="1:1" ht="15">
      <c r="A26" s="60" t="s">
        <v>17550</v>
      </c>
    </row>
    <row r="27" spans="1:1" ht="15">
      <c r="A27" s="60" t="s">
        <v>17551</v>
      </c>
    </row>
    <row r="28" spans="1:1" ht="15">
      <c r="A28" s="60" t="s">
        <v>17552</v>
      </c>
    </row>
    <row r="29" spans="1:1" ht="15">
      <c r="A29" s="60" t="s">
        <v>17553</v>
      </c>
    </row>
    <row r="30" spans="1:1" ht="15">
      <c r="A30" s="60" t="s">
        <v>17554</v>
      </c>
    </row>
    <row r="31" spans="1:1" ht="15">
      <c r="A31" s="60" t="s">
        <v>17555</v>
      </c>
    </row>
    <row r="32" spans="1:1" ht="15">
      <c r="A32" s="60" t="s">
        <v>17556</v>
      </c>
    </row>
    <row r="33" spans="1:1" ht="15">
      <c r="A33" s="60" t="s">
        <v>17557</v>
      </c>
    </row>
    <row r="34" spans="1:1" ht="15">
      <c r="A34" s="60" t="s">
        <v>17558</v>
      </c>
    </row>
    <row r="35" spans="1:1" ht="15">
      <c r="A35" s="60" t="s">
        <v>17559</v>
      </c>
    </row>
    <row r="36" spans="1:1" ht="15">
      <c r="A36" s="60" t="s">
        <v>17560</v>
      </c>
    </row>
    <row r="37" spans="1:1" ht="15">
      <c r="A37" s="60" t="s">
        <v>17561</v>
      </c>
    </row>
    <row r="38" spans="1:1" ht="15">
      <c r="A38" s="60" t="s">
        <v>17562</v>
      </c>
    </row>
    <row r="39" spans="1:1" ht="15">
      <c r="A39" s="60" t="s">
        <v>17563</v>
      </c>
    </row>
    <row r="40" spans="1:1" ht="15">
      <c r="A40" s="60" t="s">
        <v>17564</v>
      </c>
    </row>
    <row r="41" spans="1:1" ht="15">
      <c r="A41" s="60" t="s">
        <v>17565</v>
      </c>
    </row>
    <row r="42" spans="1:1" ht="15">
      <c r="A42" s="60" t="s">
        <v>17566</v>
      </c>
    </row>
    <row r="43" spans="1:1" ht="15">
      <c r="A43" s="60" t="s">
        <v>17567</v>
      </c>
    </row>
    <row r="44" spans="1:1" ht="15">
      <c r="A44" s="60" t="s">
        <v>17568</v>
      </c>
    </row>
    <row r="45" spans="1:1" ht="15">
      <c r="A45" s="60" t="s">
        <v>17569</v>
      </c>
    </row>
    <row r="46" spans="1:1" ht="15">
      <c r="A46" s="60" t="s">
        <v>17570</v>
      </c>
    </row>
    <row r="47" spans="1:1" ht="15">
      <c r="A47" s="60" t="s">
        <v>17571</v>
      </c>
    </row>
    <row r="48" spans="1:1" ht="15">
      <c r="A48" s="60" t="s">
        <v>17572</v>
      </c>
    </row>
    <row r="49" spans="1:1" ht="15">
      <c r="A49" s="60" t="s">
        <v>17573</v>
      </c>
    </row>
    <row r="50" spans="1:1" ht="15">
      <c r="A50" s="60" t="s">
        <v>17574</v>
      </c>
    </row>
    <row r="51" spans="1:1" ht="15">
      <c r="A51" s="60" t="s">
        <v>17575</v>
      </c>
    </row>
    <row r="52" spans="1:1" ht="15">
      <c r="A52" s="60" t="s">
        <v>17576</v>
      </c>
    </row>
    <row r="53" spans="1:1" ht="15">
      <c r="A53" s="60" t="s">
        <v>17577</v>
      </c>
    </row>
    <row r="54" spans="1:1" ht="15">
      <c r="A54" s="60" t="s">
        <v>17578</v>
      </c>
    </row>
    <row r="55" spans="1:1" ht="15">
      <c r="A55" s="60" t="s">
        <v>17579</v>
      </c>
    </row>
    <row r="56" spans="1:1" ht="15">
      <c r="A56" s="60" t="s">
        <v>17580</v>
      </c>
    </row>
    <row r="57" spans="1:1" ht="15">
      <c r="A57" s="60" t="s">
        <v>17581</v>
      </c>
    </row>
    <row r="58" spans="1:1" ht="15">
      <c r="A58" s="60" t="s">
        <v>17582</v>
      </c>
    </row>
    <row r="59" spans="1:1" ht="15">
      <c r="A59" s="60" t="s">
        <v>17583</v>
      </c>
    </row>
    <row r="60" spans="1:1" ht="15">
      <c r="A60" s="60" t="s">
        <v>17584</v>
      </c>
    </row>
    <row r="61" spans="1:1" ht="15">
      <c r="A61" s="60" t="s">
        <v>17585</v>
      </c>
    </row>
    <row r="62" spans="1:1" ht="15">
      <c r="A62" s="60" t="s">
        <v>17586</v>
      </c>
    </row>
    <row r="63" spans="1:1" ht="15">
      <c r="A63" s="60" t="s">
        <v>17587</v>
      </c>
    </row>
    <row r="64" spans="1:1" ht="15">
      <c r="A64" s="60" t="s">
        <v>17588</v>
      </c>
    </row>
    <row r="65" spans="1:1" ht="15">
      <c r="A65" s="60" t="s">
        <v>17589</v>
      </c>
    </row>
    <row r="66" spans="1:1" ht="15">
      <c r="A66" s="60" t="s">
        <v>17590</v>
      </c>
    </row>
    <row r="67" spans="1:1" ht="15">
      <c r="A67" s="60" t="s">
        <v>17591</v>
      </c>
    </row>
    <row r="68" spans="1:1" ht="15">
      <c r="A68" s="60" t="s">
        <v>17592</v>
      </c>
    </row>
    <row r="69" spans="1:1" ht="15">
      <c r="A69" s="60" t="s">
        <v>17593</v>
      </c>
    </row>
    <row r="70" spans="1:1" ht="15">
      <c r="A70" s="60" t="s">
        <v>17594</v>
      </c>
    </row>
    <row r="71" spans="1:1" ht="15">
      <c r="A71" s="60" t="s">
        <v>17595</v>
      </c>
    </row>
    <row r="72" spans="1:1" ht="15">
      <c r="A72" s="60" t="s">
        <v>17596</v>
      </c>
    </row>
    <row r="73" spans="1:1" ht="15">
      <c r="A73" s="60" t="s">
        <v>17597</v>
      </c>
    </row>
    <row r="74" spans="1:1" ht="15">
      <c r="A74" s="60" t="s">
        <v>17598</v>
      </c>
    </row>
    <row r="75" spans="1:1" ht="15">
      <c r="A75" s="60" t="s">
        <v>17599</v>
      </c>
    </row>
    <row r="76" spans="1:1" ht="15">
      <c r="A76" s="60" t="s">
        <v>17600</v>
      </c>
    </row>
    <row r="77" spans="1:1" ht="15">
      <c r="A77" s="60" t="s">
        <v>17601</v>
      </c>
    </row>
    <row r="78" spans="1:1" ht="15">
      <c r="A78" s="60" t="s">
        <v>17602</v>
      </c>
    </row>
    <row r="79" spans="1:1" ht="15">
      <c r="A79" s="60" t="s">
        <v>17603</v>
      </c>
    </row>
    <row r="80" spans="1:1" ht="15">
      <c r="A80" s="60" t="s">
        <v>17604</v>
      </c>
    </row>
    <row r="81" spans="1:1" ht="15">
      <c r="A81" s="60" t="s">
        <v>17605</v>
      </c>
    </row>
    <row r="82" spans="1:1" ht="15">
      <c r="A82" s="60" t="s">
        <v>17606</v>
      </c>
    </row>
    <row r="83" spans="1:1" ht="15">
      <c r="A83" s="60" t="s">
        <v>17607</v>
      </c>
    </row>
    <row r="84" spans="1:1" ht="15">
      <c r="A84" s="60" t="s">
        <v>17608</v>
      </c>
    </row>
    <row r="85" spans="1:1" ht="15">
      <c r="A85" s="60" t="s">
        <v>17609</v>
      </c>
    </row>
    <row r="86" spans="1:1" ht="15">
      <c r="A86" s="60" t="s">
        <v>17610</v>
      </c>
    </row>
    <row r="87" spans="1:1" ht="15">
      <c r="A87" s="60" t="s">
        <v>17611</v>
      </c>
    </row>
    <row r="88" spans="1:1" ht="15">
      <c r="A88" s="60" t="s">
        <v>17612</v>
      </c>
    </row>
    <row r="89" spans="1:1" ht="15">
      <c r="A89" s="60" t="s">
        <v>17613</v>
      </c>
    </row>
    <row r="90" spans="1:1" ht="15">
      <c r="A90" s="60" t="s">
        <v>17614</v>
      </c>
    </row>
    <row r="91" spans="1:1" ht="15">
      <c r="A91" s="60" t="s">
        <v>17615</v>
      </c>
    </row>
    <row r="92" spans="1:1" ht="15">
      <c r="A92" s="60" t="s">
        <v>17616</v>
      </c>
    </row>
    <row r="93" spans="1:1" ht="15">
      <c r="A93" s="60" t="s">
        <v>17617</v>
      </c>
    </row>
    <row r="94" spans="1:1" ht="15">
      <c r="A94" s="60" t="s">
        <v>17618</v>
      </c>
    </row>
    <row r="95" spans="1:1" ht="15">
      <c r="A95" s="60" t="s">
        <v>17619</v>
      </c>
    </row>
    <row r="96" spans="1:1" ht="15">
      <c r="A96" s="60" t="s">
        <v>17620</v>
      </c>
    </row>
    <row r="97" spans="1:1" ht="15">
      <c r="A97" s="60" t="s">
        <v>17621</v>
      </c>
    </row>
    <row r="98" spans="1:1" ht="15">
      <c r="A98" s="60" t="s">
        <v>17622</v>
      </c>
    </row>
    <row r="99" spans="1:1" ht="15">
      <c r="A99" s="60" t="s">
        <v>17623</v>
      </c>
    </row>
    <row r="100" spans="1:1" ht="15">
      <c r="A100" s="60" t="s">
        <v>17624</v>
      </c>
    </row>
    <row r="101" spans="1:1" ht="15">
      <c r="A101" s="60" t="s">
        <v>17625</v>
      </c>
    </row>
    <row r="102" spans="1:1" ht="15">
      <c r="A102" s="60" t="s">
        <v>17626</v>
      </c>
    </row>
    <row r="103" spans="1:1" ht="15">
      <c r="A103" s="60" t="s">
        <v>17627</v>
      </c>
    </row>
    <row r="104" spans="1:1" ht="15">
      <c r="A104" s="60" t="s">
        <v>17628</v>
      </c>
    </row>
    <row r="105" spans="1:1" ht="15">
      <c r="A105" s="60" t="s">
        <v>17629</v>
      </c>
    </row>
    <row r="106" spans="1:1" ht="15">
      <c r="A106" s="60" t="s">
        <v>17630</v>
      </c>
    </row>
    <row r="107" spans="1:1" ht="15">
      <c r="A107" s="60" t="s">
        <v>17631</v>
      </c>
    </row>
    <row r="108" spans="1:1" ht="15">
      <c r="A108" s="60" t="s">
        <v>17632</v>
      </c>
    </row>
    <row r="109" spans="1:1" ht="15">
      <c r="A109" s="60" t="s">
        <v>17633</v>
      </c>
    </row>
    <row r="110" spans="1:1" ht="15">
      <c r="A110" s="60" t="s">
        <v>17634</v>
      </c>
    </row>
    <row r="111" spans="1:1" ht="15">
      <c r="A111" s="60" t="s">
        <v>17635</v>
      </c>
    </row>
    <row r="112" spans="1:1" ht="15">
      <c r="A112" s="60" t="s">
        <v>17636</v>
      </c>
    </row>
    <row r="113" spans="1:1" ht="15">
      <c r="A113" s="60" t="s">
        <v>17637</v>
      </c>
    </row>
    <row r="114" spans="1:1" ht="15">
      <c r="A114" s="60" t="s">
        <v>17638</v>
      </c>
    </row>
    <row r="115" spans="1:1" ht="15">
      <c r="A115" s="60" t="s">
        <v>17639</v>
      </c>
    </row>
    <row r="116" spans="1:1" ht="15">
      <c r="A116" s="60" t="s">
        <v>17640</v>
      </c>
    </row>
    <row r="117" spans="1:1" ht="15">
      <c r="A117" s="60" t="s">
        <v>17641</v>
      </c>
    </row>
    <row r="118" spans="1:1" ht="15">
      <c r="A118" s="60" t="s">
        <v>17642</v>
      </c>
    </row>
    <row r="119" spans="1:1" ht="15">
      <c r="A119" s="60" t="s">
        <v>17643</v>
      </c>
    </row>
    <row r="120" spans="1:1" ht="15">
      <c r="A120" s="60" t="s">
        <v>17644</v>
      </c>
    </row>
    <row r="121" spans="1:1" ht="15">
      <c r="A121" s="60" t="s">
        <v>17645</v>
      </c>
    </row>
    <row r="122" spans="1:1" ht="15">
      <c r="A122" s="60" t="s">
        <v>17646</v>
      </c>
    </row>
    <row r="123" spans="1:1" ht="15">
      <c r="A123" s="60" t="s">
        <v>17647</v>
      </c>
    </row>
    <row r="124" spans="1:1" ht="15">
      <c r="A124" s="60" t="s">
        <v>17648</v>
      </c>
    </row>
    <row r="125" spans="1:1" ht="15">
      <c r="A125" s="60" t="s">
        <v>17649</v>
      </c>
    </row>
    <row r="126" spans="1:1" ht="15">
      <c r="A126" s="60" t="s">
        <v>17650</v>
      </c>
    </row>
    <row r="127" spans="1:1" ht="15">
      <c r="A127" s="60" t="s">
        <v>17651</v>
      </c>
    </row>
    <row r="128" spans="1:1" ht="15">
      <c r="A128" s="60" t="s">
        <v>17652</v>
      </c>
    </row>
    <row r="129" spans="1:1" ht="15">
      <c r="A129" s="60" t="s">
        <v>17653</v>
      </c>
    </row>
    <row r="130" spans="1:1" ht="15">
      <c r="A130" s="60" t="s">
        <v>17654</v>
      </c>
    </row>
    <row r="131" spans="1:1" ht="15">
      <c r="A131" s="60" t="s">
        <v>17655</v>
      </c>
    </row>
    <row r="132" spans="1:1" ht="15">
      <c r="A132" s="60" t="s">
        <v>17656</v>
      </c>
    </row>
    <row r="133" spans="1:1" ht="15">
      <c r="A133" s="60" t="s">
        <v>17657</v>
      </c>
    </row>
    <row r="134" spans="1:1" ht="15">
      <c r="A134" s="60" t="s">
        <v>17658</v>
      </c>
    </row>
    <row r="135" spans="1:1" ht="15">
      <c r="A135" s="60" t="s">
        <v>17659</v>
      </c>
    </row>
    <row r="136" spans="1:1" ht="15">
      <c r="A136" s="60" t="s">
        <v>17660</v>
      </c>
    </row>
    <row r="137" spans="1:1" ht="15">
      <c r="A137" s="60" t="s">
        <v>17661</v>
      </c>
    </row>
    <row r="138" spans="1:1" ht="15">
      <c r="A138" s="60" t="s">
        <v>17662</v>
      </c>
    </row>
    <row r="139" spans="1:1" ht="15">
      <c r="A139" s="60" t="s">
        <v>17663</v>
      </c>
    </row>
    <row r="140" spans="1:1" ht="15">
      <c r="A140" s="60" t="s">
        <v>17664</v>
      </c>
    </row>
    <row r="141" spans="1:1" ht="15">
      <c r="A141" s="60" t="s">
        <v>17665</v>
      </c>
    </row>
    <row r="142" spans="1:1" ht="15">
      <c r="A142" s="60" t="s">
        <v>17666</v>
      </c>
    </row>
    <row r="143" spans="1:1" ht="15">
      <c r="A143" s="60" t="s">
        <v>17667</v>
      </c>
    </row>
    <row r="144" spans="1:1" ht="15">
      <c r="A144" s="60" t="s">
        <v>17668</v>
      </c>
    </row>
    <row r="145" spans="1:1" ht="15">
      <c r="A145" s="60" t="s">
        <v>17669</v>
      </c>
    </row>
    <row r="146" spans="1:1" ht="15">
      <c r="A146" s="60" t="s">
        <v>17670</v>
      </c>
    </row>
    <row r="147" spans="1:1" ht="15">
      <c r="A147" s="60" t="s">
        <v>17671</v>
      </c>
    </row>
    <row r="148" spans="1:1" ht="15">
      <c r="A148" s="60" t="s">
        <v>17672</v>
      </c>
    </row>
    <row r="149" spans="1:1" ht="15">
      <c r="A149" s="60" t="s">
        <v>17673</v>
      </c>
    </row>
    <row r="150" spans="1:1" ht="15">
      <c r="A150" s="60" t="s">
        <v>17674</v>
      </c>
    </row>
    <row r="151" spans="1:1" ht="15">
      <c r="A151" s="60" t="s">
        <v>17675</v>
      </c>
    </row>
    <row r="152" spans="1:1" ht="15">
      <c r="A152" s="60" t="s">
        <v>17676</v>
      </c>
    </row>
    <row r="153" spans="1:1" ht="15">
      <c r="A153" s="60" t="s">
        <v>17677</v>
      </c>
    </row>
    <row r="154" spans="1:1" ht="15">
      <c r="A154" s="60" t="s">
        <v>17678</v>
      </c>
    </row>
    <row r="155" spans="1:1" ht="15">
      <c r="A155" s="60" t="s">
        <v>17679</v>
      </c>
    </row>
    <row r="156" spans="1:1" ht="15">
      <c r="A156" s="60" t="s">
        <v>17680</v>
      </c>
    </row>
    <row r="157" spans="1:1" ht="15">
      <c r="A157" s="60" t="s">
        <v>17681</v>
      </c>
    </row>
    <row r="158" spans="1:1" ht="15">
      <c r="A158" s="60" t="s">
        <v>17682</v>
      </c>
    </row>
    <row r="159" spans="1:1" ht="15">
      <c r="A159" s="60" t="s">
        <v>17683</v>
      </c>
    </row>
    <row r="160" spans="1:1" ht="15">
      <c r="A160" s="60" t="s">
        <v>17684</v>
      </c>
    </row>
    <row r="161" spans="1:1" ht="15">
      <c r="A161" s="60" t="s">
        <v>17685</v>
      </c>
    </row>
    <row r="162" spans="1:1" ht="15">
      <c r="A162" s="60" t="s">
        <v>17686</v>
      </c>
    </row>
    <row r="163" spans="1:1" ht="15">
      <c r="A163" s="60" t="s">
        <v>17687</v>
      </c>
    </row>
    <row r="164" spans="1:1" ht="15">
      <c r="A164" s="60" t="s">
        <v>17688</v>
      </c>
    </row>
    <row r="165" spans="1:1" ht="15">
      <c r="A165" s="60" t="s">
        <v>17689</v>
      </c>
    </row>
    <row r="166" spans="1:1" ht="15">
      <c r="A166" s="60" t="s">
        <v>17690</v>
      </c>
    </row>
    <row r="167" spans="1:1" ht="15">
      <c r="A167" s="60" t="s">
        <v>17691</v>
      </c>
    </row>
    <row r="168" spans="1:1" ht="15">
      <c r="A168" s="60" t="s">
        <v>17692</v>
      </c>
    </row>
    <row r="169" spans="1:1" ht="15">
      <c r="A169" s="60" t="s">
        <v>17693</v>
      </c>
    </row>
    <row r="170" spans="1:1" ht="15">
      <c r="A170" s="60" t="s">
        <v>17694</v>
      </c>
    </row>
    <row r="171" spans="1:1" ht="15">
      <c r="A171" s="60" t="s">
        <v>17695</v>
      </c>
    </row>
    <row r="172" spans="1:1" ht="15">
      <c r="A172" s="60" t="s">
        <v>17696</v>
      </c>
    </row>
    <row r="173" spans="1:1" ht="15">
      <c r="A173" s="60" t="s">
        <v>17697</v>
      </c>
    </row>
    <row r="174" spans="1:1" ht="15">
      <c r="A174" s="60" t="s">
        <v>17698</v>
      </c>
    </row>
    <row r="175" spans="1:1" ht="15">
      <c r="A175" s="60" t="s">
        <v>17699</v>
      </c>
    </row>
    <row r="176" spans="1:1" ht="15">
      <c r="A176" s="60" t="s">
        <v>17700</v>
      </c>
    </row>
    <row r="177" spans="1:1" ht="15">
      <c r="A177" s="60" t="s">
        <v>17701</v>
      </c>
    </row>
    <row r="178" spans="1:1" ht="15">
      <c r="A178" s="60" t="s">
        <v>17702</v>
      </c>
    </row>
    <row r="179" spans="1:1" ht="15">
      <c r="A179" s="60" t="s">
        <v>17703</v>
      </c>
    </row>
    <row r="180" spans="1:1" ht="15">
      <c r="A180" s="60" t="s">
        <v>17704</v>
      </c>
    </row>
    <row r="181" spans="1:1" ht="15">
      <c r="A181" s="60" t="s">
        <v>17705</v>
      </c>
    </row>
    <row r="182" spans="1:1" ht="15">
      <c r="A182" s="60" t="s">
        <v>17706</v>
      </c>
    </row>
    <row r="183" spans="1:1" ht="15">
      <c r="A183" s="60" t="s">
        <v>17707</v>
      </c>
    </row>
    <row r="184" spans="1:1" ht="15">
      <c r="A184" s="60" t="s">
        <v>17708</v>
      </c>
    </row>
    <row r="185" spans="1:1" ht="15">
      <c r="A185" s="60" t="s">
        <v>17709</v>
      </c>
    </row>
    <row r="186" spans="1:1" ht="15">
      <c r="A186" s="60" t="s">
        <v>17710</v>
      </c>
    </row>
    <row r="187" spans="1:1" ht="15">
      <c r="A187" s="60" t="s">
        <v>17711</v>
      </c>
    </row>
    <row r="188" spans="1:1" ht="15">
      <c r="A188" s="60" t="s">
        <v>17712</v>
      </c>
    </row>
    <row r="189" spans="1:1" ht="15">
      <c r="A189" s="60" t="s">
        <v>17713</v>
      </c>
    </row>
    <row r="190" spans="1:1" ht="15">
      <c r="A190" s="60" t="s">
        <v>17714</v>
      </c>
    </row>
    <row r="191" spans="1:1" ht="15">
      <c r="A191" s="60" t="s">
        <v>17715</v>
      </c>
    </row>
    <row r="192" spans="1:1" ht="15">
      <c r="A192" s="60" t="s">
        <v>17716</v>
      </c>
    </row>
    <row r="193" spans="1:1" ht="15">
      <c r="A193" s="60" t="s">
        <v>17717</v>
      </c>
    </row>
    <row r="194" spans="1:1" ht="15">
      <c r="A194" s="60" t="s">
        <v>17718</v>
      </c>
    </row>
    <row r="195" spans="1:1" ht="15">
      <c r="A195" s="60" t="s">
        <v>17719</v>
      </c>
    </row>
    <row r="196" spans="1:1" ht="15">
      <c r="A196" s="60" t="s">
        <v>17720</v>
      </c>
    </row>
    <row r="197" spans="1:1" ht="15">
      <c r="A197" s="60" t="s">
        <v>17721</v>
      </c>
    </row>
    <row r="198" spans="1:1" ht="15">
      <c r="A198" s="60" t="s">
        <v>17722</v>
      </c>
    </row>
    <row r="199" spans="1:1" ht="15">
      <c r="A199" s="60" t="s">
        <v>17723</v>
      </c>
    </row>
    <row r="200" spans="1:1" ht="15">
      <c r="A200" s="60" t="s">
        <v>17724</v>
      </c>
    </row>
    <row r="201" spans="1:1" ht="15">
      <c r="A201" s="60" t="s">
        <v>17725</v>
      </c>
    </row>
    <row r="202" spans="1:1" ht="15">
      <c r="A202" s="60" t="s">
        <v>17726</v>
      </c>
    </row>
    <row r="203" spans="1:1" ht="15">
      <c r="A203" s="60" t="s">
        <v>17727</v>
      </c>
    </row>
    <row r="204" spans="1:1" ht="15">
      <c r="A204" s="60" t="s">
        <v>17728</v>
      </c>
    </row>
    <row r="205" spans="1:1" ht="15">
      <c r="A205" s="60" t="s">
        <v>17729</v>
      </c>
    </row>
    <row r="206" spans="1:1" ht="15">
      <c r="A206" s="60" t="s">
        <v>17730</v>
      </c>
    </row>
    <row r="207" spans="1:1" ht="15">
      <c r="A207" s="60" t="s">
        <v>17731</v>
      </c>
    </row>
    <row r="208" spans="1:1" ht="15">
      <c r="A208" s="60" t="s">
        <v>17732</v>
      </c>
    </row>
    <row r="209" spans="1:1" ht="15">
      <c r="A209" s="60" t="s">
        <v>17733</v>
      </c>
    </row>
    <row r="210" spans="1:1" ht="15">
      <c r="A210" s="60" t="s">
        <v>17734</v>
      </c>
    </row>
    <row r="211" spans="1:1" ht="15">
      <c r="A211" s="60" t="s">
        <v>17735</v>
      </c>
    </row>
    <row r="212" spans="1:1" ht="15">
      <c r="A212" s="60" t="s">
        <v>17736</v>
      </c>
    </row>
    <row r="213" spans="1:1" ht="15">
      <c r="A213" s="60" t="s">
        <v>17737</v>
      </c>
    </row>
    <row r="214" spans="1:1" ht="15">
      <c r="A214" s="60" t="s">
        <v>17738</v>
      </c>
    </row>
    <row r="215" spans="1:1" ht="15">
      <c r="A215" s="60" t="s">
        <v>17739</v>
      </c>
    </row>
    <row r="216" spans="1:1" ht="15">
      <c r="A216" s="60" t="s">
        <v>17740</v>
      </c>
    </row>
    <row r="217" spans="1:1" ht="15">
      <c r="A217" s="60" t="s">
        <v>17741</v>
      </c>
    </row>
    <row r="218" spans="1:1" ht="15">
      <c r="A218" s="60" t="s">
        <v>17742</v>
      </c>
    </row>
    <row r="219" spans="1:1" ht="15">
      <c r="A219" s="60" t="s">
        <v>17743</v>
      </c>
    </row>
    <row r="220" spans="1:1" ht="15">
      <c r="A220" s="60" t="s">
        <v>17744</v>
      </c>
    </row>
    <row r="221" spans="1:1" ht="15">
      <c r="A221" s="60" t="s">
        <v>17745</v>
      </c>
    </row>
    <row r="222" spans="1:1" ht="15">
      <c r="A222" s="60" t="s">
        <v>17746</v>
      </c>
    </row>
    <row r="223" spans="1:1" ht="15">
      <c r="A223" s="60" t="s">
        <v>17747</v>
      </c>
    </row>
    <row r="224" spans="1:1" ht="15">
      <c r="A224" s="60" t="s">
        <v>17748</v>
      </c>
    </row>
    <row r="225" spans="1:1" ht="15">
      <c r="A225" s="60" t="s">
        <v>17749</v>
      </c>
    </row>
    <row r="226" spans="1:1" ht="15">
      <c r="A226" s="60" t="s">
        <v>17750</v>
      </c>
    </row>
    <row r="227" spans="1:1" ht="15">
      <c r="A227" s="60" t="s">
        <v>17751</v>
      </c>
    </row>
    <row r="228" spans="1:1" ht="15">
      <c r="A228" s="60" t="s">
        <v>17752</v>
      </c>
    </row>
    <row r="229" spans="1:1" ht="15">
      <c r="A229" s="60" t="s">
        <v>17753</v>
      </c>
    </row>
    <row r="230" spans="1:1" ht="15">
      <c r="A230" s="60" t="s">
        <v>17754</v>
      </c>
    </row>
    <row r="231" spans="1:1" ht="15">
      <c r="A231" s="60" t="s">
        <v>17755</v>
      </c>
    </row>
    <row r="232" spans="1:1" ht="15">
      <c r="A232" s="60" t="s">
        <v>17756</v>
      </c>
    </row>
    <row r="233" spans="1:1" ht="15">
      <c r="A233" s="60" t="s">
        <v>17757</v>
      </c>
    </row>
    <row r="234" spans="1:1" ht="15">
      <c r="A234" s="60" t="s">
        <v>17758</v>
      </c>
    </row>
    <row r="235" spans="1:1" ht="15">
      <c r="A235" s="60" t="s">
        <v>17759</v>
      </c>
    </row>
    <row r="236" spans="1:1" ht="15">
      <c r="A236" s="60" t="s">
        <v>17760</v>
      </c>
    </row>
    <row r="237" spans="1:1" ht="15">
      <c r="A237" s="60" t="s">
        <v>17761</v>
      </c>
    </row>
    <row r="238" spans="1:1" ht="15">
      <c r="A238" s="60" t="s">
        <v>17762</v>
      </c>
    </row>
    <row r="239" spans="1:1" ht="15">
      <c r="A239" s="60" t="s">
        <v>17763</v>
      </c>
    </row>
    <row r="240" spans="1:1" ht="15">
      <c r="A240" s="60" t="s">
        <v>17764</v>
      </c>
    </row>
    <row r="241" spans="1:1" ht="15">
      <c r="A241" s="60" t="s">
        <v>17765</v>
      </c>
    </row>
    <row r="242" spans="1:1" ht="15">
      <c r="A242" s="60" t="s">
        <v>17766</v>
      </c>
    </row>
    <row r="243" spans="1:1" ht="15">
      <c r="A243" s="60" t="s">
        <v>17767</v>
      </c>
    </row>
    <row r="244" spans="1:1" ht="15">
      <c r="A244" s="60" t="s">
        <v>17768</v>
      </c>
    </row>
    <row r="245" spans="1:1" ht="15">
      <c r="A245" s="60" t="s">
        <v>17769</v>
      </c>
    </row>
    <row r="246" spans="1:1" ht="15">
      <c r="A246" s="60" t="s">
        <v>17770</v>
      </c>
    </row>
    <row r="247" spans="1:1" ht="15">
      <c r="A247" s="60" t="s">
        <v>17771</v>
      </c>
    </row>
    <row r="248" spans="1:1" ht="15">
      <c r="A248" s="60" t="s">
        <v>17772</v>
      </c>
    </row>
    <row r="249" spans="1:1" ht="15">
      <c r="A249" s="60" t="s">
        <v>17773</v>
      </c>
    </row>
    <row r="250" spans="1:1" ht="15">
      <c r="A250" s="60" t="s">
        <v>17774</v>
      </c>
    </row>
    <row r="251" spans="1:1" ht="15">
      <c r="A251" s="60" t="s">
        <v>17775</v>
      </c>
    </row>
    <row r="252" spans="1:1" ht="15">
      <c r="A252" s="60" t="s">
        <v>17776</v>
      </c>
    </row>
    <row r="253" spans="1:1" ht="15">
      <c r="A253" s="60" t="s">
        <v>17777</v>
      </c>
    </row>
    <row r="254" spans="1:1" ht="15">
      <c r="A254" s="60" t="s">
        <v>17778</v>
      </c>
    </row>
    <row r="255" spans="1:1" ht="15">
      <c r="A255" s="60" t="s">
        <v>17779</v>
      </c>
    </row>
    <row r="256" spans="1:1" ht="15">
      <c r="A256" s="60" t="s">
        <v>17780</v>
      </c>
    </row>
    <row r="257" spans="1:1" ht="15">
      <c r="A257" s="60" t="s">
        <v>17781</v>
      </c>
    </row>
    <row r="258" spans="1:1" ht="15">
      <c r="A258" s="60" t="s">
        <v>17782</v>
      </c>
    </row>
    <row r="259" spans="1:1" ht="15">
      <c r="A259" s="60" t="s">
        <v>17783</v>
      </c>
    </row>
    <row r="260" spans="1:1" ht="15">
      <c r="A260" s="60" t="s">
        <v>17784</v>
      </c>
    </row>
    <row r="261" spans="1:1" ht="15">
      <c r="A261" s="60" t="s">
        <v>17785</v>
      </c>
    </row>
    <row r="262" spans="1:1" ht="15">
      <c r="A262" s="60" t="s">
        <v>17786</v>
      </c>
    </row>
    <row r="263" spans="1:1" ht="15">
      <c r="A263" s="60" t="s">
        <v>17787</v>
      </c>
    </row>
    <row r="264" spans="1:1" ht="15">
      <c r="A264" s="60" t="s">
        <v>17788</v>
      </c>
    </row>
    <row r="265" spans="1:1" ht="15">
      <c r="A265" s="60" t="s">
        <v>17789</v>
      </c>
    </row>
    <row r="266" spans="1:1" ht="15">
      <c r="A266" s="60" t="s">
        <v>17790</v>
      </c>
    </row>
    <row r="267" spans="1:1" ht="15">
      <c r="A267" s="60" t="s">
        <v>17791</v>
      </c>
    </row>
    <row r="268" spans="1:1" ht="15">
      <c r="A268" s="60" t="s">
        <v>17792</v>
      </c>
    </row>
    <row r="269" spans="1:1" ht="15">
      <c r="A269" s="60" t="s">
        <v>17793</v>
      </c>
    </row>
    <row r="270" spans="1:1" ht="15">
      <c r="A270" s="60" t="s">
        <v>17794</v>
      </c>
    </row>
    <row r="271" spans="1:1" ht="15">
      <c r="A271" s="60" t="s">
        <v>17795</v>
      </c>
    </row>
    <row r="272" spans="1:1" ht="15">
      <c r="A272" s="60" t="s">
        <v>17796</v>
      </c>
    </row>
    <row r="273" spans="1:1" ht="15">
      <c r="A273" s="60" t="s">
        <v>17797</v>
      </c>
    </row>
    <row r="274" spans="1:1" ht="15">
      <c r="A274" s="60" t="s">
        <v>17798</v>
      </c>
    </row>
    <row r="275" spans="1:1" ht="15">
      <c r="A275" s="60" t="s">
        <v>17799</v>
      </c>
    </row>
    <row r="276" spans="1:1" ht="15">
      <c r="A276" s="60" t="s">
        <v>17800</v>
      </c>
    </row>
    <row r="277" spans="1:1" ht="15">
      <c r="A277" s="60" t="s">
        <v>17801</v>
      </c>
    </row>
    <row r="278" spans="1:1" ht="15">
      <c r="A278" s="60" t="s">
        <v>17802</v>
      </c>
    </row>
    <row r="279" spans="1:1" ht="15">
      <c r="A279" s="60" t="s">
        <v>17803</v>
      </c>
    </row>
    <row r="280" spans="1:1" ht="15">
      <c r="A280" s="60" t="s">
        <v>17804</v>
      </c>
    </row>
    <row r="281" spans="1:1" ht="15">
      <c r="A281" s="60" t="s">
        <v>17805</v>
      </c>
    </row>
    <row r="282" spans="1:1" ht="15">
      <c r="A282" s="60" t="s">
        <v>17806</v>
      </c>
    </row>
    <row r="283" spans="1:1" ht="15">
      <c r="A283" s="60" t="s">
        <v>17807</v>
      </c>
    </row>
    <row r="284" spans="1:1" ht="15">
      <c r="A284" s="60" t="s">
        <v>17808</v>
      </c>
    </row>
    <row r="285" spans="1:1" ht="15">
      <c r="A285" s="60" t="s">
        <v>17809</v>
      </c>
    </row>
    <row r="286" spans="1:1" ht="15">
      <c r="A286" s="60" t="s">
        <v>17810</v>
      </c>
    </row>
    <row r="287" spans="1:1" ht="15">
      <c r="A287" s="60" t="s">
        <v>17811</v>
      </c>
    </row>
    <row r="288" spans="1:1" ht="15">
      <c r="A288" s="60" t="s">
        <v>17812</v>
      </c>
    </row>
    <row r="289" spans="1:1" ht="15">
      <c r="A289" s="60" t="s">
        <v>17813</v>
      </c>
    </row>
    <row r="290" spans="1:1" ht="15">
      <c r="A290" s="60" t="s">
        <v>17814</v>
      </c>
    </row>
    <row r="291" spans="1:1" ht="15">
      <c r="A291" s="60" t="s">
        <v>17815</v>
      </c>
    </row>
    <row r="292" spans="1:1" ht="15">
      <c r="A292" s="60" t="s">
        <v>17816</v>
      </c>
    </row>
    <row r="293" spans="1:1" ht="15">
      <c r="A293" s="60" t="s">
        <v>17817</v>
      </c>
    </row>
    <row r="294" spans="1:1" ht="15">
      <c r="A294" s="60" t="s">
        <v>17818</v>
      </c>
    </row>
    <row r="295" spans="1:1" ht="15">
      <c r="A295" s="60" t="s">
        <v>17819</v>
      </c>
    </row>
    <row r="296" spans="1:1" ht="15">
      <c r="A296" s="60" t="s">
        <v>17820</v>
      </c>
    </row>
    <row r="297" spans="1:1" ht="15">
      <c r="A297" s="60" t="s">
        <v>17821</v>
      </c>
    </row>
    <row r="298" spans="1:1" ht="15">
      <c r="A298" s="60" t="s">
        <v>17822</v>
      </c>
    </row>
    <row r="299" spans="1:1" ht="15">
      <c r="A299" s="60" t="s">
        <v>17823</v>
      </c>
    </row>
    <row r="300" spans="1:1" ht="15">
      <c r="A300" s="60" t="s">
        <v>17824</v>
      </c>
    </row>
    <row r="301" spans="1:1" ht="15">
      <c r="A301" s="60" t="s">
        <v>17825</v>
      </c>
    </row>
    <row r="302" spans="1:1" ht="15">
      <c r="A302" s="60" t="s">
        <v>17826</v>
      </c>
    </row>
    <row r="303" spans="1:1" ht="15">
      <c r="A303" s="60" t="s">
        <v>17827</v>
      </c>
    </row>
    <row r="304" spans="1:1" ht="15">
      <c r="A304" s="60" t="s">
        <v>17828</v>
      </c>
    </row>
    <row r="305" spans="1:1" ht="15">
      <c r="A305" s="60" t="s">
        <v>17829</v>
      </c>
    </row>
    <row r="306" spans="1:1" ht="15">
      <c r="A306" s="60" t="s">
        <v>17830</v>
      </c>
    </row>
    <row r="307" spans="1:1" ht="15">
      <c r="A307" s="60" t="s">
        <v>17831</v>
      </c>
    </row>
    <row r="308" spans="1:1" ht="15">
      <c r="A308" s="60" t="s">
        <v>17832</v>
      </c>
    </row>
    <row r="309" spans="1:1" ht="15">
      <c r="A309" s="60" t="s">
        <v>17833</v>
      </c>
    </row>
    <row r="310" spans="1:1" ht="15">
      <c r="A310" s="60" t="s">
        <v>17834</v>
      </c>
    </row>
    <row r="311" spans="1:1" ht="15">
      <c r="A311" s="60" t="s">
        <v>17835</v>
      </c>
    </row>
    <row r="312" spans="1:1" ht="15">
      <c r="A312" s="60" t="s">
        <v>17836</v>
      </c>
    </row>
    <row r="313" spans="1:1" ht="15">
      <c r="A313" s="60" t="s">
        <v>17837</v>
      </c>
    </row>
    <row r="314" spans="1:1" ht="15">
      <c r="A314" s="60" t="s">
        <v>17838</v>
      </c>
    </row>
    <row r="315" spans="1:1" ht="15">
      <c r="A315" s="60" t="s">
        <v>17839</v>
      </c>
    </row>
    <row r="316" spans="1:1" ht="15">
      <c r="A316" s="60" t="s">
        <v>17840</v>
      </c>
    </row>
    <row r="317" spans="1:1" ht="15">
      <c r="A317" s="60" t="s">
        <v>17841</v>
      </c>
    </row>
    <row r="318" spans="1:1" ht="15">
      <c r="A318" s="60" t="s">
        <v>17842</v>
      </c>
    </row>
    <row r="319" spans="1:1" ht="15">
      <c r="A319" s="60" t="s">
        <v>17843</v>
      </c>
    </row>
    <row r="320" spans="1:1" ht="15">
      <c r="A320" s="60" t="s">
        <v>17844</v>
      </c>
    </row>
    <row r="321" spans="1:1" ht="15">
      <c r="A321" s="60" t="s">
        <v>17845</v>
      </c>
    </row>
    <row r="322" spans="1:1" ht="15">
      <c r="A322" s="60" t="s">
        <v>17846</v>
      </c>
    </row>
    <row r="323" spans="1:1" ht="15">
      <c r="A323" s="60" t="s">
        <v>17847</v>
      </c>
    </row>
    <row r="324" spans="1:1" ht="15">
      <c r="A324" s="60" t="s">
        <v>17848</v>
      </c>
    </row>
    <row r="325" spans="1:1" ht="15">
      <c r="A325" s="60" t="s">
        <v>17849</v>
      </c>
    </row>
    <row r="326" spans="1:1" ht="15">
      <c r="A326" s="60" t="s">
        <v>17850</v>
      </c>
    </row>
    <row r="327" spans="1:1" ht="15">
      <c r="A327" s="60" t="s">
        <v>17851</v>
      </c>
    </row>
    <row r="328" spans="1:1" ht="15">
      <c r="A328" s="60" t="s">
        <v>17852</v>
      </c>
    </row>
    <row r="329" spans="1:1" ht="15">
      <c r="A329" s="60" t="s">
        <v>17853</v>
      </c>
    </row>
    <row r="330" spans="1:1" ht="15">
      <c r="A330" s="60" t="s">
        <v>17854</v>
      </c>
    </row>
    <row r="331" spans="1:1" ht="15">
      <c r="A331" s="60" t="s">
        <v>17855</v>
      </c>
    </row>
    <row r="332" spans="1:1" ht="15">
      <c r="A332" s="60" t="s">
        <v>17856</v>
      </c>
    </row>
    <row r="333" spans="1:1" ht="15">
      <c r="A333" s="60" t="s">
        <v>17857</v>
      </c>
    </row>
    <row r="334" spans="1:1" ht="15">
      <c r="A334" s="60" t="s">
        <v>17858</v>
      </c>
    </row>
    <row r="335" spans="1:1" ht="15">
      <c r="A335" s="60" t="s">
        <v>17859</v>
      </c>
    </row>
    <row r="336" spans="1:1" ht="15">
      <c r="A336" s="60" t="s">
        <v>17860</v>
      </c>
    </row>
    <row r="337" spans="1:1" ht="15">
      <c r="A337" s="60" t="s">
        <v>17861</v>
      </c>
    </row>
    <row r="338" spans="1:1" ht="15">
      <c r="A338" s="60" t="s">
        <v>17862</v>
      </c>
    </row>
    <row r="339" spans="1:1" ht="15">
      <c r="A339" s="60" t="s">
        <v>17863</v>
      </c>
    </row>
    <row r="340" spans="1:1" ht="15">
      <c r="A340" s="60" t="s">
        <v>17864</v>
      </c>
    </row>
    <row r="341" spans="1:1" ht="15">
      <c r="A341" s="60" t="s">
        <v>17865</v>
      </c>
    </row>
    <row r="342" spans="1:1" ht="15">
      <c r="A342" s="60" t="s">
        <v>17866</v>
      </c>
    </row>
    <row r="343" spans="1:1" ht="15">
      <c r="A343" s="60" t="s">
        <v>17867</v>
      </c>
    </row>
    <row r="344" spans="1:1" ht="15">
      <c r="A344" s="60" t="s">
        <v>17868</v>
      </c>
    </row>
    <row r="345" spans="1:1" ht="15">
      <c r="A345" s="60" t="s">
        <v>17869</v>
      </c>
    </row>
    <row r="346" spans="1:1" ht="15">
      <c r="A346" s="60" t="s">
        <v>17870</v>
      </c>
    </row>
    <row r="347" spans="1:1" ht="15">
      <c r="A347" s="60" t="s">
        <v>17871</v>
      </c>
    </row>
    <row r="348" spans="1:1" ht="15">
      <c r="A348" s="60" t="s">
        <v>17872</v>
      </c>
    </row>
    <row r="349" spans="1:1" ht="15">
      <c r="A349" s="60" t="s">
        <v>17873</v>
      </c>
    </row>
    <row r="350" spans="1:1" ht="15">
      <c r="A350" s="60" t="s">
        <v>17874</v>
      </c>
    </row>
    <row r="351" spans="1:1" ht="15">
      <c r="A351" s="60" t="s">
        <v>17875</v>
      </c>
    </row>
    <row r="352" spans="1:1" ht="15">
      <c r="A352" s="60" t="s">
        <v>17876</v>
      </c>
    </row>
    <row r="353" spans="1:1" ht="15">
      <c r="A353" s="60" t="s">
        <v>17877</v>
      </c>
    </row>
    <row r="354" spans="1:1" ht="15">
      <c r="A354" s="60" t="s">
        <v>17878</v>
      </c>
    </row>
    <row r="355" spans="1:1" ht="15">
      <c r="A355" s="60" t="s">
        <v>17879</v>
      </c>
    </row>
    <row r="356" spans="1:1" ht="15">
      <c r="A356" s="60" t="s">
        <v>17880</v>
      </c>
    </row>
    <row r="357" spans="1:1" ht="15">
      <c r="A357" s="60" t="s">
        <v>17881</v>
      </c>
    </row>
    <row r="358" spans="1:1" ht="15">
      <c r="A358" s="60" t="s">
        <v>17882</v>
      </c>
    </row>
    <row r="359" spans="1:1" ht="15">
      <c r="A359" s="60" t="s">
        <v>17883</v>
      </c>
    </row>
    <row r="360" spans="1:1" ht="15">
      <c r="A360" s="60" t="s">
        <v>17884</v>
      </c>
    </row>
    <row r="361" spans="1:1" ht="15">
      <c r="A361" s="60" t="s">
        <v>17885</v>
      </c>
    </row>
    <row r="362" spans="1:1" ht="15">
      <c r="A362" s="60" t="s">
        <v>17886</v>
      </c>
    </row>
    <row r="363" spans="1:1" ht="15">
      <c r="A363" s="60" t="s">
        <v>17887</v>
      </c>
    </row>
    <row r="364" spans="1:1" ht="15">
      <c r="A364" s="60" t="s">
        <v>17888</v>
      </c>
    </row>
    <row r="365" spans="1:1" ht="15">
      <c r="A365" s="60" t="s">
        <v>17889</v>
      </c>
    </row>
    <row r="366" spans="1:1" ht="15">
      <c r="A366" s="60" t="s">
        <v>17890</v>
      </c>
    </row>
    <row r="367" spans="1:1" ht="15">
      <c r="A367" s="60" t="s">
        <v>17891</v>
      </c>
    </row>
    <row r="368" spans="1:1" ht="15">
      <c r="A368" s="60" t="s">
        <v>17892</v>
      </c>
    </row>
    <row r="369" spans="1:1" ht="15">
      <c r="A369" s="60" t="s">
        <v>17893</v>
      </c>
    </row>
    <row r="370" spans="1:1" ht="15">
      <c r="A370" s="60" t="s">
        <v>17894</v>
      </c>
    </row>
    <row r="371" spans="1:1" ht="15">
      <c r="A371" s="60" t="s">
        <v>17895</v>
      </c>
    </row>
    <row r="372" spans="1:1" ht="15">
      <c r="A372" s="60" t="s">
        <v>17896</v>
      </c>
    </row>
    <row r="373" spans="1:1" ht="15">
      <c r="A373" s="60" t="s">
        <v>17897</v>
      </c>
    </row>
    <row r="374" spans="1:1" ht="15">
      <c r="A374" s="60" t="s">
        <v>17898</v>
      </c>
    </row>
    <row r="375" spans="1:1" ht="15">
      <c r="A375" s="60" t="s">
        <v>17899</v>
      </c>
    </row>
    <row r="376" spans="1:1" ht="15">
      <c r="A376" s="60" t="s">
        <v>17900</v>
      </c>
    </row>
    <row r="377" spans="1:1" ht="15">
      <c r="A377" s="60" t="s">
        <v>17901</v>
      </c>
    </row>
    <row r="378" spans="1:1" ht="15">
      <c r="A378" s="60" t="s">
        <v>17902</v>
      </c>
    </row>
    <row r="379" spans="1:1" ht="15">
      <c r="A379" s="60" t="s">
        <v>17903</v>
      </c>
    </row>
    <row r="380" spans="1:1" ht="15">
      <c r="A380" s="60" t="s">
        <v>17904</v>
      </c>
    </row>
    <row r="381" spans="1:1" ht="15">
      <c r="A381" s="60" t="s">
        <v>17905</v>
      </c>
    </row>
    <row r="382" spans="1:1" ht="15">
      <c r="A382" s="60" t="s">
        <v>17906</v>
      </c>
    </row>
    <row r="383" spans="1:1" ht="15">
      <c r="A383" s="60" t="s">
        <v>17907</v>
      </c>
    </row>
    <row r="384" spans="1:1" ht="15">
      <c r="A384" s="60" t="s">
        <v>17908</v>
      </c>
    </row>
    <row r="385" spans="1:1" ht="15">
      <c r="A385" s="60" t="s">
        <v>17909</v>
      </c>
    </row>
    <row r="386" spans="1:1" ht="15">
      <c r="A386" s="60" t="s">
        <v>17910</v>
      </c>
    </row>
    <row r="387" spans="1:1" ht="15">
      <c r="A387" s="60" t="s">
        <v>17911</v>
      </c>
    </row>
    <row r="388" spans="1:1" ht="15">
      <c r="A388" s="60" t="s">
        <v>17912</v>
      </c>
    </row>
    <row r="389" spans="1:1" ht="15">
      <c r="A389" s="60" t="s">
        <v>17913</v>
      </c>
    </row>
    <row r="390" spans="1:1" ht="15">
      <c r="A390" s="60" t="s">
        <v>17914</v>
      </c>
    </row>
    <row r="391" spans="1:1" ht="15">
      <c r="A391" s="60" t="s">
        <v>17915</v>
      </c>
    </row>
    <row r="392" spans="1:1" ht="15">
      <c r="A392" s="60" t="s">
        <v>17916</v>
      </c>
    </row>
    <row r="393" spans="1:1" ht="15">
      <c r="A393" s="60" t="s">
        <v>17917</v>
      </c>
    </row>
    <row r="394" spans="1:1" ht="15">
      <c r="A394" s="60" t="s">
        <v>17918</v>
      </c>
    </row>
    <row r="395" spans="1:1" ht="15">
      <c r="A395" s="60" t="s">
        <v>17919</v>
      </c>
    </row>
    <row r="396" spans="1:1" ht="15">
      <c r="A396" s="60" t="s">
        <v>17920</v>
      </c>
    </row>
    <row r="397" spans="1:1" ht="15">
      <c r="A397" s="60" t="s">
        <v>17921</v>
      </c>
    </row>
    <row r="398" spans="1:1" ht="15">
      <c r="A398" s="60" t="s">
        <v>17922</v>
      </c>
    </row>
    <row r="399" spans="1:1" ht="15">
      <c r="A399" s="60" t="s">
        <v>17923</v>
      </c>
    </row>
    <row r="400" spans="1:1" ht="15">
      <c r="A400" s="60" t="s">
        <v>17924</v>
      </c>
    </row>
    <row r="401" spans="1:1" ht="15">
      <c r="A401" s="60" t="s">
        <v>17925</v>
      </c>
    </row>
    <row r="402" spans="1:1" ht="15">
      <c r="A402" s="60" t="s">
        <v>17926</v>
      </c>
    </row>
    <row r="403" spans="1:1" ht="15">
      <c r="A403" s="60" t="s">
        <v>17927</v>
      </c>
    </row>
    <row r="404" spans="1:1" ht="15">
      <c r="A404" s="60" t="s">
        <v>17928</v>
      </c>
    </row>
    <row r="405" spans="1:1" ht="15">
      <c r="A405" s="60" t="s">
        <v>17929</v>
      </c>
    </row>
    <row r="406" spans="1:1" ht="15">
      <c r="A406" s="60" t="s">
        <v>17930</v>
      </c>
    </row>
    <row r="407" spans="1:1" ht="15">
      <c r="A407" s="60" t="s">
        <v>17931</v>
      </c>
    </row>
    <row r="408" spans="1:1" ht="15">
      <c r="A408" s="60" t="s">
        <v>17932</v>
      </c>
    </row>
    <row r="409" spans="1:1" ht="15">
      <c r="A409" s="60" t="s">
        <v>17933</v>
      </c>
    </row>
    <row r="410" spans="1:1" ht="15">
      <c r="A410" s="60" t="s">
        <v>17934</v>
      </c>
    </row>
    <row r="411" spans="1:1" ht="15">
      <c r="A411" s="60" t="s">
        <v>17935</v>
      </c>
    </row>
    <row r="412" spans="1:1" ht="15">
      <c r="A412" s="60" t="s">
        <v>17936</v>
      </c>
    </row>
    <row r="413" spans="1:1" ht="15">
      <c r="A413" s="60" t="s">
        <v>17937</v>
      </c>
    </row>
    <row r="414" spans="1:1" ht="15">
      <c r="A414" s="60" t="s">
        <v>17938</v>
      </c>
    </row>
    <row r="415" spans="1:1" ht="15">
      <c r="A415" s="60" t="s">
        <v>17939</v>
      </c>
    </row>
    <row r="416" spans="1:1" ht="15">
      <c r="A416" s="60" t="s">
        <v>17940</v>
      </c>
    </row>
    <row r="417" spans="1:1" ht="15">
      <c r="A417" s="60" t="s">
        <v>17941</v>
      </c>
    </row>
    <row r="418" spans="1:1" ht="15">
      <c r="A418" s="60" t="s">
        <v>17942</v>
      </c>
    </row>
    <row r="419" spans="1:1" ht="15">
      <c r="A419" s="60" t="s">
        <v>17943</v>
      </c>
    </row>
    <row r="420" spans="1:1" ht="15">
      <c r="A420" s="60" t="s">
        <v>17944</v>
      </c>
    </row>
    <row r="421" spans="1:1" ht="15">
      <c r="A421" s="60" t="s">
        <v>17945</v>
      </c>
    </row>
    <row r="422" spans="1:1" ht="15">
      <c r="A422" s="60" t="s">
        <v>17946</v>
      </c>
    </row>
    <row r="423" spans="1:1" ht="15">
      <c r="A423" s="60" t="s">
        <v>17947</v>
      </c>
    </row>
    <row r="424" spans="1:1" ht="15">
      <c r="A424" s="60" t="s">
        <v>17948</v>
      </c>
    </row>
    <row r="425" spans="1:1" ht="15">
      <c r="A425" s="60" t="s">
        <v>17949</v>
      </c>
    </row>
    <row r="426" spans="1:1" ht="15">
      <c r="A426" s="60" t="s">
        <v>17950</v>
      </c>
    </row>
    <row r="427" spans="1:1" ht="15">
      <c r="A427" s="60" t="s">
        <v>17951</v>
      </c>
    </row>
    <row r="428" spans="1:1" ht="15">
      <c r="A428" s="60" t="s">
        <v>17952</v>
      </c>
    </row>
    <row r="429" spans="1:1" ht="15">
      <c r="A429" s="60" t="s">
        <v>17953</v>
      </c>
    </row>
    <row r="430" spans="1:1" ht="15">
      <c r="A430" s="60" t="s">
        <v>17954</v>
      </c>
    </row>
    <row r="431" spans="1:1" ht="15">
      <c r="A431" s="60" t="s">
        <v>17955</v>
      </c>
    </row>
    <row r="432" spans="1:1" ht="15">
      <c r="A432" s="60" t="s">
        <v>17956</v>
      </c>
    </row>
    <row r="433" spans="1:1" ht="15">
      <c r="A433" s="60" t="s">
        <v>17957</v>
      </c>
    </row>
    <row r="434" spans="1:1" ht="15">
      <c r="A434" s="60" t="s">
        <v>17958</v>
      </c>
    </row>
    <row r="435" spans="1:1" ht="15">
      <c r="A435" s="60" t="s">
        <v>17959</v>
      </c>
    </row>
    <row r="436" spans="1:1" ht="15">
      <c r="A436" s="60" t="s">
        <v>17960</v>
      </c>
    </row>
    <row r="437" spans="1:1" ht="15">
      <c r="A437" s="60" t="s">
        <v>17961</v>
      </c>
    </row>
    <row r="438" spans="1:1" ht="15">
      <c r="A438" s="60" t="s">
        <v>17962</v>
      </c>
    </row>
    <row r="439" spans="1:1" ht="15">
      <c r="A439" s="60" t="s">
        <v>17963</v>
      </c>
    </row>
    <row r="440" spans="1:1" ht="15">
      <c r="A440" s="60" t="s">
        <v>17964</v>
      </c>
    </row>
    <row r="441" spans="1:1" ht="15">
      <c r="A441" s="60" t="s">
        <v>17965</v>
      </c>
    </row>
    <row r="442" spans="1:1" ht="15">
      <c r="A442" s="60" t="s">
        <v>17966</v>
      </c>
    </row>
    <row r="443" spans="1:1" ht="15">
      <c r="A443" s="60" t="s">
        <v>17967</v>
      </c>
    </row>
    <row r="444" spans="1:1" ht="15">
      <c r="A444" s="60" t="s">
        <v>17968</v>
      </c>
    </row>
    <row r="445" spans="1:1" ht="15">
      <c r="A445" s="60" t="s">
        <v>17969</v>
      </c>
    </row>
    <row r="446" spans="1:1" ht="15">
      <c r="A446" s="60" t="s">
        <v>17970</v>
      </c>
    </row>
    <row r="447" spans="1:1" ht="15">
      <c r="A447" s="60" t="s">
        <v>17971</v>
      </c>
    </row>
    <row r="448" spans="1:1" ht="15">
      <c r="A448" s="60" t="s">
        <v>17972</v>
      </c>
    </row>
    <row r="449" spans="1:1" ht="15">
      <c r="A449" s="60" t="s">
        <v>17973</v>
      </c>
    </row>
    <row r="450" spans="1:1" ht="15">
      <c r="A450" s="60" t="s">
        <v>17974</v>
      </c>
    </row>
    <row r="451" spans="1:1" ht="15">
      <c r="A451" s="60" t="s">
        <v>17975</v>
      </c>
    </row>
    <row r="452" spans="1:1" ht="15">
      <c r="A452" s="60" t="s">
        <v>17976</v>
      </c>
    </row>
    <row r="453" spans="1:1" ht="15">
      <c r="A453" s="60" t="s">
        <v>17977</v>
      </c>
    </row>
    <row r="454" spans="1:1" ht="15">
      <c r="A454" s="60" t="s">
        <v>17978</v>
      </c>
    </row>
    <row r="455" spans="1:1" ht="15">
      <c r="A455" s="60" t="s">
        <v>17979</v>
      </c>
    </row>
    <row r="456" spans="1:1" ht="15">
      <c r="A456" s="60" t="s">
        <v>17980</v>
      </c>
    </row>
    <row r="457" spans="1:1" ht="15">
      <c r="A457" s="60" t="s">
        <v>17981</v>
      </c>
    </row>
    <row r="458" spans="1:1" ht="15">
      <c r="A458" s="60" t="s">
        <v>17982</v>
      </c>
    </row>
    <row r="459" spans="1:1" ht="15">
      <c r="A459" s="60" t="s">
        <v>17983</v>
      </c>
    </row>
    <row r="460" spans="1:1" ht="15">
      <c r="A460" s="60" t="s">
        <v>17984</v>
      </c>
    </row>
    <row r="461" spans="1:1" ht="15">
      <c r="A461" s="60" t="s">
        <v>17985</v>
      </c>
    </row>
    <row r="462" spans="1:1" ht="15">
      <c r="A462" s="60" t="s">
        <v>17986</v>
      </c>
    </row>
    <row r="463" spans="1:1" ht="15">
      <c r="A463" s="60" t="s">
        <v>17987</v>
      </c>
    </row>
    <row r="464" spans="1:1" ht="15">
      <c r="A464" s="60" t="s">
        <v>17988</v>
      </c>
    </row>
    <row r="465" spans="1:1" ht="15">
      <c r="A465" s="60" t="s">
        <v>17989</v>
      </c>
    </row>
    <row r="466" spans="1:1" ht="15">
      <c r="A466" s="60" t="s">
        <v>17990</v>
      </c>
    </row>
    <row r="467" spans="1:1" ht="15">
      <c r="A467" s="60" t="s">
        <v>17991</v>
      </c>
    </row>
    <row r="468" spans="1:1" ht="15">
      <c r="A468" s="60" t="s">
        <v>17992</v>
      </c>
    </row>
    <row r="469" spans="1:1" ht="15">
      <c r="A469" s="60" t="s">
        <v>17993</v>
      </c>
    </row>
    <row r="470" spans="1:1" ht="15">
      <c r="A470" s="60" t="s">
        <v>17994</v>
      </c>
    </row>
    <row r="471" spans="1:1" ht="15">
      <c r="A471" s="60" t="s">
        <v>17995</v>
      </c>
    </row>
    <row r="472" spans="1:1" ht="15">
      <c r="A472" s="60" t="s">
        <v>17996</v>
      </c>
    </row>
    <row r="473" spans="1:1" ht="15">
      <c r="A473" s="60" t="s">
        <v>17997</v>
      </c>
    </row>
    <row r="474" spans="1:1" ht="15">
      <c r="A474" s="60" t="s">
        <v>17998</v>
      </c>
    </row>
    <row r="475" spans="1:1" ht="15">
      <c r="A475" s="60" t="s">
        <v>17999</v>
      </c>
    </row>
    <row r="476" spans="1:1" ht="15">
      <c r="A476" s="60" t="s">
        <v>18000</v>
      </c>
    </row>
    <row r="477" spans="1:1" ht="15">
      <c r="A477" s="60" t="s">
        <v>18001</v>
      </c>
    </row>
    <row r="478" spans="1:1" ht="15">
      <c r="A478" s="60" t="s">
        <v>18002</v>
      </c>
    </row>
    <row r="479" spans="1:1" ht="15">
      <c r="A479" s="60" t="s">
        <v>18003</v>
      </c>
    </row>
    <row r="480" spans="1:1" ht="15">
      <c r="A480" s="60" t="s">
        <v>18004</v>
      </c>
    </row>
    <row r="481" spans="1:1" ht="15">
      <c r="A481" s="60" t="s">
        <v>18005</v>
      </c>
    </row>
    <row r="482" spans="1:1" ht="15">
      <c r="A482" s="60" t="s">
        <v>18006</v>
      </c>
    </row>
    <row r="483" spans="1:1" ht="15">
      <c r="A483" s="60" t="s">
        <v>18007</v>
      </c>
    </row>
    <row r="484" spans="1:1" ht="15">
      <c r="A484" s="60" t="s">
        <v>18008</v>
      </c>
    </row>
    <row r="485" spans="1:1" ht="15">
      <c r="A485" s="60" t="s">
        <v>18009</v>
      </c>
    </row>
    <row r="486" spans="1:1" ht="15">
      <c r="A486" s="60" t="s">
        <v>18010</v>
      </c>
    </row>
    <row r="487" spans="1:1" ht="15">
      <c r="A487" s="60" t="s">
        <v>18011</v>
      </c>
    </row>
    <row r="488" spans="1:1" ht="15">
      <c r="A488" s="60" t="s">
        <v>18012</v>
      </c>
    </row>
    <row r="489" spans="1:1" ht="15">
      <c r="A489" s="60" t="s">
        <v>18013</v>
      </c>
    </row>
    <row r="490" spans="1:1" ht="15">
      <c r="A490" s="60" t="s">
        <v>18014</v>
      </c>
    </row>
    <row r="491" spans="1:1" ht="15">
      <c r="A491" s="60" t="s">
        <v>18015</v>
      </c>
    </row>
    <row r="492" spans="1:1" ht="15">
      <c r="A492" s="60" t="s">
        <v>18016</v>
      </c>
    </row>
    <row r="493" spans="1:1" ht="15">
      <c r="A493" s="60" t="s">
        <v>18017</v>
      </c>
    </row>
    <row r="494" spans="1:1" ht="15">
      <c r="A494" s="60" t="s">
        <v>18018</v>
      </c>
    </row>
    <row r="495" spans="1:1" ht="15">
      <c r="A495" s="60" t="s">
        <v>18019</v>
      </c>
    </row>
    <row r="496" spans="1:1" ht="15">
      <c r="A496" s="60" t="s">
        <v>18020</v>
      </c>
    </row>
    <row r="497" spans="1:1" ht="15">
      <c r="A497" s="60" t="s">
        <v>18021</v>
      </c>
    </row>
    <row r="498" spans="1:1" ht="15">
      <c r="A498" s="60" t="s">
        <v>18022</v>
      </c>
    </row>
    <row r="499" spans="1:1" ht="15">
      <c r="A499" s="60" t="s">
        <v>18023</v>
      </c>
    </row>
    <row r="500" spans="1:1" ht="15">
      <c r="A500" s="60" t="s">
        <v>18024</v>
      </c>
    </row>
    <row r="501" spans="1:1" ht="15">
      <c r="A501" s="60" t="s">
        <v>18025</v>
      </c>
    </row>
    <row r="502" spans="1:1" ht="15">
      <c r="A502" s="60" t="s">
        <v>18026</v>
      </c>
    </row>
    <row r="503" spans="1:1" ht="15">
      <c r="A503" s="60" t="s">
        <v>18027</v>
      </c>
    </row>
    <row r="504" spans="1:1" ht="15">
      <c r="A504" s="60" t="s">
        <v>18028</v>
      </c>
    </row>
    <row r="505" spans="1:1" ht="15">
      <c r="A505" s="60" t="s">
        <v>18029</v>
      </c>
    </row>
    <row r="506" spans="1:1" ht="15">
      <c r="A506" s="60" t="s">
        <v>18030</v>
      </c>
    </row>
    <row r="507" spans="1:1" ht="15">
      <c r="A507" s="60" t="s">
        <v>18031</v>
      </c>
    </row>
    <row r="508" spans="1:1" ht="15">
      <c r="A508" s="60" t="s">
        <v>18032</v>
      </c>
    </row>
    <row r="509" spans="1:1" ht="15">
      <c r="A509" s="60" t="s">
        <v>18033</v>
      </c>
    </row>
    <row r="510" spans="1:1" ht="15">
      <c r="A510" s="60" t="s">
        <v>18034</v>
      </c>
    </row>
    <row r="511" spans="1:1" ht="15">
      <c r="A511" s="60" t="s">
        <v>18035</v>
      </c>
    </row>
    <row r="512" spans="1:1" ht="15">
      <c r="A512" s="60" t="s">
        <v>18036</v>
      </c>
    </row>
    <row r="513" spans="1:1" ht="15">
      <c r="A513" s="60" t="s">
        <v>18037</v>
      </c>
    </row>
    <row r="514" spans="1:1" ht="15">
      <c r="A514" s="60" t="s">
        <v>18038</v>
      </c>
    </row>
    <row r="515" spans="1:1" ht="15">
      <c r="A515" s="60" t="s">
        <v>18039</v>
      </c>
    </row>
    <row r="516" spans="1:1" ht="15">
      <c r="A516" s="60" t="s">
        <v>18040</v>
      </c>
    </row>
    <row r="517" spans="1:1" ht="15">
      <c r="A517" s="60" t="s">
        <v>18041</v>
      </c>
    </row>
    <row r="518" spans="1:1" ht="15">
      <c r="A518" s="60" t="s">
        <v>18042</v>
      </c>
    </row>
    <row r="519" spans="1:1" ht="15">
      <c r="A519" s="60" t="s">
        <v>18043</v>
      </c>
    </row>
    <row r="520" spans="1:1" ht="15">
      <c r="A520" s="60" t="s">
        <v>18044</v>
      </c>
    </row>
    <row r="521" spans="1:1" ht="15">
      <c r="A521" s="60" t="s">
        <v>18045</v>
      </c>
    </row>
    <row r="522" spans="1:1" ht="15">
      <c r="A522" s="60" t="s">
        <v>18046</v>
      </c>
    </row>
    <row r="523" spans="1:1" ht="15">
      <c r="A523" s="60" t="s">
        <v>18047</v>
      </c>
    </row>
    <row r="524" spans="1:1" ht="15">
      <c r="A524" s="60" t="s">
        <v>18048</v>
      </c>
    </row>
    <row r="525" spans="1:1" ht="15">
      <c r="A525" s="60" t="s">
        <v>18049</v>
      </c>
    </row>
    <row r="526" spans="1:1" ht="15">
      <c r="A526" s="60" t="s">
        <v>18050</v>
      </c>
    </row>
    <row r="527" spans="1:1" ht="15">
      <c r="A527" s="60" t="s">
        <v>18051</v>
      </c>
    </row>
    <row r="528" spans="1:1" ht="15">
      <c r="A528" s="60" t="s">
        <v>18052</v>
      </c>
    </row>
    <row r="529" spans="1:1" ht="15">
      <c r="A529" s="60" t="s">
        <v>18053</v>
      </c>
    </row>
    <row r="530" spans="1:1" ht="15">
      <c r="A530" s="60" t="s">
        <v>18054</v>
      </c>
    </row>
    <row r="531" spans="1:1" ht="15">
      <c r="A531" s="60" t="s">
        <v>18055</v>
      </c>
    </row>
    <row r="532" spans="1:1" ht="15">
      <c r="A532" s="60" t="s">
        <v>18056</v>
      </c>
    </row>
    <row r="533" spans="1:1" ht="15">
      <c r="A533" s="60" t="s">
        <v>18057</v>
      </c>
    </row>
    <row r="534" spans="1:1" ht="15">
      <c r="A534" s="60" t="s">
        <v>18058</v>
      </c>
    </row>
    <row r="535" spans="1:1" ht="15">
      <c r="A535" s="60" t="s">
        <v>18059</v>
      </c>
    </row>
    <row r="536" spans="1:1" ht="15">
      <c r="A536" s="60" t="s">
        <v>18060</v>
      </c>
    </row>
    <row r="537" spans="1:1" ht="15">
      <c r="A537" s="60" t="s">
        <v>18061</v>
      </c>
    </row>
    <row r="538" spans="1:1" ht="15">
      <c r="A538" s="60" t="s">
        <v>18062</v>
      </c>
    </row>
    <row r="539" spans="1:1" ht="15">
      <c r="A539" s="60" t="s">
        <v>18063</v>
      </c>
    </row>
    <row r="540" spans="1:1" ht="15">
      <c r="A540" s="60" t="s">
        <v>18064</v>
      </c>
    </row>
    <row r="541" spans="1:1" ht="15">
      <c r="A541" s="60" t="s">
        <v>18065</v>
      </c>
    </row>
    <row r="542" spans="1:1" ht="15">
      <c r="A542" s="60" t="s">
        <v>18066</v>
      </c>
    </row>
    <row r="543" spans="1:1" ht="15">
      <c r="A543" s="60" t="s">
        <v>18067</v>
      </c>
    </row>
    <row r="544" spans="1:1" ht="15">
      <c r="A544" s="60" t="s">
        <v>18068</v>
      </c>
    </row>
    <row r="545" spans="1:1" ht="15">
      <c r="A545" s="60" t="s">
        <v>18069</v>
      </c>
    </row>
    <row r="546" spans="1:1" ht="15">
      <c r="A546" s="60" t="s">
        <v>18070</v>
      </c>
    </row>
    <row r="547" spans="1:1" ht="15">
      <c r="A547" s="60" t="s">
        <v>18071</v>
      </c>
    </row>
    <row r="548" spans="1:1" ht="15">
      <c r="A548" s="60" t="s">
        <v>18072</v>
      </c>
    </row>
    <row r="549" spans="1:1" ht="15">
      <c r="A549" s="60" t="s">
        <v>18073</v>
      </c>
    </row>
    <row r="550" spans="1:1" ht="15">
      <c r="A550" s="60" t="s">
        <v>18074</v>
      </c>
    </row>
    <row r="551" spans="1:1" ht="15">
      <c r="A551" s="60" t="s">
        <v>18075</v>
      </c>
    </row>
    <row r="552" spans="1:1" ht="15">
      <c r="A552" s="60" t="s">
        <v>18076</v>
      </c>
    </row>
    <row r="553" spans="1:1" ht="15">
      <c r="A553" s="60" t="s">
        <v>18077</v>
      </c>
    </row>
    <row r="554" spans="1:1" ht="15">
      <c r="A554" s="60" t="s">
        <v>18078</v>
      </c>
    </row>
    <row r="555" spans="1:1" ht="15">
      <c r="A555" s="60" t="s">
        <v>18079</v>
      </c>
    </row>
    <row r="556" spans="1:1" ht="15">
      <c r="A556" s="60" t="s">
        <v>18080</v>
      </c>
    </row>
    <row r="557" spans="1:1" ht="15">
      <c r="A557" s="60" t="s">
        <v>18081</v>
      </c>
    </row>
    <row r="558" spans="1:1" ht="15">
      <c r="A558" s="60" t="s">
        <v>18082</v>
      </c>
    </row>
    <row r="559" spans="1:1" ht="15">
      <c r="A559" s="60" t="s">
        <v>18083</v>
      </c>
    </row>
    <row r="560" spans="1:1" ht="15">
      <c r="A560" s="60" t="s">
        <v>18084</v>
      </c>
    </row>
    <row r="561" spans="1:1" ht="15">
      <c r="A561" s="60" t="s">
        <v>18085</v>
      </c>
    </row>
    <row r="562" spans="1:1" ht="15">
      <c r="A562" s="60" t="s">
        <v>18086</v>
      </c>
    </row>
    <row r="563" spans="1:1" ht="15">
      <c r="A563" s="60" t="s">
        <v>18087</v>
      </c>
    </row>
    <row r="564" spans="1:1" ht="15">
      <c r="A564" s="60" t="s">
        <v>18088</v>
      </c>
    </row>
    <row r="565" spans="1:1" ht="15">
      <c r="A565" s="60" t="s">
        <v>18089</v>
      </c>
    </row>
    <row r="566" spans="1:1" ht="15">
      <c r="A566" s="60" t="s">
        <v>18090</v>
      </c>
    </row>
    <row r="567" spans="1:1" ht="15">
      <c r="A567" s="60" t="s">
        <v>18091</v>
      </c>
    </row>
    <row r="568" spans="1:1" ht="15">
      <c r="A568" s="60" t="s">
        <v>18092</v>
      </c>
    </row>
    <row r="569" spans="1:1" ht="15">
      <c r="A569" s="60" t="s">
        <v>18093</v>
      </c>
    </row>
    <row r="570" spans="1:1" ht="15">
      <c r="A570" s="60" t="s">
        <v>18094</v>
      </c>
    </row>
    <row r="571" spans="1:1" ht="15">
      <c r="A571" s="60" t="s">
        <v>18095</v>
      </c>
    </row>
    <row r="572" spans="1:1" ht="15">
      <c r="A572" s="60" t="s">
        <v>18096</v>
      </c>
    </row>
    <row r="573" spans="1:1" ht="15">
      <c r="A573" s="60" t="s">
        <v>18097</v>
      </c>
    </row>
    <row r="574" spans="1:1" ht="15">
      <c r="A574" s="60" t="s">
        <v>18098</v>
      </c>
    </row>
    <row r="575" spans="1:1" ht="15">
      <c r="A575" s="60" t="s">
        <v>18099</v>
      </c>
    </row>
    <row r="576" spans="1:1" ht="15">
      <c r="A576" s="60" t="s">
        <v>18100</v>
      </c>
    </row>
    <row r="577" spans="1:1" ht="15">
      <c r="A577" s="60" t="s">
        <v>18101</v>
      </c>
    </row>
    <row r="578" spans="1:1" ht="15">
      <c r="A578" s="60" t="s">
        <v>18102</v>
      </c>
    </row>
    <row r="579" spans="1:1" ht="15">
      <c r="A579" s="60" t="s">
        <v>18103</v>
      </c>
    </row>
    <row r="580" spans="1:1" ht="15">
      <c r="A580" s="60" t="s">
        <v>18104</v>
      </c>
    </row>
    <row r="581" spans="1:1" ht="15">
      <c r="A581" s="60" t="s">
        <v>18105</v>
      </c>
    </row>
    <row r="582" spans="1:1" ht="15">
      <c r="A582" s="60" t="s">
        <v>18106</v>
      </c>
    </row>
    <row r="583" spans="1:1" ht="15">
      <c r="A583" s="60" t="s">
        <v>18107</v>
      </c>
    </row>
    <row r="584" spans="1:1" ht="15">
      <c r="A584" s="60" t="s">
        <v>18108</v>
      </c>
    </row>
    <row r="585" spans="1:1" ht="15">
      <c r="A585" s="60" t="s">
        <v>18109</v>
      </c>
    </row>
    <row r="586" spans="1:1" ht="15">
      <c r="A586" s="60" t="s">
        <v>18110</v>
      </c>
    </row>
    <row r="587" spans="1:1" ht="15">
      <c r="A587" s="60" t="s">
        <v>18111</v>
      </c>
    </row>
    <row r="588" spans="1:1" ht="15">
      <c r="A588" s="60" t="s">
        <v>18112</v>
      </c>
    </row>
    <row r="589" spans="1:1" ht="15">
      <c r="A589" s="60" t="s">
        <v>18113</v>
      </c>
    </row>
    <row r="590" spans="1:1" ht="15">
      <c r="A590" s="60" t="s">
        <v>18114</v>
      </c>
    </row>
    <row r="591" spans="1:1" ht="15">
      <c r="A591" s="60" t="s">
        <v>18115</v>
      </c>
    </row>
    <row r="592" spans="1:1" ht="15">
      <c r="A592" s="60" t="s">
        <v>18116</v>
      </c>
    </row>
    <row r="593" spans="1:1" ht="15">
      <c r="A593" s="60" t="s">
        <v>18117</v>
      </c>
    </row>
    <row r="594" spans="1:1" ht="15">
      <c r="A594" s="60" t="s">
        <v>18118</v>
      </c>
    </row>
    <row r="595" spans="1:1" ht="15">
      <c r="A595" s="60" t="s">
        <v>18119</v>
      </c>
    </row>
    <row r="596" spans="1:1" ht="15">
      <c r="A596" s="60" t="s">
        <v>18120</v>
      </c>
    </row>
    <row r="597" spans="1:1" ht="15">
      <c r="A597" s="60" t="s">
        <v>18121</v>
      </c>
    </row>
    <row r="598" spans="1:1" ht="15">
      <c r="A598" s="60" t="s">
        <v>18122</v>
      </c>
    </row>
    <row r="599" spans="1:1" ht="15">
      <c r="A599" s="60" t="s">
        <v>18123</v>
      </c>
    </row>
    <row r="600" spans="1:1" ht="15">
      <c r="A600" s="60" t="s">
        <v>18124</v>
      </c>
    </row>
    <row r="601" spans="1:1" ht="15">
      <c r="A601" s="60" t="s">
        <v>18125</v>
      </c>
    </row>
    <row r="602" spans="1:1" ht="15">
      <c r="A602" s="60" t="s">
        <v>18126</v>
      </c>
    </row>
    <row r="603" spans="1:1" ht="15">
      <c r="A603" s="60" t="s">
        <v>18127</v>
      </c>
    </row>
    <row r="604" spans="1:1" ht="15">
      <c r="A604" s="60" t="s">
        <v>18128</v>
      </c>
    </row>
    <row r="605" spans="1:1" ht="15">
      <c r="A605" s="60" t="s">
        <v>18129</v>
      </c>
    </row>
    <row r="606" spans="1:1" ht="15">
      <c r="A606" s="60" t="s">
        <v>18130</v>
      </c>
    </row>
    <row r="607" spans="1:1" ht="15">
      <c r="A607" s="60" t="s">
        <v>18131</v>
      </c>
    </row>
    <row r="608" spans="1:1" ht="15">
      <c r="A608" s="60" t="s">
        <v>18132</v>
      </c>
    </row>
    <row r="609" spans="1:1" ht="15">
      <c r="A609" s="60" t="s">
        <v>18133</v>
      </c>
    </row>
    <row r="610" spans="1:1" ht="15">
      <c r="A610" s="60" t="s">
        <v>18134</v>
      </c>
    </row>
    <row r="611" spans="1:1" ht="15">
      <c r="A611" s="60" t="s">
        <v>18135</v>
      </c>
    </row>
    <row r="612" spans="1:1" ht="15">
      <c r="A612" s="60" t="s">
        <v>18136</v>
      </c>
    </row>
    <row r="613" spans="1:1" ht="15">
      <c r="A613" s="60" t="s">
        <v>18137</v>
      </c>
    </row>
    <row r="614" spans="1:1" ht="15">
      <c r="A614" s="60" t="s">
        <v>18138</v>
      </c>
    </row>
    <row r="615" spans="1:1" ht="15">
      <c r="A615" s="60" t="s">
        <v>18139</v>
      </c>
    </row>
    <row r="616" spans="1:1" ht="15">
      <c r="A616" s="60" t="s">
        <v>18140</v>
      </c>
    </row>
    <row r="617" spans="1:1" ht="15">
      <c r="A617" s="60" t="s">
        <v>18141</v>
      </c>
    </row>
    <row r="618" spans="1:1" ht="15">
      <c r="A618" s="60" t="s">
        <v>18142</v>
      </c>
    </row>
    <row r="619" spans="1:1" ht="15">
      <c r="A619" s="60" t="s">
        <v>18143</v>
      </c>
    </row>
    <row r="620" spans="1:1" ht="15">
      <c r="A620" s="60" t="s">
        <v>18144</v>
      </c>
    </row>
    <row r="621" spans="1:1" ht="15">
      <c r="A621" s="60" t="s">
        <v>18145</v>
      </c>
    </row>
    <row r="622" spans="1:1" ht="15">
      <c r="A622" s="60" t="s">
        <v>18146</v>
      </c>
    </row>
    <row r="623" spans="1:1" ht="15">
      <c r="A623" s="60" t="s">
        <v>18147</v>
      </c>
    </row>
    <row r="624" spans="1:1" ht="15">
      <c r="A624" s="60" t="s">
        <v>18148</v>
      </c>
    </row>
    <row r="625" spans="1:1" ht="15">
      <c r="A625" s="60" t="s">
        <v>18149</v>
      </c>
    </row>
    <row r="626" spans="1:1" ht="15">
      <c r="A626" s="60" t="s">
        <v>18150</v>
      </c>
    </row>
    <row r="627" spans="1:1" ht="15">
      <c r="A627" s="60" t="s">
        <v>18151</v>
      </c>
    </row>
    <row r="628" spans="1:1" ht="15">
      <c r="A628" s="60" t="s">
        <v>18152</v>
      </c>
    </row>
    <row r="629" spans="1:1" ht="15">
      <c r="A629" s="60" t="s">
        <v>18153</v>
      </c>
    </row>
    <row r="630" spans="1:1" ht="15">
      <c r="A630" s="60" t="s">
        <v>18154</v>
      </c>
    </row>
    <row r="631" spans="1:1" ht="15">
      <c r="A631" s="60" t="s">
        <v>18155</v>
      </c>
    </row>
    <row r="632" spans="1:1" ht="15">
      <c r="A632" s="60" t="s">
        <v>18156</v>
      </c>
    </row>
    <row r="633" spans="1:1" ht="15">
      <c r="A633" s="60" t="s">
        <v>18157</v>
      </c>
    </row>
    <row r="634" spans="1:1" ht="15">
      <c r="A634" s="60" t="s">
        <v>18158</v>
      </c>
    </row>
    <row r="635" spans="1:1" ht="15">
      <c r="A635" s="60" t="s">
        <v>18159</v>
      </c>
    </row>
    <row r="636" spans="1:1" ht="15">
      <c r="A636" s="60" t="s">
        <v>18160</v>
      </c>
    </row>
    <row r="637" spans="1:1" ht="15">
      <c r="A637" s="60" t="s">
        <v>18161</v>
      </c>
    </row>
    <row r="638" spans="1:1" ht="15">
      <c r="A638" s="60" t="s">
        <v>18162</v>
      </c>
    </row>
    <row r="639" spans="1:1" ht="15">
      <c r="A639" s="60" t="s">
        <v>18163</v>
      </c>
    </row>
    <row r="640" spans="1:1" ht="15">
      <c r="A640" s="60" t="s">
        <v>18164</v>
      </c>
    </row>
    <row r="641" spans="1:1" ht="15">
      <c r="A641" s="60" t="s">
        <v>18165</v>
      </c>
    </row>
    <row r="642" spans="1:1" ht="15">
      <c r="A642" s="60" t="s">
        <v>18166</v>
      </c>
    </row>
    <row r="643" spans="1:1" ht="15">
      <c r="A643" s="60" t="s">
        <v>18167</v>
      </c>
    </row>
    <row r="644" spans="1:1" ht="15">
      <c r="A644" s="60" t="s">
        <v>18168</v>
      </c>
    </row>
    <row r="645" spans="1:1" ht="15">
      <c r="A645" s="60" t="s">
        <v>18169</v>
      </c>
    </row>
    <row r="646" spans="1:1" ht="15">
      <c r="A646" s="60" t="s">
        <v>18170</v>
      </c>
    </row>
    <row r="647" spans="1:1" ht="15">
      <c r="A647" s="60" t="s">
        <v>18171</v>
      </c>
    </row>
    <row r="648" spans="1:1" ht="15">
      <c r="A648" s="60" t="s">
        <v>18172</v>
      </c>
    </row>
    <row r="649" spans="1:1" ht="15">
      <c r="A649" s="60" t="s">
        <v>18173</v>
      </c>
    </row>
    <row r="650" spans="1:1" ht="15">
      <c r="A650" s="60" t="s">
        <v>18174</v>
      </c>
    </row>
    <row r="651" spans="1:1" ht="15">
      <c r="A651" s="60" t="s">
        <v>18175</v>
      </c>
    </row>
    <row r="652" spans="1:1" ht="15">
      <c r="A652" s="60" t="s">
        <v>18176</v>
      </c>
    </row>
    <row r="653" spans="1:1" ht="15">
      <c r="A653" s="60" t="s">
        <v>18177</v>
      </c>
    </row>
    <row r="654" spans="1:1" ht="15">
      <c r="A654" s="60" t="s">
        <v>18178</v>
      </c>
    </row>
    <row r="655" spans="1:1" ht="15">
      <c r="A655" s="60" t="s">
        <v>18179</v>
      </c>
    </row>
    <row r="656" spans="1:1" ht="15">
      <c r="A656" s="60" t="s">
        <v>18180</v>
      </c>
    </row>
    <row r="657" spans="1:1" ht="15">
      <c r="A657" s="60" t="s">
        <v>18181</v>
      </c>
    </row>
    <row r="658" spans="1:1" ht="15">
      <c r="A658" s="60" t="s">
        <v>18182</v>
      </c>
    </row>
    <row r="659" spans="1:1" ht="15">
      <c r="A659" s="60" t="s">
        <v>18183</v>
      </c>
    </row>
    <row r="660" spans="1:1" ht="15">
      <c r="A660" s="60" t="s">
        <v>18184</v>
      </c>
    </row>
    <row r="661" spans="1:1" ht="15">
      <c r="A661" s="60" t="s">
        <v>18185</v>
      </c>
    </row>
    <row r="662" spans="1:1" ht="15">
      <c r="A662" s="60" t="s">
        <v>18186</v>
      </c>
    </row>
    <row r="663" spans="1:1" ht="15">
      <c r="A663" s="60" t="s">
        <v>18187</v>
      </c>
    </row>
    <row r="664" spans="1:1" ht="15">
      <c r="A664" s="60" t="s">
        <v>18188</v>
      </c>
    </row>
    <row r="665" spans="1:1" ht="15">
      <c r="A665" s="60" t="s">
        <v>18189</v>
      </c>
    </row>
    <row r="666" spans="1:1" ht="15">
      <c r="A666" s="60" t="s">
        <v>18190</v>
      </c>
    </row>
    <row r="667" spans="1:1" ht="15">
      <c r="A667" s="60" t="s">
        <v>18191</v>
      </c>
    </row>
    <row r="668" spans="1:1" ht="15">
      <c r="A668" s="60" t="s">
        <v>18192</v>
      </c>
    </row>
    <row r="669" spans="1:1" ht="15">
      <c r="A669" s="60" t="s">
        <v>18193</v>
      </c>
    </row>
    <row r="670" spans="1:1" ht="15">
      <c r="A670" s="60" t="s">
        <v>18194</v>
      </c>
    </row>
    <row r="671" spans="1:1" ht="15">
      <c r="A671" s="60" t="s">
        <v>18195</v>
      </c>
    </row>
    <row r="672" spans="1:1" ht="15">
      <c r="A672" s="60" t="s">
        <v>18196</v>
      </c>
    </row>
    <row r="673" spans="1:1" ht="15">
      <c r="A673" s="60" t="s">
        <v>18197</v>
      </c>
    </row>
    <row r="674" spans="1:1" ht="15">
      <c r="A674" s="60" t="s">
        <v>18198</v>
      </c>
    </row>
    <row r="675" spans="1:1" ht="15">
      <c r="A675" s="60" t="s">
        <v>18199</v>
      </c>
    </row>
    <row r="676" spans="1:1" ht="15">
      <c r="A676" s="60" t="s">
        <v>18200</v>
      </c>
    </row>
    <row r="677" spans="1:1" ht="15">
      <c r="A677" s="60" t="s">
        <v>18201</v>
      </c>
    </row>
    <row r="678" spans="1:1" ht="15">
      <c r="A678" s="60" t="s">
        <v>18202</v>
      </c>
    </row>
    <row r="679" spans="1:1" ht="15">
      <c r="A679" s="60" t="s">
        <v>18203</v>
      </c>
    </row>
    <row r="680" spans="1:1" ht="15">
      <c r="A680" s="60" t="s">
        <v>18204</v>
      </c>
    </row>
    <row r="681" spans="1:1" ht="15">
      <c r="A681" s="60" t="s">
        <v>18205</v>
      </c>
    </row>
    <row r="682" spans="1:1" ht="15">
      <c r="A682" s="60" t="s">
        <v>18206</v>
      </c>
    </row>
    <row r="683" spans="1:1" ht="15">
      <c r="A683" s="60" t="s">
        <v>18207</v>
      </c>
    </row>
    <row r="684" spans="1:1" ht="15">
      <c r="A684" s="60" t="s">
        <v>18208</v>
      </c>
    </row>
    <row r="685" spans="1:1" ht="15">
      <c r="A685" s="60" t="s">
        <v>18209</v>
      </c>
    </row>
    <row r="686" spans="1:1" ht="15">
      <c r="A686" s="60" t="s">
        <v>18210</v>
      </c>
    </row>
    <row r="687" spans="1:1" ht="15">
      <c r="A687" s="60" t="s">
        <v>18211</v>
      </c>
    </row>
    <row r="688" spans="1:1" ht="15">
      <c r="A688" s="60" t="s">
        <v>18212</v>
      </c>
    </row>
    <row r="689" spans="1:1" ht="15">
      <c r="A689" s="60" t="s">
        <v>18213</v>
      </c>
    </row>
    <row r="690" spans="1:1" ht="15">
      <c r="A690" s="60" t="s">
        <v>18214</v>
      </c>
    </row>
    <row r="691" spans="1:1" ht="15">
      <c r="A691" s="60" t="s">
        <v>18215</v>
      </c>
    </row>
    <row r="692" spans="1:1" ht="15">
      <c r="A692" s="60" t="s">
        <v>18216</v>
      </c>
    </row>
    <row r="693" spans="1:1" ht="15">
      <c r="A693" s="60" t="s">
        <v>18217</v>
      </c>
    </row>
    <row r="694" spans="1:1" ht="15">
      <c r="A694" s="60" t="s">
        <v>18218</v>
      </c>
    </row>
    <row r="695" spans="1:1" ht="15">
      <c r="A695" s="60" t="s">
        <v>18219</v>
      </c>
    </row>
    <row r="696" spans="1:1" ht="15">
      <c r="A696" s="60" t="s">
        <v>18220</v>
      </c>
    </row>
    <row r="697" spans="1:1" ht="15">
      <c r="A697" s="60" t="s">
        <v>18221</v>
      </c>
    </row>
    <row r="698" spans="1:1" ht="15">
      <c r="A698" s="60" t="s">
        <v>18222</v>
      </c>
    </row>
    <row r="699" spans="1:1" ht="15">
      <c r="A699" s="60" t="s">
        <v>18223</v>
      </c>
    </row>
    <row r="700" spans="1:1" ht="15">
      <c r="A700" s="60" t="s">
        <v>18224</v>
      </c>
    </row>
    <row r="701" spans="1:1" ht="15">
      <c r="A701" s="60" t="s">
        <v>18225</v>
      </c>
    </row>
    <row r="702" spans="1:1" ht="15">
      <c r="A702" s="60" t="s">
        <v>18226</v>
      </c>
    </row>
    <row r="703" spans="1:1" ht="15">
      <c r="A703" s="60" t="s">
        <v>18227</v>
      </c>
    </row>
    <row r="704" spans="1:1" ht="15">
      <c r="A704" s="60" t="s">
        <v>18228</v>
      </c>
    </row>
    <row r="705" spans="1:1" ht="15">
      <c r="A705" s="60" t="s">
        <v>18229</v>
      </c>
    </row>
    <row r="706" spans="1:1" ht="15">
      <c r="A706" s="60" t="s">
        <v>18230</v>
      </c>
    </row>
    <row r="707" spans="1:1" ht="15">
      <c r="A707" s="60" t="s">
        <v>18231</v>
      </c>
    </row>
    <row r="708" spans="1:1" ht="15">
      <c r="A708" s="60" t="s">
        <v>18232</v>
      </c>
    </row>
    <row r="709" spans="1:1" ht="15">
      <c r="A709" s="60" t="s">
        <v>18233</v>
      </c>
    </row>
    <row r="710" spans="1:1" ht="15">
      <c r="A710" s="60" t="s">
        <v>18234</v>
      </c>
    </row>
    <row r="711" spans="1:1" ht="15">
      <c r="A711" s="60" t="s">
        <v>18235</v>
      </c>
    </row>
    <row r="712" spans="1:1" ht="15">
      <c r="A712" s="60" t="s">
        <v>18236</v>
      </c>
    </row>
    <row r="713" spans="1:1" ht="15">
      <c r="A713" s="60" t="s">
        <v>18237</v>
      </c>
    </row>
    <row r="714" spans="1:1" ht="15">
      <c r="A714" s="60" t="s">
        <v>18238</v>
      </c>
    </row>
    <row r="715" spans="1:1" ht="15">
      <c r="A715" s="60" t="s">
        <v>18239</v>
      </c>
    </row>
    <row r="716" spans="1:1" ht="15">
      <c r="A716" s="60" t="s">
        <v>18240</v>
      </c>
    </row>
    <row r="717" spans="1:1" ht="15">
      <c r="A717" s="60" t="s">
        <v>18241</v>
      </c>
    </row>
    <row r="718" spans="1:1" ht="15">
      <c r="A718" s="60" t="s">
        <v>18242</v>
      </c>
    </row>
    <row r="719" spans="1:1" ht="15">
      <c r="A719" s="60" t="s">
        <v>18243</v>
      </c>
    </row>
    <row r="720" spans="1:1" ht="15">
      <c r="A720" s="60" t="s">
        <v>18244</v>
      </c>
    </row>
    <row r="721" spans="1:1" ht="15">
      <c r="A721" s="60" t="s">
        <v>18245</v>
      </c>
    </row>
    <row r="722" spans="1:1" ht="15">
      <c r="A722" s="60" t="s">
        <v>18246</v>
      </c>
    </row>
    <row r="723" spans="1:1" ht="15">
      <c r="A723" s="60" t="s">
        <v>18247</v>
      </c>
    </row>
    <row r="724" spans="1:1" ht="15">
      <c r="A724" s="60" t="s">
        <v>18248</v>
      </c>
    </row>
    <row r="725" spans="1:1" ht="15">
      <c r="A725" s="60" t="s">
        <v>18249</v>
      </c>
    </row>
    <row r="726" spans="1:1" ht="15">
      <c r="A726" s="60" t="s">
        <v>18250</v>
      </c>
    </row>
    <row r="727" spans="1:1" ht="15">
      <c r="A727" s="60" t="s">
        <v>18251</v>
      </c>
    </row>
    <row r="728" spans="1:1" ht="15">
      <c r="A728" s="60" t="s">
        <v>18252</v>
      </c>
    </row>
    <row r="729" spans="1:1" ht="15">
      <c r="A729" s="60" t="s">
        <v>18253</v>
      </c>
    </row>
    <row r="730" spans="1:1" ht="15">
      <c r="A730" s="60" t="s">
        <v>18254</v>
      </c>
    </row>
    <row r="731" spans="1:1" ht="15">
      <c r="A731" s="60" t="s">
        <v>18255</v>
      </c>
    </row>
    <row r="732" spans="1:1" ht="15">
      <c r="A732" s="60" t="s">
        <v>18256</v>
      </c>
    </row>
    <row r="733" spans="1:1" ht="15">
      <c r="A733" s="60" t="s">
        <v>18257</v>
      </c>
    </row>
    <row r="734" spans="1:1" ht="15">
      <c r="A734" s="60" t="s">
        <v>18258</v>
      </c>
    </row>
    <row r="735" spans="1:1" ht="15">
      <c r="A735" s="60" t="s">
        <v>18259</v>
      </c>
    </row>
    <row r="736" spans="1:1" ht="15">
      <c r="A736" s="60" t="s">
        <v>18260</v>
      </c>
    </row>
    <row r="737" spans="1:1" ht="15">
      <c r="A737" s="60" t="s">
        <v>18261</v>
      </c>
    </row>
    <row r="738" spans="1:1" ht="15">
      <c r="A738" s="60" t="s">
        <v>18262</v>
      </c>
    </row>
    <row r="739" spans="1:1" ht="15">
      <c r="A739" s="60" t="s">
        <v>18263</v>
      </c>
    </row>
    <row r="740" spans="1:1" ht="15">
      <c r="A740" s="60" t="s">
        <v>18264</v>
      </c>
    </row>
    <row r="741" spans="1:1" ht="15">
      <c r="A741" s="60" t="s">
        <v>18265</v>
      </c>
    </row>
    <row r="742" spans="1:1" ht="15">
      <c r="A742" s="60" t="s">
        <v>18266</v>
      </c>
    </row>
    <row r="743" spans="1:1" ht="15">
      <c r="A743" s="60" t="s">
        <v>18267</v>
      </c>
    </row>
    <row r="744" spans="1:1" ht="15">
      <c r="A744" s="60" t="s">
        <v>18268</v>
      </c>
    </row>
    <row r="745" spans="1:1" ht="15">
      <c r="A745" s="60" t="s">
        <v>18269</v>
      </c>
    </row>
    <row r="746" spans="1:1" ht="15">
      <c r="A746" s="60" t="s">
        <v>18270</v>
      </c>
    </row>
    <row r="747" spans="1:1" ht="15">
      <c r="A747" s="60" t="s">
        <v>18271</v>
      </c>
    </row>
    <row r="748" spans="1:1" ht="15">
      <c r="A748" s="60" t="s">
        <v>18272</v>
      </c>
    </row>
    <row r="749" spans="1:1" ht="15">
      <c r="A749" s="60" t="s">
        <v>18273</v>
      </c>
    </row>
    <row r="750" spans="1:1" ht="15">
      <c r="A750" s="60" t="s">
        <v>18274</v>
      </c>
    </row>
    <row r="751" spans="1:1" ht="15">
      <c r="A751" s="60" t="s">
        <v>18275</v>
      </c>
    </row>
    <row r="752" spans="1:1" ht="15">
      <c r="A752" s="60" t="s">
        <v>18276</v>
      </c>
    </row>
    <row r="753" spans="1:1" ht="15">
      <c r="A753" s="60" t="s">
        <v>18277</v>
      </c>
    </row>
    <row r="754" spans="1:1" ht="15">
      <c r="A754" s="60" t="s">
        <v>18278</v>
      </c>
    </row>
    <row r="755" spans="1:1" ht="15">
      <c r="A755" s="60" t="s">
        <v>18279</v>
      </c>
    </row>
    <row r="756" spans="1:1" ht="15">
      <c r="A756" s="60" t="s">
        <v>18280</v>
      </c>
    </row>
    <row r="757" spans="1:1" ht="15">
      <c r="A757" s="60" t="s">
        <v>18281</v>
      </c>
    </row>
    <row r="758" spans="1:1" ht="15">
      <c r="A758" s="60" t="s">
        <v>18282</v>
      </c>
    </row>
    <row r="759" spans="1:1" ht="15">
      <c r="A759" s="60" t="s">
        <v>18283</v>
      </c>
    </row>
    <row r="760" spans="1:1" ht="15">
      <c r="A760" s="60" t="s">
        <v>18284</v>
      </c>
    </row>
    <row r="761" spans="1:1" ht="15">
      <c r="A761" s="60" t="s">
        <v>18285</v>
      </c>
    </row>
    <row r="762" spans="1:1" ht="15">
      <c r="A762" s="60" t="s">
        <v>18286</v>
      </c>
    </row>
    <row r="763" spans="1:1" ht="15">
      <c r="A763" s="60" t="s">
        <v>18287</v>
      </c>
    </row>
    <row r="764" spans="1:1" ht="15">
      <c r="A764" s="60" t="s">
        <v>18288</v>
      </c>
    </row>
    <row r="765" spans="1:1" ht="15">
      <c r="A765" s="60" t="s">
        <v>18289</v>
      </c>
    </row>
    <row r="766" spans="1:1" ht="15">
      <c r="A766" s="60" t="s">
        <v>18290</v>
      </c>
    </row>
    <row r="767" spans="1:1" ht="15">
      <c r="A767" s="60" t="s">
        <v>18291</v>
      </c>
    </row>
    <row r="768" spans="1:1" ht="15">
      <c r="A768" s="60" t="s">
        <v>18292</v>
      </c>
    </row>
    <row r="769" spans="1:1" ht="15">
      <c r="A769" s="60" t="s">
        <v>18293</v>
      </c>
    </row>
    <row r="770" spans="1:1" ht="15">
      <c r="A770" s="60" t="s">
        <v>18294</v>
      </c>
    </row>
    <row r="771" spans="1:1" ht="15">
      <c r="A771" s="60" t="s">
        <v>18295</v>
      </c>
    </row>
    <row r="772" spans="1:1" ht="15">
      <c r="A772" s="60" t="s">
        <v>18296</v>
      </c>
    </row>
    <row r="773" spans="1:1" ht="15">
      <c r="A773" s="60" t="s">
        <v>18297</v>
      </c>
    </row>
    <row r="774" spans="1:1" ht="15">
      <c r="A774" s="60" t="s">
        <v>18298</v>
      </c>
    </row>
    <row r="775" spans="1:1" ht="15">
      <c r="A775" s="60" t="s">
        <v>18299</v>
      </c>
    </row>
    <row r="776" spans="1:1" ht="15">
      <c r="A776" s="60" t="s">
        <v>18300</v>
      </c>
    </row>
    <row r="777" spans="1:1" ht="15">
      <c r="A777" s="60" t="s">
        <v>18301</v>
      </c>
    </row>
    <row r="778" spans="1:1" ht="15">
      <c r="A778" s="60" t="s">
        <v>18302</v>
      </c>
    </row>
    <row r="779" spans="1:1" ht="15">
      <c r="A779" s="60" t="s">
        <v>18303</v>
      </c>
    </row>
    <row r="780" spans="1:1" ht="15">
      <c r="A780" s="60" t="s">
        <v>18304</v>
      </c>
    </row>
    <row r="781" spans="1:1" ht="15">
      <c r="A781" s="60" t="s">
        <v>18305</v>
      </c>
    </row>
    <row r="782" spans="1:1" ht="15">
      <c r="A782" s="60" t="s">
        <v>18306</v>
      </c>
    </row>
    <row r="783" spans="1:1" ht="15">
      <c r="A783" s="60" t="s">
        <v>18307</v>
      </c>
    </row>
    <row r="784" spans="1:1" ht="15">
      <c r="A784" s="60" t="s">
        <v>18308</v>
      </c>
    </row>
    <row r="785" spans="1:1" ht="15">
      <c r="A785" s="60" t="s">
        <v>18309</v>
      </c>
    </row>
    <row r="786" spans="1:1" ht="15">
      <c r="A786" s="60" t="s">
        <v>18310</v>
      </c>
    </row>
    <row r="787" spans="1:1" ht="15">
      <c r="A787" s="60" t="s">
        <v>18311</v>
      </c>
    </row>
    <row r="788" spans="1:1" ht="15">
      <c r="A788" s="60" t="s">
        <v>18312</v>
      </c>
    </row>
    <row r="789" spans="1:1" ht="15">
      <c r="A789" s="60" t="s">
        <v>18313</v>
      </c>
    </row>
    <row r="790" spans="1:1" ht="15">
      <c r="A790" s="60" t="s">
        <v>18314</v>
      </c>
    </row>
    <row r="791" spans="1:1" ht="15">
      <c r="A791" s="60" t="s">
        <v>18315</v>
      </c>
    </row>
    <row r="792" spans="1:1" ht="15">
      <c r="A792" s="60" t="s">
        <v>18316</v>
      </c>
    </row>
    <row r="793" spans="1:1" ht="15">
      <c r="A793" s="60" t="s">
        <v>18317</v>
      </c>
    </row>
    <row r="794" spans="1:1" ht="15">
      <c r="A794" s="60" t="s">
        <v>18318</v>
      </c>
    </row>
    <row r="795" spans="1:1" ht="15">
      <c r="A795" s="60" t="s">
        <v>18319</v>
      </c>
    </row>
    <row r="796" spans="1:1" ht="15">
      <c r="A796" s="60" t="s">
        <v>18320</v>
      </c>
    </row>
    <row r="797" spans="1:1" ht="15">
      <c r="A797" s="60" t="s">
        <v>18321</v>
      </c>
    </row>
    <row r="798" spans="1:1" ht="15">
      <c r="A798" s="60" t="s">
        <v>18322</v>
      </c>
    </row>
    <row r="799" spans="1:1" ht="15">
      <c r="A799" s="60" t="s">
        <v>18323</v>
      </c>
    </row>
    <row r="800" spans="1:1" ht="15">
      <c r="A800" s="60" t="s">
        <v>18324</v>
      </c>
    </row>
    <row r="801" spans="1:1" ht="15">
      <c r="A801" s="60" t="s">
        <v>18325</v>
      </c>
    </row>
    <row r="802" spans="1:1" ht="15">
      <c r="A802" s="60" t="s">
        <v>18326</v>
      </c>
    </row>
    <row r="803" spans="1:1" ht="15">
      <c r="A803" s="60" t="s">
        <v>18327</v>
      </c>
    </row>
    <row r="804" spans="1:1" ht="15">
      <c r="A804" s="60" t="s">
        <v>18328</v>
      </c>
    </row>
    <row r="805" spans="1:1" ht="15">
      <c r="A805" s="60" t="s">
        <v>18329</v>
      </c>
    </row>
    <row r="806" spans="1:1" ht="15">
      <c r="A806" s="60" t="s">
        <v>18330</v>
      </c>
    </row>
    <row r="807" spans="1:1" ht="15">
      <c r="A807" s="60" t="s">
        <v>18331</v>
      </c>
    </row>
    <row r="808" spans="1:1" ht="15">
      <c r="A808" s="60" t="s">
        <v>18332</v>
      </c>
    </row>
    <row r="809" spans="1:1" ht="15">
      <c r="A809" s="60" t="s">
        <v>18333</v>
      </c>
    </row>
    <row r="810" spans="1:1" ht="15">
      <c r="A810" s="60" t="s">
        <v>18334</v>
      </c>
    </row>
    <row r="811" spans="1:1" ht="15">
      <c r="A811" s="60" t="s">
        <v>18335</v>
      </c>
    </row>
    <row r="812" spans="1:1" ht="15">
      <c r="A812" s="60" t="s">
        <v>18336</v>
      </c>
    </row>
    <row r="813" spans="1:1" ht="15">
      <c r="A813" s="60" t="s">
        <v>18337</v>
      </c>
    </row>
    <row r="814" spans="1:1" ht="15">
      <c r="A814" s="60" t="s">
        <v>18338</v>
      </c>
    </row>
    <row r="815" spans="1:1" ht="15">
      <c r="A815" s="60" t="s">
        <v>18339</v>
      </c>
    </row>
    <row r="816" spans="1:1" ht="15">
      <c r="A816" s="60" t="s">
        <v>18340</v>
      </c>
    </row>
    <row r="817" spans="1:1" ht="15">
      <c r="A817" s="60" t="s">
        <v>18341</v>
      </c>
    </row>
    <row r="818" spans="1:1" ht="15">
      <c r="A818" s="60" t="s">
        <v>18342</v>
      </c>
    </row>
    <row r="819" spans="1:1" ht="15">
      <c r="A819" s="60" t="s">
        <v>18343</v>
      </c>
    </row>
    <row r="820" spans="1:1" ht="15">
      <c r="A820" s="60" t="s">
        <v>18344</v>
      </c>
    </row>
    <row r="821" spans="1:1" ht="15">
      <c r="A821" s="60" t="s">
        <v>18345</v>
      </c>
    </row>
    <row r="822" spans="1:1" ht="15">
      <c r="A822" s="60" t="s">
        <v>18346</v>
      </c>
    </row>
    <row r="823" spans="1:1" ht="15">
      <c r="A823" s="60" t="s">
        <v>18347</v>
      </c>
    </row>
    <row r="824" spans="1:1" ht="15">
      <c r="A824" s="60" t="s">
        <v>18348</v>
      </c>
    </row>
    <row r="825" spans="1:1" ht="15">
      <c r="A825" s="60" t="s">
        <v>18349</v>
      </c>
    </row>
    <row r="826" spans="1:1" ht="15">
      <c r="A826" s="60" t="s">
        <v>18350</v>
      </c>
    </row>
    <row r="827" spans="1:1" ht="15">
      <c r="A827" s="60" t="s">
        <v>18351</v>
      </c>
    </row>
    <row r="828" spans="1:1" ht="15">
      <c r="A828" s="60" t="s">
        <v>18352</v>
      </c>
    </row>
    <row r="829" spans="1:1" ht="15">
      <c r="A829" s="60" t="s">
        <v>18353</v>
      </c>
    </row>
    <row r="830" spans="1:1" ht="15">
      <c r="A830" s="60" t="s">
        <v>18354</v>
      </c>
    </row>
    <row r="831" spans="1:1" ht="15">
      <c r="A831" s="60" t="s">
        <v>18355</v>
      </c>
    </row>
    <row r="832" spans="1:1" ht="15">
      <c r="A832" s="60" t="s">
        <v>18356</v>
      </c>
    </row>
    <row r="833" spans="1:1" ht="15">
      <c r="A833" s="60" t="s">
        <v>18357</v>
      </c>
    </row>
    <row r="834" spans="1:1" ht="15">
      <c r="A834" s="60" t="s">
        <v>18358</v>
      </c>
    </row>
    <row r="835" spans="1:1" ht="15">
      <c r="A835" s="60" t="s">
        <v>18359</v>
      </c>
    </row>
    <row r="836" spans="1:1" ht="15">
      <c r="A836" s="60" t="s">
        <v>18360</v>
      </c>
    </row>
    <row r="837" spans="1:1" ht="15">
      <c r="A837" s="60" t="s">
        <v>18361</v>
      </c>
    </row>
    <row r="838" spans="1:1" ht="15">
      <c r="A838" s="60" t="s">
        <v>18362</v>
      </c>
    </row>
    <row r="839" spans="1:1" ht="15">
      <c r="A839" s="60" t="s">
        <v>18363</v>
      </c>
    </row>
    <row r="840" spans="1:1" ht="15">
      <c r="A840" s="60" t="s">
        <v>18364</v>
      </c>
    </row>
    <row r="841" spans="1:1" ht="15">
      <c r="A841" s="60" t="s">
        <v>18365</v>
      </c>
    </row>
    <row r="842" spans="1:1" ht="15">
      <c r="A842" s="60" t="s">
        <v>18366</v>
      </c>
    </row>
    <row r="843" spans="1:1" ht="15">
      <c r="A843" s="60" t="s">
        <v>18367</v>
      </c>
    </row>
    <row r="844" spans="1:1" ht="15">
      <c r="A844" s="60" t="s">
        <v>18368</v>
      </c>
    </row>
    <row r="845" spans="1:1" ht="15">
      <c r="A845" s="60" t="s">
        <v>18369</v>
      </c>
    </row>
    <row r="846" spans="1:1" ht="15">
      <c r="A846" s="60" t="s">
        <v>18370</v>
      </c>
    </row>
    <row r="847" spans="1:1" ht="15">
      <c r="A847" s="60" t="s">
        <v>18371</v>
      </c>
    </row>
    <row r="848" spans="1:1" ht="15">
      <c r="A848" s="60" t="s">
        <v>18372</v>
      </c>
    </row>
    <row r="849" spans="1:1" ht="15">
      <c r="A849" s="60" t="s">
        <v>18373</v>
      </c>
    </row>
    <row r="850" spans="1:1" ht="15">
      <c r="A850" s="60" t="s">
        <v>18374</v>
      </c>
    </row>
    <row r="851" spans="1:1" ht="15">
      <c r="A851" s="60" t="s">
        <v>18375</v>
      </c>
    </row>
    <row r="852" spans="1:1" ht="15">
      <c r="A852" s="60" t="s">
        <v>18376</v>
      </c>
    </row>
    <row r="853" spans="1:1" ht="15">
      <c r="A853" s="60" t="s">
        <v>18377</v>
      </c>
    </row>
    <row r="854" spans="1:1" ht="15">
      <c r="A854" s="60" t="s">
        <v>18378</v>
      </c>
    </row>
    <row r="855" spans="1:1" ht="15">
      <c r="A855" s="60" t="s">
        <v>18379</v>
      </c>
    </row>
    <row r="856" spans="1:1" ht="15">
      <c r="A856" s="60" t="s">
        <v>18380</v>
      </c>
    </row>
    <row r="857" spans="1:1" ht="15">
      <c r="A857" s="60" t="s">
        <v>18381</v>
      </c>
    </row>
    <row r="858" spans="1:1" ht="15">
      <c r="A858" s="60" t="s">
        <v>18382</v>
      </c>
    </row>
    <row r="859" spans="1:1" ht="15">
      <c r="A859" s="60" t="s">
        <v>18383</v>
      </c>
    </row>
    <row r="860" spans="1:1" ht="15">
      <c r="A860" s="60" t="s">
        <v>18384</v>
      </c>
    </row>
    <row r="861" spans="1:1" ht="15">
      <c r="A861" s="60" t="s">
        <v>18385</v>
      </c>
    </row>
    <row r="862" spans="1:1" ht="15">
      <c r="A862" s="60" t="s">
        <v>18386</v>
      </c>
    </row>
    <row r="863" spans="1:1" ht="15">
      <c r="A863" s="60" t="s">
        <v>18387</v>
      </c>
    </row>
    <row r="864" spans="1:1" ht="15">
      <c r="A864" s="60" t="s">
        <v>18388</v>
      </c>
    </row>
    <row r="865" spans="1:1" ht="15">
      <c r="A865" s="60" t="s">
        <v>18389</v>
      </c>
    </row>
    <row r="866" spans="1:1" ht="15">
      <c r="A866" s="60" t="s">
        <v>18390</v>
      </c>
    </row>
    <row r="867" spans="1:1" ht="15">
      <c r="A867" s="60" t="s">
        <v>18391</v>
      </c>
    </row>
    <row r="868" spans="1:1" ht="15">
      <c r="A868" s="60" t="s">
        <v>18392</v>
      </c>
    </row>
    <row r="869" spans="1:1" ht="15">
      <c r="A869" s="60" t="s">
        <v>18393</v>
      </c>
    </row>
    <row r="870" spans="1:1" ht="15">
      <c r="A870" s="60" t="s">
        <v>18394</v>
      </c>
    </row>
    <row r="871" spans="1:1" ht="15">
      <c r="A871" s="60" t="s">
        <v>18395</v>
      </c>
    </row>
    <row r="872" spans="1:1" ht="15">
      <c r="A872" s="60" t="s">
        <v>18396</v>
      </c>
    </row>
    <row r="873" spans="1:1" ht="15">
      <c r="A873" s="60" t="s">
        <v>18397</v>
      </c>
    </row>
    <row r="874" spans="1:1" ht="15">
      <c r="A874" s="60" t="s">
        <v>18398</v>
      </c>
    </row>
    <row r="875" spans="1:1" ht="15">
      <c r="A875" s="60" t="s">
        <v>18399</v>
      </c>
    </row>
    <row r="876" spans="1:1" ht="15">
      <c r="A876" s="60" t="s">
        <v>18400</v>
      </c>
    </row>
    <row r="877" spans="1:1" ht="15">
      <c r="A877" s="60" t="s">
        <v>18401</v>
      </c>
    </row>
    <row r="878" spans="1:1" ht="15">
      <c r="A878" s="60" t="s">
        <v>18402</v>
      </c>
    </row>
    <row r="879" spans="1:1" ht="15">
      <c r="A879" s="60" t="s">
        <v>18403</v>
      </c>
    </row>
    <row r="880" spans="1:1" ht="15">
      <c r="A880" s="60" t="s">
        <v>18404</v>
      </c>
    </row>
    <row r="881" spans="1:1" ht="15">
      <c r="A881" s="60" t="s">
        <v>18405</v>
      </c>
    </row>
    <row r="882" spans="1:1" ht="15">
      <c r="A882" s="60" t="s">
        <v>18406</v>
      </c>
    </row>
    <row r="883" spans="1:1" ht="15">
      <c r="A883" s="60" t="s">
        <v>18407</v>
      </c>
    </row>
    <row r="884" spans="1:1" ht="15">
      <c r="A884" s="60" t="s">
        <v>18408</v>
      </c>
    </row>
    <row r="885" spans="1:1" ht="15">
      <c r="A885" s="60" t="s">
        <v>18409</v>
      </c>
    </row>
    <row r="886" spans="1:1" ht="15">
      <c r="A886" s="60" t="s">
        <v>18410</v>
      </c>
    </row>
    <row r="887" spans="1:1" ht="15">
      <c r="A887" s="60" t="s">
        <v>18411</v>
      </c>
    </row>
    <row r="888" spans="1:1" ht="15">
      <c r="A888" s="60" t="s">
        <v>18412</v>
      </c>
    </row>
    <row r="889" spans="1:1" ht="15">
      <c r="A889" s="60" t="s">
        <v>18413</v>
      </c>
    </row>
    <row r="890" spans="1:1" ht="15">
      <c r="A890" s="60" t="s">
        <v>18414</v>
      </c>
    </row>
    <row r="891" spans="1:1" ht="15">
      <c r="A891" s="60" t="s">
        <v>18415</v>
      </c>
    </row>
    <row r="892" spans="1:1" ht="15">
      <c r="A892" s="60" t="s">
        <v>18416</v>
      </c>
    </row>
    <row r="893" spans="1:1" ht="15">
      <c r="A893" s="60" t="s">
        <v>18417</v>
      </c>
    </row>
    <row r="894" spans="1:1" ht="15">
      <c r="A894" s="60" t="s">
        <v>18418</v>
      </c>
    </row>
    <row r="895" spans="1:1" ht="15">
      <c r="A895" s="60" t="s">
        <v>18419</v>
      </c>
    </row>
    <row r="896" spans="1:1" ht="15">
      <c r="A896" s="60" t="s">
        <v>18420</v>
      </c>
    </row>
    <row r="897" spans="1:1" ht="15">
      <c r="A897" s="60" t="s">
        <v>18421</v>
      </c>
    </row>
    <row r="898" spans="1:1" ht="15">
      <c r="A898" s="60" t="s">
        <v>18422</v>
      </c>
    </row>
    <row r="899" spans="1:1" ht="15">
      <c r="A899" s="60" t="s">
        <v>18423</v>
      </c>
    </row>
    <row r="900" spans="1:1" ht="15">
      <c r="A900" s="60" t="s">
        <v>18424</v>
      </c>
    </row>
    <row r="901" spans="1:1" ht="15">
      <c r="A901" s="60" t="s">
        <v>18425</v>
      </c>
    </row>
    <row r="902" spans="1:1" ht="15">
      <c r="A902" s="60" t="s">
        <v>18426</v>
      </c>
    </row>
    <row r="903" spans="1:1" ht="15">
      <c r="A903" s="60" t="s">
        <v>18427</v>
      </c>
    </row>
    <row r="904" spans="1:1" ht="15">
      <c r="A904" s="60" t="s">
        <v>18428</v>
      </c>
    </row>
    <row r="905" spans="1:1" ht="15">
      <c r="A905" s="60" t="s">
        <v>18429</v>
      </c>
    </row>
    <row r="906" spans="1:1" ht="15">
      <c r="A906" s="60" t="s">
        <v>18430</v>
      </c>
    </row>
    <row r="907" spans="1:1" ht="15">
      <c r="A907" s="60" t="s">
        <v>18431</v>
      </c>
    </row>
    <row r="908" spans="1:1" ht="15">
      <c r="A908" s="60" t="s">
        <v>18432</v>
      </c>
    </row>
    <row r="909" spans="1:1" ht="15">
      <c r="A909" s="60" t="s">
        <v>18433</v>
      </c>
    </row>
    <row r="910" spans="1:1" ht="15">
      <c r="A910" s="60" t="s">
        <v>18434</v>
      </c>
    </row>
    <row r="911" spans="1:1" ht="15">
      <c r="A911" s="60" t="s">
        <v>18435</v>
      </c>
    </row>
    <row r="912" spans="1:1" ht="15">
      <c r="A912" s="60" t="s">
        <v>18436</v>
      </c>
    </row>
    <row r="913" spans="1:1" ht="15">
      <c r="A913" s="60" t="s">
        <v>18437</v>
      </c>
    </row>
    <row r="914" spans="1:1" ht="15">
      <c r="A914" s="60" t="s">
        <v>18438</v>
      </c>
    </row>
    <row r="915" spans="1:1" ht="15">
      <c r="A915" s="60" t="s">
        <v>18439</v>
      </c>
    </row>
    <row r="916" spans="1:1" ht="15">
      <c r="A916" s="60" t="s">
        <v>18440</v>
      </c>
    </row>
    <row r="917" spans="1:1" ht="15">
      <c r="A917" s="60" t="s">
        <v>18441</v>
      </c>
    </row>
    <row r="918" spans="1:1" ht="15">
      <c r="A918" s="60" t="s">
        <v>18442</v>
      </c>
    </row>
    <row r="919" spans="1:1" ht="15">
      <c r="A919" s="60" t="s">
        <v>18443</v>
      </c>
    </row>
    <row r="920" spans="1:1" ht="15">
      <c r="A920" s="60" t="s">
        <v>18444</v>
      </c>
    </row>
    <row r="921" spans="1:1" ht="15">
      <c r="A921" s="60" t="s">
        <v>18445</v>
      </c>
    </row>
    <row r="922" spans="1:1" ht="15">
      <c r="A922" s="60" t="s">
        <v>18446</v>
      </c>
    </row>
    <row r="923" spans="1:1" ht="15">
      <c r="A923" s="60" t="s">
        <v>18447</v>
      </c>
    </row>
    <row r="924" spans="1:1" ht="15">
      <c r="A924" s="60" t="s">
        <v>18448</v>
      </c>
    </row>
    <row r="925" spans="1:1" ht="15">
      <c r="A925" s="60" t="s">
        <v>18449</v>
      </c>
    </row>
    <row r="926" spans="1:1" ht="15">
      <c r="A926" s="60" t="s">
        <v>18450</v>
      </c>
    </row>
    <row r="927" spans="1:1" ht="15">
      <c r="A927" s="60" t="s">
        <v>18451</v>
      </c>
    </row>
    <row r="928" spans="1:1" ht="15">
      <c r="A928" s="60" t="s">
        <v>18452</v>
      </c>
    </row>
    <row r="929" spans="1:1" ht="15">
      <c r="A929" s="60" t="s">
        <v>18453</v>
      </c>
    </row>
    <row r="930" spans="1:1" ht="15">
      <c r="A930" s="60" t="s">
        <v>18454</v>
      </c>
    </row>
    <row r="931" spans="1:1" ht="15">
      <c r="A931" s="60" t="s">
        <v>18455</v>
      </c>
    </row>
    <row r="932" spans="1:1" ht="15">
      <c r="A932" s="60" t="s">
        <v>18456</v>
      </c>
    </row>
    <row r="933" spans="1:1" ht="15">
      <c r="A933" s="60" t="s">
        <v>18457</v>
      </c>
    </row>
    <row r="934" spans="1:1" ht="15">
      <c r="A934" s="60" t="s">
        <v>18458</v>
      </c>
    </row>
    <row r="935" spans="1:1" ht="15">
      <c r="A935" s="60" t="s">
        <v>18459</v>
      </c>
    </row>
    <row r="936" spans="1:1" ht="15">
      <c r="A936" s="60" t="s">
        <v>18460</v>
      </c>
    </row>
    <row r="937" spans="1:1" ht="15">
      <c r="A937" s="60" t="s">
        <v>18461</v>
      </c>
    </row>
    <row r="938" spans="1:1" ht="15">
      <c r="A938" s="60" t="s">
        <v>18462</v>
      </c>
    </row>
    <row r="939" spans="1:1" ht="15">
      <c r="A939" s="60" t="s">
        <v>18463</v>
      </c>
    </row>
    <row r="940" spans="1:1" ht="15">
      <c r="A940" s="60" t="s">
        <v>18464</v>
      </c>
    </row>
    <row r="941" spans="1:1" ht="15">
      <c r="A941" s="60" t="s">
        <v>18465</v>
      </c>
    </row>
    <row r="942" spans="1:1" ht="15">
      <c r="A942" s="60" t="s">
        <v>18466</v>
      </c>
    </row>
    <row r="943" spans="1:1" ht="15">
      <c r="A943" s="60" t="s">
        <v>18467</v>
      </c>
    </row>
    <row r="944" spans="1:1" ht="15">
      <c r="A944" s="60" t="s">
        <v>18468</v>
      </c>
    </row>
    <row r="945" spans="1:1" ht="15">
      <c r="A945" s="60" t="s">
        <v>18469</v>
      </c>
    </row>
    <row r="946" spans="1:1" ht="15">
      <c r="A946" s="60" t="s">
        <v>18470</v>
      </c>
    </row>
    <row r="947" spans="1:1" ht="15">
      <c r="A947" s="60" t="s">
        <v>18471</v>
      </c>
    </row>
    <row r="948" spans="1:1" ht="15">
      <c r="A948" s="60" t="s">
        <v>18472</v>
      </c>
    </row>
    <row r="949" spans="1:1" ht="15">
      <c r="A949" s="60" t="s">
        <v>18473</v>
      </c>
    </row>
    <row r="950" spans="1:1" ht="15">
      <c r="A950" s="60" t="s">
        <v>18474</v>
      </c>
    </row>
    <row r="951" spans="1:1" ht="15">
      <c r="A951" s="60" t="s">
        <v>18475</v>
      </c>
    </row>
    <row r="952" spans="1:1" ht="15">
      <c r="A952" s="60" t="s">
        <v>18476</v>
      </c>
    </row>
    <row r="953" spans="1:1" ht="15">
      <c r="A953" s="60" t="s">
        <v>18477</v>
      </c>
    </row>
    <row r="954" spans="1:1" ht="15">
      <c r="A954" s="60" t="s">
        <v>18478</v>
      </c>
    </row>
    <row r="955" spans="1:1" ht="15">
      <c r="A955" s="60" t="s">
        <v>18479</v>
      </c>
    </row>
    <row r="956" spans="1:1" ht="15">
      <c r="A956" s="60" t="s">
        <v>18480</v>
      </c>
    </row>
    <row r="957" spans="1:1" ht="15">
      <c r="A957" s="60" t="s">
        <v>18481</v>
      </c>
    </row>
    <row r="958" spans="1:1" ht="15">
      <c r="A958" s="60" t="s">
        <v>18482</v>
      </c>
    </row>
    <row r="959" spans="1:1" ht="15">
      <c r="A959" s="60" t="s">
        <v>18483</v>
      </c>
    </row>
    <row r="960" spans="1:1" ht="15">
      <c r="A960" s="60" t="s">
        <v>18484</v>
      </c>
    </row>
    <row r="961" spans="1:1" ht="15">
      <c r="A961" s="60" t="s">
        <v>18485</v>
      </c>
    </row>
    <row r="962" spans="1:1" ht="15">
      <c r="A962" s="60" t="s">
        <v>18486</v>
      </c>
    </row>
    <row r="963" spans="1:1" ht="15">
      <c r="A963" s="60" t="s">
        <v>18487</v>
      </c>
    </row>
    <row r="964" spans="1:1" ht="15">
      <c r="A964" s="60" t="s">
        <v>18488</v>
      </c>
    </row>
    <row r="965" spans="1:1" ht="15">
      <c r="A965" s="60" t="s">
        <v>18489</v>
      </c>
    </row>
    <row r="966" spans="1:1" ht="15">
      <c r="A966" s="60" t="s">
        <v>18490</v>
      </c>
    </row>
    <row r="967" spans="1:1" ht="15">
      <c r="A967" s="60" t="s">
        <v>18491</v>
      </c>
    </row>
    <row r="968" spans="1:1" ht="15">
      <c r="A968" s="60" t="s">
        <v>18492</v>
      </c>
    </row>
    <row r="969" spans="1:1" ht="15">
      <c r="A969" s="60" t="s">
        <v>18493</v>
      </c>
    </row>
    <row r="970" spans="1:1" ht="15">
      <c r="A970" s="60" t="s">
        <v>18494</v>
      </c>
    </row>
    <row r="971" spans="1:1" ht="15">
      <c r="A971" s="60" t="s">
        <v>18495</v>
      </c>
    </row>
    <row r="972" spans="1:1" ht="15">
      <c r="A972" s="60" t="s">
        <v>18496</v>
      </c>
    </row>
    <row r="973" spans="1:1" ht="15">
      <c r="A973" s="60" t="s">
        <v>18497</v>
      </c>
    </row>
    <row r="974" spans="1:1" ht="15">
      <c r="A974" s="60" t="s">
        <v>18498</v>
      </c>
    </row>
    <row r="975" spans="1:1" ht="15">
      <c r="A975" s="60" t="s">
        <v>18499</v>
      </c>
    </row>
    <row r="976" spans="1:1" ht="15">
      <c r="A976" s="60" t="s">
        <v>18500</v>
      </c>
    </row>
    <row r="977" spans="1:1" ht="15">
      <c r="A977" s="60" t="s">
        <v>18501</v>
      </c>
    </row>
    <row r="978" spans="1:1" ht="15">
      <c r="A978" s="60" t="s">
        <v>18502</v>
      </c>
    </row>
    <row r="979" spans="1:1" ht="15">
      <c r="A979" s="60" t="s">
        <v>18503</v>
      </c>
    </row>
    <row r="980" spans="1:1" ht="15">
      <c r="A980" s="60" t="s">
        <v>18504</v>
      </c>
    </row>
    <row r="981" spans="1:1" ht="15">
      <c r="A981" s="60" t="s">
        <v>18505</v>
      </c>
    </row>
    <row r="982" spans="1:1" ht="15">
      <c r="A982" s="60" t="s">
        <v>18506</v>
      </c>
    </row>
    <row r="983" spans="1:1" ht="15">
      <c r="A983" s="60" t="s">
        <v>18507</v>
      </c>
    </row>
    <row r="984" spans="1:1" ht="15">
      <c r="A984" s="60" t="s">
        <v>18508</v>
      </c>
    </row>
    <row r="985" spans="1:1" ht="15">
      <c r="A985" s="60" t="s">
        <v>18509</v>
      </c>
    </row>
    <row r="986" spans="1:1" ht="15">
      <c r="A986" s="60" t="s">
        <v>18510</v>
      </c>
    </row>
    <row r="987" spans="1:1" ht="15">
      <c r="A987" s="60" t="s">
        <v>18511</v>
      </c>
    </row>
    <row r="988" spans="1:1" ht="15">
      <c r="A988" s="60" t="s">
        <v>18512</v>
      </c>
    </row>
    <row r="989" spans="1:1" ht="15">
      <c r="A989" s="60" t="s">
        <v>18513</v>
      </c>
    </row>
    <row r="990" spans="1:1" ht="15">
      <c r="A990" s="60" t="s">
        <v>18514</v>
      </c>
    </row>
    <row r="991" spans="1:1" ht="15">
      <c r="A991" s="60" t="s">
        <v>18515</v>
      </c>
    </row>
    <row r="992" spans="1:1" ht="15">
      <c r="A992" s="60" t="s">
        <v>18516</v>
      </c>
    </row>
    <row r="993" spans="1:1" ht="15">
      <c r="A993" s="60" t="s">
        <v>18517</v>
      </c>
    </row>
    <row r="994" spans="1:1" ht="15">
      <c r="A994" s="60" t="s">
        <v>18518</v>
      </c>
    </row>
    <row r="995" spans="1:1" ht="15">
      <c r="A995" s="60" t="s">
        <v>18519</v>
      </c>
    </row>
    <row r="996" spans="1:1" ht="15">
      <c r="A996" s="60" t="s">
        <v>18520</v>
      </c>
    </row>
    <row r="997" spans="1:1" ht="15">
      <c r="A997" s="60" t="s">
        <v>18521</v>
      </c>
    </row>
    <row r="998" spans="1:1" ht="15">
      <c r="A998" s="60" t="s">
        <v>18522</v>
      </c>
    </row>
    <row r="999" spans="1:1" ht="15">
      <c r="A999" s="60" t="s">
        <v>18523</v>
      </c>
    </row>
    <row r="1000" spans="1:1" ht="15">
      <c r="A1000" s="60" t="s">
        <v>18524</v>
      </c>
    </row>
    <row r="1001" spans="1:1" ht="15">
      <c r="A1001" s="60" t="s">
        <v>18525</v>
      </c>
    </row>
    <row r="1002" spans="1:1" ht="15">
      <c r="A1002" s="60" t="s">
        <v>18526</v>
      </c>
    </row>
    <row r="1003" spans="1:1" ht="15">
      <c r="A1003" s="60" t="s">
        <v>18527</v>
      </c>
    </row>
    <row r="1004" spans="1:1" ht="15">
      <c r="A1004" s="60" t="s">
        <v>18528</v>
      </c>
    </row>
    <row r="1005" spans="1:1" ht="15">
      <c r="A1005" s="60" t="s">
        <v>18529</v>
      </c>
    </row>
    <row r="1006" spans="1:1" ht="15">
      <c r="A1006" s="60" t="s">
        <v>18530</v>
      </c>
    </row>
    <row r="1007" spans="1:1" ht="15">
      <c r="A1007" s="60" t="s">
        <v>18531</v>
      </c>
    </row>
    <row r="1008" spans="1:1" ht="15">
      <c r="A1008" s="60" t="s">
        <v>18532</v>
      </c>
    </row>
    <row r="1009" spans="1:1" ht="15">
      <c r="A1009" s="60" t="s">
        <v>18533</v>
      </c>
    </row>
    <row r="1010" spans="1:1" ht="15">
      <c r="A1010" s="60" t="s">
        <v>18534</v>
      </c>
    </row>
    <row r="1011" spans="1:1" ht="15">
      <c r="A1011" s="60" t="s">
        <v>18535</v>
      </c>
    </row>
    <row r="1012" spans="1:1" ht="15">
      <c r="A1012" s="60" t="s">
        <v>18536</v>
      </c>
    </row>
    <row r="1013" spans="1:1" ht="15">
      <c r="A1013" s="60" t="s">
        <v>18537</v>
      </c>
    </row>
    <row r="1014" spans="1:1" ht="15">
      <c r="A1014" s="60" t="s">
        <v>18538</v>
      </c>
    </row>
    <row r="1015" spans="1:1" ht="15">
      <c r="A1015" s="60" t="s">
        <v>18539</v>
      </c>
    </row>
    <row r="1016" spans="1:1" ht="15">
      <c r="A1016" s="60" t="s">
        <v>18540</v>
      </c>
    </row>
    <row r="1017" spans="1:1" ht="15">
      <c r="A1017" s="60" t="s">
        <v>18541</v>
      </c>
    </row>
    <row r="1018" spans="1:1" ht="15">
      <c r="A1018" s="60" t="s">
        <v>18542</v>
      </c>
    </row>
    <row r="1019" spans="1:1" ht="15">
      <c r="A1019" s="60" t="s">
        <v>18543</v>
      </c>
    </row>
    <row r="1020" spans="1:1" ht="15">
      <c r="A1020" s="60" t="s">
        <v>18544</v>
      </c>
    </row>
    <row r="1021" spans="1:1" ht="15">
      <c r="A1021" s="60" t="s">
        <v>18545</v>
      </c>
    </row>
    <row r="1022" spans="1:1" ht="15">
      <c r="A1022" s="60" t="s">
        <v>18546</v>
      </c>
    </row>
    <row r="1023" spans="1:1" ht="15">
      <c r="A1023" s="60" t="s">
        <v>18547</v>
      </c>
    </row>
    <row r="1024" spans="1:1" ht="15">
      <c r="A1024" s="60" t="s">
        <v>18548</v>
      </c>
    </row>
    <row r="1025" spans="1:1" ht="15">
      <c r="A1025" s="60" t="s">
        <v>18549</v>
      </c>
    </row>
    <row r="1026" spans="1:1" ht="15">
      <c r="A1026" s="60" t="s">
        <v>18550</v>
      </c>
    </row>
    <row r="1027" spans="1:1" ht="15">
      <c r="A1027" s="60" t="s">
        <v>18551</v>
      </c>
    </row>
    <row r="1028" spans="1:1" ht="15">
      <c r="A1028" s="60" t="s">
        <v>18552</v>
      </c>
    </row>
    <row r="1029" spans="1:1" ht="15">
      <c r="A1029" s="60" t="s">
        <v>18553</v>
      </c>
    </row>
    <row r="1030" spans="1:1" ht="15">
      <c r="A1030" s="60" t="s">
        <v>18554</v>
      </c>
    </row>
    <row r="1031" spans="1:1" ht="15">
      <c r="A1031" s="60" t="s">
        <v>18555</v>
      </c>
    </row>
    <row r="1032" spans="1:1" ht="15">
      <c r="A1032" s="60" t="s">
        <v>18556</v>
      </c>
    </row>
    <row r="1033" spans="1:1" ht="15">
      <c r="A1033" s="60" t="s">
        <v>18557</v>
      </c>
    </row>
    <row r="1034" spans="1:1" ht="15">
      <c r="A1034" s="60" t="s">
        <v>18558</v>
      </c>
    </row>
    <row r="1035" spans="1:1" ht="15">
      <c r="A1035" s="60" t="s">
        <v>18559</v>
      </c>
    </row>
    <row r="1036" spans="1:1" ht="15">
      <c r="A1036" s="60" t="s">
        <v>18560</v>
      </c>
    </row>
    <row r="1037" spans="1:1" ht="15">
      <c r="A1037" s="60" t="s">
        <v>18561</v>
      </c>
    </row>
    <row r="1038" spans="1:1" ht="15">
      <c r="A1038" s="60" t="s">
        <v>18562</v>
      </c>
    </row>
    <row r="1039" spans="1:1" ht="15">
      <c r="A1039" s="60" t="s">
        <v>18563</v>
      </c>
    </row>
    <row r="1040" spans="1:1" ht="15">
      <c r="A1040" s="60" t="s">
        <v>18564</v>
      </c>
    </row>
    <row r="1041" spans="1:1" ht="15">
      <c r="A1041" s="60" t="s">
        <v>18565</v>
      </c>
    </row>
    <row r="1042" spans="1:1" ht="15">
      <c r="A1042" s="60" t="s">
        <v>18566</v>
      </c>
    </row>
    <row r="1043" spans="1:1" ht="15">
      <c r="A1043" s="60" t="s">
        <v>18567</v>
      </c>
    </row>
    <row r="1044" spans="1:1" ht="15">
      <c r="A1044" s="60" t="s">
        <v>18568</v>
      </c>
    </row>
    <row r="1045" spans="1:1" ht="15">
      <c r="A1045" s="60" t="s">
        <v>18569</v>
      </c>
    </row>
    <row r="1046" spans="1:1" ht="15">
      <c r="A1046" s="60" t="s">
        <v>18570</v>
      </c>
    </row>
    <row r="1047" spans="1:1" ht="15">
      <c r="A1047" s="60" t="s">
        <v>18571</v>
      </c>
    </row>
    <row r="1048" spans="1:1" ht="15">
      <c r="A1048" s="60" t="s">
        <v>18572</v>
      </c>
    </row>
    <row r="1049" spans="1:1" ht="15">
      <c r="A1049" s="60" t="s">
        <v>18573</v>
      </c>
    </row>
    <row r="1050" spans="1:1" ht="15">
      <c r="A1050" s="60" t="s">
        <v>18574</v>
      </c>
    </row>
    <row r="1051" spans="1:1" ht="15">
      <c r="A1051" s="60" t="s">
        <v>18575</v>
      </c>
    </row>
    <row r="1052" spans="1:1" ht="15">
      <c r="A1052" s="60" t="s">
        <v>18576</v>
      </c>
    </row>
    <row r="1053" spans="1:1" ht="15">
      <c r="A1053" s="60" t="s">
        <v>18577</v>
      </c>
    </row>
    <row r="1054" spans="1:1" ht="15">
      <c r="A1054" s="60" t="s">
        <v>18578</v>
      </c>
    </row>
    <row r="1055" spans="1:1" ht="15">
      <c r="A1055" s="60" t="s">
        <v>18579</v>
      </c>
    </row>
    <row r="1056" spans="1:1" ht="15">
      <c r="A1056" s="60" t="s">
        <v>18580</v>
      </c>
    </row>
    <row r="1057" spans="1:1" ht="15">
      <c r="A1057" s="60" t="s">
        <v>18581</v>
      </c>
    </row>
    <row r="1058" spans="1:1" ht="15">
      <c r="A1058" s="60" t="s">
        <v>18582</v>
      </c>
    </row>
    <row r="1059" spans="1:1" ht="15">
      <c r="A1059" s="60" t="s">
        <v>18583</v>
      </c>
    </row>
    <row r="1060" spans="1:1" ht="15">
      <c r="A1060" s="60" t="s">
        <v>18584</v>
      </c>
    </row>
    <row r="1061" spans="1:1" ht="15">
      <c r="A1061" s="60" t="s">
        <v>18585</v>
      </c>
    </row>
    <row r="1062" spans="1:1" ht="15">
      <c r="A1062" s="60" t="s">
        <v>18586</v>
      </c>
    </row>
    <row r="1063" spans="1:1" ht="15">
      <c r="A1063" s="60" t="s">
        <v>18587</v>
      </c>
    </row>
    <row r="1064" spans="1:1" ht="15">
      <c r="A1064" s="60" t="s">
        <v>18588</v>
      </c>
    </row>
    <row r="1065" spans="1:1" ht="15">
      <c r="A1065" s="60" t="s">
        <v>18589</v>
      </c>
    </row>
    <row r="1066" spans="1:1" ht="15">
      <c r="A1066" s="60" t="s">
        <v>18590</v>
      </c>
    </row>
    <row r="1067" spans="1:1" ht="15">
      <c r="A1067" s="60" t="s">
        <v>18591</v>
      </c>
    </row>
    <row r="1068" spans="1:1" ht="15">
      <c r="A1068" s="60" t="s">
        <v>18592</v>
      </c>
    </row>
    <row r="1069" spans="1:1" ht="15">
      <c r="A1069" s="60" t="s">
        <v>18593</v>
      </c>
    </row>
    <row r="1070" spans="1:1" ht="15">
      <c r="A1070" s="60" t="s">
        <v>18594</v>
      </c>
    </row>
    <row r="1071" spans="1:1" ht="15">
      <c r="A1071" s="60" t="s">
        <v>18595</v>
      </c>
    </row>
    <row r="1072" spans="1:1" ht="15">
      <c r="A1072" s="60" t="s">
        <v>18596</v>
      </c>
    </row>
    <row r="1073" spans="1:1" ht="15">
      <c r="A1073" s="60" t="s">
        <v>18597</v>
      </c>
    </row>
    <row r="1074" spans="1:1" ht="15">
      <c r="A1074" s="60" t="s">
        <v>18598</v>
      </c>
    </row>
    <row r="1075" spans="1:1" ht="15">
      <c r="A1075" s="60" t="s">
        <v>18599</v>
      </c>
    </row>
    <row r="1076" spans="1:1" ht="15">
      <c r="A1076" s="60" t="s">
        <v>18600</v>
      </c>
    </row>
    <row r="1077" spans="1:1" ht="15">
      <c r="A1077" s="60" t="s">
        <v>18601</v>
      </c>
    </row>
    <row r="1078" spans="1:1" ht="15">
      <c r="A1078" s="60" t="s">
        <v>18602</v>
      </c>
    </row>
    <row r="1079" spans="1:1" ht="15">
      <c r="A1079" s="60" t="s">
        <v>18603</v>
      </c>
    </row>
    <row r="1080" spans="1:1" ht="15">
      <c r="A1080" s="60" t="s">
        <v>18604</v>
      </c>
    </row>
    <row r="1081" spans="1:1" ht="15">
      <c r="A1081" s="60" t="s">
        <v>18605</v>
      </c>
    </row>
    <row r="1082" spans="1:1" ht="15">
      <c r="A1082" s="60" t="s">
        <v>18606</v>
      </c>
    </row>
    <row r="1083" spans="1:1" ht="15">
      <c r="A1083" s="60" t="s">
        <v>18607</v>
      </c>
    </row>
    <row r="1084" spans="1:1" ht="15">
      <c r="A1084" s="60" t="s">
        <v>18608</v>
      </c>
    </row>
    <row r="1085" spans="1:1" ht="15">
      <c r="A1085" s="60" t="s">
        <v>18609</v>
      </c>
    </row>
    <row r="1086" spans="1:1" ht="15">
      <c r="A1086" s="60" t="s">
        <v>18610</v>
      </c>
    </row>
    <row r="1087" spans="1:1" ht="15">
      <c r="A1087" s="60" t="s">
        <v>18611</v>
      </c>
    </row>
    <row r="1088" spans="1:1" ht="15">
      <c r="A1088" s="60" t="s">
        <v>18612</v>
      </c>
    </row>
    <row r="1089" spans="1:1" ht="15">
      <c r="A1089" s="60" t="s">
        <v>18613</v>
      </c>
    </row>
    <row r="1090" spans="1:1" ht="15">
      <c r="A1090" s="60" t="s">
        <v>18614</v>
      </c>
    </row>
    <row r="1091" spans="1:1" ht="15">
      <c r="A1091" s="60" t="s">
        <v>18615</v>
      </c>
    </row>
    <row r="1092" spans="1:1" ht="15">
      <c r="A1092" s="60" t="s">
        <v>18616</v>
      </c>
    </row>
    <row r="1093" spans="1:1" ht="15">
      <c r="A1093" s="60" t="s">
        <v>18617</v>
      </c>
    </row>
    <row r="1094" spans="1:1" ht="15">
      <c r="A1094" s="60" t="s">
        <v>18618</v>
      </c>
    </row>
    <row r="1095" spans="1:1" ht="15">
      <c r="A1095" s="60" t="s">
        <v>18619</v>
      </c>
    </row>
    <row r="1096" spans="1:1" ht="15">
      <c r="A1096" s="60" t="s">
        <v>18620</v>
      </c>
    </row>
    <row r="1097" spans="1:1" ht="15">
      <c r="A1097" s="60" t="s">
        <v>18621</v>
      </c>
    </row>
    <row r="1098" spans="1:1" ht="15">
      <c r="A1098" s="60" t="s">
        <v>18622</v>
      </c>
    </row>
    <row r="1099" spans="1:1" ht="15">
      <c r="A1099" s="60" t="s">
        <v>18623</v>
      </c>
    </row>
    <row r="1100" spans="1:1" ht="15">
      <c r="A1100" s="60" t="s">
        <v>18624</v>
      </c>
    </row>
    <row r="1101" spans="1:1" ht="15">
      <c r="A1101" s="60" t="s">
        <v>18625</v>
      </c>
    </row>
    <row r="1102" spans="1:1" ht="15">
      <c r="A1102" s="60" t="s">
        <v>18626</v>
      </c>
    </row>
    <row r="1103" spans="1:1" ht="15">
      <c r="A1103" s="60" t="s">
        <v>18627</v>
      </c>
    </row>
    <row r="1104" spans="1:1" ht="15">
      <c r="A1104" s="60" t="s">
        <v>18628</v>
      </c>
    </row>
    <row r="1105" spans="1:1" ht="15">
      <c r="A1105" s="60" t="s">
        <v>18629</v>
      </c>
    </row>
    <row r="1106" spans="1:1" ht="15">
      <c r="A1106" s="60" t="s">
        <v>18630</v>
      </c>
    </row>
    <row r="1107" spans="1:1" ht="15">
      <c r="A1107" s="60" t="s">
        <v>18631</v>
      </c>
    </row>
    <row r="1108" spans="1:1" ht="15">
      <c r="A1108" s="60" t="s">
        <v>18632</v>
      </c>
    </row>
    <row r="1109" spans="1:1" ht="15">
      <c r="A1109" s="60" t="s">
        <v>18633</v>
      </c>
    </row>
    <row r="1110" spans="1:1" ht="15">
      <c r="A1110" s="60" t="s">
        <v>18634</v>
      </c>
    </row>
    <row r="1111" spans="1:1" ht="15">
      <c r="A1111" s="60" t="s">
        <v>18635</v>
      </c>
    </row>
    <row r="1112" spans="1:1" ht="15">
      <c r="A1112" s="60" t="s">
        <v>9272</v>
      </c>
    </row>
    <row r="1113" spans="1:1" ht="15">
      <c r="A1113" s="60" t="s">
        <v>18636</v>
      </c>
    </row>
    <row r="1114" spans="1:1" ht="15">
      <c r="A1114" s="60" t="s">
        <v>18637</v>
      </c>
    </row>
    <row r="1115" spans="1:1" ht="15">
      <c r="A1115" s="60" t="s">
        <v>18638</v>
      </c>
    </row>
    <row r="1116" spans="1:1" ht="15">
      <c r="A1116" s="60" t="s">
        <v>18639</v>
      </c>
    </row>
    <row r="1117" spans="1:1" ht="15">
      <c r="A1117" s="60" t="s">
        <v>18640</v>
      </c>
    </row>
    <row r="1118" spans="1:1" ht="15">
      <c r="A1118" s="60" t="s">
        <v>18641</v>
      </c>
    </row>
    <row r="1119" spans="1:1" ht="15">
      <c r="A1119" s="60" t="s">
        <v>18642</v>
      </c>
    </row>
    <row r="1120" spans="1:1" ht="15">
      <c r="A1120" s="60" t="s">
        <v>18643</v>
      </c>
    </row>
    <row r="1121" spans="1:1" ht="15">
      <c r="A1121" s="60" t="s">
        <v>18644</v>
      </c>
    </row>
    <row r="1122" spans="1:1" ht="15">
      <c r="A1122" s="60" t="s">
        <v>18645</v>
      </c>
    </row>
    <row r="1123" spans="1:1" ht="15">
      <c r="A1123" s="60" t="s">
        <v>18646</v>
      </c>
    </row>
    <row r="1124" spans="1:1" ht="15">
      <c r="A1124" s="60" t="s">
        <v>18647</v>
      </c>
    </row>
    <row r="1125" spans="1:1" ht="15">
      <c r="A1125" s="60" t="s">
        <v>18648</v>
      </c>
    </row>
    <row r="1126" spans="1:1" ht="15">
      <c r="A1126" s="60" t="s">
        <v>18649</v>
      </c>
    </row>
    <row r="1127" spans="1:1" ht="15">
      <c r="A1127" s="60" t="s">
        <v>18650</v>
      </c>
    </row>
    <row r="1128" spans="1:1" ht="15">
      <c r="A1128" s="60" t="s">
        <v>18651</v>
      </c>
    </row>
    <row r="1129" spans="1:1" ht="15">
      <c r="A1129" s="60" t="s">
        <v>18652</v>
      </c>
    </row>
    <row r="1130" spans="1:1" ht="15">
      <c r="A1130" s="60" t="s">
        <v>18653</v>
      </c>
    </row>
    <row r="1131" spans="1:1" ht="15">
      <c r="A1131" s="60" t="s">
        <v>18654</v>
      </c>
    </row>
    <row r="1132" spans="1:1" ht="15">
      <c r="A1132" s="60" t="s">
        <v>18655</v>
      </c>
    </row>
    <row r="1133" spans="1:1" ht="15">
      <c r="A1133" s="60" t="s">
        <v>18656</v>
      </c>
    </row>
    <row r="1134" spans="1:1" ht="15">
      <c r="A1134" s="60" t="s">
        <v>18657</v>
      </c>
    </row>
    <row r="1135" spans="1:1" ht="15">
      <c r="A1135" s="60" t="s">
        <v>18658</v>
      </c>
    </row>
    <row r="1136" spans="1:1" ht="15">
      <c r="A1136" s="60" t="s">
        <v>18659</v>
      </c>
    </row>
    <row r="1137" spans="1:1" ht="15">
      <c r="A1137" s="60" t="s">
        <v>18660</v>
      </c>
    </row>
    <row r="1138" spans="1:1" ht="15">
      <c r="A1138" s="60" t="s">
        <v>18661</v>
      </c>
    </row>
    <row r="1139" spans="1:1" ht="15">
      <c r="A1139" s="60" t="s">
        <v>18662</v>
      </c>
    </row>
    <row r="1140" spans="1:1" ht="15">
      <c r="A1140" s="60" t="s">
        <v>18663</v>
      </c>
    </row>
    <row r="1141" spans="1:1" ht="15">
      <c r="A1141" s="60" t="s">
        <v>18664</v>
      </c>
    </row>
    <row r="1142" spans="1:1" ht="15">
      <c r="A1142" s="60" t="s">
        <v>18665</v>
      </c>
    </row>
    <row r="1143" spans="1:1" ht="15">
      <c r="A1143" s="60" t="s">
        <v>18666</v>
      </c>
    </row>
    <row r="1144" spans="1:1" ht="15">
      <c r="A1144" s="60" t="s">
        <v>18667</v>
      </c>
    </row>
    <row r="1145" spans="1:1" ht="15">
      <c r="A1145" s="60" t="s">
        <v>18668</v>
      </c>
    </row>
    <row r="1146" spans="1:1" ht="15">
      <c r="A1146" s="60" t="s">
        <v>18669</v>
      </c>
    </row>
    <row r="1147" spans="1:1" ht="15">
      <c r="A1147" s="60" t="s">
        <v>18670</v>
      </c>
    </row>
    <row r="1148" spans="1:1" ht="15">
      <c r="A1148" s="60" t="s">
        <v>18671</v>
      </c>
    </row>
    <row r="1149" spans="1:1" ht="15">
      <c r="A1149" s="60" t="s">
        <v>18672</v>
      </c>
    </row>
    <row r="1150" spans="1:1" ht="15">
      <c r="A1150" s="60" t="s">
        <v>18673</v>
      </c>
    </row>
    <row r="1151" spans="1:1" ht="15">
      <c r="A1151" s="60" t="s">
        <v>18674</v>
      </c>
    </row>
    <row r="1152" spans="1:1" ht="15">
      <c r="A1152" s="60" t="s">
        <v>18675</v>
      </c>
    </row>
    <row r="1153" spans="1:1" ht="15">
      <c r="A1153" s="60" t="s">
        <v>18676</v>
      </c>
    </row>
    <row r="1154" spans="1:1" ht="15">
      <c r="A1154" s="60" t="s">
        <v>18677</v>
      </c>
    </row>
    <row r="1155" spans="1:1" ht="15">
      <c r="A1155" s="60" t="s">
        <v>18678</v>
      </c>
    </row>
    <row r="1156" spans="1:1" ht="15">
      <c r="A1156" s="60" t="s">
        <v>18679</v>
      </c>
    </row>
    <row r="1157" spans="1:1" ht="15">
      <c r="A1157" s="60" t="s">
        <v>18680</v>
      </c>
    </row>
    <row r="1158" spans="1:1" ht="15">
      <c r="A1158" s="60" t="s">
        <v>18681</v>
      </c>
    </row>
    <row r="1159" spans="1:1" ht="15">
      <c r="A1159" s="60" t="s">
        <v>18682</v>
      </c>
    </row>
    <row r="1160" spans="1:1" ht="15">
      <c r="A1160" s="60" t="s">
        <v>18683</v>
      </c>
    </row>
    <row r="1161" spans="1:1" ht="15">
      <c r="A1161" s="60" t="s">
        <v>18684</v>
      </c>
    </row>
    <row r="1162" spans="1:1" ht="15">
      <c r="A1162" s="60" t="s">
        <v>18685</v>
      </c>
    </row>
    <row r="1163" spans="1:1" ht="15">
      <c r="A1163" s="60" t="s">
        <v>18686</v>
      </c>
    </row>
    <row r="1164" spans="1:1" ht="15">
      <c r="A1164" s="60" t="s">
        <v>18687</v>
      </c>
    </row>
    <row r="1165" spans="1:1" ht="15">
      <c r="A1165" s="60" t="s">
        <v>18688</v>
      </c>
    </row>
    <row r="1166" spans="1:1" ht="15">
      <c r="A1166" s="60" t="s">
        <v>18689</v>
      </c>
    </row>
    <row r="1167" spans="1:1" ht="15">
      <c r="A1167" s="60" t="s">
        <v>18690</v>
      </c>
    </row>
    <row r="1168" spans="1:1" ht="15">
      <c r="A1168" s="60" t="s">
        <v>18691</v>
      </c>
    </row>
    <row r="1169" spans="1:1" ht="15">
      <c r="A1169" s="60" t="s">
        <v>18692</v>
      </c>
    </row>
    <row r="1170" spans="1:1" ht="15">
      <c r="A1170" s="60" t="s">
        <v>18693</v>
      </c>
    </row>
    <row r="1171" spans="1:1" ht="15">
      <c r="A1171" s="60" t="s">
        <v>18694</v>
      </c>
    </row>
    <row r="1172" spans="1:1" ht="15">
      <c r="A1172" s="60" t="s">
        <v>18695</v>
      </c>
    </row>
    <row r="1173" spans="1:1" ht="15">
      <c r="A1173" s="60" t="s">
        <v>18696</v>
      </c>
    </row>
    <row r="1174" spans="1:1" ht="15">
      <c r="A1174" s="60" t="s">
        <v>18697</v>
      </c>
    </row>
    <row r="1175" spans="1:1" ht="15">
      <c r="A1175" s="60" t="s">
        <v>18698</v>
      </c>
    </row>
    <row r="1176" spans="1:1" ht="15">
      <c r="A1176" s="60" t="s">
        <v>18699</v>
      </c>
    </row>
    <row r="1177" spans="1:1" ht="15">
      <c r="A1177" s="60" t="s">
        <v>18700</v>
      </c>
    </row>
    <row r="1178" spans="1:1" ht="15">
      <c r="A1178" s="60" t="s">
        <v>18701</v>
      </c>
    </row>
    <row r="1179" spans="1:1" ht="15">
      <c r="A1179" s="60" t="s">
        <v>18702</v>
      </c>
    </row>
    <row r="1180" spans="1:1" ht="15">
      <c r="A1180" s="60" t="s">
        <v>18703</v>
      </c>
    </row>
    <row r="1181" spans="1:1" ht="15">
      <c r="A1181" s="60" t="s">
        <v>18704</v>
      </c>
    </row>
    <row r="1182" spans="1:1" ht="15">
      <c r="A1182" s="60" t="s">
        <v>18705</v>
      </c>
    </row>
    <row r="1183" spans="1:1" ht="15">
      <c r="A1183" s="60" t="s">
        <v>18706</v>
      </c>
    </row>
    <row r="1184" spans="1:1" ht="15">
      <c r="A1184" s="60" t="s">
        <v>18707</v>
      </c>
    </row>
    <row r="1185" spans="1:1" ht="15">
      <c r="A1185" s="60" t="s">
        <v>18708</v>
      </c>
    </row>
    <row r="1186" spans="1:1" ht="15">
      <c r="A1186" s="60" t="s">
        <v>18709</v>
      </c>
    </row>
    <row r="1187" spans="1:1" ht="15">
      <c r="A1187" s="60" t="s">
        <v>18710</v>
      </c>
    </row>
    <row r="1188" spans="1:1" ht="15">
      <c r="A1188" s="60" t="s">
        <v>18711</v>
      </c>
    </row>
    <row r="1189" spans="1:1" ht="15">
      <c r="A1189" s="60" t="s">
        <v>18712</v>
      </c>
    </row>
    <row r="1190" spans="1:1" ht="15">
      <c r="A1190" s="60" t="s">
        <v>18713</v>
      </c>
    </row>
    <row r="1191" spans="1:1" ht="15">
      <c r="A1191" s="60" t="s">
        <v>18714</v>
      </c>
    </row>
    <row r="1192" spans="1:1" ht="15">
      <c r="A1192" s="60" t="s">
        <v>18715</v>
      </c>
    </row>
    <row r="1193" spans="1:1" ht="15">
      <c r="A1193" s="60" t="s">
        <v>18716</v>
      </c>
    </row>
    <row r="1194" spans="1:1" ht="15">
      <c r="A1194" s="60" t="s">
        <v>18717</v>
      </c>
    </row>
    <row r="1195" spans="1:1" ht="15">
      <c r="A1195" s="60" t="s">
        <v>18718</v>
      </c>
    </row>
    <row r="1196" spans="1:1" ht="15">
      <c r="A1196" s="60" t="s">
        <v>18719</v>
      </c>
    </row>
    <row r="1197" spans="1:1" ht="15">
      <c r="A1197" s="60" t="s">
        <v>18720</v>
      </c>
    </row>
    <row r="1198" spans="1:1" ht="15">
      <c r="A1198" s="60" t="s">
        <v>18721</v>
      </c>
    </row>
    <row r="1199" spans="1:1" ht="15">
      <c r="A1199" s="60" t="s">
        <v>18722</v>
      </c>
    </row>
    <row r="1200" spans="1:1" ht="15">
      <c r="A1200" s="60" t="s">
        <v>18723</v>
      </c>
    </row>
    <row r="1201" spans="1:1" ht="15">
      <c r="A1201" s="60" t="s">
        <v>18724</v>
      </c>
    </row>
    <row r="1202" spans="1:1" ht="15">
      <c r="A1202" s="60" t="s">
        <v>18725</v>
      </c>
    </row>
    <row r="1203" spans="1:1" ht="15">
      <c r="A1203" s="60" t="s">
        <v>18726</v>
      </c>
    </row>
    <row r="1204" spans="1:1" ht="15">
      <c r="A1204" s="60" t="s">
        <v>18727</v>
      </c>
    </row>
    <row r="1205" spans="1:1" ht="15">
      <c r="A1205" s="60" t="s">
        <v>18728</v>
      </c>
    </row>
    <row r="1206" spans="1:1" ht="15">
      <c r="A1206" s="60" t="s">
        <v>18729</v>
      </c>
    </row>
    <row r="1207" spans="1:1" ht="15">
      <c r="A1207" s="60" t="s">
        <v>18730</v>
      </c>
    </row>
    <row r="1208" spans="1:1" ht="15">
      <c r="A1208" s="60" t="s">
        <v>18731</v>
      </c>
    </row>
    <row r="1209" spans="1:1" ht="15">
      <c r="A1209" s="60" t="s">
        <v>18732</v>
      </c>
    </row>
    <row r="1210" spans="1:1" ht="15">
      <c r="A1210" s="60" t="s">
        <v>18733</v>
      </c>
    </row>
    <row r="1211" spans="1:1" ht="15">
      <c r="A1211" s="60" t="s">
        <v>18734</v>
      </c>
    </row>
    <row r="1212" spans="1:1" ht="15">
      <c r="A1212" s="60" t="s">
        <v>18735</v>
      </c>
    </row>
    <row r="1213" spans="1:1" ht="15">
      <c r="A1213" s="60" t="s">
        <v>18736</v>
      </c>
    </row>
    <row r="1214" spans="1:1" ht="15">
      <c r="A1214" s="60" t="s">
        <v>18737</v>
      </c>
    </row>
    <row r="1215" spans="1:1" ht="15">
      <c r="A1215" s="60" t="s">
        <v>18738</v>
      </c>
    </row>
    <row r="1216" spans="1:1" ht="15">
      <c r="A1216" s="60" t="s">
        <v>18739</v>
      </c>
    </row>
    <row r="1217" spans="1:1" ht="15">
      <c r="A1217" s="60" t="s">
        <v>18740</v>
      </c>
    </row>
    <row r="1218" spans="1:1" ht="15">
      <c r="A1218" s="60" t="s">
        <v>18741</v>
      </c>
    </row>
    <row r="1219" spans="1:1" ht="15">
      <c r="A1219" s="60" t="s">
        <v>18742</v>
      </c>
    </row>
    <row r="1220" spans="1:1" ht="15">
      <c r="A1220" s="60" t="s">
        <v>18743</v>
      </c>
    </row>
    <row r="1221" spans="1:1" ht="15">
      <c r="A1221" s="60" t="s">
        <v>18744</v>
      </c>
    </row>
    <row r="1222" spans="1:1" ht="15">
      <c r="A1222" s="60" t="s">
        <v>18745</v>
      </c>
    </row>
    <row r="1223" spans="1:1" ht="15">
      <c r="A1223" s="60" t="s">
        <v>18746</v>
      </c>
    </row>
    <row r="1224" spans="1:1" ht="15">
      <c r="A1224" s="60" t="s">
        <v>18747</v>
      </c>
    </row>
    <row r="1225" spans="1:1" ht="15">
      <c r="A1225" s="60" t="s">
        <v>18748</v>
      </c>
    </row>
    <row r="1226" spans="1:1" ht="15">
      <c r="A1226" s="60" t="s">
        <v>18749</v>
      </c>
    </row>
    <row r="1227" spans="1:1" ht="15">
      <c r="A1227" s="60" t="s">
        <v>18750</v>
      </c>
    </row>
    <row r="1228" spans="1:1" ht="15">
      <c r="A1228" s="60" t="s">
        <v>18751</v>
      </c>
    </row>
    <row r="1229" spans="1:1" ht="15">
      <c r="A1229" s="60" t="s">
        <v>18752</v>
      </c>
    </row>
    <row r="1230" spans="1:1" ht="15">
      <c r="A1230" s="60" t="s">
        <v>18753</v>
      </c>
    </row>
    <row r="1231" spans="1:1" ht="15">
      <c r="A1231" s="60" t="s">
        <v>18754</v>
      </c>
    </row>
    <row r="1232" spans="1:1" ht="15">
      <c r="A1232" s="60" t="s">
        <v>18755</v>
      </c>
    </row>
    <row r="1233" spans="1:1" ht="15">
      <c r="A1233" s="60" t="s">
        <v>18756</v>
      </c>
    </row>
    <row r="1234" spans="1:1" ht="15">
      <c r="A1234" s="60" t="s">
        <v>18757</v>
      </c>
    </row>
    <row r="1235" spans="1:1" ht="15">
      <c r="A1235" s="60" t="s">
        <v>18758</v>
      </c>
    </row>
    <row r="1236" spans="1:1" ht="15">
      <c r="A1236" s="60" t="s">
        <v>18759</v>
      </c>
    </row>
    <row r="1237" spans="1:1" ht="15">
      <c r="A1237" s="60" t="s">
        <v>18760</v>
      </c>
    </row>
    <row r="1238" spans="1:1" ht="15">
      <c r="A1238" s="60" t="s">
        <v>18761</v>
      </c>
    </row>
    <row r="1239" spans="1:1" ht="15">
      <c r="A1239" s="60" t="s">
        <v>18762</v>
      </c>
    </row>
    <row r="1240" spans="1:1" ht="15">
      <c r="A1240" s="60" t="s">
        <v>18763</v>
      </c>
    </row>
    <row r="1241" spans="1:1" ht="15">
      <c r="A1241" s="60" t="s">
        <v>18764</v>
      </c>
    </row>
    <row r="1242" spans="1:1" ht="15">
      <c r="A1242" s="60" t="s">
        <v>18765</v>
      </c>
    </row>
    <row r="1243" spans="1:1" ht="15">
      <c r="A1243" s="60" t="s">
        <v>18766</v>
      </c>
    </row>
    <row r="1244" spans="1:1" ht="15">
      <c r="A1244" s="60" t="s">
        <v>18767</v>
      </c>
    </row>
    <row r="1245" spans="1:1" ht="15">
      <c r="A1245" s="60" t="s">
        <v>18768</v>
      </c>
    </row>
    <row r="1246" spans="1:1" ht="15">
      <c r="A1246" s="60" t="s">
        <v>18769</v>
      </c>
    </row>
    <row r="1247" spans="1:1" ht="15">
      <c r="A1247" s="60" t="s">
        <v>18770</v>
      </c>
    </row>
    <row r="1248" spans="1:1" ht="15">
      <c r="A1248" s="60" t="s">
        <v>18771</v>
      </c>
    </row>
    <row r="1249" spans="1:1" ht="15">
      <c r="A1249" s="60" t="s">
        <v>18772</v>
      </c>
    </row>
    <row r="1250" spans="1:1" ht="15">
      <c r="A1250" s="60" t="s">
        <v>18773</v>
      </c>
    </row>
    <row r="1251" spans="1:1" ht="15">
      <c r="A1251" s="60" t="s">
        <v>18774</v>
      </c>
    </row>
    <row r="1252" spans="1:1" ht="15">
      <c r="A1252" s="60" t="s">
        <v>18775</v>
      </c>
    </row>
    <row r="1253" spans="1:1" ht="15">
      <c r="A1253" s="60" t="s">
        <v>18776</v>
      </c>
    </row>
    <row r="1254" spans="1:1" ht="15">
      <c r="A1254" s="60" t="s">
        <v>18777</v>
      </c>
    </row>
    <row r="1255" spans="1:1" ht="15">
      <c r="A1255" s="60" t="s">
        <v>18778</v>
      </c>
    </row>
    <row r="1256" spans="1:1" ht="15">
      <c r="A1256" s="60" t="s">
        <v>18779</v>
      </c>
    </row>
    <row r="1257" spans="1:1" ht="15">
      <c r="A1257" s="60" t="s">
        <v>18780</v>
      </c>
    </row>
    <row r="1258" spans="1:1" ht="15">
      <c r="A1258" s="60" t="s">
        <v>18781</v>
      </c>
    </row>
    <row r="1259" spans="1:1" ht="15">
      <c r="A1259" s="60" t="s">
        <v>18782</v>
      </c>
    </row>
    <row r="1260" spans="1:1" ht="15">
      <c r="A1260" s="60" t="s">
        <v>18783</v>
      </c>
    </row>
    <row r="1261" spans="1:1" ht="15">
      <c r="A1261" s="60" t="s">
        <v>18784</v>
      </c>
    </row>
    <row r="1262" spans="1:1" ht="15">
      <c r="A1262" s="60" t="s">
        <v>18785</v>
      </c>
    </row>
    <row r="1263" spans="1:1" ht="15">
      <c r="A1263" s="60" t="s">
        <v>18786</v>
      </c>
    </row>
    <row r="1264" spans="1:1" ht="15">
      <c r="A1264" s="60" t="s">
        <v>18787</v>
      </c>
    </row>
    <row r="1265" spans="1:1" ht="15">
      <c r="A1265" s="60" t="s">
        <v>18788</v>
      </c>
    </row>
    <row r="1266" spans="1:1" ht="15">
      <c r="A1266" s="60" t="s">
        <v>18789</v>
      </c>
    </row>
    <row r="1267" spans="1:1" ht="15">
      <c r="A1267" s="60" t="s">
        <v>18790</v>
      </c>
    </row>
    <row r="1268" spans="1:1" ht="15">
      <c r="A1268" s="60" t="s">
        <v>18791</v>
      </c>
    </row>
    <row r="1269" spans="1:1" ht="15">
      <c r="A1269" s="60" t="s">
        <v>18792</v>
      </c>
    </row>
    <row r="1270" spans="1:1" ht="15">
      <c r="A1270" s="60" t="s">
        <v>18793</v>
      </c>
    </row>
    <row r="1271" spans="1:1" ht="15">
      <c r="A1271" s="60" t="s">
        <v>18794</v>
      </c>
    </row>
    <row r="1272" spans="1:1" ht="15">
      <c r="A1272" s="60" t="s">
        <v>18795</v>
      </c>
    </row>
    <row r="1273" spans="1:1" ht="15">
      <c r="A1273" s="60" t="s">
        <v>18796</v>
      </c>
    </row>
    <row r="1274" spans="1:1" ht="15">
      <c r="A1274" s="60" t="s">
        <v>18797</v>
      </c>
    </row>
    <row r="1275" spans="1:1" ht="15">
      <c r="A1275" s="60" t="s">
        <v>18798</v>
      </c>
    </row>
    <row r="1276" spans="1:1" ht="15">
      <c r="A1276" s="60" t="s">
        <v>18799</v>
      </c>
    </row>
    <row r="1277" spans="1:1" ht="15">
      <c r="A1277" s="60" t="s">
        <v>18800</v>
      </c>
    </row>
    <row r="1278" spans="1:1" ht="15">
      <c r="A1278" s="60" t="s">
        <v>18801</v>
      </c>
    </row>
    <row r="1279" spans="1:1" ht="15">
      <c r="A1279" s="60" t="s">
        <v>18802</v>
      </c>
    </row>
    <row r="1280" spans="1:1" ht="15">
      <c r="A1280" s="60" t="s">
        <v>18803</v>
      </c>
    </row>
    <row r="1281" spans="1:1" ht="15">
      <c r="A1281" s="60" t="s">
        <v>18804</v>
      </c>
    </row>
    <row r="1282" spans="1:1" ht="15">
      <c r="A1282" s="60" t="s">
        <v>18805</v>
      </c>
    </row>
    <row r="1283" spans="1:1" ht="15">
      <c r="A1283" s="60" t="s">
        <v>18806</v>
      </c>
    </row>
    <row r="1284" spans="1:1" ht="15">
      <c r="A1284" s="60" t="s">
        <v>18807</v>
      </c>
    </row>
    <row r="1285" spans="1:1" ht="15">
      <c r="A1285" s="60" t="s">
        <v>18808</v>
      </c>
    </row>
    <row r="1286" spans="1:1" ht="15">
      <c r="A1286" s="60" t="s">
        <v>18809</v>
      </c>
    </row>
    <row r="1287" spans="1:1" ht="15">
      <c r="A1287" s="60" t="s">
        <v>18810</v>
      </c>
    </row>
    <row r="1288" spans="1:1" ht="15">
      <c r="A1288" s="60" t="s">
        <v>18811</v>
      </c>
    </row>
    <row r="1289" spans="1:1" ht="15">
      <c r="A1289" s="60" t="s">
        <v>18812</v>
      </c>
    </row>
    <row r="1290" spans="1:1" ht="15">
      <c r="A1290" s="60" t="s">
        <v>18813</v>
      </c>
    </row>
    <row r="1291" spans="1:1" ht="15">
      <c r="A1291" s="60" t="s">
        <v>18814</v>
      </c>
    </row>
    <row r="1292" spans="1:1" ht="15">
      <c r="A1292" s="60" t="s">
        <v>18815</v>
      </c>
    </row>
    <row r="1293" spans="1:1" ht="15">
      <c r="A1293" s="60" t="s">
        <v>18816</v>
      </c>
    </row>
    <row r="1294" spans="1:1" ht="15">
      <c r="A1294" s="60" t="s">
        <v>18817</v>
      </c>
    </row>
    <row r="1295" spans="1:1" ht="15">
      <c r="A1295" s="60" t="s">
        <v>18818</v>
      </c>
    </row>
    <row r="1296" spans="1:1" ht="15">
      <c r="A1296" s="60" t="s">
        <v>18819</v>
      </c>
    </row>
    <row r="1297" spans="1:1" ht="15">
      <c r="A1297" s="60" t="s">
        <v>18820</v>
      </c>
    </row>
    <row r="1298" spans="1:1" ht="15">
      <c r="A1298" s="60" t="s">
        <v>18821</v>
      </c>
    </row>
    <row r="1299" spans="1:1" ht="15">
      <c r="A1299" s="60" t="s">
        <v>18822</v>
      </c>
    </row>
    <row r="1300" spans="1:1" ht="15">
      <c r="A1300" s="60" t="s">
        <v>18823</v>
      </c>
    </row>
    <row r="1301" spans="1:1" ht="15">
      <c r="A1301" s="60" t="s">
        <v>18824</v>
      </c>
    </row>
    <row r="1302" spans="1:1" ht="15">
      <c r="A1302" s="60" t="s">
        <v>18825</v>
      </c>
    </row>
    <row r="1303" spans="1:1" ht="15">
      <c r="A1303" s="60" t="s">
        <v>18826</v>
      </c>
    </row>
    <row r="1304" spans="1:1" ht="15">
      <c r="A1304" s="60" t="s">
        <v>18827</v>
      </c>
    </row>
    <row r="1305" spans="1:1" ht="15">
      <c r="A1305" s="60" t="s">
        <v>18828</v>
      </c>
    </row>
    <row r="1306" spans="1:1" ht="15">
      <c r="A1306" s="60" t="s">
        <v>18829</v>
      </c>
    </row>
    <row r="1307" spans="1:1" ht="15">
      <c r="A1307" s="60" t="s">
        <v>18830</v>
      </c>
    </row>
    <row r="1308" spans="1:1" ht="15">
      <c r="A1308" s="60" t="s">
        <v>18831</v>
      </c>
    </row>
    <row r="1309" spans="1:1" ht="15">
      <c r="A1309" s="60" t="s">
        <v>18832</v>
      </c>
    </row>
    <row r="1310" spans="1:1" ht="15">
      <c r="A1310" s="60" t="s">
        <v>18833</v>
      </c>
    </row>
    <row r="1311" spans="1:1" ht="15">
      <c r="A1311" s="60" t="s">
        <v>18834</v>
      </c>
    </row>
    <row r="1312" spans="1:1" ht="15">
      <c r="A1312" s="60" t="s">
        <v>18835</v>
      </c>
    </row>
    <row r="1313" spans="1:1" ht="15">
      <c r="A1313" s="60" t="s">
        <v>18836</v>
      </c>
    </row>
    <row r="1314" spans="1:1" ht="15">
      <c r="A1314" s="60" t="s">
        <v>18837</v>
      </c>
    </row>
    <row r="1315" spans="1:1" ht="15">
      <c r="A1315" s="60" t="s">
        <v>18838</v>
      </c>
    </row>
    <row r="1316" spans="1:1" ht="15">
      <c r="A1316" s="60" t="s">
        <v>18839</v>
      </c>
    </row>
    <row r="1317" spans="1:1" ht="15">
      <c r="A1317" s="60" t="s">
        <v>18840</v>
      </c>
    </row>
    <row r="1318" spans="1:1" ht="15">
      <c r="A1318" s="60" t="s">
        <v>18841</v>
      </c>
    </row>
    <row r="1319" spans="1:1" ht="15">
      <c r="A1319" s="60" t="s">
        <v>18842</v>
      </c>
    </row>
    <row r="1320" spans="1:1" ht="15">
      <c r="A1320" s="60" t="s">
        <v>18843</v>
      </c>
    </row>
    <row r="1321" spans="1:1" ht="15">
      <c r="A1321" s="60" t="s">
        <v>18844</v>
      </c>
    </row>
    <row r="1322" spans="1:1" ht="15">
      <c r="A1322" s="60" t="s">
        <v>18845</v>
      </c>
    </row>
    <row r="1323" spans="1:1" ht="15">
      <c r="A1323" s="60" t="s">
        <v>18846</v>
      </c>
    </row>
    <row r="1324" spans="1:1" ht="15">
      <c r="A1324" s="60" t="s">
        <v>18847</v>
      </c>
    </row>
    <row r="1325" spans="1:1" ht="15">
      <c r="A1325" s="60" t="s">
        <v>18848</v>
      </c>
    </row>
    <row r="1326" spans="1:1" ht="15">
      <c r="A1326" s="60" t="s">
        <v>18849</v>
      </c>
    </row>
    <row r="1327" spans="1:1" ht="15">
      <c r="A1327" s="60" t="s">
        <v>18850</v>
      </c>
    </row>
    <row r="1328" spans="1:1" ht="15">
      <c r="A1328" s="60" t="s">
        <v>18851</v>
      </c>
    </row>
    <row r="1329" spans="1:1" ht="15">
      <c r="A1329" s="60" t="s">
        <v>18852</v>
      </c>
    </row>
    <row r="1330" spans="1:1" ht="15">
      <c r="A1330" s="60" t="s">
        <v>18853</v>
      </c>
    </row>
    <row r="1331" spans="1:1" ht="15">
      <c r="A1331" s="60" t="s">
        <v>18854</v>
      </c>
    </row>
    <row r="1332" spans="1:1" ht="15">
      <c r="A1332" s="60" t="s">
        <v>18855</v>
      </c>
    </row>
    <row r="1333" spans="1:1" ht="15">
      <c r="A1333" s="60" t="s">
        <v>18856</v>
      </c>
    </row>
    <row r="1334" spans="1:1" ht="15">
      <c r="A1334" s="60" t="s">
        <v>18857</v>
      </c>
    </row>
    <row r="1335" spans="1:1" ht="15">
      <c r="A1335" s="60" t="s">
        <v>18858</v>
      </c>
    </row>
    <row r="1336" spans="1:1" ht="15">
      <c r="A1336" s="60" t="s">
        <v>18859</v>
      </c>
    </row>
    <row r="1337" spans="1:1" ht="15">
      <c r="A1337" s="60" t="s">
        <v>18860</v>
      </c>
    </row>
    <row r="1338" spans="1:1" ht="15">
      <c r="A1338" s="60" t="s">
        <v>18861</v>
      </c>
    </row>
    <row r="1339" spans="1:1" ht="15">
      <c r="A1339" s="60" t="s">
        <v>18862</v>
      </c>
    </row>
    <row r="1340" spans="1:1" ht="15">
      <c r="A1340" s="60" t="s">
        <v>18863</v>
      </c>
    </row>
    <row r="1341" spans="1:1" ht="15">
      <c r="A1341" s="60" t="s">
        <v>18864</v>
      </c>
    </row>
    <row r="1342" spans="1:1" ht="15">
      <c r="A1342" s="60" t="s">
        <v>18865</v>
      </c>
    </row>
    <row r="1343" spans="1:1" ht="15">
      <c r="A1343" s="60" t="s">
        <v>18866</v>
      </c>
    </row>
    <row r="1344" spans="1:1" ht="15">
      <c r="A1344" s="60" t="s">
        <v>18867</v>
      </c>
    </row>
    <row r="1345" spans="1:1" ht="15">
      <c r="A1345" s="60" t="s">
        <v>18868</v>
      </c>
    </row>
    <row r="1346" spans="1:1" ht="15">
      <c r="A1346" s="60" t="s">
        <v>18869</v>
      </c>
    </row>
    <row r="1347" spans="1:1" ht="15">
      <c r="A1347" s="60" t="s">
        <v>18870</v>
      </c>
    </row>
    <row r="1348" spans="1:1" ht="15">
      <c r="A1348" s="60" t="s">
        <v>18871</v>
      </c>
    </row>
    <row r="1349" spans="1:1" ht="15">
      <c r="A1349" s="60" t="s">
        <v>18872</v>
      </c>
    </row>
    <row r="1350" spans="1:1" ht="15">
      <c r="A1350" s="60" t="s">
        <v>18873</v>
      </c>
    </row>
    <row r="1351" spans="1:1" ht="15">
      <c r="A1351" s="60" t="s">
        <v>18874</v>
      </c>
    </row>
    <row r="1352" spans="1:1" ht="15">
      <c r="A1352" s="60" t="s">
        <v>18875</v>
      </c>
    </row>
    <row r="1353" spans="1:1" ht="15">
      <c r="A1353" s="60" t="s">
        <v>18876</v>
      </c>
    </row>
    <row r="1354" spans="1:1" ht="15">
      <c r="A1354" s="60" t="s">
        <v>18877</v>
      </c>
    </row>
    <row r="1355" spans="1:1" ht="15">
      <c r="A1355" s="60" t="s">
        <v>18878</v>
      </c>
    </row>
    <row r="1356" spans="1:1" ht="15">
      <c r="A1356" s="60" t="s">
        <v>18879</v>
      </c>
    </row>
    <row r="1357" spans="1:1" ht="15">
      <c r="A1357" s="60" t="s">
        <v>18880</v>
      </c>
    </row>
    <row r="1358" spans="1:1" ht="15">
      <c r="A1358" s="60" t="s">
        <v>18881</v>
      </c>
    </row>
    <row r="1359" spans="1:1" ht="15">
      <c r="A1359" s="60" t="s">
        <v>18882</v>
      </c>
    </row>
    <row r="1360" spans="1:1" ht="15">
      <c r="A1360" s="60" t="s">
        <v>18883</v>
      </c>
    </row>
    <row r="1361" spans="1:1" ht="15">
      <c r="A1361" s="60" t="s">
        <v>18884</v>
      </c>
    </row>
    <row r="1362" spans="1:1" ht="15">
      <c r="A1362" s="60" t="s">
        <v>18885</v>
      </c>
    </row>
    <row r="1363" spans="1:1" ht="15">
      <c r="A1363" s="60" t="s">
        <v>18886</v>
      </c>
    </row>
    <row r="1364" spans="1:1" ht="15">
      <c r="A1364" s="60" t="s">
        <v>18887</v>
      </c>
    </row>
    <row r="1365" spans="1:1" ht="15">
      <c r="A1365" s="60" t="s">
        <v>18888</v>
      </c>
    </row>
    <row r="1366" spans="1:1" ht="15">
      <c r="A1366" s="60" t="s">
        <v>18889</v>
      </c>
    </row>
    <row r="1367" spans="1:1" ht="15">
      <c r="A1367" s="60" t="s">
        <v>18890</v>
      </c>
    </row>
    <row r="1368" spans="1:1" ht="15">
      <c r="A1368" s="60" t="s">
        <v>18891</v>
      </c>
    </row>
    <row r="1369" spans="1:1" ht="15">
      <c r="A1369" s="60" t="s">
        <v>18892</v>
      </c>
    </row>
    <row r="1370" spans="1:1" ht="15">
      <c r="A1370" s="60" t="s">
        <v>18893</v>
      </c>
    </row>
    <row r="1371" spans="1:1" ht="15">
      <c r="A1371" s="60" t="s">
        <v>18894</v>
      </c>
    </row>
    <row r="1372" spans="1:1" ht="15">
      <c r="A1372" s="60" t="s">
        <v>18895</v>
      </c>
    </row>
    <row r="1373" spans="1:1" ht="15">
      <c r="A1373" s="60" t="s">
        <v>18896</v>
      </c>
    </row>
    <row r="1374" spans="1:1" ht="15">
      <c r="A1374" s="60" t="s">
        <v>18897</v>
      </c>
    </row>
    <row r="1375" spans="1:1" ht="15">
      <c r="A1375" s="60" t="s">
        <v>18898</v>
      </c>
    </row>
    <row r="1376" spans="1:1" ht="15">
      <c r="A1376" s="60" t="s">
        <v>18899</v>
      </c>
    </row>
    <row r="1377" spans="1:1" ht="15">
      <c r="A1377" s="60" t="s">
        <v>18900</v>
      </c>
    </row>
    <row r="1378" spans="1:1" ht="15">
      <c r="A1378" s="60" t="s">
        <v>18901</v>
      </c>
    </row>
    <row r="1379" spans="1:1" ht="15">
      <c r="A1379" s="60" t="s">
        <v>18902</v>
      </c>
    </row>
    <row r="1380" spans="1:1" ht="15">
      <c r="A1380" s="60" t="s">
        <v>18903</v>
      </c>
    </row>
    <row r="1381" spans="1:1" ht="15">
      <c r="A1381" s="60" t="s">
        <v>18904</v>
      </c>
    </row>
    <row r="1382" spans="1:1" ht="15">
      <c r="A1382" s="60" t="s">
        <v>18905</v>
      </c>
    </row>
    <row r="1383" spans="1:1" ht="15">
      <c r="A1383" s="60" t="s">
        <v>18906</v>
      </c>
    </row>
    <row r="1384" spans="1:1" ht="15">
      <c r="A1384" s="60" t="s">
        <v>18907</v>
      </c>
    </row>
    <row r="1385" spans="1:1" ht="15">
      <c r="A1385" s="60" t="s">
        <v>18908</v>
      </c>
    </row>
    <row r="1386" spans="1:1" ht="15">
      <c r="A1386" s="60" t="s">
        <v>18909</v>
      </c>
    </row>
    <row r="1387" spans="1:1" ht="15">
      <c r="A1387" s="60" t="s">
        <v>18910</v>
      </c>
    </row>
    <row r="1388" spans="1:1" ht="15">
      <c r="A1388" s="60" t="s">
        <v>18911</v>
      </c>
    </row>
    <row r="1389" spans="1:1" ht="15">
      <c r="A1389" s="60" t="s">
        <v>18912</v>
      </c>
    </row>
    <row r="1390" spans="1:1" ht="15">
      <c r="A1390" s="60" t="s">
        <v>18913</v>
      </c>
    </row>
    <row r="1391" spans="1:1" ht="15">
      <c r="A1391" s="60" t="s">
        <v>18914</v>
      </c>
    </row>
    <row r="1392" spans="1:1" ht="15">
      <c r="A1392" s="60" t="s">
        <v>18915</v>
      </c>
    </row>
    <row r="1393" spans="1:1" ht="15">
      <c r="A1393" s="60" t="s">
        <v>18916</v>
      </c>
    </row>
    <row r="1394" spans="1:1" ht="15">
      <c r="A1394" s="60" t="s">
        <v>18917</v>
      </c>
    </row>
    <row r="1395" spans="1:1" ht="15">
      <c r="A1395" s="60" t="s">
        <v>18918</v>
      </c>
    </row>
    <row r="1396" spans="1:1" ht="15">
      <c r="A1396" s="60" t="s">
        <v>18919</v>
      </c>
    </row>
    <row r="1397" spans="1:1" ht="15">
      <c r="A1397" s="60" t="s">
        <v>18920</v>
      </c>
    </row>
    <row r="1398" spans="1:1" ht="15">
      <c r="A1398" s="60" t="s">
        <v>18921</v>
      </c>
    </row>
    <row r="1399" spans="1:1" ht="15">
      <c r="A1399" s="60" t="s">
        <v>18922</v>
      </c>
    </row>
    <row r="1400" spans="1:1" ht="15">
      <c r="A1400" s="60" t="s">
        <v>18923</v>
      </c>
    </row>
    <row r="1401" spans="1:1" ht="15">
      <c r="A1401" s="60" t="s">
        <v>18924</v>
      </c>
    </row>
    <row r="1402" spans="1:1" ht="15">
      <c r="A1402" s="60" t="s">
        <v>18925</v>
      </c>
    </row>
    <row r="1403" spans="1:1" ht="15">
      <c r="A1403" s="60" t="s">
        <v>18926</v>
      </c>
    </row>
    <row r="1404" spans="1:1" ht="15">
      <c r="A1404" s="60" t="s">
        <v>18927</v>
      </c>
    </row>
    <row r="1405" spans="1:1" ht="15">
      <c r="A1405" s="60" t="s">
        <v>18928</v>
      </c>
    </row>
    <row r="1406" spans="1:1" ht="15">
      <c r="A1406" s="60" t="s">
        <v>18929</v>
      </c>
    </row>
    <row r="1407" spans="1:1" ht="15">
      <c r="A1407" s="60" t="s">
        <v>18930</v>
      </c>
    </row>
    <row r="1408" spans="1:1" ht="15">
      <c r="A1408" s="60" t="s">
        <v>18931</v>
      </c>
    </row>
    <row r="1409" spans="1:1" ht="15">
      <c r="A1409" s="60" t="s">
        <v>18932</v>
      </c>
    </row>
    <row r="1410" spans="1:1" ht="15">
      <c r="A1410" s="60" t="s">
        <v>18933</v>
      </c>
    </row>
    <row r="1411" spans="1:1" ht="15">
      <c r="A1411" s="60" t="s">
        <v>18934</v>
      </c>
    </row>
    <row r="1412" spans="1:1" ht="15">
      <c r="A1412" s="60" t="s">
        <v>18935</v>
      </c>
    </row>
    <row r="1413" spans="1:1" ht="15">
      <c r="A1413" s="60" t="s">
        <v>18936</v>
      </c>
    </row>
    <row r="1414" spans="1:1" ht="15">
      <c r="A1414" s="60" t="s">
        <v>18937</v>
      </c>
    </row>
    <row r="1415" spans="1:1" ht="15">
      <c r="A1415" s="60" t="s">
        <v>18938</v>
      </c>
    </row>
    <row r="1416" spans="1:1" ht="15">
      <c r="A1416" s="60" t="s">
        <v>18939</v>
      </c>
    </row>
    <row r="1417" spans="1:1" ht="15">
      <c r="A1417" s="60" t="s">
        <v>18940</v>
      </c>
    </row>
    <row r="1418" spans="1:1" ht="15">
      <c r="A1418" s="60" t="s">
        <v>18941</v>
      </c>
    </row>
    <row r="1419" spans="1:1" ht="15">
      <c r="A1419" s="60" t="s">
        <v>18942</v>
      </c>
    </row>
    <row r="1420" spans="1:1" ht="15">
      <c r="A1420" s="60" t="s">
        <v>18943</v>
      </c>
    </row>
    <row r="1421" spans="1:1" ht="15">
      <c r="A1421" s="60" t="s">
        <v>18944</v>
      </c>
    </row>
    <row r="1422" spans="1:1" ht="15">
      <c r="A1422" s="60" t="s">
        <v>18945</v>
      </c>
    </row>
    <row r="1423" spans="1:1" ht="15">
      <c r="A1423" s="60" t="s">
        <v>18946</v>
      </c>
    </row>
    <row r="1424" spans="1:1" ht="15">
      <c r="A1424" s="60" t="s">
        <v>18947</v>
      </c>
    </row>
    <row r="1425" spans="1:1" ht="15">
      <c r="A1425" s="60" t="s">
        <v>18948</v>
      </c>
    </row>
    <row r="1426" spans="1:1" ht="15">
      <c r="A1426" s="60" t="s">
        <v>18949</v>
      </c>
    </row>
    <row r="1427" spans="1:1" ht="15">
      <c r="A1427" s="60" t="s">
        <v>18950</v>
      </c>
    </row>
    <row r="1428" spans="1:1" ht="15">
      <c r="A1428" s="60" t="s">
        <v>18951</v>
      </c>
    </row>
    <row r="1429" spans="1:1" ht="15">
      <c r="A1429" s="60" t="s">
        <v>18952</v>
      </c>
    </row>
    <row r="1430" spans="1:1" ht="15">
      <c r="A1430" s="60" t="s">
        <v>18953</v>
      </c>
    </row>
    <row r="1431" spans="1:1" ht="15">
      <c r="A1431" s="60" t="s">
        <v>18954</v>
      </c>
    </row>
    <row r="1432" spans="1:1" ht="15">
      <c r="A1432" s="60" t="s">
        <v>18955</v>
      </c>
    </row>
    <row r="1433" spans="1:1" ht="15">
      <c r="A1433" s="60" t="s">
        <v>18956</v>
      </c>
    </row>
    <row r="1434" spans="1:1" ht="15">
      <c r="A1434" s="60" t="s">
        <v>18957</v>
      </c>
    </row>
    <row r="1435" spans="1:1" ht="15">
      <c r="A1435" s="60" t="s">
        <v>18958</v>
      </c>
    </row>
    <row r="1436" spans="1:1" ht="15">
      <c r="A1436" s="60" t="s">
        <v>18959</v>
      </c>
    </row>
    <row r="1437" spans="1:1" ht="15">
      <c r="A1437" s="60" t="s">
        <v>18960</v>
      </c>
    </row>
    <row r="1438" spans="1:1" ht="15">
      <c r="A1438" s="60" t="s">
        <v>18961</v>
      </c>
    </row>
    <row r="1439" spans="1:1" ht="15">
      <c r="A1439" s="60" t="s">
        <v>18962</v>
      </c>
    </row>
    <row r="1440" spans="1:1" ht="15">
      <c r="A1440" s="60" t="s">
        <v>18963</v>
      </c>
    </row>
    <row r="1441" spans="1:1" ht="15">
      <c r="A1441" s="60" t="s">
        <v>18964</v>
      </c>
    </row>
    <row r="1442" spans="1:1" ht="15">
      <c r="A1442" s="60" t="s">
        <v>18965</v>
      </c>
    </row>
    <row r="1443" spans="1:1" ht="15">
      <c r="A1443" s="60" t="s">
        <v>18966</v>
      </c>
    </row>
    <row r="1444" spans="1:1" ht="15">
      <c r="A1444" s="60" t="s">
        <v>18967</v>
      </c>
    </row>
    <row r="1445" spans="1:1" ht="15">
      <c r="A1445" s="60" t="s">
        <v>18968</v>
      </c>
    </row>
    <row r="1446" spans="1:1" ht="15">
      <c r="A1446" s="60" t="s">
        <v>18969</v>
      </c>
    </row>
    <row r="1447" spans="1:1" ht="15">
      <c r="A1447" s="60" t="s">
        <v>18970</v>
      </c>
    </row>
    <row r="1448" spans="1:1" ht="15">
      <c r="A1448" s="60" t="s">
        <v>18971</v>
      </c>
    </row>
    <row r="1449" spans="1:1" ht="15">
      <c r="A1449" s="60" t="s">
        <v>18972</v>
      </c>
    </row>
    <row r="1450" spans="1:1" ht="15">
      <c r="A1450" s="60" t="s">
        <v>18973</v>
      </c>
    </row>
    <row r="1451" spans="1:1" ht="15">
      <c r="A1451" s="60" t="s">
        <v>18974</v>
      </c>
    </row>
    <row r="1452" spans="1:1" ht="15">
      <c r="A1452" s="60" t="s">
        <v>18975</v>
      </c>
    </row>
    <row r="1453" spans="1:1" ht="15">
      <c r="A1453" s="60" t="s">
        <v>18976</v>
      </c>
    </row>
    <row r="1454" spans="1:1" ht="15">
      <c r="A1454" s="60" t="s">
        <v>18977</v>
      </c>
    </row>
    <row r="1455" spans="1:1" ht="15">
      <c r="A1455" s="60" t="s">
        <v>18978</v>
      </c>
    </row>
    <row r="1456" spans="1:1" ht="15">
      <c r="A1456" s="60" t="s">
        <v>18979</v>
      </c>
    </row>
    <row r="1457" spans="1:1" ht="15">
      <c r="A1457" s="60" t="s">
        <v>18980</v>
      </c>
    </row>
    <row r="1458" spans="1:1" ht="15">
      <c r="A1458" s="60" t="s">
        <v>18981</v>
      </c>
    </row>
    <row r="1459" spans="1:1" ht="15">
      <c r="A1459" s="60" t="s">
        <v>18982</v>
      </c>
    </row>
    <row r="1460" spans="1:1" ht="15">
      <c r="A1460" s="60" t="s">
        <v>18983</v>
      </c>
    </row>
    <row r="1461" spans="1:1" ht="15">
      <c r="A1461" s="60" t="s">
        <v>18984</v>
      </c>
    </row>
    <row r="1462" spans="1:1" ht="15">
      <c r="A1462" s="60" t="s">
        <v>18985</v>
      </c>
    </row>
    <row r="1463" spans="1:1" ht="15">
      <c r="A1463" s="60" t="s">
        <v>18986</v>
      </c>
    </row>
    <row r="1464" spans="1:1" ht="15">
      <c r="A1464" s="60" t="s">
        <v>18987</v>
      </c>
    </row>
    <row r="1465" spans="1:1" ht="15">
      <c r="A1465" s="60" t="s">
        <v>18988</v>
      </c>
    </row>
    <row r="1466" spans="1:1" ht="15">
      <c r="A1466" s="60" t="s">
        <v>18989</v>
      </c>
    </row>
    <row r="1467" spans="1:1" ht="15">
      <c r="A1467" s="60" t="s">
        <v>18990</v>
      </c>
    </row>
    <row r="1468" spans="1:1" ht="15">
      <c r="A1468" s="60" t="s">
        <v>18991</v>
      </c>
    </row>
    <row r="1469" spans="1:1" ht="15">
      <c r="A1469" s="60" t="s">
        <v>18992</v>
      </c>
    </row>
    <row r="1470" spans="1:1" ht="15">
      <c r="A1470" s="60" t="s">
        <v>18993</v>
      </c>
    </row>
    <row r="1471" spans="1:1" ht="15">
      <c r="A1471" s="60" t="s">
        <v>18994</v>
      </c>
    </row>
    <row r="1472" spans="1:1" ht="15">
      <c r="A1472" s="60" t="s">
        <v>18995</v>
      </c>
    </row>
    <row r="1473" spans="1:1" ht="15">
      <c r="A1473" s="60" t="s">
        <v>18996</v>
      </c>
    </row>
    <row r="1474" spans="1:1" ht="15">
      <c r="A1474" s="60" t="s">
        <v>18997</v>
      </c>
    </row>
    <row r="1475" spans="1:1" ht="15">
      <c r="A1475" s="60" t="s">
        <v>18998</v>
      </c>
    </row>
    <row r="1476" spans="1:1" ht="15">
      <c r="A1476" s="60" t="s">
        <v>18999</v>
      </c>
    </row>
    <row r="1477" spans="1:1" ht="15">
      <c r="A1477" s="60" t="s">
        <v>19000</v>
      </c>
    </row>
    <row r="1478" spans="1:1" ht="15">
      <c r="A1478" s="60" t="s">
        <v>19001</v>
      </c>
    </row>
    <row r="1479" spans="1:1" ht="15">
      <c r="A1479" s="60" t="s">
        <v>19002</v>
      </c>
    </row>
    <row r="1480" spans="1:1" ht="15">
      <c r="A1480" s="60" t="s">
        <v>19003</v>
      </c>
    </row>
    <row r="1481" spans="1:1" ht="15">
      <c r="A1481" s="60" t="s">
        <v>19004</v>
      </c>
    </row>
    <row r="1482" spans="1:1" ht="15">
      <c r="A1482" s="60" t="s">
        <v>19005</v>
      </c>
    </row>
    <row r="1483" spans="1:1" ht="15">
      <c r="A1483" s="60" t="s">
        <v>19006</v>
      </c>
    </row>
    <row r="1484" spans="1:1" ht="15">
      <c r="A1484" s="60" t="s">
        <v>19007</v>
      </c>
    </row>
    <row r="1485" spans="1:1" ht="15">
      <c r="A1485" s="60" t="s">
        <v>19008</v>
      </c>
    </row>
    <row r="1486" spans="1:1" ht="15">
      <c r="A1486" s="60" t="s">
        <v>19009</v>
      </c>
    </row>
    <row r="1487" spans="1:1" ht="15">
      <c r="A1487" s="60" t="s">
        <v>19010</v>
      </c>
    </row>
    <row r="1488" spans="1:1" ht="15">
      <c r="A1488" s="60" t="s">
        <v>19011</v>
      </c>
    </row>
    <row r="1489" spans="1:1" ht="15">
      <c r="A1489" s="60" t="s">
        <v>19012</v>
      </c>
    </row>
    <row r="1490" spans="1:1" ht="15">
      <c r="A1490" s="60" t="s">
        <v>19013</v>
      </c>
    </row>
    <row r="1491" spans="1:1" ht="15">
      <c r="A1491" s="60" t="s">
        <v>19014</v>
      </c>
    </row>
    <row r="1492" spans="1:1" ht="15">
      <c r="A1492" s="60" t="s">
        <v>19015</v>
      </c>
    </row>
    <row r="1493" spans="1:1" ht="15">
      <c r="A1493" s="60" t="s">
        <v>19016</v>
      </c>
    </row>
    <row r="1494" spans="1:1" ht="15">
      <c r="A1494" s="60" t="s">
        <v>19017</v>
      </c>
    </row>
    <row r="1495" spans="1:1" ht="15">
      <c r="A1495" s="60" t="s">
        <v>19018</v>
      </c>
    </row>
    <row r="1496" spans="1:1" ht="15">
      <c r="A1496" s="60" t="s">
        <v>19019</v>
      </c>
    </row>
    <row r="1497" spans="1:1" ht="15">
      <c r="A1497" s="60" t="s">
        <v>19020</v>
      </c>
    </row>
    <row r="1498" spans="1:1" ht="15">
      <c r="A1498" s="60" t="s">
        <v>19021</v>
      </c>
    </row>
    <row r="1499" spans="1:1" ht="15">
      <c r="A1499" s="60" t="s">
        <v>19022</v>
      </c>
    </row>
    <row r="1500" spans="1:1" ht="15">
      <c r="A1500" s="60" t="s">
        <v>19023</v>
      </c>
    </row>
    <row r="1501" spans="1:1" ht="15">
      <c r="A1501" s="60" t="s">
        <v>19024</v>
      </c>
    </row>
    <row r="1502" spans="1:1" ht="15">
      <c r="A1502" s="60" t="s">
        <v>19025</v>
      </c>
    </row>
    <row r="1503" spans="1:1" ht="15">
      <c r="A1503" s="60" t="s">
        <v>19026</v>
      </c>
    </row>
    <row r="1504" spans="1:1" ht="15">
      <c r="A1504" s="60" t="s">
        <v>19027</v>
      </c>
    </row>
    <row r="1505" spans="1:1" ht="15">
      <c r="A1505" s="60" t="s">
        <v>19028</v>
      </c>
    </row>
    <row r="1506" spans="1:1" ht="15">
      <c r="A1506" s="60" t="s">
        <v>19029</v>
      </c>
    </row>
    <row r="1507" spans="1:1" ht="15">
      <c r="A1507" s="60" t="s">
        <v>19030</v>
      </c>
    </row>
    <row r="1508" spans="1:1" ht="15">
      <c r="A1508" s="60" t="s">
        <v>19031</v>
      </c>
    </row>
    <row r="1509" spans="1:1" ht="15">
      <c r="A1509" s="60" t="s">
        <v>19032</v>
      </c>
    </row>
    <row r="1510" spans="1:1" ht="15">
      <c r="A1510" s="60" t="s">
        <v>19033</v>
      </c>
    </row>
    <row r="1511" spans="1:1" ht="15">
      <c r="A1511" s="60" t="s">
        <v>19034</v>
      </c>
    </row>
    <row r="1512" spans="1:1" ht="15">
      <c r="A1512" s="60" t="s">
        <v>19035</v>
      </c>
    </row>
    <row r="1513" spans="1:1" ht="15">
      <c r="A1513" s="60" t="s">
        <v>19036</v>
      </c>
    </row>
    <row r="1514" spans="1:1" ht="15">
      <c r="A1514" s="60" t="s">
        <v>19037</v>
      </c>
    </row>
    <row r="1515" spans="1:1" ht="15">
      <c r="A1515" s="60" t="s">
        <v>19038</v>
      </c>
    </row>
    <row r="1516" spans="1:1" ht="15">
      <c r="A1516" s="60" t="s">
        <v>19039</v>
      </c>
    </row>
    <row r="1517" spans="1:1" ht="15">
      <c r="A1517" s="60" t="s">
        <v>19040</v>
      </c>
    </row>
    <row r="1518" spans="1:1" ht="15">
      <c r="A1518" s="60" t="s">
        <v>19041</v>
      </c>
    </row>
    <row r="1519" spans="1:1" ht="15">
      <c r="A1519" s="60" t="s">
        <v>19042</v>
      </c>
    </row>
    <row r="1520" spans="1:1" ht="15">
      <c r="A1520" s="60" t="s">
        <v>19043</v>
      </c>
    </row>
    <row r="1521" spans="1:1" ht="15">
      <c r="A1521" s="60" t="s">
        <v>19044</v>
      </c>
    </row>
    <row r="1522" spans="1:1" ht="15">
      <c r="A1522" s="60" t="s">
        <v>19045</v>
      </c>
    </row>
    <row r="1523" spans="1:1" ht="15">
      <c r="A1523" s="60" t="s">
        <v>19046</v>
      </c>
    </row>
    <row r="1524" spans="1:1" ht="15">
      <c r="A1524" s="60" t="s">
        <v>19047</v>
      </c>
    </row>
    <row r="1525" spans="1:1" ht="15">
      <c r="A1525" s="60" t="s">
        <v>19048</v>
      </c>
    </row>
    <row r="1526" spans="1:1" ht="15">
      <c r="A1526" s="60" t="s">
        <v>19049</v>
      </c>
    </row>
    <row r="1527" spans="1:1" ht="15">
      <c r="A1527" s="60" t="s">
        <v>19050</v>
      </c>
    </row>
    <row r="1528" spans="1:1" ht="15">
      <c r="A1528" s="60" t="s">
        <v>19051</v>
      </c>
    </row>
    <row r="1529" spans="1:1" ht="15">
      <c r="A1529" s="60" t="s">
        <v>19052</v>
      </c>
    </row>
    <row r="1530" spans="1:1" ht="15">
      <c r="A1530" s="60" t="s">
        <v>19053</v>
      </c>
    </row>
    <row r="1531" spans="1:1" ht="15">
      <c r="A1531" s="60" t="s">
        <v>19054</v>
      </c>
    </row>
    <row r="1532" spans="1:1" ht="15">
      <c r="A1532" s="60" t="s">
        <v>19055</v>
      </c>
    </row>
    <row r="1533" spans="1:1" ht="15">
      <c r="A1533" s="60" t="s">
        <v>19056</v>
      </c>
    </row>
    <row r="1534" spans="1:1" ht="15">
      <c r="A1534" s="60" t="s">
        <v>19057</v>
      </c>
    </row>
    <row r="1535" spans="1:1" ht="15">
      <c r="A1535" s="60" t="s">
        <v>19058</v>
      </c>
    </row>
    <row r="1536" spans="1:1" ht="15">
      <c r="A1536" s="60" t="s">
        <v>19059</v>
      </c>
    </row>
    <row r="1537" spans="1:1" ht="15">
      <c r="A1537" s="60" t="s">
        <v>19060</v>
      </c>
    </row>
    <row r="1538" spans="1:1" ht="15">
      <c r="A1538" s="60" t="s">
        <v>19061</v>
      </c>
    </row>
    <row r="1539" spans="1:1" ht="15">
      <c r="A1539" s="60" t="s">
        <v>19062</v>
      </c>
    </row>
    <row r="1540" spans="1:1" ht="15">
      <c r="A1540" s="60" t="s">
        <v>19063</v>
      </c>
    </row>
    <row r="1541" spans="1:1" ht="15">
      <c r="A1541" s="60" t="s">
        <v>19064</v>
      </c>
    </row>
    <row r="1542" spans="1:1" ht="15">
      <c r="A1542" s="60" t="s">
        <v>19065</v>
      </c>
    </row>
    <row r="1543" spans="1:1" ht="15">
      <c r="A1543" s="60" t="s">
        <v>19066</v>
      </c>
    </row>
    <row r="1544" spans="1:1" ht="15">
      <c r="A1544" s="60" t="s">
        <v>19067</v>
      </c>
    </row>
    <row r="1545" spans="1:1" ht="15">
      <c r="A1545" s="60" t="s">
        <v>19068</v>
      </c>
    </row>
    <row r="1546" spans="1:1" ht="15">
      <c r="A1546" s="60" t="s">
        <v>19069</v>
      </c>
    </row>
    <row r="1547" spans="1:1" ht="15">
      <c r="A1547" s="60" t="s">
        <v>19070</v>
      </c>
    </row>
    <row r="1548" spans="1:1" ht="15">
      <c r="A1548" s="60" t="s">
        <v>19071</v>
      </c>
    </row>
    <row r="1549" spans="1:1" ht="15">
      <c r="A1549" s="60" t="s">
        <v>19072</v>
      </c>
    </row>
    <row r="1550" spans="1:1" ht="15">
      <c r="A1550" s="60" t="s">
        <v>19073</v>
      </c>
    </row>
    <row r="1551" spans="1:1" ht="15">
      <c r="A1551" s="60" t="s">
        <v>19074</v>
      </c>
    </row>
    <row r="1552" spans="1:1" ht="15">
      <c r="A1552" s="60" t="s">
        <v>19075</v>
      </c>
    </row>
    <row r="1553" spans="1:1" ht="15">
      <c r="A1553" s="60" t="s">
        <v>19076</v>
      </c>
    </row>
    <row r="1554" spans="1:1" ht="15">
      <c r="A1554" s="60" t="s">
        <v>19077</v>
      </c>
    </row>
    <row r="1555" spans="1:1" ht="15">
      <c r="A1555" s="60" t="s">
        <v>19078</v>
      </c>
    </row>
    <row r="1556" spans="1:1" ht="15">
      <c r="A1556" s="60" t="s">
        <v>19079</v>
      </c>
    </row>
    <row r="1557" spans="1:1" ht="15">
      <c r="A1557" s="60" t="s">
        <v>19080</v>
      </c>
    </row>
    <row r="1558" spans="1:1" ht="15">
      <c r="A1558" s="60" t="s">
        <v>19081</v>
      </c>
    </row>
    <row r="1559" spans="1:1" ht="15">
      <c r="A1559" s="60" t="s">
        <v>19082</v>
      </c>
    </row>
    <row r="1560" spans="1:1" ht="15">
      <c r="A1560" s="60" t="s">
        <v>19083</v>
      </c>
    </row>
    <row r="1561" spans="1:1" ht="15">
      <c r="A1561" s="60" t="s">
        <v>19084</v>
      </c>
    </row>
    <row r="1562" spans="1:1" ht="15">
      <c r="A1562" s="60" t="s">
        <v>19085</v>
      </c>
    </row>
    <row r="1563" spans="1:1" ht="15">
      <c r="A1563" s="60" t="s">
        <v>19086</v>
      </c>
    </row>
    <row r="1564" spans="1:1" ht="15">
      <c r="A1564" s="60" t="s">
        <v>19087</v>
      </c>
    </row>
    <row r="1565" spans="1:1" ht="15">
      <c r="A1565" s="60" t="s">
        <v>19088</v>
      </c>
    </row>
    <row r="1566" spans="1:1" ht="15">
      <c r="A1566" s="60" t="s">
        <v>19089</v>
      </c>
    </row>
    <row r="1567" spans="1:1" ht="15">
      <c r="A1567" s="60" t="s">
        <v>19090</v>
      </c>
    </row>
    <row r="1568" spans="1:1" ht="15">
      <c r="A1568" s="60" t="s">
        <v>19091</v>
      </c>
    </row>
    <row r="1569" spans="1:1" ht="15">
      <c r="A1569" s="60" t="s">
        <v>19092</v>
      </c>
    </row>
    <row r="1570" spans="1:1" ht="15">
      <c r="A1570" s="60" t="s">
        <v>19093</v>
      </c>
    </row>
    <row r="1571" spans="1:1" ht="15">
      <c r="A1571" s="60" t="s">
        <v>19094</v>
      </c>
    </row>
    <row r="1572" spans="1:1" ht="15">
      <c r="A1572" s="60" t="s">
        <v>19095</v>
      </c>
    </row>
    <row r="1573" spans="1:1" ht="15">
      <c r="A1573" s="60" t="s">
        <v>19096</v>
      </c>
    </row>
    <row r="1574" spans="1:1" ht="15">
      <c r="A1574" s="60" t="s">
        <v>19097</v>
      </c>
    </row>
    <row r="1575" spans="1:1" ht="15">
      <c r="A1575" s="60" t="s">
        <v>19098</v>
      </c>
    </row>
    <row r="1576" spans="1:1" ht="15">
      <c r="A1576" s="60" t="s">
        <v>19099</v>
      </c>
    </row>
    <row r="1577" spans="1:1" ht="15">
      <c r="A1577" s="60" t="s">
        <v>19100</v>
      </c>
    </row>
    <row r="1578" spans="1:1" ht="15">
      <c r="A1578" s="60" t="s">
        <v>19101</v>
      </c>
    </row>
    <row r="1579" spans="1:1" ht="15">
      <c r="A1579" s="60" t="s">
        <v>19102</v>
      </c>
    </row>
    <row r="1580" spans="1:1" ht="15">
      <c r="A1580" s="60" t="s">
        <v>19103</v>
      </c>
    </row>
    <row r="1581" spans="1:1" ht="15">
      <c r="A1581" s="60" t="s">
        <v>19104</v>
      </c>
    </row>
    <row r="1582" spans="1:1" ht="15">
      <c r="A1582" s="60" t="s">
        <v>19105</v>
      </c>
    </row>
    <row r="1583" spans="1:1" ht="15">
      <c r="A1583" s="60" t="s">
        <v>19106</v>
      </c>
    </row>
    <row r="1584" spans="1:1" ht="15">
      <c r="A1584" s="60" t="s">
        <v>19107</v>
      </c>
    </row>
    <row r="1585" spans="1:1" ht="15">
      <c r="A1585" s="60" t="s">
        <v>19108</v>
      </c>
    </row>
    <row r="1586" spans="1:1" ht="15">
      <c r="A1586" s="60" t="s">
        <v>19109</v>
      </c>
    </row>
    <row r="1587" spans="1:1" ht="15">
      <c r="A1587" s="60" t="s">
        <v>19110</v>
      </c>
    </row>
    <row r="1588" spans="1:1" ht="15">
      <c r="A1588" s="60" t="s">
        <v>19111</v>
      </c>
    </row>
    <row r="1589" spans="1:1" ht="15">
      <c r="A1589" s="60" t="s">
        <v>19112</v>
      </c>
    </row>
    <row r="1590" spans="1:1" ht="15">
      <c r="A1590" s="60" t="s">
        <v>19113</v>
      </c>
    </row>
    <row r="1591" spans="1:1" ht="15">
      <c r="A1591" s="60" t="s">
        <v>19114</v>
      </c>
    </row>
    <row r="1592" spans="1:1" ht="15">
      <c r="A1592" s="60" t="s">
        <v>19115</v>
      </c>
    </row>
    <row r="1593" spans="1:1" ht="15">
      <c r="A1593" s="60" t="s">
        <v>19116</v>
      </c>
    </row>
    <row r="1594" spans="1:1" ht="15">
      <c r="A1594" s="60" t="s">
        <v>19117</v>
      </c>
    </row>
    <row r="1595" spans="1:1" ht="15">
      <c r="A1595" s="60" t="s">
        <v>19118</v>
      </c>
    </row>
    <row r="1596" spans="1:1" ht="15">
      <c r="A1596" s="60" t="s">
        <v>19119</v>
      </c>
    </row>
    <row r="1597" spans="1:1" ht="15">
      <c r="A1597" s="60" t="s">
        <v>19120</v>
      </c>
    </row>
    <row r="1598" spans="1:1" ht="15">
      <c r="A1598" s="60" t="s">
        <v>19121</v>
      </c>
    </row>
    <row r="1599" spans="1:1" ht="15">
      <c r="A1599" s="60" t="s">
        <v>19122</v>
      </c>
    </row>
    <row r="1600" spans="1:1" ht="15">
      <c r="A1600" s="60" t="s">
        <v>19123</v>
      </c>
    </row>
    <row r="1601" spans="1:1" ht="15">
      <c r="A1601" s="60" t="s">
        <v>19124</v>
      </c>
    </row>
    <row r="1602" spans="1:1" ht="15">
      <c r="A1602" s="60" t="s">
        <v>19125</v>
      </c>
    </row>
    <row r="1603" spans="1:1" ht="15">
      <c r="A1603" s="60" t="s">
        <v>19126</v>
      </c>
    </row>
    <row r="1604" spans="1:1" ht="15">
      <c r="A1604" s="60" t="s">
        <v>19127</v>
      </c>
    </row>
    <row r="1605" spans="1:1" ht="15">
      <c r="A1605" s="60" t="s">
        <v>19128</v>
      </c>
    </row>
    <row r="1606" spans="1:1" ht="15">
      <c r="A1606" s="60" t="s">
        <v>19129</v>
      </c>
    </row>
    <row r="1607" spans="1:1" ht="15">
      <c r="A1607" s="60" t="s">
        <v>19130</v>
      </c>
    </row>
    <row r="1608" spans="1:1" ht="15">
      <c r="A1608" s="60" t="s">
        <v>19131</v>
      </c>
    </row>
    <row r="1609" spans="1:1" ht="15">
      <c r="A1609" s="60" t="s">
        <v>19132</v>
      </c>
    </row>
    <row r="1610" spans="1:1" ht="15">
      <c r="A1610" s="60" t="s">
        <v>19133</v>
      </c>
    </row>
    <row r="1611" spans="1:1" ht="15">
      <c r="A1611" s="60" t="s">
        <v>19134</v>
      </c>
    </row>
    <row r="1612" spans="1:1" ht="15">
      <c r="A1612" s="60" t="s">
        <v>19135</v>
      </c>
    </row>
    <row r="1613" spans="1:1" ht="15">
      <c r="A1613" s="60" t="s">
        <v>19136</v>
      </c>
    </row>
    <row r="1614" spans="1:1" ht="15">
      <c r="A1614" s="60" t="s">
        <v>19137</v>
      </c>
    </row>
    <row r="1615" spans="1:1" ht="15">
      <c r="A1615" s="60" t="s">
        <v>19138</v>
      </c>
    </row>
    <row r="1616" spans="1:1" ht="15">
      <c r="A1616" s="60" t="s">
        <v>19139</v>
      </c>
    </row>
    <row r="1617" spans="1:1" ht="15">
      <c r="A1617" s="60" t="s">
        <v>19140</v>
      </c>
    </row>
    <row r="1618" spans="1:1" ht="15">
      <c r="A1618" s="60" t="s">
        <v>19141</v>
      </c>
    </row>
    <row r="1619" spans="1:1" ht="15">
      <c r="A1619" s="60" t="s">
        <v>19142</v>
      </c>
    </row>
    <row r="1620" spans="1:1" ht="15">
      <c r="A1620" s="60" t="s">
        <v>19143</v>
      </c>
    </row>
    <row r="1621" spans="1:1" ht="15">
      <c r="A1621" s="60" t="s">
        <v>19144</v>
      </c>
    </row>
    <row r="1622" spans="1:1" ht="15">
      <c r="A1622" s="60" t="s">
        <v>19145</v>
      </c>
    </row>
    <row r="1623" spans="1:1" ht="15">
      <c r="A1623" s="60" t="s">
        <v>19146</v>
      </c>
    </row>
    <row r="1624" spans="1:1" ht="15">
      <c r="A1624" s="60" t="s">
        <v>19147</v>
      </c>
    </row>
    <row r="1625" spans="1:1" ht="15">
      <c r="A1625" s="60" t="s">
        <v>19148</v>
      </c>
    </row>
    <row r="1626" spans="1:1" ht="15">
      <c r="A1626" s="60" t="s">
        <v>19149</v>
      </c>
    </row>
    <row r="1627" spans="1:1" ht="15">
      <c r="A1627" s="60" t="s">
        <v>19150</v>
      </c>
    </row>
    <row r="1628" spans="1:1" ht="15">
      <c r="A1628" s="60" t="s">
        <v>19151</v>
      </c>
    </row>
    <row r="1629" spans="1:1" ht="15">
      <c r="A1629" s="60" t="s">
        <v>19152</v>
      </c>
    </row>
    <row r="1630" spans="1:1" ht="15">
      <c r="A1630" s="60" t="s">
        <v>19153</v>
      </c>
    </row>
    <row r="1631" spans="1:1" ht="15">
      <c r="A1631" s="60" t="s">
        <v>19154</v>
      </c>
    </row>
    <row r="1632" spans="1:1" ht="15">
      <c r="A1632" s="60" t="s">
        <v>19155</v>
      </c>
    </row>
    <row r="1633" spans="1:1" ht="15">
      <c r="A1633" s="60" t="s">
        <v>19156</v>
      </c>
    </row>
    <row r="1634" spans="1:1" ht="15">
      <c r="A1634" s="60" t="s">
        <v>19157</v>
      </c>
    </row>
    <row r="1635" spans="1:1" ht="15">
      <c r="A1635" s="60" t="s">
        <v>19158</v>
      </c>
    </row>
    <row r="1636" spans="1:1" ht="15">
      <c r="A1636" s="60" t="s">
        <v>19159</v>
      </c>
    </row>
    <row r="1637" spans="1:1" ht="15">
      <c r="A1637" s="60" t="s">
        <v>19160</v>
      </c>
    </row>
    <row r="1638" spans="1:1" ht="15">
      <c r="A1638" s="60" t="s">
        <v>19161</v>
      </c>
    </row>
    <row r="1639" spans="1:1" ht="15">
      <c r="A1639" s="60" t="s">
        <v>19162</v>
      </c>
    </row>
    <row r="1640" spans="1:1" ht="15">
      <c r="A1640" s="60" t="s">
        <v>19163</v>
      </c>
    </row>
    <row r="1641" spans="1:1" ht="15">
      <c r="A1641" s="60" t="s">
        <v>19164</v>
      </c>
    </row>
    <row r="1642" spans="1:1" ht="15">
      <c r="A1642" s="60" t="s">
        <v>19165</v>
      </c>
    </row>
    <row r="1643" spans="1:1" ht="15">
      <c r="A1643" s="60" t="s">
        <v>19166</v>
      </c>
    </row>
    <row r="1644" spans="1:1" ht="15">
      <c r="A1644" s="60" t="s">
        <v>19167</v>
      </c>
    </row>
    <row r="1645" spans="1:1" ht="15">
      <c r="A1645" s="60" t="s">
        <v>19168</v>
      </c>
    </row>
    <row r="1646" spans="1:1" ht="15">
      <c r="A1646" s="60" t="s">
        <v>19169</v>
      </c>
    </row>
    <row r="1647" spans="1:1" ht="15">
      <c r="A1647" s="60" t="s">
        <v>19170</v>
      </c>
    </row>
    <row r="1648" spans="1:1" ht="15">
      <c r="A1648" s="60" t="s">
        <v>19171</v>
      </c>
    </row>
    <row r="1649" spans="1:1" ht="15">
      <c r="A1649" s="60" t="s">
        <v>19172</v>
      </c>
    </row>
    <row r="1650" spans="1:1" ht="15">
      <c r="A1650" s="60" t="s">
        <v>19173</v>
      </c>
    </row>
    <row r="1651" spans="1:1" ht="15">
      <c r="A1651" s="60" t="s">
        <v>19174</v>
      </c>
    </row>
    <row r="1652" spans="1:1" ht="15">
      <c r="A1652" s="60" t="s">
        <v>19175</v>
      </c>
    </row>
    <row r="1653" spans="1:1" ht="15">
      <c r="A1653" s="60" t="s">
        <v>19176</v>
      </c>
    </row>
    <row r="1654" spans="1:1" ht="15">
      <c r="A1654" s="60" t="s">
        <v>19177</v>
      </c>
    </row>
    <row r="1655" spans="1:1" ht="15">
      <c r="A1655" s="60" t="s">
        <v>19178</v>
      </c>
    </row>
    <row r="1656" spans="1:1" ht="15">
      <c r="A1656" s="60" t="s">
        <v>19179</v>
      </c>
    </row>
    <row r="1657" spans="1:1" ht="15">
      <c r="A1657" s="60" t="s">
        <v>19180</v>
      </c>
    </row>
    <row r="1658" spans="1:1" ht="15">
      <c r="A1658" s="60" t="s">
        <v>19181</v>
      </c>
    </row>
    <row r="1659" spans="1:1" ht="15">
      <c r="A1659" s="60" t="s">
        <v>19182</v>
      </c>
    </row>
    <row r="1660" spans="1:1" ht="15">
      <c r="A1660" s="60" t="s">
        <v>19183</v>
      </c>
    </row>
    <row r="1661" spans="1:1" ht="15">
      <c r="A1661" s="60" t="s">
        <v>19184</v>
      </c>
    </row>
    <row r="1662" spans="1:1" ht="15">
      <c r="A1662" s="60" t="s">
        <v>19185</v>
      </c>
    </row>
    <row r="1663" spans="1:1" ht="15">
      <c r="A1663" s="60" t="s">
        <v>19186</v>
      </c>
    </row>
    <row r="1664" spans="1:1" ht="15">
      <c r="A1664" s="60" t="s">
        <v>19187</v>
      </c>
    </row>
    <row r="1665" spans="1:1" ht="15">
      <c r="A1665" s="60" t="s">
        <v>19188</v>
      </c>
    </row>
    <row r="1666" spans="1:1" ht="15">
      <c r="A1666" s="60" t="s">
        <v>19189</v>
      </c>
    </row>
    <row r="1667" spans="1:1" ht="15">
      <c r="A1667" s="60" t="s">
        <v>19190</v>
      </c>
    </row>
    <row r="1668" spans="1:1" ht="15">
      <c r="A1668" s="60" t="s">
        <v>19191</v>
      </c>
    </row>
    <row r="1669" spans="1:1" ht="15">
      <c r="A1669" s="60" t="s">
        <v>19192</v>
      </c>
    </row>
    <row r="1670" spans="1:1" ht="15">
      <c r="A1670" s="60" t="s">
        <v>19193</v>
      </c>
    </row>
    <row r="1671" spans="1:1" ht="15">
      <c r="A1671" s="60" t="s">
        <v>19194</v>
      </c>
    </row>
    <row r="1672" spans="1:1" ht="15">
      <c r="A1672" s="60" t="s">
        <v>19195</v>
      </c>
    </row>
    <row r="1673" spans="1:1" ht="15">
      <c r="A1673" s="60" t="s">
        <v>19196</v>
      </c>
    </row>
    <row r="1674" spans="1:1" ht="15">
      <c r="A1674" s="60" t="s">
        <v>19197</v>
      </c>
    </row>
    <row r="1675" spans="1:1" ht="15">
      <c r="A1675" s="60" t="s">
        <v>19198</v>
      </c>
    </row>
    <row r="1676" spans="1:1" ht="15">
      <c r="A1676" s="60" t="s">
        <v>19199</v>
      </c>
    </row>
    <row r="1677" spans="1:1" ht="15">
      <c r="A1677" s="60" t="s">
        <v>19200</v>
      </c>
    </row>
    <row r="1678" spans="1:1" ht="15">
      <c r="A1678" s="60" t="s">
        <v>19201</v>
      </c>
    </row>
    <row r="1679" spans="1:1" ht="15">
      <c r="A1679" s="60" t="s">
        <v>19202</v>
      </c>
    </row>
    <row r="1680" spans="1:1" ht="15">
      <c r="A1680" s="60" t="s">
        <v>19203</v>
      </c>
    </row>
    <row r="1681" spans="1:1" ht="15">
      <c r="A1681" s="60" t="s">
        <v>19204</v>
      </c>
    </row>
    <row r="1682" spans="1:1" ht="15">
      <c r="A1682" s="60" t="s">
        <v>19205</v>
      </c>
    </row>
    <row r="1683" spans="1:1" ht="15">
      <c r="A1683" s="60" t="s">
        <v>19206</v>
      </c>
    </row>
    <row r="1684" spans="1:1" ht="15">
      <c r="A1684" s="60" t="s">
        <v>19207</v>
      </c>
    </row>
    <row r="1685" spans="1:1" ht="15">
      <c r="A1685" s="60" t="s">
        <v>19208</v>
      </c>
    </row>
    <row r="1686" spans="1:1" ht="15">
      <c r="A1686" s="60" t="s">
        <v>19209</v>
      </c>
    </row>
    <row r="1687" spans="1:1" ht="15">
      <c r="A1687" s="60" t="s">
        <v>19210</v>
      </c>
    </row>
    <row r="1688" spans="1:1" ht="15">
      <c r="A1688" s="60" t="s">
        <v>19211</v>
      </c>
    </row>
    <row r="1689" spans="1:1" ht="15">
      <c r="A1689" s="60" t="s">
        <v>19212</v>
      </c>
    </row>
    <row r="1690" spans="1:1" ht="15">
      <c r="A1690" s="60" t="s">
        <v>19213</v>
      </c>
    </row>
    <row r="1691" spans="1:1" ht="15">
      <c r="A1691" s="60" t="s">
        <v>19214</v>
      </c>
    </row>
    <row r="1692" spans="1:1" ht="15">
      <c r="A1692" s="60" t="s">
        <v>19215</v>
      </c>
    </row>
    <row r="1693" spans="1:1" ht="15">
      <c r="A1693" s="60" t="s">
        <v>19216</v>
      </c>
    </row>
    <row r="1694" spans="1:1" ht="15">
      <c r="A1694" s="60" t="s">
        <v>19217</v>
      </c>
    </row>
    <row r="1695" spans="1:1" ht="15">
      <c r="A1695" s="60" t="s">
        <v>19218</v>
      </c>
    </row>
    <row r="1696" spans="1:1" ht="15">
      <c r="A1696" s="60" t="s">
        <v>19219</v>
      </c>
    </row>
    <row r="1697" spans="1:1" ht="15">
      <c r="A1697" s="60" t="s">
        <v>19220</v>
      </c>
    </row>
    <row r="1698" spans="1:1" ht="15">
      <c r="A1698" s="60" t="s">
        <v>19221</v>
      </c>
    </row>
    <row r="1699" spans="1:1" ht="15">
      <c r="A1699" s="60" t="s">
        <v>19222</v>
      </c>
    </row>
    <row r="1700" spans="1:1" ht="15">
      <c r="A1700" s="60" t="s">
        <v>19223</v>
      </c>
    </row>
    <row r="1701" spans="1:1" ht="15">
      <c r="A1701" s="60" t="s">
        <v>19224</v>
      </c>
    </row>
    <row r="1702" spans="1:1" ht="15">
      <c r="A1702" s="60" t="s">
        <v>19225</v>
      </c>
    </row>
    <row r="1703" spans="1:1" ht="15">
      <c r="A1703" s="60" t="s">
        <v>19226</v>
      </c>
    </row>
    <row r="1704" spans="1:1" ht="15">
      <c r="A1704" s="60" t="s">
        <v>19227</v>
      </c>
    </row>
    <row r="1705" spans="1:1" ht="15">
      <c r="A1705" s="60" t="s">
        <v>19228</v>
      </c>
    </row>
    <row r="1706" spans="1:1" ht="15">
      <c r="A1706" s="60" t="s">
        <v>19229</v>
      </c>
    </row>
    <row r="1707" spans="1:1" ht="15">
      <c r="A1707" s="60" t="s">
        <v>19230</v>
      </c>
    </row>
    <row r="1708" spans="1:1" ht="15">
      <c r="A1708" s="60" t="s">
        <v>19231</v>
      </c>
    </row>
    <row r="1709" spans="1:1" ht="15">
      <c r="A1709" s="60" t="s">
        <v>19232</v>
      </c>
    </row>
    <row r="1710" spans="1:1" ht="15">
      <c r="A1710" s="60" t="s">
        <v>19233</v>
      </c>
    </row>
    <row r="1711" spans="1:1" ht="15">
      <c r="A1711" s="60" t="s">
        <v>19234</v>
      </c>
    </row>
    <row r="1712" spans="1:1" ht="15">
      <c r="A1712" s="60" t="s">
        <v>19235</v>
      </c>
    </row>
    <row r="1713" spans="1:1" ht="15">
      <c r="A1713" s="60" t="s">
        <v>19236</v>
      </c>
    </row>
    <row r="1714" spans="1:1" ht="15">
      <c r="A1714" s="60" t="s">
        <v>19237</v>
      </c>
    </row>
    <row r="1715" spans="1:1" ht="15">
      <c r="A1715" s="60" t="s">
        <v>19238</v>
      </c>
    </row>
    <row r="1716" spans="1:1" ht="15">
      <c r="A1716" s="60" t="s">
        <v>19239</v>
      </c>
    </row>
    <row r="1717" spans="1:1" ht="15">
      <c r="A1717" s="60" t="s">
        <v>19240</v>
      </c>
    </row>
    <row r="1718" spans="1:1" ht="15">
      <c r="A1718" s="60" t="s">
        <v>19241</v>
      </c>
    </row>
    <row r="1719" spans="1:1" ht="15">
      <c r="A1719" s="60" t="s">
        <v>19242</v>
      </c>
    </row>
    <row r="1720" spans="1:1" ht="15">
      <c r="A1720" s="60" t="s">
        <v>19243</v>
      </c>
    </row>
    <row r="1721" spans="1:1" ht="15">
      <c r="A1721" s="60" t="s">
        <v>19244</v>
      </c>
    </row>
    <row r="1722" spans="1:1" ht="15">
      <c r="A1722" s="60" t="s">
        <v>19245</v>
      </c>
    </row>
    <row r="1723" spans="1:1" ht="15">
      <c r="A1723" s="60" t="s">
        <v>19246</v>
      </c>
    </row>
    <row r="1724" spans="1:1" ht="15">
      <c r="A1724" s="60" t="s">
        <v>19247</v>
      </c>
    </row>
    <row r="1725" spans="1:1" ht="15">
      <c r="A1725" s="60" t="s">
        <v>19248</v>
      </c>
    </row>
    <row r="1726" spans="1:1" ht="15">
      <c r="A1726" s="60" t="s">
        <v>19249</v>
      </c>
    </row>
    <row r="1727" spans="1:1" ht="15">
      <c r="A1727" s="60" t="s">
        <v>19250</v>
      </c>
    </row>
    <row r="1728" spans="1:1" ht="15">
      <c r="A1728" s="60" t="s">
        <v>19251</v>
      </c>
    </row>
    <row r="1729" spans="1:1" ht="15">
      <c r="A1729" s="60" t="s">
        <v>19252</v>
      </c>
    </row>
    <row r="1730" spans="1:1" ht="15">
      <c r="A1730" s="60" t="s">
        <v>19253</v>
      </c>
    </row>
    <row r="1731" spans="1:1" ht="15">
      <c r="A1731" s="60" t="s">
        <v>19254</v>
      </c>
    </row>
    <row r="1732" spans="1:1" ht="15">
      <c r="A1732" s="60" t="s">
        <v>19255</v>
      </c>
    </row>
    <row r="1733" spans="1:1" ht="15">
      <c r="A1733" s="60" t="s">
        <v>19256</v>
      </c>
    </row>
    <row r="1734" spans="1:1" ht="15">
      <c r="A1734" s="60" t="s">
        <v>19257</v>
      </c>
    </row>
    <row r="1735" spans="1:1" ht="15">
      <c r="A1735" s="60" t="s">
        <v>19258</v>
      </c>
    </row>
    <row r="1736" spans="1:1" ht="15">
      <c r="A1736" s="60" t="s">
        <v>19259</v>
      </c>
    </row>
    <row r="1737" spans="1:1" ht="15">
      <c r="A1737" s="60" t="s">
        <v>19260</v>
      </c>
    </row>
    <row r="1738" spans="1:1" ht="15">
      <c r="A1738" s="60" t="s">
        <v>19261</v>
      </c>
    </row>
    <row r="1739" spans="1:1" ht="15">
      <c r="A1739" s="60" t="s">
        <v>19262</v>
      </c>
    </row>
    <row r="1740" spans="1:1" ht="15">
      <c r="A1740" s="60" t="s">
        <v>19263</v>
      </c>
    </row>
    <row r="1741" spans="1:1" ht="15">
      <c r="A1741" s="60" t="s">
        <v>19264</v>
      </c>
    </row>
    <row r="1742" spans="1:1" ht="15">
      <c r="A1742" s="60" t="s">
        <v>19265</v>
      </c>
    </row>
    <row r="1743" spans="1:1" ht="15">
      <c r="A1743" s="60" t="s">
        <v>19266</v>
      </c>
    </row>
    <row r="1744" spans="1:1" ht="15">
      <c r="A1744" s="60" t="s">
        <v>19267</v>
      </c>
    </row>
    <row r="1745" spans="1:1" ht="15">
      <c r="A1745" s="60" t="s">
        <v>19268</v>
      </c>
    </row>
    <row r="1746" spans="1:1" ht="15">
      <c r="A1746" s="60" t="s">
        <v>19269</v>
      </c>
    </row>
    <row r="1747" spans="1:1" ht="15">
      <c r="A1747" s="60" t="s">
        <v>19270</v>
      </c>
    </row>
    <row r="1748" spans="1:1" ht="15">
      <c r="A1748" s="60" t="s">
        <v>19271</v>
      </c>
    </row>
    <row r="1749" spans="1:1" ht="15">
      <c r="A1749" s="60" t="s">
        <v>19272</v>
      </c>
    </row>
    <row r="1750" spans="1:1" ht="15">
      <c r="A1750" s="60" t="s">
        <v>19273</v>
      </c>
    </row>
    <row r="1751" spans="1:1" ht="15">
      <c r="A1751" s="60" t="s">
        <v>19274</v>
      </c>
    </row>
    <row r="1752" spans="1:1" ht="15">
      <c r="A1752" s="60" t="s">
        <v>19275</v>
      </c>
    </row>
    <row r="1753" spans="1:1" ht="15">
      <c r="A1753" s="60" t="s">
        <v>19276</v>
      </c>
    </row>
    <row r="1754" spans="1:1" ht="15">
      <c r="A1754" s="60" t="s">
        <v>19277</v>
      </c>
    </row>
    <row r="1755" spans="1:1" ht="15">
      <c r="A1755" s="60" t="s">
        <v>19278</v>
      </c>
    </row>
    <row r="1756" spans="1:1" ht="15">
      <c r="A1756" s="60" t="s">
        <v>19279</v>
      </c>
    </row>
    <row r="1757" spans="1:1" ht="15">
      <c r="A1757" s="60" t="s">
        <v>19280</v>
      </c>
    </row>
    <row r="1758" spans="1:1" ht="15">
      <c r="A1758" s="60" t="s">
        <v>19281</v>
      </c>
    </row>
    <row r="1759" spans="1:1" ht="15">
      <c r="A1759" s="60" t="s">
        <v>19282</v>
      </c>
    </row>
    <row r="1760" spans="1:1" ht="15">
      <c r="A1760" s="60" t="s">
        <v>19283</v>
      </c>
    </row>
    <row r="1761" spans="1:1" ht="15">
      <c r="A1761" s="60" t="s">
        <v>19284</v>
      </c>
    </row>
    <row r="1762" spans="1:1" ht="15">
      <c r="A1762" s="60" t="s">
        <v>19285</v>
      </c>
    </row>
    <row r="1763" spans="1:1" ht="15">
      <c r="A1763" s="60" t="s">
        <v>19286</v>
      </c>
    </row>
    <row r="1764" spans="1:1" ht="15">
      <c r="A1764" s="60" t="s">
        <v>19287</v>
      </c>
    </row>
    <row r="1765" spans="1:1" ht="15">
      <c r="A1765" s="60" t="s">
        <v>19288</v>
      </c>
    </row>
    <row r="1766" spans="1:1" ht="15">
      <c r="A1766" s="60" t="s">
        <v>19289</v>
      </c>
    </row>
    <row r="1767" spans="1:1" ht="15">
      <c r="A1767" s="60" t="s">
        <v>19290</v>
      </c>
    </row>
    <row r="1768" spans="1:1" ht="15">
      <c r="A1768" s="60" t="s">
        <v>19291</v>
      </c>
    </row>
    <row r="1769" spans="1:1" ht="15">
      <c r="A1769" s="60" t="s">
        <v>19292</v>
      </c>
    </row>
    <row r="1770" spans="1:1" ht="15">
      <c r="A1770" s="60" t="s">
        <v>19293</v>
      </c>
    </row>
    <row r="1771" spans="1:1" ht="15">
      <c r="A1771" s="60" t="s">
        <v>19294</v>
      </c>
    </row>
    <row r="1772" spans="1:1" ht="15">
      <c r="A1772" s="60" t="s">
        <v>19295</v>
      </c>
    </row>
    <row r="1773" spans="1:1" ht="15">
      <c r="A1773" s="60" t="s">
        <v>19296</v>
      </c>
    </row>
    <row r="1774" spans="1:1" ht="15">
      <c r="A1774" s="60" t="s">
        <v>19297</v>
      </c>
    </row>
    <row r="1775" spans="1:1" ht="15">
      <c r="A1775" s="60" t="s">
        <v>19298</v>
      </c>
    </row>
    <row r="1776" spans="1:1" ht="15">
      <c r="A1776" s="60" t="s">
        <v>19299</v>
      </c>
    </row>
    <row r="1777" spans="1:1" ht="15">
      <c r="A1777" s="60" t="s">
        <v>19300</v>
      </c>
    </row>
    <row r="1778" spans="1:1" ht="15">
      <c r="A1778" s="60" t="s">
        <v>19301</v>
      </c>
    </row>
    <row r="1779" spans="1:1" ht="15">
      <c r="A1779" s="60" t="s">
        <v>19302</v>
      </c>
    </row>
    <row r="1780" spans="1:1" ht="15">
      <c r="A1780" s="60" t="s">
        <v>19303</v>
      </c>
    </row>
    <row r="1781" spans="1:1" ht="15">
      <c r="A1781" s="60" t="s">
        <v>19304</v>
      </c>
    </row>
    <row r="1782" spans="1:1" ht="15">
      <c r="A1782" s="60" t="s">
        <v>19305</v>
      </c>
    </row>
    <row r="1783" spans="1:1" ht="15">
      <c r="A1783" s="60" t="s">
        <v>19306</v>
      </c>
    </row>
    <row r="1784" spans="1:1" ht="15">
      <c r="A1784" s="60" t="s">
        <v>19307</v>
      </c>
    </row>
    <row r="1785" spans="1:1" ht="15">
      <c r="A1785" s="60" t="s">
        <v>19308</v>
      </c>
    </row>
    <row r="1786" spans="1:1" ht="15">
      <c r="A1786" s="60" t="s">
        <v>19309</v>
      </c>
    </row>
    <row r="1787" spans="1:1" ht="15">
      <c r="A1787" s="60" t="s">
        <v>19310</v>
      </c>
    </row>
    <row r="1788" spans="1:1" ht="15">
      <c r="A1788" s="60" t="s">
        <v>19311</v>
      </c>
    </row>
    <row r="1789" spans="1:1" ht="15">
      <c r="A1789" s="60" t="s">
        <v>19312</v>
      </c>
    </row>
    <row r="1790" spans="1:1" ht="15">
      <c r="A1790" s="60" t="s">
        <v>19313</v>
      </c>
    </row>
    <row r="1791" spans="1:1" ht="15">
      <c r="A1791" s="60" t="s">
        <v>19314</v>
      </c>
    </row>
    <row r="1792" spans="1:1" ht="15">
      <c r="A1792" s="60" t="s">
        <v>19315</v>
      </c>
    </row>
    <row r="1793" spans="1:1" ht="15">
      <c r="A1793" s="60" t="s">
        <v>19316</v>
      </c>
    </row>
    <row r="1794" spans="1:1" ht="15">
      <c r="A1794" s="60" t="s">
        <v>19317</v>
      </c>
    </row>
    <row r="1795" spans="1:1" ht="15">
      <c r="A1795" s="60" t="s">
        <v>19318</v>
      </c>
    </row>
    <row r="1796" spans="1:1" ht="15">
      <c r="A1796" s="60" t="s">
        <v>19319</v>
      </c>
    </row>
    <row r="1797" spans="1:1" ht="15">
      <c r="A1797" s="60" t="s">
        <v>19320</v>
      </c>
    </row>
    <row r="1798" spans="1:1" ht="15">
      <c r="A1798" s="60" t="s">
        <v>19321</v>
      </c>
    </row>
    <row r="1799" spans="1:1" ht="15">
      <c r="A1799" s="60" t="s">
        <v>19322</v>
      </c>
    </row>
    <row r="1800" spans="1:1" ht="15">
      <c r="A1800" s="60" t="s">
        <v>19323</v>
      </c>
    </row>
    <row r="1801" spans="1:1" ht="15">
      <c r="A1801" s="60" t="s">
        <v>19324</v>
      </c>
    </row>
    <row r="1802" spans="1:1" ht="15">
      <c r="A1802" s="60" t="s">
        <v>19325</v>
      </c>
    </row>
    <row r="1803" spans="1:1" ht="15">
      <c r="A1803" s="60" t="s">
        <v>19326</v>
      </c>
    </row>
    <row r="1804" spans="1:1" ht="15">
      <c r="A1804" s="60" t="s">
        <v>19327</v>
      </c>
    </row>
    <row r="1805" spans="1:1" ht="15">
      <c r="A1805" s="60" t="s">
        <v>19328</v>
      </c>
    </row>
    <row r="1806" spans="1:1" ht="15">
      <c r="A1806" s="60" t="s">
        <v>19329</v>
      </c>
    </row>
    <row r="1807" spans="1:1" ht="15">
      <c r="A1807" s="60" t="s">
        <v>19330</v>
      </c>
    </row>
    <row r="1808" spans="1:1" ht="15">
      <c r="A1808" s="60" t="s">
        <v>19331</v>
      </c>
    </row>
    <row r="1809" spans="1:1" ht="15">
      <c r="A1809" s="60" t="s">
        <v>19332</v>
      </c>
    </row>
    <row r="1810" spans="1:1" ht="15">
      <c r="A1810" s="60" t="s">
        <v>19333</v>
      </c>
    </row>
    <row r="1811" spans="1:1" ht="15">
      <c r="A1811" s="60" t="s">
        <v>19334</v>
      </c>
    </row>
    <row r="1812" spans="1:1" ht="15">
      <c r="A1812" s="60" t="s">
        <v>19335</v>
      </c>
    </row>
    <row r="1813" spans="1:1" ht="15">
      <c r="A1813" s="60" t="s">
        <v>19336</v>
      </c>
    </row>
    <row r="1814" spans="1:1" ht="15">
      <c r="A1814" s="60" t="s">
        <v>19337</v>
      </c>
    </row>
    <row r="1815" spans="1:1" ht="15">
      <c r="A1815" s="60" t="s">
        <v>19338</v>
      </c>
    </row>
    <row r="1816" spans="1:1" ht="15">
      <c r="A1816" s="60" t="s">
        <v>19339</v>
      </c>
    </row>
    <row r="1817" spans="1:1" ht="15">
      <c r="A1817" s="60" t="s">
        <v>19340</v>
      </c>
    </row>
    <row r="1818" spans="1:1" ht="15">
      <c r="A1818" s="60" t="s">
        <v>19341</v>
      </c>
    </row>
    <row r="1819" spans="1:1" ht="15">
      <c r="A1819" s="60" t="s">
        <v>19342</v>
      </c>
    </row>
    <row r="1820" spans="1:1" ht="15">
      <c r="A1820" s="60" t="s">
        <v>19343</v>
      </c>
    </row>
    <row r="1821" spans="1:1" ht="15">
      <c r="A1821" s="60" t="s">
        <v>19344</v>
      </c>
    </row>
    <row r="1822" spans="1:1" ht="15">
      <c r="A1822" s="60" t="s">
        <v>19345</v>
      </c>
    </row>
    <row r="1823" spans="1:1" ht="15">
      <c r="A1823" s="60" t="s">
        <v>19346</v>
      </c>
    </row>
    <row r="1824" spans="1:1" ht="15">
      <c r="A1824" s="60" t="s">
        <v>19347</v>
      </c>
    </row>
    <row r="1825" spans="1:1" ht="15">
      <c r="A1825" s="60" t="s">
        <v>19348</v>
      </c>
    </row>
    <row r="1826" spans="1:1" ht="15">
      <c r="A1826" s="60" t="s">
        <v>19349</v>
      </c>
    </row>
    <row r="1827" spans="1:1" ht="15">
      <c r="A1827" s="60" t="s">
        <v>19350</v>
      </c>
    </row>
    <row r="1828" spans="1:1" ht="15">
      <c r="A1828" s="60" t="s">
        <v>19351</v>
      </c>
    </row>
    <row r="1829" spans="1:1" ht="15">
      <c r="A1829" s="60" t="s">
        <v>19352</v>
      </c>
    </row>
    <row r="1830" spans="1:1" ht="15">
      <c r="A1830" s="60" t="s">
        <v>19353</v>
      </c>
    </row>
    <row r="1831" spans="1:1" ht="15">
      <c r="A1831" s="60" t="s">
        <v>19354</v>
      </c>
    </row>
    <row r="1832" spans="1:1" ht="15">
      <c r="A1832" s="60" t="s">
        <v>19355</v>
      </c>
    </row>
    <row r="1833" spans="1:1" ht="15">
      <c r="A1833" s="60" t="s">
        <v>19356</v>
      </c>
    </row>
    <row r="1834" spans="1:1" ht="15">
      <c r="A1834" s="60" t="s">
        <v>19357</v>
      </c>
    </row>
    <row r="1835" spans="1:1" ht="15">
      <c r="A1835" s="60" t="s">
        <v>19358</v>
      </c>
    </row>
    <row r="1836" spans="1:1" ht="15">
      <c r="A1836" s="60" t="s">
        <v>19359</v>
      </c>
    </row>
    <row r="1837" spans="1:1" ht="15">
      <c r="A1837" s="60" t="s">
        <v>19360</v>
      </c>
    </row>
    <row r="1838" spans="1:1" ht="15">
      <c r="A1838" s="60" t="s">
        <v>19361</v>
      </c>
    </row>
    <row r="1839" spans="1:1" ht="15">
      <c r="A1839" s="60" t="s">
        <v>19362</v>
      </c>
    </row>
    <row r="1840" spans="1:1" ht="15">
      <c r="A1840" s="60" t="s">
        <v>19363</v>
      </c>
    </row>
    <row r="1841" spans="1:1" ht="15">
      <c r="A1841" s="60" t="s">
        <v>19364</v>
      </c>
    </row>
    <row r="1842" spans="1:1" ht="15">
      <c r="A1842" s="60" t="s">
        <v>19365</v>
      </c>
    </row>
    <row r="1843" spans="1:1" ht="15">
      <c r="A1843" s="60" t="s">
        <v>19366</v>
      </c>
    </row>
    <row r="1844" spans="1:1" ht="15">
      <c r="A1844" s="60" t="s">
        <v>19367</v>
      </c>
    </row>
    <row r="1845" spans="1:1" ht="15">
      <c r="A1845" s="60" t="s">
        <v>19368</v>
      </c>
    </row>
    <row r="1846" spans="1:1" ht="15">
      <c r="A1846" s="60" t="s">
        <v>19369</v>
      </c>
    </row>
    <row r="1847" spans="1:1" ht="15">
      <c r="A1847" s="60" t="s">
        <v>19370</v>
      </c>
    </row>
    <row r="1848" spans="1:1" ht="15">
      <c r="A1848" s="60" t="s">
        <v>19371</v>
      </c>
    </row>
    <row r="1849" spans="1:1" ht="15">
      <c r="A1849" s="60" t="s">
        <v>19372</v>
      </c>
    </row>
    <row r="1850" spans="1:1" ht="15">
      <c r="A1850" s="60" t="s">
        <v>19373</v>
      </c>
    </row>
    <row r="1851" spans="1:1" ht="15">
      <c r="A1851" s="60" t="s">
        <v>19374</v>
      </c>
    </row>
    <row r="1852" spans="1:1" ht="15">
      <c r="A1852" s="60" t="s">
        <v>19375</v>
      </c>
    </row>
    <row r="1853" spans="1:1" ht="15">
      <c r="A1853" s="60" t="s">
        <v>19376</v>
      </c>
    </row>
    <row r="1854" spans="1:1" ht="15">
      <c r="A1854" s="60" t="s">
        <v>19377</v>
      </c>
    </row>
    <row r="1855" spans="1:1" ht="15">
      <c r="A1855" s="60" t="s">
        <v>19378</v>
      </c>
    </row>
    <row r="1856" spans="1:1" ht="15">
      <c r="A1856" s="60" t="s">
        <v>19379</v>
      </c>
    </row>
    <row r="1857" spans="1:1" ht="15">
      <c r="A1857" s="60" t="s">
        <v>19380</v>
      </c>
    </row>
    <row r="1858" spans="1:1" ht="15">
      <c r="A1858" s="60" t="s">
        <v>19381</v>
      </c>
    </row>
    <row r="1859" spans="1:1" ht="15">
      <c r="A1859" s="60" t="s">
        <v>19382</v>
      </c>
    </row>
    <row r="1860" spans="1:1" ht="15">
      <c r="A1860" s="60" t="s">
        <v>19383</v>
      </c>
    </row>
    <row r="1861" spans="1:1" ht="15">
      <c r="A1861" s="60" t="s">
        <v>19384</v>
      </c>
    </row>
    <row r="1862" spans="1:1" ht="15">
      <c r="A1862" s="60" t="s">
        <v>19385</v>
      </c>
    </row>
    <row r="1863" spans="1:1" ht="15">
      <c r="A1863" s="60" t="s">
        <v>19386</v>
      </c>
    </row>
    <row r="1864" spans="1:1" ht="15">
      <c r="A1864" s="60" t="s">
        <v>19387</v>
      </c>
    </row>
    <row r="1865" spans="1:1" ht="15">
      <c r="A1865" s="60" t="s">
        <v>19388</v>
      </c>
    </row>
    <row r="1866" spans="1:1" ht="15">
      <c r="A1866" s="60" t="s">
        <v>19389</v>
      </c>
    </row>
    <row r="1867" spans="1:1" ht="15">
      <c r="A1867" s="60" t="s">
        <v>19390</v>
      </c>
    </row>
    <row r="1868" spans="1:1" ht="15">
      <c r="A1868" s="60" t="s">
        <v>19391</v>
      </c>
    </row>
    <row r="1869" spans="1:1" ht="15">
      <c r="A1869" s="60" t="s">
        <v>19392</v>
      </c>
    </row>
    <row r="1870" spans="1:1" ht="15">
      <c r="A1870" s="60" t="s">
        <v>19393</v>
      </c>
    </row>
    <row r="1871" spans="1:1" ht="15">
      <c r="A1871" s="60" t="s">
        <v>19394</v>
      </c>
    </row>
    <row r="1872" spans="1:1" ht="15">
      <c r="A1872" s="60" t="s">
        <v>19395</v>
      </c>
    </row>
    <row r="1873" spans="1:1" ht="15">
      <c r="A1873" s="60" t="s">
        <v>19396</v>
      </c>
    </row>
    <row r="1874" spans="1:1" ht="15">
      <c r="A1874" s="60" t="s">
        <v>19397</v>
      </c>
    </row>
    <row r="1875" spans="1:1" ht="15">
      <c r="A1875" s="60" t="s">
        <v>19398</v>
      </c>
    </row>
    <row r="1876" spans="1:1" ht="15">
      <c r="A1876" s="60" t="s">
        <v>19399</v>
      </c>
    </row>
    <row r="1877" spans="1:1" ht="15">
      <c r="A1877" s="60" t="s">
        <v>19400</v>
      </c>
    </row>
    <row r="1878" spans="1:1" ht="15">
      <c r="A1878" s="60" t="s">
        <v>19401</v>
      </c>
    </row>
    <row r="1879" spans="1:1" ht="15">
      <c r="A1879" s="60" t="s">
        <v>19402</v>
      </c>
    </row>
    <row r="1880" spans="1:1" ht="15">
      <c r="A1880" s="60" t="s">
        <v>19403</v>
      </c>
    </row>
    <row r="1881" spans="1:1" ht="15">
      <c r="A1881" s="60" t="s">
        <v>19404</v>
      </c>
    </row>
    <row r="1882" spans="1:1" ht="15">
      <c r="A1882" s="60" t="s">
        <v>19405</v>
      </c>
    </row>
    <row r="1883" spans="1:1" ht="15">
      <c r="A1883" s="60" t="s">
        <v>19406</v>
      </c>
    </row>
    <row r="1884" spans="1:1" ht="15">
      <c r="A1884" s="60" t="s">
        <v>19407</v>
      </c>
    </row>
    <row r="1885" spans="1:1" ht="15">
      <c r="A1885" s="60" t="s">
        <v>19408</v>
      </c>
    </row>
    <row r="1886" spans="1:1" ht="15">
      <c r="A1886" s="60" t="s">
        <v>19409</v>
      </c>
    </row>
    <row r="1887" spans="1:1" ht="15">
      <c r="A1887" s="60" t="s">
        <v>19410</v>
      </c>
    </row>
    <row r="1888" spans="1:1" ht="15">
      <c r="A1888" s="60" t="s">
        <v>19411</v>
      </c>
    </row>
    <row r="1889" spans="1:1" ht="15">
      <c r="A1889" s="60" t="s">
        <v>19412</v>
      </c>
    </row>
    <row r="1890" spans="1:1" ht="15">
      <c r="A1890" s="60" t="s">
        <v>19413</v>
      </c>
    </row>
    <row r="1891" spans="1:1" ht="15">
      <c r="A1891" s="60" t="s">
        <v>19414</v>
      </c>
    </row>
    <row r="1892" spans="1:1" ht="15">
      <c r="A1892" s="60" t="s">
        <v>19415</v>
      </c>
    </row>
    <row r="1893" spans="1:1" ht="15">
      <c r="A1893" s="60" t="s">
        <v>19416</v>
      </c>
    </row>
    <row r="1894" spans="1:1" ht="15">
      <c r="A1894" s="60" t="s">
        <v>19417</v>
      </c>
    </row>
    <row r="1895" spans="1:1" ht="15">
      <c r="A1895" s="60" t="s">
        <v>19418</v>
      </c>
    </row>
    <row r="1896" spans="1:1" ht="15">
      <c r="A1896" s="60" t="s">
        <v>19419</v>
      </c>
    </row>
    <row r="1897" spans="1:1" ht="15">
      <c r="A1897" s="60" t="s">
        <v>19420</v>
      </c>
    </row>
    <row r="1898" spans="1:1" ht="15">
      <c r="A1898" s="60" t="s">
        <v>19421</v>
      </c>
    </row>
    <row r="1899" spans="1:1" ht="15">
      <c r="A1899" s="60" t="s">
        <v>19422</v>
      </c>
    </row>
    <row r="1900" spans="1:1" ht="15">
      <c r="A1900" s="60" t="s">
        <v>19423</v>
      </c>
    </row>
    <row r="1901" spans="1:1" ht="15">
      <c r="A1901" s="60" t="s">
        <v>19424</v>
      </c>
    </row>
    <row r="1902" spans="1:1" ht="15">
      <c r="A1902" s="60" t="s">
        <v>19425</v>
      </c>
    </row>
    <row r="1903" spans="1:1" ht="15">
      <c r="A1903" s="60" t="s">
        <v>19426</v>
      </c>
    </row>
    <row r="1904" spans="1:1" ht="15">
      <c r="A1904" s="60" t="s">
        <v>19427</v>
      </c>
    </row>
    <row r="1905" spans="1:1" ht="15">
      <c r="A1905" s="60" t="s">
        <v>19428</v>
      </c>
    </row>
    <row r="1906" spans="1:1" ht="15">
      <c r="A1906" s="60" t="s">
        <v>19429</v>
      </c>
    </row>
    <row r="1907" spans="1:1" ht="15">
      <c r="A1907" s="60" t="s">
        <v>19430</v>
      </c>
    </row>
    <row r="1908" spans="1:1" ht="15">
      <c r="A1908" s="60" t="s">
        <v>19431</v>
      </c>
    </row>
    <row r="1909" spans="1:1" ht="15">
      <c r="A1909" s="60" t="s">
        <v>19432</v>
      </c>
    </row>
    <row r="1910" spans="1:1" ht="15">
      <c r="A1910" s="60" t="s">
        <v>19433</v>
      </c>
    </row>
    <row r="1911" spans="1:1" ht="15">
      <c r="A1911" s="60" t="s">
        <v>19434</v>
      </c>
    </row>
    <row r="1912" spans="1:1" ht="15">
      <c r="A1912" s="60" t="s">
        <v>19435</v>
      </c>
    </row>
    <row r="1913" spans="1:1" ht="15">
      <c r="A1913" s="60" t="s">
        <v>19436</v>
      </c>
    </row>
    <row r="1914" spans="1:1" ht="15">
      <c r="A1914" s="60" t="s">
        <v>19437</v>
      </c>
    </row>
    <row r="1915" spans="1:1" ht="15">
      <c r="A1915" s="60" t="s">
        <v>19438</v>
      </c>
    </row>
    <row r="1916" spans="1:1" ht="15">
      <c r="A1916" s="60" t="s">
        <v>19439</v>
      </c>
    </row>
    <row r="1917" spans="1:1" ht="15">
      <c r="A1917" s="60" t="s">
        <v>19440</v>
      </c>
    </row>
    <row r="1918" spans="1:1" ht="15">
      <c r="A1918" s="60" t="s">
        <v>19441</v>
      </c>
    </row>
    <row r="1919" spans="1:1" ht="15">
      <c r="A1919" s="60" t="s">
        <v>19442</v>
      </c>
    </row>
    <row r="1920" spans="1:1" ht="15">
      <c r="A1920" s="60" t="s">
        <v>19443</v>
      </c>
    </row>
    <row r="1921" spans="1:1" ht="15">
      <c r="A1921" s="60" t="s">
        <v>19444</v>
      </c>
    </row>
    <row r="1922" spans="1:1" ht="15">
      <c r="A1922" s="60" t="s">
        <v>19445</v>
      </c>
    </row>
    <row r="1923" spans="1:1" ht="15">
      <c r="A1923" s="60" t="s">
        <v>19446</v>
      </c>
    </row>
    <row r="1924" spans="1:1" ht="15">
      <c r="A1924" s="60" t="s">
        <v>19447</v>
      </c>
    </row>
    <row r="1925" spans="1:1" ht="15">
      <c r="A1925" s="60" t="s">
        <v>19448</v>
      </c>
    </row>
    <row r="1926" spans="1:1" ht="15">
      <c r="A1926" s="60" t="s">
        <v>19449</v>
      </c>
    </row>
    <row r="1927" spans="1:1" ht="15">
      <c r="A1927" s="60" t="s">
        <v>19450</v>
      </c>
    </row>
    <row r="1928" spans="1:1" ht="15">
      <c r="A1928" s="60" t="s">
        <v>19451</v>
      </c>
    </row>
    <row r="1929" spans="1:1" ht="15">
      <c r="A1929" s="60" t="s">
        <v>19452</v>
      </c>
    </row>
    <row r="1930" spans="1:1" ht="15">
      <c r="A1930" s="60" t="s">
        <v>19453</v>
      </c>
    </row>
    <row r="1931" spans="1:1" ht="15">
      <c r="A1931" s="60" t="s">
        <v>19454</v>
      </c>
    </row>
    <row r="1932" spans="1:1" ht="15">
      <c r="A1932" s="60" t="s">
        <v>19455</v>
      </c>
    </row>
    <row r="1933" spans="1:1" ht="15">
      <c r="A1933" s="60" t="s">
        <v>19456</v>
      </c>
    </row>
    <row r="1934" spans="1:1" ht="15">
      <c r="A1934" s="60" t="s">
        <v>19457</v>
      </c>
    </row>
    <row r="1935" spans="1:1" ht="15">
      <c r="A1935" s="60" t="s">
        <v>19458</v>
      </c>
    </row>
    <row r="1936" spans="1:1" ht="15">
      <c r="A1936" s="60" t="s">
        <v>19459</v>
      </c>
    </row>
    <row r="1937" spans="1:1" ht="15">
      <c r="A1937" s="60" t="s">
        <v>19460</v>
      </c>
    </row>
    <row r="1938" spans="1:1" ht="15">
      <c r="A1938" s="60" t="s">
        <v>19461</v>
      </c>
    </row>
    <row r="1939" spans="1:1" ht="15">
      <c r="A1939" s="60" t="s">
        <v>19462</v>
      </c>
    </row>
    <row r="1940" spans="1:1" ht="15">
      <c r="A1940" s="60" t="s">
        <v>19463</v>
      </c>
    </row>
    <row r="1941" spans="1:1" ht="15">
      <c r="A1941" s="60" t="s">
        <v>19464</v>
      </c>
    </row>
    <row r="1942" spans="1:1" ht="15">
      <c r="A1942" s="60" t="s">
        <v>19465</v>
      </c>
    </row>
    <row r="1943" spans="1:1" ht="15">
      <c r="A1943" s="60" t="s">
        <v>19466</v>
      </c>
    </row>
    <row r="1944" spans="1:1" ht="15">
      <c r="A1944" s="60" t="s">
        <v>19467</v>
      </c>
    </row>
    <row r="1945" spans="1:1" ht="15">
      <c r="A1945" s="60" t="s">
        <v>19468</v>
      </c>
    </row>
    <row r="1946" spans="1:1" ht="15">
      <c r="A1946" s="60" t="s">
        <v>19469</v>
      </c>
    </row>
    <row r="1947" spans="1:1" ht="15">
      <c r="A1947" s="60" t="s">
        <v>19470</v>
      </c>
    </row>
    <row r="1948" spans="1:1" ht="15">
      <c r="A1948" s="60" t="s">
        <v>19471</v>
      </c>
    </row>
    <row r="1949" spans="1:1" ht="15">
      <c r="A1949" s="60" t="s">
        <v>19472</v>
      </c>
    </row>
    <row r="1950" spans="1:1" ht="15">
      <c r="A1950" s="60" t="s">
        <v>19473</v>
      </c>
    </row>
    <row r="1951" spans="1:1" ht="15">
      <c r="A1951" s="60" t="s">
        <v>19474</v>
      </c>
    </row>
    <row r="1952" spans="1:1" ht="15">
      <c r="A1952" s="60" t="s">
        <v>19475</v>
      </c>
    </row>
    <row r="1953" spans="1:1" ht="15">
      <c r="A1953" s="60" t="s">
        <v>19476</v>
      </c>
    </row>
    <row r="1954" spans="1:1" ht="15">
      <c r="A1954" s="60" t="s">
        <v>19477</v>
      </c>
    </row>
    <row r="1955" spans="1:1" ht="15">
      <c r="A1955" s="60" t="s">
        <v>19478</v>
      </c>
    </row>
    <row r="1956" spans="1:1" ht="15">
      <c r="A1956" s="60" t="s">
        <v>19479</v>
      </c>
    </row>
    <row r="1957" spans="1:1" ht="15">
      <c r="A1957" s="60" t="s">
        <v>19480</v>
      </c>
    </row>
    <row r="1958" spans="1:1" ht="15">
      <c r="A1958" s="60" t="s">
        <v>19481</v>
      </c>
    </row>
    <row r="1959" spans="1:1" ht="15">
      <c r="A1959" s="60" t="s">
        <v>19482</v>
      </c>
    </row>
    <row r="1960" spans="1:1" ht="15">
      <c r="A1960" s="60" t="s">
        <v>19483</v>
      </c>
    </row>
    <row r="1961" spans="1:1" ht="15">
      <c r="A1961" s="60" t="s">
        <v>19484</v>
      </c>
    </row>
    <row r="1962" spans="1:1" ht="15">
      <c r="A1962" s="60" t="s">
        <v>19485</v>
      </c>
    </row>
    <row r="1963" spans="1:1" ht="15">
      <c r="A1963" s="60" t="s">
        <v>19486</v>
      </c>
    </row>
    <row r="1964" spans="1:1" ht="15">
      <c r="A1964" s="60" t="s">
        <v>19487</v>
      </c>
    </row>
    <row r="1965" spans="1:1" ht="15">
      <c r="A1965" s="60" t="s">
        <v>19488</v>
      </c>
    </row>
    <row r="1966" spans="1:1" ht="15">
      <c r="A1966" s="60" t="s">
        <v>19489</v>
      </c>
    </row>
    <row r="1967" spans="1:1" ht="15">
      <c r="A1967" s="60" t="s">
        <v>19490</v>
      </c>
    </row>
    <row r="1968" spans="1:1" ht="15">
      <c r="A1968" s="60" t="s">
        <v>19491</v>
      </c>
    </row>
    <row r="1969" spans="1:1" ht="15">
      <c r="A1969" s="60" t="s">
        <v>19492</v>
      </c>
    </row>
    <row r="1970" spans="1:1" ht="15">
      <c r="A1970" s="60" t="s">
        <v>19493</v>
      </c>
    </row>
    <row r="1971" spans="1:1" ht="15">
      <c r="A1971" s="60" t="s">
        <v>19494</v>
      </c>
    </row>
    <row r="1972" spans="1:1" ht="15">
      <c r="A1972" s="60" t="s">
        <v>19495</v>
      </c>
    </row>
    <row r="1973" spans="1:1" ht="15">
      <c r="A1973" s="60" t="s">
        <v>19496</v>
      </c>
    </row>
    <row r="1974" spans="1:1" ht="15">
      <c r="A1974" s="60" t="s">
        <v>19497</v>
      </c>
    </row>
    <row r="1975" spans="1:1" ht="15">
      <c r="A1975" s="60" t="s">
        <v>19498</v>
      </c>
    </row>
    <row r="1976" spans="1:1" ht="15">
      <c r="A1976" s="60" t="s">
        <v>19499</v>
      </c>
    </row>
    <row r="1977" spans="1:1" ht="15">
      <c r="A1977" s="60" t="s">
        <v>19500</v>
      </c>
    </row>
    <row r="1978" spans="1:1" ht="15">
      <c r="A1978" s="60" t="s">
        <v>19501</v>
      </c>
    </row>
    <row r="1979" spans="1:1" ht="15">
      <c r="A1979" s="60" t="s">
        <v>19502</v>
      </c>
    </row>
    <row r="1980" spans="1:1" ht="15">
      <c r="A1980" s="60" t="s">
        <v>19503</v>
      </c>
    </row>
    <row r="1981" spans="1:1" ht="15">
      <c r="A1981" s="60" t="s">
        <v>19504</v>
      </c>
    </row>
    <row r="1982" spans="1:1" ht="15">
      <c r="A1982" s="60" t="s">
        <v>19505</v>
      </c>
    </row>
    <row r="1983" spans="1:1" ht="15">
      <c r="A1983" s="60" t="s">
        <v>19506</v>
      </c>
    </row>
    <row r="1984" spans="1:1" ht="15">
      <c r="A1984" s="60" t="s">
        <v>19507</v>
      </c>
    </row>
    <row r="1985" spans="1:1" ht="15">
      <c r="A1985" s="60" t="s">
        <v>19508</v>
      </c>
    </row>
    <row r="1986" spans="1:1" ht="15">
      <c r="A1986" s="60" t="s">
        <v>19509</v>
      </c>
    </row>
    <row r="1987" spans="1:1" ht="15">
      <c r="A1987" s="60" t="s">
        <v>19510</v>
      </c>
    </row>
    <row r="1988" spans="1:1" ht="15">
      <c r="A1988" s="60" t="s">
        <v>19511</v>
      </c>
    </row>
    <row r="1989" spans="1:1" ht="15">
      <c r="A1989" s="60" t="s">
        <v>19512</v>
      </c>
    </row>
    <row r="1990" spans="1:1" ht="15">
      <c r="A1990" s="60" t="s">
        <v>19513</v>
      </c>
    </row>
    <row r="1991" spans="1:1" ht="15">
      <c r="A1991" s="60" t="s">
        <v>19514</v>
      </c>
    </row>
    <row r="1992" spans="1:1" ht="15">
      <c r="A1992" s="60" t="s">
        <v>19515</v>
      </c>
    </row>
    <row r="1993" spans="1:1" ht="15">
      <c r="A1993" s="60" t="s">
        <v>19516</v>
      </c>
    </row>
    <row r="1994" spans="1:1" ht="15">
      <c r="A1994" s="60" t="s">
        <v>19517</v>
      </c>
    </row>
    <row r="1995" spans="1:1" ht="15">
      <c r="A1995" s="60" t="s">
        <v>19518</v>
      </c>
    </row>
    <row r="1996" spans="1:1" ht="15">
      <c r="A1996" s="60" t="s">
        <v>19519</v>
      </c>
    </row>
    <row r="1997" spans="1:1" ht="15">
      <c r="A1997" s="60" t="s">
        <v>19520</v>
      </c>
    </row>
    <row r="1998" spans="1:1" ht="15">
      <c r="A1998" s="60" t="s">
        <v>19521</v>
      </c>
    </row>
    <row r="1999" spans="1:1" ht="15">
      <c r="A1999" s="60" t="s">
        <v>19522</v>
      </c>
    </row>
    <row r="2000" spans="1:1" ht="15">
      <c r="A2000" s="60" t="s">
        <v>19523</v>
      </c>
    </row>
    <row r="2001" spans="1:1" ht="15">
      <c r="A2001" s="60" t="s">
        <v>19524</v>
      </c>
    </row>
    <row r="2002" spans="1:1" ht="15">
      <c r="A2002" s="60" t="s">
        <v>19525</v>
      </c>
    </row>
    <row r="2003" spans="1:1" ht="15">
      <c r="A2003" s="60" t="s">
        <v>19526</v>
      </c>
    </row>
    <row r="2004" spans="1:1" ht="15">
      <c r="A2004" s="60" t="s">
        <v>19527</v>
      </c>
    </row>
    <row r="2005" spans="1:1" ht="15">
      <c r="A2005" s="60" t="s">
        <v>19528</v>
      </c>
    </row>
    <row r="2006" spans="1:1" ht="15">
      <c r="A2006" s="60" t="s">
        <v>19529</v>
      </c>
    </row>
    <row r="2007" spans="1:1" ht="15">
      <c r="A2007" s="60" t="s">
        <v>19530</v>
      </c>
    </row>
    <row r="2008" spans="1:1" ht="15">
      <c r="A2008" s="60" t="s">
        <v>19531</v>
      </c>
    </row>
    <row r="2009" spans="1:1" ht="15">
      <c r="A2009" s="60" t="s">
        <v>19532</v>
      </c>
    </row>
    <row r="2010" spans="1:1" ht="15">
      <c r="A2010" s="60" t="s">
        <v>19533</v>
      </c>
    </row>
    <row r="2011" spans="1:1" ht="15">
      <c r="A2011" s="60" t="s">
        <v>19534</v>
      </c>
    </row>
    <row r="2012" spans="1:1" ht="15">
      <c r="A2012" s="60" t="s">
        <v>19535</v>
      </c>
    </row>
    <row r="2013" spans="1:1" ht="15">
      <c r="A2013" s="60" t="s">
        <v>19536</v>
      </c>
    </row>
    <row r="2014" spans="1:1" ht="15">
      <c r="A2014" s="60" t="s">
        <v>19537</v>
      </c>
    </row>
    <row r="2015" spans="1:1" ht="15">
      <c r="A2015" s="60" t="s">
        <v>19538</v>
      </c>
    </row>
    <row r="2016" spans="1:1" ht="15">
      <c r="A2016" s="60" t="s">
        <v>19539</v>
      </c>
    </row>
    <row r="2017" spans="1:1" ht="15">
      <c r="A2017" s="60" t="s">
        <v>19540</v>
      </c>
    </row>
    <row r="2018" spans="1:1" ht="15">
      <c r="A2018" s="60" t="s">
        <v>19541</v>
      </c>
    </row>
    <row r="2019" spans="1:1" ht="15">
      <c r="A2019" s="60" t="s">
        <v>19542</v>
      </c>
    </row>
    <row r="2020" spans="1:1" ht="15">
      <c r="A2020" s="60" t="s">
        <v>19543</v>
      </c>
    </row>
    <row r="2021" spans="1:1" ht="15">
      <c r="A2021" s="60" t="s">
        <v>19544</v>
      </c>
    </row>
    <row r="2022" spans="1:1" ht="15">
      <c r="A2022" s="60" t="s">
        <v>19545</v>
      </c>
    </row>
    <row r="2023" spans="1:1" ht="15">
      <c r="A2023" s="60" t="s">
        <v>19546</v>
      </c>
    </row>
    <row r="2024" spans="1:1" ht="15">
      <c r="A2024" s="60" t="s">
        <v>19547</v>
      </c>
    </row>
    <row r="2025" spans="1:1" ht="15">
      <c r="A2025" s="60" t="s">
        <v>19548</v>
      </c>
    </row>
    <row r="2026" spans="1:1" ht="15">
      <c r="A2026" s="60" t="s">
        <v>19549</v>
      </c>
    </row>
    <row r="2027" spans="1:1" ht="15">
      <c r="A2027" s="60" t="s">
        <v>19550</v>
      </c>
    </row>
    <row r="2028" spans="1:1" ht="15">
      <c r="A2028" s="60" t="s">
        <v>19551</v>
      </c>
    </row>
    <row r="2029" spans="1:1" ht="15">
      <c r="A2029" s="60" t="s">
        <v>19552</v>
      </c>
    </row>
    <row r="2030" spans="1:1" ht="15">
      <c r="A2030" s="60" t="s">
        <v>19553</v>
      </c>
    </row>
    <row r="2031" spans="1:1" ht="15">
      <c r="A2031" s="60" t="s">
        <v>19554</v>
      </c>
    </row>
    <row r="2032" spans="1:1" ht="15">
      <c r="A2032" s="60" t="s">
        <v>19555</v>
      </c>
    </row>
    <row r="2033" spans="1:1" ht="15">
      <c r="A2033" s="60" t="s">
        <v>19556</v>
      </c>
    </row>
    <row r="2034" spans="1:1" ht="15">
      <c r="A2034" s="60" t="s">
        <v>19557</v>
      </c>
    </row>
    <row r="2035" spans="1:1" ht="15">
      <c r="A2035" s="60" t="s">
        <v>19558</v>
      </c>
    </row>
    <row r="2036" spans="1:1" ht="15">
      <c r="A2036" s="60" t="s">
        <v>19559</v>
      </c>
    </row>
    <row r="2037" spans="1:1" ht="15">
      <c r="A2037" s="60" t="s">
        <v>19560</v>
      </c>
    </row>
    <row r="2038" spans="1:1" ht="15">
      <c r="A2038" s="60" t="s">
        <v>19561</v>
      </c>
    </row>
    <row r="2039" spans="1:1" ht="15">
      <c r="A2039" s="60" t="s">
        <v>19562</v>
      </c>
    </row>
    <row r="2040" spans="1:1" ht="15">
      <c r="A2040" s="60" t="s">
        <v>19563</v>
      </c>
    </row>
    <row r="2041" spans="1:1" ht="15">
      <c r="A2041" s="60" t="s">
        <v>19564</v>
      </c>
    </row>
    <row r="2042" spans="1:1" ht="15">
      <c r="A2042" s="60" t="s">
        <v>19565</v>
      </c>
    </row>
    <row r="2043" spans="1:1" ht="15">
      <c r="A2043" s="60" t="s">
        <v>19566</v>
      </c>
    </row>
    <row r="2044" spans="1:1" ht="15">
      <c r="A2044" s="60" t="s">
        <v>19567</v>
      </c>
    </row>
    <row r="2045" spans="1:1" ht="15">
      <c r="A2045" s="60" t="s">
        <v>19568</v>
      </c>
    </row>
    <row r="2046" spans="1:1" ht="15">
      <c r="A2046" s="60" t="s">
        <v>19569</v>
      </c>
    </row>
    <row r="2047" spans="1:1" ht="15">
      <c r="A2047" s="60" t="s">
        <v>19570</v>
      </c>
    </row>
    <row r="2048" spans="1:1" ht="15">
      <c r="A2048" s="60" t="s">
        <v>19571</v>
      </c>
    </row>
    <row r="2049" spans="1:1" ht="15">
      <c r="A2049" s="60" t="s">
        <v>19572</v>
      </c>
    </row>
    <row r="2050" spans="1:1" ht="15">
      <c r="A2050" s="60" t="s">
        <v>19573</v>
      </c>
    </row>
    <row r="2051" spans="1:1" ht="15">
      <c r="A2051" s="60" t="s">
        <v>19574</v>
      </c>
    </row>
    <row r="2052" spans="1:1" ht="15">
      <c r="A2052" s="60" t="s">
        <v>19575</v>
      </c>
    </row>
    <row r="2053" spans="1:1" ht="15">
      <c r="A2053" s="60" t="s">
        <v>19576</v>
      </c>
    </row>
    <row r="2054" spans="1:1" ht="15">
      <c r="A2054" s="60" t="s">
        <v>19577</v>
      </c>
    </row>
    <row r="2055" spans="1:1" ht="15">
      <c r="A2055" s="60" t="s">
        <v>19578</v>
      </c>
    </row>
    <row r="2056" spans="1:1" ht="15">
      <c r="A2056" s="60" t="s">
        <v>19579</v>
      </c>
    </row>
    <row r="2057" spans="1:1" ht="15">
      <c r="A2057" s="60" t="s">
        <v>19580</v>
      </c>
    </row>
    <row r="2058" spans="1:1" ht="15">
      <c r="A2058" s="60" t="s">
        <v>19581</v>
      </c>
    </row>
    <row r="2059" spans="1:1" ht="15">
      <c r="A2059" s="60" t="s">
        <v>19582</v>
      </c>
    </row>
    <row r="2060" spans="1:1" ht="15">
      <c r="A2060" s="60" t="s">
        <v>19583</v>
      </c>
    </row>
    <row r="2061" spans="1:1" ht="15">
      <c r="A2061" s="60" t="s">
        <v>19584</v>
      </c>
    </row>
    <row r="2062" spans="1:1" ht="15">
      <c r="A2062" s="60" t="s">
        <v>19585</v>
      </c>
    </row>
    <row r="2063" spans="1:1" ht="15">
      <c r="A2063" s="60" t="s">
        <v>19586</v>
      </c>
    </row>
    <row r="2064" spans="1:1" ht="15">
      <c r="A2064" s="60" t="s">
        <v>19587</v>
      </c>
    </row>
    <row r="2065" spans="1:1" ht="15">
      <c r="A2065" s="60" t="s">
        <v>19588</v>
      </c>
    </row>
    <row r="2066" spans="1:1" ht="15">
      <c r="A2066" s="60" t="s">
        <v>19589</v>
      </c>
    </row>
    <row r="2067" spans="1:1" ht="15">
      <c r="A2067" s="60" t="s">
        <v>19590</v>
      </c>
    </row>
    <row r="2068" spans="1:1" ht="15">
      <c r="A2068" s="60" t="s">
        <v>19591</v>
      </c>
    </row>
    <row r="2069" spans="1:1" ht="15">
      <c r="A2069" s="60" t="s">
        <v>19592</v>
      </c>
    </row>
    <row r="2070" spans="1:1" ht="15">
      <c r="A2070" s="60" t="s">
        <v>19593</v>
      </c>
    </row>
    <row r="2071" spans="1:1" ht="15">
      <c r="A2071" s="60" t="s">
        <v>19594</v>
      </c>
    </row>
    <row r="2072" spans="1:1" ht="15">
      <c r="A2072" s="60" t="s">
        <v>19595</v>
      </c>
    </row>
    <row r="2073" spans="1:1" ht="15">
      <c r="A2073" s="60" t="s">
        <v>19596</v>
      </c>
    </row>
    <row r="2074" spans="1:1" ht="15">
      <c r="A2074" s="60" t="s">
        <v>19597</v>
      </c>
    </row>
    <row r="2075" spans="1:1" ht="15">
      <c r="A2075" s="60" t="s">
        <v>19598</v>
      </c>
    </row>
    <row r="2076" spans="1:1" ht="15">
      <c r="A2076" s="60" t="s">
        <v>19599</v>
      </c>
    </row>
    <row r="2077" spans="1:1" ht="15">
      <c r="A2077" s="60" t="s">
        <v>19600</v>
      </c>
    </row>
    <row r="2078" spans="1:1" ht="15">
      <c r="A2078" s="60" t="s">
        <v>19601</v>
      </c>
    </row>
    <row r="2079" spans="1:1" ht="15">
      <c r="A2079" s="60" t="s">
        <v>19602</v>
      </c>
    </row>
    <row r="2080" spans="1:1" ht="15">
      <c r="A2080" s="60" t="s">
        <v>19603</v>
      </c>
    </row>
    <row r="2081" spans="1:1" ht="15">
      <c r="A2081" s="60" t="s">
        <v>19604</v>
      </c>
    </row>
    <row r="2082" spans="1:1" ht="15">
      <c r="A2082" s="60" t="s">
        <v>19605</v>
      </c>
    </row>
    <row r="2083" spans="1:1" ht="15">
      <c r="A2083" s="60" t="s">
        <v>19606</v>
      </c>
    </row>
    <row r="2084" spans="1:1" ht="15">
      <c r="A2084" s="60" t="s">
        <v>19607</v>
      </c>
    </row>
    <row r="2085" spans="1:1" ht="15">
      <c r="A2085" s="60" t="s">
        <v>19608</v>
      </c>
    </row>
    <row r="2086" spans="1:1" ht="15">
      <c r="A2086" s="60" t="s">
        <v>19609</v>
      </c>
    </row>
    <row r="2087" spans="1:1" ht="15">
      <c r="A2087" s="60" t="s">
        <v>19610</v>
      </c>
    </row>
    <row r="2088" spans="1:1" ht="15">
      <c r="A2088" s="60" t="s">
        <v>19611</v>
      </c>
    </row>
    <row r="2089" spans="1:1" ht="15">
      <c r="A2089" s="60" t="s">
        <v>19612</v>
      </c>
    </row>
    <row r="2090" spans="1:1" ht="15">
      <c r="A2090" s="60" t="s">
        <v>19613</v>
      </c>
    </row>
    <row r="2091" spans="1:1" ht="15">
      <c r="A2091" s="60" t="s">
        <v>19614</v>
      </c>
    </row>
    <row r="2092" spans="1:1" ht="15">
      <c r="A2092" s="60" t="s">
        <v>19615</v>
      </c>
    </row>
    <row r="2093" spans="1:1" ht="15">
      <c r="A2093" s="60" t="s">
        <v>19616</v>
      </c>
    </row>
    <row r="2094" spans="1:1" ht="15">
      <c r="A2094" s="60" t="s">
        <v>19617</v>
      </c>
    </row>
    <row r="2095" spans="1:1" ht="15">
      <c r="A2095" s="60" t="s">
        <v>19618</v>
      </c>
    </row>
    <row r="2096" spans="1:1" ht="15">
      <c r="A2096" s="60" t="s">
        <v>19619</v>
      </c>
    </row>
    <row r="2097" spans="1:1" ht="15">
      <c r="A2097" s="60" t="s">
        <v>19620</v>
      </c>
    </row>
    <row r="2098" spans="1:1" ht="15">
      <c r="A2098" s="60" t="s">
        <v>19621</v>
      </c>
    </row>
    <row r="2099" spans="1:1" ht="15">
      <c r="A2099" s="60" t="s">
        <v>19622</v>
      </c>
    </row>
    <row r="2100" spans="1:1" ht="15">
      <c r="A2100" s="60" t="s">
        <v>19623</v>
      </c>
    </row>
    <row r="2101" spans="1:1" ht="15">
      <c r="A2101" s="60" t="s">
        <v>19624</v>
      </c>
    </row>
    <row r="2102" spans="1:1" ht="15">
      <c r="A2102" s="60" t="s">
        <v>19625</v>
      </c>
    </row>
    <row r="2103" spans="1:1" ht="15">
      <c r="A2103" s="60" t="s">
        <v>19626</v>
      </c>
    </row>
    <row r="2104" spans="1:1" ht="15">
      <c r="A2104" s="60" t="s">
        <v>19627</v>
      </c>
    </row>
    <row r="2105" spans="1:1" ht="15">
      <c r="A2105" s="60" t="s">
        <v>19628</v>
      </c>
    </row>
    <row r="2106" spans="1:1" ht="15">
      <c r="A2106" s="60" t="s">
        <v>19629</v>
      </c>
    </row>
    <row r="2107" spans="1:1" ht="15">
      <c r="A2107" s="60" t="s">
        <v>19630</v>
      </c>
    </row>
    <row r="2108" spans="1:1" ht="15">
      <c r="A2108" s="60" t="s">
        <v>19631</v>
      </c>
    </row>
    <row r="2109" spans="1:1" ht="15">
      <c r="A2109" s="60" t="s">
        <v>19632</v>
      </c>
    </row>
    <row r="2110" spans="1:1" ht="15">
      <c r="A2110" s="60" t="s">
        <v>19633</v>
      </c>
    </row>
    <row r="2111" spans="1:1" ht="15">
      <c r="A2111" s="60" t="s">
        <v>19634</v>
      </c>
    </row>
    <row r="2112" spans="1:1" ht="15">
      <c r="A2112" s="60" t="s">
        <v>19635</v>
      </c>
    </row>
    <row r="2113" spans="1:1" ht="15">
      <c r="A2113" s="60" t="s">
        <v>19636</v>
      </c>
    </row>
    <row r="2114" spans="1:1" ht="15">
      <c r="A2114" s="60" t="s">
        <v>19637</v>
      </c>
    </row>
    <row r="2115" spans="1:1" ht="15">
      <c r="A2115" s="60" t="s">
        <v>19638</v>
      </c>
    </row>
    <row r="2116" spans="1:1" ht="15">
      <c r="A2116" s="60" t="s">
        <v>19639</v>
      </c>
    </row>
    <row r="2117" spans="1:1" ht="15">
      <c r="A2117" s="60" t="s">
        <v>19640</v>
      </c>
    </row>
    <row r="2118" spans="1:1" ht="15">
      <c r="A2118" s="60" t="s">
        <v>19641</v>
      </c>
    </row>
    <row r="2119" spans="1:1" ht="15">
      <c r="A2119" s="60" t="s">
        <v>19642</v>
      </c>
    </row>
    <row r="2120" spans="1:1" ht="15">
      <c r="A2120" s="60" t="s">
        <v>19643</v>
      </c>
    </row>
    <row r="2121" spans="1:1" ht="15">
      <c r="A2121" s="60" t="s">
        <v>19644</v>
      </c>
    </row>
    <row r="2122" spans="1:1" ht="15">
      <c r="A2122" s="60" t="s">
        <v>19645</v>
      </c>
    </row>
    <row r="2123" spans="1:1" ht="15">
      <c r="A2123" s="60" t="s">
        <v>19646</v>
      </c>
    </row>
    <row r="2124" spans="1:1" ht="15">
      <c r="A2124" s="60" t="s">
        <v>19647</v>
      </c>
    </row>
    <row r="2125" spans="1:1" ht="15">
      <c r="A2125" s="60" t="s">
        <v>19648</v>
      </c>
    </row>
    <row r="2126" spans="1:1" ht="15">
      <c r="A2126" s="60" t="s">
        <v>19649</v>
      </c>
    </row>
    <row r="2127" spans="1:1" ht="15">
      <c r="A2127" s="60" t="s">
        <v>19650</v>
      </c>
    </row>
    <row r="2128" spans="1:1" ht="15">
      <c r="A2128" s="60" t="s">
        <v>19651</v>
      </c>
    </row>
    <row r="2129" spans="1:1" ht="15">
      <c r="A2129" s="60" t="s">
        <v>19652</v>
      </c>
    </row>
    <row r="2130" spans="1:1" ht="15">
      <c r="A2130" s="60" t="s">
        <v>19653</v>
      </c>
    </row>
    <row r="2131" spans="1:1" ht="15">
      <c r="A2131" s="60" t="s">
        <v>19654</v>
      </c>
    </row>
    <row r="2132" spans="1:1" ht="15">
      <c r="A2132" s="60" t="s">
        <v>19655</v>
      </c>
    </row>
    <row r="2133" spans="1:1" ht="15">
      <c r="A2133" s="60" t="s">
        <v>19656</v>
      </c>
    </row>
    <row r="2134" spans="1:1" ht="15">
      <c r="A2134" s="60" t="s">
        <v>19657</v>
      </c>
    </row>
    <row r="2135" spans="1:1" ht="15">
      <c r="A2135" s="60" t="s">
        <v>19658</v>
      </c>
    </row>
    <row r="2136" spans="1:1" ht="15">
      <c r="A2136" s="60" t="s">
        <v>19659</v>
      </c>
    </row>
    <row r="2137" spans="1:1" ht="15">
      <c r="A2137" s="60" t="s">
        <v>19660</v>
      </c>
    </row>
    <row r="2138" spans="1:1" ht="15">
      <c r="A2138" s="60" t="s">
        <v>19661</v>
      </c>
    </row>
    <row r="2139" spans="1:1" ht="15">
      <c r="A2139" s="60" t="s">
        <v>19662</v>
      </c>
    </row>
    <row r="2140" spans="1:1" ht="15">
      <c r="A2140" s="60" t="s">
        <v>19663</v>
      </c>
    </row>
    <row r="2141" spans="1:1" ht="15">
      <c r="A2141" s="60" t="s">
        <v>19664</v>
      </c>
    </row>
    <row r="2142" spans="1:1" ht="15">
      <c r="A2142" s="60" t="s">
        <v>19665</v>
      </c>
    </row>
    <row r="2143" spans="1:1" ht="15">
      <c r="A2143" s="60" t="s">
        <v>19666</v>
      </c>
    </row>
    <row r="2144" spans="1:1" ht="15">
      <c r="A2144" s="60" t="s">
        <v>19667</v>
      </c>
    </row>
    <row r="2145" spans="1:1" ht="15">
      <c r="A2145" s="60" t="s">
        <v>19668</v>
      </c>
    </row>
    <row r="2146" spans="1:1" ht="15">
      <c r="A2146" s="60" t="s">
        <v>19669</v>
      </c>
    </row>
    <row r="2147" spans="1:1" ht="15">
      <c r="A2147" s="60" t="s">
        <v>19670</v>
      </c>
    </row>
    <row r="2148" spans="1:1" ht="15">
      <c r="A2148" s="60" t="s">
        <v>19671</v>
      </c>
    </row>
    <row r="2149" spans="1:1" ht="15">
      <c r="A2149" s="60" t="s">
        <v>19672</v>
      </c>
    </row>
    <row r="2150" spans="1:1" ht="15">
      <c r="A2150" s="60" t="s">
        <v>19673</v>
      </c>
    </row>
    <row r="2151" spans="1:1" ht="15">
      <c r="A2151" s="60" t="s">
        <v>19674</v>
      </c>
    </row>
    <row r="2152" spans="1:1" ht="15">
      <c r="A2152" s="60" t="s">
        <v>19675</v>
      </c>
    </row>
    <row r="2153" spans="1:1" ht="15">
      <c r="A2153" s="60" t="s">
        <v>19676</v>
      </c>
    </row>
    <row r="2154" spans="1:1" ht="15">
      <c r="A2154" s="60" t="s">
        <v>19677</v>
      </c>
    </row>
    <row r="2155" spans="1:1" ht="15">
      <c r="A2155" s="60" t="s">
        <v>19678</v>
      </c>
    </row>
    <row r="2156" spans="1:1" ht="15">
      <c r="A2156" s="60" t="s">
        <v>19679</v>
      </c>
    </row>
    <row r="2157" spans="1:1" ht="15">
      <c r="A2157" s="60" t="s">
        <v>19680</v>
      </c>
    </row>
    <row r="2158" spans="1:1" ht="15">
      <c r="A2158" s="60" t="s">
        <v>19681</v>
      </c>
    </row>
    <row r="2159" spans="1:1" ht="15">
      <c r="A2159" s="60" t="s">
        <v>19682</v>
      </c>
    </row>
    <row r="2160" spans="1:1" ht="15">
      <c r="A2160" s="60" t="s">
        <v>19683</v>
      </c>
    </row>
    <row r="2161" spans="1:1" ht="15">
      <c r="A2161" s="60" t="s">
        <v>19684</v>
      </c>
    </row>
    <row r="2162" spans="1:1" ht="15">
      <c r="A2162" s="60" t="s">
        <v>19685</v>
      </c>
    </row>
    <row r="2163" spans="1:1" ht="15">
      <c r="A2163" s="60" t="s">
        <v>19686</v>
      </c>
    </row>
    <row r="2164" spans="1:1" ht="15">
      <c r="A2164" s="60" t="s">
        <v>19687</v>
      </c>
    </row>
    <row r="2165" spans="1:1" ht="15">
      <c r="A2165" s="60" t="s">
        <v>19688</v>
      </c>
    </row>
    <row r="2166" spans="1:1" ht="15">
      <c r="A2166" s="60" t="s">
        <v>19689</v>
      </c>
    </row>
    <row r="2167" spans="1:1" ht="15">
      <c r="A2167" s="60" t="s">
        <v>19690</v>
      </c>
    </row>
    <row r="2168" spans="1:1" ht="15">
      <c r="A2168" s="60" t="s">
        <v>19691</v>
      </c>
    </row>
    <row r="2169" spans="1:1" ht="15">
      <c r="A2169" s="60" t="s">
        <v>19692</v>
      </c>
    </row>
    <row r="2170" spans="1:1" ht="15">
      <c r="A2170" s="60" t="s">
        <v>19693</v>
      </c>
    </row>
    <row r="2171" spans="1:1" ht="15">
      <c r="A2171" s="60" t="s">
        <v>19694</v>
      </c>
    </row>
    <row r="2172" spans="1:1" ht="15">
      <c r="A2172" s="60" t="s">
        <v>19695</v>
      </c>
    </row>
    <row r="2173" spans="1:1" ht="15">
      <c r="A2173" s="60" t="s">
        <v>19696</v>
      </c>
    </row>
    <row r="2174" spans="1:1" ht="15">
      <c r="A2174" s="60" t="s">
        <v>19697</v>
      </c>
    </row>
    <row r="2175" spans="1:1" ht="15">
      <c r="A2175" s="60" t="s">
        <v>19698</v>
      </c>
    </row>
    <row r="2176" spans="1:1" ht="15">
      <c r="A2176" s="60" t="s">
        <v>19699</v>
      </c>
    </row>
    <row r="2177" spans="1:1" ht="15">
      <c r="A2177" s="60" t="s">
        <v>19700</v>
      </c>
    </row>
    <row r="2178" spans="1:1" ht="15">
      <c r="A2178" s="60" t="s">
        <v>19701</v>
      </c>
    </row>
    <row r="2179" spans="1:1" ht="15">
      <c r="A2179" s="60" t="s">
        <v>19702</v>
      </c>
    </row>
    <row r="2180" spans="1:1" ht="15">
      <c r="A2180" s="60" t="s">
        <v>19703</v>
      </c>
    </row>
    <row r="2181" spans="1:1" ht="15">
      <c r="A2181" s="60" t="s">
        <v>19704</v>
      </c>
    </row>
    <row r="2182" spans="1:1" ht="15">
      <c r="A2182" s="60" t="s">
        <v>19705</v>
      </c>
    </row>
    <row r="2183" spans="1:1" ht="15">
      <c r="A2183" s="60" t="s">
        <v>19706</v>
      </c>
    </row>
    <row r="2184" spans="1:1" ht="15">
      <c r="A2184" s="60" t="s">
        <v>19707</v>
      </c>
    </row>
    <row r="2185" spans="1:1" ht="15">
      <c r="A2185" s="60" t="s">
        <v>19708</v>
      </c>
    </row>
    <row r="2186" spans="1:1" ht="15">
      <c r="A2186" s="60" t="s">
        <v>19709</v>
      </c>
    </row>
    <row r="2187" spans="1:1" ht="15">
      <c r="A2187" s="60" t="s">
        <v>19710</v>
      </c>
    </row>
    <row r="2188" spans="1:1" ht="15">
      <c r="A2188" s="60" t="s">
        <v>19711</v>
      </c>
    </row>
    <row r="2189" spans="1:1" ht="15">
      <c r="A2189" s="60" t="s">
        <v>19712</v>
      </c>
    </row>
    <row r="2190" spans="1:1" ht="15">
      <c r="A2190" s="60" t="s">
        <v>19713</v>
      </c>
    </row>
    <row r="2191" spans="1:1" ht="15">
      <c r="A2191" s="60" t="s">
        <v>19714</v>
      </c>
    </row>
    <row r="2192" spans="1:1" ht="15">
      <c r="A2192" s="60" t="s">
        <v>19715</v>
      </c>
    </row>
    <row r="2193" spans="1:1" ht="15">
      <c r="A2193" s="60" t="s">
        <v>19716</v>
      </c>
    </row>
    <row r="2194" spans="1:1" ht="15">
      <c r="A2194" s="60" t="s">
        <v>19717</v>
      </c>
    </row>
    <row r="2195" spans="1:1" ht="15">
      <c r="A2195" s="60" t="s">
        <v>19718</v>
      </c>
    </row>
    <row r="2196" spans="1:1" ht="15">
      <c r="A2196" s="60" t="s">
        <v>19719</v>
      </c>
    </row>
    <row r="2197" spans="1:1" ht="15">
      <c r="A2197" s="60" t="s">
        <v>19720</v>
      </c>
    </row>
    <row r="2198" spans="1:1" ht="15">
      <c r="A2198" s="60" t="s">
        <v>19721</v>
      </c>
    </row>
    <row r="2199" spans="1:1" ht="15">
      <c r="A2199" s="60" t="s">
        <v>19722</v>
      </c>
    </row>
    <row r="2200" spans="1:1" ht="15">
      <c r="A2200" s="60" t="s">
        <v>19723</v>
      </c>
    </row>
    <row r="2201" spans="1:1" ht="15">
      <c r="A2201" s="60" t="s">
        <v>19724</v>
      </c>
    </row>
    <row r="2202" spans="1:1" ht="15">
      <c r="A2202" s="60" t="s">
        <v>19725</v>
      </c>
    </row>
    <row r="2203" spans="1:1" ht="15">
      <c r="A2203" s="60" t="s">
        <v>19726</v>
      </c>
    </row>
    <row r="2204" spans="1:1" ht="15">
      <c r="A2204" s="60" t="s">
        <v>19727</v>
      </c>
    </row>
    <row r="2205" spans="1:1" ht="15">
      <c r="A2205" s="60" t="s">
        <v>19728</v>
      </c>
    </row>
    <row r="2206" spans="1:1" ht="15">
      <c r="A2206" s="60" t="s">
        <v>19729</v>
      </c>
    </row>
    <row r="2207" spans="1:1" ht="15">
      <c r="A2207" s="60" t="s">
        <v>19730</v>
      </c>
    </row>
    <row r="2208" spans="1:1" ht="15">
      <c r="A2208" s="60" t="s">
        <v>19731</v>
      </c>
    </row>
    <row r="2209" spans="1:1" ht="15">
      <c r="A2209" s="60" t="s">
        <v>19732</v>
      </c>
    </row>
    <row r="2210" spans="1:1" ht="15">
      <c r="A2210" s="60" t="s">
        <v>19733</v>
      </c>
    </row>
    <row r="2211" spans="1:1" ht="15">
      <c r="A2211" s="60" t="s">
        <v>19734</v>
      </c>
    </row>
    <row r="2212" spans="1:1" ht="15">
      <c r="A2212" s="60" t="s">
        <v>19735</v>
      </c>
    </row>
    <row r="2213" spans="1:1" ht="15">
      <c r="A2213" s="60" t="s">
        <v>19736</v>
      </c>
    </row>
    <row r="2214" spans="1:1" ht="15">
      <c r="A2214" s="60" t="s">
        <v>19737</v>
      </c>
    </row>
    <row r="2215" spans="1:1" ht="15">
      <c r="A2215" s="60" t="s">
        <v>19738</v>
      </c>
    </row>
    <row r="2216" spans="1:1" ht="15">
      <c r="A2216" s="60" t="s">
        <v>19739</v>
      </c>
    </row>
    <row r="2217" spans="1:1" ht="15">
      <c r="A2217" s="60" t="s">
        <v>19740</v>
      </c>
    </row>
    <row r="2218" spans="1:1" ht="15">
      <c r="A2218" s="60" t="s">
        <v>19741</v>
      </c>
    </row>
    <row r="2219" spans="1:1" ht="15">
      <c r="A2219" s="60" t="s">
        <v>19742</v>
      </c>
    </row>
    <row r="2220" spans="1:1" ht="15">
      <c r="A2220" s="60" t="s">
        <v>19743</v>
      </c>
    </row>
    <row r="2221" spans="1:1" ht="15">
      <c r="A2221" s="60" t="s">
        <v>19744</v>
      </c>
    </row>
    <row r="2222" spans="1:1" ht="15">
      <c r="A2222" s="60" t="s">
        <v>19745</v>
      </c>
    </row>
    <row r="2223" spans="1:1" ht="15">
      <c r="A2223" s="60" t="s">
        <v>19746</v>
      </c>
    </row>
    <row r="2224" spans="1:1" ht="15">
      <c r="A2224" s="60" t="s">
        <v>19747</v>
      </c>
    </row>
    <row r="2225" spans="1:1" ht="15">
      <c r="A2225" s="60" t="s">
        <v>19748</v>
      </c>
    </row>
    <row r="2226" spans="1:1" ht="15">
      <c r="A2226" s="60" t="s">
        <v>19749</v>
      </c>
    </row>
    <row r="2227" spans="1:1" ht="15">
      <c r="A2227" s="60" t="s">
        <v>19750</v>
      </c>
    </row>
    <row r="2228" spans="1:1" ht="15">
      <c r="A2228" s="60" t="s">
        <v>19751</v>
      </c>
    </row>
    <row r="2229" spans="1:1" ht="15">
      <c r="A2229" s="60" t="s">
        <v>19752</v>
      </c>
    </row>
    <row r="2230" spans="1:1" ht="15">
      <c r="A2230" s="60" t="s">
        <v>19753</v>
      </c>
    </row>
    <row r="2231" spans="1:1" ht="15">
      <c r="A2231" s="60" t="s">
        <v>19754</v>
      </c>
    </row>
    <row r="2232" spans="1:1" ht="15">
      <c r="A2232" s="60" t="s">
        <v>19755</v>
      </c>
    </row>
    <row r="2233" spans="1:1" ht="15">
      <c r="A2233" s="60" t="s">
        <v>19756</v>
      </c>
    </row>
    <row r="2234" spans="1:1" ht="15">
      <c r="A2234" s="60" t="s">
        <v>19757</v>
      </c>
    </row>
    <row r="2235" spans="1:1" ht="15">
      <c r="A2235" s="60" t="s">
        <v>19758</v>
      </c>
    </row>
    <row r="2236" spans="1:1" ht="15">
      <c r="A2236" s="60" t="s">
        <v>19759</v>
      </c>
    </row>
    <row r="2237" spans="1:1" ht="15">
      <c r="A2237" s="60" t="s">
        <v>19760</v>
      </c>
    </row>
    <row r="2238" spans="1:1" ht="15">
      <c r="A2238" s="60" t="s">
        <v>19761</v>
      </c>
    </row>
    <row r="2239" spans="1:1" ht="15">
      <c r="A2239" s="60" t="s">
        <v>19762</v>
      </c>
    </row>
    <row r="2240" spans="1:1" ht="15">
      <c r="A2240" s="60" t="s">
        <v>19763</v>
      </c>
    </row>
    <row r="2241" spans="1:1" ht="15">
      <c r="A2241" s="60" t="s">
        <v>19764</v>
      </c>
    </row>
    <row r="2242" spans="1:1" ht="15">
      <c r="A2242" s="60" t="s">
        <v>19765</v>
      </c>
    </row>
    <row r="2243" spans="1:1" ht="15">
      <c r="A2243" s="60" t="s">
        <v>19766</v>
      </c>
    </row>
    <row r="2244" spans="1:1" ht="15">
      <c r="A2244" s="60" t="s">
        <v>19767</v>
      </c>
    </row>
    <row r="2245" spans="1:1" ht="15">
      <c r="A2245" s="60" t="s">
        <v>19768</v>
      </c>
    </row>
    <row r="2246" spans="1:1" ht="15">
      <c r="A2246" s="60" t="s">
        <v>19769</v>
      </c>
    </row>
    <row r="2247" spans="1:1" ht="15">
      <c r="A2247" s="60" t="s">
        <v>19770</v>
      </c>
    </row>
    <row r="2248" spans="1:1" ht="15">
      <c r="A2248" s="60" t="s">
        <v>19771</v>
      </c>
    </row>
    <row r="2249" spans="1:1" ht="15">
      <c r="A2249" s="60" t="s">
        <v>19772</v>
      </c>
    </row>
    <row r="2250" spans="1:1" ht="15">
      <c r="A2250" s="60" t="s">
        <v>19773</v>
      </c>
    </row>
    <row r="2251" spans="1:1" ht="15">
      <c r="A2251" s="60" t="s">
        <v>19774</v>
      </c>
    </row>
    <row r="2252" spans="1:1" ht="15">
      <c r="A2252" s="60" t="s">
        <v>19775</v>
      </c>
    </row>
    <row r="2253" spans="1:1" ht="15">
      <c r="A2253" s="60" t="s">
        <v>19776</v>
      </c>
    </row>
    <row r="2254" spans="1:1" ht="15">
      <c r="A2254" s="60" t="s">
        <v>19777</v>
      </c>
    </row>
    <row r="2255" spans="1:1" ht="15">
      <c r="A2255" s="60" t="s">
        <v>19778</v>
      </c>
    </row>
    <row r="2256" spans="1:1" ht="15">
      <c r="A2256" s="60" t="s">
        <v>19779</v>
      </c>
    </row>
    <row r="2257" spans="1:1" ht="15">
      <c r="A2257" s="60" t="s">
        <v>19780</v>
      </c>
    </row>
    <row r="2258" spans="1:1" ht="15">
      <c r="A2258" s="60" t="s">
        <v>19781</v>
      </c>
    </row>
    <row r="2259" spans="1:1" ht="15">
      <c r="A2259" s="60" t="s">
        <v>19782</v>
      </c>
    </row>
    <row r="2260" spans="1:1" ht="15">
      <c r="A2260" s="60" t="s">
        <v>19783</v>
      </c>
    </row>
    <row r="2261" spans="1:1" ht="15">
      <c r="A2261" s="60" t="s">
        <v>19784</v>
      </c>
    </row>
    <row r="2262" spans="1:1" ht="15">
      <c r="A2262" s="60" t="s">
        <v>19785</v>
      </c>
    </row>
    <row r="2263" spans="1:1" ht="15">
      <c r="A2263" s="60" t="s">
        <v>19786</v>
      </c>
    </row>
    <row r="2264" spans="1:1" ht="15">
      <c r="A2264" s="60" t="s">
        <v>19787</v>
      </c>
    </row>
    <row r="2265" spans="1:1" ht="15">
      <c r="A2265" s="60" t="s">
        <v>19788</v>
      </c>
    </row>
    <row r="2266" spans="1:1" ht="15">
      <c r="A2266" s="60" t="s">
        <v>19789</v>
      </c>
    </row>
    <row r="2267" spans="1:1" ht="15">
      <c r="A2267" s="60" t="s">
        <v>19790</v>
      </c>
    </row>
    <row r="2268" spans="1:1" ht="15">
      <c r="A2268" s="60" t="s">
        <v>19791</v>
      </c>
    </row>
    <row r="2269" spans="1:1" ht="15">
      <c r="A2269" s="60" t="s">
        <v>19792</v>
      </c>
    </row>
    <row r="2270" spans="1:1" ht="15">
      <c r="A2270" s="60" t="s">
        <v>19793</v>
      </c>
    </row>
    <row r="2271" spans="1:1" ht="15">
      <c r="A2271" s="60" t="s">
        <v>19794</v>
      </c>
    </row>
    <row r="2272" spans="1:1" ht="15">
      <c r="A2272" s="60" t="s">
        <v>19795</v>
      </c>
    </row>
    <row r="2273" spans="1:1" ht="15">
      <c r="A2273" s="60" t="s">
        <v>19796</v>
      </c>
    </row>
    <row r="2274" spans="1:1" ht="15">
      <c r="A2274" s="60" t="s">
        <v>19797</v>
      </c>
    </row>
    <row r="2275" spans="1:1" ht="15">
      <c r="A2275" s="60" t="s">
        <v>19798</v>
      </c>
    </row>
    <row r="2276" spans="1:1" ht="15">
      <c r="A2276" s="60" t="s">
        <v>19799</v>
      </c>
    </row>
    <row r="2277" spans="1:1" ht="15">
      <c r="A2277" s="60" t="s">
        <v>19800</v>
      </c>
    </row>
    <row r="2278" spans="1:1" ht="15">
      <c r="A2278" s="60" t="s">
        <v>19801</v>
      </c>
    </row>
    <row r="2279" spans="1:1" ht="15">
      <c r="A2279" s="60" t="s">
        <v>19802</v>
      </c>
    </row>
    <row r="2280" spans="1:1" ht="15">
      <c r="A2280" s="60" t="s">
        <v>19803</v>
      </c>
    </row>
    <row r="2281" spans="1:1" ht="15">
      <c r="A2281" s="60" t="s">
        <v>19804</v>
      </c>
    </row>
    <row r="2282" spans="1:1" ht="15">
      <c r="A2282" s="60" t="s">
        <v>19805</v>
      </c>
    </row>
    <row r="2283" spans="1:1" ht="15">
      <c r="A2283" s="60" t="s">
        <v>19806</v>
      </c>
    </row>
    <row r="2284" spans="1:1" ht="15">
      <c r="A2284" s="60" t="s">
        <v>19807</v>
      </c>
    </row>
    <row r="2285" spans="1:1" ht="15">
      <c r="A2285" s="60" t="s">
        <v>19808</v>
      </c>
    </row>
    <row r="2286" spans="1:1" ht="15">
      <c r="A2286" s="60" t="s">
        <v>19809</v>
      </c>
    </row>
    <row r="2287" spans="1:1" ht="15">
      <c r="A2287" s="60" t="s">
        <v>19810</v>
      </c>
    </row>
    <row r="2288" spans="1:1" ht="15">
      <c r="A2288" s="60" t="s">
        <v>19811</v>
      </c>
    </row>
    <row r="2289" spans="1:1" ht="15">
      <c r="A2289" s="60" t="s">
        <v>19812</v>
      </c>
    </row>
    <row r="2290" spans="1:1" ht="15">
      <c r="A2290" s="60" t="s">
        <v>19813</v>
      </c>
    </row>
    <row r="2291" spans="1:1" ht="15">
      <c r="A2291" s="60" t="s">
        <v>19814</v>
      </c>
    </row>
    <row r="2292" spans="1:1" ht="15">
      <c r="A2292" s="60" t="s">
        <v>19815</v>
      </c>
    </row>
    <row r="2293" spans="1:1" ht="15">
      <c r="A2293" s="60" t="s">
        <v>19816</v>
      </c>
    </row>
    <row r="2294" spans="1:1" ht="15">
      <c r="A2294" s="60" t="s">
        <v>19817</v>
      </c>
    </row>
    <row r="2295" spans="1:1" ht="15">
      <c r="A2295" s="60" t="s">
        <v>19818</v>
      </c>
    </row>
    <row r="2296" spans="1:1" ht="15">
      <c r="A2296" s="60" t="s">
        <v>19819</v>
      </c>
    </row>
    <row r="2297" spans="1:1" ht="15">
      <c r="A2297" s="60" t="s">
        <v>19820</v>
      </c>
    </row>
    <row r="2298" spans="1:1" ht="15">
      <c r="A2298" s="60" t="s">
        <v>19821</v>
      </c>
    </row>
    <row r="2299" spans="1:1" ht="15">
      <c r="A2299" s="60" t="s">
        <v>19822</v>
      </c>
    </row>
    <row r="2300" spans="1:1" ht="15">
      <c r="A2300" s="60" t="s">
        <v>19823</v>
      </c>
    </row>
    <row r="2301" spans="1:1" ht="15">
      <c r="A2301" s="60" t="s">
        <v>19824</v>
      </c>
    </row>
    <row r="2302" spans="1:1" ht="15">
      <c r="A2302" s="60" t="s">
        <v>19825</v>
      </c>
    </row>
    <row r="2303" spans="1:1" ht="15">
      <c r="A2303" s="60" t="s">
        <v>19826</v>
      </c>
    </row>
    <row r="2304" spans="1:1" ht="15">
      <c r="A2304" s="60" t="s">
        <v>19827</v>
      </c>
    </row>
    <row r="2305" spans="1:1" ht="15">
      <c r="A2305" s="60" t="s">
        <v>19828</v>
      </c>
    </row>
    <row r="2306" spans="1:1" ht="15">
      <c r="A2306" s="60" t="s">
        <v>19829</v>
      </c>
    </row>
    <row r="2307" spans="1:1" ht="15">
      <c r="A2307" s="60" t="s">
        <v>19830</v>
      </c>
    </row>
    <row r="2308" spans="1:1" ht="15">
      <c r="A2308" s="60" t="s">
        <v>19831</v>
      </c>
    </row>
    <row r="2309" spans="1:1" ht="15">
      <c r="A2309" s="60" t="s">
        <v>19832</v>
      </c>
    </row>
    <row r="2310" spans="1:1" ht="15">
      <c r="A2310" s="60" t="s">
        <v>19833</v>
      </c>
    </row>
    <row r="2311" spans="1:1" ht="15">
      <c r="A2311" s="60" t="s">
        <v>19834</v>
      </c>
    </row>
    <row r="2312" spans="1:1" ht="15">
      <c r="A2312" s="60" t="s">
        <v>19835</v>
      </c>
    </row>
    <row r="2313" spans="1:1" ht="15">
      <c r="A2313" s="60" t="s">
        <v>19836</v>
      </c>
    </row>
    <row r="2314" spans="1:1" ht="15">
      <c r="A2314" s="60" t="s">
        <v>19837</v>
      </c>
    </row>
    <row r="2315" spans="1:1" ht="15">
      <c r="A2315" s="60" t="s">
        <v>19838</v>
      </c>
    </row>
    <row r="2316" spans="1:1" ht="15">
      <c r="A2316" s="60" t="s">
        <v>19839</v>
      </c>
    </row>
    <row r="2317" spans="1:1" ht="15">
      <c r="A2317" s="60" t="s">
        <v>19840</v>
      </c>
    </row>
    <row r="2318" spans="1:1" ht="15">
      <c r="A2318" s="60" t="s">
        <v>19841</v>
      </c>
    </row>
    <row r="2319" spans="1:1" ht="15">
      <c r="A2319" s="60" t="s">
        <v>19842</v>
      </c>
    </row>
    <row r="2320" spans="1:1" ht="15">
      <c r="A2320" s="60" t="s">
        <v>19843</v>
      </c>
    </row>
    <row r="2321" spans="1:1" ht="15">
      <c r="A2321" s="60" t="s">
        <v>19844</v>
      </c>
    </row>
    <row r="2322" spans="1:1" ht="15">
      <c r="A2322" s="60" t="s">
        <v>19845</v>
      </c>
    </row>
    <row r="2323" spans="1:1" ht="15">
      <c r="A2323" s="60" t="s">
        <v>19846</v>
      </c>
    </row>
    <row r="2324" spans="1:1" ht="15">
      <c r="A2324" s="60" t="s">
        <v>19847</v>
      </c>
    </row>
    <row r="2325" spans="1:1" ht="15">
      <c r="A2325" s="60" t="s">
        <v>19848</v>
      </c>
    </row>
    <row r="2326" spans="1:1" ht="15">
      <c r="A2326" s="60" t="s">
        <v>19849</v>
      </c>
    </row>
    <row r="2327" spans="1:1" ht="15">
      <c r="A2327" s="60" t="s">
        <v>19850</v>
      </c>
    </row>
    <row r="2328" spans="1:1" ht="15">
      <c r="A2328" s="60" t="s">
        <v>19851</v>
      </c>
    </row>
    <row r="2329" spans="1:1" ht="15">
      <c r="A2329" s="60" t="s">
        <v>19852</v>
      </c>
    </row>
    <row r="2330" spans="1:1" ht="15">
      <c r="A2330" s="60" t="s">
        <v>19853</v>
      </c>
    </row>
    <row r="2331" spans="1:1" ht="15">
      <c r="A2331" s="60" t="s">
        <v>19854</v>
      </c>
    </row>
    <row r="2332" spans="1:1" ht="15">
      <c r="A2332" s="60" t="s">
        <v>19855</v>
      </c>
    </row>
    <row r="2333" spans="1:1" ht="15">
      <c r="A2333" s="60" t="s">
        <v>19856</v>
      </c>
    </row>
    <row r="2334" spans="1:1" ht="15">
      <c r="A2334" s="60" t="s">
        <v>19857</v>
      </c>
    </row>
    <row r="2335" spans="1:1" ht="15">
      <c r="A2335" s="60" t="s">
        <v>19858</v>
      </c>
    </row>
    <row r="2336" spans="1:1" ht="15">
      <c r="A2336" s="60" t="s">
        <v>19859</v>
      </c>
    </row>
    <row r="2337" spans="1:1" ht="15">
      <c r="A2337" s="60" t="s">
        <v>19860</v>
      </c>
    </row>
    <row r="2338" spans="1:1" ht="15">
      <c r="A2338" s="60" t="s">
        <v>19861</v>
      </c>
    </row>
    <row r="2339" spans="1:1" ht="15">
      <c r="A2339" s="60" t="s">
        <v>19862</v>
      </c>
    </row>
    <row r="2340" spans="1:1" ht="15">
      <c r="A2340" s="60" t="s">
        <v>19863</v>
      </c>
    </row>
    <row r="2341" spans="1:1" ht="15">
      <c r="A2341" s="60" t="s">
        <v>19864</v>
      </c>
    </row>
    <row r="2342" spans="1:1" ht="15">
      <c r="A2342" s="60" t="s">
        <v>19865</v>
      </c>
    </row>
    <row r="2343" spans="1:1" ht="15">
      <c r="A2343" s="60" t="s">
        <v>19866</v>
      </c>
    </row>
    <row r="2344" spans="1:1" ht="15">
      <c r="A2344" s="60" t="s">
        <v>19867</v>
      </c>
    </row>
    <row r="2345" spans="1:1" ht="15">
      <c r="A2345" s="60" t="s">
        <v>19868</v>
      </c>
    </row>
    <row r="2346" spans="1:1" ht="15">
      <c r="A2346" s="60" t="s">
        <v>19869</v>
      </c>
    </row>
    <row r="2347" spans="1:1" ht="15">
      <c r="A2347" s="60" t="s">
        <v>19870</v>
      </c>
    </row>
    <row r="2348" spans="1:1" ht="15">
      <c r="A2348" s="60" t="s">
        <v>19871</v>
      </c>
    </row>
    <row r="2349" spans="1:1" ht="15">
      <c r="A2349" s="60" t="s">
        <v>19872</v>
      </c>
    </row>
    <row r="2350" spans="1:1" ht="15">
      <c r="A2350" s="60" t="s">
        <v>19873</v>
      </c>
    </row>
    <row r="2351" spans="1:1" ht="15">
      <c r="A2351" s="60" t="s">
        <v>19874</v>
      </c>
    </row>
    <row r="2352" spans="1:1" ht="15">
      <c r="A2352" s="60" t="s">
        <v>19875</v>
      </c>
    </row>
    <row r="2353" spans="1:1" ht="15">
      <c r="A2353" s="60" t="s">
        <v>19876</v>
      </c>
    </row>
    <row r="2354" spans="1:1" ht="15">
      <c r="A2354" s="60" t="s">
        <v>19877</v>
      </c>
    </row>
    <row r="2355" spans="1:1" ht="15">
      <c r="A2355" s="60" t="s">
        <v>19878</v>
      </c>
    </row>
    <row r="2356" spans="1:1" ht="15">
      <c r="A2356" s="60" t="s">
        <v>19879</v>
      </c>
    </row>
    <row r="2357" spans="1:1" ht="15">
      <c r="A2357" s="60" t="s">
        <v>19880</v>
      </c>
    </row>
    <row r="2358" spans="1:1" ht="15">
      <c r="A2358" s="60" t="s">
        <v>19881</v>
      </c>
    </row>
    <row r="2359" spans="1:1" ht="15">
      <c r="A2359" s="60" t="s">
        <v>19882</v>
      </c>
    </row>
    <row r="2360" spans="1:1" ht="15">
      <c r="A2360" s="60" t="s">
        <v>19883</v>
      </c>
    </row>
    <row r="2361" spans="1:1" ht="15">
      <c r="A2361" s="60" t="s">
        <v>19884</v>
      </c>
    </row>
    <row r="2362" spans="1:1" ht="15">
      <c r="A2362" s="60" t="s">
        <v>19885</v>
      </c>
    </row>
    <row r="2363" spans="1:1" ht="15">
      <c r="A2363" s="60" t="s">
        <v>19886</v>
      </c>
    </row>
    <row r="2364" spans="1:1" ht="15">
      <c r="A2364" s="60" t="s">
        <v>19887</v>
      </c>
    </row>
    <row r="2365" spans="1:1" ht="15">
      <c r="A2365" s="60" t="s">
        <v>19888</v>
      </c>
    </row>
    <row r="2366" spans="1:1" ht="15">
      <c r="A2366" s="60" t="s">
        <v>19889</v>
      </c>
    </row>
    <row r="2367" spans="1:1" ht="15">
      <c r="A2367" s="60" t="s">
        <v>19890</v>
      </c>
    </row>
    <row r="2368" spans="1:1" ht="15">
      <c r="A2368" s="60" t="s">
        <v>19891</v>
      </c>
    </row>
    <row r="2369" spans="1:1" ht="15">
      <c r="A2369" s="60" t="s">
        <v>19892</v>
      </c>
    </row>
    <row r="2370" spans="1:1" ht="15">
      <c r="A2370" s="60" t="s">
        <v>19893</v>
      </c>
    </row>
    <row r="2371" spans="1:1" ht="15">
      <c r="A2371" s="60" t="s">
        <v>19894</v>
      </c>
    </row>
    <row r="2372" spans="1:1" ht="15">
      <c r="A2372" s="60" t="s">
        <v>19895</v>
      </c>
    </row>
    <row r="2373" spans="1:1" ht="15">
      <c r="A2373" s="60" t="s">
        <v>19896</v>
      </c>
    </row>
    <row r="2374" spans="1:1" ht="15">
      <c r="A2374" s="60" t="s">
        <v>19897</v>
      </c>
    </row>
    <row r="2375" spans="1:1" ht="15">
      <c r="A2375" s="60" t="s">
        <v>19898</v>
      </c>
    </row>
    <row r="2376" spans="1:1" ht="15">
      <c r="A2376" s="60" t="s">
        <v>19899</v>
      </c>
    </row>
    <row r="2377" spans="1:1" ht="15">
      <c r="A2377" s="60" t="s">
        <v>19900</v>
      </c>
    </row>
    <row r="2378" spans="1:1" ht="15">
      <c r="A2378" s="60" t="s">
        <v>19901</v>
      </c>
    </row>
    <row r="2379" spans="1:1" ht="15">
      <c r="A2379" s="60" t="s">
        <v>19902</v>
      </c>
    </row>
    <row r="2380" spans="1:1" ht="15">
      <c r="A2380" s="60" t="s">
        <v>19903</v>
      </c>
    </row>
    <row r="2381" spans="1:1" ht="15">
      <c r="A2381" s="60" t="s">
        <v>19904</v>
      </c>
    </row>
    <row r="2382" spans="1:1" ht="15">
      <c r="A2382" s="60" t="s">
        <v>19905</v>
      </c>
    </row>
    <row r="2383" spans="1:1" ht="15">
      <c r="A2383" s="60" t="s">
        <v>19906</v>
      </c>
    </row>
    <row r="2384" spans="1:1" ht="15">
      <c r="A2384" s="60" t="s">
        <v>19907</v>
      </c>
    </row>
    <row r="2385" spans="1:1" ht="15">
      <c r="A2385" s="60" t="s">
        <v>19908</v>
      </c>
    </row>
    <row r="2386" spans="1:1" ht="15">
      <c r="A2386" s="60" t="s">
        <v>19909</v>
      </c>
    </row>
    <row r="2387" spans="1:1" ht="15">
      <c r="A2387" s="60" t="s">
        <v>19910</v>
      </c>
    </row>
    <row r="2388" spans="1:1" ht="15">
      <c r="A2388" s="60" t="s">
        <v>19911</v>
      </c>
    </row>
    <row r="2389" spans="1:1" ht="15">
      <c r="A2389" s="60" t="s">
        <v>19912</v>
      </c>
    </row>
    <row r="2390" spans="1:1" ht="15">
      <c r="A2390" s="60" t="s">
        <v>19913</v>
      </c>
    </row>
    <row r="2391" spans="1:1" ht="15">
      <c r="A2391" s="60" t="s">
        <v>19914</v>
      </c>
    </row>
    <row r="2392" spans="1:1" ht="15">
      <c r="A2392" s="60" t="s">
        <v>19915</v>
      </c>
    </row>
    <row r="2393" spans="1:1" ht="15">
      <c r="A2393" s="60" t="s">
        <v>19916</v>
      </c>
    </row>
    <row r="2394" spans="1:1" ht="15">
      <c r="A2394" s="60" t="s">
        <v>19917</v>
      </c>
    </row>
    <row r="2395" spans="1:1" ht="15">
      <c r="A2395" s="60" t="s">
        <v>19918</v>
      </c>
    </row>
    <row r="2396" spans="1:1" ht="15">
      <c r="A2396" s="60" t="s">
        <v>19919</v>
      </c>
    </row>
    <row r="2397" spans="1:1" ht="15">
      <c r="A2397" s="60" t="s">
        <v>19920</v>
      </c>
    </row>
    <row r="2398" spans="1:1" ht="15">
      <c r="A2398" s="60" t="s">
        <v>19921</v>
      </c>
    </row>
    <row r="2399" spans="1:1" ht="15">
      <c r="A2399" s="60" t="s">
        <v>19922</v>
      </c>
    </row>
    <row r="2400" spans="1:1" ht="15">
      <c r="A2400" s="60" t="s">
        <v>19923</v>
      </c>
    </row>
    <row r="2401" spans="1:1" ht="15">
      <c r="A2401" s="60" t="s">
        <v>19924</v>
      </c>
    </row>
    <row r="2402" spans="1:1" ht="15">
      <c r="A2402" s="60" t="s">
        <v>19925</v>
      </c>
    </row>
    <row r="2403" spans="1:1" ht="15">
      <c r="A2403" s="60" t="s">
        <v>19926</v>
      </c>
    </row>
    <row r="2404" spans="1:1" ht="15">
      <c r="A2404" s="60" t="s">
        <v>19927</v>
      </c>
    </row>
    <row r="2405" spans="1:1" ht="15">
      <c r="A2405" s="60" t="s">
        <v>19928</v>
      </c>
    </row>
    <row r="2406" spans="1:1" ht="15">
      <c r="A2406" s="60" t="s">
        <v>19929</v>
      </c>
    </row>
    <row r="2407" spans="1:1" ht="15">
      <c r="A2407" s="60" t="s">
        <v>19930</v>
      </c>
    </row>
    <row r="2408" spans="1:1" ht="15">
      <c r="A2408" s="60" t="s">
        <v>19931</v>
      </c>
    </row>
    <row r="2409" spans="1:1" ht="15">
      <c r="A2409" s="60" t="s">
        <v>19932</v>
      </c>
    </row>
    <row r="2410" spans="1:1" ht="15">
      <c r="A2410" s="60" t="s">
        <v>19933</v>
      </c>
    </row>
    <row r="2411" spans="1:1" ht="15">
      <c r="A2411" s="60" t="s">
        <v>19934</v>
      </c>
    </row>
    <row r="2412" spans="1:1" ht="15">
      <c r="A2412" s="60" t="s">
        <v>19935</v>
      </c>
    </row>
    <row r="2413" spans="1:1" ht="15">
      <c r="A2413" s="60" t="s">
        <v>19936</v>
      </c>
    </row>
    <row r="2414" spans="1:1" ht="15">
      <c r="A2414" s="60" t="s">
        <v>19937</v>
      </c>
    </row>
    <row r="2415" spans="1:1" ht="15">
      <c r="A2415" s="60" t="s">
        <v>19938</v>
      </c>
    </row>
    <row r="2416" spans="1:1" ht="15">
      <c r="A2416" s="60" t="s">
        <v>19939</v>
      </c>
    </row>
    <row r="2417" spans="1:1" ht="15">
      <c r="A2417" s="60" t="s">
        <v>19940</v>
      </c>
    </row>
    <row r="2418" spans="1:1" ht="15">
      <c r="A2418" s="60" t="s">
        <v>19941</v>
      </c>
    </row>
    <row r="2419" spans="1:1" ht="15">
      <c r="A2419" s="60" t="s">
        <v>19942</v>
      </c>
    </row>
    <row r="2420" spans="1:1" ht="15">
      <c r="A2420" s="60" t="s">
        <v>19943</v>
      </c>
    </row>
    <row r="2421" spans="1:1" ht="15">
      <c r="A2421" s="60" t="s">
        <v>19944</v>
      </c>
    </row>
    <row r="2422" spans="1:1" ht="15">
      <c r="A2422" s="60" t="s">
        <v>19945</v>
      </c>
    </row>
    <row r="2423" spans="1:1" ht="15">
      <c r="A2423" s="60" t="s">
        <v>19946</v>
      </c>
    </row>
    <row r="2424" spans="1:1" ht="15">
      <c r="A2424" s="60" t="s">
        <v>19947</v>
      </c>
    </row>
    <row r="2425" spans="1:1" ht="15">
      <c r="A2425" s="60" t="s">
        <v>19948</v>
      </c>
    </row>
    <row r="2426" spans="1:1" ht="15">
      <c r="A2426" s="60" t="s">
        <v>19949</v>
      </c>
    </row>
    <row r="2427" spans="1:1" ht="15">
      <c r="A2427" s="60" t="s">
        <v>19950</v>
      </c>
    </row>
    <row r="2428" spans="1:1" ht="15">
      <c r="A2428" s="60" t="s">
        <v>19951</v>
      </c>
    </row>
    <row r="2429" spans="1:1" ht="15">
      <c r="A2429" s="60" t="s">
        <v>19952</v>
      </c>
    </row>
    <row r="2430" spans="1:1" ht="15">
      <c r="A2430" s="60" t="s">
        <v>19953</v>
      </c>
    </row>
    <row r="2431" spans="1:1" ht="15">
      <c r="A2431" s="60" t="s">
        <v>19954</v>
      </c>
    </row>
    <row r="2432" spans="1:1" ht="15">
      <c r="A2432" s="60" t="s">
        <v>19955</v>
      </c>
    </row>
    <row r="2433" spans="1:1" ht="15">
      <c r="A2433" s="60" t="s">
        <v>19956</v>
      </c>
    </row>
    <row r="2434" spans="1:1" ht="15">
      <c r="A2434" s="60" t="s">
        <v>19957</v>
      </c>
    </row>
    <row r="2435" spans="1:1" ht="15">
      <c r="A2435" s="60" t="s">
        <v>19958</v>
      </c>
    </row>
    <row r="2436" spans="1:1" ht="15">
      <c r="A2436" s="60" t="s">
        <v>19959</v>
      </c>
    </row>
    <row r="2437" spans="1:1" ht="15">
      <c r="A2437" s="60" t="s">
        <v>19960</v>
      </c>
    </row>
    <row r="2438" spans="1:1" ht="15">
      <c r="A2438" s="60" t="s">
        <v>19961</v>
      </c>
    </row>
    <row r="2439" spans="1:1" ht="15">
      <c r="A2439" s="60" t="s">
        <v>19962</v>
      </c>
    </row>
    <row r="2440" spans="1:1" ht="15">
      <c r="A2440" s="60" t="s">
        <v>19963</v>
      </c>
    </row>
    <row r="2441" spans="1:1" ht="15">
      <c r="A2441" s="60" t="s">
        <v>19964</v>
      </c>
    </row>
    <row r="2442" spans="1:1" ht="15">
      <c r="A2442" s="60" t="s">
        <v>19965</v>
      </c>
    </row>
    <row r="2443" spans="1:1" ht="15">
      <c r="A2443" s="60" t="s">
        <v>19966</v>
      </c>
    </row>
    <row r="2444" spans="1:1" ht="15">
      <c r="A2444" s="60" t="s">
        <v>19967</v>
      </c>
    </row>
    <row r="2445" spans="1:1" ht="15">
      <c r="A2445" s="60" t="s">
        <v>19968</v>
      </c>
    </row>
    <row r="2446" spans="1:1" ht="15">
      <c r="A2446" s="60" t="s">
        <v>19969</v>
      </c>
    </row>
    <row r="2447" spans="1:1" ht="15">
      <c r="A2447" s="60" t="s">
        <v>19970</v>
      </c>
    </row>
    <row r="2448" spans="1:1" ht="15">
      <c r="A2448" s="60" t="s">
        <v>19971</v>
      </c>
    </row>
    <row r="2449" spans="1:1" ht="15">
      <c r="A2449" s="60" t="s">
        <v>19972</v>
      </c>
    </row>
    <row r="2450" spans="1:1" ht="15">
      <c r="A2450" s="60" t="s">
        <v>19973</v>
      </c>
    </row>
    <row r="2451" spans="1:1" ht="15">
      <c r="A2451" s="60" t="s">
        <v>19974</v>
      </c>
    </row>
    <row r="2452" spans="1:1" ht="15">
      <c r="A2452" s="60" t="s">
        <v>19975</v>
      </c>
    </row>
    <row r="2453" spans="1:1" ht="15">
      <c r="A2453" s="60" t="s">
        <v>19976</v>
      </c>
    </row>
    <row r="2454" spans="1:1" ht="15">
      <c r="A2454" s="60" t="s">
        <v>19977</v>
      </c>
    </row>
    <row r="2455" spans="1:1" ht="15">
      <c r="A2455" s="60" t="s">
        <v>19978</v>
      </c>
    </row>
    <row r="2456" spans="1:1" ht="15">
      <c r="A2456" s="60" t="s">
        <v>19979</v>
      </c>
    </row>
    <row r="2457" spans="1:1" ht="15">
      <c r="A2457" s="60" t="s">
        <v>19980</v>
      </c>
    </row>
    <row r="2458" spans="1:1" ht="15">
      <c r="A2458" s="60" t="s">
        <v>19981</v>
      </c>
    </row>
    <row r="2459" spans="1:1" ht="15">
      <c r="A2459" s="60" t="s">
        <v>19982</v>
      </c>
    </row>
    <row r="2460" spans="1:1" ht="15">
      <c r="A2460" s="60" t="s">
        <v>19983</v>
      </c>
    </row>
    <row r="2461" spans="1:1" ht="15">
      <c r="A2461" s="60" t="s">
        <v>19984</v>
      </c>
    </row>
    <row r="2462" spans="1:1" ht="15">
      <c r="A2462" s="60" t="s">
        <v>19985</v>
      </c>
    </row>
    <row r="2463" spans="1:1" ht="15">
      <c r="A2463" s="60" t="s">
        <v>19986</v>
      </c>
    </row>
    <row r="2464" spans="1:1" ht="15">
      <c r="A2464" s="60" t="s">
        <v>19987</v>
      </c>
    </row>
    <row r="2465" spans="1:1" ht="15">
      <c r="A2465" s="60" t="s">
        <v>19988</v>
      </c>
    </row>
    <row r="2466" spans="1:1" ht="15">
      <c r="A2466" s="60" t="s">
        <v>19989</v>
      </c>
    </row>
    <row r="2467" spans="1:1" ht="15">
      <c r="A2467" s="60" t="s">
        <v>19990</v>
      </c>
    </row>
    <row r="2468" spans="1:1" ht="15">
      <c r="A2468" s="60" t="s">
        <v>19991</v>
      </c>
    </row>
    <row r="2469" spans="1:1" ht="15">
      <c r="A2469" s="60" t="s">
        <v>19992</v>
      </c>
    </row>
    <row r="2470" spans="1:1" ht="15">
      <c r="A2470" s="60" t="s">
        <v>19993</v>
      </c>
    </row>
    <row r="2471" spans="1:1" ht="15">
      <c r="A2471" s="60" t="s">
        <v>19994</v>
      </c>
    </row>
    <row r="2472" spans="1:1" ht="15">
      <c r="A2472" s="60" t="s">
        <v>19995</v>
      </c>
    </row>
    <row r="2473" spans="1:1" ht="15">
      <c r="A2473" s="60" t="s">
        <v>19996</v>
      </c>
    </row>
    <row r="2474" spans="1:1" ht="15">
      <c r="A2474" s="60" t="s">
        <v>19997</v>
      </c>
    </row>
    <row r="2475" spans="1:1" ht="15">
      <c r="A2475" s="60" t="s">
        <v>19998</v>
      </c>
    </row>
    <row r="2476" spans="1:1" ht="15">
      <c r="A2476" s="60" t="s">
        <v>19999</v>
      </c>
    </row>
    <row r="2477" spans="1:1" ht="15">
      <c r="A2477" s="60" t="s">
        <v>20000</v>
      </c>
    </row>
    <row r="2478" spans="1:1" ht="15">
      <c r="A2478" s="60" t="s">
        <v>20001</v>
      </c>
    </row>
    <row r="2479" spans="1:1" ht="15">
      <c r="A2479" s="60" t="s">
        <v>20002</v>
      </c>
    </row>
    <row r="2480" spans="1:1" ht="15">
      <c r="A2480" s="60" t="s">
        <v>20003</v>
      </c>
    </row>
    <row r="2481" spans="1:1" ht="15">
      <c r="A2481" s="60" t="s">
        <v>20004</v>
      </c>
    </row>
    <row r="2482" spans="1:1" ht="15">
      <c r="A2482" s="60" t="s">
        <v>20005</v>
      </c>
    </row>
    <row r="2483" spans="1:1" ht="15">
      <c r="A2483" s="60" t="s">
        <v>20006</v>
      </c>
    </row>
    <row r="2484" spans="1:1" ht="15">
      <c r="A2484" s="60" t="s">
        <v>20007</v>
      </c>
    </row>
    <row r="2485" spans="1:1" ht="15">
      <c r="A2485" s="60" t="s">
        <v>20008</v>
      </c>
    </row>
    <row r="2486" spans="1:1" ht="15">
      <c r="A2486" s="60" t="s">
        <v>20009</v>
      </c>
    </row>
    <row r="2487" spans="1:1" ht="15">
      <c r="A2487" s="60" t="s">
        <v>20010</v>
      </c>
    </row>
    <row r="2488" spans="1:1" ht="15">
      <c r="A2488" s="60" t="s">
        <v>20011</v>
      </c>
    </row>
    <row r="2489" spans="1:1" ht="15">
      <c r="A2489" s="60" t="s">
        <v>20012</v>
      </c>
    </row>
    <row r="2490" spans="1:1" ht="15">
      <c r="A2490" s="60" t="s">
        <v>20013</v>
      </c>
    </row>
    <row r="2491" spans="1:1" ht="15">
      <c r="A2491" s="60" t="s">
        <v>20014</v>
      </c>
    </row>
    <row r="2492" spans="1:1" ht="15">
      <c r="A2492" s="60" t="s">
        <v>20015</v>
      </c>
    </row>
    <row r="2493" spans="1:1" ht="15">
      <c r="A2493" s="60" t="s">
        <v>20016</v>
      </c>
    </row>
    <row r="2494" spans="1:1" ht="15">
      <c r="A2494" s="60" t="s">
        <v>20017</v>
      </c>
    </row>
    <row r="2495" spans="1:1" ht="15">
      <c r="A2495" s="60" t="s">
        <v>20018</v>
      </c>
    </row>
    <row r="2496" spans="1:1" ht="15">
      <c r="A2496" s="60" t="s">
        <v>20019</v>
      </c>
    </row>
    <row r="2497" spans="1:1" ht="15">
      <c r="A2497" s="60" t="s">
        <v>20020</v>
      </c>
    </row>
    <row r="2498" spans="1:1" ht="15">
      <c r="A2498" s="60" t="s">
        <v>20021</v>
      </c>
    </row>
    <row r="2499" spans="1:1" ht="15">
      <c r="A2499" s="60" t="s">
        <v>20022</v>
      </c>
    </row>
    <row r="2500" spans="1:1" ht="15">
      <c r="A2500" s="60" t="s">
        <v>20023</v>
      </c>
    </row>
    <row r="2501" spans="1:1" ht="15">
      <c r="A2501" s="60" t="s">
        <v>20024</v>
      </c>
    </row>
    <row r="2502" spans="1:1" ht="15">
      <c r="A2502" s="60" t="s">
        <v>20025</v>
      </c>
    </row>
    <row r="2503" spans="1:1" ht="15">
      <c r="A2503" s="60" t="s">
        <v>20026</v>
      </c>
    </row>
    <row r="2504" spans="1:1" ht="15">
      <c r="A2504" s="60" t="s">
        <v>20027</v>
      </c>
    </row>
    <row r="2505" spans="1:1" ht="15">
      <c r="A2505" s="60" t="s">
        <v>20028</v>
      </c>
    </row>
    <row r="2506" spans="1:1" ht="15">
      <c r="A2506" s="60" t="s">
        <v>20029</v>
      </c>
    </row>
    <row r="2507" spans="1:1" ht="15">
      <c r="A2507" s="60" t="s">
        <v>20030</v>
      </c>
    </row>
    <row r="2508" spans="1:1" ht="15">
      <c r="A2508" s="60" t="s">
        <v>20031</v>
      </c>
    </row>
    <row r="2509" spans="1:1" ht="15">
      <c r="A2509" s="60" t="s">
        <v>20032</v>
      </c>
    </row>
    <row r="2510" spans="1:1" ht="15">
      <c r="A2510" s="60" t="s">
        <v>20033</v>
      </c>
    </row>
    <row r="2511" spans="1:1" ht="15">
      <c r="A2511" s="60" t="s">
        <v>20034</v>
      </c>
    </row>
    <row r="2512" spans="1:1" ht="15">
      <c r="A2512" s="60" t="s">
        <v>20035</v>
      </c>
    </row>
    <row r="2513" spans="1:1" ht="15">
      <c r="A2513" s="60" t="s">
        <v>20036</v>
      </c>
    </row>
    <row r="2514" spans="1:1" ht="15">
      <c r="A2514" s="60" t="s">
        <v>20037</v>
      </c>
    </row>
    <row r="2515" spans="1:1" ht="15">
      <c r="A2515" s="60" t="s">
        <v>20038</v>
      </c>
    </row>
    <row r="2516" spans="1:1" ht="15">
      <c r="A2516" s="60" t="s">
        <v>20039</v>
      </c>
    </row>
    <row r="2517" spans="1:1" ht="15">
      <c r="A2517" s="60" t="s">
        <v>20040</v>
      </c>
    </row>
    <row r="2518" spans="1:1" ht="15">
      <c r="A2518" s="60" t="s">
        <v>20041</v>
      </c>
    </row>
    <row r="2519" spans="1:1" ht="15">
      <c r="A2519" s="60" t="s">
        <v>20042</v>
      </c>
    </row>
    <row r="2520" spans="1:1" ht="15">
      <c r="A2520" s="60" t="s">
        <v>20043</v>
      </c>
    </row>
    <row r="2521" spans="1:1" ht="15">
      <c r="A2521" s="60" t="s">
        <v>20044</v>
      </c>
    </row>
    <row r="2522" spans="1:1" ht="15">
      <c r="A2522" s="60" t="s">
        <v>20045</v>
      </c>
    </row>
    <row r="2523" spans="1:1" ht="15">
      <c r="A2523" s="60" t="s">
        <v>20046</v>
      </c>
    </row>
    <row r="2524" spans="1:1" ht="15">
      <c r="A2524" s="60" t="s">
        <v>20047</v>
      </c>
    </row>
    <row r="2525" spans="1:1" ht="15">
      <c r="A2525" s="60" t="s">
        <v>20048</v>
      </c>
    </row>
    <row r="2526" spans="1:1" ht="15">
      <c r="A2526" s="60" t="s">
        <v>20049</v>
      </c>
    </row>
    <row r="2527" spans="1:1" ht="15">
      <c r="A2527" s="60" t="s">
        <v>20050</v>
      </c>
    </row>
    <row r="2528" spans="1:1" ht="15">
      <c r="A2528" s="60" t="s">
        <v>20051</v>
      </c>
    </row>
    <row r="2529" spans="1:1" ht="15">
      <c r="A2529" s="60" t="s">
        <v>20052</v>
      </c>
    </row>
    <row r="2530" spans="1:1" ht="15">
      <c r="A2530" s="60" t="s">
        <v>20053</v>
      </c>
    </row>
    <row r="2531" spans="1:1" ht="15">
      <c r="A2531" s="60" t="s">
        <v>20054</v>
      </c>
    </row>
    <row r="2532" spans="1:1" ht="15">
      <c r="A2532" s="60" t="s">
        <v>20055</v>
      </c>
    </row>
    <row r="2533" spans="1:1" ht="15">
      <c r="A2533" s="60" t="s">
        <v>20056</v>
      </c>
    </row>
    <row r="2534" spans="1:1" ht="15">
      <c r="A2534" s="60" t="s">
        <v>20057</v>
      </c>
    </row>
    <row r="2535" spans="1:1" ht="15">
      <c r="A2535" s="60" t="s">
        <v>20058</v>
      </c>
    </row>
    <row r="2536" spans="1:1" ht="15">
      <c r="A2536" s="60" t="s">
        <v>20059</v>
      </c>
    </row>
    <row r="2537" spans="1:1" ht="15">
      <c r="A2537" s="60" t="s">
        <v>20060</v>
      </c>
    </row>
    <row r="2538" spans="1:1" ht="15">
      <c r="A2538" s="60" t="s">
        <v>20061</v>
      </c>
    </row>
    <row r="2539" spans="1:1" ht="15">
      <c r="A2539" s="60" t="s">
        <v>20062</v>
      </c>
    </row>
    <row r="2540" spans="1:1" ht="15">
      <c r="A2540" s="60" t="s">
        <v>20063</v>
      </c>
    </row>
    <row r="2541" spans="1:1" ht="15">
      <c r="A2541" s="60" t="s">
        <v>20064</v>
      </c>
    </row>
    <row r="2542" spans="1:1" ht="15">
      <c r="A2542" s="60" t="s">
        <v>20065</v>
      </c>
    </row>
    <row r="2543" spans="1:1" ht="15">
      <c r="A2543" s="60" t="s">
        <v>20066</v>
      </c>
    </row>
    <row r="2544" spans="1:1" ht="15">
      <c r="A2544" s="60" t="s">
        <v>20067</v>
      </c>
    </row>
    <row r="2545" spans="1:1" ht="15">
      <c r="A2545" s="60" t="s">
        <v>20068</v>
      </c>
    </row>
    <row r="2546" spans="1:1" ht="15">
      <c r="A2546" s="60" t="s">
        <v>20069</v>
      </c>
    </row>
    <row r="2547" spans="1:1" ht="15">
      <c r="A2547" s="60" t="s">
        <v>20070</v>
      </c>
    </row>
    <row r="2548" spans="1:1" ht="15">
      <c r="A2548" s="60" t="s">
        <v>20071</v>
      </c>
    </row>
    <row r="2549" spans="1:1" ht="15">
      <c r="A2549" s="60" t="s">
        <v>20072</v>
      </c>
    </row>
    <row r="2550" spans="1:1" ht="15">
      <c r="A2550" s="60" t="s">
        <v>20073</v>
      </c>
    </row>
    <row r="2551" spans="1:1" ht="15">
      <c r="A2551" s="60" t="s">
        <v>20074</v>
      </c>
    </row>
    <row r="2552" spans="1:1" ht="15">
      <c r="A2552" s="60" t="s">
        <v>20075</v>
      </c>
    </row>
    <row r="2553" spans="1:1" ht="15">
      <c r="A2553" s="60" t="s">
        <v>20076</v>
      </c>
    </row>
    <row r="2554" spans="1:1" ht="15">
      <c r="A2554" s="60" t="s">
        <v>20077</v>
      </c>
    </row>
    <row r="2555" spans="1:1" ht="15">
      <c r="A2555" s="60" t="s">
        <v>20078</v>
      </c>
    </row>
    <row r="2556" spans="1:1" ht="15">
      <c r="A2556" s="60" t="s">
        <v>20079</v>
      </c>
    </row>
    <row r="2557" spans="1:1" ht="15">
      <c r="A2557" s="60" t="s">
        <v>20080</v>
      </c>
    </row>
    <row r="2558" spans="1:1" ht="15">
      <c r="A2558" s="60" t="s">
        <v>20081</v>
      </c>
    </row>
    <row r="2559" spans="1:1" ht="15">
      <c r="A2559" s="60" t="s">
        <v>20082</v>
      </c>
    </row>
    <row r="2560" spans="1:1" ht="15">
      <c r="A2560" s="60" t="s">
        <v>20083</v>
      </c>
    </row>
    <row r="2561" spans="1:1" ht="15">
      <c r="A2561" s="60" t="s">
        <v>20084</v>
      </c>
    </row>
    <row r="2562" spans="1:1" ht="15">
      <c r="A2562" s="60" t="s">
        <v>20085</v>
      </c>
    </row>
    <row r="2563" spans="1:1" ht="15">
      <c r="A2563" s="60" t="s">
        <v>20086</v>
      </c>
    </row>
    <row r="2564" spans="1:1" ht="15">
      <c r="A2564" s="60" t="s">
        <v>20087</v>
      </c>
    </row>
    <row r="2565" spans="1:1" ht="15">
      <c r="A2565" s="60" t="s">
        <v>20088</v>
      </c>
    </row>
    <row r="2566" spans="1:1" ht="15">
      <c r="A2566" s="60" t="s">
        <v>20089</v>
      </c>
    </row>
    <row r="2567" spans="1:1" ht="15">
      <c r="A2567" s="60" t="s">
        <v>20090</v>
      </c>
    </row>
    <row r="2568" spans="1:1" ht="15">
      <c r="A2568" s="60" t="s">
        <v>20091</v>
      </c>
    </row>
    <row r="2569" spans="1:1" ht="15">
      <c r="A2569" s="60" t="s">
        <v>20092</v>
      </c>
    </row>
    <row r="2570" spans="1:1" ht="15">
      <c r="A2570" s="60" t="s">
        <v>20093</v>
      </c>
    </row>
    <row r="2571" spans="1:1" ht="15">
      <c r="A2571" s="60" t="s">
        <v>20094</v>
      </c>
    </row>
    <row r="2572" spans="1:1" ht="15">
      <c r="A2572" s="60" t="s">
        <v>20095</v>
      </c>
    </row>
    <row r="2573" spans="1:1" ht="15">
      <c r="A2573" s="60" t="s">
        <v>20096</v>
      </c>
    </row>
    <row r="2574" spans="1:1" ht="15">
      <c r="A2574" s="60" t="s">
        <v>20097</v>
      </c>
    </row>
    <row r="2575" spans="1:1" ht="15">
      <c r="A2575" s="60" t="s">
        <v>20098</v>
      </c>
    </row>
    <row r="2576" spans="1:1" ht="15">
      <c r="A2576" s="60" t="s">
        <v>20099</v>
      </c>
    </row>
    <row r="2577" spans="1:1" ht="15">
      <c r="A2577" s="60" t="s">
        <v>20100</v>
      </c>
    </row>
    <row r="2578" spans="1:1" ht="15">
      <c r="A2578" s="60" t="s">
        <v>20101</v>
      </c>
    </row>
    <row r="2579" spans="1:1" ht="15">
      <c r="A2579" s="60" t="s">
        <v>20102</v>
      </c>
    </row>
    <row r="2580" spans="1:1" ht="15">
      <c r="A2580" s="60" t="s">
        <v>20103</v>
      </c>
    </row>
    <row r="2581" spans="1:1" ht="15">
      <c r="A2581" s="60" t="s">
        <v>20104</v>
      </c>
    </row>
    <row r="2582" spans="1:1" ht="15">
      <c r="A2582" s="60" t="s">
        <v>20105</v>
      </c>
    </row>
    <row r="2583" spans="1:1" ht="15">
      <c r="A2583" s="60" t="s">
        <v>20106</v>
      </c>
    </row>
    <row r="2584" spans="1:1" ht="15">
      <c r="A2584" s="60" t="s">
        <v>20107</v>
      </c>
    </row>
    <row r="2585" spans="1:1" ht="15">
      <c r="A2585" s="60" t="s">
        <v>20108</v>
      </c>
    </row>
    <row r="2586" spans="1:1" ht="15">
      <c r="A2586" s="60" t="s">
        <v>20109</v>
      </c>
    </row>
    <row r="2587" spans="1:1" ht="15">
      <c r="A2587" s="60" t="s">
        <v>20110</v>
      </c>
    </row>
    <row r="2588" spans="1:1" ht="15">
      <c r="A2588" s="60" t="s">
        <v>20111</v>
      </c>
    </row>
    <row r="2589" spans="1:1" ht="15">
      <c r="A2589" s="60" t="s">
        <v>20112</v>
      </c>
    </row>
    <row r="2590" spans="1:1" ht="15">
      <c r="A2590" s="60" t="s">
        <v>20113</v>
      </c>
    </row>
    <row r="2591" spans="1:1" ht="15">
      <c r="A2591" s="60" t="s">
        <v>20114</v>
      </c>
    </row>
    <row r="2592" spans="1:1" ht="15">
      <c r="A2592" s="60" t="s">
        <v>20115</v>
      </c>
    </row>
    <row r="2593" spans="1:1" ht="15">
      <c r="A2593" s="60" t="s">
        <v>20116</v>
      </c>
    </row>
    <row r="2594" spans="1:1" ht="15">
      <c r="A2594" s="60" t="s">
        <v>20117</v>
      </c>
    </row>
    <row r="2595" spans="1:1" ht="15">
      <c r="A2595" s="60" t="s">
        <v>20118</v>
      </c>
    </row>
    <row r="2596" spans="1:1" ht="15">
      <c r="A2596" s="60" t="s">
        <v>20119</v>
      </c>
    </row>
    <row r="2597" spans="1:1" ht="15">
      <c r="A2597" s="60" t="s">
        <v>20120</v>
      </c>
    </row>
    <row r="2598" spans="1:1" ht="15">
      <c r="A2598" s="60" t="s">
        <v>20121</v>
      </c>
    </row>
    <row r="2599" spans="1:1" ht="15">
      <c r="A2599" s="60" t="s">
        <v>20122</v>
      </c>
    </row>
    <row r="2600" spans="1:1" ht="15">
      <c r="A2600" s="60" t="s">
        <v>20123</v>
      </c>
    </row>
    <row r="2601" spans="1:1" ht="15">
      <c r="A2601" s="60" t="s">
        <v>20124</v>
      </c>
    </row>
    <row r="2602" spans="1:1" ht="15">
      <c r="A2602" s="60" t="s">
        <v>20125</v>
      </c>
    </row>
    <row r="2603" spans="1:1" ht="15">
      <c r="A2603" s="60" t="s">
        <v>20126</v>
      </c>
    </row>
    <row r="2604" spans="1:1" ht="15">
      <c r="A2604" s="60" t="s">
        <v>20127</v>
      </c>
    </row>
    <row r="2605" spans="1:1" ht="15">
      <c r="A2605" s="60" t="s">
        <v>20128</v>
      </c>
    </row>
    <row r="2606" spans="1:1" ht="15">
      <c r="A2606" s="60" t="s">
        <v>20129</v>
      </c>
    </row>
    <row r="2607" spans="1:1" ht="15">
      <c r="A2607" s="60" t="s">
        <v>20130</v>
      </c>
    </row>
    <row r="2608" spans="1:1" ht="15">
      <c r="A2608" s="60" t="s">
        <v>20131</v>
      </c>
    </row>
    <row r="2609" spans="1:1" ht="15">
      <c r="A2609" s="60" t="s">
        <v>20132</v>
      </c>
    </row>
    <row r="2610" spans="1:1" ht="15">
      <c r="A2610" s="60" t="s">
        <v>20133</v>
      </c>
    </row>
    <row r="2611" spans="1:1" ht="15">
      <c r="A2611" s="60" t="s">
        <v>20134</v>
      </c>
    </row>
    <row r="2612" spans="1:1" ht="15">
      <c r="A2612" s="60" t="s">
        <v>20135</v>
      </c>
    </row>
    <row r="2613" spans="1:1" ht="15">
      <c r="A2613" s="60" t="s">
        <v>20136</v>
      </c>
    </row>
    <row r="2614" spans="1:1" ht="15">
      <c r="A2614" s="60" t="s">
        <v>20137</v>
      </c>
    </row>
    <row r="2615" spans="1:1" ht="15">
      <c r="A2615" s="60" t="s">
        <v>20138</v>
      </c>
    </row>
    <row r="2616" spans="1:1" ht="15">
      <c r="A2616" s="60" t="s">
        <v>20139</v>
      </c>
    </row>
    <row r="2617" spans="1:1" ht="15">
      <c r="A2617" s="60" t="s">
        <v>20140</v>
      </c>
    </row>
    <row r="2618" spans="1:1" ht="15">
      <c r="A2618" s="60" t="s">
        <v>20141</v>
      </c>
    </row>
    <row r="2619" spans="1:1" ht="15">
      <c r="A2619" s="60" t="s">
        <v>20142</v>
      </c>
    </row>
    <row r="2620" spans="1:1" ht="15">
      <c r="A2620" s="60" t="s">
        <v>20143</v>
      </c>
    </row>
    <row r="2621" spans="1:1" ht="15">
      <c r="A2621" s="60" t="s">
        <v>20144</v>
      </c>
    </row>
    <row r="2622" spans="1:1" ht="15">
      <c r="A2622" s="60" t="s">
        <v>20145</v>
      </c>
    </row>
    <row r="2623" spans="1:1" ht="15">
      <c r="A2623" s="60" t="s">
        <v>20146</v>
      </c>
    </row>
    <row r="2624" spans="1:1" ht="15">
      <c r="A2624" s="60" t="s">
        <v>20147</v>
      </c>
    </row>
    <row r="2625" spans="1:1" ht="15">
      <c r="A2625" s="60" t="s">
        <v>20148</v>
      </c>
    </row>
    <row r="2626" spans="1:1" ht="15">
      <c r="A2626" s="60" t="s">
        <v>20149</v>
      </c>
    </row>
    <row r="2627" spans="1:1" ht="15">
      <c r="A2627" s="60" t="s">
        <v>20150</v>
      </c>
    </row>
    <row r="2628" spans="1:1" ht="15">
      <c r="A2628" s="60" t="s">
        <v>20151</v>
      </c>
    </row>
    <row r="2629" spans="1:1" ht="15">
      <c r="A2629" s="60" t="s">
        <v>20152</v>
      </c>
    </row>
    <row r="2630" spans="1:1" ht="15">
      <c r="A2630" s="60" t="s">
        <v>20153</v>
      </c>
    </row>
    <row r="2631" spans="1:1" ht="15">
      <c r="A2631" s="60" t="s">
        <v>20154</v>
      </c>
    </row>
    <row r="2632" spans="1:1" ht="15">
      <c r="A2632" s="60" t="s">
        <v>20155</v>
      </c>
    </row>
    <row r="2633" spans="1:1" ht="15">
      <c r="A2633" s="60" t="s">
        <v>20156</v>
      </c>
    </row>
    <row r="2634" spans="1:1" ht="15">
      <c r="A2634" s="60" t="s">
        <v>20157</v>
      </c>
    </row>
    <row r="2635" spans="1:1" ht="15">
      <c r="A2635" s="60" t="s">
        <v>20158</v>
      </c>
    </row>
    <row r="2636" spans="1:1" ht="15">
      <c r="A2636" s="60" t="s">
        <v>20159</v>
      </c>
    </row>
    <row r="2637" spans="1:1" ht="15">
      <c r="A2637" s="60" t="s">
        <v>20160</v>
      </c>
    </row>
    <row r="2638" spans="1:1" ht="15">
      <c r="A2638" s="60" t="s">
        <v>20161</v>
      </c>
    </row>
    <row r="2639" spans="1:1" ht="15">
      <c r="A2639" s="60" t="s">
        <v>20162</v>
      </c>
    </row>
    <row r="2640" spans="1:1" ht="15">
      <c r="A2640" s="60" t="s">
        <v>20163</v>
      </c>
    </row>
    <row r="2641" spans="1:1" ht="15">
      <c r="A2641" s="60" t="s">
        <v>20164</v>
      </c>
    </row>
    <row r="2642" spans="1:1" ht="15">
      <c r="A2642" s="60" t="s">
        <v>20165</v>
      </c>
    </row>
    <row r="2643" spans="1:1" ht="15">
      <c r="A2643" s="60" t="s">
        <v>20166</v>
      </c>
    </row>
    <row r="2644" spans="1:1" ht="15">
      <c r="A2644" s="60" t="s">
        <v>20167</v>
      </c>
    </row>
    <row r="2645" spans="1:1" ht="15">
      <c r="A2645" s="60" t="s">
        <v>20168</v>
      </c>
    </row>
    <row r="2646" spans="1:1" ht="15">
      <c r="A2646" s="60" t="s">
        <v>20169</v>
      </c>
    </row>
    <row r="2647" spans="1:1" ht="15">
      <c r="A2647" s="60" t="s">
        <v>20170</v>
      </c>
    </row>
    <row r="2648" spans="1:1" ht="15">
      <c r="A2648" s="60" t="s">
        <v>20171</v>
      </c>
    </row>
    <row r="2649" spans="1:1" ht="15">
      <c r="A2649" s="60" t="s">
        <v>20172</v>
      </c>
    </row>
    <row r="2650" spans="1:1" ht="15">
      <c r="A2650" s="60" t="s">
        <v>20173</v>
      </c>
    </row>
    <row r="2651" spans="1:1" ht="15">
      <c r="A2651" s="60" t="s">
        <v>20174</v>
      </c>
    </row>
    <row r="2652" spans="1:1" ht="15">
      <c r="A2652" s="60" t="s">
        <v>20175</v>
      </c>
    </row>
    <row r="2653" spans="1:1" ht="15">
      <c r="A2653" s="60" t="s">
        <v>20176</v>
      </c>
    </row>
    <row r="2654" spans="1:1" ht="15">
      <c r="A2654" s="60" t="s">
        <v>20177</v>
      </c>
    </row>
    <row r="2655" spans="1:1" ht="15">
      <c r="A2655" s="60" t="s">
        <v>20178</v>
      </c>
    </row>
    <row r="2656" spans="1:1" ht="15">
      <c r="A2656" s="60" t="s">
        <v>20179</v>
      </c>
    </row>
    <row r="2657" spans="1:1" ht="15">
      <c r="A2657" s="60" t="s">
        <v>20180</v>
      </c>
    </row>
    <row r="2658" spans="1:1" ht="15">
      <c r="A2658" s="60" t="s">
        <v>20181</v>
      </c>
    </row>
    <row r="2659" spans="1:1" ht="15">
      <c r="A2659" s="60" t="s">
        <v>20182</v>
      </c>
    </row>
    <row r="2660" spans="1:1" ht="15">
      <c r="A2660" s="60" t="s">
        <v>20183</v>
      </c>
    </row>
    <row r="2661" spans="1:1" ht="15">
      <c r="A2661" s="60" t="s">
        <v>20184</v>
      </c>
    </row>
    <row r="2662" spans="1:1" ht="15">
      <c r="A2662" s="60" t="s">
        <v>20185</v>
      </c>
    </row>
    <row r="2663" spans="1:1" ht="15">
      <c r="A2663" s="60" t="s">
        <v>20186</v>
      </c>
    </row>
    <row r="2664" spans="1:1" ht="15">
      <c r="A2664" s="60" t="s">
        <v>20187</v>
      </c>
    </row>
    <row r="2665" spans="1:1" ht="15">
      <c r="A2665" s="60" t="s">
        <v>20188</v>
      </c>
    </row>
    <row r="2666" spans="1:1" ht="15">
      <c r="A2666" s="60" t="s">
        <v>20189</v>
      </c>
    </row>
    <row r="2667" spans="1:1" ht="15">
      <c r="A2667" s="60" t="s">
        <v>20190</v>
      </c>
    </row>
    <row r="2668" spans="1:1" ht="15">
      <c r="A2668" s="60" t="s">
        <v>20191</v>
      </c>
    </row>
    <row r="2669" spans="1:1" ht="15">
      <c r="A2669" s="60" t="s">
        <v>20192</v>
      </c>
    </row>
    <row r="2670" spans="1:1" ht="15">
      <c r="A2670" s="60" t="s">
        <v>20193</v>
      </c>
    </row>
    <row r="2671" spans="1:1" ht="15">
      <c r="A2671" s="60" t="s">
        <v>20194</v>
      </c>
    </row>
    <row r="2672" spans="1:1" ht="15">
      <c r="A2672" s="60" t="s">
        <v>20195</v>
      </c>
    </row>
    <row r="2673" spans="1:1" ht="15">
      <c r="A2673" s="60" t="s">
        <v>20196</v>
      </c>
    </row>
    <row r="2674" spans="1:1" ht="15">
      <c r="A2674" s="60" t="s">
        <v>20197</v>
      </c>
    </row>
    <row r="2675" spans="1:1" ht="15">
      <c r="A2675" s="60" t="s">
        <v>20198</v>
      </c>
    </row>
    <row r="2676" spans="1:1" ht="15">
      <c r="A2676" s="60" t="s">
        <v>20199</v>
      </c>
    </row>
    <row r="2677" spans="1:1" ht="15">
      <c r="A2677" s="60" t="s">
        <v>20200</v>
      </c>
    </row>
    <row r="2678" spans="1:1" ht="15">
      <c r="A2678" s="60" t="s">
        <v>20201</v>
      </c>
    </row>
    <row r="2679" spans="1:1" ht="15">
      <c r="A2679" s="60" t="s">
        <v>20202</v>
      </c>
    </row>
    <row r="2680" spans="1:1" ht="15">
      <c r="A2680" s="60" t="s">
        <v>20203</v>
      </c>
    </row>
    <row r="2681" spans="1:1" ht="15">
      <c r="A2681" s="60" t="s">
        <v>20204</v>
      </c>
    </row>
    <row r="2682" spans="1:1" ht="15">
      <c r="A2682" s="60" t="s">
        <v>20205</v>
      </c>
    </row>
    <row r="2683" spans="1:1" ht="15">
      <c r="A2683" s="60" t="s">
        <v>20206</v>
      </c>
    </row>
    <row r="2684" spans="1:1" ht="15">
      <c r="A2684" s="60" t="s">
        <v>20207</v>
      </c>
    </row>
    <row r="2685" spans="1:1" ht="15">
      <c r="A2685" s="60" t="s">
        <v>20208</v>
      </c>
    </row>
    <row r="2686" spans="1:1" ht="15">
      <c r="A2686" s="60" t="s">
        <v>20209</v>
      </c>
    </row>
    <row r="2687" spans="1:1" ht="15">
      <c r="A2687" s="60" t="s">
        <v>20210</v>
      </c>
    </row>
    <row r="2688" spans="1:1" ht="15">
      <c r="A2688" s="60" t="s">
        <v>20211</v>
      </c>
    </row>
    <row r="2689" spans="1:1" ht="15">
      <c r="A2689" s="60" t="s">
        <v>20212</v>
      </c>
    </row>
    <row r="2690" spans="1:1" ht="15">
      <c r="A2690" s="60" t="s">
        <v>20213</v>
      </c>
    </row>
    <row r="2691" spans="1:1" ht="15">
      <c r="A2691" s="60" t="s">
        <v>20214</v>
      </c>
    </row>
    <row r="2692" spans="1:1" ht="15">
      <c r="A2692" s="60" t="s">
        <v>20215</v>
      </c>
    </row>
    <row r="2693" spans="1:1" ht="15">
      <c r="A2693" s="60" t="s">
        <v>20216</v>
      </c>
    </row>
    <row r="2694" spans="1:1" ht="15">
      <c r="A2694" s="60" t="s">
        <v>20217</v>
      </c>
    </row>
    <row r="2695" spans="1:1" ht="15">
      <c r="A2695" s="60" t="s">
        <v>20218</v>
      </c>
    </row>
    <row r="2696" spans="1:1" ht="15">
      <c r="A2696" s="60" t="s">
        <v>20219</v>
      </c>
    </row>
    <row r="2697" spans="1:1" ht="15">
      <c r="A2697" s="60" t="s">
        <v>20220</v>
      </c>
    </row>
    <row r="2698" spans="1:1" ht="15">
      <c r="A2698" s="60" t="s">
        <v>20221</v>
      </c>
    </row>
    <row r="2699" spans="1:1" ht="15">
      <c r="A2699" s="60" t="s">
        <v>20222</v>
      </c>
    </row>
    <row r="2700" spans="1:1" ht="15">
      <c r="A2700" s="60" t="s">
        <v>20223</v>
      </c>
    </row>
    <row r="2701" spans="1:1" ht="15">
      <c r="A2701" s="60" t="s">
        <v>20224</v>
      </c>
    </row>
    <row r="2702" spans="1:1" ht="15">
      <c r="A2702" s="60" t="s">
        <v>20225</v>
      </c>
    </row>
    <row r="2703" spans="1:1" ht="15">
      <c r="A2703" s="60" t="s">
        <v>20226</v>
      </c>
    </row>
    <row r="2704" spans="1:1" ht="15">
      <c r="A2704" s="60" t="s">
        <v>20227</v>
      </c>
    </row>
    <row r="2705" spans="1:1" ht="15">
      <c r="A2705" s="60" t="s">
        <v>20228</v>
      </c>
    </row>
    <row r="2706" spans="1:1" ht="15">
      <c r="A2706" s="60" t="s">
        <v>20229</v>
      </c>
    </row>
    <row r="2707" spans="1:1" ht="15">
      <c r="A2707" s="60" t="s">
        <v>20230</v>
      </c>
    </row>
    <row r="2708" spans="1:1" ht="15">
      <c r="A2708" s="60" t="s">
        <v>20231</v>
      </c>
    </row>
    <row r="2709" spans="1:1" ht="15">
      <c r="A2709" s="60" t="s">
        <v>20232</v>
      </c>
    </row>
    <row r="2710" spans="1:1" ht="15">
      <c r="A2710" s="60" t="s">
        <v>20233</v>
      </c>
    </row>
    <row r="2711" spans="1:1" ht="15">
      <c r="A2711" s="60" t="s">
        <v>20234</v>
      </c>
    </row>
    <row r="2712" spans="1:1" ht="15">
      <c r="A2712" s="60" t="s">
        <v>20235</v>
      </c>
    </row>
    <row r="2713" spans="1:1" ht="15">
      <c r="A2713" s="60" t="s">
        <v>20236</v>
      </c>
    </row>
    <row r="2714" spans="1:1" ht="15">
      <c r="A2714" s="60" t="s">
        <v>20237</v>
      </c>
    </row>
    <row r="2715" spans="1:1" ht="15">
      <c r="A2715" s="60" t="s">
        <v>20238</v>
      </c>
    </row>
    <row r="2716" spans="1:1" ht="15">
      <c r="A2716" s="60" t="s">
        <v>20239</v>
      </c>
    </row>
    <row r="2717" spans="1:1" ht="15">
      <c r="A2717" s="60" t="s">
        <v>20240</v>
      </c>
    </row>
    <row r="2718" spans="1:1" ht="15">
      <c r="A2718" s="60" t="s">
        <v>20241</v>
      </c>
    </row>
    <row r="2719" spans="1:1" ht="15">
      <c r="A2719" s="60" t="s">
        <v>20242</v>
      </c>
    </row>
    <row r="2720" spans="1:1" ht="15">
      <c r="A2720" s="60" t="s">
        <v>20243</v>
      </c>
    </row>
    <row r="2721" spans="1:1" ht="15">
      <c r="A2721" s="60" t="s">
        <v>20244</v>
      </c>
    </row>
    <row r="2722" spans="1:1" ht="15">
      <c r="A2722" s="60" t="s">
        <v>20245</v>
      </c>
    </row>
    <row r="2723" spans="1:1" ht="15">
      <c r="A2723" s="60" t="s">
        <v>20246</v>
      </c>
    </row>
    <row r="2724" spans="1:1" ht="15">
      <c r="A2724" s="60" t="s">
        <v>20247</v>
      </c>
    </row>
    <row r="2725" spans="1:1" ht="15">
      <c r="A2725" s="60" t="s">
        <v>20248</v>
      </c>
    </row>
    <row r="2726" spans="1:1" ht="15">
      <c r="A2726" s="60" t="s">
        <v>20249</v>
      </c>
    </row>
    <row r="2727" spans="1:1" ht="15">
      <c r="A2727" s="60" t="s">
        <v>20250</v>
      </c>
    </row>
    <row r="2728" spans="1:1" ht="15">
      <c r="A2728" s="60" t="s">
        <v>20251</v>
      </c>
    </row>
    <row r="2729" spans="1:1" ht="15">
      <c r="A2729" s="60" t="s">
        <v>20252</v>
      </c>
    </row>
    <row r="2730" spans="1:1" ht="15">
      <c r="A2730" s="60" t="s">
        <v>20253</v>
      </c>
    </row>
    <row r="2731" spans="1:1" ht="15">
      <c r="A2731" s="60" t="s">
        <v>20254</v>
      </c>
    </row>
    <row r="2732" spans="1:1" ht="15">
      <c r="A2732" s="60" t="s">
        <v>20255</v>
      </c>
    </row>
    <row r="2733" spans="1:1" ht="15">
      <c r="A2733" s="60" t="s">
        <v>20256</v>
      </c>
    </row>
    <row r="2734" spans="1:1" ht="15">
      <c r="A2734" s="60" t="s">
        <v>20257</v>
      </c>
    </row>
    <row r="2735" spans="1:1" ht="15">
      <c r="A2735" s="60" t="s">
        <v>20258</v>
      </c>
    </row>
    <row r="2736" spans="1:1" ht="15">
      <c r="A2736" s="60" t="s">
        <v>20259</v>
      </c>
    </row>
    <row r="2737" spans="1:1" ht="15">
      <c r="A2737" s="60" t="s">
        <v>20260</v>
      </c>
    </row>
    <row r="2738" spans="1:1" ht="15">
      <c r="A2738" s="60" t="s">
        <v>20261</v>
      </c>
    </row>
    <row r="2739" spans="1:1" ht="15">
      <c r="A2739" s="60" t="s">
        <v>20262</v>
      </c>
    </row>
    <row r="2740" spans="1:1" ht="15">
      <c r="A2740" s="60" t="s">
        <v>20263</v>
      </c>
    </row>
    <row r="2741" spans="1:1" ht="15">
      <c r="A2741" s="60" t="s">
        <v>20264</v>
      </c>
    </row>
    <row r="2742" spans="1:1" ht="15">
      <c r="A2742" s="60" t="s">
        <v>20265</v>
      </c>
    </row>
    <row r="2743" spans="1:1" ht="15">
      <c r="A2743" s="60" t="s">
        <v>20266</v>
      </c>
    </row>
    <row r="2744" spans="1:1" ht="15">
      <c r="A2744" s="60" t="s">
        <v>20267</v>
      </c>
    </row>
    <row r="2745" spans="1:1" ht="15">
      <c r="A2745" s="60" t="s">
        <v>20268</v>
      </c>
    </row>
    <row r="2746" spans="1:1" ht="15">
      <c r="A2746" s="60" t="s">
        <v>20269</v>
      </c>
    </row>
    <row r="2747" spans="1:1" ht="15">
      <c r="A2747" s="60" t="s">
        <v>20270</v>
      </c>
    </row>
    <row r="2748" spans="1:1" ht="15">
      <c r="A2748" s="60" t="s">
        <v>20271</v>
      </c>
    </row>
    <row r="2749" spans="1:1" ht="15">
      <c r="A2749" s="60" t="s">
        <v>20272</v>
      </c>
    </row>
    <row r="2750" spans="1:1" ht="15">
      <c r="A2750" s="60" t="s">
        <v>20273</v>
      </c>
    </row>
    <row r="2751" spans="1:1" ht="15">
      <c r="A2751" s="60" t="s">
        <v>20274</v>
      </c>
    </row>
    <row r="2752" spans="1:1" ht="15">
      <c r="A2752" s="60" t="s">
        <v>20275</v>
      </c>
    </row>
    <row r="2753" spans="1:1" ht="15">
      <c r="A2753" s="60" t="s">
        <v>20276</v>
      </c>
    </row>
    <row r="2754" spans="1:1" ht="15">
      <c r="A2754" s="60" t="s">
        <v>20277</v>
      </c>
    </row>
    <row r="2755" spans="1:1" ht="15">
      <c r="A2755" s="60" t="s">
        <v>20278</v>
      </c>
    </row>
    <row r="2756" spans="1:1" ht="15">
      <c r="A2756" s="60" t="s">
        <v>20279</v>
      </c>
    </row>
    <row r="2757" spans="1:1" ht="15">
      <c r="A2757" s="60" t="s">
        <v>20280</v>
      </c>
    </row>
    <row r="2758" spans="1:1" ht="15">
      <c r="A2758" s="60" t="s">
        <v>20281</v>
      </c>
    </row>
    <row r="2759" spans="1:1" ht="15">
      <c r="A2759" s="60" t="s">
        <v>20282</v>
      </c>
    </row>
    <row r="2760" spans="1:1" ht="15">
      <c r="A2760" s="60" t="s">
        <v>20283</v>
      </c>
    </row>
    <row r="2761" spans="1:1" ht="15">
      <c r="A2761" s="60" t="s">
        <v>20284</v>
      </c>
    </row>
    <row r="2762" spans="1:1" ht="15">
      <c r="A2762" s="60" t="s">
        <v>20285</v>
      </c>
    </row>
    <row r="2763" spans="1:1" ht="15">
      <c r="A2763" s="60" t="s">
        <v>20286</v>
      </c>
    </row>
    <row r="2764" spans="1:1" ht="15">
      <c r="A2764" s="60" t="s">
        <v>20287</v>
      </c>
    </row>
    <row r="2765" spans="1:1" ht="15">
      <c r="A2765" s="60" t="s">
        <v>20288</v>
      </c>
    </row>
    <row r="2766" spans="1:1" ht="15">
      <c r="A2766" s="60" t="s">
        <v>20289</v>
      </c>
    </row>
    <row r="2767" spans="1:1" ht="15">
      <c r="A2767" s="60" t="s">
        <v>20290</v>
      </c>
    </row>
    <row r="2768" spans="1:1" ht="15">
      <c r="A2768" s="60" t="s">
        <v>20291</v>
      </c>
    </row>
    <row r="2769" spans="1:1" ht="15">
      <c r="A2769" s="60" t="s">
        <v>20292</v>
      </c>
    </row>
    <row r="2770" spans="1:1" ht="15">
      <c r="A2770" s="60" t="s">
        <v>20293</v>
      </c>
    </row>
    <row r="2771" spans="1:1" ht="15">
      <c r="A2771" s="60" t="s">
        <v>20294</v>
      </c>
    </row>
    <row r="2772" spans="1:1" ht="15">
      <c r="A2772" s="60" t="s">
        <v>20295</v>
      </c>
    </row>
    <row r="2773" spans="1:1" ht="15">
      <c r="A2773" s="60" t="s">
        <v>20296</v>
      </c>
    </row>
    <row r="2774" spans="1:1" ht="15">
      <c r="A2774" s="60" t="s">
        <v>20297</v>
      </c>
    </row>
    <row r="2775" spans="1:1" ht="15">
      <c r="A2775" s="60" t="s">
        <v>20298</v>
      </c>
    </row>
    <row r="2776" spans="1:1" ht="15">
      <c r="A2776" s="60" t="s">
        <v>20299</v>
      </c>
    </row>
    <row r="2777" spans="1:1" ht="15">
      <c r="A2777" s="60" t="s">
        <v>20300</v>
      </c>
    </row>
    <row r="2778" spans="1:1" ht="15">
      <c r="A2778" s="60" t="s">
        <v>20301</v>
      </c>
    </row>
    <row r="2779" spans="1:1" ht="15">
      <c r="A2779" s="60" t="s">
        <v>20302</v>
      </c>
    </row>
    <row r="2780" spans="1:1" ht="15">
      <c r="A2780" s="60" t="s">
        <v>20303</v>
      </c>
    </row>
    <row r="2781" spans="1:1" ht="15">
      <c r="A2781" s="60" t="s">
        <v>20304</v>
      </c>
    </row>
    <row r="2782" spans="1:1" ht="15">
      <c r="A2782" s="60" t="s">
        <v>20305</v>
      </c>
    </row>
    <row r="2783" spans="1:1" ht="15">
      <c r="A2783" s="60" t="s">
        <v>20306</v>
      </c>
    </row>
    <row r="2784" spans="1:1" ht="15">
      <c r="A2784" s="60" t="s">
        <v>20307</v>
      </c>
    </row>
    <row r="2785" spans="1:1" ht="15">
      <c r="A2785" s="60" t="s">
        <v>20308</v>
      </c>
    </row>
    <row r="2786" spans="1:1" ht="15">
      <c r="A2786" s="60" t="s">
        <v>20309</v>
      </c>
    </row>
    <row r="2787" spans="1:1" ht="15">
      <c r="A2787" s="60" t="s">
        <v>20310</v>
      </c>
    </row>
    <row r="2788" spans="1:1" ht="15">
      <c r="A2788" s="60" t="s">
        <v>20311</v>
      </c>
    </row>
    <row r="2789" spans="1:1" ht="15">
      <c r="A2789" s="60" t="s">
        <v>20312</v>
      </c>
    </row>
    <row r="2790" spans="1:1" ht="15">
      <c r="A2790" s="60" t="s">
        <v>20313</v>
      </c>
    </row>
    <row r="2791" spans="1:1" ht="15">
      <c r="A2791" s="60" t="s">
        <v>20314</v>
      </c>
    </row>
    <row r="2792" spans="1:1" ht="15">
      <c r="A2792" s="60" t="s">
        <v>20315</v>
      </c>
    </row>
    <row r="2793" spans="1:1" ht="15">
      <c r="A2793" s="60" t="s">
        <v>20316</v>
      </c>
    </row>
    <row r="2794" spans="1:1" ht="15">
      <c r="A2794" s="60" t="s">
        <v>20317</v>
      </c>
    </row>
    <row r="2795" spans="1:1" ht="15">
      <c r="A2795" s="60" t="s">
        <v>20318</v>
      </c>
    </row>
    <row r="2796" spans="1:1" ht="15">
      <c r="A2796" s="60" t="s">
        <v>20319</v>
      </c>
    </row>
    <row r="2797" spans="1:1" ht="15">
      <c r="A2797" s="60" t="s">
        <v>20320</v>
      </c>
    </row>
    <row r="2798" spans="1:1" ht="15">
      <c r="A2798" s="60" t="s">
        <v>20321</v>
      </c>
    </row>
    <row r="2799" spans="1:1" ht="15">
      <c r="A2799" s="60" t="s">
        <v>20322</v>
      </c>
    </row>
    <row r="2800" spans="1:1" ht="15">
      <c r="A2800" s="60" t="s">
        <v>20323</v>
      </c>
    </row>
    <row r="2801" spans="1:1" ht="15">
      <c r="A2801" s="60" t="s">
        <v>20324</v>
      </c>
    </row>
    <row r="2802" spans="1:1" ht="15">
      <c r="A2802" s="60" t="s">
        <v>20325</v>
      </c>
    </row>
    <row r="2803" spans="1:1" ht="15">
      <c r="A2803" s="60" t="s">
        <v>20326</v>
      </c>
    </row>
    <row r="2804" spans="1:1" ht="15">
      <c r="A2804" s="60" t="s">
        <v>20327</v>
      </c>
    </row>
    <row r="2805" spans="1:1" ht="15">
      <c r="A2805" s="60" t="s">
        <v>20328</v>
      </c>
    </row>
    <row r="2806" spans="1:1" ht="15">
      <c r="A2806" s="60" t="s">
        <v>20329</v>
      </c>
    </row>
    <row r="2807" spans="1:1" ht="15">
      <c r="A2807" s="60" t="s">
        <v>20330</v>
      </c>
    </row>
    <row r="2808" spans="1:1" ht="15">
      <c r="A2808" s="60" t="s">
        <v>20331</v>
      </c>
    </row>
    <row r="2809" spans="1:1" ht="15">
      <c r="A2809" s="60" t="s">
        <v>20332</v>
      </c>
    </row>
    <row r="2810" spans="1:1" ht="15">
      <c r="A2810" s="60" t="s">
        <v>20333</v>
      </c>
    </row>
    <row r="2811" spans="1:1" ht="15">
      <c r="A2811" s="60" t="s">
        <v>20334</v>
      </c>
    </row>
    <row r="2812" spans="1:1" ht="15">
      <c r="A2812" s="60" t="s">
        <v>20335</v>
      </c>
    </row>
    <row r="2813" spans="1:1" ht="15">
      <c r="A2813" s="60" t="s">
        <v>20336</v>
      </c>
    </row>
    <row r="2814" spans="1:1" ht="15">
      <c r="A2814" s="60" t="s">
        <v>20337</v>
      </c>
    </row>
    <row r="2815" spans="1:1" ht="15">
      <c r="A2815" s="60" t="s">
        <v>20338</v>
      </c>
    </row>
    <row r="2816" spans="1:1" ht="15">
      <c r="A2816" s="60" t="s">
        <v>20339</v>
      </c>
    </row>
    <row r="2817" spans="1:1" ht="15">
      <c r="A2817" s="60" t="s">
        <v>20340</v>
      </c>
    </row>
    <row r="2818" spans="1:1" ht="15">
      <c r="A2818" s="60" t="s">
        <v>20341</v>
      </c>
    </row>
    <row r="2819" spans="1:1" ht="15">
      <c r="A2819" s="60" t="s">
        <v>20342</v>
      </c>
    </row>
    <row r="2820" spans="1:1" ht="15">
      <c r="A2820" s="60" t="s">
        <v>20343</v>
      </c>
    </row>
    <row r="2821" spans="1:1" ht="15">
      <c r="A2821" s="60" t="s">
        <v>20344</v>
      </c>
    </row>
    <row r="2822" spans="1:1" ht="15">
      <c r="A2822" s="60" t="s">
        <v>20345</v>
      </c>
    </row>
    <row r="2823" spans="1:1" ht="15">
      <c r="A2823" s="60" t="s">
        <v>20346</v>
      </c>
    </row>
    <row r="2824" spans="1:1" ht="15">
      <c r="A2824" s="60" t="s">
        <v>20347</v>
      </c>
    </row>
    <row r="2825" spans="1:1" ht="15">
      <c r="A2825" s="60" t="s">
        <v>20348</v>
      </c>
    </row>
    <row r="2826" spans="1:1" ht="15">
      <c r="A2826" s="60" t="s">
        <v>20349</v>
      </c>
    </row>
    <row r="2827" spans="1:1" ht="15">
      <c r="A2827" s="60" t="s">
        <v>20350</v>
      </c>
    </row>
    <row r="2828" spans="1:1" ht="15">
      <c r="A2828" s="60" t="s">
        <v>20351</v>
      </c>
    </row>
    <row r="2829" spans="1:1" ht="15">
      <c r="A2829" s="60" t="s">
        <v>20352</v>
      </c>
    </row>
    <row r="2830" spans="1:1" ht="15">
      <c r="A2830" s="60" t="s">
        <v>20353</v>
      </c>
    </row>
    <row r="2831" spans="1:1" ht="15">
      <c r="A2831" s="60" t="s">
        <v>20354</v>
      </c>
    </row>
    <row r="2832" spans="1:1" ht="15">
      <c r="A2832" s="60" t="s">
        <v>20355</v>
      </c>
    </row>
    <row r="2833" spans="1:1" ht="15">
      <c r="A2833" s="60" t="s">
        <v>20356</v>
      </c>
    </row>
    <row r="2834" spans="1:1" ht="15">
      <c r="A2834" s="60" t="s">
        <v>20357</v>
      </c>
    </row>
    <row r="2835" spans="1:1" ht="15">
      <c r="A2835" s="60" t="s">
        <v>20358</v>
      </c>
    </row>
    <row r="2836" spans="1:1" ht="15">
      <c r="A2836" s="60" t="s">
        <v>20359</v>
      </c>
    </row>
    <row r="2837" spans="1:1" ht="15">
      <c r="A2837" s="60" t="s">
        <v>20360</v>
      </c>
    </row>
    <row r="2838" spans="1:1" ht="15">
      <c r="A2838" s="60" t="s">
        <v>20361</v>
      </c>
    </row>
    <row r="2839" spans="1:1" ht="15">
      <c r="A2839" s="60" t="s">
        <v>20362</v>
      </c>
    </row>
    <row r="2840" spans="1:1" ht="15">
      <c r="A2840" s="60" t="s">
        <v>20363</v>
      </c>
    </row>
    <row r="2841" spans="1:1" ht="15">
      <c r="A2841" s="60" t="s">
        <v>20364</v>
      </c>
    </row>
    <row r="2842" spans="1:1" ht="15">
      <c r="A2842" s="60" t="s">
        <v>20365</v>
      </c>
    </row>
    <row r="2843" spans="1:1" ht="15">
      <c r="A2843" s="60" t="s">
        <v>20366</v>
      </c>
    </row>
    <row r="2844" spans="1:1" ht="15">
      <c r="A2844" s="60" t="s">
        <v>20367</v>
      </c>
    </row>
    <row r="2845" spans="1:1" ht="15">
      <c r="A2845" s="60" t="s">
        <v>20368</v>
      </c>
    </row>
    <row r="2846" spans="1:1" ht="15">
      <c r="A2846" s="60" t="s">
        <v>20369</v>
      </c>
    </row>
    <row r="2847" spans="1:1" ht="15">
      <c r="A2847" s="60" t="s">
        <v>20370</v>
      </c>
    </row>
    <row r="2848" spans="1:1" ht="15">
      <c r="A2848" s="60" t="s">
        <v>20371</v>
      </c>
    </row>
    <row r="2849" spans="1:1" ht="15">
      <c r="A2849" s="60" t="s">
        <v>20372</v>
      </c>
    </row>
    <row r="2850" spans="1:1" ht="15">
      <c r="A2850" s="60" t="s">
        <v>20373</v>
      </c>
    </row>
    <row r="2851" spans="1:1" ht="15">
      <c r="A2851" s="60" t="s">
        <v>20374</v>
      </c>
    </row>
    <row r="2852" spans="1:1" ht="15">
      <c r="A2852" s="60" t="s">
        <v>20375</v>
      </c>
    </row>
    <row r="2853" spans="1:1" ht="15">
      <c r="A2853" s="60" t="s">
        <v>20376</v>
      </c>
    </row>
    <row r="2854" spans="1:1" ht="15">
      <c r="A2854" s="60" t="s">
        <v>20377</v>
      </c>
    </row>
    <row r="2855" spans="1:1" ht="15">
      <c r="A2855" s="60" t="s">
        <v>20378</v>
      </c>
    </row>
    <row r="2856" spans="1:1" ht="15">
      <c r="A2856" s="60" t="s">
        <v>20379</v>
      </c>
    </row>
    <row r="2857" spans="1:1" ht="15">
      <c r="A2857" s="60" t="s">
        <v>20380</v>
      </c>
    </row>
    <row r="2858" spans="1:1" ht="15">
      <c r="A2858" s="60" t="s">
        <v>20381</v>
      </c>
    </row>
    <row r="2859" spans="1:1" ht="15">
      <c r="A2859" s="60" t="s">
        <v>20382</v>
      </c>
    </row>
    <row r="2860" spans="1:1" ht="15">
      <c r="A2860" s="60" t="s">
        <v>20383</v>
      </c>
    </row>
    <row r="2861" spans="1:1" ht="15">
      <c r="A2861" s="60" t="s">
        <v>20384</v>
      </c>
    </row>
    <row r="2862" spans="1:1" ht="15">
      <c r="A2862" s="60" t="s">
        <v>20385</v>
      </c>
    </row>
    <row r="2863" spans="1:1" ht="15">
      <c r="A2863" s="60" t="s">
        <v>20386</v>
      </c>
    </row>
    <row r="2864" spans="1:1" ht="15">
      <c r="A2864" s="60" t="s">
        <v>20387</v>
      </c>
    </row>
    <row r="2865" spans="1:1" ht="15">
      <c r="A2865" s="60" t="s">
        <v>20388</v>
      </c>
    </row>
    <row r="2866" spans="1:1" ht="15">
      <c r="A2866" s="60" t="s">
        <v>20389</v>
      </c>
    </row>
    <row r="2867" spans="1:1" ht="15">
      <c r="A2867" s="60" t="s">
        <v>20390</v>
      </c>
    </row>
    <row r="2868" spans="1:1" ht="15">
      <c r="A2868" s="60" t="s">
        <v>20391</v>
      </c>
    </row>
    <row r="2869" spans="1:1" ht="15">
      <c r="A2869" s="60" t="s">
        <v>20392</v>
      </c>
    </row>
    <row r="2870" spans="1:1" ht="15">
      <c r="A2870" s="60" t="s">
        <v>20393</v>
      </c>
    </row>
    <row r="2871" spans="1:1" ht="15">
      <c r="A2871" s="60" t="s">
        <v>20394</v>
      </c>
    </row>
    <row r="2872" spans="1:1" ht="15">
      <c r="A2872" s="60" t="s">
        <v>20395</v>
      </c>
    </row>
    <row r="2873" spans="1:1" ht="15">
      <c r="A2873" s="60" t="s">
        <v>20396</v>
      </c>
    </row>
    <row r="2874" spans="1:1" ht="15">
      <c r="A2874" s="60" t="s">
        <v>20397</v>
      </c>
    </row>
    <row r="2875" spans="1:1" ht="15">
      <c r="A2875" s="60" t="s">
        <v>20398</v>
      </c>
    </row>
    <row r="2876" spans="1:1" ht="15">
      <c r="A2876" s="60" t="s">
        <v>20399</v>
      </c>
    </row>
    <row r="2877" spans="1:1" ht="15">
      <c r="A2877" s="60" t="s">
        <v>20400</v>
      </c>
    </row>
    <row r="2878" spans="1:1" ht="15">
      <c r="A2878" s="60" t="s">
        <v>20401</v>
      </c>
    </row>
    <row r="2879" spans="1:1" ht="15">
      <c r="A2879" s="60" t="s">
        <v>20402</v>
      </c>
    </row>
    <row r="2880" spans="1:1" ht="15">
      <c r="A2880" s="60" t="s">
        <v>20403</v>
      </c>
    </row>
    <row r="2881" spans="1:1" ht="15">
      <c r="A2881" s="60" t="s">
        <v>20404</v>
      </c>
    </row>
    <row r="2882" spans="1:1" ht="15">
      <c r="A2882" s="60" t="s">
        <v>20405</v>
      </c>
    </row>
    <row r="2883" spans="1:1" ht="15">
      <c r="A2883" s="60" t="s">
        <v>20406</v>
      </c>
    </row>
    <row r="2884" spans="1:1" ht="15">
      <c r="A2884" s="60" t="s">
        <v>20407</v>
      </c>
    </row>
    <row r="2885" spans="1:1" ht="15">
      <c r="A2885" s="60" t="s">
        <v>20408</v>
      </c>
    </row>
    <row r="2886" spans="1:1" ht="15">
      <c r="A2886" s="60" t="s">
        <v>20409</v>
      </c>
    </row>
    <row r="2887" spans="1:1" ht="15">
      <c r="A2887" s="60" t="s">
        <v>20410</v>
      </c>
    </row>
    <row r="2888" spans="1:1" ht="15">
      <c r="A2888" s="60" t="s">
        <v>20411</v>
      </c>
    </row>
    <row r="2889" spans="1:1" ht="15">
      <c r="A2889" s="60" t="s">
        <v>20412</v>
      </c>
    </row>
    <row r="2890" spans="1:1" ht="15">
      <c r="A2890" s="60" t="s">
        <v>20413</v>
      </c>
    </row>
    <row r="2891" spans="1:1" ht="15">
      <c r="A2891" s="60" t="s">
        <v>20414</v>
      </c>
    </row>
    <row r="2892" spans="1:1" ht="15">
      <c r="A2892" s="60" t="s">
        <v>20415</v>
      </c>
    </row>
    <row r="2893" spans="1:1" ht="15">
      <c r="A2893" s="60" t="s">
        <v>20416</v>
      </c>
    </row>
    <row r="2894" spans="1:1" ht="15">
      <c r="A2894" s="60" t="s">
        <v>20417</v>
      </c>
    </row>
    <row r="2895" spans="1:1" ht="15">
      <c r="A2895" s="60" t="s">
        <v>20418</v>
      </c>
    </row>
    <row r="2896" spans="1:1" ht="15">
      <c r="A2896" s="60" t="s">
        <v>20419</v>
      </c>
    </row>
    <row r="2897" spans="1:1" ht="15">
      <c r="A2897" s="60" t="s">
        <v>20420</v>
      </c>
    </row>
    <row r="2898" spans="1:1" ht="15">
      <c r="A2898" s="60" t="s">
        <v>20421</v>
      </c>
    </row>
    <row r="2899" spans="1:1" ht="15">
      <c r="A2899" s="60" t="s">
        <v>20422</v>
      </c>
    </row>
    <row r="2900" spans="1:1" ht="15">
      <c r="A2900" s="60" t="s">
        <v>20423</v>
      </c>
    </row>
    <row r="2901" spans="1:1" ht="15">
      <c r="A2901" s="60" t="s">
        <v>20424</v>
      </c>
    </row>
    <row r="2902" spans="1:1" ht="15">
      <c r="A2902" s="60" t="s">
        <v>20425</v>
      </c>
    </row>
    <row r="2903" spans="1:1" ht="15">
      <c r="A2903" s="60" t="s">
        <v>20426</v>
      </c>
    </row>
    <row r="2904" spans="1:1" ht="15">
      <c r="A2904" s="60" t="s">
        <v>20427</v>
      </c>
    </row>
    <row r="2905" spans="1:1" ht="15">
      <c r="A2905" s="60" t="s">
        <v>20428</v>
      </c>
    </row>
    <row r="2906" spans="1:1" ht="15">
      <c r="A2906" s="60" t="s">
        <v>20429</v>
      </c>
    </row>
    <row r="2907" spans="1:1" ht="15">
      <c r="A2907" s="60" t="s">
        <v>20430</v>
      </c>
    </row>
    <row r="2908" spans="1:1" ht="15">
      <c r="A2908" s="60" t="s">
        <v>20431</v>
      </c>
    </row>
    <row r="2909" spans="1:1" ht="15">
      <c r="A2909" s="60" t="s">
        <v>20432</v>
      </c>
    </row>
    <row r="2910" spans="1:1" ht="15">
      <c r="A2910" s="60" t="s">
        <v>20433</v>
      </c>
    </row>
    <row r="2911" spans="1:1" ht="15">
      <c r="A2911" s="60" t="s">
        <v>20434</v>
      </c>
    </row>
    <row r="2912" spans="1:1" ht="15">
      <c r="A2912" s="60" t="s">
        <v>20435</v>
      </c>
    </row>
    <row r="2913" spans="1:1" ht="15">
      <c r="A2913" s="60" t="s">
        <v>20436</v>
      </c>
    </row>
    <row r="2914" spans="1:1" ht="15">
      <c r="A2914" s="60" t="s">
        <v>20437</v>
      </c>
    </row>
    <row r="2915" spans="1:1" ht="15">
      <c r="A2915" s="60" t="s">
        <v>20438</v>
      </c>
    </row>
    <row r="2916" spans="1:1" ht="15">
      <c r="A2916" s="60" t="s">
        <v>20439</v>
      </c>
    </row>
    <row r="2917" spans="1:1" ht="15">
      <c r="A2917" s="60" t="s">
        <v>20440</v>
      </c>
    </row>
    <row r="2918" spans="1:1" ht="15">
      <c r="A2918" s="60" t="s">
        <v>20441</v>
      </c>
    </row>
    <row r="2919" spans="1:1" ht="15">
      <c r="A2919" s="60" t="s">
        <v>20442</v>
      </c>
    </row>
    <row r="2920" spans="1:1" ht="15">
      <c r="A2920" s="60" t="s">
        <v>20443</v>
      </c>
    </row>
    <row r="2921" spans="1:1" ht="15">
      <c r="A2921" s="60" t="s">
        <v>20444</v>
      </c>
    </row>
    <row r="2922" spans="1:1" ht="15">
      <c r="A2922" s="60" t="s">
        <v>20445</v>
      </c>
    </row>
    <row r="2923" spans="1:1" ht="15">
      <c r="A2923" s="60" t="s">
        <v>20446</v>
      </c>
    </row>
    <row r="2924" spans="1:1" ht="15">
      <c r="A2924" s="60" t="s">
        <v>20447</v>
      </c>
    </row>
    <row r="2925" spans="1:1" ht="15">
      <c r="A2925" s="60" t="s">
        <v>20448</v>
      </c>
    </row>
    <row r="2926" spans="1:1" ht="15">
      <c r="A2926" s="60" t="s">
        <v>20449</v>
      </c>
    </row>
    <row r="2927" spans="1:1" ht="15">
      <c r="A2927" s="60" t="s">
        <v>20450</v>
      </c>
    </row>
    <row r="2928" spans="1:1" ht="15">
      <c r="A2928" s="60" t="s">
        <v>20451</v>
      </c>
    </row>
    <row r="2929" spans="1:1" ht="15">
      <c r="A2929" s="60" t="s">
        <v>20452</v>
      </c>
    </row>
    <row r="2930" spans="1:1" ht="15">
      <c r="A2930" s="60" t="s">
        <v>20453</v>
      </c>
    </row>
    <row r="2931" spans="1:1" ht="15">
      <c r="A2931" s="60" t="s">
        <v>20454</v>
      </c>
    </row>
    <row r="2932" spans="1:1" ht="15">
      <c r="A2932" s="60" t="s">
        <v>20455</v>
      </c>
    </row>
    <row r="2933" spans="1:1" ht="15">
      <c r="A2933" s="60" t="s">
        <v>20456</v>
      </c>
    </row>
    <row r="2934" spans="1:1" ht="15">
      <c r="A2934" s="60" t="s">
        <v>20457</v>
      </c>
    </row>
    <row r="2935" spans="1:1" ht="15">
      <c r="A2935" s="60" t="s">
        <v>20458</v>
      </c>
    </row>
    <row r="2936" spans="1:1" ht="15">
      <c r="A2936" s="60" t="s">
        <v>20459</v>
      </c>
    </row>
    <row r="2937" spans="1:1" ht="15">
      <c r="A2937" s="60" t="s">
        <v>20460</v>
      </c>
    </row>
    <row r="2938" spans="1:1" ht="15">
      <c r="A2938" s="60" t="s">
        <v>20461</v>
      </c>
    </row>
    <row r="2939" spans="1:1" ht="15">
      <c r="A2939" s="60" t="s">
        <v>20462</v>
      </c>
    </row>
    <row r="2940" spans="1:1" ht="15">
      <c r="A2940" s="60" t="s">
        <v>20463</v>
      </c>
    </row>
    <row r="2941" spans="1:1" ht="15">
      <c r="A2941" s="60" t="s">
        <v>20464</v>
      </c>
    </row>
    <row r="2942" spans="1:1" ht="15">
      <c r="A2942" s="60" t="s">
        <v>20465</v>
      </c>
    </row>
    <row r="2943" spans="1:1" ht="15">
      <c r="A2943" s="60" t="s">
        <v>20466</v>
      </c>
    </row>
    <row r="2944" spans="1:1" ht="15">
      <c r="A2944" s="60" t="s">
        <v>20467</v>
      </c>
    </row>
    <row r="2945" spans="1:1" ht="15">
      <c r="A2945" s="60" t="s">
        <v>20468</v>
      </c>
    </row>
    <row r="2946" spans="1:1" ht="15">
      <c r="A2946" s="60" t="s">
        <v>20469</v>
      </c>
    </row>
    <row r="2947" spans="1:1" ht="15">
      <c r="A2947" s="60" t="s">
        <v>20470</v>
      </c>
    </row>
    <row r="2948" spans="1:1" ht="15">
      <c r="A2948" s="60" t="s">
        <v>20471</v>
      </c>
    </row>
    <row r="2949" spans="1:1" ht="15">
      <c r="A2949" s="60" t="s">
        <v>20472</v>
      </c>
    </row>
    <row r="2950" spans="1:1" ht="15">
      <c r="A2950" s="60" t="s">
        <v>20473</v>
      </c>
    </row>
    <row r="2951" spans="1:1" ht="15">
      <c r="A2951" s="60" t="s">
        <v>20474</v>
      </c>
    </row>
    <row r="2952" spans="1:1" ht="15">
      <c r="A2952" s="60" t="s">
        <v>20475</v>
      </c>
    </row>
    <row r="2953" spans="1:1" ht="15">
      <c r="A2953" s="60" t="s">
        <v>20476</v>
      </c>
    </row>
    <row r="2954" spans="1:1" ht="15">
      <c r="A2954" s="60" t="s">
        <v>20477</v>
      </c>
    </row>
    <row r="2955" spans="1:1" ht="15">
      <c r="A2955" s="60" t="s">
        <v>20478</v>
      </c>
    </row>
    <row r="2956" spans="1:1" ht="15">
      <c r="A2956" s="60" t="s">
        <v>20479</v>
      </c>
    </row>
    <row r="2957" spans="1:1" ht="15">
      <c r="A2957" s="60" t="s">
        <v>20480</v>
      </c>
    </row>
    <row r="2958" spans="1:1" ht="15">
      <c r="A2958" s="60" t="s">
        <v>20481</v>
      </c>
    </row>
    <row r="2959" spans="1:1" ht="15">
      <c r="A2959" s="60" t="s">
        <v>20482</v>
      </c>
    </row>
    <row r="2960" spans="1:1" ht="15">
      <c r="A2960" s="60" t="s">
        <v>20483</v>
      </c>
    </row>
    <row r="2961" spans="1:1" ht="15">
      <c r="A2961" s="60" t="s">
        <v>20484</v>
      </c>
    </row>
    <row r="2962" spans="1:1" ht="15">
      <c r="A2962" s="60" t="s">
        <v>20485</v>
      </c>
    </row>
    <row r="2963" spans="1:1" ht="15">
      <c r="A2963" s="60" t="s">
        <v>20486</v>
      </c>
    </row>
    <row r="2964" spans="1:1" ht="15">
      <c r="A2964" s="60" t="s">
        <v>20487</v>
      </c>
    </row>
    <row r="2965" spans="1:1" ht="15">
      <c r="A2965" s="60" t="s">
        <v>20488</v>
      </c>
    </row>
    <row r="2966" spans="1:1" ht="15">
      <c r="A2966" s="60" t="s">
        <v>20489</v>
      </c>
    </row>
    <row r="2967" spans="1:1" ht="15">
      <c r="A2967" s="60" t="s">
        <v>20490</v>
      </c>
    </row>
    <row r="2968" spans="1:1" ht="15">
      <c r="A2968" s="60" t="s">
        <v>20491</v>
      </c>
    </row>
    <row r="2969" spans="1:1" ht="15">
      <c r="A2969" s="60" t="s">
        <v>20492</v>
      </c>
    </row>
    <row r="2970" spans="1:1" ht="15">
      <c r="A2970" s="60" t="s">
        <v>20493</v>
      </c>
    </row>
    <row r="2971" spans="1:1" ht="15">
      <c r="A2971" s="60" t="s">
        <v>20494</v>
      </c>
    </row>
    <row r="2972" spans="1:1" ht="15">
      <c r="A2972" s="60" t="s">
        <v>20495</v>
      </c>
    </row>
    <row r="2973" spans="1:1" ht="15">
      <c r="A2973" s="60" t="s">
        <v>20496</v>
      </c>
    </row>
    <row r="2974" spans="1:1" ht="15">
      <c r="A2974" s="60" t="s">
        <v>20497</v>
      </c>
    </row>
    <row r="2975" spans="1:1" ht="15">
      <c r="A2975" s="60" t="s">
        <v>20498</v>
      </c>
    </row>
    <row r="2976" spans="1:1" ht="15">
      <c r="A2976" s="60" t="s">
        <v>20499</v>
      </c>
    </row>
    <row r="2977" spans="1:1" ht="15">
      <c r="A2977" s="60" t="s">
        <v>20500</v>
      </c>
    </row>
    <row r="2978" spans="1:1" ht="15">
      <c r="A2978" s="60" t="s">
        <v>20501</v>
      </c>
    </row>
    <row r="2979" spans="1:1" ht="15">
      <c r="A2979" s="60" t="s">
        <v>20502</v>
      </c>
    </row>
    <row r="2980" spans="1:1" ht="15">
      <c r="A2980" s="60" t="s">
        <v>20503</v>
      </c>
    </row>
    <row r="2981" spans="1:1" ht="15">
      <c r="A2981" s="60" t="s">
        <v>20504</v>
      </c>
    </row>
    <row r="2982" spans="1:1" ht="15">
      <c r="A2982" s="60" t="s">
        <v>20505</v>
      </c>
    </row>
    <row r="2983" spans="1:1" ht="15">
      <c r="A2983" s="60" t="s">
        <v>20506</v>
      </c>
    </row>
    <row r="2984" spans="1:1" ht="15">
      <c r="A2984" s="60" t="s">
        <v>20507</v>
      </c>
    </row>
    <row r="2985" spans="1:1" ht="15">
      <c r="A2985" s="60" t="s">
        <v>20508</v>
      </c>
    </row>
    <row r="2986" spans="1:1" ht="15">
      <c r="A2986" s="60" t="s">
        <v>20509</v>
      </c>
    </row>
    <row r="2987" spans="1:1" ht="15">
      <c r="A2987" s="60" t="s">
        <v>20510</v>
      </c>
    </row>
    <row r="2988" spans="1:1" ht="15">
      <c r="A2988" s="60" t="s">
        <v>20511</v>
      </c>
    </row>
    <row r="2989" spans="1:1" ht="15">
      <c r="A2989" s="60" t="s">
        <v>20512</v>
      </c>
    </row>
    <row r="2990" spans="1:1" ht="15">
      <c r="A2990" s="60" t="s">
        <v>20513</v>
      </c>
    </row>
    <row r="2991" spans="1:1" ht="15">
      <c r="A2991" s="60" t="s">
        <v>20514</v>
      </c>
    </row>
    <row r="2992" spans="1:1" ht="15">
      <c r="A2992" s="60" t="s">
        <v>20515</v>
      </c>
    </row>
    <row r="2993" spans="1:1" ht="15">
      <c r="A2993" s="60" t="s">
        <v>20516</v>
      </c>
    </row>
    <row r="2994" spans="1:1" ht="15">
      <c r="A2994" s="60" t="s">
        <v>20517</v>
      </c>
    </row>
    <row r="2995" spans="1:1" ht="15">
      <c r="A2995" s="60" t="s">
        <v>20518</v>
      </c>
    </row>
    <row r="2996" spans="1:1" ht="15">
      <c r="A2996" s="60" t="s">
        <v>20519</v>
      </c>
    </row>
    <row r="2997" spans="1:1" ht="15">
      <c r="A2997" s="60" t="s">
        <v>20520</v>
      </c>
    </row>
    <row r="2998" spans="1:1" ht="15">
      <c r="A2998" s="60" t="s">
        <v>20521</v>
      </c>
    </row>
    <row r="2999" spans="1:1" ht="15">
      <c r="A2999" s="60" t="s">
        <v>20522</v>
      </c>
    </row>
    <row r="3000" spans="1:1" ht="15">
      <c r="A3000" s="60" t="s">
        <v>20523</v>
      </c>
    </row>
    <row r="3001" spans="1:1" ht="15">
      <c r="A3001" s="60" t="s">
        <v>20524</v>
      </c>
    </row>
    <row r="3002" spans="1:1" ht="15">
      <c r="A3002" s="60" t="s">
        <v>20525</v>
      </c>
    </row>
    <row r="3003" spans="1:1" ht="15">
      <c r="A3003" s="60" t="s">
        <v>20526</v>
      </c>
    </row>
    <row r="3004" spans="1:1" ht="15">
      <c r="A3004" s="60" t="s">
        <v>20527</v>
      </c>
    </row>
    <row r="3005" spans="1:1" ht="15">
      <c r="A3005" s="60" t="s">
        <v>20528</v>
      </c>
    </row>
    <row r="3006" spans="1:1" ht="15">
      <c r="A3006" s="60" t="s">
        <v>20529</v>
      </c>
    </row>
    <row r="3007" spans="1:1" ht="15">
      <c r="A3007" s="60" t="s">
        <v>20530</v>
      </c>
    </row>
    <row r="3008" spans="1:1" ht="15">
      <c r="A3008" s="60" t="s">
        <v>20531</v>
      </c>
    </row>
    <row r="3009" spans="1:1" ht="15">
      <c r="A3009" s="60" t="s">
        <v>20532</v>
      </c>
    </row>
    <row r="3010" spans="1:1" ht="15">
      <c r="A3010" s="60" t="s">
        <v>20533</v>
      </c>
    </row>
    <row r="3011" spans="1:1" ht="15">
      <c r="A3011" s="60" t="s">
        <v>20534</v>
      </c>
    </row>
    <row r="3012" spans="1:1" ht="15">
      <c r="A3012" s="60" t="s">
        <v>20535</v>
      </c>
    </row>
    <row r="3013" spans="1:1" ht="15">
      <c r="A3013" s="60" t="s">
        <v>20536</v>
      </c>
    </row>
    <row r="3014" spans="1:1" ht="15">
      <c r="A3014" s="60" t="s">
        <v>20537</v>
      </c>
    </row>
    <row r="3015" spans="1:1" ht="15">
      <c r="A3015" s="60" t="s">
        <v>20538</v>
      </c>
    </row>
    <row r="3016" spans="1:1" ht="15">
      <c r="A3016" s="60" t="s">
        <v>20539</v>
      </c>
    </row>
    <row r="3017" spans="1:1" ht="15">
      <c r="A3017" s="60" t="s">
        <v>20540</v>
      </c>
    </row>
    <row r="3018" spans="1:1" ht="15">
      <c r="A3018" s="60" t="s">
        <v>20541</v>
      </c>
    </row>
    <row r="3019" spans="1:1" ht="15">
      <c r="A3019" s="60" t="s">
        <v>20542</v>
      </c>
    </row>
    <row r="3020" spans="1:1" ht="15">
      <c r="A3020" s="60" t="s">
        <v>20543</v>
      </c>
    </row>
    <row r="3021" spans="1:1" ht="15">
      <c r="A3021" s="60" t="s">
        <v>20544</v>
      </c>
    </row>
    <row r="3022" spans="1:1" ht="15">
      <c r="A3022" s="60" t="s">
        <v>20545</v>
      </c>
    </row>
    <row r="3023" spans="1:1" ht="15">
      <c r="A3023" s="60" t="s">
        <v>20546</v>
      </c>
    </row>
    <row r="3024" spans="1:1" ht="15">
      <c r="A3024" s="60" t="s">
        <v>20547</v>
      </c>
    </row>
    <row r="3025" spans="1:1" ht="15">
      <c r="A3025" s="60" t="s">
        <v>20548</v>
      </c>
    </row>
    <row r="3026" spans="1:1" ht="15">
      <c r="A3026" s="60" t="s">
        <v>20549</v>
      </c>
    </row>
    <row r="3027" spans="1:1" ht="15">
      <c r="A3027" s="60" t="s">
        <v>20550</v>
      </c>
    </row>
    <row r="3028" spans="1:1" ht="15">
      <c r="A3028" s="60" t="s">
        <v>20551</v>
      </c>
    </row>
    <row r="3029" spans="1:1" ht="15">
      <c r="A3029" s="60" t="s">
        <v>20552</v>
      </c>
    </row>
    <row r="3030" spans="1:1" ht="15">
      <c r="A3030" s="60" t="s">
        <v>20553</v>
      </c>
    </row>
    <row r="3031" spans="1:1" ht="15">
      <c r="A3031" s="60" t="s">
        <v>20554</v>
      </c>
    </row>
    <row r="3032" spans="1:1" ht="15">
      <c r="A3032" s="60" t="s">
        <v>20555</v>
      </c>
    </row>
    <row r="3033" spans="1:1" ht="15">
      <c r="A3033" s="60" t="s">
        <v>20556</v>
      </c>
    </row>
    <row r="3034" spans="1:1" ht="15">
      <c r="A3034" s="60" t="s">
        <v>20557</v>
      </c>
    </row>
    <row r="3035" spans="1:1" ht="15">
      <c r="A3035" s="60" t="s">
        <v>20558</v>
      </c>
    </row>
    <row r="3036" spans="1:1" ht="15">
      <c r="A3036" s="60" t="s">
        <v>20559</v>
      </c>
    </row>
    <row r="3037" spans="1:1" ht="15">
      <c r="A3037" s="60" t="s">
        <v>20560</v>
      </c>
    </row>
    <row r="3038" spans="1:1" ht="15">
      <c r="A3038" s="60" t="s">
        <v>20561</v>
      </c>
    </row>
    <row r="3039" spans="1:1" ht="15">
      <c r="A3039" s="60" t="s">
        <v>20562</v>
      </c>
    </row>
    <row r="3040" spans="1:1" ht="15">
      <c r="A3040" s="60" t="s">
        <v>20563</v>
      </c>
    </row>
    <row r="3041" spans="1:1" ht="15">
      <c r="A3041" s="60" t="s">
        <v>20564</v>
      </c>
    </row>
    <row r="3042" spans="1:1" ht="15">
      <c r="A3042" s="60" t="s">
        <v>20565</v>
      </c>
    </row>
    <row r="3043" spans="1:1" ht="15">
      <c r="A3043" s="60" t="s">
        <v>20566</v>
      </c>
    </row>
    <row r="3044" spans="1:1" ht="15">
      <c r="A3044" s="60" t="s">
        <v>20567</v>
      </c>
    </row>
    <row r="3045" spans="1:1" ht="15">
      <c r="A3045" s="60" t="s">
        <v>20568</v>
      </c>
    </row>
    <row r="3046" spans="1:1" ht="15">
      <c r="A3046" s="60" t="s">
        <v>20569</v>
      </c>
    </row>
    <row r="3047" spans="1:1" ht="15">
      <c r="A3047" s="60" t="s">
        <v>20570</v>
      </c>
    </row>
    <row r="3048" spans="1:1" ht="15">
      <c r="A3048" s="60" t="s">
        <v>20571</v>
      </c>
    </row>
    <row r="3049" spans="1:1" ht="15">
      <c r="A3049" s="60" t="s">
        <v>20572</v>
      </c>
    </row>
    <row r="3050" spans="1:1" ht="15">
      <c r="A3050" s="60" t="s">
        <v>20573</v>
      </c>
    </row>
    <row r="3051" spans="1:1" ht="15">
      <c r="A3051" s="60" t="s">
        <v>20574</v>
      </c>
    </row>
    <row r="3052" spans="1:1" ht="15">
      <c r="A3052" s="60" t="s">
        <v>20575</v>
      </c>
    </row>
    <row r="3053" spans="1:1" ht="15">
      <c r="A3053" s="60" t="s">
        <v>20576</v>
      </c>
    </row>
    <row r="3054" spans="1:1" ht="15">
      <c r="A3054" s="60" t="s">
        <v>20577</v>
      </c>
    </row>
    <row r="3055" spans="1:1" ht="15">
      <c r="A3055" s="60" t="s">
        <v>20578</v>
      </c>
    </row>
    <row r="3056" spans="1:1" ht="15">
      <c r="A3056" s="60" t="s">
        <v>20579</v>
      </c>
    </row>
    <row r="3057" spans="1:1" ht="15">
      <c r="A3057" s="60" t="s">
        <v>20580</v>
      </c>
    </row>
    <row r="3058" spans="1:1" ht="15">
      <c r="A3058" s="60" t="s">
        <v>20581</v>
      </c>
    </row>
    <row r="3059" spans="1:1" ht="15">
      <c r="A3059" s="60" t="s">
        <v>20582</v>
      </c>
    </row>
    <row r="3060" spans="1:1" ht="15">
      <c r="A3060" s="60" t="s">
        <v>20583</v>
      </c>
    </row>
    <row r="3061" spans="1:1" ht="15">
      <c r="A3061" s="60" t="s">
        <v>20584</v>
      </c>
    </row>
    <row r="3062" spans="1:1" ht="15">
      <c r="A3062" s="60" t="s">
        <v>20585</v>
      </c>
    </row>
    <row r="3063" spans="1:1" ht="15">
      <c r="A3063" s="60" t="s">
        <v>20586</v>
      </c>
    </row>
    <row r="3064" spans="1:1" ht="15">
      <c r="A3064" s="60" t="s">
        <v>20587</v>
      </c>
    </row>
    <row r="3065" spans="1:1" ht="15">
      <c r="A3065" s="60" t="s">
        <v>20588</v>
      </c>
    </row>
    <row r="3066" spans="1:1" ht="15">
      <c r="A3066" s="60" t="s">
        <v>20589</v>
      </c>
    </row>
    <row r="3067" spans="1:1" ht="15">
      <c r="A3067" s="60" t="s">
        <v>20590</v>
      </c>
    </row>
    <row r="3068" spans="1:1" ht="15">
      <c r="A3068" s="60" t="s">
        <v>20591</v>
      </c>
    </row>
    <row r="3069" spans="1:1" ht="15">
      <c r="A3069" s="60" t="s">
        <v>20592</v>
      </c>
    </row>
    <row r="3070" spans="1:1" ht="15">
      <c r="A3070" s="60" t="s">
        <v>20593</v>
      </c>
    </row>
    <row r="3071" spans="1:1" ht="15">
      <c r="A3071" s="60" t="s">
        <v>20594</v>
      </c>
    </row>
    <row r="3072" spans="1:1" ht="15">
      <c r="A3072" s="60" t="s">
        <v>20595</v>
      </c>
    </row>
    <row r="3073" spans="1:1" ht="15">
      <c r="A3073" s="60" t="s">
        <v>20596</v>
      </c>
    </row>
    <row r="3074" spans="1:1" ht="15">
      <c r="A3074" s="60" t="s">
        <v>20597</v>
      </c>
    </row>
    <row r="3075" spans="1:1" ht="15">
      <c r="A3075" s="60" t="s">
        <v>20598</v>
      </c>
    </row>
    <row r="3076" spans="1:1" ht="15">
      <c r="A3076" s="60" t="s">
        <v>20599</v>
      </c>
    </row>
    <row r="3077" spans="1:1" ht="15">
      <c r="A3077" s="60" t="s">
        <v>20600</v>
      </c>
    </row>
    <row r="3078" spans="1:1" ht="15">
      <c r="A3078" s="60" t="s">
        <v>20601</v>
      </c>
    </row>
    <row r="3079" spans="1:1" ht="15">
      <c r="A3079" s="60" t="s">
        <v>20602</v>
      </c>
    </row>
    <row r="3080" spans="1:1" ht="15">
      <c r="A3080" s="60" t="s">
        <v>20603</v>
      </c>
    </row>
    <row r="3081" spans="1:1" ht="15">
      <c r="A3081" s="60" t="s">
        <v>20604</v>
      </c>
    </row>
    <row r="3082" spans="1:1" ht="15">
      <c r="A3082" s="60" t="s">
        <v>20605</v>
      </c>
    </row>
    <row r="3083" spans="1:1" ht="15">
      <c r="A3083" s="60" t="s">
        <v>20606</v>
      </c>
    </row>
    <row r="3084" spans="1:1" ht="15">
      <c r="A3084" s="60" t="s">
        <v>20607</v>
      </c>
    </row>
    <row r="3085" spans="1:1" ht="15">
      <c r="A3085" s="60" t="s">
        <v>20608</v>
      </c>
    </row>
    <row r="3086" spans="1:1" ht="15">
      <c r="A3086" s="60" t="s">
        <v>20609</v>
      </c>
    </row>
    <row r="3087" spans="1:1" ht="15">
      <c r="A3087" s="60" t="s">
        <v>20610</v>
      </c>
    </row>
    <row r="3088" spans="1:1" ht="15">
      <c r="A3088" s="60" t="s">
        <v>20611</v>
      </c>
    </row>
    <row r="3089" spans="1:1" ht="15">
      <c r="A3089" s="60" t="s">
        <v>20612</v>
      </c>
    </row>
    <row r="3090" spans="1:1" ht="15">
      <c r="A3090" s="60" t="s">
        <v>20613</v>
      </c>
    </row>
    <row r="3091" spans="1:1" ht="15">
      <c r="A3091" s="60" t="s">
        <v>20614</v>
      </c>
    </row>
    <row r="3092" spans="1:1" ht="15">
      <c r="A3092" s="60" t="s">
        <v>20615</v>
      </c>
    </row>
    <row r="3093" spans="1:1" ht="15">
      <c r="A3093" s="60" t="s">
        <v>20616</v>
      </c>
    </row>
    <row r="3094" spans="1:1" ht="15">
      <c r="A3094" s="60" t="s">
        <v>20617</v>
      </c>
    </row>
    <row r="3095" spans="1:1" ht="15">
      <c r="A3095" s="60" t="s">
        <v>20618</v>
      </c>
    </row>
    <row r="3096" spans="1:1" ht="15">
      <c r="A3096" s="60" t="s">
        <v>20619</v>
      </c>
    </row>
    <row r="3097" spans="1:1" ht="15">
      <c r="A3097" s="60" t="s">
        <v>20620</v>
      </c>
    </row>
    <row r="3098" spans="1:1" ht="15">
      <c r="A3098" s="60" t="s">
        <v>20621</v>
      </c>
    </row>
    <row r="3099" spans="1:1" ht="15">
      <c r="A3099" s="60" t="s">
        <v>20622</v>
      </c>
    </row>
    <row r="3100" spans="1:1" ht="15">
      <c r="A3100" s="60" t="s">
        <v>20623</v>
      </c>
    </row>
    <row r="3101" spans="1:1" ht="15">
      <c r="A3101" s="60" t="s">
        <v>20624</v>
      </c>
    </row>
    <row r="3102" spans="1:1" ht="15">
      <c r="A3102" s="60" t="s">
        <v>20625</v>
      </c>
    </row>
    <row r="3103" spans="1:1" ht="15">
      <c r="A3103" s="60" t="s">
        <v>20626</v>
      </c>
    </row>
    <row r="3104" spans="1:1" ht="15">
      <c r="A3104" s="60" t="s">
        <v>20627</v>
      </c>
    </row>
    <row r="3105" spans="1:1" ht="15">
      <c r="A3105" s="60" t="s">
        <v>20628</v>
      </c>
    </row>
    <row r="3106" spans="1:1" ht="15">
      <c r="A3106" s="60" t="s">
        <v>20629</v>
      </c>
    </row>
    <row r="3107" spans="1:1" ht="15">
      <c r="A3107" s="60" t="s">
        <v>20630</v>
      </c>
    </row>
    <row r="3108" spans="1:1" ht="15">
      <c r="A3108" s="60" t="s">
        <v>20631</v>
      </c>
    </row>
    <row r="3109" spans="1:1" ht="15">
      <c r="A3109" s="60" t="s">
        <v>20632</v>
      </c>
    </row>
    <row r="3110" spans="1:1" ht="15">
      <c r="A3110" s="60" t="s">
        <v>20633</v>
      </c>
    </row>
    <row r="3111" spans="1:1" ht="15">
      <c r="A3111" s="60" t="s">
        <v>20634</v>
      </c>
    </row>
    <row r="3112" spans="1:1" ht="15">
      <c r="A3112" s="60" t="s">
        <v>20635</v>
      </c>
    </row>
    <row r="3113" spans="1:1" ht="15">
      <c r="A3113" s="60" t="s">
        <v>20636</v>
      </c>
    </row>
    <row r="3114" spans="1:1" ht="15">
      <c r="A3114" s="60" t="s">
        <v>20637</v>
      </c>
    </row>
    <row r="3115" spans="1:1" ht="15">
      <c r="A3115" s="60" t="s">
        <v>20638</v>
      </c>
    </row>
    <row r="3116" spans="1:1" ht="15">
      <c r="A3116" s="60" t="s">
        <v>20639</v>
      </c>
    </row>
    <row r="3117" spans="1:1" ht="15">
      <c r="A3117" s="60" t="s">
        <v>20640</v>
      </c>
    </row>
    <row r="3118" spans="1:1" ht="15">
      <c r="A3118" s="60" t="s">
        <v>20641</v>
      </c>
    </row>
    <row r="3119" spans="1:1" ht="15">
      <c r="A3119" s="60" t="s">
        <v>20642</v>
      </c>
    </row>
    <row r="3120" spans="1:1" ht="15">
      <c r="A3120" s="60" t="s">
        <v>20643</v>
      </c>
    </row>
    <row r="3121" spans="1:1" ht="15">
      <c r="A3121" s="60" t="s">
        <v>20644</v>
      </c>
    </row>
    <row r="3122" spans="1:1" ht="15">
      <c r="A3122" s="60" t="s">
        <v>20645</v>
      </c>
    </row>
    <row r="3123" spans="1:1" ht="15">
      <c r="A3123" s="60" t="s">
        <v>20646</v>
      </c>
    </row>
    <row r="3124" spans="1:1" ht="15">
      <c r="A3124" s="60" t="s">
        <v>20647</v>
      </c>
    </row>
    <row r="3125" spans="1:1" ht="15">
      <c r="A3125" s="60" t="s">
        <v>20648</v>
      </c>
    </row>
    <row r="3126" spans="1:1" ht="15">
      <c r="A3126" s="60" t="s">
        <v>20649</v>
      </c>
    </row>
    <row r="3127" spans="1:1" ht="15">
      <c r="A3127" s="60" t="s">
        <v>20650</v>
      </c>
    </row>
    <row r="3128" spans="1:1" ht="15">
      <c r="A3128" s="60" t="s">
        <v>20651</v>
      </c>
    </row>
    <row r="3129" spans="1:1" ht="15">
      <c r="A3129" s="60" t="s">
        <v>20652</v>
      </c>
    </row>
    <row r="3130" spans="1:1" ht="15">
      <c r="A3130" s="60" t="s">
        <v>20653</v>
      </c>
    </row>
    <row r="3131" spans="1:1" ht="15">
      <c r="A3131" s="60" t="s">
        <v>20654</v>
      </c>
    </row>
    <row r="3132" spans="1:1" ht="15">
      <c r="A3132" s="60" t="s">
        <v>20655</v>
      </c>
    </row>
    <row r="3133" spans="1:1" ht="15">
      <c r="A3133" s="60" t="s">
        <v>20656</v>
      </c>
    </row>
    <row r="3134" spans="1:1" ht="15">
      <c r="A3134" s="60" t="s">
        <v>20657</v>
      </c>
    </row>
    <row r="3135" spans="1:1" ht="15">
      <c r="A3135" s="60" t="s">
        <v>20658</v>
      </c>
    </row>
    <row r="3136" spans="1:1" ht="15">
      <c r="A3136" s="60" t="s">
        <v>20659</v>
      </c>
    </row>
    <row r="3137" spans="1:1" ht="15">
      <c r="A3137" s="60" t="s">
        <v>20660</v>
      </c>
    </row>
    <row r="3138" spans="1:1" ht="15">
      <c r="A3138" s="60" t="s">
        <v>20661</v>
      </c>
    </row>
    <row r="3139" spans="1:1" ht="15">
      <c r="A3139" s="60" t="s">
        <v>20662</v>
      </c>
    </row>
    <row r="3140" spans="1:1" ht="15">
      <c r="A3140" s="60" t="s">
        <v>20663</v>
      </c>
    </row>
    <row r="3141" spans="1:1" ht="15">
      <c r="A3141" s="60" t="s">
        <v>20664</v>
      </c>
    </row>
    <row r="3142" spans="1:1" ht="15">
      <c r="A3142" s="60" t="s">
        <v>20665</v>
      </c>
    </row>
    <row r="3143" spans="1:1" ht="15">
      <c r="A3143" s="60" t="s">
        <v>20666</v>
      </c>
    </row>
    <row r="3144" spans="1:1" ht="15">
      <c r="A3144" s="60" t="s">
        <v>20667</v>
      </c>
    </row>
    <row r="3145" spans="1:1" ht="15">
      <c r="A3145" s="60" t="s">
        <v>20668</v>
      </c>
    </row>
    <row r="3146" spans="1:1" ht="15">
      <c r="A3146" s="60" t="s">
        <v>20669</v>
      </c>
    </row>
    <row r="3147" spans="1:1" ht="15">
      <c r="A3147" s="60" t="s">
        <v>20670</v>
      </c>
    </row>
    <row r="3148" spans="1:1" ht="15">
      <c r="A3148" s="60" t="s">
        <v>20671</v>
      </c>
    </row>
    <row r="3149" spans="1:1" ht="15">
      <c r="A3149" s="60" t="s">
        <v>20672</v>
      </c>
    </row>
    <row r="3150" spans="1:1" ht="15">
      <c r="A3150" s="60" t="s">
        <v>20673</v>
      </c>
    </row>
    <row r="3151" spans="1:1" ht="15">
      <c r="A3151" s="60" t="s">
        <v>20674</v>
      </c>
    </row>
    <row r="3152" spans="1:1" ht="15">
      <c r="A3152" s="60" t="s">
        <v>20675</v>
      </c>
    </row>
    <row r="3153" spans="1:1" ht="15">
      <c r="A3153" s="60" t="s">
        <v>20676</v>
      </c>
    </row>
    <row r="3154" spans="1:1" ht="15">
      <c r="A3154" s="60" t="s">
        <v>20677</v>
      </c>
    </row>
    <row r="3155" spans="1:1" ht="15">
      <c r="A3155" s="60" t="s">
        <v>20678</v>
      </c>
    </row>
    <row r="3156" spans="1:1" ht="15">
      <c r="A3156" s="60" t="s">
        <v>20679</v>
      </c>
    </row>
    <row r="3157" spans="1:1" ht="15">
      <c r="A3157" s="60" t="s">
        <v>20680</v>
      </c>
    </row>
    <row r="3158" spans="1:1" ht="15">
      <c r="A3158" s="60" t="s">
        <v>20681</v>
      </c>
    </row>
    <row r="3159" spans="1:1" ht="15">
      <c r="A3159" s="60" t="s">
        <v>20682</v>
      </c>
    </row>
    <row r="3160" spans="1:1" ht="15">
      <c r="A3160" s="60" t="s">
        <v>20683</v>
      </c>
    </row>
    <row r="3161" spans="1:1" ht="15">
      <c r="A3161" s="60" t="s">
        <v>20684</v>
      </c>
    </row>
    <row r="3162" spans="1:1" ht="15">
      <c r="A3162" s="60" t="s">
        <v>20685</v>
      </c>
    </row>
    <row r="3163" spans="1:1" ht="15">
      <c r="A3163" s="60" t="s">
        <v>20686</v>
      </c>
    </row>
    <row r="3164" spans="1:1" ht="15">
      <c r="A3164" s="60" t="s">
        <v>20687</v>
      </c>
    </row>
    <row r="3165" spans="1:1" ht="15">
      <c r="A3165" s="60" t="s">
        <v>20688</v>
      </c>
    </row>
    <row r="3166" spans="1:1" ht="15">
      <c r="A3166" s="60" t="s">
        <v>20689</v>
      </c>
    </row>
    <row r="3167" spans="1:1" ht="15">
      <c r="A3167" s="60" t="s">
        <v>20690</v>
      </c>
    </row>
    <row r="3168" spans="1:1" ht="15">
      <c r="A3168" s="60" t="s">
        <v>20691</v>
      </c>
    </row>
    <row r="3169" spans="1:1" ht="15">
      <c r="A3169" s="60" t="s">
        <v>20692</v>
      </c>
    </row>
    <row r="3170" spans="1:1" ht="15">
      <c r="A3170" s="60" t="s">
        <v>20693</v>
      </c>
    </row>
    <row r="3171" spans="1:1" ht="15">
      <c r="A3171" s="60" t="s">
        <v>20694</v>
      </c>
    </row>
    <row r="3172" spans="1:1" ht="15">
      <c r="A3172" s="60" t="s">
        <v>20695</v>
      </c>
    </row>
    <row r="3173" spans="1:1" ht="15">
      <c r="A3173" s="60" t="s">
        <v>20696</v>
      </c>
    </row>
    <row r="3174" spans="1:1" ht="15">
      <c r="A3174" s="60" t="s">
        <v>20697</v>
      </c>
    </row>
    <row r="3175" spans="1:1" ht="15">
      <c r="A3175" s="60" t="s">
        <v>20698</v>
      </c>
    </row>
    <row r="3176" spans="1:1" ht="15">
      <c r="A3176" s="60" t="s">
        <v>20699</v>
      </c>
    </row>
    <row r="3177" spans="1:1" ht="15">
      <c r="A3177" s="60" t="s">
        <v>20700</v>
      </c>
    </row>
    <row r="3178" spans="1:1" ht="15">
      <c r="A3178" s="60" t="s">
        <v>20701</v>
      </c>
    </row>
    <row r="3179" spans="1:1" ht="15">
      <c r="A3179" s="60" t="s">
        <v>20702</v>
      </c>
    </row>
    <row r="3180" spans="1:1" ht="15">
      <c r="A3180" s="60" t="s">
        <v>20703</v>
      </c>
    </row>
    <row r="3181" spans="1:1" ht="15">
      <c r="A3181" s="60" t="s">
        <v>20704</v>
      </c>
    </row>
    <row r="3182" spans="1:1" ht="15">
      <c r="A3182" s="60" t="s">
        <v>20705</v>
      </c>
    </row>
    <row r="3183" spans="1:1" ht="15">
      <c r="A3183" s="60" t="s">
        <v>20706</v>
      </c>
    </row>
    <row r="3184" spans="1:1" ht="15">
      <c r="A3184" s="60" t="s">
        <v>20707</v>
      </c>
    </row>
    <row r="3185" spans="1:1" ht="15">
      <c r="A3185" s="60" t="s">
        <v>20708</v>
      </c>
    </row>
    <row r="3186" spans="1:1" ht="15">
      <c r="A3186" s="60" t="s">
        <v>20709</v>
      </c>
    </row>
    <row r="3187" spans="1:1" ht="15">
      <c r="A3187" s="60" t="s">
        <v>20710</v>
      </c>
    </row>
    <row r="3188" spans="1:1" ht="15">
      <c r="A3188" s="60" t="s">
        <v>20711</v>
      </c>
    </row>
    <row r="3189" spans="1:1" ht="15">
      <c r="A3189" s="60" t="s">
        <v>20712</v>
      </c>
    </row>
    <row r="3190" spans="1:1" ht="15">
      <c r="A3190" s="60" t="s">
        <v>20713</v>
      </c>
    </row>
    <row r="3191" spans="1:1" ht="15">
      <c r="A3191" s="60" t="s">
        <v>20714</v>
      </c>
    </row>
    <row r="3192" spans="1:1" ht="15">
      <c r="A3192" s="60" t="s">
        <v>20715</v>
      </c>
    </row>
    <row r="3193" spans="1:1" ht="15">
      <c r="A3193" s="60" t="s">
        <v>20716</v>
      </c>
    </row>
    <row r="3194" spans="1:1" ht="15">
      <c r="A3194" s="60" t="s">
        <v>20717</v>
      </c>
    </row>
    <row r="3195" spans="1:1" ht="15">
      <c r="A3195" s="60" t="s">
        <v>20718</v>
      </c>
    </row>
    <row r="3196" spans="1:1" ht="15">
      <c r="A3196" s="60" t="s">
        <v>20719</v>
      </c>
    </row>
    <row r="3197" spans="1:1" ht="15">
      <c r="A3197" s="60" t="s">
        <v>20720</v>
      </c>
    </row>
    <row r="3198" spans="1:1" ht="15">
      <c r="A3198" s="60" t="s">
        <v>20721</v>
      </c>
    </row>
    <row r="3199" spans="1:1" ht="15">
      <c r="A3199" s="60" t="s">
        <v>20722</v>
      </c>
    </row>
    <row r="3200" spans="1:1" ht="15">
      <c r="A3200" s="60" t="s">
        <v>20723</v>
      </c>
    </row>
    <row r="3201" spans="1:1" ht="15">
      <c r="A3201" s="60" t="s">
        <v>20724</v>
      </c>
    </row>
    <row r="3202" spans="1:1" ht="15">
      <c r="A3202" s="60" t="s">
        <v>20725</v>
      </c>
    </row>
    <row r="3203" spans="1:1" ht="15">
      <c r="A3203" s="60" t="s">
        <v>20726</v>
      </c>
    </row>
    <row r="3204" spans="1:1" ht="15">
      <c r="A3204" s="60" t="s">
        <v>20727</v>
      </c>
    </row>
    <row r="3205" spans="1:1" ht="15">
      <c r="A3205" s="60" t="s">
        <v>20728</v>
      </c>
    </row>
    <row r="3206" spans="1:1" ht="15">
      <c r="A3206" s="60" t="s">
        <v>20729</v>
      </c>
    </row>
    <row r="3207" spans="1:1" ht="15">
      <c r="A3207" s="60" t="s">
        <v>20730</v>
      </c>
    </row>
    <row r="3208" spans="1:1" ht="15">
      <c r="A3208" s="60" t="s">
        <v>20731</v>
      </c>
    </row>
    <row r="3209" spans="1:1" ht="15">
      <c r="A3209" s="60" t="s">
        <v>20732</v>
      </c>
    </row>
    <row r="3210" spans="1:1" ht="15">
      <c r="A3210" s="60" t="s">
        <v>20733</v>
      </c>
    </row>
    <row r="3211" spans="1:1" ht="15">
      <c r="A3211" s="60" t="s">
        <v>20734</v>
      </c>
    </row>
    <row r="3212" spans="1:1" ht="15">
      <c r="A3212" s="60" t="s">
        <v>20735</v>
      </c>
    </row>
    <row r="3213" spans="1:1" ht="15">
      <c r="A3213" s="60" t="s">
        <v>20736</v>
      </c>
    </row>
    <row r="3214" spans="1:1" ht="15">
      <c r="A3214" s="60" t="s">
        <v>20737</v>
      </c>
    </row>
    <row r="3215" spans="1:1" ht="15">
      <c r="A3215" s="60" t="s">
        <v>20738</v>
      </c>
    </row>
    <row r="3216" spans="1:1" ht="15">
      <c r="A3216" s="60" t="s">
        <v>20739</v>
      </c>
    </row>
    <row r="3217" spans="1:1" ht="15">
      <c r="A3217" s="60" t="s">
        <v>20740</v>
      </c>
    </row>
    <row r="3218" spans="1:1" ht="15">
      <c r="A3218" s="60" t="s">
        <v>20741</v>
      </c>
    </row>
    <row r="3219" spans="1:1" ht="15">
      <c r="A3219" s="60" t="s">
        <v>20742</v>
      </c>
    </row>
    <row r="3220" spans="1:1" ht="15">
      <c r="A3220" s="60" t="s">
        <v>20743</v>
      </c>
    </row>
    <row r="3221" spans="1:1" ht="15">
      <c r="A3221" s="60" t="s">
        <v>20744</v>
      </c>
    </row>
    <row r="3222" spans="1:1" ht="15">
      <c r="A3222" s="60" t="s">
        <v>20745</v>
      </c>
    </row>
    <row r="3223" spans="1:1" ht="15">
      <c r="A3223" s="60" t="s">
        <v>20746</v>
      </c>
    </row>
    <row r="3224" spans="1:1" ht="15">
      <c r="A3224" s="60" t="s">
        <v>20747</v>
      </c>
    </row>
    <row r="3225" spans="1:1" ht="15">
      <c r="A3225" s="60" t="s">
        <v>20748</v>
      </c>
    </row>
    <row r="3226" spans="1:1" ht="15">
      <c r="A3226" s="60" t="s">
        <v>20749</v>
      </c>
    </row>
    <row r="3227" spans="1:1" ht="15">
      <c r="A3227" s="60" t="s">
        <v>20750</v>
      </c>
    </row>
    <row r="3228" spans="1:1" ht="15">
      <c r="A3228" s="60" t="s">
        <v>20751</v>
      </c>
    </row>
    <row r="3229" spans="1:1" ht="15">
      <c r="A3229" s="60" t="s">
        <v>20752</v>
      </c>
    </row>
    <row r="3230" spans="1:1" ht="15">
      <c r="A3230" s="60" t="s">
        <v>20753</v>
      </c>
    </row>
    <row r="3231" spans="1:1" ht="15">
      <c r="A3231" s="60" t="s">
        <v>20754</v>
      </c>
    </row>
    <row r="3232" spans="1:1" ht="15">
      <c r="A3232" s="60" t="s">
        <v>20755</v>
      </c>
    </row>
    <row r="3233" spans="1:1" ht="15">
      <c r="A3233" s="60" t="s">
        <v>20756</v>
      </c>
    </row>
    <row r="3234" spans="1:1" ht="15">
      <c r="A3234" s="60" t="s">
        <v>20757</v>
      </c>
    </row>
    <row r="3235" spans="1:1" ht="15">
      <c r="A3235" s="60" t="s">
        <v>20758</v>
      </c>
    </row>
    <row r="3236" spans="1:1" ht="15">
      <c r="A3236" s="60" t="s">
        <v>20759</v>
      </c>
    </row>
    <row r="3237" spans="1:1" ht="15">
      <c r="A3237" s="60" t="s">
        <v>20760</v>
      </c>
    </row>
    <row r="3238" spans="1:1" ht="15">
      <c r="A3238" s="60" t="s">
        <v>20761</v>
      </c>
    </row>
    <row r="3239" spans="1:1" ht="15">
      <c r="A3239" s="60" t="s">
        <v>20762</v>
      </c>
    </row>
    <row r="3240" spans="1:1" ht="15">
      <c r="A3240" s="60" t="s">
        <v>20763</v>
      </c>
    </row>
    <row r="3241" spans="1:1" ht="15">
      <c r="A3241" s="60" t="s">
        <v>20764</v>
      </c>
    </row>
    <row r="3242" spans="1:1" ht="15">
      <c r="A3242" s="60" t="s">
        <v>20765</v>
      </c>
    </row>
    <row r="3243" spans="1:1" ht="15">
      <c r="A3243" s="60" t="s">
        <v>20766</v>
      </c>
    </row>
    <row r="3244" spans="1:1" ht="15">
      <c r="A3244" s="60" t="s">
        <v>20767</v>
      </c>
    </row>
    <row r="3245" spans="1:1" ht="15">
      <c r="A3245" s="60" t="s">
        <v>20768</v>
      </c>
    </row>
    <row r="3246" spans="1:1" ht="15">
      <c r="A3246" s="60" t="s">
        <v>20769</v>
      </c>
    </row>
    <row r="3247" spans="1:1" ht="15">
      <c r="A3247" s="60" t="s">
        <v>20770</v>
      </c>
    </row>
    <row r="3248" spans="1:1" ht="15">
      <c r="A3248" s="60" t="s">
        <v>20771</v>
      </c>
    </row>
    <row r="3249" spans="1:1" ht="15">
      <c r="A3249" s="60" t="s">
        <v>20772</v>
      </c>
    </row>
    <row r="3250" spans="1:1" ht="15">
      <c r="A3250" s="60" t="s">
        <v>20773</v>
      </c>
    </row>
    <row r="3251" spans="1:1" ht="15">
      <c r="A3251" s="60" t="s">
        <v>20774</v>
      </c>
    </row>
    <row r="3252" spans="1:1" ht="15">
      <c r="A3252" s="60" t="s">
        <v>20775</v>
      </c>
    </row>
    <row r="3253" spans="1:1" ht="15">
      <c r="A3253" s="60" t="s">
        <v>20776</v>
      </c>
    </row>
    <row r="3254" spans="1:1" ht="15">
      <c r="A3254" s="60" t="s">
        <v>20777</v>
      </c>
    </row>
    <row r="3255" spans="1:1" ht="15">
      <c r="A3255" s="60" t="s">
        <v>20778</v>
      </c>
    </row>
    <row r="3256" spans="1:1" ht="15">
      <c r="A3256" s="60" t="s">
        <v>20779</v>
      </c>
    </row>
    <row r="3257" spans="1:1" ht="15">
      <c r="A3257" s="60" t="s">
        <v>20780</v>
      </c>
    </row>
    <row r="3258" spans="1:1" ht="15">
      <c r="A3258" s="60" t="s">
        <v>20781</v>
      </c>
    </row>
    <row r="3259" spans="1:1" ht="15">
      <c r="A3259" s="60" t="s">
        <v>20782</v>
      </c>
    </row>
    <row r="3260" spans="1:1" ht="15">
      <c r="A3260" s="60" t="s">
        <v>20783</v>
      </c>
    </row>
    <row r="3261" spans="1:1" ht="15">
      <c r="A3261" s="60" t="s">
        <v>20784</v>
      </c>
    </row>
    <row r="3262" spans="1:1" ht="15">
      <c r="A3262" s="60" t="s">
        <v>20785</v>
      </c>
    </row>
    <row r="3263" spans="1:1" ht="15">
      <c r="A3263" s="60" t="s">
        <v>20786</v>
      </c>
    </row>
    <row r="3264" spans="1:1" ht="15">
      <c r="A3264" s="60" t="s">
        <v>20787</v>
      </c>
    </row>
    <row r="3265" spans="1:1" ht="15">
      <c r="A3265" s="60" t="s">
        <v>20788</v>
      </c>
    </row>
    <row r="3266" spans="1:1" ht="15">
      <c r="A3266" s="60" t="s">
        <v>20789</v>
      </c>
    </row>
    <row r="3267" spans="1:1" ht="15">
      <c r="A3267" s="60" t="s">
        <v>20790</v>
      </c>
    </row>
    <row r="3268" spans="1:1" ht="15">
      <c r="A3268" s="60" t="s">
        <v>20791</v>
      </c>
    </row>
    <row r="3269" spans="1:1" ht="15">
      <c r="A3269" s="60" t="s">
        <v>20792</v>
      </c>
    </row>
    <row r="3270" spans="1:1" ht="15">
      <c r="A3270" s="60" t="s">
        <v>20793</v>
      </c>
    </row>
    <row r="3271" spans="1:1" ht="15">
      <c r="A3271" s="60" t="s">
        <v>20794</v>
      </c>
    </row>
    <row r="3272" spans="1:1" ht="15">
      <c r="A3272" s="60" t="s">
        <v>20795</v>
      </c>
    </row>
    <row r="3273" spans="1:1" ht="15">
      <c r="A3273" s="60" t="s">
        <v>20796</v>
      </c>
    </row>
    <row r="3274" spans="1:1" ht="15">
      <c r="A3274" s="60" t="s">
        <v>20797</v>
      </c>
    </row>
    <row r="3275" spans="1:1" ht="15">
      <c r="A3275" s="60" t="s">
        <v>20798</v>
      </c>
    </row>
    <row r="3276" spans="1:1" ht="15">
      <c r="A3276" s="60" t="s">
        <v>20799</v>
      </c>
    </row>
    <row r="3277" spans="1:1" ht="15">
      <c r="A3277" s="60" t="s">
        <v>20800</v>
      </c>
    </row>
    <row r="3278" spans="1:1" ht="15">
      <c r="A3278" s="60" t="s">
        <v>20801</v>
      </c>
    </row>
    <row r="3279" spans="1:1" ht="15">
      <c r="A3279" s="60" t="s">
        <v>20802</v>
      </c>
    </row>
    <row r="3280" spans="1:1" ht="15">
      <c r="A3280" s="60" t="s">
        <v>20803</v>
      </c>
    </row>
    <row r="3281" spans="1:1" ht="15">
      <c r="A3281" s="60" t="s">
        <v>20804</v>
      </c>
    </row>
    <row r="3282" spans="1:1" ht="15">
      <c r="A3282" s="60" t="s">
        <v>20805</v>
      </c>
    </row>
    <row r="3283" spans="1:1" ht="15">
      <c r="A3283" s="60" t="s">
        <v>20806</v>
      </c>
    </row>
    <row r="3284" spans="1:1" ht="15">
      <c r="A3284" s="60" t="s">
        <v>20807</v>
      </c>
    </row>
    <row r="3285" spans="1:1" ht="15">
      <c r="A3285" s="60" t="s">
        <v>20808</v>
      </c>
    </row>
    <row r="3286" spans="1:1" ht="15">
      <c r="A3286" s="60" t="s">
        <v>20809</v>
      </c>
    </row>
    <row r="3287" spans="1:1" ht="15">
      <c r="A3287" s="60" t="s">
        <v>20810</v>
      </c>
    </row>
    <row r="3288" spans="1:1" ht="15">
      <c r="A3288" s="60" t="s">
        <v>20811</v>
      </c>
    </row>
    <row r="3289" spans="1:1" ht="15">
      <c r="A3289" s="60" t="s">
        <v>20812</v>
      </c>
    </row>
    <row r="3290" spans="1:1" ht="15">
      <c r="A3290" s="60" t="s">
        <v>20813</v>
      </c>
    </row>
    <row r="3291" spans="1:1" ht="15">
      <c r="A3291" s="60" t="s">
        <v>20814</v>
      </c>
    </row>
    <row r="3292" spans="1:1" ht="15">
      <c r="A3292" s="60" t="s">
        <v>20815</v>
      </c>
    </row>
    <row r="3293" spans="1:1" ht="15">
      <c r="A3293" s="60" t="s">
        <v>20816</v>
      </c>
    </row>
    <row r="3294" spans="1:1" ht="15">
      <c r="A3294" s="60" t="s">
        <v>20817</v>
      </c>
    </row>
    <row r="3295" spans="1:1" ht="15">
      <c r="A3295" s="60" t="s">
        <v>20818</v>
      </c>
    </row>
    <row r="3296" spans="1:1" ht="15">
      <c r="A3296" s="60" t="s">
        <v>20819</v>
      </c>
    </row>
    <row r="3297" spans="1:1" ht="15">
      <c r="A3297" s="60" t="s">
        <v>20820</v>
      </c>
    </row>
    <row r="3298" spans="1:1" ht="15">
      <c r="A3298" s="60" t="s">
        <v>20821</v>
      </c>
    </row>
    <row r="3299" spans="1:1" ht="15">
      <c r="A3299" s="60" t="s">
        <v>20822</v>
      </c>
    </row>
    <row r="3300" spans="1:1" ht="15">
      <c r="A3300" s="60" t="s">
        <v>20823</v>
      </c>
    </row>
    <row r="3301" spans="1:1" ht="15">
      <c r="A3301" s="60" t="s">
        <v>20824</v>
      </c>
    </row>
    <row r="3302" spans="1:1" ht="15">
      <c r="A3302" s="60" t="s">
        <v>20825</v>
      </c>
    </row>
    <row r="3303" spans="1:1" ht="15">
      <c r="A3303" s="60" t="s">
        <v>20826</v>
      </c>
    </row>
    <row r="3304" spans="1:1" ht="15">
      <c r="A3304" s="60" t="s">
        <v>20827</v>
      </c>
    </row>
    <row r="3305" spans="1:1" ht="15">
      <c r="A3305" s="60" t="s">
        <v>20828</v>
      </c>
    </row>
    <row r="3306" spans="1:1" ht="15">
      <c r="A3306" s="60" t="s">
        <v>20829</v>
      </c>
    </row>
    <row r="3307" spans="1:1" ht="15">
      <c r="A3307" s="60" t="s">
        <v>20830</v>
      </c>
    </row>
    <row r="3308" spans="1:1" ht="15">
      <c r="A3308" s="60" t="s">
        <v>20831</v>
      </c>
    </row>
    <row r="3309" spans="1:1" ht="15">
      <c r="A3309" s="60" t="s">
        <v>20832</v>
      </c>
    </row>
    <row r="3310" spans="1:1" ht="15">
      <c r="A3310" s="60" t="s">
        <v>20833</v>
      </c>
    </row>
    <row r="3311" spans="1:1" ht="15">
      <c r="A3311" s="60" t="s">
        <v>20834</v>
      </c>
    </row>
    <row r="3312" spans="1:1" ht="15">
      <c r="A3312" s="60" t="s">
        <v>20835</v>
      </c>
    </row>
    <row r="3313" spans="1:1" ht="15">
      <c r="A3313" s="60" t="s">
        <v>20836</v>
      </c>
    </row>
    <row r="3314" spans="1:1" ht="15">
      <c r="A3314" s="60" t="s">
        <v>20837</v>
      </c>
    </row>
    <row r="3315" spans="1:1" ht="15">
      <c r="A3315" s="60" t="s">
        <v>20838</v>
      </c>
    </row>
    <row r="3316" spans="1:1" ht="15">
      <c r="A3316" s="60" t="s">
        <v>20839</v>
      </c>
    </row>
    <row r="3317" spans="1:1" ht="15">
      <c r="A3317" s="60" t="s">
        <v>20840</v>
      </c>
    </row>
    <row r="3318" spans="1:1" ht="15">
      <c r="A3318" s="60" t="s">
        <v>20841</v>
      </c>
    </row>
    <row r="3319" spans="1:1" ht="15">
      <c r="A3319" s="60" t="s">
        <v>20842</v>
      </c>
    </row>
    <row r="3320" spans="1:1" ht="15">
      <c r="A3320" s="60" t="s">
        <v>20843</v>
      </c>
    </row>
    <row r="3321" spans="1:1" ht="15">
      <c r="A3321" s="60" t="s">
        <v>20844</v>
      </c>
    </row>
    <row r="3322" spans="1:1" ht="15">
      <c r="A3322" s="60" t="s">
        <v>20845</v>
      </c>
    </row>
    <row r="3323" spans="1:1" ht="15">
      <c r="A3323" s="60" t="s">
        <v>20846</v>
      </c>
    </row>
    <row r="3324" spans="1:1" ht="15">
      <c r="A3324" s="60" t="s">
        <v>20847</v>
      </c>
    </row>
    <row r="3325" spans="1:1" ht="15">
      <c r="A3325" s="60" t="s">
        <v>20848</v>
      </c>
    </row>
    <row r="3326" spans="1:1" ht="15">
      <c r="A3326" s="60" t="s">
        <v>20849</v>
      </c>
    </row>
    <row r="3327" spans="1:1" ht="15">
      <c r="A3327" s="60" t="s">
        <v>20850</v>
      </c>
    </row>
    <row r="3328" spans="1:1" ht="15">
      <c r="A3328" s="60" t="s">
        <v>20851</v>
      </c>
    </row>
    <row r="3329" spans="1:1" ht="15">
      <c r="A3329" s="60" t="s">
        <v>20852</v>
      </c>
    </row>
    <row r="3330" spans="1:1" ht="15">
      <c r="A3330" s="60" t="s">
        <v>20853</v>
      </c>
    </row>
    <row r="3331" spans="1:1" ht="15">
      <c r="A3331" s="60" t="s">
        <v>20854</v>
      </c>
    </row>
    <row r="3332" spans="1:1" ht="15">
      <c r="A3332" s="60" t="s">
        <v>20855</v>
      </c>
    </row>
    <row r="3333" spans="1:1" ht="15">
      <c r="A3333" s="60" t="s">
        <v>20856</v>
      </c>
    </row>
    <row r="3334" spans="1:1" ht="15">
      <c r="A3334" s="60" t="s">
        <v>20857</v>
      </c>
    </row>
    <row r="3335" spans="1:1" ht="15">
      <c r="A3335" s="60" t="s">
        <v>20858</v>
      </c>
    </row>
    <row r="3336" spans="1:1" ht="15">
      <c r="A3336" s="60" t="s">
        <v>20859</v>
      </c>
    </row>
    <row r="3337" spans="1:1" ht="15">
      <c r="A3337" s="60" t="s">
        <v>20860</v>
      </c>
    </row>
    <row r="3338" spans="1:1" ht="15">
      <c r="A3338" s="60" t="s">
        <v>20861</v>
      </c>
    </row>
    <row r="3339" spans="1:1" ht="15">
      <c r="A3339" s="60" t="s">
        <v>20862</v>
      </c>
    </row>
    <row r="3340" spans="1:1" ht="15">
      <c r="A3340" s="60" t="s">
        <v>20863</v>
      </c>
    </row>
    <row r="3341" spans="1:1" ht="15">
      <c r="A3341" s="60" t="s">
        <v>20864</v>
      </c>
    </row>
    <row r="3342" spans="1:1" ht="15">
      <c r="A3342" s="60" t="s">
        <v>20865</v>
      </c>
    </row>
    <row r="3343" spans="1:1" ht="15">
      <c r="A3343" s="60" t="s">
        <v>20866</v>
      </c>
    </row>
    <row r="3344" spans="1:1" ht="15">
      <c r="A3344" s="60" t="s">
        <v>20867</v>
      </c>
    </row>
    <row r="3345" spans="1:1" ht="15">
      <c r="A3345" s="60" t="s">
        <v>20868</v>
      </c>
    </row>
    <row r="3346" spans="1:1" ht="15">
      <c r="A3346" s="60" t="s">
        <v>20869</v>
      </c>
    </row>
    <row r="3347" spans="1:1" ht="15">
      <c r="A3347" s="60" t="s">
        <v>20870</v>
      </c>
    </row>
    <row r="3348" spans="1:1" ht="15">
      <c r="A3348" s="60" t="s">
        <v>20871</v>
      </c>
    </row>
    <row r="3349" spans="1:1" ht="15">
      <c r="A3349" s="60" t="s">
        <v>20872</v>
      </c>
    </row>
    <row r="3350" spans="1:1" ht="15">
      <c r="A3350" s="60" t="s">
        <v>20873</v>
      </c>
    </row>
    <row r="3351" spans="1:1" ht="15">
      <c r="A3351" s="60" t="s">
        <v>20874</v>
      </c>
    </row>
    <row r="3352" spans="1:1" ht="15">
      <c r="A3352" s="60" t="s">
        <v>20875</v>
      </c>
    </row>
    <row r="3353" spans="1:1" ht="15">
      <c r="A3353" s="60" t="s">
        <v>20876</v>
      </c>
    </row>
    <row r="3354" spans="1:1" ht="15">
      <c r="A3354" s="60" t="s">
        <v>20877</v>
      </c>
    </row>
    <row r="3355" spans="1:1" ht="15">
      <c r="A3355" s="60" t="s">
        <v>20878</v>
      </c>
    </row>
    <row r="3356" spans="1:1" ht="15">
      <c r="A3356" s="60" t="s">
        <v>20879</v>
      </c>
    </row>
    <row r="3357" spans="1:1" ht="15">
      <c r="A3357" s="60" t="s">
        <v>20880</v>
      </c>
    </row>
    <row r="3358" spans="1:1" ht="15">
      <c r="A3358" s="60" t="s">
        <v>20881</v>
      </c>
    </row>
    <row r="3359" spans="1:1" ht="15">
      <c r="A3359" s="60" t="s">
        <v>20882</v>
      </c>
    </row>
    <row r="3360" spans="1:1" ht="15">
      <c r="A3360" s="60" t="s">
        <v>20883</v>
      </c>
    </row>
    <row r="3361" spans="1:1" ht="15">
      <c r="A3361" s="60" t="s">
        <v>20884</v>
      </c>
    </row>
    <row r="3362" spans="1:1" ht="15">
      <c r="A3362" s="60" t="s">
        <v>20885</v>
      </c>
    </row>
    <row r="3363" spans="1:1" ht="15">
      <c r="A3363" s="60" t="s">
        <v>20886</v>
      </c>
    </row>
    <row r="3364" spans="1:1" ht="15">
      <c r="A3364" s="60" t="s">
        <v>20887</v>
      </c>
    </row>
    <row r="3365" spans="1:1" ht="15">
      <c r="A3365" s="60" t="s">
        <v>20888</v>
      </c>
    </row>
    <row r="3366" spans="1:1" ht="15">
      <c r="A3366" s="60" t="s">
        <v>20889</v>
      </c>
    </row>
    <row r="3367" spans="1:1" ht="15">
      <c r="A3367" s="60" t="s">
        <v>20890</v>
      </c>
    </row>
    <row r="3368" spans="1:1" ht="15">
      <c r="A3368" s="60" t="s">
        <v>20891</v>
      </c>
    </row>
    <row r="3369" spans="1:1" ht="15">
      <c r="A3369" s="60" t="s">
        <v>20892</v>
      </c>
    </row>
    <row r="3370" spans="1:1" ht="15">
      <c r="A3370" s="60" t="s">
        <v>20893</v>
      </c>
    </row>
    <row r="3371" spans="1:1" ht="15">
      <c r="A3371" s="60" t="s">
        <v>20894</v>
      </c>
    </row>
    <row r="3372" spans="1:1" ht="15">
      <c r="A3372" s="60" t="s">
        <v>20895</v>
      </c>
    </row>
    <row r="3373" spans="1:1" ht="15">
      <c r="A3373" s="60" t="s">
        <v>20896</v>
      </c>
    </row>
    <row r="3374" spans="1:1" ht="15">
      <c r="A3374" s="60" t="s">
        <v>20897</v>
      </c>
    </row>
    <row r="3375" spans="1:1" ht="15">
      <c r="A3375" s="60" t="s">
        <v>20898</v>
      </c>
    </row>
    <row r="3376" spans="1:1" ht="15">
      <c r="A3376" s="60" t="s">
        <v>20899</v>
      </c>
    </row>
    <row r="3377" spans="1:1" ht="15">
      <c r="A3377" s="60" t="s">
        <v>20900</v>
      </c>
    </row>
    <row r="3378" spans="1:1" ht="15">
      <c r="A3378" s="60" t="s">
        <v>20901</v>
      </c>
    </row>
    <row r="3379" spans="1:1" ht="15">
      <c r="A3379" s="60" t="s">
        <v>20902</v>
      </c>
    </row>
    <row r="3380" spans="1:1" ht="15">
      <c r="A3380" s="60" t="s">
        <v>20903</v>
      </c>
    </row>
    <row r="3381" spans="1:1" ht="15">
      <c r="A3381" s="60" t="s">
        <v>20904</v>
      </c>
    </row>
    <row r="3382" spans="1:1" ht="15">
      <c r="A3382" s="60" t="s">
        <v>20905</v>
      </c>
    </row>
    <row r="3383" spans="1:1" ht="15">
      <c r="A3383" s="60" t="s">
        <v>20906</v>
      </c>
    </row>
    <row r="3384" spans="1:1" ht="15">
      <c r="A3384" s="60" t="s">
        <v>20907</v>
      </c>
    </row>
    <row r="3385" spans="1:1" ht="15">
      <c r="A3385" s="60" t="s">
        <v>20908</v>
      </c>
    </row>
    <row r="3386" spans="1:1" ht="15">
      <c r="A3386" s="60" t="s">
        <v>20909</v>
      </c>
    </row>
    <row r="3387" spans="1:1" ht="15">
      <c r="A3387" s="60" t="s">
        <v>20910</v>
      </c>
    </row>
    <row r="3388" spans="1:1" ht="15">
      <c r="A3388" s="60" t="s">
        <v>20911</v>
      </c>
    </row>
    <row r="3389" spans="1:1" ht="15">
      <c r="A3389" s="60" t="s">
        <v>20912</v>
      </c>
    </row>
    <row r="3390" spans="1:1" ht="15">
      <c r="A3390" s="60" t="s">
        <v>20913</v>
      </c>
    </row>
    <row r="3391" spans="1:1" ht="15">
      <c r="A3391" s="60" t="s">
        <v>20914</v>
      </c>
    </row>
    <row r="3392" spans="1:1" ht="15">
      <c r="A3392" s="60" t="s">
        <v>20915</v>
      </c>
    </row>
    <row r="3393" spans="1:1" ht="15">
      <c r="A3393" s="60" t="s">
        <v>20916</v>
      </c>
    </row>
    <row r="3394" spans="1:1" ht="15">
      <c r="A3394" s="60" t="s">
        <v>20917</v>
      </c>
    </row>
    <row r="3395" spans="1:1" ht="15">
      <c r="A3395" s="60" t="s">
        <v>20918</v>
      </c>
    </row>
    <row r="3396" spans="1:1" ht="15">
      <c r="A3396" s="60" t="s">
        <v>20919</v>
      </c>
    </row>
    <row r="3397" spans="1:1" ht="15">
      <c r="A3397" s="60" t="s">
        <v>20920</v>
      </c>
    </row>
    <row r="3398" spans="1:1" ht="15">
      <c r="A3398" s="60" t="s">
        <v>20921</v>
      </c>
    </row>
    <row r="3399" spans="1:1" ht="15">
      <c r="A3399" s="60" t="s">
        <v>20922</v>
      </c>
    </row>
    <row r="3400" spans="1:1" ht="15">
      <c r="A3400" s="60" t="s">
        <v>20923</v>
      </c>
    </row>
    <row r="3401" spans="1:1" ht="15">
      <c r="A3401" s="60" t="s">
        <v>20924</v>
      </c>
    </row>
    <row r="3402" spans="1:1" ht="15">
      <c r="A3402" s="60" t="s">
        <v>20925</v>
      </c>
    </row>
    <row r="3403" spans="1:1" ht="15">
      <c r="A3403" s="60" t="s">
        <v>20926</v>
      </c>
    </row>
    <row r="3404" spans="1:1" ht="15">
      <c r="A3404" s="60" t="s">
        <v>20927</v>
      </c>
    </row>
    <row r="3405" spans="1:1" ht="15">
      <c r="A3405" s="60" t="s">
        <v>20928</v>
      </c>
    </row>
    <row r="3406" spans="1:1" ht="15">
      <c r="A3406" s="60" t="s">
        <v>20929</v>
      </c>
    </row>
    <row r="3407" spans="1:1" ht="15">
      <c r="A3407" s="60" t="s">
        <v>20930</v>
      </c>
    </row>
    <row r="3408" spans="1:1" ht="15">
      <c r="A3408" s="60" t="s">
        <v>20931</v>
      </c>
    </row>
    <row r="3409" spans="1:1" ht="15">
      <c r="A3409" s="60" t="s">
        <v>20932</v>
      </c>
    </row>
    <row r="3410" spans="1:1" ht="15">
      <c r="A3410" s="60" t="s">
        <v>20933</v>
      </c>
    </row>
    <row r="3411" spans="1:1" ht="15">
      <c r="A3411" s="60" t="s">
        <v>20934</v>
      </c>
    </row>
    <row r="3412" spans="1:1" ht="15">
      <c r="A3412" s="60" t="s">
        <v>20935</v>
      </c>
    </row>
    <row r="3413" spans="1:1" ht="15">
      <c r="A3413" s="60" t="s">
        <v>20936</v>
      </c>
    </row>
    <row r="3414" spans="1:1" ht="15">
      <c r="A3414" s="60" t="s">
        <v>20937</v>
      </c>
    </row>
    <row r="3415" spans="1:1" ht="15">
      <c r="A3415" s="60" t="s">
        <v>20938</v>
      </c>
    </row>
    <row r="3416" spans="1:1" ht="15">
      <c r="A3416" s="60" t="s">
        <v>20939</v>
      </c>
    </row>
    <row r="3417" spans="1:1" ht="15">
      <c r="A3417" s="60" t="s">
        <v>20940</v>
      </c>
    </row>
    <row r="3418" spans="1:1" ht="15">
      <c r="A3418" s="60" t="s">
        <v>20941</v>
      </c>
    </row>
    <row r="3419" spans="1:1" ht="15">
      <c r="A3419" s="60" t="s">
        <v>20942</v>
      </c>
    </row>
    <row r="3420" spans="1:1" ht="15">
      <c r="A3420" s="60" t="s">
        <v>20943</v>
      </c>
    </row>
    <row r="3421" spans="1:1" ht="15">
      <c r="A3421" s="60" t="s">
        <v>20944</v>
      </c>
    </row>
    <row r="3422" spans="1:1" ht="15">
      <c r="A3422" s="60" t="s">
        <v>20945</v>
      </c>
    </row>
    <row r="3423" spans="1:1" ht="15">
      <c r="A3423" s="60" t="s">
        <v>20946</v>
      </c>
    </row>
    <row r="3424" spans="1:1" ht="15">
      <c r="A3424" s="60" t="s">
        <v>20947</v>
      </c>
    </row>
    <row r="3425" spans="1:1" ht="15">
      <c r="A3425" s="60" t="s">
        <v>20948</v>
      </c>
    </row>
    <row r="3426" spans="1:1" ht="15">
      <c r="A3426" s="60" t="s">
        <v>20949</v>
      </c>
    </row>
    <row r="3427" spans="1:1" ht="15">
      <c r="A3427" s="60" t="s">
        <v>20950</v>
      </c>
    </row>
    <row r="3428" spans="1:1" ht="15">
      <c r="A3428" s="60" t="s">
        <v>20951</v>
      </c>
    </row>
    <row r="3429" spans="1:1" ht="15">
      <c r="A3429" s="60" t="s">
        <v>20952</v>
      </c>
    </row>
    <row r="3430" spans="1:1" ht="15">
      <c r="A3430" s="60" t="s">
        <v>20953</v>
      </c>
    </row>
    <row r="3431" spans="1:1" ht="15">
      <c r="A3431" s="60" t="s">
        <v>20954</v>
      </c>
    </row>
    <row r="3432" spans="1:1" ht="15">
      <c r="A3432" s="60" t="s">
        <v>20955</v>
      </c>
    </row>
    <row r="3433" spans="1:1" ht="15">
      <c r="A3433" s="60" t="s">
        <v>20956</v>
      </c>
    </row>
    <row r="3434" spans="1:1" ht="15">
      <c r="A3434" s="60" t="s">
        <v>20957</v>
      </c>
    </row>
    <row r="3435" spans="1:1" ht="15">
      <c r="A3435" s="60" t="s">
        <v>20958</v>
      </c>
    </row>
    <row r="3436" spans="1:1" ht="15">
      <c r="A3436" s="60" t="s">
        <v>20959</v>
      </c>
    </row>
    <row r="3437" spans="1:1" ht="15">
      <c r="A3437" s="60" t="s">
        <v>20960</v>
      </c>
    </row>
    <row r="3438" spans="1:1" ht="15">
      <c r="A3438" s="60" t="s">
        <v>20961</v>
      </c>
    </row>
    <row r="3439" spans="1:1" ht="15">
      <c r="A3439" s="60" t="s">
        <v>20962</v>
      </c>
    </row>
    <row r="3440" spans="1:1" ht="15">
      <c r="A3440" s="60" t="s">
        <v>20963</v>
      </c>
    </row>
    <row r="3441" spans="1:1" ht="15">
      <c r="A3441" s="60" t="s">
        <v>20964</v>
      </c>
    </row>
    <row r="3442" spans="1:1" ht="15">
      <c r="A3442" s="60" t="s">
        <v>20965</v>
      </c>
    </row>
    <row r="3443" spans="1:1" ht="15">
      <c r="A3443" s="60" t="s">
        <v>20966</v>
      </c>
    </row>
    <row r="3444" spans="1:1" ht="15">
      <c r="A3444" s="60" t="s">
        <v>20967</v>
      </c>
    </row>
    <row r="3445" spans="1:1" ht="15">
      <c r="A3445" s="60" t="s">
        <v>20968</v>
      </c>
    </row>
    <row r="3446" spans="1:1" ht="15">
      <c r="A3446" s="60" t="s">
        <v>20969</v>
      </c>
    </row>
    <row r="3447" spans="1:1" ht="15">
      <c r="A3447" s="60" t="s">
        <v>20970</v>
      </c>
    </row>
    <row r="3448" spans="1:1" ht="15">
      <c r="A3448" s="60" t="s">
        <v>20971</v>
      </c>
    </row>
    <row r="3449" spans="1:1" ht="15">
      <c r="A3449" s="60" t="s">
        <v>20972</v>
      </c>
    </row>
    <row r="3450" spans="1:1" ht="15">
      <c r="A3450" s="60" t="s">
        <v>20973</v>
      </c>
    </row>
    <row r="3451" spans="1:1" ht="15">
      <c r="A3451" s="60" t="s">
        <v>20974</v>
      </c>
    </row>
    <row r="3452" spans="1:1" ht="15">
      <c r="A3452" s="60" t="s">
        <v>20975</v>
      </c>
    </row>
    <row r="3453" spans="1:1" ht="15">
      <c r="A3453" s="60" t="s">
        <v>20976</v>
      </c>
    </row>
    <row r="3454" spans="1:1" ht="15">
      <c r="A3454" s="60" t="s">
        <v>20977</v>
      </c>
    </row>
    <row r="3455" spans="1:1" ht="15">
      <c r="A3455" s="60" t="s">
        <v>20978</v>
      </c>
    </row>
    <row r="3456" spans="1:1" ht="15">
      <c r="A3456" s="60" t="s">
        <v>20979</v>
      </c>
    </row>
    <row r="3457" spans="1:1" ht="15">
      <c r="A3457" s="60" t="s">
        <v>20980</v>
      </c>
    </row>
    <row r="3458" spans="1:1" ht="15">
      <c r="A3458" s="60" t="s">
        <v>20981</v>
      </c>
    </row>
    <row r="3459" spans="1:1" ht="15">
      <c r="A3459" s="60" t="s">
        <v>20982</v>
      </c>
    </row>
    <row r="3460" spans="1:1" ht="15">
      <c r="A3460" s="60" t="s">
        <v>20983</v>
      </c>
    </row>
    <row r="3461" spans="1:1" ht="15">
      <c r="A3461" s="60" t="s">
        <v>20984</v>
      </c>
    </row>
    <row r="3462" spans="1:1" ht="15">
      <c r="A3462" s="60" t="s">
        <v>20985</v>
      </c>
    </row>
    <row r="3463" spans="1:1" ht="15">
      <c r="A3463" s="60" t="s">
        <v>20986</v>
      </c>
    </row>
    <row r="3464" spans="1:1" ht="15">
      <c r="A3464" s="60" t="s">
        <v>20987</v>
      </c>
    </row>
    <row r="3465" spans="1:1" ht="15">
      <c r="A3465" s="60" t="s">
        <v>20988</v>
      </c>
    </row>
    <row r="3466" spans="1:1" ht="15">
      <c r="A3466" s="60" t="s">
        <v>20989</v>
      </c>
    </row>
    <row r="3467" spans="1:1" ht="15">
      <c r="A3467" s="60" t="s">
        <v>20990</v>
      </c>
    </row>
    <row r="3468" spans="1:1" ht="15">
      <c r="A3468" s="60" t="s">
        <v>20991</v>
      </c>
    </row>
    <row r="3469" spans="1:1" ht="15">
      <c r="A3469" s="60" t="s">
        <v>20992</v>
      </c>
    </row>
    <row r="3470" spans="1:1" ht="15">
      <c r="A3470" s="60" t="s">
        <v>20993</v>
      </c>
    </row>
    <row r="3471" spans="1:1" ht="15">
      <c r="A3471" s="60" t="s">
        <v>20994</v>
      </c>
    </row>
    <row r="3472" spans="1:1" ht="15">
      <c r="A3472" s="60" t="s">
        <v>20995</v>
      </c>
    </row>
    <row r="3473" spans="1:1" ht="15">
      <c r="A3473" s="60" t="s">
        <v>20996</v>
      </c>
    </row>
    <row r="3474" spans="1:1" ht="15">
      <c r="A3474" s="60" t="s">
        <v>20997</v>
      </c>
    </row>
    <row r="3475" spans="1:1" ht="15">
      <c r="A3475" s="60" t="s">
        <v>20998</v>
      </c>
    </row>
    <row r="3476" spans="1:1" ht="15">
      <c r="A3476" s="60" t="s">
        <v>20999</v>
      </c>
    </row>
    <row r="3477" spans="1:1" ht="15">
      <c r="A3477" s="60" t="s">
        <v>21000</v>
      </c>
    </row>
    <row r="3478" spans="1:1" ht="15">
      <c r="A3478" s="60" t="s">
        <v>21001</v>
      </c>
    </row>
    <row r="3479" spans="1:1" ht="15">
      <c r="A3479" s="60" t="s">
        <v>21002</v>
      </c>
    </row>
    <row r="3480" spans="1:1" ht="15">
      <c r="A3480" s="60" t="s">
        <v>21003</v>
      </c>
    </row>
    <row r="3481" spans="1:1" ht="15">
      <c r="A3481" s="60" t="s">
        <v>21004</v>
      </c>
    </row>
    <row r="3482" spans="1:1" ht="15">
      <c r="A3482" s="60" t="s">
        <v>21005</v>
      </c>
    </row>
    <row r="3483" spans="1:1" ht="15">
      <c r="A3483" s="60" t="s">
        <v>21006</v>
      </c>
    </row>
    <row r="3484" spans="1:1" ht="15">
      <c r="A3484" s="60" t="s">
        <v>21007</v>
      </c>
    </row>
    <row r="3485" spans="1:1" ht="15">
      <c r="A3485" s="60" t="s">
        <v>21008</v>
      </c>
    </row>
    <row r="3486" spans="1:1" ht="15">
      <c r="A3486" s="60" t="s">
        <v>21009</v>
      </c>
    </row>
    <row r="3487" spans="1:1" ht="15">
      <c r="A3487" s="60" t="s">
        <v>21010</v>
      </c>
    </row>
    <row r="3488" spans="1:1" ht="15">
      <c r="A3488" s="60" t="s">
        <v>21011</v>
      </c>
    </row>
    <row r="3489" spans="1:1" ht="15">
      <c r="A3489" s="60" t="s">
        <v>21012</v>
      </c>
    </row>
    <row r="3490" spans="1:1" ht="15">
      <c r="A3490" s="60" t="s">
        <v>21013</v>
      </c>
    </row>
    <row r="3491" spans="1:1" ht="15">
      <c r="A3491" s="60" t="s">
        <v>21014</v>
      </c>
    </row>
    <row r="3492" spans="1:1" ht="15">
      <c r="A3492" s="60" t="s">
        <v>21015</v>
      </c>
    </row>
    <row r="3493" spans="1:1" ht="15">
      <c r="A3493" s="60" t="s">
        <v>21016</v>
      </c>
    </row>
    <row r="3494" spans="1:1" ht="15">
      <c r="A3494" s="60" t="s">
        <v>21017</v>
      </c>
    </row>
    <row r="3495" spans="1:1" ht="15">
      <c r="A3495" s="60" t="s">
        <v>21018</v>
      </c>
    </row>
    <row r="3496" spans="1:1" ht="15">
      <c r="A3496" s="60" t="s">
        <v>21019</v>
      </c>
    </row>
    <row r="3497" spans="1:1" ht="15">
      <c r="A3497" s="60" t="s">
        <v>21020</v>
      </c>
    </row>
    <row r="3498" spans="1:1" ht="15">
      <c r="A3498" s="60" t="s">
        <v>21021</v>
      </c>
    </row>
    <row r="3499" spans="1:1" ht="15">
      <c r="A3499" s="60" t="s">
        <v>21022</v>
      </c>
    </row>
    <row r="3500" spans="1:1" ht="15">
      <c r="A3500" s="60" t="s">
        <v>21023</v>
      </c>
    </row>
    <row r="3501" spans="1:1" ht="15">
      <c r="A3501" s="60" t="s">
        <v>21024</v>
      </c>
    </row>
    <row r="3502" spans="1:1" ht="15">
      <c r="A3502" s="60" t="s">
        <v>21025</v>
      </c>
    </row>
    <row r="3503" spans="1:1" ht="15">
      <c r="A3503" s="60" t="s">
        <v>21026</v>
      </c>
    </row>
    <row r="3504" spans="1:1" ht="15">
      <c r="A3504" s="60" t="s">
        <v>21027</v>
      </c>
    </row>
    <row r="3505" spans="1:1" ht="15">
      <c r="A3505" s="60" t="s">
        <v>21028</v>
      </c>
    </row>
    <row r="3506" spans="1:1" ht="15">
      <c r="A3506" s="60" t="s">
        <v>21029</v>
      </c>
    </row>
    <row r="3507" spans="1:1" ht="15">
      <c r="A3507" s="60" t="s">
        <v>21030</v>
      </c>
    </row>
    <row r="3508" spans="1:1" ht="15">
      <c r="A3508" s="60" t="s">
        <v>21031</v>
      </c>
    </row>
    <row r="3509" spans="1:1" ht="15">
      <c r="A3509" s="60" t="s">
        <v>21032</v>
      </c>
    </row>
    <row r="3510" spans="1:1" ht="15">
      <c r="A3510" s="60" t="s">
        <v>21033</v>
      </c>
    </row>
    <row r="3511" spans="1:1" ht="15">
      <c r="A3511" s="60" t="s">
        <v>21034</v>
      </c>
    </row>
    <row r="3512" spans="1:1" ht="15">
      <c r="A3512" s="60" t="s">
        <v>21035</v>
      </c>
    </row>
    <row r="3513" spans="1:1" ht="15">
      <c r="A3513" s="60" t="s">
        <v>21036</v>
      </c>
    </row>
    <row r="3514" spans="1:1" ht="15">
      <c r="A3514" s="60" t="s">
        <v>21037</v>
      </c>
    </row>
    <row r="3515" spans="1:1" ht="15">
      <c r="A3515" s="60" t="s">
        <v>21038</v>
      </c>
    </row>
    <row r="3516" spans="1:1" ht="15">
      <c r="A3516" s="60" t="s">
        <v>21039</v>
      </c>
    </row>
    <row r="3517" spans="1:1" ht="15">
      <c r="A3517" s="60" t="s">
        <v>21040</v>
      </c>
    </row>
    <row r="3518" spans="1:1" ht="15">
      <c r="A3518" s="60" t="s">
        <v>21041</v>
      </c>
    </row>
    <row r="3519" spans="1:1" ht="15">
      <c r="A3519" s="60" t="s">
        <v>21042</v>
      </c>
    </row>
    <row r="3520" spans="1:1" ht="15">
      <c r="A3520" s="60" t="s">
        <v>21043</v>
      </c>
    </row>
    <row r="3521" spans="1:1" ht="15">
      <c r="A3521" s="60" t="s">
        <v>21044</v>
      </c>
    </row>
    <row r="3522" spans="1:1" ht="15">
      <c r="A3522" s="60" t="s">
        <v>21045</v>
      </c>
    </row>
    <row r="3523" spans="1:1" ht="15">
      <c r="A3523" s="60" t="s">
        <v>21046</v>
      </c>
    </row>
    <row r="3524" spans="1:1" ht="15">
      <c r="A3524" s="60" t="s">
        <v>21047</v>
      </c>
    </row>
    <row r="3525" spans="1:1" ht="15">
      <c r="A3525" s="60" t="s">
        <v>21048</v>
      </c>
    </row>
    <row r="3526" spans="1:1" ht="15">
      <c r="A3526" s="60" t="s">
        <v>21049</v>
      </c>
    </row>
    <row r="3527" spans="1:1" ht="15">
      <c r="A3527" s="60" t="s">
        <v>21050</v>
      </c>
    </row>
    <row r="3528" spans="1:1" ht="15">
      <c r="A3528" s="60" t="s">
        <v>21051</v>
      </c>
    </row>
    <row r="3529" spans="1:1" ht="15">
      <c r="A3529" s="60" t="s">
        <v>21052</v>
      </c>
    </row>
    <row r="3530" spans="1:1" ht="15">
      <c r="A3530" s="60" t="s">
        <v>21053</v>
      </c>
    </row>
    <row r="3531" spans="1:1" ht="15">
      <c r="A3531" s="60" t="s">
        <v>21054</v>
      </c>
    </row>
    <row r="3532" spans="1:1" ht="15">
      <c r="A3532" s="60" t="s">
        <v>21055</v>
      </c>
    </row>
    <row r="3533" spans="1:1" ht="15">
      <c r="A3533" s="60" t="s">
        <v>21056</v>
      </c>
    </row>
    <row r="3534" spans="1:1" ht="15">
      <c r="A3534" s="60" t="s">
        <v>21057</v>
      </c>
    </row>
    <row r="3535" spans="1:1" ht="15">
      <c r="A3535" s="60" t="s">
        <v>21058</v>
      </c>
    </row>
    <row r="3536" spans="1:1" ht="15">
      <c r="A3536" s="60" t="s">
        <v>21059</v>
      </c>
    </row>
    <row r="3537" spans="1:1" ht="15">
      <c r="A3537" s="60" t="s">
        <v>21060</v>
      </c>
    </row>
    <row r="3538" spans="1:1" ht="15">
      <c r="A3538" s="60" t="s">
        <v>21061</v>
      </c>
    </row>
    <row r="3539" spans="1:1" ht="15">
      <c r="A3539" s="60" t="s">
        <v>21062</v>
      </c>
    </row>
    <row r="3540" spans="1:1" ht="15">
      <c r="A3540" s="60" t="s">
        <v>21063</v>
      </c>
    </row>
    <row r="3541" spans="1:1" ht="15">
      <c r="A3541" s="60" t="s">
        <v>21064</v>
      </c>
    </row>
    <row r="3542" spans="1:1" ht="15">
      <c r="A3542" s="60" t="s">
        <v>21065</v>
      </c>
    </row>
    <row r="3543" spans="1:1" ht="15">
      <c r="A3543" s="60" t="s">
        <v>21066</v>
      </c>
    </row>
    <row r="3544" spans="1:1" ht="15">
      <c r="A3544" s="60" t="s">
        <v>21067</v>
      </c>
    </row>
    <row r="3545" spans="1:1" ht="15">
      <c r="A3545" s="60" t="s">
        <v>21068</v>
      </c>
    </row>
    <row r="3546" spans="1:1" ht="15">
      <c r="A3546" s="60" t="s">
        <v>21069</v>
      </c>
    </row>
    <row r="3547" spans="1:1" ht="15">
      <c r="A3547" s="60" t="s">
        <v>21070</v>
      </c>
    </row>
    <row r="3548" spans="1:1" ht="15">
      <c r="A3548" s="60" t="s">
        <v>21071</v>
      </c>
    </row>
    <row r="3549" spans="1:1" ht="15">
      <c r="A3549" s="60" t="s">
        <v>21072</v>
      </c>
    </row>
    <row r="3550" spans="1:1" ht="15">
      <c r="A3550" s="60" t="s">
        <v>21073</v>
      </c>
    </row>
    <row r="3551" spans="1:1" ht="15">
      <c r="A3551" s="60" t="s">
        <v>21074</v>
      </c>
    </row>
    <row r="3552" spans="1:1" ht="15">
      <c r="A3552" s="60" t="s">
        <v>21075</v>
      </c>
    </row>
    <row r="3553" spans="1:1" ht="15">
      <c r="A3553" s="60" t="s">
        <v>21076</v>
      </c>
    </row>
    <row r="3554" spans="1:1" ht="15">
      <c r="A3554" s="60" t="s">
        <v>21077</v>
      </c>
    </row>
    <row r="3555" spans="1:1" ht="15">
      <c r="A3555" s="60" t="s">
        <v>21078</v>
      </c>
    </row>
    <row r="3556" spans="1:1" ht="15">
      <c r="A3556" s="60" t="s">
        <v>21079</v>
      </c>
    </row>
    <row r="3557" spans="1:1" ht="15">
      <c r="A3557" s="60" t="s">
        <v>21080</v>
      </c>
    </row>
    <row r="3558" spans="1:1" ht="15">
      <c r="A3558" s="60" t="s">
        <v>21081</v>
      </c>
    </row>
    <row r="3559" spans="1:1" ht="15">
      <c r="A3559" s="60" t="s">
        <v>21082</v>
      </c>
    </row>
    <row r="3560" spans="1:1" ht="15">
      <c r="A3560" s="60" t="s">
        <v>21083</v>
      </c>
    </row>
    <row r="3561" spans="1:1" ht="15">
      <c r="A3561" s="60" t="s">
        <v>21084</v>
      </c>
    </row>
    <row r="3562" spans="1:1" ht="15">
      <c r="A3562" s="60" t="s">
        <v>21085</v>
      </c>
    </row>
    <row r="3563" spans="1:1" ht="15">
      <c r="A3563" s="60" t="s">
        <v>21086</v>
      </c>
    </row>
    <row r="3564" spans="1:1" ht="15">
      <c r="A3564" s="60" t="s">
        <v>21087</v>
      </c>
    </row>
    <row r="3565" spans="1:1" ht="15">
      <c r="A3565" s="60" t="s">
        <v>21088</v>
      </c>
    </row>
    <row r="3566" spans="1:1" ht="15">
      <c r="A3566" s="60" t="s">
        <v>21089</v>
      </c>
    </row>
    <row r="3567" spans="1:1" ht="15">
      <c r="A3567" s="60" t="s">
        <v>21090</v>
      </c>
    </row>
    <row r="3568" spans="1:1" ht="15">
      <c r="A3568" s="60" t="s">
        <v>21091</v>
      </c>
    </row>
    <row r="3569" spans="1:1" ht="15">
      <c r="A3569" s="60" t="s">
        <v>21092</v>
      </c>
    </row>
    <row r="3570" spans="1:1" ht="15">
      <c r="A3570" s="60" t="s">
        <v>21093</v>
      </c>
    </row>
    <row r="3571" spans="1:1" ht="15">
      <c r="A3571" s="60" t="s">
        <v>21094</v>
      </c>
    </row>
    <row r="3572" spans="1:1" ht="15">
      <c r="A3572" s="60" t="s">
        <v>21095</v>
      </c>
    </row>
    <row r="3573" spans="1:1" ht="15">
      <c r="A3573" s="60" t="s">
        <v>21096</v>
      </c>
    </row>
    <row r="3574" spans="1:1" ht="15">
      <c r="A3574" s="60" t="s">
        <v>21097</v>
      </c>
    </row>
    <row r="3575" spans="1:1" ht="15">
      <c r="A3575" s="60" t="s">
        <v>21098</v>
      </c>
    </row>
    <row r="3576" spans="1:1" ht="15">
      <c r="A3576" s="60" t="s">
        <v>21099</v>
      </c>
    </row>
    <row r="3577" spans="1:1" ht="15">
      <c r="A3577" s="60" t="s">
        <v>21100</v>
      </c>
    </row>
    <row r="3578" spans="1:1" ht="15">
      <c r="A3578" s="60" t="s">
        <v>21101</v>
      </c>
    </row>
    <row r="3579" spans="1:1" ht="15">
      <c r="A3579" s="60" t="s">
        <v>21102</v>
      </c>
    </row>
    <row r="3580" spans="1:1" ht="15">
      <c r="A3580" s="60" t="s">
        <v>21103</v>
      </c>
    </row>
    <row r="3581" spans="1:1" ht="15">
      <c r="A3581" s="60" t="s">
        <v>21104</v>
      </c>
    </row>
    <row r="3582" spans="1:1" ht="15">
      <c r="A3582" s="60" t="s">
        <v>21105</v>
      </c>
    </row>
    <row r="3583" spans="1:1" ht="15">
      <c r="A3583" s="60" t="s">
        <v>21106</v>
      </c>
    </row>
    <row r="3584" spans="1:1" ht="15">
      <c r="A3584" s="60" t="s">
        <v>21107</v>
      </c>
    </row>
    <row r="3585" spans="1:1" ht="15">
      <c r="A3585" s="60" t="s">
        <v>21108</v>
      </c>
    </row>
    <row r="3586" spans="1:1" ht="15">
      <c r="A3586" s="60" t="s">
        <v>21109</v>
      </c>
    </row>
    <row r="3587" spans="1:1" ht="15">
      <c r="A3587" s="60" t="s">
        <v>21110</v>
      </c>
    </row>
    <row r="3588" spans="1:1" ht="15">
      <c r="A3588" s="60" t="s">
        <v>21111</v>
      </c>
    </row>
    <row r="3589" spans="1:1" ht="15">
      <c r="A3589" s="60" t="s">
        <v>21112</v>
      </c>
    </row>
    <row r="3590" spans="1:1" ht="15">
      <c r="A3590" s="60" t="s">
        <v>21113</v>
      </c>
    </row>
    <row r="3591" spans="1:1" ht="15">
      <c r="A3591" s="60" t="s">
        <v>21114</v>
      </c>
    </row>
    <row r="3592" spans="1:1" ht="15">
      <c r="A3592" s="60" t="s">
        <v>21115</v>
      </c>
    </row>
    <row r="3593" spans="1:1" ht="15">
      <c r="A3593" s="60" t="s">
        <v>21116</v>
      </c>
    </row>
    <row r="3594" spans="1:1" ht="15">
      <c r="A3594" s="60" t="s">
        <v>21117</v>
      </c>
    </row>
    <row r="3595" spans="1:1" ht="15">
      <c r="A3595" s="60" t="s">
        <v>21118</v>
      </c>
    </row>
    <row r="3596" spans="1:1" ht="15">
      <c r="A3596" s="60" t="s">
        <v>21119</v>
      </c>
    </row>
    <row r="3597" spans="1:1" ht="15">
      <c r="A3597" s="60" t="s">
        <v>21120</v>
      </c>
    </row>
    <row r="3598" spans="1:1" ht="15">
      <c r="A3598" s="60" t="s">
        <v>21121</v>
      </c>
    </row>
    <row r="3599" spans="1:1" ht="15">
      <c r="A3599" s="60" t="s">
        <v>21122</v>
      </c>
    </row>
    <row r="3600" spans="1:1" ht="15">
      <c r="A3600" s="60" t="s">
        <v>21123</v>
      </c>
    </row>
    <row r="3601" spans="1:1" ht="15">
      <c r="A3601" s="60" t="s">
        <v>21124</v>
      </c>
    </row>
    <row r="3602" spans="1:1" ht="15">
      <c r="A3602" s="60" t="s">
        <v>21125</v>
      </c>
    </row>
    <row r="3603" spans="1:1" ht="15">
      <c r="A3603" s="60" t="s">
        <v>21126</v>
      </c>
    </row>
    <row r="3604" spans="1:1" ht="15">
      <c r="A3604" s="60" t="s">
        <v>21127</v>
      </c>
    </row>
    <row r="3605" spans="1:1" ht="15">
      <c r="A3605" s="60" t="s">
        <v>21128</v>
      </c>
    </row>
    <row r="3606" spans="1:1" ht="15">
      <c r="A3606" s="60" t="s">
        <v>21129</v>
      </c>
    </row>
    <row r="3607" spans="1:1" ht="15">
      <c r="A3607" s="60" t="s">
        <v>21130</v>
      </c>
    </row>
    <row r="3608" spans="1:1" ht="15">
      <c r="A3608" s="60" t="s">
        <v>21131</v>
      </c>
    </row>
    <row r="3609" spans="1:1" ht="15">
      <c r="A3609" s="60" t="s">
        <v>21132</v>
      </c>
    </row>
    <row r="3610" spans="1:1" ht="15">
      <c r="A3610" s="60" t="s">
        <v>21133</v>
      </c>
    </row>
    <row r="3611" spans="1:1" ht="15">
      <c r="A3611" s="60" t="s">
        <v>21134</v>
      </c>
    </row>
    <row r="3612" spans="1:1" ht="15">
      <c r="A3612" s="60" t="s">
        <v>21135</v>
      </c>
    </row>
    <row r="3613" spans="1:1" ht="15">
      <c r="A3613" s="60" t="s">
        <v>21136</v>
      </c>
    </row>
    <row r="3614" spans="1:1" ht="15">
      <c r="A3614" s="60" t="s">
        <v>21137</v>
      </c>
    </row>
    <row r="3615" spans="1:1" ht="15">
      <c r="A3615" s="60" t="s">
        <v>21138</v>
      </c>
    </row>
    <row r="3616" spans="1:1" ht="15">
      <c r="A3616" s="60" t="s">
        <v>21139</v>
      </c>
    </row>
    <row r="3617" spans="1:1" ht="15">
      <c r="A3617" s="60" t="s">
        <v>21140</v>
      </c>
    </row>
    <row r="3618" spans="1:1" ht="15">
      <c r="A3618" s="60" t="s">
        <v>21141</v>
      </c>
    </row>
    <row r="3619" spans="1:1" ht="15">
      <c r="A3619" s="60" t="s">
        <v>21142</v>
      </c>
    </row>
    <row r="3620" spans="1:1" ht="15">
      <c r="A3620" s="60" t="s">
        <v>21143</v>
      </c>
    </row>
    <row r="3621" spans="1:1" ht="15">
      <c r="A3621" s="60" t="s">
        <v>21144</v>
      </c>
    </row>
    <row r="3622" spans="1:1" ht="15">
      <c r="A3622" s="60" t="s">
        <v>21145</v>
      </c>
    </row>
    <row r="3623" spans="1:1" ht="15">
      <c r="A3623" s="60" t="s">
        <v>21146</v>
      </c>
    </row>
    <row r="3624" spans="1:1" ht="15">
      <c r="A3624" s="60" t="s">
        <v>21147</v>
      </c>
    </row>
    <row r="3625" spans="1:1" ht="15">
      <c r="A3625" s="60" t="s">
        <v>21148</v>
      </c>
    </row>
    <row r="3626" spans="1:1" ht="15">
      <c r="A3626" s="60" t="s">
        <v>21149</v>
      </c>
    </row>
    <row r="3627" spans="1:1" ht="15">
      <c r="A3627" s="60" t="s">
        <v>21150</v>
      </c>
    </row>
    <row r="3628" spans="1:1" ht="15">
      <c r="A3628" s="60" t="s">
        <v>21151</v>
      </c>
    </row>
    <row r="3629" spans="1:1" ht="15">
      <c r="A3629" s="60" t="s">
        <v>21152</v>
      </c>
    </row>
    <row r="3630" spans="1:1" ht="15">
      <c r="A3630" s="60" t="s">
        <v>21153</v>
      </c>
    </row>
    <row r="3631" spans="1:1" ht="15">
      <c r="A3631" s="60" t="s">
        <v>21154</v>
      </c>
    </row>
    <row r="3632" spans="1:1" ht="15">
      <c r="A3632" s="60" t="s">
        <v>21155</v>
      </c>
    </row>
    <row r="3633" spans="1:1" ht="15">
      <c r="A3633" s="60" t="s">
        <v>21156</v>
      </c>
    </row>
    <row r="3634" spans="1:1" ht="15">
      <c r="A3634" s="60" t="s">
        <v>21157</v>
      </c>
    </row>
    <row r="3635" spans="1:1" ht="15">
      <c r="A3635" s="60" t="s">
        <v>21158</v>
      </c>
    </row>
    <row r="3636" spans="1:1" ht="15">
      <c r="A3636" s="60" t="s">
        <v>21159</v>
      </c>
    </row>
    <row r="3637" spans="1:1" ht="15">
      <c r="A3637" s="60" t="s">
        <v>21160</v>
      </c>
    </row>
    <row r="3638" spans="1:1" ht="15">
      <c r="A3638" s="60" t="s">
        <v>21161</v>
      </c>
    </row>
    <row r="3639" spans="1:1" ht="15">
      <c r="A3639" s="60" t="s">
        <v>21162</v>
      </c>
    </row>
    <row r="3640" spans="1:1" ht="15">
      <c r="A3640" s="60" t="s">
        <v>21163</v>
      </c>
    </row>
    <row r="3641" spans="1:1" ht="15">
      <c r="A3641" s="60" t="s">
        <v>21164</v>
      </c>
    </row>
    <row r="3642" spans="1:1" ht="15">
      <c r="A3642" s="60" t="s">
        <v>21165</v>
      </c>
    </row>
    <row r="3643" spans="1:1" ht="15">
      <c r="A3643" s="60" t="s">
        <v>21166</v>
      </c>
    </row>
    <row r="3644" spans="1:1" ht="15">
      <c r="A3644" s="60" t="s">
        <v>21167</v>
      </c>
    </row>
    <row r="3645" spans="1:1" ht="15">
      <c r="A3645" s="60" t="s">
        <v>21168</v>
      </c>
    </row>
    <row r="3646" spans="1:1" ht="15">
      <c r="A3646" s="60" t="s">
        <v>21169</v>
      </c>
    </row>
    <row r="3647" spans="1:1" ht="15">
      <c r="A3647" s="60" t="s">
        <v>21170</v>
      </c>
    </row>
    <row r="3648" spans="1:1" ht="15">
      <c r="A3648" s="60" t="s">
        <v>21171</v>
      </c>
    </row>
    <row r="3649" spans="1:1" ht="15">
      <c r="A3649" s="60" t="s">
        <v>21172</v>
      </c>
    </row>
    <row r="3650" spans="1:1" ht="15">
      <c r="A3650" s="60" t="s">
        <v>21173</v>
      </c>
    </row>
    <row r="3651" spans="1:1" ht="15">
      <c r="A3651" s="60" t="s">
        <v>21174</v>
      </c>
    </row>
    <row r="3652" spans="1:1" ht="15">
      <c r="A3652" s="60" t="s">
        <v>21175</v>
      </c>
    </row>
    <row r="3653" spans="1:1" ht="15">
      <c r="A3653" s="60" t="s">
        <v>21176</v>
      </c>
    </row>
    <row r="3654" spans="1:1" ht="15">
      <c r="A3654" s="60" t="s">
        <v>21177</v>
      </c>
    </row>
    <row r="3655" spans="1:1" ht="15">
      <c r="A3655" s="60" t="s">
        <v>21178</v>
      </c>
    </row>
    <row r="3656" spans="1:1" ht="15">
      <c r="A3656" s="60" t="s">
        <v>21179</v>
      </c>
    </row>
    <row r="3657" spans="1:1" ht="15">
      <c r="A3657" s="60" t="s">
        <v>21180</v>
      </c>
    </row>
    <row r="3658" spans="1:1" ht="15">
      <c r="A3658" s="60" t="s">
        <v>21181</v>
      </c>
    </row>
    <row r="3659" spans="1:1" ht="15">
      <c r="A3659" s="60" t="s">
        <v>21182</v>
      </c>
    </row>
    <row r="3660" spans="1:1" ht="15">
      <c r="A3660" s="60" t="s">
        <v>21183</v>
      </c>
    </row>
    <row r="3661" spans="1:1" ht="15">
      <c r="A3661" s="60" t="s">
        <v>21184</v>
      </c>
    </row>
    <row r="3662" spans="1:1" ht="15">
      <c r="A3662" s="60" t="s">
        <v>21185</v>
      </c>
    </row>
    <row r="3663" spans="1:1" ht="15">
      <c r="A3663" s="60" t="s">
        <v>21186</v>
      </c>
    </row>
    <row r="3664" spans="1:1" ht="15">
      <c r="A3664" s="60" t="s">
        <v>21187</v>
      </c>
    </row>
    <row r="3665" spans="1:1" ht="15">
      <c r="A3665" s="60" t="s">
        <v>21188</v>
      </c>
    </row>
    <row r="3666" spans="1:1" ht="15">
      <c r="A3666" s="60" t="s">
        <v>21189</v>
      </c>
    </row>
    <row r="3667" spans="1:1" ht="15">
      <c r="A3667" s="60" t="s">
        <v>21190</v>
      </c>
    </row>
    <row r="3668" spans="1:1" ht="15">
      <c r="A3668" s="60" t="s">
        <v>21191</v>
      </c>
    </row>
    <row r="3669" spans="1:1" ht="15">
      <c r="A3669" s="60" t="s">
        <v>21192</v>
      </c>
    </row>
    <row r="3670" spans="1:1" ht="15">
      <c r="A3670" s="60" t="s">
        <v>21193</v>
      </c>
    </row>
    <row r="3671" spans="1:1" ht="15">
      <c r="A3671" s="60" t="s">
        <v>21194</v>
      </c>
    </row>
    <row r="3672" spans="1:1" ht="15">
      <c r="A3672" s="60" t="s">
        <v>21195</v>
      </c>
    </row>
    <row r="3673" spans="1:1" ht="15">
      <c r="A3673" s="60" t="s">
        <v>21196</v>
      </c>
    </row>
    <row r="3674" spans="1:1" ht="15">
      <c r="A3674" s="60" t="s">
        <v>21197</v>
      </c>
    </row>
    <row r="3675" spans="1:1" ht="15">
      <c r="A3675" s="60" t="s">
        <v>21198</v>
      </c>
    </row>
    <row r="3676" spans="1:1" ht="15">
      <c r="A3676" s="60" t="s">
        <v>21199</v>
      </c>
    </row>
    <row r="3677" spans="1:1" ht="15">
      <c r="A3677" s="60" t="s">
        <v>21200</v>
      </c>
    </row>
    <row r="3678" spans="1:1" ht="15">
      <c r="A3678" s="60" t="s">
        <v>21201</v>
      </c>
    </row>
    <row r="3679" spans="1:1" ht="15">
      <c r="A3679" s="60" t="s">
        <v>21202</v>
      </c>
    </row>
    <row r="3680" spans="1:1" ht="15">
      <c r="A3680" s="60" t="s">
        <v>21203</v>
      </c>
    </row>
    <row r="3681" spans="1:1" ht="15">
      <c r="A3681" s="60" t="s">
        <v>21204</v>
      </c>
    </row>
    <row r="3682" spans="1:1" ht="15">
      <c r="A3682" s="60" t="s">
        <v>21205</v>
      </c>
    </row>
    <row r="3683" spans="1:1" ht="15">
      <c r="A3683" s="60" t="s">
        <v>21206</v>
      </c>
    </row>
    <row r="3684" spans="1:1" ht="15">
      <c r="A3684" s="60" t="s">
        <v>21207</v>
      </c>
    </row>
    <row r="3685" spans="1:1" ht="15">
      <c r="A3685" s="60" t="s">
        <v>21208</v>
      </c>
    </row>
    <row r="3686" spans="1:1" ht="15">
      <c r="A3686" s="60" t="s">
        <v>21209</v>
      </c>
    </row>
    <row r="3687" spans="1:1" ht="15">
      <c r="A3687" s="60" t="s">
        <v>21210</v>
      </c>
    </row>
    <row r="3688" spans="1:1" ht="15">
      <c r="A3688" s="60" t="s">
        <v>21211</v>
      </c>
    </row>
    <row r="3689" spans="1:1" ht="15">
      <c r="A3689" s="60" t="s">
        <v>21212</v>
      </c>
    </row>
    <row r="3690" spans="1:1" ht="15">
      <c r="A3690" s="60" t="s">
        <v>21213</v>
      </c>
    </row>
    <row r="3691" spans="1:1" ht="15">
      <c r="A3691" s="60" t="s">
        <v>21214</v>
      </c>
    </row>
    <row r="3692" spans="1:1" ht="15">
      <c r="A3692" s="60" t="s">
        <v>21215</v>
      </c>
    </row>
    <row r="3693" spans="1:1" ht="15">
      <c r="A3693" s="60" t="s">
        <v>21216</v>
      </c>
    </row>
    <row r="3694" spans="1:1" ht="15">
      <c r="A3694" s="60" t="s">
        <v>21217</v>
      </c>
    </row>
    <row r="3695" spans="1:1" ht="15">
      <c r="A3695" s="60" t="s">
        <v>21218</v>
      </c>
    </row>
    <row r="3696" spans="1:1" ht="15">
      <c r="A3696" s="60" t="s">
        <v>21219</v>
      </c>
    </row>
    <row r="3697" spans="1:1" ht="15">
      <c r="A3697" s="60" t="s">
        <v>21220</v>
      </c>
    </row>
    <row r="3698" spans="1:1" ht="15">
      <c r="A3698" s="60" t="s">
        <v>21221</v>
      </c>
    </row>
    <row r="3699" spans="1:1" ht="15">
      <c r="A3699" s="60" t="s">
        <v>21222</v>
      </c>
    </row>
    <row r="3700" spans="1:1" ht="15">
      <c r="A3700" s="60" t="s">
        <v>21223</v>
      </c>
    </row>
    <row r="3701" spans="1:1" ht="15">
      <c r="A3701" s="60" t="s">
        <v>21224</v>
      </c>
    </row>
    <row r="3702" spans="1:1" ht="15">
      <c r="A3702" s="60" t="s">
        <v>21225</v>
      </c>
    </row>
    <row r="3703" spans="1:1" ht="15">
      <c r="A3703" s="60" t="s">
        <v>21226</v>
      </c>
    </row>
    <row r="3704" spans="1:1" ht="15">
      <c r="A3704" s="60" t="s">
        <v>21227</v>
      </c>
    </row>
    <row r="3705" spans="1:1" ht="15">
      <c r="A3705" s="60" t="s">
        <v>21228</v>
      </c>
    </row>
    <row r="3706" spans="1:1" ht="15">
      <c r="A3706" s="60" t="s">
        <v>21229</v>
      </c>
    </row>
    <row r="3707" spans="1:1" ht="15">
      <c r="A3707" s="60" t="s">
        <v>21230</v>
      </c>
    </row>
    <row r="3708" spans="1:1" ht="15">
      <c r="A3708" s="60" t="s">
        <v>21231</v>
      </c>
    </row>
    <row r="3709" spans="1:1" ht="15">
      <c r="A3709" s="60" t="s">
        <v>21232</v>
      </c>
    </row>
    <row r="3710" spans="1:1" ht="15">
      <c r="A3710" s="60" t="s">
        <v>21233</v>
      </c>
    </row>
    <row r="3711" spans="1:1" ht="15">
      <c r="A3711" s="60" t="s">
        <v>21234</v>
      </c>
    </row>
    <row r="3712" spans="1:1" ht="15">
      <c r="A3712" s="60" t="s">
        <v>21235</v>
      </c>
    </row>
    <row r="3713" spans="1:1" ht="15">
      <c r="A3713" s="60" t="s">
        <v>21236</v>
      </c>
    </row>
    <row r="3714" spans="1:1" ht="15">
      <c r="A3714" s="60" t="s">
        <v>21237</v>
      </c>
    </row>
    <row r="3715" spans="1:1" ht="15">
      <c r="A3715" s="60" t="s">
        <v>21238</v>
      </c>
    </row>
    <row r="3716" spans="1:1" ht="15">
      <c r="A3716" s="60" t="s">
        <v>21239</v>
      </c>
    </row>
    <row r="3717" spans="1:1" ht="15">
      <c r="A3717" s="60" t="s">
        <v>21240</v>
      </c>
    </row>
    <row r="3718" spans="1:1" ht="15">
      <c r="A3718" s="60" t="s">
        <v>21241</v>
      </c>
    </row>
    <row r="3719" spans="1:1" ht="15">
      <c r="A3719" s="60" t="s">
        <v>21242</v>
      </c>
    </row>
    <row r="3720" spans="1:1" ht="15">
      <c r="A3720" s="60" t="s">
        <v>21243</v>
      </c>
    </row>
    <row r="3721" spans="1:1" ht="15">
      <c r="A3721" s="60" t="s">
        <v>21244</v>
      </c>
    </row>
    <row r="3722" spans="1:1" ht="15">
      <c r="A3722" s="60" t="s">
        <v>21245</v>
      </c>
    </row>
    <row r="3723" spans="1:1" ht="15">
      <c r="A3723" s="60" t="s">
        <v>21246</v>
      </c>
    </row>
    <row r="3724" spans="1:1" ht="15">
      <c r="A3724" s="60" t="s">
        <v>21247</v>
      </c>
    </row>
    <row r="3725" spans="1:1" ht="15">
      <c r="A3725" s="60" t="s">
        <v>21248</v>
      </c>
    </row>
    <row r="3726" spans="1:1" ht="15">
      <c r="A3726" s="60" t="s">
        <v>21249</v>
      </c>
    </row>
    <row r="3727" spans="1:1" ht="15">
      <c r="A3727" s="60" t="s">
        <v>21250</v>
      </c>
    </row>
    <row r="3728" spans="1:1" ht="15">
      <c r="A3728" s="60" t="s">
        <v>21251</v>
      </c>
    </row>
    <row r="3729" spans="1:1" ht="15">
      <c r="A3729" s="60" t="s">
        <v>21252</v>
      </c>
    </row>
    <row r="3730" spans="1:1" ht="15">
      <c r="A3730" s="60" t="s">
        <v>21253</v>
      </c>
    </row>
    <row r="3731" spans="1:1" ht="15">
      <c r="A3731" s="60" t="s">
        <v>21254</v>
      </c>
    </row>
    <row r="3732" spans="1:1" ht="15">
      <c r="A3732" s="60" t="s">
        <v>21255</v>
      </c>
    </row>
    <row r="3733" spans="1:1" ht="15">
      <c r="A3733" s="60" t="s">
        <v>21256</v>
      </c>
    </row>
    <row r="3734" spans="1:1" ht="15">
      <c r="A3734" s="60" t="s">
        <v>21257</v>
      </c>
    </row>
    <row r="3735" spans="1:1" ht="15">
      <c r="A3735" s="60" t="s">
        <v>21258</v>
      </c>
    </row>
    <row r="3736" spans="1:1" ht="15">
      <c r="A3736" s="60" t="s">
        <v>21259</v>
      </c>
    </row>
    <row r="3737" spans="1:1" ht="15">
      <c r="A3737" s="60" t="s">
        <v>21260</v>
      </c>
    </row>
    <row r="3738" spans="1:1" ht="15">
      <c r="A3738" s="60" t="s">
        <v>21261</v>
      </c>
    </row>
    <row r="3739" spans="1:1" ht="15">
      <c r="A3739" s="60" t="s">
        <v>21262</v>
      </c>
    </row>
    <row r="3740" spans="1:1" ht="15">
      <c r="A3740" s="60" t="s">
        <v>21263</v>
      </c>
    </row>
    <row r="3741" spans="1:1" ht="15">
      <c r="A3741" s="60" t="s">
        <v>21264</v>
      </c>
    </row>
    <row r="3742" spans="1:1" ht="15">
      <c r="A3742" s="60" t="s">
        <v>21265</v>
      </c>
    </row>
    <row r="3743" spans="1:1" ht="15">
      <c r="A3743" s="60" t="s">
        <v>21266</v>
      </c>
    </row>
    <row r="3744" spans="1:1" ht="15">
      <c r="A3744" s="60" t="s">
        <v>21267</v>
      </c>
    </row>
    <row r="3745" spans="1:1" ht="15">
      <c r="A3745" s="60" t="s">
        <v>21268</v>
      </c>
    </row>
    <row r="3746" spans="1:1" ht="15">
      <c r="A3746" s="60" t="s">
        <v>21269</v>
      </c>
    </row>
    <row r="3747" spans="1:1" ht="15">
      <c r="A3747" s="60" t="s">
        <v>21270</v>
      </c>
    </row>
    <row r="3748" spans="1:1" ht="15">
      <c r="A3748" s="60" t="s">
        <v>21271</v>
      </c>
    </row>
    <row r="3749" spans="1:1" ht="15">
      <c r="A3749" s="60" t="s">
        <v>21272</v>
      </c>
    </row>
    <row r="3750" spans="1:1" ht="15">
      <c r="A3750" s="60" t="s">
        <v>21273</v>
      </c>
    </row>
    <row r="3751" spans="1:1" ht="15">
      <c r="A3751" s="60" t="s">
        <v>21274</v>
      </c>
    </row>
    <row r="3752" spans="1:1" ht="15">
      <c r="A3752" s="60" t="s">
        <v>21275</v>
      </c>
    </row>
    <row r="3753" spans="1:1" ht="15">
      <c r="A3753" s="60" t="s">
        <v>21276</v>
      </c>
    </row>
    <row r="3754" spans="1:1" ht="15">
      <c r="A3754" s="60" t="s">
        <v>21277</v>
      </c>
    </row>
    <row r="3755" spans="1:1" ht="15">
      <c r="A3755" s="60" t="s">
        <v>21278</v>
      </c>
    </row>
    <row r="3756" spans="1:1" ht="15">
      <c r="A3756" s="60" t="s">
        <v>21279</v>
      </c>
    </row>
    <row r="3757" spans="1:1" ht="15">
      <c r="A3757" s="60" t="s">
        <v>21280</v>
      </c>
    </row>
    <row r="3758" spans="1:1" ht="15">
      <c r="A3758" s="60" t="s">
        <v>21281</v>
      </c>
    </row>
    <row r="3759" spans="1:1" ht="15">
      <c r="A3759" s="60" t="s">
        <v>21282</v>
      </c>
    </row>
    <row r="3760" spans="1:1" ht="15">
      <c r="A3760" s="60" t="s">
        <v>21283</v>
      </c>
    </row>
    <row r="3761" spans="1:1" ht="15">
      <c r="A3761" s="60" t="s">
        <v>21284</v>
      </c>
    </row>
    <row r="3762" spans="1:1" ht="15">
      <c r="A3762" s="60" t="s">
        <v>21285</v>
      </c>
    </row>
    <row r="3763" spans="1:1" ht="15">
      <c r="A3763" s="60" t="s">
        <v>21286</v>
      </c>
    </row>
    <row r="3764" spans="1:1" ht="15">
      <c r="A3764" s="60" t="s">
        <v>21287</v>
      </c>
    </row>
    <row r="3765" spans="1:1" ht="15">
      <c r="A3765" s="60" t="s">
        <v>21288</v>
      </c>
    </row>
    <row r="3766" spans="1:1" ht="15">
      <c r="A3766" s="60" t="s">
        <v>21289</v>
      </c>
    </row>
    <row r="3767" spans="1:1" ht="15">
      <c r="A3767" s="60" t="s">
        <v>21290</v>
      </c>
    </row>
    <row r="3768" spans="1:1" ht="15">
      <c r="A3768" s="60" t="s">
        <v>21291</v>
      </c>
    </row>
    <row r="3769" spans="1:1" ht="15">
      <c r="A3769" s="60" t="s">
        <v>21292</v>
      </c>
    </row>
    <row r="3770" spans="1:1" ht="15">
      <c r="A3770" s="60" t="s">
        <v>21293</v>
      </c>
    </row>
    <row r="3771" spans="1:1" ht="15">
      <c r="A3771" s="60" t="s">
        <v>21294</v>
      </c>
    </row>
    <row r="3772" spans="1:1" ht="15">
      <c r="A3772" s="60" t="s">
        <v>21295</v>
      </c>
    </row>
    <row r="3773" spans="1:1" ht="15">
      <c r="A3773" s="60" t="s">
        <v>21296</v>
      </c>
    </row>
    <row r="3774" spans="1:1" ht="15">
      <c r="A3774" s="60" t="s">
        <v>21297</v>
      </c>
    </row>
    <row r="3775" spans="1:1" ht="15">
      <c r="A3775" s="60" t="s">
        <v>21298</v>
      </c>
    </row>
    <row r="3776" spans="1:1" ht="15">
      <c r="A3776" s="60" t="s">
        <v>21299</v>
      </c>
    </row>
    <row r="3777" spans="1:1" ht="15">
      <c r="A3777" s="60" t="s">
        <v>21300</v>
      </c>
    </row>
    <row r="3778" spans="1:1" ht="15">
      <c r="A3778" s="60" t="s">
        <v>21301</v>
      </c>
    </row>
    <row r="3779" spans="1:1" ht="15">
      <c r="A3779" s="60" t="s">
        <v>21302</v>
      </c>
    </row>
    <row r="3780" spans="1:1" ht="15">
      <c r="A3780" s="60" t="s">
        <v>21303</v>
      </c>
    </row>
    <row r="3781" spans="1:1" ht="15">
      <c r="A3781" s="60" t="s">
        <v>21304</v>
      </c>
    </row>
    <row r="3782" spans="1:1" ht="15">
      <c r="A3782" s="60" t="s">
        <v>21305</v>
      </c>
    </row>
    <row r="3783" spans="1:1" ht="15">
      <c r="A3783" s="60" t="s">
        <v>21306</v>
      </c>
    </row>
    <row r="3784" spans="1:1" ht="15">
      <c r="A3784" s="60" t="s">
        <v>21307</v>
      </c>
    </row>
    <row r="3785" spans="1:1" ht="15">
      <c r="A3785" s="60" t="s">
        <v>21308</v>
      </c>
    </row>
    <row r="3786" spans="1:1" ht="15">
      <c r="A3786" s="60" t="s">
        <v>21309</v>
      </c>
    </row>
    <row r="3787" spans="1:1" ht="15">
      <c r="A3787" s="60" t="s">
        <v>21310</v>
      </c>
    </row>
    <row r="3788" spans="1:1" ht="15">
      <c r="A3788" s="60" t="s">
        <v>21311</v>
      </c>
    </row>
    <row r="3789" spans="1:1" ht="15">
      <c r="A3789" s="60" t="s">
        <v>21312</v>
      </c>
    </row>
    <row r="3790" spans="1:1" ht="15">
      <c r="A3790" s="60" t="s">
        <v>21313</v>
      </c>
    </row>
    <row r="3791" spans="1:1" ht="15">
      <c r="A3791" s="60" t="s">
        <v>21314</v>
      </c>
    </row>
    <row r="3792" spans="1:1" ht="15">
      <c r="A3792" s="60" t="s">
        <v>21315</v>
      </c>
    </row>
    <row r="3793" spans="1:1" ht="15">
      <c r="A3793" s="60" t="s">
        <v>21316</v>
      </c>
    </row>
    <row r="3794" spans="1:1" ht="15">
      <c r="A3794" s="60" t="s">
        <v>21317</v>
      </c>
    </row>
    <row r="3795" spans="1:1" ht="15">
      <c r="A3795" s="60" t="s">
        <v>21318</v>
      </c>
    </row>
    <row r="3796" spans="1:1" ht="15">
      <c r="A3796" s="60" t="s">
        <v>21319</v>
      </c>
    </row>
    <row r="3797" spans="1:1" ht="15">
      <c r="A3797" s="60" t="s">
        <v>21320</v>
      </c>
    </row>
    <row r="3798" spans="1:1" ht="15">
      <c r="A3798" s="60" t="s">
        <v>21321</v>
      </c>
    </row>
    <row r="3799" spans="1:1" ht="15">
      <c r="A3799" s="60" t="s">
        <v>21322</v>
      </c>
    </row>
    <row r="3800" spans="1:1" ht="15">
      <c r="A3800" s="60" t="s">
        <v>21323</v>
      </c>
    </row>
    <row r="3801" spans="1:1" ht="15">
      <c r="A3801" s="60" t="s">
        <v>21324</v>
      </c>
    </row>
    <row r="3802" spans="1:1" ht="15">
      <c r="A3802" s="60" t="s">
        <v>21325</v>
      </c>
    </row>
    <row r="3803" spans="1:1" ht="15">
      <c r="A3803" s="60" t="s">
        <v>21326</v>
      </c>
    </row>
    <row r="3804" spans="1:1" ht="15">
      <c r="A3804" s="60" t="s">
        <v>21327</v>
      </c>
    </row>
    <row r="3805" spans="1:1" ht="15">
      <c r="A3805" s="60" t="s">
        <v>21328</v>
      </c>
    </row>
    <row r="3806" spans="1:1" ht="15">
      <c r="A3806" s="60" t="s">
        <v>21329</v>
      </c>
    </row>
    <row r="3807" spans="1:1" ht="15">
      <c r="A3807" s="60" t="s">
        <v>21330</v>
      </c>
    </row>
    <row r="3808" spans="1:1" ht="15">
      <c r="A3808" s="60" t="s">
        <v>21331</v>
      </c>
    </row>
    <row r="3809" spans="1:1" ht="15">
      <c r="A3809" s="60" t="s">
        <v>21332</v>
      </c>
    </row>
    <row r="3810" spans="1:1" ht="15">
      <c r="A3810" s="60" t="s">
        <v>21333</v>
      </c>
    </row>
    <row r="3811" spans="1:1" ht="15">
      <c r="A3811" s="60" t="s">
        <v>21334</v>
      </c>
    </row>
    <row r="3812" spans="1:1" ht="15">
      <c r="A3812" s="60" t="s">
        <v>21335</v>
      </c>
    </row>
    <row r="3813" spans="1:1" ht="15">
      <c r="A3813" s="60" t="s">
        <v>21336</v>
      </c>
    </row>
    <row r="3814" spans="1:1" ht="15">
      <c r="A3814" s="60" t="s">
        <v>21337</v>
      </c>
    </row>
    <row r="3815" spans="1:1" ht="15">
      <c r="A3815" s="60" t="s">
        <v>21338</v>
      </c>
    </row>
    <row r="3816" spans="1:1" ht="15">
      <c r="A3816" s="60" t="s">
        <v>21339</v>
      </c>
    </row>
    <row r="3817" spans="1:1" ht="15">
      <c r="A3817" s="60" t="s">
        <v>21340</v>
      </c>
    </row>
    <row r="3818" spans="1:1" ht="15">
      <c r="A3818" s="60" t="s">
        <v>21341</v>
      </c>
    </row>
    <row r="3819" spans="1:1" ht="15">
      <c r="A3819" s="60" t="s">
        <v>21342</v>
      </c>
    </row>
    <row r="3820" spans="1:1" ht="15">
      <c r="A3820" s="60" t="s">
        <v>21343</v>
      </c>
    </row>
    <row r="3821" spans="1:1" ht="15">
      <c r="A3821" s="60" t="s">
        <v>21344</v>
      </c>
    </row>
    <row r="3822" spans="1:1" ht="15">
      <c r="A3822" s="60" t="s">
        <v>21345</v>
      </c>
    </row>
    <row r="3823" spans="1:1" ht="15">
      <c r="A3823" s="60" t="s">
        <v>21346</v>
      </c>
    </row>
    <row r="3824" spans="1:1" ht="15">
      <c r="A3824" s="60" t="s">
        <v>21347</v>
      </c>
    </row>
    <row r="3825" spans="1:1" ht="15">
      <c r="A3825" s="60" t="s">
        <v>21348</v>
      </c>
    </row>
    <row r="3826" spans="1:1" ht="15">
      <c r="A3826" s="60" t="s">
        <v>21349</v>
      </c>
    </row>
    <row r="3827" spans="1:1" ht="15">
      <c r="A3827" s="60" t="s">
        <v>21350</v>
      </c>
    </row>
    <row r="3828" spans="1:1" ht="15">
      <c r="A3828" s="60" t="s">
        <v>21351</v>
      </c>
    </row>
    <row r="3829" spans="1:1" ht="15">
      <c r="A3829" s="60" t="s">
        <v>21352</v>
      </c>
    </row>
    <row r="3830" spans="1:1" ht="15">
      <c r="A3830" s="60" t="s">
        <v>21353</v>
      </c>
    </row>
    <row r="3831" spans="1:1" ht="15">
      <c r="A3831" s="60" t="s">
        <v>21354</v>
      </c>
    </row>
    <row r="3832" spans="1:1" ht="15">
      <c r="A3832" s="60" t="s">
        <v>21355</v>
      </c>
    </row>
    <row r="3833" spans="1:1" ht="15">
      <c r="A3833" s="60" t="s">
        <v>21356</v>
      </c>
    </row>
    <row r="3834" spans="1:1" ht="15">
      <c r="A3834" s="60" t="s">
        <v>21357</v>
      </c>
    </row>
    <row r="3835" spans="1:1" ht="15">
      <c r="A3835" s="60" t="s">
        <v>21358</v>
      </c>
    </row>
    <row r="3836" spans="1:1" ht="15">
      <c r="A3836" s="60" t="s">
        <v>21359</v>
      </c>
    </row>
    <row r="3837" spans="1:1" ht="15">
      <c r="A3837" s="60" t="s">
        <v>21360</v>
      </c>
    </row>
    <row r="3838" spans="1:1" ht="15">
      <c r="A3838" s="60" t="s">
        <v>21361</v>
      </c>
    </row>
    <row r="3839" spans="1:1" ht="15">
      <c r="A3839" s="60" t="s">
        <v>21362</v>
      </c>
    </row>
    <row r="3840" spans="1:1" ht="15">
      <c r="A3840" s="60" t="s">
        <v>21363</v>
      </c>
    </row>
    <row r="3841" spans="1:1" ht="15">
      <c r="A3841" s="60" t="s">
        <v>21364</v>
      </c>
    </row>
    <row r="3842" spans="1:1" ht="15">
      <c r="A3842" s="60" t="s">
        <v>21365</v>
      </c>
    </row>
    <row r="3843" spans="1:1" ht="15">
      <c r="A3843" s="60" t="s">
        <v>21366</v>
      </c>
    </row>
    <row r="3844" spans="1:1" ht="15">
      <c r="A3844" s="60" t="s">
        <v>21367</v>
      </c>
    </row>
    <row r="3845" spans="1:1" ht="15">
      <c r="A3845" s="60" t="s">
        <v>21368</v>
      </c>
    </row>
    <row r="3846" spans="1:1" ht="15">
      <c r="A3846" s="60" t="s">
        <v>21369</v>
      </c>
    </row>
    <row r="3847" spans="1:1" ht="15">
      <c r="A3847" s="60" t="s">
        <v>21370</v>
      </c>
    </row>
    <row r="3848" spans="1:1" ht="15">
      <c r="A3848" s="60" t="s">
        <v>21371</v>
      </c>
    </row>
    <row r="3849" spans="1:1" ht="15">
      <c r="A3849" s="60" t="s">
        <v>21372</v>
      </c>
    </row>
    <row r="3850" spans="1:1" ht="15">
      <c r="A3850" s="60" t="s">
        <v>21373</v>
      </c>
    </row>
    <row r="3851" spans="1:1" ht="15">
      <c r="A3851" s="60" t="s">
        <v>21374</v>
      </c>
    </row>
    <row r="3852" spans="1:1" ht="15">
      <c r="A3852" s="60" t="s">
        <v>21375</v>
      </c>
    </row>
    <row r="3853" spans="1:1" ht="15">
      <c r="A3853" s="60" t="s">
        <v>21376</v>
      </c>
    </row>
    <row r="3854" spans="1:1" ht="15">
      <c r="A3854" s="60" t="s">
        <v>21377</v>
      </c>
    </row>
    <row r="3855" spans="1:1" ht="15">
      <c r="A3855" s="60" t="s">
        <v>21378</v>
      </c>
    </row>
    <row r="3856" spans="1:1" ht="15">
      <c r="A3856" s="60" t="s">
        <v>21379</v>
      </c>
    </row>
    <row r="3857" spans="1:1" ht="15">
      <c r="A3857" s="60" t="s">
        <v>21380</v>
      </c>
    </row>
    <row r="3858" spans="1:1" ht="15">
      <c r="A3858" s="60" t="s">
        <v>21381</v>
      </c>
    </row>
    <row r="3859" spans="1:1" ht="15">
      <c r="A3859" s="60" t="s">
        <v>21382</v>
      </c>
    </row>
    <row r="3860" spans="1:1" ht="15">
      <c r="A3860" s="60" t="s">
        <v>21383</v>
      </c>
    </row>
    <row r="3861" spans="1:1" ht="15">
      <c r="A3861" s="60" t="s">
        <v>21384</v>
      </c>
    </row>
    <row r="3862" spans="1:1" ht="15">
      <c r="A3862" s="60" t="s">
        <v>21385</v>
      </c>
    </row>
    <row r="3863" spans="1:1" ht="15">
      <c r="A3863" s="60" t="s">
        <v>21386</v>
      </c>
    </row>
    <row r="3864" spans="1:1" ht="15">
      <c r="A3864" s="60" t="s">
        <v>21387</v>
      </c>
    </row>
    <row r="3865" spans="1:1" ht="15">
      <c r="A3865" s="60" t="s">
        <v>21388</v>
      </c>
    </row>
    <row r="3866" spans="1:1" ht="15">
      <c r="A3866" s="60" t="s">
        <v>21389</v>
      </c>
    </row>
    <row r="3867" spans="1:1" ht="15">
      <c r="A3867" s="60" t="s">
        <v>21390</v>
      </c>
    </row>
    <row r="3868" spans="1:1" ht="15">
      <c r="A3868" s="60" t="s">
        <v>21391</v>
      </c>
    </row>
    <row r="3869" spans="1:1" ht="15">
      <c r="A3869" s="60" t="s">
        <v>21392</v>
      </c>
    </row>
    <row r="3870" spans="1:1" ht="15">
      <c r="A3870" s="60" t="s">
        <v>21393</v>
      </c>
    </row>
    <row r="3871" spans="1:1" ht="15">
      <c r="A3871" s="60" t="s">
        <v>21394</v>
      </c>
    </row>
    <row r="3872" spans="1:1" ht="15">
      <c r="A3872" s="60" t="s">
        <v>21395</v>
      </c>
    </row>
    <row r="3873" spans="1:1" ht="15">
      <c r="A3873" s="60" t="s">
        <v>21396</v>
      </c>
    </row>
    <row r="3874" spans="1:1" ht="15">
      <c r="A3874" s="60" t="s">
        <v>21397</v>
      </c>
    </row>
    <row r="3875" spans="1:1" ht="15">
      <c r="A3875" s="60" t="s">
        <v>21398</v>
      </c>
    </row>
    <row r="3876" spans="1:1" ht="15">
      <c r="A3876" s="60" t="s">
        <v>21399</v>
      </c>
    </row>
    <row r="3877" spans="1:1" ht="15">
      <c r="A3877" s="60" t="s">
        <v>21400</v>
      </c>
    </row>
    <row r="3878" spans="1:1" ht="15">
      <c r="A3878" s="60" t="s">
        <v>21401</v>
      </c>
    </row>
    <row r="3879" spans="1:1" ht="15">
      <c r="A3879" s="60" t="s">
        <v>21402</v>
      </c>
    </row>
    <row r="3880" spans="1:1" ht="15">
      <c r="A3880" s="60" t="s">
        <v>21403</v>
      </c>
    </row>
    <row r="3881" spans="1:1" ht="15">
      <c r="A3881" s="60" t="s">
        <v>21404</v>
      </c>
    </row>
    <row r="3882" spans="1:1" ht="15">
      <c r="A3882" s="60" t="s">
        <v>21405</v>
      </c>
    </row>
    <row r="3883" spans="1:1" ht="15">
      <c r="A3883" s="60" t="s">
        <v>21406</v>
      </c>
    </row>
    <row r="3884" spans="1:1" ht="15">
      <c r="A3884" s="60" t="s">
        <v>21407</v>
      </c>
    </row>
    <row r="3885" spans="1:1" ht="15">
      <c r="A3885" s="60" t="s">
        <v>21408</v>
      </c>
    </row>
    <row r="3886" spans="1:1" ht="15">
      <c r="A3886" s="60" t="s">
        <v>21409</v>
      </c>
    </row>
    <row r="3887" spans="1:1" ht="15">
      <c r="A3887" s="60" t="s">
        <v>21410</v>
      </c>
    </row>
    <row r="3888" spans="1:1" ht="15">
      <c r="A3888" s="60" t="s">
        <v>21411</v>
      </c>
    </row>
    <row r="3889" spans="1:1" ht="15">
      <c r="A3889" s="60" t="s">
        <v>21412</v>
      </c>
    </row>
    <row r="3890" spans="1:1" ht="15">
      <c r="A3890" s="60" t="s">
        <v>21413</v>
      </c>
    </row>
    <row r="3891" spans="1:1" ht="15">
      <c r="A3891" s="60" t="s">
        <v>21414</v>
      </c>
    </row>
    <row r="3892" spans="1:1" ht="15">
      <c r="A3892" s="60" t="s">
        <v>21415</v>
      </c>
    </row>
    <row r="3893" spans="1:1" ht="15">
      <c r="A3893" s="60" t="s">
        <v>21416</v>
      </c>
    </row>
    <row r="3894" spans="1:1" ht="15">
      <c r="A3894" s="60" t="s">
        <v>21417</v>
      </c>
    </row>
    <row r="3895" spans="1:1" ht="15">
      <c r="A3895" s="60" t="s">
        <v>21418</v>
      </c>
    </row>
    <row r="3896" spans="1:1" ht="15">
      <c r="A3896" s="60" t="s">
        <v>21419</v>
      </c>
    </row>
    <row r="3897" spans="1:1" ht="15">
      <c r="A3897" s="60" t="s">
        <v>21420</v>
      </c>
    </row>
    <row r="3898" spans="1:1" ht="15">
      <c r="A3898" s="60" t="s">
        <v>21421</v>
      </c>
    </row>
    <row r="3899" spans="1:1" ht="15">
      <c r="A3899" s="60" t="s">
        <v>21422</v>
      </c>
    </row>
    <row r="3900" spans="1:1" ht="15">
      <c r="A3900" s="60" t="s">
        <v>21423</v>
      </c>
    </row>
    <row r="3901" spans="1:1" ht="15">
      <c r="A3901" s="60" t="s">
        <v>21424</v>
      </c>
    </row>
    <row r="3902" spans="1:1" ht="15">
      <c r="A3902" s="60" t="s">
        <v>21425</v>
      </c>
    </row>
    <row r="3903" spans="1:1" ht="15">
      <c r="A3903" s="60" t="s">
        <v>21426</v>
      </c>
    </row>
    <row r="3904" spans="1:1" ht="15">
      <c r="A3904" s="60" t="s">
        <v>21427</v>
      </c>
    </row>
    <row r="3905" spans="1:1" ht="15">
      <c r="A3905" s="60" t="s">
        <v>21428</v>
      </c>
    </row>
    <row r="3906" spans="1:1" ht="15">
      <c r="A3906" s="60" t="s">
        <v>21429</v>
      </c>
    </row>
    <row r="3907" spans="1:1" ht="15">
      <c r="A3907" s="60" t="s">
        <v>21430</v>
      </c>
    </row>
    <row r="3908" spans="1:1" ht="15">
      <c r="A3908" s="60" t="s">
        <v>21431</v>
      </c>
    </row>
    <row r="3909" spans="1:1" ht="15">
      <c r="A3909" s="60" t="s">
        <v>21432</v>
      </c>
    </row>
    <row r="3910" spans="1:1" ht="15">
      <c r="A3910" s="60" t="s">
        <v>21433</v>
      </c>
    </row>
    <row r="3911" spans="1:1" ht="15">
      <c r="A3911" s="60" t="s">
        <v>21434</v>
      </c>
    </row>
    <row r="3912" spans="1:1" ht="15">
      <c r="A3912" s="60" t="s">
        <v>21435</v>
      </c>
    </row>
    <row r="3913" spans="1:1" ht="15">
      <c r="A3913" s="60" t="s">
        <v>21436</v>
      </c>
    </row>
    <row r="3914" spans="1:1" ht="15">
      <c r="A3914" s="60" t="s">
        <v>21437</v>
      </c>
    </row>
    <row r="3915" spans="1:1" ht="15">
      <c r="A3915" s="60" t="s">
        <v>21438</v>
      </c>
    </row>
    <row r="3916" spans="1:1" ht="15">
      <c r="A3916" s="60" t="s">
        <v>21439</v>
      </c>
    </row>
    <row r="3917" spans="1:1" ht="15">
      <c r="A3917" s="60" t="s">
        <v>21440</v>
      </c>
    </row>
    <row r="3918" spans="1:1" ht="15">
      <c r="A3918" s="60" t="s">
        <v>21441</v>
      </c>
    </row>
    <row r="3919" spans="1:1" ht="15">
      <c r="A3919" s="60" t="s">
        <v>21442</v>
      </c>
    </row>
    <row r="3920" spans="1:1" ht="15">
      <c r="A3920" s="60" t="s">
        <v>21443</v>
      </c>
    </row>
    <row r="3921" spans="1:1" ht="15">
      <c r="A3921" s="60" t="s">
        <v>21444</v>
      </c>
    </row>
    <row r="3922" spans="1:1" ht="15">
      <c r="A3922" s="60" t="s">
        <v>21445</v>
      </c>
    </row>
    <row r="3923" spans="1:1" ht="15">
      <c r="A3923" s="60" t="s">
        <v>21446</v>
      </c>
    </row>
    <row r="3924" spans="1:1" ht="15">
      <c r="A3924" s="60" t="s">
        <v>21447</v>
      </c>
    </row>
    <row r="3925" spans="1:1" ht="15">
      <c r="A3925" s="60" t="s">
        <v>21448</v>
      </c>
    </row>
    <row r="3926" spans="1:1" ht="15">
      <c r="A3926" s="60" t="s">
        <v>21449</v>
      </c>
    </row>
    <row r="3927" spans="1:1" ht="15">
      <c r="A3927" s="60" t="s">
        <v>21450</v>
      </c>
    </row>
    <row r="3928" spans="1:1" ht="15">
      <c r="A3928" s="60" t="s">
        <v>21451</v>
      </c>
    </row>
    <row r="3929" spans="1:1" ht="15">
      <c r="A3929" s="60" t="s">
        <v>21452</v>
      </c>
    </row>
    <row r="3930" spans="1:1" ht="15">
      <c r="A3930" s="60" t="s">
        <v>21453</v>
      </c>
    </row>
    <row r="3931" spans="1:1" ht="15">
      <c r="A3931" s="60" t="s">
        <v>21454</v>
      </c>
    </row>
    <row r="3932" spans="1:1" ht="15">
      <c r="A3932" s="60" t="s">
        <v>21455</v>
      </c>
    </row>
    <row r="3933" spans="1:1" ht="15">
      <c r="A3933" s="60" t="s">
        <v>21456</v>
      </c>
    </row>
    <row r="3934" spans="1:1" ht="15">
      <c r="A3934" s="60" t="s">
        <v>21457</v>
      </c>
    </row>
    <row r="3935" spans="1:1" ht="15">
      <c r="A3935" s="60" t="s">
        <v>21458</v>
      </c>
    </row>
    <row r="3936" spans="1:1" ht="15">
      <c r="A3936" s="60" t="s">
        <v>21459</v>
      </c>
    </row>
    <row r="3937" spans="1:1" ht="15">
      <c r="A3937" s="60" t="s">
        <v>21460</v>
      </c>
    </row>
    <row r="3938" spans="1:1" ht="15">
      <c r="A3938" s="60" t="s">
        <v>21461</v>
      </c>
    </row>
    <row r="3939" spans="1:1" ht="15">
      <c r="A3939" s="60" t="s">
        <v>21462</v>
      </c>
    </row>
    <row r="3940" spans="1:1" ht="15">
      <c r="A3940" s="60" t="s">
        <v>21463</v>
      </c>
    </row>
    <row r="3941" spans="1:1" ht="15">
      <c r="A3941" s="60" t="s">
        <v>21464</v>
      </c>
    </row>
    <row r="3942" spans="1:1" ht="15">
      <c r="A3942" s="60" t="s">
        <v>21465</v>
      </c>
    </row>
    <row r="3943" spans="1:1" ht="15">
      <c r="A3943" s="60" t="s">
        <v>21466</v>
      </c>
    </row>
    <row r="3944" spans="1:1" ht="15">
      <c r="A3944" s="60" t="s">
        <v>21467</v>
      </c>
    </row>
    <row r="3945" spans="1:1" ht="15">
      <c r="A3945" s="60" t="s">
        <v>21468</v>
      </c>
    </row>
    <row r="3946" spans="1:1" ht="15">
      <c r="A3946" s="60" t="s">
        <v>21469</v>
      </c>
    </row>
    <row r="3947" spans="1:1" ht="15">
      <c r="A3947" s="60" t="s">
        <v>21470</v>
      </c>
    </row>
    <row r="3948" spans="1:1" ht="15">
      <c r="A3948" s="60" t="s">
        <v>21471</v>
      </c>
    </row>
    <row r="3949" spans="1:1" ht="15">
      <c r="A3949" s="60" t="s">
        <v>21472</v>
      </c>
    </row>
    <row r="3950" spans="1:1" ht="15">
      <c r="A3950" s="60" t="s">
        <v>21473</v>
      </c>
    </row>
    <row r="3951" spans="1:1" ht="15">
      <c r="A3951" s="60" t="s">
        <v>21474</v>
      </c>
    </row>
    <row r="3952" spans="1:1" ht="15">
      <c r="A3952" s="60" t="s">
        <v>21475</v>
      </c>
    </row>
    <row r="3953" spans="1:1" ht="15">
      <c r="A3953" s="60" t="s">
        <v>21476</v>
      </c>
    </row>
    <row r="3954" spans="1:1" ht="15">
      <c r="A3954" s="60" t="s">
        <v>21477</v>
      </c>
    </row>
    <row r="3955" spans="1:1" ht="15">
      <c r="A3955" s="60" t="s">
        <v>21478</v>
      </c>
    </row>
    <row r="3956" spans="1:1" ht="15">
      <c r="A3956" s="60" t="s">
        <v>21479</v>
      </c>
    </row>
    <row r="3957" spans="1:1" ht="15">
      <c r="A3957" s="60" t="s">
        <v>21480</v>
      </c>
    </row>
    <row r="3958" spans="1:1" ht="15">
      <c r="A3958" s="60" t="s">
        <v>21481</v>
      </c>
    </row>
    <row r="3959" spans="1:1" ht="15">
      <c r="A3959" s="60" t="s">
        <v>21482</v>
      </c>
    </row>
    <row r="3960" spans="1:1" ht="15">
      <c r="A3960" s="60" t="s">
        <v>21483</v>
      </c>
    </row>
    <row r="3961" spans="1:1" ht="15">
      <c r="A3961" s="60" t="s">
        <v>21484</v>
      </c>
    </row>
    <row r="3962" spans="1:1" ht="15">
      <c r="A3962" s="60" t="s">
        <v>21485</v>
      </c>
    </row>
    <row r="3963" spans="1:1" ht="15">
      <c r="A3963" s="60" t="s">
        <v>21486</v>
      </c>
    </row>
    <row r="3964" spans="1:1" ht="15">
      <c r="A3964" s="60" t="s">
        <v>21487</v>
      </c>
    </row>
    <row r="3965" spans="1:1" ht="15">
      <c r="A3965" s="60" t="s">
        <v>21488</v>
      </c>
    </row>
    <row r="3966" spans="1:1" ht="15">
      <c r="A3966" s="60" t="s">
        <v>21489</v>
      </c>
    </row>
    <row r="3967" spans="1:1" ht="15">
      <c r="A3967" s="60" t="s">
        <v>21490</v>
      </c>
    </row>
    <row r="3968" spans="1:1" ht="15">
      <c r="A3968" s="60" t="s">
        <v>21491</v>
      </c>
    </row>
    <row r="3969" spans="1:1" ht="15">
      <c r="A3969" s="60" t="s">
        <v>21492</v>
      </c>
    </row>
    <row r="3970" spans="1:1" ht="15">
      <c r="A3970" s="60" t="s">
        <v>21493</v>
      </c>
    </row>
    <row r="3971" spans="1:1" ht="15">
      <c r="A3971" s="60" t="s">
        <v>21494</v>
      </c>
    </row>
    <row r="3972" spans="1:1" ht="15">
      <c r="A3972" s="60" t="s">
        <v>21495</v>
      </c>
    </row>
    <row r="3973" spans="1:1" ht="15">
      <c r="A3973" s="60" t="s">
        <v>21496</v>
      </c>
    </row>
    <row r="3974" spans="1:1" ht="15">
      <c r="A3974" s="60" t="s">
        <v>21497</v>
      </c>
    </row>
    <row r="3975" spans="1:1" ht="15">
      <c r="A3975" s="60" t="s">
        <v>21498</v>
      </c>
    </row>
    <row r="3976" spans="1:1" ht="15">
      <c r="A3976" s="60" t="s">
        <v>21499</v>
      </c>
    </row>
    <row r="3977" spans="1:1" ht="15">
      <c r="A3977" s="60" t="s">
        <v>21500</v>
      </c>
    </row>
    <row r="3978" spans="1:1" ht="15">
      <c r="A3978" s="60" t="s">
        <v>21501</v>
      </c>
    </row>
    <row r="3979" spans="1:1" ht="15">
      <c r="A3979" s="60" t="s">
        <v>21502</v>
      </c>
    </row>
    <row r="3980" spans="1:1" ht="15">
      <c r="A3980" s="60" t="s">
        <v>21503</v>
      </c>
    </row>
    <row r="3981" spans="1:1" ht="15">
      <c r="A3981" s="60" t="s">
        <v>21504</v>
      </c>
    </row>
    <row r="3982" spans="1:1" ht="15">
      <c r="A3982" s="60" t="s">
        <v>21505</v>
      </c>
    </row>
    <row r="3983" spans="1:1" ht="15">
      <c r="A3983" s="60" t="s">
        <v>21506</v>
      </c>
    </row>
    <row r="3984" spans="1:1" ht="15">
      <c r="A3984" s="60" t="s">
        <v>21507</v>
      </c>
    </row>
    <row r="3985" spans="1:1" ht="15">
      <c r="A3985" s="60" t="s">
        <v>21508</v>
      </c>
    </row>
    <row r="3986" spans="1:1" ht="15">
      <c r="A3986" s="60" t="s">
        <v>21509</v>
      </c>
    </row>
    <row r="3987" spans="1:1" ht="15">
      <c r="A3987" s="60" t="s">
        <v>21510</v>
      </c>
    </row>
    <row r="3988" spans="1:1" ht="15">
      <c r="A3988" s="60" t="s">
        <v>21511</v>
      </c>
    </row>
    <row r="3989" spans="1:1" ht="15">
      <c r="A3989" s="60" t="s">
        <v>21512</v>
      </c>
    </row>
    <row r="3990" spans="1:1" ht="15">
      <c r="A3990" s="60" t="s">
        <v>21513</v>
      </c>
    </row>
    <row r="3991" spans="1:1" ht="15">
      <c r="A3991" s="60" t="s">
        <v>21514</v>
      </c>
    </row>
    <row r="3992" spans="1:1" ht="15">
      <c r="A3992" s="60" t="s">
        <v>21515</v>
      </c>
    </row>
    <row r="3993" spans="1:1" ht="15">
      <c r="A3993" s="60" t="s">
        <v>21516</v>
      </c>
    </row>
    <row r="3994" spans="1:1" ht="15">
      <c r="A3994" s="60" t="s">
        <v>21517</v>
      </c>
    </row>
    <row r="3995" spans="1:1" ht="15">
      <c r="A3995" s="60" t="s">
        <v>21518</v>
      </c>
    </row>
    <row r="3996" spans="1:1" ht="15">
      <c r="A3996" s="60" t="s">
        <v>21519</v>
      </c>
    </row>
    <row r="3997" spans="1:1" ht="15">
      <c r="A3997" s="60" t="s">
        <v>21520</v>
      </c>
    </row>
    <row r="3998" spans="1:1" ht="15">
      <c r="A3998" s="60" t="s">
        <v>21521</v>
      </c>
    </row>
    <row r="3999" spans="1:1" ht="15">
      <c r="A3999" s="60" t="s">
        <v>21522</v>
      </c>
    </row>
    <row r="4000" spans="1:1" ht="15">
      <c r="A4000" s="60" t="s">
        <v>21523</v>
      </c>
    </row>
    <row r="4001" spans="1:1" ht="15">
      <c r="A4001" s="60" t="s">
        <v>21524</v>
      </c>
    </row>
    <row r="4002" spans="1:1" ht="15">
      <c r="A4002" s="60" t="s">
        <v>21525</v>
      </c>
    </row>
    <row r="4003" spans="1:1" ht="15">
      <c r="A4003" s="60" t="s">
        <v>21526</v>
      </c>
    </row>
    <row r="4004" spans="1:1" ht="15">
      <c r="A4004" s="60" t="s">
        <v>21527</v>
      </c>
    </row>
    <row r="4005" spans="1:1" ht="15">
      <c r="A4005" s="60" t="s">
        <v>21528</v>
      </c>
    </row>
    <row r="4006" spans="1:1" ht="15">
      <c r="A4006" s="60" t="s">
        <v>21529</v>
      </c>
    </row>
    <row r="4007" spans="1:1" ht="15">
      <c r="A4007" s="60" t="s">
        <v>21530</v>
      </c>
    </row>
    <row r="4008" spans="1:1" ht="15">
      <c r="A4008" s="60" t="s">
        <v>21531</v>
      </c>
    </row>
    <row r="4009" spans="1:1" ht="15">
      <c r="A4009" s="60" t="s">
        <v>21532</v>
      </c>
    </row>
    <row r="4010" spans="1:1" ht="15">
      <c r="A4010" s="60" t="s">
        <v>21533</v>
      </c>
    </row>
    <row r="4011" spans="1:1" ht="15">
      <c r="A4011" s="60" t="s">
        <v>21534</v>
      </c>
    </row>
    <row r="4012" spans="1:1" ht="15">
      <c r="A4012" s="60" t="s">
        <v>21535</v>
      </c>
    </row>
    <row r="4013" spans="1:1" ht="15">
      <c r="A4013" s="60" t="s">
        <v>21536</v>
      </c>
    </row>
    <row r="4014" spans="1:1" ht="15">
      <c r="A4014" s="60" t="s">
        <v>21537</v>
      </c>
    </row>
    <row r="4015" spans="1:1" ht="15">
      <c r="A4015" s="60" t="s">
        <v>21538</v>
      </c>
    </row>
    <row r="4016" spans="1:1" ht="15">
      <c r="A4016" s="60" t="s">
        <v>21539</v>
      </c>
    </row>
    <row r="4017" spans="1:1" ht="15">
      <c r="A4017" s="60" t="s">
        <v>21540</v>
      </c>
    </row>
    <row r="4018" spans="1:1" ht="15">
      <c r="A4018" s="60" t="s">
        <v>21541</v>
      </c>
    </row>
    <row r="4019" spans="1:1" ht="15">
      <c r="A4019" s="60" t="s">
        <v>21542</v>
      </c>
    </row>
    <row r="4020" spans="1:1" ht="15">
      <c r="A4020" s="60" t="s">
        <v>21543</v>
      </c>
    </row>
    <row r="4021" spans="1:1" ht="15">
      <c r="A4021" s="60" t="s">
        <v>21544</v>
      </c>
    </row>
    <row r="4022" spans="1:1" ht="15">
      <c r="A4022" s="60" t="s">
        <v>21545</v>
      </c>
    </row>
    <row r="4023" spans="1:1" ht="15">
      <c r="A4023" s="60" t="s">
        <v>21546</v>
      </c>
    </row>
    <row r="4024" spans="1:1" ht="15">
      <c r="A4024" s="60" t="s">
        <v>21547</v>
      </c>
    </row>
    <row r="4025" spans="1:1" ht="15">
      <c r="A4025" s="60" t="s">
        <v>21548</v>
      </c>
    </row>
    <row r="4026" spans="1:1" ht="15">
      <c r="A4026" s="60" t="s">
        <v>21549</v>
      </c>
    </row>
    <row r="4027" spans="1:1" ht="15">
      <c r="A4027" s="60" t="s">
        <v>21550</v>
      </c>
    </row>
    <row r="4028" spans="1:1" ht="15">
      <c r="A4028" s="60" t="s">
        <v>21551</v>
      </c>
    </row>
    <row r="4029" spans="1:1" ht="15">
      <c r="A4029" s="60" t="s">
        <v>21552</v>
      </c>
    </row>
    <row r="4030" spans="1:1" ht="15">
      <c r="A4030" s="60" t="s">
        <v>21553</v>
      </c>
    </row>
    <row r="4031" spans="1:1" ht="15">
      <c r="A4031" s="60" t="s">
        <v>21554</v>
      </c>
    </row>
    <row r="4032" spans="1:1" ht="15">
      <c r="A4032" s="60" t="s">
        <v>21555</v>
      </c>
    </row>
    <row r="4033" spans="1:1" ht="15">
      <c r="A4033" s="60" t="s">
        <v>21556</v>
      </c>
    </row>
    <row r="4034" spans="1:1" ht="15">
      <c r="A4034" s="60" t="s">
        <v>21557</v>
      </c>
    </row>
    <row r="4035" spans="1:1" ht="15">
      <c r="A4035" s="60" t="s">
        <v>21558</v>
      </c>
    </row>
    <row r="4036" spans="1:1" ht="15">
      <c r="A4036" s="60" t="s">
        <v>21559</v>
      </c>
    </row>
    <row r="4037" spans="1:1" ht="15">
      <c r="A4037" s="60" t="s">
        <v>21560</v>
      </c>
    </row>
    <row r="4038" spans="1:1" ht="15">
      <c r="A4038" s="60" t="s">
        <v>21561</v>
      </c>
    </row>
    <row r="4039" spans="1:1" ht="15">
      <c r="A4039" s="60" t="s">
        <v>21562</v>
      </c>
    </row>
    <row r="4040" spans="1:1" ht="15">
      <c r="A4040" s="60" t="s">
        <v>21563</v>
      </c>
    </row>
    <row r="4041" spans="1:1" ht="15">
      <c r="A4041" s="60" t="s">
        <v>21564</v>
      </c>
    </row>
    <row r="4042" spans="1:1" ht="15">
      <c r="A4042" s="60" t="s">
        <v>21565</v>
      </c>
    </row>
    <row r="4043" spans="1:1" ht="15">
      <c r="A4043" s="60" t="s">
        <v>21566</v>
      </c>
    </row>
    <row r="4044" spans="1:1" ht="15">
      <c r="A4044" s="60" t="s">
        <v>21567</v>
      </c>
    </row>
    <row r="4045" spans="1:1" ht="15">
      <c r="A4045" s="60" t="s">
        <v>21568</v>
      </c>
    </row>
    <row r="4046" spans="1:1" ht="15">
      <c r="A4046" s="60" t="s">
        <v>21569</v>
      </c>
    </row>
    <row r="4047" spans="1:1" ht="15">
      <c r="A4047" s="60" t="s">
        <v>21570</v>
      </c>
    </row>
    <row r="4048" spans="1:1" ht="15">
      <c r="A4048" s="60" t="s">
        <v>21571</v>
      </c>
    </row>
    <row r="4049" spans="1:1" ht="15">
      <c r="A4049" s="60" t="s">
        <v>21572</v>
      </c>
    </row>
    <row r="4050" spans="1:1" ht="15">
      <c r="A4050" s="60" t="s">
        <v>21573</v>
      </c>
    </row>
    <row r="4051" spans="1:1" ht="15">
      <c r="A4051" s="60" t="s">
        <v>21574</v>
      </c>
    </row>
    <row r="4052" spans="1:1" ht="15">
      <c r="A4052" s="60" t="s">
        <v>21575</v>
      </c>
    </row>
    <row r="4053" spans="1:1" ht="15">
      <c r="A4053" s="60" t="s">
        <v>21576</v>
      </c>
    </row>
    <row r="4054" spans="1:1" ht="15">
      <c r="A4054" s="60" t="s">
        <v>21577</v>
      </c>
    </row>
    <row r="4055" spans="1:1" ht="15">
      <c r="A4055" s="60" t="s">
        <v>21578</v>
      </c>
    </row>
    <row r="4056" spans="1:1" ht="15">
      <c r="A4056" s="60" t="s">
        <v>21579</v>
      </c>
    </row>
    <row r="4057" spans="1:1" ht="15">
      <c r="A4057" s="60" t="s">
        <v>21580</v>
      </c>
    </row>
    <row r="4058" spans="1:1" ht="15">
      <c r="A4058" s="60" t="s">
        <v>21581</v>
      </c>
    </row>
    <row r="4059" spans="1:1" ht="15">
      <c r="A4059" s="60" t="s">
        <v>21582</v>
      </c>
    </row>
    <row r="4060" spans="1:1" ht="15">
      <c r="A4060" s="60" t="s">
        <v>21583</v>
      </c>
    </row>
    <row r="4061" spans="1:1" ht="15">
      <c r="A4061" s="60" t="s">
        <v>21584</v>
      </c>
    </row>
    <row r="4062" spans="1:1" ht="15">
      <c r="A4062" s="60" t="s">
        <v>21585</v>
      </c>
    </row>
    <row r="4063" spans="1:1" ht="15">
      <c r="A4063" s="60" t="s">
        <v>21586</v>
      </c>
    </row>
    <row r="4064" spans="1:1" ht="15">
      <c r="A4064" s="60" t="s">
        <v>21587</v>
      </c>
    </row>
    <row r="4065" spans="1:1" ht="15">
      <c r="A4065" s="60" t="s">
        <v>21588</v>
      </c>
    </row>
    <row r="4066" spans="1:1" ht="15">
      <c r="A4066" s="60" t="s">
        <v>21589</v>
      </c>
    </row>
    <row r="4067" spans="1:1" ht="15">
      <c r="A4067" s="60" t="s">
        <v>21590</v>
      </c>
    </row>
    <row r="4068" spans="1:1" ht="15">
      <c r="A4068" s="60" t="s">
        <v>21591</v>
      </c>
    </row>
    <row r="4069" spans="1:1" ht="15">
      <c r="A4069" s="60" t="s">
        <v>21592</v>
      </c>
    </row>
    <row r="4070" spans="1:1" ht="15">
      <c r="A4070" s="60" t="s">
        <v>21593</v>
      </c>
    </row>
    <row r="4071" spans="1:1" ht="15">
      <c r="A4071" s="60" t="s">
        <v>21594</v>
      </c>
    </row>
    <row r="4072" spans="1:1" ht="15">
      <c r="A4072" s="60" t="s">
        <v>21595</v>
      </c>
    </row>
    <row r="4073" spans="1:1" ht="15">
      <c r="A4073" s="60" t="s">
        <v>21596</v>
      </c>
    </row>
    <row r="4074" spans="1:1" ht="15">
      <c r="A4074" s="60" t="s">
        <v>21597</v>
      </c>
    </row>
    <row r="4075" spans="1:1" ht="15">
      <c r="A4075" s="60" t="s">
        <v>21598</v>
      </c>
    </row>
    <row r="4076" spans="1:1" ht="15">
      <c r="A4076" s="60" t="s">
        <v>21599</v>
      </c>
    </row>
    <row r="4077" spans="1:1" ht="15">
      <c r="A4077" s="60" t="s">
        <v>21600</v>
      </c>
    </row>
    <row r="4078" spans="1:1" ht="15">
      <c r="A4078" s="60" t="s">
        <v>21601</v>
      </c>
    </row>
    <row r="4079" spans="1:1" ht="15">
      <c r="A4079" s="60" t="s">
        <v>21602</v>
      </c>
    </row>
    <row r="4080" spans="1:1" ht="15">
      <c r="A4080" s="60" t="s">
        <v>21603</v>
      </c>
    </row>
    <row r="4081" spans="1:1" ht="15">
      <c r="A4081" s="60" t="s">
        <v>21604</v>
      </c>
    </row>
    <row r="4082" spans="1:1" ht="15">
      <c r="A4082" s="60" t="s">
        <v>21605</v>
      </c>
    </row>
    <row r="4083" spans="1:1" ht="15">
      <c r="A4083" s="60" t="s">
        <v>21606</v>
      </c>
    </row>
    <row r="4084" spans="1:1" ht="15">
      <c r="A4084" s="60" t="s">
        <v>21607</v>
      </c>
    </row>
    <row r="4085" spans="1:1" ht="15">
      <c r="A4085" s="60" t="s">
        <v>21608</v>
      </c>
    </row>
    <row r="4086" spans="1:1" ht="15">
      <c r="A4086" s="60" t="s">
        <v>21609</v>
      </c>
    </row>
    <row r="4087" spans="1:1" ht="15">
      <c r="A4087" s="60" t="s">
        <v>21610</v>
      </c>
    </row>
    <row r="4088" spans="1:1" ht="15">
      <c r="A4088" s="60" t="s">
        <v>21611</v>
      </c>
    </row>
    <row r="4089" spans="1:1" ht="15">
      <c r="A4089" s="60" t="s">
        <v>21612</v>
      </c>
    </row>
    <row r="4090" spans="1:1" ht="15">
      <c r="A4090" s="60" t="s">
        <v>21613</v>
      </c>
    </row>
    <row r="4091" spans="1:1" ht="15">
      <c r="A4091" s="60" t="s">
        <v>21614</v>
      </c>
    </row>
    <row r="4092" spans="1:1" ht="15">
      <c r="A4092" s="60" t="s">
        <v>21615</v>
      </c>
    </row>
    <row r="4093" spans="1:1" ht="15">
      <c r="A4093" s="60" t="s">
        <v>21616</v>
      </c>
    </row>
    <row r="4094" spans="1:1" ht="15">
      <c r="A4094" s="60" t="s">
        <v>21617</v>
      </c>
    </row>
    <row r="4095" spans="1:1" ht="15">
      <c r="A4095" s="60" t="s">
        <v>21618</v>
      </c>
    </row>
    <row r="4096" spans="1:1" ht="15">
      <c r="A4096" s="60" t="s">
        <v>21619</v>
      </c>
    </row>
    <row r="4097" spans="1:1" ht="15">
      <c r="A4097" s="60" t="s">
        <v>21620</v>
      </c>
    </row>
    <row r="4098" spans="1:1" ht="15">
      <c r="A4098" s="60" t="s">
        <v>21621</v>
      </c>
    </row>
    <row r="4099" spans="1:1" ht="15">
      <c r="A4099" s="60" t="s">
        <v>21622</v>
      </c>
    </row>
    <row r="4100" spans="1:1" ht="15">
      <c r="A4100" s="60" t="s">
        <v>21623</v>
      </c>
    </row>
    <row r="4101" spans="1:1" ht="15">
      <c r="A4101" s="60" t="s">
        <v>21624</v>
      </c>
    </row>
    <row r="4102" spans="1:1" ht="15">
      <c r="A4102" s="60" t="s">
        <v>21625</v>
      </c>
    </row>
    <row r="4103" spans="1:1" ht="15">
      <c r="A4103" s="60" t="s">
        <v>21626</v>
      </c>
    </row>
    <row r="4104" spans="1:1" ht="15">
      <c r="A4104" s="60" t="s">
        <v>21627</v>
      </c>
    </row>
    <row r="4105" spans="1:1" ht="15">
      <c r="A4105" s="60" t="s">
        <v>21628</v>
      </c>
    </row>
    <row r="4106" spans="1:1" ht="15">
      <c r="A4106" s="60" t="s">
        <v>21629</v>
      </c>
    </row>
    <row r="4107" spans="1:1" ht="15">
      <c r="A4107" s="60" t="s">
        <v>21630</v>
      </c>
    </row>
    <row r="4108" spans="1:1" ht="15">
      <c r="A4108" s="60" t="s">
        <v>21631</v>
      </c>
    </row>
    <row r="4109" spans="1:1" ht="15">
      <c r="A4109" s="60" t="s">
        <v>21632</v>
      </c>
    </row>
    <row r="4110" spans="1:1" ht="15">
      <c r="A4110" s="60" t="s">
        <v>21633</v>
      </c>
    </row>
    <row r="4111" spans="1:1" ht="15">
      <c r="A4111" s="60" t="s">
        <v>21634</v>
      </c>
    </row>
    <row r="4112" spans="1:1" ht="15">
      <c r="A4112" s="60" t="s">
        <v>21635</v>
      </c>
    </row>
    <row r="4113" spans="1:1" ht="15">
      <c r="A4113" s="60" t="s">
        <v>21636</v>
      </c>
    </row>
    <row r="4114" spans="1:1" ht="15">
      <c r="A4114" s="60" t="s">
        <v>21637</v>
      </c>
    </row>
    <row r="4115" spans="1:1" ht="15">
      <c r="A4115" s="60" t="s">
        <v>21638</v>
      </c>
    </row>
    <row r="4116" spans="1:1" ht="15">
      <c r="A4116" s="60" t="s">
        <v>21639</v>
      </c>
    </row>
    <row r="4117" spans="1:1" ht="15">
      <c r="A4117" s="60" t="s">
        <v>21640</v>
      </c>
    </row>
    <row r="4118" spans="1:1" ht="15">
      <c r="A4118" s="60" t="s">
        <v>21641</v>
      </c>
    </row>
    <row r="4119" spans="1:1" ht="15">
      <c r="A4119" s="60" t="s">
        <v>21642</v>
      </c>
    </row>
    <row r="4120" spans="1:1" ht="15">
      <c r="A4120" s="60" t="s">
        <v>21643</v>
      </c>
    </row>
    <row r="4121" spans="1:1" ht="15">
      <c r="A4121" s="60" t="s">
        <v>21644</v>
      </c>
    </row>
    <row r="4122" spans="1:1" ht="15">
      <c r="A4122" s="60" t="s">
        <v>21645</v>
      </c>
    </row>
    <row r="4123" spans="1:1" ht="15">
      <c r="A4123" s="60" t="s">
        <v>21646</v>
      </c>
    </row>
    <row r="4124" spans="1:1" ht="15">
      <c r="A4124" s="60" t="s">
        <v>21647</v>
      </c>
    </row>
    <row r="4125" spans="1:1" ht="15">
      <c r="A4125" s="60" t="s">
        <v>21648</v>
      </c>
    </row>
    <row r="4126" spans="1:1" ht="15">
      <c r="A4126" s="60" t="s">
        <v>21649</v>
      </c>
    </row>
    <row r="4127" spans="1:1" ht="15">
      <c r="A4127" s="60" t="s">
        <v>21650</v>
      </c>
    </row>
    <row r="4128" spans="1:1" ht="15">
      <c r="A4128" s="60" t="s">
        <v>21651</v>
      </c>
    </row>
    <row r="4129" spans="1:1" ht="15">
      <c r="A4129" s="60" t="s">
        <v>21652</v>
      </c>
    </row>
    <row r="4130" spans="1:1" ht="15">
      <c r="A4130" s="60" t="s">
        <v>21653</v>
      </c>
    </row>
    <row r="4131" spans="1:1" ht="15">
      <c r="A4131" s="60" t="s">
        <v>21654</v>
      </c>
    </row>
    <row r="4132" spans="1:1" ht="15">
      <c r="A4132" s="60" t="s">
        <v>21655</v>
      </c>
    </row>
    <row r="4133" spans="1:1" ht="15">
      <c r="A4133" s="60" t="s">
        <v>21656</v>
      </c>
    </row>
    <row r="4134" spans="1:1" ht="15">
      <c r="A4134" s="60" t="s">
        <v>21657</v>
      </c>
    </row>
    <row r="4135" spans="1:1" ht="15">
      <c r="A4135" s="60" t="s">
        <v>21658</v>
      </c>
    </row>
    <row r="4136" spans="1:1" ht="15">
      <c r="A4136" s="60" t="s">
        <v>21659</v>
      </c>
    </row>
    <row r="4137" spans="1:1" ht="15">
      <c r="A4137" s="60" t="s">
        <v>21660</v>
      </c>
    </row>
    <row r="4138" spans="1:1" ht="15">
      <c r="A4138" s="60" t="s">
        <v>21661</v>
      </c>
    </row>
    <row r="4139" spans="1:1" ht="15">
      <c r="A4139" s="60" t="s">
        <v>21662</v>
      </c>
    </row>
    <row r="4140" spans="1:1" ht="15">
      <c r="A4140" s="60" t="s">
        <v>21663</v>
      </c>
    </row>
    <row r="4141" spans="1:1" ht="15">
      <c r="A4141" s="60" t="s">
        <v>21664</v>
      </c>
    </row>
    <row r="4142" spans="1:1" ht="15">
      <c r="A4142" s="60" t="s">
        <v>21665</v>
      </c>
    </row>
    <row r="4143" spans="1:1" ht="15">
      <c r="A4143" s="60" t="s">
        <v>21666</v>
      </c>
    </row>
    <row r="4144" spans="1:1" ht="15">
      <c r="A4144" s="60" t="s">
        <v>21667</v>
      </c>
    </row>
    <row r="4145" spans="1:1" ht="15">
      <c r="A4145" s="60" t="s">
        <v>21668</v>
      </c>
    </row>
    <row r="4146" spans="1:1" ht="15">
      <c r="A4146" s="60" t="s">
        <v>21669</v>
      </c>
    </row>
    <row r="4147" spans="1:1" ht="15">
      <c r="A4147" s="60" t="s">
        <v>21670</v>
      </c>
    </row>
    <row r="4148" spans="1:1" ht="15">
      <c r="A4148" s="60" t="s">
        <v>21671</v>
      </c>
    </row>
    <row r="4149" spans="1:1" ht="15">
      <c r="A4149" s="60" t="s">
        <v>21672</v>
      </c>
    </row>
    <row r="4150" spans="1:1" ht="15">
      <c r="A4150" s="60" t="s">
        <v>21673</v>
      </c>
    </row>
    <row r="4151" spans="1:1" ht="15">
      <c r="A4151" s="60" t="s">
        <v>21674</v>
      </c>
    </row>
    <row r="4152" spans="1:1" ht="15">
      <c r="A4152" s="60" t="s">
        <v>21675</v>
      </c>
    </row>
    <row r="4153" spans="1:1" ht="15">
      <c r="A4153" s="60" t="s">
        <v>21676</v>
      </c>
    </row>
    <row r="4154" spans="1:1" ht="15">
      <c r="A4154" s="60" t="s">
        <v>21677</v>
      </c>
    </row>
    <row r="4155" spans="1:1" ht="15">
      <c r="A4155" s="60" t="s">
        <v>21678</v>
      </c>
    </row>
    <row r="4156" spans="1:1" ht="15">
      <c r="A4156" s="60" t="s">
        <v>21679</v>
      </c>
    </row>
    <row r="4157" spans="1:1" ht="15">
      <c r="A4157" s="60" t="s">
        <v>21680</v>
      </c>
    </row>
    <row r="4158" spans="1:1" ht="15">
      <c r="A4158" s="60" t="s">
        <v>21681</v>
      </c>
    </row>
    <row r="4159" spans="1:1" ht="15">
      <c r="A4159" s="60" t="s">
        <v>21682</v>
      </c>
    </row>
    <row r="4160" spans="1:1" ht="15">
      <c r="A4160" s="60" t="s">
        <v>21683</v>
      </c>
    </row>
    <row r="4161" spans="1:1" ht="15">
      <c r="A4161" s="60" t="s">
        <v>21684</v>
      </c>
    </row>
    <row r="4162" spans="1:1" ht="15">
      <c r="A4162" s="60" t="s">
        <v>21685</v>
      </c>
    </row>
    <row r="4163" spans="1:1" ht="15">
      <c r="A4163" s="60" t="s">
        <v>21686</v>
      </c>
    </row>
    <row r="4164" spans="1:1" ht="15">
      <c r="A4164" s="60" t="s">
        <v>21687</v>
      </c>
    </row>
    <row r="4165" spans="1:1" ht="15">
      <c r="A4165" s="60" t="s">
        <v>21688</v>
      </c>
    </row>
    <row r="4166" spans="1:1" ht="15">
      <c r="A4166" s="60" t="s">
        <v>21689</v>
      </c>
    </row>
    <row r="4167" spans="1:1" ht="15">
      <c r="A4167" s="60" t="s">
        <v>21690</v>
      </c>
    </row>
    <row r="4168" spans="1:1" ht="15">
      <c r="A4168" s="60" t="s">
        <v>21691</v>
      </c>
    </row>
    <row r="4169" spans="1:1" ht="15">
      <c r="A4169" s="60" t="s">
        <v>21692</v>
      </c>
    </row>
    <row r="4170" spans="1:1" ht="15">
      <c r="A4170" s="60" t="s">
        <v>21693</v>
      </c>
    </row>
    <row r="4171" spans="1:1" ht="15">
      <c r="A4171" s="60" t="s">
        <v>21694</v>
      </c>
    </row>
    <row r="4172" spans="1:1" ht="15">
      <c r="A4172" s="60" t="s">
        <v>21695</v>
      </c>
    </row>
    <row r="4173" spans="1:1" ht="15">
      <c r="A4173" s="60" t="s">
        <v>21696</v>
      </c>
    </row>
    <row r="4174" spans="1:1" ht="15">
      <c r="A4174" s="60" t="s">
        <v>21697</v>
      </c>
    </row>
    <row r="4175" spans="1:1" ht="15">
      <c r="A4175" s="60" t="s">
        <v>21698</v>
      </c>
    </row>
    <row r="4176" spans="1:1" ht="15">
      <c r="A4176" s="60" t="s">
        <v>21699</v>
      </c>
    </row>
    <row r="4177" spans="1:1" ht="15">
      <c r="A4177" s="60" t="s">
        <v>21700</v>
      </c>
    </row>
    <row r="4178" spans="1:1" ht="15">
      <c r="A4178" s="60" t="s">
        <v>21701</v>
      </c>
    </row>
    <row r="4179" spans="1:1" ht="15">
      <c r="A4179" s="60" t="s">
        <v>21702</v>
      </c>
    </row>
    <row r="4180" spans="1:1" ht="15">
      <c r="A4180" s="60" t="s">
        <v>21703</v>
      </c>
    </row>
    <row r="4181" spans="1:1" ht="15">
      <c r="A4181" s="60" t="s">
        <v>21704</v>
      </c>
    </row>
    <row r="4182" spans="1:1" ht="15">
      <c r="A4182" s="60" t="s">
        <v>21705</v>
      </c>
    </row>
    <row r="4183" spans="1:1" ht="15">
      <c r="A4183" s="60" t="s">
        <v>21706</v>
      </c>
    </row>
    <row r="4184" spans="1:1" ht="15">
      <c r="A4184" s="60" t="s">
        <v>21707</v>
      </c>
    </row>
    <row r="4185" spans="1:1" ht="15">
      <c r="A4185" s="60" t="s">
        <v>21708</v>
      </c>
    </row>
    <row r="4186" spans="1:1" ht="15">
      <c r="A4186" s="60" t="s">
        <v>21709</v>
      </c>
    </row>
    <row r="4187" spans="1:1" ht="15">
      <c r="A4187" s="60" t="s">
        <v>21710</v>
      </c>
    </row>
    <row r="4188" spans="1:1" ht="15">
      <c r="A4188" s="60" t="s">
        <v>21711</v>
      </c>
    </row>
    <row r="4189" spans="1:1" ht="15">
      <c r="A4189" s="60" t="s">
        <v>21712</v>
      </c>
    </row>
    <row r="4190" spans="1:1" ht="15">
      <c r="A4190" s="60" t="s">
        <v>21713</v>
      </c>
    </row>
    <row r="4191" spans="1:1" ht="15">
      <c r="A4191" s="60" t="s">
        <v>21714</v>
      </c>
    </row>
    <row r="4192" spans="1:1" ht="15">
      <c r="A4192" s="60" t="s">
        <v>21715</v>
      </c>
    </row>
    <row r="4193" spans="1:1" ht="15">
      <c r="A4193" s="60" t="s">
        <v>21716</v>
      </c>
    </row>
    <row r="4194" spans="1:1" ht="15">
      <c r="A4194" s="60" t="s">
        <v>21717</v>
      </c>
    </row>
    <row r="4195" spans="1:1" ht="15">
      <c r="A4195" s="60" t="s">
        <v>21718</v>
      </c>
    </row>
    <row r="4196" spans="1:1" ht="15">
      <c r="A4196" s="60" t="s">
        <v>21719</v>
      </c>
    </row>
    <row r="4197" spans="1:1" ht="15">
      <c r="A4197" s="60" t="s">
        <v>21720</v>
      </c>
    </row>
    <row r="4198" spans="1:1" ht="15">
      <c r="A4198" s="60" t="s">
        <v>21721</v>
      </c>
    </row>
    <row r="4199" spans="1:1" ht="15">
      <c r="A4199" s="60" t="s">
        <v>21722</v>
      </c>
    </row>
    <row r="4200" spans="1:1" ht="15">
      <c r="A4200" s="60" t="s">
        <v>21723</v>
      </c>
    </row>
    <row r="4201" spans="1:1" ht="15">
      <c r="A4201" s="60" t="s">
        <v>21724</v>
      </c>
    </row>
    <row r="4202" spans="1:1" ht="15">
      <c r="A4202" s="60" t="s">
        <v>21725</v>
      </c>
    </row>
    <row r="4203" spans="1:1" ht="15">
      <c r="A4203" s="60" t="s">
        <v>21726</v>
      </c>
    </row>
    <row r="4204" spans="1:1" ht="15">
      <c r="A4204" s="60" t="s">
        <v>21727</v>
      </c>
    </row>
    <row r="4205" spans="1:1" ht="15">
      <c r="A4205" s="60" t="s">
        <v>21728</v>
      </c>
    </row>
    <row r="4206" spans="1:1" ht="15">
      <c r="A4206" s="60" t="s">
        <v>21729</v>
      </c>
    </row>
    <row r="4207" spans="1:1" ht="15">
      <c r="A4207" s="60" t="s">
        <v>21730</v>
      </c>
    </row>
    <row r="4208" spans="1:1" ht="15">
      <c r="A4208" s="60" t="s">
        <v>21731</v>
      </c>
    </row>
    <row r="4209" spans="1:1" ht="15">
      <c r="A4209" s="60" t="s">
        <v>21732</v>
      </c>
    </row>
    <row r="4210" spans="1:1" ht="15">
      <c r="A4210" s="60" t="s">
        <v>21733</v>
      </c>
    </row>
    <row r="4211" spans="1:1" ht="15">
      <c r="A4211" s="60" t="s">
        <v>21734</v>
      </c>
    </row>
    <row r="4212" spans="1:1" ht="15">
      <c r="A4212" s="60" t="s">
        <v>21735</v>
      </c>
    </row>
    <row r="4213" spans="1:1" ht="15">
      <c r="A4213" s="60" t="s">
        <v>21736</v>
      </c>
    </row>
    <row r="4214" spans="1:1" ht="15">
      <c r="A4214" s="60" t="s">
        <v>21737</v>
      </c>
    </row>
    <row r="4215" spans="1:1" ht="15">
      <c r="A4215" s="60" t="s">
        <v>21738</v>
      </c>
    </row>
    <row r="4216" spans="1:1" ht="15">
      <c r="A4216" s="60" t="s">
        <v>21739</v>
      </c>
    </row>
    <row r="4217" spans="1:1" ht="15">
      <c r="A4217" s="60" t="s">
        <v>21740</v>
      </c>
    </row>
    <row r="4218" spans="1:1" ht="15">
      <c r="A4218" s="60" t="s">
        <v>21741</v>
      </c>
    </row>
    <row r="4219" spans="1:1" ht="15">
      <c r="A4219" s="60" t="s">
        <v>21742</v>
      </c>
    </row>
    <row r="4220" spans="1:1" ht="15">
      <c r="A4220" s="60" t="s">
        <v>21743</v>
      </c>
    </row>
    <row r="4221" spans="1:1" ht="15">
      <c r="A4221" s="60" t="s">
        <v>21744</v>
      </c>
    </row>
    <row r="4222" spans="1:1" ht="15">
      <c r="A4222" s="60" t="s">
        <v>21745</v>
      </c>
    </row>
    <row r="4223" spans="1:1" ht="15">
      <c r="A4223" s="60" t="s">
        <v>21746</v>
      </c>
    </row>
    <row r="4224" spans="1:1" ht="15">
      <c r="A4224" s="60" t="s">
        <v>21747</v>
      </c>
    </row>
    <row r="4225" spans="1:1" ht="15">
      <c r="A4225" s="60" t="s">
        <v>21748</v>
      </c>
    </row>
    <row r="4226" spans="1:1" ht="15">
      <c r="A4226" s="60" t="s">
        <v>21749</v>
      </c>
    </row>
    <row r="4227" spans="1:1" ht="15">
      <c r="A4227" s="60" t="s">
        <v>21750</v>
      </c>
    </row>
    <row r="4228" spans="1:1" ht="15">
      <c r="A4228" s="60" t="s">
        <v>21751</v>
      </c>
    </row>
    <row r="4229" spans="1:1" ht="15">
      <c r="A4229" s="60" t="s">
        <v>21752</v>
      </c>
    </row>
    <row r="4230" spans="1:1" ht="15">
      <c r="A4230" s="60" t="s">
        <v>21753</v>
      </c>
    </row>
    <row r="4231" spans="1:1" ht="15">
      <c r="A4231" s="60" t="s">
        <v>21754</v>
      </c>
    </row>
    <row r="4232" spans="1:1" ht="15">
      <c r="A4232" s="60" t="s">
        <v>21755</v>
      </c>
    </row>
    <row r="4233" spans="1:1" ht="15">
      <c r="A4233" s="60" t="s">
        <v>21756</v>
      </c>
    </row>
    <row r="4234" spans="1:1" ht="15">
      <c r="A4234" s="60" t="s">
        <v>21757</v>
      </c>
    </row>
    <row r="4235" spans="1:1" ht="15">
      <c r="A4235" s="60" t="s">
        <v>21758</v>
      </c>
    </row>
    <row r="4236" spans="1:1" ht="15">
      <c r="A4236" s="60" t="s">
        <v>21759</v>
      </c>
    </row>
    <row r="4237" spans="1:1" ht="15">
      <c r="A4237" s="60" t="s">
        <v>21760</v>
      </c>
    </row>
    <row r="4238" spans="1:1" ht="15">
      <c r="A4238" s="60" t="s">
        <v>21761</v>
      </c>
    </row>
    <row r="4239" spans="1:1" ht="15">
      <c r="A4239" s="60" t="s">
        <v>21762</v>
      </c>
    </row>
    <row r="4240" spans="1:1" ht="15">
      <c r="A4240" s="60" t="s">
        <v>21763</v>
      </c>
    </row>
    <row r="4241" spans="1:1" ht="15">
      <c r="A4241" s="60" t="s">
        <v>21764</v>
      </c>
    </row>
    <row r="4242" spans="1:1" ht="15">
      <c r="A4242" s="60" t="s">
        <v>21765</v>
      </c>
    </row>
    <row r="4243" spans="1:1" ht="15">
      <c r="A4243" s="60" t="s">
        <v>21766</v>
      </c>
    </row>
    <row r="4244" spans="1:1" ht="15">
      <c r="A4244" s="60" t="s">
        <v>21767</v>
      </c>
    </row>
    <row r="4245" spans="1:1" ht="15">
      <c r="A4245" s="60" t="s">
        <v>21768</v>
      </c>
    </row>
    <row r="4246" spans="1:1" ht="15">
      <c r="A4246" s="60" t="s">
        <v>21769</v>
      </c>
    </row>
    <row r="4247" spans="1:1" ht="15">
      <c r="A4247" s="60" t="s">
        <v>21770</v>
      </c>
    </row>
    <row r="4248" spans="1:1" ht="15">
      <c r="A4248" s="60" t="s">
        <v>21771</v>
      </c>
    </row>
    <row r="4249" spans="1:1" ht="15">
      <c r="A4249" s="60" t="s">
        <v>21772</v>
      </c>
    </row>
    <row r="4250" spans="1:1" ht="15">
      <c r="A4250" s="60" t="s">
        <v>21773</v>
      </c>
    </row>
    <row r="4251" spans="1:1" ht="15">
      <c r="A4251" s="60" t="s">
        <v>21774</v>
      </c>
    </row>
    <row r="4252" spans="1:1" ht="15">
      <c r="A4252" s="60" t="s">
        <v>21775</v>
      </c>
    </row>
    <row r="4253" spans="1:1" ht="15">
      <c r="A4253" s="60" t="s">
        <v>21776</v>
      </c>
    </row>
    <row r="4254" spans="1:1" ht="15">
      <c r="A4254" s="60" t="s">
        <v>21777</v>
      </c>
    </row>
    <row r="4255" spans="1:1" ht="15">
      <c r="A4255" s="60" t="s">
        <v>21778</v>
      </c>
    </row>
    <row r="4256" spans="1:1" ht="15">
      <c r="A4256" s="60" t="s">
        <v>21779</v>
      </c>
    </row>
    <row r="4257" spans="1:1" ht="15">
      <c r="A4257" s="60" t="s">
        <v>21780</v>
      </c>
    </row>
    <row r="4258" spans="1:1" ht="15">
      <c r="A4258" s="60" t="s">
        <v>21781</v>
      </c>
    </row>
    <row r="4259" spans="1:1" ht="15">
      <c r="A4259" s="60" t="s">
        <v>21782</v>
      </c>
    </row>
    <row r="4260" spans="1:1" ht="15">
      <c r="A4260" s="60" t="s">
        <v>21783</v>
      </c>
    </row>
    <row r="4261" spans="1:1" ht="15">
      <c r="A4261" s="60" t="s">
        <v>21784</v>
      </c>
    </row>
    <row r="4262" spans="1:1" ht="15">
      <c r="A4262" s="60" t="s">
        <v>21785</v>
      </c>
    </row>
    <row r="4263" spans="1:1" ht="15">
      <c r="A4263" s="60" t="s">
        <v>21786</v>
      </c>
    </row>
    <row r="4264" spans="1:1" ht="15">
      <c r="A4264" s="60" t="s">
        <v>21787</v>
      </c>
    </row>
    <row r="4265" spans="1:1" ht="15">
      <c r="A4265" s="60" t="s">
        <v>21788</v>
      </c>
    </row>
    <row r="4266" spans="1:1" ht="15">
      <c r="A4266" s="60" t="s">
        <v>21789</v>
      </c>
    </row>
    <row r="4267" spans="1:1" ht="15">
      <c r="A4267" s="60" t="s">
        <v>21790</v>
      </c>
    </row>
    <row r="4268" spans="1:1" ht="15">
      <c r="A4268" s="60" t="s">
        <v>21791</v>
      </c>
    </row>
    <row r="4269" spans="1:1" ht="15">
      <c r="A4269" s="60" t="s">
        <v>21792</v>
      </c>
    </row>
    <row r="4270" spans="1:1" ht="15">
      <c r="A4270" s="60" t="s">
        <v>21793</v>
      </c>
    </row>
    <row r="4271" spans="1:1" ht="15">
      <c r="A4271" s="60" t="s">
        <v>21794</v>
      </c>
    </row>
    <row r="4272" spans="1:1" ht="15">
      <c r="A4272" s="60" t="s">
        <v>21795</v>
      </c>
    </row>
    <row r="4273" spans="1:1" ht="15">
      <c r="A4273" s="60" t="s">
        <v>21796</v>
      </c>
    </row>
    <row r="4274" spans="1:1" ht="15">
      <c r="A4274" s="60" t="s">
        <v>21797</v>
      </c>
    </row>
    <row r="4275" spans="1:1" ht="15">
      <c r="A4275" s="60" t="s">
        <v>21798</v>
      </c>
    </row>
    <row r="4276" spans="1:1" ht="15">
      <c r="A4276" s="60" t="s">
        <v>21799</v>
      </c>
    </row>
    <row r="4277" spans="1:1" ht="15">
      <c r="A4277" s="60" t="s">
        <v>21800</v>
      </c>
    </row>
    <row r="4278" spans="1:1" ht="15">
      <c r="A4278" s="60" t="s">
        <v>21801</v>
      </c>
    </row>
    <row r="4279" spans="1:1" ht="15">
      <c r="A4279" s="60" t="s">
        <v>21802</v>
      </c>
    </row>
    <row r="4280" spans="1:1" ht="15">
      <c r="A4280" s="60" t="s">
        <v>21803</v>
      </c>
    </row>
    <row r="4281" spans="1:1" ht="15">
      <c r="A4281" s="60" t="s">
        <v>21804</v>
      </c>
    </row>
    <row r="4282" spans="1:1" ht="15">
      <c r="A4282" s="60" t="s">
        <v>21805</v>
      </c>
    </row>
    <row r="4283" spans="1:1" ht="15">
      <c r="A4283" s="60" t="s">
        <v>21806</v>
      </c>
    </row>
    <row r="4284" spans="1:1" ht="15">
      <c r="A4284" s="60" t="s">
        <v>21807</v>
      </c>
    </row>
    <row r="4285" spans="1:1" ht="15">
      <c r="A4285" s="60" t="s">
        <v>21808</v>
      </c>
    </row>
    <row r="4286" spans="1:1" ht="15">
      <c r="A4286" s="60" t="s">
        <v>21809</v>
      </c>
    </row>
    <row r="4287" spans="1:1" ht="15">
      <c r="A4287" s="60" t="s">
        <v>21810</v>
      </c>
    </row>
    <row r="4288" spans="1:1" ht="15">
      <c r="A4288" s="60" t="s">
        <v>21811</v>
      </c>
    </row>
    <row r="4289" spans="1:1" ht="15">
      <c r="A4289" s="60" t="s">
        <v>21812</v>
      </c>
    </row>
    <row r="4290" spans="1:1" ht="15">
      <c r="A4290" s="60" t="s">
        <v>21813</v>
      </c>
    </row>
    <row r="4291" spans="1:1" ht="15">
      <c r="A4291" s="60" t="s">
        <v>21814</v>
      </c>
    </row>
    <row r="4292" spans="1:1" ht="15">
      <c r="A4292" s="60" t="s">
        <v>21815</v>
      </c>
    </row>
    <row r="4293" spans="1:1" ht="15">
      <c r="A4293" s="60" t="s">
        <v>21816</v>
      </c>
    </row>
    <row r="4294" spans="1:1" ht="15">
      <c r="A4294" s="60" t="s">
        <v>21817</v>
      </c>
    </row>
    <row r="4295" spans="1:1" ht="15">
      <c r="A4295" s="60" t="s">
        <v>21818</v>
      </c>
    </row>
    <row r="4296" spans="1:1" ht="15">
      <c r="A4296" s="60" t="s">
        <v>21819</v>
      </c>
    </row>
    <row r="4297" spans="1:1" ht="15">
      <c r="A4297" s="60" t="s">
        <v>21820</v>
      </c>
    </row>
    <row r="4298" spans="1:1" ht="15">
      <c r="A4298" s="60" t="s">
        <v>21821</v>
      </c>
    </row>
    <row r="4299" spans="1:1" ht="15">
      <c r="A4299" s="60" t="s">
        <v>21822</v>
      </c>
    </row>
    <row r="4300" spans="1:1" ht="15">
      <c r="A4300" s="60" t="s">
        <v>21823</v>
      </c>
    </row>
    <row r="4301" spans="1:1" ht="15">
      <c r="A4301" s="60" t="s">
        <v>21824</v>
      </c>
    </row>
    <row r="4302" spans="1:1" ht="15">
      <c r="A4302" s="60" t="s">
        <v>21825</v>
      </c>
    </row>
    <row r="4303" spans="1:1" ht="15">
      <c r="A4303" s="60" t="s">
        <v>21826</v>
      </c>
    </row>
    <row r="4304" spans="1:1" ht="15">
      <c r="A4304" s="60" t="s">
        <v>21827</v>
      </c>
    </row>
    <row r="4305" spans="1:1" ht="15">
      <c r="A4305" s="60" t="s">
        <v>21828</v>
      </c>
    </row>
    <row r="4306" spans="1:1" ht="15">
      <c r="A4306" s="60" t="s">
        <v>21829</v>
      </c>
    </row>
    <row r="4307" spans="1:1" ht="15">
      <c r="A4307" s="60" t="s">
        <v>21830</v>
      </c>
    </row>
    <row r="4308" spans="1:1" ht="15">
      <c r="A4308" s="60" t="s">
        <v>21831</v>
      </c>
    </row>
    <row r="4309" spans="1:1" ht="15">
      <c r="A4309" s="60" t="s">
        <v>21832</v>
      </c>
    </row>
    <row r="4310" spans="1:1" ht="15">
      <c r="A4310" s="60" t="s">
        <v>21833</v>
      </c>
    </row>
    <row r="4311" spans="1:1" ht="15">
      <c r="A4311" s="60" t="s">
        <v>21834</v>
      </c>
    </row>
    <row r="4312" spans="1:1" ht="15">
      <c r="A4312" s="60" t="s">
        <v>21835</v>
      </c>
    </row>
    <row r="4313" spans="1:1" ht="15">
      <c r="A4313" s="60" t="s">
        <v>21836</v>
      </c>
    </row>
    <row r="4314" spans="1:1" ht="15">
      <c r="A4314" s="60" t="s">
        <v>21837</v>
      </c>
    </row>
    <row r="4315" spans="1:1" ht="15">
      <c r="A4315" s="60" t="s">
        <v>21838</v>
      </c>
    </row>
    <row r="4316" spans="1:1" ht="15">
      <c r="A4316" s="60" t="s">
        <v>21839</v>
      </c>
    </row>
    <row r="4317" spans="1:1" ht="15">
      <c r="A4317" s="60" t="s">
        <v>21840</v>
      </c>
    </row>
    <row r="4318" spans="1:1" ht="15">
      <c r="A4318" s="60" t="s">
        <v>21841</v>
      </c>
    </row>
    <row r="4319" spans="1:1" ht="15">
      <c r="A4319" s="60" t="s">
        <v>21842</v>
      </c>
    </row>
    <row r="4320" spans="1:1" ht="15">
      <c r="A4320" s="60" t="s">
        <v>21843</v>
      </c>
    </row>
    <row r="4321" spans="1:1" ht="15">
      <c r="A4321" s="60" t="s">
        <v>21844</v>
      </c>
    </row>
    <row r="4322" spans="1:1" ht="15">
      <c r="A4322" s="60" t="s">
        <v>21845</v>
      </c>
    </row>
    <row r="4323" spans="1:1" ht="15">
      <c r="A4323" s="60" t="s">
        <v>21846</v>
      </c>
    </row>
    <row r="4324" spans="1:1" ht="15">
      <c r="A4324" s="60" t="s">
        <v>21847</v>
      </c>
    </row>
    <row r="4325" spans="1:1" ht="15">
      <c r="A4325" s="60" t="s">
        <v>21848</v>
      </c>
    </row>
    <row r="4326" spans="1:1" ht="15">
      <c r="A4326" s="60" t="s">
        <v>21849</v>
      </c>
    </row>
    <row r="4327" spans="1:1" ht="15">
      <c r="A4327" s="60" t="s">
        <v>21850</v>
      </c>
    </row>
    <row r="4328" spans="1:1" ht="15">
      <c r="A4328" s="60" t="s">
        <v>21851</v>
      </c>
    </row>
    <row r="4329" spans="1:1" ht="15">
      <c r="A4329" s="60" t="s">
        <v>21852</v>
      </c>
    </row>
    <row r="4330" spans="1:1" ht="15">
      <c r="A4330" s="60" t="s">
        <v>21853</v>
      </c>
    </row>
    <row r="4331" spans="1:1" ht="15">
      <c r="A4331" s="60" t="s">
        <v>21854</v>
      </c>
    </row>
    <row r="4332" spans="1:1" ht="15">
      <c r="A4332" s="60" t="s">
        <v>21855</v>
      </c>
    </row>
    <row r="4333" spans="1:1" ht="15">
      <c r="A4333" s="60" t="s">
        <v>21856</v>
      </c>
    </row>
    <row r="4334" spans="1:1" ht="15">
      <c r="A4334" s="60" t="s">
        <v>21857</v>
      </c>
    </row>
    <row r="4335" spans="1:1" ht="15">
      <c r="A4335" s="60" t="s">
        <v>21858</v>
      </c>
    </row>
    <row r="4336" spans="1:1" ht="15">
      <c r="A4336" s="60" t="s">
        <v>21859</v>
      </c>
    </row>
    <row r="4337" spans="1:1" ht="15">
      <c r="A4337" s="60" t="s">
        <v>21860</v>
      </c>
    </row>
    <row r="4338" spans="1:1" ht="15">
      <c r="A4338" s="60" t="s">
        <v>21861</v>
      </c>
    </row>
    <row r="4339" spans="1:1" ht="15">
      <c r="A4339" s="60" t="s">
        <v>21862</v>
      </c>
    </row>
    <row r="4340" spans="1:1" ht="15">
      <c r="A4340" s="60" t="s">
        <v>21863</v>
      </c>
    </row>
    <row r="4341" spans="1:1" ht="15">
      <c r="A4341" s="60" t="s">
        <v>21864</v>
      </c>
    </row>
    <row r="4342" spans="1:1" ht="15">
      <c r="A4342" s="60" t="s">
        <v>21865</v>
      </c>
    </row>
    <row r="4343" spans="1:1" ht="15">
      <c r="A4343" s="60" t="s">
        <v>21866</v>
      </c>
    </row>
    <row r="4344" spans="1:1" ht="15">
      <c r="A4344" s="60" t="s">
        <v>21867</v>
      </c>
    </row>
    <row r="4345" spans="1:1" ht="15">
      <c r="A4345" s="60" t="s">
        <v>21868</v>
      </c>
    </row>
    <row r="4346" spans="1:1" ht="15">
      <c r="A4346" s="60" t="s">
        <v>21869</v>
      </c>
    </row>
    <row r="4347" spans="1:1" ht="15">
      <c r="A4347" s="60" t="s">
        <v>21870</v>
      </c>
    </row>
    <row r="4348" spans="1:1" ht="15">
      <c r="A4348" s="60" t="s">
        <v>21871</v>
      </c>
    </row>
    <row r="4349" spans="1:1" ht="15">
      <c r="A4349" s="60" t="s">
        <v>21872</v>
      </c>
    </row>
    <row r="4350" spans="1:1" ht="15">
      <c r="A4350" s="60" t="s">
        <v>21873</v>
      </c>
    </row>
    <row r="4351" spans="1:1" ht="15">
      <c r="A4351" s="60" t="s">
        <v>21874</v>
      </c>
    </row>
    <row r="4352" spans="1:1" ht="15">
      <c r="A4352" s="60" t="s">
        <v>21875</v>
      </c>
    </row>
    <row r="4353" spans="1:1" ht="15">
      <c r="A4353" s="60" t="s">
        <v>21876</v>
      </c>
    </row>
    <row r="4354" spans="1:1" ht="15">
      <c r="A4354" s="60" t="s">
        <v>21877</v>
      </c>
    </row>
    <row r="4355" spans="1:1" ht="15">
      <c r="A4355" s="60" t="s">
        <v>21878</v>
      </c>
    </row>
    <row r="4356" spans="1:1" ht="15">
      <c r="A4356" s="60" t="s">
        <v>21879</v>
      </c>
    </row>
    <row r="4357" spans="1:1" ht="15">
      <c r="A4357" s="60" t="s">
        <v>21880</v>
      </c>
    </row>
    <row r="4358" spans="1:1" ht="15">
      <c r="A4358" s="60" t="s">
        <v>21881</v>
      </c>
    </row>
    <row r="4359" spans="1:1" ht="15">
      <c r="A4359" s="60" t="s">
        <v>21882</v>
      </c>
    </row>
    <row r="4360" spans="1:1" ht="15">
      <c r="A4360" s="60" t="s">
        <v>21883</v>
      </c>
    </row>
    <row r="4361" spans="1:1" ht="15">
      <c r="A4361" s="60" t="s">
        <v>21884</v>
      </c>
    </row>
    <row r="4362" spans="1:1" ht="15">
      <c r="A4362" s="60" t="s">
        <v>21885</v>
      </c>
    </row>
    <row r="4363" spans="1:1" ht="15">
      <c r="A4363" s="60" t="s">
        <v>21886</v>
      </c>
    </row>
    <row r="4364" spans="1:1" ht="15">
      <c r="A4364" s="60" t="s">
        <v>21887</v>
      </c>
    </row>
    <row r="4365" spans="1:1" ht="15">
      <c r="A4365" s="60" t="s">
        <v>21888</v>
      </c>
    </row>
    <row r="4366" spans="1:1" ht="15">
      <c r="A4366" s="60" t="s">
        <v>21889</v>
      </c>
    </row>
    <row r="4367" spans="1:1" ht="15">
      <c r="A4367" s="60" t="s">
        <v>21890</v>
      </c>
    </row>
    <row r="4368" spans="1:1" ht="15">
      <c r="A4368" s="60" t="s">
        <v>21891</v>
      </c>
    </row>
    <row r="4369" spans="1:1" ht="15">
      <c r="A4369" s="60" t="s">
        <v>21892</v>
      </c>
    </row>
    <row r="4370" spans="1:1" ht="15">
      <c r="A4370" s="60" t="s">
        <v>21893</v>
      </c>
    </row>
    <row r="4371" spans="1:1" ht="15">
      <c r="A4371" s="60" t="s">
        <v>21894</v>
      </c>
    </row>
    <row r="4372" spans="1:1" ht="15">
      <c r="A4372" s="60" t="s">
        <v>21895</v>
      </c>
    </row>
    <row r="4373" spans="1:1" ht="15">
      <c r="A4373" s="60" t="s">
        <v>21896</v>
      </c>
    </row>
    <row r="4374" spans="1:1" ht="15">
      <c r="A4374" s="60" t="s">
        <v>21897</v>
      </c>
    </row>
    <row r="4375" spans="1:1" ht="15">
      <c r="A4375" s="60" t="s">
        <v>21898</v>
      </c>
    </row>
    <row r="4376" spans="1:1" ht="15">
      <c r="A4376" s="60" t="s">
        <v>21899</v>
      </c>
    </row>
    <row r="4377" spans="1:1" ht="15">
      <c r="A4377" s="60" t="s">
        <v>21900</v>
      </c>
    </row>
    <row r="4378" spans="1:1" ht="15">
      <c r="A4378" s="60" t="s">
        <v>21901</v>
      </c>
    </row>
    <row r="4379" spans="1:1" ht="15">
      <c r="A4379" s="60" t="s">
        <v>21902</v>
      </c>
    </row>
    <row r="4380" spans="1:1" ht="15">
      <c r="A4380" s="60" t="s">
        <v>21903</v>
      </c>
    </row>
    <row r="4381" spans="1:1" ht="15">
      <c r="A4381" s="60" t="s">
        <v>21904</v>
      </c>
    </row>
    <row r="4382" spans="1:1" ht="15">
      <c r="A4382" s="60" t="s">
        <v>21905</v>
      </c>
    </row>
    <row r="4383" spans="1:1" ht="15">
      <c r="A4383" s="60" t="s">
        <v>21906</v>
      </c>
    </row>
    <row r="4384" spans="1:1" ht="15">
      <c r="A4384" s="60" t="s">
        <v>21907</v>
      </c>
    </row>
    <row r="4385" spans="1:1" ht="15">
      <c r="A4385" s="60" t="s">
        <v>21908</v>
      </c>
    </row>
    <row r="4386" spans="1:1" ht="15">
      <c r="A4386" s="60" t="s">
        <v>21909</v>
      </c>
    </row>
    <row r="4387" spans="1:1" ht="15">
      <c r="A4387" s="60" t="s">
        <v>21910</v>
      </c>
    </row>
    <row r="4388" spans="1:1" ht="15">
      <c r="A4388" s="60" t="s">
        <v>21911</v>
      </c>
    </row>
    <row r="4389" spans="1:1" ht="15">
      <c r="A4389" s="60" t="s">
        <v>21912</v>
      </c>
    </row>
    <row r="4390" spans="1:1" ht="15">
      <c r="A4390" s="60" t="s">
        <v>21913</v>
      </c>
    </row>
    <row r="4391" spans="1:1" ht="15">
      <c r="A4391" s="60" t="s">
        <v>21914</v>
      </c>
    </row>
    <row r="4392" spans="1:1" ht="15">
      <c r="A4392" s="60" t="s">
        <v>21915</v>
      </c>
    </row>
    <row r="4393" spans="1:1" ht="15">
      <c r="A4393" s="60" t="s">
        <v>21916</v>
      </c>
    </row>
    <row r="4394" spans="1:1" ht="15">
      <c r="A4394" s="60" t="s">
        <v>21917</v>
      </c>
    </row>
    <row r="4395" spans="1:1" ht="15">
      <c r="A4395" s="60" t="s">
        <v>21918</v>
      </c>
    </row>
    <row r="4396" spans="1:1" ht="15">
      <c r="A4396" s="60" t="s">
        <v>21919</v>
      </c>
    </row>
    <row r="4397" spans="1:1" ht="15">
      <c r="A4397" s="60" t="s">
        <v>21920</v>
      </c>
    </row>
    <row r="4398" spans="1:1" ht="15">
      <c r="A4398" s="60" t="s">
        <v>21921</v>
      </c>
    </row>
    <row r="4399" spans="1:1" ht="15">
      <c r="A4399" s="60" t="s">
        <v>21922</v>
      </c>
    </row>
    <row r="4400" spans="1:1" ht="15">
      <c r="A4400" s="60" t="s">
        <v>21923</v>
      </c>
    </row>
    <row r="4401" spans="1:1" ht="15">
      <c r="A4401" s="60" t="s">
        <v>21924</v>
      </c>
    </row>
    <row r="4402" spans="1:1" ht="15">
      <c r="A4402" s="60" t="s">
        <v>21925</v>
      </c>
    </row>
    <row r="4403" spans="1:1" ht="15">
      <c r="A4403" s="60" t="s">
        <v>21926</v>
      </c>
    </row>
    <row r="4404" spans="1:1" ht="15">
      <c r="A4404" s="60" t="s">
        <v>21927</v>
      </c>
    </row>
    <row r="4405" spans="1:1" ht="15">
      <c r="A4405" s="60" t="s">
        <v>21928</v>
      </c>
    </row>
    <row r="4406" spans="1:1" ht="15">
      <c r="A4406" s="60" t="s">
        <v>21929</v>
      </c>
    </row>
    <row r="4407" spans="1:1" ht="15">
      <c r="A4407" s="60" t="s">
        <v>21930</v>
      </c>
    </row>
    <row r="4408" spans="1:1" ht="15">
      <c r="A4408" s="60" t="s">
        <v>21931</v>
      </c>
    </row>
    <row r="4409" spans="1:1" ht="15">
      <c r="A4409" s="60" t="s">
        <v>21932</v>
      </c>
    </row>
    <row r="4410" spans="1:1" ht="15">
      <c r="A4410" s="60" t="s">
        <v>21933</v>
      </c>
    </row>
    <row r="4411" spans="1:1" ht="15">
      <c r="A4411" s="60" t="s">
        <v>21934</v>
      </c>
    </row>
    <row r="4412" spans="1:1" ht="15">
      <c r="A4412" s="60" t="s">
        <v>21935</v>
      </c>
    </row>
    <row r="4413" spans="1:1" ht="15">
      <c r="A4413" s="60" t="s">
        <v>21936</v>
      </c>
    </row>
    <row r="4414" spans="1:1" ht="15">
      <c r="A4414" s="60" t="s">
        <v>21937</v>
      </c>
    </row>
    <row r="4415" spans="1:1" ht="15">
      <c r="A4415" s="60" t="s">
        <v>21938</v>
      </c>
    </row>
    <row r="4416" spans="1:1" ht="15">
      <c r="A4416" s="60" t="s">
        <v>21939</v>
      </c>
    </row>
    <row r="4417" spans="1:1" ht="15">
      <c r="A4417" s="60" t="s">
        <v>21940</v>
      </c>
    </row>
    <row r="4418" spans="1:1" ht="15">
      <c r="A4418" s="60" t="s">
        <v>21941</v>
      </c>
    </row>
    <row r="4419" spans="1:1" ht="15">
      <c r="A4419" s="60" t="s">
        <v>21942</v>
      </c>
    </row>
    <row r="4420" spans="1:1" ht="15">
      <c r="A4420" s="60" t="s">
        <v>21943</v>
      </c>
    </row>
    <row r="4421" spans="1:1" ht="15">
      <c r="A4421" s="60" t="s">
        <v>21944</v>
      </c>
    </row>
    <row r="4422" spans="1:1" ht="15">
      <c r="A4422" s="60" t="s">
        <v>21945</v>
      </c>
    </row>
    <row r="4423" spans="1:1" ht="15">
      <c r="A4423" s="60" t="s">
        <v>21946</v>
      </c>
    </row>
    <row r="4424" spans="1:1" ht="15">
      <c r="A4424" s="60" t="s">
        <v>21947</v>
      </c>
    </row>
    <row r="4425" spans="1:1" ht="15">
      <c r="A4425" s="60" t="s">
        <v>21948</v>
      </c>
    </row>
    <row r="4426" spans="1:1" ht="15">
      <c r="A4426" s="60" t="s">
        <v>21949</v>
      </c>
    </row>
    <row r="4427" spans="1:1" ht="15">
      <c r="A4427" s="60" t="s">
        <v>21950</v>
      </c>
    </row>
    <row r="4428" spans="1:1" ht="15">
      <c r="A4428" s="60" t="s">
        <v>21951</v>
      </c>
    </row>
    <row r="4429" spans="1:1" ht="15">
      <c r="A4429" s="60" t="s">
        <v>21952</v>
      </c>
    </row>
    <row r="4430" spans="1:1" ht="15">
      <c r="A4430" s="60" t="s">
        <v>21953</v>
      </c>
    </row>
    <row r="4431" spans="1:1" ht="15">
      <c r="A4431" s="60" t="s">
        <v>21954</v>
      </c>
    </row>
    <row r="4432" spans="1:1" ht="15">
      <c r="A4432" s="60" t="s">
        <v>21955</v>
      </c>
    </row>
    <row r="4433" spans="1:1" ht="15">
      <c r="A4433" s="60" t="s">
        <v>21956</v>
      </c>
    </row>
    <row r="4434" spans="1:1" ht="15">
      <c r="A4434" s="60" t="s">
        <v>21957</v>
      </c>
    </row>
    <row r="4435" spans="1:1" ht="15">
      <c r="A4435" s="60" t="s">
        <v>21958</v>
      </c>
    </row>
    <row r="4436" spans="1:1" ht="15">
      <c r="A4436" s="60" t="s">
        <v>21959</v>
      </c>
    </row>
    <row r="4437" spans="1:1" ht="15">
      <c r="A4437" s="60" t="s">
        <v>21960</v>
      </c>
    </row>
    <row r="4438" spans="1:1" ht="15">
      <c r="A4438" s="60" t="s">
        <v>21961</v>
      </c>
    </row>
    <row r="4439" spans="1:1" ht="15">
      <c r="A4439" s="60" t="s">
        <v>21962</v>
      </c>
    </row>
    <row r="4440" spans="1:1" ht="15">
      <c r="A4440" s="60" t="s">
        <v>21963</v>
      </c>
    </row>
    <row r="4441" spans="1:1" ht="15">
      <c r="A4441" s="60" t="s">
        <v>21964</v>
      </c>
    </row>
    <row r="4442" spans="1:1" ht="15">
      <c r="A4442" s="60" t="s">
        <v>21965</v>
      </c>
    </row>
    <row r="4443" spans="1:1" ht="15">
      <c r="A4443" s="60" t="s">
        <v>21966</v>
      </c>
    </row>
    <row r="4444" spans="1:1" ht="15">
      <c r="A4444" s="60" t="s">
        <v>21967</v>
      </c>
    </row>
    <row r="4445" spans="1:1" ht="15">
      <c r="A4445" s="60" t="s">
        <v>21968</v>
      </c>
    </row>
    <row r="4446" spans="1:1" ht="15">
      <c r="A4446" s="60" t="s">
        <v>21969</v>
      </c>
    </row>
    <row r="4447" spans="1:1" ht="15">
      <c r="A4447" s="60" t="s">
        <v>21970</v>
      </c>
    </row>
    <row r="4448" spans="1:1" ht="15">
      <c r="A4448" s="60" t="s">
        <v>21971</v>
      </c>
    </row>
    <row r="4449" spans="1:1" ht="15">
      <c r="A4449" s="60" t="s">
        <v>21972</v>
      </c>
    </row>
    <row r="4450" spans="1:1" ht="15">
      <c r="A4450" s="60" t="s">
        <v>21973</v>
      </c>
    </row>
    <row r="4451" spans="1:1" ht="15">
      <c r="A4451" s="60" t="s">
        <v>21974</v>
      </c>
    </row>
    <row r="4452" spans="1:1" ht="15">
      <c r="A4452" s="60" t="s">
        <v>21975</v>
      </c>
    </row>
    <row r="4453" spans="1:1" ht="15">
      <c r="A4453" s="60" t="s">
        <v>21976</v>
      </c>
    </row>
    <row r="4454" spans="1:1" ht="15">
      <c r="A4454" s="60" t="s">
        <v>21977</v>
      </c>
    </row>
    <row r="4455" spans="1:1" ht="15">
      <c r="A4455" s="60" t="s">
        <v>21978</v>
      </c>
    </row>
    <row r="4456" spans="1:1" ht="15">
      <c r="A4456" s="60" t="s">
        <v>21979</v>
      </c>
    </row>
    <row r="4457" spans="1:1" ht="15">
      <c r="A4457" s="60" t="s">
        <v>21980</v>
      </c>
    </row>
    <row r="4458" spans="1:1" ht="15">
      <c r="A4458" s="60" t="s">
        <v>21981</v>
      </c>
    </row>
    <row r="4459" spans="1:1" ht="15">
      <c r="A4459" s="60" t="s">
        <v>21982</v>
      </c>
    </row>
    <row r="4460" spans="1:1" ht="15">
      <c r="A4460" s="60" t="s">
        <v>21983</v>
      </c>
    </row>
    <row r="4461" spans="1:1" ht="15">
      <c r="A4461" s="60" t="s">
        <v>21984</v>
      </c>
    </row>
    <row r="4462" spans="1:1" ht="15">
      <c r="A4462" s="60" t="s">
        <v>21985</v>
      </c>
    </row>
    <row r="4463" spans="1:1" ht="15">
      <c r="A4463" s="60" t="s">
        <v>21986</v>
      </c>
    </row>
    <row r="4464" spans="1:1" ht="15">
      <c r="A4464" s="60" t="s">
        <v>21987</v>
      </c>
    </row>
    <row r="4465" spans="1:1" ht="15">
      <c r="A4465" s="60" t="s">
        <v>21988</v>
      </c>
    </row>
    <row r="4466" spans="1:1" ht="15">
      <c r="A4466" s="60" t="s">
        <v>21989</v>
      </c>
    </row>
    <row r="4467" spans="1:1" ht="15">
      <c r="A4467" s="60" t="s">
        <v>21990</v>
      </c>
    </row>
    <row r="4468" spans="1:1" ht="15">
      <c r="A4468" s="60" t="s">
        <v>21991</v>
      </c>
    </row>
    <row r="4469" spans="1:1" ht="15">
      <c r="A4469" s="60" t="s">
        <v>21992</v>
      </c>
    </row>
    <row r="4470" spans="1:1" ht="15">
      <c r="A4470" s="60" t="s">
        <v>21993</v>
      </c>
    </row>
    <row r="4471" spans="1:1" ht="15">
      <c r="A4471" s="60" t="s">
        <v>21994</v>
      </c>
    </row>
    <row r="4472" spans="1:1" ht="15">
      <c r="A4472" s="60" t="s">
        <v>21995</v>
      </c>
    </row>
    <row r="4473" spans="1:1" ht="15">
      <c r="A4473" s="60" t="s">
        <v>21996</v>
      </c>
    </row>
    <row r="4474" spans="1:1" ht="15">
      <c r="A4474" s="60" t="s">
        <v>21997</v>
      </c>
    </row>
    <row r="4475" spans="1:1" ht="15">
      <c r="A4475" s="60" t="s">
        <v>21998</v>
      </c>
    </row>
    <row r="4476" spans="1:1" ht="15">
      <c r="A4476" s="60" t="s">
        <v>21999</v>
      </c>
    </row>
    <row r="4477" spans="1:1" ht="15">
      <c r="A4477" s="60" t="s">
        <v>22000</v>
      </c>
    </row>
    <row r="4478" spans="1:1" ht="15">
      <c r="A4478" s="60" t="s">
        <v>22001</v>
      </c>
    </row>
    <row r="4479" spans="1:1" ht="15">
      <c r="A4479" s="60" t="s">
        <v>22002</v>
      </c>
    </row>
    <row r="4480" spans="1:1" ht="15">
      <c r="A4480" s="60" t="s">
        <v>22003</v>
      </c>
    </row>
    <row r="4481" spans="1:1" ht="15">
      <c r="A4481" s="60" t="s">
        <v>22004</v>
      </c>
    </row>
    <row r="4482" spans="1:1" ht="15">
      <c r="A4482" s="60" t="s">
        <v>22005</v>
      </c>
    </row>
    <row r="4483" spans="1:1" ht="15">
      <c r="A4483" s="60" t="s">
        <v>22006</v>
      </c>
    </row>
    <row r="4484" spans="1:1" ht="15">
      <c r="A4484" s="60" t="s">
        <v>22007</v>
      </c>
    </row>
    <row r="4485" spans="1:1" ht="15">
      <c r="A4485" s="60" t="s">
        <v>22008</v>
      </c>
    </row>
    <row r="4486" spans="1:1" ht="15">
      <c r="A4486" s="60" t="s">
        <v>22009</v>
      </c>
    </row>
    <row r="4487" spans="1:1" ht="15">
      <c r="A4487" s="60" t="s">
        <v>22010</v>
      </c>
    </row>
    <row r="4488" spans="1:1" ht="15">
      <c r="A4488" s="60" t="s">
        <v>22011</v>
      </c>
    </row>
    <row r="4489" spans="1:1" ht="15">
      <c r="A4489" s="60" t="s">
        <v>22012</v>
      </c>
    </row>
    <row r="4490" spans="1:1" ht="15">
      <c r="A4490" s="60" t="s">
        <v>22013</v>
      </c>
    </row>
    <row r="4491" spans="1:1" ht="15">
      <c r="A4491" s="60" t="s">
        <v>22014</v>
      </c>
    </row>
    <row r="4492" spans="1:1" ht="15">
      <c r="A4492" s="60" t="s">
        <v>22015</v>
      </c>
    </row>
    <row r="4493" spans="1:1" ht="15">
      <c r="A4493" s="60" t="s">
        <v>22016</v>
      </c>
    </row>
    <row r="4494" spans="1:1" ht="15">
      <c r="A4494" s="60" t="s">
        <v>22017</v>
      </c>
    </row>
    <row r="4495" spans="1:1" ht="15">
      <c r="A4495" s="60" t="s">
        <v>22018</v>
      </c>
    </row>
    <row r="4496" spans="1:1" ht="15">
      <c r="A4496" s="60" t="s">
        <v>22019</v>
      </c>
    </row>
    <row r="4497" spans="1:1" ht="15">
      <c r="A4497" s="60" t="s">
        <v>22020</v>
      </c>
    </row>
    <row r="4498" spans="1:1" ht="15">
      <c r="A4498" s="60" t="s">
        <v>22021</v>
      </c>
    </row>
    <row r="4499" spans="1:1" ht="15">
      <c r="A4499" s="60" t="s">
        <v>22022</v>
      </c>
    </row>
    <row r="4500" spans="1:1" ht="15">
      <c r="A4500" s="60" t="s">
        <v>22023</v>
      </c>
    </row>
    <row r="4501" spans="1:1" ht="15">
      <c r="A4501" s="60" t="s">
        <v>22024</v>
      </c>
    </row>
    <row r="4502" spans="1:1" ht="15">
      <c r="A4502" s="60" t="s">
        <v>22025</v>
      </c>
    </row>
    <row r="4503" spans="1:1" ht="15">
      <c r="A4503" s="60" t="s">
        <v>22026</v>
      </c>
    </row>
    <row r="4504" spans="1:1" ht="15">
      <c r="A4504" s="60" t="s">
        <v>22027</v>
      </c>
    </row>
    <row r="4505" spans="1:1" ht="15">
      <c r="A4505" s="60" t="s">
        <v>22028</v>
      </c>
    </row>
    <row r="4506" spans="1:1" ht="15">
      <c r="A4506" s="60" t="s">
        <v>22029</v>
      </c>
    </row>
    <row r="4507" spans="1:1" ht="15">
      <c r="A4507" s="60" t="s">
        <v>22030</v>
      </c>
    </row>
    <row r="4508" spans="1:1" ht="15">
      <c r="A4508" s="60" t="s">
        <v>22031</v>
      </c>
    </row>
    <row r="4509" spans="1:1" ht="15">
      <c r="A4509" s="60" t="s">
        <v>22032</v>
      </c>
    </row>
    <row r="4510" spans="1:1" ht="15">
      <c r="A4510" s="60" t="s">
        <v>22033</v>
      </c>
    </row>
    <row r="4511" spans="1:1" ht="15">
      <c r="A4511" s="60" t="s">
        <v>22034</v>
      </c>
    </row>
    <row r="4512" spans="1:1" ht="15">
      <c r="A4512" s="60" t="s">
        <v>22035</v>
      </c>
    </row>
    <row r="4513" spans="1:1" ht="15">
      <c r="A4513" s="60" t="s">
        <v>22036</v>
      </c>
    </row>
    <row r="4514" spans="1:1" ht="15">
      <c r="A4514" s="60" t="s">
        <v>22037</v>
      </c>
    </row>
    <row r="4515" spans="1:1" ht="15">
      <c r="A4515" s="60" t="s">
        <v>22038</v>
      </c>
    </row>
    <row r="4516" spans="1:1" ht="15">
      <c r="A4516" s="60" t="s">
        <v>22039</v>
      </c>
    </row>
    <row r="4517" spans="1:1" ht="15">
      <c r="A4517" s="60" t="s">
        <v>22040</v>
      </c>
    </row>
    <row r="4518" spans="1:1" ht="15">
      <c r="A4518" s="60" t="s">
        <v>22041</v>
      </c>
    </row>
    <row r="4519" spans="1:1" ht="15">
      <c r="A4519" s="60" t="s">
        <v>22042</v>
      </c>
    </row>
    <row r="4520" spans="1:1" ht="15">
      <c r="A4520" s="60" t="s">
        <v>22043</v>
      </c>
    </row>
    <row r="4521" spans="1:1" ht="15">
      <c r="A4521" s="60" t="s">
        <v>22044</v>
      </c>
    </row>
    <row r="4522" spans="1:1" ht="15">
      <c r="A4522" s="60" t="s">
        <v>22045</v>
      </c>
    </row>
    <row r="4523" spans="1:1" ht="15">
      <c r="A4523" s="60" t="s">
        <v>22046</v>
      </c>
    </row>
    <row r="4524" spans="1:1" ht="15">
      <c r="A4524" s="60" t="s">
        <v>22047</v>
      </c>
    </row>
    <row r="4525" spans="1:1" ht="15">
      <c r="A4525" s="60" t="s">
        <v>22048</v>
      </c>
    </row>
    <row r="4526" spans="1:1" ht="15">
      <c r="A4526" s="60" t="s">
        <v>22049</v>
      </c>
    </row>
    <row r="4527" spans="1:1" ht="15">
      <c r="A4527" s="60" t="s">
        <v>22050</v>
      </c>
    </row>
    <row r="4528" spans="1:1" ht="15">
      <c r="A4528" s="60" t="s">
        <v>22051</v>
      </c>
    </row>
    <row r="4529" spans="1:1" ht="15">
      <c r="A4529" s="60" t="s">
        <v>22052</v>
      </c>
    </row>
    <row r="4530" spans="1:1" ht="15">
      <c r="A4530" s="60" t="s">
        <v>22053</v>
      </c>
    </row>
    <row r="4531" spans="1:1" ht="15">
      <c r="A4531" s="60" t="s">
        <v>22054</v>
      </c>
    </row>
    <row r="4532" spans="1:1" ht="15">
      <c r="A4532" s="60" t="s">
        <v>22055</v>
      </c>
    </row>
    <row r="4533" spans="1:1" ht="15">
      <c r="A4533" s="60" t="s">
        <v>22056</v>
      </c>
    </row>
    <row r="4534" spans="1:1" ht="15">
      <c r="A4534" s="60" t="s">
        <v>22057</v>
      </c>
    </row>
    <row r="4535" spans="1:1" ht="15">
      <c r="A4535" s="60" t="s">
        <v>22058</v>
      </c>
    </row>
    <row r="4536" spans="1:1" ht="15">
      <c r="A4536" s="60" t="s">
        <v>22059</v>
      </c>
    </row>
    <row r="4537" spans="1:1" ht="15">
      <c r="A4537" s="60" t="s">
        <v>22060</v>
      </c>
    </row>
    <row r="4538" spans="1:1" ht="15">
      <c r="A4538" s="60" t="s">
        <v>22061</v>
      </c>
    </row>
    <row r="4539" spans="1:1" ht="15">
      <c r="A4539" s="60" t="s">
        <v>22062</v>
      </c>
    </row>
    <row r="4540" spans="1:1" ht="15">
      <c r="A4540" s="60" t="s">
        <v>22063</v>
      </c>
    </row>
    <row r="4541" spans="1:1" ht="15">
      <c r="A4541" s="60" t="s">
        <v>22064</v>
      </c>
    </row>
    <row r="4542" spans="1:1" ht="15">
      <c r="A4542" s="60" t="s">
        <v>22065</v>
      </c>
    </row>
    <row r="4543" spans="1:1" ht="15">
      <c r="A4543" s="60" t="s">
        <v>22066</v>
      </c>
    </row>
    <row r="4544" spans="1:1" ht="15">
      <c r="A4544" s="60" t="s">
        <v>22067</v>
      </c>
    </row>
    <row r="4545" spans="1:1" ht="15">
      <c r="A4545" s="60" t="s">
        <v>22068</v>
      </c>
    </row>
    <row r="4546" spans="1:1" ht="15">
      <c r="A4546" s="60" t="s">
        <v>22069</v>
      </c>
    </row>
    <row r="4547" spans="1:1" ht="15">
      <c r="A4547" s="60" t="s">
        <v>22070</v>
      </c>
    </row>
    <row r="4548" spans="1:1" ht="15">
      <c r="A4548" s="60" t="s">
        <v>22071</v>
      </c>
    </row>
    <row r="4549" spans="1:1" ht="15">
      <c r="A4549" s="60" t="s">
        <v>22072</v>
      </c>
    </row>
    <row r="4550" spans="1:1" ht="15">
      <c r="A4550" s="60" t="s">
        <v>22073</v>
      </c>
    </row>
    <row r="4551" spans="1:1" ht="15">
      <c r="A4551" s="60" t="s">
        <v>22074</v>
      </c>
    </row>
    <row r="4552" spans="1:1" ht="15">
      <c r="A4552" s="60" t="s">
        <v>22075</v>
      </c>
    </row>
    <row r="4553" spans="1:1" ht="15">
      <c r="A4553" s="60" t="s">
        <v>22076</v>
      </c>
    </row>
    <row r="4554" spans="1:1" ht="15">
      <c r="A4554" s="60" t="s">
        <v>22077</v>
      </c>
    </row>
    <row r="4555" spans="1:1" ht="15">
      <c r="A4555" s="60" t="s">
        <v>22078</v>
      </c>
    </row>
    <row r="4556" spans="1:1" ht="15">
      <c r="A4556" s="60" t="s">
        <v>22079</v>
      </c>
    </row>
    <row r="4557" spans="1:1" ht="15">
      <c r="A4557" s="60" t="s">
        <v>22080</v>
      </c>
    </row>
    <row r="4558" spans="1:1" ht="15">
      <c r="A4558" s="60" t="s">
        <v>22081</v>
      </c>
    </row>
    <row r="4559" spans="1:1" ht="15">
      <c r="A4559" s="60" t="s">
        <v>22082</v>
      </c>
    </row>
    <row r="4560" spans="1:1" ht="15">
      <c r="A4560" s="60" t="s">
        <v>22083</v>
      </c>
    </row>
    <row r="4561" spans="1:1" ht="15">
      <c r="A4561" s="60" t="s">
        <v>22084</v>
      </c>
    </row>
    <row r="4562" spans="1:1" ht="15">
      <c r="A4562" s="60" t="s">
        <v>22085</v>
      </c>
    </row>
    <row r="4563" spans="1:1" ht="15">
      <c r="A4563" s="60" t="s">
        <v>22086</v>
      </c>
    </row>
    <row r="4564" spans="1:1" ht="15">
      <c r="A4564" s="60" t="s">
        <v>22087</v>
      </c>
    </row>
    <row r="4565" spans="1:1" ht="15">
      <c r="A4565" s="60" t="s">
        <v>22088</v>
      </c>
    </row>
    <row r="4566" spans="1:1" ht="15">
      <c r="A4566" s="60" t="s">
        <v>22089</v>
      </c>
    </row>
    <row r="4567" spans="1:1" ht="15">
      <c r="A4567" s="60" t="s">
        <v>22090</v>
      </c>
    </row>
    <row r="4568" spans="1:1" ht="15">
      <c r="A4568" s="60" t="s">
        <v>22091</v>
      </c>
    </row>
    <row r="4569" spans="1:1" ht="15">
      <c r="A4569" s="60" t="s">
        <v>22092</v>
      </c>
    </row>
    <row r="4570" spans="1:1" ht="15">
      <c r="A4570" s="60" t="s">
        <v>22093</v>
      </c>
    </row>
    <row r="4571" spans="1:1" ht="15">
      <c r="A4571" s="60" t="s">
        <v>22094</v>
      </c>
    </row>
    <row r="4572" spans="1:1" ht="15">
      <c r="A4572" s="60" t="s">
        <v>22095</v>
      </c>
    </row>
    <row r="4573" spans="1:1" ht="15">
      <c r="A4573" s="60" t="s">
        <v>22096</v>
      </c>
    </row>
    <row r="4574" spans="1:1" ht="15">
      <c r="A4574" s="60" t="s">
        <v>22097</v>
      </c>
    </row>
    <row r="4575" spans="1:1" ht="15">
      <c r="A4575" s="60" t="s">
        <v>22098</v>
      </c>
    </row>
    <row r="4576" spans="1:1" ht="15">
      <c r="A4576" s="60" t="s">
        <v>22099</v>
      </c>
    </row>
    <row r="4577" spans="1:1" ht="15">
      <c r="A4577" s="60" t="s">
        <v>22100</v>
      </c>
    </row>
    <row r="4578" spans="1:1" ht="15">
      <c r="A4578" s="60" t="s">
        <v>22101</v>
      </c>
    </row>
    <row r="4579" spans="1:1" ht="15">
      <c r="A4579" s="60" t="s">
        <v>22102</v>
      </c>
    </row>
    <row r="4580" spans="1:1" ht="15">
      <c r="A4580" s="60" t="s">
        <v>22103</v>
      </c>
    </row>
    <row r="4581" spans="1:1" ht="15">
      <c r="A4581" s="60" t="s">
        <v>22104</v>
      </c>
    </row>
    <row r="4582" spans="1:1" ht="15">
      <c r="A4582" s="60" t="s">
        <v>22105</v>
      </c>
    </row>
    <row r="4583" spans="1:1" ht="15">
      <c r="A4583" s="60" t="s">
        <v>22106</v>
      </c>
    </row>
    <row r="4584" spans="1:1" ht="15">
      <c r="A4584" s="60" t="s">
        <v>22107</v>
      </c>
    </row>
    <row r="4585" spans="1:1" ht="15">
      <c r="A4585" s="60" t="s">
        <v>22108</v>
      </c>
    </row>
    <row r="4586" spans="1:1" ht="15">
      <c r="A4586" s="60" t="s">
        <v>22109</v>
      </c>
    </row>
    <row r="4587" spans="1:1" ht="15">
      <c r="A4587" s="60" t="s">
        <v>22110</v>
      </c>
    </row>
    <row r="4588" spans="1:1" ht="15">
      <c r="A4588" s="60" t="s">
        <v>22111</v>
      </c>
    </row>
    <row r="4589" spans="1:1" ht="15">
      <c r="A4589" s="60" t="s">
        <v>22112</v>
      </c>
    </row>
    <row r="4590" spans="1:1" ht="15">
      <c r="A4590" s="60" t="s">
        <v>22113</v>
      </c>
    </row>
    <row r="4591" spans="1:1" ht="15">
      <c r="A4591" s="60" t="s">
        <v>22114</v>
      </c>
    </row>
    <row r="4592" spans="1:1" ht="15">
      <c r="A4592" s="60" t="s">
        <v>22115</v>
      </c>
    </row>
    <row r="4593" spans="1:1" ht="15">
      <c r="A4593" s="60" t="s">
        <v>22116</v>
      </c>
    </row>
    <row r="4594" spans="1:1" ht="15">
      <c r="A4594" s="60" t="s">
        <v>22117</v>
      </c>
    </row>
    <row r="4595" spans="1:1" ht="15">
      <c r="A4595" s="60" t="s">
        <v>22118</v>
      </c>
    </row>
    <row r="4596" spans="1:1" ht="15">
      <c r="A4596" s="60" t="s">
        <v>22119</v>
      </c>
    </row>
    <row r="4597" spans="1:1" ht="15">
      <c r="A4597" s="60" t="s">
        <v>22120</v>
      </c>
    </row>
    <row r="4598" spans="1:1" ht="15">
      <c r="A4598" s="60" t="s">
        <v>22121</v>
      </c>
    </row>
    <row r="4599" spans="1:1" ht="15">
      <c r="A4599" s="60" t="s">
        <v>22122</v>
      </c>
    </row>
    <row r="4600" spans="1:1" ht="15">
      <c r="A4600" s="60" t="s">
        <v>22123</v>
      </c>
    </row>
    <row r="4601" spans="1:1" ht="15">
      <c r="A4601" s="60" t="s">
        <v>22124</v>
      </c>
    </row>
    <row r="4602" spans="1:1" ht="15">
      <c r="A4602" s="60" t="s">
        <v>22125</v>
      </c>
    </row>
    <row r="4603" spans="1:1" ht="15">
      <c r="A4603" s="60" t="s">
        <v>22126</v>
      </c>
    </row>
    <row r="4604" spans="1:1" ht="15">
      <c r="A4604" s="60" t="s">
        <v>22127</v>
      </c>
    </row>
    <row r="4605" spans="1:1" ht="15">
      <c r="A4605" s="60" t="s">
        <v>22128</v>
      </c>
    </row>
    <row r="4606" spans="1:1" ht="15">
      <c r="A4606" s="60" t="s">
        <v>22129</v>
      </c>
    </row>
    <row r="4607" spans="1:1" ht="15">
      <c r="A4607" s="60" t="s">
        <v>22130</v>
      </c>
    </row>
    <row r="4608" spans="1:1" ht="15">
      <c r="A4608" s="60" t="s">
        <v>22131</v>
      </c>
    </row>
    <row r="4609" spans="1:1" ht="15">
      <c r="A4609" s="60" t="s">
        <v>22132</v>
      </c>
    </row>
    <row r="4610" spans="1:1" ht="15">
      <c r="A4610" s="60" t="s">
        <v>22133</v>
      </c>
    </row>
    <row r="4611" spans="1:1" ht="15">
      <c r="A4611" s="60" t="s">
        <v>22134</v>
      </c>
    </row>
    <row r="4612" spans="1:1" ht="15">
      <c r="A4612" s="60" t="s">
        <v>22135</v>
      </c>
    </row>
    <row r="4613" spans="1:1" ht="15">
      <c r="A4613" s="60" t="s">
        <v>22136</v>
      </c>
    </row>
    <row r="4614" spans="1:1" ht="15">
      <c r="A4614" s="60" t="s">
        <v>22137</v>
      </c>
    </row>
    <row r="4615" spans="1:1" ht="15">
      <c r="A4615" s="60" t="s">
        <v>22138</v>
      </c>
    </row>
    <row r="4616" spans="1:1" ht="15">
      <c r="A4616" s="60" t="s">
        <v>22139</v>
      </c>
    </row>
    <row r="4617" spans="1:1" ht="15">
      <c r="A4617" s="60" t="s">
        <v>22140</v>
      </c>
    </row>
    <row r="4618" spans="1:1" ht="15">
      <c r="A4618" s="60" t="s">
        <v>22141</v>
      </c>
    </row>
    <row r="4619" spans="1:1" ht="15">
      <c r="A4619" s="60" t="s">
        <v>22142</v>
      </c>
    </row>
    <row r="4620" spans="1:1" ht="15">
      <c r="A4620" s="60" t="s">
        <v>22143</v>
      </c>
    </row>
    <row r="4621" spans="1:1" ht="15">
      <c r="A4621" s="60" t="s">
        <v>22144</v>
      </c>
    </row>
    <row r="4622" spans="1:1" ht="15">
      <c r="A4622" s="60" t="s">
        <v>22145</v>
      </c>
    </row>
    <row r="4623" spans="1:1" ht="15">
      <c r="A4623" s="60" t="s">
        <v>22146</v>
      </c>
    </row>
    <row r="4624" spans="1:1" ht="15">
      <c r="A4624" s="60" t="s">
        <v>22147</v>
      </c>
    </row>
    <row r="4625" spans="1:1" ht="15">
      <c r="A4625" s="60" t="s">
        <v>22148</v>
      </c>
    </row>
    <row r="4626" spans="1:1" ht="15">
      <c r="A4626" s="60" t="s">
        <v>22149</v>
      </c>
    </row>
    <row r="4627" spans="1:1" ht="15">
      <c r="A4627" s="60" t="s">
        <v>22150</v>
      </c>
    </row>
    <row r="4628" spans="1:1" ht="15">
      <c r="A4628" s="60" t="s">
        <v>22151</v>
      </c>
    </row>
    <row r="4629" spans="1:1" ht="15">
      <c r="A4629" s="60" t="s">
        <v>22152</v>
      </c>
    </row>
    <row r="4630" spans="1:1" ht="15">
      <c r="A4630" s="60" t="s">
        <v>22153</v>
      </c>
    </row>
    <row r="4631" spans="1:1" ht="15">
      <c r="A4631" s="60" t="s">
        <v>22154</v>
      </c>
    </row>
    <row r="4632" spans="1:1" ht="15">
      <c r="A4632" s="60" t="s">
        <v>22155</v>
      </c>
    </row>
    <row r="4633" spans="1:1" ht="15">
      <c r="A4633" s="60" t="s">
        <v>22156</v>
      </c>
    </row>
    <row r="4634" spans="1:1" ht="15">
      <c r="A4634" s="60" t="s">
        <v>22157</v>
      </c>
    </row>
    <row r="4635" spans="1:1" ht="15">
      <c r="A4635" s="60" t="s">
        <v>22158</v>
      </c>
    </row>
    <row r="4636" spans="1:1" ht="15">
      <c r="A4636" s="60" t="s">
        <v>22159</v>
      </c>
    </row>
    <row r="4637" spans="1:1" ht="15">
      <c r="A4637" s="60" t="s">
        <v>22160</v>
      </c>
    </row>
    <row r="4638" spans="1:1" ht="15">
      <c r="A4638" s="60" t="s">
        <v>22161</v>
      </c>
    </row>
    <row r="4639" spans="1:1" ht="15">
      <c r="A4639" s="60" t="s">
        <v>22162</v>
      </c>
    </row>
    <row r="4640" spans="1:1" ht="15">
      <c r="A4640" s="60" t="s">
        <v>22163</v>
      </c>
    </row>
    <row r="4641" spans="1:1" ht="15">
      <c r="A4641" s="60" t="s">
        <v>22164</v>
      </c>
    </row>
    <row r="4642" spans="1:1" ht="15">
      <c r="A4642" s="60" t="s">
        <v>22165</v>
      </c>
    </row>
    <row r="4643" spans="1:1" ht="15">
      <c r="A4643" s="60" t="s">
        <v>22166</v>
      </c>
    </row>
    <row r="4644" spans="1:1" ht="15">
      <c r="A4644" s="60" t="s">
        <v>22167</v>
      </c>
    </row>
    <row r="4645" spans="1:1" ht="15">
      <c r="A4645" s="60" t="s">
        <v>22168</v>
      </c>
    </row>
    <row r="4646" spans="1:1" ht="15">
      <c r="A4646" s="60" t="s">
        <v>22169</v>
      </c>
    </row>
    <row r="4647" spans="1:1" ht="15">
      <c r="A4647" s="60" t="s">
        <v>22170</v>
      </c>
    </row>
    <row r="4648" spans="1:1" ht="15">
      <c r="A4648" s="60" t="s">
        <v>22171</v>
      </c>
    </row>
    <row r="4649" spans="1:1" ht="15">
      <c r="A4649" s="60" t="s">
        <v>22172</v>
      </c>
    </row>
    <row r="4650" spans="1:1" ht="15">
      <c r="A4650" s="60" t="s">
        <v>22173</v>
      </c>
    </row>
    <row r="4651" spans="1:1" ht="15">
      <c r="A4651" s="60" t="s">
        <v>22174</v>
      </c>
    </row>
    <row r="4652" spans="1:1" ht="15">
      <c r="A4652" s="60" t="s">
        <v>22175</v>
      </c>
    </row>
    <row r="4653" spans="1:1" ht="15">
      <c r="A4653" s="60" t="s">
        <v>22176</v>
      </c>
    </row>
    <row r="4654" spans="1:1" ht="15">
      <c r="A4654" s="60" t="s">
        <v>22177</v>
      </c>
    </row>
    <row r="4655" spans="1:1" ht="15">
      <c r="A4655" s="60" t="s">
        <v>22178</v>
      </c>
    </row>
    <row r="4656" spans="1:1" ht="15">
      <c r="A4656" s="60" t="s">
        <v>22179</v>
      </c>
    </row>
    <row r="4657" spans="1:1" ht="15">
      <c r="A4657" s="60" t="s">
        <v>22180</v>
      </c>
    </row>
    <row r="4658" spans="1:1" ht="15">
      <c r="A4658" s="60" t="s">
        <v>22181</v>
      </c>
    </row>
    <row r="4659" spans="1:1" ht="15">
      <c r="A4659" s="60" t="s">
        <v>22182</v>
      </c>
    </row>
    <row r="4660" spans="1:1" ht="15">
      <c r="A4660" s="60" t="s">
        <v>22183</v>
      </c>
    </row>
    <row r="4661" spans="1:1" ht="15">
      <c r="A4661" s="60" t="s">
        <v>22184</v>
      </c>
    </row>
    <row r="4662" spans="1:1" ht="15">
      <c r="A4662" s="60" t="s">
        <v>22185</v>
      </c>
    </row>
    <row r="4663" spans="1:1" ht="15">
      <c r="A4663" s="60" t="s">
        <v>22186</v>
      </c>
    </row>
    <row r="4664" spans="1:1" ht="15">
      <c r="A4664" s="60" t="s">
        <v>22187</v>
      </c>
    </row>
    <row r="4665" spans="1:1" ht="15">
      <c r="A4665" s="60" t="s">
        <v>22188</v>
      </c>
    </row>
    <row r="4666" spans="1:1" ht="15">
      <c r="A4666" s="60" t="s">
        <v>22189</v>
      </c>
    </row>
    <row r="4667" spans="1:1" ht="15">
      <c r="A4667" s="60" t="s">
        <v>22190</v>
      </c>
    </row>
    <row r="4668" spans="1:1" ht="15">
      <c r="A4668" s="60" t="s">
        <v>22191</v>
      </c>
    </row>
    <row r="4669" spans="1:1" ht="15">
      <c r="A4669" s="60" t="s">
        <v>22192</v>
      </c>
    </row>
    <row r="4670" spans="1:1" ht="15">
      <c r="A4670" s="60" t="s">
        <v>22193</v>
      </c>
    </row>
    <row r="4671" spans="1:1" ht="15">
      <c r="A4671" s="60" t="s">
        <v>22194</v>
      </c>
    </row>
    <row r="4672" spans="1:1" ht="15">
      <c r="A4672" s="60" t="s">
        <v>22195</v>
      </c>
    </row>
    <row r="4673" spans="1:1" ht="15">
      <c r="A4673" s="60" t="s">
        <v>22196</v>
      </c>
    </row>
    <row r="4674" spans="1:1" ht="15">
      <c r="A4674" s="60" t="s">
        <v>22197</v>
      </c>
    </row>
    <row r="4675" spans="1:1" ht="15">
      <c r="A4675" s="60" t="s">
        <v>22198</v>
      </c>
    </row>
    <row r="4676" spans="1:1" ht="15">
      <c r="A4676" s="60" t="s">
        <v>22199</v>
      </c>
    </row>
    <row r="4677" spans="1:1" ht="15">
      <c r="A4677" s="60" t="s">
        <v>22200</v>
      </c>
    </row>
    <row r="4678" spans="1:1" ht="15">
      <c r="A4678" s="60" t="s">
        <v>22201</v>
      </c>
    </row>
    <row r="4679" spans="1:1" ht="15">
      <c r="A4679" s="60" t="s">
        <v>22202</v>
      </c>
    </row>
    <row r="4680" spans="1:1" ht="15">
      <c r="A4680" s="60" t="s">
        <v>22203</v>
      </c>
    </row>
    <row r="4681" spans="1:1" ht="15">
      <c r="A4681" s="60" t="s">
        <v>22204</v>
      </c>
    </row>
    <row r="4682" spans="1:1" ht="15">
      <c r="A4682" s="60" t="s">
        <v>22205</v>
      </c>
    </row>
    <row r="4683" spans="1:1" ht="15">
      <c r="A4683" s="60" t="s">
        <v>22206</v>
      </c>
    </row>
    <row r="4684" spans="1:1" ht="15">
      <c r="A4684" s="60" t="s">
        <v>22207</v>
      </c>
    </row>
    <row r="4685" spans="1:1" ht="15">
      <c r="A4685" s="60" t="s">
        <v>22208</v>
      </c>
    </row>
    <row r="4686" spans="1:1" ht="15">
      <c r="A4686" s="60" t="s">
        <v>22209</v>
      </c>
    </row>
    <row r="4687" spans="1:1" ht="15">
      <c r="A4687" s="60" t="s">
        <v>22210</v>
      </c>
    </row>
    <row r="4688" spans="1:1" ht="15">
      <c r="A4688" s="60" t="s">
        <v>22211</v>
      </c>
    </row>
    <row r="4689" spans="1:1" ht="15">
      <c r="A4689" s="60" t="s">
        <v>22212</v>
      </c>
    </row>
    <row r="4690" spans="1:1" ht="15">
      <c r="A4690" s="60" t="s">
        <v>22213</v>
      </c>
    </row>
    <row r="4691" spans="1:1" ht="15">
      <c r="A4691" s="60" t="s">
        <v>22214</v>
      </c>
    </row>
    <row r="4692" spans="1:1" ht="15">
      <c r="A4692" s="60" t="s">
        <v>22215</v>
      </c>
    </row>
    <row r="4693" spans="1:1" ht="15">
      <c r="A4693" s="60" t="s">
        <v>22216</v>
      </c>
    </row>
    <row r="4694" spans="1:1" ht="15">
      <c r="A4694" s="60" t="s">
        <v>22217</v>
      </c>
    </row>
    <row r="4695" spans="1:1" ht="15">
      <c r="A4695" s="60" t="s">
        <v>22218</v>
      </c>
    </row>
    <row r="4696" spans="1:1" ht="15">
      <c r="A4696" s="60" t="s">
        <v>22219</v>
      </c>
    </row>
    <row r="4697" spans="1:1" ht="15">
      <c r="A4697" s="60" t="s">
        <v>22220</v>
      </c>
    </row>
    <row r="4698" spans="1:1" ht="15">
      <c r="A4698" s="60" t="s">
        <v>22221</v>
      </c>
    </row>
    <row r="4699" spans="1:1" ht="15">
      <c r="A4699" s="60" t="s">
        <v>22222</v>
      </c>
    </row>
    <row r="4700" spans="1:1" ht="15">
      <c r="A4700" s="60" t="s">
        <v>22223</v>
      </c>
    </row>
    <row r="4701" spans="1:1" ht="15">
      <c r="A4701" s="60" t="s">
        <v>22224</v>
      </c>
    </row>
    <row r="4702" spans="1:1" ht="15">
      <c r="A4702" s="60" t="s">
        <v>22225</v>
      </c>
    </row>
    <row r="4703" spans="1:1" ht="15">
      <c r="A4703" s="60" t="s">
        <v>22226</v>
      </c>
    </row>
    <row r="4704" spans="1:1" ht="15">
      <c r="A4704" s="60" t="s">
        <v>22227</v>
      </c>
    </row>
    <row r="4705" spans="1:1" ht="15">
      <c r="A4705" s="60" t="s">
        <v>22228</v>
      </c>
    </row>
    <row r="4706" spans="1:1" ht="15">
      <c r="A4706" s="60" t="s">
        <v>22229</v>
      </c>
    </row>
    <row r="4707" spans="1:1" ht="15">
      <c r="A4707" s="60" t="s">
        <v>22230</v>
      </c>
    </row>
    <row r="4708" spans="1:1" ht="15">
      <c r="A4708" s="60" t="s">
        <v>22231</v>
      </c>
    </row>
    <row r="4709" spans="1:1" ht="15">
      <c r="A4709" s="60" t="s">
        <v>22232</v>
      </c>
    </row>
    <row r="4710" spans="1:1" ht="15">
      <c r="A4710" s="60" t="s">
        <v>22233</v>
      </c>
    </row>
    <row r="4711" spans="1:1" ht="15">
      <c r="A4711" s="60" t="s">
        <v>22234</v>
      </c>
    </row>
    <row r="4712" spans="1:1" ht="15">
      <c r="A4712" s="60" t="s">
        <v>22235</v>
      </c>
    </row>
    <row r="4713" spans="1:1" ht="15">
      <c r="A4713" s="60" t="s">
        <v>22236</v>
      </c>
    </row>
    <row r="4714" spans="1:1" ht="15">
      <c r="A4714" s="60" t="s">
        <v>22237</v>
      </c>
    </row>
    <row r="4715" spans="1:1" ht="15">
      <c r="A4715" s="60" t="s">
        <v>22238</v>
      </c>
    </row>
    <row r="4716" spans="1:1" ht="15">
      <c r="A4716" s="60" t="s">
        <v>22239</v>
      </c>
    </row>
    <row r="4717" spans="1:1" ht="15">
      <c r="A4717" s="60" t="s">
        <v>22240</v>
      </c>
    </row>
    <row r="4718" spans="1:1" ht="15">
      <c r="A4718" s="60" t="s">
        <v>22241</v>
      </c>
    </row>
    <row r="4719" spans="1:1" ht="15">
      <c r="A4719" s="60" t="s">
        <v>22242</v>
      </c>
    </row>
    <row r="4720" spans="1:1" ht="15">
      <c r="A4720" s="60" t="s">
        <v>22243</v>
      </c>
    </row>
    <row r="4721" spans="1:1" ht="15">
      <c r="A4721" s="60" t="s">
        <v>22244</v>
      </c>
    </row>
    <row r="4722" spans="1:1" ht="15">
      <c r="A4722" s="60" t="s">
        <v>22245</v>
      </c>
    </row>
    <row r="4723" spans="1:1" ht="15">
      <c r="A4723" s="60" t="s">
        <v>22246</v>
      </c>
    </row>
    <row r="4724" spans="1:1" ht="15">
      <c r="A4724" s="60" t="s">
        <v>22247</v>
      </c>
    </row>
    <row r="4725" spans="1:1" ht="15">
      <c r="A4725" s="60" t="s">
        <v>22248</v>
      </c>
    </row>
    <row r="4726" spans="1:1" ht="15">
      <c r="A4726" s="60" t="s">
        <v>22249</v>
      </c>
    </row>
    <row r="4727" spans="1:1" ht="15">
      <c r="A4727" s="60" t="s">
        <v>22250</v>
      </c>
    </row>
    <row r="4728" spans="1:1" ht="15">
      <c r="A4728" s="60" t="s">
        <v>22251</v>
      </c>
    </row>
    <row r="4729" spans="1:1" ht="15">
      <c r="A4729" s="60" t="s">
        <v>22252</v>
      </c>
    </row>
    <row r="4730" spans="1:1" ht="15">
      <c r="A4730" s="60" t="s">
        <v>22253</v>
      </c>
    </row>
    <row r="4731" spans="1:1" ht="15">
      <c r="A4731" s="60" t="s">
        <v>22254</v>
      </c>
    </row>
    <row r="4732" spans="1:1" ht="15">
      <c r="A4732" s="60" t="s">
        <v>22255</v>
      </c>
    </row>
    <row r="4733" spans="1:1" ht="15">
      <c r="A4733" s="60" t="s">
        <v>22256</v>
      </c>
    </row>
    <row r="4734" spans="1:1" ht="15">
      <c r="A4734" s="60" t="s">
        <v>22257</v>
      </c>
    </row>
    <row r="4735" spans="1:1" ht="15">
      <c r="A4735" s="60" t="s">
        <v>22258</v>
      </c>
    </row>
    <row r="4736" spans="1:1" ht="15">
      <c r="A4736" s="60" t="s">
        <v>22259</v>
      </c>
    </row>
    <row r="4737" spans="1:1" ht="15">
      <c r="A4737" s="60" t="s">
        <v>22260</v>
      </c>
    </row>
    <row r="4738" spans="1:1" ht="15">
      <c r="A4738" s="60" t="s">
        <v>22261</v>
      </c>
    </row>
    <row r="4739" spans="1:1" ht="15">
      <c r="A4739" s="60" t="s">
        <v>22262</v>
      </c>
    </row>
    <row r="4740" spans="1:1" ht="15">
      <c r="A4740" s="60" t="s">
        <v>22263</v>
      </c>
    </row>
    <row r="4741" spans="1:1" ht="15">
      <c r="A4741" s="60" t="s">
        <v>22264</v>
      </c>
    </row>
    <row r="4742" spans="1:1" ht="15">
      <c r="A4742" s="60" t="s">
        <v>22265</v>
      </c>
    </row>
    <row r="4743" spans="1:1" ht="15">
      <c r="A4743" s="60" t="s">
        <v>22266</v>
      </c>
    </row>
    <row r="4744" spans="1:1" ht="15">
      <c r="A4744" s="60" t="s">
        <v>22267</v>
      </c>
    </row>
    <row r="4745" spans="1:1" ht="15">
      <c r="A4745" s="60" t="s">
        <v>22268</v>
      </c>
    </row>
    <row r="4746" spans="1:1" ht="15">
      <c r="A4746" s="60" t="s">
        <v>22269</v>
      </c>
    </row>
    <row r="4747" spans="1:1" ht="15">
      <c r="A4747" s="60" t="s">
        <v>22270</v>
      </c>
    </row>
    <row r="4748" spans="1:1" ht="15">
      <c r="A4748" s="60" t="s">
        <v>22271</v>
      </c>
    </row>
    <row r="4749" spans="1:1" ht="15">
      <c r="A4749" s="60" t="s">
        <v>22272</v>
      </c>
    </row>
    <row r="4750" spans="1:1" ht="15">
      <c r="A4750" s="60" t="s">
        <v>22273</v>
      </c>
    </row>
    <row r="4751" spans="1:1" ht="15">
      <c r="A4751" s="60" t="s">
        <v>22274</v>
      </c>
    </row>
    <row r="4752" spans="1:1" ht="15">
      <c r="A4752" s="60" t="s">
        <v>22275</v>
      </c>
    </row>
    <row r="4753" spans="1:1" ht="15">
      <c r="A4753" s="60" t="s">
        <v>22276</v>
      </c>
    </row>
    <row r="4754" spans="1:1" ht="15">
      <c r="A4754" s="60" t="s">
        <v>22277</v>
      </c>
    </row>
    <row r="4755" spans="1:1" ht="15">
      <c r="A4755" s="60" t="s">
        <v>22278</v>
      </c>
    </row>
    <row r="4756" spans="1:1" ht="15">
      <c r="A4756" s="60" t="s">
        <v>22279</v>
      </c>
    </row>
    <row r="4757" spans="1:1" ht="15">
      <c r="A4757" s="60" t="s">
        <v>22280</v>
      </c>
    </row>
    <row r="4758" spans="1:1" ht="15">
      <c r="A4758" s="60" t="s">
        <v>22281</v>
      </c>
    </row>
    <row r="4759" spans="1:1" ht="15">
      <c r="A4759" s="60" t="s">
        <v>22282</v>
      </c>
    </row>
    <row r="4760" spans="1:1" ht="15">
      <c r="A4760" s="60" t="s">
        <v>22283</v>
      </c>
    </row>
    <row r="4761" spans="1:1" ht="15">
      <c r="A4761" s="60" t="s">
        <v>22284</v>
      </c>
    </row>
    <row r="4762" spans="1:1" ht="15">
      <c r="A4762" s="60" t="s">
        <v>22285</v>
      </c>
    </row>
    <row r="4763" spans="1:1" ht="15">
      <c r="A4763" s="60" t="s">
        <v>22286</v>
      </c>
    </row>
    <row r="4764" spans="1:1" ht="15">
      <c r="A4764" s="60" t="s">
        <v>22287</v>
      </c>
    </row>
    <row r="4765" spans="1:1" ht="15">
      <c r="A4765" s="60" t="s">
        <v>22288</v>
      </c>
    </row>
    <row r="4766" spans="1:1" ht="15">
      <c r="A4766" s="60" t="s">
        <v>22289</v>
      </c>
    </row>
    <row r="4767" spans="1:1" ht="15">
      <c r="A4767" s="60" t="s">
        <v>22290</v>
      </c>
    </row>
    <row r="4768" spans="1:1" ht="15">
      <c r="A4768" s="60" t="s">
        <v>22291</v>
      </c>
    </row>
    <row r="4769" spans="1:1" ht="15">
      <c r="A4769" s="60" t="s">
        <v>22292</v>
      </c>
    </row>
    <row r="4770" spans="1:1" ht="15">
      <c r="A4770" s="60" t="s">
        <v>22293</v>
      </c>
    </row>
    <row r="4771" spans="1:1" ht="15">
      <c r="A4771" s="60" t="s">
        <v>22294</v>
      </c>
    </row>
    <row r="4772" spans="1:1" ht="15">
      <c r="A4772" s="60" t="s">
        <v>22295</v>
      </c>
    </row>
    <row r="4773" spans="1:1" ht="15">
      <c r="A4773" s="60" t="s">
        <v>22296</v>
      </c>
    </row>
    <row r="4774" spans="1:1" ht="15">
      <c r="A4774" s="60" t="s">
        <v>22297</v>
      </c>
    </row>
    <row r="4775" spans="1:1" ht="15">
      <c r="A4775" s="60" t="s">
        <v>22298</v>
      </c>
    </row>
    <row r="4776" spans="1:1" ht="15">
      <c r="A4776" s="60" t="s">
        <v>22299</v>
      </c>
    </row>
    <row r="4777" spans="1:1" ht="15">
      <c r="A4777" s="60" t="s">
        <v>22300</v>
      </c>
    </row>
    <row r="4778" spans="1:1" ht="15">
      <c r="A4778" s="60" t="s">
        <v>22301</v>
      </c>
    </row>
    <row r="4779" spans="1:1" ht="15">
      <c r="A4779" s="60" t="s">
        <v>22302</v>
      </c>
    </row>
    <row r="4780" spans="1:1" ht="15">
      <c r="A4780" s="60" t="s">
        <v>22303</v>
      </c>
    </row>
    <row r="4781" spans="1:1" ht="15">
      <c r="A4781" s="60" t="s">
        <v>22304</v>
      </c>
    </row>
    <row r="4782" spans="1:1" ht="15">
      <c r="A4782" s="60" t="s">
        <v>22305</v>
      </c>
    </row>
    <row r="4783" spans="1:1" ht="15">
      <c r="A4783" s="60" t="s">
        <v>22306</v>
      </c>
    </row>
    <row r="4784" spans="1:1" ht="15">
      <c r="A4784" s="60" t="s">
        <v>22307</v>
      </c>
    </row>
    <row r="4785" spans="1:1" ht="15">
      <c r="A4785" s="60" t="s">
        <v>22308</v>
      </c>
    </row>
    <row r="4786" spans="1:1" ht="15">
      <c r="A4786" s="60" t="s">
        <v>22309</v>
      </c>
    </row>
    <row r="4787" spans="1:1" ht="15">
      <c r="A4787" s="60" t="s">
        <v>22310</v>
      </c>
    </row>
    <row r="4788" spans="1:1" ht="15">
      <c r="A4788" s="60" t="s">
        <v>22311</v>
      </c>
    </row>
    <row r="4789" spans="1:1" ht="15">
      <c r="A4789" s="60" t="s">
        <v>22312</v>
      </c>
    </row>
    <row r="4790" spans="1:1" ht="15">
      <c r="A4790" s="60" t="s">
        <v>22313</v>
      </c>
    </row>
    <row r="4791" spans="1:1" ht="15">
      <c r="A4791" s="60" t="s">
        <v>22314</v>
      </c>
    </row>
    <row r="4792" spans="1:1" ht="15">
      <c r="A4792" s="60" t="s">
        <v>22315</v>
      </c>
    </row>
    <row r="4793" spans="1:1" ht="15">
      <c r="A4793" s="60" t="s">
        <v>22316</v>
      </c>
    </row>
    <row r="4794" spans="1:1" ht="15">
      <c r="A4794" s="60" t="s">
        <v>22317</v>
      </c>
    </row>
    <row r="4795" spans="1:1" ht="15">
      <c r="A4795" s="60" t="s">
        <v>22318</v>
      </c>
    </row>
    <row r="4796" spans="1:1" ht="15">
      <c r="A4796" s="60" t="s">
        <v>22319</v>
      </c>
    </row>
    <row r="4797" spans="1:1" ht="15">
      <c r="A4797" s="60" t="s">
        <v>22320</v>
      </c>
    </row>
    <row r="4798" spans="1:1" ht="15">
      <c r="A4798" s="60" t="s">
        <v>22321</v>
      </c>
    </row>
    <row r="4799" spans="1:1" ht="15">
      <c r="A4799" s="60" t="s">
        <v>22322</v>
      </c>
    </row>
    <row r="4800" spans="1:1" ht="15">
      <c r="A4800" s="60" t="s">
        <v>22323</v>
      </c>
    </row>
    <row r="4801" spans="1:1" ht="15">
      <c r="A4801" s="60" t="s">
        <v>22324</v>
      </c>
    </row>
    <row r="4802" spans="1:1" ht="15">
      <c r="A4802" s="60" t="s">
        <v>22325</v>
      </c>
    </row>
    <row r="4803" spans="1:1" ht="15">
      <c r="A4803" s="60" t="s">
        <v>22326</v>
      </c>
    </row>
    <row r="4804" spans="1:1" ht="15">
      <c r="A4804" s="60" t="s">
        <v>22327</v>
      </c>
    </row>
    <row r="4805" spans="1:1" ht="15">
      <c r="A4805" s="60" t="s">
        <v>22328</v>
      </c>
    </row>
    <row r="4806" spans="1:1" ht="15">
      <c r="A4806" s="60" t="s">
        <v>22329</v>
      </c>
    </row>
    <row r="4807" spans="1:1" ht="15">
      <c r="A4807" s="60" t="s">
        <v>22330</v>
      </c>
    </row>
    <row r="4808" spans="1:1" ht="15">
      <c r="A4808" s="60" t="s">
        <v>22331</v>
      </c>
    </row>
    <row r="4809" spans="1:1" ht="15">
      <c r="A4809" s="60" t="s">
        <v>22332</v>
      </c>
    </row>
    <row r="4810" spans="1:1" ht="15">
      <c r="A4810" s="60" t="s">
        <v>22333</v>
      </c>
    </row>
    <row r="4811" spans="1:1" ht="15">
      <c r="A4811" s="60" t="s">
        <v>22334</v>
      </c>
    </row>
    <row r="4812" spans="1:1" ht="15">
      <c r="A4812" s="60" t="s">
        <v>22335</v>
      </c>
    </row>
    <row r="4813" spans="1:1" ht="15">
      <c r="A4813" s="60" t="s">
        <v>22336</v>
      </c>
    </row>
    <row r="4814" spans="1:1" ht="15">
      <c r="A4814" s="60" t="s">
        <v>22337</v>
      </c>
    </row>
    <row r="4815" spans="1:1" ht="15">
      <c r="A4815" s="60" t="s">
        <v>22338</v>
      </c>
    </row>
    <row r="4816" spans="1:1" ht="15">
      <c r="A4816" s="60" t="s">
        <v>22339</v>
      </c>
    </row>
    <row r="4817" spans="1:1" ht="15">
      <c r="A4817" s="60" t="s">
        <v>22340</v>
      </c>
    </row>
    <row r="4818" spans="1:1" ht="15">
      <c r="A4818" s="60" t="s">
        <v>22341</v>
      </c>
    </row>
    <row r="4819" spans="1:1" ht="15">
      <c r="A4819" s="60" t="s">
        <v>22342</v>
      </c>
    </row>
    <row r="4820" spans="1:1" ht="15">
      <c r="A4820" s="60" t="s">
        <v>22343</v>
      </c>
    </row>
    <row r="4821" spans="1:1" ht="15">
      <c r="A4821" s="60" t="s">
        <v>22344</v>
      </c>
    </row>
    <row r="4822" spans="1:1" ht="15">
      <c r="A4822" s="60" t="s">
        <v>22345</v>
      </c>
    </row>
    <row r="4823" spans="1:1" ht="15">
      <c r="A4823" s="60" t="s">
        <v>22346</v>
      </c>
    </row>
    <row r="4824" spans="1:1" ht="15">
      <c r="A4824" s="60" t="s">
        <v>22347</v>
      </c>
    </row>
    <row r="4825" spans="1:1" ht="15">
      <c r="A4825" s="60" t="s">
        <v>22348</v>
      </c>
    </row>
    <row r="4826" spans="1:1" ht="15">
      <c r="A4826" s="60" t="s">
        <v>22349</v>
      </c>
    </row>
    <row r="4827" spans="1:1" ht="15">
      <c r="A4827" s="60" t="s">
        <v>22350</v>
      </c>
    </row>
    <row r="4828" spans="1:1" ht="15">
      <c r="A4828" s="60" t="s">
        <v>22351</v>
      </c>
    </row>
    <row r="4829" spans="1:1" ht="15">
      <c r="A4829" s="60" t="s">
        <v>22352</v>
      </c>
    </row>
    <row r="4830" spans="1:1" ht="15">
      <c r="A4830" s="60" t="s">
        <v>22353</v>
      </c>
    </row>
    <row r="4831" spans="1:1" ht="15">
      <c r="A4831" s="60" t="s">
        <v>22354</v>
      </c>
    </row>
    <row r="4832" spans="1:1" ht="15">
      <c r="A4832" s="60" t="s">
        <v>22355</v>
      </c>
    </row>
    <row r="4833" spans="1:1" ht="15">
      <c r="A4833" s="60" t="s">
        <v>22356</v>
      </c>
    </row>
    <row r="4834" spans="1:1" ht="15">
      <c r="A4834" s="60" t="s">
        <v>22357</v>
      </c>
    </row>
    <row r="4835" spans="1:1" ht="15">
      <c r="A4835" s="60" t="s">
        <v>22358</v>
      </c>
    </row>
    <row r="4836" spans="1:1" ht="15">
      <c r="A4836" s="60" t="s">
        <v>22359</v>
      </c>
    </row>
    <row r="4837" spans="1:1" ht="15">
      <c r="A4837" s="60" t="s">
        <v>22360</v>
      </c>
    </row>
    <row r="4838" spans="1:1" ht="15">
      <c r="A4838" s="60" t="s">
        <v>22361</v>
      </c>
    </row>
    <row r="4839" spans="1:1" ht="15">
      <c r="A4839" s="60" t="s">
        <v>22362</v>
      </c>
    </row>
    <row r="4840" spans="1:1" ht="15">
      <c r="A4840" s="60" t="s">
        <v>22363</v>
      </c>
    </row>
    <row r="4841" spans="1:1" ht="15">
      <c r="A4841" s="60" t="s">
        <v>22364</v>
      </c>
    </row>
    <row r="4842" spans="1:1" ht="15">
      <c r="A4842" s="60" t="s">
        <v>22365</v>
      </c>
    </row>
    <row r="4843" spans="1:1" ht="15">
      <c r="A4843" s="60" t="s">
        <v>22366</v>
      </c>
    </row>
    <row r="4844" spans="1:1" ht="15">
      <c r="A4844" s="60" t="s">
        <v>22367</v>
      </c>
    </row>
    <row r="4845" spans="1:1" ht="15">
      <c r="A4845" s="60" t="s">
        <v>22368</v>
      </c>
    </row>
    <row r="4846" spans="1:1" ht="15">
      <c r="A4846" s="60" t="s">
        <v>22369</v>
      </c>
    </row>
    <row r="4847" spans="1:1" ht="15">
      <c r="A4847" s="60" t="s">
        <v>22370</v>
      </c>
    </row>
    <row r="4848" spans="1:1" ht="15">
      <c r="A4848" s="60" t="s">
        <v>22371</v>
      </c>
    </row>
    <row r="4849" spans="1:1" ht="15">
      <c r="A4849" s="60" t="s">
        <v>22372</v>
      </c>
    </row>
    <row r="4850" spans="1:1" ht="15">
      <c r="A4850" s="60" t="s">
        <v>22373</v>
      </c>
    </row>
    <row r="4851" spans="1:1" ht="15">
      <c r="A4851" s="60" t="s">
        <v>22374</v>
      </c>
    </row>
    <row r="4852" spans="1:1" ht="15">
      <c r="A4852" s="60" t="s">
        <v>22375</v>
      </c>
    </row>
    <row r="4853" spans="1:1" ht="15">
      <c r="A4853" s="60" t="s">
        <v>22376</v>
      </c>
    </row>
    <row r="4854" spans="1:1" ht="15">
      <c r="A4854" s="60" t="s">
        <v>22377</v>
      </c>
    </row>
    <row r="4855" spans="1:1" ht="15">
      <c r="A4855" s="60" t="s">
        <v>22378</v>
      </c>
    </row>
    <row r="4856" spans="1:1" ht="15">
      <c r="A4856" s="60" t="s">
        <v>22379</v>
      </c>
    </row>
    <row r="4857" spans="1:1" ht="15">
      <c r="A4857" s="60" t="s">
        <v>22380</v>
      </c>
    </row>
    <row r="4858" spans="1:1" ht="15">
      <c r="A4858" s="60" t="s">
        <v>22381</v>
      </c>
    </row>
    <row r="4859" spans="1:1" ht="15">
      <c r="A4859" s="60" t="s">
        <v>22382</v>
      </c>
    </row>
    <row r="4860" spans="1:1" ht="15">
      <c r="A4860" s="60" t="s">
        <v>22383</v>
      </c>
    </row>
    <row r="4861" spans="1:1" ht="15">
      <c r="A4861" s="60" t="s">
        <v>22384</v>
      </c>
    </row>
    <row r="4862" spans="1:1" ht="15">
      <c r="A4862" s="60" t="s">
        <v>22385</v>
      </c>
    </row>
    <row r="4863" spans="1:1" ht="15">
      <c r="A4863" s="60" t="s">
        <v>22386</v>
      </c>
    </row>
    <row r="4864" spans="1:1" ht="15">
      <c r="A4864" s="60" t="s">
        <v>22387</v>
      </c>
    </row>
    <row r="4865" spans="1:1" ht="15">
      <c r="A4865" s="60" t="s">
        <v>22388</v>
      </c>
    </row>
    <row r="4866" spans="1:1" ht="15">
      <c r="A4866" s="60" t="s">
        <v>22389</v>
      </c>
    </row>
    <row r="4867" spans="1:1" ht="15">
      <c r="A4867" s="60" t="s">
        <v>22390</v>
      </c>
    </row>
    <row r="4868" spans="1:1" ht="15">
      <c r="A4868" s="60" t="s">
        <v>22391</v>
      </c>
    </row>
    <row r="4869" spans="1:1" ht="15">
      <c r="A4869" s="60" t="s">
        <v>22392</v>
      </c>
    </row>
    <row r="4870" spans="1:1" ht="15">
      <c r="A4870" s="60" t="s">
        <v>22393</v>
      </c>
    </row>
    <row r="4871" spans="1:1" ht="15">
      <c r="A4871" s="60" t="s">
        <v>22394</v>
      </c>
    </row>
    <row r="4872" spans="1:1" ht="15">
      <c r="A4872" s="60" t="s">
        <v>22395</v>
      </c>
    </row>
    <row r="4873" spans="1:1" ht="15">
      <c r="A4873" s="60" t="s">
        <v>22396</v>
      </c>
    </row>
    <row r="4874" spans="1:1" ht="15">
      <c r="A4874" s="60" t="s">
        <v>22397</v>
      </c>
    </row>
    <row r="4875" spans="1:1" ht="15">
      <c r="A4875" s="60" t="s">
        <v>22398</v>
      </c>
    </row>
    <row r="4876" spans="1:1" ht="15">
      <c r="A4876" s="60" t="s">
        <v>22399</v>
      </c>
    </row>
    <row r="4877" spans="1:1" ht="15">
      <c r="A4877" s="60" t="s">
        <v>22400</v>
      </c>
    </row>
    <row r="4878" spans="1:1" ht="15">
      <c r="A4878" s="60" t="s">
        <v>22401</v>
      </c>
    </row>
    <row r="4879" spans="1:1" ht="15">
      <c r="A4879" s="60" t="s">
        <v>22402</v>
      </c>
    </row>
    <row r="4880" spans="1:1" ht="15">
      <c r="A4880" s="60" t="s">
        <v>22403</v>
      </c>
    </row>
    <row r="4881" spans="1:1" ht="15">
      <c r="A4881" s="60" t="s">
        <v>22404</v>
      </c>
    </row>
    <row r="4882" spans="1:1" ht="15">
      <c r="A4882" s="60" t="s">
        <v>22405</v>
      </c>
    </row>
    <row r="4883" spans="1:1" ht="15">
      <c r="A4883" s="60" t="s">
        <v>22406</v>
      </c>
    </row>
    <row r="4884" spans="1:1" ht="15">
      <c r="A4884" s="60" t="s">
        <v>22407</v>
      </c>
    </row>
    <row r="4885" spans="1:1" ht="15">
      <c r="A4885" s="60" t="s">
        <v>22408</v>
      </c>
    </row>
    <row r="4886" spans="1:1" ht="15">
      <c r="A4886" s="60" t="s">
        <v>22409</v>
      </c>
    </row>
    <row r="4887" spans="1:1" ht="15">
      <c r="A4887" s="60" t="s">
        <v>22410</v>
      </c>
    </row>
    <row r="4888" spans="1:1" ht="15">
      <c r="A4888" s="60" t="s">
        <v>22411</v>
      </c>
    </row>
    <row r="4889" spans="1:1" ht="15">
      <c r="A4889" s="60" t="s">
        <v>22412</v>
      </c>
    </row>
    <row r="4890" spans="1:1" ht="15">
      <c r="A4890" s="60" t="s">
        <v>22413</v>
      </c>
    </row>
    <row r="4891" spans="1:1" ht="15">
      <c r="A4891" s="60" t="s">
        <v>22414</v>
      </c>
    </row>
    <row r="4892" spans="1:1" ht="15">
      <c r="A4892" s="60" t="s">
        <v>22415</v>
      </c>
    </row>
    <row r="4893" spans="1:1" ht="15">
      <c r="A4893" s="60" t="s">
        <v>22416</v>
      </c>
    </row>
    <row r="4894" spans="1:1" ht="15">
      <c r="A4894" s="60" t="s">
        <v>22417</v>
      </c>
    </row>
    <row r="4895" spans="1:1" ht="15">
      <c r="A4895" s="60" t="s">
        <v>22418</v>
      </c>
    </row>
    <row r="4896" spans="1:1" ht="15">
      <c r="A4896" s="60" t="s">
        <v>22419</v>
      </c>
    </row>
    <row r="4897" spans="1:1" ht="15">
      <c r="A4897" s="60" t="s">
        <v>22420</v>
      </c>
    </row>
    <row r="4898" spans="1:1" ht="15">
      <c r="A4898" s="60" t="s">
        <v>22421</v>
      </c>
    </row>
    <row r="4899" spans="1:1" ht="15">
      <c r="A4899" s="60" t="s">
        <v>22422</v>
      </c>
    </row>
    <row r="4900" spans="1:1" ht="15">
      <c r="A4900" s="60" t="s">
        <v>22423</v>
      </c>
    </row>
    <row r="4901" spans="1:1" ht="15">
      <c r="A4901" s="60" t="s">
        <v>22424</v>
      </c>
    </row>
    <row r="4902" spans="1:1" ht="15">
      <c r="A4902" s="60" t="s">
        <v>22425</v>
      </c>
    </row>
    <row r="4903" spans="1:1" ht="15">
      <c r="A4903" s="60" t="s">
        <v>22426</v>
      </c>
    </row>
    <row r="4904" spans="1:1" ht="15">
      <c r="A4904" s="60" t="s">
        <v>22427</v>
      </c>
    </row>
    <row r="4905" spans="1:1" ht="15">
      <c r="A4905" s="60" t="s">
        <v>22428</v>
      </c>
    </row>
    <row r="4906" spans="1:1" ht="15">
      <c r="A4906" s="60" t="s">
        <v>22429</v>
      </c>
    </row>
    <row r="4907" spans="1:1" ht="15">
      <c r="A4907" s="60" t="s">
        <v>22430</v>
      </c>
    </row>
    <row r="4908" spans="1:1" ht="15">
      <c r="A4908" s="60" t="s">
        <v>22431</v>
      </c>
    </row>
    <row r="4909" spans="1:1" ht="15">
      <c r="A4909" s="60" t="s">
        <v>22432</v>
      </c>
    </row>
    <row r="4910" spans="1:1" ht="15">
      <c r="A4910" s="60" t="s">
        <v>22433</v>
      </c>
    </row>
    <row r="4911" spans="1:1" ht="15">
      <c r="A4911" s="60" t="s">
        <v>22434</v>
      </c>
    </row>
    <row r="4912" spans="1:1" ht="15">
      <c r="A4912" s="60" t="s">
        <v>22435</v>
      </c>
    </row>
    <row r="4913" spans="1:1" ht="15">
      <c r="A4913" s="60" t="s">
        <v>22436</v>
      </c>
    </row>
    <row r="4914" spans="1:1" ht="15">
      <c r="A4914" s="60" t="s">
        <v>22437</v>
      </c>
    </row>
    <row r="4915" spans="1:1" ht="15">
      <c r="A4915" s="60" t="s">
        <v>22438</v>
      </c>
    </row>
    <row r="4916" spans="1:1" ht="15">
      <c r="A4916" s="60" t="s">
        <v>22439</v>
      </c>
    </row>
    <row r="4917" spans="1:1" ht="15">
      <c r="A4917" s="60" t="s">
        <v>22440</v>
      </c>
    </row>
    <row r="4918" spans="1:1" ht="15">
      <c r="A4918" s="60" t="s">
        <v>22441</v>
      </c>
    </row>
    <row r="4919" spans="1:1" ht="15">
      <c r="A4919" s="60" t="s">
        <v>22442</v>
      </c>
    </row>
    <row r="4920" spans="1:1" ht="15">
      <c r="A4920" s="60" t="s">
        <v>22443</v>
      </c>
    </row>
    <row r="4921" spans="1:1" ht="15">
      <c r="A4921" s="60" t="s">
        <v>22444</v>
      </c>
    </row>
    <row r="4922" spans="1:1" ht="15">
      <c r="A4922" s="60" t="s">
        <v>22445</v>
      </c>
    </row>
    <row r="4923" spans="1:1" ht="15">
      <c r="A4923" s="60" t="s">
        <v>22446</v>
      </c>
    </row>
    <row r="4924" spans="1:1" ht="15">
      <c r="A4924" s="60" t="s">
        <v>22447</v>
      </c>
    </row>
    <row r="4925" spans="1:1" ht="15">
      <c r="A4925" s="60" t="s">
        <v>22448</v>
      </c>
    </row>
    <row r="4926" spans="1:1" ht="15">
      <c r="A4926" s="60" t="s">
        <v>22449</v>
      </c>
    </row>
    <row r="4927" spans="1:1" ht="15">
      <c r="A4927" s="60" t="s">
        <v>22450</v>
      </c>
    </row>
    <row r="4928" spans="1:1" ht="15">
      <c r="A4928" s="60" t="s">
        <v>22451</v>
      </c>
    </row>
    <row r="4929" spans="1:1" ht="15">
      <c r="A4929" s="60" t="s">
        <v>22452</v>
      </c>
    </row>
    <row r="4930" spans="1:1" ht="15">
      <c r="A4930" s="60" t="s">
        <v>22453</v>
      </c>
    </row>
    <row r="4931" spans="1:1" ht="15">
      <c r="A4931" s="60" t="s">
        <v>22454</v>
      </c>
    </row>
    <row r="4932" spans="1:1" ht="15">
      <c r="A4932" s="60" t="s">
        <v>22455</v>
      </c>
    </row>
    <row r="4933" spans="1:1" ht="15">
      <c r="A4933" s="60" t="s">
        <v>22456</v>
      </c>
    </row>
    <row r="4934" spans="1:1" ht="15">
      <c r="A4934" s="60" t="s">
        <v>22457</v>
      </c>
    </row>
    <row r="4935" spans="1:1" ht="15">
      <c r="A4935" s="60" t="s">
        <v>22458</v>
      </c>
    </row>
    <row r="4936" spans="1:1" ht="15">
      <c r="A4936" s="60" t="s">
        <v>22459</v>
      </c>
    </row>
    <row r="4937" spans="1:1" ht="15">
      <c r="A4937" s="60" t="s">
        <v>22460</v>
      </c>
    </row>
    <row r="4938" spans="1:1" ht="15">
      <c r="A4938" s="60" t="s">
        <v>22461</v>
      </c>
    </row>
    <row r="4939" spans="1:1" ht="15">
      <c r="A4939" s="60" t="s">
        <v>22462</v>
      </c>
    </row>
    <row r="4940" spans="1:1" ht="15">
      <c r="A4940" s="60" t="s">
        <v>22463</v>
      </c>
    </row>
    <row r="4941" spans="1:1" ht="15">
      <c r="A4941" s="60" t="s">
        <v>22464</v>
      </c>
    </row>
    <row r="4942" spans="1:1" ht="15">
      <c r="A4942" s="60" t="s">
        <v>22465</v>
      </c>
    </row>
    <row r="4943" spans="1:1" ht="15">
      <c r="A4943" s="60" t="s">
        <v>22466</v>
      </c>
    </row>
    <row r="4944" spans="1:1" ht="15">
      <c r="A4944" s="60" t="s">
        <v>22467</v>
      </c>
    </row>
    <row r="4945" spans="1:1" ht="15">
      <c r="A4945" s="60" t="s">
        <v>22468</v>
      </c>
    </row>
    <row r="4946" spans="1:1" ht="15">
      <c r="A4946" s="60" t="s">
        <v>22469</v>
      </c>
    </row>
    <row r="4947" spans="1:1" ht="15">
      <c r="A4947" s="60" t="s">
        <v>22470</v>
      </c>
    </row>
    <row r="4948" spans="1:1" ht="15">
      <c r="A4948" s="60" t="s">
        <v>22471</v>
      </c>
    </row>
    <row r="4949" spans="1:1" ht="15">
      <c r="A4949" s="60" t="s">
        <v>22472</v>
      </c>
    </row>
    <row r="4950" spans="1:1" ht="15">
      <c r="A4950" s="60" t="s">
        <v>22473</v>
      </c>
    </row>
    <row r="4951" spans="1:1" ht="15">
      <c r="A4951" s="60" t="s">
        <v>22474</v>
      </c>
    </row>
    <row r="4952" spans="1:1" ht="15">
      <c r="A4952" s="60" t="s">
        <v>22475</v>
      </c>
    </row>
    <row r="4953" spans="1:1" ht="15">
      <c r="A4953" s="60" t="s">
        <v>22476</v>
      </c>
    </row>
    <row r="4954" spans="1:1" ht="15">
      <c r="A4954" s="60" t="s">
        <v>22477</v>
      </c>
    </row>
    <row r="4955" spans="1:1" ht="15">
      <c r="A4955" s="60" t="s">
        <v>22478</v>
      </c>
    </row>
    <row r="4956" spans="1:1" ht="15">
      <c r="A4956" s="60" t="s">
        <v>22479</v>
      </c>
    </row>
    <row r="4957" spans="1:1" ht="15">
      <c r="A4957" s="60" t="s">
        <v>22480</v>
      </c>
    </row>
    <row r="4958" spans="1:1" ht="15">
      <c r="A4958" s="60" t="s">
        <v>22481</v>
      </c>
    </row>
    <row r="4959" spans="1:1" ht="15">
      <c r="A4959" s="60" t="s">
        <v>22482</v>
      </c>
    </row>
    <row r="4960" spans="1:1" ht="15">
      <c r="A4960" s="60" t="s">
        <v>22483</v>
      </c>
    </row>
    <row r="4961" spans="1:1" ht="15">
      <c r="A4961" s="60" t="s">
        <v>22484</v>
      </c>
    </row>
    <row r="4962" spans="1:1" ht="15">
      <c r="A4962" s="60" t="s">
        <v>22485</v>
      </c>
    </row>
    <row r="4963" spans="1:1" ht="15">
      <c r="A4963" s="60" t="s">
        <v>22486</v>
      </c>
    </row>
    <row r="4964" spans="1:1" ht="15">
      <c r="A4964" s="60" t="s">
        <v>22487</v>
      </c>
    </row>
    <row r="4965" spans="1:1" ht="15">
      <c r="A4965" s="60" t="s">
        <v>22488</v>
      </c>
    </row>
    <row r="4966" spans="1:1" ht="15">
      <c r="A4966" s="60" t="s">
        <v>22489</v>
      </c>
    </row>
    <row r="4967" spans="1:1" ht="15">
      <c r="A4967" s="60" t="s">
        <v>22490</v>
      </c>
    </row>
    <row r="4968" spans="1:1" ht="15">
      <c r="A4968" s="60" t="s">
        <v>22491</v>
      </c>
    </row>
    <row r="4969" spans="1:1" ht="15">
      <c r="A4969" s="60" t="s">
        <v>22492</v>
      </c>
    </row>
    <row r="4970" spans="1:1" ht="15">
      <c r="A4970" s="60" t="s">
        <v>22493</v>
      </c>
    </row>
    <row r="4971" spans="1:1" ht="15">
      <c r="A4971" s="60" t="s">
        <v>22494</v>
      </c>
    </row>
    <row r="4972" spans="1:1" ht="15">
      <c r="A4972" s="60" t="s">
        <v>22495</v>
      </c>
    </row>
    <row r="4973" spans="1:1" ht="15">
      <c r="A4973" s="60" t="s">
        <v>22496</v>
      </c>
    </row>
    <row r="4974" spans="1:1" ht="15">
      <c r="A4974" s="60" t="s">
        <v>22497</v>
      </c>
    </row>
    <row r="4975" spans="1:1" ht="15">
      <c r="A4975" s="60" t="s">
        <v>22498</v>
      </c>
    </row>
    <row r="4976" spans="1:1" ht="15">
      <c r="A4976" s="60" t="s">
        <v>22499</v>
      </c>
    </row>
    <row r="4977" spans="1:1" ht="15">
      <c r="A4977" s="60" t="s">
        <v>22500</v>
      </c>
    </row>
    <row r="4978" spans="1:1" ht="15">
      <c r="A4978" s="60" t="s">
        <v>22501</v>
      </c>
    </row>
    <row r="4979" spans="1:1" ht="15">
      <c r="A4979" s="60" t="s">
        <v>22502</v>
      </c>
    </row>
    <row r="4980" spans="1:1" ht="15">
      <c r="A4980" s="60" t="s">
        <v>22503</v>
      </c>
    </row>
    <row r="4981" spans="1:1" ht="15">
      <c r="A4981" s="60" t="s">
        <v>22504</v>
      </c>
    </row>
    <row r="4982" spans="1:1" ht="15">
      <c r="A4982" s="60" t="s">
        <v>22505</v>
      </c>
    </row>
    <row r="4983" spans="1:1" ht="15">
      <c r="A4983" s="60" t="s">
        <v>22506</v>
      </c>
    </row>
    <row r="4984" spans="1:1" ht="15">
      <c r="A4984" s="60" t="s">
        <v>22507</v>
      </c>
    </row>
    <row r="4985" spans="1:1" ht="15">
      <c r="A4985" s="60" t="s">
        <v>22508</v>
      </c>
    </row>
    <row r="4986" spans="1:1" ht="15">
      <c r="A4986" s="60" t="s">
        <v>22509</v>
      </c>
    </row>
    <row r="4987" spans="1:1" ht="15">
      <c r="A4987" s="60" t="s">
        <v>22510</v>
      </c>
    </row>
    <row r="4988" spans="1:1" ht="15">
      <c r="A4988" s="60" t="s">
        <v>22511</v>
      </c>
    </row>
    <row r="4989" spans="1:1" ht="15">
      <c r="A4989" s="60" t="s">
        <v>22512</v>
      </c>
    </row>
    <row r="4990" spans="1:1" ht="15">
      <c r="A4990" s="60" t="s">
        <v>22513</v>
      </c>
    </row>
    <row r="4991" spans="1:1" ht="15">
      <c r="A4991" s="60" t="s">
        <v>22514</v>
      </c>
    </row>
    <row r="4992" spans="1:1" ht="15">
      <c r="A4992" s="60" t="s">
        <v>22515</v>
      </c>
    </row>
    <row r="4993" spans="1:1" ht="15">
      <c r="A4993" s="60" t="s">
        <v>22516</v>
      </c>
    </row>
    <row r="4994" spans="1:1" ht="15">
      <c r="A4994" s="60" t="s">
        <v>22517</v>
      </c>
    </row>
    <row r="4995" spans="1:1" ht="15">
      <c r="A4995" s="60" t="s">
        <v>22518</v>
      </c>
    </row>
    <row r="4996" spans="1:1" ht="15">
      <c r="A4996" s="60" t="s">
        <v>22519</v>
      </c>
    </row>
    <row r="4997" spans="1:1" ht="15">
      <c r="A4997" s="60" t="s">
        <v>22520</v>
      </c>
    </row>
    <row r="4998" spans="1:1" ht="15">
      <c r="A4998" s="60" t="s">
        <v>22521</v>
      </c>
    </row>
    <row r="4999" spans="1:1" ht="15">
      <c r="A4999" s="60" t="s">
        <v>22522</v>
      </c>
    </row>
    <row r="5000" spans="1:1" ht="15">
      <c r="A5000" s="60" t="s">
        <v>22523</v>
      </c>
    </row>
    <row r="5001" spans="1:1" ht="15">
      <c r="A5001" s="60" t="s">
        <v>22524</v>
      </c>
    </row>
    <row r="5002" spans="1:1" ht="15">
      <c r="A5002" s="60" t="s">
        <v>22525</v>
      </c>
    </row>
    <row r="5003" spans="1:1" ht="15">
      <c r="A5003" s="60" t="s">
        <v>22526</v>
      </c>
    </row>
    <row r="5004" spans="1:1" ht="15">
      <c r="A5004" s="60" t="s">
        <v>22527</v>
      </c>
    </row>
    <row r="5005" spans="1:1" ht="15">
      <c r="A5005" s="60" t="s">
        <v>22528</v>
      </c>
    </row>
    <row r="5006" spans="1:1" ht="15">
      <c r="A5006" s="60" t="s">
        <v>22529</v>
      </c>
    </row>
    <row r="5007" spans="1:1" ht="15">
      <c r="A5007" s="60" t="s">
        <v>22530</v>
      </c>
    </row>
    <row r="5008" spans="1:1" ht="15">
      <c r="A5008" s="60" t="s">
        <v>22531</v>
      </c>
    </row>
    <row r="5009" spans="1:1" ht="15">
      <c r="A5009" s="60" t="s">
        <v>22532</v>
      </c>
    </row>
    <row r="5010" spans="1:1" ht="15">
      <c r="A5010" s="60" t="s">
        <v>22533</v>
      </c>
    </row>
    <row r="5011" spans="1:1" ht="15">
      <c r="A5011" s="60" t="s">
        <v>22534</v>
      </c>
    </row>
    <row r="5012" spans="1:1" ht="15">
      <c r="A5012" s="60" t="s">
        <v>22535</v>
      </c>
    </row>
    <row r="5013" spans="1:1" ht="15">
      <c r="A5013" s="60" t="s">
        <v>22536</v>
      </c>
    </row>
    <row r="5014" spans="1:1" ht="15">
      <c r="A5014" s="60" t="s">
        <v>22537</v>
      </c>
    </row>
    <row r="5015" spans="1:1" ht="15">
      <c r="A5015" s="60" t="s">
        <v>22538</v>
      </c>
    </row>
    <row r="5016" spans="1:1" ht="15">
      <c r="A5016" s="60" t="s">
        <v>22539</v>
      </c>
    </row>
    <row r="5017" spans="1:1" ht="15">
      <c r="A5017" s="60" t="s">
        <v>22540</v>
      </c>
    </row>
    <row r="5018" spans="1:1" ht="15">
      <c r="A5018" s="60" t="s">
        <v>22541</v>
      </c>
    </row>
    <row r="5019" spans="1:1" ht="15">
      <c r="A5019" s="60" t="s">
        <v>22542</v>
      </c>
    </row>
    <row r="5020" spans="1:1" ht="15">
      <c r="A5020" s="60" t="s">
        <v>22543</v>
      </c>
    </row>
    <row r="5021" spans="1:1" ht="15">
      <c r="A5021" s="60" t="s">
        <v>22544</v>
      </c>
    </row>
    <row r="5022" spans="1:1" ht="15">
      <c r="A5022" s="60" t="s">
        <v>22545</v>
      </c>
    </row>
    <row r="5023" spans="1:1" ht="15">
      <c r="A5023" s="60" t="s">
        <v>22546</v>
      </c>
    </row>
    <row r="5024" spans="1:1" ht="15">
      <c r="A5024" s="60" t="s">
        <v>22547</v>
      </c>
    </row>
    <row r="5025" spans="1:1" ht="15">
      <c r="A5025" s="60" t="s">
        <v>22548</v>
      </c>
    </row>
    <row r="5026" spans="1:1" ht="15">
      <c r="A5026" s="60" t="s">
        <v>22549</v>
      </c>
    </row>
    <row r="5027" spans="1:1" ht="15">
      <c r="A5027" s="60" t="s">
        <v>22550</v>
      </c>
    </row>
    <row r="5028" spans="1:1" ht="15">
      <c r="A5028" s="60" t="s">
        <v>22551</v>
      </c>
    </row>
    <row r="5029" spans="1:1" ht="15">
      <c r="A5029" s="60" t="s">
        <v>22552</v>
      </c>
    </row>
    <row r="5030" spans="1:1" ht="15">
      <c r="A5030" s="60" t="s">
        <v>22553</v>
      </c>
    </row>
    <row r="5031" spans="1:1" ht="15">
      <c r="A5031" s="60" t="s">
        <v>22554</v>
      </c>
    </row>
    <row r="5032" spans="1:1" ht="15">
      <c r="A5032" s="60" t="s">
        <v>22555</v>
      </c>
    </row>
    <row r="5033" spans="1:1" ht="15">
      <c r="A5033" s="60" t="s">
        <v>22556</v>
      </c>
    </row>
    <row r="5034" spans="1:1" ht="15">
      <c r="A5034" s="60" t="s">
        <v>22557</v>
      </c>
    </row>
    <row r="5035" spans="1:1" ht="15">
      <c r="A5035" s="60" t="s">
        <v>22558</v>
      </c>
    </row>
    <row r="5036" spans="1:1" ht="15">
      <c r="A5036" s="60" t="s">
        <v>22559</v>
      </c>
    </row>
    <row r="5037" spans="1:1" ht="15">
      <c r="A5037" s="60" t="s">
        <v>22560</v>
      </c>
    </row>
    <row r="5038" spans="1:1" ht="15">
      <c r="A5038" s="60" t="s">
        <v>22561</v>
      </c>
    </row>
    <row r="5039" spans="1:1" ht="15">
      <c r="A5039" s="60" t="s">
        <v>22562</v>
      </c>
    </row>
    <row r="5040" spans="1:1" ht="15">
      <c r="A5040" s="60" t="s">
        <v>22563</v>
      </c>
    </row>
    <row r="5041" spans="1:1" ht="15">
      <c r="A5041" s="60" t="s">
        <v>22564</v>
      </c>
    </row>
    <row r="5042" spans="1:1" ht="15">
      <c r="A5042" s="60" t="s">
        <v>22565</v>
      </c>
    </row>
    <row r="5043" spans="1:1" ht="15">
      <c r="A5043" s="60" t="s">
        <v>22566</v>
      </c>
    </row>
    <row r="5044" spans="1:1" ht="15">
      <c r="A5044" s="60" t="s">
        <v>22567</v>
      </c>
    </row>
    <row r="5045" spans="1:1" ht="15">
      <c r="A5045" s="60" t="s">
        <v>22568</v>
      </c>
    </row>
    <row r="5046" spans="1:1" ht="15">
      <c r="A5046" s="60" t="s">
        <v>22569</v>
      </c>
    </row>
    <row r="5047" spans="1:1" ht="15">
      <c r="A5047" s="60" t="s">
        <v>22570</v>
      </c>
    </row>
    <row r="5048" spans="1:1" ht="15">
      <c r="A5048" s="60" t="s">
        <v>22571</v>
      </c>
    </row>
    <row r="5049" spans="1:1" ht="15">
      <c r="A5049" s="60" t="s">
        <v>22572</v>
      </c>
    </row>
    <row r="5050" spans="1:1" ht="15">
      <c r="A5050" s="60" t="s">
        <v>22573</v>
      </c>
    </row>
    <row r="5051" spans="1:1" ht="15">
      <c r="A5051" s="60" t="s">
        <v>22574</v>
      </c>
    </row>
    <row r="5052" spans="1:1" ht="15">
      <c r="A5052" s="60" t="s">
        <v>22575</v>
      </c>
    </row>
    <row r="5053" spans="1:1" ht="15">
      <c r="A5053" s="60" t="s">
        <v>22576</v>
      </c>
    </row>
    <row r="5054" spans="1:1" ht="15">
      <c r="A5054" s="60" t="s">
        <v>22577</v>
      </c>
    </row>
    <row r="5055" spans="1:1" ht="15">
      <c r="A5055" s="60" t="s">
        <v>22578</v>
      </c>
    </row>
    <row r="5056" spans="1:1" ht="15">
      <c r="A5056" s="60" t="s">
        <v>22579</v>
      </c>
    </row>
    <row r="5057" spans="1:1" ht="15">
      <c r="A5057" s="60" t="s">
        <v>22580</v>
      </c>
    </row>
    <row r="5058" spans="1:1" ht="15">
      <c r="A5058" s="60" t="s">
        <v>22581</v>
      </c>
    </row>
    <row r="5059" spans="1:1" ht="15">
      <c r="A5059" s="60" t="s">
        <v>22582</v>
      </c>
    </row>
    <row r="5060" spans="1:1" ht="15">
      <c r="A5060" s="60" t="s">
        <v>22583</v>
      </c>
    </row>
    <row r="5061" spans="1:1" ht="15">
      <c r="A5061" s="60" t="s">
        <v>22584</v>
      </c>
    </row>
    <row r="5062" spans="1:1" ht="15">
      <c r="A5062" s="60" t="s">
        <v>22585</v>
      </c>
    </row>
    <row r="5063" spans="1:1" ht="15">
      <c r="A5063" s="60" t="s">
        <v>22586</v>
      </c>
    </row>
    <row r="5064" spans="1:1" ht="15">
      <c r="A5064" s="60" t="s">
        <v>22587</v>
      </c>
    </row>
    <row r="5065" spans="1:1" ht="15">
      <c r="A5065" s="60" t="s">
        <v>22588</v>
      </c>
    </row>
    <row r="5066" spans="1:1" ht="15">
      <c r="A5066" s="60" t="s">
        <v>22589</v>
      </c>
    </row>
    <row r="5067" spans="1:1" ht="15">
      <c r="A5067" s="60" t="s">
        <v>22590</v>
      </c>
    </row>
    <row r="5068" spans="1:1" ht="15">
      <c r="A5068" s="60" t="s">
        <v>22591</v>
      </c>
    </row>
    <row r="5069" spans="1:1" ht="15">
      <c r="A5069" s="60" t="s">
        <v>22592</v>
      </c>
    </row>
    <row r="5070" spans="1:1" ht="15">
      <c r="A5070" s="60" t="s">
        <v>22593</v>
      </c>
    </row>
    <row r="5071" spans="1:1" ht="15">
      <c r="A5071" s="60" t="s">
        <v>22594</v>
      </c>
    </row>
    <row r="5072" spans="1:1" ht="15">
      <c r="A5072" s="60" t="s">
        <v>22595</v>
      </c>
    </row>
    <row r="5073" spans="1:1" ht="15">
      <c r="A5073" s="60" t="s">
        <v>22596</v>
      </c>
    </row>
    <row r="5074" spans="1:1" ht="15">
      <c r="A5074" s="60" t="s">
        <v>22597</v>
      </c>
    </row>
    <row r="5075" spans="1:1" ht="15">
      <c r="A5075" s="60" t="s">
        <v>22598</v>
      </c>
    </row>
    <row r="5076" spans="1:1" ht="15">
      <c r="A5076" s="60" t="s">
        <v>22599</v>
      </c>
    </row>
    <row r="5077" spans="1:1" ht="15">
      <c r="A5077" s="60" t="s">
        <v>22600</v>
      </c>
    </row>
    <row r="5078" spans="1:1" ht="15">
      <c r="A5078" s="60" t="s">
        <v>22601</v>
      </c>
    </row>
    <row r="5079" spans="1:1" ht="15">
      <c r="A5079" s="60" t="s">
        <v>22602</v>
      </c>
    </row>
    <row r="5080" spans="1:1" ht="15">
      <c r="A5080" s="60" t="s">
        <v>22603</v>
      </c>
    </row>
    <row r="5081" spans="1:1" ht="15">
      <c r="A5081" s="60" t="s">
        <v>22604</v>
      </c>
    </row>
    <row r="5082" spans="1:1" ht="15">
      <c r="A5082" s="60" t="s">
        <v>22605</v>
      </c>
    </row>
    <row r="5083" spans="1:1" ht="15">
      <c r="A5083" s="60" t="s">
        <v>22606</v>
      </c>
    </row>
    <row r="5084" spans="1:1" ht="15">
      <c r="A5084" s="60" t="s">
        <v>22607</v>
      </c>
    </row>
    <row r="5085" spans="1:1" ht="15">
      <c r="A5085" s="60" t="s">
        <v>22608</v>
      </c>
    </row>
    <row r="5086" spans="1:1" ht="15">
      <c r="A5086" s="60" t="s">
        <v>22609</v>
      </c>
    </row>
    <row r="5087" spans="1:1" ht="15">
      <c r="A5087" s="60" t="s">
        <v>22610</v>
      </c>
    </row>
    <row r="5088" spans="1:1" ht="15">
      <c r="A5088" s="60" t="s">
        <v>22611</v>
      </c>
    </row>
    <row r="5089" spans="1:1" ht="15">
      <c r="A5089" s="60" t="s">
        <v>22612</v>
      </c>
    </row>
    <row r="5090" spans="1:1" ht="15">
      <c r="A5090" s="60" t="s">
        <v>22613</v>
      </c>
    </row>
    <row r="5091" spans="1:1" ht="15">
      <c r="A5091" s="60" t="s">
        <v>22614</v>
      </c>
    </row>
    <row r="5092" spans="1:1" ht="15">
      <c r="A5092" s="60" t="s">
        <v>22615</v>
      </c>
    </row>
    <row r="5093" spans="1:1" ht="15">
      <c r="A5093" s="60" t="s">
        <v>22616</v>
      </c>
    </row>
    <row r="5094" spans="1:1" ht="15">
      <c r="A5094" s="60" t="s">
        <v>22617</v>
      </c>
    </row>
    <row r="5095" spans="1:1" ht="15">
      <c r="A5095" s="60" t="s">
        <v>22618</v>
      </c>
    </row>
    <row r="5096" spans="1:1" ht="15">
      <c r="A5096" s="60" t="s">
        <v>22619</v>
      </c>
    </row>
    <row r="5097" spans="1:1" ht="15">
      <c r="A5097" s="60" t="s">
        <v>22620</v>
      </c>
    </row>
    <row r="5098" spans="1:1" ht="15">
      <c r="A5098" s="60" t="s">
        <v>22621</v>
      </c>
    </row>
    <row r="5099" spans="1:1" ht="15">
      <c r="A5099" s="60" t="s">
        <v>22622</v>
      </c>
    </row>
    <row r="5100" spans="1:1" ht="15">
      <c r="A5100" s="60" t="s">
        <v>22623</v>
      </c>
    </row>
    <row r="5101" spans="1:1" ht="15">
      <c r="A5101" s="60" t="s">
        <v>22624</v>
      </c>
    </row>
    <row r="5102" spans="1:1" ht="15">
      <c r="A5102" s="60" t="s">
        <v>22625</v>
      </c>
    </row>
    <row r="5103" spans="1:1" ht="15">
      <c r="A5103" s="60" t="s">
        <v>22626</v>
      </c>
    </row>
    <row r="5104" spans="1:1" ht="15">
      <c r="A5104" s="60" t="s">
        <v>22627</v>
      </c>
    </row>
    <row r="5105" spans="1:1" ht="15">
      <c r="A5105" s="60" t="s">
        <v>22628</v>
      </c>
    </row>
    <row r="5106" spans="1:1" ht="15">
      <c r="A5106" s="60" t="s">
        <v>22629</v>
      </c>
    </row>
    <row r="5107" spans="1:1" ht="15">
      <c r="A5107" s="60" t="s">
        <v>22630</v>
      </c>
    </row>
    <row r="5108" spans="1:1" ht="15">
      <c r="A5108" s="60" t="s">
        <v>22631</v>
      </c>
    </row>
    <row r="5109" spans="1:1" ht="15">
      <c r="A5109" s="60" t="s">
        <v>22632</v>
      </c>
    </row>
    <row r="5110" spans="1:1" ht="15">
      <c r="A5110" s="60" t="s">
        <v>22633</v>
      </c>
    </row>
    <row r="5111" spans="1:1" ht="15">
      <c r="A5111" s="60" t="s">
        <v>22634</v>
      </c>
    </row>
    <row r="5112" spans="1:1" ht="15">
      <c r="A5112" s="60" t="s">
        <v>22635</v>
      </c>
    </row>
    <row r="5113" spans="1:1" ht="15">
      <c r="A5113" s="60" t="s">
        <v>22636</v>
      </c>
    </row>
    <row r="5114" spans="1:1" ht="15">
      <c r="A5114" s="60" t="s">
        <v>22637</v>
      </c>
    </row>
    <row r="5115" spans="1:1" ht="15">
      <c r="A5115" s="60" t="s">
        <v>22638</v>
      </c>
    </row>
    <row r="5116" spans="1:1" ht="15">
      <c r="A5116" s="60" t="s">
        <v>22639</v>
      </c>
    </row>
    <row r="5117" spans="1:1" ht="15">
      <c r="A5117" s="60" t="s">
        <v>22640</v>
      </c>
    </row>
    <row r="5118" spans="1:1" ht="15">
      <c r="A5118" s="60" t="s">
        <v>22641</v>
      </c>
    </row>
    <row r="5119" spans="1:1" ht="15">
      <c r="A5119" s="60" t="s">
        <v>22642</v>
      </c>
    </row>
    <row r="5120" spans="1:1" ht="15">
      <c r="A5120" s="60" t="s">
        <v>22643</v>
      </c>
    </row>
    <row r="5121" spans="1:1" ht="15">
      <c r="A5121" s="60" t="s">
        <v>22644</v>
      </c>
    </row>
    <row r="5122" spans="1:1" ht="15">
      <c r="A5122" s="60" t="s">
        <v>22645</v>
      </c>
    </row>
    <row r="5123" spans="1:1" ht="15">
      <c r="A5123" s="60" t="s">
        <v>22646</v>
      </c>
    </row>
    <row r="5124" spans="1:1" ht="15">
      <c r="A5124" s="60" t="s">
        <v>22647</v>
      </c>
    </row>
    <row r="5125" spans="1:1" ht="15">
      <c r="A5125" s="60" t="s">
        <v>22648</v>
      </c>
    </row>
    <row r="5126" spans="1:1" ht="15">
      <c r="A5126" s="60" t="s">
        <v>22649</v>
      </c>
    </row>
    <row r="5127" spans="1:1" ht="15">
      <c r="A5127" s="60" t="s">
        <v>22650</v>
      </c>
    </row>
    <row r="5128" spans="1:1" ht="15">
      <c r="A5128" s="60" t="s">
        <v>22651</v>
      </c>
    </row>
    <row r="5129" spans="1:1" ht="15">
      <c r="A5129" s="60" t="s">
        <v>22652</v>
      </c>
    </row>
    <row r="5130" spans="1:1" ht="15">
      <c r="A5130" s="60" t="s">
        <v>22653</v>
      </c>
    </row>
    <row r="5131" spans="1:1" ht="15">
      <c r="A5131" s="60" t="s">
        <v>22654</v>
      </c>
    </row>
    <row r="5132" spans="1:1" ht="15">
      <c r="A5132" s="60" t="s">
        <v>22655</v>
      </c>
    </row>
    <row r="5133" spans="1:1" ht="15">
      <c r="A5133" s="60" t="s">
        <v>22656</v>
      </c>
    </row>
    <row r="5134" spans="1:1" ht="15">
      <c r="A5134" s="60" t="s">
        <v>22657</v>
      </c>
    </row>
    <row r="5135" spans="1:1" ht="15">
      <c r="A5135" s="60" t="s">
        <v>22658</v>
      </c>
    </row>
    <row r="5136" spans="1:1" ht="15">
      <c r="A5136" s="60" t="s">
        <v>22659</v>
      </c>
    </row>
    <row r="5137" spans="1:1" ht="15">
      <c r="A5137" s="60" t="s">
        <v>22660</v>
      </c>
    </row>
    <row r="5138" spans="1:1" ht="15">
      <c r="A5138" s="60" t="s">
        <v>22661</v>
      </c>
    </row>
    <row r="5139" spans="1:1" ht="15">
      <c r="A5139" s="60" t="s">
        <v>22662</v>
      </c>
    </row>
    <row r="5140" spans="1:1" ht="15">
      <c r="A5140" s="60" t="s">
        <v>22663</v>
      </c>
    </row>
    <row r="5141" spans="1:1" ht="15">
      <c r="A5141" s="60" t="s">
        <v>22664</v>
      </c>
    </row>
    <row r="5142" spans="1:1" ht="15">
      <c r="A5142" s="60" t="s">
        <v>22665</v>
      </c>
    </row>
    <row r="5143" spans="1:1" ht="15">
      <c r="A5143" s="60" t="s">
        <v>22666</v>
      </c>
    </row>
    <row r="5144" spans="1:1" ht="15">
      <c r="A5144" s="60" t="s">
        <v>22667</v>
      </c>
    </row>
    <row r="5145" spans="1:1" ht="15">
      <c r="A5145" s="60" t="s">
        <v>22668</v>
      </c>
    </row>
    <row r="5146" spans="1:1" ht="15">
      <c r="A5146" s="60" t="s">
        <v>22669</v>
      </c>
    </row>
    <row r="5147" spans="1:1" ht="15">
      <c r="A5147" s="60" t="s">
        <v>22670</v>
      </c>
    </row>
    <row r="5148" spans="1:1" ht="15">
      <c r="A5148" s="60" t="s">
        <v>22671</v>
      </c>
    </row>
    <row r="5149" spans="1:1" ht="15">
      <c r="A5149" s="60" t="s">
        <v>22672</v>
      </c>
    </row>
    <row r="5150" spans="1:1" ht="15">
      <c r="A5150" s="60" t="s">
        <v>22673</v>
      </c>
    </row>
    <row r="5151" spans="1:1" ht="15">
      <c r="A5151" s="60" t="s">
        <v>22674</v>
      </c>
    </row>
    <row r="5152" spans="1:1" ht="15">
      <c r="A5152" s="60" t="s">
        <v>22675</v>
      </c>
    </row>
    <row r="5153" spans="1:1" ht="15">
      <c r="A5153" s="60" t="s">
        <v>22676</v>
      </c>
    </row>
    <row r="5154" spans="1:1" ht="15">
      <c r="A5154" s="60" t="s">
        <v>22677</v>
      </c>
    </row>
    <row r="5155" spans="1:1" ht="15">
      <c r="A5155" s="60" t="s">
        <v>22678</v>
      </c>
    </row>
    <row r="5156" spans="1:1" ht="15">
      <c r="A5156" s="60" t="s">
        <v>22679</v>
      </c>
    </row>
    <row r="5157" spans="1:1" ht="15">
      <c r="A5157" s="60" t="s">
        <v>22680</v>
      </c>
    </row>
    <row r="5158" spans="1:1" ht="15">
      <c r="A5158" s="60" t="s">
        <v>22681</v>
      </c>
    </row>
    <row r="5159" spans="1:1" ht="15">
      <c r="A5159" s="60" t="s">
        <v>22682</v>
      </c>
    </row>
    <row r="5160" spans="1:1" ht="15">
      <c r="A5160" s="60" t="s">
        <v>22683</v>
      </c>
    </row>
    <row r="5161" spans="1:1" ht="15">
      <c r="A5161" s="60" t="s">
        <v>22684</v>
      </c>
    </row>
    <row r="5162" spans="1:1" ht="15">
      <c r="A5162" s="60" t="s">
        <v>22685</v>
      </c>
    </row>
    <row r="5163" spans="1:1" ht="15">
      <c r="A5163" s="60" t="s">
        <v>22686</v>
      </c>
    </row>
    <row r="5164" spans="1:1" ht="15">
      <c r="A5164" s="60" t="s">
        <v>22687</v>
      </c>
    </row>
    <row r="5165" spans="1:1" ht="15">
      <c r="A5165" s="60" t="s">
        <v>22688</v>
      </c>
    </row>
    <row r="5166" spans="1:1" ht="15">
      <c r="A5166" s="60" t="s">
        <v>22689</v>
      </c>
    </row>
    <row r="5167" spans="1:1" ht="15">
      <c r="A5167" s="60" t="s">
        <v>22690</v>
      </c>
    </row>
    <row r="5168" spans="1:1" ht="15">
      <c r="A5168" s="60" t="s">
        <v>22691</v>
      </c>
    </row>
    <row r="5169" spans="1:1" ht="15">
      <c r="A5169" s="60" t="s">
        <v>22692</v>
      </c>
    </row>
    <row r="5170" spans="1:1" ht="15">
      <c r="A5170" s="60" t="s">
        <v>22693</v>
      </c>
    </row>
    <row r="5171" spans="1:1" ht="15">
      <c r="A5171" s="60" t="s">
        <v>22694</v>
      </c>
    </row>
    <row r="5172" spans="1:1" ht="15">
      <c r="A5172" s="60" t="s">
        <v>22695</v>
      </c>
    </row>
    <row r="5173" spans="1:1" ht="15">
      <c r="A5173" s="60" t="s">
        <v>22696</v>
      </c>
    </row>
    <row r="5174" spans="1:1" ht="15">
      <c r="A5174" s="60" t="s">
        <v>22697</v>
      </c>
    </row>
    <row r="5175" spans="1:1" ht="15">
      <c r="A5175" s="60" t="s">
        <v>22698</v>
      </c>
    </row>
    <row r="5176" spans="1:1" ht="15">
      <c r="A5176" s="60" t="s">
        <v>22699</v>
      </c>
    </row>
    <row r="5177" spans="1:1" ht="15">
      <c r="A5177" s="60" t="s">
        <v>22700</v>
      </c>
    </row>
    <row r="5178" spans="1:1" ht="15">
      <c r="A5178" s="60" t="s">
        <v>22701</v>
      </c>
    </row>
    <row r="5179" spans="1:1" ht="15">
      <c r="A5179" s="60" t="s">
        <v>22702</v>
      </c>
    </row>
    <row r="5180" spans="1:1" ht="15">
      <c r="A5180" s="60" t="s">
        <v>22703</v>
      </c>
    </row>
    <row r="5181" spans="1:1" ht="15">
      <c r="A5181" s="60" t="s">
        <v>22704</v>
      </c>
    </row>
    <row r="5182" spans="1:1" ht="15">
      <c r="A5182" s="60" t="s">
        <v>22705</v>
      </c>
    </row>
    <row r="5183" spans="1:1" ht="15">
      <c r="A5183" s="60" t="s">
        <v>22706</v>
      </c>
    </row>
    <row r="5184" spans="1:1" ht="15">
      <c r="A5184" s="60" t="s">
        <v>22707</v>
      </c>
    </row>
    <row r="5185" spans="1:1" ht="15">
      <c r="A5185" s="60" t="s">
        <v>22708</v>
      </c>
    </row>
    <row r="5186" spans="1:1" ht="15">
      <c r="A5186" s="60" t="s">
        <v>22709</v>
      </c>
    </row>
    <row r="5187" spans="1:1" ht="15">
      <c r="A5187" s="60" t="s">
        <v>22710</v>
      </c>
    </row>
    <row r="5188" spans="1:1" ht="15">
      <c r="A5188" s="60" t="s">
        <v>22711</v>
      </c>
    </row>
    <row r="5189" spans="1:1" ht="15">
      <c r="A5189" s="60" t="s">
        <v>22712</v>
      </c>
    </row>
    <row r="5190" spans="1:1" ht="15">
      <c r="A5190" s="60" t="s">
        <v>22713</v>
      </c>
    </row>
    <row r="5191" spans="1:1" ht="15">
      <c r="A5191" s="60" t="s">
        <v>22714</v>
      </c>
    </row>
    <row r="5192" spans="1:1" ht="15">
      <c r="A5192" s="60" t="s">
        <v>22715</v>
      </c>
    </row>
    <row r="5193" spans="1:1" ht="15">
      <c r="A5193" s="60" t="s">
        <v>22716</v>
      </c>
    </row>
    <row r="5194" spans="1:1" ht="15">
      <c r="A5194" s="60" t="s">
        <v>22717</v>
      </c>
    </row>
    <row r="5195" spans="1:1" ht="15">
      <c r="A5195" s="60" t="s">
        <v>22718</v>
      </c>
    </row>
    <row r="5196" spans="1:1" ht="15">
      <c r="A5196" s="60" t="s">
        <v>22719</v>
      </c>
    </row>
    <row r="5197" spans="1:1" ht="15">
      <c r="A5197" s="60" t="s">
        <v>22720</v>
      </c>
    </row>
    <row r="5198" spans="1:1" ht="15">
      <c r="A5198" s="60" t="s">
        <v>22721</v>
      </c>
    </row>
    <row r="5199" spans="1:1" ht="15">
      <c r="A5199" s="60" t="s">
        <v>22722</v>
      </c>
    </row>
    <row r="5200" spans="1:1" ht="15">
      <c r="A5200" s="60" t="s">
        <v>22723</v>
      </c>
    </row>
    <row r="5201" spans="1:1" ht="15">
      <c r="A5201" s="60" t="s">
        <v>22724</v>
      </c>
    </row>
    <row r="5202" spans="1:1" ht="15">
      <c r="A5202" s="60" t="s">
        <v>22725</v>
      </c>
    </row>
    <row r="5203" spans="1:1" ht="15">
      <c r="A5203" s="60" t="s">
        <v>22726</v>
      </c>
    </row>
    <row r="5204" spans="1:1" ht="15">
      <c r="A5204" s="60" t="s">
        <v>22727</v>
      </c>
    </row>
    <row r="5205" spans="1:1" ht="15">
      <c r="A5205" s="60" t="s">
        <v>22728</v>
      </c>
    </row>
    <row r="5206" spans="1:1" ht="15">
      <c r="A5206" s="60" t="s">
        <v>22729</v>
      </c>
    </row>
    <row r="5207" spans="1:1" ht="15">
      <c r="A5207" s="60" t="s">
        <v>22730</v>
      </c>
    </row>
    <row r="5208" spans="1:1" ht="15">
      <c r="A5208" s="60" t="s">
        <v>22731</v>
      </c>
    </row>
    <row r="5209" spans="1:1" ht="15">
      <c r="A5209" s="60" t="s">
        <v>22732</v>
      </c>
    </row>
    <row r="5210" spans="1:1" ht="15">
      <c r="A5210" s="60" t="s">
        <v>22733</v>
      </c>
    </row>
    <row r="5211" spans="1:1" ht="15">
      <c r="A5211" s="60" t="s">
        <v>22734</v>
      </c>
    </row>
    <row r="5212" spans="1:1" ht="15">
      <c r="A5212" s="60" t="s">
        <v>22735</v>
      </c>
    </row>
    <row r="5213" spans="1:1" ht="15">
      <c r="A5213" s="60" t="s">
        <v>22736</v>
      </c>
    </row>
    <row r="5214" spans="1:1" ht="15">
      <c r="A5214" s="60" t="s">
        <v>22737</v>
      </c>
    </row>
    <row r="5215" spans="1:1" ht="15">
      <c r="A5215" s="60" t="s">
        <v>22738</v>
      </c>
    </row>
    <row r="5216" spans="1:1" ht="15">
      <c r="A5216" s="60" t="s">
        <v>22739</v>
      </c>
    </row>
    <row r="5217" spans="1:1" ht="15">
      <c r="A5217" s="60" t="s">
        <v>22740</v>
      </c>
    </row>
    <row r="5218" spans="1:1" ht="15">
      <c r="A5218" s="60" t="s">
        <v>22741</v>
      </c>
    </row>
    <row r="5219" spans="1:1" ht="15">
      <c r="A5219" s="60" t="s">
        <v>22742</v>
      </c>
    </row>
    <row r="5220" spans="1:1" ht="15">
      <c r="A5220" s="60" t="s">
        <v>22743</v>
      </c>
    </row>
    <row r="5221" spans="1:1" ht="15">
      <c r="A5221" s="60" t="s">
        <v>22744</v>
      </c>
    </row>
    <row r="5222" spans="1:1" ht="15">
      <c r="A5222" s="60" t="s">
        <v>22745</v>
      </c>
    </row>
    <row r="5223" spans="1:1" ht="15">
      <c r="A5223" s="60" t="s">
        <v>22746</v>
      </c>
    </row>
    <row r="5224" spans="1:1" ht="15">
      <c r="A5224" s="60" t="s">
        <v>22747</v>
      </c>
    </row>
    <row r="5225" spans="1:1" ht="15">
      <c r="A5225" s="60" t="s">
        <v>22748</v>
      </c>
    </row>
    <row r="5226" spans="1:1" ht="15">
      <c r="A5226" s="60" t="s">
        <v>22749</v>
      </c>
    </row>
    <row r="5227" spans="1:1" ht="15">
      <c r="A5227" s="60" t="s">
        <v>22750</v>
      </c>
    </row>
    <row r="5228" spans="1:1" ht="15">
      <c r="A5228" s="60" t="s">
        <v>22751</v>
      </c>
    </row>
    <row r="5229" spans="1:1" ht="15">
      <c r="A5229" s="60" t="s">
        <v>22752</v>
      </c>
    </row>
    <row r="5230" spans="1:1" ht="15">
      <c r="A5230" s="60" t="s">
        <v>22753</v>
      </c>
    </row>
    <row r="5231" spans="1:1" ht="15">
      <c r="A5231" s="60" t="s">
        <v>22754</v>
      </c>
    </row>
    <row r="5232" spans="1:1" ht="15">
      <c r="A5232" s="60" t="s">
        <v>22755</v>
      </c>
    </row>
    <row r="5233" spans="1:1" ht="15">
      <c r="A5233" s="60" t="s">
        <v>22756</v>
      </c>
    </row>
    <row r="5234" spans="1:1" ht="15">
      <c r="A5234" s="60" t="s">
        <v>22757</v>
      </c>
    </row>
    <row r="5235" spans="1:1" ht="15">
      <c r="A5235" s="60" t="s">
        <v>22758</v>
      </c>
    </row>
    <row r="5236" spans="1:1" ht="15">
      <c r="A5236" s="60" t="s">
        <v>22759</v>
      </c>
    </row>
    <row r="5237" spans="1:1" ht="15">
      <c r="A5237" s="60" t="s">
        <v>22760</v>
      </c>
    </row>
    <row r="5238" spans="1:1" ht="15">
      <c r="A5238" s="60" t="s">
        <v>22761</v>
      </c>
    </row>
    <row r="5239" spans="1:1" ht="15">
      <c r="A5239" s="60" t="s">
        <v>22762</v>
      </c>
    </row>
    <row r="5240" spans="1:1" ht="15">
      <c r="A5240" s="60" t="s">
        <v>22763</v>
      </c>
    </row>
    <row r="5241" spans="1:1" ht="15">
      <c r="A5241" s="60" t="s">
        <v>22764</v>
      </c>
    </row>
    <row r="5242" spans="1:1" ht="15">
      <c r="A5242" s="60" t="s">
        <v>22765</v>
      </c>
    </row>
    <row r="5243" spans="1:1" ht="15">
      <c r="A5243" s="60" t="s">
        <v>22766</v>
      </c>
    </row>
    <row r="5244" spans="1:1" ht="15">
      <c r="A5244" s="60" t="s">
        <v>22767</v>
      </c>
    </row>
    <row r="5245" spans="1:1" ht="15">
      <c r="A5245" s="60" t="s">
        <v>22768</v>
      </c>
    </row>
    <row r="5246" spans="1:1" ht="15">
      <c r="A5246" s="60" t="s">
        <v>22769</v>
      </c>
    </row>
    <row r="5247" spans="1:1" ht="15">
      <c r="A5247" s="60" t="s">
        <v>22770</v>
      </c>
    </row>
    <row r="5248" spans="1:1" ht="15">
      <c r="A5248" s="60" t="s">
        <v>22771</v>
      </c>
    </row>
    <row r="5249" spans="1:1" ht="15">
      <c r="A5249" s="60" t="s">
        <v>22772</v>
      </c>
    </row>
    <row r="5250" spans="1:1" ht="15">
      <c r="A5250" s="60" t="s">
        <v>22773</v>
      </c>
    </row>
    <row r="5251" spans="1:1" ht="15">
      <c r="A5251" s="60" t="s">
        <v>22774</v>
      </c>
    </row>
    <row r="5252" spans="1:1" ht="15">
      <c r="A5252" s="60" t="s">
        <v>22775</v>
      </c>
    </row>
    <row r="5253" spans="1:1" ht="15">
      <c r="A5253" s="60" t="s">
        <v>22776</v>
      </c>
    </row>
    <row r="5254" spans="1:1" ht="15">
      <c r="A5254" s="60" t="s">
        <v>22777</v>
      </c>
    </row>
    <row r="5255" spans="1:1" ht="15">
      <c r="A5255" s="60" t="s">
        <v>22778</v>
      </c>
    </row>
    <row r="5256" spans="1:1" ht="15">
      <c r="A5256" s="60" t="s">
        <v>22779</v>
      </c>
    </row>
    <row r="5257" spans="1:1" ht="15">
      <c r="A5257" s="60" t="s">
        <v>22780</v>
      </c>
    </row>
    <row r="5258" spans="1:1" ht="15">
      <c r="A5258" s="60" t="s">
        <v>22781</v>
      </c>
    </row>
    <row r="5259" spans="1:1" ht="15">
      <c r="A5259" s="60" t="s">
        <v>22782</v>
      </c>
    </row>
    <row r="5260" spans="1:1" ht="15">
      <c r="A5260" s="60" t="s">
        <v>22783</v>
      </c>
    </row>
    <row r="5261" spans="1:1" ht="15">
      <c r="A5261" s="60" t="s">
        <v>22784</v>
      </c>
    </row>
    <row r="5262" spans="1:1" ht="15">
      <c r="A5262" s="60" t="s">
        <v>22785</v>
      </c>
    </row>
    <row r="5263" spans="1:1" ht="15">
      <c r="A5263" s="60" t="s">
        <v>22786</v>
      </c>
    </row>
    <row r="5264" spans="1:1" ht="15">
      <c r="A5264" s="60" t="s">
        <v>22787</v>
      </c>
    </row>
    <row r="5265" spans="1:1" ht="15">
      <c r="A5265" s="60" t="s">
        <v>22788</v>
      </c>
    </row>
    <row r="5266" spans="1:1" ht="15">
      <c r="A5266" s="60" t="s">
        <v>22789</v>
      </c>
    </row>
    <row r="5267" spans="1:1" ht="15">
      <c r="A5267" s="60" t="s">
        <v>22790</v>
      </c>
    </row>
    <row r="5268" spans="1:1" ht="15">
      <c r="A5268" s="60" t="s">
        <v>22791</v>
      </c>
    </row>
    <row r="5269" spans="1:1" ht="15">
      <c r="A5269" s="60" t="s">
        <v>22792</v>
      </c>
    </row>
    <row r="5270" spans="1:1" ht="15">
      <c r="A5270" s="60" t="s">
        <v>22793</v>
      </c>
    </row>
    <row r="5271" spans="1:1" ht="15">
      <c r="A5271" s="60" t="s">
        <v>22794</v>
      </c>
    </row>
    <row r="5272" spans="1:1" ht="15">
      <c r="A5272" s="60" t="s">
        <v>22795</v>
      </c>
    </row>
    <row r="5273" spans="1:1" ht="15">
      <c r="A5273" s="60" t="s">
        <v>22796</v>
      </c>
    </row>
    <row r="5274" spans="1:1" ht="15">
      <c r="A5274" s="60" t="s">
        <v>22797</v>
      </c>
    </row>
    <row r="5275" spans="1:1" ht="15">
      <c r="A5275" s="60" t="s">
        <v>22798</v>
      </c>
    </row>
    <row r="5276" spans="1:1" ht="15">
      <c r="A5276" s="60" t="s">
        <v>22799</v>
      </c>
    </row>
    <row r="5277" spans="1:1" ht="15">
      <c r="A5277" s="60" t="s">
        <v>22800</v>
      </c>
    </row>
    <row r="5278" spans="1:1" ht="15">
      <c r="A5278" s="60" t="s">
        <v>22801</v>
      </c>
    </row>
    <row r="5279" spans="1:1" ht="15">
      <c r="A5279" s="60" t="s">
        <v>22802</v>
      </c>
    </row>
    <row r="5280" spans="1:1" ht="15">
      <c r="A5280" s="60" t="s">
        <v>22803</v>
      </c>
    </row>
    <row r="5281" spans="1:1" ht="15">
      <c r="A5281" s="60" t="s">
        <v>22804</v>
      </c>
    </row>
    <row r="5282" spans="1:1" ht="15">
      <c r="A5282" s="60" t="s">
        <v>22805</v>
      </c>
    </row>
    <row r="5283" spans="1:1" ht="15">
      <c r="A5283" s="60" t="s">
        <v>22806</v>
      </c>
    </row>
    <row r="5284" spans="1:1" ht="15">
      <c r="A5284" s="60" t="s">
        <v>22807</v>
      </c>
    </row>
    <row r="5285" spans="1:1" ht="15">
      <c r="A5285" s="60" t="s">
        <v>22808</v>
      </c>
    </row>
    <row r="5286" spans="1:1" ht="15">
      <c r="A5286" s="60" t="s">
        <v>22809</v>
      </c>
    </row>
    <row r="5287" spans="1:1" ht="15">
      <c r="A5287" s="60" t="s">
        <v>22810</v>
      </c>
    </row>
    <row r="5288" spans="1:1" ht="15">
      <c r="A5288" s="60" t="s">
        <v>22811</v>
      </c>
    </row>
    <row r="5289" spans="1:1" ht="15">
      <c r="A5289" s="60" t="s">
        <v>22812</v>
      </c>
    </row>
    <row r="5290" spans="1:1" ht="15">
      <c r="A5290" s="60" t="s">
        <v>22813</v>
      </c>
    </row>
    <row r="5291" spans="1:1" ht="15">
      <c r="A5291" s="60" t="s">
        <v>22814</v>
      </c>
    </row>
    <row r="5292" spans="1:1" ht="15">
      <c r="A5292" s="60" t="s">
        <v>22815</v>
      </c>
    </row>
    <row r="5293" spans="1:1" ht="15">
      <c r="A5293" s="60" t="s">
        <v>22816</v>
      </c>
    </row>
    <row r="5294" spans="1:1" ht="15">
      <c r="A5294" s="60" t="s">
        <v>22817</v>
      </c>
    </row>
    <row r="5295" spans="1:1" ht="15">
      <c r="A5295" s="60" t="s">
        <v>22818</v>
      </c>
    </row>
    <row r="5296" spans="1:1" ht="15">
      <c r="A5296" s="60" t="s">
        <v>22819</v>
      </c>
    </row>
    <row r="5297" spans="1:1" ht="15">
      <c r="A5297" s="60" t="s">
        <v>22820</v>
      </c>
    </row>
    <row r="5298" spans="1:1" ht="15">
      <c r="A5298" s="60" t="s">
        <v>22821</v>
      </c>
    </row>
    <row r="5299" spans="1:1" ht="15">
      <c r="A5299" s="60" t="s">
        <v>22822</v>
      </c>
    </row>
    <row r="5300" spans="1:1" ht="15">
      <c r="A5300" s="60" t="s">
        <v>22823</v>
      </c>
    </row>
    <row r="5301" spans="1:1" ht="15">
      <c r="A5301" s="60" t="s">
        <v>22824</v>
      </c>
    </row>
    <row r="5302" spans="1:1" ht="15">
      <c r="A5302" s="60" t="s">
        <v>22825</v>
      </c>
    </row>
    <row r="5303" spans="1:1" ht="15">
      <c r="A5303" s="60" t="s">
        <v>22826</v>
      </c>
    </row>
    <row r="5304" spans="1:1" ht="15">
      <c r="A5304" s="60" t="s">
        <v>22827</v>
      </c>
    </row>
    <row r="5305" spans="1:1" ht="15">
      <c r="A5305" s="60" t="s">
        <v>22828</v>
      </c>
    </row>
    <row r="5306" spans="1:1" ht="15">
      <c r="A5306" s="60" t="s">
        <v>22829</v>
      </c>
    </row>
    <row r="5307" spans="1:1" ht="15">
      <c r="A5307" s="60" t="s">
        <v>22830</v>
      </c>
    </row>
    <row r="5308" spans="1:1" ht="15">
      <c r="A5308" s="60" t="s">
        <v>22831</v>
      </c>
    </row>
    <row r="5309" spans="1:1" ht="15">
      <c r="A5309" s="60" t="s">
        <v>22832</v>
      </c>
    </row>
    <row r="5310" spans="1:1" ht="15">
      <c r="A5310" s="60" t="s">
        <v>22833</v>
      </c>
    </row>
    <row r="5311" spans="1:1" ht="15">
      <c r="A5311" s="60" t="s">
        <v>22834</v>
      </c>
    </row>
    <row r="5312" spans="1:1" ht="15">
      <c r="A5312" s="60" t="s">
        <v>22835</v>
      </c>
    </row>
    <row r="5313" spans="1:1" ht="15">
      <c r="A5313" s="60" t="s">
        <v>22836</v>
      </c>
    </row>
    <row r="5314" spans="1:1" ht="15">
      <c r="A5314" s="60" t="s">
        <v>22837</v>
      </c>
    </row>
    <row r="5315" spans="1:1" ht="15">
      <c r="A5315" s="60" t="s">
        <v>22838</v>
      </c>
    </row>
    <row r="5316" spans="1:1" ht="15">
      <c r="A5316" s="60" t="s">
        <v>22839</v>
      </c>
    </row>
    <row r="5317" spans="1:1" ht="15">
      <c r="A5317" s="60" t="s">
        <v>22840</v>
      </c>
    </row>
    <row r="5318" spans="1:1" ht="15">
      <c r="A5318" s="60" t="s">
        <v>22841</v>
      </c>
    </row>
    <row r="5319" spans="1:1" ht="15">
      <c r="A5319" s="60" t="s">
        <v>22842</v>
      </c>
    </row>
    <row r="5320" spans="1:1" ht="15">
      <c r="A5320" s="60" t="s">
        <v>22843</v>
      </c>
    </row>
    <row r="5321" spans="1:1" ht="15">
      <c r="A5321" s="60" t="s">
        <v>22844</v>
      </c>
    </row>
    <row r="5322" spans="1:1" ht="15">
      <c r="A5322" s="60" t="s">
        <v>22845</v>
      </c>
    </row>
    <row r="5323" spans="1:1" ht="15">
      <c r="A5323" s="60" t="s">
        <v>22846</v>
      </c>
    </row>
    <row r="5324" spans="1:1" ht="15">
      <c r="A5324" s="60" t="s">
        <v>22847</v>
      </c>
    </row>
    <row r="5325" spans="1:1" ht="15">
      <c r="A5325" s="60" t="s">
        <v>22848</v>
      </c>
    </row>
    <row r="5326" spans="1:1" ht="15">
      <c r="A5326" s="60" t="s">
        <v>22849</v>
      </c>
    </row>
    <row r="5327" spans="1:1" ht="15">
      <c r="A5327" s="60" t="s">
        <v>22850</v>
      </c>
    </row>
    <row r="5328" spans="1:1" ht="15">
      <c r="A5328" s="60" t="s">
        <v>22851</v>
      </c>
    </row>
    <row r="5329" spans="1:1" ht="15">
      <c r="A5329" s="60" t="s">
        <v>22852</v>
      </c>
    </row>
    <row r="5330" spans="1:1" ht="15">
      <c r="A5330" s="60" t="s">
        <v>22853</v>
      </c>
    </row>
    <row r="5331" spans="1:1" ht="15">
      <c r="A5331" s="60" t="s">
        <v>22854</v>
      </c>
    </row>
    <row r="5332" spans="1:1" ht="15">
      <c r="A5332" s="60" t="s">
        <v>22855</v>
      </c>
    </row>
    <row r="5333" spans="1:1" ht="15">
      <c r="A5333" s="60" t="s">
        <v>22856</v>
      </c>
    </row>
    <row r="5334" spans="1:1" ht="15">
      <c r="A5334" s="60" t="s">
        <v>22857</v>
      </c>
    </row>
    <row r="5335" spans="1:1" ht="15">
      <c r="A5335" s="60" t="s">
        <v>22858</v>
      </c>
    </row>
    <row r="5336" spans="1:1" ht="15">
      <c r="A5336" s="60" t="s">
        <v>22859</v>
      </c>
    </row>
    <row r="5337" spans="1:1" ht="15">
      <c r="A5337" s="60" t="s">
        <v>22860</v>
      </c>
    </row>
    <row r="5338" spans="1:1" ht="15">
      <c r="A5338" s="60" t="s">
        <v>22861</v>
      </c>
    </row>
    <row r="5339" spans="1:1" ht="15">
      <c r="A5339" s="60" t="s">
        <v>22862</v>
      </c>
    </row>
    <row r="5340" spans="1:1" ht="15">
      <c r="A5340" s="60" t="s">
        <v>22863</v>
      </c>
    </row>
    <row r="5341" spans="1:1" ht="15">
      <c r="A5341" s="60" t="s">
        <v>22864</v>
      </c>
    </row>
    <row r="5342" spans="1:1" ht="15">
      <c r="A5342" s="60" t="s">
        <v>22865</v>
      </c>
    </row>
    <row r="5343" spans="1:1" ht="15">
      <c r="A5343" s="60" t="s">
        <v>22866</v>
      </c>
    </row>
    <row r="5344" spans="1:1" ht="15">
      <c r="A5344" s="60" t="s">
        <v>22867</v>
      </c>
    </row>
    <row r="5345" spans="1:1" ht="15">
      <c r="A5345" s="60" t="s">
        <v>22868</v>
      </c>
    </row>
    <row r="5346" spans="1:1" ht="15">
      <c r="A5346" s="60" t="s">
        <v>22869</v>
      </c>
    </row>
    <row r="5347" spans="1:1" ht="15">
      <c r="A5347" s="60" t="s">
        <v>22870</v>
      </c>
    </row>
    <row r="5348" spans="1:1" ht="15">
      <c r="A5348" s="60" t="s">
        <v>22871</v>
      </c>
    </row>
    <row r="5349" spans="1:1" ht="15">
      <c r="A5349" s="60" t="s">
        <v>22872</v>
      </c>
    </row>
    <row r="5350" spans="1:1" ht="15">
      <c r="A5350" s="60" t="s">
        <v>22873</v>
      </c>
    </row>
    <row r="5351" spans="1:1" ht="15">
      <c r="A5351" s="60" t="s">
        <v>22874</v>
      </c>
    </row>
    <row r="5352" spans="1:1" ht="15">
      <c r="A5352" s="60" t="s">
        <v>22875</v>
      </c>
    </row>
    <row r="5353" spans="1:1" ht="15">
      <c r="A5353" s="60" t="s">
        <v>22876</v>
      </c>
    </row>
    <row r="5354" spans="1:1" ht="15">
      <c r="A5354" s="60" t="s">
        <v>22877</v>
      </c>
    </row>
    <row r="5355" spans="1:1" ht="15">
      <c r="A5355" s="60" t="s">
        <v>22878</v>
      </c>
    </row>
    <row r="5356" spans="1:1" ht="15">
      <c r="A5356" s="60" t="s">
        <v>22879</v>
      </c>
    </row>
    <row r="5357" spans="1:1" ht="15">
      <c r="A5357" s="60" t="s">
        <v>22880</v>
      </c>
    </row>
    <row r="5358" spans="1:1" ht="15">
      <c r="A5358" s="60" t="s">
        <v>22881</v>
      </c>
    </row>
    <row r="5359" spans="1:1" ht="15">
      <c r="A5359" s="60" t="s">
        <v>22882</v>
      </c>
    </row>
    <row r="5360" spans="1:1" ht="15">
      <c r="A5360" s="60" t="s">
        <v>22883</v>
      </c>
    </row>
    <row r="5361" spans="1:1" ht="15">
      <c r="A5361" s="60" t="s">
        <v>22884</v>
      </c>
    </row>
    <row r="5362" spans="1:1" ht="15">
      <c r="A5362" s="60" t="s">
        <v>22885</v>
      </c>
    </row>
    <row r="5363" spans="1:1" ht="15">
      <c r="A5363" s="60" t="s">
        <v>22886</v>
      </c>
    </row>
    <row r="5364" spans="1:1" ht="15">
      <c r="A5364" s="60" t="s">
        <v>22887</v>
      </c>
    </row>
    <row r="5365" spans="1:1" ht="15">
      <c r="A5365" s="60" t="s">
        <v>22888</v>
      </c>
    </row>
    <row r="5366" spans="1:1" ht="15">
      <c r="A5366" s="60" t="s">
        <v>22889</v>
      </c>
    </row>
    <row r="5367" spans="1:1" ht="15">
      <c r="A5367" s="60" t="s">
        <v>22890</v>
      </c>
    </row>
    <row r="5368" spans="1:1" ht="15">
      <c r="A5368" s="60" t="s">
        <v>22891</v>
      </c>
    </row>
    <row r="5369" spans="1:1" ht="15">
      <c r="A5369" s="60" t="s">
        <v>22892</v>
      </c>
    </row>
    <row r="5370" spans="1:1" ht="15">
      <c r="A5370" s="60" t="s">
        <v>22893</v>
      </c>
    </row>
    <row r="5371" spans="1:1" ht="15">
      <c r="A5371" s="60" t="s">
        <v>22894</v>
      </c>
    </row>
    <row r="5372" spans="1:1" ht="15">
      <c r="A5372" s="60" t="s">
        <v>22895</v>
      </c>
    </row>
    <row r="5373" spans="1:1" ht="15">
      <c r="A5373" s="60" t="s">
        <v>22896</v>
      </c>
    </row>
    <row r="5374" spans="1:1" ht="15">
      <c r="A5374" s="60" t="s">
        <v>22897</v>
      </c>
    </row>
    <row r="5375" spans="1:1" ht="15">
      <c r="A5375" s="60" t="s">
        <v>22898</v>
      </c>
    </row>
    <row r="5376" spans="1:1" ht="15">
      <c r="A5376" s="60" t="s">
        <v>22899</v>
      </c>
    </row>
    <row r="5377" spans="1:1" ht="15">
      <c r="A5377" s="60" t="s">
        <v>22900</v>
      </c>
    </row>
    <row r="5378" spans="1:1" ht="15">
      <c r="A5378" s="60" t="s">
        <v>22901</v>
      </c>
    </row>
    <row r="5379" spans="1:1" ht="15">
      <c r="A5379" s="60" t="s">
        <v>22902</v>
      </c>
    </row>
    <row r="5380" spans="1:1" ht="15">
      <c r="A5380" s="60" t="s">
        <v>22903</v>
      </c>
    </row>
    <row r="5381" spans="1:1" ht="15">
      <c r="A5381" s="60" t="s">
        <v>22904</v>
      </c>
    </row>
    <row r="5382" spans="1:1" ht="15">
      <c r="A5382" s="60" t="s">
        <v>22905</v>
      </c>
    </row>
    <row r="5383" spans="1:1" ht="15">
      <c r="A5383" s="60" t="s">
        <v>22906</v>
      </c>
    </row>
    <row r="5384" spans="1:1" ht="15">
      <c r="A5384" s="60" t="s">
        <v>22907</v>
      </c>
    </row>
    <row r="5385" spans="1:1" ht="15">
      <c r="A5385" s="60" t="s">
        <v>22908</v>
      </c>
    </row>
    <row r="5386" spans="1:1" ht="15">
      <c r="A5386" s="60" t="s">
        <v>22909</v>
      </c>
    </row>
    <row r="5387" spans="1:1" ht="15">
      <c r="A5387" s="60" t="s">
        <v>22910</v>
      </c>
    </row>
    <row r="5388" spans="1:1" ht="15">
      <c r="A5388" s="60" t="s">
        <v>22911</v>
      </c>
    </row>
    <row r="5389" spans="1:1" ht="15">
      <c r="A5389" s="60" t="s">
        <v>22912</v>
      </c>
    </row>
    <row r="5390" spans="1:1" ht="15">
      <c r="A5390" s="60" t="s">
        <v>22913</v>
      </c>
    </row>
    <row r="5391" spans="1:1" ht="15">
      <c r="A5391" s="60" t="s">
        <v>22914</v>
      </c>
    </row>
    <row r="5392" spans="1:1" ht="15">
      <c r="A5392" s="60" t="s">
        <v>22915</v>
      </c>
    </row>
    <row r="5393" spans="1:1" ht="15">
      <c r="A5393" s="60" t="s">
        <v>22916</v>
      </c>
    </row>
    <row r="5394" spans="1:1" ht="15">
      <c r="A5394" s="60" t="s">
        <v>22917</v>
      </c>
    </row>
    <row r="5395" spans="1:1" ht="15">
      <c r="A5395" s="60" t="s">
        <v>22918</v>
      </c>
    </row>
    <row r="5396" spans="1:1" ht="15">
      <c r="A5396" s="60" t="s">
        <v>22919</v>
      </c>
    </row>
    <row r="5397" spans="1:1" ht="15">
      <c r="A5397" s="60" t="s">
        <v>22920</v>
      </c>
    </row>
    <row r="5398" spans="1:1" ht="15">
      <c r="A5398" s="60" t="s">
        <v>22921</v>
      </c>
    </row>
    <row r="5399" spans="1:1" ht="15">
      <c r="A5399" s="60" t="s">
        <v>22922</v>
      </c>
    </row>
    <row r="5400" spans="1:1" ht="15">
      <c r="A5400" s="60" t="s">
        <v>22923</v>
      </c>
    </row>
    <row r="5401" spans="1:1" ht="15">
      <c r="A5401" s="60" t="s">
        <v>22924</v>
      </c>
    </row>
    <row r="5402" spans="1:1" ht="15">
      <c r="A5402" s="60" t="s">
        <v>22925</v>
      </c>
    </row>
    <row r="5403" spans="1:1" ht="15">
      <c r="A5403" s="60" t="s">
        <v>22926</v>
      </c>
    </row>
    <row r="5404" spans="1:1" ht="15">
      <c r="A5404" s="60" t="s">
        <v>22927</v>
      </c>
    </row>
    <row r="5405" spans="1:1" ht="15">
      <c r="A5405" s="60" t="s">
        <v>22928</v>
      </c>
    </row>
    <row r="5406" spans="1:1" ht="15">
      <c r="A5406" s="60" t="s">
        <v>22929</v>
      </c>
    </row>
    <row r="5407" spans="1:1" ht="15">
      <c r="A5407" s="60" t="s">
        <v>22930</v>
      </c>
    </row>
    <row r="5408" spans="1:1" ht="15">
      <c r="A5408" s="60" t="s">
        <v>22931</v>
      </c>
    </row>
    <row r="5409" spans="1:1" ht="15">
      <c r="A5409" s="60" t="s">
        <v>22932</v>
      </c>
    </row>
    <row r="5410" spans="1:1" ht="15">
      <c r="A5410" s="60" t="s">
        <v>22933</v>
      </c>
    </row>
    <row r="5411" spans="1:1" ht="15">
      <c r="A5411" s="60" t="s">
        <v>22934</v>
      </c>
    </row>
    <row r="5412" spans="1:1" ht="15">
      <c r="A5412" s="60" t="s">
        <v>22935</v>
      </c>
    </row>
    <row r="5413" spans="1:1" ht="15">
      <c r="A5413" s="60" t="s">
        <v>22936</v>
      </c>
    </row>
    <row r="5414" spans="1:1" ht="15">
      <c r="A5414" s="60" t="s">
        <v>22937</v>
      </c>
    </row>
    <row r="5415" spans="1:1" ht="15">
      <c r="A5415" s="60" t="s">
        <v>22938</v>
      </c>
    </row>
    <row r="5416" spans="1:1" ht="15">
      <c r="A5416" s="60" t="s">
        <v>22939</v>
      </c>
    </row>
    <row r="5417" spans="1:1" ht="15">
      <c r="A5417" s="60" t="s">
        <v>22940</v>
      </c>
    </row>
    <row r="5418" spans="1:1" ht="15">
      <c r="A5418" s="60" t="s">
        <v>22941</v>
      </c>
    </row>
    <row r="5419" spans="1:1" ht="15">
      <c r="A5419" s="60" t="s">
        <v>22942</v>
      </c>
    </row>
    <row r="5420" spans="1:1" ht="15">
      <c r="A5420" s="60" t="s">
        <v>22943</v>
      </c>
    </row>
    <row r="5421" spans="1:1" ht="15">
      <c r="A5421" s="60" t="s">
        <v>22944</v>
      </c>
    </row>
    <row r="5422" spans="1:1" ht="15">
      <c r="A5422" s="60" t="s">
        <v>22945</v>
      </c>
    </row>
    <row r="5423" spans="1:1" ht="15">
      <c r="A5423" s="60" t="s">
        <v>22946</v>
      </c>
    </row>
    <row r="5424" spans="1:1" ht="15">
      <c r="A5424" s="60" t="s">
        <v>22947</v>
      </c>
    </row>
    <row r="5425" spans="1:1" ht="15">
      <c r="A5425" s="60" t="s">
        <v>22948</v>
      </c>
    </row>
    <row r="5426" spans="1:1" ht="15">
      <c r="A5426" s="60" t="s">
        <v>22949</v>
      </c>
    </row>
    <row r="5427" spans="1:1" ht="15">
      <c r="A5427" s="60" t="s">
        <v>22950</v>
      </c>
    </row>
    <row r="5428" spans="1:1" ht="15">
      <c r="A5428" s="60" t="s">
        <v>22951</v>
      </c>
    </row>
    <row r="5429" spans="1:1" ht="15">
      <c r="A5429" s="60" t="s">
        <v>22952</v>
      </c>
    </row>
    <row r="5430" spans="1:1" ht="15">
      <c r="A5430" s="60" t="s">
        <v>22953</v>
      </c>
    </row>
    <row r="5431" spans="1:1" ht="15">
      <c r="A5431" s="60" t="s">
        <v>22954</v>
      </c>
    </row>
    <row r="5432" spans="1:1" ht="15">
      <c r="A5432" s="60" t="s">
        <v>22955</v>
      </c>
    </row>
    <row r="5433" spans="1:1" ht="15">
      <c r="A5433" s="60" t="s">
        <v>22956</v>
      </c>
    </row>
    <row r="5434" spans="1:1" ht="15">
      <c r="A5434" s="60" t="s">
        <v>22957</v>
      </c>
    </row>
    <row r="5435" spans="1:1" ht="15">
      <c r="A5435" s="60" t="s">
        <v>22958</v>
      </c>
    </row>
    <row r="5436" spans="1:1" ht="15">
      <c r="A5436" s="60" t="s">
        <v>22959</v>
      </c>
    </row>
    <row r="5437" spans="1:1" ht="15">
      <c r="A5437" s="60" t="s">
        <v>22960</v>
      </c>
    </row>
    <row r="5438" spans="1:1" ht="15">
      <c r="A5438" s="60" t="s">
        <v>22961</v>
      </c>
    </row>
    <row r="5439" spans="1:1" ht="15">
      <c r="A5439" s="60" t="s">
        <v>22962</v>
      </c>
    </row>
    <row r="5440" spans="1:1" ht="15">
      <c r="A5440" s="60" t="s">
        <v>22963</v>
      </c>
    </row>
    <row r="5441" spans="1:1" ht="15">
      <c r="A5441" s="60" t="s">
        <v>22964</v>
      </c>
    </row>
    <row r="5442" spans="1:1" ht="15">
      <c r="A5442" s="60" t="s">
        <v>22965</v>
      </c>
    </row>
    <row r="5443" spans="1:1" ht="15">
      <c r="A5443" s="60" t="s">
        <v>22966</v>
      </c>
    </row>
    <row r="5444" spans="1:1" ht="15">
      <c r="A5444" s="60" t="s">
        <v>22967</v>
      </c>
    </row>
    <row r="5445" spans="1:1" ht="15">
      <c r="A5445" s="60" t="s">
        <v>22968</v>
      </c>
    </row>
    <row r="5446" spans="1:1" ht="15">
      <c r="A5446" s="60" t="s">
        <v>22969</v>
      </c>
    </row>
    <row r="5447" spans="1:1" ht="15">
      <c r="A5447" s="60" t="s">
        <v>22970</v>
      </c>
    </row>
    <row r="5448" spans="1:1" ht="15">
      <c r="A5448" s="60" t="s">
        <v>22971</v>
      </c>
    </row>
    <row r="5449" spans="1:1" ht="15">
      <c r="A5449" s="60" t="s">
        <v>22972</v>
      </c>
    </row>
    <row r="5450" spans="1:1" ht="15">
      <c r="A5450" s="60" t="s">
        <v>22973</v>
      </c>
    </row>
    <row r="5451" spans="1:1" ht="15">
      <c r="A5451" s="60" t="s">
        <v>22974</v>
      </c>
    </row>
    <row r="5452" spans="1:1" ht="15">
      <c r="A5452" s="60" t="s">
        <v>22975</v>
      </c>
    </row>
    <row r="5453" spans="1:1" ht="15">
      <c r="A5453" s="60" t="s">
        <v>22976</v>
      </c>
    </row>
    <row r="5454" spans="1:1" ht="15">
      <c r="A5454" s="60" t="s">
        <v>22977</v>
      </c>
    </row>
    <row r="5455" spans="1:1" ht="15">
      <c r="A5455" s="60" t="s">
        <v>22978</v>
      </c>
    </row>
    <row r="5456" spans="1:1" ht="15">
      <c r="A5456" s="60" t="s">
        <v>22979</v>
      </c>
    </row>
    <row r="5457" spans="1:1" ht="15">
      <c r="A5457" s="60" t="s">
        <v>22980</v>
      </c>
    </row>
    <row r="5458" spans="1:1" ht="15">
      <c r="A5458" s="60" t="s">
        <v>22981</v>
      </c>
    </row>
    <row r="5459" spans="1:1" ht="15">
      <c r="A5459" s="60" t="s">
        <v>22982</v>
      </c>
    </row>
    <row r="5460" spans="1:1" ht="15">
      <c r="A5460" s="60" t="s">
        <v>22983</v>
      </c>
    </row>
    <row r="5461" spans="1:1" ht="15">
      <c r="A5461" s="60" t="s">
        <v>22984</v>
      </c>
    </row>
    <row r="5462" spans="1:1" ht="15">
      <c r="A5462" s="60" t="s">
        <v>22985</v>
      </c>
    </row>
    <row r="5463" spans="1:1" ht="15">
      <c r="A5463" s="60" t="s">
        <v>22986</v>
      </c>
    </row>
    <row r="5464" spans="1:1" ht="15">
      <c r="A5464" s="60" t="s">
        <v>22987</v>
      </c>
    </row>
    <row r="5465" spans="1:1" ht="15">
      <c r="A5465" s="60" t="s">
        <v>22988</v>
      </c>
    </row>
    <row r="5466" spans="1:1" ht="15">
      <c r="A5466" s="60" t="s">
        <v>22989</v>
      </c>
    </row>
    <row r="5467" spans="1:1" ht="15">
      <c r="A5467" s="60" t="s">
        <v>22990</v>
      </c>
    </row>
    <row r="5468" spans="1:1" ht="15">
      <c r="A5468" s="60" t="s">
        <v>22991</v>
      </c>
    </row>
    <row r="5469" spans="1:1" ht="15">
      <c r="A5469" s="60" t="s">
        <v>22992</v>
      </c>
    </row>
    <row r="5470" spans="1:1" ht="15">
      <c r="A5470" s="60" t="s">
        <v>22993</v>
      </c>
    </row>
    <row r="5471" spans="1:1" ht="15">
      <c r="A5471" s="60" t="s">
        <v>22994</v>
      </c>
    </row>
    <row r="5472" spans="1:1" ht="15">
      <c r="A5472" s="60" t="s">
        <v>22995</v>
      </c>
    </row>
    <row r="5473" spans="1:1" ht="15">
      <c r="A5473" s="60" t="s">
        <v>22996</v>
      </c>
    </row>
    <row r="5474" spans="1:1" ht="15">
      <c r="A5474" s="60" t="s">
        <v>22997</v>
      </c>
    </row>
    <row r="5475" spans="1:1" ht="15">
      <c r="A5475" s="60" t="s">
        <v>22998</v>
      </c>
    </row>
    <row r="5476" spans="1:1" ht="15">
      <c r="A5476" s="60" t="s">
        <v>22999</v>
      </c>
    </row>
    <row r="5477" spans="1:1" ht="15">
      <c r="A5477" s="60" t="s">
        <v>23000</v>
      </c>
    </row>
    <row r="5478" spans="1:1" ht="15">
      <c r="A5478" s="60" t="s">
        <v>23001</v>
      </c>
    </row>
    <row r="5479" spans="1:1" ht="15">
      <c r="A5479" s="60" t="s">
        <v>23002</v>
      </c>
    </row>
    <row r="5480" spans="1:1" ht="15">
      <c r="A5480" s="60" t="s">
        <v>23003</v>
      </c>
    </row>
    <row r="5481" spans="1:1" ht="15">
      <c r="A5481" s="60" t="s">
        <v>23004</v>
      </c>
    </row>
    <row r="5482" spans="1:1" ht="15">
      <c r="A5482" s="60" t="s">
        <v>23005</v>
      </c>
    </row>
    <row r="5483" spans="1:1" ht="15">
      <c r="A5483" s="60" t="s">
        <v>23006</v>
      </c>
    </row>
    <row r="5484" spans="1:1" ht="15">
      <c r="A5484" s="60" t="s">
        <v>23007</v>
      </c>
    </row>
    <row r="5485" spans="1:1" ht="15">
      <c r="A5485" s="60" t="s">
        <v>23008</v>
      </c>
    </row>
    <row r="5486" spans="1:1" ht="15">
      <c r="A5486" s="60" t="s">
        <v>23009</v>
      </c>
    </row>
    <row r="5487" spans="1:1" ht="15">
      <c r="A5487" s="60" t="s">
        <v>23010</v>
      </c>
    </row>
    <row r="5488" spans="1:1" ht="15">
      <c r="A5488" s="60" t="s">
        <v>23011</v>
      </c>
    </row>
    <row r="5489" spans="1:1" ht="15">
      <c r="A5489" s="60" t="s">
        <v>23012</v>
      </c>
    </row>
    <row r="5490" spans="1:1" ht="15">
      <c r="A5490" s="60" t="s">
        <v>23013</v>
      </c>
    </row>
    <row r="5491" spans="1:1" ht="15">
      <c r="A5491" s="60" t="s">
        <v>23014</v>
      </c>
    </row>
    <row r="5492" spans="1:1" ht="15">
      <c r="A5492" s="60" t="s">
        <v>23015</v>
      </c>
    </row>
    <row r="5493" spans="1:1" ht="15">
      <c r="A5493" s="60" t="s">
        <v>23016</v>
      </c>
    </row>
    <row r="5494" spans="1:1" ht="15">
      <c r="A5494" s="60" t="s">
        <v>23017</v>
      </c>
    </row>
    <row r="5495" spans="1:1" ht="15">
      <c r="A5495" s="60" t="s">
        <v>23018</v>
      </c>
    </row>
    <row r="5496" spans="1:1" ht="15">
      <c r="A5496" s="60" t="s">
        <v>23019</v>
      </c>
    </row>
    <row r="5497" spans="1:1" ht="15">
      <c r="A5497" s="60" t="s">
        <v>23020</v>
      </c>
    </row>
    <row r="5498" spans="1:1" ht="15">
      <c r="A5498" s="60" t="s">
        <v>23021</v>
      </c>
    </row>
    <row r="5499" spans="1:1" ht="15">
      <c r="A5499" s="60" t="s">
        <v>23022</v>
      </c>
    </row>
    <row r="5500" spans="1:1" ht="15">
      <c r="A5500" s="60" t="s">
        <v>23023</v>
      </c>
    </row>
    <row r="5501" spans="1:1" ht="15">
      <c r="A5501" s="60" t="s">
        <v>23024</v>
      </c>
    </row>
    <row r="5502" spans="1:1" ht="15">
      <c r="A5502" s="60" t="s">
        <v>23025</v>
      </c>
    </row>
    <row r="5503" spans="1:1" ht="15">
      <c r="A5503" s="60" t="s">
        <v>23026</v>
      </c>
    </row>
    <row r="5504" spans="1:1" ht="15">
      <c r="A5504" s="60" t="s">
        <v>23027</v>
      </c>
    </row>
    <row r="5505" spans="1:1" ht="15">
      <c r="A5505" s="60" t="s">
        <v>23028</v>
      </c>
    </row>
    <row r="5506" spans="1:1" ht="15">
      <c r="A5506" s="60" t="s">
        <v>23029</v>
      </c>
    </row>
    <row r="5507" spans="1:1" ht="15">
      <c r="A5507" s="60" t="s">
        <v>23030</v>
      </c>
    </row>
    <row r="5508" spans="1:1" ht="15">
      <c r="A5508" s="60" t="s">
        <v>23031</v>
      </c>
    </row>
    <row r="5509" spans="1:1" ht="15">
      <c r="A5509" s="60" t="s">
        <v>23032</v>
      </c>
    </row>
    <row r="5510" spans="1:1" ht="15">
      <c r="A5510" s="60" t="s">
        <v>23033</v>
      </c>
    </row>
    <row r="5511" spans="1:1" ht="15">
      <c r="A5511" s="60" t="s">
        <v>23034</v>
      </c>
    </row>
    <row r="5512" spans="1:1" ht="15">
      <c r="A5512" s="60" t="s">
        <v>23035</v>
      </c>
    </row>
    <row r="5513" spans="1:1" ht="15">
      <c r="A5513" s="60" t="s">
        <v>23036</v>
      </c>
    </row>
    <row r="5514" spans="1:1" ht="15">
      <c r="A5514" s="60" t="s">
        <v>23037</v>
      </c>
    </row>
    <row r="5515" spans="1:1" ht="15">
      <c r="A5515" s="60" t="s">
        <v>23038</v>
      </c>
    </row>
    <row r="5516" spans="1:1" ht="15">
      <c r="A5516" s="60" t="s">
        <v>23039</v>
      </c>
    </row>
    <row r="5517" spans="1:1" ht="15">
      <c r="A5517" s="60" t="s">
        <v>23040</v>
      </c>
    </row>
    <row r="5518" spans="1:1" ht="15">
      <c r="A5518" s="60" t="s">
        <v>23041</v>
      </c>
    </row>
    <row r="5519" spans="1:1" ht="15">
      <c r="A5519" s="60" t="s">
        <v>23042</v>
      </c>
    </row>
    <row r="5520" spans="1:1" ht="15">
      <c r="A5520" s="60" t="s">
        <v>23043</v>
      </c>
    </row>
    <row r="5521" spans="1:1" ht="15">
      <c r="A5521" s="60" t="s">
        <v>23044</v>
      </c>
    </row>
    <row r="5522" spans="1:1" ht="15">
      <c r="A5522" s="60" t="s">
        <v>23045</v>
      </c>
    </row>
    <row r="5523" spans="1:1" ht="15">
      <c r="A5523" s="60" t="s">
        <v>23046</v>
      </c>
    </row>
    <row r="5524" spans="1:1" ht="15">
      <c r="A5524" s="60" t="s">
        <v>23047</v>
      </c>
    </row>
    <row r="5525" spans="1:1" ht="15">
      <c r="A5525" s="60" t="s">
        <v>23048</v>
      </c>
    </row>
    <row r="5526" spans="1:1" ht="15">
      <c r="A5526" s="60" t="s">
        <v>23049</v>
      </c>
    </row>
    <row r="5527" spans="1:1" ht="15">
      <c r="A5527" s="60" t="s">
        <v>23050</v>
      </c>
    </row>
    <row r="5528" spans="1:1" ht="15">
      <c r="A5528" s="60" t="s">
        <v>23051</v>
      </c>
    </row>
    <row r="5529" spans="1:1" ht="15">
      <c r="A5529" s="60" t="s">
        <v>23052</v>
      </c>
    </row>
    <row r="5530" spans="1:1" ht="15">
      <c r="A5530" s="60" t="s">
        <v>23053</v>
      </c>
    </row>
    <row r="5531" spans="1:1" ht="15">
      <c r="A5531" s="60" t="s">
        <v>23054</v>
      </c>
    </row>
    <row r="5532" spans="1:1" ht="15">
      <c r="A5532" s="60" t="s">
        <v>23055</v>
      </c>
    </row>
    <row r="5533" spans="1:1" ht="15">
      <c r="A5533" s="60" t="s">
        <v>23056</v>
      </c>
    </row>
    <row r="5534" spans="1:1" ht="15">
      <c r="A5534" s="60" t="s">
        <v>23057</v>
      </c>
    </row>
    <row r="5535" spans="1:1" ht="15">
      <c r="A5535" s="60" t="s">
        <v>23058</v>
      </c>
    </row>
    <row r="5536" spans="1:1" ht="15">
      <c r="A5536" s="60" t="s">
        <v>23059</v>
      </c>
    </row>
    <row r="5537" spans="1:1" ht="15">
      <c r="A5537" s="60" t="s">
        <v>23060</v>
      </c>
    </row>
    <row r="5538" spans="1:1" ht="15">
      <c r="A5538" s="60" t="s">
        <v>23061</v>
      </c>
    </row>
    <row r="5539" spans="1:1" ht="15">
      <c r="A5539" s="60" t="s">
        <v>23062</v>
      </c>
    </row>
    <row r="5540" spans="1:1" ht="15">
      <c r="A5540" s="60" t="s">
        <v>23063</v>
      </c>
    </row>
    <row r="5541" spans="1:1" ht="15">
      <c r="A5541" s="60" t="s">
        <v>23064</v>
      </c>
    </row>
    <row r="5542" spans="1:1" ht="15">
      <c r="A5542" s="60" t="s">
        <v>23065</v>
      </c>
    </row>
    <row r="5543" spans="1:1" ht="15">
      <c r="A5543" s="60" t="s">
        <v>23066</v>
      </c>
    </row>
    <row r="5544" spans="1:1" ht="15">
      <c r="A5544" s="60" t="s">
        <v>23067</v>
      </c>
    </row>
    <row r="5545" spans="1:1" ht="15">
      <c r="A5545" s="60" t="s">
        <v>23068</v>
      </c>
    </row>
    <row r="5546" spans="1:1" ht="15">
      <c r="A5546" s="60" t="s">
        <v>23069</v>
      </c>
    </row>
    <row r="5547" spans="1:1" ht="15">
      <c r="A5547" s="60" t="s">
        <v>23070</v>
      </c>
    </row>
    <row r="5548" spans="1:1" ht="15">
      <c r="A5548" s="60" t="s">
        <v>23071</v>
      </c>
    </row>
    <row r="5549" spans="1:1" ht="15">
      <c r="A5549" s="60" t="s">
        <v>23072</v>
      </c>
    </row>
    <row r="5550" spans="1:1" ht="15">
      <c r="A5550" s="60" t="s">
        <v>23073</v>
      </c>
    </row>
    <row r="5551" spans="1:1" ht="15">
      <c r="A5551" s="60" t="s">
        <v>23074</v>
      </c>
    </row>
    <row r="5552" spans="1:1" ht="15">
      <c r="A5552" s="60" t="s">
        <v>23075</v>
      </c>
    </row>
    <row r="5553" spans="1:1" ht="15">
      <c r="A5553" s="60" t="s">
        <v>23076</v>
      </c>
    </row>
    <row r="5554" spans="1:1" ht="15">
      <c r="A5554" s="60" t="s">
        <v>23077</v>
      </c>
    </row>
    <row r="5555" spans="1:1" ht="15">
      <c r="A5555" s="60" t="s">
        <v>23078</v>
      </c>
    </row>
    <row r="5556" spans="1:1" ht="15">
      <c r="A5556" s="60" t="s">
        <v>23079</v>
      </c>
    </row>
    <row r="5557" spans="1:1" ht="15">
      <c r="A5557" s="60" t="s">
        <v>23080</v>
      </c>
    </row>
    <row r="5558" spans="1:1" ht="15">
      <c r="A5558" s="60" t="s">
        <v>23081</v>
      </c>
    </row>
    <row r="5559" spans="1:1" ht="15">
      <c r="A5559" s="60" t="s">
        <v>23082</v>
      </c>
    </row>
    <row r="5560" spans="1:1" ht="15">
      <c r="A5560" s="60" t="s">
        <v>23083</v>
      </c>
    </row>
    <row r="5561" spans="1:1" ht="15">
      <c r="A5561" s="60" t="s">
        <v>23084</v>
      </c>
    </row>
    <row r="5562" spans="1:1" ht="15">
      <c r="A5562" s="60" t="s">
        <v>23085</v>
      </c>
    </row>
    <row r="5563" spans="1:1" ht="15">
      <c r="A5563" s="60" t="s">
        <v>23086</v>
      </c>
    </row>
    <row r="5564" spans="1:1" ht="15">
      <c r="A5564" s="60" t="s">
        <v>23087</v>
      </c>
    </row>
    <row r="5565" spans="1:1" ht="15">
      <c r="A5565" s="60" t="s">
        <v>23088</v>
      </c>
    </row>
    <row r="5566" spans="1:1" ht="15">
      <c r="A5566" s="60" t="s">
        <v>23089</v>
      </c>
    </row>
    <row r="5567" spans="1:1" ht="15">
      <c r="A5567" s="60" t="s">
        <v>23090</v>
      </c>
    </row>
    <row r="5568" spans="1:1" ht="15">
      <c r="A5568" s="60" t="s">
        <v>23091</v>
      </c>
    </row>
    <row r="5569" spans="1:1" ht="15">
      <c r="A5569" s="60" t="s">
        <v>23092</v>
      </c>
    </row>
    <row r="5570" spans="1:1" ht="15">
      <c r="A5570" s="60" t="s">
        <v>23093</v>
      </c>
    </row>
    <row r="5571" spans="1:1" ht="15">
      <c r="A5571" s="60" t="s">
        <v>23094</v>
      </c>
    </row>
    <row r="5572" spans="1:1" ht="15">
      <c r="A5572" s="60" t="s">
        <v>23095</v>
      </c>
    </row>
    <row r="5573" spans="1:1" ht="15">
      <c r="A5573" s="60" t="s">
        <v>23096</v>
      </c>
    </row>
    <row r="5574" spans="1:1" ht="15">
      <c r="A5574" s="60" t="s">
        <v>23097</v>
      </c>
    </row>
    <row r="5575" spans="1:1" ht="15">
      <c r="A5575" s="60" t="s">
        <v>23098</v>
      </c>
    </row>
    <row r="5576" spans="1:1" ht="15">
      <c r="A5576" s="60" t="s">
        <v>23099</v>
      </c>
    </row>
    <row r="5577" spans="1:1" ht="15">
      <c r="A5577" s="60" t="s">
        <v>23100</v>
      </c>
    </row>
    <row r="5578" spans="1:1" ht="15">
      <c r="A5578" s="60" t="s">
        <v>23101</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11"/>
  <sheetViews>
    <sheetView workbookViewId="0"/>
  </sheetViews>
  <sheetFormatPr defaultColWidth="12.5703125" defaultRowHeight="15.75" customHeight="1"/>
  <cols>
    <col min="1" max="1" width="18.42578125" customWidth="1"/>
  </cols>
  <sheetData>
    <row r="1" spans="1:1" ht="15.75" customHeight="1">
      <c r="A1" s="59" t="s">
        <v>23102</v>
      </c>
    </row>
    <row r="2" spans="1:1" ht="15.75" customHeight="1">
      <c r="A2" s="60" t="s">
        <v>23103</v>
      </c>
    </row>
    <row r="3" spans="1:1" ht="15.75" customHeight="1">
      <c r="A3" s="60" t="s">
        <v>1160</v>
      </c>
    </row>
    <row r="4" spans="1:1" ht="15.75" customHeight="1">
      <c r="A4" s="60" t="s">
        <v>23104</v>
      </c>
    </row>
    <row r="5" spans="1:1" ht="15.75" customHeight="1">
      <c r="A5" s="60" t="s">
        <v>49</v>
      </c>
    </row>
    <row r="6" spans="1:1" ht="15.75" customHeight="1">
      <c r="A6" s="60" t="s">
        <v>23105</v>
      </c>
    </row>
    <row r="7" spans="1:1" ht="15.75" customHeight="1">
      <c r="A7" s="60" t="s">
        <v>23106</v>
      </c>
    </row>
    <row r="8" spans="1:1">
      <c r="A8" s="19" t="s">
        <v>75</v>
      </c>
    </row>
    <row r="9" spans="1:1">
      <c r="A9" s="19" t="s">
        <v>23107</v>
      </c>
    </row>
    <row r="10" spans="1:1">
      <c r="A10" s="19" t="s">
        <v>1091</v>
      </c>
    </row>
    <row r="11" spans="1:1">
      <c r="A11" s="19" t="s">
        <v>23108</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8"/>
  <sheetViews>
    <sheetView workbookViewId="0"/>
  </sheetViews>
  <sheetFormatPr defaultColWidth="12.5703125" defaultRowHeight="15.75" customHeight="1"/>
  <cols>
    <col min="1" max="1" width="13.85546875" customWidth="1"/>
  </cols>
  <sheetData>
    <row r="1" spans="1:1" ht="15.75" customHeight="1">
      <c r="A1" s="59" t="s">
        <v>23109</v>
      </c>
    </row>
    <row r="2" spans="1:1">
      <c r="A2" s="61" t="s">
        <v>294</v>
      </c>
    </row>
    <row r="3" spans="1:1">
      <c r="A3" s="61" t="s">
        <v>23110</v>
      </c>
    </row>
    <row r="4" spans="1:1">
      <c r="A4" s="62" t="s">
        <v>1173</v>
      </c>
    </row>
    <row r="5" spans="1:1">
      <c r="A5" s="61" t="s">
        <v>23111</v>
      </c>
    </row>
    <row r="6" spans="1:1">
      <c r="A6" s="62" t="s">
        <v>1011</v>
      </c>
    </row>
    <row r="7" spans="1:1">
      <c r="A7" s="19" t="s">
        <v>23112</v>
      </c>
    </row>
    <row r="8" spans="1:1">
      <c r="A8" s="61" t="s">
        <v>50</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5"/>
  <sheetViews>
    <sheetView workbookViewId="0"/>
  </sheetViews>
  <sheetFormatPr defaultColWidth="12.5703125" defaultRowHeight="15.75" customHeight="1"/>
  <cols>
    <col min="1" max="1" width="15.85546875" customWidth="1"/>
    <col min="4" max="4" width="17.140625" customWidth="1"/>
  </cols>
  <sheetData>
    <row r="1" spans="1:5">
      <c r="A1" s="62" t="s">
        <v>23113</v>
      </c>
      <c r="B1" s="62">
        <f>COUNTA(Os!B:B)-1</f>
        <v>0</v>
      </c>
      <c r="D1" s="62" t="s">
        <v>23113</v>
      </c>
      <c r="E1" s="63">
        <f>SUM(Os!L:L)</f>
        <v>2130253.0099999993</v>
      </c>
    </row>
    <row r="2" spans="1:5">
      <c r="A2" s="62" t="s">
        <v>49</v>
      </c>
      <c r="B2" s="62">
        <f>COUNTIF(Os!M:M,A2)</f>
        <v>377</v>
      </c>
      <c r="D2" s="61" t="s">
        <v>23110</v>
      </c>
      <c r="E2" s="62">
        <f>SUMIF(Os!Q:Q,D2,Os!L:L)</f>
        <v>0</v>
      </c>
    </row>
    <row r="3" spans="1:5">
      <c r="A3" s="62" t="s">
        <v>23114</v>
      </c>
      <c r="B3" s="64" t="e">
        <f>B2/B1</f>
        <v>#DIV/0!</v>
      </c>
      <c r="D3" s="61" t="s">
        <v>294</v>
      </c>
      <c r="E3" s="63">
        <f>SUMIF(Os!Q:Q,D3,Os!L:L)</f>
        <v>465462.34999999986</v>
      </c>
    </row>
    <row r="4" spans="1:5">
      <c r="D4" s="61" t="s">
        <v>23115</v>
      </c>
      <c r="E4" s="63">
        <f>E1-SUM(E2:E3)</f>
        <v>1664790.6599999995</v>
      </c>
    </row>
    <row r="5" spans="1:5">
      <c r="D5" s="61" t="s">
        <v>23116</v>
      </c>
      <c r="E5" s="65">
        <f>E4/E1</f>
        <v>0.78149902954485206</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4000"/>
  <sheetViews>
    <sheetView workbookViewId="0"/>
  </sheetViews>
  <sheetFormatPr defaultColWidth="12.5703125" defaultRowHeight="15.75" customHeight="1"/>
  <cols>
    <col min="1" max="1" width="15.5703125" customWidth="1"/>
    <col min="3" max="3" width="15.5703125" customWidth="1"/>
  </cols>
  <sheetData>
    <row r="1" spans="1:6">
      <c r="A1" s="66" t="s">
        <v>23117</v>
      </c>
      <c r="B1" s="66" t="s">
        <v>23118</v>
      </c>
      <c r="C1" s="67" t="s">
        <v>23119</v>
      </c>
      <c r="D1" s="66" t="s">
        <v>23120</v>
      </c>
      <c r="E1" s="67" t="s">
        <v>23121</v>
      </c>
      <c r="F1" s="66" t="s">
        <v>23122</v>
      </c>
    </row>
    <row r="2" spans="1:6">
      <c r="A2" s="68" t="e">
        <f t="shared" ref="A2:A256" si="0">IF(#REF!&lt;&gt;"",1,0)</f>
        <v>#REF!</v>
      </c>
      <c r="B2" s="68" t="e">
        <f t="shared" ref="B2:B256" si="1">IF(#REF!="Concluído",1,"")</f>
        <v>#REF!</v>
      </c>
      <c r="C2" s="69" t="str">
        <f t="shared" ref="C2:C256" si="2">IFERROR(SUMIF(#REF!,"Em Medição",#REF!),"")</f>
        <v/>
      </c>
      <c r="D2" s="69" t="str">
        <f t="shared" ref="D2:D256" si="3">IFERROR(SUMIF(#REF!,"Não Medido",#REF!),"")</f>
        <v/>
      </c>
      <c r="E2" s="69" t="str">
        <f t="shared" ref="E2:E256" si="4">IFERROR(#REF!,"")</f>
        <v/>
      </c>
      <c r="F2" s="69" t="e">
        <f t="shared" ref="F2:F256" si="5">E2-SUM(C2:D2)</f>
        <v>#VALUE!</v>
      </c>
    </row>
    <row r="3" spans="1:6">
      <c r="A3" s="68" t="e">
        <f t="shared" si="0"/>
        <v>#REF!</v>
      </c>
      <c r="B3" s="68" t="e">
        <f t="shared" si="1"/>
        <v>#REF!</v>
      </c>
      <c r="C3" s="69" t="str">
        <f t="shared" si="2"/>
        <v/>
      </c>
      <c r="D3" s="69" t="str">
        <f t="shared" si="3"/>
        <v/>
      </c>
      <c r="E3" s="69" t="str">
        <f t="shared" si="4"/>
        <v/>
      </c>
      <c r="F3" s="69" t="e">
        <f t="shared" si="5"/>
        <v>#VALUE!</v>
      </c>
    </row>
    <row r="4" spans="1:6">
      <c r="A4" s="68" t="e">
        <f t="shared" si="0"/>
        <v>#REF!</v>
      </c>
      <c r="B4" s="68" t="e">
        <f t="shared" si="1"/>
        <v>#REF!</v>
      </c>
      <c r="C4" s="69" t="str">
        <f t="shared" si="2"/>
        <v/>
      </c>
      <c r="D4" s="69" t="str">
        <f t="shared" si="3"/>
        <v/>
      </c>
      <c r="E4" s="69" t="str">
        <f t="shared" si="4"/>
        <v/>
      </c>
      <c r="F4" s="69" t="e">
        <f t="shared" si="5"/>
        <v>#VALUE!</v>
      </c>
    </row>
    <row r="5" spans="1:6">
      <c r="A5" s="68" t="e">
        <f t="shared" si="0"/>
        <v>#REF!</v>
      </c>
      <c r="B5" s="68" t="e">
        <f t="shared" si="1"/>
        <v>#REF!</v>
      </c>
      <c r="C5" s="69" t="str">
        <f t="shared" si="2"/>
        <v/>
      </c>
      <c r="D5" s="69" t="str">
        <f t="shared" si="3"/>
        <v/>
      </c>
      <c r="E5" s="69" t="str">
        <f t="shared" si="4"/>
        <v/>
      </c>
      <c r="F5" s="69" t="e">
        <f t="shared" si="5"/>
        <v>#VALUE!</v>
      </c>
    </row>
    <row r="6" spans="1:6">
      <c r="A6" s="68" t="e">
        <f t="shared" si="0"/>
        <v>#REF!</v>
      </c>
      <c r="B6" s="68" t="e">
        <f t="shared" si="1"/>
        <v>#REF!</v>
      </c>
      <c r="C6" s="69" t="str">
        <f t="shared" si="2"/>
        <v/>
      </c>
      <c r="D6" s="69" t="str">
        <f t="shared" si="3"/>
        <v/>
      </c>
      <c r="E6" s="69" t="str">
        <f t="shared" si="4"/>
        <v/>
      </c>
      <c r="F6" s="69" t="e">
        <f t="shared" si="5"/>
        <v>#VALUE!</v>
      </c>
    </row>
    <row r="7" spans="1:6">
      <c r="A7" s="68" t="e">
        <f t="shared" si="0"/>
        <v>#REF!</v>
      </c>
      <c r="B7" s="68" t="e">
        <f t="shared" si="1"/>
        <v>#REF!</v>
      </c>
      <c r="C7" s="69" t="str">
        <f t="shared" si="2"/>
        <v/>
      </c>
      <c r="D7" s="69" t="str">
        <f t="shared" si="3"/>
        <v/>
      </c>
      <c r="E7" s="69" t="str">
        <f t="shared" si="4"/>
        <v/>
      </c>
      <c r="F7" s="69" t="e">
        <f t="shared" si="5"/>
        <v>#VALUE!</v>
      </c>
    </row>
    <row r="8" spans="1:6">
      <c r="A8" s="68" t="e">
        <f t="shared" si="0"/>
        <v>#REF!</v>
      </c>
      <c r="B8" s="68" t="e">
        <f t="shared" si="1"/>
        <v>#REF!</v>
      </c>
      <c r="C8" s="69" t="str">
        <f t="shared" si="2"/>
        <v/>
      </c>
      <c r="D8" s="69" t="str">
        <f t="shared" si="3"/>
        <v/>
      </c>
      <c r="E8" s="69" t="str">
        <f t="shared" si="4"/>
        <v/>
      </c>
      <c r="F8" s="69" t="e">
        <f t="shared" si="5"/>
        <v>#VALUE!</v>
      </c>
    </row>
    <row r="9" spans="1:6">
      <c r="A9" s="68" t="e">
        <f t="shared" si="0"/>
        <v>#REF!</v>
      </c>
      <c r="B9" s="68" t="e">
        <f t="shared" si="1"/>
        <v>#REF!</v>
      </c>
      <c r="C9" s="69" t="str">
        <f t="shared" si="2"/>
        <v/>
      </c>
      <c r="D9" s="69" t="str">
        <f t="shared" si="3"/>
        <v/>
      </c>
      <c r="E9" s="69" t="str">
        <f t="shared" si="4"/>
        <v/>
      </c>
      <c r="F9" s="69" t="e">
        <f t="shared" si="5"/>
        <v>#VALUE!</v>
      </c>
    </row>
    <row r="10" spans="1:6">
      <c r="A10" s="68" t="e">
        <f t="shared" si="0"/>
        <v>#REF!</v>
      </c>
      <c r="B10" s="68" t="e">
        <f t="shared" si="1"/>
        <v>#REF!</v>
      </c>
      <c r="C10" s="69" t="str">
        <f t="shared" si="2"/>
        <v/>
      </c>
      <c r="D10" s="69" t="str">
        <f t="shared" si="3"/>
        <v/>
      </c>
      <c r="E10" s="69" t="str">
        <f t="shared" si="4"/>
        <v/>
      </c>
      <c r="F10" s="69" t="e">
        <f t="shared" si="5"/>
        <v>#VALUE!</v>
      </c>
    </row>
    <row r="11" spans="1:6">
      <c r="A11" s="68" t="e">
        <f t="shared" si="0"/>
        <v>#REF!</v>
      </c>
      <c r="B11" s="68" t="e">
        <f t="shared" si="1"/>
        <v>#REF!</v>
      </c>
      <c r="C11" s="69" t="str">
        <f t="shared" si="2"/>
        <v/>
      </c>
      <c r="D11" s="69" t="str">
        <f t="shared" si="3"/>
        <v/>
      </c>
      <c r="E11" s="69" t="str">
        <f t="shared" si="4"/>
        <v/>
      </c>
      <c r="F11" s="69" t="e">
        <f t="shared" si="5"/>
        <v>#VALUE!</v>
      </c>
    </row>
    <row r="12" spans="1:6">
      <c r="A12" s="68" t="e">
        <f t="shared" si="0"/>
        <v>#REF!</v>
      </c>
      <c r="B12" s="68" t="e">
        <f t="shared" si="1"/>
        <v>#REF!</v>
      </c>
      <c r="C12" s="69" t="str">
        <f t="shared" si="2"/>
        <v/>
      </c>
      <c r="D12" s="69" t="str">
        <f t="shared" si="3"/>
        <v/>
      </c>
      <c r="E12" s="69" t="str">
        <f t="shared" si="4"/>
        <v/>
      </c>
      <c r="F12" s="69" t="e">
        <f t="shared" si="5"/>
        <v>#VALUE!</v>
      </c>
    </row>
    <row r="13" spans="1:6">
      <c r="A13" s="68" t="e">
        <f t="shared" si="0"/>
        <v>#REF!</v>
      </c>
      <c r="B13" s="68" t="e">
        <f t="shared" si="1"/>
        <v>#REF!</v>
      </c>
      <c r="C13" s="69" t="str">
        <f t="shared" si="2"/>
        <v/>
      </c>
      <c r="D13" s="69" t="str">
        <f t="shared" si="3"/>
        <v/>
      </c>
      <c r="E13" s="69" t="str">
        <f t="shared" si="4"/>
        <v/>
      </c>
      <c r="F13" s="69" t="e">
        <f t="shared" si="5"/>
        <v>#VALUE!</v>
      </c>
    </row>
    <row r="14" spans="1:6">
      <c r="A14" s="68" t="e">
        <f t="shared" si="0"/>
        <v>#REF!</v>
      </c>
      <c r="B14" s="68" t="e">
        <f t="shared" si="1"/>
        <v>#REF!</v>
      </c>
      <c r="C14" s="69" t="str">
        <f t="shared" si="2"/>
        <v/>
      </c>
      <c r="D14" s="69" t="str">
        <f t="shared" si="3"/>
        <v/>
      </c>
      <c r="E14" s="69" t="str">
        <f t="shared" si="4"/>
        <v/>
      </c>
      <c r="F14" s="69" t="e">
        <f t="shared" si="5"/>
        <v>#VALUE!</v>
      </c>
    </row>
    <row r="15" spans="1:6">
      <c r="A15" s="68" t="e">
        <f t="shared" si="0"/>
        <v>#REF!</v>
      </c>
      <c r="B15" s="68" t="e">
        <f t="shared" si="1"/>
        <v>#REF!</v>
      </c>
      <c r="C15" s="69" t="str">
        <f t="shared" si="2"/>
        <v/>
      </c>
      <c r="D15" s="69" t="str">
        <f t="shared" si="3"/>
        <v/>
      </c>
      <c r="E15" s="69" t="str">
        <f t="shared" si="4"/>
        <v/>
      </c>
      <c r="F15" s="69" t="e">
        <f t="shared" si="5"/>
        <v>#VALUE!</v>
      </c>
    </row>
    <row r="16" spans="1:6">
      <c r="A16" s="68" t="e">
        <f t="shared" si="0"/>
        <v>#REF!</v>
      </c>
      <c r="B16" s="68" t="e">
        <f t="shared" si="1"/>
        <v>#REF!</v>
      </c>
      <c r="C16" s="69" t="str">
        <f t="shared" si="2"/>
        <v/>
      </c>
      <c r="D16" s="69" t="str">
        <f t="shared" si="3"/>
        <v/>
      </c>
      <c r="E16" s="69" t="str">
        <f t="shared" si="4"/>
        <v/>
      </c>
      <c r="F16" s="69" t="e">
        <f t="shared" si="5"/>
        <v>#VALUE!</v>
      </c>
    </row>
    <row r="17" spans="1:6">
      <c r="A17" s="68" t="e">
        <f t="shared" si="0"/>
        <v>#REF!</v>
      </c>
      <c r="B17" s="68" t="e">
        <f t="shared" si="1"/>
        <v>#REF!</v>
      </c>
      <c r="C17" s="69" t="str">
        <f t="shared" si="2"/>
        <v/>
      </c>
      <c r="D17" s="69" t="str">
        <f t="shared" si="3"/>
        <v/>
      </c>
      <c r="E17" s="69" t="str">
        <f t="shared" si="4"/>
        <v/>
      </c>
      <c r="F17" s="69" t="e">
        <f t="shared" si="5"/>
        <v>#VALUE!</v>
      </c>
    </row>
    <row r="18" spans="1:6">
      <c r="A18" s="68" t="e">
        <f t="shared" si="0"/>
        <v>#REF!</v>
      </c>
      <c r="B18" s="68" t="e">
        <f t="shared" si="1"/>
        <v>#REF!</v>
      </c>
      <c r="C18" s="69" t="str">
        <f t="shared" si="2"/>
        <v/>
      </c>
      <c r="D18" s="69" t="str">
        <f t="shared" si="3"/>
        <v/>
      </c>
      <c r="E18" s="69" t="str">
        <f t="shared" si="4"/>
        <v/>
      </c>
      <c r="F18" s="69" t="e">
        <f t="shared" si="5"/>
        <v>#VALUE!</v>
      </c>
    </row>
    <row r="19" spans="1:6">
      <c r="A19" s="68" t="e">
        <f t="shared" si="0"/>
        <v>#REF!</v>
      </c>
      <c r="B19" s="68" t="e">
        <f t="shared" si="1"/>
        <v>#REF!</v>
      </c>
      <c r="C19" s="69" t="str">
        <f t="shared" si="2"/>
        <v/>
      </c>
      <c r="D19" s="69" t="str">
        <f t="shared" si="3"/>
        <v/>
      </c>
      <c r="E19" s="69" t="str">
        <f t="shared" si="4"/>
        <v/>
      </c>
      <c r="F19" s="69" t="e">
        <f t="shared" si="5"/>
        <v>#VALUE!</v>
      </c>
    </row>
    <row r="20" spans="1:6">
      <c r="A20" s="68" t="e">
        <f t="shared" si="0"/>
        <v>#REF!</v>
      </c>
      <c r="B20" s="68" t="e">
        <f t="shared" si="1"/>
        <v>#REF!</v>
      </c>
      <c r="C20" s="69" t="str">
        <f t="shared" si="2"/>
        <v/>
      </c>
      <c r="D20" s="69" t="str">
        <f t="shared" si="3"/>
        <v/>
      </c>
      <c r="E20" s="69" t="str">
        <f t="shared" si="4"/>
        <v/>
      </c>
      <c r="F20" s="69" t="e">
        <f t="shared" si="5"/>
        <v>#VALUE!</v>
      </c>
    </row>
    <row r="21" spans="1:6">
      <c r="A21" s="68" t="e">
        <f t="shared" si="0"/>
        <v>#REF!</v>
      </c>
      <c r="B21" s="68" t="e">
        <f t="shared" si="1"/>
        <v>#REF!</v>
      </c>
      <c r="C21" s="69" t="str">
        <f t="shared" si="2"/>
        <v/>
      </c>
      <c r="D21" s="69" t="str">
        <f t="shared" si="3"/>
        <v/>
      </c>
      <c r="E21" s="69" t="str">
        <f t="shared" si="4"/>
        <v/>
      </c>
      <c r="F21" s="69" t="e">
        <f t="shared" si="5"/>
        <v>#VALUE!</v>
      </c>
    </row>
    <row r="22" spans="1:6">
      <c r="A22" s="68" t="e">
        <f t="shared" si="0"/>
        <v>#REF!</v>
      </c>
      <c r="B22" s="68" t="e">
        <f t="shared" si="1"/>
        <v>#REF!</v>
      </c>
      <c r="C22" s="69" t="str">
        <f t="shared" si="2"/>
        <v/>
      </c>
      <c r="D22" s="69" t="str">
        <f t="shared" si="3"/>
        <v/>
      </c>
      <c r="E22" s="69" t="str">
        <f t="shared" si="4"/>
        <v/>
      </c>
      <c r="F22" s="69" t="e">
        <f t="shared" si="5"/>
        <v>#VALUE!</v>
      </c>
    </row>
    <row r="23" spans="1:6">
      <c r="A23" s="68" t="e">
        <f t="shared" si="0"/>
        <v>#REF!</v>
      </c>
      <c r="B23" s="68" t="e">
        <f t="shared" si="1"/>
        <v>#REF!</v>
      </c>
      <c r="C23" s="69" t="str">
        <f t="shared" si="2"/>
        <v/>
      </c>
      <c r="D23" s="69" t="str">
        <f t="shared" si="3"/>
        <v/>
      </c>
      <c r="E23" s="69" t="str">
        <f t="shared" si="4"/>
        <v/>
      </c>
      <c r="F23" s="69" t="e">
        <f t="shared" si="5"/>
        <v>#VALUE!</v>
      </c>
    </row>
    <row r="24" spans="1:6">
      <c r="A24" s="68" t="e">
        <f t="shared" si="0"/>
        <v>#REF!</v>
      </c>
      <c r="B24" s="68" t="e">
        <f t="shared" si="1"/>
        <v>#REF!</v>
      </c>
      <c r="C24" s="69" t="str">
        <f t="shared" si="2"/>
        <v/>
      </c>
      <c r="D24" s="69" t="str">
        <f t="shared" si="3"/>
        <v/>
      </c>
      <c r="E24" s="69" t="str">
        <f t="shared" si="4"/>
        <v/>
      </c>
      <c r="F24" s="69" t="e">
        <f t="shared" si="5"/>
        <v>#VALUE!</v>
      </c>
    </row>
    <row r="25" spans="1:6">
      <c r="A25" s="68" t="e">
        <f t="shared" si="0"/>
        <v>#REF!</v>
      </c>
      <c r="B25" s="68" t="e">
        <f t="shared" si="1"/>
        <v>#REF!</v>
      </c>
      <c r="C25" s="69" t="str">
        <f t="shared" si="2"/>
        <v/>
      </c>
      <c r="D25" s="69" t="str">
        <f t="shared" si="3"/>
        <v/>
      </c>
      <c r="E25" s="69" t="str">
        <f t="shared" si="4"/>
        <v/>
      </c>
      <c r="F25" s="69" t="e">
        <f t="shared" si="5"/>
        <v>#VALUE!</v>
      </c>
    </row>
    <row r="26" spans="1:6">
      <c r="A26" s="68" t="e">
        <f t="shared" si="0"/>
        <v>#REF!</v>
      </c>
      <c r="B26" s="68" t="e">
        <f t="shared" si="1"/>
        <v>#REF!</v>
      </c>
      <c r="C26" s="69" t="str">
        <f t="shared" si="2"/>
        <v/>
      </c>
      <c r="D26" s="69" t="str">
        <f t="shared" si="3"/>
        <v/>
      </c>
      <c r="E26" s="69" t="str">
        <f t="shared" si="4"/>
        <v/>
      </c>
      <c r="F26" s="69" t="e">
        <f t="shared" si="5"/>
        <v>#VALUE!</v>
      </c>
    </row>
    <row r="27" spans="1:6">
      <c r="A27" s="68" t="e">
        <f t="shared" si="0"/>
        <v>#REF!</v>
      </c>
      <c r="B27" s="68" t="e">
        <f t="shared" si="1"/>
        <v>#REF!</v>
      </c>
      <c r="C27" s="69" t="str">
        <f t="shared" si="2"/>
        <v/>
      </c>
      <c r="D27" s="69" t="str">
        <f t="shared" si="3"/>
        <v/>
      </c>
      <c r="E27" s="69" t="str">
        <f t="shared" si="4"/>
        <v/>
      </c>
      <c r="F27" s="69" t="e">
        <f t="shared" si="5"/>
        <v>#VALUE!</v>
      </c>
    </row>
    <row r="28" spans="1:6">
      <c r="A28" s="68" t="e">
        <f t="shared" si="0"/>
        <v>#REF!</v>
      </c>
      <c r="B28" s="68" t="e">
        <f t="shared" si="1"/>
        <v>#REF!</v>
      </c>
      <c r="C28" s="69" t="str">
        <f t="shared" si="2"/>
        <v/>
      </c>
      <c r="D28" s="69" t="str">
        <f t="shared" si="3"/>
        <v/>
      </c>
      <c r="E28" s="69" t="str">
        <f t="shared" si="4"/>
        <v/>
      </c>
      <c r="F28" s="69" t="e">
        <f t="shared" si="5"/>
        <v>#VALUE!</v>
      </c>
    </row>
    <row r="29" spans="1:6">
      <c r="A29" s="68" t="e">
        <f t="shared" si="0"/>
        <v>#REF!</v>
      </c>
      <c r="B29" s="68" t="e">
        <f t="shared" si="1"/>
        <v>#REF!</v>
      </c>
      <c r="C29" s="69" t="str">
        <f t="shared" si="2"/>
        <v/>
      </c>
      <c r="D29" s="69" t="str">
        <f t="shared" si="3"/>
        <v/>
      </c>
      <c r="E29" s="69" t="str">
        <f t="shared" si="4"/>
        <v/>
      </c>
      <c r="F29" s="69" t="e">
        <f t="shared" si="5"/>
        <v>#VALUE!</v>
      </c>
    </row>
    <row r="30" spans="1:6">
      <c r="A30" s="68" t="e">
        <f t="shared" si="0"/>
        <v>#REF!</v>
      </c>
      <c r="B30" s="68" t="e">
        <f t="shared" si="1"/>
        <v>#REF!</v>
      </c>
      <c r="C30" s="69" t="str">
        <f t="shared" si="2"/>
        <v/>
      </c>
      <c r="D30" s="69" t="str">
        <f t="shared" si="3"/>
        <v/>
      </c>
      <c r="E30" s="69" t="str">
        <f t="shared" si="4"/>
        <v/>
      </c>
      <c r="F30" s="69" t="e">
        <f t="shared" si="5"/>
        <v>#VALUE!</v>
      </c>
    </row>
    <row r="31" spans="1:6">
      <c r="A31" s="68" t="e">
        <f t="shared" si="0"/>
        <v>#REF!</v>
      </c>
      <c r="B31" s="68" t="e">
        <f t="shared" si="1"/>
        <v>#REF!</v>
      </c>
      <c r="C31" s="69" t="str">
        <f t="shared" si="2"/>
        <v/>
      </c>
      <c r="D31" s="69" t="str">
        <f t="shared" si="3"/>
        <v/>
      </c>
      <c r="E31" s="69" t="str">
        <f t="shared" si="4"/>
        <v/>
      </c>
      <c r="F31" s="69" t="e">
        <f t="shared" si="5"/>
        <v>#VALUE!</v>
      </c>
    </row>
    <row r="32" spans="1:6">
      <c r="A32" s="68" t="e">
        <f t="shared" si="0"/>
        <v>#REF!</v>
      </c>
      <c r="B32" s="68" t="e">
        <f t="shared" si="1"/>
        <v>#REF!</v>
      </c>
      <c r="C32" s="69" t="str">
        <f t="shared" si="2"/>
        <v/>
      </c>
      <c r="D32" s="69" t="str">
        <f t="shared" si="3"/>
        <v/>
      </c>
      <c r="E32" s="69" t="str">
        <f t="shared" si="4"/>
        <v/>
      </c>
      <c r="F32" s="69" t="e">
        <f t="shared" si="5"/>
        <v>#VALUE!</v>
      </c>
    </row>
    <row r="33" spans="1:6">
      <c r="A33" s="68" t="e">
        <f t="shared" si="0"/>
        <v>#REF!</v>
      </c>
      <c r="B33" s="68" t="e">
        <f t="shared" si="1"/>
        <v>#REF!</v>
      </c>
      <c r="C33" s="69" t="str">
        <f t="shared" si="2"/>
        <v/>
      </c>
      <c r="D33" s="69" t="str">
        <f t="shared" si="3"/>
        <v/>
      </c>
      <c r="E33" s="69" t="str">
        <f t="shared" si="4"/>
        <v/>
      </c>
      <c r="F33" s="69" t="e">
        <f t="shared" si="5"/>
        <v>#VALUE!</v>
      </c>
    </row>
    <row r="34" spans="1:6">
      <c r="A34" s="68" t="e">
        <f t="shared" si="0"/>
        <v>#REF!</v>
      </c>
      <c r="B34" s="68" t="e">
        <f t="shared" si="1"/>
        <v>#REF!</v>
      </c>
      <c r="C34" s="69" t="str">
        <f t="shared" si="2"/>
        <v/>
      </c>
      <c r="D34" s="69" t="str">
        <f t="shared" si="3"/>
        <v/>
      </c>
      <c r="E34" s="69" t="str">
        <f t="shared" si="4"/>
        <v/>
      </c>
      <c r="F34" s="69" t="e">
        <f t="shared" si="5"/>
        <v>#VALUE!</v>
      </c>
    </row>
    <row r="35" spans="1:6">
      <c r="A35" s="68" t="e">
        <f t="shared" si="0"/>
        <v>#REF!</v>
      </c>
      <c r="B35" s="68" t="e">
        <f t="shared" si="1"/>
        <v>#REF!</v>
      </c>
      <c r="C35" s="69" t="str">
        <f t="shared" si="2"/>
        <v/>
      </c>
      <c r="D35" s="69" t="str">
        <f t="shared" si="3"/>
        <v/>
      </c>
      <c r="E35" s="69" t="str">
        <f t="shared" si="4"/>
        <v/>
      </c>
      <c r="F35" s="69" t="e">
        <f t="shared" si="5"/>
        <v>#VALUE!</v>
      </c>
    </row>
    <row r="36" spans="1:6">
      <c r="A36" s="68" t="e">
        <f t="shared" si="0"/>
        <v>#REF!</v>
      </c>
      <c r="B36" s="68" t="e">
        <f t="shared" si="1"/>
        <v>#REF!</v>
      </c>
      <c r="C36" s="69" t="str">
        <f t="shared" si="2"/>
        <v/>
      </c>
      <c r="D36" s="69" t="str">
        <f t="shared" si="3"/>
        <v/>
      </c>
      <c r="E36" s="69" t="str">
        <f t="shared" si="4"/>
        <v/>
      </c>
      <c r="F36" s="69" t="e">
        <f t="shared" si="5"/>
        <v>#VALUE!</v>
      </c>
    </row>
    <row r="37" spans="1:6">
      <c r="A37" s="68" t="e">
        <f t="shared" si="0"/>
        <v>#REF!</v>
      </c>
      <c r="B37" s="68" t="e">
        <f t="shared" si="1"/>
        <v>#REF!</v>
      </c>
      <c r="C37" s="69" t="str">
        <f t="shared" si="2"/>
        <v/>
      </c>
      <c r="D37" s="69" t="str">
        <f t="shared" si="3"/>
        <v/>
      </c>
      <c r="E37" s="69" t="str">
        <f t="shared" si="4"/>
        <v/>
      </c>
      <c r="F37" s="69" t="e">
        <f t="shared" si="5"/>
        <v>#VALUE!</v>
      </c>
    </row>
    <row r="38" spans="1:6">
      <c r="A38" s="68" t="e">
        <f t="shared" si="0"/>
        <v>#REF!</v>
      </c>
      <c r="B38" s="68" t="e">
        <f t="shared" si="1"/>
        <v>#REF!</v>
      </c>
      <c r="C38" s="69" t="str">
        <f t="shared" si="2"/>
        <v/>
      </c>
      <c r="D38" s="69" t="str">
        <f t="shared" si="3"/>
        <v/>
      </c>
      <c r="E38" s="69" t="str">
        <f t="shared" si="4"/>
        <v/>
      </c>
      <c r="F38" s="69" t="e">
        <f t="shared" si="5"/>
        <v>#VALUE!</v>
      </c>
    </row>
    <row r="39" spans="1:6">
      <c r="A39" s="68" t="e">
        <f t="shared" si="0"/>
        <v>#REF!</v>
      </c>
      <c r="B39" s="68" t="e">
        <f t="shared" si="1"/>
        <v>#REF!</v>
      </c>
      <c r="C39" s="69" t="str">
        <f t="shared" si="2"/>
        <v/>
      </c>
      <c r="D39" s="69" t="str">
        <f t="shared" si="3"/>
        <v/>
      </c>
      <c r="E39" s="69" t="str">
        <f t="shared" si="4"/>
        <v/>
      </c>
      <c r="F39" s="69" t="e">
        <f t="shared" si="5"/>
        <v>#VALUE!</v>
      </c>
    </row>
    <row r="40" spans="1:6">
      <c r="A40" s="68" t="e">
        <f t="shared" si="0"/>
        <v>#REF!</v>
      </c>
      <c r="B40" s="68" t="e">
        <f t="shared" si="1"/>
        <v>#REF!</v>
      </c>
      <c r="C40" s="69" t="str">
        <f t="shared" si="2"/>
        <v/>
      </c>
      <c r="D40" s="69" t="str">
        <f t="shared" si="3"/>
        <v/>
      </c>
      <c r="E40" s="69" t="str">
        <f t="shared" si="4"/>
        <v/>
      </c>
      <c r="F40" s="69" t="e">
        <f t="shared" si="5"/>
        <v>#VALUE!</v>
      </c>
    </row>
    <row r="41" spans="1:6">
      <c r="A41" s="68" t="e">
        <f t="shared" si="0"/>
        <v>#REF!</v>
      </c>
      <c r="B41" s="68" t="e">
        <f t="shared" si="1"/>
        <v>#REF!</v>
      </c>
      <c r="C41" s="69" t="str">
        <f t="shared" si="2"/>
        <v/>
      </c>
      <c r="D41" s="69" t="str">
        <f t="shared" si="3"/>
        <v/>
      </c>
      <c r="E41" s="69" t="str">
        <f t="shared" si="4"/>
        <v/>
      </c>
      <c r="F41" s="69" t="e">
        <f t="shared" si="5"/>
        <v>#VALUE!</v>
      </c>
    </row>
    <row r="42" spans="1:6">
      <c r="A42" s="68" t="e">
        <f t="shared" si="0"/>
        <v>#REF!</v>
      </c>
      <c r="B42" s="68" t="e">
        <f t="shared" si="1"/>
        <v>#REF!</v>
      </c>
      <c r="C42" s="69" t="str">
        <f t="shared" si="2"/>
        <v/>
      </c>
      <c r="D42" s="69" t="str">
        <f t="shared" si="3"/>
        <v/>
      </c>
      <c r="E42" s="69" t="str">
        <f t="shared" si="4"/>
        <v/>
      </c>
      <c r="F42" s="69" t="e">
        <f t="shared" si="5"/>
        <v>#VALUE!</v>
      </c>
    </row>
    <row r="43" spans="1:6">
      <c r="A43" s="68" t="e">
        <f t="shared" si="0"/>
        <v>#REF!</v>
      </c>
      <c r="B43" s="68" t="e">
        <f t="shared" si="1"/>
        <v>#REF!</v>
      </c>
      <c r="C43" s="69" t="str">
        <f t="shared" si="2"/>
        <v/>
      </c>
      <c r="D43" s="69" t="str">
        <f t="shared" si="3"/>
        <v/>
      </c>
      <c r="E43" s="69" t="str">
        <f t="shared" si="4"/>
        <v/>
      </c>
      <c r="F43" s="69" t="e">
        <f t="shared" si="5"/>
        <v>#VALUE!</v>
      </c>
    </row>
    <row r="44" spans="1:6">
      <c r="A44" s="68" t="e">
        <f t="shared" si="0"/>
        <v>#REF!</v>
      </c>
      <c r="B44" s="68" t="e">
        <f t="shared" si="1"/>
        <v>#REF!</v>
      </c>
      <c r="C44" s="69" t="str">
        <f t="shared" si="2"/>
        <v/>
      </c>
      <c r="D44" s="69" t="str">
        <f t="shared" si="3"/>
        <v/>
      </c>
      <c r="E44" s="69" t="str">
        <f t="shared" si="4"/>
        <v/>
      </c>
      <c r="F44" s="69" t="e">
        <f t="shared" si="5"/>
        <v>#VALUE!</v>
      </c>
    </row>
    <row r="45" spans="1:6">
      <c r="A45" s="68" t="e">
        <f t="shared" si="0"/>
        <v>#REF!</v>
      </c>
      <c r="B45" s="68" t="e">
        <f t="shared" si="1"/>
        <v>#REF!</v>
      </c>
      <c r="C45" s="69" t="str">
        <f t="shared" si="2"/>
        <v/>
      </c>
      <c r="D45" s="69" t="str">
        <f t="shared" si="3"/>
        <v/>
      </c>
      <c r="E45" s="69" t="str">
        <f t="shared" si="4"/>
        <v/>
      </c>
      <c r="F45" s="69" t="e">
        <f t="shared" si="5"/>
        <v>#VALUE!</v>
      </c>
    </row>
    <row r="46" spans="1:6">
      <c r="A46" s="68" t="e">
        <f t="shared" si="0"/>
        <v>#REF!</v>
      </c>
      <c r="B46" s="68" t="e">
        <f t="shared" si="1"/>
        <v>#REF!</v>
      </c>
      <c r="C46" s="69" t="str">
        <f t="shared" si="2"/>
        <v/>
      </c>
      <c r="D46" s="69" t="str">
        <f t="shared" si="3"/>
        <v/>
      </c>
      <c r="E46" s="69" t="str">
        <f t="shared" si="4"/>
        <v/>
      </c>
      <c r="F46" s="69" t="e">
        <f t="shared" si="5"/>
        <v>#VALUE!</v>
      </c>
    </row>
    <row r="47" spans="1:6">
      <c r="A47" s="68" t="e">
        <f t="shared" si="0"/>
        <v>#REF!</v>
      </c>
      <c r="B47" s="68" t="e">
        <f t="shared" si="1"/>
        <v>#REF!</v>
      </c>
      <c r="C47" s="69" t="str">
        <f t="shared" si="2"/>
        <v/>
      </c>
      <c r="D47" s="69" t="str">
        <f t="shared" si="3"/>
        <v/>
      </c>
      <c r="E47" s="69" t="str">
        <f t="shared" si="4"/>
        <v/>
      </c>
      <c r="F47" s="69" t="e">
        <f t="shared" si="5"/>
        <v>#VALUE!</v>
      </c>
    </row>
    <row r="48" spans="1:6">
      <c r="A48" s="68" t="e">
        <f t="shared" si="0"/>
        <v>#REF!</v>
      </c>
      <c r="B48" s="68" t="e">
        <f t="shared" si="1"/>
        <v>#REF!</v>
      </c>
      <c r="C48" s="69" t="str">
        <f t="shared" si="2"/>
        <v/>
      </c>
      <c r="D48" s="69" t="str">
        <f t="shared" si="3"/>
        <v/>
      </c>
      <c r="E48" s="69" t="str">
        <f t="shared" si="4"/>
        <v/>
      </c>
      <c r="F48" s="69" t="e">
        <f t="shared" si="5"/>
        <v>#VALUE!</v>
      </c>
    </row>
    <row r="49" spans="1:6">
      <c r="A49" s="68" t="e">
        <f t="shared" si="0"/>
        <v>#REF!</v>
      </c>
      <c r="B49" s="68" t="e">
        <f t="shared" si="1"/>
        <v>#REF!</v>
      </c>
      <c r="C49" s="69" t="str">
        <f t="shared" si="2"/>
        <v/>
      </c>
      <c r="D49" s="69" t="str">
        <f t="shared" si="3"/>
        <v/>
      </c>
      <c r="E49" s="69" t="str">
        <f t="shared" si="4"/>
        <v/>
      </c>
      <c r="F49" s="69" t="e">
        <f t="shared" si="5"/>
        <v>#VALUE!</v>
      </c>
    </row>
    <row r="50" spans="1:6">
      <c r="A50" s="68" t="e">
        <f t="shared" si="0"/>
        <v>#REF!</v>
      </c>
      <c r="B50" s="68" t="e">
        <f t="shared" si="1"/>
        <v>#REF!</v>
      </c>
      <c r="C50" s="69" t="str">
        <f t="shared" si="2"/>
        <v/>
      </c>
      <c r="D50" s="69" t="str">
        <f t="shared" si="3"/>
        <v/>
      </c>
      <c r="E50" s="69" t="str">
        <f t="shared" si="4"/>
        <v/>
      </c>
      <c r="F50" s="69" t="e">
        <f t="shared" si="5"/>
        <v>#VALUE!</v>
      </c>
    </row>
    <row r="51" spans="1:6">
      <c r="A51" s="68" t="e">
        <f t="shared" si="0"/>
        <v>#REF!</v>
      </c>
      <c r="B51" s="68" t="e">
        <f t="shared" si="1"/>
        <v>#REF!</v>
      </c>
      <c r="C51" s="69" t="str">
        <f t="shared" si="2"/>
        <v/>
      </c>
      <c r="D51" s="69" t="str">
        <f t="shared" si="3"/>
        <v/>
      </c>
      <c r="E51" s="69" t="str">
        <f t="shared" si="4"/>
        <v/>
      </c>
      <c r="F51" s="69" t="e">
        <f t="shared" si="5"/>
        <v>#VALUE!</v>
      </c>
    </row>
    <row r="52" spans="1:6">
      <c r="A52" s="68" t="e">
        <f t="shared" si="0"/>
        <v>#REF!</v>
      </c>
      <c r="B52" s="68" t="e">
        <f t="shared" si="1"/>
        <v>#REF!</v>
      </c>
      <c r="C52" s="69" t="str">
        <f t="shared" si="2"/>
        <v/>
      </c>
      <c r="D52" s="69" t="str">
        <f t="shared" si="3"/>
        <v/>
      </c>
      <c r="E52" s="69" t="str">
        <f t="shared" si="4"/>
        <v/>
      </c>
      <c r="F52" s="69" t="e">
        <f t="shared" si="5"/>
        <v>#VALUE!</v>
      </c>
    </row>
    <row r="53" spans="1:6">
      <c r="A53" s="68" t="e">
        <f t="shared" si="0"/>
        <v>#REF!</v>
      </c>
      <c r="B53" s="68" t="e">
        <f t="shared" si="1"/>
        <v>#REF!</v>
      </c>
      <c r="C53" s="69" t="str">
        <f t="shared" si="2"/>
        <v/>
      </c>
      <c r="D53" s="69" t="str">
        <f t="shared" si="3"/>
        <v/>
      </c>
      <c r="E53" s="69" t="str">
        <f t="shared" si="4"/>
        <v/>
      </c>
      <c r="F53" s="69" t="e">
        <f t="shared" si="5"/>
        <v>#VALUE!</v>
      </c>
    </row>
    <row r="54" spans="1:6">
      <c r="A54" s="68" t="e">
        <f t="shared" si="0"/>
        <v>#REF!</v>
      </c>
      <c r="B54" s="68" t="e">
        <f t="shared" si="1"/>
        <v>#REF!</v>
      </c>
      <c r="C54" s="69" t="str">
        <f t="shared" si="2"/>
        <v/>
      </c>
      <c r="D54" s="69" t="str">
        <f t="shared" si="3"/>
        <v/>
      </c>
      <c r="E54" s="69" t="str">
        <f t="shared" si="4"/>
        <v/>
      </c>
      <c r="F54" s="69" t="e">
        <f t="shared" si="5"/>
        <v>#VALUE!</v>
      </c>
    </row>
    <row r="55" spans="1:6">
      <c r="A55" s="68" t="e">
        <f t="shared" si="0"/>
        <v>#REF!</v>
      </c>
      <c r="B55" s="68" t="e">
        <f t="shared" si="1"/>
        <v>#REF!</v>
      </c>
      <c r="C55" s="69" t="str">
        <f t="shared" si="2"/>
        <v/>
      </c>
      <c r="D55" s="69" t="str">
        <f t="shared" si="3"/>
        <v/>
      </c>
      <c r="E55" s="69" t="str">
        <f t="shared" si="4"/>
        <v/>
      </c>
      <c r="F55" s="69" t="e">
        <f t="shared" si="5"/>
        <v>#VALUE!</v>
      </c>
    </row>
    <row r="56" spans="1:6">
      <c r="A56" s="68" t="e">
        <f t="shared" si="0"/>
        <v>#REF!</v>
      </c>
      <c r="B56" s="68" t="e">
        <f t="shared" si="1"/>
        <v>#REF!</v>
      </c>
      <c r="C56" s="69" t="str">
        <f t="shared" si="2"/>
        <v/>
      </c>
      <c r="D56" s="69" t="str">
        <f t="shared" si="3"/>
        <v/>
      </c>
      <c r="E56" s="69" t="str">
        <f t="shared" si="4"/>
        <v/>
      </c>
      <c r="F56" s="69" t="e">
        <f t="shared" si="5"/>
        <v>#VALUE!</v>
      </c>
    </row>
    <row r="57" spans="1:6">
      <c r="A57" s="68" t="e">
        <f t="shared" si="0"/>
        <v>#REF!</v>
      </c>
      <c r="B57" s="68" t="e">
        <f t="shared" si="1"/>
        <v>#REF!</v>
      </c>
      <c r="C57" s="69" t="str">
        <f t="shared" si="2"/>
        <v/>
      </c>
      <c r="D57" s="69" t="str">
        <f t="shared" si="3"/>
        <v/>
      </c>
      <c r="E57" s="69" t="str">
        <f t="shared" si="4"/>
        <v/>
      </c>
      <c r="F57" s="69" t="e">
        <f t="shared" si="5"/>
        <v>#VALUE!</v>
      </c>
    </row>
    <row r="58" spans="1:6">
      <c r="A58" s="68" t="e">
        <f t="shared" si="0"/>
        <v>#REF!</v>
      </c>
      <c r="B58" s="68" t="e">
        <f t="shared" si="1"/>
        <v>#REF!</v>
      </c>
      <c r="C58" s="69" t="str">
        <f t="shared" si="2"/>
        <v/>
      </c>
      <c r="D58" s="69" t="str">
        <f t="shared" si="3"/>
        <v/>
      </c>
      <c r="E58" s="69" t="str">
        <f t="shared" si="4"/>
        <v/>
      </c>
      <c r="F58" s="69" t="e">
        <f t="shared" si="5"/>
        <v>#VALUE!</v>
      </c>
    </row>
    <row r="59" spans="1:6">
      <c r="A59" s="68" t="e">
        <f t="shared" si="0"/>
        <v>#REF!</v>
      </c>
      <c r="B59" s="68" t="e">
        <f t="shared" si="1"/>
        <v>#REF!</v>
      </c>
      <c r="C59" s="69" t="str">
        <f t="shared" si="2"/>
        <v/>
      </c>
      <c r="D59" s="69" t="str">
        <f t="shared" si="3"/>
        <v/>
      </c>
      <c r="E59" s="69" t="str">
        <f t="shared" si="4"/>
        <v/>
      </c>
      <c r="F59" s="69" t="e">
        <f t="shared" si="5"/>
        <v>#VALUE!</v>
      </c>
    </row>
    <row r="60" spans="1:6">
      <c r="A60" s="68" t="e">
        <f t="shared" si="0"/>
        <v>#REF!</v>
      </c>
      <c r="B60" s="68" t="e">
        <f t="shared" si="1"/>
        <v>#REF!</v>
      </c>
      <c r="C60" s="69" t="str">
        <f t="shared" si="2"/>
        <v/>
      </c>
      <c r="D60" s="69" t="str">
        <f t="shared" si="3"/>
        <v/>
      </c>
      <c r="E60" s="69" t="str">
        <f t="shared" si="4"/>
        <v/>
      </c>
      <c r="F60" s="69" t="e">
        <f t="shared" si="5"/>
        <v>#VALUE!</v>
      </c>
    </row>
    <row r="61" spans="1:6">
      <c r="A61" s="68" t="e">
        <f t="shared" si="0"/>
        <v>#REF!</v>
      </c>
      <c r="B61" s="68" t="e">
        <f t="shared" si="1"/>
        <v>#REF!</v>
      </c>
      <c r="C61" s="69" t="str">
        <f t="shared" si="2"/>
        <v/>
      </c>
      <c r="D61" s="69" t="str">
        <f t="shared" si="3"/>
        <v/>
      </c>
      <c r="E61" s="69" t="str">
        <f t="shared" si="4"/>
        <v/>
      </c>
      <c r="F61" s="69" t="e">
        <f t="shared" si="5"/>
        <v>#VALUE!</v>
      </c>
    </row>
    <row r="62" spans="1:6">
      <c r="A62" s="68" t="e">
        <f t="shared" si="0"/>
        <v>#REF!</v>
      </c>
      <c r="B62" s="68" t="e">
        <f t="shared" si="1"/>
        <v>#REF!</v>
      </c>
      <c r="C62" s="69" t="str">
        <f t="shared" si="2"/>
        <v/>
      </c>
      <c r="D62" s="69" t="str">
        <f t="shared" si="3"/>
        <v/>
      </c>
      <c r="E62" s="69" t="str">
        <f t="shared" si="4"/>
        <v/>
      </c>
      <c r="F62" s="69" t="e">
        <f t="shared" si="5"/>
        <v>#VALUE!</v>
      </c>
    </row>
    <row r="63" spans="1:6">
      <c r="A63" s="68" t="e">
        <f t="shared" si="0"/>
        <v>#REF!</v>
      </c>
      <c r="B63" s="68" t="e">
        <f t="shared" si="1"/>
        <v>#REF!</v>
      </c>
      <c r="C63" s="69" t="str">
        <f t="shared" si="2"/>
        <v/>
      </c>
      <c r="D63" s="69" t="str">
        <f t="shared" si="3"/>
        <v/>
      </c>
      <c r="E63" s="69" t="str">
        <f t="shared" si="4"/>
        <v/>
      </c>
      <c r="F63" s="69" t="e">
        <f t="shared" si="5"/>
        <v>#VALUE!</v>
      </c>
    </row>
    <row r="64" spans="1:6">
      <c r="A64" s="68" t="e">
        <f t="shared" si="0"/>
        <v>#REF!</v>
      </c>
      <c r="B64" s="68" t="e">
        <f t="shared" si="1"/>
        <v>#REF!</v>
      </c>
      <c r="C64" s="69" t="str">
        <f t="shared" si="2"/>
        <v/>
      </c>
      <c r="D64" s="69" t="str">
        <f t="shared" si="3"/>
        <v/>
      </c>
      <c r="E64" s="69" t="str">
        <f t="shared" si="4"/>
        <v/>
      </c>
      <c r="F64" s="69" t="e">
        <f t="shared" si="5"/>
        <v>#VALUE!</v>
      </c>
    </row>
    <row r="65" spans="1:6">
      <c r="A65" s="68" t="e">
        <f t="shared" si="0"/>
        <v>#REF!</v>
      </c>
      <c r="B65" s="68" t="e">
        <f t="shared" si="1"/>
        <v>#REF!</v>
      </c>
      <c r="C65" s="69" t="str">
        <f t="shared" si="2"/>
        <v/>
      </c>
      <c r="D65" s="69" t="str">
        <f t="shared" si="3"/>
        <v/>
      </c>
      <c r="E65" s="69" t="str">
        <f t="shared" si="4"/>
        <v/>
      </c>
      <c r="F65" s="69" t="e">
        <f t="shared" si="5"/>
        <v>#VALUE!</v>
      </c>
    </row>
    <row r="66" spans="1:6">
      <c r="A66" s="68" t="e">
        <f t="shared" si="0"/>
        <v>#REF!</v>
      </c>
      <c r="B66" s="68" t="e">
        <f t="shared" si="1"/>
        <v>#REF!</v>
      </c>
      <c r="C66" s="69" t="str">
        <f t="shared" si="2"/>
        <v/>
      </c>
      <c r="D66" s="69" t="str">
        <f t="shared" si="3"/>
        <v/>
      </c>
      <c r="E66" s="69" t="str">
        <f t="shared" si="4"/>
        <v/>
      </c>
      <c r="F66" s="69" t="e">
        <f t="shared" si="5"/>
        <v>#VALUE!</v>
      </c>
    </row>
    <row r="67" spans="1:6">
      <c r="A67" s="68" t="e">
        <f t="shared" si="0"/>
        <v>#REF!</v>
      </c>
      <c r="B67" s="68" t="e">
        <f t="shared" si="1"/>
        <v>#REF!</v>
      </c>
      <c r="C67" s="69" t="str">
        <f t="shared" si="2"/>
        <v/>
      </c>
      <c r="D67" s="69" t="str">
        <f t="shared" si="3"/>
        <v/>
      </c>
      <c r="E67" s="69" t="str">
        <f t="shared" si="4"/>
        <v/>
      </c>
      <c r="F67" s="69" t="e">
        <f t="shared" si="5"/>
        <v>#VALUE!</v>
      </c>
    </row>
    <row r="68" spans="1:6">
      <c r="A68" s="68" t="e">
        <f t="shared" si="0"/>
        <v>#REF!</v>
      </c>
      <c r="B68" s="68" t="e">
        <f t="shared" si="1"/>
        <v>#REF!</v>
      </c>
      <c r="C68" s="69" t="str">
        <f t="shared" si="2"/>
        <v/>
      </c>
      <c r="D68" s="69" t="str">
        <f t="shared" si="3"/>
        <v/>
      </c>
      <c r="E68" s="69" t="str">
        <f t="shared" si="4"/>
        <v/>
      </c>
      <c r="F68" s="69" t="e">
        <f t="shared" si="5"/>
        <v>#VALUE!</v>
      </c>
    </row>
    <row r="69" spans="1:6">
      <c r="A69" s="68" t="e">
        <f t="shared" si="0"/>
        <v>#REF!</v>
      </c>
      <c r="B69" s="68" t="e">
        <f t="shared" si="1"/>
        <v>#REF!</v>
      </c>
      <c r="C69" s="69" t="str">
        <f t="shared" si="2"/>
        <v/>
      </c>
      <c r="D69" s="69" t="str">
        <f t="shared" si="3"/>
        <v/>
      </c>
      <c r="E69" s="69" t="str">
        <f t="shared" si="4"/>
        <v/>
      </c>
      <c r="F69" s="69" t="e">
        <f t="shared" si="5"/>
        <v>#VALUE!</v>
      </c>
    </row>
    <row r="70" spans="1:6">
      <c r="A70" s="68" t="e">
        <f t="shared" si="0"/>
        <v>#REF!</v>
      </c>
      <c r="B70" s="68" t="e">
        <f t="shared" si="1"/>
        <v>#REF!</v>
      </c>
      <c r="C70" s="69" t="str">
        <f t="shared" si="2"/>
        <v/>
      </c>
      <c r="D70" s="69" t="str">
        <f t="shared" si="3"/>
        <v/>
      </c>
      <c r="E70" s="69" t="str">
        <f t="shared" si="4"/>
        <v/>
      </c>
      <c r="F70" s="69" t="e">
        <f t="shared" si="5"/>
        <v>#VALUE!</v>
      </c>
    </row>
    <row r="71" spans="1:6">
      <c r="A71" s="68" t="e">
        <f t="shared" si="0"/>
        <v>#REF!</v>
      </c>
      <c r="B71" s="68" t="e">
        <f t="shared" si="1"/>
        <v>#REF!</v>
      </c>
      <c r="C71" s="69" t="str">
        <f t="shared" si="2"/>
        <v/>
      </c>
      <c r="D71" s="69" t="str">
        <f t="shared" si="3"/>
        <v/>
      </c>
      <c r="E71" s="69" t="str">
        <f t="shared" si="4"/>
        <v/>
      </c>
      <c r="F71" s="69" t="e">
        <f t="shared" si="5"/>
        <v>#VALUE!</v>
      </c>
    </row>
    <row r="72" spans="1:6">
      <c r="A72" s="68" t="e">
        <f t="shared" si="0"/>
        <v>#REF!</v>
      </c>
      <c r="B72" s="68" t="e">
        <f t="shared" si="1"/>
        <v>#REF!</v>
      </c>
      <c r="C72" s="69" t="str">
        <f t="shared" si="2"/>
        <v/>
      </c>
      <c r="D72" s="69" t="str">
        <f t="shared" si="3"/>
        <v/>
      </c>
      <c r="E72" s="69" t="str">
        <f t="shared" si="4"/>
        <v/>
      </c>
      <c r="F72" s="69" t="e">
        <f t="shared" si="5"/>
        <v>#VALUE!</v>
      </c>
    </row>
    <row r="73" spans="1:6">
      <c r="A73" s="68" t="e">
        <f t="shared" si="0"/>
        <v>#REF!</v>
      </c>
      <c r="B73" s="68" t="e">
        <f t="shared" si="1"/>
        <v>#REF!</v>
      </c>
      <c r="C73" s="69" t="str">
        <f t="shared" si="2"/>
        <v/>
      </c>
      <c r="D73" s="69" t="str">
        <f t="shared" si="3"/>
        <v/>
      </c>
      <c r="E73" s="69" t="str">
        <f t="shared" si="4"/>
        <v/>
      </c>
      <c r="F73" s="69" t="e">
        <f t="shared" si="5"/>
        <v>#VALUE!</v>
      </c>
    </row>
    <row r="74" spans="1:6">
      <c r="A74" s="68" t="e">
        <f t="shared" si="0"/>
        <v>#REF!</v>
      </c>
      <c r="B74" s="68" t="e">
        <f t="shared" si="1"/>
        <v>#REF!</v>
      </c>
      <c r="C74" s="69" t="str">
        <f t="shared" si="2"/>
        <v/>
      </c>
      <c r="D74" s="69" t="str">
        <f t="shared" si="3"/>
        <v/>
      </c>
      <c r="E74" s="69" t="str">
        <f t="shared" si="4"/>
        <v/>
      </c>
      <c r="F74" s="69" t="e">
        <f t="shared" si="5"/>
        <v>#VALUE!</v>
      </c>
    </row>
    <row r="75" spans="1:6">
      <c r="A75" s="68" t="e">
        <f t="shared" si="0"/>
        <v>#REF!</v>
      </c>
      <c r="B75" s="68" t="e">
        <f t="shared" si="1"/>
        <v>#REF!</v>
      </c>
      <c r="C75" s="69" t="str">
        <f t="shared" si="2"/>
        <v/>
      </c>
      <c r="D75" s="69" t="str">
        <f t="shared" si="3"/>
        <v/>
      </c>
      <c r="E75" s="69" t="str">
        <f t="shared" si="4"/>
        <v/>
      </c>
      <c r="F75" s="69" t="e">
        <f t="shared" si="5"/>
        <v>#VALUE!</v>
      </c>
    </row>
    <row r="76" spans="1:6">
      <c r="A76" s="68" t="e">
        <f t="shared" si="0"/>
        <v>#REF!</v>
      </c>
      <c r="B76" s="68" t="e">
        <f t="shared" si="1"/>
        <v>#REF!</v>
      </c>
      <c r="C76" s="69" t="str">
        <f t="shared" si="2"/>
        <v/>
      </c>
      <c r="D76" s="69" t="str">
        <f t="shared" si="3"/>
        <v/>
      </c>
      <c r="E76" s="69" t="str">
        <f t="shared" si="4"/>
        <v/>
      </c>
      <c r="F76" s="69" t="e">
        <f t="shared" si="5"/>
        <v>#VALUE!</v>
      </c>
    </row>
    <row r="77" spans="1:6">
      <c r="A77" s="68" t="e">
        <f t="shared" si="0"/>
        <v>#REF!</v>
      </c>
      <c r="B77" s="68" t="e">
        <f t="shared" si="1"/>
        <v>#REF!</v>
      </c>
      <c r="C77" s="69" t="str">
        <f t="shared" si="2"/>
        <v/>
      </c>
      <c r="D77" s="69" t="str">
        <f t="shared" si="3"/>
        <v/>
      </c>
      <c r="E77" s="69" t="str">
        <f t="shared" si="4"/>
        <v/>
      </c>
      <c r="F77" s="69" t="e">
        <f t="shared" si="5"/>
        <v>#VALUE!</v>
      </c>
    </row>
    <row r="78" spans="1:6">
      <c r="A78" s="68" t="e">
        <f t="shared" si="0"/>
        <v>#REF!</v>
      </c>
      <c r="B78" s="68" t="e">
        <f t="shared" si="1"/>
        <v>#REF!</v>
      </c>
      <c r="C78" s="69" t="str">
        <f t="shared" si="2"/>
        <v/>
      </c>
      <c r="D78" s="69" t="str">
        <f t="shared" si="3"/>
        <v/>
      </c>
      <c r="E78" s="69" t="str">
        <f t="shared" si="4"/>
        <v/>
      </c>
      <c r="F78" s="69" t="e">
        <f t="shared" si="5"/>
        <v>#VALUE!</v>
      </c>
    </row>
    <row r="79" spans="1:6">
      <c r="A79" s="68" t="e">
        <f t="shared" si="0"/>
        <v>#REF!</v>
      </c>
      <c r="B79" s="68" t="e">
        <f t="shared" si="1"/>
        <v>#REF!</v>
      </c>
      <c r="C79" s="69" t="str">
        <f t="shared" si="2"/>
        <v/>
      </c>
      <c r="D79" s="69" t="str">
        <f t="shared" si="3"/>
        <v/>
      </c>
      <c r="E79" s="69" t="str">
        <f t="shared" si="4"/>
        <v/>
      </c>
      <c r="F79" s="69" t="e">
        <f t="shared" si="5"/>
        <v>#VALUE!</v>
      </c>
    </row>
    <row r="80" spans="1:6">
      <c r="A80" s="68" t="e">
        <f t="shared" si="0"/>
        <v>#REF!</v>
      </c>
      <c r="B80" s="68" t="e">
        <f t="shared" si="1"/>
        <v>#REF!</v>
      </c>
      <c r="C80" s="69" t="str">
        <f t="shared" si="2"/>
        <v/>
      </c>
      <c r="D80" s="69" t="str">
        <f t="shared" si="3"/>
        <v/>
      </c>
      <c r="E80" s="69" t="str">
        <f t="shared" si="4"/>
        <v/>
      </c>
      <c r="F80" s="69" t="e">
        <f t="shared" si="5"/>
        <v>#VALUE!</v>
      </c>
    </row>
    <row r="81" spans="1:6">
      <c r="A81" s="68" t="e">
        <f t="shared" si="0"/>
        <v>#REF!</v>
      </c>
      <c r="B81" s="68" t="e">
        <f t="shared" si="1"/>
        <v>#REF!</v>
      </c>
      <c r="C81" s="69" t="str">
        <f t="shared" si="2"/>
        <v/>
      </c>
      <c r="D81" s="69" t="str">
        <f t="shared" si="3"/>
        <v/>
      </c>
      <c r="E81" s="69" t="str">
        <f t="shared" si="4"/>
        <v/>
      </c>
      <c r="F81" s="69" t="e">
        <f t="shared" si="5"/>
        <v>#VALUE!</v>
      </c>
    </row>
    <row r="82" spans="1:6">
      <c r="A82" s="68" t="e">
        <f t="shared" si="0"/>
        <v>#REF!</v>
      </c>
      <c r="B82" s="68" t="e">
        <f t="shared" si="1"/>
        <v>#REF!</v>
      </c>
      <c r="C82" s="69" t="str">
        <f t="shared" si="2"/>
        <v/>
      </c>
      <c r="D82" s="69" t="str">
        <f t="shared" si="3"/>
        <v/>
      </c>
      <c r="E82" s="69" t="str">
        <f t="shared" si="4"/>
        <v/>
      </c>
      <c r="F82" s="69" t="e">
        <f t="shared" si="5"/>
        <v>#VALUE!</v>
      </c>
    </row>
    <row r="83" spans="1:6">
      <c r="A83" s="68" t="e">
        <f t="shared" si="0"/>
        <v>#REF!</v>
      </c>
      <c r="B83" s="68" t="e">
        <f t="shared" si="1"/>
        <v>#REF!</v>
      </c>
      <c r="C83" s="69" t="str">
        <f t="shared" si="2"/>
        <v/>
      </c>
      <c r="D83" s="69" t="str">
        <f t="shared" si="3"/>
        <v/>
      </c>
      <c r="E83" s="69" t="str">
        <f t="shared" si="4"/>
        <v/>
      </c>
      <c r="F83" s="69" t="e">
        <f t="shared" si="5"/>
        <v>#VALUE!</v>
      </c>
    </row>
    <row r="84" spans="1:6">
      <c r="A84" s="68" t="e">
        <f t="shared" si="0"/>
        <v>#REF!</v>
      </c>
      <c r="B84" s="68" t="e">
        <f t="shared" si="1"/>
        <v>#REF!</v>
      </c>
      <c r="C84" s="69" t="str">
        <f t="shared" si="2"/>
        <v/>
      </c>
      <c r="D84" s="69" t="str">
        <f t="shared" si="3"/>
        <v/>
      </c>
      <c r="E84" s="69" t="str">
        <f t="shared" si="4"/>
        <v/>
      </c>
      <c r="F84" s="69" t="e">
        <f t="shared" si="5"/>
        <v>#VALUE!</v>
      </c>
    </row>
    <row r="85" spans="1:6">
      <c r="A85" s="68" t="e">
        <f t="shared" si="0"/>
        <v>#REF!</v>
      </c>
      <c r="B85" s="68" t="e">
        <f t="shared" si="1"/>
        <v>#REF!</v>
      </c>
      <c r="C85" s="69" t="str">
        <f t="shared" si="2"/>
        <v/>
      </c>
      <c r="D85" s="69" t="str">
        <f t="shared" si="3"/>
        <v/>
      </c>
      <c r="E85" s="69" t="str">
        <f t="shared" si="4"/>
        <v/>
      </c>
      <c r="F85" s="69" t="e">
        <f t="shared" si="5"/>
        <v>#VALUE!</v>
      </c>
    </row>
    <row r="86" spans="1:6">
      <c r="A86" s="68" t="e">
        <f t="shared" si="0"/>
        <v>#REF!</v>
      </c>
      <c r="B86" s="68" t="e">
        <f t="shared" si="1"/>
        <v>#REF!</v>
      </c>
      <c r="C86" s="69" t="str">
        <f t="shared" si="2"/>
        <v/>
      </c>
      <c r="D86" s="69" t="str">
        <f t="shared" si="3"/>
        <v/>
      </c>
      <c r="E86" s="69" t="str">
        <f t="shared" si="4"/>
        <v/>
      </c>
      <c r="F86" s="69" t="e">
        <f t="shared" si="5"/>
        <v>#VALUE!</v>
      </c>
    </row>
    <row r="87" spans="1:6">
      <c r="A87" s="68" t="e">
        <f t="shared" si="0"/>
        <v>#REF!</v>
      </c>
      <c r="B87" s="68" t="e">
        <f t="shared" si="1"/>
        <v>#REF!</v>
      </c>
      <c r="C87" s="69" t="str">
        <f t="shared" si="2"/>
        <v/>
      </c>
      <c r="D87" s="69" t="str">
        <f t="shared" si="3"/>
        <v/>
      </c>
      <c r="E87" s="69" t="str">
        <f t="shared" si="4"/>
        <v/>
      </c>
      <c r="F87" s="69" t="e">
        <f t="shared" si="5"/>
        <v>#VALUE!</v>
      </c>
    </row>
    <row r="88" spans="1:6">
      <c r="A88" s="68" t="e">
        <f t="shared" si="0"/>
        <v>#REF!</v>
      </c>
      <c r="B88" s="68" t="e">
        <f t="shared" si="1"/>
        <v>#REF!</v>
      </c>
      <c r="C88" s="69" t="str">
        <f t="shared" si="2"/>
        <v/>
      </c>
      <c r="D88" s="69" t="str">
        <f t="shared" si="3"/>
        <v/>
      </c>
      <c r="E88" s="69" t="str">
        <f t="shared" si="4"/>
        <v/>
      </c>
      <c r="F88" s="69" t="e">
        <f t="shared" si="5"/>
        <v>#VALUE!</v>
      </c>
    </row>
    <row r="89" spans="1:6">
      <c r="A89" s="68" t="e">
        <f t="shared" si="0"/>
        <v>#REF!</v>
      </c>
      <c r="B89" s="68" t="e">
        <f t="shared" si="1"/>
        <v>#REF!</v>
      </c>
      <c r="C89" s="69" t="str">
        <f t="shared" si="2"/>
        <v/>
      </c>
      <c r="D89" s="69" t="str">
        <f t="shared" si="3"/>
        <v/>
      </c>
      <c r="E89" s="69" t="str">
        <f t="shared" si="4"/>
        <v/>
      </c>
      <c r="F89" s="69" t="e">
        <f t="shared" si="5"/>
        <v>#VALUE!</v>
      </c>
    </row>
    <row r="90" spans="1:6">
      <c r="A90" s="68" t="e">
        <f t="shared" si="0"/>
        <v>#REF!</v>
      </c>
      <c r="B90" s="68" t="e">
        <f t="shared" si="1"/>
        <v>#REF!</v>
      </c>
      <c r="C90" s="69" t="str">
        <f t="shared" si="2"/>
        <v/>
      </c>
      <c r="D90" s="69" t="str">
        <f t="shared" si="3"/>
        <v/>
      </c>
      <c r="E90" s="69" t="str">
        <f t="shared" si="4"/>
        <v/>
      </c>
      <c r="F90" s="69" t="e">
        <f t="shared" si="5"/>
        <v>#VALUE!</v>
      </c>
    </row>
    <row r="91" spans="1:6">
      <c r="A91" s="68" t="e">
        <f t="shared" si="0"/>
        <v>#REF!</v>
      </c>
      <c r="B91" s="68" t="e">
        <f t="shared" si="1"/>
        <v>#REF!</v>
      </c>
      <c r="C91" s="69" t="str">
        <f t="shared" si="2"/>
        <v/>
      </c>
      <c r="D91" s="69" t="str">
        <f t="shared" si="3"/>
        <v/>
      </c>
      <c r="E91" s="69" t="str">
        <f t="shared" si="4"/>
        <v/>
      </c>
      <c r="F91" s="69" t="e">
        <f t="shared" si="5"/>
        <v>#VALUE!</v>
      </c>
    </row>
    <row r="92" spans="1:6">
      <c r="A92" s="68" t="e">
        <f t="shared" si="0"/>
        <v>#REF!</v>
      </c>
      <c r="B92" s="68" t="e">
        <f t="shared" si="1"/>
        <v>#REF!</v>
      </c>
      <c r="C92" s="69" t="str">
        <f t="shared" si="2"/>
        <v/>
      </c>
      <c r="D92" s="69" t="str">
        <f t="shared" si="3"/>
        <v/>
      </c>
      <c r="E92" s="69" t="str">
        <f t="shared" si="4"/>
        <v/>
      </c>
      <c r="F92" s="69" t="e">
        <f t="shared" si="5"/>
        <v>#VALUE!</v>
      </c>
    </row>
    <row r="93" spans="1:6">
      <c r="A93" s="68" t="e">
        <f t="shared" si="0"/>
        <v>#REF!</v>
      </c>
      <c r="B93" s="68" t="e">
        <f t="shared" si="1"/>
        <v>#REF!</v>
      </c>
      <c r="C93" s="69" t="str">
        <f t="shared" si="2"/>
        <v/>
      </c>
      <c r="D93" s="69" t="str">
        <f t="shared" si="3"/>
        <v/>
      </c>
      <c r="E93" s="69" t="str">
        <f t="shared" si="4"/>
        <v/>
      </c>
      <c r="F93" s="69" t="e">
        <f t="shared" si="5"/>
        <v>#VALUE!</v>
      </c>
    </row>
    <row r="94" spans="1:6">
      <c r="A94" s="68" t="e">
        <f t="shared" si="0"/>
        <v>#REF!</v>
      </c>
      <c r="B94" s="68" t="e">
        <f t="shared" si="1"/>
        <v>#REF!</v>
      </c>
      <c r="C94" s="69" t="str">
        <f t="shared" si="2"/>
        <v/>
      </c>
      <c r="D94" s="69" t="str">
        <f t="shared" si="3"/>
        <v/>
      </c>
      <c r="E94" s="69" t="str">
        <f t="shared" si="4"/>
        <v/>
      </c>
      <c r="F94" s="69" t="e">
        <f t="shared" si="5"/>
        <v>#VALUE!</v>
      </c>
    </row>
    <row r="95" spans="1:6">
      <c r="A95" s="68" t="e">
        <f t="shared" si="0"/>
        <v>#REF!</v>
      </c>
      <c r="B95" s="68" t="e">
        <f t="shared" si="1"/>
        <v>#REF!</v>
      </c>
      <c r="C95" s="69" t="str">
        <f t="shared" si="2"/>
        <v/>
      </c>
      <c r="D95" s="69" t="str">
        <f t="shared" si="3"/>
        <v/>
      </c>
      <c r="E95" s="69" t="str">
        <f t="shared" si="4"/>
        <v/>
      </c>
      <c r="F95" s="69" t="e">
        <f t="shared" si="5"/>
        <v>#VALUE!</v>
      </c>
    </row>
    <row r="96" spans="1:6">
      <c r="A96" s="68" t="e">
        <f t="shared" si="0"/>
        <v>#REF!</v>
      </c>
      <c r="B96" s="68" t="e">
        <f t="shared" si="1"/>
        <v>#REF!</v>
      </c>
      <c r="C96" s="69" t="str">
        <f t="shared" si="2"/>
        <v/>
      </c>
      <c r="D96" s="69" t="str">
        <f t="shared" si="3"/>
        <v/>
      </c>
      <c r="E96" s="69" t="str">
        <f t="shared" si="4"/>
        <v/>
      </c>
      <c r="F96" s="69" t="e">
        <f t="shared" si="5"/>
        <v>#VALUE!</v>
      </c>
    </row>
    <row r="97" spans="1:6">
      <c r="A97" s="68" t="e">
        <f t="shared" si="0"/>
        <v>#REF!</v>
      </c>
      <c r="B97" s="68" t="e">
        <f t="shared" si="1"/>
        <v>#REF!</v>
      </c>
      <c r="C97" s="69" t="str">
        <f t="shared" si="2"/>
        <v/>
      </c>
      <c r="D97" s="69" t="str">
        <f t="shared" si="3"/>
        <v/>
      </c>
      <c r="E97" s="69" t="str">
        <f t="shared" si="4"/>
        <v/>
      </c>
      <c r="F97" s="69" t="e">
        <f t="shared" si="5"/>
        <v>#VALUE!</v>
      </c>
    </row>
    <row r="98" spans="1:6">
      <c r="A98" s="68" t="e">
        <f t="shared" si="0"/>
        <v>#REF!</v>
      </c>
      <c r="B98" s="68" t="e">
        <f t="shared" si="1"/>
        <v>#REF!</v>
      </c>
      <c r="C98" s="69" t="str">
        <f t="shared" si="2"/>
        <v/>
      </c>
      <c r="D98" s="69" t="str">
        <f t="shared" si="3"/>
        <v/>
      </c>
      <c r="E98" s="69" t="str">
        <f t="shared" si="4"/>
        <v/>
      </c>
      <c r="F98" s="69" t="e">
        <f t="shared" si="5"/>
        <v>#VALUE!</v>
      </c>
    </row>
    <row r="99" spans="1:6">
      <c r="A99" s="68" t="e">
        <f t="shared" si="0"/>
        <v>#REF!</v>
      </c>
      <c r="B99" s="68" t="e">
        <f t="shared" si="1"/>
        <v>#REF!</v>
      </c>
      <c r="C99" s="69" t="str">
        <f t="shared" si="2"/>
        <v/>
      </c>
      <c r="D99" s="69" t="str">
        <f t="shared" si="3"/>
        <v/>
      </c>
      <c r="E99" s="69" t="str">
        <f t="shared" si="4"/>
        <v/>
      </c>
      <c r="F99" s="69" t="e">
        <f t="shared" si="5"/>
        <v>#VALUE!</v>
      </c>
    </row>
    <row r="100" spans="1:6">
      <c r="A100" s="68" t="e">
        <f t="shared" si="0"/>
        <v>#REF!</v>
      </c>
      <c r="B100" s="68" t="e">
        <f t="shared" si="1"/>
        <v>#REF!</v>
      </c>
      <c r="C100" s="69" t="str">
        <f t="shared" si="2"/>
        <v/>
      </c>
      <c r="D100" s="69" t="str">
        <f t="shared" si="3"/>
        <v/>
      </c>
      <c r="E100" s="69" t="str">
        <f t="shared" si="4"/>
        <v/>
      </c>
      <c r="F100" s="69" t="e">
        <f t="shared" si="5"/>
        <v>#VALUE!</v>
      </c>
    </row>
    <row r="101" spans="1:6">
      <c r="A101" s="68" t="e">
        <f t="shared" si="0"/>
        <v>#REF!</v>
      </c>
      <c r="B101" s="68" t="e">
        <f t="shared" si="1"/>
        <v>#REF!</v>
      </c>
      <c r="C101" s="69" t="str">
        <f t="shared" si="2"/>
        <v/>
      </c>
      <c r="D101" s="69" t="str">
        <f t="shared" si="3"/>
        <v/>
      </c>
      <c r="E101" s="69" t="str">
        <f t="shared" si="4"/>
        <v/>
      </c>
      <c r="F101" s="69" t="e">
        <f t="shared" si="5"/>
        <v>#VALUE!</v>
      </c>
    </row>
    <row r="102" spans="1:6">
      <c r="A102" s="68" t="e">
        <f t="shared" si="0"/>
        <v>#REF!</v>
      </c>
      <c r="B102" s="68" t="e">
        <f t="shared" si="1"/>
        <v>#REF!</v>
      </c>
      <c r="C102" s="69" t="str">
        <f t="shared" si="2"/>
        <v/>
      </c>
      <c r="D102" s="69" t="str">
        <f t="shared" si="3"/>
        <v/>
      </c>
      <c r="E102" s="69" t="str">
        <f t="shared" si="4"/>
        <v/>
      </c>
      <c r="F102" s="69" t="e">
        <f t="shared" si="5"/>
        <v>#VALUE!</v>
      </c>
    </row>
    <row r="103" spans="1:6">
      <c r="A103" s="68" t="e">
        <f t="shared" si="0"/>
        <v>#REF!</v>
      </c>
      <c r="B103" s="68" t="e">
        <f t="shared" si="1"/>
        <v>#REF!</v>
      </c>
      <c r="C103" s="69" t="str">
        <f t="shared" si="2"/>
        <v/>
      </c>
      <c r="D103" s="69" t="str">
        <f t="shared" si="3"/>
        <v/>
      </c>
      <c r="E103" s="69" t="str">
        <f t="shared" si="4"/>
        <v/>
      </c>
      <c r="F103" s="69" t="e">
        <f t="shared" si="5"/>
        <v>#VALUE!</v>
      </c>
    </row>
    <row r="104" spans="1:6">
      <c r="A104" s="68" t="e">
        <f t="shared" si="0"/>
        <v>#REF!</v>
      </c>
      <c r="B104" s="68" t="e">
        <f t="shared" si="1"/>
        <v>#REF!</v>
      </c>
      <c r="C104" s="69" t="str">
        <f t="shared" si="2"/>
        <v/>
      </c>
      <c r="D104" s="69" t="str">
        <f t="shared" si="3"/>
        <v/>
      </c>
      <c r="E104" s="69" t="str">
        <f t="shared" si="4"/>
        <v/>
      </c>
      <c r="F104" s="69" t="e">
        <f t="shared" si="5"/>
        <v>#VALUE!</v>
      </c>
    </row>
    <row r="105" spans="1:6">
      <c r="A105" s="68" t="e">
        <f t="shared" si="0"/>
        <v>#REF!</v>
      </c>
      <c r="B105" s="68" t="e">
        <f t="shared" si="1"/>
        <v>#REF!</v>
      </c>
      <c r="C105" s="69" t="str">
        <f t="shared" si="2"/>
        <v/>
      </c>
      <c r="D105" s="69" t="str">
        <f t="shared" si="3"/>
        <v/>
      </c>
      <c r="E105" s="69" t="str">
        <f t="shared" si="4"/>
        <v/>
      </c>
      <c r="F105" s="69" t="e">
        <f t="shared" si="5"/>
        <v>#VALUE!</v>
      </c>
    </row>
    <row r="106" spans="1:6">
      <c r="A106" s="68" t="e">
        <f t="shared" si="0"/>
        <v>#REF!</v>
      </c>
      <c r="B106" s="68" t="e">
        <f t="shared" si="1"/>
        <v>#REF!</v>
      </c>
      <c r="C106" s="69" t="str">
        <f t="shared" si="2"/>
        <v/>
      </c>
      <c r="D106" s="69" t="str">
        <f t="shared" si="3"/>
        <v/>
      </c>
      <c r="E106" s="69" t="str">
        <f t="shared" si="4"/>
        <v/>
      </c>
      <c r="F106" s="69" t="e">
        <f t="shared" si="5"/>
        <v>#VALUE!</v>
      </c>
    </row>
    <row r="107" spans="1:6">
      <c r="A107" s="68" t="e">
        <f t="shared" si="0"/>
        <v>#REF!</v>
      </c>
      <c r="B107" s="68" t="e">
        <f t="shared" si="1"/>
        <v>#REF!</v>
      </c>
      <c r="C107" s="69" t="str">
        <f t="shared" si="2"/>
        <v/>
      </c>
      <c r="D107" s="69" t="str">
        <f t="shared" si="3"/>
        <v/>
      </c>
      <c r="E107" s="69" t="str">
        <f t="shared" si="4"/>
        <v/>
      </c>
      <c r="F107" s="69" t="e">
        <f t="shared" si="5"/>
        <v>#VALUE!</v>
      </c>
    </row>
    <row r="108" spans="1:6">
      <c r="A108" s="68" t="e">
        <f t="shared" si="0"/>
        <v>#REF!</v>
      </c>
      <c r="B108" s="68" t="e">
        <f t="shared" si="1"/>
        <v>#REF!</v>
      </c>
      <c r="C108" s="69" t="str">
        <f t="shared" si="2"/>
        <v/>
      </c>
      <c r="D108" s="69" t="str">
        <f t="shared" si="3"/>
        <v/>
      </c>
      <c r="E108" s="69" t="str">
        <f t="shared" si="4"/>
        <v/>
      </c>
      <c r="F108" s="69" t="e">
        <f t="shared" si="5"/>
        <v>#VALUE!</v>
      </c>
    </row>
    <row r="109" spans="1:6">
      <c r="A109" s="68" t="e">
        <f t="shared" si="0"/>
        <v>#REF!</v>
      </c>
      <c r="B109" s="68" t="e">
        <f t="shared" si="1"/>
        <v>#REF!</v>
      </c>
      <c r="C109" s="69" t="str">
        <f t="shared" si="2"/>
        <v/>
      </c>
      <c r="D109" s="69" t="str">
        <f t="shared" si="3"/>
        <v/>
      </c>
      <c r="E109" s="69" t="str">
        <f t="shared" si="4"/>
        <v/>
      </c>
      <c r="F109" s="69" t="e">
        <f t="shared" si="5"/>
        <v>#VALUE!</v>
      </c>
    </row>
    <row r="110" spans="1:6">
      <c r="A110" s="68" t="e">
        <f t="shared" si="0"/>
        <v>#REF!</v>
      </c>
      <c r="B110" s="68" t="e">
        <f t="shared" si="1"/>
        <v>#REF!</v>
      </c>
      <c r="C110" s="69" t="str">
        <f t="shared" si="2"/>
        <v/>
      </c>
      <c r="D110" s="69" t="str">
        <f t="shared" si="3"/>
        <v/>
      </c>
      <c r="E110" s="69" t="str">
        <f t="shared" si="4"/>
        <v/>
      </c>
      <c r="F110" s="69" t="e">
        <f t="shared" si="5"/>
        <v>#VALUE!</v>
      </c>
    </row>
    <row r="111" spans="1:6">
      <c r="A111" s="68" t="e">
        <f t="shared" si="0"/>
        <v>#REF!</v>
      </c>
      <c r="B111" s="68" t="e">
        <f t="shared" si="1"/>
        <v>#REF!</v>
      </c>
      <c r="C111" s="69" t="str">
        <f t="shared" si="2"/>
        <v/>
      </c>
      <c r="D111" s="69" t="str">
        <f t="shared" si="3"/>
        <v/>
      </c>
      <c r="E111" s="69" t="str">
        <f t="shared" si="4"/>
        <v/>
      </c>
      <c r="F111" s="69" t="e">
        <f t="shared" si="5"/>
        <v>#VALUE!</v>
      </c>
    </row>
    <row r="112" spans="1:6">
      <c r="A112" s="68" t="e">
        <f t="shared" si="0"/>
        <v>#REF!</v>
      </c>
      <c r="B112" s="68" t="e">
        <f t="shared" si="1"/>
        <v>#REF!</v>
      </c>
      <c r="C112" s="69" t="str">
        <f t="shared" si="2"/>
        <v/>
      </c>
      <c r="D112" s="69" t="str">
        <f t="shared" si="3"/>
        <v/>
      </c>
      <c r="E112" s="69" t="str">
        <f t="shared" si="4"/>
        <v/>
      </c>
      <c r="F112" s="69" t="e">
        <f t="shared" si="5"/>
        <v>#VALUE!</v>
      </c>
    </row>
    <row r="113" spans="1:6">
      <c r="A113" s="68" t="e">
        <f t="shared" si="0"/>
        <v>#REF!</v>
      </c>
      <c r="B113" s="68" t="e">
        <f t="shared" si="1"/>
        <v>#REF!</v>
      </c>
      <c r="C113" s="69" t="str">
        <f t="shared" si="2"/>
        <v/>
      </c>
      <c r="D113" s="69" t="str">
        <f t="shared" si="3"/>
        <v/>
      </c>
      <c r="E113" s="69" t="str">
        <f t="shared" si="4"/>
        <v/>
      </c>
      <c r="F113" s="69" t="e">
        <f t="shared" si="5"/>
        <v>#VALUE!</v>
      </c>
    </row>
    <row r="114" spans="1:6">
      <c r="A114" s="68" t="e">
        <f t="shared" si="0"/>
        <v>#REF!</v>
      </c>
      <c r="B114" s="68" t="e">
        <f t="shared" si="1"/>
        <v>#REF!</v>
      </c>
      <c r="C114" s="69" t="str">
        <f t="shared" si="2"/>
        <v/>
      </c>
      <c r="D114" s="69" t="str">
        <f t="shared" si="3"/>
        <v/>
      </c>
      <c r="E114" s="69" t="str">
        <f t="shared" si="4"/>
        <v/>
      </c>
      <c r="F114" s="69" t="e">
        <f t="shared" si="5"/>
        <v>#VALUE!</v>
      </c>
    </row>
    <row r="115" spans="1:6">
      <c r="A115" s="68" t="e">
        <f t="shared" si="0"/>
        <v>#REF!</v>
      </c>
      <c r="B115" s="68" t="e">
        <f t="shared" si="1"/>
        <v>#REF!</v>
      </c>
      <c r="C115" s="69" t="str">
        <f t="shared" si="2"/>
        <v/>
      </c>
      <c r="D115" s="69" t="str">
        <f t="shared" si="3"/>
        <v/>
      </c>
      <c r="E115" s="69" t="str">
        <f t="shared" si="4"/>
        <v/>
      </c>
      <c r="F115" s="69" t="e">
        <f t="shared" si="5"/>
        <v>#VALUE!</v>
      </c>
    </row>
    <row r="116" spans="1:6">
      <c r="A116" s="68" t="e">
        <f t="shared" si="0"/>
        <v>#REF!</v>
      </c>
      <c r="B116" s="68" t="e">
        <f t="shared" si="1"/>
        <v>#REF!</v>
      </c>
      <c r="C116" s="69" t="str">
        <f t="shared" si="2"/>
        <v/>
      </c>
      <c r="D116" s="69" t="str">
        <f t="shared" si="3"/>
        <v/>
      </c>
      <c r="E116" s="69" t="str">
        <f t="shared" si="4"/>
        <v/>
      </c>
      <c r="F116" s="69" t="e">
        <f t="shared" si="5"/>
        <v>#VALUE!</v>
      </c>
    </row>
    <row r="117" spans="1:6">
      <c r="A117" s="68" t="e">
        <f t="shared" si="0"/>
        <v>#REF!</v>
      </c>
      <c r="B117" s="68" t="e">
        <f t="shared" si="1"/>
        <v>#REF!</v>
      </c>
      <c r="C117" s="69" t="str">
        <f t="shared" si="2"/>
        <v/>
      </c>
      <c r="D117" s="69" t="str">
        <f t="shared" si="3"/>
        <v/>
      </c>
      <c r="E117" s="69" t="str">
        <f t="shared" si="4"/>
        <v/>
      </c>
      <c r="F117" s="69" t="e">
        <f t="shared" si="5"/>
        <v>#VALUE!</v>
      </c>
    </row>
    <row r="118" spans="1:6">
      <c r="A118" s="68" t="e">
        <f t="shared" si="0"/>
        <v>#REF!</v>
      </c>
      <c r="B118" s="68" t="e">
        <f t="shared" si="1"/>
        <v>#REF!</v>
      </c>
      <c r="C118" s="69" t="str">
        <f t="shared" si="2"/>
        <v/>
      </c>
      <c r="D118" s="69" t="str">
        <f t="shared" si="3"/>
        <v/>
      </c>
      <c r="E118" s="69" t="str">
        <f t="shared" si="4"/>
        <v/>
      </c>
      <c r="F118" s="69" t="e">
        <f t="shared" si="5"/>
        <v>#VALUE!</v>
      </c>
    </row>
    <row r="119" spans="1:6">
      <c r="A119" s="68" t="e">
        <f t="shared" si="0"/>
        <v>#REF!</v>
      </c>
      <c r="B119" s="68" t="e">
        <f t="shared" si="1"/>
        <v>#REF!</v>
      </c>
      <c r="C119" s="69" t="str">
        <f t="shared" si="2"/>
        <v/>
      </c>
      <c r="D119" s="69" t="str">
        <f t="shared" si="3"/>
        <v/>
      </c>
      <c r="E119" s="69" t="str">
        <f t="shared" si="4"/>
        <v/>
      </c>
      <c r="F119" s="69" t="e">
        <f t="shared" si="5"/>
        <v>#VALUE!</v>
      </c>
    </row>
    <row r="120" spans="1:6">
      <c r="A120" s="68" t="e">
        <f t="shared" si="0"/>
        <v>#REF!</v>
      </c>
      <c r="B120" s="68" t="e">
        <f t="shared" si="1"/>
        <v>#REF!</v>
      </c>
      <c r="C120" s="69" t="str">
        <f t="shared" si="2"/>
        <v/>
      </c>
      <c r="D120" s="69" t="str">
        <f t="shared" si="3"/>
        <v/>
      </c>
      <c r="E120" s="69" t="str">
        <f t="shared" si="4"/>
        <v/>
      </c>
      <c r="F120" s="69" t="e">
        <f t="shared" si="5"/>
        <v>#VALUE!</v>
      </c>
    </row>
    <row r="121" spans="1:6">
      <c r="A121" s="68" t="e">
        <f t="shared" si="0"/>
        <v>#REF!</v>
      </c>
      <c r="B121" s="68" t="e">
        <f t="shared" si="1"/>
        <v>#REF!</v>
      </c>
      <c r="C121" s="69" t="str">
        <f t="shared" si="2"/>
        <v/>
      </c>
      <c r="D121" s="69" t="str">
        <f t="shared" si="3"/>
        <v/>
      </c>
      <c r="E121" s="69" t="str">
        <f t="shared" si="4"/>
        <v/>
      </c>
      <c r="F121" s="69" t="e">
        <f t="shared" si="5"/>
        <v>#VALUE!</v>
      </c>
    </row>
    <row r="122" spans="1:6">
      <c r="A122" s="68" t="e">
        <f t="shared" si="0"/>
        <v>#REF!</v>
      </c>
      <c r="B122" s="68" t="e">
        <f t="shared" si="1"/>
        <v>#REF!</v>
      </c>
      <c r="C122" s="69" t="str">
        <f t="shared" si="2"/>
        <v/>
      </c>
      <c r="D122" s="69" t="str">
        <f t="shared" si="3"/>
        <v/>
      </c>
      <c r="E122" s="69" t="str">
        <f t="shared" si="4"/>
        <v/>
      </c>
      <c r="F122" s="69" t="e">
        <f t="shared" si="5"/>
        <v>#VALUE!</v>
      </c>
    </row>
    <row r="123" spans="1:6">
      <c r="A123" s="68" t="e">
        <f t="shared" si="0"/>
        <v>#REF!</v>
      </c>
      <c r="B123" s="68" t="e">
        <f t="shared" si="1"/>
        <v>#REF!</v>
      </c>
      <c r="C123" s="69" t="str">
        <f t="shared" si="2"/>
        <v/>
      </c>
      <c r="D123" s="69" t="str">
        <f t="shared" si="3"/>
        <v/>
      </c>
      <c r="E123" s="69" t="str">
        <f t="shared" si="4"/>
        <v/>
      </c>
      <c r="F123" s="69" t="e">
        <f t="shared" si="5"/>
        <v>#VALUE!</v>
      </c>
    </row>
    <row r="124" spans="1:6">
      <c r="A124" s="68" t="e">
        <f t="shared" si="0"/>
        <v>#REF!</v>
      </c>
      <c r="B124" s="68" t="e">
        <f t="shared" si="1"/>
        <v>#REF!</v>
      </c>
      <c r="C124" s="69" t="str">
        <f t="shared" si="2"/>
        <v/>
      </c>
      <c r="D124" s="69" t="str">
        <f t="shared" si="3"/>
        <v/>
      </c>
      <c r="E124" s="69" t="str">
        <f t="shared" si="4"/>
        <v/>
      </c>
      <c r="F124" s="69" t="e">
        <f t="shared" si="5"/>
        <v>#VALUE!</v>
      </c>
    </row>
    <row r="125" spans="1:6">
      <c r="A125" s="68" t="e">
        <f t="shared" si="0"/>
        <v>#REF!</v>
      </c>
      <c r="B125" s="68" t="e">
        <f t="shared" si="1"/>
        <v>#REF!</v>
      </c>
      <c r="C125" s="69" t="str">
        <f t="shared" si="2"/>
        <v/>
      </c>
      <c r="D125" s="69" t="str">
        <f t="shared" si="3"/>
        <v/>
      </c>
      <c r="E125" s="69" t="str">
        <f t="shared" si="4"/>
        <v/>
      </c>
      <c r="F125" s="69" t="e">
        <f t="shared" si="5"/>
        <v>#VALUE!</v>
      </c>
    </row>
    <row r="126" spans="1:6">
      <c r="A126" s="68" t="e">
        <f t="shared" si="0"/>
        <v>#REF!</v>
      </c>
      <c r="B126" s="68" t="e">
        <f t="shared" si="1"/>
        <v>#REF!</v>
      </c>
      <c r="C126" s="69" t="str">
        <f t="shared" si="2"/>
        <v/>
      </c>
      <c r="D126" s="69" t="str">
        <f t="shared" si="3"/>
        <v/>
      </c>
      <c r="E126" s="69" t="str">
        <f t="shared" si="4"/>
        <v/>
      </c>
      <c r="F126" s="69" t="e">
        <f t="shared" si="5"/>
        <v>#VALUE!</v>
      </c>
    </row>
    <row r="127" spans="1:6">
      <c r="A127" s="68" t="e">
        <f t="shared" si="0"/>
        <v>#REF!</v>
      </c>
      <c r="B127" s="68" t="e">
        <f t="shared" si="1"/>
        <v>#REF!</v>
      </c>
      <c r="C127" s="69" t="str">
        <f t="shared" si="2"/>
        <v/>
      </c>
      <c r="D127" s="69" t="str">
        <f t="shared" si="3"/>
        <v/>
      </c>
      <c r="E127" s="69" t="str">
        <f t="shared" si="4"/>
        <v/>
      </c>
      <c r="F127" s="69" t="e">
        <f t="shared" si="5"/>
        <v>#VALUE!</v>
      </c>
    </row>
    <row r="128" spans="1:6">
      <c r="A128" s="68" t="e">
        <f t="shared" si="0"/>
        <v>#REF!</v>
      </c>
      <c r="B128" s="68" t="e">
        <f t="shared" si="1"/>
        <v>#REF!</v>
      </c>
      <c r="C128" s="69" t="str">
        <f t="shared" si="2"/>
        <v/>
      </c>
      <c r="D128" s="69" t="str">
        <f t="shared" si="3"/>
        <v/>
      </c>
      <c r="E128" s="69" t="str">
        <f t="shared" si="4"/>
        <v/>
      </c>
      <c r="F128" s="69" t="e">
        <f t="shared" si="5"/>
        <v>#VALUE!</v>
      </c>
    </row>
    <row r="129" spans="1:6">
      <c r="A129" s="68" t="e">
        <f t="shared" si="0"/>
        <v>#REF!</v>
      </c>
      <c r="B129" s="68" t="e">
        <f t="shared" si="1"/>
        <v>#REF!</v>
      </c>
      <c r="C129" s="69" t="str">
        <f t="shared" si="2"/>
        <v/>
      </c>
      <c r="D129" s="69" t="str">
        <f t="shared" si="3"/>
        <v/>
      </c>
      <c r="E129" s="69" t="str">
        <f t="shared" si="4"/>
        <v/>
      </c>
      <c r="F129" s="69" t="e">
        <f t="shared" si="5"/>
        <v>#VALUE!</v>
      </c>
    </row>
    <row r="130" spans="1:6">
      <c r="A130" s="68" t="e">
        <f t="shared" si="0"/>
        <v>#REF!</v>
      </c>
      <c r="B130" s="68" t="e">
        <f t="shared" si="1"/>
        <v>#REF!</v>
      </c>
      <c r="C130" s="69" t="str">
        <f t="shared" si="2"/>
        <v/>
      </c>
      <c r="D130" s="69" t="str">
        <f t="shared" si="3"/>
        <v/>
      </c>
      <c r="E130" s="69" t="str">
        <f t="shared" si="4"/>
        <v/>
      </c>
      <c r="F130" s="69" t="e">
        <f t="shared" si="5"/>
        <v>#VALUE!</v>
      </c>
    </row>
    <row r="131" spans="1:6">
      <c r="A131" s="68" t="e">
        <f t="shared" si="0"/>
        <v>#REF!</v>
      </c>
      <c r="B131" s="68" t="e">
        <f t="shared" si="1"/>
        <v>#REF!</v>
      </c>
      <c r="C131" s="69" t="str">
        <f t="shared" si="2"/>
        <v/>
      </c>
      <c r="D131" s="69" t="str">
        <f t="shared" si="3"/>
        <v/>
      </c>
      <c r="E131" s="69" t="str">
        <f t="shared" si="4"/>
        <v/>
      </c>
      <c r="F131" s="69" t="e">
        <f t="shared" si="5"/>
        <v>#VALUE!</v>
      </c>
    </row>
    <row r="132" spans="1:6">
      <c r="A132" s="68" t="e">
        <f t="shared" si="0"/>
        <v>#REF!</v>
      </c>
      <c r="B132" s="68" t="e">
        <f t="shared" si="1"/>
        <v>#REF!</v>
      </c>
      <c r="C132" s="69" t="str">
        <f t="shared" si="2"/>
        <v/>
      </c>
      <c r="D132" s="69" t="str">
        <f t="shared" si="3"/>
        <v/>
      </c>
      <c r="E132" s="69" t="str">
        <f t="shared" si="4"/>
        <v/>
      </c>
      <c r="F132" s="69" t="e">
        <f t="shared" si="5"/>
        <v>#VALUE!</v>
      </c>
    </row>
    <row r="133" spans="1:6">
      <c r="A133" s="68" t="e">
        <f t="shared" si="0"/>
        <v>#REF!</v>
      </c>
      <c r="B133" s="68" t="e">
        <f t="shared" si="1"/>
        <v>#REF!</v>
      </c>
      <c r="C133" s="69" t="str">
        <f t="shared" si="2"/>
        <v/>
      </c>
      <c r="D133" s="69" t="str">
        <f t="shared" si="3"/>
        <v/>
      </c>
      <c r="E133" s="69" t="str">
        <f t="shared" si="4"/>
        <v/>
      </c>
      <c r="F133" s="69" t="e">
        <f t="shared" si="5"/>
        <v>#VALUE!</v>
      </c>
    </row>
    <row r="134" spans="1:6">
      <c r="A134" s="68" t="e">
        <f t="shared" si="0"/>
        <v>#REF!</v>
      </c>
      <c r="B134" s="68" t="e">
        <f t="shared" si="1"/>
        <v>#REF!</v>
      </c>
      <c r="C134" s="69" t="str">
        <f t="shared" si="2"/>
        <v/>
      </c>
      <c r="D134" s="69" t="str">
        <f t="shared" si="3"/>
        <v/>
      </c>
      <c r="E134" s="69" t="str">
        <f t="shared" si="4"/>
        <v/>
      </c>
      <c r="F134" s="69" t="e">
        <f t="shared" si="5"/>
        <v>#VALUE!</v>
      </c>
    </row>
    <row r="135" spans="1:6">
      <c r="A135" s="68" t="e">
        <f t="shared" si="0"/>
        <v>#REF!</v>
      </c>
      <c r="B135" s="68" t="e">
        <f t="shared" si="1"/>
        <v>#REF!</v>
      </c>
      <c r="C135" s="69" t="str">
        <f t="shared" si="2"/>
        <v/>
      </c>
      <c r="D135" s="69" t="str">
        <f t="shared" si="3"/>
        <v/>
      </c>
      <c r="E135" s="69" t="str">
        <f t="shared" si="4"/>
        <v/>
      </c>
      <c r="F135" s="69" t="e">
        <f t="shared" si="5"/>
        <v>#VALUE!</v>
      </c>
    </row>
    <row r="136" spans="1:6">
      <c r="A136" s="68" t="e">
        <f t="shared" si="0"/>
        <v>#REF!</v>
      </c>
      <c r="B136" s="68" t="e">
        <f t="shared" si="1"/>
        <v>#REF!</v>
      </c>
      <c r="C136" s="69" t="str">
        <f t="shared" si="2"/>
        <v/>
      </c>
      <c r="D136" s="69" t="str">
        <f t="shared" si="3"/>
        <v/>
      </c>
      <c r="E136" s="69" t="str">
        <f t="shared" si="4"/>
        <v/>
      </c>
      <c r="F136" s="69" t="e">
        <f t="shared" si="5"/>
        <v>#VALUE!</v>
      </c>
    </row>
    <row r="137" spans="1:6">
      <c r="A137" s="68" t="e">
        <f t="shared" si="0"/>
        <v>#REF!</v>
      </c>
      <c r="B137" s="68" t="e">
        <f t="shared" si="1"/>
        <v>#REF!</v>
      </c>
      <c r="C137" s="69" t="str">
        <f t="shared" si="2"/>
        <v/>
      </c>
      <c r="D137" s="69" t="str">
        <f t="shared" si="3"/>
        <v/>
      </c>
      <c r="E137" s="69" t="str">
        <f t="shared" si="4"/>
        <v/>
      </c>
      <c r="F137" s="69" t="e">
        <f t="shared" si="5"/>
        <v>#VALUE!</v>
      </c>
    </row>
    <row r="138" spans="1:6">
      <c r="A138" s="68" t="e">
        <f t="shared" si="0"/>
        <v>#REF!</v>
      </c>
      <c r="B138" s="68" t="e">
        <f t="shared" si="1"/>
        <v>#REF!</v>
      </c>
      <c r="C138" s="69" t="str">
        <f t="shared" si="2"/>
        <v/>
      </c>
      <c r="D138" s="69" t="str">
        <f t="shared" si="3"/>
        <v/>
      </c>
      <c r="E138" s="69" t="str">
        <f t="shared" si="4"/>
        <v/>
      </c>
      <c r="F138" s="69" t="e">
        <f t="shared" si="5"/>
        <v>#VALUE!</v>
      </c>
    </row>
    <row r="139" spans="1:6">
      <c r="A139" s="68" t="e">
        <f t="shared" si="0"/>
        <v>#REF!</v>
      </c>
      <c r="B139" s="68" t="e">
        <f t="shared" si="1"/>
        <v>#REF!</v>
      </c>
      <c r="C139" s="69" t="str">
        <f t="shared" si="2"/>
        <v/>
      </c>
      <c r="D139" s="69" t="str">
        <f t="shared" si="3"/>
        <v/>
      </c>
      <c r="E139" s="69" t="str">
        <f t="shared" si="4"/>
        <v/>
      </c>
      <c r="F139" s="69" t="e">
        <f t="shared" si="5"/>
        <v>#VALUE!</v>
      </c>
    </row>
    <row r="140" spans="1:6">
      <c r="A140" s="68" t="e">
        <f t="shared" si="0"/>
        <v>#REF!</v>
      </c>
      <c r="B140" s="68" t="e">
        <f t="shared" si="1"/>
        <v>#REF!</v>
      </c>
      <c r="C140" s="69" t="str">
        <f t="shared" si="2"/>
        <v/>
      </c>
      <c r="D140" s="69" t="str">
        <f t="shared" si="3"/>
        <v/>
      </c>
      <c r="E140" s="69" t="str">
        <f t="shared" si="4"/>
        <v/>
      </c>
      <c r="F140" s="69" t="e">
        <f t="shared" si="5"/>
        <v>#VALUE!</v>
      </c>
    </row>
    <row r="141" spans="1:6">
      <c r="A141" s="68" t="e">
        <f t="shared" si="0"/>
        <v>#REF!</v>
      </c>
      <c r="B141" s="68" t="e">
        <f t="shared" si="1"/>
        <v>#REF!</v>
      </c>
      <c r="C141" s="69" t="str">
        <f t="shared" si="2"/>
        <v/>
      </c>
      <c r="D141" s="69" t="str">
        <f t="shared" si="3"/>
        <v/>
      </c>
      <c r="E141" s="69" t="str">
        <f t="shared" si="4"/>
        <v/>
      </c>
      <c r="F141" s="69" t="e">
        <f t="shared" si="5"/>
        <v>#VALUE!</v>
      </c>
    </row>
    <row r="142" spans="1:6">
      <c r="A142" s="68" t="e">
        <f t="shared" si="0"/>
        <v>#REF!</v>
      </c>
      <c r="B142" s="68" t="e">
        <f t="shared" si="1"/>
        <v>#REF!</v>
      </c>
      <c r="C142" s="69" t="str">
        <f t="shared" si="2"/>
        <v/>
      </c>
      <c r="D142" s="69" t="str">
        <f t="shared" si="3"/>
        <v/>
      </c>
      <c r="E142" s="69" t="str">
        <f t="shared" si="4"/>
        <v/>
      </c>
      <c r="F142" s="69" t="e">
        <f t="shared" si="5"/>
        <v>#VALUE!</v>
      </c>
    </row>
    <row r="143" spans="1:6">
      <c r="A143" s="68" t="e">
        <f t="shared" si="0"/>
        <v>#REF!</v>
      </c>
      <c r="B143" s="68" t="e">
        <f t="shared" si="1"/>
        <v>#REF!</v>
      </c>
      <c r="C143" s="69" t="str">
        <f t="shared" si="2"/>
        <v/>
      </c>
      <c r="D143" s="69" t="str">
        <f t="shared" si="3"/>
        <v/>
      </c>
      <c r="E143" s="69" t="str">
        <f t="shared" si="4"/>
        <v/>
      </c>
      <c r="F143" s="69" t="e">
        <f t="shared" si="5"/>
        <v>#VALUE!</v>
      </c>
    </row>
    <row r="144" spans="1:6">
      <c r="A144" s="68" t="e">
        <f t="shared" si="0"/>
        <v>#REF!</v>
      </c>
      <c r="B144" s="68" t="e">
        <f t="shared" si="1"/>
        <v>#REF!</v>
      </c>
      <c r="C144" s="69" t="str">
        <f t="shared" si="2"/>
        <v/>
      </c>
      <c r="D144" s="69" t="str">
        <f t="shared" si="3"/>
        <v/>
      </c>
      <c r="E144" s="69" t="str">
        <f t="shared" si="4"/>
        <v/>
      </c>
      <c r="F144" s="69" t="e">
        <f t="shared" si="5"/>
        <v>#VALUE!</v>
      </c>
    </row>
    <row r="145" spans="1:6">
      <c r="A145" s="68" t="e">
        <f t="shared" si="0"/>
        <v>#REF!</v>
      </c>
      <c r="B145" s="68" t="e">
        <f t="shared" si="1"/>
        <v>#REF!</v>
      </c>
      <c r="C145" s="69" t="str">
        <f t="shared" si="2"/>
        <v/>
      </c>
      <c r="D145" s="69" t="str">
        <f t="shared" si="3"/>
        <v/>
      </c>
      <c r="E145" s="69" t="str">
        <f t="shared" si="4"/>
        <v/>
      </c>
      <c r="F145" s="69" t="e">
        <f t="shared" si="5"/>
        <v>#VALUE!</v>
      </c>
    </row>
    <row r="146" spans="1:6">
      <c r="A146" s="68" t="e">
        <f t="shared" si="0"/>
        <v>#REF!</v>
      </c>
      <c r="B146" s="68" t="e">
        <f t="shared" si="1"/>
        <v>#REF!</v>
      </c>
      <c r="C146" s="69" t="str">
        <f t="shared" si="2"/>
        <v/>
      </c>
      <c r="D146" s="69" t="str">
        <f t="shared" si="3"/>
        <v/>
      </c>
      <c r="E146" s="69" t="str">
        <f t="shared" si="4"/>
        <v/>
      </c>
      <c r="F146" s="69" t="e">
        <f t="shared" si="5"/>
        <v>#VALUE!</v>
      </c>
    </row>
    <row r="147" spans="1:6">
      <c r="A147" s="68" t="e">
        <f t="shared" si="0"/>
        <v>#REF!</v>
      </c>
      <c r="B147" s="68" t="e">
        <f t="shared" si="1"/>
        <v>#REF!</v>
      </c>
      <c r="C147" s="69" t="str">
        <f t="shared" si="2"/>
        <v/>
      </c>
      <c r="D147" s="69" t="str">
        <f t="shared" si="3"/>
        <v/>
      </c>
      <c r="E147" s="69" t="str">
        <f t="shared" si="4"/>
        <v/>
      </c>
      <c r="F147" s="69" t="e">
        <f t="shared" si="5"/>
        <v>#VALUE!</v>
      </c>
    </row>
    <row r="148" spans="1:6">
      <c r="A148" s="68" t="e">
        <f t="shared" si="0"/>
        <v>#REF!</v>
      </c>
      <c r="B148" s="68" t="e">
        <f t="shared" si="1"/>
        <v>#REF!</v>
      </c>
      <c r="C148" s="69" t="str">
        <f t="shared" si="2"/>
        <v/>
      </c>
      <c r="D148" s="69" t="str">
        <f t="shared" si="3"/>
        <v/>
      </c>
      <c r="E148" s="69" t="str">
        <f t="shared" si="4"/>
        <v/>
      </c>
      <c r="F148" s="69" t="e">
        <f t="shared" si="5"/>
        <v>#VALUE!</v>
      </c>
    </row>
    <row r="149" spans="1:6">
      <c r="A149" s="68" t="e">
        <f t="shared" si="0"/>
        <v>#REF!</v>
      </c>
      <c r="B149" s="68" t="e">
        <f t="shared" si="1"/>
        <v>#REF!</v>
      </c>
      <c r="C149" s="69" t="str">
        <f t="shared" si="2"/>
        <v/>
      </c>
      <c r="D149" s="69" t="str">
        <f t="shared" si="3"/>
        <v/>
      </c>
      <c r="E149" s="69" t="str">
        <f t="shared" si="4"/>
        <v/>
      </c>
      <c r="F149" s="69" t="e">
        <f t="shared" si="5"/>
        <v>#VALUE!</v>
      </c>
    </row>
    <row r="150" spans="1:6">
      <c r="A150" s="68" t="e">
        <f t="shared" si="0"/>
        <v>#REF!</v>
      </c>
      <c r="B150" s="68" t="e">
        <f t="shared" si="1"/>
        <v>#REF!</v>
      </c>
      <c r="C150" s="69" t="str">
        <f t="shared" si="2"/>
        <v/>
      </c>
      <c r="D150" s="69" t="str">
        <f t="shared" si="3"/>
        <v/>
      </c>
      <c r="E150" s="69" t="str">
        <f t="shared" si="4"/>
        <v/>
      </c>
      <c r="F150" s="69" t="e">
        <f t="shared" si="5"/>
        <v>#VALUE!</v>
      </c>
    </row>
    <row r="151" spans="1:6">
      <c r="A151" s="68" t="e">
        <f t="shared" si="0"/>
        <v>#REF!</v>
      </c>
      <c r="B151" s="68" t="e">
        <f t="shared" si="1"/>
        <v>#REF!</v>
      </c>
      <c r="C151" s="69" t="str">
        <f t="shared" si="2"/>
        <v/>
      </c>
      <c r="D151" s="69" t="str">
        <f t="shared" si="3"/>
        <v/>
      </c>
      <c r="E151" s="69" t="str">
        <f t="shared" si="4"/>
        <v/>
      </c>
      <c r="F151" s="69" t="e">
        <f t="shared" si="5"/>
        <v>#VALUE!</v>
      </c>
    </row>
    <row r="152" spans="1:6">
      <c r="A152" s="68" t="e">
        <f t="shared" si="0"/>
        <v>#REF!</v>
      </c>
      <c r="B152" s="68" t="e">
        <f t="shared" si="1"/>
        <v>#REF!</v>
      </c>
      <c r="C152" s="69" t="str">
        <f t="shared" si="2"/>
        <v/>
      </c>
      <c r="D152" s="69" t="str">
        <f t="shared" si="3"/>
        <v/>
      </c>
      <c r="E152" s="69" t="str">
        <f t="shared" si="4"/>
        <v/>
      </c>
      <c r="F152" s="69" t="e">
        <f t="shared" si="5"/>
        <v>#VALUE!</v>
      </c>
    </row>
    <row r="153" spans="1:6">
      <c r="A153" s="68" t="e">
        <f t="shared" si="0"/>
        <v>#REF!</v>
      </c>
      <c r="B153" s="68" t="e">
        <f t="shared" si="1"/>
        <v>#REF!</v>
      </c>
      <c r="C153" s="69" t="str">
        <f t="shared" si="2"/>
        <v/>
      </c>
      <c r="D153" s="69" t="str">
        <f t="shared" si="3"/>
        <v/>
      </c>
      <c r="E153" s="69" t="str">
        <f t="shared" si="4"/>
        <v/>
      </c>
      <c r="F153" s="69" t="e">
        <f t="shared" si="5"/>
        <v>#VALUE!</v>
      </c>
    </row>
    <row r="154" spans="1:6">
      <c r="A154" s="68" t="e">
        <f t="shared" si="0"/>
        <v>#REF!</v>
      </c>
      <c r="B154" s="68" t="e">
        <f t="shared" si="1"/>
        <v>#REF!</v>
      </c>
      <c r="C154" s="69" t="str">
        <f t="shared" si="2"/>
        <v/>
      </c>
      <c r="D154" s="69" t="str">
        <f t="shared" si="3"/>
        <v/>
      </c>
      <c r="E154" s="69" t="str">
        <f t="shared" si="4"/>
        <v/>
      </c>
      <c r="F154" s="69" t="e">
        <f t="shared" si="5"/>
        <v>#VALUE!</v>
      </c>
    </row>
    <row r="155" spans="1:6">
      <c r="A155" s="68" t="e">
        <f t="shared" si="0"/>
        <v>#REF!</v>
      </c>
      <c r="B155" s="68" t="e">
        <f t="shared" si="1"/>
        <v>#REF!</v>
      </c>
      <c r="C155" s="69" t="str">
        <f t="shared" si="2"/>
        <v/>
      </c>
      <c r="D155" s="69" t="str">
        <f t="shared" si="3"/>
        <v/>
      </c>
      <c r="E155" s="69" t="str">
        <f t="shared" si="4"/>
        <v/>
      </c>
      <c r="F155" s="69" t="e">
        <f t="shared" si="5"/>
        <v>#VALUE!</v>
      </c>
    </row>
    <row r="156" spans="1:6">
      <c r="A156" s="68" t="e">
        <f t="shared" si="0"/>
        <v>#REF!</v>
      </c>
      <c r="B156" s="68" t="e">
        <f t="shared" si="1"/>
        <v>#REF!</v>
      </c>
      <c r="C156" s="69" t="str">
        <f t="shared" si="2"/>
        <v/>
      </c>
      <c r="D156" s="69" t="str">
        <f t="shared" si="3"/>
        <v/>
      </c>
      <c r="E156" s="69" t="str">
        <f t="shared" si="4"/>
        <v/>
      </c>
      <c r="F156" s="69" t="e">
        <f t="shared" si="5"/>
        <v>#VALUE!</v>
      </c>
    </row>
    <row r="157" spans="1:6">
      <c r="A157" s="68" t="e">
        <f t="shared" si="0"/>
        <v>#REF!</v>
      </c>
      <c r="B157" s="68" t="e">
        <f t="shared" si="1"/>
        <v>#REF!</v>
      </c>
      <c r="C157" s="69" t="str">
        <f t="shared" si="2"/>
        <v/>
      </c>
      <c r="D157" s="69" t="str">
        <f t="shared" si="3"/>
        <v/>
      </c>
      <c r="E157" s="69" t="str">
        <f t="shared" si="4"/>
        <v/>
      </c>
      <c r="F157" s="69" t="e">
        <f t="shared" si="5"/>
        <v>#VALUE!</v>
      </c>
    </row>
    <row r="158" spans="1:6">
      <c r="A158" s="68" t="e">
        <f t="shared" si="0"/>
        <v>#REF!</v>
      </c>
      <c r="B158" s="68" t="e">
        <f t="shared" si="1"/>
        <v>#REF!</v>
      </c>
      <c r="C158" s="69" t="str">
        <f t="shared" si="2"/>
        <v/>
      </c>
      <c r="D158" s="69" t="str">
        <f t="shared" si="3"/>
        <v/>
      </c>
      <c r="E158" s="69" t="str">
        <f t="shared" si="4"/>
        <v/>
      </c>
      <c r="F158" s="69" t="e">
        <f t="shared" si="5"/>
        <v>#VALUE!</v>
      </c>
    </row>
    <row r="159" spans="1:6">
      <c r="A159" s="68" t="e">
        <f t="shared" si="0"/>
        <v>#REF!</v>
      </c>
      <c r="B159" s="68" t="e">
        <f t="shared" si="1"/>
        <v>#REF!</v>
      </c>
      <c r="C159" s="69" t="str">
        <f t="shared" si="2"/>
        <v/>
      </c>
      <c r="D159" s="69" t="str">
        <f t="shared" si="3"/>
        <v/>
      </c>
      <c r="E159" s="69" t="str">
        <f t="shared" si="4"/>
        <v/>
      </c>
      <c r="F159" s="69" t="e">
        <f t="shared" si="5"/>
        <v>#VALUE!</v>
      </c>
    </row>
    <row r="160" spans="1:6">
      <c r="A160" s="68" t="e">
        <f t="shared" si="0"/>
        <v>#REF!</v>
      </c>
      <c r="B160" s="68" t="e">
        <f t="shared" si="1"/>
        <v>#REF!</v>
      </c>
      <c r="C160" s="69" t="str">
        <f t="shared" si="2"/>
        <v/>
      </c>
      <c r="D160" s="69" t="str">
        <f t="shared" si="3"/>
        <v/>
      </c>
      <c r="E160" s="69" t="str">
        <f t="shared" si="4"/>
        <v/>
      </c>
      <c r="F160" s="69" t="e">
        <f t="shared" si="5"/>
        <v>#VALUE!</v>
      </c>
    </row>
    <row r="161" spans="1:6">
      <c r="A161" s="68" t="e">
        <f t="shared" si="0"/>
        <v>#REF!</v>
      </c>
      <c r="B161" s="68" t="e">
        <f t="shared" si="1"/>
        <v>#REF!</v>
      </c>
      <c r="C161" s="69" t="str">
        <f t="shared" si="2"/>
        <v/>
      </c>
      <c r="D161" s="69" t="str">
        <f t="shared" si="3"/>
        <v/>
      </c>
      <c r="E161" s="69" t="str">
        <f t="shared" si="4"/>
        <v/>
      </c>
      <c r="F161" s="69" t="e">
        <f t="shared" si="5"/>
        <v>#VALUE!</v>
      </c>
    </row>
    <row r="162" spans="1:6">
      <c r="A162" s="68" t="e">
        <f t="shared" si="0"/>
        <v>#REF!</v>
      </c>
      <c r="B162" s="68" t="e">
        <f t="shared" si="1"/>
        <v>#REF!</v>
      </c>
      <c r="C162" s="69" t="str">
        <f t="shared" si="2"/>
        <v/>
      </c>
      <c r="D162" s="69" t="str">
        <f t="shared" si="3"/>
        <v/>
      </c>
      <c r="E162" s="69" t="str">
        <f t="shared" si="4"/>
        <v/>
      </c>
      <c r="F162" s="69" t="e">
        <f t="shared" si="5"/>
        <v>#VALUE!</v>
      </c>
    </row>
    <row r="163" spans="1:6">
      <c r="A163" s="68" t="e">
        <f t="shared" si="0"/>
        <v>#REF!</v>
      </c>
      <c r="B163" s="68" t="e">
        <f t="shared" si="1"/>
        <v>#REF!</v>
      </c>
      <c r="C163" s="69" t="str">
        <f t="shared" si="2"/>
        <v/>
      </c>
      <c r="D163" s="69" t="str">
        <f t="shared" si="3"/>
        <v/>
      </c>
      <c r="E163" s="69" t="str">
        <f t="shared" si="4"/>
        <v/>
      </c>
      <c r="F163" s="69" t="e">
        <f t="shared" si="5"/>
        <v>#VALUE!</v>
      </c>
    </row>
    <row r="164" spans="1:6">
      <c r="A164" s="68" t="e">
        <f t="shared" si="0"/>
        <v>#REF!</v>
      </c>
      <c r="B164" s="68" t="e">
        <f t="shared" si="1"/>
        <v>#REF!</v>
      </c>
      <c r="C164" s="69" t="str">
        <f t="shared" si="2"/>
        <v/>
      </c>
      <c r="D164" s="69" t="str">
        <f t="shared" si="3"/>
        <v/>
      </c>
      <c r="E164" s="69" t="str">
        <f t="shared" si="4"/>
        <v/>
      </c>
      <c r="F164" s="69" t="e">
        <f t="shared" si="5"/>
        <v>#VALUE!</v>
      </c>
    </row>
    <row r="165" spans="1:6">
      <c r="A165" s="68" t="e">
        <f t="shared" si="0"/>
        <v>#REF!</v>
      </c>
      <c r="B165" s="68" t="e">
        <f t="shared" si="1"/>
        <v>#REF!</v>
      </c>
      <c r="C165" s="69" t="str">
        <f t="shared" si="2"/>
        <v/>
      </c>
      <c r="D165" s="69" t="str">
        <f t="shared" si="3"/>
        <v/>
      </c>
      <c r="E165" s="69" t="str">
        <f t="shared" si="4"/>
        <v/>
      </c>
      <c r="F165" s="69" t="e">
        <f t="shared" si="5"/>
        <v>#VALUE!</v>
      </c>
    </row>
    <row r="166" spans="1:6">
      <c r="A166" s="68" t="e">
        <f t="shared" si="0"/>
        <v>#REF!</v>
      </c>
      <c r="B166" s="68" t="e">
        <f t="shared" si="1"/>
        <v>#REF!</v>
      </c>
      <c r="C166" s="69" t="str">
        <f t="shared" si="2"/>
        <v/>
      </c>
      <c r="D166" s="69" t="str">
        <f t="shared" si="3"/>
        <v/>
      </c>
      <c r="E166" s="69" t="str">
        <f t="shared" si="4"/>
        <v/>
      </c>
      <c r="F166" s="69" t="e">
        <f t="shared" si="5"/>
        <v>#VALUE!</v>
      </c>
    </row>
    <row r="167" spans="1:6">
      <c r="A167" s="68" t="e">
        <f t="shared" si="0"/>
        <v>#REF!</v>
      </c>
      <c r="B167" s="68" t="e">
        <f t="shared" si="1"/>
        <v>#REF!</v>
      </c>
      <c r="C167" s="69" t="str">
        <f t="shared" si="2"/>
        <v/>
      </c>
      <c r="D167" s="69" t="str">
        <f t="shared" si="3"/>
        <v/>
      </c>
      <c r="E167" s="69" t="str">
        <f t="shared" si="4"/>
        <v/>
      </c>
      <c r="F167" s="69" t="e">
        <f t="shared" si="5"/>
        <v>#VALUE!</v>
      </c>
    </row>
    <row r="168" spans="1:6">
      <c r="A168" s="68" t="e">
        <f t="shared" si="0"/>
        <v>#REF!</v>
      </c>
      <c r="B168" s="68" t="e">
        <f t="shared" si="1"/>
        <v>#REF!</v>
      </c>
      <c r="C168" s="69" t="str">
        <f t="shared" si="2"/>
        <v/>
      </c>
      <c r="D168" s="69" t="str">
        <f t="shared" si="3"/>
        <v/>
      </c>
      <c r="E168" s="69" t="str">
        <f t="shared" si="4"/>
        <v/>
      </c>
      <c r="F168" s="69" t="e">
        <f t="shared" si="5"/>
        <v>#VALUE!</v>
      </c>
    </row>
    <row r="169" spans="1:6">
      <c r="A169" s="68" t="e">
        <f t="shared" si="0"/>
        <v>#REF!</v>
      </c>
      <c r="B169" s="68" t="e">
        <f t="shared" si="1"/>
        <v>#REF!</v>
      </c>
      <c r="C169" s="69" t="str">
        <f t="shared" si="2"/>
        <v/>
      </c>
      <c r="D169" s="69" t="str">
        <f t="shared" si="3"/>
        <v/>
      </c>
      <c r="E169" s="69" t="str">
        <f t="shared" si="4"/>
        <v/>
      </c>
      <c r="F169" s="69" t="e">
        <f t="shared" si="5"/>
        <v>#VALUE!</v>
      </c>
    </row>
    <row r="170" spans="1:6">
      <c r="A170" s="68" t="e">
        <f t="shared" si="0"/>
        <v>#REF!</v>
      </c>
      <c r="B170" s="68" t="e">
        <f t="shared" si="1"/>
        <v>#REF!</v>
      </c>
      <c r="C170" s="69" t="str">
        <f t="shared" si="2"/>
        <v/>
      </c>
      <c r="D170" s="69" t="str">
        <f t="shared" si="3"/>
        <v/>
      </c>
      <c r="E170" s="69" t="str">
        <f t="shared" si="4"/>
        <v/>
      </c>
      <c r="F170" s="69" t="e">
        <f t="shared" si="5"/>
        <v>#VALUE!</v>
      </c>
    </row>
    <row r="171" spans="1:6">
      <c r="A171" s="68" t="e">
        <f t="shared" si="0"/>
        <v>#REF!</v>
      </c>
      <c r="B171" s="68" t="e">
        <f t="shared" si="1"/>
        <v>#REF!</v>
      </c>
      <c r="C171" s="69" t="str">
        <f t="shared" si="2"/>
        <v/>
      </c>
      <c r="D171" s="69" t="str">
        <f t="shared" si="3"/>
        <v/>
      </c>
      <c r="E171" s="69" t="str">
        <f t="shared" si="4"/>
        <v/>
      </c>
      <c r="F171" s="69" t="e">
        <f t="shared" si="5"/>
        <v>#VALUE!</v>
      </c>
    </row>
    <row r="172" spans="1:6">
      <c r="A172" s="68" t="e">
        <f t="shared" si="0"/>
        <v>#REF!</v>
      </c>
      <c r="B172" s="68" t="e">
        <f t="shared" si="1"/>
        <v>#REF!</v>
      </c>
      <c r="C172" s="69" t="str">
        <f t="shared" si="2"/>
        <v/>
      </c>
      <c r="D172" s="69" t="str">
        <f t="shared" si="3"/>
        <v/>
      </c>
      <c r="E172" s="69" t="str">
        <f t="shared" si="4"/>
        <v/>
      </c>
      <c r="F172" s="69" t="e">
        <f t="shared" si="5"/>
        <v>#VALUE!</v>
      </c>
    </row>
    <row r="173" spans="1:6">
      <c r="A173" s="68" t="e">
        <f t="shared" si="0"/>
        <v>#REF!</v>
      </c>
      <c r="B173" s="68" t="e">
        <f t="shared" si="1"/>
        <v>#REF!</v>
      </c>
      <c r="C173" s="69" t="str">
        <f t="shared" si="2"/>
        <v/>
      </c>
      <c r="D173" s="69" t="str">
        <f t="shared" si="3"/>
        <v/>
      </c>
      <c r="E173" s="69" t="str">
        <f t="shared" si="4"/>
        <v/>
      </c>
      <c r="F173" s="69" t="e">
        <f t="shared" si="5"/>
        <v>#VALUE!</v>
      </c>
    </row>
    <row r="174" spans="1:6">
      <c r="A174" s="68" t="e">
        <f t="shared" si="0"/>
        <v>#REF!</v>
      </c>
      <c r="B174" s="68" t="e">
        <f t="shared" si="1"/>
        <v>#REF!</v>
      </c>
      <c r="C174" s="69" t="str">
        <f t="shared" si="2"/>
        <v/>
      </c>
      <c r="D174" s="69" t="str">
        <f t="shared" si="3"/>
        <v/>
      </c>
      <c r="E174" s="69" t="str">
        <f t="shared" si="4"/>
        <v/>
      </c>
      <c r="F174" s="69" t="e">
        <f t="shared" si="5"/>
        <v>#VALUE!</v>
      </c>
    </row>
    <row r="175" spans="1:6">
      <c r="A175" s="68" t="e">
        <f t="shared" si="0"/>
        <v>#REF!</v>
      </c>
      <c r="B175" s="68" t="e">
        <f t="shared" si="1"/>
        <v>#REF!</v>
      </c>
      <c r="C175" s="69" t="str">
        <f t="shared" si="2"/>
        <v/>
      </c>
      <c r="D175" s="69" t="str">
        <f t="shared" si="3"/>
        <v/>
      </c>
      <c r="E175" s="69" t="str">
        <f t="shared" si="4"/>
        <v/>
      </c>
      <c r="F175" s="69" t="e">
        <f t="shared" si="5"/>
        <v>#VALUE!</v>
      </c>
    </row>
    <row r="176" spans="1:6">
      <c r="A176" s="68" t="e">
        <f t="shared" si="0"/>
        <v>#REF!</v>
      </c>
      <c r="B176" s="68" t="e">
        <f t="shared" si="1"/>
        <v>#REF!</v>
      </c>
      <c r="C176" s="69" t="str">
        <f t="shared" si="2"/>
        <v/>
      </c>
      <c r="D176" s="69" t="str">
        <f t="shared" si="3"/>
        <v/>
      </c>
      <c r="E176" s="69" t="str">
        <f t="shared" si="4"/>
        <v/>
      </c>
      <c r="F176" s="69" t="e">
        <f t="shared" si="5"/>
        <v>#VALUE!</v>
      </c>
    </row>
    <row r="177" spans="1:6">
      <c r="A177" s="68" t="e">
        <f t="shared" si="0"/>
        <v>#REF!</v>
      </c>
      <c r="B177" s="68" t="e">
        <f t="shared" si="1"/>
        <v>#REF!</v>
      </c>
      <c r="C177" s="69" t="str">
        <f t="shared" si="2"/>
        <v/>
      </c>
      <c r="D177" s="69" t="str">
        <f t="shared" si="3"/>
        <v/>
      </c>
      <c r="E177" s="69" t="str">
        <f t="shared" si="4"/>
        <v/>
      </c>
      <c r="F177" s="69" t="e">
        <f t="shared" si="5"/>
        <v>#VALUE!</v>
      </c>
    </row>
    <row r="178" spans="1:6">
      <c r="A178" s="68" t="e">
        <f t="shared" si="0"/>
        <v>#REF!</v>
      </c>
      <c r="B178" s="68" t="e">
        <f t="shared" si="1"/>
        <v>#REF!</v>
      </c>
      <c r="C178" s="69" t="str">
        <f t="shared" si="2"/>
        <v/>
      </c>
      <c r="D178" s="69" t="str">
        <f t="shared" si="3"/>
        <v/>
      </c>
      <c r="E178" s="69" t="str">
        <f t="shared" si="4"/>
        <v/>
      </c>
      <c r="F178" s="69" t="e">
        <f t="shared" si="5"/>
        <v>#VALUE!</v>
      </c>
    </row>
    <row r="179" spans="1:6">
      <c r="A179" s="68" t="e">
        <f t="shared" si="0"/>
        <v>#REF!</v>
      </c>
      <c r="B179" s="68" t="e">
        <f t="shared" si="1"/>
        <v>#REF!</v>
      </c>
      <c r="C179" s="69" t="str">
        <f t="shared" si="2"/>
        <v/>
      </c>
      <c r="D179" s="69" t="str">
        <f t="shared" si="3"/>
        <v/>
      </c>
      <c r="E179" s="69" t="str">
        <f t="shared" si="4"/>
        <v/>
      </c>
      <c r="F179" s="69" t="e">
        <f t="shared" si="5"/>
        <v>#VALUE!</v>
      </c>
    </row>
    <row r="180" spans="1:6">
      <c r="A180" s="68" t="e">
        <f t="shared" si="0"/>
        <v>#REF!</v>
      </c>
      <c r="B180" s="68" t="e">
        <f t="shared" si="1"/>
        <v>#REF!</v>
      </c>
      <c r="C180" s="69" t="str">
        <f t="shared" si="2"/>
        <v/>
      </c>
      <c r="D180" s="69" t="str">
        <f t="shared" si="3"/>
        <v/>
      </c>
      <c r="E180" s="69" t="str">
        <f t="shared" si="4"/>
        <v/>
      </c>
      <c r="F180" s="69" t="e">
        <f t="shared" si="5"/>
        <v>#VALUE!</v>
      </c>
    </row>
    <row r="181" spans="1:6">
      <c r="A181" s="68" t="e">
        <f t="shared" si="0"/>
        <v>#REF!</v>
      </c>
      <c r="B181" s="68" t="e">
        <f t="shared" si="1"/>
        <v>#REF!</v>
      </c>
      <c r="C181" s="69" t="str">
        <f t="shared" si="2"/>
        <v/>
      </c>
      <c r="D181" s="69" t="str">
        <f t="shared" si="3"/>
        <v/>
      </c>
      <c r="E181" s="69" t="str">
        <f t="shared" si="4"/>
        <v/>
      </c>
      <c r="F181" s="69" t="e">
        <f t="shared" si="5"/>
        <v>#VALUE!</v>
      </c>
    </row>
    <row r="182" spans="1:6">
      <c r="A182" s="68" t="e">
        <f t="shared" si="0"/>
        <v>#REF!</v>
      </c>
      <c r="B182" s="68" t="e">
        <f t="shared" si="1"/>
        <v>#REF!</v>
      </c>
      <c r="C182" s="69" t="str">
        <f t="shared" si="2"/>
        <v/>
      </c>
      <c r="D182" s="69" t="str">
        <f t="shared" si="3"/>
        <v/>
      </c>
      <c r="E182" s="69" t="str">
        <f t="shared" si="4"/>
        <v/>
      </c>
      <c r="F182" s="69" t="e">
        <f t="shared" si="5"/>
        <v>#VALUE!</v>
      </c>
    </row>
    <row r="183" spans="1:6">
      <c r="A183" s="68" t="e">
        <f t="shared" si="0"/>
        <v>#REF!</v>
      </c>
      <c r="B183" s="68" t="e">
        <f t="shared" si="1"/>
        <v>#REF!</v>
      </c>
      <c r="C183" s="69" t="str">
        <f t="shared" si="2"/>
        <v/>
      </c>
      <c r="D183" s="69" t="str">
        <f t="shared" si="3"/>
        <v/>
      </c>
      <c r="E183" s="69" t="str">
        <f t="shared" si="4"/>
        <v/>
      </c>
      <c r="F183" s="69" t="e">
        <f t="shared" si="5"/>
        <v>#VALUE!</v>
      </c>
    </row>
    <row r="184" spans="1:6">
      <c r="A184" s="68" t="e">
        <f t="shared" si="0"/>
        <v>#REF!</v>
      </c>
      <c r="B184" s="68" t="e">
        <f t="shared" si="1"/>
        <v>#REF!</v>
      </c>
      <c r="C184" s="69" t="str">
        <f t="shared" si="2"/>
        <v/>
      </c>
      <c r="D184" s="69" t="str">
        <f t="shared" si="3"/>
        <v/>
      </c>
      <c r="E184" s="69" t="str">
        <f t="shared" si="4"/>
        <v/>
      </c>
      <c r="F184" s="69" t="e">
        <f t="shared" si="5"/>
        <v>#VALUE!</v>
      </c>
    </row>
    <row r="185" spans="1:6">
      <c r="A185" s="68" t="e">
        <f t="shared" si="0"/>
        <v>#REF!</v>
      </c>
      <c r="B185" s="68" t="e">
        <f t="shared" si="1"/>
        <v>#REF!</v>
      </c>
      <c r="C185" s="69" t="str">
        <f t="shared" si="2"/>
        <v/>
      </c>
      <c r="D185" s="69" t="str">
        <f t="shared" si="3"/>
        <v/>
      </c>
      <c r="E185" s="69" t="str">
        <f t="shared" si="4"/>
        <v/>
      </c>
      <c r="F185" s="69" t="e">
        <f t="shared" si="5"/>
        <v>#VALUE!</v>
      </c>
    </row>
    <row r="186" spans="1:6">
      <c r="A186" s="68" t="e">
        <f t="shared" si="0"/>
        <v>#REF!</v>
      </c>
      <c r="B186" s="68" t="e">
        <f t="shared" si="1"/>
        <v>#REF!</v>
      </c>
      <c r="C186" s="69" t="str">
        <f t="shared" si="2"/>
        <v/>
      </c>
      <c r="D186" s="69" t="str">
        <f t="shared" si="3"/>
        <v/>
      </c>
      <c r="E186" s="69" t="str">
        <f t="shared" si="4"/>
        <v/>
      </c>
      <c r="F186" s="69" t="e">
        <f t="shared" si="5"/>
        <v>#VALUE!</v>
      </c>
    </row>
    <row r="187" spans="1:6">
      <c r="A187" s="68" t="e">
        <f t="shared" si="0"/>
        <v>#REF!</v>
      </c>
      <c r="B187" s="68" t="e">
        <f t="shared" si="1"/>
        <v>#REF!</v>
      </c>
      <c r="C187" s="69" t="str">
        <f t="shared" si="2"/>
        <v/>
      </c>
      <c r="D187" s="69" t="str">
        <f t="shared" si="3"/>
        <v/>
      </c>
      <c r="E187" s="69" t="str">
        <f t="shared" si="4"/>
        <v/>
      </c>
      <c r="F187" s="69" t="e">
        <f t="shared" si="5"/>
        <v>#VALUE!</v>
      </c>
    </row>
    <row r="188" spans="1:6">
      <c r="A188" s="68" t="e">
        <f t="shared" si="0"/>
        <v>#REF!</v>
      </c>
      <c r="B188" s="68" t="e">
        <f t="shared" si="1"/>
        <v>#REF!</v>
      </c>
      <c r="C188" s="69" t="str">
        <f t="shared" si="2"/>
        <v/>
      </c>
      <c r="D188" s="69" t="str">
        <f t="shared" si="3"/>
        <v/>
      </c>
      <c r="E188" s="69" t="str">
        <f t="shared" si="4"/>
        <v/>
      </c>
      <c r="F188" s="69" t="e">
        <f t="shared" si="5"/>
        <v>#VALUE!</v>
      </c>
    </row>
    <row r="189" spans="1:6">
      <c r="A189" s="68" t="e">
        <f t="shared" si="0"/>
        <v>#REF!</v>
      </c>
      <c r="B189" s="68" t="e">
        <f t="shared" si="1"/>
        <v>#REF!</v>
      </c>
      <c r="C189" s="69" t="str">
        <f t="shared" si="2"/>
        <v/>
      </c>
      <c r="D189" s="69" t="str">
        <f t="shared" si="3"/>
        <v/>
      </c>
      <c r="E189" s="69" t="str">
        <f t="shared" si="4"/>
        <v/>
      </c>
      <c r="F189" s="69" t="e">
        <f t="shared" si="5"/>
        <v>#VALUE!</v>
      </c>
    </row>
    <row r="190" spans="1:6">
      <c r="A190" s="68" t="e">
        <f t="shared" si="0"/>
        <v>#REF!</v>
      </c>
      <c r="B190" s="68" t="e">
        <f t="shared" si="1"/>
        <v>#REF!</v>
      </c>
      <c r="C190" s="69" t="str">
        <f t="shared" si="2"/>
        <v/>
      </c>
      <c r="D190" s="69" t="str">
        <f t="shared" si="3"/>
        <v/>
      </c>
      <c r="E190" s="69" t="str">
        <f t="shared" si="4"/>
        <v/>
      </c>
      <c r="F190" s="69" t="e">
        <f t="shared" si="5"/>
        <v>#VALUE!</v>
      </c>
    </row>
    <row r="191" spans="1:6">
      <c r="A191" s="68" t="e">
        <f t="shared" si="0"/>
        <v>#REF!</v>
      </c>
      <c r="B191" s="68" t="e">
        <f t="shared" si="1"/>
        <v>#REF!</v>
      </c>
      <c r="C191" s="69" t="str">
        <f t="shared" si="2"/>
        <v/>
      </c>
      <c r="D191" s="69" t="str">
        <f t="shared" si="3"/>
        <v/>
      </c>
      <c r="E191" s="69" t="str">
        <f t="shared" si="4"/>
        <v/>
      </c>
      <c r="F191" s="69" t="e">
        <f t="shared" si="5"/>
        <v>#VALUE!</v>
      </c>
    </row>
    <row r="192" spans="1:6">
      <c r="A192" s="68" t="e">
        <f t="shared" si="0"/>
        <v>#REF!</v>
      </c>
      <c r="B192" s="68" t="e">
        <f t="shared" si="1"/>
        <v>#REF!</v>
      </c>
      <c r="C192" s="69" t="str">
        <f t="shared" si="2"/>
        <v/>
      </c>
      <c r="D192" s="69" t="str">
        <f t="shared" si="3"/>
        <v/>
      </c>
      <c r="E192" s="69" t="str">
        <f t="shared" si="4"/>
        <v/>
      </c>
      <c r="F192" s="69" t="e">
        <f t="shared" si="5"/>
        <v>#VALUE!</v>
      </c>
    </row>
    <row r="193" spans="1:6">
      <c r="A193" s="68" t="e">
        <f t="shared" si="0"/>
        <v>#REF!</v>
      </c>
      <c r="B193" s="68" t="e">
        <f t="shared" si="1"/>
        <v>#REF!</v>
      </c>
      <c r="C193" s="69" t="str">
        <f t="shared" si="2"/>
        <v/>
      </c>
      <c r="D193" s="69" t="str">
        <f t="shared" si="3"/>
        <v/>
      </c>
      <c r="E193" s="69" t="str">
        <f t="shared" si="4"/>
        <v/>
      </c>
      <c r="F193" s="69" t="e">
        <f t="shared" si="5"/>
        <v>#VALUE!</v>
      </c>
    </row>
    <row r="194" spans="1:6">
      <c r="A194" s="68" t="e">
        <f t="shared" si="0"/>
        <v>#REF!</v>
      </c>
      <c r="B194" s="68" t="e">
        <f t="shared" si="1"/>
        <v>#REF!</v>
      </c>
      <c r="C194" s="69" t="str">
        <f t="shared" si="2"/>
        <v/>
      </c>
      <c r="D194" s="69" t="str">
        <f t="shared" si="3"/>
        <v/>
      </c>
      <c r="E194" s="69" t="str">
        <f t="shared" si="4"/>
        <v/>
      </c>
      <c r="F194" s="69" t="e">
        <f t="shared" si="5"/>
        <v>#VALUE!</v>
      </c>
    </row>
    <row r="195" spans="1:6">
      <c r="A195" s="68" t="e">
        <f t="shared" si="0"/>
        <v>#REF!</v>
      </c>
      <c r="B195" s="68" t="e">
        <f t="shared" si="1"/>
        <v>#REF!</v>
      </c>
      <c r="C195" s="69" t="str">
        <f t="shared" si="2"/>
        <v/>
      </c>
      <c r="D195" s="69" t="str">
        <f t="shared" si="3"/>
        <v/>
      </c>
      <c r="E195" s="69" t="str">
        <f t="shared" si="4"/>
        <v/>
      </c>
      <c r="F195" s="69" t="e">
        <f t="shared" si="5"/>
        <v>#VALUE!</v>
      </c>
    </row>
    <row r="196" spans="1:6">
      <c r="A196" s="68" t="e">
        <f t="shared" si="0"/>
        <v>#REF!</v>
      </c>
      <c r="B196" s="68" t="e">
        <f t="shared" si="1"/>
        <v>#REF!</v>
      </c>
      <c r="C196" s="69" t="str">
        <f t="shared" si="2"/>
        <v/>
      </c>
      <c r="D196" s="69" t="str">
        <f t="shared" si="3"/>
        <v/>
      </c>
      <c r="E196" s="69" t="str">
        <f t="shared" si="4"/>
        <v/>
      </c>
      <c r="F196" s="69" t="e">
        <f t="shared" si="5"/>
        <v>#VALUE!</v>
      </c>
    </row>
    <row r="197" spans="1:6">
      <c r="A197" s="68" t="e">
        <f t="shared" si="0"/>
        <v>#REF!</v>
      </c>
      <c r="B197" s="68" t="e">
        <f t="shared" si="1"/>
        <v>#REF!</v>
      </c>
      <c r="C197" s="69" t="str">
        <f t="shared" si="2"/>
        <v/>
      </c>
      <c r="D197" s="69" t="str">
        <f t="shared" si="3"/>
        <v/>
      </c>
      <c r="E197" s="69" t="str">
        <f t="shared" si="4"/>
        <v/>
      </c>
      <c r="F197" s="69" t="e">
        <f t="shared" si="5"/>
        <v>#VALUE!</v>
      </c>
    </row>
    <row r="198" spans="1:6">
      <c r="A198" s="68" t="e">
        <f t="shared" si="0"/>
        <v>#REF!</v>
      </c>
      <c r="B198" s="68" t="e">
        <f t="shared" si="1"/>
        <v>#REF!</v>
      </c>
      <c r="C198" s="69" t="str">
        <f t="shared" si="2"/>
        <v/>
      </c>
      <c r="D198" s="69" t="str">
        <f t="shared" si="3"/>
        <v/>
      </c>
      <c r="E198" s="69" t="str">
        <f t="shared" si="4"/>
        <v/>
      </c>
      <c r="F198" s="69" t="e">
        <f t="shared" si="5"/>
        <v>#VALUE!</v>
      </c>
    </row>
    <row r="199" spans="1:6">
      <c r="A199" s="68" t="e">
        <f t="shared" si="0"/>
        <v>#REF!</v>
      </c>
      <c r="B199" s="68" t="e">
        <f t="shared" si="1"/>
        <v>#REF!</v>
      </c>
      <c r="C199" s="69" t="str">
        <f t="shared" si="2"/>
        <v/>
      </c>
      <c r="D199" s="69" t="str">
        <f t="shared" si="3"/>
        <v/>
      </c>
      <c r="E199" s="69" t="str">
        <f t="shared" si="4"/>
        <v/>
      </c>
      <c r="F199" s="69" t="e">
        <f t="shared" si="5"/>
        <v>#VALUE!</v>
      </c>
    </row>
    <row r="200" spans="1:6">
      <c r="A200" s="68" t="e">
        <f t="shared" si="0"/>
        <v>#REF!</v>
      </c>
      <c r="B200" s="68" t="e">
        <f t="shared" si="1"/>
        <v>#REF!</v>
      </c>
      <c r="C200" s="69" t="str">
        <f t="shared" si="2"/>
        <v/>
      </c>
      <c r="D200" s="69" t="str">
        <f t="shared" si="3"/>
        <v/>
      </c>
      <c r="E200" s="69" t="str">
        <f t="shared" si="4"/>
        <v/>
      </c>
      <c r="F200" s="69" t="e">
        <f t="shared" si="5"/>
        <v>#VALUE!</v>
      </c>
    </row>
    <row r="201" spans="1:6">
      <c r="A201" s="68" t="e">
        <f t="shared" si="0"/>
        <v>#REF!</v>
      </c>
      <c r="B201" s="68" t="e">
        <f t="shared" si="1"/>
        <v>#REF!</v>
      </c>
      <c r="C201" s="69" t="str">
        <f t="shared" si="2"/>
        <v/>
      </c>
      <c r="D201" s="69" t="str">
        <f t="shared" si="3"/>
        <v/>
      </c>
      <c r="E201" s="69" t="str">
        <f t="shared" si="4"/>
        <v/>
      </c>
      <c r="F201" s="69" t="e">
        <f t="shared" si="5"/>
        <v>#VALUE!</v>
      </c>
    </row>
    <row r="202" spans="1:6">
      <c r="A202" s="68" t="e">
        <f t="shared" si="0"/>
        <v>#REF!</v>
      </c>
      <c r="B202" s="68" t="e">
        <f t="shared" si="1"/>
        <v>#REF!</v>
      </c>
      <c r="C202" s="69" t="str">
        <f t="shared" si="2"/>
        <v/>
      </c>
      <c r="D202" s="69" t="str">
        <f t="shared" si="3"/>
        <v/>
      </c>
      <c r="E202" s="69" t="str">
        <f t="shared" si="4"/>
        <v/>
      </c>
      <c r="F202" s="69" t="e">
        <f t="shared" si="5"/>
        <v>#VALUE!</v>
      </c>
    </row>
    <row r="203" spans="1:6">
      <c r="A203" s="68" t="e">
        <f t="shared" si="0"/>
        <v>#REF!</v>
      </c>
      <c r="B203" s="68" t="e">
        <f t="shared" si="1"/>
        <v>#REF!</v>
      </c>
      <c r="C203" s="69" t="str">
        <f t="shared" si="2"/>
        <v/>
      </c>
      <c r="D203" s="69" t="str">
        <f t="shared" si="3"/>
        <v/>
      </c>
      <c r="E203" s="69" t="str">
        <f t="shared" si="4"/>
        <v/>
      </c>
      <c r="F203" s="69" t="e">
        <f t="shared" si="5"/>
        <v>#VALUE!</v>
      </c>
    </row>
    <row r="204" spans="1:6">
      <c r="A204" s="68" t="e">
        <f t="shared" si="0"/>
        <v>#REF!</v>
      </c>
      <c r="B204" s="68" t="e">
        <f t="shared" si="1"/>
        <v>#REF!</v>
      </c>
      <c r="C204" s="69" t="str">
        <f t="shared" si="2"/>
        <v/>
      </c>
      <c r="D204" s="69" t="str">
        <f t="shared" si="3"/>
        <v/>
      </c>
      <c r="E204" s="69" t="str">
        <f t="shared" si="4"/>
        <v/>
      </c>
      <c r="F204" s="69" t="e">
        <f t="shared" si="5"/>
        <v>#VALUE!</v>
      </c>
    </row>
    <row r="205" spans="1:6">
      <c r="A205" s="68" t="e">
        <f t="shared" si="0"/>
        <v>#REF!</v>
      </c>
      <c r="B205" s="68" t="e">
        <f t="shared" si="1"/>
        <v>#REF!</v>
      </c>
      <c r="C205" s="69" t="str">
        <f t="shared" si="2"/>
        <v/>
      </c>
      <c r="D205" s="69" t="str">
        <f t="shared" si="3"/>
        <v/>
      </c>
      <c r="E205" s="69" t="str">
        <f t="shared" si="4"/>
        <v/>
      </c>
      <c r="F205" s="69" t="e">
        <f t="shared" si="5"/>
        <v>#VALUE!</v>
      </c>
    </row>
    <row r="206" spans="1:6">
      <c r="A206" s="68" t="e">
        <f t="shared" si="0"/>
        <v>#REF!</v>
      </c>
      <c r="B206" s="68" t="e">
        <f t="shared" si="1"/>
        <v>#REF!</v>
      </c>
      <c r="C206" s="69" t="str">
        <f t="shared" si="2"/>
        <v/>
      </c>
      <c r="D206" s="69" t="str">
        <f t="shared" si="3"/>
        <v/>
      </c>
      <c r="E206" s="69" t="str">
        <f t="shared" si="4"/>
        <v/>
      </c>
      <c r="F206" s="69" t="e">
        <f t="shared" si="5"/>
        <v>#VALUE!</v>
      </c>
    </row>
    <row r="207" spans="1:6">
      <c r="A207" s="68" t="e">
        <f t="shared" si="0"/>
        <v>#REF!</v>
      </c>
      <c r="B207" s="68" t="e">
        <f t="shared" si="1"/>
        <v>#REF!</v>
      </c>
      <c r="C207" s="69" t="str">
        <f t="shared" si="2"/>
        <v/>
      </c>
      <c r="D207" s="69" t="str">
        <f t="shared" si="3"/>
        <v/>
      </c>
      <c r="E207" s="69" t="str">
        <f t="shared" si="4"/>
        <v/>
      </c>
      <c r="F207" s="69" t="e">
        <f t="shared" si="5"/>
        <v>#VALUE!</v>
      </c>
    </row>
    <row r="208" spans="1:6">
      <c r="A208" s="68" t="e">
        <f t="shared" si="0"/>
        <v>#REF!</v>
      </c>
      <c r="B208" s="68" t="e">
        <f t="shared" si="1"/>
        <v>#REF!</v>
      </c>
      <c r="C208" s="69" t="str">
        <f t="shared" si="2"/>
        <v/>
      </c>
      <c r="D208" s="69" t="str">
        <f t="shared" si="3"/>
        <v/>
      </c>
      <c r="E208" s="69" t="str">
        <f t="shared" si="4"/>
        <v/>
      </c>
      <c r="F208" s="69" t="e">
        <f t="shared" si="5"/>
        <v>#VALUE!</v>
      </c>
    </row>
    <row r="209" spans="1:6">
      <c r="A209" s="68" t="e">
        <f t="shared" si="0"/>
        <v>#REF!</v>
      </c>
      <c r="B209" s="68" t="e">
        <f t="shared" si="1"/>
        <v>#REF!</v>
      </c>
      <c r="C209" s="69" t="str">
        <f t="shared" si="2"/>
        <v/>
      </c>
      <c r="D209" s="69" t="str">
        <f t="shared" si="3"/>
        <v/>
      </c>
      <c r="E209" s="69" t="str">
        <f t="shared" si="4"/>
        <v/>
      </c>
      <c r="F209" s="69" t="e">
        <f t="shared" si="5"/>
        <v>#VALUE!</v>
      </c>
    </row>
    <row r="210" spans="1:6">
      <c r="A210" s="68" t="e">
        <f t="shared" si="0"/>
        <v>#REF!</v>
      </c>
      <c r="B210" s="68" t="e">
        <f t="shared" si="1"/>
        <v>#REF!</v>
      </c>
      <c r="C210" s="69" t="str">
        <f t="shared" si="2"/>
        <v/>
      </c>
      <c r="D210" s="69" t="str">
        <f t="shared" si="3"/>
        <v/>
      </c>
      <c r="E210" s="69" t="str">
        <f t="shared" si="4"/>
        <v/>
      </c>
      <c r="F210" s="69" t="e">
        <f t="shared" si="5"/>
        <v>#VALUE!</v>
      </c>
    </row>
    <row r="211" spans="1:6">
      <c r="A211" s="68" t="e">
        <f t="shared" si="0"/>
        <v>#REF!</v>
      </c>
      <c r="B211" s="68" t="e">
        <f t="shared" si="1"/>
        <v>#REF!</v>
      </c>
      <c r="C211" s="69" t="str">
        <f t="shared" si="2"/>
        <v/>
      </c>
      <c r="D211" s="69" t="str">
        <f t="shared" si="3"/>
        <v/>
      </c>
      <c r="E211" s="69" t="str">
        <f t="shared" si="4"/>
        <v/>
      </c>
      <c r="F211" s="69" t="e">
        <f t="shared" si="5"/>
        <v>#VALUE!</v>
      </c>
    </row>
    <row r="212" spans="1:6">
      <c r="A212" s="68" t="e">
        <f t="shared" si="0"/>
        <v>#REF!</v>
      </c>
      <c r="B212" s="68" t="e">
        <f t="shared" si="1"/>
        <v>#REF!</v>
      </c>
      <c r="C212" s="69" t="str">
        <f t="shared" si="2"/>
        <v/>
      </c>
      <c r="D212" s="69" t="str">
        <f t="shared" si="3"/>
        <v/>
      </c>
      <c r="E212" s="69" t="str">
        <f t="shared" si="4"/>
        <v/>
      </c>
      <c r="F212" s="69" t="e">
        <f t="shared" si="5"/>
        <v>#VALUE!</v>
      </c>
    </row>
    <row r="213" spans="1:6">
      <c r="A213" s="68" t="e">
        <f t="shared" si="0"/>
        <v>#REF!</v>
      </c>
      <c r="B213" s="68" t="e">
        <f t="shared" si="1"/>
        <v>#REF!</v>
      </c>
      <c r="C213" s="69" t="str">
        <f t="shared" si="2"/>
        <v/>
      </c>
      <c r="D213" s="69" t="str">
        <f t="shared" si="3"/>
        <v/>
      </c>
      <c r="E213" s="69" t="str">
        <f t="shared" si="4"/>
        <v/>
      </c>
      <c r="F213" s="69" t="e">
        <f t="shared" si="5"/>
        <v>#VALUE!</v>
      </c>
    </row>
    <row r="214" spans="1:6">
      <c r="A214" s="68" t="e">
        <f t="shared" si="0"/>
        <v>#REF!</v>
      </c>
      <c r="B214" s="68" t="e">
        <f t="shared" si="1"/>
        <v>#REF!</v>
      </c>
      <c r="C214" s="69" t="str">
        <f t="shared" si="2"/>
        <v/>
      </c>
      <c r="D214" s="69" t="str">
        <f t="shared" si="3"/>
        <v/>
      </c>
      <c r="E214" s="69" t="str">
        <f t="shared" si="4"/>
        <v/>
      </c>
      <c r="F214" s="69" t="e">
        <f t="shared" si="5"/>
        <v>#VALUE!</v>
      </c>
    </row>
    <row r="215" spans="1:6">
      <c r="A215" s="68" t="e">
        <f t="shared" si="0"/>
        <v>#REF!</v>
      </c>
      <c r="B215" s="68" t="e">
        <f t="shared" si="1"/>
        <v>#REF!</v>
      </c>
      <c r="C215" s="69" t="str">
        <f t="shared" si="2"/>
        <v/>
      </c>
      <c r="D215" s="69" t="str">
        <f t="shared" si="3"/>
        <v/>
      </c>
      <c r="E215" s="69" t="str">
        <f t="shared" si="4"/>
        <v/>
      </c>
      <c r="F215" s="69" t="e">
        <f t="shared" si="5"/>
        <v>#VALUE!</v>
      </c>
    </row>
    <row r="216" spans="1:6">
      <c r="A216" s="68" t="e">
        <f t="shared" si="0"/>
        <v>#REF!</v>
      </c>
      <c r="B216" s="68" t="e">
        <f t="shared" si="1"/>
        <v>#REF!</v>
      </c>
      <c r="C216" s="69" t="str">
        <f t="shared" si="2"/>
        <v/>
      </c>
      <c r="D216" s="69" t="str">
        <f t="shared" si="3"/>
        <v/>
      </c>
      <c r="E216" s="69" t="str">
        <f t="shared" si="4"/>
        <v/>
      </c>
      <c r="F216" s="69" t="e">
        <f t="shared" si="5"/>
        <v>#VALUE!</v>
      </c>
    </row>
    <row r="217" spans="1:6">
      <c r="A217" s="68" t="e">
        <f t="shared" si="0"/>
        <v>#REF!</v>
      </c>
      <c r="B217" s="68" t="e">
        <f t="shared" si="1"/>
        <v>#REF!</v>
      </c>
      <c r="C217" s="69" t="str">
        <f t="shared" si="2"/>
        <v/>
      </c>
      <c r="D217" s="69" t="str">
        <f t="shared" si="3"/>
        <v/>
      </c>
      <c r="E217" s="69" t="str">
        <f t="shared" si="4"/>
        <v/>
      </c>
      <c r="F217" s="69" t="e">
        <f t="shared" si="5"/>
        <v>#VALUE!</v>
      </c>
    </row>
    <row r="218" spans="1:6">
      <c r="A218" s="68" t="e">
        <f t="shared" si="0"/>
        <v>#REF!</v>
      </c>
      <c r="B218" s="68" t="e">
        <f t="shared" si="1"/>
        <v>#REF!</v>
      </c>
      <c r="C218" s="69" t="str">
        <f t="shared" si="2"/>
        <v/>
      </c>
      <c r="D218" s="69" t="str">
        <f t="shared" si="3"/>
        <v/>
      </c>
      <c r="E218" s="69" t="str">
        <f t="shared" si="4"/>
        <v/>
      </c>
      <c r="F218" s="69" t="e">
        <f t="shared" si="5"/>
        <v>#VALUE!</v>
      </c>
    </row>
    <row r="219" spans="1:6">
      <c r="A219" s="68" t="e">
        <f t="shared" si="0"/>
        <v>#REF!</v>
      </c>
      <c r="B219" s="68" t="e">
        <f t="shared" si="1"/>
        <v>#REF!</v>
      </c>
      <c r="C219" s="69" t="str">
        <f t="shared" si="2"/>
        <v/>
      </c>
      <c r="D219" s="69" t="str">
        <f t="shared" si="3"/>
        <v/>
      </c>
      <c r="E219" s="69" t="str">
        <f t="shared" si="4"/>
        <v/>
      </c>
      <c r="F219" s="69" t="e">
        <f t="shared" si="5"/>
        <v>#VALUE!</v>
      </c>
    </row>
    <row r="220" spans="1:6">
      <c r="A220" s="68" t="e">
        <f t="shared" si="0"/>
        <v>#REF!</v>
      </c>
      <c r="B220" s="68" t="e">
        <f t="shared" si="1"/>
        <v>#REF!</v>
      </c>
      <c r="C220" s="69" t="str">
        <f t="shared" si="2"/>
        <v/>
      </c>
      <c r="D220" s="69" t="str">
        <f t="shared" si="3"/>
        <v/>
      </c>
      <c r="E220" s="69" t="str">
        <f t="shared" si="4"/>
        <v/>
      </c>
      <c r="F220" s="69" t="e">
        <f t="shared" si="5"/>
        <v>#VALUE!</v>
      </c>
    </row>
    <row r="221" spans="1:6">
      <c r="A221" s="68" t="e">
        <f t="shared" si="0"/>
        <v>#REF!</v>
      </c>
      <c r="B221" s="68" t="e">
        <f t="shared" si="1"/>
        <v>#REF!</v>
      </c>
      <c r="C221" s="69" t="str">
        <f t="shared" si="2"/>
        <v/>
      </c>
      <c r="D221" s="69" t="str">
        <f t="shared" si="3"/>
        <v/>
      </c>
      <c r="E221" s="69" t="str">
        <f t="shared" si="4"/>
        <v/>
      </c>
      <c r="F221" s="69" t="e">
        <f t="shared" si="5"/>
        <v>#VALUE!</v>
      </c>
    </row>
    <row r="222" spans="1:6">
      <c r="A222" s="68" t="e">
        <f t="shared" si="0"/>
        <v>#REF!</v>
      </c>
      <c r="B222" s="68" t="e">
        <f t="shared" si="1"/>
        <v>#REF!</v>
      </c>
      <c r="C222" s="69" t="str">
        <f t="shared" si="2"/>
        <v/>
      </c>
      <c r="D222" s="69" t="str">
        <f t="shared" si="3"/>
        <v/>
      </c>
      <c r="E222" s="69" t="str">
        <f t="shared" si="4"/>
        <v/>
      </c>
      <c r="F222" s="69" t="e">
        <f t="shared" si="5"/>
        <v>#VALUE!</v>
      </c>
    </row>
    <row r="223" spans="1:6">
      <c r="A223" s="68" t="e">
        <f t="shared" si="0"/>
        <v>#REF!</v>
      </c>
      <c r="B223" s="68" t="e">
        <f t="shared" si="1"/>
        <v>#REF!</v>
      </c>
      <c r="C223" s="69" t="str">
        <f t="shared" si="2"/>
        <v/>
      </c>
      <c r="D223" s="69" t="str">
        <f t="shared" si="3"/>
        <v/>
      </c>
      <c r="E223" s="69" t="str">
        <f t="shared" si="4"/>
        <v/>
      </c>
      <c r="F223" s="69" t="e">
        <f t="shared" si="5"/>
        <v>#VALUE!</v>
      </c>
    </row>
    <row r="224" spans="1:6">
      <c r="A224" s="68" t="e">
        <f t="shared" si="0"/>
        <v>#REF!</v>
      </c>
      <c r="B224" s="68" t="e">
        <f t="shared" si="1"/>
        <v>#REF!</v>
      </c>
      <c r="C224" s="69" t="str">
        <f t="shared" si="2"/>
        <v/>
      </c>
      <c r="D224" s="69" t="str">
        <f t="shared" si="3"/>
        <v/>
      </c>
      <c r="E224" s="69" t="str">
        <f t="shared" si="4"/>
        <v/>
      </c>
      <c r="F224" s="69" t="e">
        <f t="shared" si="5"/>
        <v>#VALUE!</v>
      </c>
    </row>
    <row r="225" spans="1:6">
      <c r="A225" s="68" t="e">
        <f t="shared" si="0"/>
        <v>#REF!</v>
      </c>
      <c r="B225" s="68" t="e">
        <f t="shared" si="1"/>
        <v>#REF!</v>
      </c>
      <c r="C225" s="69" t="str">
        <f t="shared" si="2"/>
        <v/>
      </c>
      <c r="D225" s="69" t="str">
        <f t="shared" si="3"/>
        <v/>
      </c>
      <c r="E225" s="69" t="str">
        <f t="shared" si="4"/>
        <v/>
      </c>
      <c r="F225" s="69" t="e">
        <f t="shared" si="5"/>
        <v>#VALUE!</v>
      </c>
    </row>
    <row r="226" spans="1:6">
      <c r="A226" s="68" t="e">
        <f t="shared" si="0"/>
        <v>#REF!</v>
      </c>
      <c r="B226" s="68" t="e">
        <f t="shared" si="1"/>
        <v>#REF!</v>
      </c>
      <c r="C226" s="69" t="str">
        <f t="shared" si="2"/>
        <v/>
      </c>
      <c r="D226" s="69" t="str">
        <f t="shared" si="3"/>
        <v/>
      </c>
      <c r="E226" s="69" t="str">
        <f t="shared" si="4"/>
        <v/>
      </c>
      <c r="F226" s="69" t="e">
        <f t="shared" si="5"/>
        <v>#VALUE!</v>
      </c>
    </row>
    <row r="227" spans="1:6">
      <c r="A227" s="68" t="e">
        <f t="shared" si="0"/>
        <v>#REF!</v>
      </c>
      <c r="B227" s="68" t="e">
        <f t="shared" si="1"/>
        <v>#REF!</v>
      </c>
      <c r="C227" s="69" t="str">
        <f t="shared" si="2"/>
        <v/>
      </c>
      <c r="D227" s="69" t="str">
        <f t="shared" si="3"/>
        <v/>
      </c>
      <c r="E227" s="69" t="str">
        <f t="shared" si="4"/>
        <v/>
      </c>
      <c r="F227" s="69" t="e">
        <f t="shared" si="5"/>
        <v>#VALUE!</v>
      </c>
    </row>
    <row r="228" spans="1:6">
      <c r="A228" s="68" t="e">
        <f t="shared" si="0"/>
        <v>#REF!</v>
      </c>
      <c r="B228" s="68" t="e">
        <f t="shared" si="1"/>
        <v>#REF!</v>
      </c>
      <c r="C228" s="69" t="str">
        <f t="shared" si="2"/>
        <v/>
      </c>
      <c r="D228" s="69" t="str">
        <f t="shared" si="3"/>
        <v/>
      </c>
      <c r="E228" s="69" t="str">
        <f t="shared" si="4"/>
        <v/>
      </c>
      <c r="F228" s="69" t="e">
        <f t="shared" si="5"/>
        <v>#VALUE!</v>
      </c>
    </row>
    <row r="229" spans="1:6">
      <c r="A229" s="68" t="e">
        <f t="shared" si="0"/>
        <v>#REF!</v>
      </c>
      <c r="B229" s="68" t="e">
        <f t="shared" si="1"/>
        <v>#REF!</v>
      </c>
      <c r="C229" s="69" t="str">
        <f t="shared" si="2"/>
        <v/>
      </c>
      <c r="D229" s="69" t="str">
        <f t="shared" si="3"/>
        <v/>
      </c>
      <c r="E229" s="69" t="str">
        <f t="shared" si="4"/>
        <v/>
      </c>
      <c r="F229" s="69" t="e">
        <f t="shared" si="5"/>
        <v>#VALUE!</v>
      </c>
    </row>
    <row r="230" spans="1:6">
      <c r="A230" s="68" t="e">
        <f t="shared" si="0"/>
        <v>#REF!</v>
      </c>
      <c r="B230" s="68" t="e">
        <f t="shared" si="1"/>
        <v>#REF!</v>
      </c>
      <c r="C230" s="69" t="str">
        <f t="shared" si="2"/>
        <v/>
      </c>
      <c r="D230" s="69" t="str">
        <f t="shared" si="3"/>
        <v/>
      </c>
      <c r="E230" s="69" t="str">
        <f t="shared" si="4"/>
        <v/>
      </c>
      <c r="F230" s="69" t="e">
        <f t="shared" si="5"/>
        <v>#VALUE!</v>
      </c>
    </row>
    <row r="231" spans="1:6">
      <c r="A231" s="68" t="e">
        <f t="shared" si="0"/>
        <v>#REF!</v>
      </c>
      <c r="B231" s="68" t="e">
        <f t="shared" si="1"/>
        <v>#REF!</v>
      </c>
      <c r="C231" s="69" t="str">
        <f t="shared" si="2"/>
        <v/>
      </c>
      <c r="D231" s="69" t="str">
        <f t="shared" si="3"/>
        <v/>
      </c>
      <c r="E231" s="69" t="str">
        <f t="shared" si="4"/>
        <v/>
      </c>
      <c r="F231" s="69" t="e">
        <f t="shared" si="5"/>
        <v>#VALUE!</v>
      </c>
    </row>
    <row r="232" spans="1:6">
      <c r="A232" s="68" t="e">
        <f t="shared" si="0"/>
        <v>#REF!</v>
      </c>
      <c r="B232" s="68" t="e">
        <f t="shared" si="1"/>
        <v>#REF!</v>
      </c>
      <c r="C232" s="69" t="str">
        <f t="shared" si="2"/>
        <v/>
      </c>
      <c r="D232" s="69" t="str">
        <f t="shared" si="3"/>
        <v/>
      </c>
      <c r="E232" s="69" t="str">
        <f t="shared" si="4"/>
        <v/>
      </c>
      <c r="F232" s="69" t="e">
        <f t="shared" si="5"/>
        <v>#VALUE!</v>
      </c>
    </row>
    <row r="233" spans="1:6">
      <c r="A233" s="68" t="e">
        <f t="shared" si="0"/>
        <v>#REF!</v>
      </c>
      <c r="B233" s="68" t="e">
        <f t="shared" si="1"/>
        <v>#REF!</v>
      </c>
      <c r="C233" s="69" t="str">
        <f t="shared" si="2"/>
        <v/>
      </c>
      <c r="D233" s="69" t="str">
        <f t="shared" si="3"/>
        <v/>
      </c>
      <c r="E233" s="69" t="str">
        <f t="shared" si="4"/>
        <v/>
      </c>
      <c r="F233" s="69" t="e">
        <f t="shared" si="5"/>
        <v>#VALUE!</v>
      </c>
    </row>
    <row r="234" spans="1:6">
      <c r="A234" s="68" t="e">
        <f t="shared" si="0"/>
        <v>#REF!</v>
      </c>
      <c r="B234" s="68" t="e">
        <f t="shared" si="1"/>
        <v>#REF!</v>
      </c>
      <c r="C234" s="69" t="str">
        <f t="shared" si="2"/>
        <v/>
      </c>
      <c r="D234" s="69" t="str">
        <f t="shared" si="3"/>
        <v/>
      </c>
      <c r="E234" s="69" t="str">
        <f t="shared" si="4"/>
        <v/>
      </c>
      <c r="F234" s="69" t="e">
        <f t="shared" si="5"/>
        <v>#VALUE!</v>
      </c>
    </row>
    <row r="235" spans="1:6">
      <c r="A235" s="68" t="e">
        <f t="shared" si="0"/>
        <v>#REF!</v>
      </c>
      <c r="B235" s="68" t="e">
        <f t="shared" si="1"/>
        <v>#REF!</v>
      </c>
      <c r="C235" s="69" t="str">
        <f t="shared" si="2"/>
        <v/>
      </c>
      <c r="D235" s="69" t="str">
        <f t="shared" si="3"/>
        <v/>
      </c>
      <c r="E235" s="69" t="str">
        <f t="shared" si="4"/>
        <v/>
      </c>
      <c r="F235" s="69" t="e">
        <f t="shared" si="5"/>
        <v>#VALUE!</v>
      </c>
    </row>
    <row r="236" spans="1:6">
      <c r="A236" s="68" t="e">
        <f t="shared" si="0"/>
        <v>#REF!</v>
      </c>
      <c r="B236" s="68" t="e">
        <f t="shared" si="1"/>
        <v>#REF!</v>
      </c>
      <c r="C236" s="69" t="str">
        <f t="shared" si="2"/>
        <v/>
      </c>
      <c r="D236" s="69" t="str">
        <f t="shared" si="3"/>
        <v/>
      </c>
      <c r="E236" s="69" t="str">
        <f t="shared" si="4"/>
        <v/>
      </c>
      <c r="F236" s="69" t="e">
        <f t="shared" si="5"/>
        <v>#VALUE!</v>
      </c>
    </row>
    <row r="237" spans="1:6">
      <c r="A237" s="68" t="e">
        <f t="shared" si="0"/>
        <v>#REF!</v>
      </c>
      <c r="B237" s="68" t="e">
        <f t="shared" si="1"/>
        <v>#REF!</v>
      </c>
      <c r="C237" s="69" t="str">
        <f t="shared" si="2"/>
        <v/>
      </c>
      <c r="D237" s="69" t="str">
        <f t="shared" si="3"/>
        <v/>
      </c>
      <c r="E237" s="69" t="str">
        <f t="shared" si="4"/>
        <v/>
      </c>
      <c r="F237" s="69" t="e">
        <f t="shared" si="5"/>
        <v>#VALUE!</v>
      </c>
    </row>
    <row r="238" spans="1:6">
      <c r="A238" s="68" t="e">
        <f t="shared" si="0"/>
        <v>#REF!</v>
      </c>
      <c r="B238" s="68" t="e">
        <f t="shared" si="1"/>
        <v>#REF!</v>
      </c>
      <c r="C238" s="69" t="str">
        <f t="shared" si="2"/>
        <v/>
      </c>
      <c r="D238" s="69" t="str">
        <f t="shared" si="3"/>
        <v/>
      </c>
      <c r="E238" s="69" t="str">
        <f t="shared" si="4"/>
        <v/>
      </c>
      <c r="F238" s="69" t="e">
        <f t="shared" si="5"/>
        <v>#VALUE!</v>
      </c>
    </row>
    <row r="239" spans="1:6">
      <c r="A239" s="68" t="e">
        <f t="shared" si="0"/>
        <v>#REF!</v>
      </c>
      <c r="B239" s="68" t="e">
        <f t="shared" si="1"/>
        <v>#REF!</v>
      </c>
      <c r="C239" s="69" t="str">
        <f t="shared" si="2"/>
        <v/>
      </c>
      <c r="D239" s="69" t="str">
        <f t="shared" si="3"/>
        <v/>
      </c>
      <c r="E239" s="69" t="str">
        <f t="shared" si="4"/>
        <v/>
      </c>
      <c r="F239" s="69" t="e">
        <f t="shared" si="5"/>
        <v>#VALUE!</v>
      </c>
    </row>
    <row r="240" spans="1:6">
      <c r="A240" s="68" t="e">
        <f t="shared" si="0"/>
        <v>#REF!</v>
      </c>
      <c r="B240" s="68" t="e">
        <f t="shared" si="1"/>
        <v>#REF!</v>
      </c>
      <c r="C240" s="69" t="str">
        <f t="shared" si="2"/>
        <v/>
      </c>
      <c r="D240" s="69" t="str">
        <f t="shared" si="3"/>
        <v/>
      </c>
      <c r="E240" s="69" t="str">
        <f t="shared" si="4"/>
        <v/>
      </c>
      <c r="F240" s="69" t="e">
        <f t="shared" si="5"/>
        <v>#VALUE!</v>
      </c>
    </row>
    <row r="241" spans="1:6">
      <c r="A241" s="68" t="e">
        <f t="shared" si="0"/>
        <v>#REF!</v>
      </c>
      <c r="B241" s="68" t="e">
        <f t="shared" si="1"/>
        <v>#REF!</v>
      </c>
      <c r="C241" s="69" t="str">
        <f t="shared" si="2"/>
        <v/>
      </c>
      <c r="D241" s="69" t="str">
        <f t="shared" si="3"/>
        <v/>
      </c>
      <c r="E241" s="69" t="str">
        <f t="shared" si="4"/>
        <v/>
      </c>
      <c r="F241" s="69" t="e">
        <f t="shared" si="5"/>
        <v>#VALUE!</v>
      </c>
    </row>
    <row r="242" spans="1:6">
      <c r="A242" s="68" t="e">
        <f t="shared" si="0"/>
        <v>#REF!</v>
      </c>
      <c r="B242" s="68" t="e">
        <f t="shared" si="1"/>
        <v>#REF!</v>
      </c>
      <c r="C242" s="69" t="str">
        <f t="shared" si="2"/>
        <v/>
      </c>
      <c r="D242" s="69" t="str">
        <f t="shared" si="3"/>
        <v/>
      </c>
      <c r="E242" s="69" t="str">
        <f t="shared" si="4"/>
        <v/>
      </c>
      <c r="F242" s="69" t="e">
        <f t="shared" si="5"/>
        <v>#VALUE!</v>
      </c>
    </row>
    <row r="243" spans="1:6">
      <c r="A243" s="68" t="e">
        <f t="shared" si="0"/>
        <v>#REF!</v>
      </c>
      <c r="B243" s="68" t="e">
        <f t="shared" si="1"/>
        <v>#REF!</v>
      </c>
      <c r="C243" s="69" t="str">
        <f t="shared" si="2"/>
        <v/>
      </c>
      <c r="D243" s="69" t="str">
        <f t="shared" si="3"/>
        <v/>
      </c>
      <c r="E243" s="69" t="str">
        <f t="shared" si="4"/>
        <v/>
      </c>
      <c r="F243" s="69" t="e">
        <f t="shared" si="5"/>
        <v>#VALUE!</v>
      </c>
    </row>
    <row r="244" spans="1:6">
      <c r="A244" s="68" t="e">
        <f t="shared" si="0"/>
        <v>#REF!</v>
      </c>
      <c r="B244" s="68" t="e">
        <f t="shared" si="1"/>
        <v>#REF!</v>
      </c>
      <c r="C244" s="69" t="str">
        <f t="shared" si="2"/>
        <v/>
      </c>
      <c r="D244" s="69" t="str">
        <f t="shared" si="3"/>
        <v/>
      </c>
      <c r="E244" s="69" t="str">
        <f t="shared" si="4"/>
        <v/>
      </c>
      <c r="F244" s="69" t="e">
        <f t="shared" si="5"/>
        <v>#VALUE!</v>
      </c>
    </row>
    <row r="245" spans="1:6">
      <c r="A245" s="68" t="e">
        <f t="shared" si="0"/>
        <v>#REF!</v>
      </c>
      <c r="B245" s="68" t="e">
        <f t="shared" si="1"/>
        <v>#REF!</v>
      </c>
      <c r="C245" s="69" t="str">
        <f t="shared" si="2"/>
        <v/>
      </c>
      <c r="D245" s="69" t="str">
        <f t="shared" si="3"/>
        <v/>
      </c>
      <c r="E245" s="69" t="str">
        <f t="shared" si="4"/>
        <v/>
      </c>
      <c r="F245" s="69" t="e">
        <f t="shared" si="5"/>
        <v>#VALUE!</v>
      </c>
    </row>
    <row r="246" spans="1:6">
      <c r="A246" s="68" t="e">
        <f t="shared" si="0"/>
        <v>#REF!</v>
      </c>
      <c r="B246" s="68" t="e">
        <f t="shared" si="1"/>
        <v>#REF!</v>
      </c>
      <c r="C246" s="69" t="str">
        <f t="shared" si="2"/>
        <v/>
      </c>
      <c r="D246" s="69" t="str">
        <f t="shared" si="3"/>
        <v/>
      </c>
      <c r="E246" s="69" t="str">
        <f t="shared" si="4"/>
        <v/>
      </c>
      <c r="F246" s="69" t="e">
        <f t="shared" si="5"/>
        <v>#VALUE!</v>
      </c>
    </row>
    <row r="247" spans="1:6">
      <c r="A247" s="68" t="e">
        <f t="shared" si="0"/>
        <v>#REF!</v>
      </c>
      <c r="B247" s="68" t="e">
        <f t="shared" si="1"/>
        <v>#REF!</v>
      </c>
      <c r="C247" s="69" t="str">
        <f t="shared" si="2"/>
        <v/>
      </c>
      <c r="D247" s="69" t="str">
        <f t="shared" si="3"/>
        <v/>
      </c>
      <c r="E247" s="69" t="str">
        <f t="shared" si="4"/>
        <v/>
      </c>
      <c r="F247" s="69" t="e">
        <f t="shared" si="5"/>
        <v>#VALUE!</v>
      </c>
    </row>
    <row r="248" spans="1:6">
      <c r="A248" s="68" t="e">
        <f t="shared" si="0"/>
        <v>#REF!</v>
      </c>
      <c r="B248" s="68" t="e">
        <f t="shared" si="1"/>
        <v>#REF!</v>
      </c>
      <c r="C248" s="69" t="str">
        <f t="shared" si="2"/>
        <v/>
      </c>
      <c r="D248" s="69" t="str">
        <f t="shared" si="3"/>
        <v/>
      </c>
      <c r="E248" s="69" t="str">
        <f t="shared" si="4"/>
        <v/>
      </c>
      <c r="F248" s="69" t="e">
        <f t="shared" si="5"/>
        <v>#VALUE!</v>
      </c>
    </row>
    <row r="249" spans="1:6">
      <c r="A249" s="68" t="e">
        <f t="shared" si="0"/>
        <v>#REF!</v>
      </c>
      <c r="B249" s="68" t="e">
        <f t="shared" si="1"/>
        <v>#REF!</v>
      </c>
      <c r="C249" s="69" t="str">
        <f t="shared" si="2"/>
        <v/>
      </c>
      <c r="D249" s="69" t="str">
        <f t="shared" si="3"/>
        <v/>
      </c>
      <c r="E249" s="69" t="str">
        <f t="shared" si="4"/>
        <v/>
      </c>
      <c r="F249" s="69" t="e">
        <f t="shared" si="5"/>
        <v>#VALUE!</v>
      </c>
    </row>
    <row r="250" spans="1:6">
      <c r="A250" s="68" t="e">
        <f t="shared" si="0"/>
        <v>#REF!</v>
      </c>
      <c r="B250" s="68" t="e">
        <f t="shared" si="1"/>
        <v>#REF!</v>
      </c>
      <c r="C250" s="69" t="str">
        <f t="shared" si="2"/>
        <v/>
      </c>
      <c r="D250" s="69" t="str">
        <f t="shared" si="3"/>
        <v/>
      </c>
      <c r="E250" s="69" t="str">
        <f t="shared" si="4"/>
        <v/>
      </c>
      <c r="F250" s="69" t="e">
        <f t="shared" si="5"/>
        <v>#VALUE!</v>
      </c>
    </row>
    <row r="251" spans="1:6">
      <c r="A251" s="68" t="e">
        <f t="shared" si="0"/>
        <v>#REF!</v>
      </c>
      <c r="B251" s="68" t="e">
        <f t="shared" si="1"/>
        <v>#REF!</v>
      </c>
      <c r="C251" s="69" t="str">
        <f t="shared" si="2"/>
        <v/>
      </c>
      <c r="D251" s="69" t="str">
        <f t="shared" si="3"/>
        <v/>
      </c>
      <c r="E251" s="69" t="str">
        <f t="shared" si="4"/>
        <v/>
      </c>
      <c r="F251" s="69" t="e">
        <f t="shared" si="5"/>
        <v>#VALUE!</v>
      </c>
    </row>
    <row r="252" spans="1:6">
      <c r="A252" s="68" t="e">
        <f t="shared" si="0"/>
        <v>#REF!</v>
      </c>
      <c r="B252" s="68" t="e">
        <f t="shared" si="1"/>
        <v>#REF!</v>
      </c>
      <c r="C252" s="69" t="str">
        <f t="shared" si="2"/>
        <v/>
      </c>
      <c r="D252" s="69" t="str">
        <f t="shared" si="3"/>
        <v/>
      </c>
      <c r="E252" s="69" t="str">
        <f t="shared" si="4"/>
        <v/>
      </c>
      <c r="F252" s="69" t="e">
        <f t="shared" si="5"/>
        <v>#VALUE!</v>
      </c>
    </row>
    <row r="253" spans="1:6">
      <c r="A253" s="68" t="e">
        <f t="shared" si="0"/>
        <v>#REF!</v>
      </c>
      <c r="B253" s="68" t="e">
        <f t="shared" si="1"/>
        <v>#REF!</v>
      </c>
      <c r="C253" s="69" t="str">
        <f t="shared" si="2"/>
        <v/>
      </c>
      <c r="D253" s="69" t="str">
        <f t="shared" si="3"/>
        <v/>
      </c>
      <c r="E253" s="69" t="str">
        <f t="shared" si="4"/>
        <v/>
      </c>
      <c r="F253" s="69" t="e">
        <f t="shared" si="5"/>
        <v>#VALUE!</v>
      </c>
    </row>
    <row r="254" spans="1:6">
      <c r="A254" s="68" t="e">
        <f t="shared" si="0"/>
        <v>#REF!</v>
      </c>
      <c r="B254" s="68" t="e">
        <f t="shared" si="1"/>
        <v>#REF!</v>
      </c>
      <c r="C254" s="69" t="str">
        <f t="shared" si="2"/>
        <v/>
      </c>
      <c r="D254" s="69" t="str">
        <f t="shared" si="3"/>
        <v/>
      </c>
      <c r="E254" s="69" t="str">
        <f t="shared" si="4"/>
        <v/>
      </c>
      <c r="F254" s="69" t="e">
        <f t="shared" si="5"/>
        <v>#VALUE!</v>
      </c>
    </row>
    <row r="255" spans="1:6">
      <c r="A255" s="68" t="e">
        <f t="shared" si="0"/>
        <v>#REF!</v>
      </c>
      <c r="B255" s="68" t="e">
        <f t="shared" si="1"/>
        <v>#REF!</v>
      </c>
      <c r="C255" s="69" t="str">
        <f t="shared" si="2"/>
        <v/>
      </c>
      <c r="D255" s="69" t="str">
        <f t="shared" si="3"/>
        <v/>
      </c>
      <c r="E255" s="69" t="str">
        <f t="shared" si="4"/>
        <v/>
      </c>
      <c r="F255" s="69" t="e">
        <f t="shared" si="5"/>
        <v>#VALUE!</v>
      </c>
    </row>
    <row r="256" spans="1:6">
      <c r="A256" s="68" t="e">
        <f t="shared" si="0"/>
        <v>#REF!</v>
      </c>
      <c r="B256" s="68" t="e">
        <f t="shared" si="1"/>
        <v>#REF!</v>
      </c>
      <c r="C256" s="69" t="str">
        <f t="shared" si="2"/>
        <v/>
      </c>
      <c r="D256" s="69" t="str">
        <f t="shared" si="3"/>
        <v/>
      </c>
      <c r="E256" s="69" t="str">
        <f t="shared" si="4"/>
        <v/>
      </c>
      <c r="F256" s="69" t="e">
        <f t="shared" si="5"/>
        <v>#VALUE!</v>
      </c>
    </row>
    <row r="257" spans="1:6">
      <c r="A257" s="68" t="e">
        <f t="shared" ref="A257:A511" si="6">IF(#REF!&lt;&gt;"",1,0)</f>
        <v>#REF!</v>
      </c>
      <c r="B257" s="68" t="e">
        <f t="shared" ref="B257:B511" si="7">IF(#REF!="Concluído",1,"")</f>
        <v>#REF!</v>
      </c>
      <c r="C257" s="69" t="str">
        <f t="shared" ref="C257:C511" si="8">IFERROR(SUMIF(#REF!,"Em Medição",#REF!),"")</f>
        <v/>
      </c>
      <c r="D257" s="69" t="str">
        <f t="shared" ref="D257:D511" si="9">IFERROR(SUMIF(#REF!,"Não Medido",#REF!),"")</f>
        <v/>
      </c>
      <c r="E257" s="69" t="str">
        <f t="shared" ref="E257:E511" si="10">IFERROR(#REF!,"")</f>
        <v/>
      </c>
      <c r="F257" s="69" t="e">
        <f t="shared" ref="F257:F511" si="11">E257-SUM(C257:D257)</f>
        <v>#VALUE!</v>
      </c>
    </row>
    <row r="258" spans="1:6">
      <c r="A258" s="68" t="e">
        <f t="shared" si="6"/>
        <v>#REF!</v>
      </c>
      <c r="B258" s="68" t="e">
        <f t="shared" si="7"/>
        <v>#REF!</v>
      </c>
      <c r="C258" s="69" t="str">
        <f t="shared" si="8"/>
        <v/>
      </c>
      <c r="D258" s="69" t="str">
        <f t="shared" si="9"/>
        <v/>
      </c>
      <c r="E258" s="69" t="str">
        <f t="shared" si="10"/>
        <v/>
      </c>
      <c r="F258" s="69" t="e">
        <f t="shared" si="11"/>
        <v>#VALUE!</v>
      </c>
    </row>
    <row r="259" spans="1:6">
      <c r="A259" s="68" t="e">
        <f t="shared" si="6"/>
        <v>#REF!</v>
      </c>
      <c r="B259" s="68" t="e">
        <f t="shared" si="7"/>
        <v>#REF!</v>
      </c>
      <c r="C259" s="69" t="str">
        <f t="shared" si="8"/>
        <v/>
      </c>
      <c r="D259" s="69" t="str">
        <f t="shared" si="9"/>
        <v/>
      </c>
      <c r="E259" s="69" t="str">
        <f t="shared" si="10"/>
        <v/>
      </c>
      <c r="F259" s="69" t="e">
        <f t="shared" si="11"/>
        <v>#VALUE!</v>
      </c>
    </row>
    <row r="260" spans="1:6">
      <c r="A260" s="68" t="e">
        <f t="shared" si="6"/>
        <v>#REF!</v>
      </c>
      <c r="B260" s="68" t="e">
        <f t="shared" si="7"/>
        <v>#REF!</v>
      </c>
      <c r="C260" s="69" t="str">
        <f t="shared" si="8"/>
        <v/>
      </c>
      <c r="D260" s="69" t="str">
        <f t="shared" si="9"/>
        <v/>
      </c>
      <c r="E260" s="69" t="str">
        <f t="shared" si="10"/>
        <v/>
      </c>
      <c r="F260" s="69" t="e">
        <f t="shared" si="11"/>
        <v>#VALUE!</v>
      </c>
    </row>
    <row r="261" spans="1:6">
      <c r="A261" s="68" t="e">
        <f t="shared" si="6"/>
        <v>#REF!</v>
      </c>
      <c r="B261" s="68" t="e">
        <f t="shared" si="7"/>
        <v>#REF!</v>
      </c>
      <c r="C261" s="69" t="str">
        <f t="shared" si="8"/>
        <v/>
      </c>
      <c r="D261" s="69" t="str">
        <f t="shared" si="9"/>
        <v/>
      </c>
      <c r="E261" s="69" t="str">
        <f t="shared" si="10"/>
        <v/>
      </c>
      <c r="F261" s="69" t="e">
        <f t="shared" si="11"/>
        <v>#VALUE!</v>
      </c>
    </row>
    <row r="262" spans="1:6">
      <c r="A262" s="68" t="e">
        <f t="shared" si="6"/>
        <v>#REF!</v>
      </c>
      <c r="B262" s="68" t="e">
        <f t="shared" si="7"/>
        <v>#REF!</v>
      </c>
      <c r="C262" s="69" t="str">
        <f t="shared" si="8"/>
        <v/>
      </c>
      <c r="D262" s="69" t="str">
        <f t="shared" si="9"/>
        <v/>
      </c>
      <c r="E262" s="69" t="str">
        <f t="shared" si="10"/>
        <v/>
      </c>
      <c r="F262" s="69" t="e">
        <f t="shared" si="11"/>
        <v>#VALUE!</v>
      </c>
    </row>
    <row r="263" spans="1:6">
      <c r="A263" s="68" t="e">
        <f t="shared" si="6"/>
        <v>#REF!</v>
      </c>
      <c r="B263" s="68" t="e">
        <f t="shared" si="7"/>
        <v>#REF!</v>
      </c>
      <c r="C263" s="69" t="str">
        <f t="shared" si="8"/>
        <v/>
      </c>
      <c r="D263" s="69" t="str">
        <f t="shared" si="9"/>
        <v/>
      </c>
      <c r="E263" s="69" t="str">
        <f t="shared" si="10"/>
        <v/>
      </c>
      <c r="F263" s="69" t="e">
        <f t="shared" si="11"/>
        <v>#VALUE!</v>
      </c>
    </row>
    <row r="264" spans="1:6">
      <c r="A264" s="68" t="e">
        <f t="shared" si="6"/>
        <v>#REF!</v>
      </c>
      <c r="B264" s="68" t="e">
        <f t="shared" si="7"/>
        <v>#REF!</v>
      </c>
      <c r="C264" s="69" t="str">
        <f t="shared" si="8"/>
        <v/>
      </c>
      <c r="D264" s="69" t="str">
        <f t="shared" si="9"/>
        <v/>
      </c>
      <c r="E264" s="69" t="str">
        <f t="shared" si="10"/>
        <v/>
      </c>
      <c r="F264" s="69" t="e">
        <f t="shared" si="11"/>
        <v>#VALUE!</v>
      </c>
    </row>
    <row r="265" spans="1:6">
      <c r="A265" s="68" t="e">
        <f t="shared" si="6"/>
        <v>#REF!</v>
      </c>
      <c r="B265" s="68" t="e">
        <f t="shared" si="7"/>
        <v>#REF!</v>
      </c>
      <c r="C265" s="69" t="str">
        <f t="shared" si="8"/>
        <v/>
      </c>
      <c r="D265" s="69" t="str">
        <f t="shared" si="9"/>
        <v/>
      </c>
      <c r="E265" s="69" t="str">
        <f t="shared" si="10"/>
        <v/>
      </c>
      <c r="F265" s="69" t="e">
        <f t="shared" si="11"/>
        <v>#VALUE!</v>
      </c>
    </row>
    <row r="266" spans="1:6">
      <c r="A266" s="68" t="e">
        <f t="shared" si="6"/>
        <v>#REF!</v>
      </c>
      <c r="B266" s="68" t="e">
        <f t="shared" si="7"/>
        <v>#REF!</v>
      </c>
      <c r="C266" s="69" t="str">
        <f t="shared" si="8"/>
        <v/>
      </c>
      <c r="D266" s="69" t="str">
        <f t="shared" si="9"/>
        <v/>
      </c>
      <c r="E266" s="69" t="str">
        <f t="shared" si="10"/>
        <v/>
      </c>
      <c r="F266" s="69" t="e">
        <f t="shared" si="11"/>
        <v>#VALUE!</v>
      </c>
    </row>
    <row r="267" spans="1:6">
      <c r="A267" s="68" t="e">
        <f t="shared" si="6"/>
        <v>#REF!</v>
      </c>
      <c r="B267" s="68" t="e">
        <f t="shared" si="7"/>
        <v>#REF!</v>
      </c>
      <c r="C267" s="69" t="str">
        <f t="shared" si="8"/>
        <v/>
      </c>
      <c r="D267" s="69" t="str">
        <f t="shared" si="9"/>
        <v/>
      </c>
      <c r="E267" s="69" t="str">
        <f t="shared" si="10"/>
        <v/>
      </c>
      <c r="F267" s="69" t="e">
        <f t="shared" si="11"/>
        <v>#VALUE!</v>
      </c>
    </row>
    <row r="268" spans="1:6">
      <c r="A268" s="68" t="e">
        <f t="shared" si="6"/>
        <v>#REF!</v>
      </c>
      <c r="B268" s="68" t="e">
        <f t="shared" si="7"/>
        <v>#REF!</v>
      </c>
      <c r="C268" s="69" t="str">
        <f t="shared" si="8"/>
        <v/>
      </c>
      <c r="D268" s="69" t="str">
        <f t="shared" si="9"/>
        <v/>
      </c>
      <c r="E268" s="69" t="str">
        <f t="shared" si="10"/>
        <v/>
      </c>
      <c r="F268" s="69" t="e">
        <f t="shared" si="11"/>
        <v>#VALUE!</v>
      </c>
    </row>
    <row r="269" spans="1:6">
      <c r="A269" s="68" t="e">
        <f t="shared" si="6"/>
        <v>#REF!</v>
      </c>
      <c r="B269" s="68" t="e">
        <f t="shared" si="7"/>
        <v>#REF!</v>
      </c>
      <c r="C269" s="69" t="str">
        <f t="shared" si="8"/>
        <v/>
      </c>
      <c r="D269" s="69" t="str">
        <f t="shared" si="9"/>
        <v/>
      </c>
      <c r="E269" s="69" t="str">
        <f t="shared" si="10"/>
        <v/>
      </c>
      <c r="F269" s="69" t="e">
        <f t="shared" si="11"/>
        <v>#VALUE!</v>
      </c>
    </row>
    <row r="270" spans="1:6">
      <c r="A270" s="68" t="e">
        <f t="shared" si="6"/>
        <v>#REF!</v>
      </c>
      <c r="B270" s="68" t="e">
        <f t="shared" si="7"/>
        <v>#REF!</v>
      </c>
      <c r="C270" s="69" t="str">
        <f t="shared" si="8"/>
        <v/>
      </c>
      <c r="D270" s="69" t="str">
        <f t="shared" si="9"/>
        <v/>
      </c>
      <c r="E270" s="69" t="str">
        <f t="shared" si="10"/>
        <v/>
      </c>
      <c r="F270" s="69" t="e">
        <f t="shared" si="11"/>
        <v>#VALUE!</v>
      </c>
    </row>
    <row r="271" spans="1:6">
      <c r="A271" s="68" t="e">
        <f t="shared" si="6"/>
        <v>#REF!</v>
      </c>
      <c r="B271" s="68" t="e">
        <f t="shared" si="7"/>
        <v>#REF!</v>
      </c>
      <c r="C271" s="69" t="str">
        <f t="shared" si="8"/>
        <v/>
      </c>
      <c r="D271" s="69" t="str">
        <f t="shared" si="9"/>
        <v/>
      </c>
      <c r="E271" s="69" t="str">
        <f t="shared" si="10"/>
        <v/>
      </c>
      <c r="F271" s="69" t="e">
        <f t="shared" si="11"/>
        <v>#VALUE!</v>
      </c>
    </row>
    <row r="272" spans="1:6">
      <c r="A272" s="68" t="e">
        <f t="shared" si="6"/>
        <v>#REF!</v>
      </c>
      <c r="B272" s="68" t="e">
        <f t="shared" si="7"/>
        <v>#REF!</v>
      </c>
      <c r="C272" s="69" t="str">
        <f t="shared" si="8"/>
        <v/>
      </c>
      <c r="D272" s="69" t="str">
        <f t="shared" si="9"/>
        <v/>
      </c>
      <c r="E272" s="69" t="str">
        <f t="shared" si="10"/>
        <v/>
      </c>
      <c r="F272" s="69" t="e">
        <f t="shared" si="11"/>
        <v>#VALUE!</v>
      </c>
    </row>
    <row r="273" spans="1:6">
      <c r="A273" s="68" t="e">
        <f t="shared" si="6"/>
        <v>#REF!</v>
      </c>
      <c r="B273" s="68" t="e">
        <f t="shared" si="7"/>
        <v>#REF!</v>
      </c>
      <c r="C273" s="69" t="str">
        <f t="shared" si="8"/>
        <v/>
      </c>
      <c r="D273" s="69" t="str">
        <f t="shared" si="9"/>
        <v/>
      </c>
      <c r="E273" s="69" t="str">
        <f t="shared" si="10"/>
        <v/>
      </c>
      <c r="F273" s="69" t="e">
        <f t="shared" si="11"/>
        <v>#VALUE!</v>
      </c>
    </row>
    <row r="274" spans="1:6">
      <c r="A274" s="68" t="e">
        <f t="shared" si="6"/>
        <v>#REF!</v>
      </c>
      <c r="B274" s="68" t="e">
        <f t="shared" si="7"/>
        <v>#REF!</v>
      </c>
      <c r="C274" s="69" t="str">
        <f t="shared" si="8"/>
        <v/>
      </c>
      <c r="D274" s="69" t="str">
        <f t="shared" si="9"/>
        <v/>
      </c>
      <c r="E274" s="69" t="str">
        <f t="shared" si="10"/>
        <v/>
      </c>
      <c r="F274" s="69" t="e">
        <f t="shared" si="11"/>
        <v>#VALUE!</v>
      </c>
    </row>
    <row r="275" spans="1:6">
      <c r="A275" s="68" t="e">
        <f t="shared" si="6"/>
        <v>#REF!</v>
      </c>
      <c r="B275" s="68" t="e">
        <f t="shared" si="7"/>
        <v>#REF!</v>
      </c>
      <c r="C275" s="69" t="str">
        <f t="shared" si="8"/>
        <v/>
      </c>
      <c r="D275" s="69" t="str">
        <f t="shared" si="9"/>
        <v/>
      </c>
      <c r="E275" s="69" t="str">
        <f t="shared" si="10"/>
        <v/>
      </c>
      <c r="F275" s="69" t="e">
        <f t="shared" si="11"/>
        <v>#VALUE!</v>
      </c>
    </row>
    <row r="276" spans="1:6">
      <c r="A276" s="68" t="e">
        <f t="shared" si="6"/>
        <v>#REF!</v>
      </c>
      <c r="B276" s="68" t="e">
        <f t="shared" si="7"/>
        <v>#REF!</v>
      </c>
      <c r="C276" s="69" t="str">
        <f t="shared" si="8"/>
        <v/>
      </c>
      <c r="D276" s="69" t="str">
        <f t="shared" si="9"/>
        <v/>
      </c>
      <c r="E276" s="69" t="str">
        <f t="shared" si="10"/>
        <v/>
      </c>
      <c r="F276" s="69" t="e">
        <f t="shared" si="11"/>
        <v>#VALUE!</v>
      </c>
    </row>
    <row r="277" spans="1:6">
      <c r="A277" s="68" t="e">
        <f t="shared" si="6"/>
        <v>#REF!</v>
      </c>
      <c r="B277" s="68" t="e">
        <f t="shared" si="7"/>
        <v>#REF!</v>
      </c>
      <c r="C277" s="69" t="str">
        <f t="shared" si="8"/>
        <v/>
      </c>
      <c r="D277" s="69" t="str">
        <f t="shared" si="9"/>
        <v/>
      </c>
      <c r="E277" s="69" t="str">
        <f t="shared" si="10"/>
        <v/>
      </c>
      <c r="F277" s="69" t="e">
        <f t="shared" si="11"/>
        <v>#VALUE!</v>
      </c>
    </row>
    <row r="278" spans="1:6">
      <c r="A278" s="68" t="e">
        <f t="shared" si="6"/>
        <v>#REF!</v>
      </c>
      <c r="B278" s="68" t="e">
        <f t="shared" si="7"/>
        <v>#REF!</v>
      </c>
      <c r="C278" s="69" t="str">
        <f t="shared" si="8"/>
        <v/>
      </c>
      <c r="D278" s="69" t="str">
        <f t="shared" si="9"/>
        <v/>
      </c>
      <c r="E278" s="69" t="str">
        <f t="shared" si="10"/>
        <v/>
      </c>
      <c r="F278" s="69" t="e">
        <f t="shared" si="11"/>
        <v>#VALUE!</v>
      </c>
    </row>
    <row r="279" spans="1:6">
      <c r="A279" s="68" t="e">
        <f t="shared" si="6"/>
        <v>#REF!</v>
      </c>
      <c r="B279" s="68" t="e">
        <f t="shared" si="7"/>
        <v>#REF!</v>
      </c>
      <c r="C279" s="69" t="str">
        <f t="shared" si="8"/>
        <v/>
      </c>
      <c r="D279" s="69" t="str">
        <f t="shared" si="9"/>
        <v/>
      </c>
      <c r="E279" s="69" t="str">
        <f t="shared" si="10"/>
        <v/>
      </c>
      <c r="F279" s="69" t="e">
        <f t="shared" si="11"/>
        <v>#VALUE!</v>
      </c>
    </row>
    <row r="280" spans="1:6">
      <c r="A280" s="68" t="e">
        <f t="shared" si="6"/>
        <v>#REF!</v>
      </c>
      <c r="B280" s="68" t="e">
        <f t="shared" si="7"/>
        <v>#REF!</v>
      </c>
      <c r="C280" s="69" t="str">
        <f t="shared" si="8"/>
        <v/>
      </c>
      <c r="D280" s="69" t="str">
        <f t="shared" si="9"/>
        <v/>
      </c>
      <c r="E280" s="69" t="str">
        <f t="shared" si="10"/>
        <v/>
      </c>
      <c r="F280" s="69" t="e">
        <f t="shared" si="11"/>
        <v>#VALUE!</v>
      </c>
    </row>
    <row r="281" spans="1:6">
      <c r="A281" s="68" t="e">
        <f t="shared" si="6"/>
        <v>#REF!</v>
      </c>
      <c r="B281" s="68" t="e">
        <f t="shared" si="7"/>
        <v>#REF!</v>
      </c>
      <c r="C281" s="69" t="str">
        <f t="shared" si="8"/>
        <v/>
      </c>
      <c r="D281" s="69" t="str">
        <f t="shared" si="9"/>
        <v/>
      </c>
      <c r="E281" s="69" t="str">
        <f t="shared" si="10"/>
        <v/>
      </c>
      <c r="F281" s="69" t="e">
        <f t="shared" si="11"/>
        <v>#VALUE!</v>
      </c>
    </row>
    <row r="282" spans="1:6">
      <c r="A282" s="68" t="e">
        <f t="shared" si="6"/>
        <v>#REF!</v>
      </c>
      <c r="B282" s="68" t="e">
        <f t="shared" si="7"/>
        <v>#REF!</v>
      </c>
      <c r="C282" s="69" t="str">
        <f t="shared" si="8"/>
        <v/>
      </c>
      <c r="D282" s="69" t="str">
        <f t="shared" si="9"/>
        <v/>
      </c>
      <c r="E282" s="69" t="str">
        <f t="shared" si="10"/>
        <v/>
      </c>
      <c r="F282" s="69" t="e">
        <f t="shared" si="11"/>
        <v>#VALUE!</v>
      </c>
    </row>
    <row r="283" spans="1:6">
      <c r="A283" s="68" t="e">
        <f t="shared" si="6"/>
        <v>#REF!</v>
      </c>
      <c r="B283" s="68" t="e">
        <f t="shared" si="7"/>
        <v>#REF!</v>
      </c>
      <c r="C283" s="69" t="str">
        <f t="shared" si="8"/>
        <v/>
      </c>
      <c r="D283" s="69" t="str">
        <f t="shared" si="9"/>
        <v/>
      </c>
      <c r="E283" s="69" t="str">
        <f t="shared" si="10"/>
        <v/>
      </c>
      <c r="F283" s="69" t="e">
        <f t="shared" si="11"/>
        <v>#VALUE!</v>
      </c>
    </row>
    <row r="284" spans="1:6">
      <c r="A284" s="68" t="e">
        <f t="shared" si="6"/>
        <v>#REF!</v>
      </c>
      <c r="B284" s="68" t="e">
        <f t="shared" si="7"/>
        <v>#REF!</v>
      </c>
      <c r="C284" s="69" t="str">
        <f t="shared" si="8"/>
        <v/>
      </c>
      <c r="D284" s="69" t="str">
        <f t="shared" si="9"/>
        <v/>
      </c>
      <c r="E284" s="69" t="str">
        <f t="shared" si="10"/>
        <v/>
      </c>
      <c r="F284" s="69" t="e">
        <f t="shared" si="11"/>
        <v>#VALUE!</v>
      </c>
    </row>
    <row r="285" spans="1:6">
      <c r="A285" s="68" t="e">
        <f t="shared" si="6"/>
        <v>#REF!</v>
      </c>
      <c r="B285" s="68" t="e">
        <f t="shared" si="7"/>
        <v>#REF!</v>
      </c>
      <c r="C285" s="69" t="str">
        <f t="shared" si="8"/>
        <v/>
      </c>
      <c r="D285" s="69" t="str">
        <f t="shared" si="9"/>
        <v/>
      </c>
      <c r="E285" s="69" t="str">
        <f t="shared" si="10"/>
        <v/>
      </c>
      <c r="F285" s="69" t="e">
        <f t="shared" si="11"/>
        <v>#VALUE!</v>
      </c>
    </row>
    <row r="286" spans="1:6">
      <c r="A286" s="68" t="e">
        <f t="shared" si="6"/>
        <v>#REF!</v>
      </c>
      <c r="B286" s="68" t="e">
        <f t="shared" si="7"/>
        <v>#REF!</v>
      </c>
      <c r="C286" s="69" t="str">
        <f t="shared" si="8"/>
        <v/>
      </c>
      <c r="D286" s="69" t="str">
        <f t="shared" si="9"/>
        <v/>
      </c>
      <c r="E286" s="69" t="str">
        <f t="shared" si="10"/>
        <v/>
      </c>
      <c r="F286" s="69" t="e">
        <f t="shared" si="11"/>
        <v>#VALUE!</v>
      </c>
    </row>
    <row r="287" spans="1:6">
      <c r="A287" s="68" t="e">
        <f t="shared" si="6"/>
        <v>#REF!</v>
      </c>
      <c r="B287" s="68" t="e">
        <f t="shared" si="7"/>
        <v>#REF!</v>
      </c>
      <c r="C287" s="69" t="str">
        <f t="shared" si="8"/>
        <v/>
      </c>
      <c r="D287" s="69" t="str">
        <f t="shared" si="9"/>
        <v/>
      </c>
      <c r="E287" s="69" t="str">
        <f t="shared" si="10"/>
        <v/>
      </c>
      <c r="F287" s="69" t="e">
        <f t="shared" si="11"/>
        <v>#VALUE!</v>
      </c>
    </row>
    <row r="288" spans="1:6">
      <c r="A288" s="68" t="e">
        <f t="shared" si="6"/>
        <v>#REF!</v>
      </c>
      <c r="B288" s="68" t="e">
        <f t="shared" si="7"/>
        <v>#REF!</v>
      </c>
      <c r="C288" s="69" t="str">
        <f t="shared" si="8"/>
        <v/>
      </c>
      <c r="D288" s="69" t="str">
        <f t="shared" si="9"/>
        <v/>
      </c>
      <c r="E288" s="69" t="str">
        <f t="shared" si="10"/>
        <v/>
      </c>
      <c r="F288" s="69" t="e">
        <f t="shared" si="11"/>
        <v>#VALUE!</v>
      </c>
    </row>
    <row r="289" spans="1:6">
      <c r="A289" s="68" t="e">
        <f t="shared" si="6"/>
        <v>#REF!</v>
      </c>
      <c r="B289" s="68" t="e">
        <f t="shared" si="7"/>
        <v>#REF!</v>
      </c>
      <c r="C289" s="69" t="str">
        <f t="shared" si="8"/>
        <v/>
      </c>
      <c r="D289" s="69" t="str">
        <f t="shared" si="9"/>
        <v/>
      </c>
      <c r="E289" s="69" t="str">
        <f t="shared" si="10"/>
        <v/>
      </c>
      <c r="F289" s="69" t="e">
        <f t="shared" si="11"/>
        <v>#VALUE!</v>
      </c>
    </row>
    <row r="290" spans="1:6">
      <c r="A290" s="68" t="e">
        <f t="shared" si="6"/>
        <v>#REF!</v>
      </c>
      <c r="B290" s="68" t="e">
        <f t="shared" si="7"/>
        <v>#REF!</v>
      </c>
      <c r="C290" s="69" t="str">
        <f t="shared" si="8"/>
        <v/>
      </c>
      <c r="D290" s="69" t="str">
        <f t="shared" si="9"/>
        <v/>
      </c>
      <c r="E290" s="69" t="str">
        <f t="shared" si="10"/>
        <v/>
      </c>
      <c r="F290" s="69" t="e">
        <f t="shared" si="11"/>
        <v>#VALUE!</v>
      </c>
    </row>
    <row r="291" spans="1:6">
      <c r="A291" s="68" t="e">
        <f t="shared" si="6"/>
        <v>#REF!</v>
      </c>
      <c r="B291" s="68" t="e">
        <f t="shared" si="7"/>
        <v>#REF!</v>
      </c>
      <c r="C291" s="69" t="str">
        <f t="shared" si="8"/>
        <v/>
      </c>
      <c r="D291" s="69" t="str">
        <f t="shared" si="9"/>
        <v/>
      </c>
      <c r="E291" s="69" t="str">
        <f t="shared" si="10"/>
        <v/>
      </c>
      <c r="F291" s="69" t="e">
        <f t="shared" si="11"/>
        <v>#VALUE!</v>
      </c>
    </row>
    <row r="292" spans="1:6">
      <c r="A292" s="68" t="e">
        <f t="shared" si="6"/>
        <v>#REF!</v>
      </c>
      <c r="B292" s="68" t="e">
        <f t="shared" si="7"/>
        <v>#REF!</v>
      </c>
      <c r="C292" s="69" t="str">
        <f t="shared" si="8"/>
        <v/>
      </c>
      <c r="D292" s="69" t="str">
        <f t="shared" si="9"/>
        <v/>
      </c>
      <c r="E292" s="69" t="str">
        <f t="shared" si="10"/>
        <v/>
      </c>
      <c r="F292" s="69" t="e">
        <f t="shared" si="11"/>
        <v>#VALUE!</v>
      </c>
    </row>
    <row r="293" spans="1:6">
      <c r="A293" s="68" t="e">
        <f t="shared" si="6"/>
        <v>#REF!</v>
      </c>
      <c r="B293" s="68" t="e">
        <f t="shared" si="7"/>
        <v>#REF!</v>
      </c>
      <c r="C293" s="69" t="str">
        <f t="shared" si="8"/>
        <v/>
      </c>
      <c r="D293" s="69" t="str">
        <f t="shared" si="9"/>
        <v/>
      </c>
      <c r="E293" s="69" t="str">
        <f t="shared" si="10"/>
        <v/>
      </c>
      <c r="F293" s="69" t="e">
        <f t="shared" si="11"/>
        <v>#VALUE!</v>
      </c>
    </row>
    <row r="294" spans="1:6">
      <c r="A294" s="68" t="e">
        <f t="shared" si="6"/>
        <v>#REF!</v>
      </c>
      <c r="B294" s="68" t="e">
        <f t="shared" si="7"/>
        <v>#REF!</v>
      </c>
      <c r="C294" s="69" t="str">
        <f t="shared" si="8"/>
        <v/>
      </c>
      <c r="D294" s="69" t="str">
        <f t="shared" si="9"/>
        <v/>
      </c>
      <c r="E294" s="69" t="str">
        <f t="shared" si="10"/>
        <v/>
      </c>
      <c r="F294" s="69" t="e">
        <f t="shared" si="11"/>
        <v>#VALUE!</v>
      </c>
    </row>
    <row r="295" spans="1:6">
      <c r="A295" s="68" t="e">
        <f t="shared" si="6"/>
        <v>#REF!</v>
      </c>
      <c r="B295" s="68" t="e">
        <f t="shared" si="7"/>
        <v>#REF!</v>
      </c>
      <c r="C295" s="69" t="str">
        <f t="shared" si="8"/>
        <v/>
      </c>
      <c r="D295" s="69" t="str">
        <f t="shared" si="9"/>
        <v/>
      </c>
      <c r="E295" s="69" t="str">
        <f t="shared" si="10"/>
        <v/>
      </c>
      <c r="F295" s="69" t="e">
        <f t="shared" si="11"/>
        <v>#VALUE!</v>
      </c>
    </row>
    <row r="296" spans="1:6">
      <c r="A296" s="68" t="e">
        <f t="shared" si="6"/>
        <v>#REF!</v>
      </c>
      <c r="B296" s="68" t="e">
        <f t="shared" si="7"/>
        <v>#REF!</v>
      </c>
      <c r="C296" s="69" t="str">
        <f t="shared" si="8"/>
        <v/>
      </c>
      <c r="D296" s="69" t="str">
        <f t="shared" si="9"/>
        <v/>
      </c>
      <c r="E296" s="69" t="str">
        <f t="shared" si="10"/>
        <v/>
      </c>
      <c r="F296" s="69" t="e">
        <f t="shared" si="11"/>
        <v>#VALUE!</v>
      </c>
    </row>
    <row r="297" spans="1:6">
      <c r="A297" s="68" t="e">
        <f t="shared" si="6"/>
        <v>#REF!</v>
      </c>
      <c r="B297" s="68" t="e">
        <f t="shared" si="7"/>
        <v>#REF!</v>
      </c>
      <c r="C297" s="69" t="str">
        <f t="shared" si="8"/>
        <v/>
      </c>
      <c r="D297" s="69" t="str">
        <f t="shared" si="9"/>
        <v/>
      </c>
      <c r="E297" s="69" t="str">
        <f t="shared" si="10"/>
        <v/>
      </c>
      <c r="F297" s="69" t="e">
        <f t="shared" si="11"/>
        <v>#VALUE!</v>
      </c>
    </row>
    <row r="298" spans="1:6">
      <c r="A298" s="68" t="e">
        <f t="shared" si="6"/>
        <v>#REF!</v>
      </c>
      <c r="B298" s="68" t="e">
        <f t="shared" si="7"/>
        <v>#REF!</v>
      </c>
      <c r="C298" s="69" t="str">
        <f t="shared" si="8"/>
        <v/>
      </c>
      <c r="D298" s="69" t="str">
        <f t="shared" si="9"/>
        <v/>
      </c>
      <c r="E298" s="69" t="str">
        <f t="shared" si="10"/>
        <v/>
      </c>
      <c r="F298" s="69" t="e">
        <f t="shared" si="11"/>
        <v>#VALUE!</v>
      </c>
    </row>
    <row r="299" spans="1:6">
      <c r="A299" s="68" t="e">
        <f t="shared" si="6"/>
        <v>#REF!</v>
      </c>
      <c r="B299" s="68" t="e">
        <f t="shared" si="7"/>
        <v>#REF!</v>
      </c>
      <c r="C299" s="69" t="str">
        <f t="shared" si="8"/>
        <v/>
      </c>
      <c r="D299" s="69" t="str">
        <f t="shared" si="9"/>
        <v/>
      </c>
      <c r="E299" s="69" t="str">
        <f t="shared" si="10"/>
        <v/>
      </c>
      <c r="F299" s="69" t="e">
        <f t="shared" si="11"/>
        <v>#VALUE!</v>
      </c>
    </row>
    <row r="300" spans="1:6">
      <c r="A300" s="68" t="e">
        <f t="shared" si="6"/>
        <v>#REF!</v>
      </c>
      <c r="B300" s="68" t="e">
        <f t="shared" si="7"/>
        <v>#REF!</v>
      </c>
      <c r="C300" s="69" t="str">
        <f t="shared" si="8"/>
        <v/>
      </c>
      <c r="D300" s="69" t="str">
        <f t="shared" si="9"/>
        <v/>
      </c>
      <c r="E300" s="69" t="str">
        <f t="shared" si="10"/>
        <v/>
      </c>
      <c r="F300" s="69" t="e">
        <f t="shared" si="11"/>
        <v>#VALUE!</v>
      </c>
    </row>
    <row r="301" spans="1:6">
      <c r="A301" s="68" t="e">
        <f t="shared" si="6"/>
        <v>#REF!</v>
      </c>
      <c r="B301" s="68" t="e">
        <f t="shared" si="7"/>
        <v>#REF!</v>
      </c>
      <c r="C301" s="69" t="str">
        <f t="shared" si="8"/>
        <v/>
      </c>
      <c r="D301" s="69" t="str">
        <f t="shared" si="9"/>
        <v/>
      </c>
      <c r="E301" s="69" t="str">
        <f t="shared" si="10"/>
        <v/>
      </c>
      <c r="F301" s="69" t="e">
        <f t="shared" si="11"/>
        <v>#VALUE!</v>
      </c>
    </row>
    <row r="302" spans="1:6">
      <c r="A302" s="68" t="e">
        <f t="shared" si="6"/>
        <v>#REF!</v>
      </c>
      <c r="B302" s="68" t="e">
        <f t="shared" si="7"/>
        <v>#REF!</v>
      </c>
      <c r="C302" s="69" t="str">
        <f t="shared" si="8"/>
        <v/>
      </c>
      <c r="D302" s="69" t="str">
        <f t="shared" si="9"/>
        <v/>
      </c>
      <c r="E302" s="69" t="str">
        <f t="shared" si="10"/>
        <v/>
      </c>
      <c r="F302" s="69" t="e">
        <f t="shared" si="11"/>
        <v>#VALUE!</v>
      </c>
    </row>
    <row r="303" spans="1:6">
      <c r="A303" s="68" t="e">
        <f t="shared" si="6"/>
        <v>#REF!</v>
      </c>
      <c r="B303" s="68" t="e">
        <f t="shared" si="7"/>
        <v>#REF!</v>
      </c>
      <c r="C303" s="69" t="str">
        <f t="shared" si="8"/>
        <v/>
      </c>
      <c r="D303" s="69" t="str">
        <f t="shared" si="9"/>
        <v/>
      </c>
      <c r="E303" s="69" t="str">
        <f t="shared" si="10"/>
        <v/>
      </c>
      <c r="F303" s="69" t="e">
        <f t="shared" si="11"/>
        <v>#VALUE!</v>
      </c>
    </row>
    <row r="304" spans="1:6">
      <c r="A304" s="68" t="e">
        <f t="shared" si="6"/>
        <v>#REF!</v>
      </c>
      <c r="B304" s="68" t="e">
        <f t="shared" si="7"/>
        <v>#REF!</v>
      </c>
      <c r="C304" s="69" t="str">
        <f t="shared" si="8"/>
        <v/>
      </c>
      <c r="D304" s="69" t="str">
        <f t="shared" si="9"/>
        <v/>
      </c>
      <c r="E304" s="69" t="str">
        <f t="shared" si="10"/>
        <v/>
      </c>
      <c r="F304" s="69" t="e">
        <f t="shared" si="11"/>
        <v>#VALUE!</v>
      </c>
    </row>
    <row r="305" spans="1:6">
      <c r="A305" s="68" t="e">
        <f t="shared" si="6"/>
        <v>#REF!</v>
      </c>
      <c r="B305" s="68" t="e">
        <f t="shared" si="7"/>
        <v>#REF!</v>
      </c>
      <c r="C305" s="69" t="str">
        <f t="shared" si="8"/>
        <v/>
      </c>
      <c r="D305" s="69" t="str">
        <f t="shared" si="9"/>
        <v/>
      </c>
      <c r="E305" s="69" t="str">
        <f t="shared" si="10"/>
        <v/>
      </c>
      <c r="F305" s="69" t="e">
        <f t="shared" si="11"/>
        <v>#VALUE!</v>
      </c>
    </row>
    <row r="306" spans="1:6">
      <c r="A306" s="68" t="e">
        <f t="shared" si="6"/>
        <v>#REF!</v>
      </c>
      <c r="B306" s="68" t="e">
        <f t="shared" si="7"/>
        <v>#REF!</v>
      </c>
      <c r="C306" s="69" t="str">
        <f t="shared" si="8"/>
        <v/>
      </c>
      <c r="D306" s="69" t="str">
        <f t="shared" si="9"/>
        <v/>
      </c>
      <c r="E306" s="69" t="str">
        <f t="shared" si="10"/>
        <v/>
      </c>
      <c r="F306" s="69" t="e">
        <f t="shared" si="11"/>
        <v>#VALUE!</v>
      </c>
    </row>
    <row r="307" spans="1:6">
      <c r="A307" s="68" t="e">
        <f t="shared" si="6"/>
        <v>#REF!</v>
      </c>
      <c r="B307" s="68" t="e">
        <f t="shared" si="7"/>
        <v>#REF!</v>
      </c>
      <c r="C307" s="69" t="str">
        <f t="shared" si="8"/>
        <v/>
      </c>
      <c r="D307" s="69" t="str">
        <f t="shared" si="9"/>
        <v/>
      </c>
      <c r="E307" s="69" t="str">
        <f t="shared" si="10"/>
        <v/>
      </c>
      <c r="F307" s="69" t="e">
        <f t="shared" si="11"/>
        <v>#VALUE!</v>
      </c>
    </row>
    <row r="308" spans="1:6">
      <c r="A308" s="68" t="e">
        <f t="shared" si="6"/>
        <v>#REF!</v>
      </c>
      <c r="B308" s="68" t="e">
        <f t="shared" si="7"/>
        <v>#REF!</v>
      </c>
      <c r="C308" s="69" t="str">
        <f t="shared" si="8"/>
        <v/>
      </c>
      <c r="D308" s="69" t="str">
        <f t="shared" si="9"/>
        <v/>
      </c>
      <c r="E308" s="69" t="str">
        <f t="shared" si="10"/>
        <v/>
      </c>
      <c r="F308" s="69" t="e">
        <f t="shared" si="11"/>
        <v>#VALUE!</v>
      </c>
    </row>
    <row r="309" spans="1:6">
      <c r="A309" s="68" t="e">
        <f t="shared" si="6"/>
        <v>#REF!</v>
      </c>
      <c r="B309" s="68" t="e">
        <f t="shared" si="7"/>
        <v>#REF!</v>
      </c>
      <c r="C309" s="69" t="str">
        <f t="shared" si="8"/>
        <v/>
      </c>
      <c r="D309" s="69" t="str">
        <f t="shared" si="9"/>
        <v/>
      </c>
      <c r="E309" s="69" t="str">
        <f t="shared" si="10"/>
        <v/>
      </c>
      <c r="F309" s="69" t="e">
        <f t="shared" si="11"/>
        <v>#VALUE!</v>
      </c>
    </row>
    <row r="310" spans="1:6">
      <c r="A310" s="68" t="e">
        <f t="shared" si="6"/>
        <v>#REF!</v>
      </c>
      <c r="B310" s="68" t="e">
        <f t="shared" si="7"/>
        <v>#REF!</v>
      </c>
      <c r="C310" s="69" t="str">
        <f t="shared" si="8"/>
        <v/>
      </c>
      <c r="D310" s="69" t="str">
        <f t="shared" si="9"/>
        <v/>
      </c>
      <c r="E310" s="69" t="str">
        <f t="shared" si="10"/>
        <v/>
      </c>
      <c r="F310" s="69" t="e">
        <f t="shared" si="11"/>
        <v>#VALUE!</v>
      </c>
    </row>
    <row r="311" spans="1:6">
      <c r="A311" s="68" t="e">
        <f t="shared" si="6"/>
        <v>#REF!</v>
      </c>
      <c r="B311" s="68" t="e">
        <f t="shared" si="7"/>
        <v>#REF!</v>
      </c>
      <c r="C311" s="69" t="str">
        <f t="shared" si="8"/>
        <v/>
      </c>
      <c r="D311" s="69" t="str">
        <f t="shared" si="9"/>
        <v/>
      </c>
      <c r="E311" s="69" t="str">
        <f t="shared" si="10"/>
        <v/>
      </c>
      <c r="F311" s="69" t="e">
        <f t="shared" si="11"/>
        <v>#VALUE!</v>
      </c>
    </row>
    <row r="312" spans="1:6">
      <c r="A312" s="68" t="e">
        <f t="shared" si="6"/>
        <v>#REF!</v>
      </c>
      <c r="B312" s="68" t="e">
        <f t="shared" si="7"/>
        <v>#REF!</v>
      </c>
      <c r="C312" s="69" t="str">
        <f t="shared" si="8"/>
        <v/>
      </c>
      <c r="D312" s="69" t="str">
        <f t="shared" si="9"/>
        <v/>
      </c>
      <c r="E312" s="69" t="str">
        <f t="shared" si="10"/>
        <v/>
      </c>
      <c r="F312" s="69" t="e">
        <f t="shared" si="11"/>
        <v>#VALUE!</v>
      </c>
    </row>
    <row r="313" spans="1:6">
      <c r="A313" s="68" t="e">
        <f t="shared" si="6"/>
        <v>#REF!</v>
      </c>
      <c r="B313" s="68" t="e">
        <f t="shared" si="7"/>
        <v>#REF!</v>
      </c>
      <c r="C313" s="69" t="str">
        <f t="shared" si="8"/>
        <v/>
      </c>
      <c r="D313" s="69" t="str">
        <f t="shared" si="9"/>
        <v/>
      </c>
      <c r="E313" s="69" t="str">
        <f t="shared" si="10"/>
        <v/>
      </c>
      <c r="F313" s="69" t="e">
        <f t="shared" si="11"/>
        <v>#VALUE!</v>
      </c>
    </row>
    <row r="314" spans="1:6">
      <c r="A314" s="68" t="e">
        <f t="shared" si="6"/>
        <v>#REF!</v>
      </c>
      <c r="B314" s="68" t="e">
        <f t="shared" si="7"/>
        <v>#REF!</v>
      </c>
      <c r="C314" s="69" t="str">
        <f t="shared" si="8"/>
        <v/>
      </c>
      <c r="D314" s="69" t="str">
        <f t="shared" si="9"/>
        <v/>
      </c>
      <c r="E314" s="69" t="str">
        <f t="shared" si="10"/>
        <v/>
      </c>
      <c r="F314" s="69" t="e">
        <f t="shared" si="11"/>
        <v>#VALUE!</v>
      </c>
    </row>
    <row r="315" spans="1:6">
      <c r="A315" s="68" t="e">
        <f t="shared" si="6"/>
        <v>#REF!</v>
      </c>
      <c r="B315" s="68" t="e">
        <f t="shared" si="7"/>
        <v>#REF!</v>
      </c>
      <c r="C315" s="69" t="str">
        <f t="shared" si="8"/>
        <v/>
      </c>
      <c r="D315" s="69" t="str">
        <f t="shared" si="9"/>
        <v/>
      </c>
      <c r="E315" s="69" t="str">
        <f t="shared" si="10"/>
        <v/>
      </c>
      <c r="F315" s="69" t="e">
        <f t="shared" si="11"/>
        <v>#VALUE!</v>
      </c>
    </row>
    <row r="316" spans="1:6">
      <c r="A316" s="68" t="e">
        <f t="shared" si="6"/>
        <v>#REF!</v>
      </c>
      <c r="B316" s="68" t="e">
        <f t="shared" si="7"/>
        <v>#REF!</v>
      </c>
      <c r="C316" s="69" t="str">
        <f t="shared" si="8"/>
        <v/>
      </c>
      <c r="D316" s="69" t="str">
        <f t="shared" si="9"/>
        <v/>
      </c>
      <c r="E316" s="69" t="str">
        <f t="shared" si="10"/>
        <v/>
      </c>
      <c r="F316" s="69" t="e">
        <f t="shared" si="11"/>
        <v>#VALUE!</v>
      </c>
    </row>
    <row r="317" spans="1:6">
      <c r="A317" s="68" t="e">
        <f t="shared" si="6"/>
        <v>#REF!</v>
      </c>
      <c r="B317" s="68" t="e">
        <f t="shared" si="7"/>
        <v>#REF!</v>
      </c>
      <c r="C317" s="69" t="str">
        <f t="shared" si="8"/>
        <v/>
      </c>
      <c r="D317" s="69" t="str">
        <f t="shared" si="9"/>
        <v/>
      </c>
      <c r="E317" s="69" t="str">
        <f t="shared" si="10"/>
        <v/>
      </c>
      <c r="F317" s="69" t="e">
        <f t="shared" si="11"/>
        <v>#VALUE!</v>
      </c>
    </row>
    <row r="318" spans="1:6">
      <c r="A318" s="68" t="e">
        <f t="shared" si="6"/>
        <v>#REF!</v>
      </c>
      <c r="B318" s="68" t="e">
        <f t="shared" si="7"/>
        <v>#REF!</v>
      </c>
      <c r="C318" s="69" t="str">
        <f t="shared" si="8"/>
        <v/>
      </c>
      <c r="D318" s="69" t="str">
        <f t="shared" si="9"/>
        <v/>
      </c>
      <c r="E318" s="69" t="str">
        <f t="shared" si="10"/>
        <v/>
      </c>
      <c r="F318" s="69" t="e">
        <f t="shared" si="11"/>
        <v>#VALUE!</v>
      </c>
    </row>
    <row r="319" spans="1:6">
      <c r="A319" s="68" t="e">
        <f t="shared" si="6"/>
        <v>#REF!</v>
      </c>
      <c r="B319" s="68" t="e">
        <f t="shared" si="7"/>
        <v>#REF!</v>
      </c>
      <c r="C319" s="69" t="str">
        <f t="shared" si="8"/>
        <v/>
      </c>
      <c r="D319" s="69" t="str">
        <f t="shared" si="9"/>
        <v/>
      </c>
      <c r="E319" s="69" t="str">
        <f t="shared" si="10"/>
        <v/>
      </c>
      <c r="F319" s="69" t="e">
        <f t="shared" si="11"/>
        <v>#VALUE!</v>
      </c>
    </row>
    <row r="320" spans="1:6">
      <c r="A320" s="68" t="e">
        <f t="shared" si="6"/>
        <v>#REF!</v>
      </c>
      <c r="B320" s="68" t="e">
        <f t="shared" si="7"/>
        <v>#REF!</v>
      </c>
      <c r="C320" s="69" t="str">
        <f t="shared" si="8"/>
        <v/>
      </c>
      <c r="D320" s="69" t="str">
        <f t="shared" si="9"/>
        <v/>
      </c>
      <c r="E320" s="69" t="str">
        <f t="shared" si="10"/>
        <v/>
      </c>
      <c r="F320" s="69" t="e">
        <f t="shared" si="11"/>
        <v>#VALUE!</v>
      </c>
    </row>
    <row r="321" spans="1:6">
      <c r="A321" s="68" t="e">
        <f t="shared" si="6"/>
        <v>#REF!</v>
      </c>
      <c r="B321" s="68" t="e">
        <f t="shared" si="7"/>
        <v>#REF!</v>
      </c>
      <c r="C321" s="69" t="str">
        <f t="shared" si="8"/>
        <v/>
      </c>
      <c r="D321" s="69" t="str">
        <f t="shared" si="9"/>
        <v/>
      </c>
      <c r="E321" s="69" t="str">
        <f t="shared" si="10"/>
        <v/>
      </c>
      <c r="F321" s="69" t="e">
        <f t="shared" si="11"/>
        <v>#VALUE!</v>
      </c>
    </row>
    <row r="322" spans="1:6">
      <c r="A322" s="68" t="e">
        <f t="shared" si="6"/>
        <v>#REF!</v>
      </c>
      <c r="B322" s="68" t="e">
        <f t="shared" si="7"/>
        <v>#REF!</v>
      </c>
      <c r="C322" s="69" t="str">
        <f t="shared" si="8"/>
        <v/>
      </c>
      <c r="D322" s="69" t="str">
        <f t="shared" si="9"/>
        <v/>
      </c>
      <c r="E322" s="69" t="str">
        <f t="shared" si="10"/>
        <v/>
      </c>
      <c r="F322" s="69" t="e">
        <f t="shared" si="11"/>
        <v>#VALUE!</v>
      </c>
    </row>
    <row r="323" spans="1:6">
      <c r="A323" s="68" t="e">
        <f t="shared" si="6"/>
        <v>#REF!</v>
      </c>
      <c r="B323" s="68" t="e">
        <f t="shared" si="7"/>
        <v>#REF!</v>
      </c>
      <c r="C323" s="69" t="str">
        <f t="shared" si="8"/>
        <v/>
      </c>
      <c r="D323" s="69" t="str">
        <f t="shared" si="9"/>
        <v/>
      </c>
      <c r="E323" s="69" t="str">
        <f t="shared" si="10"/>
        <v/>
      </c>
      <c r="F323" s="69" t="e">
        <f t="shared" si="11"/>
        <v>#VALUE!</v>
      </c>
    </row>
    <row r="324" spans="1:6">
      <c r="A324" s="68" t="e">
        <f t="shared" si="6"/>
        <v>#REF!</v>
      </c>
      <c r="B324" s="68" t="e">
        <f t="shared" si="7"/>
        <v>#REF!</v>
      </c>
      <c r="C324" s="69" t="str">
        <f t="shared" si="8"/>
        <v/>
      </c>
      <c r="D324" s="69" t="str">
        <f t="shared" si="9"/>
        <v/>
      </c>
      <c r="E324" s="69" t="str">
        <f t="shared" si="10"/>
        <v/>
      </c>
      <c r="F324" s="69" t="e">
        <f t="shared" si="11"/>
        <v>#VALUE!</v>
      </c>
    </row>
    <row r="325" spans="1:6">
      <c r="A325" s="68" t="e">
        <f t="shared" si="6"/>
        <v>#REF!</v>
      </c>
      <c r="B325" s="68" t="e">
        <f t="shared" si="7"/>
        <v>#REF!</v>
      </c>
      <c r="C325" s="69" t="str">
        <f t="shared" si="8"/>
        <v/>
      </c>
      <c r="D325" s="69" t="str">
        <f t="shared" si="9"/>
        <v/>
      </c>
      <c r="E325" s="69" t="str">
        <f t="shared" si="10"/>
        <v/>
      </c>
      <c r="F325" s="69" t="e">
        <f t="shared" si="11"/>
        <v>#VALUE!</v>
      </c>
    </row>
    <row r="326" spans="1:6">
      <c r="A326" s="68" t="e">
        <f t="shared" si="6"/>
        <v>#REF!</v>
      </c>
      <c r="B326" s="68" t="e">
        <f t="shared" si="7"/>
        <v>#REF!</v>
      </c>
      <c r="C326" s="69" t="str">
        <f t="shared" si="8"/>
        <v/>
      </c>
      <c r="D326" s="69" t="str">
        <f t="shared" si="9"/>
        <v/>
      </c>
      <c r="E326" s="69" t="str">
        <f t="shared" si="10"/>
        <v/>
      </c>
      <c r="F326" s="69" t="e">
        <f t="shared" si="11"/>
        <v>#VALUE!</v>
      </c>
    </row>
    <row r="327" spans="1:6">
      <c r="A327" s="68" t="e">
        <f t="shared" si="6"/>
        <v>#REF!</v>
      </c>
      <c r="B327" s="68" t="e">
        <f t="shared" si="7"/>
        <v>#REF!</v>
      </c>
      <c r="C327" s="69" t="str">
        <f t="shared" si="8"/>
        <v/>
      </c>
      <c r="D327" s="69" t="str">
        <f t="shared" si="9"/>
        <v/>
      </c>
      <c r="E327" s="69" t="str">
        <f t="shared" si="10"/>
        <v/>
      </c>
      <c r="F327" s="69" t="e">
        <f t="shared" si="11"/>
        <v>#VALUE!</v>
      </c>
    </row>
    <row r="328" spans="1:6">
      <c r="A328" s="68" t="e">
        <f t="shared" si="6"/>
        <v>#REF!</v>
      </c>
      <c r="B328" s="68" t="e">
        <f t="shared" si="7"/>
        <v>#REF!</v>
      </c>
      <c r="C328" s="69" t="str">
        <f t="shared" si="8"/>
        <v/>
      </c>
      <c r="D328" s="69" t="str">
        <f t="shared" si="9"/>
        <v/>
      </c>
      <c r="E328" s="69" t="str">
        <f t="shared" si="10"/>
        <v/>
      </c>
      <c r="F328" s="69" t="e">
        <f t="shared" si="11"/>
        <v>#VALUE!</v>
      </c>
    </row>
    <row r="329" spans="1:6">
      <c r="A329" s="68" t="e">
        <f t="shared" si="6"/>
        <v>#REF!</v>
      </c>
      <c r="B329" s="68" t="e">
        <f t="shared" si="7"/>
        <v>#REF!</v>
      </c>
      <c r="C329" s="69" t="str">
        <f t="shared" si="8"/>
        <v/>
      </c>
      <c r="D329" s="69" t="str">
        <f t="shared" si="9"/>
        <v/>
      </c>
      <c r="E329" s="69" t="str">
        <f t="shared" si="10"/>
        <v/>
      </c>
      <c r="F329" s="69" t="e">
        <f t="shared" si="11"/>
        <v>#VALUE!</v>
      </c>
    </row>
    <row r="330" spans="1:6">
      <c r="A330" s="68" t="e">
        <f t="shared" si="6"/>
        <v>#REF!</v>
      </c>
      <c r="B330" s="68" t="e">
        <f t="shared" si="7"/>
        <v>#REF!</v>
      </c>
      <c r="C330" s="69" t="str">
        <f t="shared" si="8"/>
        <v/>
      </c>
      <c r="D330" s="69" t="str">
        <f t="shared" si="9"/>
        <v/>
      </c>
      <c r="E330" s="69" t="str">
        <f t="shared" si="10"/>
        <v/>
      </c>
      <c r="F330" s="69" t="e">
        <f t="shared" si="11"/>
        <v>#VALUE!</v>
      </c>
    </row>
    <row r="331" spans="1:6">
      <c r="A331" s="68" t="e">
        <f t="shared" si="6"/>
        <v>#REF!</v>
      </c>
      <c r="B331" s="68" t="e">
        <f t="shared" si="7"/>
        <v>#REF!</v>
      </c>
      <c r="C331" s="69" t="str">
        <f t="shared" si="8"/>
        <v/>
      </c>
      <c r="D331" s="69" t="str">
        <f t="shared" si="9"/>
        <v/>
      </c>
      <c r="E331" s="69" t="str">
        <f t="shared" si="10"/>
        <v/>
      </c>
      <c r="F331" s="69" t="e">
        <f t="shared" si="11"/>
        <v>#VALUE!</v>
      </c>
    </row>
    <row r="332" spans="1:6">
      <c r="A332" s="68" t="e">
        <f t="shared" si="6"/>
        <v>#REF!</v>
      </c>
      <c r="B332" s="68" t="e">
        <f t="shared" si="7"/>
        <v>#REF!</v>
      </c>
      <c r="C332" s="69" t="str">
        <f t="shared" si="8"/>
        <v/>
      </c>
      <c r="D332" s="69" t="str">
        <f t="shared" si="9"/>
        <v/>
      </c>
      <c r="E332" s="69" t="str">
        <f t="shared" si="10"/>
        <v/>
      </c>
      <c r="F332" s="69" t="e">
        <f t="shared" si="11"/>
        <v>#VALUE!</v>
      </c>
    </row>
    <row r="333" spans="1:6">
      <c r="A333" s="68" t="e">
        <f t="shared" si="6"/>
        <v>#REF!</v>
      </c>
      <c r="B333" s="68" t="e">
        <f t="shared" si="7"/>
        <v>#REF!</v>
      </c>
      <c r="C333" s="69" t="str">
        <f t="shared" si="8"/>
        <v/>
      </c>
      <c r="D333" s="69" t="str">
        <f t="shared" si="9"/>
        <v/>
      </c>
      <c r="E333" s="69" t="str">
        <f t="shared" si="10"/>
        <v/>
      </c>
      <c r="F333" s="69" t="e">
        <f t="shared" si="11"/>
        <v>#VALUE!</v>
      </c>
    </row>
    <row r="334" spans="1:6">
      <c r="A334" s="68" t="e">
        <f t="shared" si="6"/>
        <v>#REF!</v>
      </c>
      <c r="B334" s="68" t="e">
        <f t="shared" si="7"/>
        <v>#REF!</v>
      </c>
      <c r="C334" s="69" t="str">
        <f t="shared" si="8"/>
        <v/>
      </c>
      <c r="D334" s="69" t="str">
        <f t="shared" si="9"/>
        <v/>
      </c>
      <c r="E334" s="69" t="str">
        <f t="shared" si="10"/>
        <v/>
      </c>
      <c r="F334" s="69" t="e">
        <f t="shared" si="11"/>
        <v>#VALUE!</v>
      </c>
    </row>
    <row r="335" spans="1:6">
      <c r="A335" s="68" t="e">
        <f t="shared" si="6"/>
        <v>#REF!</v>
      </c>
      <c r="B335" s="68" t="e">
        <f t="shared" si="7"/>
        <v>#REF!</v>
      </c>
      <c r="C335" s="69" t="str">
        <f t="shared" si="8"/>
        <v/>
      </c>
      <c r="D335" s="69" t="str">
        <f t="shared" si="9"/>
        <v/>
      </c>
      <c r="E335" s="69" t="str">
        <f t="shared" si="10"/>
        <v/>
      </c>
      <c r="F335" s="69" t="e">
        <f t="shared" si="11"/>
        <v>#VALUE!</v>
      </c>
    </row>
    <row r="336" spans="1:6">
      <c r="A336" s="68" t="e">
        <f t="shared" si="6"/>
        <v>#REF!</v>
      </c>
      <c r="B336" s="68" t="e">
        <f t="shared" si="7"/>
        <v>#REF!</v>
      </c>
      <c r="C336" s="69" t="str">
        <f t="shared" si="8"/>
        <v/>
      </c>
      <c r="D336" s="69" t="str">
        <f t="shared" si="9"/>
        <v/>
      </c>
      <c r="E336" s="69" t="str">
        <f t="shared" si="10"/>
        <v/>
      </c>
      <c r="F336" s="69" t="e">
        <f t="shared" si="11"/>
        <v>#VALUE!</v>
      </c>
    </row>
    <row r="337" spans="1:6">
      <c r="A337" s="68" t="e">
        <f t="shared" si="6"/>
        <v>#REF!</v>
      </c>
      <c r="B337" s="68" t="e">
        <f t="shared" si="7"/>
        <v>#REF!</v>
      </c>
      <c r="C337" s="69" t="str">
        <f t="shared" si="8"/>
        <v/>
      </c>
      <c r="D337" s="69" t="str">
        <f t="shared" si="9"/>
        <v/>
      </c>
      <c r="E337" s="69" t="str">
        <f t="shared" si="10"/>
        <v/>
      </c>
      <c r="F337" s="69" t="e">
        <f t="shared" si="11"/>
        <v>#VALUE!</v>
      </c>
    </row>
    <row r="338" spans="1:6">
      <c r="A338" s="68" t="e">
        <f t="shared" si="6"/>
        <v>#REF!</v>
      </c>
      <c r="B338" s="68" t="e">
        <f t="shared" si="7"/>
        <v>#REF!</v>
      </c>
      <c r="C338" s="69" t="str">
        <f t="shared" si="8"/>
        <v/>
      </c>
      <c r="D338" s="69" t="str">
        <f t="shared" si="9"/>
        <v/>
      </c>
      <c r="E338" s="69" t="str">
        <f t="shared" si="10"/>
        <v/>
      </c>
      <c r="F338" s="69" t="e">
        <f t="shared" si="11"/>
        <v>#VALUE!</v>
      </c>
    </row>
    <row r="339" spans="1:6">
      <c r="A339" s="68" t="e">
        <f t="shared" si="6"/>
        <v>#REF!</v>
      </c>
      <c r="B339" s="68" t="e">
        <f t="shared" si="7"/>
        <v>#REF!</v>
      </c>
      <c r="C339" s="69" t="str">
        <f t="shared" si="8"/>
        <v/>
      </c>
      <c r="D339" s="69" t="str">
        <f t="shared" si="9"/>
        <v/>
      </c>
      <c r="E339" s="69" t="str">
        <f t="shared" si="10"/>
        <v/>
      </c>
      <c r="F339" s="69" t="e">
        <f t="shared" si="11"/>
        <v>#VALUE!</v>
      </c>
    </row>
    <row r="340" spans="1:6">
      <c r="A340" s="68" t="e">
        <f t="shared" si="6"/>
        <v>#REF!</v>
      </c>
      <c r="B340" s="68" t="e">
        <f t="shared" si="7"/>
        <v>#REF!</v>
      </c>
      <c r="C340" s="69" t="str">
        <f t="shared" si="8"/>
        <v/>
      </c>
      <c r="D340" s="69" t="str">
        <f t="shared" si="9"/>
        <v/>
      </c>
      <c r="E340" s="69" t="str">
        <f t="shared" si="10"/>
        <v/>
      </c>
      <c r="F340" s="69" t="e">
        <f t="shared" si="11"/>
        <v>#VALUE!</v>
      </c>
    </row>
    <row r="341" spans="1:6">
      <c r="A341" s="68" t="e">
        <f t="shared" si="6"/>
        <v>#REF!</v>
      </c>
      <c r="B341" s="68" t="e">
        <f t="shared" si="7"/>
        <v>#REF!</v>
      </c>
      <c r="C341" s="69" t="str">
        <f t="shared" si="8"/>
        <v/>
      </c>
      <c r="D341" s="69" t="str">
        <f t="shared" si="9"/>
        <v/>
      </c>
      <c r="E341" s="69" t="str">
        <f t="shared" si="10"/>
        <v/>
      </c>
      <c r="F341" s="69" t="e">
        <f t="shared" si="11"/>
        <v>#VALUE!</v>
      </c>
    </row>
    <row r="342" spans="1:6">
      <c r="A342" s="68" t="e">
        <f t="shared" si="6"/>
        <v>#REF!</v>
      </c>
      <c r="B342" s="68" t="e">
        <f t="shared" si="7"/>
        <v>#REF!</v>
      </c>
      <c r="C342" s="69" t="str">
        <f t="shared" si="8"/>
        <v/>
      </c>
      <c r="D342" s="69" t="str">
        <f t="shared" si="9"/>
        <v/>
      </c>
      <c r="E342" s="69" t="str">
        <f t="shared" si="10"/>
        <v/>
      </c>
      <c r="F342" s="69" t="e">
        <f t="shared" si="11"/>
        <v>#VALUE!</v>
      </c>
    </row>
    <row r="343" spans="1:6">
      <c r="A343" s="68" t="e">
        <f t="shared" si="6"/>
        <v>#REF!</v>
      </c>
      <c r="B343" s="68" t="e">
        <f t="shared" si="7"/>
        <v>#REF!</v>
      </c>
      <c r="C343" s="69" t="str">
        <f t="shared" si="8"/>
        <v/>
      </c>
      <c r="D343" s="69" t="str">
        <f t="shared" si="9"/>
        <v/>
      </c>
      <c r="E343" s="69" t="str">
        <f t="shared" si="10"/>
        <v/>
      </c>
      <c r="F343" s="69" t="e">
        <f t="shared" si="11"/>
        <v>#VALUE!</v>
      </c>
    </row>
    <row r="344" spans="1:6">
      <c r="A344" s="68" t="e">
        <f t="shared" si="6"/>
        <v>#REF!</v>
      </c>
      <c r="B344" s="68" t="e">
        <f t="shared" si="7"/>
        <v>#REF!</v>
      </c>
      <c r="C344" s="69" t="str">
        <f t="shared" si="8"/>
        <v/>
      </c>
      <c r="D344" s="69" t="str">
        <f t="shared" si="9"/>
        <v/>
      </c>
      <c r="E344" s="69" t="str">
        <f t="shared" si="10"/>
        <v/>
      </c>
      <c r="F344" s="69" t="e">
        <f t="shared" si="11"/>
        <v>#VALUE!</v>
      </c>
    </row>
    <row r="345" spans="1:6">
      <c r="A345" s="68" t="e">
        <f t="shared" si="6"/>
        <v>#REF!</v>
      </c>
      <c r="B345" s="68" t="e">
        <f t="shared" si="7"/>
        <v>#REF!</v>
      </c>
      <c r="C345" s="69" t="str">
        <f t="shared" si="8"/>
        <v/>
      </c>
      <c r="D345" s="69" t="str">
        <f t="shared" si="9"/>
        <v/>
      </c>
      <c r="E345" s="69" t="str">
        <f t="shared" si="10"/>
        <v/>
      </c>
      <c r="F345" s="69" t="e">
        <f t="shared" si="11"/>
        <v>#VALUE!</v>
      </c>
    </row>
    <row r="346" spans="1:6">
      <c r="A346" s="68" t="e">
        <f t="shared" si="6"/>
        <v>#REF!</v>
      </c>
      <c r="B346" s="68" t="e">
        <f t="shared" si="7"/>
        <v>#REF!</v>
      </c>
      <c r="C346" s="69" t="str">
        <f t="shared" si="8"/>
        <v/>
      </c>
      <c r="D346" s="69" t="str">
        <f t="shared" si="9"/>
        <v/>
      </c>
      <c r="E346" s="69" t="str">
        <f t="shared" si="10"/>
        <v/>
      </c>
      <c r="F346" s="69" t="e">
        <f t="shared" si="11"/>
        <v>#VALUE!</v>
      </c>
    </row>
    <row r="347" spans="1:6">
      <c r="A347" s="68" t="e">
        <f t="shared" si="6"/>
        <v>#REF!</v>
      </c>
      <c r="B347" s="68" t="e">
        <f t="shared" si="7"/>
        <v>#REF!</v>
      </c>
      <c r="C347" s="69" t="str">
        <f t="shared" si="8"/>
        <v/>
      </c>
      <c r="D347" s="69" t="str">
        <f t="shared" si="9"/>
        <v/>
      </c>
      <c r="E347" s="69" t="str">
        <f t="shared" si="10"/>
        <v/>
      </c>
      <c r="F347" s="69" t="e">
        <f t="shared" si="11"/>
        <v>#VALUE!</v>
      </c>
    </row>
    <row r="348" spans="1:6">
      <c r="A348" s="68" t="e">
        <f t="shared" si="6"/>
        <v>#REF!</v>
      </c>
      <c r="B348" s="68" t="e">
        <f t="shared" si="7"/>
        <v>#REF!</v>
      </c>
      <c r="C348" s="69" t="str">
        <f t="shared" si="8"/>
        <v/>
      </c>
      <c r="D348" s="69" t="str">
        <f t="shared" si="9"/>
        <v/>
      </c>
      <c r="E348" s="69" t="str">
        <f t="shared" si="10"/>
        <v/>
      </c>
      <c r="F348" s="69" t="e">
        <f t="shared" si="11"/>
        <v>#VALUE!</v>
      </c>
    </row>
    <row r="349" spans="1:6">
      <c r="A349" s="68" t="e">
        <f t="shared" si="6"/>
        <v>#REF!</v>
      </c>
      <c r="B349" s="68" t="e">
        <f t="shared" si="7"/>
        <v>#REF!</v>
      </c>
      <c r="C349" s="69" t="str">
        <f t="shared" si="8"/>
        <v/>
      </c>
      <c r="D349" s="69" t="str">
        <f t="shared" si="9"/>
        <v/>
      </c>
      <c r="E349" s="69" t="str">
        <f t="shared" si="10"/>
        <v/>
      </c>
      <c r="F349" s="69" t="e">
        <f t="shared" si="11"/>
        <v>#VALUE!</v>
      </c>
    </row>
    <row r="350" spans="1:6">
      <c r="A350" s="68" t="e">
        <f t="shared" si="6"/>
        <v>#REF!</v>
      </c>
      <c r="B350" s="68" t="e">
        <f t="shared" si="7"/>
        <v>#REF!</v>
      </c>
      <c r="C350" s="69" t="str">
        <f t="shared" si="8"/>
        <v/>
      </c>
      <c r="D350" s="69" t="str">
        <f t="shared" si="9"/>
        <v/>
      </c>
      <c r="E350" s="69" t="str">
        <f t="shared" si="10"/>
        <v/>
      </c>
      <c r="F350" s="69" t="e">
        <f t="shared" si="11"/>
        <v>#VALUE!</v>
      </c>
    </row>
    <row r="351" spans="1:6">
      <c r="A351" s="68" t="e">
        <f t="shared" si="6"/>
        <v>#REF!</v>
      </c>
      <c r="B351" s="68" t="e">
        <f t="shared" si="7"/>
        <v>#REF!</v>
      </c>
      <c r="C351" s="69" t="str">
        <f t="shared" si="8"/>
        <v/>
      </c>
      <c r="D351" s="69" t="str">
        <f t="shared" si="9"/>
        <v/>
      </c>
      <c r="E351" s="69" t="str">
        <f t="shared" si="10"/>
        <v/>
      </c>
      <c r="F351" s="69" t="e">
        <f t="shared" si="11"/>
        <v>#VALUE!</v>
      </c>
    </row>
    <row r="352" spans="1:6">
      <c r="A352" s="68" t="e">
        <f t="shared" si="6"/>
        <v>#REF!</v>
      </c>
      <c r="B352" s="68" t="e">
        <f t="shared" si="7"/>
        <v>#REF!</v>
      </c>
      <c r="C352" s="69" t="str">
        <f t="shared" si="8"/>
        <v/>
      </c>
      <c r="D352" s="69" t="str">
        <f t="shared" si="9"/>
        <v/>
      </c>
      <c r="E352" s="69" t="str">
        <f t="shared" si="10"/>
        <v/>
      </c>
      <c r="F352" s="69" t="e">
        <f t="shared" si="11"/>
        <v>#VALUE!</v>
      </c>
    </row>
    <row r="353" spans="1:6">
      <c r="A353" s="68" t="e">
        <f t="shared" si="6"/>
        <v>#REF!</v>
      </c>
      <c r="B353" s="68" t="e">
        <f t="shared" si="7"/>
        <v>#REF!</v>
      </c>
      <c r="C353" s="69" t="str">
        <f t="shared" si="8"/>
        <v/>
      </c>
      <c r="D353" s="69" t="str">
        <f t="shared" si="9"/>
        <v/>
      </c>
      <c r="E353" s="69" t="str">
        <f t="shared" si="10"/>
        <v/>
      </c>
      <c r="F353" s="69" t="e">
        <f t="shared" si="11"/>
        <v>#VALUE!</v>
      </c>
    </row>
    <row r="354" spans="1:6">
      <c r="A354" s="68" t="e">
        <f t="shared" si="6"/>
        <v>#REF!</v>
      </c>
      <c r="B354" s="68" t="e">
        <f t="shared" si="7"/>
        <v>#REF!</v>
      </c>
      <c r="C354" s="69" t="str">
        <f t="shared" si="8"/>
        <v/>
      </c>
      <c r="D354" s="69" t="str">
        <f t="shared" si="9"/>
        <v/>
      </c>
      <c r="E354" s="69" t="str">
        <f t="shared" si="10"/>
        <v/>
      </c>
      <c r="F354" s="69" t="e">
        <f t="shared" si="11"/>
        <v>#VALUE!</v>
      </c>
    </row>
    <row r="355" spans="1:6">
      <c r="A355" s="68" t="e">
        <f t="shared" si="6"/>
        <v>#REF!</v>
      </c>
      <c r="B355" s="68" t="e">
        <f t="shared" si="7"/>
        <v>#REF!</v>
      </c>
      <c r="C355" s="69" t="str">
        <f t="shared" si="8"/>
        <v/>
      </c>
      <c r="D355" s="69" t="str">
        <f t="shared" si="9"/>
        <v/>
      </c>
      <c r="E355" s="69" t="str">
        <f t="shared" si="10"/>
        <v/>
      </c>
      <c r="F355" s="69" t="e">
        <f t="shared" si="11"/>
        <v>#VALUE!</v>
      </c>
    </row>
    <row r="356" spans="1:6">
      <c r="A356" s="68" t="e">
        <f t="shared" si="6"/>
        <v>#REF!</v>
      </c>
      <c r="B356" s="68" t="e">
        <f t="shared" si="7"/>
        <v>#REF!</v>
      </c>
      <c r="C356" s="69" t="str">
        <f t="shared" si="8"/>
        <v/>
      </c>
      <c r="D356" s="69" t="str">
        <f t="shared" si="9"/>
        <v/>
      </c>
      <c r="E356" s="69" t="str">
        <f t="shared" si="10"/>
        <v/>
      </c>
      <c r="F356" s="69" t="e">
        <f t="shared" si="11"/>
        <v>#VALUE!</v>
      </c>
    </row>
    <row r="357" spans="1:6">
      <c r="A357" s="68" t="e">
        <f t="shared" si="6"/>
        <v>#REF!</v>
      </c>
      <c r="B357" s="68" t="e">
        <f t="shared" si="7"/>
        <v>#REF!</v>
      </c>
      <c r="C357" s="69" t="str">
        <f t="shared" si="8"/>
        <v/>
      </c>
      <c r="D357" s="69" t="str">
        <f t="shared" si="9"/>
        <v/>
      </c>
      <c r="E357" s="69" t="str">
        <f t="shared" si="10"/>
        <v/>
      </c>
      <c r="F357" s="69" t="e">
        <f t="shared" si="11"/>
        <v>#VALUE!</v>
      </c>
    </row>
    <row r="358" spans="1:6">
      <c r="A358" s="68" t="e">
        <f t="shared" si="6"/>
        <v>#REF!</v>
      </c>
      <c r="B358" s="68" t="e">
        <f t="shared" si="7"/>
        <v>#REF!</v>
      </c>
      <c r="C358" s="69" t="str">
        <f t="shared" si="8"/>
        <v/>
      </c>
      <c r="D358" s="69" t="str">
        <f t="shared" si="9"/>
        <v/>
      </c>
      <c r="E358" s="69" t="str">
        <f t="shared" si="10"/>
        <v/>
      </c>
      <c r="F358" s="69" t="e">
        <f t="shared" si="11"/>
        <v>#VALUE!</v>
      </c>
    </row>
    <row r="359" spans="1:6">
      <c r="A359" s="68" t="e">
        <f t="shared" si="6"/>
        <v>#REF!</v>
      </c>
      <c r="B359" s="68" t="e">
        <f t="shared" si="7"/>
        <v>#REF!</v>
      </c>
      <c r="C359" s="69" t="str">
        <f t="shared" si="8"/>
        <v/>
      </c>
      <c r="D359" s="69" t="str">
        <f t="shared" si="9"/>
        <v/>
      </c>
      <c r="E359" s="69" t="str">
        <f t="shared" si="10"/>
        <v/>
      </c>
      <c r="F359" s="69" t="e">
        <f t="shared" si="11"/>
        <v>#VALUE!</v>
      </c>
    </row>
    <row r="360" spans="1:6">
      <c r="A360" s="68" t="e">
        <f t="shared" si="6"/>
        <v>#REF!</v>
      </c>
      <c r="B360" s="68" t="e">
        <f t="shared" si="7"/>
        <v>#REF!</v>
      </c>
      <c r="C360" s="69" t="str">
        <f t="shared" si="8"/>
        <v/>
      </c>
      <c r="D360" s="69" t="str">
        <f t="shared" si="9"/>
        <v/>
      </c>
      <c r="E360" s="69" t="str">
        <f t="shared" si="10"/>
        <v/>
      </c>
      <c r="F360" s="69" t="e">
        <f t="shared" si="11"/>
        <v>#VALUE!</v>
      </c>
    </row>
    <row r="361" spans="1:6">
      <c r="A361" s="68" t="e">
        <f t="shared" si="6"/>
        <v>#REF!</v>
      </c>
      <c r="B361" s="68" t="e">
        <f t="shared" si="7"/>
        <v>#REF!</v>
      </c>
      <c r="C361" s="69" t="str">
        <f t="shared" si="8"/>
        <v/>
      </c>
      <c r="D361" s="69" t="str">
        <f t="shared" si="9"/>
        <v/>
      </c>
      <c r="E361" s="69" t="str">
        <f t="shared" si="10"/>
        <v/>
      </c>
      <c r="F361" s="69" t="e">
        <f t="shared" si="11"/>
        <v>#VALUE!</v>
      </c>
    </row>
    <row r="362" spans="1:6">
      <c r="A362" s="68" t="e">
        <f t="shared" si="6"/>
        <v>#REF!</v>
      </c>
      <c r="B362" s="68" t="e">
        <f t="shared" si="7"/>
        <v>#REF!</v>
      </c>
      <c r="C362" s="69" t="str">
        <f t="shared" si="8"/>
        <v/>
      </c>
      <c r="D362" s="69" t="str">
        <f t="shared" si="9"/>
        <v/>
      </c>
      <c r="E362" s="69" t="str">
        <f t="shared" si="10"/>
        <v/>
      </c>
      <c r="F362" s="69" t="e">
        <f t="shared" si="11"/>
        <v>#VALUE!</v>
      </c>
    </row>
    <row r="363" spans="1:6">
      <c r="A363" s="68" t="e">
        <f t="shared" si="6"/>
        <v>#REF!</v>
      </c>
      <c r="B363" s="68" t="e">
        <f t="shared" si="7"/>
        <v>#REF!</v>
      </c>
      <c r="C363" s="69" t="str">
        <f t="shared" si="8"/>
        <v/>
      </c>
      <c r="D363" s="69" t="str">
        <f t="shared" si="9"/>
        <v/>
      </c>
      <c r="E363" s="69" t="str">
        <f t="shared" si="10"/>
        <v/>
      </c>
      <c r="F363" s="69" t="e">
        <f t="shared" si="11"/>
        <v>#VALUE!</v>
      </c>
    </row>
    <row r="364" spans="1:6">
      <c r="A364" s="68" t="e">
        <f t="shared" si="6"/>
        <v>#REF!</v>
      </c>
      <c r="B364" s="68" t="e">
        <f t="shared" si="7"/>
        <v>#REF!</v>
      </c>
      <c r="C364" s="69" t="str">
        <f t="shared" si="8"/>
        <v/>
      </c>
      <c r="D364" s="69" t="str">
        <f t="shared" si="9"/>
        <v/>
      </c>
      <c r="E364" s="69" t="str">
        <f t="shared" si="10"/>
        <v/>
      </c>
      <c r="F364" s="69" t="e">
        <f t="shared" si="11"/>
        <v>#VALUE!</v>
      </c>
    </row>
    <row r="365" spans="1:6">
      <c r="A365" s="68" t="e">
        <f t="shared" si="6"/>
        <v>#REF!</v>
      </c>
      <c r="B365" s="68" t="e">
        <f t="shared" si="7"/>
        <v>#REF!</v>
      </c>
      <c r="C365" s="69" t="str">
        <f t="shared" si="8"/>
        <v/>
      </c>
      <c r="D365" s="69" t="str">
        <f t="shared" si="9"/>
        <v/>
      </c>
      <c r="E365" s="69" t="str">
        <f t="shared" si="10"/>
        <v/>
      </c>
      <c r="F365" s="69" t="e">
        <f t="shared" si="11"/>
        <v>#VALUE!</v>
      </c>
    </row>
    <row r="366" spans="1:6">
      <c r="A366" s="68" t="e">
        <f t="shared" si="6"/>
        <v>#REF!</v>
      </c>
      <c r="B366" s="68" t="e">
        <f t="shared" si="7"/>
        <v>#REF!</v>
      </c>
      <c r="C366" s="69" t="str">
        <f t="shared" si="8"/>
        <v/>
      </c>
      <c r="D366" s="69" t="str">
        <f t="shared" si="9"/>
        <v/>
      </c>
      <c r="E366" s="69" t="str">
        <f t="shared" si="10"/>
        <v/>
      </c>
      <c r="F366" s="69" t="e">
        <f t="shared" si="11"/>
        <v>#VALUE!</v>
      </c>
    </row>
    <row r="367" spans="1:6">
      <c r="A367" s="68" t="e">
        <f t="shared" si="6"/>
        <v>#REF!</v>
      </c>
      <c r="B367" s="68" t="e">
        <f t="shared" si="7"/>
        <v>#REF!</v>
      </c>
      <c r="C367" s="69" t="str">
        <f t="shared" si="8"/>
        <v/>
      </c>
      <c r="D367" s="69" t="str">
        <f t="shared" si="9"/>
        <v/>
      </c>
      <c r="E367" s="69" t="str">
        <f t="shared" si="10"/>
        <v/>
      </c>
      <c r="F367" s="69" t="e">
        <f t="shared" si="11"/>
        <v>#VALUE!</v>
      </c>
    </row>
    <row r="368" spans="1:6">
      <c r="A368" s="68" t="e">
        <f t="shared" si="6"/>
        <v>#REF!</v>
      </c>
      <c r="B368" s="68" t="e">
        <f t="shared" si="7"/>
        <v>#REF!</v>
      </c>
      <c r="C368" s="69" t="str">
        <f t="shared" si="8"/>
        <v/>
      </c>
      <c r="D368" s="69" t="str">
        <f t="shared" si="9"/>
        <v/>
      </c>
      <c r="E368" s="69" t="str">
        <f t="shared" si="10"/>
        <v/>
      </c>
      <c r="F368" s="69" t="e">
        <f t="shared" si="11"/>
        <v>#VALUE!</v>
      </c>
    </row>
    <row r="369" spans="1:6">
      <c r="A369" s="68" t="e">
        <f t="shared" si="6"/>
        <v>#REF!</v>
      </c>
      <c r="B369" s="68" t="e">
        <f t="shared" si="7"/>
        <v>#REF!</v>
      </c>
      <c r="C369" s="69" t="str">
        <f t="shared" si="8"/>
        <v/>
      </c>
      <c r="D369" s="69" t="str">
        <f t="shared" si="9"/>
        <v/>
      </c>
      <c r="E369" s="69" t="str">
        <f t="shared" si="10"/>
        <v/>
      </c>
      <c r="F369" s="69" t="e">
        <f t="shared" si="11"/>
        <v>#VALUE!</v>
      </c>
    </row>
    <row r="370" spans="1:6">
      <c r="A370" s="68" t="e">
        <f t="shared" si="6"/>
        <v>#REF!</v>
      </c>
      <c r="B370" s="68" t="e">
        <f t="shared" si="7"/>
        <v>#REF!</v>
      </c>
      <c r="C370" s="69" t="str">
        <f t="shared" si="8"/>
        <v/>
      </c>
      <c r="D370" s="69" t="str">
        <f t="shared" si="9"/>
        <v/>
      </c>
      <c r="E370" s="69" t="str">
        <f t="shared" si="10"/>
        <v/>
      </c>
      <c r="F370" s="69" t="e">
        <f t="shared" si="11"/>
        <v>#VALUE!</v>
      </c>
    </row>
    <row r="371" spans="1:6">
      <c r="A371" s="68" t="e">
        <f t="shared" si="6"/>
        <v>#REF!</v>
      </c>
      <c r="B371" s="68" t="e">
        <f t="shared" si="7"/>
        <v>#REF!</v>
      </c>
      <c r="C371" s="69" t="str">
        <f t="shared" si="8"/>
        <v/>
      </c>
      <c r="D371" s="69" t="str">
        <f t="shared" si="9"/>
        <v/>
      </c>
      <c r="E371" s="69" t="str">
        <f t="shared" si="10"/>
        <v/>
      </c>
      <c r="F371" s="69" t="e">
        <f t="shared" si="11"/>
        <v>#VALUE!</v>
      </c>
    </row>
    <row r="372" spans="1:6">
      <c r="A372" s="68" t="e">
        <f t="shared" si="6"/>
        <v>#REF!</v>
      </c>
      <c r="B372" s="68" t="e">
        <f t="shared" si="7"/>
        <v>#REF!</v>
      </c>
      <c r="C372" s="69" t="str">
        <f t="shared" si="8"/>
        <v/>
      </c>
      <c r="D372" s="69" t="str">
        <f t="shared" si="9"/>
        <v/>
      </c>
      <c r="E372" s="69" t="str">
        <f t="shared" si="10"/>
        <v/>
      </c>
      <c r="F372" s="69" t="e">
        <f t="shared" si="11"/>
        <v>#VALUE!</v>
      </c>
    </row>
    <row r="373" spans="1:6">
      <c r="A373" s="68" t="e">
        <f t="shared" si="6"/>
        <v>#REF!</v>
      </c>
      <c r="B373" s="68" t="e">
        <f t="shared" si="7"/>
        <v>#REF!</v>
      </c>
      <c r="C373" s="69" t="str">
        <f t="shared" si="8"/>
        <v/>
      </c>
      <c r="D373" s="69" t="str">
        <f t="shared" si="9"/>
        <v/>
      </c>
      <c r="E373" s="69" t="str">
        <f t="shared" si="10"/>
        <v/>
      </c>
      <c r="F373" s="69" t="e">
        <f t="shared" si="11"/>
        <v>#VALUE!</v>
      </c>
    </row>
    <row r="374" spans="1:6">
      <c r="A374" s="68" t="e">
        <f t="shared" si="6"/>
        <v>#REF!</v>
      </c>
      <c r="B374" s="68" t="e">
        <f t="shared" si="7"/>
        <v>#REF!</v>
      </c>
      <c r="C374" s="69" t="str">
        <f t="shared" si="8"/>
        <v/>
      </c>
      <c r="D374" s="69" t="str">
        <f t="shared" si="9"/>
        <v/>
      </c>
      <c r="E374" s="69" t="str">
        <f t="shared" si="10"/>
        <v/>
      </c>
      <c r="F374" s="69" t="e">
        <f t="shared" si="11"/>
        <v>#VALUE!</v>
      </c>
    </row>
    <row r="375" spans="1:6">
      <c r="A375" s="68" t="e">
        <f t="shared" si="6"/>
        <v>#REF!</v>
      </c>
      <c r="B375" s="68" t="e">
        <f t="shared" si="7"/>
        <v>#REF!</v>
      </c>
      <c r="C375" s="69" t="str">
        <f t="shared" si="8"/>
        <v/>
      </c>
      <c r="D375" s="69" t="str">
        <f t="shared" si="9"/>
        <v/>
      </c>
      <c r="E375" s="69" t="str">
        <f t="shared" si="10"/>
        <v/>
      </c>
      <c r="F375" s="69" t="e">
        <f t="shared" si="11"/>
        <v>#VALUE!</v>
      </c>
    </row>
    <row r="376" spans="1:6">
      <c r="A376" s="68" t="e">
        <f t="shared" si="6"/>
        <v>#REF!</v>
      </c>
      <c r="B376" s="68" t="e">
        <f t="shared" si="7"/>
        <v>#REF!</v>
      </c>
      <c r="C376" s="69" t="str">
        <f t="shared" si="8"/>
        <v/>
      </c>
      <c r="D376" s="69" t="str">
        <f t="shared" si="9"/>
        <v/>
      </c>
      <c r="E376" s="69" t="str">
        <f t="shared" si="10"/>
        <v/>
      </c>
      <c r="F376" s="69" t="e">
        <f t="shared" si="11"/>
        <v>#VALUE!</v>
      </c>
    </row>
    <row r="377" spans="1:6">
      <c r="A377" s="68" t="e">
        <f t="shared" si="6"/>
        <v>#REF!</v>
      </c>
      <c r="B377" s="68" t="e">
        <f t="shared" si="7"/>
        <v>#REF!</v>
      </c>
      <c r="C377" s="69" t="str">
        <f t="shared" si="8"/>
        <v/>
      </c>
      <c r="D377" s="69" t="str">
        <f t="shared" si="9"/>
        <v/>
      </c>
      <c r="E377" s="69" t="str">
        <f t="shared" si="10"/>
        <v/>
      </c>
      <c r="F377" s="69" t="e">
        <f t="shared" si="11"/>
        <v>#VALUE!</v>
      </c>
    </row>
    <row r="378" spans="1:6">
      <c r="A378" s="68" t="e">
        <f t="shared" si="6"/>
        <v>#REF!</v>
      </c>
      <c r="B378" s="68" t="e">
        <f t="shared" si="7"/>
        <v>#REF!</v>
      </c>
      <c r="C378" s="69" t="str">
        <f t="shared" si="8"/>
        <v/>
      </c>
      <c r="D378" s="69" t="str">
        <f t="shared" si="9"/>
        <v/>
      </c>
      <c r="E378" s="69" t="str">
        <f t="shared" si="10"/>
        <v/>
      </c>
      <c r="F378" s="69" t="e">
        <f t="shared" si="11"/>
        <v>#VALUE!</v>
      </c>
    </row>
    <row r="379" spans="1:6">
      <c r="A379" s="68" t="e">
        <f t="shared" si="6"/>
        <v>#REF!</v>
      </c>
      <c r="B379" s="68" t="e">
        <f t="shared" si="7"/>
        <v>#REF!</v>
      </c>
      <c r="C379" s="69" t="str">
        <f t="shared" si="8"/>
        <v/>
      </c>
      <c r="D379" s="69" t="str">
        <f t="shared" si="9"/>
        <v/>
      </c>
      <c r="E379" s="69" t="str">
        <f t="shared" si="10"/>
        <v/>
      </c>
      <c r="F379" s="69" t="e">
        <f t="shared" si="11"/>
        <v>#VALUE!</v>
      </c>
    </row>
    <row r="380" spans="1:6">
      <c r="A380" s="68" t="e">
        <f t="shared" si="6"/>
        <v>#REF!</v>
      </c>
      <c r="B380" s="68" t="e">
        <f t="shared" si="7"/>
        <v>#REF!</v>
      </c>
      <c r="C380" s="69" t="str">
        <f t="shared" si="8"/>
        <v/>
      </c>
      <c r="D380" s="69" t="str">
        <f t="shared" si="9"/>
        <v/>
      </c>
      <c r="E380" s="69" t="str">
        <f t="shared" si="10"/>
        <v/>
      </c>
      <c r="F380" s="69" t="e">
        <f t="shared" si="11"/>
        <v>#VALUE!</v>
      </c>
    </row>
    <row r="381" spans="1:6">
      <c r="A381" s="68" t="e">
        <f t="shared" si="6"/>
        <v>#REF!</v>
      </c>
      <c r="B381" s="68" t="e">
        <f t="shared" si="7"/>
        <v>#REF!</v>
      </c>
      <c r="C381" s="69" t="str">
        <f t="shared" si="8"/>
        <v/>
      </c>
      <c r="D381" s="69" t="str">
        <f t="shared" si="9"/>
        <v/>
      </c>
      <c r="E381" s="69" t="str">
        <f t="shared" si="10"/>
        <v/>
      </c>
      <c r="F381" s="69" t="e">
        <f t="shared" si="11"/>
        <v>#VALUE!</v>
      </c>
    </row>
    <row r="382" spans="1:6">
      <c r="A382" s="68" t="e">
        <f t="shared" si="6"/>
        <v>#REF!</v>
      </c>
      <c r="B382" s="68" t="e">
        <f t="shared" si="7"/>
        <v>#REF!</v>
      </c>
      <c r="C382" s="69" t="str">
        <f t="shared" si="8"/>
        <v/>
      </c>
      <c r="D382" s="69" t="str">
        <f t="shared" si="9"/>
        <v/>
      </c>
      <c r="E382" s="69" t="str">
        <f t="shared" si="10"/>
        <v/>
      </c>
      <c r="F382" s="69" t="e">
        <f t="shared" si="11"/>
        <v>#VALUE!</v>
      </c>
    </row>
    <row r="383" spans="1:6">
      <c r="A383" s="68" t="e">
        <f t="shared" si="6"/>
        <v>#REF!</v>
      </c>
      <c r="B383" s="68" t="e">
        <f t="shared" si="7"/>
        <v>#REF!</v>
      </c>
      <c r="C383" s="69" t="str">
        <f t="shared" si="8"/>
        <v/>
      </c>
      <c r="D383" s="69" t="str">
        <f t="shared" si="9"/>
        <v/>
      </c>
      <c r="E383" s="69" t="str">
        <f t="shared" si="10"/>
        <v/>
      </c>
      <c r="F383" s="69" t="e">
        <f t="shared" si="11"/>
        <v>#VALUE!</v>
      </c>
    </row>
    <row r="384" spans="1:6">
      <c r="A384" s="68" t="e">
        <f t="shared" si="6"/>
        <v>#REF!</v>
      </c>
      <c r="B384" s="68" t="e">
        <f t="shared" si="7"/>
        <v>#REF!</v>
      </c>
      <c r="C384" s="69" t="str">
        <f t="shared" si="8"/>
        <v/>
      </c>
      <c r="D384" s="69" t="str">
        <f t="shared" si="9"/>
        <v/>
      </c>
      <c r="E384" s="69" t="str">
        <f t="shared" si="10"/>
        <v/>
      </c>
      <c r="F384" s="69" t="e">
        <f t="shared" si="11"/>
        <v>#VALUE!</v>
      </c>
    </row>
    <row r="385" spans="1:6">
      <c r="A385" s="68" t="e">
        <f t="shared" si="6"/>
        <v>#REF!</v>
      </c>
      <c r="B385" s="68" t="e">
        <f t="shared" si="7"/>
        <v>#REF!</v>
      </c>
      <c r="C385" s="69" t="str">
        <f t="shared" si="8"/>
        <v/>
      </c>
      <c r="D385" s="69" t="str">
        <f t="shared" si="9"/>
        <v/>
      </c>
      <c r="E385" s="69" t="str">
        <f t="shared" si="10"/>
        <v/>
      </c>
      <c r="F385" s="69" t="e">
        <f t="shared" si="11"/>
        <v>#VALUE!</v>
      </c>
    </row>
    <row r="386" spans="1:6">
      <c r="A386" s="68" t="e">
        <f t="shared" si="6"/>
        <v>#REF!</v>
      </c>
      <c r="B386" s="68" t="e">
        <f t="shared" si="7"/>
        <v>#REF!</v>
      </c>
      <c r="C386" s="69" t="str">
        <f t="shared" si="8"/>
        <v/>
      </c>
      <c r="D386" s="69" t="str">
        <f t="shared" si="9"/>
        <v/>
      </c>
      <c r="E386" s="69" t="str">
        <f t="shared" si="10"/>
        <v/>
      </c>
      <c r="F386" s="69" t="e">
        <f t="shared" si="11"/>
        <v>#VALUE!</v>
      </c>
    </row>
    <row r="387" spans="1:6">
      <c r="A387" s="68" t="e">
        <f t="shared" si="6"/>
        <v>#REF!</v>
      </c>
      <c r="B387" s="68" t="e">
        <f t="shared" si="7"/>
        <v>#REF!</v>
      </c>
      <c r="C387" s="69" t="str">
        <f t="shared" si="8"/>
        <v/>
      </c>
      <c r="D387" s="69" t="str">
        <f t="shared" si="9"/>
        <v/>
      </c>
      <c r="E387" s="69" t="str">
        <f t="shared" si="10"/>
        <v/>
      </c>
      <c r="F387" s="69" t="e">
        <f t="shared" si="11"/>
        <v>#VALUE!</v>
      </c>
    </row>
    <row r="388" spans="1:6">
      <c r="A388" s="68" t="e">
        <f t="shared" si="6"/>
        <v>#REF!</v>
      </c>
      <c r="B388" s="68" t="e">
        <f t="shared" si="7"/>
        <v>#REF!</v>
      </c>
      <c r="C388" s="69" t="str">
        <f t="shared" si="8"/>
        <v/>
      </c>
      <c r="D388" s="69" t="str">
        <f t="shared" si="9"/>
        <v/>
      </c>
      <c r="E388" s="69" t="str">
        <f t="shared" si="10"/>
        <v/>
      </c>
      <c r="F388" s="69" t="e">
        <f t="shared" si="11"/>
        <v>#VALUE!</v>
      </c>
    </row>
    <row r="389" spans="1:6">
      <c r="A389" s="68" t="e">
        <f t="shared" si="6"/>
        <v>#REF!</v>
      </c>
      <c r="B389" s="68" t="e">
        <f t="shared" si="7"/>
        <v>#REF!</v>
      </c>
      <c r="C389" s="69" t="str">
        <f t="shared" si="8"/>
        <v/>
      </c>
      <c r="D389" s="69" t="str">
        <f t="shared" si="9"/>
        <v/>
      </c>
      <c r="E389" s="69" t="str">
        <f t="shared" si="10"/>
        <v/>
      </c>
      <c r="F389" s="69" t="e">
        <f t="shared" si="11"/>
        <v>#VALUE!</v>
      </c>
    </row>
    <row r="390" spans="1:6">
      <c r="A390" s="68" t="e">
        <f t="shared" si="6"/>
        <v>#REF!</v>
      </c>
      <c r="B390" s="68" t="e">
        <f t="shared" si="7"/>
        <v>#REF!</v>
      </c>
      <c r="C390" s="69" t="str">
        <f t="shared" si="8"/>
        <v/>
      </c>
      <c r="D390" s="69" t="str">
        <f t="shared" si="9"/>
        <v/>
      </c>
      <c r="E390" s="69" t="str">
        <f t="shared" si="10"/>
        <v/>
      </c>
      <c r="F390" s="69" t="e">
        <f t="shared" si="11"/>
        <v>#VALUE!</v>
      </c>
    </row>
    <row r="391" spans="1:6">
      <c r="A391" s="68" t="e">
        <f t="shared" si="6"/>
        <v>#REF!</v>
      </c>
      <c r="B391" s="68" t="e">
        <f t="shared" si="7"/>
        <v>#REF!</v>
      </c>
      <c r="C391" s="69" t="str">
        <f t="shared" si="8"/>
        <v/>
      </c>
      <c r="D391" s="69" t="str">
        <f t="shared" si="9"/>
        <v/>
      </c>
      <c r="E391" s="69" t="str">
        <f t="shared" si="10"/>
        <v/>
      </c>
      <c r="F391" s="69" t="e">
        <f t="shared" si="11"/>
        <v>#VALUE!</v>
      </c>
    </row>
    <row r="392" spans="1:6">
      <c r="A392" s="68" t="e">
        <f t="shared" si="6"/>
        <v>#REF!</v>
      </c>
      <c r="B392" s="68" t="e">
        <f t="shared" si="7"/>
        <v>#REF!</v>
      </c>
      <c r="C392" s="69" t="str">
        <f t="shared" si="8"/>
        <v/>
      </c>
      <c r="D392" s="69" t="str">
        <f t="shared" si="9"/>
        <v/>
      </c>
      <c r="E392" s="69" t="str">
        <f t="shared" si="10"/>
        <v/>
      </c>
      <c r="F392" s="69" t="e">
        <f t="shared" si="11"/>
        <v>#VALUE!</v>
      </c>
    </row>
    <row r="393" spans="1:6">
      <c r="A393" s="68" t="e">
        <f t="shared" si="6"/>
        <v>#REF!</v>
      </c>
      <c r="B393" s="68" t="e">
        <f t="shared" si="7"/>
        <v>#REF!</v>
      </c>
      <c r="C393" s="69" t="str">
        <f t="shared" si="8"/>
        <v/>
      </c>
      <c r="D393" s="69" t="str">
        <f t="shared" si="9"/>
        <v/>
      </c>
      <c r="E393" s="69" t="str">
        <f t="shared" si="10"/>
        <v/>
      </c>
      <c r="F393" s="69" t="e">
        <f t="shared" si="11"/>
        <v>#VALUE!</v>
      </c>
    </row>
    <row r="394" spans="1:6">
      <c r="A394" s="68" t="e">
        <f t="shared" si="6"/>
        <v>#REF!</v>
      </c>
      <c r="B394" s="68" t="e">
        <f t="shared" si="7"/>
        <v>#REF!</v>
      </c>
      <c r="C394" s="69" t="str">
        <f t="shared" si="8"/>
        <v/>
      </c>
      <c r="D394" s="69" t="str">
        <f t="shared" si="9"/>
        <v/>
      </c>
      <c r="E394" s="69" t="str">
        <f t="shared" si="10"/>
        <v/>
      </c>
      <c r="F394" s="69" t="e">
        <f t="shared" si="11"/>
        <v>#VALUE!</v>
      </c>
    </row>
    <row r="395" spans="1:6">
      <c r="A395" s="68" t="e">
        <f t="shared" si="6"/>
        <v>#REF!</v>
      </c>
      <c r="B395" s="68" t="e">
        <f t="shared" si="7"/>
        <v>#REF!</v>
      </c>
      <c r="C395" s="69" t="str">
        <f t="shared" si="8"/>
        <v/>
      </c>
      <c r="D395" s="69" t="str">
        <f t="shared" si="9"/>
        <v/>
      </c>
      <c r="E395" s="69" t="str">
        <f t="shared" si="10"/>
        <v/>
      </c>
      <c r="F395" s="69" t="e">
        <f t="shared" si="11"/>
        <v>#VALUE!</v>
      </c>
    </row>
    <row r="396" spans="1:6">
      <c r="A396" s="68" t="e">
        <f t="shared" si="6"/>
        <v>#REF!</v>
      </c>
      <c r="B396" s="68" t="e">
        <f t="shared" si="7"/>
        <v>#REF!</v>
      </c>
      <c r="C396" s="69" t="str">
        <f t="shared" si="8"/>
        <v/>
      </c>
      <c r="D396" s="69" t="str">
        <f t="shared" si="9"/>
        <v/>
      </c>
      <c r="E396" s="69" t="str">
        <f t="shared" si="10"/>
        <v/>
      </c>
      <c r="F396" s="69" t="e">
        <f t="shared" si="11"/>
        <v>#VALUE!</v>
      </c>
    </row>
    <row r="397" spans="1:6">
      <c r="A397" s="68" t="e">
        <f t="shared" si="6"/>
        <v>#REF!</v>
      </c>
      <c r="B397" s="68" t="e">
        <f t="shared" si="7"/>
        <v>#REF!</v>
      </c>
      <c r="C397" s="69" t="str">
        <f t="shared" si="8"/>
        <v/>
      </c>
      <c r="D397" s="69" t="str">
        <f t="shared" si="9"/>
        <v/>
      </c>
      <c r="E397" s="69" t="str">
        <f t="shared" si="10"/>
        <v/>
      </c>
      <c r="F397" s="69" t="e">
        <f t="shared" si="11"/>
        <v>#VALUE!</v>
      </c>
    </row>
    <row r="398" spans="1:6">
      <c r="A398" s="68" t="e">
        <f t="shared" si="6"/>
        <v>#REF!</v>
      </c>
      <c r="B398" s="68" t="e">
        <f t="shared" si="7"/>
        <v>#REF!</v>
      </c>
      <c r="C398" s="69" t="str">
        <f t="shared" si="8"/>
        <v/>
      </c>
      <c r="D398" s="69" t="str">
        <f t="shared" si="9"/>
        <v/>
      </c>
      <c r="E398" s="69" t="str">
        <f t="shared" si="10"/>
        <v/>
      </c>
      <c r="F398" s="69" t="e">
        <f t="shared" si="11"/>
        <v>#VALUE!</v>
      </c>
    </row>
    <row r="399" spans="1:6">
      <c r="A399" s="68" t="e">
        <f t="shared" si="6"/>
        <v>#REF!</v>
      </c>
      <c r="B399" s="68" t="e">
        <f t="shared" si="7"/>
        <v>#REF!</v>
      </c>
      <c r="C399" s="69" t="str">
        <f t="shared" si="8"/>
        <v/>
      </c>
      <c r="D399" s="69" t="str">
        <f t="shared" si="9"/>
        <v/>
      </c>
      <c r="E399" s="69" t="str">
        <f t="shared" si="10"/>
        <v/>
      </c>
      <c r="F399" s="69" t="e">
        <f t="shared" si="11"/>
        <v>#VALUE!</v>
      </c>
    </row>
    <row r="400" spans="1:6">
      <c r="A400" s="68" t="e">
        <f t="shared" si="6"/>
        <v>#REF!</v>
      </c>
      <c r="B400" s="68" t="e">
        <f t="shared" si="7"/>
        <v>#REF!</v>
      </c>
      <c r="C400" s="69" t="str">
        <f t="shared" si="8"/>
        <v/>
      </c>
      <c r="D400" s="69" t="str">
        <f t="shared" si="9"/>
        <v/>
      </c>
      <c r="E400" s="69" t="str">
        <f t="shared" si="10"/>
        <v/>
      </c>
      <c r="F400" s="69" t="e">
        <f t="shared" si="11"/>
        <v>#VALUE!</v>
      </c>
    </row>
    <row r="401" spans="1:6">
      <c r="A401" s="68" t="e">
        <f t="shared" si="6"/>
        <v>#REF!</v>
      </c>
      <c r="B401" s="68" t="e">
        <f t="shared" si="7"/>
        <v>#REF!</v>
      </c>
      <c r="C401" s="69" t="str">
        <f t="shared" si="8"/>
        <v/>
      </c>
      <c r="D401" s="69" t="str">
        <f t="shared" si="9"/>
        <v/>
      </c>
      <c r="E401" s="69" t="str">
        <f t="shared" si="10"/>
        <v/>
      </c>
      <c r="F401" s="69" t="e">
        <f t="shared" si="11"/>
        <v>#VALUE!</v>
      </c>
    </row>
    <row r="402" spans="1:6">
      <c r="A402" s="68" t="e">
        <f t="shared" si="6"/>
        <v>#REF!</v>
      </c>
      <c r="B402" s="68" t="e">
        <f t="shared" si="7"/>
        <v>#REF!</v>
      </c>
      <c r="C402" s="69" t="str">
        <f t="shared" si="8"/>
        <v/>
      </c>
      <c r="D402" s="69" t="str">
        <f t="shared" si="9"/>
        <v/>
      </c>
      <c r="E402" s="69" t="str">
        <f t="shared" si="10"/>
        <v/>
      </c>
      <c r="F402" s="69" t="e">
        <f t="shared" si="11"/>
        <v>#VALUE!</v>
      </c>
    </row>
    <row r="403" spans="1:6">
      <c r="A403" s="68" t="e">
        <f t="shared" si="6"/>
        <v>#REF!</v>
      </c>
      <c r="B403" s="68" t="e">
        <f t="shared" si="7"/>
        <v>#REF!</v>
      </c>
      <c r="C403" s="69" t="str">
        <f t="shared" si="8"/>
        <v/>
      </c>
      <c r="D403" s="69" t="str">
        <f t="shared" si="9"/>
        <v/>
      </c>
      <c r="E403" s="69" t="str">
        <f t="shared" si="10"/>
        <v/>
      </c>
      <c r="F403" s="69" t="e">
        <f t="shared" si="11"/>
        <v>#VALUE!</v>
      </c>
    </row>
    <row r="404" spans="1:6">
      <c r="A404" s="68" t="e">
        <f t="shared" si="6"/>
        <v>#REF!</v>
      </c>
      <c r="B404" s="68" t="e">
        <f t="shared" si="7"/>
        <v>#REF!</v>
      </c>
      <c r="C404" s="69" t="str">
        <f t="shared" si="8"/>
        <v/>
      </c>
      <c r="D404" s="69" t="str">
        <f t="shared" si="9"/>
        <v/>
      </c>
      <c r="E404" s="69" t="str">
        <f t="shared" si="10"/>
        <v/>
      </c>
      <c r="F404" s="69" t="e">
        <f t="shared" si="11"/>
        <v>#VALUE!</v>
      </c>
    </row>
    <row r="405" spans="1:6">
      <c r="A405" s="68" t="e">
        <f t="shared" si="6"/>
        <v>#REF!</v>
      </c>
      <c r="B405" s="68" t="e">
        <f t="shared" si="7"/>
        <v>#REF!</v>
      </c>
      <c r="C405" s="69" t="str">
        <f t="shared" si="8"/>
        <v/>
      </c>
      <c r="D405" s="69" t="str">
        <f t="shared" si="9"/>
        <v/>
      </c>
      <c r="E405" s="69" t="str">
        <f t="shared" si="10"/>
        <v/>
      </c>
      <c r="F405" s="69" t="e">
        <f t="shared" si="11"/>
        <v>#VALUE!</v>
      </c>
    </row>
    <row r="406" spans="1:6">
      <c r="A406" s="68" t="e">
        <f t="shared" si="6"/>
        <v>#REF!</v>
      </c>
      <c r="B406" s="68" t="e">
        <f t="shared" si="7"/>
        <v>#REF!</v>
      </c>
      <c r="C406" s="69" t="str">
        <f t="shared" si="8"/>
        <v/>
      </c>
      <c r="D406" s="69" t="str">
        <f t="shared" si="9"/>
        <v/>
      </c>
      <c r="E406" s="69" t="str">
        <f t="shared" si="10"/>
        <v/>
      </c>
      <c r="F406" s="69" t="e">
        <f t="shared" si="11"/>
        <v>#VALUE!</v>
      </c>
    </row>
    <row r="407" spans="1:6">
      <c r="A407" s="68" t="e">
        <f t="shared" si="6"/>
        <v>#REF!</v>
      </c>
      <c r="B407" s="68" t="e">
        <f t="shared" si="7"/>
        <v>#REF!</v>
      </c>
      <c r="C407" s="69" t="str">
        <f t="shared" si="8"/>
        <v/>
      </c>
      <c r="D407" s="69" t="str">
        <f t="shared" si="9"/>
        <v/>
      </c>
      <c r="E407" s="69" t="str">
        <f t="shared" si="10"/>
        <v/>
      </c>
      <c r="F407" s="69" t="e">
        <f t="shared" si="11"/>
        <v>#VALUE!</v>
      </c>
    </row>
    <row r="408" spans="1:6">
      <c r="A408" s="68" t="e">
        <f t="shared" si="6"/>
        <v>#REF!</v>
      </c>
      <c r="B408" s="68" t="e">
        <f t="shared" si="7"/>
        <v>#REF!</v>
      </c>
      <c r="C408" s="69" t="str">
        <f t="shared" si="8"/>
        <v/>
      </c>
      <c r="D408" s="69" t="str">
        <f t="shared" si="9"/>
        <v/>
      </c>
      <c r="E408" s="69" t="str">
        <f t="shared" si="10"/>
        <v/>
      </c>
      <c r="F408" s="69" t="e">
        <f t="shared" si="11"/>
        <v>#VALUE!</v>
      </c>
    </row>
    <row r="409" spans="1:6">
      <c r="A409" s="68" t="e">
        <f t="shared" si="6"/>
        <v>#REF!</v>
      </c>
      <c r="B409" s="68" t="e">
        <f t="shared" si="7"/>
        <v>#REF!</v>
      </c>
      <c r="C409" s="69" t="str">
        <f t="shared" si="8"/>
        <v/>
      </c>
      <c r="D409" s="69" t="str">
        <f t="shared" si="9"/>
        <v/>
      </c>
      <c r="E409" s="69" t="str">
        <f t="shared" si="10"/>
        <v/>
      </c>
      <c r="F409" s="69" t="e">
        <f t="shared" si="11"/>
        <v>#VALUE!</v>
      </c>
    </row>
    <row r="410" spans="1:6">
      <c r="A410" s="68" t="e">
        <f t="shared" si="6"/>
        <v>#REF!</v>
      </c>
      <c r="B410" s="68" t="e">
        <f t="shared" si="7"/>
        <v>#REF!</v>
      </c>
      <c r="C410" s="69" t="str">
        <f t="shared" si="8"/>
        <v/>
      </c>
      <c r="D410" s="69" t="str">
        <f t="shared" si="9"/>
        <v/>
      </c>
      <c r="E410" s="69" t="str">
        <f t="shared" si="10"/>
        <v/>
      </c>
      <c r="F410" s="69" t="e">
        <f t="shared" si="11"/>
        <v>#VALUE!</v>
      </c>
    </row>
    <row r="411" spans="1:6">
      <c r="A411" s="68" t="e">
        <f t="shared" si="6"/>
        <v>#REF!</v>
      </c>
      <c r="B411" s="68" t="e">
        <f t="shared" si="7"/>
        <v>#REF!</v>
      </c>
      <c r="C411" s="69" t="str">
        <f t="shared" si="8"/>
        <v/>
      </c>
      <c r="D411" s="69" t="str">
        <f t="shared" si="9"/>
        <v/>
      </c>
      <c r="E411" s="69" t="str">
        <f t="shared" si="10"/>
        <v/>
      </c>
      <c r="F411" s="69" t="e">
        <f t="shared" si="11"/>
        <v>#VALUE!</v>
      </c>
    </row>
    <row r="412" spans="1:6">
      <c r="A412" s="68" t="e">
        <f t="shared" si="6"/>
        <v>#REF!</v>
      </c>
      <c r="B412" s="68" t="e">
        <f t="shared" si="7"/>
        <v>#REF!</v>
      </c>
      <c r="C412" s="69" t="str">
        <f t="shared" si="8"/>
        <v/>
      </c>
      <c r="D412" s="69" t="str">
        <f t="shared" si="9"/>
        <v/>
      </c>
      <c r="E412" s="69" t="str">
        <f t="shared" si="10"/>
        <v/>
      </c>
      <c r="F412" s="69" t="e">
        <f t="shared" si="11"/>
        <v>#VALUE!</v>
      </c>
    </row>
    <row r="413" spans="1:6">
      <c r="A413" s="68" t="e">
        <f t="shared" si="6"/>
        <v>#REF!</v>
      </c>
      <c r="B413" s="68" t="e">
        <f t="shared" si="7"/>
        <v>#REF!</v>
      </c>
      <c r="C413" s="69" t="str">
        <f t="shared" si="8"/>
        <v/>
      </c>
      <c r="D413" s="69" t="str">
        <f t="shared" si="9"/>
        <v/>
      </c>
      <c r="E413" s="69" t="str">
        <f t="shared" si="10"/>
        <v/>
      </c>
      <c r="F413" s="69" t="e">
        <f t="shared" si="11"/>
        <v>#VALUE!</v>
      </c>
    </row>
    <row r="414" spans="1:6">
      <c r="A414" s="68" t="e">
        <f t="shared" si="6"/>
        <v>#REF!</v>
      </c>
      <c r="B414" s="68" t="e">
        <f t="shared" si="7"/>
        <v>#REF!</v>
      </c>
      <c r="C414" s="69" t="str">
        <f t="shared" si="8"/>
        <v/>
      </c>
      <c r="D414" s="69" t="str">
        <f t="shared" si="9"/>
        <v/>
      </c>
      <c r="E414" s="69" t="str">
        <f t="shared" si="10"/>
        <v/>
      </c>
      <c r="F414" s="69" t="e">
        <f t="shared" si="11"/>
        <v>#VALUE!</v>
      </c>
    </row>
    <row r="415" spans="1:6">
      <c r="A415" s="68" t="e">
        <f t="shared" si="6"/>
        <v>#REF!</v>
      </c>
      <c r="B415" s="68" t="e">
        <f t="shared" si="7"/>
        <v>#REF!</v>
      </c>
      <c r="C415" s="69" t="str">
        <f t="shared" si="8"/>
        <v/>
      </c>
      <c r="D415" s="69" t="str">
        <f t="shared" si="9"/>
        <v/>
      </c>
      <c r="E415" s="69" t="str">
        <f t="shared" si="10"/>
        <v/>
      </c>
      <c r="F415" s="69" t="e">
        <f t="shared" si="11"/>
        <v>#VALUE!</v>
      </c>
    </row>
    <row r="416" spans="1:6">
      <c r="A416" s="68" t="e">
        <f t="shared" si="6"/>
        <v>#REF!</v>
      </c>
      <c r="B416" s="68" t="e">
        <f t="shared" si="7"/>
        <v>#REF!</v>
      </c>
      <c r="C416" s="69" t="str">
        <f t="shared" si="8"/>
        <v/>
      </c>
      <c r="D416" s="69" t="str">
        <f t="shared" si="9"/>
        <v/>
      </c>
      <c r="E416" s="69" t="str">
        <f t="shared" si="10"/>
        <v/>
      </c>
      <c r="F416" s="69" t="e">
        <f t="shared" si="11"/>
        <v>#VALUE!</v>
      </c>
    </row>
    <row r="417" spans="1:6">
      <c r="A417" s="68" t="e">
        <f t="shared" si="6"/>
        <v>#REF!</v>
      </c>
      <c r="B417" s="68" t="e">
        <f t="shared" si="7"/>
        <v>#REF!</v>
      </c>
      <c r="C417" s="69" t="str">
        <f t="shared" si="8"/>
        <v/>
      </c>
      <c r="D417" s="69" t="str">
        <f t="shared" si="9"/>
        <v/>
      </c>
      <c r="E417" s="69" t="str">
        <f t="shared" si="10"/>
        <v/>
      </c>
      <c r="F417" s="69" t="e">
        <f t="shared" si="11"/>
        <v>#VALUE!</v>
      </c>
    </row>
    <row r="418" spans="1:6">
      <c r="A418" s="68" t="e">
        <f t="shared" si="6"/>
        <v>#REF!</v>
      </c>
      <c r="B418" s="68" t="e">
        <f t="shared" si="7"/>
        <v>#REF!</v>
      </c>
      <c r="C418" s="69" t="str">
        <f t="shared" si="8"/>
        <v/>
      </c>
      <c r="D418" s="69" t="str">
        <f t="shared" si="9"/>
        <v/>
      </c>
      <c r="E418" s="69" t="str">
        <f t="shared" si="10"/>
        <v/>
      </c>
      <c r="F418" s="69" t="e">
        <f t="shared" si="11"/>
        <v>#VALUE!</v>
      </c>
    </row>
    <row r="419" spans="1:6">
      <c r="A419" s="68" t="e">
        <f t="shared" si="6"/>
        <v>#REF!</v>
      </c>
      <c r="B419" s="68" t="e">
        <f t="shared" si="7"/>
        <v>#REF!</v>
      </c>
      <c r="C419" s="69" t="str">
        <f t="shared" si="8"/>
        <v/>
      </c>
      <c r="D419" s="69" t="str">
        <f t="shared" si="9"/>
        <v/>
      </c>
      <c r="E419" s="69" t="str">
        <f t="shared" si="10"/>
        <v/>
      </c>
      <c r="F419" s="69" t="e">
        <f t="shared" si="11"/>
        <v>#VALUE!</v>
      </c>
    </row>
    <row r="420" spans="1:6">
      <c r="A420" s="68" t="e">
        <f t="shared" si="6"/>
        <v>#REF!</v>
      </c>
      <c r="B420" s="68" t="e">
        <f t="shared" si="7"/>
        <v>#REF!</v>
      </c>
      <c r="C420" s="69" t="str">
        <f t="shared" si="8"/>
        <v/>
      </c>
      <c r="D420" s="69" t="str">
        <f t="shared" si="9"/>
        <v/>
      </c>
      <c r="E420" s="69" t="str">
        <f t="shared" si="10"/>
        <v/>
      </c>
      <c r="F420" s="69" t="e">
        <f t="shared" si="11"/>
        <v>#VALUE!</v>
      </c>
    </row>
    <row r="421" spans="1:6">
      <c r="A421" s="68" t="e">
        <f t="shared" si="6"/>
        <v>#REF!</v>
      </c>
      <c r="B421" s="68" t="e">
        <f t="shared" si="7"/>
        <v>#REF!</v>
      </c>
      <c r="C421" s="69" t="str">
        <f t="shared" si="8"/>
        <v/>
      </c>
      <c r="D421" s="69" t="str">
        <f t="shared" si="9"/>
        <v/>
      </c>
      <c r="E421" s="69" t="str">
        <f t="shared" si="10"/>
        <v/>
      </c>
      <c r="F421" s="69" t="e">
        <f t="shared" si="11"/>
        <v>#VALUE!</v>
      </c>
    </row>
    <row r="422" spans="1:6">
      <c r="A422" s="68" t="e">
        <f t="shared" si="6"/>
        <v>#REF!</v>
      </c>
      <c r="B422" s="68" t="e">
        <f t="shared" si="7"/>
        <v>#REF!</v>
      </c>
      <c r="C422" s="69" t="str">
        <f t="shared" si="8"/>
        <v/>
      </c>
      <c r="D422" s="69" t="str">
        <f t="shared" si="9"/>
        <v/>
      </c>
      <c r="E422" s="69" t="str">
        <f t="shared" si="10"/>
        <v/>
      </c>
      <c r="F422" s="69" t="e">
        <f t="shared" si="11"/>
        <v>#VALUE!</v>
      </c>
    </row>
    <row r="423" spans="1:6">
      <c r="A423" s="68" t="e">
        <f t="shared" si="6"/>
        <v>#REF!</v>
      </c>
      <c r="B423" s="68" t="e">
        <f t="shared" si="7"/>
        <v>#REF!</v>
      </c>
      <c r="C423" s="69" t="str">
        <f t="shared" si="8"/>
        <v/>
      </c>
      <c r="D423" s="69" t="str">
        <f t="shared" si="9"/>
        <v/>
      </c>
      <c r="E423" s="69" t="str">
        <f t="shared" si="10"/>
        <v/>
      </c>
      <c r="F423" s="69" t="e">
        <f t="shared" si="11"/>
        <v>#VALUE!</v>
      </c>
    </row>
    <row r="424" spans="1:6">
      <c r="A424" s="68" t="e">
        <f t="shared" si="6"/>
        <v>#REF!</v>
      </c>
      <c r="B424" s="68" t="e">
        <f t="shared" si="7"/>
        <v>#REF!</v>
      </c>
      <c r="C424" s="69" t="str">
        <f t="shared" si="8"/>
        <v/>
      </c>
      <c r="D424" s="69" t="str">
        <f t="shared" si="9"/>
        <v/>
      </c>
      <c r="E424" s="69" t="str">
        <f t="shared" si="10"/>
        <v/>
      </c>
      <c r="F424" s="69" t="e">
        <f t="shared" si="11"/>
        <v>#VALUE!</v>
      </c>
    </row>
    <row r="425" spans="1:6">
      <c r="A425" s="68" t="e">
        <f t="shared" si="6"/>
        <v>#REF!</v>
      </c>
      <c r="B425" s="68" t="e">
        <f t="shared" si="7"/>
        <v>#REF!</v>
      </c>
      <c r="C425" s="69" t="str">
        <f t="shared" si="8"/>
        <v/>
      </c>
      <c r="D425" s="69" t="str">
        <f t="shared" si="9"/>
        <v/>
      </c>
      <c r="E425" s="69" t="str">
        <f t="shared" si="10"/>
        <v/>
      </c>
      <c r="F425" s="69" t="e">
        <f t="shared" si="11"/>
        <v>#VALUE!</v>
      </c>
    </row>
    <row r="426" spans="1:6">
      <c r="A426" s="68" t="e">
        <f t="shared" si="6"/>
        <v>#REF!</v>
      </c>
      <c r="B426" s="68" t="e">
        <f t="shared" si="7"/>
        <v>#REF!</v>
      </c>
      <c r="C426" s="69" t="str">
        <f t="shared" si="8"/>
        <v/>
      </c>
      <c r="D426" s="69" t="str">
        <f t="shared" si="9"/>
        <v/>
      </c>
      <c r="E426" s="69" t="str">
        <f t="shared" si="10"/>
        <v/>
      </c>
      <c r="F426" s="69" t="e">
        <f t="shared" si="11"/>
        <v>#VALUE!</v>
      </c>
    </row>
    <row r="427" spans="1:6">
      <c r="A427" s="68" t="e">
        <f t="shared" si="6"/>
        <v>#REF!</v>
      </c>
      <c r="B427" s="68" t="e">
        <f t="shared" si="7"/>
        <v>#REF!</v>
      </c>
      <c r="C427" s="69" t="str">
        <f t="shared" si="8"/>
        <v/>
      </c>
      <c r="D427" s="69" t="str">
        <f t="shared" si="9"/>
        <v/>
      </c>
      <c r="E427" s="69" t="str">
        <f t="shared" si="10"/>
        <v/>
      </c>
      <c r="F427" s="69" t="e">
        <f t="shared" si="11"/>
        <v>#VALUE!</v>
      </c>
    </row>
    <row r="428" spans="1:6">
      <c r="A428" s="68" t="e">
        <f t="shared" si="6"/>
        <v>#REF!</v>
      </c>
      <c r="B428" s="68" t="e">
        <f t="shared" si="7"/>
        <v>#REF!</v>
      </c>
      <c r="C428" s="69" t="str">
        <f t="shared" si="8"/>
        <v/>
      </c>
      <c r="D428" s="69" t="str">
        <f t="shared" si="9"/>
        <v/>
      </c>
      <c r="E428" s="69" t="str">
        <f t="shared" si="10"/>
        <v/>
      </c>
      <c r="F428" s="69" t="e">
        <f t="shared" si="11"/>
        <v>#VALUE!</v>
      </c>
    </row>
    <row r="429" spans="1:6">
      <c r="A429" s="68" t="e">
        <f t="shared" si="6"/>
        <v>#REF!</v>
      </c>
      <c r="B429" s="68" t="e">
        <f t="shared" si="7"/>
        <v>#REF!</v>
      </c>
      <c r="C429" s="69" t="str">
        <f t="shared" si="8"/>
        <v/>
      </c>
      <c r="D429" s="69" t="str">
        <f t="shared" si="9"/>
        <v/>
      </c>
      <c r="E429" s="69" t="str">
        <f t="shared" si="10"/>
        <v/>
      </c>
      <c r="F429" s="69" t="e">
        <f t="shared" si="11"/>
        <v>#VALUE!</v>
      </c>
    </row>
    <row r="430" spans="1:6">
      <c r="A430" s="68" t="e">
        <f t="shared" si="6"/>
        <v>#REF!</v>
      </c>
      <c r="B430" s="68" t="e">
        <f t="shared" si="7"/>
        <v>#REF!</v>
      </c>
      <c r="C430" s="69" t="str">
        <f t="shared" si="8"/>
        <v/>
      </c>
      <c r="D430" s="69" t="str">
        <f t="shared" si="9"/>
        <v/>
      </c>
      <c r="E430" s="69" t="str">
        <f t="shared" si="10"/>
        <v/>
      </c>
      <c r="F430" s="69" t="e">
        <f t="shared" si="11"/>
        <v>#VALUE!</v>
      </c>
    </row>
    <row r="431" spans="1:6">
      <c r="A431" s="68" t="e">
        <f t="shared" si="6"/>
        <v>#REF!</v>
      </c>
      <c r="B431" s="68" t="e">
        <f t="shared" si="7"/>
        <v>#REF!</v>
      </c>
      <c r="C431" s="69" t="str">
        <f t="shared" si="8"/>
        <v/>
      </c>
      <c r="D431" s="69" t="str">
        <f t="shared" si="9"/>
        <v/>
      </c>
      <c r="E431" s="69" t="str">
        <f t="shared" si="10"/>
        <v/>
      </c>
      <c r="F431" s="69" t="e">
        <f t="shared" si="11"/>
        <v>#VALUE!</v>
      </c>
    </row>
    <row r="432" spans="1:6">
      <c r="A432" s="68" t="e">
        <f t="shared" si="6"/>
        <v>#REF!</v>
      </c>
      <c r="B432" s="68" t="e">
        <f t="shared" si="7"/>
        <v>#REF!</v>
      </c>
      <c r="C432" s="69" t="str">
        <f t="shared" si="8"/>
        <v/>
      </c>
      <c r="D432" s="69" t="str">
        <f t="shared" si="9"/>
        <v/>
      </c>
      <c r="E432" s="69" t="str">
        <f t="shared" si="10"/>
        <v/>
      </c>
      <c r="F432" s="69" t="e">
        <f t="shared" si="11"/>
        <v>#VALUE!</v>
      </c>
    </row>
    <row r="433" spans="1:6">
      <c r="A433" s="68" t="e">
        <f t="shared" si="6"/>
        <v>#REF!</v>
      </c>
      <c r="B433" s="68" t="e">
        <f t="shared" si="7"/>
        <v>#REF!</v>
      </c>
      <c r="C433" s="69" t="str">
        <f t="shared" si="8"/>
        <v/>
      </c>
      <c r="D433" s="69" t="str">
        <f t="shared" si="9"/>
        <v/>
      </c>
      <c r="E433" s="69" t="str">
        <f t="shared" si="10"/>
        <v/>
      </c>
      <c r="F433" s="69" t="e">
        <f t="shared" si="11"/>
        <v>#VALUE!</v>
      </c>
    </row>
    <row r="434" spans="1:6">
      <c r="A434" s="68" t="e">
        <f t="shared" si="6"/>
        <v>#REF!</v>
      </c>
      <c r="B434" s="68" t="e">
        <f t="shared" si="7"/>
        <v>#REF!</v>
      </c>
      <c r="C434" s="69" t="str">
        <f t="shared" si="8"/>
        <v/>
      </c>
      <c r="D434" s="69" t="str">
        <f t="shared" si="9"/>
        <v/>
      </c>
      <c r="E434" s="69" t="str">
        <f t="shared" si="10"/>
        <v/>
      </c>
      <c r="F434" s="69" t="e">
        <f t="shared" si="11"/>
        <v>#VALUE!</v>
      </c>
    </row>
    <row r="435" spans="1:6">
      <c r="A435" s="68" t="e">
        <f t="shared" si="6"/>
        <v>#REF!</v>
      </c>
      <c r="B435" s="68" t="e">
        <f t="shared" si="7"/>
        <v>#REF!</v>
      </c>
      <c r="C435" s="69" t="str">
        <f t="shared" si="8"/>
        <v/>
      </c>
      <c r="D435" s="69" t="str">
        <f t="shared" si="9"/>
        <v/>
      </c>
      <c r="E435" s="69" t="str">
        <f t="shared" si="10"/>
        <v/>
      </c>
      <c r="F435" s="69" t="e">
        <f t="shared" si="11"/>
        <v>#VALUE!</v>
      </c>
    </row>
    <row r="436" spans="1:6">
      <c r="A436" s="68" t="e">
        <f t="shared" si="6"/>
        <v>#REF!</v>
      </c>
      <c r="B436" s="68" t="e">
        <f t="shared" si="7"/>
        <v>#REF!</v>
      </c>
      <c r="C436" s="69" t="str">
        <f t="shared" si="8"/>
        <v/>
      </c>
      <c r="D436" s="69" t="str">
        <f t="shared" si="9"/>
        <v/>
      </c>
      <c r="E436" s="69" t="str">
        <f t="shared" si="10"/>
        <v/>
      </c>
      <c r="F436" s="69" t="e">
        <f t="shared" si="11"/>
        <v>#VALUE!</v>
      </c>
    </row>
    <row r="437" spans="1:6">
      <c r="A437" s="68" t="e">
        <f t="shared" si="6"/>
        <v>#REF!</v>
      </c>
      <c r="B437" s="68" t="e">
        <f t="shared" si="7"/>
        <v>#REF!</v>
      </c>
      <c r="C437" s="69" t="str">
        <f t="shared" si="8"/>
        <v/>
      </c>
      <c r="D437" s="69" t="str">
        <f t="shared" si="9"/>
        <v/>
      </c>
      <c r="E437" s="69" t="str">
        <f t="shared" si="10"/>
        <v/>
      </c>
      <c r="F437" s="69" t="e">
        <f t="shared" si="11"/>
        <v>#VALUE!</v>
      </c>
    </row>
    <row r="438" spans="1:6">
      <c r="A438" s="68" t="e">
        <f t="shared" si="6"/>
        <v>#REF!</v>
      </c>
      <c r="B438" s="68" t="e">
        <f t="shared" si="7"/>
        <v>#REF!</v>
      </c>
      <c r="C438" s="69" t="str">
        <f t="shared" si="8"/>
        <v/>
      </c>
      <c r="D438" s="69" t="str">
        <f t="shared" si="9"/>
        <v/>
      </c>
      <c r="E438" s="69" t="str">
        <f t="shared" si="10"/>
        <v/>
      </c>
      <c r="F438" s="69" t="e">
        <f t="shared" si="11"/>
        <v>#VALUE!</v>
      </c>
    </row>
    <row r="439" spans="1:6">
      <c r="A439" s="68" t="e">
        <f t="shared" si="6"/>
        <v>#REF!</v>
      </c>
      <c r="B439" s="68" t="e">
        <f t="shared" si="7"/>
        <v>#REF!</v>
      </c>
      <c r="C439" s="69" t="str">
        <f t="shared" si="8"/>
        <v/>
      </c>
      <c r="D439" s="69" t="str">
        <f t="shared" si="9"/>
        <v/>
      </c>
      <c r="E439" s="69" t="str">
        <f t="shared" si="10"/>
        <v/>
      </c>
      <c r="F439" s="69" t="e">
        <f t="shared" si="11"/>
        <v>#VALUE!</v>
      </c>
    </row>
    <row r="440" spans="1:6">
      <c r="A440" s="68" t="e">
        <f t="shared" si="6"/>
        <v>#REF!</v>
      </c>
      <c r="B440" s="68" t="e">
        <f t="shared" si="7"/>
        <v>#REF!</v>
      </c>
      <c r="C440" s="69" t="str">
        <f t="shared" si="8"/>
        <v/>
      </c>
      <c r="D440" s="69" t="str">
        <f t="shared" si="9"/>
        <v/>
      </c>
      <c r="E440" s="69" t="str">
        <f t="shared" si="10"/>
        <v/>
      </c>
      <c r="F440" s="69" t="e">
        <f t="shared" si="11"/>
        <v>#VALUE!</v>
      </c>
    </row>
    <row r="441" spans="1:6">
      <c r="A441" s="68" t="e">
        <f t="shared" si="6"/>
        <v>#REF!</v>
      </c>
      <c r="B441" s="68" t="e">
        <f t="shared" si="7"/>
        <v>#REF!</v>
      </c>
      <c r="C441" s="69" t="str">
        <f t="shared" si="8"/>
        <v/>
      </c>
      <c r="D441" s="69" t="str">
        <f t="shared" si="9"/>
        <v/>
      </c>
      <c r="E441" s="69" t="str">
        <f t="shared" si="10"/>
        <v/>
      </c>
      <c r="F441" s="69" t="e">
        <f t="shared" si="11"/>
        <v>#VALUE!</v>
      </c>
    </row>
    <row r="442" spans="1:6">
      <c r="A442" s="68" t="e">
        <f t="shared" si="6"/>
        <v>#REF!</v>
      </c>
      <c r="B442" s="68" t="e">
        <f t="shared" si="7"/>
        <v>#REF!</v>
      </c>
      <c r="C442" s="69" t="str">
        <f t="shared" si="8"/>
        <v/>
      </c>
      <c r="D442" s="69" t="str">
        <f t="shared" si="9"/>
        <v/>
      </c>
      <c r="E442" s="69" t="str">
        <f t="shared" si="10"/>
        <v/>
      </c>
      <c r="F442" s="69" t="e">
        <f t="shared" si="11"/>
        <v>#VALUE!</v>
      </c>
    </row>
    <row r="443" spans="1:6">
      <c r="A443" s="68" t="e">
        <f t="shared" si="6"/>
        <v>#REF!</v>
      </c>
      <c r="B443" s="68" t="e">
        <f t="shared" si="7"/>
        <v>#REF!</v>
      </c>
      <c r="C443" s="69" t="str">
        <f t="shared" si="8"/>
        <v/>
      </c>
      <c r="D443" s="69" t="str">
        <f t="shared" si="9"/>
        <v/>
      </c>
      <c r="E443" s="69" t="str">
        <f t="shared" si="10"/>
        <v/>
      </c>
      <c r="F443" s="69" t="e">
        <f t="shared" si="11"/>
        <v>#VALUE!</v>
      </c>
    </row>
    <row r="444" spans="1:6">
      <c r="A444" s="68" t="e">
        <f t="shared" si="6"/>
        <v>#REF!</v>
      </c>
      <c r="B444" s="68" t="e">
        <f t="shared" si="7"/>
        <v>#REF!</v>
      </c>
      <c r="C444" s="69" t="str">
        <f t="shared" si="8"/>
        <v/>
      </c>
      <c r="D444" s="69" t="str">
        <f t="shared" si="9"/>
        <v/>
      </c>
      <c r="E444" s="69" t="str">
        <f t="shared" si="10"/>
        <v/>
      </c>
      <c r="F444" s="69" t="e">
        <f t="shared" si="11"/>
        <v>#VALUE!</v>
      </c>
    </row>
    <row r="445" spans="1:6">
      <c r="A445" s="68" t="e">
        <f t="shared" si="6"/>
        <v>#REF!</v>
      </c>
      <c r="B445" s="68" t="e">
        <f t="shared" si="7"/>
        <v>#REF!</v>
      </c>
      <c r="C445" s="69" t="str">
        <f t="shared" si="8"/>
        <v/>
      </c>
      <c r="D445" s="69" t="str">
        <f t="shared" si="9"/>
        <v/>
      </c>
      <c r="E445" s="69" t="str">
        <f t="shared" si="10"/>
        <v/>
      </c>
      <c r="F445" s="69" t="e">
        <f t="shared" si="11"/>
        <v>#VALUE!</v>
      </c>
    </row>
    <row r="446" spans="1:6">
      <c r="A446" s="68" t="e">
        <f t="shared" si="6"/>
        <v>#REF!</v>
      </c>
      <c r="B446" s="68" t="e">
        <f t="shared" si="7"/>
        <v>#REF!</v>
      </c>
      <c r="C446" s="69" t="str">
        <f t="shared" si="8"/>
        <v/>
      </c>
      <c r="D446" s="69" t="str">
        <f t="shared" si="9"/>
        <v/>
      </c>
      <c r="E446" s="69" t="str">
        <f t="shared" si="10"/>
        <v/>
      </c>
      <c r="F446" s="69" t="e">
        <f t="shared" si="11"/>
        <v>#VALUE!</v>
      </c>
    </row>
    <row r="447" spans="1:6">
      <c r="A447" s="68" t="e">
        <f t="shared" si="6"/>
        <v>#REF!</v>
      </c>
      <c r="B447" s="68" t="e">
        <f t="shared" si="7"/>
        <v>#REF!</v>
      </c>
      <c r="C447" s="69" t="str">
        <f t="shared" si="8"/>
        <v/>
      </c>
      <c r="D447" s="69" t="str">
        <f t="shared" si="9"/>
        <v/>
      </c>
      <c r="E447" s="69" t="str">
        <f t="shared" si="10"/>
        <v/>
      </c>
      <c r="F447" s="69" t="e">
        <f t="shared" si="11"/>
        <v>#VALUE!</v>
      </c>
    </row>
    <row r="448" spans="1:6">
      <c r="A448" s="68" t="e">
        <f t="shared" si="6"/>
        <v>#REF!</v>
      </c>
      <c r="B448" s="68" t="e">
        <f t="shared" si="7"/>
        <v>#REF!</v>
      </c>
      <c r="C448" s="69" t="str">
        <f t="shared" si="8"/>
        <v/>
      </c>
      <c r="D448" s="69" t="str">
        <f t="shared" si="9"/>
        <v/>
      </c>
      <c r="E448" s="69" t="str">
        <f t="shared" si="10"/>
        <v/>
      </c>
      <c r="F448" s="69" t="e">
        <f t="shared" si="11"/>
        <v>#VALUE!</v>
      </c>
    </row>
    <row r="449" spans="1:6">
      <c r="A449" s="68" t="e">
        <f t="shared" si="6"/>
        <v>#REF!</v>
      </c>
      <c r="B449" s="68" t="e">
        <f t="shared" si="7"/>
        <v>#REF!</v>
      </c>
      <c r="C449" s="69" t="str">
        <f t="shared" si="8"/>
        <v/>
      </c>
      <c r="D449" s="69" t="str">
        <f t="shared" si="9"/>
        <v/>
      </c>
      <c r="E449" s="69" t="str">
        <f t="shared" si="10"/>
        <v/>
      </c>
      <c r="F449" s="69" t="e">
        <f t="shared" si="11"/>
        <v>#VALUE!</v>
      </c>
    </row>
    <row r="450" spans="1:6">
      <c r="A450" s="68" t="e">
        <f t="shared" si="6"/>
        <v>#REF!</v>
      </c>
      <c r="B450" s="68" t="e">
        <f t="shared" si="7"/>
        <v>#REF!</v>
      </c>
      <c r="C450" s="69" t="str">
        <f t="shared" si="8"/>
        <v/>
      </c>
      <c r="D450" s="69" t="str">
        <f t="shared" si="9"/>
        <v/>
      </c>
      <c r="E450" s="69" t="str">
        <f t="shared" si="10"/>
        <v/>
      </c>
      <c r="F450" s="69" t="e">
        <f t="shared" si="11"/>
        <v>#VALUE!</v>
      </c>
    </row>
    <row r="451" spans="1:6">
      <c r="A451" s="68" t="e">
        <f t="shared" si="6"/>
        <v>#REF!</v>
      </c>
      <c r="B451" s="68" t="e">
        <f t="shared" si="7"/>
        <v>#REF!</v>
      </c>
      <c r="C451" s="69" t="str">
        <f t="shared" si="8"/>
        <v/>
      </c>
      <c r="D451" s="69" t="str">
        <f t="shared" si="9"/>
        <v/>
      </c>
      <c r="E451" s="69" t="str">
        <f t="shared" si="10"/>
        <v/>
      </c>
      <c r="F451" s="69" t="e">
        <f t="shared" si="11"/>
        <v>#VALUE!</v>
      </c>
    </row>
    <row r="452" spans="1:6">
      <c r="A452" s="68" t="e">
        <f t="shared" si="6"/>
        <v>#REF!</v>
      </c>
      <c r="B452" s="68" t="e">
        <f t="shared" si="7"/>
        <v>#REF!</v>
      </c>
      <c r="C452" s="69" t="str">
        <f t="shared" si="8"/>
        <v/>
      </c>
      <c r="D452" s="69" t="str">
        <f t="shared" si="9"/>
        <v/>
      </c>
      <c r="E452" s="69" t="str">
        <f t="shared" si="10"/>
        <v/>
      </c>
      <c r="F452" s="69" t="e">
        <f t="shared" si="11"/>
        <v>#VALUE!</v>
      </c>
    </row>
    <row r="453" spans="1:6">
      <c r="A453" s="68" t="e">
        <f t="shared" si="6"/>
        <v>#REF!</v>
      </c>
      <c r="B453" s="68" t="e">
        <f t="shared" si="7"/>
        <v>#REF!</v>
      </c>
      <c r="C453" s="69" t="str">
        <f t="shared" si="8"/>
        <v/>
      </c>
      <c r="D453" s="69" t="str">
        <f t="shared" si="9"/>
        <v/>
      </c>
      <c r="E453" s="69" t="str">
        <f t="shared" si="10"/>
        <v/>
      </c>
      <c r="F453" s="69" t="e">
        <f t="shared" si="11"/>
        <v>#VALUE!</v>
      </c>
    </row>
    <row r="454" spans="1:6">
      <c r="A454" s="68" t="e">
        <f t="shared" si="6"/>
        <v>#REF!</v>
      </c>
      <c r="B454" s="68" t="e">
        <f t="shared" si="7"/>
        <v>#REF!</v>
      </c>
      <c r="C454" s="69" t="str">
        <f t="shared" si="8"/>
        <v/>
      </c>
      <c r="D454" s="69" t="str">
        <f t="shared" si="9"/>
        <v/>
      </c>
      <c r="E454" s="69" t="str">
        <f t="shared" si="10"/>
        <v/>
      </c>
      <c r="F454" s="69" t="e">
        <f t="shared" si="11"/>
        <v>#VALUE!</v>
      </c>
    </row>
    <row r="455" spans="1:6">
      <c r="A455" s="68" t="e">
        <f t="shared" si="6"/>
        <v>#REF!</v>
      </c>
      <c r="B455" s="68" t="e">
        <f t="shared" si="7"/>
        <v>#REF!</v>
      </c>
      <c r="C455" s="69" t="str">
        <f t="shared" si="8"/>
        <v/>
      </c>
      <c r="D455" s="69" t="str">
        <f t="shared" si="9"/>
        <v/>
      </c>
      <c r="E455" s="69" t="str">
        <f t="shared" si="10"/>
        <v/>
      </c>
      <c r="F455" s="69" t="e">
        <f t="shared" si="11"/>
        <v>#VALUE!</v>
      </c>
    </row>
    <row r="456" spans="1:6">
      <c r="A456" s="68" t="e">
        <f t="shared" si="6"/>
        <v>#REF!</v>
      </c>
      <c r="B456" s="68" t="e">
        <f t="shared" si="7"/>
        <v>#REF!</v>
      </c>
      <c r="C456" s="69" t="str">
        <f t="shared" si="8"/>
        <v/>
      </c>
      <c r="D456" s="69" t="str">
        <f t="shared" si="9"/>
        <v/>
      </c>
      <c r="E456" s="69" t="str">
        <f t="shared" si="10"/>
        <v/>
      </c>
      <c r="F456" s="69" t="e">
        <f t="shared" si="11"/>
        <v>#VALUE!</v>
      </c>
    </row>
    <row r="457" spans="1:6">
      <c r="A457" s="68" t="e">
        <f t="shared" si="6"/>
        <v>#REF!</v>
      </c>
      <c r="B457" s="68" t="e">
        <f t="shared" si="7"/>
        <v>#REF!</v>
      </c>
      <c r="C457" s="69" t="str">
        <f t="shared" si="8"/>
        <v/>
      </c>
      <c r="D457" s="69" t="str">
        <f t="shared" si="9"/>
        <v/>
      </c>
      <c r="E457" s="69" t="str">
        <f t="shared" si="10"/>
        <v/>
      </c>
      <c r="F457" s="69" t="e">
        <f t="shared" si="11"/>
        <v>#VALUE!</v>
      </c>
    </row>
    <row r="458" spans="1:6">
      <c r="A458" s="68" t="e">
        <f t="shared" si="6"/>
        <v>#REF!</v>
      </c>
      <c r="B458" s="68" t="e">
        <f t="shared" si="7"/>
        <v>#REF!</v>
      </c>
      <c r="C458" s="69" t="str">
        <f t="shared" si="8"/>
        <v/>
      </c>
      <c r="D458" s="69" t="str">
        <f t="shared" si="9"/>
        <v/>
      </c>
      <c r="E458" s="69" t="str">
        <f t="shared" si="10"/>
        <v/>
      </c>
      <c r="F458" s="69" t="e">
        <f t="shared" si="11"/>
        <v>#VALUE!</v>
      </c>
    </row>
    <row r="459" spans="1:6">
      <c r="A459" s="68" t="e">
        <f t="shared" si="6"/>
        <v>#REF!</v>
      </c>
      <c r="B459" s="68" t="e">
        <f t="shared" si="7"/>
        <v>#REF!</v>
      </c>
      <c r="C459" s="69" t="str">
        <f t="shared" si="8"/>
        <v/>
      </c>
      <c r="D459" s="69" t="str">
        <f t="shared" si="9"/>
        <v/>
      </c>
      <c r="E459" s="69" t="str">
        <f t="shared" si="10"/>
        <v/>
      </c>
      <c r="F459" s="69" t="e">
        <f t="shared" si="11"/>
        <v>#VALUE!</v>
      </c>
    </row>
    <row r="460" spans="1:6">
      <c r="A460" s="68" t="e">
        <f t="shared" si="6"/>
        <v>#REF!</v>
      </c>
      <c r="B460" s="68" t="e">
        <f t="shared" si="7"/>
        <v>#REF!</v>
      </c>
      <c r="C460" s="69" t="str">
        <f t="shared" si="8"/>
        <v/>
      </c>
      <c r="D460" s="69" t="str">
        <f t="shared" si="9"/>
        <v/>
      </c>
      <c r="E460" s="69" t="str">
        <f t="shared" si="10"/>
        <v/>
      </c>
      <c r="F460" s="69" t="e">
        <f t="shared" si="11"/>
        <v>#VALUE!</v>
      </c>
    </row>
    <row r="461" spans="1:6">
      <c r="A461" s="68" t="e">
        <f t="shared" si="6"/>
        <v>#REF!</v>
      </c>
      <c r="B461" s="68" t="e">
        <f t="shared" si="7"/>
        <v>#REF!</v>
      </c>
      <c r="C461" s="69" t="str">
        <f t="shared" si="8"/>
        <v/>
      </c>
      <c r="D461" s="69" t="str">
        <f t="shared" si="9"/>
        <v/>
      </c>
      <c r="E461" s="69" t="str">
        <f t="shared" si="10"/>
        <v/>
      </c>
      <c r="F461" s="69" t="e">
        <f t="shared" si="11"/>
        <v>#VALUE!</v>
      </c>
    </row>
    <row r="462" spans="1:6">
      <c r="A462" s="68" t="e">
        <f t="shared" si="6"/>
        <v>#REF!</v>
      </c>
      <c r="B462" s="68" t="e">
        <f t="shared" si="7"/>
        <v>#REF!</v>
      </c>
      <c r="C462" s="69" t="str">
        <f t="shared" si="8"/>
        <v/>
      </c>
      <c r="D462" s="69" t="str">
        <f t="shared" si="9"/>
        <v/>
      </c>
      <c r="E462" s="69" t="str">
        <f t="shared" si="10"/>
        <v/>
      </c>
      <c r="F462" s="69" t="e">
        <f t="shared" si="11"/>
        <v>#VALUE!</v>
      </c>
    </row>
    <row r="463" spans="1:6">
      <c r="A463" s="68" t="e">
        <f t="shared" si="6"/>
        <v>#REF!</v>
      </c>
      <c r="B463" s="68" t="e">
        <f t="shared" si="7"/>
        <v>#REF!</v>
      </c>
      <c r="C463" s="69" t="str">
        <f t="shared" si="8"/>
        <v/>
      </c>
      <c r="D463" s="69" t="str">
        <f t="shared" si="9"/>
        <v/>
      </c>
      <c r="E463" s="69" t="str">
        <f t="shared" si="10"/>
        <v/>
      </c>
      <c r="F463" s="69" t="e">
        <f t="shared" si="11"/>
        <v>#VALUE!</v>
      </c>
    </row>
    <row r="464" spans="1:6">
      <c r="A464" s="68" t="e">
        <f t="shared" si="6"/>
        <v>#REF!</v>
      </c>
      <c r="B464" s="68" t="e">
        <f t="shared" si="7"/>
        <v>#REF!</v>
      </c>
      <c r="C464" s="69" t="str">
        <f t="shared" si="8"/>
        <v/>
      </c>
      <c r="D464" s="69" t="str">
        <f t="shared" si="9"/>
        <v/>
      </c>
      <c r="E464" s="69" t="str">
        <f t="shared" si="10"/>
        <v/>
      </c>
      <c r="F464" s="69" t="e">
        <f t="shared" si="11"/>
        <v>#VALUE!</v>
      </c>
    </row>
    <row r="465" spans="1:6">
      <c r="A465" s="68" t="e">
        <f t="shared" si="6"/>
        <v>#REF!</v>
      </c>
      <c r="B465" s="68" t="e">
        <f t="shared" si="7"/>
        <v>#REF!</v>
      </c>
      <c r="C465" s="69" t="str">
        <f t="shared" si="8"/>
        <v/>
      </c>
      <c r="D465" s="69" t="str">
        <f t="shared" si="9"/>
        <v/>
      </c>
      <c r="E465" s="69" t="str">
        <f t="shared" si="10"/>
        <v/>
      </c>
      <c r="F465" s="69" t="e">
        <f t="shared" si="11"/>
        <v>#VALUE!</v>
      </c>
    </row>
    <row r="466" spans="1:6">
      <c r="A466" s="68" t="e">
        <f t="shared" si="6"/>
        <v>#REF!</v>
      </c>
      <c r="B466" s="68" t="e">
        <f t="shared" si="7"/>
        <v>#REF!</v>
      </c>
      <c r="C466" s="69" t="str">
        <f t="shared" si="8"/>
        <v/>
      </c>
      <c r="D466" s="69" t="str">
        <f t="shared" si="9"/>
        <v/>
      </c>
      <c r="E466" s="69" t="str">
        <f t="shared" si="10"/>
        <v/>
      </c>
      <c r="F466" s="69" t="e">
        <f t="shared" si="11"/>
        <v>#VALUE!</v>
      </c>
    </row>
    <row r="467" spans="1:6">
      <c r="A467" s="68" t="e">
        <f t="shared" si="6"/>
        <v>#REF!</v>
      </c>
      <c r="B467" s="68" t="e">
        <f t="shared" si="7"/>
        <v>#REF!</v>
      </c>
      <c r="C467" s="69" t="str">
        <f t="shared" si="8"/>
        <v/>
      </c>
      <c r="D467" s="69" t="str">
        <f t="shared" si="9"/>
        <v/>
      </c>
      <c r="E467" s="69" t="str">
        <f t="shared" si="10"/>
        <v/>
      </c>
      <c r="F467" s="69" t="e">
        <f t="shared" si="11"/>
        <v>#VALUE!</v>
      </c>
    </row>
    <row r="468" spans="1:6">
      <c r="A468" s="68" t="e">
        <f t="shared" si="6"/>
        <v>#REF!</v>
      </c>
      <c r="B468" s="68" t="e">
        <f t="shared" si="7"/>
        <v>#REF!</v>
      </c>
      <c r="C468" s="69" t="str">
        <f t="shared" si="8"/>
        <v/>
      </c>
      <c r="D468" s="69" t="str">
        <f t="shared" si="9"/>
        <v/>
      </c>
      <c r="E468" s="69" t="str">
        <f t="shared" si="10"/>
        <v/>
      </c>
      <c r="F468" s="69" t="e">
        <f t="shared" si="11"/>
        <v>#VALUE!</v>
      </c>
    </row>
    <row r="469" spans="1:6">
      <c r="A469" s="68" t="e">
        <f t="shared" si="6"/>
        <v>#REF!</v>
      </c>
      <c r="B469" s="68" t="e">
        <f t="shared" si="7"/>
        <v>#REF!</v>
      </c>
      <c r="C469" s="69" t="str">
        <f t="shared" si="8"/>
        <v/>
      </c>
      <c r="D469" s="69" t="str">
        <f t="shared" si="9"/>
        <v/>
      </c>
      <c r="E469" s="69" t="str">
        <f t="shared" si="10"/>
        <v/>
      </c>
      <c r="F469" s="69" t="e">
        <f t="shared" si="11"/>
        <v>#VALUE!</v>
      </c>
    </row>
    <row r="470" spans="1:6">
      <c r="A470" s="68" t="e">
        <f t="shared" si="6"/>
        <v>#REF!</v>
      </c>
      <c r="B470" s="68" t="e">
        <f t="shared" si="7"/>
        <v>#REF!</v>
      </c>
      <c r="C470" s="69" t="str">
        <f t="shared" si="8"/>
        <v/>
      </c>
      <c r="D470" s="69" t="str">
        <f t="shared" si="9"/>
        <v/>
      </c>
      <c r="E470" s="69" t="str">
        <f t="shared" si="10"/>
        <v/>
      </c>
      <c r="F470" s="69" t="e">
        <f t="shared" si="11"/>
        <v>#VALUE!</v>
      </c>
    </row>
    <row r="471" spans="1:6">
      <c r="A471" s="68" t="e">
        <f t="shared" si="6"/>
        <v>#REF!</v>
      </c>
      <c r="B471" s="68" t="e">
        <f t="shared" si="7"/>
        <v>#REF!</v>
      </c>
      <c r="C471" s="69" t="str">
        <f t="shared" si="8"/>
        <v/>
      </c>
      <c r="D471" s="69" t="str">
        <f t="shared" si="9"/>
        <v/>
      </c>
      <c r="E471" s="69" t="str">
        <f t="shared" si="10"/>
        <v/>
      </c>
      <c r="F471" s="69" t="e">
        <f t="shared" si="11"/>
        <v>#VALUE!</v>
      </c>
    </row>
    <row r="472" spans="1:6">
      <c r="A472" s="68" t="e">
        <f t="shared" si="6"/>
        <v>#REF!</v>
      </c>
      <c r="B472" s="68" t="e">
        <f t="shared" si="7"/>
        <v>#REF!</v>
      </c>
      <c r="C472" s="69" t="str">
        <f t="shared" si="8"/>
        <v/>
      </c>
      <c r="D472" s="69" t="str">
        <f t="shared" si="9"/>
        <v/>
      </c>
      <c r="E472" s="69" t="str">
        <f t="shared" si="10"/>
        <v/>
      </c>
      <c r="F472" s="69" t="e">
        <f t="shared" si="11"/>
        <v>#VALUE!</v>
      </c>
    </row>
    <row r="473" spans="1:6">
      <c r="A473" s="68" t="e">
        <f t="shared" si="6"/>
        <v>#REF!</v>
      </c>
      <c r="B473" s="68" t="e">
        <f t="shared" si="7"/>
        <v>#REF!</v>
      </c>
      <c r="C473" s="69" t="str">
        <f t="shared" si="8"/>
        <v/>
      </c>
      <c r="D473" s="69" t="str">
        <f t="shared" si="9"/>
        <v/>
      </c>
      <c r="E473" s="69" t="str">
        <f t="shared" si="10"/>
        <v/>
      </c>
      <c r="F473" s="69" t="e">
        <f t="shared" si="11"/>
        <v>#VALUE!</v>
      </c>
    </row>
    <row r="474" spans="1:6">
      <c r="A474" s="68" t="e">
        <f t="shared" si="6"/>
        <v>#REF!</v>
      </c>
      <c r="B474" s="68" t="e">
        <f t="shared" si="7"/>
        <v>#REF!</v>
      </c>
      <c r="C474" s="69" t="str">
        <f t="shared" si="8"/>
        <v/>
      </c>
      <c r="D474" s="69" t="str">
        <f t="shared" si="9"/>
        <v/>
      </c>
      <c r="E474" s="69" t="str">
        <f t="shared" si="10"/>
        <v/>
      </c>
      <c r="F474" s="69" t="e">
        <f t="shared" si="11"/>
        <v>#VALUE!</v>
      </c>
    </row>
    <row r="475" spans="1:6">
      <c r="A475" s="68" t="e">
        <f t="shared" si="6"/>
        <v>#REF!</v>
      </c>
      <c r="B475" s="68" t="e">
        <f t="shared" si="7"/>
        <v>#REF!</v>
      </c>
      <c r="C475" s="69" t="str">
        <f t="shared" si="8"/>
        <v/>
      </c>
      <c r="D475" s="69" t="str">
        <f t="shared" si="9"/>
        <v/>
      </c>
      <c r="E475" s="69" t="str">
        <f t="shared" si="10"/>
        <v/>
      </c>
      <c r="F475" s="69" t="e">
        <f t="shared" si="11"/>
        <v>#VALUE!</v>
      </c>
    </row>
    <row r="476" spans="1:6">
      <c r="A476" s="68" t="e">
        <f t="shared" si="6"/>
        <v>#REF!</v>
      </c>
      <c r="B476" s="68" t="e">
        <f t="shared" si="7"/>
        <v>#REF!</v>
      </c>
      <c r="C476" s="69" t="str">
        <f t="shared" si="8"/>
        <v/>
      </c>
      <c r="D476" s="69" t="str">
        <f t="shared" si="9"/>
        <v/>
      </c>
      <c r="E476" s="69" t="str">
        <f t="shared" si="10"/>
        <v/>
      </c>
      <c r="F476" s="69" t="e">
        <f t="shared" si="11"/>
        <v>#VALUE!</v>
      </c>
    </row>
    <row r="477" spans="1:6">
      <c r="A477" s="68" t="e">
        <f t="shared" si="6"/>
        <v>#REF!</v>
      </c>
      <c r="B477" s="68" t="e">
        <f t="shared" si="7"/>
        <v>#REF!</v>
      </c>
      <c r="C477" s="69" t="str">
        <f t="shared" si="8"/>
        <v/>
      </c>
      <c r="D477" s="69" t="str">
        <f t="shared" si="9"/>
        <v/>
      </c>
      <c r="E477" s="69" t="str">
        <f t="shared" si="10"/>
        <v/>
      </c>
      <c r="F477" s="69" t="e">
        <f t="shared" si="11"/>
        <v>#VALUE!</v>
      </c>
    </row>
    <row r="478" spans="1:6">
      <c r="A478" s="68" t="e">
        <f t="shared" si="6"/>
        <v>#REF!</v>
      </c>
      <c r="B478" s="68" t="e">
        <f t="shared" si="7"/>
        <v>#REF!</v>
      </c>
      <c r="C478" s="69" t="str">
        <f t="shared" si="8"/>
        <v/>
      </c>
      <c r="D478" s="69" t="str">
        <f t="shared" si="9"/>
        <v/>
      </c>
      <c r="E478" s="69" t="str">
        <f t="shared" si="10"/>
        <v/>
      </c>
      <c r="F478" s="69" t="e">
        <f t="shared" si="11"/>
        <v>#VALUE!</v>
      </c>
    </row>
    <row r="479" spans="1:6">
      <c r="A479" s="68" t="e">
        <f t="shared" si="6"/>
        <v>#REF!</v>
      </c>
      <c r="B479" s="68" t="e">
        <f t="shared" si="7"/>
        <v>#REF!</v>
      </c>
      <c r="C479" s="69" t="str">
        <f t="shared" si="8"/>
        <v/>
      </c>
      <c r="D479" s="69" t="str">
        <f t="shared" si="9"/>
        <v/>
      </c>
      <c r="E479" s="69" t="str">
        <f t="shared" si="10"/>
        <v/>
      </c>
      <c r="F479" s="69" t="e">
        <f t="shared" si="11"/>
        <v>#VALUE!</v>
      </c>
    </row>
    <row r="480" spans="1:6">
      <c r="A480" s="68" t="e">
        <f t="shared" si="6"/>
        <v>#REF!</v>
      </c>
      <c r="B480" s="68" t="e">
        <f t="shared" si="7"/>
        <v>#REF!</v>
      </c>
      <c r="C480" s="69" t="str">
        <f t="shared" si="8"/>
        <v/>
      </c>
      <c r="D480" s="69" t="str">
        <f t="shared" si="9"/>
        <v/>
      </c>
      <c r="E480" s="69" t="str">
        <f t="shared" si="10"/>
        <v/>
      </c>
      <c r="F480" s="69" t="e">
        <f t="shared" si="11"/>
        <v>#VALUE!</v>
      </c>
    </row>
    <row r="481" spans="1:6">
      <c r="A481" s="68" t="e">
        <f t="shared" si="6"/>
        <v>#REF!</v>
      </c>
      <c r="B481" s="68" t="e">
        <f t="shared" si="7"/>
        <v>#REF!</v>
      </c>
      <c r="C481" s="69" t="str">
        <f t="shared" si="8"/>
        <v/>
      </c>
      <c r="D481" s="69" t="str">
        <f t="shared" si="9"/>
        <v/>
      </c>
      <c r="E481" s="69" t="str">
        <f t="shared" si="10"/>
        <v/>
      </c>
      <c r="F481" s="69" t="e">
        <f t="shared" si="11"/>
        <v>#VALUE!</v>
      </c>
    </row>
    <row r="482" spans="1:6">
      <c r="A482" s="68" t="e">
        <f t="shared" si="6"/>
        <v>#REF!</v>
      </c>
      <c r="B482" s="68" t="e">
        <f t="shared" si="7"/>
        <v>#REF!</v>
      </c>
      <c r="C482" s="69" t="str">
        <f t="shared" si="8"/>
        <v/>
      </c>
      <c r="D482" s="69" t="str">
        <f t="shared" si="9"/>
        <v/>
      </c>
      <c r="E482" s="69" t="str">
        <f t="shared" si="10"/>
        <v/>
      </c>
      <c r="F482" s="69" t="e">
        <f t="shared" si="11"/>
        <v>#VALUE!</v>
      </c>
    </row>
    <row r="483" spans="1:6">
      <c r="A483" s="68" t="e">
        <f t="shared" si="6"/>
        <v>#REF!</v>
      </c>
      <c r="B483" s="68" t="e">
        <f t="shared" si="7"/>
        <v>#REF!</v>
      </c>
      <c r="C483" s="69" t="str">
        <f t="shared" si="8"/>
        <v/>
      </c>
      <c r="D483" s="69" t="str">
        <f t="shared" si="9"/>
        <v/>
      </c>
      <c r="E483" s="69" t="str">
        <f t="shared" si="10"/>
        <v/>
      </c>
      <c r="F483" s="69" t="e">
        <f t="shared" si="11"/>
        <v>#VALUE!</v>
      </c>
    </row>
    <row r="484" spans="1:6">
      <c r="A484" s="68" t="e">
        <f t="shared" si="6"/>
        <v>#REF!</v>
      </c>
      <c r="B484" s="68" t="e">
        <f t="shared" si="7"/>
        <v>#REF!</v>
      </c>
      <c r="C484" s="69" t="str">
        <f t="shared" si="8"/>
        <v/>
      </c>
      <c r="D484" s="69" t="str">
        <f t="shared" si="9"/>
        <v/>
      </c>
      <c r="E484" s="69" t="str">
        <f t="shared" si="10"/>
        <v/>
      </c>
      <c r="F484" s="69" t="e">
        <f t="shared" si="11"/>
        <v>#VALUE!</v>
      </c>
    </row>
    <row r="485" spans="1:6">
      <c r="A485" s="68" t="e">
        <f t="shared" si="6"/>
        <v>#REF!</v>
      </c>
      <c r="B485" s="68" t="e">
        <f t="shared" si="7"/>
        <v>#REF!</v>
      </c>
      <c r="C485" s="69" t="str">
        <f t="shared" si="8"/>
        <v/>
      </c>
      <c r="D485" s="69" t="str">
        <f t="shared" si="9"/>
        <v/>
      </c>
      <c r="E485" s="69" t="str">
        <f t="shared" si="10"/>
        <v/>
      </c>
      <c r="F485" s="69" t="e">
        <f t="shared" si="11"/>
        <v>#VALUE!</v>
      </c>
    </row>
    <row r="486" spans="1:6">
      <c r="A486" s="68" t="e">
        <f t="shared" si="6"/>
        <v>#REF!</v>
      </c>
      <c r="B486" s="68" t="e">
        <f t="shared" si="7"/>
        <v>#REF!</v>
      </c>
      <c r="C486" s="69" t="str">
        <f t="shared" si="8"/>
        <v/>
      </c>
      <c r="D486" s="69" t="str">
        <f t="shared" si="9"/>
        <v/>
      </c>
      <c r="E486" s="69" t="str">
        <f t="shared" si="10"/>
        <v/>
      </c>
      <c r="F486" s="69" t="e">
        <f t="shared" si="11"/>
        <v>#VALUE!</v>
      </c>
    </row>
    <row r="487" spans="1:6">
      <c r="A487" s="68" t="e">
        <f t="shared" si="6"/>
        <v>#REF!</v>
      </c>
      <c r="B487" s="68" t="e">
        <f t="shared" si="7"/>
        <v>#REF!</v>
      </c>
      <c r="C487" s="69" t="str">
        <f t="shared" si="8"/>
        <v/>
      </c>
      <c r="D487" s="69" t="str">
        <f t="shared" si="9"/>
        <v/>
      </c>
      <c r="E487" s="69" t="str">
        <f t="shared" si="10"/>
        <v/>
      </c>
      <c r="F487" s="69" t="e">
        <f t="shared" si="11"/>
        <v>#VALUE!</v>
      </c>
    </row>
    <row r="488" spans="1:6">
      <c r="A488" s="68" t="e">
        <f t="shared" si="6"/>
        <v>#REF!</v>
      </c>
      <c r="B488" s="68" t="e">
        <f t="shared" si="7"/>
        <v>#REF!</v>
      </c>
      <c r="C488" s="69" t="str">
        <f t="shared" si="8"/>
        <v/>
      </c>
      <c r="D488" s="69" t="str">
        <f t="shared" si="9"/>
        <v/>
      </c>
      <c r="E488" s="69" t="str">
        <f t="shared" si="10"/>
        <v/>
      </c>
      <c r="F488" s="69" t="e">
        <f t="shared" si="11"/>
        <v>#VALUE!</v>
      </c>
    </row>
    <row r="489" spans="1:6">
      <c r="A489" s="68" t="e">
        <f t="shared" si="6"/>
        <v>#REF!</v>
      </c>
      <c r="B489" s="68" t="e">
        <f t="shared" si="7"/>
        <v>#REF!</v>
      </c>
      <c r="C489" s="69" t="str">
        <f t="shared" si="8"/>
        <v/>
      </c>
      <c r="D489" s="69" t="str">
        <f t="shared" si="9"/>
        <v/>
      </c>
      <c r="E489" s="69" t="str">
        <f t="shared" si="10"/>
        <v/>
      </c>
      <c r="F489" s="69" t="e">
        <f t="shared" si="11"/>
        <v>#VALUE!</v>
      </c>
    </row>
    <row r="490" spans="1:6">
      <c r="A490" s="68" t="e">
        <f t="shared" si="6"/>
        <v>#REF!</v>
      </c>
      <c r="B490" s="68" t="e">
        <f t="shared" si="7"/>
        <v>#REF!</v>
      </c>
      <c r="C490" s="69" t="str">
        <f t="shared" si="8"/>
        <v/>
      </c>
      <c r="D490" s="69" t="str">
        <f t="shared" si="9"/>
        <v/>
      </c>
      <c r="E490" s="69" t="str">
        <f t="shared" si="10"/>
        <v/>
      </c>
      <c r="F490" s="69" t="e">
        <f t="shared" si="11"/>
        <v>#VALUE!</v>
      </c>
    </row>
    <row r="491" spans="1:6">
      <c r="A491" s="68" t="e">
        <f t="shared" si="6"/>
        <v>#REF!</v>
      </c>
      <c r="B491" s="68" t="e">
        <f t="shared" si="7"/>
        <v>#REF!</v>
      </c>
      <c r="C491" s="69" t="str">
        <f t="shared" si="8"/>
        <v/>
      </c>
      <c r="D491" s="69" t="str">
        <f t="shared" si="9"/>
        <v/>
      </c>
      <c r="E491" s="69" t="str">
        <f t="shared" si="10"/>
        <v/>
      </c>
      <c r="F491" s="69" t="e">
        <f t="shared" si="11"/>
        <v>#VALUE!</v>
      </c>
    </row>
    <row r="492" spans="1:6">
      <c r="A492" s="68" t="e">
        <f t="shared" si="6"/>
        <v>#REF!</v>
      </c>
      <c r="B492" s="68" t="e">
        <f t="shared" si="7"/>
        <v>#REF!</v>
      </c>
      <c r="C492" s="69" t="str">
        <f t="shared" si="8"/>
        <v/>
      </c>
      <c r="D492" s="69" t="str">
        <f t="shared" si="9"/>
        <v/>
      </c>
      <c r="E492" s="69" t="str">
        <f t="shared" si="10"/>
        <v/>
      </c>
      <c r="F492" s="69" t="e">
        <f t="shared" si="11"/>
        <v>#VALUE!</v>
      </c>
    </row>
    <row r="493" spans="1:6">
      <c r="A493" s="68" t="e">
        <f t="shared" si="6"/>
        <v>#REF!</v>
      </c>
      <c r="B493" s="68" t="e">
        <f t="shared" si="7"/>
        <v>#REF!</v>
      </c>
      <c r="C493" s="69" t="str">
        <f t="shared" si="8"/>
        <v/>
      </c>
      <c r="D493" s="69" t="str">
        <f t="shared" si="9"/>
        <v/>
      </c>
      <c r="E493" s="69" t="str">
        <f t="shared" si="10"/>
        <v/>
      </c>
      <c r="F493" s="69" t="e">
        <f t="shared" si="11"/>
        <v>#VALUE!</v>
      </c>
    </row>
    <row r="494" spans="1:6">
      <c r="A494" s="68" t="e">
        <f t="shared" si="6"/>
        <v>#REF!</v>
      </c>
      <c r="B494" s="68" t="e">
        <f t="shared" si="7"/>
        <v>#REF!</v>
      </c>
      <c r="C494" s="69" t="str">
        <f t="shared" si="8"/>
        <v/>
      </c>
      <c r="D494" s="69" t="str">
        <f t="shared" si="9"/>
        <v/>
      </c>
      <c r="E494" s="69" t="str">
        <f t="shared" si="10"/>
        <v/>
      </c>
      <c r="F494" s="69" t="e">
        <f t="shared" si="11"/>
        <v>#VALUE!</v>
      </c>
    </row>
    <row r="495" spans="1:6">
      <c r="A495" s="68" t="e">
        <f t="shared" si="6"/>
        <v>#REF!</v>
      </c>
      <c r="B495" s="68" t="e">
        <f t="shared" si="7"/>
        <v>#REF!</v>
      </c>
      <c r="C495" s="69" t="str">
        <f t="shared" si="8"/>
        <v/>
      </c>
      <c r="D495" s="69" t="str">
        <f t="shared" si="9"/>
        <v/>
      </c>
      <c r="E495" s="69" t="str">
        <f t="shared" si="10"/>
        <v/>
      </c>
      <c r="F495" s="69" t="e">
        <f t="shared" si="11"/>
        <v>#VALUE!</v>
      </c>
    </row>
    <row r="496" spans="1:6">
      <c r="A496" s="68" t="e">
        <f t="shared" si="6"/>
        <v>#REF!</v>
      </c>
      <c r="B496" s="68" t="e">
        <f t="shared" si="7"/>
        <v>#REF!</v>
      </c>
      <c r="C496" s="69" t="str">
        <f t="shared" si="8"/>
        <v/>
      </c>
      <c r="D496" s="69" t="str">
        <f t="shared" si="9"/>
        <v/>
      </c>
      <c r="E496" s="69" t="str">
        <f t="shared" si="10"/>
        <v/>
      </c>
      <c r="F496" s="69" t="e">
        <f t="shared" si="11"/>
        <v>#VALUE!</v>
      </c>
    </row>
    <row r="497" spans="1:6">
      <c r="A497" s="68" t="e">
        <f t="shared" si="6"/>
        <v>#REF!</v>
      </c>
      <c r="B497" s="68" t="e">
        <f t="shared" si="7"/>
        <v>#REF!</v>
      </c>
      <c r="C497" s="69" t="str">
        <f t="shared" si="8"/>
        <v/>
      </c>
      <c r="D497" s="69" t="str">
        <f t="shared" si="9"/>
        <v/>
      </c>
      <c r="E497" s="69" t="str">
        <f t="shared" si="10"/>
        <v/>
      </c>
      <c r="F497" s="69" t="e">
        <f t="shared" si="11"/>
        <v>#VALUE!</v>
      </c>
    </row>
    <row r="498" spans="1:6">
      <c r="A498" s="68" t="e">
        <f t="shared" si="6"/>
        <v>#REF!</v>
      </c>
      <c r="B498" s="68" t="e">
        <f t="shared" si="7"/>
        <v>#REF!</v>
      </c>
      <c r="C498" s="69" t="str">
        <f t="shared" si="8"/>
        <v/>
      </c>
      <c r="D498" s="69" t="str">
        <f t="shared" si="9"/>
        <v/>
      </c>
      <c r="E498" s="69" t="str">
        <f t="shared" si="10"/>
        <v/>
      </c>
      <c r="F498" s="69" t="e">
        <f t="shared" si="11"/>
        <v>#VALUE!</v>
      </c>
    </row>
    <row r="499" spans="1:6">
      <c r="A499" s="68" t="e">
        <f t="shared" si="6"/>
        <v>#REF!</v>
      </c>
      <c r="B499" s="68" t="e">
        <f t="shared" si="7"/>
        <v>#REF!</v>
      </c>
      <c r="C499" s="69" t="str">
        <f t="shared" si="8"/>
        <v/>
      </c>
      <c r="D499" s="69" t="str">
        <f t="shared" si="9"/>
        <v/>
      </c>
      <c r="E499" s="69" t="str">
        <f t="shared" si="10"/>
        <v/>
      </c>
      <c r="F499" s="69" t="e">
        <f t="shared" si="11"/>
        <v>#VALUE!</v>
      </c>
    </row>
    <row r="500" spans="1:6">
      <c r="A500" s="68" t="e">
        <f t="shared" si="6"/>
        <v>#REF!</v>
      </c>
      <c r="B500" s="68" t="e">
        <f t="shared" si="7"/>
        <v>#REF!</v>
      </c>
      <c r="C500" s="69" t="str">
        <f t="shared" si="8"/>
        <v/>
      </c>
      <c r="D500" s="69" t="str">
        <f t="shared" si="9"/>
        <v/>
      </c>
      <c r="E500" s="69" t="str">
        <f t="shared" si="10"/>
        <v/>
      </c>
      <c r="F500" s="69" t="e">
        <f t="shared" si="11"/>
        <v>#VALUE!</v>
      </c>
    </row>
    <row r="501" spans="1:6">
      <c r="A501" s="68" t="e">
        <f t="shared" si="6"/>
        <v>#REF!</v>
      </c>
      <c r="B501" s="68" t="e">
        <f t="shared" si="7"/>
        <v>#REF!</v>
      </c>
      <c r="C501" s="69" t="str">
        <f t="shared" si="8"/>
        <v/>
      </c>
      <c r="D501" s="69" t="str">
        <f t="shared" si="9"/>
        <v/>
      </c>
      <c r="E501" s="69" t="str">
        <f t="shared" si="10"/>
        <v/>
      </c>
      <c r="F501" s="69" t="e">
        <f t="shared" si="11"/>
        <v>#VALUE!</v>
      </c>
    </row>
    <row r="502" spans="1:6">
      <c r="A502" s="68" t="e">
        <f t="shared" si="6"/>
        <v>#REF!</v>
      </c>
      <c r="B502" s="68" t="e">
        <f t="shared" si="7"/>
        <v>#REF!</v>
      </c>
      <c r="C502" s="69" t="str">
        <f t="shared" si="8"/>
        <v/>
      </c>
      <c r="D502" s="69" t="str">
        <f t="shared" si="9"/>
        <v/>
      </c>
      <c r="E502" s="69" t="str">
        <f t="shared" si="10"/>
        <v/>
      </c>
      <c r="F502" s="69" t="e">
        <f t="shared" si="11"/>
        <v>#VALUE!</v>
      </c>
    </row>
    <row r="503" spans="1:6">
      <c r="A503" s="68" t="e">
        <f t="shared" si="6"/>
        <v>#REF!</v>
      </c>
      <c r="B503" s="68" t="e">
        <f t="shared" si="7"/>
        <v>#REF!</v>
      </c>
      <c r="C503" s="69" t="str">
        <f t="shared" si="8"/>
        <v/>
      </c>
      <c r="D503" s="69" t="str">
        <f t="shared" si="9"/>
        <v/>
      </c>
      <c r="E503" s="69" t="str">
        <f t="shared" si="10"/>
        <v/>
      </c>
      <c r="F503" s="69" t="e">
        <f t="shared" si="11"/>
        <v>#VALUE!</v>
      </c>
    </row>
    <row r="504" spans="1:6">
      <c r="A504" s="68" t="e">
        <f t="shared" si="6"/>
        <v>#REF!</v>
      </c>
      <c r="B504" s="68" t="e">
        <f t="shared" si="7"/>
        <v>#REF!</v>
      </c>
      <c r="C504" s="69" t="str">
        <f t="shared" si="8"/>
        <v/>
      </c>
      <c r="D504" s="69" t="str">
        <f t="shared" si="9"/>
        <v/>
      </c>
      <c r="E504" s="69" t="str">
        <f t="shared" si="10"/>
        <v/>
      </c>
      <c r="F504" s="69" t="e">
        <f t="shared" si="11"/>
        <v>#VALUE!</v>
      </c>
    </row>
    <row r="505" spans="1:6">
      <c r="A505" s="68" t="e">
        <f t="shared" si="6"/>
        <v>#REF!</v>
      </c>
      <c r="B505" s="68" t="e">
        <f t="shared" si="7"/>
        <v>#REF!</v>
      </c>
      <c r="C505" s="69" t="str">
        <f t="shared" si="8"/>
        <v/>
      </c>
      <c r="D505" s="69" t="str">
        <f t="shared" si="9"/>
        <v/>
      </c>
      <c r="E505" s="69" t="str">
        <f t="shared" si="10"/>
        <v/>
      </c>
      <c r="F505" s="69" t="e">
        <f t="shared" si="11"/>
        <v>#VALUE!</v>
      </c>
    </row>
    <row r="506" spans="1:6">
      <c r="A506" s="68" t="e">
        <f t="shared" si="6"/>
        <v>#REF!</v>
      </c>
      <c r="B506" s="68" t="e">
        <f t="shared" si="7"/>
        <v>#REF!</v>
      </c>
      <c r="C506" s="69" t="str">
        <f t="shared" si="8"/>
        <v/>
      </c>
      <c r="D506" s="69" t="str">
        <f t="shared" si="9"/>
        <v/>
      </c>
      <c r="E506" s="69" t="str">
        <f t="shared" si="10"/>
        <v/>
      </c>
      <c r="F506" s="69" t="e">
        <f t="shared" si="11"/>
        <v>#VALUE!</v>
      </c>
    </row>
    <row r="507" spans="1:6">
      <c r="A507" s="68" t="e">
        <f t="shared" si="6"/>
        <v>#REF!</v>
      </c>
      <c r="B507" s="68" t="e">
        <f t="shared" si="7"/>
        <v>#REF!</v>
      </c>
      <c r="C507" s="69" t="str">
        <f t="shared" si="8"/>
        <v/>
      </c>
      <c r="D507" s="69" t="str">
        <f t="shared" si="9"/>
        <v/>
      </c>
      <c r="E507" s="69" t="str">
        <f t="shared" si="10"/>
        <v/>
      </c>
      <c r="F507" s="69" t="e">
        <f t="shared" si="11"/>
        <v>#VALUE!</v>
      </c>
    </row>
    <row r="508" spans="1:6">
      <c r="A508" s="68" t="e">
        <f t="shared" si="6"/>
        <v>#REF!</v>
      </c>
      <c r="B508" s="68" t="e">
        <f t="shared" si="7"/>
        <v>#REF!</v>
      </c>
      <c r="C508" s="69" t="str">
        <f t="shared" si="8"/>
        <v/>
      </c>
      <c r="D508" s="69" t="str">
        <f t="shared" si="9"/>
        <v/>
      </c>
      <c r="E508" s="69" t="str">
        <f t="shared" si="10"/>
        <v/>
      </c>
      <c r="F508" s="69" t="e">
        <f t="shared" si="11"/>
        <v>#VALUE!</v>
      </c>
    </row>
    <row r="509" spans="1:6">
      <c r="A509" s="68" t="e">
        <f t="shared" si="6"/>
        <v>#REF!</v>
      </c>
      <c r="B509" s="68" t="e">
        <f t="shared" si="7"/>
        <v>#REF!</v>
      </c>
      <c r="C509" s="69" t="str">
        <f t="shared" si="8"/>
        <v/>
      </c>
      <c r="D509" s="69" t="str">
        <f t="shared" si="9"/>
        <v/>
      </c>
      <c r="E509" s="69" t="str">
        <f t="shared" si="10"/>
        <v/>
      </c>
      <c r="F509" s="69" t="e">
        <f t="shared" si="11"/>
        <v>#VALUE!</v>
      </c>
    </row>
    <row r="510" spans="1:6">
      <c r="A510" s="68" t="e">
        <f t="shared" si="6"/>
        <v>#REF!</v>
      </c>
      <c r="B510" s="68" t="e">
        <f t="shared" si="7"/>
        <v>#REF!</v>
      </c>
      <c r="C510" s="69" t="str">
        <f t="shared" si="8"/>
        <v/>
      </c>
      <c r="D510" s="69" t="str">
        <f t="shared" si="9"/>
        <v/>
      </c>
      <c r="E510" s="69" t="str">
        <f t="shared" si="10"/>
        <v/>
      </c>
      <c r="F510" s="69" t="e">
        <f t="shared" si="11"/>
        <v>#VALUE!</v>
      </c>
    </row>
    <row r="511" spans="1:6">
      <c r="A511" s="68" t="e">
        <f t="shared" si="6"/>
        <v>#REF!</v>
      </c>
      <c r="B511" s="68" t="e">
        <f t="shared" si="7"/>
        <v>#REF!</v>
      </c>
      <c r="C511" s="69" t="str">
        <f t="shared" si="8"/>
        <v/>
      </c>
      <c r="D511" s="69" t="str">
        <f t="shared" si="9"/>
        <v/>
      </c>
      <c r="E511" s="69" t="str">
        <f t="shared" si="10"/>
        <v/>
      </c>
      <c r="F511" s="69" t="e">
        <f t="shared" si="11"/>
        <v>#VALUE!</v>
      </c>
    </row>
    <row r="512" spans="1:6">
      <c r="A512" s="68" t="e">
        <f t="shared" ref="A512:A766" si="12">IF(#REF!&lt;&gt;"",1,0)</f>
        <v>#REF!</v>
      </c>
      <c r="B512" s="68" t="e">
        <f t="shared" ref="B512:B766" si="13">IF(#REF!="Concluído",1,"")</f>
        <v>#REF!</v>
      </c>
      <c r="C512" s="69" t="str">
        <f t="shared" ref="C512:C766" si="14">IFERROR(SUMIF(#REF!,"Em Medição",#REF!),"")</f>
        <v/>
      </c>
      <c r="D512" s="69" t="str">
        <f t="shared" ref="D512:D766" si="15">IFERROR(SUMIF(#REF!,"Não Medido",#REF!),"")</f>
        <v/>
      </c>
      <c r="E512" s="69" t="str">
        <f t="shared" ref="E512:E766" si="16">IFERROR(#REF!,"")</f>
        <v/>
      </c>
      <c r="F512" s="69" t="e">
        <f t="shared" ref="F512:F766" si="17">E512-SUM(C512:D512)</f>
        <v>#VALUE!</v>
      </c>
    </row>
    <row r="513" spans="1:6">
      <c r="A513" s="68" t="e">
        <f t="shared" si="12"/>
        <v>#REF!</v>
      </c>
      <c r="B513" s="68" t="e">
        <f t="shared" si="13"/>
        <v>#REF!</v>
      </c>
      <c r="C513" s="69" t="str">
        <f t="shared" si="14"/>
        <v/>
      </c>
      <c r="D513" s="69" t="str">
        <f t="shared" si="15"/>
        <v/>
      </c>
      <c r="E513" s="69" t="str">
        <f t="shared" si="16"/>
        <v/>
      </c>
      <c r="F513" s="69" t="e">
        <f t="shared" si="17"/>
        <v>#VALUE!</v>
      </c>
    </row>
    <row r="514" spans="1:6">
      <c r="A514" s="68" t="e">
        <f t="shared" si="12"/>
        <v>#REF!</v>
      </c>
      <c r="B514" s="68" t="e">
        <f t="shared" si="13"/>
        <v>#REF!</v>
      </c>
      <c r="C514" s="69" t="str">
        <f t="shared" si="14"/>
        <v/>
      </c>
      <c r="D514" s="69" t="str">
        <f t="shared" si="15"/>
        <v/>
      </c>
      <c r="E514" s="69" t="str">
        <f t="shared" si="16"/>
        <v/>
      </c>
      <c r="F514" s="69" t="e">
        <f t="shared" si="17"/>
        <v>#VALUE!</v>
      </c>
    </row>
    <row r="515" spans="1:6">
      <c r="A515" s="68" t="e">
        <f t="shared" si="12"/>
        <v>#REF!</v>
      </c>
      <c r="B515" s="68" t="e">
        <f t="shared" si="13"/>
        <v>#REF!</v>
      </c>
      <c r="C515" s="69" t="str">
        <f t="shared" si="14"/>
        <v/>
      </c>
      <c r="D515" s="69" t="str">
        <f t="shared" si="15"/>
        <v/>
      </c>
      <c r="E515" s="69" t="str">
        <f t="shared" si="16"/>
        <v/>
      </c>
      <c r="F515" s="69" t="e">
        <f t="shared" si="17"/>
        <v>#VALUE!</v>
      </c>
    </row>
    <row r="516" spans="1:6">
      <c r="A516" s="68" t="e">
        <f t="shared" si="12"/>
        <v>#REF!</v>
      </c>
      <c r="B516" s="68" t="e">
        <f t="shared" si="13"/>
        <v>#REF!</v>
      </c>
      <c r="C516" s="69" t="str">
        <f t="shared" si="14"/>
        <v/>
      </c>
      <c r="D516" s="69" t="str">
        <f t="shared" si="15"/>
        <v/>
      </c>
      <c r="E516" s="69" t="str">
        <f t="shared" si="16"/>
        <v/>
      </c>
      <c r="F516" s="69" t="e">
        <f t="shared" si="17"/>
        <v>#VALUE!</v>
      </c>
    </row>
    <row r="517" spans="1:6">
      <c r="A517" s="68" t="e">
        <f t="shared" si="12"/>
        <v>#REF!</v>
      </c>
      <c r="B517" s="68" t="e">
        <f t="shared" si="13"/>
        <v>#REF!</v>
      </c>
      <c r="C517" s="69" t="str">
        <f t="shared" si="14"/>
        <v/>
      </c>
      <c r="D517" s="69" t="str">
        <f t="shared" si="15"/>
        <v/>
      </c>
      <c r="E517" s="69" t="str">
        <f t="shared" si="16"/>
        <v/>
      </c>
      <c r="F517" s="69" t="e">
        <f t="shared" si="17"/>
        <v>#VALUE!</v>
      </c>
    </row>
    <row r="518" spans="1:6">
      <c r="A518" s="68" t="e">
        <f t="shared" si="12"/>
        <v>#REF!</v>
      </c>
      <c r="B518" s="68" t="e">
        <f t="shared" si="13"/>
        <v>#REF!</v>
      </c>
      <c r="C518" s="69" t="str">
        <f t="shared" si="14"/>
        <v/>
      </c>
      <c r="D518" s="69" t="str">
        <f t="shared" si="15"/>
        <v/>
      </c>
      <c r="E518" s="69" t="str">
        <f t="shared" si="16"/>
        <v/>
      </c>
      <c r="F518" s="69" t="e">
        <f t="shared" si="17"/>
        <v>#VALUE!</v>
      </c>
    </row>
    <row r="519" spans="1:6">
      <c r="A519" s="68" t="e">
        <f t="shared" si="12"/>
        <v>#REF!</v>
      </c>
      <c r="B519" s="68" t="e">
        <f t="shared" si="13"/>
        <v>#REF!</v>
      </c>
      <c r="C519" s="69" t="str">
        <f t="shared" si="14"/>
        <v/>
      </c>
      <c r="D519" s="69" t="str">
        <f t="shared" si="15"/>
        <v/>
      </c>
      <c r="E519" s="69" t="str">
        <f t="shared" si="16"/>
        <v/>
      </c>
      <c r="F519" s="69" t="e">
        <f t="shared" si="17"/>
        <v>#VALUE!</v>
      </c>
    </row>
    <row r="520" spans="1:6">
      <c r="A520" s="68" t="e">
        <f t="shared" si="12"/>
        <v>#REF!</v>
      </c>
      <c r="B520" s="68" t="e">
        <f t="shared" si="13"/>
        <v>#REF!</v>
      </c>
      <c r="C520" s="69" t="str">
        <f t="shared" si="14"/>
        <v/>
      </c>
      <c r="D520" s="69" t="str">
        <f t="shared" si="15"/>
        <v/>
      </c>
      <c r="E520" s="69" t="str">
        <f t="shared" si="16"/>
        <v/>
      </c>
      <c r="F520" s="69" t="e">
        <f t="shared" si="17"/>
        <v>#VALUE!</v>
      </c>
    </row>
    <row r="521" spans="1:6">
      <c r="A521" s="68" t="e">
        <f t="shared" si="12"/>
        <v>#REF!</v>
      </c>
      <c r="B521" s="68" t="e">
        <f t="shared" si="13"/>
        <v>#REF!</v>
      </c>
      <c r="C521" s="69" t="str">
        <f t="shared" si="14"/>
        <v/>
      </c>
      <c r="D521" s="69" t="str">
        <f t="shared" si="15"/>
        <v/>
      </c>
      <c r="E521" s="69" t="str">
        <f t="shared" si="16"/>
        <v/>
      </c>
      <c r="F521" s="69" t="e">
        <f t="shared" si="17"/>
        <v>#VALUE!</v>
      </c>
    </row>
    <row r="522" spans="1:6">
      <c r="A522" s="68" t="e">
        <f t="shared" si="12"/>
        <v>#REF!</v>
      </c>
      <c r="B522" s="68" t="e">
        <f t="shared" si="13"/>
        <v>#REF!</v>
      </c>
      <c r="C522" s="69" t="str">
        <f t="shared" si="14"/>
        <v/>
      </c>
      <c r="D522" s="69" t="str">
        <f t="shared" si="15"/>
        <v/>
      </c>
      <c r="E522" s="69" t="str">
        <f t="shared" si="16"/>
        <v/>
      </c>
      <c r="F522" s="69" t="e">
        <f t="shared" si="17"/>
        <v>#VALUE!</v>
      </c>
    </row>
    <row r="523" spans="1:6">
      <c r="A523" s="68" t="e">
        <f t="shared" si="12"/>
        <v>#REF!</v>
      </c>
      <c r="B523" s="68" t="e">
        <f t="shared" si="13"/>
        <v>#REF!</v>
      </c>
      <c r="C523" s="69" t="str">
        <f t="shared" si="14"/>
        <v/>
      </c>
      <c r="D523" s="69" t="str">
        <f t="shared" si="15"/>
        <v/>
      </c>
      <c r="E523" s="69" t="str">
        <f t="shared" si="16"/>
        <v/>
      </c>
      <c r="F523" s="69" t="e">
        <f t="shared" si="17"/>
        <v>#VALUE!</v>
      </c>
    </row>
    <row r="524" spans="1:6">
      <c r="A524" s="68" t="e">
        <f t="shared" si="12"/>
        <v>#REF!</v>
      </c>
      <c r="B524" s="68" t="e">
        <f t="shared" si="13"/>
        <v>#REF!</v>
      </c>
      <c r="C524" s="69" t="str">
        <f t="shared" si="14"/>
        <v/>
      </c>
      <c r="D524" s="69" t="str">
        <f t="shared" si="15"/>
        <v/>
      </c>
      <c r="E524" s="69" t="str">
        <f t="shared" si="16"/>
        <v/>
      </c>
      <c r="F524" s="69" t="e">
        <f t="shared" si="17"/>
        <v>#VALUE!</v>
      </c>
    </row>
    <row r="525" spans="1:6">
      <c r="A525" s="68" t="e">
        <f t="shared" si="12"/>
        <v>#REF!</v>
      </c>
      <c r="B525" s="68" t="e">
        <f t="shared" si="13"/>
        <v>#REF!</v>
      </c>
      <c r="C525" s="69" t="str">
        <f t="shared" si="14"/>
        <v/>
      </c>
      <c r="D525" s="69" t="str">
        <f t="shared" si="15"/>
        <v/>
      </c>
      <c r="E525" s="69" t="str">
        <f t="shared" si="16"/>
        <v/>
      </c>
      <c r="F525" s="69" t="e">
        <f t="shared" si="17"/>
        <v>#VALUE!</v>
      </c>
    </row>
    <row r="526" spans="1:6">
      <c r="A526" s="68" t="e">
        <f t="shared" si="12"/>
        <v>#REF!</v>
      </c>
      <c r="B526" s="68" t="e">
        <f t="shared" si="13"/>
        <v>#REF!</v>
      </c>
      <c r="C526" s="69" t="str">
        <f t="shared" si="14"/>
        <v/>
      </c>
      <c r="D526" s="69" t="str">
        <f t="shared" si="15"/>
        <v/>
      </c>
      <c r="E526" s="69" t="str">
        <f t="shared" si="16"/>
        <v/>
      </c>
      <c r="F526" s="69" t="e">
        <f t="shared" si="17"/>
        <v>#VALUE!</v>
      </c>
    </row>
    <row r="527" spans="1:6">
      <c r="A527" s="68" t="e">
        <f t="shared" si="12"/>
        <v>#REF!</v>
      </c>
      <c r="B527" s="68" t="e">
        <f t="shared" si="13"/>
        <v>#REF!</v>
      </c>
      <c r="C527" s="69" t="str">
        <f t="shared" si="14"/>
        <v/>
      </c>
      <c r="D527" s="69" t="str">
        <f t="shared" si="15"/>
        <v/>
      </c>
      <c r="E527" s="69" t="str">
        <f t="shared" si="16"/>
        <v/>
      </c>
      <c r="F527" s="69" t="e">
        <f t="shared" si="17"/>
        <v>#VALUE!</v>
      </c>
    </row>
    <row r="528" spans="1:6">
      <c r="A528" s="68" t="e">
        <f t="shared" si="12"/>
        <v>#REF!</v>
      </c>
      <c r="B528" s="68" t="e">
        <f t="shared" si="13"/>
        <v>#REF!</v>
      </c>
      <c r="C528" s="69" t="str">
        <f t="shared" si="14"/>
        <v/>
      </c>
      <c r="D528" s="69" t="str">
        <f t="shared" si="15"/>
        <v/>
      </c>
      <c r="E528" s="69" t="str">
        <f t="shared" si="16"/>
        <v/>
      </c>
      <c r="F528" s="69" t="e">
        <f t="shared" si="17"/>
        <v>#VALUE!</v>
      </c>
    </row>
    <row r="529" spans="1:6">
      <c r="A529" s="68" t="e">
        <f t="shared" si="12"/>
        <v>#REF!</v>
      </c>
      <c r="B529" s="68" t="e">
        <f t="shared" si="13"/>
        <v>#REF!</v>
      </c>
      <c r="C529" s="69" t="str">
        <f t="shared" si="14"/>
        <v/>
      </c>
      <c r="D529" s="69" t="str">
        <f t="shared" si="15"/>
        <v/>
      </c>
      <c r="E529" s="69" t="str">
        <f t="shared" si="16"/>
        <v/>
      </c>
      <c r="F529" s="69" t="e">
        <f t="shared" si="17"/>
        <v>#VALUE!</v>
      </c>
    </row>
    <row r="530" spans="1:6">
      <c r="A530" s="68" t="e">
        <f t="shared" si="12"/>
        <v>#REF!</v>
      </c>
      <c r="B530" s="68" t="e">
        <f t="shared" si="13"/>
        <v>#REF!</v>
      </c>
      <c r="C530" s="69" t="str">
        <f t="shared" si="14"/>
        <v/>
      </c>
      <c r="D530" s="69" t="str">
        <f t="shared" si="15"/>
        <v/>
      </c>
      <c r="E530" s="69" t="str">
        <f t="shared" si="16"/>
        <v/>
      </c>
      <c r="F530" s="69" t="e">
        <f t="shared" si="17"/>
        <v>#VALUE!</v>
      </c>
    </row>
    <row r="531" spans="1:6">
      <c r="A531" s="68" t="e">
        <f t="shared" si="12"/>
        <v>#REF!</v>
      </c>
      <c r="B531" s="68" t="e">
        <f t="shared" si="13"/>
        <v>#REF!</v>
      </c>
      <c r="C531" s="69" t="str">
        <f t="shared" si="14"/>
        <v/>
      </c>
      <c r="D531" s="69" t="str">
        <f t="shared" si="15"/>
        <v/>
      </c>
      <c r="E531" s="69" t="str">
        <f t="shared" si="16"/>
        <v/>
      </c>
      <c r="F531" s="69" t="e">
        <f t="shared" si="17"/>
        <v>#VALUE!</v>
      </c>
    </row>
    <row r="532" spans="1:6">
      <c r="A532" s="68" t="e">
        <f t="shared" si="12"/>
        <v>#REF!</v>
      </c>
      <c r="B532" s="68" t="e">
        <f t="shared" si="13"/>
        <v>#REF!</v>
      </c>
      <c r="C532" s="69" t="str">
        <f t="shared" si="14"/>
        <v/>
      </c>
      <c r="D532" s="69" t="str">
        <f t="shared" si="15"/>
        <v/>
      </c>
      <c r="E532" s="69" t="str">
        <f t="shared" si="16"/>
        <v/>
      </c>
      <c r="F532" s="69" t="e">
        <f t="shared" si="17"/>
        <v>#VALUE!</v>
      </c>
    </row>
    <row r="533" spans="1:6">
      <c r="A533" s="68" t="e">
        <f t="shared" si="12"/>
        <v>#REF!</v>
      </c>
      <c r="B533" s="68" t="e">
        <f t="shared" si="13"/>
        <v>#REF!</v>
      </c>
      <c r="C533" s="69" t="str">
        <f t="shared" si="14"/>
        <v/>
      </c>
      <c r="D533" s="69" t="str">
        <f t="shared" si="15"/>
        <v/>
      </c>
      <c r="E533" s="69" t="str">
        <f t="shared" si="16"/>
        <v/>
      </c>
      <c r="F533" s="69" t="e">
        <f t="shared" si="17"/>
        <v>#VALUE!</v>
      </c>
    </row>
    <row r="534" spans="1:6">
      <c r="A534" s="68" t="e">
        <f t="shared" si="12"/>
        <v>#REF!</v>
      </c>
      <c r="B534" s="68" t="e">
        <f t="shared" si="13"/>
        <v>#REF!</v>
      </c>
      <c r="C534" s="69" t="str">
        <f t="shared" si="14"/>
        <v/>
      </c>
      <c r="D534" s="69" t="str">
        <f t="shared" si="15"/>
        <v/>
      </c>
      <c r="E534" s="69" t="str">
        <f t="shared" si="16"/>
        <v/>
      </c>
      <c r="F534" s="69" t="e">
        <f t="shared" si="17"/>
        <v>#VALUE!</v>
      </c>
    </row>
    <row r="535" spans="1:6">
      <c r="A535" s="68" t="e">
        <f t="shared" si="12"/>
        <v>#REF!</v>
      </c>
      <c r="B535" s="68" t="e">
        <f t="shared" si="13"/>
        <v>#REF!</v>
      </c>
      <c r="C535" s="69" t="str">
        <f t="shared" si="14"/>
        <v/>
      </c>
      <c r="D535" s="69" t="str">
        <f t="shared" si="15"/>
        <v/>
      </c>
      <c r="E535" s="69" t="str">
        <f t="shared" si="16"/>
        <v/>
      </c>
      <c r="F535" s="69" t="e">
        <f t="shared" si="17"/>
        <v>#VALUE!</v>
      </c>
    </row>
    <row r="536" spans="1:6">
      <c r="A536" s="68" t="e">
        <f t="shared" si="12"/>
        <v>#REF!</v>
      </c>
      <c r="B536" s="68" t="e">
        <f t="shared" si="13"/>
        <v>#REF!</v>
      </c>
      <c r="C536" s="69" t="str">
        <f t="shared" si="14"/>
        <v/>
      </c>
      <c r="D536" s="69" t="str">
        <f t="shared" si="15"/>
        <v/>
      </c>
      <c r="E536" s="69" t="str">
        <f t="shared" si="16"/>
        <v/>
      </c>
      <c r="F536" s="69" t="e">
        <f t="shared" si="17"/>
        <v>#VALUE!</v>
      </c>
    </row>
    <row r="537" spans="1:6">
      <c r="A537" s="68" t="e">
        <f t="shared" si="12"/>
        <v>#REF!</v>
      </c>
      <c r="B537" s="68" t="e">
        <f t="shared" si="13"/>
        <v>#REF!</v>
      </c>
      <c r="C537" s="69" t="str">
        <f t="shared" si="14"/>
        <v/>
      </c>
      <c r="D537" s="69" t="str">
        <f t="shared" si="15"/>
        <v/>
      </c>
      <c r="E537" s="69" t="str">
        <f t="shared" si="16"/>
        <v/>
      </c>
      <c r="F537" s="69" t="e">
        <f t="shared" si="17"/>
        <v>#VALUE!</v>
      </c>
    </row>
    <row r="538" spans="1:6">
      <c r="A538" s="68" t="e">
        <f t="shared" si="12"/>
        <v>#REF!</v>
      </c>
      <c r="B538" s="68" t="e">
        <f t="shared" si="13"/>
        <v>#REF!</v>
      </c>
      <c r="C538" s="69" t="str">
        <f t="shared" si="14"/>
        <v/>
      </c>
      <c r="D538" s="69" t="str">
        <f t="shared" si="15"/>
        <v/>
      </c>
      <c r="E538" s="69" t="str">
        <f t="shared" si="16"/>
        <v/>
      </c>
      <c r="F538" s="69" t="e">
        <f t="shared" si="17"/>
        <v>#VALUE!</v>
      </c>
    </row>
    <row r="539" spans="1:6">
      <c r="A539" s="68" t="e">
        <f t="shared" si="12"/>
        <v>#REF!</v>
      </c>
      <c r="B539" s="68" t="e">
        <f t="shared" si="13"/>
        <v>#REF!</v>
      </c>
      <c r="C539" s="69" t="str">
        <f t="shared" si="14"/>
        <v/>
      </c>
      <c r="D539" s="69" t="str">
        <f t="shared" si="15"/>
        <v/>
      </c>
      <c r="E539" s="69" t="str">
        <f t="shared" si="16"/>
        <v/>
      </c>
      <c r="F539" s="69" t="e">
        <f t="shared" si="17"/>
        <v>#VALUE!</v>
      </c>
    </row>
    <row r="540" spans="1:6">
      <c r="A540" s="68" t="e">
        <f t="shared" si="12"/>
        <v>#REF!</v>
      </c>
      <c r="B540" s="68" t="e">
        <f t="shared" si="13"/>
        <v>#REF!</v>
      </c>
      <c r="C540" s="69" t="str">
        <f t="shared" si="14"/>
        <v/>
      </c>
      <c r="D540" s="69" t="str">
        <f t="shared" si="15"/>
        <v/>
      </c>
      <c r="E540" s="69" t="str">
        <f t="shared" si="16"/>
        <v/>
      </c>
      <c r="F540" s="69" t="e">
        <f t="shared" si="17"/>
        <v>#VALUE!</v>
      </c>
    </row>
    <row r="541" spans="1:6">
      <c r="A541" s="68" t="e">
        <f t="shared" si="12"/>
        <v>#REF!</v>
      </c>
      <c r="B541" s="68" t="e">
        <f t="shared" si="13"/>
        <v>#REF!</v>
      </c>
      <c r="C541" s="69" t="str">
        <f t="shared" si="14"/>
        <v/>
      </c>
      <c r="D541" s="69" t="str">
        <f t="shared" si="15"/>
        <v/>
      </c>
      <c r="E541" s="69" t="str">
        <f t="shared" si="16"/>
        <v/>
      </c>
      <c r="F541" s="69" t="e">
        <f t="shared" si="17"/>
        <v>#VALUE!</v>
      </c>
    </row>
    <row r="542" spans="1:6">
      <c r="A542" s="68" t="e">
        <f t="shared" si="12"/>
        <v>#REF!</v>
      </c>
      <c r="B542" s="68" t="e">
        <f t="shared" si="13"/>
        <v>#REF!</v>
      </c>
      <c r="C542" s="69" t="str">
        <f t="shared" si="14"/>
        <v/>
      </c>
      <c r="D542" s="69" t="str">
        <f t="shared" si="15"/>
        <v/>
      </c>
      <c r="E542" s="69" t="str">
        <f t="shared" si="16"/>
        <v/>
      </c>
      <c r="F542" s="69" t="e">
        <f t="shared" si="17"/>
        <v>#VALUE!</v>
      </c>
    </row>
    <row r="543" spans="1:6">
      <c r="A543" s="68" t="e">
        <f t="shared" si="12"/>
        <v>#REF!</v>
      </c>
      <c r="B543" s="68" t="e">
        <f t="shared" si="13"/>
        <v>#REF!</v>
      </c>
      <c r="C543" s="69" t="str">
        <f t="shared" si="14"/>
        <v/>
      </c>
      <c r="D543" s="69" t="str">
        <f t="shared" si="15"/>
        <v/>
      </c>
      <c r="E543" s="69" t="str">
        <f t="shared" si="16"/>
        <v/>
      </c>
      <c r="F543" s="69" t="e">
        <f t="shared" si="17"/>
        <v>#VALUE!</v>
      </c>
    </row>
    <row r="544" spans="1:6">
      <c r="A544" s="68" t="e">
        <f t="shared" si="12"/>
        <v>#REF!</v>
      </c>
      <c r="B544" s="68" t="e">
        <f t="shared" si="13"/>
        <v>#REF!</v>
      </c>
      <c r="C544" s="69" t="str">
        <f t="shared" si="14"/>
        <v/>
      </c>
      <c r="D544" s="69" t="str">
        <f t="shared" si="15"/>
        <v/>
      </c>
      <c r="E544" s="69" t="str">
        <f t="shared" si="16"/>
        <v/>
      </c>
      <c r="F544" s="69" t="e">
        <f t="shared" si="17"/>
        <v>#VALUE!</v>
      </c>
    </row>
    <row r="545" spans="1:6">
      <c r="A545" s="68" t="e">
        <f t="shared" si="12"/>
        <v>#REF!</v>
      </c>
      <c r="B545" s="68" t="e">
        <f t="shared" si="13"/>
        <v>#REF!</v>
      </c>
      <c r="C545" s="69" t="str">
        <f t="shared" si="14"/>
        <v/>
      </c>
      <c r="D545" s="69" t="str">
        <f t="shared" si="15"/>
        <v/>
      </c>
      <c r="E545" s="69" t="str">
        <f t="shared" si="16"/>
        <v/>
      </c>
      <c r="F545" s="69" t="e">
        <f t="shared" si="17"/>
        <v>#VALUE!</v>
      </c>
    </row>
    <row r="546" spans="1:6">
      <c r="A546" s="68" t="e">
        <f t="shared" si="12"/>
        <v>#REF!</v>
      </c>
      <c r="B546" s="68" t="e">
        <f t="shared" si="13"/>
        <v>#REF!</v>
      </c>
      <c r="C546" s="69" t="str">
        <f t="shared" si="14"/>
        <v/>
      </c>
      <c r="D546" s="69" t="str">
        <f t="shared" si="15"/>
        <v/>
      </c>
      <c r="E546" s="69" t="str">
        <f t="shared" si="16"/>
        <v/>
      </c>
      <c r="F546" s="69" t="e">
        <f t="shared" si="17"/>
        <v>#VALUE!</v>
      </c>
    </row>
    <row r="547" spans="1:6">
      <c r="A547" s="68" t="e">
        <f t="shared" si="12"/>
        <v>#REF!</v>
      </c>
      <c r="B547" s="68" t="e">
        <f t="shared" si="13"/>
        <v>#REF!</v>
      </c>
      <c r="C547" s="69" t="str">
        <f t="shared" si="14"/>
        <v/>
      </c>
      <c r="D547" s="69" t="str">
        <f t="shared" si="15"/>
        <v/>
      </c>
      <c r="E547" s="69" t="str">
        <f t="shared" si="16"/>
        <v/>
      </c>
      <c r="F547" s="69" t="e">
        <f t="shared" si="17"/>
        <v>#VALUE!</v>
      </c>
    </row>
    <row r="548" spans="1:6">
      <c r="A548" s="68" t="e">
        <f t="shared" si="12"/>
        <v>#REF!</v>
      </c>
      <c r="B548" s="68" t="e">
        <f t="shared" si="13"/>
        <v>#REF!</v>
      </c>
      <c r="C548" s="69" t="str">
        <f t="shared" si="14"/>
        <v/>
      </c>
      <c r="D548" s="69" t="str">
        <f t="shared" si="15"/>
        <v/>
      </c>
      <c r="E548" s="69" t="str">
        <f t="shared" si="16"/>
        <v/>
      </c>
      <c r="F548" s="69" t="e">
        <f t="shared" si="17"/>
        <v>#VALUE!</v>
      </c>
    </row>
    <row r="549" spans="1:6">
      <c r="A549" s="68" t="e">
        <f t="shared" si="12"/>
        <v>#REF!</v>
      </c>
      <c r="B549" s="68" t="e">
        <f t="shared" si="13"/>
        <v>#REF!</v>
      </c>
      <c r="C549" s="69" t="str">
        <f t="shared" si="14"/>
        <v/>
      </c>
      <c r="D549" s="69" t="str">
        <f t="shared" si="15"/>
        <v/>
      </c>
      <c r="E549" s="69" t="str">
        <f t="shared" si="16"/>
        <v/>
      </c>
      <c r="F549" s="69" t="e">
        <f t="shared" si="17"/>
        <v>#VALUE!</v>
      </c>
    </row>
    <row r="550" spans="1:6">
      <c r="A550" s="68" t="e">
        <f t="shared" si="12"/>
        <v>#REF!</v>
      </c>
      <c r="B550" s="68" t="e">
        <f t="shared" si="13"/>
        <v>#REF!</v>
      </c>
      <c r="C550" s="69" t="str">
        <f t="shared" si="14"/>
        <v/>
      </c>
      <c r="D550" s="69" t="str">
        <f t="shared" si="15"/>
        <v/>
      </c>
      <c r="E550" s="69" t="str">
        <f t="shared" si="16"/>
        <v/>
      </c>
      <c r="F550" s="69" t="e">
        <f t="shared" si="17"/>
        <v>#VALUE!</v>
      </c>
    </row>
    <row r="551" spans="1:6">
      <c r="A551" s="68" t="e">
        <f t="shared" si="12"/>
        <v>#REF!</v>
      </c>
      <c r="B551" s="68" t="e">
        <f t="shared" si="13"/>
        <v>#REF!</v>
      </c>
      <c r="C551" s="69" t="str">
        <f t="shared" si="14"/>
        <v/>
      </c>
      <c r="D551" s="69" t="str">
        <f t="shared" si="15"/>
        <v/>
      </c>
      <c r="E551" s="69" t="str">
        <f t="shared" si="16"/>
        <v/>
      </c>
      <c r="F551" s="69" t="e">
        <f t="shared" si="17"/>
        <v>#VALUE!</v>
      </c>
    </row>
    <row r="552" spans="1:6">
      <c r="A552" s="68" t="e">
        <f t="shared" si="12"/>
        <v>#REF!</v>
      </c>
      <c r="B552" s="68" t="e">
        <f t="shared" si="13"/>
        <v>#REF!</v>
      </c>
      <c r="C552" s="69" t="str">
        <f t="shared" si="14"/>
        <v/>
      </c>
      <c r="D552" s="69" t="str">
        <f t="shared" si="15"/>
        <v/>
      </c>
      <c r="E552" s="69" t="str">
        <f t="shared" si="16"/>
        <v/>
      </c>
      <c r="F552" s="69" t="e">
        <f t="shared" si="17"/>
        <v>#VALUE!</v>
      </c>
    </row>
    <row r="553" spans="1:6">
      <c r="A553" s="68" t="e">
        <f t="shared" si="12"/>
        <v>#REF!</v>
      </c>
      <c r="B553" s="68" t="e">
        <f t="shared" si="13"/>
        <v>#REF!</v>
      </c>
      <c r="C553" s="69" t="str">
        <f t="shared" si="14"/>
        <v/>
      </c>
      <c r="D553" s="69" t="str">
        <f t="shared" si="15"/>
        <v/>
      </c>
      <c r="E553" s="69" t="str">
        <f t="shared" si="16"/>
        <v/>
      </c>
      <c r="F553" s="69" t="e">
        <f t="shared" si="17"/>
        <v>#VALUE!</v>
      </c>
    </row>
    <row r="554" spans="1:6">
      <c r="A554" s="68" t="e">
        <f t="shared" si="12"/>
        <v>#REF!</v>
      </c>
      <c r="B554" s="68" t="e">
        <f t="shared" si="13"/>
        <v>#REF!</v>
      </c>
      <c r="C554" s="69" t="str">
        <f t="shared" si="14"/>
        <v/>
      </c>
      <c r="D554" s="69" t="str">
        <f t="shared" si="15"/>
        <v/>
      </c>
      <c r="E554" s="69" t="str">
        <f t="shared" si="16"/>
        <v/>
      </c>
      <c r="F554" s="69" t="e">
        <f t="shared" si="17"/>
        <v>#VALUE!</v>
      </c>
    </row>
    <row r="555" spans="1:6">
      <c r="A555" s="68" t="e">
        <f t="shared" si="12"/>
        <v>#REF!</v>
      </c>
      <c r="B555" s="68" t="e">
        <f t="shared" si="13"/>
        <v>#REF!</v>
      </c>
      <c r="C555" s="69" t="str">
        <f t="shared" si="14"/>
        <v/>
      </c>
      <c r="D555" s="69" t="str">
        <f t="shared" si="15"/>
        <v/>
      </c>
      <c r="E555" s="69" t="str">
        <f t="shared" si="16"/>
        <v/>
      </c>
      <c r="F555" s="69" t="e">
        <f t="shared" si="17"/>
        <v>#VALUE!</v>
      </c>
    </row>
    <row r="556" spans="1:6">
      <c r="A556" s="68" t="e">
        <f t="shared" si="12"/>
        <v>#REF!</v>
      </c>
      <c r="B556" s="68" t="e">
        <f t="shared" si="13"/>
        <v>#REF!</v>
      </c>
      <c r="C556" s="69" t="str">
        <f t="shared" si="14"/>
        <v/>
      </c>
      <c r="D556" s="69" t="str">
        <f t="shared" si="15"/>
        <v/>
      </c>
      <c r="E556" s="69" t="str">
        <f t="shared" si="16"/>
        <v/>
      </c>
      <c r="F556" s="69" t="e">
        <f t="shared" si="17"/>
        <v>#VALUE!</v>
      </c>
    </row>
    <row r="557" spans="1:6">
      <c r="A557" s="68" t="e">
        <f t="shared" si="12"/>
        <v>#REF!</v>
      </c>
      <c r="B557" s="68" t="e">
        <f t="shared" si="13"/>
        <v>#REF!</v>
      </c>
      <c r="C557" s="69" t="str">
        <f t="shared" si="14"/>
        <v/>
      </c>
      <c r="D557" s="69" t="str">
        <f t="shared" si="15"/>
        <v/>
      </c>
      <c r="E557" s="69" t="str">
        <f t="shared" si="16"/>
        <v/>
      </c>
      <c r="F557" s="69" t="e">
        <f t="shared" si="17"/>
        <v>#VALUE!</v>
      </c>
    </row>
    <row r="558" spans="1:6">
      <c r="A558" s="68" t="e">
        <f t="shared" si="12"/>
        <v>#REF!</v>
      </c>
      <c r="B558" s="68" t="e">
        <f t="shared" si="13"/>
        <v>#REF!</v>
      </c>
      <c r="C558" s="69" t="str">
        <f t="shared" si="14"/>
        <v/>
      </c>
      <c r="D558" s="69" t="str">
        <f t="shared" si="15"/>
        <v/>
      </c>
      <c r="E558" s="69" t="str">
        <f t="shared" si="16"/>
        <v/>
      </c>
      <c r="F558" s="69" t="e">
        <f t="shared" si="17"/>
        <v>#VALUE!</v>
      </c>
    </row>
    <row r="559" spans="1:6">
      <c r="A559" s="68" t="e">
        <f t="shared" si="12"/>
        <v>#REF!</v>
      </c>
      <c r="B559" s="68" t="e">
        <f t="shared" si="13"/>
        <v>#REF!</v>
      </c>
      <c r="C559" s="69" t="str">
        <f t="shared" si="14"/>
        <v/>
      </c>
      <c r="D559" s="69" t="str">
        <f t="shared" si="15"/>
        <v/>
      </c>
      <c r="E559" s="69" t="str">
        <f t="shared" si="16"/>
        <v/>
      </c>
      <c r="F559" s="69" t="e">
        <f t="shared" si="17"/>
        <v>#VALUE!</v>
      </c>
    </row>
    <row r="560" spans="1:6">
      <c r="A560" s="68" t="e">
        <f t="shared" si="12"/>
        <v>#REF!</v>
      </c>
      <c r="B560" s="68" t="e">
        <f t="shared" si="13"/>
        <v>#REF!</v>
      </c>
      <c r="C560" s="69" t="str">
        <f t="shared" si="14"/>
        <v/>
      </c>
      <c r="D560" s="69" t="str">
        <f t="shared" si="15"/>
        <v/>
      </c>
      <c r="E560" s="69" t="str">
        <f t="shared" si="16"/>
        <v/>
      </c>
      <c r="F560" s="69" t="e">
        <f t="shared" si="17"/>
        <v>#VALUE!</v>
      </c>
    </row>
    <row r="561" spans="1:6">
      <c r="A561" s="68" t="e">
        <f t="shared" si="12"/>
        <v>#REF!</v>
      </c>
      <c r="B561" s="68" t="e">
        <f t="shared" si="13"/>
        <v>#REF!</v>
      </c>
      <c r="C561" s="69" t="str">
        <f t="shared" si="14"/>
        <v/>
      </c>
      <c r="D561" s="69" t="str">
        <f t="shared" si="15"/>
        <v/>
      </c>
      <c r="E561" s="69" t="str">
        <f t="shared" si="16"/>
        <v/>
      </c>
      <c r="F561" s="69" t="e">
        <f t="shared" si="17"/>
        <v>#VALUE!</v>
      </c>
    </row>
    <row r="562" spans="1:6">
      <c r="A562" s="68" t="e">
        <f t="shared" si="12"/>
        <v>#REF!</v>
      </c>
      <c r="B562" s="68" t="e">
        <f t="shared" si="13"/>
        <v>#REF!</v>
      </c>
      <c r="C562" s="69" t="str">
        <f t="shared" si="14"/>
        <v/>
      </c>
      <c r="D562" s="69" t="str">
        <f t="shared" si="15"/>
        <v/>
      </c>
      <c r="E562" s="69" t="str">
        <f t="shared" si="16"/>
        <v/>
      </c>
      <c r="F562" s="69" t="e">
        <f t="shared" si="17"/>
        <v>#VALUE!</v>
      </c>
    </row>
    <row r="563" spans="1:6">
      <c r="A563" s="68" t="e">
        <f t="shared" si="12"/>
        <v>#REF!</v>
      </c>
      <c r="B563" s="68" t="e">
        <f t="shared" si="13"/>
        <v>#REF!</v>
      </c>
      <c r="C563" s="69" t="str">
        <f t="shared" si="14"/>
        <v/>
      </c>
      <c r="D563" s="69" t="str">
        <f t="shared" si="15"/>
        <v/>
      </c>
      <c r="E563" s="69" t="str">
        <f t="shared" si="16"/>
        <v/>
      </c>
      <c r="F563" s="69" t="e">
        <f t="shared" si="17"/>
        <v>#VALUE!</v>
      </c>
    </row>
    <row r="564" spans="1:6">
      <c r="A564" s="68" t="e">
        <f t="shared" si="12"/>
        <v>#REF!</v>
      </c>
      <c r="B564" s="68" t="e">
        <f t="shared" si="13"/>
        <v>#REF!</v>
      </c>
      <c r="C564" s="69" t="str">
        <f t="shared" si="14"/>
        <v/>
      </c>
      <c r="D564" s="69" t="str">
        <f t="shared" si="15"/>
        <v/>
      </c>
      <c r="E564" s="69" t="str">
        <f t="shared" si="16"/>
        <v/>
      </c>
      <c r="F564" s="69" t="e">
        <f t="shared" si="17"/>
        <v>#VALUE!</v>
      </c>
    </row>
    <row r="565" spans="1:6">
      <c r="A565" s="68" t="e">
        <f t="shared" si="12"/>
        <v>#REF!</v>
      </c>
      <c r="B565" s="68" t="e">
        <f t="shared" si="13"/>
        <v>#REF!</v>
      </c>
      <c r="C565" s="69" t="str">
        <f t="shared" si="14"/>
        <v/>
      </c>
      <c r="D565" s="69" t="str">
        <f t="shared" si="15"/>
        <v/>
      </c>
      <c r="E565" s="69" t="str">
        <f t="shared" si="16"/>
        <v/>
      </c>
      <c r="F565" s="69" t="e">
        <f t="shared" si="17"/>
        <v>#VALUE!</v>
      </c>
    </row>
    <row r="566" spans="1:6">
      <c r="A566" s="68" t="e">
        <f t="shared" si="12"/>
        <v>#REF!</v>
      </c>
      <c r="B566" s="68" t="e">
        <f t="shared" si="13"/>
        <v>#REF!</v>
      </c>
      <c r="C566" s="69" t="str">
        <f t="shared" si="14"/>
        <v/>
      </c>
      <c r="D566" s="69" t="str">
        <f t="shared" si="15"/>
        <v/>
      </c>
      <c r="E566" s="69" t="str">
        <f t="shared" si="16"/>
        <v/>
      </c>
      <c r="F566" s="69" t="e">
        <f t="shared" si="17"/>
        <v>#VALUE!</v>
      </c>
    </row>
    <row r="567" spans="1:6">
      <c r="A567" s="68" t="e">
        <f t="shared" si="12"/>
        <v>#REF!</v>
      </c>
      <c r="B567" s="68" t="e">
        <f t="shared" si="13"/>
        <v>#REF!</v>
      </c>
      <c r="C567" s="69" t="str">
        <f t="shared" si="14"/>
        <v/>
      </c>
      <c r="D567" s="69" t="str">
        <f t="shared" si="15"/>
        <v/>
      </c>
      <c r="E567" s="69" t="str">
        <f t="shared" si="16"/>
        <v/>
      </c>
      <c r="F567" s="69" t="e">
        <f t="shared" si="17"/>
        <v>#VALUE!</v>
      </c>
    </row>
    <row r="568" spans="1:6">
      <c r="A568" s="68" t="e">
        <f t="shared" si="12"/>
        <v>#REF!</v>
      </c>
      <c r="B568" s="68" t="e">
        <f t="shared" si="13"/>
        <v>#REF!</v>
      </c>
      <c r="C568" s="69" t="str">
        <f t="shared" si="14"/>
        <v/>
      </c>
      <c r="D568" s="69" t="str">
        <f t="shared" si="15"/>
        <v/>
      </c>
      <c r="E568" s="69" t="str">
        <f t="shared" si="16"/>
        <v/>
      </c>
      <c r="F568" s="69" t="e">
        <f t="shared" si="17"/>
        <v>#VALUE!</v>
      </c>
    </row>
    <row r="569" spans="1:6">
      <c r="A569" s="68" t="e">
        <f t="shared" si="12"/>
        <v>#REF!</v>
      </c>
      <c r="B569" s="68" t="e">
        <f t="shared" si="13"/>
        <v>#REF!</v>
      </c>
      <c r="C569" s="69" t="str">
        <f t="shared" si="14"/>
        <v/>
      </c>
      <c r="D569" s="69" t="str">
        <f t="shared" si="15"/>
        <v/>
      </c>
      <c r="E569" s="69" t="str">
        <f t="shared" si="16"/>
        <v/>
      </c>
      <c r="F569" s="69" t="e">
        <f t="shared" si="17"/>
        <v>#VALUE!</v>
      </c>
    </row>
    <row r="570" spans="1:6">
      <c r="A570" s="68" t="e">
        <f t="shared" si="12"/>
        <v>#REF!</v>
      </c>
      <c r="B570" s="68" t="e">
        <f t="shared" si="13"/>
        <v>#REF!</v>
      </c>
      <c r="C570" s="69" t="str">
        <f t="shared" si="14"/>
        <v/>
      </c>
      <c r="D570" s="69" t="str">
        <f t="shared" si="15"/>
        <v/>
      </c>
      <c r="E570" s="69" t="str">
        <f t="shared" si="16"/>
        <v/>
      </c>
      <c r="F570" s="69" t="e">
        <f t="shared" si="17"/>
        <v>#VALUE!</v>
      </c>
    </row>
    <row r="571" spans="1:6">
      <c r="A571" s="68" t="e">
        <f t="shared" si="12"/>
        <v>#REF!</v>
      </c>
      <c r="B571" s="68" t="e">
        <f t="shared" si="13"/>
        <v>#REF!</v>
      </c>
      <c r="C571" s="69" t="str">
        <f t="shared" si="14"/>
        <v/>
      </c>
      <c r="D571" s="69" t="str">
        <f t="shared" si="15"/>
        <v/>
      </c>
      <c r="E571" s="69" t="str">
        <f t="shared" si="16"/>
        <v/>
      </c>
      <c r="F571" s="69" t="e">
        <f t="shared" si="17"/>
        <v>#VALUE!</v>
      </c>
    </row>
    <row r="572" spans="1:6">
      <c r="A572" s="68" t="e">
        <f t="shared" si="12"/>
        <v>#REF!</v>
      </c>
      <c r="B572" s="68" t="e">
        <f t="shared" si="13"/>
        <v>#REF!</v>
      </c>
      <c r="C572" s="69" t="str">
        <f t="shared" si="14"/>
        <v/>
      </c>
      <c r="D572" s="69" t="str">
        <f t="shared" si="15"/>
        <v/>
      </c>
      <c r="E572" s="69" t="str">
        <f t="shared" si="16"/>
        <v/>
      </c>
      <c r="F572" s="69" t="e">
        <f t="shared" si="17"/>
        <v>#VALUE!</v>
      </c>
    </row>
    <row r="573" spans="1:6">
      <c r="A573" s="68" t="e">
        <f t="shared" si="12"/>
        <v>#REF!</v>
      </c>
      <c r="B573" s="68" t="e">
        <f t="shared" si="13"/>
        <v>#REF!</v>
      </c>
      <c r="C573" s="69" t="str">
        <f t="shared" si="14"/>
        <v/>
      </c>
      <c r="D573" s="69" t="str">
        <f t="shared" si="15"/>
        <v/>
      </c>
      <c r="E573" s="69" t="str">
        <f t="shared" si="16"/>
        <v/>
      </c>
      <c r="F573" s="69" t="e">
        <f t="shared" si="17"/>
        <v>#VALUE!</v>
      </c>
    </row>
    <row r="574" spans="1:6">
      <c r="A574" s="68" t="e">
        <f t="shared" si="12"/>
        <v>#REF!</v>
      </c>
      <c r="B574" s="68" t="e">
        <f t="shared" si="13"/>
        <v>#REF!</v>
      </c>
      <c r="C574" s="69" t="str">
        <f t="shared" si="14"/>
        <v/>
      </c>
      <c r="D574" s="69" t="str">
        <f t="shared" si="15"/>
        <v/>
      </c>
      <c r="E574" s="69" t="str">
        <f t="shared" si="16"/>
        <v/>
      </c>
      <c r="F574" s="69" t="e">
        <f t="shared" si="17"/>
        <v>#VALUE!</v>
      </c>
    </row>
    <row r="575" spans="1:6">
      <c r="A575" s="68" t="e">
        <f t="shared" si="12"/>
        <v>#REF!</v>
      </c>
      <c r="B575" s="68" t="e">
        <f t="shared" si="13"/>
        <v>#REF!</v>
      </c>
      <c r="C575" s="69" t="str">
        <f t="shared" si="14"/>
        <v/>
      </c>
      <c r="D575" s="69" t="str">
        <f t="shared" si="15"/>
        <v/>
      </c>
      <c r="E575" s="69" t="str">
        <f t="shared" si="16"/>
        <v/>
      </c>
      <c r="F575" s="69" t="e">
        <f t="shared" si="17"/>
        <v>#VALUE!</v>
      </c>
    </row>
    <row r="576" spans="1:6">
      <c r="A576" s="68" t="e">
        <f t="shared" si="12"/>
        <v>#REF!</v>
      </c>
      <c r="B576" s="68" t="e">
        <f t="shared" si="13"/>
        <v>#REF!</v>
      </c>
      <c r="C576" s="69" t="str">
        <f t="shared" si="14"/>
        <v/>
      </c>
      <c r="D576" s="69" t="str">
        <f t="shared" si="15"/>
        <v/>
      </c>
      <c r="E576" s="69" t="str">
        <f t="shared" si="16"/>
        <v/>
      </c>
      <c r="F576" s="69" t="e">
        <f t="shared" si="17"/>
        <v>#VALUE!</v>
      </c>
    </row>
    <row r="577" spans="1:6">
      <c r="A577" s="68" t="e">
        <f t="shared" si="12"/>
        <v>#REF!</v>
      </c>
      <c r="B577" s="68" t="e">
        <f t="shared" si="13"/>
        <v>#REF!</v>
      </c>
      <c r="C577" s="69" t="str">
        <f t="shared" si="14"/>
        <v/>
      </c>
      <c r="D577" s="69" t="str">
        <f t="shared" si="15"/>
        <v/>
      </c>
      <c r="E577" s="69" t="str">
        <f t="shared" si="16"/>
        <v/>
      </c>
      <c r="F577" s="69" t="e">
        <f t="shared" si="17"/>
        <v>#VALUE!</v>
      </c>
    </row>
    <row r="578" spans="1:6">
      <c r="A578" s="68" t="e">
        <f t="shared" si="12"/>
        <v>#REF!</v>
      </c>
      <c r="B578" s="68" t="e">
        <f t="shared" si="13"/>
        <v>#REF!</v>
      </c>
      <c r="C578" s="69" t="str">
        <f t="shared" si="14"/>
        <v/>
      </c>
      <c r="D578" s="69" t="str">
        <f t="shared" si="15"/>
        <v/>
      </c>
      <c r="E578" s="69" t="str">
        <f t="shared" si="16"/>
        <v/>
      </c>
      <c r="F578" s="69" t="e">
        <f t="shared" si="17"/>
        <v>#VALUE!</v>
      </c>
    </row>
    <row r="579" spans="1:6">
      <c r="A579" s="68" t="e">
        <f t="shared" si="12"/>
        <v>#REF!</v>
      </c>
      <c r="B579" s="68" t="e">
        <f t="shared" si="13"/>
        <v>#REF!</v>
      </c>
      <c r="C579" s="69" t="str">
        <f t="shared" si="14"/>
        <v/>
      </c>
      <c r="D579" s="69" t="str">
        <f t="shared" si="15"/>
        <v/>
      </c>
      <c r="E579" s="69" t="str">
        <f t="shared" si="16"/>
        <v/>
      </c>
      <c r="F579" s="69" t="e">
        <f t="shared" si="17"/>
        <v>#VALUE!</v>
      </c>
    </row>
    <row r="580" spans="1:6">
      <c r="A580" s="68" t="e">
        <f t="shared" si="12"/>
        <v>#REF!</v>
      </c>
      <c r="B580" s="68" t="e">
        <f t="shared" si="13"/>
        <v>#REF!</v>
      </c>
      <c r="C580" s="69" t="str">
        <f t="shared" si="14"/>
        <v/>
      </c>
      <c r="D580" s="69" t="str">
        <f t="shared" si="15"/>
        <v/>
      </c>
      <c r="E580" s="69" t="str">
        <f t="shared" si="16"/>
        <v/>
      </c>
      <c r="F580" s="69" t="e">
        <f t="shared" si="17"/>
        <v>#VALUE!</v>
      </c>
    </row>
    <row r="581" spans="1:6">
      <c r="A581" s="68" t="e">
        <f t="shared" si="12"/>
        <v>#REF!</v>
      </c>
      <c r="B581" s="68" t="e">
        <f t="shared" si="13"/>
        <v>#REF!</v>
      </c>
      <c r="C581" s="69" t="str">
        <f t="shared" si="14"/>
        <v/>
      </c>
      <c r="D581" s="69" t="str">
        <f t="shared" si="15"/>
        <v/>
      </c>
      <c r="E581" s="69" t="str">
        <f t="shared" si="16"/>
        <v/>
      </c>
      <c r="F581" s="69" t="e">
        <f t="shared" si="17"/>
        <v>#VALUE!</v>
      </c>
    </row>
    <row r="582" spans="1:6">
      <c r="A582" s="68" t="e">
        <f t="shared" si="12"/>
        <v>#REF!</v>
      </c>
      <c r="B582" s="68" t="e">
        <f t="shared" si="13"/>
        <v>#REF!</v>
      </c>
      <c r="C582" s="69" t="str">
        <f t="shared" si="14"/>
        <v/>
      </c>
      <c r="D582" s="69" t="str">
        <f t="shared" si="15"/>
        <v/>
      </c>
      <c r="E582" s="69" t="str">
        <f t="shared" si="16"/>
        <v/>
      </c>
      <c r="F582" s="69" t="e">
        <f t="shared" si="17"/>
        <v>#VALUE!</v>
      </c>
    </row>
    <row r="583" spans="1:6">
      <c r="A583" s="68" t="e">
        <f t="shared" si="12"/>
        <v>#REF!</v>
      </c>
      <c r="B583" s="68" t="e">
        <f t="shared" si="13"/>
        <v>#REF!</v>
      </c>
      <c r="C583" s="69" t="str">
        <f t="shared" si="14"/>
        <v/>
      </c>
      <c r="D583" s="69" t="str">
        <f t="shared" si="15"/>
        <v/>
      </c>
      <c r="E583" s="69" t="str">
        <f t="shared" si="16"/>
        <v/>
      </c>
      <c r="F583" s="69" t="e">
        <f t="shared" si="17"/>
        <v>#VALUE!</v>
      </c>
    </row>
    <row r="584" spans="1:6">
      <c r="A584" s="68" t="e">
        <f t="shared" si="12"/>
        <v>#REF!</v>
      </c>
      <c r="B584" s="68" t="e">
        <f t="shared" si="13"/>
        <v>#REF!</v>
      </c>
      <c r="C584" s="69" t="str">
        <f t="shared" si="14"/>
        <v/>
      </c>
      <c r="D584" s="69" t="str">
        <f t="shared" si="15"/>
        <v/>
      </c>
      <c r="E584" s="69" t="str">
        <f t="shared" si="16"/>
        <v/>
      </c>
      <c r="F584" s="69" t="e">
        <f t="shared" si="17"/>
        <v>#VALUE!</v>
      </c>
    </row>
    <row r="585" spans="1:6">
      <c r="A585" s="68" t="e">
        <f t="shared" si="12"/>
        <v>#REF!</v>
      </c>
      <c r="B585" s="68" t="e">
        <f t="shared" si="13"/>
        <v>#REF!</v>
      </c>
      <c r="C585" s="69" t="str">
        <f t="shared" si="14"/>
        <v/>
      </c>
      <c r="D585" s="69" t="str">
        <f t="shared" si="15"/>
        <v/>
      </c>
      <c r="E585" s="69" t="str">
        <f t="shared" si="16"/>
        <v/>
      </c>
      <c r="F585" s="69" t="e">
        <f t="shared" si="17"/>
        <v>#VALUE!</v>
      </c>
    </row>
    <row r="586" spans="1:6">
      <c r="A586" s="68" t="e">
        <f t="shared" si="12"/>
        <v>#REF!</v>
      </c>
      <c r="B586" s="68" t="e">
        <f t="shared" si="13"/>
        <v>#REF!</v>
      </c>
      <c r="C586" s="69" t="str">
        <f t="shared" si="14"/>
        <v/>
      </c>
      <c r="D586" s="69" t="str">
        <f t="shared" si="15"/>
        <v/>
      </c>
      <c r="E586" s="69" t="str">
        <f t="shared" si="16"/>
        <v/>
      </c>
      <c r="F586" s="69" t="e">
        <f t="shared" si="17"/>
        <v>#VALUE!</v>
      </c>
    </row>
    <row r="587" spans="1:6">
      <c r="A587" s="68" t="e">
        <f t="shared" si="12"/>
        <v>#REF!</v>
      </c>
      <c r="B587" s="68" t="e">
        <f t="shared" si="13"/>
        <v>#REF!</v>
      </c>
      <c r="C587" s="69" t="str">
        <f t="shared" si="14"/>
        <v/>
      </c>
      <c r="D587" s="69" t="str">
        <f t="shared" si="15"/>
        <v/>
      </c>
      <c r="E587" s="69" t="str">
        <f t="shared" si="16"/>
        <v/>
      </c>
      <c r="F587" s="69" t="e">
        <f t="shared" si="17"/>
        <v>#VALUE!</v>
      </c>
    </row>
    <row r="588" spans="1:6">
      <c r="A588" s="68" t="e">
        <f t="shared" si="12"/>
        <v>#REF!</v>
      </c>
      <c r="B588" s="68" t="e">
        <f t="shared" si="13"/>
        <v>#REF!</v>
      </c>
      <c r="C588" s="69" t="str">
        <f t="shared" si="14"/>
        <v/>
      </c>
      <c r="D588" s="69" t="str">
        <f t="shared" si="15"/>
        <v/>
      </c>
      <c r="E588" s="69" t="str">
        <f t="shared" si="16"/>
        <v/>
      </c>
      <c r="F588" s="69" t="e">
        <f t="shared" si="17"/>
        <v>#VALUE!</v>
      </c>
    </row>
    <row r="589" spans="1:6">
      <c r="A589" s="68" t="e">
        <f t="shared" si="12"/>
        <v>#REF!</v>
      </c>
      <c r="B589" s="68" t="e">
        <f t="shared" si="13"/>
        <v>#REF!</v>
      </c>
      <c r="C589" s="69" t="str">
        <f t="shared" si="14"/>
        <v/>
      </c>
      <c r="D589" s="69" t="str">
        <f t="shared" si="15"/>
        <v/>
      </c>
      <c r="E589" s="69" t="str">
        <f t="shared" si="16"/>
        <v/>
      </c>
      <c r="F589" s="69" t="e">
        <f t="shared" si="17"/>
        <v>#VALUE!</v>
      </c>
    </row>
    <row r="590" spans="1:6">
      <c r="A590" s="68" t="e">
        <f t="shared" si="12"/>
        <v>#REF!</v>
      </c>
      <c r="B590" s="68" t="e">
        <f t="shared" si="13"/>
        <v>#REF!</v>
      </c>
      <c r="C590" s="69" t="str">
        <f t="shared" si="14"/>
        <v/>
      </c>
      <c r="D590" s="69" t="str">
        <f t="shared" si="15"/>
        <v/>
      </c>
      <c r="E590" s="69" t="str">
        <f t="shared" si="16"/>
        <v/>
      </c>
      <c r="F590" s="69" t="e">
        <f t="shared" si="17"/>
        <v>#VALUE!</v>
      </c>
    </row>
    <row r="591" spans="1:6">
      <c r="A591" s="68" t="e">
        <f t="shared" si="12"/>
        <v>#REF!</v>
      </c>
      <c r="B591" s="68" t="e">
        <f t="shared" si="13"/>
        <v>#REF!</v>
      </c>
      <c r="C591" s="69" t="str">
        <f t="shared" si="14"/>
        <v/>
      </c>
      <c r="D591" s="69" t="str">
        <f t="shared" si="15"/>
        <v/>
      </c>
      <c r="E591" s="69" t="str">
        <f t="shared" si="16"/>
        <v/>
      </c>
      <c r="F591" s="69" t="e">
        <f t="shared" si="17"/>
        <v>#VALUE!</v>
      </c>
    </row>
    <row r="592" spans="1:6">
      <c r="A592" s="68" t="e">
        <f t="shared" si="12"/>
        <v>#REF!</v>
      </c>
      <c r="B592" s="68" t="e">
        <f t="shared" si="13"/>
        <v>#REF!</v>
      </c>
      <c r="C592" s="69" t="str">
        <f t="shared" si="14"/>
        <v/>
      </c>
      <c r="D592" s="69" t="str">
        <f t="shared" si="15"/>
        <v/>
      </c>
      <c r="E592" s="69" t="str">
        <f t="shared" si="16"/>
        <v/>
      </c>
      <c r="F592" s="69" t="e">
        <f t="shared" si="17"/>
        <v>#VALUE!</v>
      </c>
    </row>
    <row r="593" spans="1:6">
      <c r="A593" s="68" t="e">
        <f t="shared" si="12"/>
        <v>#REF!</v>
      </c>
      <c r="B593" s="68" t="e">
        <f t="shared" si="13"/>
        <v>#REF!</v>
      </c>
      <c r="C593" s="69" t="str">
        <f t="shared" si="14"/>
        <v/>
      </c>
      <c r="D593" s="69" t="str">
        <f t="shared" si="15"/>
        <v/>
      </c>
      <c r="E593" s="69" t="str">
        <f t="shared" si="16"/>
        <v/>
      </c>
      <c r="F593" s="69" t="e">
        <f t="shared" si="17"/>
        <v>#VALUE!</v>
      </c>
    </row>
    <row r="594" spans="1:6">
      <c r="A594" s="68" t="e">
        <f t="shared" si="12"/>
        <v>#REF!</v>
      </c>
      <c r="B594" s="68" t="e">
        <f t="shared" si="13"/>
        <v>#REF!</v>
      </c>
      <c r="C594" s="69" t="str">
        <f t="shared" si="14"/>
        <v/>
      </c>
      <c r="D594" s="69" t="str">
        <f t="shared" si="15"/>
        <v/>
      </c>
      <c r="E594" s="69" t="str">
        <f t="shared" si="16"/>
        <v/>
      </c>
      <c r="F594" s="69" t="e">
        <f t="shared" si="17"/>
        <v>#VALUE!</v>
      </c>
    </row>
    <row r="595" spans="1:6">
      <c r="A595" s="68" t="e">
        <f t="shared" si="12"/>
        <v>#REF!</v>
      </c>
      <c r="B595" s="68" t="e">
        <f t="shared" si="13"/>
        <v>#REF!</v>
      </c>
      <c r="C595" s="69" t="str">
        <f t="shared" si="14"/>
        <v/>
      </c>
      <c r="D595" s="69" t="str">
        <f t="shared" si="15"/>
        <v/>
      </c>
      <c r="E595" s="69" t="str">
        <f t="shared" si="16"/>
        <v/>
      </c>
      <c r="F595" s="69" t="e">
        <f t="shared" si="17"/>
        <v>#VALUE!</v>
      </c>
    </row>
    <row r="596" spans="1:6">
      <c r="A596" s="68" t="e">
        <f t="shared" si="12"/>
        <v>#REF!</v>
      </c>
      <c r="B596" s="68" t="e">
        <f t="shared" si="13"/>
        <v>#REF!</v>
      </c>
      <c r="C596" s="69" t="str">
        <f t="shared" si="14"/>
        <v/>
      </c>
      <c r="D596" s="69" t="str">
        <f t="shared" si="15"/>
        <v/>
      </c>
      <c r="E596" s="69" t="str">
        <f t="shared" si="16"/>
        <v/>
      </c>
      <c r="F596" s="69" t="e">
        <f t="shared" si="17"/>
        <v>#VALUE!</v>
      </c>
    </row>
    <row r="597" spans="1:6">
      <c r="A597" s="68" t="e">
        <f t="shared" si="12"/>
        <v>#REF!</v>
      </c>
      <c r="B597" s="68" t="e">
        <f t="shared" si="13"/>
        <v>#REF!</v>
      </c>
      <c r="C597" s="69" t="str">
        <f t="shared" si="14"/>
        <v/>
      </c>
      <c r="D597" s="69" t="str">
        <f t="shared" si="15"/>
        <v/>
      </c>
      <c r="E597" s="69" t="str">
        <f t="shared" si="16"/>
        <v/>
      </c>
      <c r="F597" s="69" t="e">
        <f t="shared" si="17"/>
        <v>#VALUE!</v>
      </c>
    </row>
    <row r="598" spans="1:6">
      <c r="A598" s="68" t="e">
        <f t="shared" si="12"/>
        <v>#REF!</v>
      </c>
      <c r="B598" s="68" t="e">
        <f t="shared" si="13"/>
        <v>#REF!</v>
      </c>
      <c r="C598" s="69" t="str">
        <f t="shared" si="14"/>
        <v/>
      </c>
      <c r="D598" s="69" t="str">
        <f t="shared" si="15"/>
        <v/>
      </c>
      <c r="E598" s="69" t="str">
        <f t="shared" si="16"/>
        <v/>
      </c>
      <c r="F598" s="69" t="e">
        <f t="shared" si="17"/>
        <v>#VALUE!</v>
      </c>
    </row>
    <row r="599" spans="1:6">
      <c r="A599" s="68" t="e">
        <f t="shared" si="12"/>
        <v>#REF!</v>
      </c>
      <c r="B599" s="68" t="e">
        <f t="shared" si="13"/>
        <v>#REF!</v>
      </c>
      <c r="C599" s="69" t="str">
        <f t="shared" si="14"/>
        <v/>
      </c>
      <c r="D599" s="69" t="str">
        <f t="shared" si="15"/>
        <v/>
      </c>
      <c r="E599" s="69" t="str">
        <f t="shared" si="16"/>
        <v/>
      </c>
      <c r="F599" s="69" t="e">
        <f t="shared" si="17"/>
        <v>#VALUE!</v>
      </c>
    </row>
    <row r="600" spans="1:6">
      <c r="A600" s="68" t="e">
        <f t="shared" si="12"/>
        <v>#REF!</v>
      </c>
      <c r="B600" s="68" t="e">
        <f t="shared" si="13"/>
        <v>#REF!</v>
      </c>
      <c r="C600" s="69" t="str">
        <f t="shared" si="14"/>
        <v/>
      </c>
      <c r="D600" s="69" t="str">
        <f t="shared" si="15"/>
        <v/>
      </c>
      <c r="E600" s="69" t="str">
        <f t="shared" si="16"/>
        <v/>
      </c>
      <c r="F600" s="69" t="e">
        <f t="shared" si="17"/>
        <v>#VALUE!</v>
      </c>
    </row>
    <row r="601" spans="1:6">
      <c r="A601" s="68" t="e">
        <f t="shared" si="12"/>
        <v>#REF!</v>
      </c>
      <c r="B601" s="68" t="e">
        <f t="shared" si="13"/>
        <v>#REF!</v>
      </c>
      <c r="C601" s="69" t="str">
        <f t="shared" si="14"/>
        <v/>
      </c>
      <c r="D601" s="69" t="str">
        <f t="shared" si="15"/>
        <v/>
      </c>
      <c r="E601" s="69" t="str">
        <f t="shared" si="16"/>
        <v/>
      </c>
      <c r="F601" s="69" t="e">
        <f t="shared" si="17"/>
        <v>#VALUE!</v>
      </c>
    </row>
    <row r="602" spans="1:6">
      <c r="A602" s="68" t="e">
        <f t="shared" si="12"/>
        <v>#REF!</v>
      </c>
      <c r="B602" s="68" t="e">
        <f t="shared" si="13"/>
        <v>#REF!</v>
      </c>
      <c r="C602" s="69" t="str">
        <f t="shared" si="14"/>
        <v/>
      </c>
      <c r="D602" s="69" t="str">
        <f t="shared" si="15"/>
        <v/>
      </c>
      <c r="E602" s="69" t="str">
        <f t="shared" si="16"/>
        <v/>
      </c>
      <c r="F602" s="69" t="e">
        <f t="shared" si="17"/>
        <v>#VALUE!</v>
      </c>
    </row>
    <row r="603" spans="1:6">
      <c r="A603" s="68" t="e">
        <f t="shared" si="12"/>
        <v>#REF!</v>
      </c>
      <c r="B603" s="68" t="e">
        <f t="shared" si="13"/>
        <v>#REF!</v>
      </c>
      <c r="C603" s="69" t="str">
        <f t="shared" si="14"/>
        <v/>
      </c>
      <c r="D603" s="69" t="str">
        <f t="shared" si="15"/>
        <v/>
      </c>
      <c r="E603" s="69" t="str">
        <f t="shared" si="16"/>
        <v/>
      </c>
      <c r="F603" s="69" t="e">
        <f t="shared" si="17"/>
        <v>#VALUE!</v>
      </c>
    </row>
    <row r="604" spans="1:6">
      <c r="A604" s="68" t="e">
        <f t="shared" si="12"/>
        <v>#REF!</v>
      </c>
      <c r="B604" s="68" t="e">
        <f t="shared" si="13"/>
        <v>#REF!</v>
      </c>
      <c r="C604" s="69" t="str">
        <f t="shared" si="14"/>
        <v/>
      </c>
      <c r="D604" s="69" t="str">
        <f t="shared" si="15"/>
        <v/>
      </c>
      <c r="E604" s="69" t="str">
        <f t="shared" si="16"/>
        <v/>
      </c>
      <c r="F604" s="69" t="e">
        <f t="shared" si="17"/>
        <v>#VALUE!</v>
      </c>
    </row>
    <row r="605" spans="1:6">
      <c r="A605" s="68" t="e">
        <f t="shared" si="12"/>
        <v>#REF!</v>
      </c>
      <c r="B605" s="68" t="e">
        <f t="shared" si="13"/>
        <v>#REF!</v>
      </c>
      <c r="C605" s="69" t="str">
        <f t="shared" si="14"/>
        <v/>
      </c>
      <c r="D605" s="69" t="str">
        <f t="shared" si="15"/>
        <v/>
      </c>
      <c r="E605" s="69" t="str">
        <f t="shared" si="16"/>
        <v/>
      </c>
      <c r="F605" s="69" t="e">
        <f t="shared" si="17"/>
        <v>#VALUE!</v>
      </c>
    </row>
    <row r="606" spans="1:6">
      <c r="A606" s="68" t="e">
        <f t="shared" si="12"/>
        <v>#REF!</v>
      </c>
      <c r="B606" s="68" t="e">
        <f t="shared" si="13"/>
        <v>#REF!</v>
      </c>
      <c r="C606" s="69" t="str">
        <f t="shared" si="14"/>
        <v/>
      </c>
      <c r="D606" s="69" t="str">
        <f t="shared" si="15"/>
        <v/>
      </c>
      <c r="E606" s="69" t="str">
        <f t="shared" si="16"/>
        <v/>
      </c>
      <c r="F606" s="69" t="e">
        <f t="shared" si="17"/>
        <v>#VALUE!</v>
      </c>
    </row>
    <row r="607" spans="1:6">
      <c r="A607" s="68" t="e">
        <f t="shared" si="12"/>
        <v>#REF!</v>
      </c>
      <c r="B607" s="68" t="e">
        <f t="shared" si="13"/>
        <v>#REF!</v>
      </c>
      <c r="C607" s="69" t="str">
        <f t="shared" si="14"/>
        <v/>
      </c>
      <c r="D607" s="69" t="str">
        <f t="shared" si="15"/>
        <v/>
      </c>
      <c r="E607" s="69" t="str">
        <f t="shared" si="16"/>
        <v/>
      </c>
      <c r="F607" s="69" t="e">
        <f t="shared" si="17"/>
        <v>#VALUE!</v>
      </c>
    </row>
    <row r="608" spans="1:6">
      <c r="A608" s="68" t="e">
        <f t="shared" si="12"/>
        <v>#REF!</v>
      </c>
      <c r="B608" s="68" t="e">
        <f t="shared" si="13"/>
        <v>#REF!</v>
      </c>
      <c r="C608" s="69" t="str">
        <f t="shared" si="14"/>
        <v/>
      </c>
      <c r="D608" s="69" t="str">
        <f t="shared" si="15"/>
        <v/>
      </c>
      <c r="E608" s="69" t="str">
        <f t="shared" si="16"/>
        <v/>
      </c>
      <c r="F608" s="69" t="e">
        <f t="shared" si="17"/>
        <v>#VALUE!</v>
      </c>
    </row>
    <row r="609" spans="1:6">
      <c r="A609" s="68" t="e">
        <f t="shared" si="12"/>
        <v>#REF!</v>
      </c>
      <c r="B609" s="68" t="e">
        <f t="shared" si="13"/>
        <v>#REF!</v>
      </c>
      <c r="C609" s="69" t="str">
        <f t="shared" si="14"/>
        <v/>
      </c>
      <c r="D609" s="69" t="str">
        <f t="shared" si="15"/>
        <v/>
      </c>
      <c r="E609" s="69" t="str">
        <f t="shared" si="16"/>
        <v/>
      </c>
      <c r="F609" s="69" t="e">
        <f t="shared" si="17"/>
        <v>#VALUE!</v>
      </c>
    </row>
    <row r="610" spans="1:6">
      <c r="A610" s="68" t="e">
        <f t="shared" si="12"/>
        <v>#REF!</v>
      </c>
      <c r="B610" s="68" t="e">
        <f t="shared" si="13"/>
        <v>#REF!</v>
      </c>
      <c r="C610" s="69" t="str">
        <f t="shared" si="14"/>
        <v/>
      </c>
      <c r="D610" s="69" t="str">
        <f t="shared" si="15"/>
        <v/>
      </c>
      <c r="E610" s="69" t="str">
        <f t="shared" si="16"/>
        <v/>
      </c>
      <c r="F610" s="69" t="e">
        <f t="shared" si="17"/>
        <v>#VALUE!</v>
      </c>
    </row>
    <row r="611" spans="1:6">
      <c r="A611" s="68" t="e">
        <f t="shared" si="12"/>
        <v>#REF!</v>
      </c>
      <c r="B611" s="68" t="e">
        <f t="shared" si="13"/>
        <v>#REF!</v>
      </c>
      <c r="C611" s="69" t="str">
        <f t="shared" si="14"/>
        <v/>
      </c>
      <c r="D611" s="69" t="str">
        <f t="shared" si="15"/>
        <v/>
      </c>
      <c r="E611" s="69" t="str">
        <f t="shared" si="16"/>
        <v/>
      </c>
      <c r="F611" s="69" t="e">
        <f t="shared" si="17"/>
        <v>#VALUE!</v>
      </c>
    </row>
    <row r="612" spans="1:6">
      <c r="A612" s="68" t="e">
        <f t="shared" si="12"/>
        <v>#REF!</v>
      </c>
      <c r="B612" s="68" t="e">
        <f t="shared" si="13"/>
        <v>#REF!</v>
      </c>
      <c r="C612" s="69" t="str">
        <f t="shared" si="14"/>
        <v/>
      </c>
      <c r="D612" s="69" t="str">
        <f t="shared" si="15"/>
        <v/>
      </c>
      <c r="E612" s="69" t="str">
        <f t="shared" si="16"/>
        <v/>
      </c>
      <c r="F612" s="69" t="e">
        <f t="shared" si="17"/>
        <v>#VALUE!</v>
      </c>
    </row>
    <row r="613" spans="1:6">
      <c r="A613" s="68" t="e">
        <f t="shared" si="12"/>
        <v>#REF!</v>
      </c>
      <c r="B613" s="68" t="e">
        <f t="shared" si="13"/>
        <v>#REF!</v>
      </c>
      <c r="C613" s="69" t="str">
        <f t="shared" si="14"/>
        <v/>
      </c>
      <c r="D613" s="69" t="str">
        <f t="shared" si="15"/>
        <v/>
      </c>
      <c r="E613" s="69" t="str">
        <f t="shared" si="16"/>
        <v/>
      </c>
      <c r="F613" s="69" t="e">
        <f t="shared" si="17"/>
        <v>#VALUE!</v>
      </c>
    </row>
    <row r="614" spans="1:6">
      <c r="A614" s="68" t="e">
        <f t="shared" si="12"/>
        <v>#REF!</v>
      </c>
      <c r="B614" s="68" t="e">
        <f t="shared" si="13"/>
        <v>#REF!</v>
      </c>
      <c r="C614" s="69" t="str">
        <f t="shared" si="14"/>
        <v/>
      </c>
      <c r="D614" s="69" t="str">
        <f t="shared" si="15"/>
        <v/>
      </c>
      <c r="E614" s="69" t="str">
        <f t="shared" si="16"/>
        <v/>
      </c>
      <c r="F614" s="69" t="e">
        <f t="shared" si="17"/>
        <v>#VALUE!</v>
      </c>
    </row>
    <row r="615" spans="1:6">
      <c r="A615" s="68" t="e">
        <f t="shared" si="12"/>
        <v>#REF!</v>
      </c>
      <c r="B615" s="68" t="e">
        <f t="shared" si="13"/>
        <v>#REF!</v>
      </c>
      <c r="C615" s="69" t="str">
        <f t="shared" si="14"/>
        <v/>
      </c>
      <c r="D615" s="69" t="str">
        <f t="shared" si="15"/>
        <v/>
      </c>
      <c r="E615" s="69" t="str">
        <f t="shared" si="16"/>
        <v/>
      </c>
      <c r="F615" s="69" t="e">
        <f t="shared" si="17"/>
        <v>#VALUE!</v>
      </c>
    </row>
    <row r="616" spans="1:6">
      <c r="A616" s="68" t="e">
        <f t="shared" si="12"/>
        <v>#REF!</v>
      </c>
      <c r="B616" s="68" t="e">
        <f t="shared" si="13"/>
        <v>#REF!</v>
      </c>
      <c r="C616" s="69" t="str">
        <f t="shared" si="14"/>
        <v/>
      </c>
      <c r="D616" s="69" t="str">
        <f t="shared" si="15"/>
        <v/>
      </c>
      <c r="E616" s="69" t="str">
        <f t="shared" si="16"/>
        <v/>
      </c>
      <c r="F616" s="69" t="e">
        <f t="shared" si="17"/>
        <v>#VALUE!</v>
      </c>
    </row>
    <row r="617" spans="1:6">
      <c r="A617" s="68" t="e">
        <f t="shared" si="12"/>
        <v>#REF!</v>
      </c>
      <c r="B617" s="68" t="e">
        <f t="shared" si="13"/>
        <v>#REF!</v>
      </c>
      <c r="C617" s="69" t="str">
        <f t="shared" si="14"/>
        <v/>
      </c>
      <c r="D617" s="69" t="str">
        <f t="shared" si="15"/>
        <v/>
      </c>
      <c r="E617" s="69" t="str">
        <f t="shared" si="16"/>
        <v/>
      </c>
      <c r="F617" s="69" t="e">
        <f t="shared" si="17"/>
        <v>#VALUE!</v>
      </c>
    </row>
    <row r="618" spans="1:6">
      <c r="A618" s="68" t="e">
        <f t="shared" si="12"/>
        <v>#REF!</v>
      </c>
      <c r="B618" s="68" t="e">
        <f t="shared" si="13"/>
        <v>#REF!</v>
      </c>
      <c r="C618" s="69" t="str">
        <f t="shared" si="14"/>
        <v/>
      </c>
      <c r="D618" s="69" t="str">
        <f t="shared" si="15"/>
        <v/>
      </c>
      <c r="E618" s="69" t="str">
        <f t="shared" si="16"/>
        <v/>
      </c>
      <c r="F618" s="69" t="e">
        <f t="shared" si="17"/>
        <v>#VALUE!</v>
      </c>
    </row>
    <row r="619" spans="1:6">
      <c r="A619" s="68" t="e">
        <f t="shared" si="12"/>
        <v>#REF!</v>
      </c>
      <c r="B619" s="68" t="e">
        <f t="shared" si="13"/>
        <v>#REF!</v>
      </c>
      <c r="C619" s="69" t="str">
        <f t="shared" si="14"/>
        <v/>
      </c>
      <c r="D619" s="69" t="str">
        <f t="shared" si="15"/>
        <v/>
      </c>
      <c r="E619" s="69" t="str">
        <f t="shared" si="16"/>
        <v/>
      </c>
      <c r="F619" s="69" t="e">
        <f t="shared" si="17"/>
        <v>#VALUE!</v>
      </c>
    </row>
    <row r="620" spans="1:6">
      <c r="A620" s="68" t="e">
        <f t="shared" si="12"/>
        <v>#REF!</v>
      </c>
      <c r="B620" s="68" t="e">
        <f t="shared" si="13"/>
        <v>#REF!</v>
      </c>
      <c r="C620" s="69" t="str">
        <f t="shared" si="14"/>
        <v/>
      </c>
      <c r="D620" s="69" t="str">
        <f t="shared" si="15"/>
        <v/>
      </c>
      <c r="E620" s="69" t="str">
        <f t="shared" si="16"/>
        <v/>
      </c>
      <c r="F620" s="69" t="e">
        <f t="shared" si="17"/>
        <v>#VALUE!</v>
      </c>
    </row>
    <row r="621" spans="1:6">
      <c r="A621" s="68" t="e">
        <f t="shared" si="12"/>
        <v>#REF!</v>
      </c>
      <c r="B621" s="68" t="e">
        <f t="shared" si="13"/>
        <v>#REF!</v>
      </c>
      <c r="C621" s="69" t="str">
        <f t="shared" si="14"/>
        <v/>
      </c>
      <c r="D621" s="69" t="str">
        <f t="shared" si="15"/>
        <v/>
      </c>
      <c r="E621" s="69" t="str">
        <f t="shared" si="16"/>
        <v/>
      </c>
      <c r="F621" s="69" t="e">
        <f t="shared" si="17"/>
        <v>#VALUE!</v>
      </c>
    </row>
    <row r="622" spans="1:6">
      <c r="A622" s="68" t="e">
        <f t="shared" si="12"/>
        <v>#REF!</v>
      </c>
      <c r="B622" s="68" t="e">
        <f t="shared" si="13"/>
        <v>#REF!</v>
      </c>
      <c r="C622" s="69" t="str">
        <f t="shared" si="14"/>
        <v/>
      </c>
      <c r="D622" s="69" t="str">
        <f t="shared" si="15"/>
        <v/>
      </c>
      <c r="E622" s="69" t="str">
        <f t="shared" si="16"/>
        <v/>
      </c>
      <c r="F622" s="69" t="e">
        <f t="shared" si="17"/>
        <v>#VALUE!</v>
      </c>
    </row>
    <row r="623" spans="1:6">
      <c r="A623" s="68" t="e">
        <f t="shared" si="12"/>
        <v>#REF!</v>
      </c>
      <c r="B623" s="68" t="e">
        <f t="shared" si="13"/>
        <v>#REF!</v>
      </c>
      <c r="C623" s="69" t="str">
        <f t="shared" si="14"/>
        <v/>
      </c>
      <c r="D623" s="69" t="str">
        <f t="shared" si="15"/>
        <v/>
      </c>
      <c r="E623" s="69" t="str">
        <f t="shared" si="16"/>
        <v/>
      </c>
      <c r="F623" s="69" t="e">
        <f t="shared" si="17"/>
        <v>#VALUE!</v>
      </c>
    </row>
    <row r="624" spans="1:6">
      <c r="A624" s="68" t="e">
        <f t="shared" si="12"/>
        <v>#REF!</v>
      </c>
      <c r="B624" s="68" t="e">
        <f t="shared" si="13"/>
        <v>#REF!</v>
      </c>
      <c r="C624" s="69" t="str">
        <f t="shared" si="14"/>
        <v/>
      </c>
      <c r="D624" s="69" t="str">
        <f t="shared" si="15"/>
        <v/>
      </c>
      <c r="E624" s="69" t="str">
        <f t="shared" si="16"/>
        <v/>
      </c>
      <c r="F624" s="69" t="e">
        <f t="shared" si="17"/>
        <v>#VALUE!</v>
      </c>
    </row>
    <row r="625" spans="1:6">
      <c r="A625" s="68" t="e">
        <f t="shared" si="12"/>
        <v>#REF!</v>
      </c>
      <c r="B625" s="68" t="e">
        <f t="shared" si="13"/>
        <v>#REF!</v>
      </c>
      <c r="C625" s="69" t="str">
        <f t="shared" si="14"/>
        <v/>
      </c>
      <c r="D625" s="69" t="str">
        <f t="shared" si="15"/>
        <v/>
      </c>
      <c r="E625" s="69" t="str">
        <f t="shared" si="16"/>
        <v/>
      </c>
      <c r="F625" s="69" t="e">
        <f t="shared" si="17"/>
        <v>#VALUE!</v>
      </c>
    </row>
    <row r="626" spans="1:6">
      <c r="A626" s="68" t="e">
        <f t="shared" si="12"/>
        <v>#REF!</v>
      </c>
      <c r="B626" s="68" t="e">
        <f t="shared" si="13"/>
        <v>#REF!</v>
      </c>
      <c r="C626" s="69" t="str">
        <f t="shared" si="14"/>
        <v/>
      </c>
      <c r="D626" s="69" t="str">
        <f t="shared" si="15"/>
        <v/>
      </c>
      <c r="E626" s="69" t="str">
        <f t="shared" si="16"/>
        <v/>
      </c>
      <c r="F626" s="69" t="e">
        <f t="shared" si="17"/>
        <v>#VALUE!</v>
      </c>
    </row>
    <row r="627" spans="1:6">
      <c r="A627" s="68" t="e">
        <f t="shared" si="12"/>
        <v>#REF!</v>
      </c>
      <c r="B627" s="68" t="e">
        <f t="shared" si="13"/>
        <v>#REF!</v>
      </c>
      <c r="C627" s="69" t="str">
        <f t="shared" si="14"/>
        <v/>
      </c>
      <c r="D627" s="69" t="str">
        <f t="shared" si="15"/>
        <v/>
      </c>
      <c r="E627" s="69" t="str">
        <f t="shared" si="16"/>
        <v/>
      </c>
      <c r="F627" s="69" t="e">
        <f t="shared" si="17"/>
        <v>#VALUE!</v>
      </c>
    </row>
    <row r="628" spans="1:6">
      <c r="A628" s="68" t="e">
        <f t="shared" si="12"/>
        <v>#REF!</v>
      </c>
      <c r="B628" s="68" t="e">
        <f t="shared" si="13"/>
        <v>#REF!</v>
      </c>
      <c r="C628" s="69" t="str">
        <f t="shared" si="14"/>
        <v/>
      </c>
      <c r="D628" s="69" t="str">
        <f t="shared" si="15"/>
        <v/>
      </c>
      <c r="E628" s="69" t="str">
        <f t="shared" si="16"/>
        <v/>
      </c>
      <c r="F628" s="69" t="e">
        <f t="shared" si="17"/>
        <v>#VALUE!</v>
      </c>
    </row>
    <row r="629" spans="1:6">
      <c r="A629" s="68" t="e">
        <f t="shared" si="12"/>
        <v>#REF!</v>
      </c>
      <c r="B629" s="68" t="e">
        <f t="shared" si="13"/>
        <v>#REF!</v>
      </c>
      <c r="C629" s="69" t="str">
        <f t="shared" si="14"/>
        <v/>
      </c>
      <c r="D629" s="69" t="str">
        <f t="shared" si="15"/>
        <v/>
      </c>
      <c r="E629" s="69" t="str">
        <f t="shared" si="16"/>
        <v/>
      </c>
      <c r="F629" s="69" t="e">
        <f t="shared" si="17"/>
        <v>#VALUE!</v>
      </c>
    </row>
    <row r="630" spans="1:6">
      <c r="A630" s="68" t="e">
        <f t="shared" si="12"/>
        <v>#REF!</v>
      </c>
      <c r="B630" s="68" t="e">
        <f t="shared" si="13"/>
        <v>#REF!</v>
      </c>
      <c r="C630" s="69" t="str">
        <f t="shared" si="14"/>
        <v/>
      </c>
      <c r="D630" s="69" t="str">
        <f t="shared" si="15"/>
        <v/>
      </c>
      <c r="E630" s="69" t="str">
        <f t="shared" si="16"/>
        <v/>
      </c>
      <c r="F630" s="69" t="e">
        <f t="shared" si="17"/>
        <v>#VALUE!</v>
      </c>
    </row>
    <row r="631" spans="1:6">
      <c r="A631" s="68" t="e">
        <f t="shared" si="12"/>
        <v>#REF!</v>
      </c>
      <c r="B631" s="68" t="e">
        <f t="shared" si="13"/>
        <v>#REF!</v>
      </c>
      <c r="C631" s="69" t="str">
        <f t="shared" si="14"/>
        <v/>
      </c>
      <c r="D631" s="69" t="str">
        <f t="shared" si="15"/>
        <v/>
      </c>
      <c r="E631" s="69" t="str">
        <f t="shared" si="16"/>
        <v/>
      </c>
      <c r="F631" s="69" t="e">
        <f t="shared" si="17"/>
        <v>#VALUE!</v>
      </c>
    </row>
    <row r="632" spans="1:6">
      <c r="A632" s="68" t="e">
        <f t="shared" si="12"/>
        <v>#REF!</v>
      </c>
      <c r="B632" s="68" t="e">
        <f t="shared" si="13"/>
        <v>#REF!</v>
      </c>
      <c r="C632" s="69" t="str">
        <f t="shared" si="14"/>
        <v/>
      </c>
      <c r="D632" s="69" t="str">
        <f t="shared" si="15"/>
        <v/>
      </c>
      <c r="E632" s="69" t="str">
        <f t="shared" si="16"/>
        <v/>
      </c>
      <c r="F632" s="69" t="e">
        <f t="shared" si="17"/>
        <v>#VALUE!</v>
      </c>
    </row>
    <row r="633" spans="1:6">
      <c r="A633" s="68" t="e">
        <f t="shared" si="12"/>
        <v>#REF!</v>
      </c>
      <c r="B633" s="68" t="e">
        <f t="shared" si="13"/>
        <v>#REF!</v>
      </c>
      <c r="C633" s="69" t="str">
        <f t="shared" si="14"/>
        <v/>
      </c>
      <c r="D633" s="69" t="str">
        <f t="shared" si="15"/>
        <v/>
      </c>
      <c r="E633" s="69" t="str">
        <f t="shared" si="16"/>
        <v/>
      </c>
      <c r="F633" s="69" t="e">
        <f t="shared" si="17"/>
        <v>#VALUE!</v>
      </c>
    </row>
    <row r="634" spans="1:6">
      <c r="A634" s="68" t="e">
        <f t="shared" si="12"/>
        <v>#REF!</v>
      </c>
      <c r="B634" s="68" t="e">
        <f t="shared" si="13"/>
        <v>#REF!</v>
      </c>
      <c r="C634" s="69" t="str">
        <f t="shared" si="14"/>
        <v/>
      </c>
      <c r="D634" s="69" t="str">
        <f t="shared" si="15"/>
        <v/>
      </c>
      <c r="E634" s="69" t="str">
        <f t="shared" si="16"/>
        <v/>
      </c>
      <c r="F634" s="69" t="e">
        <f t="shared" si="17"/>
        <v>#VALUE!</v>
      </c>
    </row>
    <row r="635" spans="1:6">
      <c r="A635" s="68" t="e">
        <f t="shared" si="12"/>
        <v>#REF!</v>
      </c>
      <c r="B635" s="68" t="e">
        <f t="shared" si="13"/>
        <v>#REF!</v>
      </c>
      <c r="C635" s="69" t="str">
        <f t="shared" si="14"/>
        <v/>
      </c>
      <c r="D635" s="69" t="str">
        <f t="shared" si="15"/>
        <v/>
      </c>
      <c r="E635" s="69" t="str">
        <f t="shared" si="16"/>
        <v/>
      </c>
      <c r="F635" s="69" t="e">
        <f t="shared" si="17"/>
        <v>#VALUE!</v>
      </c>
    </row>
    <row r="636" spans="1:6">
      <c r="A636" s="68" t="e">
        <f t="shared" si="12"/>
        <v>#REF!</v>
      </c>
      <c r="B636" s="68" t="e">
        <f t="shared" si="13"/>
        <v>#REF!</v>
      </c>
      <c r="C636" s="69" t="str">
        <f t="shared" si="14"/>
        <v/>
      </c>
      <c r="D636" s="69" t="str">
        <f t="shared" si="15"/>
        <v/>
      </c>
      <c r="E636" s="69" t="str">
        <f t="shared" si="16"/>
        <v/>
      </c>
      <c r="F636" s="69" t="e">
        <f t="shared" si="17"/>
        <v>#VALUE!</v>
      </c>
    </row>
    <row r="637" spans="1:6">
      <c r="A637" s="68" t="e">
        <f t="shared" si="12"/>
        <v>#REF!</v>
      </c>
      <c r="B637" s="68" t="e">
        <f t="shared" si="13"/>
        <v>#REF!</v>
      </c>
      <c r="C637" s="69" t="str">
        <f t="shared" si="14"/>
        <v/>
      </c>
      <c r="D637" s="69" t="str">
        <f t="shared" si="15"/>
        <v/>
      </c>
      <c r="E637" s="69" t="str">
        <f t="shared" si="16"/>
        <v/>
      </c>
      <c r="F637" s="69" t="e">
        <f t="shared" si="17"/>
        <v>#VALUE!</v>
      </c>
    </row>
    <row r="638" spans="1:6">
      <c r="A638" s="68" t="e">
        <f t="shared" si="12"/>
        <v>#REF!</v>
      </c>
      <c r="B638" s="68" t="e">
        <f t="shared" si="13"/>
        <v>#REF!</v>
      </c>
      <c r="C638" s="69" t="str">
        <f t="shared" si="14"/>
        <v/>
      </c>
      <c r="D638" s="69" t="str">
        <f t="shared" si="15"/>
        <v/>
      </c>
      <c r="E638" s="69" t="str">
        <f t="shared" si="16"/>
        <v/>
      </c>
      <c r="F638" s="69" t="e">
        <f t="shared" si="17"/>
        <v>#VALUE!</v>
      </c>
    </row>
    <row r="639" spans="1:6">
      <c r="A639" s="68" t="e">
        <f t="shared" si="12"/>
        <v>#REF!</v>
      </c>
      <c r="B639" s="68" t="e">
        <f t="shared" si="13"/>
        <v>#REF!</v>
      </c>
      <c r="C639" s="69" t="str">
        <f t="shared" si="14"/>
        <v/>
      </c>
      <c r="D639" s="69" t="str">
        <f t="shared" si="15"/>
        <v/>
      </c>
      <c r="E639" s="69" t="str">
        <f t="shared" si="16"/>
        <v/>
      </c>
      <c r="F639" s="69" t="e">
        <f t="shared" si="17"/>
        <v>#VALUE!</v>
      </c>
    </row>
    <row r="640" spans="1:6">
      <c r="A640" s="68" t="e">
        <f t="shared" si="12"/>
        <v>#REF!</v>
      </c>
      <c r="B640" s="68" t="e">
        <f t="shared" si="13"/>
        <v>#REF!</v>
      </c>
      <c r="C640" s="69" t="str">
        <f t="shared" si="14"/>
        <v/>
      </c>
      <c r="D640" s="69" t="str">
        <f t="shared" si="15"/>
        <v/>
      </c>
      <c r="E640" s="69" t="str">
        <f t="shared" si="16"/>
        <v/>
      </c>
      <c r="F640" s="69" t="e">
        <f t="shared" si="17"/>
        <v>#VALUE!</v>
      </c>
    </row>
    <row r="641" spans="1:6">
      <c r="A641" s="68" t="e">
        <f t="shared" si="12"/>
        <v>#REF!</v>
      </c>
      <c r="B641" s="68" t="e">
        <f t="shared" si="13"/>
        <v>#REF!</v>
      </c>
      <c r="C641" s="69" t="str">
        <f t="shared" si="14"/>
        <v/>
      </c>
      <c r="D641" s="69" t="str">
        <f t="shared" si="15"/>
        <v/>
      </c>
      <c r="E641" s="69" t="str">
        <f t="shared" si="16"/>
        <v/>
      </c>
      <c r="F641" s="69" t="e">
        <f t="shared" si="17"/>
        <v>#VALUE!</v>
      </c>
    </row>
    <row r="642" spans="1:6">
      <c r="A642" s="68" t="e">
        <f t="shared" si="12"/>
        <v>#REF!</v>
      </c>
      <c r="B642" s="68" t="e">
        <f t="shared" si="13"/>
        <v>#REF!</v>
      </c>
      <c r="C642" s="69" t="str">
        <f t="shared" si="14"/>
        <v/>
      </c>
      <c r="D642" s="69" t="str">
        <f t="shared" si="15"/>
        <v/>
      </c>
      <c r="E642" s="69" t="str">
        <f t="shared" si="16"/>
        <v/>
      </c>
      <c r="F642" s="69" t="e">
        <f t="shared" si="17"/>
        <v>#VALUE!</v>
      </c>
    </row>
    <row r="643" spans="1:6">
      <c r="A643" s="68" t="e">
        <f t="shared" si="12"/>
        <v>#REF!</v>
      </c>
      <c r="B643" s="68" t="e">
        <f t="shared" si="13"/>
        <v>#REF!</v>
      </c>
      <c r="C643" s="69" t="str">
        <f t="shared" si="14"/>
        <v/>
      </c>
      <c r="D643" s="69" t="str">
        <f t="shared" si="15"/>
        <v/>
      </c>
      <c r="E643" s="69" t="str">
        <f t="shared" si="16"/>
        <v/>
      </c>
      <c r="F643" s="69" t="e">
        <f t="shared" si="17"/>
        <v>#VALUE!</v>
      </c>
    </row>
    <row r="644" spans="1:6">
      <c r="A644" s="68" t="e">
        <f t="shared" si="12"/>
        <v>#REF!</v>
      </c>
      <c r="B644" s="68" t="e">
        <f t="shared" si="13"/>
        <v>#REF!</v>
      </c>
      <c r="C644" s="69" t="str">
        <f t="shared" si="14"/>
        <v/>
      </c>
      <c r="D644" s="69" t="str">
        <f t="shared" si="15"/>
        <v/>
      </c>
      <c r="E644" s="69" t="str">
        <f t="shared" si="16"/>
        <v/>
      </c>
      <c r="F644" s="69" t="e">
        <f t="shared" si="17"/>
        <v>#VALUE!</v>
      </c>
    </row>
    <row r="645" spans="1:6">
      <c r="A645" s="68" t="e">
        <f t="shared" si="12"/>
        <v>#REF!</v>
      </c>
      <c r="B645" s="68" t="e">
        <f t="shared" si="13"/>
        <v>#REF!</v>
      </c>
      <c r="C645" s="69" t="str">
        <f t="shared" si="14"/>
        <v/>
      </c>
      <c r="D645" s="69" t="str">
        <f t="shared" si="15"/>
        <v/>
      </c>
      <c r="E645" s="69" t="str">
        <f t="shared" si="16"/>
        <v/>
      </c>
      <c r="F645" s="69" t="e">
        <f t="shared" si="17"/>
        <v>#VALUE!</v>
      </c>
    </row>
    <row r="646" spans="1:6">
      <c r="A646" s="68" t="e">
        <f t="shared" si="12"/>
        <v>#REF!</v>
      </c>
      <c r="B646" s="68" t="e">
        <f t="shared" si="13"/>
        <v>#REF!</v>
      </c>
      <c r="C646" s="69" t="str">
        <f t="shared" si="14"/>
        <v/>
      </c>
      <c r="D646" s="69" t="str">
        <f t="shared" si="15"/>
        <v/>
      </c>
      <c r="E646" s="69" t="str">
        <f t="shared" si="16"/>
        <v/>
      </c>
      <c r="F646" s="69" t="e">
        <f t="shared" si="17"/>
        <v>#VALUE!</v>
      </c>
    </row>
    <row r="647" spans="1:6">
      <c r="A647" s="68" t="e">
        <f t="shared" si="12"/>
        <v>#REF!</v>
      </c>
      <c r="B647" s="68" t="e">
        <f t="shared" si="13"/>
        <v>#REF!</v>
      </c>
      <c r="C647" s="69" t="str">
        <f t="shared" si="14"/>
        <v/>
      </c>
      <c r="D647" s="69" t="str">
        <f t="shared" si="15"/>
        <v/>
      </c>
      <c r="E647" s="69" t="str">
        <f t="shared" si="16"/>
        <v/>
      </c>
      <c r="F647" s="69" t="e">
        <f t="shared" si="17"/>
        <v>#VALUE!</v>
      </c>
    </row>
    <row r="648" spans="1:6">
      <c r="A648" s="68" t="e">
        <f t="shared" si="12"/>
        <v>#REF!</v>
      </c>
      <c r="B648" s="68" t="e">
        <f t="shared" si="13"/>
        <v>#REF!</v>
      </c>
      <c r="C648" s="69" t="str">
        <f t="shared" si="14"/>
        <v/>
      </c>
      <c r="D648" s="69" t="str">
        <f t="shared" si="15"/>
        <v/>
      </c>
      <c r="E648" s="69" t="str">
        <f t="shared" si="16"/>
        <v/>
      </c>
      <c r="F648" s="69" t="e">
        <f t="shared" si="17"/>
        <v>#VALUE!</v>
      </c>
    </row>
    <row r="649" spans="1:6">
      <c r="A649" s="68" t="e">
        <f t="shared" si="12"/>
        <v>#REF!</v>
      </c>
      <c r="B649" s="68" t="e">
        <f t="shared" si="13"/>
        <v>#REF!</v>
      </c>
      <c r="C649" s="69" t="str">
        <f t="shared" si="14"/>
        <v/>
      </c>
      <c r="D649" s="69" t="str">
        <f t="shared" si="15"/>
        <v/>
      </c>
      <c r="E649" s="69" t="str">
        <f t="shared" si="16"/>
        <v/>
      </c>
      <c r="F649" s="69" t="e">
        <f t="shared" si="17"/>
        <v>#VALUE!</v>
      </c>
    </row>
    <row r="650" spans="1:6">
      <c r="A650" s="68" t="e">
        <f t="shared" si="12"/>
        <v>#REF!</v>
      </c>
      <c r="B650" s="68" t="e">
        <f t="shared" si="13"/>
        <v>#REF!</v>
      </c>
      <c r="C650" s="69" t="str">
        <f t="shared" si="14"/>
        <v/>
      </c>
      <c r="D650" s="69" t="str">
        <f t="shared" si="15"/>
        <v/>
      </c>
      <c r="E650" s="69" t="str">
        <f t="shared" si="16"/>
        <v/>
      </c>
      <c r="F650" s="69" t="e">
        <f t="shared" si="17"/>
        <v>#VALUE!</v>
      </c>
    </row>
    <row r="651" spans="1:6">
      <c r="A651" s="68" t="e">
        <f t="shared" si="12"/>
        <v>#REF!</v>
      </c>
      <c r="B651" s="68" t="e">
        <f t="shared" si="13"/>
        <v>#REF!</v>
      </c>
      <c r="C651" s="69" t="str">
        <f t="shared" si="14"/>
        <v/>
      </c>
      <c r="D651" s="69" t="str">
        <f t="shared" si="15"/>
        <v/>
      </c>
      <c r="E651" s="69" t="str">
        <f t="shared" si="16"/>
        <v/>
      </c>
      <c r="F651" s="69" t="e">
        <f t="shared" si="17"/>
        <v>#VALUE!</v>
      </c>
    </row>
    <row r="652" spans="1:6">
      <c r="A652" s="68" t="e">
        <f t="shared" si="12"/>
        <v>#REF!</v>
      </c>
      <c r="B652" s="68" t="e">
        <f t="shared" si="13"/>
        <v>#REF!</v>
      </c>
      <c r="C652" s="69" t="str">
        <f t="shared" si="14"/>
        <v/>
      </c>
      <c r="D652" s="69" t="str">
        <f t="shared" si="15"/>
        <v/>
      </c>
      <c r="E652" s="69" t="str">
        <f t="shared" si="16"/>
        <v/>
      </c>
      <c r="F652" s="69" t="e">
        <f t="shared" si="17"/>
        <v>#VALUE!</v>
      </c>
    </row>
    <row r="653" spans="1:6">
      <c r="A653" s="68" t="e">
        <f t="shared" si="12"/>
        <v>#REF!</v>
      </c>
      <c r="B653" s="68" t="e">
        <f t="shared" si="13"/>
        <v>#REF!</v>
      </c>
      <c r="C653" s="69" t="str">
        <f t="shared" si="14"/>
        <v/>
      </c>
      <c r="D653" s="69" t="str">
        <f t="shared" si="15"/>
        <v/>
      </c>
      <c r="E653" s="69" t="str">
        <f t="shared" si="16"/>
        <v/>
      </c>
      <c r="F653" s="69" t="e">
        <f t="shared" si="17"/>
        <v>#VALUE!</v>
      </c>
    </row>
    <row r="654" spans="1:6">
      <c r="A654" s="68" t="e">
        <f t="shared" si="12"/>
        <v>#REF!</v>
      </c>
      <c r="B654" s="68" t="e">
        <f t="shared" si="13"/>
        <v>#REF!</v>
      </c>
      <c r="C654" s="69" t="str">
        <f t="shared" si="14"/>
        <v/>
      </c>
      <c r="D654" s="69" t="str">
        <f t="shared" si="15"/>
        <v/>
      </c>
      <c r="E654" s="69" t="str">
        <f t="shared" si="16"/>
        <v/>
      </c>
      <c r="F654" s="69" t="e">
        <f t="shared" si="17"/>
        <v>#VALUE!</v>
      </c>
    </row>
    <row r="655" spans="1:6">
      <c r="A655" s="68" t="e">
        <f t="shared" si="12"/>
        <v>#REF!</v>
      </c>
      <c r="B655" s="68" t="e">
        <f t="shared" si="13"/>
        <v>#REF!</v>
      </c>
      <c r="C655" s="69" t="str">
        <f t="shared" si="14"/>
        <v/>
      </c>
      <c r="D655" s="69" t="str">
        <f t="shared" si="15"/>
        <v/>
      </c>
      <c r="E655" s="69" t="str">
        <f t="shared" si="16"/>
        <v/>
      </c>
      <c r="F655" s="69" t="e">
        <f t="shared" si="17"/>
        <v>#VALUE!</v>
      </c>
    </row>
    <row r="656" spans="1:6">
      <c r="A656" s="68" t="e">
        <f t="shared" si="12"/>
        <v>#REF!</v>
      </c>
      <c r="B656" s="68" t="e">
        <f t="shared" si="13"/>
        <v>#REF!</v>
      </c>
      <c r="C656" s="69" t="str">
        <f t="shared" si="14"/>
        <v/>
      </c>
      <c r="D656" s="69" t="str">
        <f t="shared" si="15"/>
        <v/>
      </c>
      <c r="E656" s="69" t="str">
        <f t="shared" si="16"/>
        <v/>
      </c>
      <c r="F656" s="69" t="e">
        <f t="shared" si="17"/>
        <v>#VALUE!</v>
      </c>
    </row>
    <row r="657" spans="1:6">
      <c r="A657" s="68" t="e">
        <f t="shared" si="12"/>
        <v>#REF!</v>
      </c>
      <c r="B657" s="68" t="e">
        <f t="shared" si="13"/>
        <v>#REF!</v>
      </c>
      <c r="C657" s="69" t="str">
        <f t="shared" si="14"/>
        <v/>
      </c>
      <c r="D657" s="69" t="str">
        <f t="shared" si="15"/>
        <v/>
      </c>
      <c r="E657" s="69" t="str">
        <f t="shared" si="16"/>
        <v/>
      </c>
      <c r="F657" s="69" t="e">
        <f t="shared" si="17"/>
        <v>#VALUE!</v>
      </c>
    </row>
    <row r="658" spans="1:6">
      <c r="A658" s="68" t="e">
        <f t="shared" si="12"/>
        <v>#REF!</v>
      </c>
      <c r="B658" s="68" t="e">
        <f t="shared" si="13"/>
        <v>#REF!</v>
      </c>
      <c r="C658" s="69" t="str">
        <f t="shared" si="14"/>
        <v/>
      </c>
      <c r="D658" s="69" t="str">
        <f t="shared" si="15"/>
        <v/>
      </c>
      <c r="E658" s="69" t="str">
        <f t="shared" si="16"/>
        <v/>
      </c>
      <c r="F658" s="69" t="e">
        <f t="shared" si="17"/>
        <v>#VALUE!</v>
      </c>
    </row>
    <row r="659" spans="1:6">
      <c r="A659" s="68" t="e">
        <f t="shared" si="12"/>
        <v>#REF!</v>
      </c>
      <c r="B659" s="68" t="e">
        <f t="shared" si="13"/>
        <v>#REF!</v>
      </c>
      <c r="C659" s="69" t="str">
        <f t="shared" si="14"/>
        <v/>
      </c>
      <c r="D659" s="69" t="str">
        <f t="shared" si="15"/>
        <v/>
      </c>
      <c r="E659" s="69" t="str">
        <f t="shared" si="16"/>
        <v/>
      </c>
      <c r="F659" s="69" t="e">
        <f t="shared" si="17"/>
        <v>#VALUE!</v>
      </c>
    </row>
    <row r="660" spans="1:6">
      <c r="A660" s="68" t="e">
        <f t="shared" si="12"/>
        <v>#REF!</v>
      </c>
      <c r="B660" s="68" t="e">
        <f t="shared" si="13"/>
        <v>#REF!</v>
      </c>
      <c r="C660" s="69" t="str">
        <f t="shared" si="14"/>
        <v/>
      </c>
      <c r="D660" s="69" t="str">
        <f t="shared" si="15"/>
        <v/>
      </c>
      <c r="E660" s="69" t="str">
        <f t="shared" si="16"/>
        <v/>
      </c>
      <c r="F660" s="69" t="e">
        <f t="shared" si="17"/>
        <v>#VALUE!</v>
      </c>
    </row>
    <row r="661" spans="1:6">
      <c r="A661" s="68" t="e">
        <f t="shared" si="12"/>
        <v>#REF!</v>
      </c>
      <c r="B661" s="68" t="e">
        <f t="shared" si="13"/>
        <v>#REF!</v>
      </c>
      <c r="C661" s="69" t="str">
        <f t="shared" si="14"/>
        <v/>
      </c>
      <c r="D661" s="69" t="str">
        <f t="shared" si="15"/>
        <v/>
      </c>
      <c r="E661" s="69" t="str">
        <f t="shared" si="16"/>
        <v/>
      </c>
      <c r="F661" s="69" t="e">
        <f t="shared" si="17"/>
        <v>#VALUE!</v>
      </c>
    </row>
    <row r="662" spans="1:6">
      <c r="A662" s="68" t="e">
        <f t="shared" si="12"/>
        <v>#REF!</v>
      </c>
      <c r="B662" s="68" t="e">
        <f t="shared" si="13"/>
        <v>#REF!</v>
      </c>
      <c r="C662" s="69" t="str">
        <f t="shared" si="14"/>
        <v/>
      </c>
      <c r="D662" s="69" t="str">
        <f t="shared" si="15"/>
        <v/>
      </c>
      <c r="E662" s="69" t="str">
        <f t="shared" si="16"/>
        <v/>
      </c>
      <c r="F662" s="69" t="e">
        <f t="shared" si="17"/>
        <v>#VALUE!</v>
      </c>
    </row>
    <row r="663" spans="1:6">
      <c r="A663" s="68" t="e">
        <f t="shared" si="12"/>
        <v>#REF!</v>
      </c>
      <c r="B663" s="68" t="e">
        <f t="shared" si="13"/>
        <v>#REF!</v>
      </c>
      <c r="C663" s="69" t="str">
        <f t="shared" si="14"/>
        <v/>
      </c>
      <c r="D663" s="69" t="str">
        <f t="shared" si="15"/>
        <v/>
      </c>
      <c r="E663" s="69" t="str">
        <f t="shared" si="16"/>
        <v/>
      </c>
      <c r="F663" s="69" t="e">
        <f t="shared" si="17"/>
        <v>#VALUE!</v>
      </c>
    </row>
    <row r="664" spans="1:6">
      <c r="A664" s="68" t="e">
        <f t="shared" si="12"/>
        <v>#REF!</v>
      </c>
      <c r="B664" s="68" t="e">
        <f t="shared" si="13"/>
        <v>#REF!</v>
      </c>
      <c r="C664" s="69" t="str">
        <f t="shared" si="14"/>
        <v/>
      </c>
      <c r="D664" s="69" t="str">
        <f t="shared" si="15"/>
        <v/>
      </c>
      <c r="E664" s="69" t="str">
        <f t="shared" si="16"/>
        <v/>
      </c>
      <c r="F664" s="69" t="e">
        <f t="shared" si="17"/>
        <v>#VALUE!</v>
      </c>
    </row>
    <row r="665" spans="1:6">
      <c r="A665" s="68" t="e">
        <f t="shared" si="12"/>
        <v>#REF!</v>
      </c>
      <c r="B665" s="68" t="e">
        <f t="shared" si="13"/>
        <v>#REF!</v>
      </c>
      <c r="C665" s="69" t="str">
        <f t="shared" si="14"/>
        <v/>
      </c>
      <c r="D665" s="69" t="str">
        <f t="shared" si="15"/>
        <v/>
      </c>
      <c r="E665" s="69" t="str">
        <f t="shared" si="16"/>
        <v/>
      </c>
      <c r="F665" s="69" t="e">
        <f t="shared" si="17"/>
        <v>#VALUE!</v>
      </c>
    </row>
    <row r="666" spans="1:6">
      <c r="A666" s="68" t="e">
        <f t="shared" si="12"/>
        <v>#REF!</v>
      </c>
      <c r="B666" s="68" t="e">
        <f t="shared" si="13"/>
        <v>#REF!</v>
      </c>
      <c r="C666" s="69" t="str">
        <f t="shared" si="14"/>
        <v/>
      </c>
      <c r="D666" s="69" t="str">
        <f t="shared" si="15"/>
        <v/>
      </c>
      <c r="E666" s="69" t="str">
        <f t="shared" si="16"/>
        <v/>
      </c>
      <c r="F666" s="69" t="e">
        <f t="shared" si="17"/>
        <v>#VALUE!</v>
      </c>
    </row>
    <row r="667" spans="1:6">
      <c r="A667" s="68" t="e">
        <f t="shared" si="12"/>
        <v>#REF!</v>
      </c>
      <c r="B667" s="68" t="e">
        <f t="shared" si="13"/>
        <v>#REF!</v>
      </c>
      <c r="C667" s="69" t="str">
        <f t="shared" si="14"/>
        <v/>
      </c>
      <c r="D667" s="69" t="str">
        <f t="shared" si="15"/>
        <v/>
      </c>
      <c r="E667" s="69" t="str">
        <f t="shared" si="16"/>
        <v/>
      </c>
      <c r="F667" s="69" t="e">
        <f t="shared" si="17"/>
        <v>#VALUE!</v>
      </c>
    </row>
    <row r="668" spans="1:6">
      <c r="A668" s="68" t="e">
        <f t="shared" si="12"/>
        <v>#REF!</v>
      </c>
      <c r="B668" s="68" t="e">
        <f t="shared" si="13"/>
        <v>#REF!</v>
      </c>
      <c r="C668" s="69" t="str">
        <f t="shared" si="14"/>
        <v/>
      </c>
      <c r="D668" s="69" t="str">
        <f t="shared" si="15"/>
        <v/>
      </c>
      <c r="E668" s="69" t="str">
        <f t="shared" si="16"/>
        <v/>
      </c>
      <c r="F668" s="69" t="e">
        <f t="shared" si="17"/>
        <v>#VALUE!</v>
      </c>
    </row>
    <row r="669" spans="1:6">
      <c r="A669" s="68" t="e">
        <f t="shared" si="12"/>
        <v>#REF!</v>
      </c>
      <c r="B669" s="68" t="e">
        <f t="shared" si="13"/>
        <v>#REF!</v>
      </c>
      <c r="C669" s="69" t="str">
        <f t="shared" si="14"/>
        <v/>
      </c>
      <c r="D669" s="69" t="str">
        <f t="shared" si="15"/>
        <v/>
      </c>
      <c r="E669" s="69" t="str">
        <f t="shared" si="16"/>
        <v/>
      </c>
      <c r="F669" s="69" t="e">
        <f t="shared" si="17"/>
        <v>#VALUE!</v>
      </c>
    </row>
    <row r="670" spans="1:6">
      <c r="A670" s="68" t="e">
        <f t="shared" si="12"/>
        <v>#REF!</v>
      </c>
      <c r="B670" s="68" t="e">
        <f t="shared" si="13"/>
        <v>#REF!</v>
      </c>
      <c r="C670" s="69" t="str">
        <f t="shared" si="14"/>
        <v/>
      </c>
      <c r="D670" s="69" t="str">
        <f t="shared" si="15"/>
        <v/>
      </c>
      <c r="E670" s="69" t="str">
        <f t="shared" si="16"/>
        <v/>
      </c>
      <c r="F670" s="69" t="e">
        <f t="shared" si="17"/>
        <v>#VALUE!</v>
      </c>
    </row>
    <row r="671" spans="1:6">
      <c r="A671" s="68" t="e">
        <f t="shared" si="12"/>
        <v>#REF!</v>
      </c>
      <c r="B671" s="68" t="e">
        <f t="shared" si="13"/>
        <v>#REF!</v>
      </c>
      <c r="C671" s="69" t="str">
        <f t="shared" si="14"/>
        <v/>
      </c>
      <c r="D671" s="69" t="str">
        <f t="shared" si="15"/>
        <v/>
      </c>
      <c r="E671" s="69" t="str">
        <f t="shared" si="16"/>
        <v/>
      </c>
      <c r="F671" s="69" t="e">
        <f t="shared" si="17"/>
        <v>#VALUE!</v>
      </c>
    </row>
    <row r="672" spans="1:6">
      <c r="A672" s="68" t="e">
        <f t="shared" si="12"/>
        <v>#REF!</v>
      </c>
      <c r="B672" s="68" t="e">
        <f t="shared" si="13"/>
        <v>#REF!</v>
      </c>
      <c r="C672" s="69" t="str">
        <f t="shared" si="14"/>
        <v/>
      </c>
      <c r="D672" s="69" t="str">
        <f t="shared" si="15"/>
        <v/>
      </c>
      <c r="E672" s="69" t="str">
        <f t="shared" si="16"/>
        <v/>
      </c>
      <c r="F672" s="69" t="e">
        <f t="shared" si="17"/>
        <v>#VALUE!</v>
      </c>
    </row>
    <row r="673" spans="1:6">
      <c r="A673" s="68" t="e">
        <f t="shared" si="12"/>
        <v>#REF!</v>
      </c>
      <c r="B673" s="68" t="e">
        <f t="shared" si="13"/>
        <v>#REF!</v>
      </c>
      <c r="C673" s="69" t="str">
        <f t="shared" si="14"/>
        <v/>
      </c>
      <c r="D673" s="69" t="str">
        <f t="shared" si="15"/>
        <v/>
      </c>
      <c r="E673" s="69" t="str">
        <f t="shared" si="16"/>
        <v/>
      </c>
      <c r="F673" s="69" t="e">
        <f t="shared" si="17"/>
        <v>#VALUE!</v>
      </c>
    </row>
    <row r="674" spans="1:6">
      <c r="A674" s="68" t="e">
        <f t="shared" si="12"/>
        <v>#REF!</v>
      </c>
      <c r="B674" s="68" t="e">
        <f t="shared" si="13"/>
        <v>#REF!</v>
      </c>
      <c r="C674" s="69" t="str">
        <f t="shared" si="14"/>
        <v/>
      </c>
      <c r="D674" s="69" t="str">
        <f t="shared" si="15"/>
        <v/>
      </c>
      <c r="E674" s="69" t="str">
        <f t="shared" si="16"/>
        <v/>
      </c>
      <c r="F674" s="69" t="e">
        <f t="shared" si="17"/>
        <v>#VALUE!</v>
      </c>
    </row>
    <row r="675" spans="1:6">
      <c r="A675" s="68" t="e">
        <f t="shared" si="12"/>
        <v>#REF!</v>
      </c>
      <c r="B675" s="68" t="e">
        <f t="shared" si="13"/>
        <v>#REF!</v>
      </c>
      <c r="C675" s="69" t="str">
        <f t="shared" si="14"/>
        <v/>
      </c>
      <c r="D675" s="69" t="str">
        <f t="shared" si="15"/>
        <v/>
      </c>
      <c r="E675" s="69" t="str">
        <f t="shared" si="16"/>
        <v/>
      </c>
      <c r="F675" s="69" t="e">
        <f t="shared" si="17"/>
        <v>#VALUE!</v>
      </c>
    </row>
    <row r="676" spans="1:6">
      <c r="A676" s="68" t="e">
        <f t="shared" si="12"/>
        <v>#REF!</v>
      </c>
      <c r="B676" s="68" t="e">
        <f t="shared" si="13"/>
        <v>#REF!</v>
      </c>
      <c r="C676" s="69" t="str">
        <f t="shared" si="14"/>
        <v/>
      </c>
      <c r="D676" s="69" t="str">
        <f t="shared" si="15"/>
        <v/>
      </c>
      <c r="E676" s="69" t="str">
        <f t="shared" si="16"/>
        <v/>
      </c>
      <c r="F676" s="69" t="e">
        <f t="shared" si="17"/>
        <v>#VALUE!</v>
      </c>
    </row>
    <row r="677" spans="1:6">
      <c r="A677" s="68" t="e">
        <f t="shared" si="12"/>
        <v>#REF!</v>
      </c>
      <c r="B677" s="68" t="e">
        <f t="shared" si="13"/>
        <v>#REF!</v>
      </c>
      <c r="C677" s="69" t="str">
        <f t="shared" si="14"/>
        <v/>
      </c>
      <c r="D677" s="69" t="str">
        <f t="shared" si="15"/>
        <v/>
      </c>
      <c r="E677" s="69" t="str">
        <f t="shared" si="16"/>
        <v/>
      </c>
      <c r="F677" s="69" t="e">
        <f t="shared" si="17"/>
        <v>#VALUE!</v>
      </c>
    </row>
    <row r="678" spans="1:6">
      <c r="A678" s="68" t="e">
        <f t="shared" si="12"/>
        <v>#REF!</v>
      </c>
      <c r="B678" s="68" t="e">
        <f t="shared" si="13"/>
        <v>#REF!</v>
      </c>
      <c r="C678" s="69" t="str">
        <f t="shared" si="14"/>
        <v/>
      </c>
      <c r="D678" s="69" t="str">
        <f t="shared" si="15"/>
        <v/>
      </c>
      <c r="E678" s="69" t="str">
        <f t="shared" si="16"/>
        <v/>
      </c>
      <c r="F678" s="69" t="e">
        <f t="shared" si="17"/>
        <v>#VALUE!</v>
      </c>
    </row>
    <row r="679" spans="1:6">
      <c r="A679" s="68" t="e">
        <f t="shared" si="12"/>
        <v>#REF!</v>
      </c>
      <c r="B679" s="68" t="e">
        <f t="shared" si="13"/>
        <v>#REF!</v>
      </c>
      <c r="C679" s="69" t="str">
        <f t="shared" si="14"/>
        <v/>
      </c>
      <c r="D679" s="69" t="str">
        <f t="shared" si="15"/>
        <v/>
      </c>
      <c r="E679" s="69" t="str">
        <f t="shared" si="16"/>
        <v/>
      </c>
      <c r="F679" s="69" t="e">
        <f t="shared" si="17"/>
        <v>#VALUE!</v>
      </c>
    </row>
    <row r="680" spans="1:6">
      <c r="A680" s="68" t="e">
        <f t="shared" si="12"/>
        <v>#REF!</v>
      </c>
      <c r="B680" s="68" t="e">
        <f t="shared" si="13"/>
        <v>#REF!</v>
      </c>
      <c r="C680" s="69" t="str">
        <f t="shared" si="14"/>
        <v/>
      </c>
      <c r="D680" s="69" t="str">
        <f t="shared" si="15"/>
        <v/>
      </c>
      <c r="E680" s="69" t="str">
        <f t="shared" si="16"/>
        <v/>
      </c>
      <c r="F680" s="69" t="e">
        <f t="shared" si="17"/>
        <v>#VALUE!</v>
      </c>
    </row>
    <row r="681" spans="1:6">
      <c r="A681" s="68" t="e">
        <f t="shared" si="12"/>
        <v>#REF!</v>
      </c>
      <c r="B681" s="68" t="e">
        <f t="shared" si="13"/>
        <v>#REF!</v>
      </c>
      <c r="C681" s="69" t="str">
        <f t="shared" si="14"/>
        <v/>
      </c>
      <c r="D681" s="69" t="str">
        <f t="shared" si="15"/>
        <v/>
      </c>
      <c r="E681" s="69" t="str">
        <f t="shared" si="16"/>
        <v/>
      </c>
      <c r="F681" s="69" t="e">
        <f t="shared" si="17"/>
        <v>#VALUE!</v>
      </c>
    </row>
    <row r="682" spans="1:6">
      <c r="A682" s="68" t="e">
        <f t="shared" si="12"/>
        <v>#REF!</v>
      </c>
      <c r="B682" s="68" t="e">
        <f t="shared" si="13"/>
        <v>#REF!</v>
      </c>
      <c r="C682" s="69" t="str">
        <f t="shared" si="14"/>
        <v/>
      </c>
      <c r="D682" s="69" t="str">
        <f t="shared" si="15"/>
        <v/>
      </c>
      <c r="E682" s="69" t="str">
        <f t="shared" si="16"/>
        <v/>
      </c>
      <c r="F682" s="69" t="e">
        <f t="shared" si="17"/>
        <v>#VALUE!</v>
      </c>
    </row>
    <row r="683" spans="1:6">
      <c r="A683" s="68" t="e">
        <f t="shared" si="12"/>
        <v>#REF!</v>
      </c>
      <c r="B683" s="68" t="e">
        <f t="shared" si="13"/>
        <v>#REF!</v>
      </c>
      <c r="C683" s="69" t="str">
        <f t="shared" si="14"/>
        <v/>
      </c>
      <c r="D683" s="69" t="str">
        <f t="shared" si="15"/>
        <v/>
      </c>
      <c r="E683" s="69" t="str">
        <f t="shared" si="16"/>
        <v/>
      </c>
      <c r="F683" s="69" t="e">
        <f t="shared" si="17"/>
        <v>#VALUE!</v>
      </c>
    </row>
    <row r="684" spans="1:6">
      <c r="A684" s="68" t="e">
        <f t="shared" si="12"/>
        <v>#REF!</v>
      </c>
      <c r="B684" s="68" t="e">
        <f t="shared" si="13"/>
        <v>#REF!</v>
      </c>
      <c r="C684" s="69" t="str">
        <f t="shared" si="14"/>
        <v/>
      </c>
      <c r="D684" s="69" t="str">
        <f t="shared" si="15"/>
        <v/>
      </c>
      <c r="E684" s="69" t="str">
        <f t="shared" si="16"/>
        <v/>
      </c>
      <c r="F684" s="69" t="e">
        <f t="shared" si="17"/>
        <v>#VALUE!</v>
      </c>
    </row>
    <row r="685" spans="1:6">
      <c r="A685" s="68" t="e">
        <f t="shared" si="12"/>
        <v>#REF!</v>
      </c>
      <c r="B685" s="68" t="e">
        <f t="shared" si="13"/>
        <v>#REF!</v>
      </c>
      <c r="C685" s="69" t="str">
        <f t="shared" si="14"/>
        <v/>
      </c>
      <c r="D685" s="69" t="str">
        <f t="shared" si="15"/>
        <v/>
      </c>
      <c r="E685" s="69" t="str">
        <f t="shared" si="16"/>
        <v/>
      </c>
      <c r="F685" s="69" t="e">
        <f t="shared" si="17"/>
        <v>#VALUE!</v>
      </c>
    </row>
    <row r="686" spans="1:6">
      <c r="A686" s="68" t="e">
        <f t="shared" si="12"/>
        <v>#REF!</v>
      </c>
      <c r="B686" s="68" t="e">
        <f t="shared" si="13"/>
        <v>#REF!</v>
      </c>
      <c r="C686" s="69" t="str">
        <f t="shared" si="14"/>
        <v/>
      </c>
      <c r="D686" s="69" t="str">
        <f t="shared" si="15"/>
        <v/>
      </c>
      <c r="E686" s="69" t="str">
        <f t="shared" si="16"/>
        <v/>
      </c>
      <c r="F686" s="69" t="e">
        <f t="shared" si="17"/>
        <v>#VALUE!</v>
      </c>
    </row>
    <row r="687" spans="1:6">
      <c r="A687" s="68" t="e">
        <f t="shared" si="12"/>
        <v>#REF!</v>
      </c>
      <c r="B687" s="68" t="e">
        <f t="shared" si="13"/>
        <v>#REF!</v>
      </c>
      <c r="C687" s="69" t="str">
        <f t="shared" si="14"/>
        <v/>
      </c>
      <c r="D687" s="69" t="str">
        <f t="shared" si="15"/>
        <v/>
      </c>
      <c r="E687" s="69" t="str">
        <f t="shared" si="16"/>
        <v/>
      </c>
      <c r="F687" s="69" t="e">
        <f t="shared" si="17"/>
        <v>#VALUE!</v>
      </c>
    </row>
    <row r="688" spans="1:6">
      <c r="A688" s="68" t="e">
        <f t="shared" si="12"/>
        <v>#REF!</v>
      </c>
      <c r="B688" s="68" t="e">
        <f t="shared" si="13"/>
        <v>#REF!</v>
      </c>
      <c r="C688" s="69" t="str">
        <f t="shared" si="14"/>
        <v/>
      </c>
      <c r="D688" s="69" t="str">
        <f t="shared" si="15"/>
        <v/>
      </c>
      <c r="E688" s="69" t="str">
        <f t="shared" si="16"/>
        <v/>
      </c>
      <c r="F688" s="69" t="e">
        <f t="shared" si="17"/>
        <v>#VALUE!</v>
      </c>
    </row>
    <row r="689" spans="1:6">
      <c r="A689" s="68" t="e">
        <f t="shared" si="12"/>
        <v>#REF!</v>
      </c>
      <c r="B689" s="68" t="e">
        <f t="shared" si="13"/>
        <v>#REF!</v>
      </c>
      <c r="C689" s="69" t="str">
        <f t="shared" si="14"/>
        <v/>
      </c>
      <c r="D689" s="69" t="str">
        <f t="shared" si="15"/>
        <v/>
      </c>
      <c r="E689" s="69" t="str">
        <f t="shared" si="16"/>
        <v/>
      </c>
      <c r="F689" s="69" t="e">
        <f t="shared" si="17"/>
        <v>#VALUE!</v>
      </c>
    </row>
    <row r="690" spans="1:6">
      <c r="A690" s="68" t="e">
        <f t="shared" si="12"/>
        <v>#REF!</v>
      </c>
      <c r="B690" s="68" t="e">
        <f t="shared" si="13"/>
        <v>#REF!</v>
      </c>
      <c r="C690" s="69" t="str">
        <f t="shared" si="14"/>
        <v/>
      </c>
      <c r="D690" s="69" t="str">
        <f t="shared" si="15"/>
        <v/>
      </c>
      <c r="E690" s="69" t="str">
        <f t="shared" si="16"/>
        <v/>
      </c>
      <c r="F690" s="69" t="e">
        <f t="shared" si="17"/>
        <v>#VALUE!</v>
      </c>
    </row>
    <row r="691" spans="1:6">
      <c r="A691" s="68" t="e">
        <f t="shared" si="12"/>
        <v>#REF!</v>
      </c>
      <c r="B691" s="68" t="e">
        <f t="shared" si="13"/>
        <v>#REF!</v>
      </c>
      <c r="C691" s="69" t="str">
        <f t="shared" si="14"/>
        <v/>
      </c>
      <c r="D691" s="69" t="str">
        <f t="shared" si="15"/>
        <v/>
      </c>
      <c r="E691" s="69" t="str">
        <f t="shared" si="16"/>
        <v/>
      </c>
      <c r="F691" s="69" t="e">
        <f t="shared" si="17"/>
        <v>#VALUE!</v>
      </c>
    </row>
    <row r="692" spans="1:6">
      <c r="A692" s="68" t="e">
        <f t="shared" si="12"/>
        <v>#REF!</v>
      </c>
      <c r="B692" s="68" t="e">
        <f t="shared" si="13"/>
        <v>#REF!</v>
      </c>
      <c r="C692" s="69" t="str">
        <f t="shared" si="14"/>
        <v/>
      </c>
      <c r="D692" s="69" t="str">
        <f t="shared" si="15"/>
        <v/>
      </c>
      <c r="E692" s="69" t="str">
        <f t="shared" si="16"/>
        <v/>
      </c>
      <c r="F692" s="69" t="e">
        <f t="shared" si="17"/>
        <v>#VALUE!</v>
      </c>
    </row>
    <row r="693" spans="1:6">
      <c r="A693" s="68" t="e">
        <f t="shared" si="12"/>
        <v>#REF!</v>
      </c>
      <c r="B693" s="68" t="e">
        <f t="shared" si="13"/>
        <v>#REF!</v>
      </c>
      <c r="C693" s="69" t="str">
        <f t="shared" si="14"/>
        <v/>
      </c>
      <c r="D693" s="69" t="str">
        <f t="shared" si="15"/>
        <v/>
      </c>
      <c r="E693" s="69" t="str">
        <f t="shared" si="16"/>
        <v/>
      </c>
      <c r="F693" s="69" t="e">
        <f t="shared" si="17"/>
        <v>#VALUE!</v>
      </c>
    </row>
    <row r="694" spans="1:6">
      <c r="A694" s="68" t="e">
        <f t="shared" si="12"/>
        <v>#REF!</v>
      </c>
      <c r="B694" s="68" t="e">
        <f t="shared" si="13"/>
        <v>#REF!</v>
      </c>
      <c r="C694" s="69" t="str">
        <f t="shared" si="14"/>
        <v/>
      </c>
      <c r="D694" s="69" t="str">
        <f t="shared" si="15"/>
        <v/>
      </c>
      <c r="E694" s="69" t="str">
        <f t="shared" si="16"/>
        <v/>
      </c>
      <c r="F694" s="69" t="e">
        <f t="shared" si="17"/>
        <v>#VALUE!</v>
      </c>
    </row>
    <row r="695" spans="1:6">
      <c r="A695" s="68" t="e">
        <f t="shared" si="12"/>
        <v>#REF!</v>
      </c>
      <c r="B695" s="68" t="e">
        <f t="shared" si="13"/>
        <v>#REF!</v>
      </c>
      <c r="C695" s="69" t="str">
        <f t="shared" si="14"/>
        <v/>
      </c>
      <c r="D695" s="69" t="str">
        <f t="shared" si="15"/>
        <v/>
      </c>
      <c r="E695" s="69" t="str">
        <f t="shared" si="16"/>
        <v/>
      </c>
      <c r="F695" s="69" t="e">
        <f t="shared" si="17"/>
        <v>#VALUE!</v>
      </c>
    </row>
    <row r="696" spans="1:6">
      <c r="A696" s="68" t="e">
        <f t="shared" si="12"/>
        <v>#REF!</v>
      </c>
      <c r="B696" s="68" t="e">
        <f t="shared" si="13"/>
        <v>#REF!</v>
      </c>
      <c r="C696" s="69" t="str">
        <f t="shared" si="14"/>
        <v/>
      </c>
      <c r="D696" s="69" t="str">
        <f t="shared" si="15"/>
        <v/>
      </c>
      <c r="E696" s="69" t="str">
        <f t="shared" si="16"/>
        <v/>
      </c>
      <c r="F696" s="69" t="e">
        <f t="shared" si="17"/>
        <v>#VALUE!</v>
      </c>
    </row>
    <row r="697" spans="1:6">
      <c r="A697" s="68" t="e">
        <f t="shared" si="12"/>
        <v>#REF!</v>
      </c>
      <c r="B697" s="68" t="e">
        <f t="shared" si="13"/>
        <v>#REF!</v>
      </c>
      <c r="C697" s="69" t="str">
        <f t="shared" si="14"/>
        <v/>
      </c>
      <c r="D697" s="69" t="str">
        <f t="shared" si="15"/>
        <v/>
      </c>
      <c r="E697" s="69" t="str">
        <f t="shared" si="16"/>
        <v/>
      </c>
      <c r="F697" s="69" t="e">
        <f t="shared" si="17"/>
        <v>#VALUE!</v>
      </c>
    </row>
    <row r="698" spans="1:6">
      <c r="A698" s="68" t="e">
        <f t="shared" si="12"/>
        <v>#REF!</v>
      </c>
      <c r="B698" s="68" t="e">
        <f t="shared" si="13"/>
        <v>#REF!</v>
      </c>
      <c r="C698" s="69" t="str">
        <f t="shared" si="14"/>
        <v/>
      </c>
      <c r="D698" s="69" t="str">
        <f t="shared" si="15"/>
        <v/>
      </c>
      <c r="E698" s="69" t="str">
        <f t="shared" si="16"/>
        <v/>
      </c>
      <c r="F698" s="69" t="e">
        <f t="shared" si="17"/>
        <v>#VALUE!</v>
      </c>
    </row>
    <row r="699" spans="1:6">
      <c r="A699" s="68" t="e">
        <f t="shared" si="12"/>
        <v>#REF!</v>
      </c>
      <c r="B699" s="68" t="e">
        <f t="shared" si="13"/>
        <v>#REF!</v>
      </c>
      <c r="C699" s="69" t="str">
        <f t="shared" si="14"/>
        <v/>
      </c>
      <c r="D699" s="69" t="str">
        <f t="shared" si="15"/>
        <v/>
      </c>
      <c r="E699" s="69" t="str">
        <f t="shared" si="16"/>
        <v/>
      </c>
      <c r="F699" s="69" t="e">
        <f t="shared" si="17"/>
        <v>#VALUE!</v>
      </c>
    </row>
    <row r="700" spans="1:6">
      <c r="A700" s="68" t="e">
        <f t="shared" si="12"/>
        <v>#REF!</v>
      </c>
      <c r="B700" s="68" t="e">
        <f t="shared" si="13"/>
        <v>#REF!</v>
      </c>
      <c r="C700" s="69" t="str">
        <f t="shared" si="14"/>
        <v/>
      </c>
      <c r="D700" s="69" t="str">
        <f t="shared" si="15"/>
        <v/>
      </c>
      <c r="E700" s="69" t="str">
        <f t="shared" si="16"/>
        <v/>
      </c>
      <c r="F700" s="69" t="e">
        <f t="shared" si="17"/>
        <v>#VALUE!</v>
      </c>
    </row>
    <row r="701" spans="1:6">
      <c r="A701" s="68" t="e">
        <f t="shared" si="12"/>
        <v>#REF!</v>
      </c>
      <c r="B701" s="68" t="e">
        <f t="shared" si="13"/>
        <v>#REF!</v>
      </c>
      <c r="C701" s="69" t="str">
        <f t="shared" si="14"/>
        <v/>
      </c>
      <c r="D701" s="69" t="str">
        <f t="shared" si="15"/>
        <v/>
      </c>
      <c r="E701" s="69" t="str">
        <f t="shared" si="16"/>
        <v/>
      </c>
      <c r="F701" s="69" t="e">
        <f t="shared" si="17"/>
        <v>#VALUE!</v>
      </c>
    </row>
    <row r="702" spans="1:6">
      <c r="A702" s="68" t="e">
        <f t="shared" si="12"/>
        <v>#REF!</v>
      </c>
      <c r="B702" s="68" t="e">
        <f t="shared" si="13"/>
        <v>#REF!</v>
      </c>
      <c r="C702" s="69" t="str">
        <f t="shared" si="14"/>
        <v/>
      </c>
      <c r="D702" s="69" t="str">
        <f t="shared" si="15"/>
        <v/>
      </c>
      <c r="E702" s="69" t="str">
        <f t="shared" si="16"/>
        <v/>
      </c>
      <c r="F702" s="69" t="e">
        <f t="shared" si="17"/>
        <v>#VALUE!</v>
      </c>
    </row>
    <row r="703" spans="1:6">
      <c r="A703" s="68" t="e">
        <f t="shared" si="12"/>
        <v>#REF!</v>
      </c>
      <c r="B703" s="68" t="e">
        <f t="shared" si="13"/>
        <v>#REF!</v>
      </c>
      <c r="C703" s="69" t="str">
        <f t="shared" si="14"/>
        <v/>
      </c>
      <c r="D703" s="69" t="str">
        <f t="shared" si="15"/>
        <v/>
      </c>
      <c r="E703" s="69" t="str">
        <f t="shared" si="16"/>
        <v/>
      </c>
      <c r="F703" s="69" t="e">
        <f t="shared" si="17"/>
        <v>#VALUE!</v>
      </c>
    </row>
    <row r="704" spans="1:6">
      <c r="A704" s="68" t="e">
        <f t="shared" si="12"/>
        <v>#REF!</v>
      </c>
      <c r="B704" s="68" t="e">
        <f t="shared" si="13"/>
        <v>#REF!</v>
      </c>
      <c r="C704" s="69" t="str">
        <f t="shared" si="14"/>
        <v/>
      </c>
      <c r="D704" s="69" t="str">
        <f t="shared" si="15"/>
        <v/>
      </c>
      <c r="E704" s="69" t="str">
        <f t="shared" si="16"/>
        <v/>
      </c>
      <c r="F704" s="69" t="e">
        <f t="shared" si="17"/>
        <v>#VALUE!</v>
      </c>
    </row>
    <row r="705" spans="1:6">
      <c r="A705" s="68" t="e">
        <f t="shared" si="12"/>
        <v>#REF!</v>
      </c>
      <c r="B705" s="68" t="e">
        <f t="shared" si="13"/>
        <v>#REF!</v>
      </c>
      <c r="C705" s="69" t="str">
        <f t="shared" si="14"/>
        <v/>
      </c>
      <c r="D705" s="69" t="str">
        <f t="shared" si="15"/>
        <v/>
      </c>
      <c r="E705" s="69" t="str">
        <f t="shared" si="16"/>
        <v/>
      </c>
      <c r="F705" s="69" t="e">
        <f t="shared" si="17"/>
        <v>#VALUE!</v>
      </c>
    </row>
    <row r="706" spans="1:6">
      <c r="A706" s="68" t="e">
        <f t="shared" si="12"/>
        <v>#REF!</v>
      </c>
      <c r="B706" s="68" t="e">
        <f t="shared" si="13"/>
        <v>#REF!</v>
      </c>
      <c r="C706" s="69" t="str">
        <f t="shared" si="14"/>
        <v/>
      </c>
      <c r="D706" s="69" t="str">
        <f t="shared" si="15"/>
        <v/>
      </c>
      <c r="E706" s="69" t="str">
        <f t="shared" si="16"/>
        <v/>
      </c>
      <c r="F706" s="69" t="e">
        <f t="shared" si="17"/>
        <v>#VALUE!</v>
      </c>
    </row>
    <row r="707" spans="1:6">
      <c r="A707" s="68" t="e">
        <f t="shared" si="12"/>
        <v>#REF!</v>
      </c>
      <c r="B707" s="68" t="e">
        <f t="shared" si="13"/>
        <v>#REF!</v>
      </c>
      <c r="C707" s="69" t="str">
        <f t="shared" si="14"/>
        <v/>
      </c>
      <c r="D707" s="69" t="str">
        <f t="shared" si="15"/>
        <v/>
      </c>
      <c r="E707" s="69" t="str">
        <f t="shared" si="16"/>
        <v/>
      </c>
      <c r="F707" s="69" t="e">
        <f t="shared" si="17"/>
        <v>#VALUE!</v>
      </c>
    </row>
    <row r="708" spans="1:6">
      <c r="A708" s="68" t="e">
        <f t="shared" si="12"/>
        <v>#REF!</v>
      </c>
      <c r="B708" s="68" t="e">
        <f t="shared" si="13"/>
        <v>#REF!</v>
      </c>
      <c r="C708" s="69" t="str">
        <f t="shared" si="14"/>
        <v/>
      </c>
      <c r="D708" s="69" t="str">
        <f t="shared" si="15"/>
        <v/>
      </c>
      <c r="E708" s="69" t="str">
        <f t="shared" si="16"/>
        <v/>
      </c>
      <c r="F708" s="69" t="e">
        <f t="shared" si="17"/>
        <v>#VALUE!</v>
      </c>
    </row>
    <row r="709" spans="1:6">
      <c r="A709" s="68" t="e">
        <f t="shared" si="12"/>
        <v>#REF!</v>
      </c>
      <c r="B709" s="68" t="e">
        <f t="shared" si="13"/>
        <v>#REF!</v>
      </c>
      <c r="C709" s="69" t="str">
        <f t="shared" si="14"/>
        <v/>
      </c>
      <c r="D709" s="69" t="str">
        <f t="shared" si="15"/>
        <v/>
      </c>
      <c r="E709" s="69" t="str">
        <f t="shared" si="16"/>
        <v/>
      </c>
      <c r="F709" s="69" t="e">
        <f t="shared" si="17"/>
        <v>#VALUE!</v>
      </c>
    </row>
    <row r="710" spans="1:6">
      <c r="A710" s="68" t="e">
        <f t="shared" si="12"/>
        <v>#REF!</v>
      </c>
      <c r="B710" s="68" t="e">
        <f t="shared" si="13"/>
        <v>#REF!</v>
      </c>
      <c r="C710" s="69" t="str">
        <f t="shared" si="14"/>
        <v/>
      </c>
      <c r="D710" s="69" t="str">
        <f t="shared" si="15"/>
        <v/>
      </c>
      <c r="E710" s="69" t="str">
        <f t="shared" si="16"/>
        <v/>
      </c>
      <c r="F710" s="69" t="e">
        <f t="shared" si="17"/>
        <v>#VALUE!</v>
      </c>
    </row>
    <row r="711" spans="1:6">
      <c r="A711" s="68" t="e">
        <f t="shared" si="12"/>
        <v>#REF!</v>
      </c>
      <c r="B711" s="68" t="e">
        <f t="shared" si="13"/>
        <v>#REF!</v>
      </c>
      <c r="C711" s="69" t="str">
        <f t="shared" si="14"/>
        <v/>
      </c>
      <c r="D711" s="69" t="str">
        <f t="shared" si="15"/>
        <v/>
      </c>
      <c r="E711" s="69" t="str">
        <f t="shared" si="16"/>
        <v/>
      </c>
      <c r="F711" s="69" t="e">
        <f t="shared" si="17"/>
        <v>#VALUE!</v>
      </c>
    </row>
    <row r="712" spans="1:6">
      <c r="A712" s="68" t="e">
        <f t="shared" si="12"/>
        <v>#REF!</v>
      </c>
      <c r="B712" s="68" t="e">
        <f t="shared" si="13"/>
        <v>#REF!</v>
      </c>
      <c r="C712" s="69" t="str">
        <f t="shared" si="14"/>
        <v/>
      </c>
      <c r="D712" s="69" t="str">
        <f t="shared" si="15"/>
        <v/>
      </c>
      <c r="E712" s="69" t="str">
        <f t="shared" si="16"/>
        <v/>
      </c>
      <c r="F712" s="69" t="e">
        <f t="shared" si="17"/>
        <v>#VALUE!</v>
      </c>
    </row>
    <row r="713" spans="1:6">
      <c r="A713" s="68" t="e">
        <f t="shared" si="12"/>
        <v>#REF!</v>
      </c>
      <c r="B713" s="68" t="e">
        <f t="shared" si="13"/>
        <v>#REF!</v>
      </c>
      <c r="C713" s="69" t="str">
        <f t="shared" si="14"/>
        <v/>
      </c>
      <c r="D713" s="69" t="str">
        <f t="shared" si="15"/>
        <v/>
      </c>
      <c r="E713" s="69" t="str">
        <f t="shared" si="16"/>
        <v/>
      </c>
      <c r="F713" s="69" t="e">
        <f t="shared" si="17"/>
        <v>#VALUE!</v>
      </c>
    </row>
    <row r="714" spans="1:6">
      <c r="A714" s="68" t="e">
        <f t="shared" si="12"/>
        <v>#REF!</v>
      </c>
      <c r="B714" s="68" t="e">
        <f t="shared" si="13"/>
        <v>#REF!</v>
      </c>
      <c r="C714" s="69" t="str">
        <f t="shared" si="14"/>
        <v/>
      </c>
      <c r="D714" s="69" t="str">
        <f t="shared" si="15"/>
        <v/>
      </c>
      <c r="E714" s="69" t="str">
        <f t="shared" si="16"/>
        <v/>
      </c>
      <c r="F714" s="69" t="e">
        <f t="shared" si="17"/>
        <v>#VALUE!</v>
      </c>
    </row>
    <row r="715" spans="1:6">
      <c r="A715" s="68" t="e">
        <f t="shared" si="12"/>
        <v>#REF!</v>
      </c>
      <c r="B715" s="68" t="e">
        <f t="shared" si="13"/>
        <v>#REF!</v>
      </c>
      <c r="C715" s="69" t="str">
        <f t="shared" si="14"/>
        <v/>
      </c>
      <c r="D715" s="69" t="str">
        <f t="shared" si="15"/>
        <v/>
      </c>
      <c r="E715" s="69" t="str">
        <f t="shared" si="16"/>
        <v/>
      </c>
      <c r="F715" s="69" t="e">
        <f t="shared" si="17"/>
        <v>#VALUE!</v>
      </c>
    </row>
    <row r="716" spans="1:6">
      <c r="A716" s="68" t="e">
        <f t="shared" si="12"/>
        <v>#REF!</v>
      </c>
      <c r="B716" s="68" t="e">
        <f t="shared" si="13"/>
        <v>#REF!</v>
      </c>
      <c r="C716" s="69" t="str">
        <f t="shared" si="14"/>
        <v/>
      </c>
      <c r="D716" s="69" t="str">
        <f t="shared" si="15"/>
        <v/>
      </c>
      <c r="E716" s="69" t="str">
        <f t="shared" si="16"/>
        <v/>
      </c>
      <c r="F716" s="69" t="e">
        <f t="shared" si="17"/>
        <v>#VALUE!</v>
      </c>
    </row>
    <row r="717" spans="1:6">
      <c r="A717" s="68" t="e">
        <f t="shared" si="12"/>
        <v>#REF!</v>
      </c>
      <c r="B717" s="68" t="e">
        <f t="shared" si="13"/>
        <v>#REF!</v>
      </c>
      <c r="C717" s="69" t="str">
        <f t="shared" si="14"/>
        <v/>
      </c>
      <c r="D717" s="69" t="str">
        <f t="shared" si="15"/>
        <v/>
      </c>
      <c r="E717" s="69" t="str">
        <f t="shared" si="16"/>
        <v/>
      </c>
      <c r="F717" s="69" t="e">
        <f t="shared" si="17"/>
        <v>#VALUE!</v>
      </c>
    </row>
    <row r="718" spans="1:6">
      <c r="A718" s="68" t="e">
        <f t="shared" si="12"/>
        <v>#REF!</v>
      </c>
      <c r="B718" s="68" t="e">
        <f t="shared" si="13"/>
        <v>#REF!</v>
      </c>
      <c r="C718" s="69" t="str">
        <f t="shared" si="14"/>
        <v/>
      </c>
      <c r="D718" s="69" t="str">
        <f t="shared" si="15"/>
        <v/>
      </c>
      <c r="E718" s="69" t="str">
        <f t="shared" si="16"/>
        <v/>
      </c>
      <c r="F718" s="69" t="e">
        <f t="shared" si="17"/>
        <v>#VALUE!</v>
      </c>
    </row>
    <row r="719" spans="1:6">
      <c r="A719" s="68" t="e">
        <f t="shared" si="12"/>
        <v>#REF!</v>
      </c>
      <c r="B719" s="68" t="e">
        <f t="shared" si="13"/>
        <v>#REF!</v>
      </c>
      <c r="C719" s="69" t="str">
        <f t="shared" si="14"/>
        <v/>
      </c>
      <c r="D719" s="69" t="str">
        <f t="shared" si="15"/>
        <v/>
      </c>
      <c r="E719" s="69" t="str">
        <f t="shared" si="16"/>
        <v/>
      </c>
      <c r="F719" s="69" t="e">
        <f t="shared" si="17"/>
        <v>#VALUE!</v>
      </c>
    </row>
    <row r="720" spans="1:6">
      <c r="A720" s="68" t="e">
        <f t="shared" si="12"/>
        <v>#REF!</v>
      </c>
      <c r="B720" s="68" t="e">
        <f t="shared" si="13"/>
        <v>#REF!</v>
      </c>
      <c r="C720" s="69" t="str">
        <f t="shared" si="14"/>
        <v/>
      </c>
      <c r="D720" s="69" t="str">
        <f t="shared" si="15"/>
        <v/>
      </c>
      <c r="E720" s="69" t="str">
        <f t="shared" si="16"/>
        <v/>
      </c>
      <c r="F720" s="69" t="e">
        <f t="shared" si="17"/>
        <v>#VALUE!</v>
      </c>
    </row>
    <row r="721" spans="1:6">
      <c r="A721" s="68" t="e">
        <f t="shared" si="12"/>
        <v>#REF!</v>
      </c>
      <c r="B721" s="68" t="e">
        <f t="shared" si="13"/>
        <v>#REF!</v>
      </c>
      <c r="C721" s="69" t="str">
        <f t="shared" si="14"/>
        <v/>
      </c>
      <c r="D721" s="69" t="str">
        <f t="shared" si="15"/>
        <v/>
      </c>
      <c r="E721" s="69" t="str">
        <f t="shared" si="16"/>
        <v/>
      </c>
      <c r="F721" s="69" t="e">
        <f t="shared" si="17"/>
        <v>#VALUE!</v>
      </c>
    </row>
    <row r="722" spans="1:6">
      <c r="A722" s="68" t="e">
        <f t="shared" si="12"/>
        <v>#REF!</v>
      </c>
      <c r="B722" s="68" t="e">
        <f t="shared" si="13"/>
        <v>#REF!</v>
      </c>
      <c r="C722" s="69" t="str">
        <f t="shared" si="14"/>
        <v/>
      </c>
      <c r="D722" s="69" t="str">
        <f t="shared" si="15"/>
        <v/>
      </c>
      <c r="E722" s="69" t="str">
        <f t="shared" si="16"/>
        <v/>
      </c>
      <c r="F722" s="69" t="e">
        <f t="shared" si="17"/>
        <v>#VALUE!</v>
      </c>
    </row>
    <row r="723" spans="1:6">
      <c r="A723" s="68" t="e">
        <f t="shared" si="12"/>
        <v>#REF!</v>
      </c>
      <c r="B723" s="68" t="e">
        <f t="shared" si="13"/>
        <v>#REF!</v>
      </c>
      <c r="C723" s="69" t="str">
        <f t="shared" si="14"/>
        <v/>
      </c>
      <c r="D723" s="69" t="str">
        <f t="shared" si="15"/>
        <v/>
      </c>
      <c r="E723" s="69" t="str">
        <f t="shared" si="16"/>
        <v/>
      </c>
      <c r="F723" s="69" t="e">
        <f t="shared" si="17"/>
        <v>#VALUE!</v>
      </c>
    </row>
    <row r="724" spans="1:6">
      <c r="A724" s="68" t="e">
        <f t="shared" si="12"/>
        <v>#REF!</v>
      </c>
      <c r="B724" s="68" t="e">
        <f t="shared" si="13"/>
        <v>#REF!</v>
      </c>
      <c r="C724" s="69" t="str">
        <f t="shared" si="14"/>
        <v/>
      </c>
      <c r="D724" s="69" t="str">
        <f t="shared" si="15"/>
        <v/>
      </c>
      <c r="E724" s="69" t="str">
        <f t="shared" si="16"/>
        <v/>
      </c>
      <c r="F724" s="69" t="e">
        <f t="shared" si="17"/>
        <v>#VALUE!</v>
      </c>
    </row>
    <row r="725" spans="1:6">
      <c r="A725" s="68" t="e">
        <f t="shared" si="12"/>
        <v>#REF!</v>
      </c>
      <c r="B725" s="68" t="e">
        <f t="shared" si="13"/>
        <v>#REF!</v>
      </c>
      <c r="C725" s="69" t="str">
        <f t="shared" si="14"/>
        <v/>
      </c>
      <c r="D725" s="69" t="str">
        <f t="shared" si="15"/>
        <v/>
      </c>
      <c r="E725" s="69" t="str">
        <f t="shared" si="16"/>
        <v/>
      </c>
      <c r="F725" s="69" t="e">
        <f t="shared" si="17"/>
        <v>#VALUE!</v>
      </c>
    </row>
    <row r="726" spans="1:6">
      <c r="A726" s="68" t="e">
        <f t="shared" si="12"/>
        <v>#REF!</v>
      </c>
      <c r="B726" s="68" t="e">
        <f t="shared" si="13"/>
        <v>#REF!</v>
      </c>
      <c r="C726" s="69" t="str">
        <f t="shared" si="14"/>
        <v/>
      </c>
      <c r="D726" s="69" t="str">
        <f t="shared" si="15"/>
        <v/>
      </c>
      <c r="E726" s="69" t="str">
        <f t="shared" si="16"/>
        <v/>
      </c>
      <c r="F726" s="69" t="e">
        <f t="shared" si="17"/>
        <v>#VALUE!</v>
      </c>
    </row>
    <row r="727" spans="1:6">
      <c r="A727" s="68" t="e">
        <f t="shared" si="12"/>
        <v>#REF!</v>
      </c>
      <c r="B727" s="68" t="e">
        <f t="shared" si="13"/>
        <v>#REF!</v>
      </c>
      <c r="C727" s="69" t="str">
        <f t="shared" si="14"/>
        <v/>
      </c>
      <c r="D727" s="69" t="str">
        <f t="shared" si="15"/>
        <v/>
      </c>
      <c r="E727" s="69" t="str">
        <f t="shared" si="16"/>
        <v/>
      </c>
      <c r="F727" s="69" t="e">
        <f t="shared" si="17"/>
        <v>#VALUE!</v>
      </c>
    </row>
    <row r="728" spans="1:6">
      <c r="A728" s="68" t="e">
        <f t="shared" si="12"/>
        <v>#REF!</v>
      </c>
      <c r="B728" s="68" t="e">
        <f t="shared" si="13"/>
        <v>#REF!</v>
      </c>
      <c r="C728" s="69" t="str">
        <f t="shared" si="14"/>
        <v/>
      </c>
      <c r="D728" s="69" t="str">
        <f t="shared" si="15"/>
        <v/>
      </c>
      <c r="E728" s="69" t="str">
        <f t="shared" si="16"/>
        <v/>
      </c>
      <c r="F728" s="69" t="e">
        <f t="shared" si="17"/>
        <v>#VALUE!</v>
      </c>
    </row>
    <row r="729" spans="1:6">
      <c r="A729" s="68" t="e">
        <f t="shared" si="12"/>
        <v>#REF!</v>
      </c>
      <c r="B729" s="68" t="e">
        <f t="shared" si="13"/>
        <v>#REF!</v>
      </c>
      <c r="C729" s="69" t="str">
        <f t="shared" si="14"/>
        <v/>
      </c>
      <c r="D729" s="69" t="str">
        <f t="shared" si="15"/>
        <v/>
      </c>
      <c r="E729" s="69" t="str">
        <f t="shared" si="16"/>
        <v/>
      </c>
      <c r="F729" s="69" t="e">
        <f t="shared" si="17"/>
        <v>#VALUE!</v>
      </c>
    </row>
    <row r="730" spans="1:6">
      <c r="A730" s="68" t="e">
        <f t="shared" si="12"/>
        <v>#REF!</v>
      </c>
      <c r="B730" s="68" t="e">
        <f t="shared" si="13"/>
        <v>#REF!</v>
      </c>
      <c r="C730" s="69" t="str">
        <f t="shared" si="14"/>
        <v/>
      </c>
      <c r="D730" s="69" t="str">
        <f t="shared" si="15"/>
        <v/>
      </c>
      <c r="E730" s="69" t="str">
        <f t="shared" si="16"/>
        <v/>
      </c>
      <c r="F730" s="69" t="e">
        <f t="shared" si="17"/>
        <v>#VALUE!</v>
      </c>
    </row>
    <row r="731" spans="1:6">
      <c r="A731" s="68" t="e">
        <f t="shared" si="12"/>
        <v>#REF!</v>
      </c>
      <c r="B731" s="68" t="e">
        <f t="shared" si="13"/>
        <v>#REF!</v>
      </c>
      <c r="C731" s="69" t="str">
        <f t="shared" si="14"/>
        <v/>
      </c>
      <c r="D731" s="69" t="str">
        <f t="shared" si="15"/>
        <v/>
      </c>
      <c r="E731" s="69" t="str">
        <f t="shared" si="16"/>
        <v/>
      </c>
      <c r="F731" s="69" t="e">
        <f t="shared" si="17"/>
        <v>#VALUE!</v>
      </c>
    </row>
    <row r="732" spans="1:6">
      <c r="A732" s="68" t="e">
        <f t="shared" si="12"/>
        <v>#REF!</v>
      </c>
      <c r="B732" s="68" t="e">
        <f t="shared" si="13"/>
        <v>#REF!</v>
      </c>
      <c r="C732" s="69" t="str">
        <f t="shared" si="14"/>
        <v/>
      </c>
      <c r="D732" s="69" t="str">
        <f t="shared" si="15"/>
        <v/>
      </c>
      <c r="E732" s="69" t="str">
        <f t="shared" si="16"/>
        <v/>
      </c>
      <c r="F732" s="69" t="e">
        <f t="shared" si="17"/>
        <v>#VALUE!</v>
      </c>
    </row>
    <row r="733" spans="1:6">
      <c r="A733" s="68" t="e">
        <f t="shared" si="12"/>
        <v>#REF!</v>
      </c>
      <c r="B733" s="68" t="e">
        <f t="shared" si="13"/>
        <v>#REF!</v>
      </c>
      <c r="C733" s="69" t="str">
        <f t="shared" si="14"/>
        <v/>
      </c>
      <c r="D733" s="69" t="str">
        <f t="shared" si="15"/>
        <v/>
      </c>
      <c r="E733" s="69" t="str">
        <f t="shared" si="16"/>
        <v/>
      </c>
      <c r="F733" s="69" t="e">
        <f t="shared" si="17"/>
        <v>#VALUE!</v>
      </c>
    </row>
    <row r="734" spans="1:6">
      <c r="A734" s="68" t="e">
        <f t="shared" si="12"/>
        <v>#REF!</v>
      </c>
      <c r="B734" s="68" t="e">
        <f t="shared" si="13"/>
        <v>#REF!</v>
      </c>
      <c r="C734" s="69" t="str">
        <f t="shared" si="14"/>
        <v/>
      </c>
      <c r="D734" s="69" t="str">
        <f t="shared" si="15"/>
        <v/>
      </c>
      <c r="E734" s="69" t="str">
        <f t="shared" si="16"/>
        <v/>
      </c>
      <c r="F734" s="69" t="e">
        <f t="shared" si="17"/>
        <v>#VALUE!</v>
      </c>
    </row>
    <row r="735" spans="1:6">
      <c r="A735" s="68" t="e">
        <f t="shared" si="12"/>
        <v>#REF!</v>
      </c>
      <c r="B735" s="68" t="e">
        <f t="shared" si="13"/>
        <v>#REF!</v>
      </c>
      <c r="C735" s="69" t="str">
        <f t="shared" si="14"/>
        <v/>
      </c>
      <c r="D735" s="69" t="str">
        <f t="shared" si="15"/>
        <v/>
      </c>
      <c r="E735" s="69" t="str">
        <f t="shared" si="16"/>
        <v/>
      </c>
      <c r="F735" s="69" t="e">
        <f t="shared" si="17"/>
        <v>#VALUE!</v>
      </c>
    </row>
    <row r="736" spans="1:6">
      <c r="A736" s="68" t="e">
        <f t="shared" si="12"/>
        <v>#REF!</v>
      </c>
      <c r="B736" s="68" t="e">
        <f t="shared" si="13"/>
        <v>#REF!</v>
      </c>
      <c r="C736" s="69" t="str">
        <f t="shared" si="14"/>
        <v/>
      </c>
      <c r="D736" s="69" t="str">
        <f t="shared" si="15"/>
        <v/>
      </c>
      <c r="E736" s="69" t="str">
        <f t="shared" si="16"/>
        <v/>
      </c>
      <c r="F736" s="69" t="e">
        <f t="shared" si="17"/>
        <v>#VALUE!</v>
      </c>
    </row>
    <row r="737" spans="1:6">
      <c r="A737" s="68" t="e">
        <f t="shared" si="12"/>
        <v>#REF!</v>
      </c>
      <c r="B737" s="68" t="e">
        <f t="shared" si="13"/>
        <v>#REF!</v>
      </c>
      <c r="C737" s="69" t="str">
        <f t="shared" si="14"/>
        <v/>
      </c>
      <c r="D737" s="69" t="str">
        <f t="shared" si="15"/>
        <v/>
      </c>
      <c r="E737" s="69" t="str">
        <f t="shared" si="16"/>
        <v/>
      </c>
      <c r="F737" s="69" t="e">
        <f t="shared" si="17"/>
        <v>#VALUE!</v>
      </c>
    </row>
    <row r="738" spans="1:6">
      <c r="A738" s="68" t="e">
        <f t="shared" si="12"/>
        <v>#REF!</v>
      </c>
      <c r="B738" s="68" t="e">
        <f t="shared" si="13"/>
        <v>#REF!</v>
      </c>
      <c r="C738" s="69" t="str">
        <f t="shared" si="14"/>
        <v/>
      </c>
      <c r="D738" s="69" t="str">
        <f t="shared" si="15"/>
        <v/>
      </c>
      <c r="E738" s="69" t="str">
        <f t="shared" si="16"/>
        <v/>
      </c>
      <c r="F738" s="69" t="e">
        <f t="shared" si="17"/>
        <v>#VALUE!</v>
      </c>
    </row>
    <row r="739" spans="1:6">
      <c r="A739" s="68" t="e">
        <f t="shared" si="12"/>
        <v>#REF!</v>
      </c>
      <c r="B739" s="68" t="e">
        <f t="shared" si="13"/>
        <v>#REF!</v>
      </c>
      <c r="C739" s="69" t="str">
        <f t="shared" si="14"/>
        <v/>
      </c>
      <c r="D739" s="69" t="str">
        <f t="shared" si="15"/>
        <v/>
      </c>
      <c r="E739" s="69" t="str">
        <f t="shared" si="16"/>
        <v/>
      </c>
      <c r="F739" s="69" t="e">
        <f t="shared" si="17"/>
        <v>#VALUE!</v>
      </c>
    </row>
    <row r="740" spans="1:6">
      <c r="A740" s="68" t="e">
        <f t="shared" si="12"/>
        <v>#REF!</v>
      </c>
      <c r="B740" s="68" t="e">
        <f t="shared" si="13"/>
        <v>#REF!</v>
      </c>
      <c r="C740" s="69" t="str">
        <f t="shared" si="14"/>
        <v/>
      </c>
      <c r="D740" s="69" t="str">
        <f t="shared" si="15"/>
        <v/>
      </c>
      <c r="E740" s="69" t="str">
        <f t="shared" si="16"/>
        <v/>
      </c>
      <c r="F740" s="69" t="e">
        <f t="shared" si="17"/>
        <v>#VALUE!</v>
      </c>
    </row>
    <row r="741" spans="1:6">
      <c r="A741" s="68" t="e">
        <f t="shared" si="12"/>
        <v>#REF!</v>
      </c>
      <c r="B741" s="68" t="e">
        <f t="shared" si="13"/>
        <v>#REF!</v>
      </c>
      <c r="C741" s="69" t="str">
        <f t="shared" si="14"/>
        <v/>
      </c>
      <c r="D741" s="69" t="str">
        <f t="shared" si="15"/>
        <v/>
      </c>
      <c r="E741" s="69" t="str">
        <f t="shared" si="16"/>
        <v/>
      </c>
      <c r="F741" s="69" t="e">
        <f t="shared" si="17"/>
        <v>#VALUE!</v>
      </c>
    </row>
    <row r="742" spans="1:6">
      <c r="A742" s="68" t="e">
        <f t="shared" si="12"/>
        <v>#REF!</v>
      </c>
      <c r="B742" s="68" t="e">
        <f t="shared" si="13"/>
        <v>#REF!</v>
      </c>
      <c r="C742" s="69" t="str">
        <f t="shared" si="14"/>
        <v/>
      </c>
      <c r="D742" s="69" t="str">
        <f t="shared" si="15"/>
        <v/>
      </c>
      <c r="E742" s="69" t="str">
        <f t="shared" si="16"/>
        <v/>
      </c>
      <c r="F742" s="69" t="e">
        <f t="shared" si="17"/>
        <v>#VALUE!</v>
      </c>
    </row>
    <row r="743" spans="1:6">
      <c r="A743" s="68" t="e">
        <f t="shared" si="12"/>
        <v>#REF!</v>
      </c>
      <c r="B743" s="68" t="e">
        <f t="shared" si="13"/>
        <v>#REF!</v>
      </c>
      <c r="C743" s="69" t="str">
        <f t="shared" si="14"/>
        <v/>
      </c>
      <c r="D743" s="69" t="str">
        <f t="shared" si="15"/>
        <v/>
      </c>
      <c r="E743" s="69" t="str">
        <f t="shared" si="16"/>
        <v/>
      </c>
      <c r="F743" s="69" t="e">
        <f t="shared" si="17"/>
        <v>#VALUE!</v>
      </c>
    </row>
    <row r="744" spans="1:6">
      <c r="A744" s="68" t="e">
        <f t="shared" si="12"/>
        <v>#REF!</v>
      </c>
      <c r="B744" s="68" t="e">
        <f t="shared" si="13"/>
        <v>#REF!</v>
      </c>
      <c r="C744" s="69" t="str">
        <f t="shared" si="14"/>
        <v/>
      </c>
      <c r="D744" s="69" t="str">
        <f t="shared" si="15"/>
        <v/>
      </c>
      <c r="E744" s="69" t="str">
        <f t="shared" si="16"/>
        <v/>
      </c>
      <c r="F744" s="69" t="e">
        <f t="shared" si="17"/>
        <v>#VALUE!</v>
      </c>
    </row>
    <row r="745" spans="1:6">
      <c r="A745" s="68" t="e">
        <f t="shared" si="12"/>
        <v>#REF!</v>
      </c>
      <c r="B745" s="68" t="e">
        <f t="shared" si="13"/>
        <v>#REF!</v>
      </c>
      <c r="C745" s="69" t="str">
        <f t="shared" si="14"/>
        <v/>
      </c>
      <c r="D745" s="69" t="str">
        <f t="shared" si="15"/>
        <v/>
      </c>
      <c r="E745" s="69" t="str">
        <f t="shared" si="16"/>
        <v/>
      </c>
      <c r="F745" s="69" t="e">
        <f t="shared" si="17"/>
        <v>#VALUE!</v>
      </c>
    </row>
    <row r="746" spans="1:6">
      <c r="A746" s="68" t="e">
        <f t="shared" si="12"/>
        <v>#REF!</v>
      </c>
      <c r="B746" s="68" t="e">
        <f t="shared" si="13"/>
        <v>#REF!</v>
      </c>
      <c r="C746" s="69" t="str">
        <f t="shared" si="14"/>
        <v/>
      </c>
      <c r="D746" s="69" t="str">
        <f t="shared" si="15"/>
        <v/>
      </c>
      <c r="E746" s="69" t="str">
        <f t="shared" si="16"/>
        <v/>
      </c>
      <c r="F746" s="69" t="e">
        <f t="shared" si="17"/>
        <v>#VALUE!</v>
      </c>
    </row>
    <row r="747" spans="1:6">
      <c r="A747" s="68" t="e">
        <f t="shared" si="12"/>
        <v>#REF!</v>
      </c>
      <c r="B747" s="68" t="e">
        <f t="shared" si="13"/>
        <v>#REF!</v>
      </c>
      <c r="C747" s="69" t="str">
        <f t="shared" si="14"/>
        <v/>
      </c>
      <c r="D747" s="69" t="str">
        <f t="shared" si="15"/>
        <v/>
      </c>
      <c r="E747" s="69" t="str">
        <f t="shared" si="16"/>
        <v/>
      </c>
      <c r="F747" s="69" t="e">
        <f t="shared" si="17"/>
        <v>#VALUE!</v>
      </c>
    </row>
    <row r="748" spans="1:6">
      <c r="A748" s="68" t="e">
        <f t="shared" si="12"/>
        <v>#REF!</v>
      </c>
      <c r="B748" s="68" t="e">
        <f t="shared" si="13"/>
        <v>#REF!</v>
      </c>
      <c r="C748" s="69" t="str">
        <f t="shared" si="14"/>
        <v/>
      </c>
      <c r="D748" s="69" t="str">
        <f t="shared" si="15"/>
        <v/>
      </c>
      <c r="E748" s="69" t="str">
        <f t="shared" si="16"/>
        <v/>
      </c>
      <c r="F748" s="69" t="e">
        <f t="shared" si="17"/>
        <v>#VALUE!</v>
      </c>
    </row>
    <row r="749" spans="1:6">
      <c r="A749" s="68" t="e">
        <f t="shared" si="12"/>
        <v>#REF!</v>
      </c>
      <c r="B749" s="68" t="e">
        <f t="shared" si="13"/>
        <v>#REF!</v>
      </c>
      <c r="C749" s="69" t="str">
        <f t="shared" si="14"/>
        <v/>
      </c>
      <c r="D749" s="69" t="str">
        <f t="shared" si="15"/>
        <v/>
      </c>
      <c r="E749" s="69" t="str">
        <f t="shared" si="16"/>
        <v/>
      </c>
      <c r="F749" s="69" t="e">
        <f t="shared" si="17"/>
        <v>#VALUE!</v>
      </c>
    </row>
    <row r="750" spans="1:6">
      <c r="A750" s="68" t="e">
        <f t="shared" si="12"/>
        <v>#REF!</v>
      </c>
      <c r="B750" s="68" t="e">
        <f t="shared" si="13"/>
        <v>#REF!</v>
      </c>
      <c r="C750" s="69" t="str">
        <f t="shared" si="14"/>
        <v/>
      </c>
      <c r="D750" s="69" t="str">
        <f t="shared" si="15"/>
        <v/>
      </c>
      <c r="E750" s="69" t="str">
        <f t="shared" si="16"/>
        <v/>
      </c>
      <c r="F750" s="69" t="e">
        <f t="shared" si="17"/>
        <v>#VALUE!</v>
      </c>
    </row>
    <row r="751" spans="1:6">
      <c r="A751" s="68" t="e">
        <f t="shared" si="12"/>
        <v>#REF!</v>
      </c>
      <c r="B751" s="68" t="e">
        <f t="shared" si="13"/>
        <v>#REF!</v>
      </c>
      <c r="C751" s="69" t="str">
        <f t="shared" si="14"/>
        <v/>
      </c>
      <c r="D751" s="69" t="str">
        <f t="shared" si="15"/>
        <v/>
      </c>
      <c r="E751" s="69" t="str">
        <f t="shared" si="16"/>
        <v/>
      </c>
      <c r="F751" s="69" t="e">
        <f t="shared" si="17"/>
        <v>#VALUE!</v>
      </c>
    </row>
    <row r="752" spans="1:6">
      <c r="A752" s="68" t="e">
        <f t="shared" si="12"/>
        <v>#REF!</v>
      </c>
      <c r="B752" s="68" t="e">
        <f t="shared" si="13"/>
        <v>#REF!</v>
      </c>
      <c r="C752" s="69" t="str">
        <f t="shared" si="14"/>
        <v/>
      </c>
      <c r="D752" s="69" t="str">
        <f t="shared" si="15"/>
        <v/>
      </c>
      <c r="E752" s="69" t="str">
        <f t="shared" si="16"/>
        <v/>
      </c>
      <c r="F752" s="69" t="e">
        <f t="shared" si="17"/>
        <v>#VALUE!</v>
      </c>
    </row>
    <row r="753" spans="1:6">
      <c r="A753" s="68" t="e">
        <f t="shared" si="12"/>
        <v>#REF!</v>
      </c>
      <c r="B753" s="68" t="e">
        <f t="shared" si="13"/>
        <v>#REF!</v>
      </c>
      <c r="C753" s="69" t="str">
        <f t="shared" si="14"/>
        <v/>
      </c>
      <c r="D753" s="69" t="str">
        <f t="shared" si="15"/>
        <v/>
      </c>
      <c r="E753" s="69" t="str">
        <f t="shared" si="16"/>
        <v/>
      </c>
      <c r="F753" s="69" t="e">
        <f t="shared" si="17"/>
        <v>#VALUE!</v>
      </c>
    </row>
    <row r="754" spans="1:6">
      <c r="A754" s="68" t="e">
        <f t="shared" si="12"/>
        <v>#REF!</v>
      </c>
      <c r="B754" s="68" t="e">
        <f t="shared" si="13"/>
        <v>#REF!</v>
      </c>
      <c r="C754" s="69" t="str">
        <f t="shared" si="14"/>
        <v/>
      </c>
      <c r="D754" s="69" t="str">
        <f t="shared" si="15"/>
        <v/>
      </c>
      <c r="E754" s="69" t="str">
        <f t="shared" si="16"/>
        <v/>
      </c>
      <c r="F754" s="69" t="e">
        <f t="shared" si="17"/>
        <v>#VALUE!</v>
      </c>
    </row>
    <row r="755" spans="1:6">
      <c r="A755" s="68" t="e">
        <f t="shared" si="12"/>
        <v>#REF!</v>
      </c>
      <c r="B755" s="68" t="e">
        <f t="shared" si="13"/>
        <v>#REF!</v>
      </c>
      <c r="C755" s="69" t="str">
        <f t="shared" si="14"/>
        <v/>
      </c>
      <c r="D755" s="69" t="str">
        <f t="shared" si="15"/>
        <v/>
      </c>
      <c r="E755" s="69" t="str">
        <f t="shared" si="16"/>
        <v/>
      </c>
      <c r="F755" s="69" t="e">
        <f t="shared" si="17"/>
        <v>#VALUE!</v>
      </c>
    </row>
    <row r="756" spans="1:6">
      <c r="A756" s="68" t="e">
        <f t="shared" si="12"/>
        <v>#REF!</v>
      </c>
      <c r="B756" s="68" t="e">
        <f t="shared" si="13"/>
        <v>#REF!</v>
      </c>
      <c r="C756" s="69" t="str">
        <f t="shared" si="14"/>
        <v/>
      </c>
      <c r="D756" s="69" t="str">
        <f t="shared" si="15"/>
        <v/>
      </c>
      <c r="E756" s="69" t="str">
        <f t="shared" si="16"/>
        <v/>
      </c>
      <c r="F756" s="69" t="e">
        <f t="shared" si="17"/>
        <v>#VALUE!</v>
      </c>
    </row>
    <row r="757" spans="1:6">
      <c r="A757" s="68" t="e">
        <f t="shared" si="12"/>
        <v>#REF!</v>
      </c>
      <c r="B757" s="68" t="e">
        <f t="shared" si="13"/>
        <v>#REF!</v>
      </c>
      <c r="C757" s="69" t="str">
        <f t="shared" si="14"/>
        <v/>
      </c>
      <c r="D757" s="69" t="str">
        <f t="shared" si="15"/>
        <v/>
      </c>
      <c r="E757" s="69" t="str">
        <f t="shared" si="16"/>
        <v/>
      </c>
      <c r="F757" s="69" t="e">
        <f t="shared" si="17"/>
        <v>#VALUE!</v>
      </c>
    </row>
    <row r="758" spans="1:6">
      <c r="A758" s="68" t="e">
        <f t="shared" si="12"/>
        <v>#REF!</v>
      </c>
      <c r="B758" s="68" t="e">
        <f t="shared" si="13"/>
        <v>#REF!</v>
      </c>
      <c r="C758" s="69" t="str">
        <f t="shared" si="14"/>
        <v/>
      </c>
      <c r="D758" s="69" t="str">
        <f t="shared" si="15"/>
        <v/>
      </c>
      <c r="E758" s="69" t="str">
        <f t="shared" si="16"/>
        <v/>
      </c>
      <c r="F758" s="69" t="e">
        <f t="shared" si="17"/>
        <v>#VALUE!</v>
      </c>
    </row>
    <row r="759" spans="1:6">
      <c r="A759" s="68" t="e">
        <f t="shared" si="12"/>
        <v>#REF!</v>
      </c>
      <c r="B759" s="68" t="e">
        <f t="shared" si="13"/>
        <v>#REF!</v>
      </c>
      <c r="C759" s="69" t="str">
        <f t="shared" si="14"/>
        <v/>
      </c>
      <c r="D759" s="69" t="str">
        <f t="shared" si="15"/>
        <v/>
      </c>
      <c r="E759" s="69" t="str">
        <f t="shared" si="16"/>
        <v/>
      </c>
      <c r="F759" s="69" t="e">
        <f t="shared" si="17"/>
        <v>#VALUE!</v>
      </c>
    </row>
    <row r="760" spans="1:6">
      <c r="A760" s="68" t="e">
        <f t="shared" si="12"/>
        <v>#REF!</v>
      </c>
      <c r="B760" s="68" t="e">
        <f t="shared" si="13"/>
        <v>#REF!</v>
      </c>
      <c r="C760" s="69" t="str">
        <f t="shared" si="14"/>
        <v/>
      </c>
      <c r="D760" s="69" t="str">
        <f t="shared" si="15"/>
        <v/>
      </c>
      <c r="E760" s="69" t="str">
        <f t="shared" si="16"/>
        <v/>
      </c>
      <c r="F760" s="69" t="e">
        <f t="shared" si="17"/>
        <v>#VALUE!</v>
      </c>
    </row>
    <row r="761" spans="1:6">
      <c r="A761" s="68" t="e">
        <f t="shared" si="12"/>
        <v>#REF!</v>
      </c>
      <c r="B761" s="68" t="e">
        <f t="shared" si="13"/>
        <v>#REF!</v>
      </c>
      <c r="C761" s="69" t="str">
        <f t="shared" si="14"/>
        <v/>
      </c>
      <c r="D761" s="69" t="str">
        <f t="shared" si="15"/>
        <v/>
      </c>
      <c r="E761" s="69" t="str">
        <f t="shared" si="16"/>
        <v/>
      </c>
      <c r="F761" s="69" t="e">
        <f t="shared" si="17"/>
        <v>#VALUE!</v>
      </c>
    </row>
    <row r="762" spans="1:6">
      <c r="A762" s="68" t="e">
        <f t="shared" si="12"/>
        <v>#REF!</v>
      </c>
      <c r="B762" s="68" t="e">
        <f t="shared" si="13"/>
        <v>#REF!</v>
      </c>
      <c r="C762" s="69" t="str">
        <f t="shared" si="14"/>
        <v/>
      </c>
      <c r="D762" s="69" t="str">
        <f t="shared" si="15"/>
        <v/>
      </c>
      <c r="E762" s="69" t="str">
        <f t="shared" si="16"/>
        <v/>
      </c>
      <c r="F762" s="69" t="e">
        <f t="shared" si="17"/>
        <v>#VALUE!</v>
      </c>
    </row>
    <row r="763" spans="1:6">
      <c r="A763" s="68" t="e">
        <f t="shared" si="12"/>
        <v>#REF!</v>
      </c>
      <c r="B763" s="68" t="e">
        <f t="shared" si="13"/>
        <v>#REF!</v>
      </c>
      <c r="C763" s="69" t="str">
        <f t="shared" si="14"/>
        <v/>
      </c>
      <c r="D763" s="69" t="str">
        <f t="shared" si="15"/>
        <v/>
      </c>
      <c r="E763" s="69" t="str">
        <f t="shared" si="16"/>
        <v/>
      </c>
      <c r="F763" s="69" t="e">
        <f t="shared" si="17"/>
        <v>#VALUE!</v>
      </c>
    </row>
    <row r="764" spans="1:6">
      <c r="A764" s="68" t="e">
        <f t="shared" si="12"/>
        <v>#REF!</v>
      </c>
      <c r="B764" s="68" t="e">
        <f t="shared" si="13"/>
        <v>#REF!</v>
      </c>
      <c r="C764" s="69" t="str">
        <f t="shared" si="14"/>
        <v/>
      </c>
      <c r="D764" s="69" t="str">
        <f t="shared" si="15"/>
        <v/>
      </c>
      <c r="E764" s="69" t="str">
        <f t="shared" si="16"/>
        <v/>
      </c>
      <c r="F764" s="69" t="e">
        <f t="shared" si="17"/>
        <v>#VALUE!</v>
      </c>
    </row>
    <row r="765" spans="1:6">
      <c r="A765" s="68" t="e">
        <f t="shared" si="12"/>
        <v>#REF!</v>
      </c>
      <c r="B765" s="68" t="e">
        <f t="shared" si="13"/>
        <v>#REF!</v>
      </c>
      <c r="C765" s="69" t="str">
        <f t="shared" si="14"/>
        <v/>
      </c>
      <c r="D765" s="69" t="str">
        <f t="shared" si="15"/>
        <v/>
      </c>
      <c r="E765" s="69" t="str">
        <f t="shared" si="16"/>
        <v/>
      </c>
      <c r="F765" s="69" t="e">
        <f t="shared" si="17"/>
        <v>#VALUE!</v>
      </c>
    </row>
    <row r="766" spans="1:6">
      <c r="A766" s="68" t="e">
        <f t="shared" si="12"/>
        <v>#REF!</v>
      </c>
      <c r="B766" s="68" t="e">
        <f t="shared" si="13"/>
        <v>#REF!</v>
      </c>
      <c r="C766" s="69" t="str">
        <f t="shared" si="14"/>
        <v/>
      </c>
      <c r="D766" s="69" t="str">
        <f t="shared" si="15"/>
        <v/>
      </c>
      <c r="E766" s="69" t="str">
        <f t="shared" si="16"/>
        <v/>
      </c>
      <c r="F766" s="69" t="e">
        <f t="shared" si="17"/>
        <v>#VALUE!</v>
      </c>
    </row>
    <row r="767" spans="1:6">
      <c r="A767" s="68" t="e">
        <f t="shared" ref="A767:A1021" si="18">IF(#REF!&lt;&gt;"",1,0)</f>
        <v>#REF!</v>
      </c>
      <c r="B767" s="68" t="e">
        <f t="shared" ref="B767:B1021" si="19">IF(#REF!="Concluído",1,"")</f>
        <v>#REF!</v>
      </c>
      <c r="C767" s="69" t="str">
        <f t="shared" ref="C767:C1021" si="20">IFERROR(SUMIF(#REF!,"Em Medição",#REF!),"")</f>
        <v/>
      </c>
      <c r="D767" s="69" t="str">
        <f t="shared" ref="D767:D1021" si="21">IFERROR(SUMIF(#REF!,"Não Medido",#REF!),"")</f>
        <v/>
      </c>
      <c r="E767" s="69" t="str">
        <f t="shared" ref="E767:E1021" si="22">IFERROR(#REF!,"")</f>
        <v/>
      </c>
      <c r="F767" s="69" t="e">
        <f t="shared" ref="F767:F1021" si="23">E767-SUM(C767:D767)</f>
        <v>#VALUE!</v>
      </c>
    </row>
    <row r="768" spans="1:6">
      <c r="A768" s="68" t="e">
        <f t="shared" si="18"/>
        <v>#REF!</v>
      </c>
      <c r="B768" s="68" t="e">
        <f t="shared" si="19"/>
        <v>#REF!</v>
      </c>
      <c r="C768" s="69" t="str">
        <f t="shared" si="20"/>
        <v/>
      </c>
      <c r="D768" s="69" t="str">
        <f t="shared" si="21"/>
        <v/>
      </c>
      <c r="E768" s="69" t="str">
        <f t="shared" si="22"/>
        <v/>
      </c>
      <c r="F768" s="69" t="e">
        <f t="shared" si="23"/>
        <v>#VALUE!</v>
      </c>
    </row>
    <row r="769" spans="1:6">
      <c r="A769" s="68" t="e">
        <f t="shared" si="18"/>
        <v>#REF!</v>
      </c>
      <c r="B769" s="68" t="e">
        <f t="shared" si="19"/>
        <v>#REF!</v>
      </c>
      <c r="C769" s="69" t="str">
        <f t="shared" si="20"/>
        <v/>
      </c>
      <c r="D769" s="69" t="str">
        <f t="shared" si="21"/>
        <v/>
      </c>
      <c r="E769" s="69" t="str">
        <f t="shared" si="22"/>
        <v/>
      </c>
      <c r="F769" s="69" t="e">
        <f t="shared" si="23"/>
        <v>#VALUE!</v>
      </c>
    </row>
    <row r="770" spans="1:6">
      <c r="A770" s="68" t="e">
        <f t="shared" si="18"/>
        <v>#REF!</v>
      </c>
      <c r="B770" s="68" t="e">
        <f t="shared" si="19"/>
        <v>#REF!</v>
      </c>
      <c r="C770" s="69" t="str">
        <f t="shared" si="20"/>
        <v/>
      </c>
      <c r="D770" s="69" t="str">
        <f t="shared" si="21"/>
        <v/>
      </c>
      <c r="E770" s="69" t="str">
        <f t="shared" si="22"/>
        <v/>
      </c>
      <c r="F770" s="69" t="e">
        <f t="shared" si="23"/>
        <v>#VALUE!</v>
      </c>
    </row>
    <row r="771" spans="1:6">
      <c r="A771" s="68" t="e">
        <f t="shared" si="18"/>
        <v>#REF!</v>
      </c>
      <c r="B771" s="68" t="e">
        <f t="shared" si="19"/>
        <v>#REF!</v>
      </c>
      <c r="C771" s="69" t="str">
        <f t="shared" si="20"/>
        <v/>
      </c>
      <c r="D771" s="69" t="str">
        <f t="shared" si="21"/>
        <v/>
      </c>
      <c r="E771" s="69" t="str">
        <f t="shared" si="22"/>
        <v/>
      </c>
      <c r="F771" s="69" t="e">
        <f t="shared" si="23"/>
        <v>#VALUE!</v>
      </c>
    </row>
    <row r="772" spans="1:6">
      <c r="A772" s="68" t="e">
        <f t="shared" si="18"/>
        <v>#REF!</v>
      </c>
      <c r="B772" s="68" t="e">
        <f t="shared" si="19"/>
        <v>#REF!</v>
      </c>
      <c r="C772" s="69" t="str">
        <f t="shared" si="20"/>
        <v/>
      </c>
      <c r="D772" s="69" t="str">
        <f t="shared" si="21"/>
        <v/>
      </c>
      <c r="E772" s="69" t="str">
        <f t="shared" si="22"/>
        <v/>
      </c>
      <c r="F772" s="69" t="e">
        <f t="shared" si="23"/>
        <v>#VALUE!</v>
      </c>
    </row>
    <row r="773" spans="1:6">
      <c r="A773" s="68" t="e">
        <f t="shared" si="18"/>
        <v>#REF!</v>
      </c>
      <c r="B773" s="68" t="e">
        <f t="shared" si="19"/>
        <v>#REF!</v>
      </c>
      <c r="C773" s="69" t="str">
        <f t="shared" si="20"/>
        <v/>
      </c>
      <c r="D773" s="69" t="str">
        <f t="shared" si="21"/>
        <v/>
      </c>
      <c r="E773" s="69" t="str">
        <f t="shared" si="22"/>
        <v/>
      </c>
      <c r="F773" s="69" t="e">
        <f t="shared" si="23"/>
        <v>#VALUE!</v>
      </c>
    </row>
    <row r="774" spans="1:6">
      <c r="A774" s="68" t="e">
        <f t="shared" si="18"/>
        <v>#REF!</v>
      </c>
      <c r="B774" s="68" t="e">
        <f t="shared" si="19"/>
        <v>#REF!</v>
      </c>
      <c r="C774" s="69" t="str">
        <f t="shared" si="20"/>
        <v/>
      </c>
      <c r="D774" s="69" t="str">
        <f t="shared" si="21"/>
        <v/>
      </c>
      <c r="E774" s="69" t="str">
        <f t="shared" si="22"/>
        <v/>
      </c>
      <c r="F774" s="69" t="e">
        <f t="shared" si="23"/>
        <v>#VALUE!</v>
      </c>
    </row>
    <row r="775" spans="1:6">
      <c r="A775" s="68" t="e">
        <f t="shared" si="18"/>
        <v>#REF!</v>
      </c>
      <c r="B775" s="68" t="e">
        <f t="shared" si="19"/>
        <v>#REF!</v>
      </c>
      <c r="C775" s="69" t="str">
        <f t="shared" si="20"/>
        <v/>
      </c>
      <c r="D775" s="69" t="str">
        <f t="shared" si="21"/>
        <v/>
      </c>
      <c r="E775" s="69" t="str">
        <f t="shared" si="22"/>
        <v/>
      </c>
      <c r="F775" s="69" t="e">
        <f t="shared" si="23"/>
        <v>#VALUE!</v>
      </c>
    </row>
    <row r="776" spans="1:6">
      <c r="A776" s="68" t="e">
        <f t="shared" si="18"/>
        <v>#REF!</v>
      </c>
      <c r="B776" s="68" t="e">
        <f t="shared" si="19"/>
        <v>#REF!</v>
      </c>
      <c r="C776" s="69" t="str">
        <f t="shared" si="20"/>
        <v/>
      </c>
      <c r="D776" s="69" t="str">
        <f t="shared" si="21"/>
        <v/>
      </c>
      <c r="E776" s="69" t="str">
        <f t="shared" si="22"/>
        <v/>
      </c>
      <c r="F776" s="69" t="e">
        <f t="shared" si="23"/>
        <v>#VALUE!</v>
      </c>
    </row>
    <row r="777" spans="1:6">
      <c r="A777" s="68" t="e">
        <f t="shared" si="18"/>
        <v>#REF!</v>
      </c>
      <c r="B777" s="68" t="e">
        <f t="shared" si="19"/>
        <v>#REF!</v>
      </c>
      <c r="C777" s="69" t="str">
        <f t="shared" si="20"/>
        <v/>
      </c>
      <c r="D777" s="69" t="str">
        <f t="shared" si="21"/>
        <v/>
      </c>
      <c r="E777" s="69" t="str">
        <f t="shared" si="22"/>
        <v/>
      </c>
      <c r="F777" s="69" t="e">
        <f t="shared" si="23"/>
        <v>#VALUE!</v>
      </c>
    </row>
    <row r="778" spans="1:6">
      <c r="A778" s="68" t="e">
        <f t="shared" si="18"/>
        <v>#REF!</v>
      </c>
      <c r="B778" s="68" t="e">
        <f t="shared" si="19"/>
        <v>#REF!</v>
      </c>
      <c r="C778" s="69" t="str">
        <f t="shared" si="20"/>
        <v/>
      </c>
      <c r="D778" s="69" t="str">
        <f t="shared" si="21"/>
        <v/>
      </c>
      <c r="E778" s="69" t="str">
        <f t="shared" si="22"/>
        <v/>
      </c>
      <c r="F778" s="69" t="e">
        <f t="shared" si="23"/>
        <v>#VALUE!</v>
      </c>
    </row>
    <row r="779" spans="1:6">
      <c r="A779" s="68" t="e">
        <f t="shared" si="18"/>
        <v>#REF!</v>
      </c>
      <c r="B779" s="68" t="e">
        <f t="shared" si="19"/>
        <v>#REF!</v>
      </c>
      <c r="C779" s="69" t="str">
        <f t="shared" si="20"/>
        <v/>
      </c>
      <c r="D779" s="69" t="str">
        <f t="shared" si="21"/>
        <v/>
      </c>
      <c r="E779" s="69" t="str">
        <f t="shared" si="22"/>
        <v/>
      </c>
      <c r="F779" s="69" t="e">
        <f t="shared" si="23"/>
        <v>#VALUE!</v>
      </c>
    </row>
    <row r="780" spans="1:6">
      <c r="A780" s="68" t="e">
        <f t="shared" si="18"/>
        <v>#REF!</v>
      </c>
      <c r="B780" s="68" t="e">
        <f t="shared" si="19"/>
        <v>#REF!</v>
      </c>
      <c r="C780" s="69" t="str">
        <f t="shared" si="20"/>
        <v/>
      </c>
      <c r="D780" s="69" t="str">
        <f t="shared" si="21"/>
        <v/>
      </c>
      <c r="E780" s="69" t="str">
        <f t="shared" si="22"/>
        <v/>
      </c>
      <c r="F780" s="69" t="e">
        <f t="shared" si="23"/>
        <v>#VALUE!</v>
      </c>
    </row>
    <row r="781" spans="1:6">
      <c r="A781" s="68" t="e">
        <f t="shared" si="18"/>
        <v>#REF!</v>
      </c>
      <c r="B781" s="68" t="e">
        <f t="shared" si="19"/>
        <v>#REF!</v>
      </c>
      <c r="C781" s="69" t="str">
        <f t="shared" si="20"/>
        <v/>
      </c>
      <c r="D781" s="69" t="str">
        <f t="shared" si="21"/>
        <v/>
      </c>
      <c r="E781" s="69" t="str">
        <f t="shared" si="22"/>
        <v/>
      </c>
      <c r="F781" s="69" t="e">
        <f t="shared" si="23"/>
        <v>#VALUE!</v>
      </c>
    </row>
    <row r="782" spans="1:6">
      <c r="A782" s="68" t="e">
        <f t="shared" si="18"/>
        <v>#REF!</v>
      </c>
      <c r="B782" s="68" t="e">
        <f t="shared" si="19"/>
        <v>#REF!</v>
      </c>
      <c r="C782" s="69" t="str">
        <f t="shared" si="20"/>
        <v/>
      </c>
      <c r="D782" s="69" t="str">
        <f t="shared" si="21"/>
        <v/>
      </c>
      <c r="E782" s="69" t="str">
        <f t="shared" si="22"/>
        <v/>
      </c>
      <c r="F782" s="69" t="e">
        <f t="shared" si="23"/>
        <v>#VALUE!</v>
      </c>
    </row>
    <row r="783" spans="1:6">
      <c r="A783" s="68" t="e">
        <f t="shared" si="18"/>
        <v>#REF!</v>
      </c>
      <c r="B783" s="68" t="e">
        <f t="shared" si="19"/>
        <v>#REF!</v>
      </c>
      <c r="C783" s="69" t="str">
        <f t="shared" si="20"/>
        <v/>
      </c>
      <c r="D783" s="69" t="str">
        <f t="shared" si="21"/>
        <v/>
      </c>
      <c r="E783" s="69" t="str">
        <f t="shared" si="22"/>
        <v/>
      </c>
      <c r="F783" s="69" t="e">
        <f t="shared" si="23"/>
        <v>#VALUE!</v>
      </c>
    </row>
    <row r="784" spans="1:6">
      <c r="A784" s="68" t="e">
        <f t="shared" si="18"/>
        <v>#REF!</v>
      </c>
      <c r="B784" s="68" t="e">
        <f t="shared" si="19"/>
        <v>#REF!</v>
      </c>
      <c r="C784" s="69" t="str">
        <f t="shared" si="20"/>
        <v/>
      </c>
      <c r="D784" s="69" t="str">
        <f t="shared" si="21"/>
        <v/>
      </c>
      <c r="E784" s="69" t="str">
        <f t="shared" si="22"/>
        <v/>
      </c>
      <c r="F784" s="69" t="e">
        <f t="shared" si="23"/>
        <v>#VALUE!</v>
      </c>
    </row>
    <row r="785" spans="1:6">
      <c r="A785" s="68" t="e">
        <f t="shared" si="18"/>
        <v>#REF!</v>
      </c>
      <c r="B785" s="68" t="e">
        <f t="shared" si="19"/>
        <v>#REF!</v>
      </c>
      <c r="C785" s="69" t="str">
        <f t="shared" si="20"/>
        <v/>
      </c>
      <c r="D785" s="69" t="str">
        <f t="shared" si="21"/>
        <v/>
      </c>
      <c r="E785" s="69" t="str">
        <f t="shared" si="22"/>
        <v/>
      </c>
      <c r="F785" s="69" t="e">
        <f t="shared" si="23"/>
        <v>#VALUE!</v>
      </c>
    </row>
    <row r="786" spans="1:6">
      <c r="A786" s="68" t="e">
        <f t="shared" si="18"/>
        <v>#REF!</v>
      </c>
      <c r="B786" s="68" t="e">
        <f t="shared" si="19"/>
        <v>#REF!</v>
      </c>
      <c r="C786" s="69" t="str">
        <f t="shared" si="20"/>
        <v/>
      </c>
      <c r="D786" s="69" t="str">
        <f t="shared" si="21"/>
        <v/>
      </c>
      <c r="E786" s="69" t="str">
        <f t="shared" si="22"/>
        <v/>
      </c>
      <c r="F786" s="69" t="e">
        <f t="shared" si="23"/>
        <v>#VALUE!</v>
      </c>
    </row>
    <row r="787" spans="1:6">
      <c r="A787" s="68" t="e">
        <f t="shared" si="18"/>
        <v>#REF!</v>
      </c>
      <c r="B787" s="68" t="e">
        <f t="shared" si="19"/>
        <v>#REF!</v>
      </c>
      <c r="C787" s="69" t="str">
        <f t="shared" si="20"/>
        <v/>
      </c>
      <c r="D787" s="69" t="str">
        <f t="shared" si="21"/>
        <v/>
      </c>
      <c r="E787" s="69" t="str">
        <f t="shared" si="22"/>
        <v/>
      </c>
      <c r="F787" s="69" t="e">
        <f t="shared" si="23"/>
        <v>#VALUE!</v>
      </c>
    </row>
    <row r="788" spans="1:6">
      <c r="A788" s="68" t="e">
        <f t="shared" si="18"/>
        <v>#REF!</v>
      </c>
      <c r="B788" s="68" t="e">
        <f t="shared" si="19"/>
        <v>#REF!</v>
      </c>
      <c r="C788" s="69" t="str">
        <f t="shared" si="20"/>
        <v/>
      </c>
      <c r="D788" s="69" t="str">
        <f t="shared" si="21"/>
        <v/>
      </c>
      <c r="E788" s="69" t="str">
        <f t="shared" si="22"/>
        <v/>
      </c>
      <c r="F788" s="69" t="e">
        <f t="shared" si="23"/>
        <v>#VALUE!</v>
      </c>
    </row>
    <row r="789" spans="1:6">
      <c r="A789" s="68" t="e">
        <f t="shared" si="18"/>
        <v>#REF!</v>
      </c>
      <c r="B789" s="68" t="e">
        <f t="shared" si="19"/>
        <v>#REF!</v>
      </c>
      <c r="C789" s="69" t="str">
        <f t="shared" si="20"/>
        <v/>
      </c>
      <c r="D789" s="69" t="str">
        <f t="shared" si="21"/>
        <v/>
      </c>
      <c r="E789" s="69" t="str">
        <f t="shared" si="22"/>
        <v/>
      </c>
      <c r="F789" s="69" t="e">
        <f t="shared" si="23"/>
        <v>#VALUE!</v>
      </c>
    </row>
    <row r="790" spans="1:6">
      <c r="A790" s="68" t="e">
        <f t="shared" si="18"/>
        <v>#REF!</v>
      </c>
      <c r="B790" s="68" t="e">
        <f t="shared" si="19"/>
        <v>#REF!</v>
      </c>
      <c r="C790" s="69" t="str">
        <f t="shared" si="20"/>
        <v/>
      </c>
      <c r="D790" s="69" t="str">
        <f t="shared" si="21"/>
        <v/>
      </c>
      <c r="E790" s="69" t="str">
        <f t="shared" si="22"/>
        <v/>
      </c>
      <c r="F790" s="69" t="e">
        <f t="shared" si="23"/>
        <v>#VALUE!</v>
      </c>
    </row>
    <row r="791" spans="1:6">
      <c r="A791" s="68" t="e">
        <f t="shared" si="18"/>
        <v>#REF!</v>
      </c>
      <c r="B791" s="68" t="e">
        <f t="shared" si="19"/>
        <v>#REF!</v>
      </c>
      <c r="C791" s="69" t="str">
        <f t="shared" si="20"/>
        <v/>
      </c>
      <c r="D791" s="69" t="str">
        <f t="shared" si="21"/>
        <v/>
      </c>
      <c r="E791" s="69" t="str">
        <f t="shared" si="22"/>
        <v/>
      </c>
      <c r="F791" s="69" t="e">
        <f t="shared" si="23"/>
        <v>#VALUE!</v>
      </c>
    </row>
    <row r="792" spans="1:6">
      <c r="A792" s="68" t="e">
        <f t="shared" si="18"/>
        <v>#REF!</v>
      </c>
      <c r="B792" s="68" t="e">
        <f t="shared" si="19"/>
        <v>#REF!</v>
      </c>
      <c r="C792" s="69" t="str">
        <f t="shared" si="20"/>
        <v/>
      </c>
      <c r="D792" s="69" t="str">
        <f t="shared" si="21"/>
        <v/>
      </c>
      <c r="E792" s="69" t="str">
        <f t="shared" si="22"/>
        <v/>
      </c>
      <c r="F792" s="69" t="e">
        <f t="shared" si="23"/>
        <v>#VALUE!</v>
      </c>
    </row>
    <row r="793" spans="1:6">
      <c r="A793" s="68" t="e">
        <f t="shared" si="18"/>
        <v>#REF!</v>
      </c>
      <c r="B793" s="68" t="e">
        <f t="shared" si="19"/>
        <v>#REF!</v>
      </c>
      <c r="C793" s="69" t="str">
        <f t="shared" si="20"/>
        <v/>
      </c>
      <c r="D793" s="69" t="str">
        <f t="shared" si="21"/>
        <v/>
      </c>
      <c r="E793" s="69" t="str">
        <f t="shared" si="22"/>
        <v/>
      </c>
      <c r="F793" s="69" t="e">
        <f t="shared" si="23"/>
        <v>#VALUE!</v>
      </c>
    </row>
    <row r="794" spans="1:6">
      <c r="A794" s="68" t="e">
        <f t="shared" si="18"/>
        <v>#REF!</v>
      </c>
      <c r="B794" s="68" t="e">
        <f t="shared" si="19"/>
        <v>#REF!</v>
      </c>
      <c r="C794" s="69" t="str">
        <f t="shared" si="20"/>
        <v/>
      </c>
      <c r="D794" s="69" t="str">
        <f t="shared" si="21"/>
        <v/>
      </c>
      <c r="E794" s="69" t="str">
        <f t="shared" si="22"/>
        <v/>
      </c>
      <c r="F794" s="69" t="e">
        <f t="shared" si="23"/>
        <v>#VALUE!</v>
      </c>
    </row>
    <row r="795" spans="1:6">
      <c r="A795" s="68" t="e">
        <f t="shared" si="18"/>
        <v>#REF!</v>
      </c>
      <c r="B795" s="68" t="e">
        <f t="shared" si="19"/>
        <v>#REF!</v>
      </c>
      <c r="C795" s="69" t="str">
        <f t="shared" si="20"/>
        <v/>
      </c>
      <c r="D795" s="69" t="str">
        <f t="shared" si="21"/>
        <v/>
      </c>
      <c r="E795" s="69" t="str">
        <f t="shared" si="22"/>
        <v/>
      </c>
      <c r="F795" s="69" t="e">
        <f t="shared" si="23"/>
        <v>#VALUE!</v>
      </c>
    </row>
    <row r="796" spans="1:6">
      <c r="A796" s="68" t="e">
        <f t="shared" si="18"/>
        <v>#REF!</v>
      </c>
      <c r="B796" s="68" t="e">
        <f t="shared" si="19"/>
        <v>#REF!</v>
      </c>
      <c r="C796" s="69" t="str">
        <f t="shared" si="20"/>
        <v/>
      </c>
      <c r="D796" s="69" t="str">
        <f t="shared" si="21"/>
        <v/>
      </c>
      <c r="E796" s="69" t="str">
        <f t="shared" si="22"/>
        <v/>
      </c>
      <c r="F796" s="69" t="e">
        <f t="shared" si="23"/>
        <v>#VALUE!</v>
      </c>
    </row>
    <row r="797" spans="1:6">
      <c r="A797" s="68" t="e">
        <f t="shared" si="18"/>
        <v>#REF!</v>
      </c>
      <c r="B797" s="68" t="e">
        <f t="shared" si="19"/>
        <v>#REF!</v>
      </c>
      <c r="C797" s="69" t="str">
        <f t="shared" si="20"/>
        <v/>
      </c>
      <c r="D797" s="69" t="str">
        <f t="shared" si="21"/>
        <v/>
      </c>
      <c r="E797" s="69" t="str">
        <f t="shared" si="22"/>
        <v/>
      </c>
      <c r="F797" s="69" t="e">
        <f t="shared" si="23"/>
        <v>#VALUE!</v>
      </c>
    </row>
    <row r="798" spans="1:6">
      <c r="A798" s="68" t="e">
        <f t="shared" si="18"/>
        <v>#REF!</v>
      </c>
      <c r="B798" s="68" t="e">
        <f t="shared" si="19"/>
        <v>#REF!</v>
      </c>
      <c r="C798" s="69" t="str">
        <f t="shared" si="20"/>
        <v/>
      </c>
      <c r="D798" s="69" t="str">
        <f t="shared" si="21"/>
        <v/>
      </c>
      <c r="E798" s="69" t="str">
        <f t="shared" si="22"/>
        <v/>
      </c>
      <c r="F798" s="69" t="e">
        <f t="shared" si="23"/>
        <v>#VALUE!</v>
      </c>
    </row>
    <row r="799" spans="1:6">
      <c r="A799" s="68" t="e">
        <f t="shared" si="18"/>
        <v>#REF!</v>
      </c>
      <c r="B799" s="68" t="e">
        <f t="shared" si="19"/>
        <v>#REF!</v>
      </c>
      <c r="C799" s="69" t="str">
        <f t="shared" si="20"/>
        <v/>
      </c>
      <c r="D799" s="69" t="str">
        <f t="shared" si="21"/>
        <v/>
      </c>
      <c r="E799" s="69" t="str">
        <f t="shared" si="22"/>
        <v/>
      </c>
      <c r="F799" s="69" t="e">
        <f t="shared" si="23"/>
        <v>#VALUE!</v>
      </c>
    </row>
    <row r="800" spans="1:6">
      <c r="A800" s="68" t="e">
        <f t="shared" si="18"/>
        <v>#REF!</v>
      </c>
      <c r="B800" s="68" t="e">
        <f t="shared" si="19"/>
        <v>#REF!</v>
      </c>
      <c r="C800" s="69" t="str">
        <f t="shared" si="20"/>
        <v/>
      </c>
      <c r="D800" s="69" t="str">
        <f t="shared" si="21"/>
        <v/>
      </c>
      <c r="E800" s="69" t="str">
        <f t="shared" si="22"/>
        <v/>
      </c>
      <c r="F800" s="69" t="e">
        <f t="shared" si="23"/>
        <v>#VALUE!</v>
      </c>
    </row>
    <row r="801" spans="1:6">
      <c r="A801" s="68" t="e">
        <f t="shared" si="18"/>
        <v>#REF!</v>
      </c>
      <c r="B801" s="68" t="e">
        <f t="shared" si="19"/>
        <v>#REF!</v>
      </c>
      <c r="C801" s="69" t="str">
        <f t="shared" si="20"/>
        <v/>
      </c>
      <c r="D801" s="69" t="str">
        <f t="shared" si="21"/>
        <v/>
      </c>
      <c r="E801" s="69" t="str">
        <f t="shared" si="22"/>
        <v/>
      </c>
      <c r="F801" s="69" t="e">
        <f t="shared" si="23"/>
        <v>#VALUE!</v>
      </c>
    </row>
    <row r="802" spans="1:6">
      <c r="A802" s="68" t="e">
        <f t="shared" si="18"/>
        <v>#REF!</v>
      </c>
      <c r="B802" s="68" t="e">
        <f t="shared" si="19"/>
        <v>#REF!</v>
      </c>
      <c r="C802" s="69" t="str">
        <f t="shared" si="20"/>
        <v/>
      </c>
      <c r="D802" s="69" t="str">
        <f t="shared" si="21"/>
        <v/>
      </c>
      <c r="E802" s="69" t="str">
        <f t="shared" si="22"/>
        <v/>
      </c>
      <c r="F802" s="69" t="e">
        <f t="shared" si="23"/>
        <v>#VALUE!</v>
      </c>
    </row>
    <row r="803" spans="1:6">
      <c r="A803" s="68" t="e">
        <f t="shared" si="18"/>
        <v>#REF!</v>
      </c>
      <c r="B803" s="68" t="e">
        <f t="shared" si="19"/>
        <v>#REF!</v>
      </c>
      <c r="C803" s="69" t="str">
        <f t="shared" si="20"/>
        <v/>
      </c>
      <c r="D803" s="69" t="str">
        <f t="shared" si="21"/>
        <v/>
      </c>
      <c r="E803" s="69" t="str">
        <f t="shared" si="22"/>
        <v/>
      </c>
      <c r="F803" s="69" t="e">
        <f t="shared" si="23"/>
        <v>#VALUE!</v>
      </c>
    </row>
    <row r="804" spans="1:6">
      <c r="A804" s="68" t="e">
        <f t="shared" si="18"/>
        <v>#REF!</v>
      </c>
      <c r="B804" s="68" t="e">
        <f t="shared" si="19"/>
        <v>#REF!</v>
      </c>
      <c r="C804" s="69" t="str">
        <f t="shared" si="20"/>
        <v/>
      </c>
      <c r="D804" s="69" t="str">
        <f t="shared" si="21"/>
        <v/>
      </c>
      <c r="E804" s="69" t="str">
        <f t="shared" si="22"/>
        <v/>
      </c>
      <c r="F804" s="69" t="e">
        <f t="shared" si="23"/>
        <v>#VALUE!</v>
      </c>
    </row>
    <row r="805" spans="1:6">
      <c r="A805" s="68" t="e">
        <f t="shared" si="18"/>
        <v>#REF!</v>
      </c>
      <c r="B805" s="68" t="e">
        <f t="shared" si="19"/>
        <v>#REF!</v>
      </c>
      <c r="C805" s="69" t="str">
        <f t="shared" si="20"/>
        <v/>
      </c>
      <c r="D805" s="69" t="str">
        <f t="shared" si="21"/>
        <v/>
      </c>
      <c r="E805" s="69" t="str">
        <f t="shared" si="22"/>
        <v/>
      </c>
      <c r="F805" s="69" t="e">
        <f t="shared" si="23"/>
        <v>#VALUE!</v>
      </c>
    </row>
    <row r="806" spans="1:6">
      <c r="A806" s="68" t="e">
        <f t="shared" si="18"/>
        <v>#REF!</v>
      </c>
      <c r="B806" s="68" t="e">
        <f t="shared" si="19"/>
        <v>#REF!</v>
      </c>
      <c r="C806" s="69" t="str">
        <f t="shared" si="20"/>
        <v/>
      </c>
      <c r="D806" s="69" t="str">
        <f t="shared" si="21"/>
        <v/>
      </c>
      <c r="E806" s="69" t="str">
        <f t="shared" si="22"/>
        <v/>
      </c>
      <c r="F806" s="69" t="e">
        <f t="shared" si="23"/>
        <v>#VALUE!</v>
      </c>
    </row>
    <row r="807" spans="1:6">
      <c r="A807" s="68" t="e">
        <f t="shared" si="18"/>
        <v>#REF!</v>
      </c>
      <c r="B807" s="68" t="e">
        <f t="shared" si="19"/>
        <v>#REF!</v>
      </c>
      <c r="C807" s="69" t="str">
        <f t="shared" si="20"/>
        <v/>
      </c>
      <c r="D807" s="69" t="str">
        <f t="shared" si="21"/>
        <v/>
      </c>
      <c r="E807" s="69" t="str">
        <f t="shared" si="22"/>
        <v/>
      </c>
      <c r="F807" s="69" t="e">
        <f t="shared" si="23"/>
        <v>#VALUE!</v>
      </c>
    </row>
    <row r="808" spans="1:6">
      <c r="A808" s="68" t="e">
        <f t="shared" si="18"/>
        <v>#REF!</v>
      </c>
      <c r="B808" s="68" t="e">
        <f t="shared" si="19"/>
        <v>#REF!</v>
      </c>
      <c r="C808" s="69" t="str">
        <f t="shared" si="20"/>
        <v/>
      </c>
      <c r="D808" s="69" t="str">
        <f t="shared" si="21"/>
        <v/>
      </c>
      <c r="E808" s="69" t="str">
        <f t="shared" si="22"/>
        <v/>
      </c>
      <c r="F808" s="69" t="e">
        <f t="shared" si="23"/>
        <v>#VALUE!</v>
      </c>
    </row>
    <row r="809" spans="1:6">
      <c r="A809" s="68" t="e">
        <f t="shared" si="18"/>
        <v>#REF!</v>
      </c>
      <c r="B809" s="68" t="e">
        <f t="shared" si="19"/>
        <v>#REF!</v>
      </c>
      <c r="C809" s="69" t="str">
        <f t="shared" si="20"/>
        <v/>
      </c>
      <c r="D809" s="69" t="str">
        <f t="shared" si="21"/>
        <v/>
      </c>
      <c r="E809" s="69" t="str">
        <f t="shared" si="22"/>
        <v/>
      </c>
      <c r="F809" s="69" t="e">
        <f t="shared" si="23"/>
        <v>#VALUE!</v>
      </c>
    </row>
    <row r="810" spans="1:6">
      <c r="A810" s="68" t="e">
        <f t="shared" si="18"/>
        <v>#REF!</v>
      </c>
      <c r="B810" s="68" t="e">
        <f t="shared" si="19"/>
        <v>#REF!</v>
      </c>
      <c r="C810" s="69" t="str">
        <f t="shared" si="20"/>
        <v/>
      </c>
      <c r="D810" s="69" t="str">
        <f t="shared" si="21"/>
        <v/>
      </c>
      <c r="E810" s="69" t="str">
        <f t="shared" si="22"/>
        <v/>
      </c>
      <c r="F810" s="69" t="e">
        <f t="shared" si="23"/>
        <v>#VALUE!</v>
      </c>
    </row>
    <row r="811" spans="1:6">
      <c r="A811" s="68" t="e">
        <f t="shared" si="18"/>
        <v>#REF!</v>
      </c>
      <c r="B811" s="68" t="e">
        <f t="shared" si="19"/>
        <v>#REF!</v>
      </c>
      <c r="C811" s="69" t="str">
        <f t="shared" si="20"/>
        <v/>
      </c>
      <c r="D811" s="69" t="str">
        <f t="shared" si="21"/>
        <v/>
      </c>
      <c r="E811" s="69" t="str">
        <f t="shared" si="22"/>
        <v/>
      </c>
      <c r="F811" s="69" t="e">
        <f t="shared" si="23"/>
        <v>#VALUE!</v>
      </c>
    </row>
    <row r="812" spans="1:6">
      <c r="A812" s="68" t="e">
        <f t="shared" si="18"/>
        <v>#REF!</v>
      </c>
      <c r="B812" s="68" t="e">
        <f t="shared" si="19"/>
        <v>#REF!</v>
      </c>
      <c r="C812" s="69" t="str">
        <f t="shared" si="20"/>
        <v/>
      </c>
      <c r="D812" s="69" t="str">
        <f t="shared" si="21"/>
        <v/>
      </c>
      <c r="E812" s="69" t="str">
        <f t="shared" si="22"/>
        <v/>
      </c>
      <c r="F812" s="69" t="e">
        <f t="shared" si="23"/>
        <v>#VALUE!</v>
      </c>
    </row>
    <row r="813" spans="1:6">
      <c r="A813" s="68" t="e">
        <f t="shared" si="18"/>
        <v>#REF!</v>
      </c>
      <c r="B813" s="68" t="e">
        <f t="shared" si="19"/>
        <v>#REF!</v>
      </c>
      <c r="C813" s="69" t="str">
        <f t="shared" si="20"/>
        <v/>
      </c>
      <c r="D813" s="69" t="str">
        <f t="shared" si="21"/>
        <v/>
      </c>
      <c r="E813" s="69" t="str">
        <f t="shared" si="22"/>
        <v/>
      </c>
      <c r="F813" s="69" t="e">
        <f t="shared" si="23"/>
        <v>#VALUE!</v>
      </c>
    </row>
    <row r="814" spans="1:6">
      <c r="A814" s="68" t="e">
        <f t="shared" si="18"/>
        <v>#REF!</v>
      </c>
      <c r="B814" s="68" t="e">
        <f t="shared" si="19"/>
        <v>#REF!</v>
      </c>
      <c r="C814" s="69" t="str">
        <f t="shared" si="20"/>
        <v/>
      </c>
      <c r="D814" s="69" t="str">
        <f t="shared" si="21"/>
        <v/>
      </c>
      <c r="E814" s="69" t="str">
        <f t="shared" si="22"/>
        <v/>
      </c>
      <c r="F814" s="69" t="e">
        <f t="shared" si="23"/>
        <v>#VALUE!</v>
      </c>
    </row>
    <row r="815" spans="1:6">
      <c r="A815" s="68" t="e">
        <f t="shared" si="18"/>
        <v>#REF!</v>
      </c>
      <c r="B815" s="68" t="e">
        <f t="shared" si="19"/>
        <v>#REF!</v>
      </c>
      <c r="C815" s="69" t="str">
        <f t="shared" si="20"/>
        <v/>
      </c>
      <c r="D815" s="69" t="str">
        <f t="shared" si="21"/>
        <v/>
      </c>
      <c r="E815" s="69" t="str">
        <f t="shared" si="22"/>
        <v/>
      </c>
      <c r="F815" s="69" t="e">
        <f t="shared" si="23"/>
        <v>#VALUE!</v>
      </c>
    </row>
    <row r="816" spans="1:6">
      <c r="A816" s="68" t="e">
        <f t="shared" si="18"/>
        <v>#REF!</v>
      </c>
      <c r="B816" s="68" t="e">
        <f t="shared" si="19"/>
        <v>#REF!</v>
      </c>
      <c r="C816" s="69" t="str">
        <f t="shared" si="20"/>
        <v/>
      </c>
      <c r="D816" s="69" t="str">
        <f t="shared" si="21"/>
        <v/>
      </c>
      <c r="E816" s="69" t="str">
        <f t="shared" si="22"/>
        <v/>
      </c>
      <c r="F816" s="69" t="e">
        <f t="shared" si="23"/>
        <v>#VALUE!</v>
      </c>
    </row>
    <row r="817" spans="1:6">
      <c r="A817" s="68" t="e">
        <f t="shared" si="18"/>
        <v>#REF!</v>
      </c>
      <c r="B817" s="68" t="e">
        <f t="shared" si="19"/>
        <v>#REF!</v>
      </c>
      <c r="C817" s="69" t="str">
        <f t="shared" si="20"/>
        <v/>
      </c>
      <c r="D817" s="69" t="str">
        <f t="shared" si="21"/>
        <v/>
      </c>
      <c r="E817" s="69" t="str">
        <f t="shared" si="22"/>
        <v/>
      </c>
      <c r="F817" s="69" t="e">
        <f t="shared" si="23"/>
        <v>#VALUE!</v>
      </c>
    </row>
    <row r="818" spans="1:6">
      <c r="A818" s="68" t="e">
        <f t="shared" si="18"/>
        <v>#REF!</v>
      </c>
      <c r="B818" s="68" t="e">
        <f t="shared" si="19"/>
        <v>#REF!</v>
      </c>
      <c r="C818" s="69" t="str">
        <f t="shared" si="20"/>
        <v/>
      </c>
      <c r="D818" s="69" t="str">
        <f t="shared" si="21"/>
        <v/>
      </c>
      <c r="E818" s="69" t="str">
        <f t="shared" si="22"/>
        <v/>
      </c>
      <c r="F818" s="69" t="e">
        <f t="shared" si="23"/>
        <v>#VALUE!</v>
      </c>
    </row>
    <row r="819" spans="1:6">
      <c r="A819" s="68" t="e">
        <f t="shared" si="18"/>
        <v>#REF!</v>
      </c>
      <c r="B819" s="68" t="e">
        <f t="shared" si="19"/>
        <v>#REF!</v>
      </c>
      <c r="C819" s="69" t="str">
        <f t="shared" si="20"/>
        <v/>
      </c>
      <c r="D819" s="69" t="str">
        <f t="shared" si="21"/>
        <v/>
      </c>
      <c r="E819" s="69" t="str">
        <f t="shared" si="22"/>
        <v/>
      </c>
      <c r="F819" s="69" t="e">
        <f t="shared" si="23"/>
        <v>#VALUE!</v>
      </c>
    </row>
    <row r="820" spans="1:6">
      <c r="A820" s="68" t="e">
        <f t="shared" si="18"/>
        <v>#REF!</v>
      </c>
      <c r="B820" s="68" t="e">
        <f t="shared" si="19"/>
        <v>#REF!</v>
      </c>
      <c r="C820" s="69" t="str">
        <f t="shared" si="20"/>
        <v/>
      </c>
      <c r="D820" s="69" t="str">
        <f t="shared" si="21"/>
        <v/>
      </c>
      <c r="E820" s="69" t="str">
        <f t="shared" si="22"/>
        <v/>
      </c>
      <c r="F820" s="69" t="e">
        <f t="shared" si="23"/>
        <v>#VALUE!</v>
      </c>
    </row>
    <row r="821" spans="1:6">
      <c r="A821" s="68" t="e">
        <f t="shared" si="18"/>
        <v>#REF!</v>
      </c>
      <c r="B821" s="68" t="e">
        <f t="shared" si="19"/>
        <v>#REF!</v>
      </c>
      <c r="C821" s="69" t="str">
        <f t="shared" si="20"/>
        <v/>
      </c>
      <c r="D821" s="69" t="str">
        <f t="shared" si="21"/>
        <v/>
      </c>
      <c r="E821" s="69" t="str">
        <f t="shared" si="22"/>
        <v/>
      </c>
      <c r="F821" s="69" t="e">
        <f t="shared" si="23"/>
        <v>#VALUE!</v>
      </c>
    </row>
    <row r="822" spans="1:6">
      <c r="A822" s="68" t="e">
        <f t="shared" si="18"/>
        <v>#REF!</v>
      </c>
      <c r="B822" s="68" t="e">
        <f t="shared" si="19"/>
        <v>#REF!</v>
      </c>
      <c r="C822" s="69" t="str">
        <f t="shared" si="20"/>
        <v/>
      </c>
      <c r="D822" s="69" t="str">
        <f t="shared" si="21"/>
        <v/>
      </c>
      <c r="E822" s="69" t="str">
        <f t="shared" si="22"/>
        <v/>
      </c>
      <c r="F822" s="69" t="e">
        <f t="shared" si="23"/>
        <v>#VALUE!</v>
      </c>
    </row>
    <row r="823" spans="1:6">
      <c r="A823" s="68" t="e">
        <f t="shared" si="18"/>
        <v>#REF!</v>
      </c>
      <c r="B823" s="68" t="e">
        <f t="shared" si="19"/>
        <v>#REF!</v>
      </c>
      <c r="C823" s="69" t="str">
        <f t="shared" si="20"/>
        <v/>
      </c>
      <c r="D823" s="69" t="str">
        <f t="shared" si="21"/>
        <v/>
      </c>
      <c r="E823" s="69" t="str">
        <f t="shared" si="22"/>
        <v/>
      </c>
      <c r="F823" s="69" t="e">
        <f t="shared" si="23"/>
        <v>#VALUE!</v>
      </c>
    </row>
    <row r="824" spans="1:6">
      <c r="A824" s="68" t="e">
        <f t="shared" si="18"/>
        <v>#REF!</v>
      </c>
      <c r="B824" s="68" t="e">
        <f t="shared" si="19"/>
        <v>#REF!</v>
      </c>
      <c r="C824" s="69" t="str">
        <f t="shared" si="20"/>
        <v/>
      </c>
      <c r="D824" s="69" t="str">
        <f t="shared" si="21"/>
        <v/>
      </c>
      <c r="E824" s="69" t="str">
        <f t="shared" si="22"/>
        <v/>
      </c>
      <c r="F824" s="69" t="e">
        <f t="shared" si="23"/>
        <v>#VALUE!</v>
      </c>
    </row>
    <row r="825" spans="1:6">
      <c r="A825" s="68" t="e">
        <f t="shared" si="18"/>
        <v>#REF!</v>
      </c>
      <c r="B825" s="68" t="e">
        <f t="shared" si="19"/>
        <v>#REF!</v>
      </c>
      <c r="C825" s="69" t="str">
        <f t="shared" si="20"/>
        <v/>
      </c>
      <c r="D825" s="69" t="str">
        <f t="shared" si="21"/>
        <v/>
      </c>
      <c r="E825" s="69" t="str">
        <f t="shared" si="22"/>
        <v/>
      </c>
      <c r="F825" s="69" t="e">
        <f t="shared" si="23"/>
        <v>#VALUE!</v>
      </c>
    </row>
    <row r="826" spans="1:6">
      <c r="A826" s="68" t="e">
        <f t="shared" si="18"/>
        <v>#REF!</v>
      </c>
      <c r="B826" s="68" t="e">
        <f t="shared" si="19"/>
        <v>#REF!</v>
      </c>
      <c r="C826" s="69" t="str">
        <f t="shared" si="20"/>
        <v/>
      </c>
      <c r="D826" s="69" t="str">
        <f t="shared" si="21"/>
        <v/>
      </c>
      <c r="E826" s="69" t="str">
        <f t="shared" si="22"/>
        <v/>
      </c>
      <c r="F826" s="69" t="e">
        <f t="shared" si="23"/>
        <v>#VALUE!</v>
      </c>
    </row>
    <row r="827" spans="1:6">
      <c r="A827" s="68" t="e">
        <f t="shared" si="18"/>
        <v>#REF!</v>
      </c>
      <c r="B827" s="68" t="e">
        <f t="shared" si="19"/>
        <v>#REF!</v>
      </c>
      <c r="C827" s="69" t="str">
        <f t="shared" si="20"/>
        <v/>
      </c>
      <c r="D827" s="69" t="str">
        <f t="shared" si="21"/>
        <v/>
      </c>
      <c r="E827" s="69" t="str">
        <f t="shared" si="22"/>
        <v/>
      </c>
      <c r="F827" s="69" t="e">
        <f t="shared" si="23"/>
        <v>#VALUE!</v>
      </c>
    </row>
    <row r="828" spans="1:6">
      <c r="A828" s="68" t="e">
        <f t="shared" si="18"/>
        <v>#REF!</v>
      </c>
      <c r="B828" s="68" t="e">
        <f t="shared" si="19"/>
        <v>#REF!</v>
      </c>
      <c r="C828" s="69" t="str">
        <f t="shared" si="20"/>
        <v/>
      </c>
      <c r="D828" s="69" t="str">
        <f t="shared" si="21"/>
        <v/>
      </c>
      <c r="E828" s="69" t="str">
        <f t="shared" si="22"/>
        <v/>
      </c>
      <c r="F828" s="69" t="e">
        <f t="shared" si="23"/>
        <v>#VALUE!</v>
      </c>
    </row>
    <row r="829" spans="1:6">
      <c r="A829" s="68" t="e">
        <f t="shared" si="18"/>
        <v>#REF!</v>
      </c>
      <c r="B829" s="68" t="e">
        <f t="shared" si="19"/>
        <v>#REF!</v>
      </c>
      <c r="C829" s="69" t="str">
        <f t="shared" si="20"/>
        <v/>
      </c>
      <c r="D829" s="69" t="str">
        <f t="shared" si="21"/>
        <v/>
      </c>
      <c r="E829" s="69" t="str">
        <f t="shared" si="22"/>
        <v/>
      </c>
      <c r="F829" s="69" t="e">
        <f t="shared" si="23"/>
        <v>#VALUE!</v>
      </c>
    </row>
    <row r="830" spans="1:6">
      <c r="A830" s="68" t="e">
        <f t="shared" si="18"/>
        <v>#REF!</v>
      </c>
      <c r="B830" s="68" t="e">
        <f t="shared" si="19"/>
        <v>#REF!</v>
      </c>
      <c r="C830" s="69" t="str">
        <f t="shared" si="20"/>
        <v/>
      </c>
      <c r="D830" s="69" t="str">
        <f t="shared" si="21"/>
        <v/>
      </c>
      <c r="E830" s="69" t="str">
        <f t="shared" si="22"/>
        <v/>
      </c>
      <c r="F830" s="69" t="e">
        <f t="shared" si="23"/>
        <v>#VALUE!</v>
      </c>
    </row>
    <row r="831" spans="1:6">
      <c r="A831" s="68" t="e">
        <f t="shared" si="18"/>
        <v>#REF!</v>
      </c>
      <c r="B831" s="68" t="e">
        <f t="shared" si="19"/>
        <v>#REF!</v>
      </c>
      <c r="C831" s="69" t="str">
        <f t="shared" si="20"/>
        <v/>
      </c>
      <c r="D831" s="69" t="str">
        <f t="shared" si="21"/>
        <v/>
      </c>
      <c r="E831" s="69" t="str">
        <f t="shared" si="22"/>
        <v/>
      </c>
      <c r="F831" s="69" t="e">
        <f t="shared" si="23"/>
        <v>#VALUE!</v>
      </c>
    </row>
    <row r="832" spans="1:6">
      <c r="A832" s="68" t="e">
        <f t="shared" si="18"/>
        <v>#REF!</v>
      </c>
      <c r="B832" s="68" t="e">
        <f t="shared" si="19"/>
        <v>#REF!</v>
      </c>
      <c r="C832" s="69" t="str">
        <f t="shared" si="20"/>
        <v/>
      </c>
      <c r="D832" s="69" t="str">
        <f t="shared" si="21"/>
        <v/>
      </c>
      <c r="E832" s="69" t="str">
        <f t="shared" si="22"/>
        <v/>
      </c>
      <c r="F832" s="69" t="e">
        <f t="shared" si="23"/>
        <v>#VALUE!</v>
      </c>
    </row>
    <row r="833" spans="1:6">
      <c r="A833" s="68" t="e">
        <f t="shared" si="18"/>
        <v>#REF!</v>
      </c>
      <c r="B833" s="68" t="e">
        <f t="shared" si="19"/>
        <v>#REF!</v>
      </c>
      <c r="C833" s="69" t="str">
        <f t="shared" si="20"/>
        <v/>
      </c>
      <c r="D833" s="69" t="str">
        <f t="shared" si="21"/>
        <v/>
      </c>
      <c r="E833" s="69" t="str">
        <f t="shared" si="22"/>
        <v/>
      </c>
      <c r="F833" s="69" t="e">
        <f t="shared" si="23"/>
        <v>#VALUE!</v>
      </c>
    </row>
    <row r="834" spans="1:6">
      <c r="A834" s="68" t="e">
        <f t="shared" si="18"/>
        <v>#REF!</v>
      </c>
      <c r="B834" s="68" t="e">
        <f t="shared" si="19"/>
        <v>#REF!</v>
      </c>
      <c r="C834" s="69" t="str">
        <f t="shared" si="20"/>
        <v/>
      </c>
      <c r="D834" s="69" t="str">
        <f t="shared" si="21"/>
        <v/>
      </c>
      <c r="E834" s="69" t="str">
        <f t="shared" si="22"/>
        <v/>
      </c>
      <c r="F834" s="69" t="e">
        <f t="shared" si="23"/>
        <v>#VALUE!</v>
      </c>
    </row>
    <row r="835" spans="1:6">
      <c r="A835" s="68" t="e">
        <f t="shared" si="18"/>
        <v>#REF!</v>
      </c>
      <c r="B835" s="68" t="e">
        <f t="shared" si="19"/>
        <v>#REF!</v>
      </c>
      <c r="C835" s="69" t="str">
        <f t="shared" si="20"/>
        <v/>
      </c>
      <c r="D835" s="69" t="str">
        <f t="shared" si="21"/>
        <v/>
      </c>
      <c r="E835" s="69" t="str">
        <f t="shared" si="22"/>
        <v/>
      </c>
      <c r="F835" s="69" t="e">
        <f t="shared" si="23"/>
        <v>#VALUE!</v>
      </c>
    </row>
    <row r="836" spans="1:6">
      <c r="A836" s="68" t="e">
        <f t="shared" si="18"/>
        <v>#REF!</v>
      </c>
      <c r="B836" s="68" t="e">
        <f t="shared" si="19"/>
        <v>#REF!</v>
      </c>
      <c r="C836" s="69" t="str">
        <f t="shared" si="20"/>
        <v/>
      </c>
      <c r="D836" s="69" t="str">
        <f t="shared" si="21"/>
        <v/>
      </c>
      <c r="E836" s="69" t="str">
        <f t="shared" si="22"/>
        <v/>
      </c>
      <c r="F836" s="69" t="e">
        <f t="shared" si="23"/>
        <v>#VALUE!</v>
      </c>
    </row>
    <row r="837" spans="1:6">
      <c r="A837" s="68" t="e">
        <f t="shared" si="18"/>
        <v>#REF!</v>
      </c>
      <c r="B837" s="68" t="e">
        <f t="shared" si="19"/>
        <v>#REF!</v>
      </c>
      <c r="C837" s="69" t="str">
        <f t="shared" si="20"/>
        <v/>
      </c>
      <c r="D837" s="69" t="str">
        <f t="shared" si="21"/>
        <v/>
      </c>
      <c r="E837" s="69" t="str">
        <f t="shared" si="22"/>
        <v/>
      </c>
      <c r="F837" s="69" t="e">
        <f t="shared" si="23"/>
        <v>#VALUE!</v>
      </c>
    </row>
    <row r="838" spans="1:6">
      <c r="A838" s="68" t="e">
        <f t="shared" si="18"/>
        <v>#REF!</v>
      </c>
      <c r="B838" s="68" t="e">
        <f t="shared" si="19"/>
        <v>#REF!</v>
      </c>
      <c r="C838" s="69" t="str">
        <f t="shared" si="20"/>
        <v/>
      </c>
      <c r="D838" s="69" t="str">
        <f t="shared" si="21"/>
        <v/>
      </c>
      <c r="E838" s="69" t="str">
        <f t="shared" si="22"/>
        <v/>
      </c>
      <c r="F838" s="69" t="e">
        <f t="shared" si="23"/>
        <v>#VALUE!</v>
      </c>
    </row>
    <row r="839" spans="1:6">
      <c r="A839" s="68" t="e">
        <f t="shared" si="18"/>
        <v>#REF!</v>
      </c>
      <c r="B839" s="68" t="e">
        <f t="shared" si="19"/>
        <v>#REF!</v>
      </c>
      <c r="C839" s="69" t="str">
        <f t="shared" si="20"/>
        <v/>
      </c>
      <c r="D839" s="69" t="str">
        <f t="shared" si="21"/>
        <v/>
      </c>
      <c r="E839" s="69" t="str">
        <f t="shared" si="22"/>
        <v/>
      </c>
      <c r="F839" s="69" t="e">
        <f t="shared" si="23"/>
        <v>#VALUE!</v>
      </c>
    </row>
    <row r="840" spans="1:6">
      <c r="A840" s="68" t="e">
        <f t="shared" si="18"/>
        <v>#REF!</v>
      </c>
      <c r="B840" s="68" t="e">
        <f t="shared" si="19"/>
        <v>#REF!</v>
      </c>
      <c r="C840" s="69" t="str">
        <f t="shared" si="20"/>
        <v/>
      </c>
      <c r="D840" s="69" t="str">
        <f t="shared" si="21"/>
        <v/>
      </c>
      <c r="E840" s="69" t="str">
        <f t="shared" si="22"/>
        <v/>
      </c>
      <c r="F840" s="69" t="e">
        <f t="shared" si="23"/>
        <v>#VALUE!</v>
      </c>
    </row>
    <row r="841" spans="1:6">
      <c r="A841" s="68" t="e">
        <f t="shared" si="18"/>
        <v>#REF!</v>
      </c>
      <c r="B841" s="68" t="e">
        <f t="shared" si="19"/>
        <v>#REF!</v>
      </c>
      <c r="C841" s="69" t="str">
        <f t="shared" si="20"/>
        <v/>
      </c>
      <c r="D841" s="69" t="str">
        <f t="shared" si="21"/>
        <v/>
      </c>
      <c r="E841" s="69" t="str">
        <f t="shared" si="22"/>
        <v/>
      </c>
      <c r="F841" s="69" t="e">
        <f t="shared" si="23"/>
        <v>#VALUE!</v>
      </c>
    </row>
    <row r="842" spans="1:6">
      <c r="A842" s="68" t="e">
        <f t="shared" si="18"/>
        <v>#REF!</v>
      </c>
      <c r="B842" s="68" t="e">
        <f t="shared" si="19"/>
        <v>#REF!</v>
      </c>
      <c r="C842" s="69" t="str">
        <f t="shared" si="20"/>
        <v/>
      </c>
      <c r="D842" s="69" t="str">
        <f t="shared" si="21"/>
        <v/>
      </c>
      <c r="E842" s="69" t="str">
        <f t="shared" si="22"/>
        <v/>
      </c>
      <c r="F842" s="69" t="e">
        <f t="shared" si="23"/>
        <v>#VALUE!</v>
      </c>
    </row>
    <row r="843" spans="1:6">
      <c r="A843" s="68" t="e">
        <f t="shared" si="18"/>
        <v>#REF!</v>
      </c>
      <c r="B843" s="68" t="e">
        <f t="shared" si="19"/>
        <v>#REF!</v>
      </c>
      <c r="C843" s="69" t="str">
        <f t="shared" si="20"/>
        <v/>
      </c>
      <c r="D843" s="69" t="str">
        <f t="shared" si="21"/>
        <v/>
      </c>
      <c r="E843" s="69" t="str">
        <f t="shared" si="22"/>
        <v/>
      </c>
      <c r="F843" s="69" t="e">
        <f t="shared" si="23"/>
        <v>#VALUE!</v>
      </c>
    </row>
    <row r="844" spans="1:6">
      <c r="A844" s="68" t="e">
        <f t="shared" si="18"/>
        <v>#REF!</v>
      </c>
      <c r="B844" s="68" t="e">
        <f t="shared" si="19"/>
        <v>#REF!</v>
      </c>
      <c r="C844" s="69" t="str">
        <f t="shared" si="20"/>
        <v/>
      </c>
      <c r="D844" s="69" t="str">
        <f t="shared" si="21"/>
        <v/>
      </c>
      <c r="E844" s="69" t="str">
        <f t="shared" si="22"/>
        <v/>
      </c>
      <c r="F844" s="69" t="e">
        <f t="shared" si="23"/>
        <v>#VALUE!</v>
      </c>
    </row>
    <row r="845" spans="1:6">
      <c r="A845" s="68" t="e">
        <f t="shared" si="18"/>
        <v>#REF!</v>
      </c>
      <c r="B845" s="68" t="e">
        <f t="shared" si="19"/>
        <v>#REF!</v>
      </c>
      <c r="C845" s="69" t="str">
        <f t="shared" si="20"/>
        <v/>
      </c>
      <c r="D845" s="69" t="str">
        <f t="shared" si="21"/>
        <v/>
      </c>
      <c r="E845" s="69" t="str">
        <f t="shared" si="22"/>
        <v/>
      </c>
      <c r="F845" s="69" t="e">
        <f t="shared" si="23"/>
        <v>#VALUE!</v>
      </c>
    </row>
    <row r="846" spans="1:6">
      <c r="A846" s="68" t="e">
        <f t="shared" si="18"/>
        <v>#REF!</v>
      </c>
      <c r="B846" s="68" t="e">
        <f t="shared" si="19"/>
        <v>#REF!</v>
      </c>
      <c r="C846" s="69" t="str">
        <f t="shared" si="20"/>
        <v/>
      </c>
      <c r="D846" s="69" t="str">
        <f t="shared" si="21"/>
        <v/>
      </c>
      <c r="E846" s="69" t="str">
        <f t="shared" si="22"/>
        <v/>
      </c>
      <c r="F846" s="69" t="e">
        <f t="shared" si="23"/>
        <v>#VALUE!</v>
      </c>
    </row>
    <row r="847" spans="1:6">
      <c r="A847" s="68" t="e">
        <f t="shared" si="18"/>
        <v>#REF!</v>
      </c>
      <c r="B847" s="68" t="e">
        <f t="shared" si="19"/>
        <v>#REF!</v>
      </c>
      <c r="C847" s="69" t="str">
        <f t="shared" si="20"/>
        <v/>
      </c>
      <c r="D847" s="69" t="str">
        <f t="shared" si="21"/>
        <v/>
      </c>
      <c r="E847" s="69" t="str">
        <f t="shared" si="22"/>
        <v/>
      </c>
      <c r="F847" s="69" t="e">
        <f t="shared" si="23"/>
        <v>#VALUE!</v>
      </c>
    </row>
    <row r="848" spans="1:6">
      <c r="A848" s="68" t="e">
        <f t="shared" si="18"/>
        <v>#REF!</v>
      </c>
      <c r="B848" s="68" t="e">
        <f t="shared" si="19"/>
        <v>#REF!</v>
      </c>
      <c r="C848" s="69" t="str">
        <f t="shared" si="20"/>
        <v/>
      </c>
      <c r="D848" s="69" t="str">
        <f t="shared" si="21"/>
        <v/>
      </c>
      <c r="E848" s="69" t="str">
        <f t="shared" si="22"/>
        <v/>
      </c>
      <c r="F848" s="69" t="e">
        <f t="shared" si="23"/>
        <v>#VALUE!</v>
      </c>
    </row>
    <row r="849" spans="1:6">
      <c r="A849" s="68" t="e">
        <f t="shared" si="18"/>
        <v>#REF!</v>
      </c>
      <c r="B849" s="68" t="e">
        <f t="shared" si="19"/>
        <v>#REF!</v>
      </c>
      <c r="C849" s="69" t="str">
        <f t="shared" si="20"/>
        <v/>
      </c>
      <c r="D849" s="69" t="str">
        <f t="shared" si="21"/>
        <v/>
      </c>
      <c r="E849" s="69" t="str">
        <f t="shared" si="22"/>
        <v/>
      </c>
      <c r="F849" s="69" t="e">
        <f t="shared" si="23"/>
        <v>#VALUE!</v>
      </c>
    </row>
    <row r="850" spans="1:6">
      <c r="A850" s="68" t="e">
        <f t="shared" si="18"/>
        <v>#REF!</v>
      </c>
      <c r="B850" s="68" t="e">
        <f t="shared" si="19"/>
        <v>#REF!</v>
      </c>
      <c r="C850" s="69" t="str">
        <f t="shared" si="20"/>
        <v/>
      </c>
      <c r="D850" s="69" t="str">
        <f t="shared" si="21"/>
        <v/>
      </c>
      <c r="E850" s="69" t="str">
        <f t="shared" si="22"/>
        <v/>
      </c>
      <c r="F850" s="69" t="e">
        <f t="shared" si="23"/>
        <v>#VALUE!</v>
      </c>
    </row>
    <row r="851" spans="1:6">
      <c r="A851" s="68" t="e">
        <f t="shared" si="18"/>
        <v>#REF!</v>
      </c>
      <c r="B851" s="68" t="e">
        <f t="shared" si="19"/>
        <v>#REF!</v>
      </c>
      <c r="C851" s="69" t="str">
        <f t="shared" si="20"/>
        <v/>
      </c>
      <c r="D851" s="69" t="str">
        <f t="shared" si="21"/>
        <v/>
      </c>
      <c r="E851" s="69" t="str">
        <f t="shared" si="22"/>
        <v/>
      </c>
      <c r="F851" s="69" t="e">
        <f t="shared" si="23"/>
        <v>#VALUE!</v>
      </c>
    </row>
    <row r="852" spans="1:6">
      <c r="A852" s="68" t="e">
        <f t="shared" si="18"/>
        <v>#REF!</v>
      </c>
      <c r="B852" s="68" t="e">
        <f t="shared" si="19"/>
        <v>#REF!</v>
      </c>
      <c r="C852" s="69" t="str">
        <f t="shared" si="20"/>
        <v/>
      </c>
      <c r="D852" s="69" t="str">
        <f t="shared" si="21"/>
        <v/>
      </c>
      <c r="E852" s="69" t="str">
        <f t="shared" si="22"/>
        <v/>
      </c>
      <c r="F852" s="69" t="e">
        <f t="shared" si="23"/>
        <v>#VALUE!</v>
      </c>
    </row>
    <row r="853" spans="1:6">
      <c r="A853" s="68" t="e">
        <f t="shared" si="18"/>
        <v>#REF!</v>
      </c>
      <c r="B853" s="68" t="e">
        <f t="shared" si="19"/>
        <v>#REF!</v>
      </c>
      <c r="C853" s="69" t="str">
        <f t="shared" si="20"/>
        <v/>
      </c>
      <c r="D853" s="69" t="str">
        <f t="shared" si="21"/>
        <v/>
      </c>
      <c r="E853" s="69" t="str">
        <f t="shared" si="22"/>
        <v/>
      </c>
      <c r="F853" s="69" t="e">
        <f t="shared" si="23"/>
        <v>#VALUE!</v>
      </c>
    </row>
    <row r="854" spans="1:6">
      <c r="A854" s="68" t="e">
        <f t="shared" si="18"/>
        <v>#REF!</v>
      </c>
      <c r="B854" s="68" t="e">
        <f t="shared" si="19"/>
        <v>#REF!</v>
      </c>
      <c r="C854" s="69" t="str">
        <f t="shared" si="20"/>
        <v/>
      </c>
      <c r="D854" s="69" t="str">
        <f t="shared" si="21"/>
        <v/>
      </c>
      <c r="E854" s="69" t="str">
        <f t="shared" si="22"/>
        <v/>
      </c>
      <c r="F854" s="69" t="e">
        <f t="shared" si="23"/>
        <v>#VALUE!</v>
      </c>
    </row>
    <row r="855" spans="1:6">
      <c r="A855" s="68" t="e">
        <f t="shared" si="18"/>
        <v>#REF!</v>
      </c>
      <c r="B855" s="68" t="e">
        <f t="shared" si="19"/>
        <v>#REF!</v>
      </c>
      <c r="C855" s="69" t="str">
        <f t="shared" si="20"/>
        <v/>
      </c>
      <c r="D855" s="69" t="str">
        <f t="shared" si="21"/>
        <v/>
      </c>
      <c r="E855" s="69" t="str">
        <f t="shared" si="22"/>
        <v/>
      </c>
      <c r="F855" s="69" t="e">
        <f t="shared" si="23"/>
        <v>#VALUE!</v>
      </c>
    </row>
    <row r="856" spans="1:6">
      <c r="A856" s="68" t="e">
        <f t="shared" si="18"/>
        <v>#REF!</v>
      </c>
      <c r="B856" s="68" t="e">
        <f t="shared" si="19"/>
        <v>#REF!</v>
      </c>
      <c r="C856" s="69" t="str">
        <f t="shared" si="20"/>
        <v/>
      </c>
      <c r="D856" s="69" t="str">
        <f t="shared" si="21"/>
        <v/>
      </c>
      <c r="E856" s="69" t="str">
        <f t="shared" si="22"/>
        <v/>
      </c>
      <c r="F856" s="69" t="e">
        <f t="shared" si="23"/>
        <v>#VALUE!</v>
      </c>
    </row>
    <row r="857" spans="1:6">
      <c r="A857" s="68" t="e">
        <f t="shared" si="18"/>
        <v>#REF!</v>
      </c>
      <c r="B857" s="68" t="e">
        <f t="shared" si="19"/>
        <v>#REF!</v>
      </c>
      <c r="C857" s="69" t="str">
        <f t="shared" si="20"/>
        <v/>
      </c>
      <c r="D857" s="69" t="str">
        <f t="shared" si="21"/>
        <v/>
      </c>
      <c r="E857" s="69" t="str">
        <f t="shared" si="22"/>
        <v/>
      </c>
      <c r="F857" s="69" t="e">
        <f t="shared" si="23"/>
        <v>#VALUE!</v>
      </c>
    </row>
    <row r="858" spans="1:6">
      <c r="A858" s="68" t="e">
        <f t="shared" si="18"/>
        <v>#REF!</v>
      </c>
      <c r="B858" s="68" t="e">
        <f t="shared" si="19"/>
        <v>#REF!</v>
      </c>
      <c r="C858" s="69" t="str">
        <f t="shared" si="20"/>
        <v/>
      </c>
      <c r="D858" s="69" t="str">
        <f t="shared" si="21"/>
        <v/>
      </c>
      <c r="E858" s="69" t="str">
        <f t="shared" si="22"/>
        <v/>
      </c>
      <c r="F858" s="69" t="e">
        <f t="shared" si="23"/>
        <v>#VALUE!</v>
      </c>
    </row>
    <row r="859" spans="1:6">
      <c r="A859" s="68" t="e">
        <f t="shared" si="18"/>
        <v>#REF!</v>
      </c>
      <c r="B859" s="68" t="e">
        <f t="shared" si="19"/>
        <v>#REF!</v>
      </c>
      <c r="C859" s="69" t="str">
        <f t="shared" si="20"/>
        <v/>
      </c>
      <c r="D859" s="69" t="str">
        <f t="shared" si="21"/>
        <v/>
      </c>
      <c r="E859" s="69" t="str">
        <f t="shared" si="22"/>
        <v/>
      </c>
      <c r="F859" s="69" t="e">
        <f t="shared" si="23"/>
        <v>#VALUE!</v>
      </c>
    </row>
    <row r="860" spans="1:6">
      <c r="A860" s="68" t="e">
        <f t="shared" si="18"/>
        <v>#REF!</v>
      </c>
      <c r="B860" s="68" t="e">
        <f t="shared" si="19"/>
        <v>#REF!</v>
      </c>
      <c r="C860" s="69" t="str">
        <f t="shared" si="20"/>
        <v/>
      </c>
      <c r="D860" s="69" t="str">
        <f t="shared" si="21"/>
        <v/>
      </c>
      <c r="E860" s="69" t="str">
        <f t="shared" si="22"/>
        <v/>
      </c>
      <c r="F860" s="69" t="e">
        <f t="shared" si="23"/>
        <v>#VALUE!</v>
      </c>
    </row>
    <row r="861" spans="1:6">
      <c r="A861" s="68" t="e">
        <f t="shared" si="18"/>
        <v>#REF!</v>
      </c>
      <c r="B861" s="68" t="e">
        <f t="shared" si="19"/>
        <v>#REF!</v>
      </c>
      <c r="C861" s="69" t="str">
        <f t="shared" si="20"/>
        <v/>
      </c>
      <c r="D861" s="69" t="str">
        <f t="shared" si="21"/>
        <v/>
      </c>
      <c r="E861" s="69" t="str">
        <f t="shared" si="22"/>
        <v/>
      </c>
      <c r="F861" s="69" t="e">
        <f t="shared" si="23"/>
        <v>#VALUE!</v>
      </c>
    </row>
    <row r="862" spans="1:6">
      <c r="A862" s="68" t="e">
        <f t="shared" si="18"/>
        <v>#REF!</v>
      </c>
      <c r="B862" s="68" t="e">
        <f t="shared" si="19"/>
        <v>#REF!</v>
      </c>
      <c r="C862" s="69" t="str">
        <f t="shared" si="20"/>
        <v/>
      </c>
      <c r="D862" s="69" t="str">
        <f t="shared" si="21"/>
        <v/>
      </c>
      <c r="E862" s="69" t="str">
        <f t="shared" si="22"/>
        <v/>
      </c>
      <c r="F862" s="69" t="e">
        <f t="shared" si="23"/>
        <v>#VALUE!</v>
      </c>
    </row>
    <row r="863" spans="1:6">
      <c r="A863" s="68" t="e">
        <f t="shared" si="18"/>
        <v>#REF!</v>
      </c>
      <c r="B863" s="68" t="e">
        <f t="shared" si="19"/>
        <v>#REF!</v>
      </c>
      <c r="C863" s="69" t="str">
        <f t="shared" si="20"/>
        <v/>
      </c>
      <c r="D863" s="69" t="str">
        <f t="shared" si="21"/>
        <v/>
      </c>
      <c r="E863" s="69" t="str">
        <f t="shared" si="22"/>
        <v/>
      </c>
      <c r="F863" s="69" t="e">
        <f t="shared" si="23"/>
        <v>#VALUE!</v>
      </c>
    </row>
    <row r="864" spans="1:6">
      <c r="A864" s="68" t="e">
        <f t="shared" si="18"/>
        <v>#REF!</v>
      </c>
      <c r="B864" s="68" t="e">
        <f t="shared" si="19"/>
        <v>#REF!</v>
      </c>
      <c r="C864" s="69" t="str">
        <f t="shared" si="20"/>
        <v/>
      </c>
      <c r="D864" s="69" t="str">
        <f t="shared" si="21"/>
        <v/>
      </c>
      <c r="E864" s="69" t="str">
        <f t="shared" si="22"/>
        <v/>
      </c>
      <c r="F864" s="69" t="e">
        <f t="shared" si="23"/>
        <v>#VALUE!</v>
      </c>
    </row>
    <row r="865" spans="1:6">
      <c r="A865" s="68" t="e">
        <f t="shared" si="18"/>
        <v>#REF!</v>
      </c>
      <c r="B865" s="68" t="e">
        <f t="shared" si="19"/>
        <v>#REF!</v>
      </c>
      <c r="C865" s="69" t="str">
        <f t="shared" si="20"/>
        <v/>
      </c>
      <c r="D865" s="69" t="str">
        <f t="shared" si="21"/>
        <v/>
      </c>
      <c r="E865" s="69" t="str">
        <f t="shared" si="22"/>
        <v/>
      </c>
      <c r="F865" s="69" t="e">
        <f t="shared" si="23"/>
        <v>#VALUE!</v>
      </c>
    </row>
    <row r="866" spans="1:6">
      <c r="A866" s="68" t="e">
        <f t="shared" si="18"/>
        <v>#REF!</v>
      </c>
      <c r="B866" s="68" t="e">
        <f t="shared" si="19"/>
        <v>#REF!</v>
      </c>
      <c r="C866" s="69" t="str">
        <f t="shared" si="20"/>
        <v/>
      </c>
      <c r="D866" s="69" t="str">
        <f t="shared" si="21"/>
        <v/>
      </c>
      <c r="E866" s="69" t="str">
        <f t="shared" si="22"/>
        <v/>
      </c>
      <c r="F866" s="69" t="e">
        <f t="shared" si="23"/>
        <v>#VALUE!</v>
      </c>
    </row>
    <row r="867" spans="1:6">
      <c r="A867" s="68" t="e">
        <f t="shared" si="18"/>
        <v>#REF!</v>
      </c>
      <c r="B867" s="68" t="e">
        <f t="shared" si="19"/>
        <v>#REF!</v>
      </c>
      <c r="C867" s="69" t="str">
        <f t="shared" si="20"/>
        <v/>
      </c>
      <c r="D867" s="69" t="str">
        <f t="shared" si="21"/>
        <v/>
      </c>
      <c r="E867" s="69" t="str">
        <f t="shared" si="22"/>
        <v/>
      </c>
      <c r="F867" s="69" t="e">
        <f t="shared" si="23"/>
        <v>#VALUE!</v>
      </c>
    </row>
    <row r="868" spans="1:6">
      <c r="A868" s="68" t="e">
        <f t="shared" si="18"/>
        <v>#REF!</v>
      </c>
      <c r="B868" s="68" t="e">
        <f t="shared" si="19"/>
        <v>#REF!</v>
      </c>
      <c r="C868" s="69" t="str">
        <f t="shared" si="20"/>
        <v/>
      </c>
      <c r="D868" s="69" t="str">
        <f t="shared" si="21"/>
        <v/>
      </c>
      <c r="E868" s="69" t="str">
        <f t="shared" si="22"/>
        <v/>
      </c>
      <c r="F868" s="69" t="e">
        <f t="shared" si="23"/>
        <v>#VALUE!</v>
      </c>
    </row>
    <row r="869" spans="1:6">
      <c r="A869" s="68" t="e">
        <f t="shared" si="18"/>
        <v>#REF!</v>
      </c>
      <c r="B869" s="68" t="e">
        <f t="shared" si="19"/>
        <v>#REF!</v>
      </c>
      <c r="C869" s="69" t="str">
        <f t="shared" si="20"/>
        <v/>
      </c>
      <c r="D869" s="69" t="str">
        <f t="shared" si="21"/>
        <v/>
      </c>
      <c r="E869" s="69" t="str">
        <f t="shared" si="22"/>
        <v/>
      </c>
      <c r="F869" s="69" t="e">
        <f t="shared" si="23"/>
        <v>#VALUE!</v>
      </c>
    </row>
    <row r="870" spans="1:6">
      <c r="A870" s="68" t="e">
        <f t="shared" si="18"/>
        <v>#REF!</v>
      </c>
      <c r="B870" s="68" t="e">
        <f t="shared" si="19"/>
        <v>#REF!</v>
      </c>
      <c r="C870" s="69" t="str">
        <f t="shared" si="20"/>
        <v/>
      </c>
      <c r="D870" s="69" t="str">
        <f t="shared" si="21"/>
        <v/>
      </c>
      <c r="E870" s="69" t="str">
        <f t="shared" si="22"/>
        <v/>
      </c>
      <c r="F870" s="69" t="e">
        <f t="shared" si="23"/>
        <v>#VALUE!</v>
      </c>
    </row>
    <row r="871" spans="1:6">
      <c r="A871" s="68" t="e">
        <f t="shared" si="18"/>
        <v>#REF!</v>
      </c>
      <c r="B871" s="68" t="e">
        <f t="shared" si="19"/>
        <v>#REF!</v>
      </c>
      <c r="C871" s="69" t="str">
        <f t="shared" si="20"/>
        <v/>
      </c>
      <c r="D871" s="69" t="str">
        <f t="shared" si="21"/>
        <v/>
      </c>
      <c r="E871" s="69" t="str">
        <f t="shared" si="22"/>
        <v/>
      </c>
      <c r="F871" s="69" t="e">
        <f t="shared" si="23"/>
        <v>#VALUE!</v>
      </c>
    </row>
    <row r="872" spans="1:6">
      <c r="A872" s="68" t="e">
        <f t="shared" si="18"/>
        <v>#REF!</v>
      </c>
      <c r="B872" s="68" t="e">
        <f t="shared" si="19"/>
        <v>#REF!</v>
      </c>
      <c r="C872" s="69" t="str">
        <f t="shared" si="20"/>
        <v/>
      </c>
      <c r="D872" s="69" t="str">
        <f t="shared" si="21"/>
        <v/>
      </c>
      <c r="E872" s="69" t="str">
        <f t="shared" si="22"/>
        <v/>
      </c>
      <c r="F872" s="69" t="e">
        <f t="shared" si="23"/>
        <v>#VALUE!</v>
      </c>
    </row>
    <row r="873" spans="1:6">
      <c r="A873" s="68" t="e">
        <f t="shared" si="18"/>
        <v>#REF!</v>
      </c>
      <c r="B873" s="68" t="e">
        <f t="shared" si="19"/>
        <v>#REF!</v>
      </c>
      <c r="C873" s="69" t="str">
        <f t="shared" si="20"/>
        <v/>
      </c>
      <c r="D873" s="69" t="str">
        <f t="shared" si="21"/>
        <v/>
      </c>
      <c r="E873" s="69" t="str">
        <f t="shared" si="22"/>
        <v/>
      </c>
      <c r="F873" s="69" t="e">
        <f t="shared" si="23"/>
        <v>#VALUE!</v>
      </c>
    </row>
    <row r="874" spans="1:6">
      <c r="A874" s="68" t="e">
        <f t="shared" si="18"/>
        <v>#REF!</v>
      </c>
      <c r="B874" s="68" t="e">
        <f t="shared" si="19"/>
        <v>#REF!</v>
      </c>
      <c r="C874" s="69" t="str">
        <f t="shared" si="20"/>
        <v/>
      </c>
      <c r="D874" s="69" t="str">
        <f t="shared" si="21"/>
        <v/>
      </c>
      <c r="E874" s="69" t="str">
        <f t="shared" si="22"/>
        <v/>
      </c>
      <c r="F874" s="69" t="e">
        <f t="shared" si="23"/>
        <v>#VALUE!</v>
      </c>
    </row>
    <row r="875" spans="1:6">
      <c r="A875" s="68" t="e">
        <f t="shared" si="18"/>
        <v>#REF!</v>
      </c>
      <c r="B875" s="68" t="e">
        <f t="shared" si="19"/>
        <v>#REF!</v>
      </c>
      <c r="C875" s="69" t="str">
        <f t="shared" si="20"/>
        <v/>
      </c>
      <c r="D875" s="69" t="str">
        <f t="shared" si="21"/>
        <v/>
      </c>
      <c r="E875" s="69" t="str">
        <f t="shared" si="22"/>
        <v/>
      </c>
      <c r="F875" s="69" t="e">
        <f t="shared" si="23"/>
        <v>#VALUE!</v>
      </c>
    </row>
    <row r="876" spans="1:6">
      <c r="A876" s="68" t="e">
        <f t="shared" si="18"/>
        <v>#REF!</v>
      </c>
      <c r="B876" s="68" t="e">
        <f t="shared" si="19"/>
        <v>#REF!</v>
      </c>
      <c r="C876" s="69" t="str">
        <f t="shared" si="20"/>
        <v/>
      </c>
      <c r="D876" s="69" t="str">
        <f t="shared" si="21"/>
        <v/>
      </c>
      <c r="E876" s="69" t="str">
        <f t="shared" si="22"/>
        <v/>
      </c>
      <c r="F876" s="69" t="e">
        <f t="shared" si="23"/>
        <v>#VALUE!</v>
      </c>
    </row>
    <row r="877" spans="1:6">
      <c r="A877" s="68" t="e">
        <f t="shared" si="18"/>
        <v>#REF!</v>
      </c>
      <c r="B877" s="68" t="e">
        <f t="shared" si="19"/>
        <v>#REF!</v>
      </c>
      <c r="C877" s="69" t="str">
        <f t="shared" si="20"/>
        <v/>
      </c>
      <c r="D877" s="69" t="str">
        <f t="shared" si="21"/>
        <v/>
      </c>
      <c r="E877" s="69" t="str">
        <f t="shared" si="22"/>
        <v/>
      </c>
      <c r="F877" s="69" t="e">
        <f t="shared" si="23"/>
        <v>#VALUE!</v>
      </c>
    </row>
    <row r="878" spans="1:6">
      <c r="A878" s="68" t="e">
        <f t="shared" si="18"/>
        <v>#REF!</v>
      </c>
      <c r="B878" s="68" t="e">
        <f t="shared" si="19"/>
        <v>#REF!</v>
      </c>
      <c r="C878" s="69" t="str">
        <f t="shared" si="20"/>
        <v/>
      </c>
      <c r="D878" s="69" t="str">
        <f t="shared" si="21"/>
        <v/>
      </c>
      <c r="E878" s="69" t="str">
        <f t="shared" si="22"/>
        <v/>
      </c>
      <c r="F878" s="69" t="e">
        <f t="shared" si="23"/>
        <v>#VALUE!</v>
      </c>
    </row>
    <row r="879" spans="1:6">
      <c r="A879" s="68" t="e">
        <f t="shared" si="18"/>
        <v>#REF!</v>
      </c>
      <c r="B879" s="68" t="e">
        <f t="shared" si="19"/>
        <v>#REF!</v>
      </c>
      <c r="C879" s="69" t="str">
        <f t="shared" si="20"/>
        <v/>
      </c>
      <c r="D879" s="69" t="str">
        <f t="shared" si="21"/>
        <v/>
      </c>
      <c r="E879" s="69" t="str">
        <f t="shared" si="22"/>
        <v/>
      </c>
      <c r="F879" s="69" t="e">
        <f t="shared" si="23"/>
        <v>#VALUE!</v>
      </c>
    </row>
    <row r="880" spans="1:6">
      <c r="A880" s="68" t="e">
        <f t="shared" si="18"/>
        <v>#REF!</v>
      </c>
      <c r="B880" s="68" t="e">
        <f t="shared" si="19"/>
        <v>#REF!</v>
      </c>
      <c r="C880" s="69" t="str">
        <f t="shared" si="20"/>
        <v/>
      </c>
      <c r="D880" s="69" t="str">
        <f t="shared" si="21"/>
        <v/>
      </c>
      <c r="E880" s="69" t="str">
        <f t="shared" si="22"/>
        <v/>
      </c>
      <c r="F880" s="69" t="e">
        <f t="shared" si="23"/>
        <v>#VALUE!</v>
      </c>
    </row>
    <row r="881" spans="1:6">
      <c r="A881" s="68" t="e">
        <f t="shared" si="18"/>
        <v>#REF!</v>
      </c>
      <c r="B881" s="68" t="e">
        <f t="shared" si="19"/>
        <v>#REF!</v>
      </c>
      <c r="C881" s="69" t="str">
        <f t="shared" si="20"/>
        <v/>
      </c>
      <c r="D881" s="69" t="str">
        <f t="shared" si="21"/>
        <v/>
      </c>
      <c r="E881" s="69" t="str">
        <f t="shared" si="22"/>
        <v/>
      </c>
      <c r="F881" s="69" t="e">
        <f t="shared" si="23"/>
        <v>#VALUE!</v>
      </c>
    </row>
    <row r="882" spans="1:6">
      <c r="A882" s="68" t="e">
        <f t="shared" si="18"/>
        <v>#REF!</v>
      </c>
      <c r="B882" s="68" t="e">
        <f t="shared" si="19"/>
        <v>#REF!</v>
      </c>
      <c r="C882" s="69" t="str">
        <f t="shared" si="20"/>
        <v/>
      </c>
      <c r="D882" s="69" t="str">
        <f t="shared" si="21"/>
        <v/>
      </c>
      <c r="E882" s="69" t="str">
        <f t="shared" si="22"/>
        <v/>
      </c>
      <c r="F882" s="69" t="e">
        <f t="shared" si="23"/>
        <v>#VALUE!</v>
      </c>
    </row>
    <row r="883" spans="1:6">
      <c r="A883" s="68" t="e">
        <f t="shared" si="18"/>
        <v>#REF!</v>
      </c>
      <c r="B883" s="68" t="e">
        <f t="shared" si="19"/>
        <v>#REF!</v>
      </c>
      <c r="C883" s="69" t="str">
        <f t="shared" si="20"/>
        <v/>
      </c>
      <c r="D883" s="69" t="str">
        <f t="shared" si="21"/>
        <v/>
      </c>
      <c r="E883" s="69" t="str">
        <f t="shared" si="22"/>
        <v/>
      </c>
      <c r="F883" s="69" t="e">
        <f t="shared" si="23"/>
        <v>#VALUE!</v>
      </c>
    </row>
    <row r="884" spans="1:6">
      <c r="A884" s="68" t="e">
        <f t="shared" si="18"/>
        <v>#REF!</v>
      </c>
      <c r="B884" s="68" t="e">
        <f t="shared" si="19"/>
        <v>#REF!</v>
      </c>
      <c r="C884" s="69" t="str">
        <f t="shared" si="20"/>
        <v/>
      </c>
      <c r="D884" s="69" t="str">
        <f t="shared" si="21"/>
        <v/>
      </c>
      <c r="E884" s="69" t="str">
        <f t="shared" si="22"/>
        <v/>
      </c>
      <c r="F884" s="69" t="e">
        <f t="shared" si="23"/>
        <v>#VALUE!</v>
      </c>
    </row>
    <row r="885" spans="1:6">
      <c r="A885" s="68" t="e">
        <f t="shared" si="18"/>
        <v>#REF!</v>
      </c>
      <c r="B885" s="68" t="e">
        <f t="shared" si="19"/>
        <v>#REF!</v>
      </c>
      <c r="C885" s="69" t="str">
        <f t="shared" si="20"/>
        <v/>
      </c>
      <c r="D885" s="69" t="str">
        <f t="shared" si="21"/>
        <v/>
      </c>
      <c r="E885" s="69" t="str">
        <f t="shared" si="22"/>
        <v/>
      </c>
      <c r="F885" s="69" t="e">
        <f t="shared" si="23"/>
        <v>#VALUE!</v>
      </c>
    </row>
    <row r="886" spans="1:6">
      <c r="A886" s="68" t="e">
        <f t="shared" si="18"/>
        <v>#REF!</v>
      </c>
      <c r="B886" s="68" t="e">
        <f t="shared" si="19"/>
        <v>#REF!</v>
      </c>
      <c r="C886" s="69" t="str">
        <f t="shared" si="20"/>
        <v/>
      </c>
      <c r="D886" s="69" t="str">
        <f t="shared" si="21"/>
        <v/>
      </c>
      <c r="E886" s="69" t="str">
        <f t="shared" si="22"/>
        <v/>
      </c>
      <c r="F886" s="69" t="e">
        <f t="shared" si="23"/>
        <v>#VALUE!</v>
      </c>
    </row>
    <row r="887" spans="1:6">
      <c r="A887" s="68" t="e">
        <f t="shared" si="18"/>
        <v>#REF!</v>
      </c>
      <c r="B887" s="68" t="e">
        <f t="shared" si="19"/>
        <v>#REF!</v>
      </c>
      <c r="C887" s="69" t="str">
        <f t="shared" si="20"/>
        <v/>
      </c>
      <c r="D887" s="69" t="str">
        <f t="shared" si="21"/>
        <v/>
      </c>
      <c r="E887" s="69" t="str">
        <f t="shared" si="22"/>
        <v/>
      </c>
      <c r="F887" s="69" t="e">
        <f t="shared" si="23"/>
        <v>#VALUE!</v>
      </c>
    </row>
    <row r="888" spans="1:6">
      <c r="A888" s="68" t="e">
        <f t="shared" si="18"/>
        <v>#REF!</v>
      </c>
      <c r="B888" s="68" t="e">
        <f t="shared" si="19"/>
        <v>#REF!</v>
      </c>
      <c r="C888" s="69" t="str">
        <f t="shared" si="20"/>
        <v/>
      </c>
      <c r="D888" s="69" t="str">
        <f t="shared" si="21"/>
        <v/>
      </c>
      <c r="E888" s="69" t="str">
        <f t="shared" si="22"/>
        <v/>
      </c>
      <c r="F888" s="69" t="e">
        <f t="shared" si="23"/>
        <v>#VALUE!</v>
      </c>
    </row>
    <row r="889" spans="1:6">
      <c r="A889" s="68" t="e">
        <f t="shared" si="18"/>
        <v>#REF!</v>
      </c>
      <c r="B889" s="68" t="e">
        <f t="shared" si="19"/>
        <v>#REF!</v>
      </c>
      <c r="C889" s="69" t="str">
        <f t="shared" si="20"/>
        <v/>
      </c>
      <c r="D889" s="69" t="str">
        <f t="shared" si="21"/>
        <v/>
      </c>
      <c r="E889" s="69" t="str">
        <f t="shared" si="22"/>
        <v/>
      </c>
      <c r="F889" s="69" t="e">
        <f t="shared" si="23"/>
        <v>#VALUE!</v>
      </c>
    </row>
    <row r="890" spans="1:6">
      <c r="A890" s="68" t="e">
        <f t="shared" si="18"/>
        <v>#REF!</v>
      </c>
      <c r="B890" s="68" t="e">
        <f t="shared" si="19"/>
        <v>#REF!</v>
      </c>
      <c r="C890" s="69" t="str">
        <f t="shared" si="20"/>
        <v/>
      </c>
      <c r="D890" s="69" t="str">
        <f t="shared" si="21"/>
        <v/>
      </c>
      <c r="E890" s="69" t="str">
        <f t="shared" si="22"/>
        <v/>
      </c>
      <c r="F890" s="69" t="e">
        <f t="shared" si="23"/>
        <v>#VALUE!</v>
      </c>
    </row>
    <row r="891" spans="1:6">
      <c r="A891" s="68" t="e">
        <f t="shared" si="18"/>
        <v>#REF!</v>
      </c>
      <c r="B891" s="68" t="e">
        <f t="shared" si="19"/>
        <v>#REF!</v>
      </c>
      <c r="C891" s="69" t="str">
        <f t="shared" si="20"/>
        <v/>
      </c>
      <c r="D891" s="69" t="str">
        <f t="shared" si="21"/>
        <v/>
      </c>
      <c r="E891" s="69" t="str">
        <f t="shared" si="22"/>
        <v/>
      </c>
      <c r="F891" s="69" t="e">
        <f t="shared" si="23"/>
        <v>#VALUE!</v>
      </c>
    </row>
    <row r="892" spans="1:6">
      <c r="A892" s="68" t="e">
        <f t="shared" si="18"/>
        <v>#REF!</v>
      </c>
      <c r="B892" s="68" t="e">
        <f t="shared" si="19"/>
        <v>#REF!</v>
      </c>
      <c r="C892" s="69" t="str">
        <f t="shared" si="20"/>
        <v/>
      </c>
      <c r="D892" s="69" t="str">
        <f t="shared" si="21"/>
        <v/>
      </c>
      <c r="E892" s="69" t="str">
        <f t="shared" si="22"/>
        <v/>
      </c>
      <c r="F892" s="69" t="e">
        <f t="shared" si="23"/>
        <v>#VALUE!</v>
      </c>
    </row>
    <row r="893" spans="1:6">
      <c r="A893" s="68" t="e">
        <f t="shared" si="18"/>
        <v>#REF!</v>
      </c>
      <c r="B893" s="68" t="e">
        <f t="shared" si="19"/>
        <v>#REF!</v>
      </c>
      <c r="C893" s="69" t="str">
        <f t="shared" si="20"/>
        <v/>
      </c>
      <c r="D893" s="69" t="str">
        <f t="shared" si="21"/>
        <v/>
      </c>
      <c r="E893" s="69" t="str">
        <f t="shared" si="22"/>
        <v/>
      </c>
      <c r="F893" s="69" t="e">
        <f t="shared" si="23"/>
        <v>#VALUE!</v>
      </c>
    </row>
    <row r="894" spans="1:6">
      <c r="A894" s="68" t="e">
        <f t="shared" si="18"/>
        <v>#REF!</v>
      </c>
      <c r="B894" s="68" t="e">
        <f t="shared" si="19"/>
        <v>#REF!</v>
      </c>
      <c r="C894" s="69" t="str">
        <f t="shared" si="20"/>
        <v/>
      </c>
      <c r="D894" s="69" t="str">
        <f t="shared" si="21"/>
        <v/>
      </c>
      <c r="E894" s="69" t="str">
        <f t="shared" si="22"/>
        <v/>
      </c>
      <c r="F894" s="69" t="e">
        <f t="shared" si="23"/>
        <v>#VALUE!</v>
      </c>
    </row>
    <row r="895" spans="1:6">
      <c r="A895" s="68" t="e">
        <f t="shared" si="18"/>
        <v>#REF!</v>
      </c>
      <c r="B895" s="68" t="e">
        <f t="shared" si="19"/>
        <v>#REF!</v>
      </c>
      <c r="C895" s="69" t="str">
        <f t="shared" si="20"/>
        <v/>
      </c>
      <c r="D895" s="69" t="str">
        <f t="shared" si="21"/>
        <v/>
      </c>
      <c r="E895" s="69" t="str">
        <f t="shared" si="22"/>
        <v/>
      </c>
      <c r="F895" s="69" t="e">
        <f t="shared" si="23"/>
        <v>#VALUE!</v>
      </c>
    </row>
    <row r="896" spans="1:6">
      <c r="A896" s="68" t="e">
        <f t="shared" si="18"/>
        <v>#REF!</v>
      </c>
      <c r="B896" s="68" t="e">
        <f t="shared" si="19"/>
        <v>#REF!</v>
      </c>
      <c r="C896" s="69" t="str">
        <f t="shared" si="20"/>
        <v/>
      </c>
      <c r="D896" s="69" t="str">
        <f t="shared" si="21"/>
        <v/>
      </c>
      <c r="E896" s="69" t="str">
        <f t="shared" si="22"/>
        <v/>
      </c>
      <c r="F896" s="69" t="e">
        <f t="shared" si="23"/>
        <v>#VALUE!</v>
      </c>
    </row>
    <row r="897" spans="1:6">
      <c r="A897" s="68" t="e">
        <f t="shared" si="18"/>
        <v>#REF!</v>
      </c>
      <c r="B897" s="68" t="e">
        <f t="shared" si="19"/>
        <v>#REF!</v>
      </c>
      <c r="C897" s="69" t="str">
        <f t="shared" si="20"/>
        <v/>
      </c>
      <c r="D897" s="69" t="str">
        <f t="shared" si="21"/>
        <v/>
      </c>
      <c r="E897" s="69" t="str">
        <f t="shared" si="22"/>
        <v/>
      </c>
      <c r="F897" s="69" t="e">
        <f t="shared" si="23"/>
        <v>#VALUE!</v>
      </c>
    </row>
    <row r="898" spans="1:6">
      <c r="A898" s="68" t="e">
        <f t="shared" si="18"/>
        <v>#REF!</v>
      </c>
      <c r="B898" s="68" t="e">
        <f t="shared" si="19"/>
        <v>#REF!</v>
      </c>
      <c r="C898" s="69" t="str">
        <f t="shared" si="20"/>
        <v/>
      </c>
      <c r="D898" s="69" t="str">
        <f t="shared" si="21"/>
        <v/>
      </c>
      <c r="E898" s="69" t="str">
        <f t="shared" si="22"/>
        <v/>
      </c>
      <c r="F898" s="69" t="e">
        <f t="shared" si="23"/>
        <v>#VALUE!</v>
      </c>
    </row>
    <row r="899" spans="1:6">
      <c r="A899" s="68" t="e">
        <f t="shared" si="18"/>
        <v>#REF!</v>
      </c>
      <c r="B899" s="68" t="e">
        <f t="shared" si="19"/>
        <v>#REF!</v>
      </c>
      <c r="C899" s="69" t="str">
        <f t="shared" si="20"/>
        <v/>
      </c>
      <c r="D899" s="69" t="str">
        <f t="shared" si="21"/>
        <v/>
      </c>
      <c r="E899" s="69" t="str">
        <f t="shared" si="22"/>
        <v/>
      </c>
      <c r="F899" s="69" t="e">
        <f t="shared" si="23"/>
        <v>#VALUE!</v>
      </c>
    </row>
    <row r="900" spans="1:6">
      <c r="A900" s="68" t="e">
        <f t="shared" si="18"/>
        <v>#REF!</v>
      </c>
      <c r="B900" s="68" t="e">
        <f t="shared" si="19"/>
        <v>#REF!</v>
      </c>
      <c r="C900" s="69" t="str">
        <f t="shared" si="20"/>
        <v/>
      </c>
      <c r="D900" s="69" t="str">
        <f t="shared" si="21"/>
        <v/>
      </c>
      <c r="E900" s="69" t="str">
        <f t="shared" si="22"/>
        <v/>
      </c>
      <c r="F900" s="69" t="e">
        <f t="shared" si="23"/>
        <v>#VALUE!</v>
      </c>
    </row>
    <row r="901" spans="1:6">
      <c r="A901" s="68" t="e">
        <f t="shared" si="18"/>
        <v>#REF!</v>
      </c>
      <c r="B901" s="68" t="e">
        <f t="shared" si="19"/>
        <v>#REF!</v>
      </c>
      <c r="C901" s="69" t="str">
        <f t="shared" si="20"/>
        <v/>
      </c>
      <c r="D901" s="69" t="str">
        <f t="shared" si="21"/>
        <v/>
      </c>
      <c r="E901" s="69" t="str">
        <f t="shared" si="22"/>
        <v/>
      </c>
      <c r="F901" s="69" t="e">
        <f t="shared" si="23"/>
        <v>#VALUE!</v>
      </c>
    </row>
    <row r="902" spans="1:6">
      <c r="A902" s="68" t="e">
        <f t="shared" si="18"/>
        <v>#REF!</v>
      </c>
      <c r="B902" s="68" t="e">
        <f t="shared" si="19"/>
        <v>#REF!</v>
      </c>
      <c r="C902" s="69" t="str">
        <f t="shared" si="20"/>
        <v/>
      </c>
      <c r="D902" s="69" t="str">
        <f t="shared" si="21"/>
        <v/>
      </c>
      <c r="E902" s="69" t="str">
        <f t="shared" si="22"/>
        <v/>
      </c>
      <c r="F902" s="69" t="e">
        <f t="shared" si="23"/>
        <v>#VALUE!</v>
      </c>
    </row>
    <row r="903" spans="1:6">
      <c r="A903" s="68" t="e">
        <f t="shared" si="18"/>
        <v>#REF!</v>
      </c>
      <c r="B903" s="68" t="e">
        <f t="shared" si="19"/>
        <v>#REF!</v>
      </c>
      <c r="C903" s="69" t="str">
        <f t="shared" si="20"/>
        <v/>
      </c>
      <c r="D903" s="69" t="str">
        <f t="shared" si="21"/>
        <v/>
      </c>
      <c r="E903" s="69" t="str">
        <f t="shared" si="22"/>
        <v/>
      </c>
      <c r="F903" s="69" t="e">
        <f t="shared" si="23"/>
        <v>#VALUE!</v>
      </c>
    </row>
    <row r="904" spans="1:6">
      <c r="A904" s="68" t="e">
        <f t="shared" si="18"/>
        <v>#REF!</v>
      </c>
      <c r="B904" s="68" t="e">
        <f t="shared" si="19"/>
        <v>#REF!</v>
      </c>
      <c r="C904" s="69" t="str">
        <f t="shared" si="20"/>
        <v/>
      </c>
      <c r="D904" s="69" t="str">
        <f t="shared" si="21"/>
        <v/>
      </c>
      <c r="E904" s="69" t="str">
        <f t="shared" si="22"/>
        <v/>
      </c>
      <c r="F904" s="69" t="e">
        <f t="shared" si="23"/>
        <v>#VALUE!</v>
      </c>
    </row>
    <row r="905" spans="1:6">
      <c r="A905" s="68" t="e">
        <f t="shared" si="18"/>
        <v>#REF!</v>
      </c>
      <c r="B905" s="68" t="e">
        <f t="shared" si="19"/>
        <v>#REF!</v>
      </c>
      <c r="C905" s="69" t="str">
        <f t="shared" si="20"/>
        <v/>
      </c>
      <c r="D905" s="69" t="str">
        <f t="shared" si="21"/>
        <v/>
      </c>
      <c r="E905" s="69" t="str">
        <f t="shared" si="22"/>
        <v/>
      </c>
      <c r="F905" s="69" t="e">
        <f t="shared" si="23"/>
        <v>#VALUE!</v>
      </c>
    </row>
    <row r="906" spans="1:6">
      <c r="A906" s="68" t="e">
        <f t="shared" si="18"/>
        <v>#REF!</v>
      </c>
      <c r="B906" s="68" t="e">
        <f t="shared" si="19"/>
        <v>#REF!</v>
      </c>
      <c r="C906" s="69" t="str">
        <f t="shared" si="20"/>
        <v/>
      </c>
      <c r="D906" s="69" t="str">
        <f t="shared" si="21"/>
        <v/>
      </c>
      <c r="E906" s="69" t="str">
        <f t="shared" si="22"/>
        <v/>
      </c>
      <c r="F906" s="69" t="e">
        <f t="shared" si="23"/>
        <v>#VALUE!</v>
      </c>
    </row>
    <row r="907" spans="1:6">
      <c r="A907" s="68" t="e">
        <f t="shared" si="18"/>
        <v>#REF!</v>
      </c>
      <c r="B907" s="68" t="e">
        <f t="shared" si="19"/>
        <v>#REF!</v>
      </c>
      <c r="C907" s="69" t="str">
        <f t="shared" si="20"/>
        <v/>
      </c>
      <c r="D907" s="69" t="str">
        <f t="shared" si="21"/>
        <v/>
      </c>
      <c r="E907" s="69" t="str">
        <f t="shared" si="22"/>
        <v/>
      </c>
      <c r="F907" s="69" t="e">
        <f t="shared" si="23"/>
        <v>#VALUE!</v>
      </c>
    </row>
    <row r="908" spans="1:6">
      <c r="A908" s="68" t="e">
        <f t="shared" si="18"/>
        <v>#REF!</v>
      </c>
      <c r="B908" s="68" t="e">
        <f t="shared" si="19"/>
        <v>#REF!</v>
      </c>
      <c r="C908" s="69" t="str">
        <f t="shared" si="20"/>
        <v/>
      </c>
      <c r="D908" s="69" t="str">
        <f t="shared" si="21"/>
        <v/>
      </c>
      <c r="E908" s="69" t="str">
        <f t="shared" si="22"/>
        <v/>
      </c>
      <c r="F908" s="69" t="e">
        <f t="shared" si="23"/>
        <v>#VALUE!</v>
      </c>
    </row>
    <row r="909" spans="1:6">
      <c r="A909" s="68" t="e">
        <f t="shared" si="18"/>
        <v>#REF!</v>
      </c>
      <c r="B909" s="68" t="e">
        <f t="shared" si="19"/>
        <v>#REF!</v>
      </c>
      <c r="C909" s="69" t="str">
        <f t="shared" si="20"/>
        <v/>
      </c>
      <c r="D909" s="69" t="str">
        <f t="shared" si="21"/>
        <v/>
      </c>
      <c r="E909" s="69" t="str">
        <f t="shared" si="22"/>
        <v/>
      </c>
      <c r="F909" s="69" t="e">
        <f t="shared" si="23"/>
        <v>#VALUE!</v>
      </c>
    </row>
    <row r="910" spans="1:6">
      <c r="A910" s="68" t="e">
        <f t="shared" si="18"/>
        <v>#REF!</v>
      </c>
      <c r="B910" s="68" t="e">
        <f t="shared" si="19"/>
        <v>#REF!</v>
      </c>
      <c r="C910" s="69" t="str">
        <f t="shared" si="20"/>
        <v/>
      </c>
      <c r="D910" s="69" t="str">
        <f t="shared" si="21"/>
        <v/>
      </c>
      <c r="E910" s="69" t="str">
        <f t="shared" si="22"/>
        <v/>
      </c>
      <c r="F910" s="69" t="e">
        <f t="shared" si="23"/>
        <v>#VALUE!</v>
      </c>
    </row>
    <row r="911" spans="1:6">
      <c r="A911" s="68" t="e">
        <f t="shared" si="18"/>
        <v>#REF!</v>
      </c>
      <c r="B911" s="68" t="e">
        <f t="shared" si="19"/>
        <v>#REF!</v>
      </c>
      <c r="C911" s="69" t="str">
        <f t="shared" si="20"/>
        <v/>
      </c>
      <c r="D911" s="69" t="str">
        <f t="shared" si="21"/>
        <v/>
      </c>
      <c r="E911" s="69" t="str">
        <f t="shared" si="22"/>
        <v/>
      </c>
      <c r="F911" s="69" t="e">
        <f t="shared" si="23"/>
        <v>#VALUE!</v>
      </c>
    </row>
    <row r="912" spans="1:6">
      <c r="A912" s="68" t="e">
        <f t="shared" si="18"/>
        <v>#REF!</v>
      </c>
      <c r="B912" s="68" t="e">
        <f t="shared" si="19"/>
        <v>#REF!</v>
      </c>
      <c r="C912" s="69" t="str">
        <f t="shared" si="20"/>
        <v/>
      </c>
      <c r="D912" s="69" t="str">
        <f t="shared" si="21"/>
        <v/>
      </c>
      <c r="E912" s="69" t="str">
        <f t="shared" si="22"/>
        <v/>
      </c>
      <c r="F912" s="69" t="e">
        <f t="shared" si="23"/>
        <v>#VALUE!</v>
      </c>
    </row>
    <row r="913" spans="1:6">
      <c r="A913" s="68" t="e">
        <f t="shared" si="18"/>
        <v>#REF!</v>
      </c>
      <c r="B913" s="68" t="e">
        <f t="shared" si="19"/>
        <v>#REF!</v>
      </c>
      <c r="C913" s="69" t="str">
        <f t="shared" si="20"/>
        <v/>
      </c>
      <c r="D913" s="69" t="str">
        <f t="shared" si="21"/>
        <v/>
      </c>
      <c r="E913" s="69" t="str">
        <f t="shared" si="22"/>
        <v/>
      </c>
      <c r="F913" s="69" t="e">
        <f t="shared" si="23"/>
        <v>#VALUE!</v>
      </c>
    </row>
    <row r="914" spans="1:6">
      <c r="A914" s="68" t="e">
        <f t="shared" si="18"/>
        <v>#REF!</v>
      </c>
      <c r="B914" s="68" t="e">
        <f t="shared" si="19"/>
        <v>#REF!</v>
      </c>
      <c r="C914" s="69" t="str">
        <f t="shared" si="20"/>
        <v/>
      </c>
      <c r="D914" s="69" t="str">
        <f t="shared" si="21"/>
        <v/>
      </c>
      <c r="E914" s="69" t="str">
        <f t="shared" si="22"/>
        <v/>
      </c>
      <c r="F914" s="69" t="e">
        <f t="shared" si="23"/>
        <v>#VALUE!</v>
      </c>
    </row>
    <row r="915" spans="1:6">
      <c r="A915" s="68" t="e">
        <f t="shared" si="18"/>
        <v>#REF!</v>
      </c>
      <c r="B915" s="68" t="e">
        <f t="shared" si="19"/>
        <v>#REF!</v>
      </c>
      <c r="C915" s="69" t="str">
        <f t="shared" si="20"/>
        <v/>
      </c>
      <c r="D915" s="69" t="str">
        <f t="shared" si="21"/>
        <v/>
      </c>
      <c r="E915" s="69" t="str">
        <f t="shared" si="22"/>
        <v/>
      </c>
      <c r="F915" s="69" t="e">
        <f t="shared" si="23"/>
        <v>#VALUE!</v>
      </c>
    </row>
    <row r="916" spans="1:6">
      <c r="A916" s="68" t="e">
        <f t="shared" si="18"/>
        <v>#REF!</v>
      </c>
      <c r="B916" s="68" t="e">
        <f t="shared" si="19"/>
        <v>#REF!</v>
      </c>
      <c r="C916" s="69" t="str">
        <f t="shared" si="20"/>
        <v/>
      </c>
      <c r="D916" s="69" t="str">
        <f t="shared" si="21"/>
        <v/>
      </c>
      <c r="E916" s="69" t="str">
        <f t="shared" si="22"/>
        <v/>
      </c>
      <c r="F916" s="69" t="e">
        <f t="shared" si="23"/>
        <v>#VALUE!</v>
      </c>
    </row>
    <row r="917" spans="1:6">
      <c r="A917" s="68" t="e">
        <f t="shared" si="18"/>
        <v>#REF!</v>
      </c>
      <c r="B917" s="68" t="e">
        <f t="shared" si="19"/>
        <v>#REF!</v>
      </c>
      <c r="C917" s="69" t="str">
        <f t="shared" si="20"/>
        <v/>
      </c>
      <c r="D917" s="69" t="str">
        <f t="shared" si="21"/>
        <v/>
      </c>
      <c r="E917" s="69" t="str">
        <f t="shared" si="22"/>
        <v/>
      </c>
      <c r="F917" s="69" t="e">
        <f t="shared" si="23"/>
        <v>#VALUE!</v>
      </c>
    </row>
    <row r="918" spans="1:6">
      <c r="A918" s="68" t="e">
        <f t="shared" si="18"/>
        <v>#REF!</v>
      </c>
      <c r="B918" s="68" t="e">
        <f t="shared" si="19"/>
        <v>#REF!</v>
      </c>
      <c r="C918" s="69" t="str">
        <f t="shared" si="20"/>
        <v/>
      </c>
      <c r="D918" s="69" t="str">
        <f t="shared" si="21"/>
        <v/>
      </c>
      <c r="E918" s="69" t="str">
        <f t="shared" si="22"/>
        <v/>
      </c>
      <c r="F918" s="69" t="e">
        <f t="shared" si="23"/>
        <v>#VALUE!</v>
      </c>
    </row>
    <row r="919" spans="1:6">
      <c r="A919" s="68" t="e">
        <f t="shared" si="18"/>
        <v>#REF!</v>
      </c>
      <c r="B919" s="68" t="e">
        <f t="shared" si="19"/>
        <v>#REF!</v>
      </c>
      <c r="C919" s="69" t="str">
        <f t="shared" si="20"/>
        <v/>
      </c>
      <c r="D919" s="69" t="str">
        <f t="shared" si="21"/>
        <v/>
      </c>
      <c r="E919" s="69" t="str">
        <f t="shared" si="22"/>
        <v/>
      </c>
      <c r="F919" s="69" t="e">
        <f t="shared" si="23"/>
        <v>#VALUE!</v>
      </c>
    </row>
    <row r="920" spans="1:6">
      <c r="A920" s="68" t="e">
        <f t="shared" si="18"/>
        <v>#REF!</v>
      </c>
      <c r="B920" s="68" t="e">
        <f t="shared" si="19"/>
        <v>#REF!</v>
      </c>
      <c r="C920" s="69" t="str">
        <f t="shared" si="20"/>
        <v/>
      </c>
      <c r="D920" s="69" t="str">
        <f t="shared" si="21"/>
        <v/>
      </c>
      <c r="E920" s="69" t="str">
        <f t="shared" si="22"/>
        <v/>
      </c>
      <c r="F920" s="69" t="e">
        <f t="shared" si="23"/>
        <v>#VALUE!</v>
      </c>
    </row>
    <row r="921" spans="1:6">
      <c r="A921" s="68" t="e">
        <f t="shared" si="18"/>
        <v>#REF!</v>
      </c>
      <c r="B921" s="68" t="e">
        <f t="shared" si="19"/>
        <v>#REF!</v>
      </c>
      <c r="C921" s="69" t="str">
        <f t="shared" si="20"/>
        <v/>
      </c>
      <c r="D921" s="69" t="str">
        <f t="shared" si="21"/>
        <v/>
      </c>
      <c r="E921" s="69" t="str">
        <f t="shared" si="22"/>
        <v/>
      </c>
      <c r="F921" s="69" t="e">
        <f t="shared" si="23"/>
        <v>#VALUE!</v>
      </c>
    </row>
    <row r="922" spans="1:6">
      <c r="A922" s="68" t="e">
        <f t="shared" si="18"/>
        <v>#REF!</v>
      </c>
      <c r="B922" s="68" t="e">
        <f t="shared" si="19"/>
        <v>#REF!</v>
      </c>
      <c r="C922" s="69" t="str">
        <f t="shared" si="20"/>
        <v/>
      </c>
      <c r="D922" s="69" t="str">
        <f t="shared" si="21"/>
        <v/>
      </c>
      <c r="E922" s="69" t="str">
        <f t="shared" si="22"/>
        <v/>
      </c>
      <c r="F922" s="69" t="e">
        <f t="shared" si="23"/>
        <v>#VALUE!</v>
      </c>
    </row>
    <row r="923" spans="1:6">
      <c r="A923" s="68" t="e">
        <f t="shared" si="18"/>
        <v>#REF!</v>
      </c>
      <c r="B923" s="68" t="e">
        <f t="shared" si="19"/>
        <v>#REF!</v>
      </c>
      <c r="C923" s="69" t="str">
        <f t="shared" si="20"/>
        <v/>
      </c>
      <c r="D923" s="69" t="str">
        <f t="shared" si="21"/>
        <v/>
      </c>
      <c r="E923" s="69" t="str">
        <f t="shared" si="22"/>
        <v/>
      </c>
      <c r="F923" s="69" t="e">
        <f t="shared" si="23"/>
        <v>#VALUE!</v>
      </c>
    </row>
    <row r="924" spans="1:6">
      <c r="A924" s="68" t="e">
        <f t="shared" si="18"/>
        <v>#REF!</v>
      </c>
      <c r="B924" s="68" t="e">
        <f t="shared" si="19"/>
        <v>#REF!</v>
      </c>
      <c r="C924" s="69" t="str">
        <f t="shared" si="20"/>
        <v/>
      </c>
      <c r="D924" s="69" t="str">
        <f t="shared" si="21"/>
        <v/>
      </c>
      <c r="E924" s="69" t="str">
        <f t="shared" si="22"/>
        <v/>
      </c>
      <c r="F924" s="69" t="e">
        <f t="shared" si="23"/>
        <v>#VALUE!</v>
      </c>
    </row>
    <row r="925" spans="1:6">
      <c r="A925" s="68" t="e">
        <f t="shared" si="18"/>
        <v>#REF!</v>
      </c>
      <c r="B925" s="68" t="e">
        <f t="shared" si="19"/>
        <v>#REF!</v>
      </c>
      <c r="C925" s="69" t="str">
        <f t="shared" si="20"/>
        <v/>
      </c>
      <c r="D925" s="69" t="str">
        <f t="shared" si="21"/>
        <v/>
      </c>
      <c r="E925" s="69" t="str">
        <f t="shared" si="22"/>
        <v/>
      </c>
      <c r="F925" s="69" t="e">
        <f t="shared" si="23"/>
        <v>#VALUE!</v>
      </c>
    </row>
    <row r="926" spans="1:6">
      <c r="A926" s="68" t="e">
        <f t="shared" si="18"/>
        <v>#REF!</v>
      </c>
      <c r="B926" s="68" t="e">
        <f t="shared" si="19"/>
        <v>#REF!</v>
      </c>
      <c r="C926" s="69" t="str">
        <f t="shared" si="20"/>
        <v/>
      </c>
      <c r="D926" s="69" t="str">
        <f t="shared" si="21"/>
        <v/>
      </c>
      <c r="E926" s="69" t="str">
        <f t="shared" si="22"/>
        <v/>
      </c>
      <c r="F926" s="69" t="e">
        <f t="shared" si="23"/>
        <v>#VALUE!</v>
      </c>
    </row>
    <row r="927" spans="1:6">
      <c r="A927" s="68" t="e">
        <f t="shared" si="18"/>
        <v>#REF!</v>
      </c>
      <c r="B927" s="68" t="e">
        <f t="shared" si="19"/>
        <v>#REF!</v>
      </c>
      <c r="C927" s="69" t="str">
        <f t="shared" si="20"/>
        <v/>
      </c>
      <c r="D927" s="69" t="str">
        <f t="shared" si="21"/>
        <v/>
      </c>
      <c r="E927" s="69" t="str">
        <f t="shared" si="22"/>
        <v/>
      </c>
      <c r="F927" s="69" t="e">
        <f t="shared" si="23"/>
        <v>#VALUE!</v>
      </c>
    </row>
    <row r="928" spans="1:6">
      <c r="A928" s="68" t="e">
        <f t="shared" si="18"/>
        <v>#REF!</v>
      </c>
      <c r="B928" s="68" t="e">
        <f t="shared" si="19"/>
        <v>#REF!</v>
      </c>
      <c r="C928" s="69" t="str">
        <f t="shared" si="20"/>
        <v/>
      </c>
      <c r="D928" s="69" t="str">
        <f t="shared" si="21"/>
        <v/>
      </c>
      <c r="E928" s="69" t="str">
        <f t="shared" si="22"/>
        <v/>
      </c>
      <c r="F928" s="69" t="e">
        <f t="shared" si="23"/>
        <v>#VALUE!</v>
      </c>
    </row>
    <row r="929" spans="1:6">
      <c r="A929" s="68" t="e">
        <f t="shared" si="18"/>
        <v>#REF!</v>
      </c>
      <c r="B929" s="68" t="e">
        <f t="shared" si="19"/>
        <v>#REF!</v>
      </c>
      <c r="C929" s="69" t="str">
        <f t="shared" si="20"/>
        <v/>
      </c>
      <c r="D929" s="69" t="str">
        <f t="shared" si="21"/>
        <v/>
      </c>
      <c r="E929" s="69" t="str">
        <f t="shared" si="22"/>
        <v/>
      </c>
      <c r="F929" s="69" t="e">
        <f t="shared" si="23"/>
        <v>#VALUE!</v>
      </c>
    </row>
    <row r="930" spans="1:6">
      <c r="A930" s="68" t="e">
        <f t="shared" si="18"/>
        <v>#REF!</v>
      </c>
      <c r="B930" s="68" t="e">
        <f t="shared" si="19"/>
        <v>#REF!</v>
      </c>
      <c r="C930" s="69" t="str">
        <f t="shared" si="20"/>
        <v/>
      </c>
      <c r="D930" s="69" t="str">
        <f t="shared" si="21"/>
        <v/>
      </c>
      <c r="E930" s="69" t="str">
        <f t="shared" si="22"/>
        <v/>
      </c>
      <c r="F930" s="69" t="e">
        <f t="shared" si="23"/>
        <v>#VALUE!</v>
      </c>
    </row>
    <row r="931" spans="1:6">
      <c r="A931" s="68" t="e">
        <f t="shared" si="18"/>
        <v>#REF!</v>
      </c>
      <c r="B931" s="68" t="e">
        <f t="shared" si="19"/>
        <v>#REF!</v>
      </c>
      <c r="C931" s="69" t="str">
        <f t="shared" si="20"/>
        <v/>
      </c>
      <c r="D931" s="69" t="str">
        <f t="shared" si="21"/>
        <v/>
      </c>
      <c r="E931" s="69" t="str">
        <f t="shared" si="22"/>
        <v/>
      </c>
      <c r="F931" s="69" t="e">
        <f t="shared" si="23"/>
        <v>#VALUE!</v>
      </c>
    </row>
    <row r="932" spans="1:6">
      <c r="A932" s="68" t="e">
        <f t="shared" si="18"/>
        <v>#REF!</v>
      </c>
      <c r="B932" s="68" t="e">
        <f t="shared" si="19"/>
        <v>#REF!</v>
      </c>
      <c r="C932" s="69" t="str">
        <f t="shared" si="20"/>
        <v/>
      </c>
      <c r="D932" s="69" t="str">
        <f t="shared" si="21"/>
        <v/>
      </c>
      <c r="E932" s="69" t="str">
        <f t="shared" si="22"/>
        <v/>
      </c>
      <c r="F932" s="69" t="e">
        <f t="shared" si="23"/>
        <v>#VALUE!</v>
      </c>
    </row>
    <row r="933" spans="1:6">
      <c r="A933" s="68" t="e">
        <f t="shared" si="18"/>
        <v>#REF!</v>
      </c>
      <c r="B933" s="68" t="e">
        <f t="shared" si="19"/>
        <v>#REF!</v>
      </c>
      <c r="C933" s="69" t="str">
        <f t="shared" si="20"/>
        <v/>
      </c>
      <c r="D933" s="69" t="str">
        <f t="shared" si="21"/>
        <v/>
      </c>
      <c r="E933" s="69" t="str">
        <f t="shared" si="22"/>
        <v/>
      </c>
      <c r="F933" s="69" t="e">
        <f t="shared" si="23"/>
        <v>#VALUE!</v>
      </c>
    </row>
    <row r="934" spans="1:6">
      <c r="A934" s="68" t="e">
        <f t="shared" si="18"/>
        <v>#REF!</v>
      </c>
      <c r="B934" s="68" t="e">
        <f t="shared" si="19"/>
        <v>#REF!</v>
      </c>
      <c r="C934" s="69" t="str">
        <f t="shared" si="20"/>
        <v/>
      </c>
      <c r="D934" s="69" t="str">
        <f t="shared" si="21"/>
        <v/>
      </c>
      <c r="E934" s="69" t="str">
        <f t="shared" si="22"/>
        <v/>
      </c>
      <c r="F934" s="69" t="e">
        <f t="shared" si="23"/>
        <v>#VALUE!</v>
      </c>
    </row>
    <row r="935" spans="1:6">
      <c r="A935" s="68" t="e">
        <f t="shared" si="18"/>
        <v>#REF!</v>
      </c>
      <c r="B935" s="68" t="e">
        <f t="shared" si="19"/>
        <v>#REF!</v>
      </c>
      <c r="C935" s="69" t="str">
        <f t="shared" si="20"/>
        <v/>
      </c>
      <c r="D935" s="69" t="str">
        <f t="shared" si="21"/>
        <v/>
      </c>
      <c r="E935" s="69" t="str">
        <f t="shared" si="22"/>
        <v/>
      </c>
      <c r="F935" s="69" t="e">
        <f t="shared" si="23"/>
        <v>#VALUE!</v>
      </c>
    </row>
    <row r="936" spans="1:6">
      <c r="A936" s="68" t="e">
        <f t="shared" si="18"/>
        <v>#REF!</v>
      </c>
      <c r="B936" s="68" t="e">
        <f t="shared" si="19"/>
        <v>#REF!</v>
      </c>
      <c r="C936" s="69" t="str">
        <f t="shared" si="20"/>
        <v/>
      </c>
      <c r="D936" s="69" t="str">
        <f t="shared" si="21"/>
        <v/>
      </c>
      <c r="E936" s="69" t="str">
        <f t="shared" si="22"/>
        <v/>
      </c>
      <c r="F936" s="69" t="e">
        <f t="shared" si="23"/>
        <v>#VALUE!</v>
      </c>
    </row>
    <row r="937" spans="1:6">
      <c r="A937" s="68" t="e">
        <f t="shared" si="18"/>
        <v>#REF!</v>
      </c>
      <c r="B937" s="68" t="e">
        <f t="shared" si="19"/>
        <v>#REF!</v>
      </c>
      <c r="C937" s="69" t="str">
        <f t="shared" si="20"/>
        <v/>
      </c>
      <c r="D937" s="69" t="str">
        <f t="shared" si="21"/>
        <v/>
      </c>
      <c r="E937" s="69" t="str">
        <f t="shared" si="22"/>
        <v/>
      </c>
      <c r="F937" s="69" t="e">
        <f t="shared" si="23"/>
        <v>#VALUE!</v>
      </c>
    </row>
    <row r="938" spans="1:6">
      <c r="A938" s="68" t="e">
        <f t="shared" si="18"/>
        <v>#REF!</v>
      </c>
      <c r="B938" s="68" t="e">
        <f t="shared" si="19"/>
        <v>#REF!</v>
      </c>
      <c r="C938" s="69" t="str">
        <f t="shared" si="20"/>
        <v/>
      </c>
      <c r="D938" s="69" t="str">
        <f t="shared" si="21"/>
        <v/>
      </c>
      <c r="E938" s="69" t="str">
        <f t="shared" si="22"/>
        <v/>
      </c>
      <c r="F938" s="69" t="e">
        <f t="shared" si="23"/>
        <v>#VALUE!</v>
      </c>
    </row>
    <row r="939" spans="1:6">
      <c r="A939" s="68" t="e">
        <f t="shared" si="18"/>
        <v>#REF!</v>
      </c>
      <c r="B939" s="68" t="e">
        <f t="shared" si="19"/>
        <v>#REF!</v>
      </c>
      <c r="C939" s="69" t="str">
        <f t="shared" si="20"/>
        <v/>
      </c>
      <c r="D939" s="69" t="str">
        <f t="shared" si="21"/>
        <v/>
      </c>
      <c r="E939" s="69" t="str">
        <f t="shared" si="22"/>
        <v/>
      </c>
      <c r="F939" s="69" t="e">
        <f t="shared" si="23"/>
        <v>#VALUE!</v>
      </c>
    </row>
    <row r="940" spans="1:6">
      <c r="A940" s="68" t="e">
        <f t="shared" si="18"/>
        <v>#REF!</v>
      </c>
      <c r="B940" s="68" t="e">
        <f t="shared" si="19"/>
        <v>#REF!</v>
      </c>
      <c r="C940" s="69" t="str">
        <f t="shared" si="20"/>
        <v/>
      </c>
      <c r="D940" s="69" t="str">
        <f t="shared" si="21"/>
        <v/>
      </c>
      <c r="E940" s="69" t="str">
        <f t="shared" si="22"/>
        <v/>
      </c>
      <c r="F940" s="69" t="e">
        <f t="shared" si="23"/>
        <v>#VALUE!</v>
      </c>
    </row>
    <row r="941" spans="1:6">
      <c r="A941" s="68" t="e">
        <f t="shared" si="18"/>
        <v>#REF!</v>
      </c>
      <c r="B941" s="68" t="e">
        <f t="shared" si="19"/>
        <v>#REF!</v>
      </c>
      <c r="C941" s="69" t="str">
        <f t="shared" si="20"/>
        <v/>
      </c>
      <c r="D941" s="69" t="str">
        <f t="shared" si="21"/>
        <v/>
      </c>
      <c r="E941" s="69" t="str">
        <f t="shared" si="22"/>
        <v/>
      </c>
      <c r="F941" s="69" t="e">
        <f t="shared" si="23"/>
        <v>#VALUE!</v>
      </c>
    </row>
    <row r="942" spans="1:6">
      <c r="A942" s="68" t="e">
        <f t="shared" si="18"/>
        <v>#REF!</v>
      </c>
      <c r="B942" s="68" t="e">
        <f t="shared" si="19"/>
        <v>#REF!</v>
      </c>
      <c r="C942" s="69" t="str">
        <f t="shared" si="20"/>
        <v/>
      </c>
      <c r="D942" s="69" t="str">
        <f t="shared" si="21"/>
        <v/>
      </c>
      <c r="E942" s="69" t="str">
        <f t="shared" si="22"/>
        <v/>
      </c>
      <c r="F942" s="69" t="e">
        <f t="shared" si="23"/>
        <v>#VALUE!</v>
      </c>
    </row>
    <row r="943" spans="1:6">
      <c r="A943" s="68" t="e">
        <f t="shared" si="18"/>
        <v>#REF!</v>
      </c>
      <c r="B943" s="68" t="e">
        <f t="shared" si="19"/>
        <v>#REF!</v>
      </c>
      <c r="C943" s="69" t="str">
        <f t="shared" si="20"/>
        <v/>
      </c>
      <c r="D943" s="69" t="str">
        <f t="shared" si="21"/>
        <v/>
      </c>
      <c r="E943" s="69" t="str">
        <f t="shared" si="22"/>
        <v/>
      </c>
      <c r="F943" s="69" t="e">
        <f t="shared" si="23"/>
        <v>#VALUE!</v>
      </c>
    </row>
    <row r="944" spans="1:6">
      <c r="A944" s="68" t="e">
        <f t="shared" si="18"/>
        <v>#REF!</v>
      </c>
      <c r="B944" s="68" t="e">
        <f t="shared" si="19"/>
        <v>#REF!</v>
      </c>
      <c r="C944" s="69" t="str">
        <f t="shared" si="20"/>
        <v/>
      </c>
      <c r="D944" s="69" t="str">
        <f t="shared" si="21"/>
        <v/>
      </c>
      <c r="E944" s="69" t="str">
        <f t="shared" si="22"/>
        <v/>
      </c>
      <c r="F944" s="69" t="e">
        <f t="shared" si="23"/>
        <v>#VALUE!</v>
      </c>
    </row>
    <row r="945" spans="1:6">
      <c r="A945" s="68" t="e">
        <f t="shared" si="18"/>
        <v>#REF!</v>
      </c>
      <c r="B945" s="68" t="e">
        <f t="shared" si="19"/>
        <v>#REF!</v>
      </c>
      <c r="C945" s="69" t="str">
        <f t="shared" si="20"/>
        <v/>
      </c>
      <c r="D945" s="69" t="str">
        <f t="shared" si="21"/>
        <v/>
      </c>
      <c r="E945" s="69" t="str">
        <f t="shared" si="22"/>
        <v/>
      </c>
      <c r="F945" s="69" t="e">
        <f t="shared" si="23"/>
        <v>#VALUE!</v>
      </c>
    </row>
    <row r="946" spans="1:6">
      <c r="A946" s="68" t="e">
        <f t="shared" si="18"/>
        <v>#REF!</v>
      </c>
      <c r="B946" s="68" t="e">
        <f t="shared" si="19"/>
        <v>#REF!</v>
      </c>
      <c r="C946" s="69" t="str">
        <f t="shared" si="20"/>
        <v/>
      </c>
      <c r="D946" s="69" t="str">
        <f t="shared" si="21"/>
        <v/>
      </c>
      <c r="E946" s="69" t="str">
        <f t="shared" si="22"/>
        <v/>
      </c>
      <c r="F946" s="69" t="e">
        <f t="shared" si="23"/>
        <v>#VALUE!</v>
      </c>
    </row>
    <row r="947" spans="1:6">
      <c r="A947" s="68" t="e">
        <f t="shared" si="18"/>
        <v>#REF!</v>
      </c>
      <c r="B947" s="68" t="e">
        <f t="shared" si="19"/>
        <v>#REF!</v>
      </c>
      <c r="C947" s="69" t="str">
        <f t="shared" si="20"/>
        <v/>
      </c>
      <c r="D947" s="69" t="str">
        <f t="shared" si="21"/>
        <v/>
      </c>
      <c r="E947" s="69" t="str">
        <f t="shared" si="22"/>
        <v/>
      </c>
      <c r="F947" s="69" t="e">
        <f t="shared" si="23"/>
        <v>#VALUE!</v>
      </c>
    </row>
    <row r="948" spans="1:6">
      <c r="A948" s="68" t="e">
        <f t="shared" si="18"/>
        <v>#REF!</v>
      </c>
      <c r="B948" s="68" t="e">
        <f t="shared" si="19"/>
        <v>#REF!</v>
      </c>
      <c r="C948" s="69" t="str">
        <f t="shared" si="20"/>
        <v/>
      </c>
      <c r="D948" s="69" t="str">
        <f t="shared" si="21"/>
        <v/>
      </c>
      <c r="E948" s="69" t="str">
        <f t="shared" si="22"/>
        <v/>
      </c>
      <c r="F948" s="69" t="e">
        <f t="shared" si="23"/>
        <v>#VALUE!</v>
      </c>
    </row>
    <row r="949" spans="1:6">
      <c r="A949" s="68" t="e">
        <f t="shared" si="18"/>
        <v>#REF!</v>
      </c>
      <c r="B949" s="68" t="e">
        <f t="shared" si="19"/>
        <v>#REF!</v>
      </c>
      <c r="C949" s="69" t="str">
        <f t="shared" si="20"/>
        <v/>
      </c>
      <c r="D949" s="69" t="str">
        <f t="shared" si="21"/>
        <v/>
      </c>
      <c r="E949" s="69" t="str">
        <f t="shared" si="22"/>
        <v/>
      </c>
      <c r="F949" s="69" t="e">
        <f t="shared" si="23"/>
        <v>#VALUE!</v>
      </c>
    </row>
    <row r="950" spans="1:6">
      <c r="A950" s="68" t="e">
        <f t="shared" si="18"/>
        <v>#REF!</v>
      </c>
      <c r="B950" s="68" t="e">
        <f t="shared" si="19"/>
        <v>#REF!</v>
      </c>
      <c r="C950" s="69" t="str">
        <f t="shared" si="20"/>
        <v/>
      </c>
      <c r="D950" s="69" t="str">
        <f t="shared" si="21"/>
        <v/>
      </c>
      <c r="E950" s="69" t="str">
        <f t="shared" si="22"/>
        <v/>
      </c>
      <c r="F950" s="69" t="e">
        <f t="shared" si="23"/>
        <v>#VALUE!</v>
      </c>
    </row>
    <row r="951" spans="1:6">
      <c r="A951" s="68" t="e">
        <f t="shared" si="18"/>
        <v>#REF!</v>
      </c>
      <c r="B951" s="68" t="e">
        <f t="shared" si="19"/>
        <v>#REF!</v>
      </c>
      <c r="C951" s="69" t="str">
        <f t="shared" si="20"/>
        <v/>
      </c>
      <c r="D951" s="69" t="str">
        <f t="shared" si="21"/>
        <v/>
      </c>
      <c r="E951" s="69" t="str">
        <f t="shared" si="22"/>
        <v/>
      </c>
      <c r="F951" s="69" t="e">
        <f t="shared" si="23"/>
        <v>#VALUE!</v>
      </c>
    </row>
    <row r="952" spans="1:6">
      <c r="A952" s="68" t="e">
        <f t="shared" si="18"/>
        <v>#REF!</v>
      </c>
      <c r="B952" s="68" t="e">
        <f t="shared" si="19"/>
        <v>#REF!</v>
      </c>
      <c r="C952" s="69" t="str">
        <f t="shared" si="20"/>
        <v/>
      </c>
      <c r="D952" s="69" t="str">
        <f t="shared" si="21"/>
        <v/>
      </c>
      <c r="E952" s="69" t="str">
        <f t="shared" si="22"/>
        <v/>
      </c>
      <c r="F952" s="69" t="e">
        <f t="shared" si="23"/>
        <v>#VALUE!</v>
      </c>
    </row>
    <row r="953" spans="1:6">
      <c r="A953" s="68" t="e">
        <f t="shared" si="18"/>
        <v>#REF!</v>
      </c>
      <c r="B953" s="68" t="e">
        <f t="shared" si="19"/>
        <v>#REF!</v>
      </c>
      <c r="C953" s="69" t="str">
        <f t="shared" si="20"/>
        <v/>
      </c>
      <c r="D953" s="69" t="str">
        <f t="shared" si="21"/>
        <v/>
      </c>
      <c r="E953" s="69" t="str">
        <f t="shared" si="22"/>
        <v/>
      </c>
      <c r="F953" s="69" t="e">
        <f t="shared" si="23"/>
        <v>#VALUE!</v>
      </c>
    </row>
    <row r="954" spans="1:6">
      <c r="A954" s="68" t="e">
        <f t="shared" si="18"/>
        <v>#REF!</v>
      </c>
      <c r="B954" s="68" t="e">
        <f t="shared" si="19"/>
        <v>#REF!</v>
      </c>
      <c r="C954" s="69" t="str">
        <f t="shared" si="20"/>
        <v/>
      </c>
      <c r="D954" s="69" t="str">
        <f t="shared" si="21"/>
        <v/>
      </c>
      <c r="E954" s="69" t="str">
        <f t="shared" si="22"/>
        <v/>
      </c>
      <c r="F954" s="69" t="e">
        <f t="shared" si="23"/>
        <v>#VALUE!</v>
      </c>
    </row>
    <row r="955" spans="1:6">
      <c r="A955" s="68" t="e">
        <f t="shared" si="18"/>
        <v>#REF!</v>
      </c>
      <c r="B955" s="68" t="e">
        <f t="shared" si="19"/>
        <v>#REF!</v>
      </c>
      <c r="C955" s="69" t="str">
        <f t="shared" si="20"/>
        <v/>
      </c>
      <c r="D955" s="69" t="str">
        <f t="shared" si="21"/>
        <v/>
      </c>
      <c r="E955" s="69" t="str">
        <f t="shared" si="22"/>
        <v/>
      </c>
      <c r="F955" s="69" t="e">
        <f t="shared" si="23"/>
        <v>#VALUE!</v>
      </c>
    </row>
    <row r="956" spans="1:6">
      <c r="A956" s="68" t="e">
        <f t="shared" si="18"/>
        <v>#REF!</v>
      </c>
      <c r="B956" s="68" t="e">
        <f t="shared" si="19"/>
        <v>#REF!</v>
      </c>
      <c r="C956" s="69" t="str">
        <f t="shared" si="20"/>
        <v/>
      </c>
      <c r="D956" s="69" t="str">
        <f t="shared" si="21"/>
        <v/>
      </c>
      <c r="E956" s="69" t="str">
        <f t="shared" si="22"/>
        <v/>
      </c>
      <c r="F956" s="69" t="e">
        <f t="shared" si="23"/>
        <v>#VALUE!</v>
      </c>
    </row>
    <row r="957" spans="1:6">
      <c r="A957" s="68" t="e">
        <f t="shared" si="18"/>
        <v>#REF!</v>
      </c>
      <c r="B957" s="68" t="e">
        <f t="shared" si="19"/>
        <v>#REF!</v>
      </c>
      <c r="C957" s="69" t="str">
        <f t="shared" si="20"/>
        <v/>
      </c>
      <c r="D957" s="69" t="str">
        <f t="shared" si="21"/>
        <v/>
      </c>
      <c r="E957" s="69" t="str">
        <f t="shared" si="22"/>
        <v/>
      </c>
      <c r="F957" s="69" t="e">
        <f t="shared" si="23"/>
        <v>#VALUE!</v>
      </c>
    </row>
    <row r="958" spans="1:6">
      <c r="A958" s="68" t="e">
        <f t="shared" si="18"/>
        <v>#REF!</v>
      </c>
      <c r="B958" s="68" t="e">
        <f t="shared" si="19"/>
        <v>#REF!</v>
      </c>
      <c r="C958" s="69" t="str">
        <f t="shared" si="20"/>
        <v/>
      </c>
      <c r="D958" s="69" t="str">
        <f t="shared" si="21"/>
        <v/>
      </c>
      <c r="E958" s="69" t="str">
        <f t="shared" si="22"/>
        <v/>
      </c>
      <c r="F958" s="69" t="e">
        <f t="shared" si="23"/>
        <v>#VALUE!</v>
      </c>
    </row>
    <row r="959" spans="1:6">
      <c r="A959" s="68" t="e">
        <f t="shared" si="18"/>
        <v>#REF!</v>
      </c>
      <c r="B959" s="68" t="e">
        <f t="shared" si="19"/>
        <v>#REF!</v>
      </c>
      <c r="C959" s="69" t="str">
        <f t="shared" si="20"/>
        <v/>
      </c>
      <c r="D959" s="69" t="str">
        <f t="shared" si="21"/>
        <v/>
      </c>
      <c r="E959" s="69" t="str">
        <f t="shared" si="22"/>
        <v/>
      </c>
      <c r="F959" s="69" t="e">
        <f t="shared" si="23"/>
        <v>#VALUE!</v>
      </c>
    </row>
    <row r="960" spans="1:6">
      <c r="A960" s="68" t="e">
        <f t="shared" si="18"/>
        <v>#REF!</v>
      </c>
      <c r="B960" s="68" t="e">
        <f t="shared" si="19"/>
        <v>#REF!</v>
      </c>
      <c r="C960" s="69" t="str">
        <f t="shared" si="20"/>
        <v/>
      </c>
      <c r="D960" s="69" t="str">
        <f t="shared" si="21"/>
        <v/>
      </c>
      <c r="E960" s="69" t="str">
        <f t="shared" si="22"/>
        <v/>
      </c>
      <c r="F960" s="69" t="e">
        <f t="shared" si="23"/>
        <v>#VALUE!</v>
      </c>
    </row>
    <row r="961" spans="1:6">
      <c r="A961" s="68" t="e">
        <f t="shared" si="18"/>
        <v>#REF!</v>
      </c>
      <c r="B961" s="68" t="e">
        <f t="shared" si="19"/>
        <v>#REF!</v>
      </c>
      <c r="C961" s="69" t="str">
        <f t="shared" si="20"/>
        <v/>
      </c>
      <c r="D961" s="69" t="str">
        <f t="shared" si="21"/>
        <v/>
      </c>
      <c r="E961" s="69" t="str">
        <f t="shared" si="22"/>
        <v/>
      </c>
      <c r="F961" s="69" t="e">
        <f t="shared" si="23"/>
        <v>#VALUE!</v>
      </c>
    </row>
    <row r="962" spans="1:6">
      <c r="A962" s="68" t="e">
        <f t="shared" si="18"/>
        <v>#REF!</v>
      </c>
      <c r="B962" s="68" t="e">
        <f t="shared" si="19"/>
        <v>#REF!</v>
      </c>
      <c r="C962" s="69" t="str">
        <f t="shared" si="20"/>
        <v/>
      </c>
      <c r="D962" s="69" t="str">
        <f t="shared" si="21"/>
        <v/>
      </c>
      <c r="E962" s="69" t="str">
        <f t="shared" si="22"/>
        <v/>
      </c>
      <c r="F962" s="69" t="e">
        <f t="shared" si="23"/>
        <v>#VALUE!</v>
      </c>
    </row>
    <row r="963" spans="1:6">
      <c r="A963" s="68" t="e">
        <f t="shared" si="18"/>
        <v>#REF!</v>
      </c>
      <c r="B963" s="68" t="e">
        <f t="shared" si="19"/>
        <v>#REF!</v>
      </c>
      <c r="C963" s="69" t="str">
        <f t="shared" si="20"/>
        <v/>
      </c>
      <c r="D963" s="69" t="str">
        <f t="shared" si="21"/>
        <v/>
      </c>
      <c r="E963" s="69" t="str">
        <f t="shared" si="22"/>
        <v/>
      </c>
      <c r="F963" s="69" t="e">
        <f t="shared" si="23"/>
        <v>#VALUE!</v>
      </c>
    </row>
    <row r="964" spans="1:6">
      <c r="A964" s="68" t="e">
        <f t="shared" si="18"/>
        <v>#REF!</v>
      </c>
      <c r="B964" s="68" t="e">
        <f t="shared" si="19"/>
        <v>#REF!</v>
      </c>
      <c r="C964" s="69" t="str">
        <f t="shared" si="20"/>
        <v/>
      </c>
      <c r="D964" s="69" t="str">
        <f t="shared" si="21"/>
        <v/>
      </c>
      <c r="E964" s="69" t="str">
        <f t="shared" si="22"/>
        <v/>
      </c>
      <c r="F964" s="69" t="e">
        <f t="shared" si="23"/>
        <v>#VALUE!</v>
      </c>
    </row>
    <row r="965" spans="1:6">
      <c r="A965" s="68" t="e">
        <f t="shared" si="18"/>
        <v>#REF!</v>
      </c>
      <c r="B965" s="68" t="e">
        <f t="shared" si="19"/>
        <v>#REF!</v>
      </c>
      <c r="C965" s="69" t="str">
        <f t="shared" si="20"/>
        <v/>
      </c>
      <c r="D965" s="69" t="str">
        <f t="shared" si="21"/>
        <v/>
      </c>
      <c r="E965" s="69" t="str">
        <f t="shared" si="22"/>
        <v/>
      </c>
      <c r="F965" s="69" t="e">
        <f t="shared" si="23"/>
        <v>#VALUE!</v>
      </c>
    </row>
    <row r="966" spans="1:6">
      <c r="A966" s="68" t="e">
        <f t="shared" si="18"/>
        <v>#REF!</v>
      </c>
      <c r="B966" s="68" t="e">
        <f t="shared" si="19"/>
        <v>#REF!</v>
      </c>
      <c r="C966" s="69" t="str">
        <f t="shared" si="20"/>
        <v/>
      </c>
      <c r="D966" s="69" t="str">
        <f t="shared" si="21"/>
        <v/>
      </c>
      <c r="E966" s="69" t="str">
        <f t="shared" si="22"/>
        <v/>
      </c>
      <c r="F966" s="69" t="e">
        <f t="shared" si="23"/>
        <v>#VALUE!</v>
      </c>
    </row>
    <row r="967" spans="1:6">
      <c r="A967" s="68" t="e">
        <f t="shared" si="18"/>
        <v>#REF!</v>
      </c>
      <c r="B967" s="68" t="e">
        <f t="shared" si="19"/>
        <v>#REF!</v>
      </c>
      <c r="C967" s="69" t="str">
        <f t="shared" si="20"/>
        <v/>
      </c>
      <c r="D967" s="69" t="str">
        <f t="shared" si="21"/>
        <v/>
      </c>
      <c r="E967" s="69" t="str">
        <f t="shared" si="22"/>
        <v/>
      </c>
      <c r="F967" s="69" t="e">
        <f t="shared" si="23"/>
        <v>#VALUE!</v>
      </c>
    </row>
    <row r="968" spans="1:6">
      <c r="A968" s="68" t="e">
        <f t="shared" si="18"/>
        <v>#REF!</v>
      </c>
      <c r="B968" s="68" t="e">
        <f t="shared" si="19"/>
        <v>#REF!</v>
      </c>
      <c r="C968" s="69" t="str">
        <f t="shared" si="20"/>
        <v/>
      </c>
      <c r="D968" s="69" t="str">
        <f t="shared" si="21"/>
        <v/>
      </c>
      <c r="E968" s="69" t="str">
        <f t="shared" si="22"/>
        <v/>
      </c>
      <c r="F968" s="69" t="e">
        <f t="shared" si="23"/>
        <v>#VALUE!</v>
      </c>
    </row>
    <row r="969" spans="1:6">
      <c r="A969" s="68" t="e">
        <f t="shared" si="18"/>
        <v>#REF!</v>
      </c>
      <c r="B969" s="68" t="e">
        <f t="shared" si="19"/>
        <v>#REF!</v>
      </c>
      <c r="C969" s="69" t="str">
        <f t="shared" si="20"/>
        <v/>
      </c>
      <c r="D969" s="69" t="str">
        <f t="shared" si="21"/>
        <v/>
      </c>
      <c r="E969" s="69" t="str">
        <f t="shared" si="22"/>
        <v/>
      </c>
      <c r="F969" s="69" t="e">
        <f t="shared" si="23"/>
        <v>#VALUE!</v>
      </c>
    </row>
    <row r="970" spans="1:6">
      <c r="A970" s="68" t="e">
        <f t="shared" si="18"/>
        <v>#REF!</v>
      </c>
      <c r="B970" s="68" t="e">
        <f t="shared" si="19"/>
        <v>#REF!</v>
      </c>
      <c r="C970" s="69" t="str">
        <f t="shared" si="20"/>
        <v/>
      </c>
      <c r="D970" s="69" t="str">
        <f t="shared" si="21"/>
        <v/>
      </c>
      <c r="E970" s="69" t="str">
        <f t="shared" si="22"/>
        <v/>
      </c>
      <c r="F970" s="69" t="e">
        <f t="shared" si="23"/>
        <v>#VALUE!</v>
      </c>
    </row>
    <row r="971" spans="1:6">
      <c r="A971" s="68" t="e">
        <f t="shared" si="18"/>
        <v>#REF!</v>
      </c>
      <c r="B971" s="68" t="e">
        <f t="shared" si="19"/>
        <v>#REF!</v>
      </c>
      <c r="C971" s="69" t="str">
        <f t="shared" si="20"/>
        <v/>
      </c>
      <c r="D971" s="69" t="str">
        <f t="shared" si="21"/>
        <v/>
      </c>
      <c r="E971" s="69" t="str">
        <f t="shared" si="22"/>
        <v/>
      </c>
      <c r="F971" s="69" t="e">
        <f t="shared" si="23"/>
        <v>#VALUE!</v>
      </c>
    </row>
    <row r="972" spans="1:6">
      <c r="A972" s="68" t="e">
        <f t="shared" si="18"/>
        <v>#REF!</v>
      </c>
      <c r="B972" s="68" t="e">
        <f t="shared" si="19"/>
        <v>#REF!</v>
      </c>
      <c r="C972" s="69" t="str">
        <f t="shared" si="20"/>
        <v/>
      </c>
      <c r="D972" s="69" t="str">
        <f t="shared" si="21"/>
        <v/>
      </c>
      <c r="E972" s="69" t="str">
        <f t="shared" si="22"/>
        <v/>
      </c>
      <c r="F972" s="69" t="e">
        <f t="shared" si="23"/>
        <v>#VALUE!</v>
      </c>
    </row>
    <row r="973" spans="1:6">
      <c r="A973" s="68" t="e">
        <f t="shared" si="18"/>
        <v>#REF!</v>
      </c>
      <c r="B973" s="68" t="e">
        <f t="shared" si="19"/>
        <v>#REF!</v>
      </c>
      <c r="C973" s="69" t="str">
        <f t="shared" si="20"/>
        <v/>
      </c>
      <c r="D973" s="69" t="str">
        <f t="shared" si="21"/>
        <v/>
      </c>
      <c r="E973" s="69" t="str">
        <f t="shared" si="22"/>
        <v/>
      </c>
      <c r="F973" s="69" t="e">
        <f t="shared" si="23"/>
        <v>#VALUE!</v>
      </c>
    </row>
    <row r="974" spans="1:6">
      <c r="A974" s="68" t="e">
        <f t="shared" si="18"/>
        <v>#REF!</v>
      </c>
      <c r="B974" s="68" t="e">
        <f t="shared" si="19"/>
        <v>#REF!</v>
      </c>
      <c r="C974" s="69" t="str">
        <f t="shared" si="20"/>
        <v/>
      </c>
      <c r="D974" s="69" t="str">
        <f t="shared" si="21"/>
        <v/>
      </c>
      <c r="E974" s="69" t="str">
        <f t="shared" si="22"/>
        <v/>
      </c>
      <c r="F974" s="69" t="e">
        <f t="shared" si="23"/>
        <v>#VALUE!</v>
      </c>
    </row>
    <row r="975" spans="1:6">
      <c r="A975" s="68" t="e">
        <f t="shared" si="18"/>
        <v>#REF!</v>
      </c>
      <c r="B975" s="68" t="e">
        <f t="shared" si="19"/>
        <v>#REF!</v>
      </c>
      <c r="C975" s="69" t="str">
        <f t="shared" si="20"/>
        <v/>
      </c>
      <c r="D975" s="69" t="str">
        <f t="shared" si="21"/>
        <v/>
      </c>
      <c r="E975" s="69" t="str">
        <f t="shared" si="22"/>
        <v/>
      </c>
      <c r="F975" s="69" t="e">
        <f t="shared" si="23"/>
        <v>#VALUE!</v>
      </c>
    </row>
    <row r="976" spans="1:6">
      <c r="A976" s="68" t="e">
        <f t="shared" si="18"/>
        <v>#REF!</v>
      </c>
      <c r="B976" s="68" t="e">
        <f t="shared" si="19"/>
        <v>#REF!</v>
      </c>
      <c r="C976" s="69" t="str">
        <f t="shared" si="20"/>
        <v/>
      </c>
      <c r="D976" s="69" t="str">
        <f t="shared" si="21"/>
        <v/>
      </c>
      <c r="E976" s="69" t="str">
        <f t="shared" si="22"/>
        <v/>
      </c>
      <c r="F976" s="69" t="e">
        <f t="shared" si="23"/>
        <v>#VALUE!</v>
      </c>
    </row>
    <row r="977" spans="1:6">
      <c r="A977" s="68" t="e">
        <f t="shared" si="18"/>
        <v>#REF!</v>
      </c>
      <c r="B977" s="68" t="e">
        <f t="shared" si="19"/>
        <v>#REF!</v>
      </c>
      <c r="C977" s="69" t="str">
        <f t="shared" si="20"/>
        <v/>
      </c>
      <c r="D977" s="69" t="str">
        <f t="shared" si="21"/>
        <v/>
      </c>
      <c r="E977" s="69" t="str">
        <f t="shared" si="22"/>
        <v/>
      </c>
      <c r="F977" s="69" t="e">
        <f t="shared" si="23"/>
        <v>#VALUE!</v>
      </c>
    </row>
    <row r="978" spans="1:6">
      <c r="A978" s="68" t="e">
        <f t="shared" si="18"/>
        <v>#REF!</v>
      </c>
      <c r="B978" s="68" t="e">
        <f t="shared" si="19"/>
        <v>#REF!</v>
      </c>
      <c r="C978" s="69" t="str">
        <f t="shared" si="20"/>
        <v/>
      </c>
      <c r="D978" s="69" t="str">
        <f t="shared" si="21"/>
        <v/>
      </c>
      <c r="E978" s="69" t="str">
        <f t="shared" si="22"/>
        <v/>
      </c>
      <c r="F978" s="69" t="e">
        <f t="shared" si="23"/>
        <v>#VALUE!</v>
      </c>
    </row>
    <row r="979" spans="1:6">
      <c r="A979" s="68" t="e">
        <f t="shared" si="18"/>
        <v>#REF!</v>
      </c>
      <c r="B979" s="68" t="e">
        <f t="shared" si="19"/>
        <v>#REF!</v>
      </c>
      <c r="C979" s="69" t="str">
        <f t="shared" si="20"/>
        <v/>
      </c>
      <c r="D979" s="69" t="str">
        <f t="shared" si="21"/>
        <v/>
      </c>
      <c r="E979" s="69" t="str">
        <f t="shared" si="22"/>
        <v/>
      </c>
      <c r="F979" s="69" t="e">
        <f t="shared" si="23"/>
        <v>#VALUE!</v>
      </c>
    </row>
    <row r="980" spans="1:6">
      <c r="A980" s="68" t="e">
        <f t="shared" si="18"/>
        <v>#REF!</v>
      </c>
      <c r="B980" s="68" t="e">
        <f t="shared" si="19"/>
        <v>#REF!</v>
      </c>
      <c r="C980" s="69" t="str">
        <f t="shared" si="20"/>
        <v/>
      </c>
      <c r="D980" s="69" t="str">
        <f t="shared" si="21"/>
        <v/>
      </c>
      <c r="E980" s="69" t="str">
        <f t="shared" si="22"/>
        <v/>
      </c>
      <c r="F980" s="69" t="e">
        <f t="shared" si="23"/>
        <v>#VALUE!</v>
      </c>
    </row>
    <row r="981" spans="1:6">
      <c r="A981" s="68" t="e">
        <f t="shared" si="18"/>
        <v>#REF!</v>
      </c>
      <c r="B981" s="68" t="e">
        <f t="shared" si="19"/>
        <v>#REF!</v>
      </c>
      <c r="C981" s="69" t="str">
        <f t="shared" si="20"/>
        <v/>
      </c>
      <c r="D981" s="69" t="str">
        <f t="shared" si="21"/>
        <v/>
      </c>
      <c r="E981" s="69" t="str">
        <f t="shared" si="22"/>
        <v/>
      </c>
      <c r="F981" s="69" t="e">
        <f t="shared" si="23"/>
        <v>#VALUE!</v>
      </c>
    </row>
    <row r="982" spans="1:6">
      <c r="A982" s="68" t="e">
        <f t="shared" si="18"/>
        <v>#REF!</v>
      </c>
      <c r="B982" s="68" t="e">
        <f t="shared" si="19"/>
        <v>#REF!</v>
      </c>
      <c r="C982" s="69" t="str">
        <f t="shared" si="20"/>
        <v/>
      </c>
      <c r="D982" s="69" t="str">
        <f t="shared" si="21"/>
        <v/>
      </c>
      <c r="E982" s="69" t="str">
        <f t="shared" si="22"/>
        <v/>
      </c>
      <c r="F982" s="69" t="e">
        <f t="shared" si="23"/>
        <v>#VALUE!</v>
      </c>
    </row>
    <row r="983" spans="1:6">
      <c r="A983" s="68" t="e">
        <f t="shared" si="18"/>
        <v>#REF!</v>
      </c>
      <c r="B983" s="68" t="e">
        <f t="shared" si="19"/>
        <v>#REF!</v>
      </c>
      <c r="C983" s="69" t="str">
        <f t="shared" si="20"/>
        <v/>
      </c>
      <c r="D983" s="69" t="str">
        <f t="shared" si="21"/>
        <v/>
      </c>
      <c r="E983" s="69" t="str">
        <f t="shared" si="22"/>
        <v/>
      </c>
      <c r="F983" s="69" t="e">
        <f t="shared" si="23"/>
        <v>#VALUE!</v>
      </c>
    </row>
    <row r="984" spans="1:6">
      <c r="A984" s="68" t="e">
        <f t="shared" si="18"/>
        <v>#REF!</v>
      </c>
      <c r="B984" s="68" t="e">
        <f t="shared" si="19"/>
        <v>#REF!</v>
      </c>
      <c r="C984" s="69" t="str">
        <f t="shared" si="20"/>
        <v/>
      </c>
      <c r="D984" s="69" t="str">
        <f t="shared" si="21"/>
        <v/>
      </c>
      <c r="E984" s="69" t="str">
        <f t="shared" si="22"/>
        <v/>
      </c>
      <c r="F984" s="69" t="e">
        <f t="shared" si="23"/>
        <v>#VALUE!</v>
      </c>
    </row>
    <row r="985" spans="1:6">
      <c r="A985" s="68" t="e">
        <f t="shared" si="18"/>
        <v>#REF!</v>
      </c>
      <c r="B985" s="68" t="e">
        <f t="shared" si="19"/>
        <v>#REF!</v>
      </c>
      <c r="C985" s="69" t="str">
        <f t="shared" si="20"/>
        <v/>
      </c>
      <c r="D985" s="69" t="str">
        <f t="shared" si="21"/>
        <v/>
      </c>
      <c r="E985" s="69" t="str">
        <f t="shared" si="22"/>
        <v/>
      </c>
      <c r="F985" s="69" t="e">
        <f t="shared" si="23"/>
        <v>#VALUE!</v>
      </c>
    </row>
    <row r="986" spans="1:6">
      <c r="A986" s="68" t="e">
        <f t="shared" si="18"/>
        <v>#REF!</v>
      </c>
      <c r="B986" s="68" t="e">
        <f t="shared" si="19"/>
        <v>#REF!</v>
      </c>
      <c r="C986" s="69" t="str">
        <f t="shared" si="20"/>
        <v/>
      </c>
      <c r="D986" s="69" t="str">
        <f t="shared" si="21"/>
        <v/>
      </c>
      <c r="E986" s="69" t="str">
        <f t="shared" si="22"/>
        <v/>
      </c>
      <c r="F986" s="69" t="e">
        <f t="shared" si="23"/>
        <v>#VALUE!</v>
      </c>
    </row>
    <row r="987" spans="1:6">
      <c r="A987" s="68" t="e">
        <f t="shared" si="18"/>
        <v>#REF!</v>
      </c>
      <c r="B987" s="68" t="e">
        <f t="shared" si="19"/>
        <v>#REF!</v>
      </c>
      <c r="C987" s="69" t="str">
        <f t="shared" si="20"/>
        <v/>
      </c>
      <c r="D987" s="69" t="str">
        <f t="shared" si="21"/>
        <v/>
      </c>
      <c r="E987" s="69" t="str">
        <f t="shared" si="22"/>
        <v/>
      </c>
      <c r="F987" s="69" t="e">
        <f t="shared" si="23"/>
        <v>#VALUE!</v>
      </c>
    </row>
    <row r="988" spans="1:6">
      <c r="A988" s="68" t="e">
        <f t="shared" si="18"/>
        <v>#REF!</v>
      </c>
      <c r="B988" s="68" t="e">
        <f t="shared" si="19"/>
        <v>#REF!</v>
      </c>
      <c r="C988" s="69" t="str">
        <f t="shared" si="20"/>
        <v/>
      </c>
      <c r="D988" s="69" t="str">
        <f t="shared" si="21"/>
        <v/>
      </c>
      <c r="E988" s="69" t="str">
        <f t="shared" si="22"/>
        <v/>
      </c>
      <c r="F988" s="69" t="e">
        <f t="shared" si="23"/>
        <v>#VALUE!</v>
      </c>
    </row>
    <row r="989" spans="1:6">
      <c r="A989" s="68" t="e">
        <f t="shared" si="18"/>
        <v>#REF!</v>
      </c>
      <c r="B989" s="68" t="e">
        <f t="shared" si="19"/>
        <v>#REF!</v>
      </c>
      <c r="C989" s="69" t="str">
        <f t="shared" si="20"/>
        <v/>
      </c>
      <c r="D989" s="69" t="str">
        <f t="shared" si="21"/>
        <v/>
      </c>
      <c r="E989" s="69" t="str">
        <f t="shared" si="22"/>
        <v/>
      </c>
      <c r="F989" s="69" t="e">
        <f t="shared" si="23"/>
        <v>#VALUE!</v>
      </c>
    </row>
    <row r="990" spans="1:6">
      <c r="A990" s="68" t="e">
        <f t="shared" si="18"/>
        <v>#REF!</v>
      </c>
      <c r="B990" s="68" t="e">
        <f t="shared" si="19"/>
        <v>#REF!</v>
      </c>
      <c r="C990" s="69" t="str">
        <f t="shared" si="20"/>
        <v/>
      </c>
      <c r="D990" s="69" t="str">
        <f t="shared" si="21"/>
        <v/>
      </c>
      <c r="E990" s="69" t="str">
        <f t="shared" si="22"/>
        <v/>
      </c>
      <c r="F990" s="69" t="e">
        <f t="shared" si="23"/>
        <v>#VALUE!</v>
      </c>
    </row>
    <row r="991" spans="1:6">
      <c r="A991" s="68" t="e">
        <f t="shared" si="18"/>
        <v>#REF!</v>
      </c>
      <c r="B991" s="68" t="e">
        <f t="shared" si="19"/>
        <v>#REF!</v>
      </c>
      <c r="C991" s="69" t="str">
        <f t="shared" si="20"/>
        <v/>
      </c>
      <c r="D991" s="69" t="str">
        <f t="shared" si="21"/>
        <v/>
      </c>
      <c r="E991" s="69" t="str">
        <f t="shared" si="22"/>
        <v/>
      </c>
      <c r="F991" s="69" t="e">
        <f t="shared" si="23"/>
        <v>#VALUE!</v>
      </c>
    </row>
    <row r="992" spans="1:6">
      <c r="A992" s="68" t="e">
        <f t="shared" si="18"/>
        <v>#REF!</v>
      </c>
      <c r="B992" s="68" t="e">
        <f t="shared" si="19"/>
        <v>#REF!</v>
      </c>
      <c r="C992" s="69" t="str">
        <f t="shared" si="20"/>
        <v/>
      </c>
      <c r="D992" s="69" t="str">
        <f t="shared" si="21"/>
        <v/>
      </c>
      <c r="E992" s="69" t="str">
        <f t="shared" si="22"/>
        <v/>
      </c>
      <c r="F992" s="69" t="e">
        <f t="shared" si="23"/>
        <v>#VALUE!</v>
      </c>
    </row>
    <row r="993" spans="1:6">
      <c r="A993" s="68" t="e">
        <f t="shared" si="18"/>
        <v>#REF!</v>
      </c>
      <c r="B993" s="68" t="e">
        <f t="shared" si="19"/>
        <v>#REF!</v>
      </c>
      <c r="C993" s="69" t="str">
        <f t="shared" si="20"/>
        <v/>
      </c>
      <c r="D993" s="69" t="str">
        <f t="shared" si="21"/>
        <v/>
      </c>
      <c r="E993" s="69" t="str">
        <f t="shared" si="22"/>
        <v/>
      </c>
      <c r="F993" s="69" t="e">
        <f t="shared" si="23"/>
        <v>#VALUE!</v>
      </c>
    </row>
    <row r="994" spans="1:6">
      <c r="A994" s="68" t="e">
        <f t="shared" si="18"/>
        <v>#REF!</v>
      </c>
      <c r="B994" s="68" t="e">
        <f t="shared" si="19"/>
        <v>#REF!</v>
      </c>
      <c r="C994" s="69" t="str">
        <f t="shared" si="20"/>
        <v/>
      </c>
      <c r="D994" s="69" t="str">
        <f t="shared" si="21"/>
        <v/>
      </c>
      <c r="E994" s="69" t="str">
        <f t="shared" si="22"/>
        <v/>
      </c>
      <c r="F994" s="69" t="e">
        <f t="shared" si="23"/>
        <v>#VALUE!</v>
      </c>
    </row>
    <row r="995" spans="1:6">
      <c r="A995" s="68" t="e">
        <f t="shared" si="18"/>
        <v>#REF!</v>
      </c>
      <c r="B995" s="68" t="e">
        <f t="shared" si="19"/>
        <v>#REF!</v>
      </c>
      <c r="C995" s="69" t="str">
        <f t="shared" si="20"/>
        <v/>
      </c>
      <c r="D995" s="69" t="str">
        <f t="shared" si="21"/>
        <v/>
      </c>
      <c r="E995" s="69" t="str">
        <f t="shared" si="22"/>
        <v/>
      </c>
      <c r="F995" s="69" t="e">
        <f t="shared" si="23"/>
        <v>#VALUE!</v>
      </c>
    </row>
    <row r="996" spans="1:6">
      <c r="A996" s="68" t="e">
        <f t="shared" si="18"/>
        <v>#REF!</v>
      </c>
      <c r="B996" s="68" t="e">
        <f t="shared" si="19"/>
        <v>#REF!</v>
      </c>
      <c r="C996" s="69" t="str">
        <f t="shared" si="20"/>
        <v/>
      </c>
      <c r="D996" s="69" t="str">
        <f t="shared" si="21"/>
        <v/>
      </c>
      <c r="E996" s="69" t="str">
        <f t="shared" si="22"/>
        <v/>
      </c>
      <c r="F996" s="69" t="e">
        <f t="shared" si="23"/>
        <v>#VALUE!</v>
      </c>
    </row>
    <row r="997" spans="1:6">
      <c r="A997" s="68" t="e">
        <f t="shared" si="18"/>
        <v>#REF!</v>
      </c>
      <c r="B997" s="68" t="e">
        <f t="shared" si="19"/>
        <v>#REF!</v>
      </c>
      <c r="C997" s="69" t="str">
        <f t="shared" si="20"/>
        <v/>
      </c>
      <c r="D997" s="69" t="str">
        <f t="shared" si="21"/>
        <v/>
      </c>
      <c r="E997" s="69" t="str">
        <f t="shared" si="22"/>
        <v/>
      </c>
      <c r="F997" s="69" t="e">
        <f t="shared" si="23"/>
        <v>#VALUE!</v>
      </c>
    </row>
    <row r="998" spans="1:6">
      <c r="A998" s="68" t="e">
        <f t="shared" si="18"/>
        <v>#REF!</v>
      </c>
      <c r="B998" s="68" t="e">
        <f t="shared" si="19"/>
        <v>#REF!</v>
      </c>
      <c r="C998" s="69" t="str">
        <f t="shared" si="20"/>
        <v/>
      </c>
      <c r="D998" s="69" t="str">
        <f t="shared" si="21"/>
        <v/>
      </c>
      <c r="E998" s="69" t="str">
        <f t="shared" si="22"/>
        <v/>
      </c>
      <c r="F998" s="69" t="e">
        <f t="shared" si="23"/>
        <v>#VALUE!</v>
      </c>
    </row>
    <row r="999" spans="1:6">
      <c r="A999" s="68" t="e">
        <f t="shared" si="18"/>
        <v>#REF!</v>
      </c>
      <c r="B999" s="68" t="e">
        <f t="shared" si="19"/>
        <v>#REF!</v>
      </c>
      <c r="C999" s="69" t="str">
        <f t="shared" si="20"/>
        <v/>
      </c>
      <c r="D999" s="69" t="str">
        <f t="shared" si="21"/>
        <v/>
      </c>
      <c r="E999" s="69" t="str">
        <f t="shared" si="22"/>
        <v/>
      </c>
      <c r="F999" s="69" t="e">
        <f t="shared" si="23"/>
        <v>#VALUE!</v>
      </c>
    </row>
    <row r="1000" spans="1:6">
      <c r="A1000" s="68" t="e">
        <f t="shared" si="18"/>
        <v>#REF!</v>
      </c>
      <c r="B1000" s="68" t="e">
        <f t="shared" si="19"/>
        <v>#REF!</v>
      </c>
      <c r="C1000" s="69" t="str">
        <f t="shared" si="20"/>
        <v/>
      </c>
      <c r="D1000" s="69" t="str">
        <f t="shared" si="21"/>
        <v/>
      </c>
      <c r="E1000" s="69" t="str">
        <f t="shared" si="22"/>
        <v/>
      </c>
      <c r="F1000" s="69" t="e">
        <f t="shared" si="23"/>
        <v>#VALUE!</v>
      </c>
    </row>
    <row r="1001" spans="1:6">
      <c r="A1001" s="68" t="e">
        <f t="shared" si="18"/>
        <v>#REF!</v>
      </c>
      <c r="B1001" s="68" t="e">
        <f t="shared" si="19"/>
        <v>#REF!</v>
      </c>
      <c r="C1001" s="69" t="str">
        <f t="shared" si="20"/>
        <v/>
      </c>
      <c r="D1001" s="69" t="str">
        <f t="shared" si="21"/>
        <v/>
      </c>
      <c r="E1001" s="69" t="str">
        <f t="shared" si="22"/>
        <v/>
      </c>
      <c r="F1001" s="69" t="e">
        <f t="shared" si="23"/>
        <v>#VALUE!</v>
      </c>
    </row>
    <row r="1002" spans="1:6">
      <c r="A1002" s="68" t="e">
        <f t="shared" si="18"/>
        <v>#REF!</v>
      </c>
      <c r="B1002" s="68" t="e">
        <f t="shared" si="19"/>
        <v>#REF!</v>
      </c>
      <c r="C1002" s="69" t="str">
        <f t="shared" si="20"/>
        <v/>
      </c>
      <c r="D1002" s="69" t="str">
        <f t="shared" si="21"/>
        <v/>
      </c>
      <c r="E1002" s="69" t="str">
        <f t="shared" si="22"/>
        <v/>
      </c>
      <c r="F1002" s="69" t="e">
        <f t="shared" si="23"/>
        <v>#VALUE!</v>
      </c>
    </row>
    <row r="1003" spans="1:6">
      <c r="A1003" s="68" t="e">
        <f t="shared" si="18"/>
        <v>#REF!</v>
      </c>
      <c r="B1003" s="68" t="e">
        <f t="shared" si="19"/>
        <v>#REF!</v>
      </c>
      <c r="C1003" s="69" t="str">
        <f t="shared" si="20"/>
        <v/>
      </c>
      <c r="D1003" s="69" t="str">
        <f t="shared" si="21"/>
        <v/>
      </c>
      <c r="E1003" s="69" t="str">
        <f t="shared" si="22"/>
        <v/>
      </c>
      <c r="F1003" s="69" t="e">
        <f t="shared" si="23"/>
        <v>#VALUE!</v>
      </c>
    </row>
    <row r="1004" spans="1:6">
      <c r="A1004" s="68" t="e">
        <f t="shared" si="18"/>
        <v>#REF!</v>
      </c>
      <c r="B1004" s="68" t="e">
        <f t="shared" si="19"/>
        <v>#REF!</v>
      </c>
      <c r="C1004" s="69" t="str">
        <f t="shared" si="20"/>
        <v/>
      </c>
      <c r="D1004" s="69" t="str">
        <f t="shared" si="21"/>
        <v/>
      </c>
      <c r="E1004" s="69" t="str">
        <f t="shared" si="22"/>
        <v/>
      </c>
      <c r="F1004" s="69" t="e">
        <f t="shared" si="23"/>
        <v>#VALUE!</v>
      </c>
    </row>
    <row r="1005" spans="1:6">
      <c r="A1005" s="68" t="e">
        <f t="shared" si="18"/>
        <v>#REF!</v>
      </c>
      <c r="B1005" s="68" t="e">
        <f t="shared" si="19"/>
        <v>#REF!</v>
      </c>
      <c r="C1005" s="69" t="str">
        <f t="shared" si="20"/>
        <v/>
      </c>
      <c r="D1005" s="69" t="str">
        <f t="shared" si="21"/>
        <v/>
      </c>
      <c r="E1005" s="69" t="str">
        <f t="shared" si="22"/>
        <v/>
      </c>
      <c r="F1005" s="69" t="e">
        <f t="shared" si="23"/>
        <v>#VALUE!</v>
      </c>
    </row>
    <row r="1006" spans="1:6">
      <c r="A1006" s="68" t="e">
        <f t="shared" si="18"/>
        <v>#REF!</v>
      </c>
      <c r="B1006" s="68" t="e">
        <f t="shared" si="19"/>
        <v>#REF!</v>
      </c>
      <c r="C1006" s="69" t="str">
        <f t="shared" si="20"/>
        <v/>
      </c>
      <c r="D1006" s="69" t="str">
        <f t="shared" si="21"/>
        <v/>
      </c>
      <c r="E1006" s="69" t="str">
        <f t="shared" si="22"/>
        <v/>
      </c>
      <c r="F1006" s="69" t="e">
        <f t="shared" si="23"/>
        <v>#VALUE!</v>
      </c>
    </row>
    <row r="1007" spans="1:6">
      <c r="A1007" s="68" t="e">
        <f t="shared" si="18"/>
        <v>#REF!</v>
      </c>
      <c r="B1007" s="68" t="e">
        <f t="shared" si="19"/>
        <v>#REF!</v>
      </c>
      <c r="C1007" s="69" t="str">
        <f t="shared" si="20"/>
        <v/>
      </c>
      <c r="D1007" s="69" t="str">
        <f t="shared" si="21"/>
        <v/>
      </c>
      <c r="E1007" s="69" t="str">
        <f t="shared" si="22"/>
        <v/>
      </c>
      <c r="F1007" s="69" t="e">
        <f t="shared" si="23"/>
        <v>#VALUE!</v>
      </c>
    </row>
    <row r="1008" spans="1:6">
      <c r="A1008" s="68" t="e">
        <f t="shared" si="18"/>
        <v>#REF!</v>
      </c>
      <c r="B1008" s="68" t="e">
        <f t="shared" si="19"/>
        <v>#REF!</v>
      </c>
      <c r="C1008" s="69" t="str">
        <f t="shared" si="20"/>
        <v/>
      </c>
      <c r="D1008" s="69" t="str">
        <f t="shared" si="21"/>
        <v/>
      </c>
      <c r="E1008" s="69" t="str">
        <f t="shared" si="22"/>
        <v/>
      </c>
      <c r="F1008" s="69" t="e">
        <f t="shared" si="23"/>
        <v>#VALUE!</v>
      </c>
    </row>
    <row r="1009" spans="1:6">
      <c r="A1009" s="68" t="e">
        <f t="shared" si="18"/>
        <v>#REF!</v>
      </c>
      <c r="B1009" s="68" t="e">
        <f t="shared" si="19"/>
        <v>#REF!</v>
      </c>
      <c r="C1009" s="69" t="str">
        <f t="shared" si="20"/>
        <v/>
      </c>
      <c r="D1009" s="69" t="str">
        <f t="shared" si="21"/>
        <v/>
      </c>
      <c r="E1009" s="69" t="str">
        <f t="shared" si="22"/>
        <v/>
      </c>
      <c r="F1009" s="69" t="e">
        <f t="shared" si="23"/>
        <v>#VALUE!</v>
      </c>
    </row>
    <row r="1010" spans="1:6">
      <c r="A1010" s="68" t="e">
        <f t="shared" si="18"/>
        <v>#REF!</v>
      </c>
      <c r="B1010" s="68" t="e">
        <f t="shared" si="19"/>
        <v>#REF!</v>
      </c>
      <c r="C1010" s="69" t="str">
        <f t="shared" si="20"/>
        <v/>
      </c>
      <c r="D1010" s="69" t="str">
        <f t="shared" si="21"/>
        <v/>
      </c>
      <c r="E1010" s="69" t="str">
        <f t="shared" si="22"/>
        <v/>
      </c>
      <c r="F1010" s="69" t="e">
        <f t="shared" si="23"/>
        <v>#VALUE!</v>
      </c>
    </row>
    <row r="1011" spans="1:6">
      <c r="A1011" s="68" t="e">
        <f t="shared" si="18"/>
        <v>#REF!</v>
      </c>
      <c r="B1011" s="68" t="e">
        <f t="shared" si="19"/>
        <v>#REF!</v>
      </c>
      <c r="C1011" s="69" t="str">
        <f t="shared" si="20"/>
        <v/>
      </c>
      <c r="D1011" s="69" t="str">
        <f t="shared" si="21"/>
        <v/>
      </c>
      <c r="E1011" s="69" t="str">
        <f t="shared" si="22"/>
        <v/>
      </c>
      <c r="F1011" s="69" t="e">
        <f t="shared" si="23"/>
        <v>#VALUE!</v>
      </c>
    </row>
    <row r="1012" spans="1:6">
      <c r="A1012" s="68" t="e">
        <f t="shared" si="18"/>
        <v>#REF!</v>
      </c>
      <c r="B1012" s="68" t="e">
        <f t="shared" si="19"/>
        <v>#REF!</v>
      </c>
      <c r="C1012" s="69" t="str">
        <f t="shared" si="20"/>
        <v/>
      </c>
      <c r="D1012" s="69" t="str">
        <f t="shared" si="21"/>
        <v/>
      </c>
      <c r="E1012" s="69" t="str">
        <f t="shared" si="22"/>
        <v/>
      </c>
      <c r="F1012" s="69" t="e">
        <f t="shared" si="23"/>
        <v>#VALUE!</v>
      </c>
    </row>
    <row r="1013" spans="1:6">
      <c r="A1013" s="68" t="e">
        <f t="shared" si="18"/>
        <v>#REF!</v>
      </c>
      <c r="B1013" s="68" t="e">
        <f t="shared" si="19"/>
        <v>#REF!</v>
      </c>
      <c r="C1013" s="69" t="str">
        <f t="shared" si="20"/>
        <v/>
      </c>
      <c r="D1013" s="69" t="str">
        <f t="shared" si="21"/>
        <v/>
      </c>
      <c r="E1013" s="69" t="str">
        <f t="shared" si="22"/>
        <v/>
      </c>
      <c r="F1013" s="69" t="e">
        <f t="shared" si="23"/>
        <v>#VALUE!</v>
      </c>
    </row>
    <row r="1014" spans="1:6">
      <c r="A1014" s="68" t="e">
        <f t="shared" si="18"/>
        <v>#REF!</v>
      </c>
      <c r="B1014" s="68" t="e">
        <f t="shared" si="19"/>
        <v>#REF!</v>
      </c>
      <c r="C1014" s="69" t="str">
        <f t="shared" si="20"/>
        <v/>
      </c>
      <c r="D1014" s="69" t="str">
        <f t="shared" si="21"/>
        <v/>
      </c>
      <c r="E1014" s="69" t="str">
        <f t="shared" si="22"/>
        <v/>
      </c>
      <c r="F1014" s="69" t="e">
        <f t="shared" si="23"/>
        <v>#VALUE!</v>
      </c>
    </row>
    <row r="1015" spans="1:6">
      <c r="A1015" s="68" t="e">
        <f t="shared" si="18"/>
        <v>#REF!</v>
      </c>
      <c r="B1015" s="68" t="e">
        <f t="shared" si="19"/>
        <v>#REF!</v>
      </c>
      <c r="C1015" s="69" t="str">
        <f t="shared" si="20"/>
        <v/>
      </c>
      <c r="D1015" s="69" t="str">
        <f t="shared" si="21"/>
        <v/>
      </c>
      <c r="E1015" s="69" t="str">
        <f t="shared" si="22"/>
        <v/>
      </c>
      <c r="F1015" s="69" t="e">
        <f t="shared" si="23"/>
        <v>#VALUE!</v>
      </c>
    </row>
    <row r="1016" spans="1:6">
      <c r="A1016" s="68" t="e">
        <f t="shared" si="18"/>
        <v>#REF!</v>
      </c>
      <c r="B1016" s="68" t="e">
        <f t="shared" si="19"/>
        <v>#REF!</v>
      </c>
      <c r="C1016" s="69" t="str">
        <f t="shared" si="20"/>
        <v/>
      </c>
      <c r="D1016" s="69" t="str">
        <f t="shared" si="21"/>
        <v/>
      </c>
      <c r="E1016" s="69" t="str">
        <f t="shared" si="22"/>
        <v/>
      </c>
      <c r="F1016" s="69" t="e">
        <f t="shared" si="23"/>
        <v>#VALUE!</v>
      </c>
    </row>
    <row r="1017" spans="1:6">
      <c r="A1017" s="68" t="e">
        <f t="shared" si="18"/>
        <v>#REF!</v>
      </c>
      <c r="B1017" s="68" t="e">
        <f t="shared" si="19"/>
        <v>#REF!</v>
      </c>
      <c r="C1017" s="69" t="str">
        <f t="shared" si="20"/>
        <v/>
      </c>
      <c r="D1017" s="69" t="str">
        <f t="shared" si="21"/>
        <v/>
      </c>
      <c r="E1017" s="69" t="str">
        <f t="shared" si="22"/>
        <v/>
      </c>
      <c r="F1017" s="69" t="e">
        <f t="shared" si="23"/>
        <v>#VALUE!</v>
      </c>
    </row>
    <row r="1018" spans="1:6">
      <c r="A1018" s="68" t="e">
        <f t="shared" si="18"/>
        <v>#REF!</v>
      </c>
      <c r="B1018" s="68" t="e">
        <f t="shared" si="19"/>
        <v>#REF!</v>
      </c>
      <c r="C1018" s="69" t="str">
        <f t="shared" si="20"/>
        <v/>
      </c>
      <c r="D1018" s="69" t="str">
        <f t="shared" si="21"/>
        <v/>
      </c>
      <c r="E1018" s="69" t="str">
        <f t="shared" si="22"/>
        <v/>
      </c>
      <c r="F1018" s="69" t="e">
        <f t="shared" si="23"/>
        <v>#VALUE!</v>
      </c>
    </row>
    <row r="1019" spans="1:6">
      <c r="A1019" s="68" t="e">
        <f t="shared" si="18"/>
        <v>#REF!</v>
      </c>
      <c r="B1019" s="68" t="e">
        <f t="shared" si="19"/>
        <v>#REF!</v>
      </c>
      <c r="C1019" s="69" t="str">
        <f t="shared" si="20"/>
        <v/>
      </c>
      <c r="D1019" s="69" t="str">
        <f t="shared" si="21"/>
        <v/>
      </c>
      <c r="E1019" s="69" t="str">
        <f t="shared" si="22"/>
        <v/>
      </c>
      <c r="F1019" s="69" t="e">
        <f t="shared" si="23"/>
        <v>#VALUE!</v>
      </c>
    </row>
    <row r="1020" spans="1:6">
      <c r="A1020" s="68" t="e">
        <f t="shared" si="18"/>
        <v>#REF!</v>
      </c>
      <c r="B1020" s="68" t="e">
        <f t="shared" si="19"/>
        <v>#REF!</v>
      </c>
      <c r="C1020" s="69" t="str">
        <f t="shared" si="20"/>
        <v/>
      </c>
      <c r="D1020" s="69" t="str">
        <f t="shared" si="21"/>
        <v/>
      </c>
      <c r="E1020" s="69" t="str">
        <f t="shared" si="22"/>
        <v/>
      </c>
      <c r="F1020" s="69" t="e">
        <f t="shared" si="23"/>
        <v>#VALUE!</v>
      </c>
    </row>
    <row r="1021" spans="1:6">
      <c r="A1021" s="68" t="e">
        <f t="shared" si="18"/>
        <v>#REF!</v>
      </c>
      <c r="B1021" s="68" t="e">
        <f t="shared" si="19"/>
        <v>#REF!</v>
      </c>
      <c r="C1021" s="69" t="str">
        <f t="shared" si="20"/>
        <v/>
      </c>
      <c r="D1021" s="69" t="str">
        <f t="shared" si="21"/>
        <v/>
      </c>
      <c r="E1021" s="69" t="str">
        <f t="shared" si="22"/>
        <v/>
      </c>
      <c r="F1021" s="69" t="e">
        <f t="shared" si="23"/>
        <v>#VALUE!</v>
      </c>
    </row>
    <row r="1022" spans="1:6">
      <c r="A1022" s="68" t="e">
        <f t="shared" ref="A1022:A1276" si="24">IF(#REF!&lt;&gt;"",1,0)</f>
        <v>#REF!</v>
      </c>
      <c r="B1022" s="68" t="e">
        <f t="shared" ref="B1022:B1276" si="25">IF(#REF!="Concluído",1,"")</f>
        <v>#REF!</v>
      </c>
      <c r="C1022" s="69" t="str">
        <f t="shared" ref="C1022:C1276" si="26">IFERROR(SUMIF(#REF!,"Em Medição",#REF!),"")</f>
        <v/>
      </c>
      <c r="D1022" s="69" t="str">
        <f t="shared" ref="D1022:D1276" si="27">IFERROR(SUMIF(#REF!,"Não Medido",#REF!),"")</f>
        <v/>
      </c>
      <c r="E1022" s="69" t="str">
        <f t="shared" ref="E1022:E1276" si="28">IFERROR(#REF!,"")</f>
        <v/>
      </c>
      <c r="F1022" s="69" t="e">
        <f t="shared" ref="F1022:F1276" si="29">E1022-SUM(C1022:D1022)</f>
        <v>#VALUE!</v>
      </c>
    </row>
    <row r="1023" spans="1:6">
      <c r="A1023" s="68" t="e">
        <f t="shared" si="24"/>
        <v>#REF!</v>
      </c>
      <c r="B1023" s="68" t="e">
        <f t="shared" si="25"/>
        <v>#REF!</v>
      </c>
      <c r="C1023" s="69" t="str">
        <f t="shared" si="26"/>
        <v/>
      </c>
      <c r="D1023" s="69" t="str">
        <f t="shared" si="27"/>
        <v/>
      </c>
      <c r="E1023" s="69" t="str">
        <f t="shared" si="28"/>
        <v/>
      </c>
      <c r="F1023" s="69" t="e">
        <f t="shared" si="29"/>
        <v>#VALUE!</v>
      </c>
    </row>
    <row r="1024" spans="1:6">
      <c r="A1024" s="68" t="e">
        <f t="shared" si="24"/>
        <v>#REF!</v>
      </c>
      <c r="B1024" s="68" t="e">
        <f t="shared" si="25"/>
        <v>#REF!</v>
      </c>
      <c r="C1024" s="69" t="str">
        <f t="shared" si="26"/>
        <v/>
      </c>
      <c r="D1024" s="69" t="str">
        <f t="shared" si="27"/>
        <v/>
      </c>
      <c r="E1024" s="69" t="str">
        <f t="shared" si="28"/>
        <v/>
      </c>
      <c r="F1024" s="69" t="e">
        <f t="shared" si="29"/>
        <v>#VALUE!</v>
      </c>
    </row>
    <row r="1025" spans="1:6">
      <c r="A1025" s="68" t="e">
        <f t="shared" si="24"/>
        <v>#REF!</v>
      </c>
      <c r="B1025" s="68" t="e">
        <f t="shared" si="25"/>
        <v>#REF!</v>
      </c>
      <c r="C1025" s="69" t="str">
        <f t="shared" si="26"/>
        <v/>
      </c>
      <c r="D1025" s="69" t="str">
        <f t="shared" si="27"/>
        <v/>
      </c>
      <c r="E1025" s="69" t="str">
        <f t="shared" si="28"/>
        <v/>
      </c>
      <c r="F1025" s="69" t="e">
        <f t="shared" si="29"/>
        <v>#VALUE!</v>
      </c>
    </row>
    <row r="1026" spans="1:6">
      <c r="A1026" s="68" t="e">
        <f t="shared" si="24"/>
        <v>#REF!</v>
      </c>
      <c r="B1026" s="68" t="e">
        <f t="shared" si="25"/>
        <v>#REF!</v>
      </c>
      <c r="C1026" s="69" t="str">
        <f t="shared" si="26"/>
        <v/>
      </c>
      <c r="D1026" s="69" t="str">
        <f t="shared" si="27"/>
        <v/>
      </c>
      <c r="E1026" s="69" t="str">
        <f t="shared" si="28"/>
        <v/>
      </c>
      <c r="F1026" s="69" t="e">
        <f t="shared" si="29"/>
        <v>#VALUE!</v>
      </c>
    </row>
    <row r="1027" spans="1:6">
      <c r="A1027" s="68" t="e">
        <f t="shared" si="24"/>
        <v>#REF!</v>
      </c>
      <c r="B1027" s="68" t="e">
        <f t="shared" si="25"/>
        <v>#REF!</v>
      </c>
      <c r="C1027" s="69" t="str">
        <f t="shared" si="26"/>
        <v/>
      </c>
      <c r="D1027" s="69" t="str">
        <f t="shared" si="27"/>
        <v/>
      </c>
      <c r="E1027" s="69" t="str">
        <f t="shared" si="28"/>
        <v/>
      </c>
      <c r="F1027" s="69" t="e">
        <f t="shared" si="29"/>
        <v>#VALUE!</v>
      </c>
    </row>
    <row r="1028" spans="1:6">
      <c r="A1028" s="68" t="e">
        <f t="shared" si="24"/>
        <v>#REF!</v>
      </c>
      <c r="B1028" s="68" t="e">
        <f t="shared" si="25"/>
        <v>#REF!</v>
      </c>
      <c r="C1028" s="69" t="str">
        <f t="shared" si="26"/>
        <v/>
      </c>
      <c r="D1028" s="69" t="str">
        <f t="shared" si="27"/>
        <v/>
      </c>
      <c r="E1028" s="69" t="str">
        <f t="shared" si="28"/>
        <v/>
      </c>
      <c r="F1028" s="69" t="e">
        <f t="shared" si="29"/>
        <v>#VALUE!</v>
      </c>
    </row>
    <row r="1029" spans="1:6">
      <c r="A1029" s="68" t="e">
        <f t="shared" si="24"/>
        <v>#REF!</v>
      </c>
      <c r="B1029" s="68" t="e">
        <f t="shared" si="25"/>
        <v>#REF!</v>
      </c>
      <c r="C1029" s="69" t="str">
        <f t="shared" si="26"/>
        <v/>
      </c>
      <c r="D1029" s="69" t="str">
        <f t="shared" si="27"/>
        <v/>
      </c>
      <c r="E1029" s="69" t="str">
        <f t="shared" si="28"/>
        <v/>
      </c>
      <c r="F1029" s="69" t="e">
        <f t="shared" si="29"/>
        <v>#VALUE!</v>
      </c>
    </row>
    <row r="1030" spans="1:6">
      <c r="A1030" s="68" t="e">
        <f t="shared" si="24"/>
        <v>#REF!</v>
      </c>
      <c r="B1030" s="68" t="e">
        <f t="shared" si="25"/>
        <v>#REF!</v>
      </c>
      <c r="C1030" s="69" t="str">
        <f t="shared" si="26"/>
        <v/>
      </c>
      <c r="D1030" s="69" t="str">
        <f t="shared" si="27"/>
        <v/>
      </c>
      <c r="E1030" s="69" t="str">
        <f t="shared" si="28"/>
        <v/>
      </c>
      <c r="F1030" s="69" t="e">
        <f t="shared" si="29"/>
        <v>#VALUE!</v>
      </c>
    </row>
    <row r="1031" spans="1:6">
      <c r="A1031" s="68" t="e">
        <f t="shared" si="24"/>
        <v>#REF!</v>
      </c>
      <c r="B1031" s="68" t="e">
        <f t="shared" si="25"/>
        <v>#REF!</v>
      </c>
      <c r="C1031" s="69" t="str">
        <f t="shared" si="26"/>
        <v/>
      </c>
      <c r="D1031" s="69" t="str">
        <f t="shared" si="27"/>
        <v/>
      </c>
      <c r="E1031" s="69" t="str">
        <f t="shared" si="28"/>
        <v/>
      </c>
      <c r="F1031" s="69" t="e">
        <f t="shared" si="29"/>
        <v>#VALUE!</v>
      </c>
    </row>
    <row r="1032" spans="1:6">
      <c r="A1032" s="68" t="e">
        <f t="shared" si="24"/>
        <v>#REF!</v>
      </c>
      <c r="B1032" s="68" t="e">
        <f t="shared" si="25"/>
        <v>#REF!</v>
      </c>
      <c r="C1032" s="69" t="str">
        <f t="shared" si="26"/>
        <v/>
      </c>
      <c r="D1032" s="69" t="str">
        <f t="shared" si="27"/>
        <v/>
      </c>
      <c r="E1032" s="69" t="str">
        <f t="shared" si="28"/>
        <v/>
      </c>
      <c r="F1032" s="69" t="e">
        <f t="shared" si="29"/>
        <v>#VALUE!</v>
      </c>
    </row>
    <row r="1033" spans="1:6">
      <c r="A1033" s="68" t="e">
        <f t="shared" si="24"/>
        <v>#REF!</v>
      </c>
      <c r="B1033" s="68" t="e">
        <f t="shared" si="25"/>
        <v>#REF!</v>
      </c>
      <c r="C1033" s="69" t="str">
        <f t="shared" si="26"/>
        <v/>
      </c>
      <c r="D1033" s="69" t="str">
        <f t="shared" si="27"/>
        <v/>
      </c>
      <c r="E1033" s="69" t="str">
        <f t="shared" si="28"/>
        <v/>
      </c>
      <c r="F1033" s="69" t="e">
        <f t="shared" si="29"/>
        <v>#VALUE!</v>
      </c>
    </row>
    <row r="1034" spans="1:6">
      <c r="A1034" s="68" t="e">
        <f t="shared" si="24"/>
        <v>#REF!</v>
      </c>
      <c r="B1034" s="68" t="e">
        <f t="shared" si="25"/>
        <v>#REF!</v>
      </c>
      <c r="C1034" s="69" t="str">
        <f t="shared" si="26"/>
        <v/>
      </c>
      <c r="D1034" s="69" t="str">
        <f t="shared" si="27"/>
        <v/>
      </c>
      <c r="E1034" s="69" t="str">
        <f t="shared" si="28"/>
        <v/>
      </c>
      <c r="F1034" s="69" t="e">
        <f t="shared" si="29"/>
        <v>#VALUE!</v>
      </c>
    </row>
    <row r="1035" spans="1:6">
      <c r="A1035" s="68" t="e">
        <f t="shared" si="24"/>
        <v>#REF!</v>
      </c>
      <c r="B1035" s="68" t="e">
        <f t="shared" si="25"/>
        <v>#REF!</v>
      </c>
      <c r="C1035" s="69" t="str">
        <f t="shared" si="26"/>
        <v/>
      </c>
      <c r="D1035" s="69" t="str">
        <f t="shared" si="27"/>
        <v/>
      </c>
      <c r="E1035" s="69" t="str">
        <f t="shared" si="28"/>
        <v/>
      </c>
      <c r="F1035" s="69" t="e">
        <f t="shared" si="29"/>
        <v>#VALUE!</v>
      </c>
    </row>
    <row r="1036" spans="1:6">
      <c r="A1036" s="68" t="e">
        <f t="shared" si="24"/>
        <v>#REF!</v>
      </c>
      <c r="B1036" s="68" t="e">
        <f t="shared" si="25"/>
        <v>#REF!</v>
      </c>
      <c r="C1036" s="69" t="str">
        <f t="shared" si="26"/>
        <v/>
      </c>
      <c r="D1036" s="69" t="str">
        <f t="shared" si="27"/>
        <v/>
      </c>
      <c r="E1036" s="69" t="str">
        <f t="shared" si="28"/>
        <v/>
      </c>
      <c r="F1036" s="69" t="e">
        <f t="shared" si="29"/>
        <v>#VALUE!</v>
      </c>
    </row>
    <row r="1037" spans="1:6">
      <c r="A1037" s="68" t="e">
        <f t="shared" si="24"/>
        <v>#REF!</v>
      </c>
      <c r="B1037" s="68" t="e">
        <f t="shared" si="25"/>
        <v>#REF!</v>
      </c>
      <c r="C1037" s="69" t="str">
        <f t="shared" si="26"/>
        <v/>
      </c>
      <c r="D1037" s="69" t="str">
        <f t="shared" si="27"/>
        <v/>
      </c>
      <c r="E1037" s="69" t="str">
        <f t="shared" si="28"/>
        <v/>
      </c>
      <c r="F1037" s="69" t="e">
        <f t="shared" si="29"/>
        <v>#VALUE!</v>
      </c>
    </row>
    <row r="1038" spans="1:6">
      <c r="A1038" s="68" t="e">
        <f t="shared" si="24"/>
        <v>#REF!</v>
      </c>
      <c r="B1038" s="68" t="e">
        <f t="shared" si="25"/>
        <v>#REF!</v>
      </c>
      <c r="C1038" s="69" t="str">
        <f t="shared" si="26"/>
        <v/>
      </c>
      <c r="D1038" s="69" t="str">
        <f t="shared" si="27"/>
        <v/>
      </c>
      <c r="E1038" s="69" t="str">
        <f t="shared" si="28"/>
        <v/>
      </c>
      <c r="F1038" s="69" t="e">
        <f t="shared" si="29"/>
        <v>#VALUE!</v>
      </c>
    </row>
    <row r="1039" spans="1:6">
      <c r="A1039" s="68" t="e">
        <f t="shared" si="24"/>
        <v>#REF!</v>
      </c>
      <c r="B1039" s="68" t="e">
        <f t="shared" si="25"/>
        <v>#REF!</v>
      </c>
      <c r="C1039" s="69" t="str">
        <f t="shared" si="26"/>
        <v/>
      </c>
      <c r="D1039" s="69" t="str">
        <f t="shared" si="27"/>
        <v/>
      </c>
      <c r="E1039" s="69" t="str">
        <f t="shared" si="28"/>
        <v/>
      </c>
      <c r="F1039" s="69" t="e">
        <f t="shared" si="29"/>
        <v>#VALUE!</v>
      </c>
    </row>
    <row r="1040" spans="1:6">
      <c r="A1040" s="68" t="e">
        <f t="shared" si="24"/>
        <v>#REF!</v>
      </c>
      <c r="B1040" s="68" t="e">
        <f t="shared" si="25"/>
        <v>#REF!</v>
      </c>
      <c r="C1040" s="69" t="str">
        <f t="shared" si="26"/>
        <v/>
      </c>
      <c r="D1040" s="69" t="str">
        <f t="shared" si="27"/>
        <v/>
      </c>
      <c r="E1040" s="69" t="str">
        <f t="shared" si="28"/>
        <v/>
      </c>
      <c r="F1040" s="69" t="e">
        <f t="shared" si="29"/>
        <v>#VALUE!</v>
      </c>
    </row>
    <row r="1041" spans="1:6">
      <c r="A1041" s="68" t="e">
        <f t="shared" si="24"/>
        <v>#REF!</v>
      </c>
      <c r="B1041" s="68" t="e">
        <f t="shared" si="25"/>
        <v>#REF!</v>
      </c>
      <c r="C1041" s="69" t="str">
        <f t="shared" si="26"/>
        <v/>
      </c>
      <c r="D1041" s="69" t="str">
        <f t="shared" si="27"/>
        <v/>
      </c>
      <c r="E1041" s="69" t="str">
        <f t="shared" si="28"/>
        <v/>
      </c>
      <c r="F1041" s="69" t="e">
        <f t="shared" si="29"/>
        <v>#VALUE!</v>
      </c>
    </row>
    <row r="1042" spans="1:6">
      <c r="A1042" s="68" t="e">
        <f t="shared" si="24"/>
        <v>#REF!</v>
      </c>
      <c r="B1042" s="68" t="e">
        <f t="shared" si="25"/>
        <v>#REF!</v>
      </c>
      <c r="C1042" s="69" t="str">
        <f t="shared" si="26"/>
        <v/>
      </c>
      <c r="D1042" s="69" t="str">
        <f t="shared" si="27"/>
        <v/>
      </c>
      <c r="E1042" s="69" t="str">
        <f t="shared" si="28"/>
        <v/>
      </c>
      <c r="F1042" s="69" t="e">
        <f t="shared" si="29"/>
        <v>#VALUE!</v>
      </c>
    </row>
    <row r="1043" spans="1:6">
      <c r="A1043" s="68" t="e">
        <f t="shared" si="24"/>
        <v>#REF!</v>
      </c>
      <c r="B1043" s="68" t="e">
        <f t="shared" si="25"/>
        <v>#REF!</v>
      </c>
      <c r="C1043" s="69" t="str">
        <f t="shared" si="26"/>
        <v/>
      </c>
      <c r="D1043" s="69" t="str">
        <f t="shared" si="27"/>
        <v/>
      </c>
      <c r="E1043" s="69" t="str">
        <f t="shared" si="28"/>
        <v/>
      </c>
      <c r="F1043" s="69" t="e">
        <f t="shared" si="29"/>
        <v>#VALUE!</v>
      </c>
    </row>
    <row r="1044" spans="1:6">
      <c r="A1044" s="68" t="e">
        <f t="shared" si="24"/>
        <v>#REF!</v>
      </c>
      <c r="B1044" s="68" t="e">
        <f t="shared" si="25"/>
        <v>#REF!</v>
      </c>
      <c r="C1044" s="69" t="str">
        <f t="shared" si="26"/>
        <v/>
      </c>
      <c r="D1044" s="69" t="str">
        <f t="shared" si="27"/>
        <v/>
      </c>
      <c r="E1044" s="69" t="str">
        <f t="shared" si="28"/>
        <v/>
      </c>
      <c r="F1044" s="69" t="e">
        <f t="shared" si="29"/>
        <v>#VALUE!</v>
      </c>
    </row>
    <row r="1045" spans="1:6">
      <c r="A1045" s="68" t="e">
        <f t="shared" si="24"/>
        <v>#REF!</v>
      </c>
      <c r="B1045" s="68" t="e">
        <f t="shared" si="25"/>
        <v>#REF!</v>
      </c>
      <c r="C1045" s="69" t="str">
        <f t="shared" si="26"/>
        <v/>
      </c>
      <c r="D1045" s="69" t="str">
        <f t="shared" si="27"/>
        <v/>
      </c>
      <c r="E1045" s="69" t="str">
        <f t="shared" si="28"/>
        <v/>
      </c>
      <c r="F1045" s="69" t="e">
        <f t="shared" si="29"/>
        <v>#VALUE!</v>
      </c>
    </row>
    <row r="1046" spans="1:6">
      <c r="A1046" s="68" t="e">
        <f t="shared" si="24"/>
        <v>#REF!</v>
      </c>
      <c r="B1046" s="68" t="e">
        <f t="shared" si="25"/>
        <v>#REF!</v>
      </c>
      <c r="C1046" s="69" t="str">
        <f t="shared" si="26"/>
        <v/>
      </c>
      <c r="D1046" s="69" t="str">
        <f t="shared" si="27"/>
        <v/>
      </c>
      <c r="E1046" s="69" t="str">
        <f t="shared" si="28"/>
        <v/>
      </c>
      <c r="F1046" s="69" t="e">
        <f t="shared" si="29"/>
        <v>#VALUE!</v>
      </c>
    </row>
    <row r="1047" spans="1:6">
      <c r="A1047" s="68" t="e">
        <f t="shared" si="24"/>
        <v>#REF!</v>
      </c>
      <c r="B1047" s="68" t="e">
        <f t="shared" si="25"/>
        <v>#REF!</v>
      </c>
      <c r="C1047" s="69" t="str">
        <f t="shared" si="26"/>
        <v/>
      </c>
      <c r="D1047" s="69" t="str">
        <f t="shared" si="27"/>
        <v/>
      </c>
      <c r="E1047" s="69" t="str">
        <f t="shared" si="28"/>
        <v/>
      </c>
      <c r="F1047" s="69" t="e">
        <f t="shared" si="29"/>
        <v>#VALUE!</v>
      </c>
    </row>
    <row r="1048" spans="1:6">
      <c r="A1048" s="68" t="e">
        <f t="shared" si="24"/>
        <v>#REF!</v>
      </c>
      <c r="B1048" s="68" t="e">
        <f t="shared" si="25"/>
        <v>#REF!</v>
      </c>
      <c r="C1048" s="69" t="str">
        <f t="shared" si="26"/>
        <v/>
      </c>
      <c r="D1048" s="69" t="str">
        <f t="shared" si="27"/>
        <v/>
      </c>
      <c r="E1048" s="69" t="str">
        <f t="shared" si="28"/>
        <v/>
      </c>
      <c r="F1048" s="69" t="e">
        <f t="shared" si="29"/>
        <v>#VALUE!</v>
      </c>
    </row>
    <row r="1049" spans="1:6">
      <c r="A1049" s="68" t="e">
        <f t="shared" si="24"/>
        <v>#REF!</v>
      </c>
      <c r="B1049" s="68" t="e">
        <f t="shared" si="25"/>
        <v>#REF!</v>
      </c>
      <c r="C1049" s="69" t="str">
        <f t="shared" si="26"/>
        <v/>
      </c>
      <c r="D1049" s="69" t="str">
        <f t="shared" si="27"/>
        <v/>
      </c>
      <c r="E1049" s="69" t="str">
        <f t="shared" si="28"/>
        <v/>
      </c>
      <c r="F1049" s="69" t="e">
        <f t="shared" si="29"/>
        <v>#VALUE!</v>
      </c>
    </row>
    <row r="1050" spans="1:6">
      <c r="A1050" s="68" t="e">
        <f t="shared" si="24"/>
        <v>#REF!</v>
      </c>
      <c r="B1050" s="68" t="e">
        <f t="shared" si="25"/>
        <v>#REF!</v>
      </c>
      <c r="C1050" s="69" t="str">
        <f t="shared" si="26"/>
        <v/>
      </c>
      <c r="D1050" s="69" t="str">
        <f t="shared" si="27"/>
        <v/>
      </c>
      <c r="E1050" s="69" t="str">
        <f t="shared" si="28"/>
        <v/>
      </c>
      <c r="F1050" s="69" t="e">
        <f t="shared" si="29"/>
        <v>#VALUE!</v>
      </c>
    </row>
    <row r="1051" spans="1:6">
      <c r="A1051" s="68" t="e">
        <f t="shared" si="24"/>
        <v>#REF!</v>
      </c>
      <c r="B1051" s="68" t="e">
        <f t="shared" si="25"/>
        <v>#REF!</v>
      </c>
      <c r="C1051" s="69" t="str">
        <f t="shared" si="26"/>
        <v/>
      </c>
      <c r="D1051" s="69" t="str">
        <f t="shared" si="27"/>
        <v/>
      </c>
      <c r="E1051" s="69" t="str">
        <f t="shared" si="28"/>
        <v/>
      </c>
      <c r="F1051" s="69" t="e">
        <f t="shared" si="29"/>
        <v>#VALUE!</v>
      </c>
    </row>
    <row r="1052" spans="1:6">
      <c r="A1052" s="68" t="e">
        <f t="shared" si="24"/>
        <v>#REF!</v>
      </c>
      <c r="B1052" s="68" t="e">
        <f t="shared" si="25"/>
        <v>#REF!</v>
      </c>
      <c r="C1052" s="69" t="str">
        <f t="shared" si="26"/>
        <v/>
      </c>
      <c r="D1052" s="69" t="str">
        <f t="shared" si="27"/>
        <v/>
      </c>
      <c r="E1052" s="69" t="str">
        <f t="shared" si="28"/>
        <v/>
      </c>
      <c r="F1052" s="69" t="e">
        <f t="shared" si="29"/>
        <v>#VALUE!</v>
      </c>
    </row>
    <row r="1053" spans="1:6">
      <c r="A1053" s="68" t="e">
        <f t="shared" si="24"/>
        <v>#REF!</v>
      </c>
      <c r="B1053" s="68" t="e">
        <f t="shared" si="25"/>
        <v>#REF!</v>
      </c>
      <c r="C1053" s="69" t="str">
        <f t="shared" si="26"/>
        <v/>
      </c>
      <c r="D1053" s="69" t="str">
        <f t="shared" si="27"/>
        <v/>
      </c>
      <c r="E1053" s="69" t="str">
        <f t="shared" si="28"/>
        <v/>
      </c>
      <c r="F1053" s="69" t="e">
        <f t="shared" si="29"/>
        <v>#VALUE!</v>
      </c>
    </row>
    <row r="1054" spans="1:6">
      <c r="A1054" s="68" t="e">
        <f t="shared" si="24"/>
        <v>#REF!</v>
      </c>
      <c r="B1054" s="68" t="e">
        <f t="shared" si="25"/>
        <v>#REF!</v>
      </c>
      <c r="C1054" s="69" t="str">
        <f t="shared" si="26"/>
        <v/>
      </c>
      <c r="D1054" s="69" t="str">
        <f t="shared" si="27"/>
        <v/>
      </c>
      <c r="E1054" s="69" t="str">
        <f t="shared" si="28"/>
        <v/>
      </c>
      <c r="F1054" s="69" t="e">
        <f t="shared" si="29"/>
        <v>#VALUE!</v>
      </c>
    </row>
    <row r="1055" spans="1:6">
      <c r="A1055" s="68" t="e">
        <f t="shared" si="24"/>
        <v>#REF!</v>
      </c>
      <c r="B1055" s="68" t="e">
        <f t="shared" si="25"/>
        <v>#REF!</v>
      </c>
      <c r="C1055" s="69" t="str">
        <f t="shared" si="26"/>
        <v/>
      </c>
      <c r="D1055" s="69" t="str">
        <f t="shared" si="27"/>
        <v/>
      </c>
      <c r="E1055" s="69" t="str">
        <f t="shared" si="28"/>
        <v/>
      </c>
      <c r="F1055" s="69" t="e">
        <f t="shared" si="29"/>
        <v>#VALUE!</v>
      </c>
    </row>
    <row r="1056" spans="1:6">
      <c r="A1056" s="68" t="e">
        <f t="shared" si="24"/>
        <v>#REF!</v>
      </c>
      <c r="B1056" s="68" t="e">
        <f t="shared" si="25"/>
        <v>#REF!</v>
      </c>
      <c r="C1056" s="69" t="str">
        <f t="shared" si="26"/>
        <v/>
      </c>
      <c r="D1056" s="69" t="str">
        <f t="shared" si="27"/>
        <v/>
      </c>
      <c r="E1056" s="69" t="str">
        <f t="shared" si="28"/>
        <v/>
      </c>
      <c r="F1056" s="69" t="e">
        <f t="shared" si="29"/>
        <v>#VALUE!</v>
      </c>
    </row>
    <row r="1057" spans="1:6">
      <c r="A1057" s="68" t="e">
        <f t="shared" si="24"/>
        <v>#REF!</v>
      </c>
      <c r="B1057" s="68" t="e">
        <f t="shared" si="25"/>
        <v>#REF!</v>
      </c>
      <c r="C1057" s="69" t="str">
        <f t="shared" si="26"/>
        <v/>
      </c>
      <c r="D1057" s="69" t="str">
        <f t="shared" si="27"/>
        <v/>
      </c>
      <c r="E1057" s="69" t="str">
        <f t="shared" si="28"/>
        <v/>
      </c>
      <c r="F1057" s="69" t="e">
        <f t="shared" si="29"/>
        <v>#VALUE!</v>
      </c>
    </row>
    <row r="1058" spans="1:6">
      <c r="A1058" s="68" t="e">
        <f t="shared" si="24"/>
        <v>#REF!</v>
      </c>
      <c r="B1058" s="68" t="e">
        <f t="shared" si="25"/>
        <v>#REF!</v>
      </c>
      <c r="C1058" s="69" t="str">
        <f t="shared" si="26"/>
        <v/>
      </c>
      <c r="D1058" s="69" t="str">
        <f t="shared" si="27"/>
        <v/>
      </c>
      <c r="E1058" s="69" t="str">
        <f t="shared" si="28"/>
        <v/>
      </c>
      <c r="F1058" s="69" t="e">
        <f t="shared" si="29"/>
        <v>#VALUE!</v>
      </c>
    </row>
    <row r="1059" spans="1:6">
      <c r="A1059" s="68" t="e">
        <f t="shared" si="24"/>
        <v>#REF!</v>
      </c>
      <c r="B1059" s="68" t="e">
        <f t="shared" si="25"/>
        <v>#REF!</v>
      </c>
      <c r="C1059" s="69" t="str">
        <f t="shared" si="26"/>
        <v/>
      </c>
      <c r="D1059" s="69" t="str">
        <f t="shared" si="27"/>
        <v/>
      </c>
      <c r="E1059" s="69" t="str">
        <f t="shared" si="28"/>
        <v/>
      </c>
      <c r="F1059" s="69" t="e">
        <f t="shared" si="29"/>
        <v>#VALUE!</v>
      </c>
    </row>
    <row r="1060" spans="1:6">
      <c r="A1060" s="68" t="e">
        <f t="shared" si="24"/>
        <v>#REF!</v>
      </c>
      <c r="B1060" s="68" t="e">
        <f t="shared" si="25"/>
        <v>#REF!</v>
      </c>
      <c r="C1060" s="69" t="str">
        <f t="shared" si="26"/>
        <v/>
      </c>
      <c r="D1060" s="69" t="str">
        <f t="shared" si="27"/>
        <v/>
      </c>
      <c r="E1060" s="69" t="str">
        <f t="shared" si="28"/>
        <v/>
      </c>
      <c r="F1060" s="69" t="e">
        <f t="shared" si="29"/>
        <v>#VALUE!</v>
      </c>
    </row>
    <row r="1061" spans="1:6">
      <c r="A1061" s="68" t="e">
        <f t="shared" si="24"/>
        <v>#REF!</v>
      </c>
      <c r="B1061" s="68" t="e">
        <f t="shared" si="25"/>
        <v>#REF!</v>
      </c>
      <c r="C1061" s="69" t="str">
        <f t="shared" si="26"/>
        <v/>
      </c>
      <c r="D1061" s="69" t="str">
        <f t="shared" si="27"/>
        <v/>
      </c>
      <c r="E1061" s="69" t="str">
        <f t="shared" si="28"/>
        <v/>
      </c>
      <c r="F1061" s="69" t="e">
        <f t="shared" si="29"/>
        <v>#VALUE!</v>
      </c>
    </row>
    <row r="1062" spans="1:6">
      <c r="A1062" s="68" t="e">
        <f t="shared" si="24"/>
        <v>#REF!</v>
      </c>
      <c r="B1062" s="68" t="e">
        <f t="shared" si="25"/>
        <v>#REF!</v>
      </c>
      <c r="C1062" s="69" t="str">
        <f t="shared" si="26"/>
        <v/>
      </c>
      <c r="D1062" s="69" t="str">
        <f t="shared" si="27"/>
        <v/>
      </c>
      <c r="E1062" s="69" t="str">
        <f t="shared" si="28"/>
        <v/>
      </c>
      <c r="F1062" s="69" t="e">
        <f t="shared" si="29"/>
        <v>#VALUE!</v>
      </c>
    </row>
    <row r="1063" spans="1:6">
      <c r="A1063" s="68" t="e">
        <f t="shared" si="24"/>
        <v>#REF!</v>
      </c>
      <c r="B1063" s="68" t="e">
        <f t="shared" si="25"/>
        <v>#REF!</v>
      </c>
      <c r="C1063" s="69" t="str">
        <f t="shared" si="26"/>
        <v/>
      </c>
      <c r="D1063" s="69" t="str">
        <f t="shared" si="27"/>
        <v/>
      </c>
      <c r="E1063" s="69" t="str">
        <f t="shared" si="28"/>
        <v/>
      </c>
      <c r="F1063" s="69" t="e">
        <f t="shared" si="29"/>
        <v>#VALUE!</v>
      </c>
    </row>
    <row r="1064" spans="1:6">
      <c r="A1064" s="68" t="e">
        <f t="shared" si="24"/>
        <v>#REF!</v>
      </c>
      <c r="B1064" s="68" t="e">
        <f t="shared" si="25"/>
        <v>#REF!</v>
      </c>
      <c r="C1064" s="69" t="str">
        <f t="shared" si="26"/>
        <v/>
      </c>
      <c r="D1064" s="69" t="str">
        <f t="shared" si="27"/>
        <v/>
      </c>
      <c r="E1064" s="69" t="str">
        <f t="shared" si="28"/>
        <v/>
      </c>
      <c r="F1064" s="69" t="e">
        <f t="shared" si="29"/>
        <v>#VALUE!</v>
      </c>
    </row>
    <row r="1065" spans="1:6">
      <c r="A1065" s="68" t="e">
        <f t="shared" si="24"/>
        <v>#REF!</v>
      </c>
      <c r="B1065" s="68" t="e">
        <f t="shared" si="25"/>
        <v>#REF!</v>
      </c>
      <c r="C1065" s="69" t="str">
        <f t="shared" si="26"/>
        <v/>
      </c>
      <c r="D1065" s="69" t="str">
        <f t="shared" si="27"/>
        <v/>
      </c>
      <c r="E1065" s="69" t="str">
        <f t="shared" si="28"/>
        <v/>
      </c>
      <c r="F1065" s="69" t="e">
        <f t="shared" si="29"/>
        <v>#VALUE!</v>
      </c>
    </row>
    <row r="1066" spans="1:6">
      <c r="A1066" s="68" t="e">
        <f t="shared" si="24"/>
        <v>#REF!</v>
      </c>
      <c r="B1066" s="68" t="e">
        <f t="shared" si="25"/>
        <v>#REF!</v>
      </c>
      <c r="C1066" s="69" t="str">
        <f t="shared" si="26"/>
        <v/>
      </c>
      <c r="D1066" s="69" t="str">
        <f t="shared" si="27"/>
        <v/>
      </c>
      <c r="E1066" s="69" t="str">
        <f t="shared" si="28"/>
        <v/>
      </c>
      <c r="F1066" s="69" t="e">
        <f t="shared" si="29"/>
        <v>#VALUE!</v>
      </c>
    </row>
    <row r="1067" spans="1:6">
      <c r="A1067" s="68" t="e">
        <f t="shared" si="24"/>
        <v>#REF!</v>
      </c>
      <c r="B1067" s="68" t="e">
        <f t="shared" si="25"/>
        <v>#REF!</v>
      </c>
      <c r="C1067" s="69" t="str">
        <f t="shared" si="26"/>
        <v/>
      </c>
      <c r="D1067" s="69" t="str">
        <f t="shared" si="27"/>
        <v/>
      </c>
      <c r="E1067" s="69" t="str">
        <f t="shared" si="28"/>
        <v/>
      </c>
      <c r="F1067" s="69" t="e">
        <f t="shared" si="29"/>
        <v>#VALUE!</v>
      </c>
    </row>
    <row r="1068" spans="1:6">
      <c r="A1068" s="68" t="e">
        <f t="shared" si="24"/>
        <v>#REF!</v>
      </c>
      <c r="B1068" s="68" t="e">
        <f t="shared" si="25"/>
        <v>#REF!</v>
      </c>
      <c r="C1068" s="69" t="str">
        <f t="shared" si="26"/>
        <v/>
      </c>
      <c r="D1068" s="69" t="str">
        <f t="shared" si="27"/>
        <v/>
      </c>
      <c r="E1068" s="69" t="str">
        <f t="shared" si="28"/>
        <v/>
      </c>
      <c r="F1068" s="69" t="e">
        <f t="shared" si="29"/>
        <v>#VALUE!</v>
      </c>
    </row>
    <row r="1069" spans="1:6">
      <c r="A1069" s="68" t="e">
        <f t="shared" si="24"/>
        <v>#REF!</v>
      </c>
      <c r="B1069" s="68" t="e">
        <f t="shared" si="25"/>
        <v>#REF!</v>
      </c>
      <c r="C1069" s="69" t="str">
        <f t="shared" si="26"/>
        <v/>
      </c>
      <c r="D1069" s="69" t="str">
        <f t="shared" si="27"/>
        <v/>
      </c>
      <c r="E1069" s="69" t="str">
        <f t="shared" si="28"/>
        <v/>
      </c>
      <c r="F1069" s="69" t="e">
        <f t="shared" si="29"/>
        <v>#VALUE!</v>
      </c>
    </row>
    <row r="1070" spans="1:6">
      <c r="A1070" s="68" t="e">
        <f t="shared" si="24"/>
        <v>#REF!</v>
      </c>
      <c r="B1070" s="68" t="e">
        <f t="shared" si="25"/>
        <v>#REF!</v>
      </c>
      <c r="C1070" s="69" t="str">
        <f t="shared" si="26"/>
        <v/>
      </c>
      <c r="D1070" s="69" t="str">
        <f t="shared" si="27"/>
        <v/>
      </c>
      <c r="E1070" s="69" t="str">
        <f t="shared" si="28"/>
        <v/>
      </c>
      <c r="F1070" s="69" t="e">
        <f t="shared" si="29"/>
        <v>#VALUE!</v>
      </c>
    </row>
    <row r="1071" spans="1:6">
      <c r="A1071" s="68" t="e">
        <f t="shared" si="24"/>
        <v>#REF!</v>
      </c>
      <c r="B1071" s="68" t="e">
        <f t="shared" si="25"/>
        <v>#REF!</v>
      </c>
      <c r="C1071" s="69" t="str">
        <f t="shared" si="26"/>
        <v/>
      </c>
      <c r="D1071" s="69" t="str">
        <f t="shared" si="27"/>
        <v/>
      </c>
      <c r="E1071" s="69" t="str">
        <f t="shared" si="28"/>
        <v/>
      </c>
      <c r="F1071" s="69" t="e">
        <f t="shared" si="29"/>
        <v>#VALUE!</v>
      </c>
    </row>
    <row r="1072" spans="1:6">
      <c r="A1072" s="68" t="e">
        <f t="shared" si="24"/>
        <v>#REF!</v>
      </c>
      <c r="B1072" s="68" t="e">
        <f t="shared" si="25"/>
        <v>#REF!</v>
      </c>
      <c r="C1072" s="69" t="str">
        <f t="shared" si="26"/>
        <v/>
      </c>
      <c r="D1072" s="69" t="str">
        <f t="shared" si="27"/>
        <v/>
      </c>
      <c r="E1072" s="69" t="str">
        <f t="shared" si="28"/>
        <v/>
      </c>
      <c r="F1072" s="69" t="e">
        <f t="shared" si="29"/>
        <v>#VALUE!</v>
      </c>
    </row>
    <row r="1073" spans="1:6">
      <c r="A1073" s="68" t="e">
        <f t="shared" si="24"/>
        <v>#REF!</v>
      </c>
      <c r="B1073" s="68" t="e">
        <f t="shared" si="25"/>
        <v>#REF!</v>
      </c>
      <c r="C1073" s="69" t="str">
        <f t="shared" si="26"/>
        <v/>
      </c>
      <c r="D1073" s="69" t="str">
        <f t="shared" si="27"/>
        <v/>
      </c>
      <c r="E1073" s="69" t="str">
        <f t="shared" si="28"/>
        <v/>
      </c>
      <c r="F1073" s="69" t="e">
        <f t="shared" si="29"/>
        <v>#VALUE!</v>
      </c>
    </row>
    <row r="1074" spans="1:6">
      <c r="A1074" s="68" t="e">
        <f t="shared" si="24"/>
        <v>#REF!</v>
      </c>
      <c r="B1074" s="68" t="e">
        <f t="shared" si="25"/>
        <v>#REF!</v>
      </c>
      <c r="C1074" s="69" t="str">
        <f t="shared" si="26"/>
        <v/>
      </c>
      <c r="D1074" s="69" t="str">
        <f t="shared" si="27"/>
        <v/>
      </c>
      <c r="E1074" s="69" t="str">
        <f t="shared" si="28"/>
        <v/>
      </c>
      <c r="F1074" s="69" t="e">
        <f t="shared" si="29"/>
        <v>#VALUE!</v>
      </c>
    </row>
    <row r="1075" spans="1:6">
      <c r="A1075" s="68" t="e">
        <f t="shared" si="24"/>
        <v>#REF!</v>
      </c>
      <c r="B1075" s="68" t="e">
        <f t="shared" si="25"/>
        <v>#REF!</v>
      </c>
      <c r="C1075" s="69" t="str">
        <f t="shared" si="26"/>
        <v/>
      </c>
      <c r="D1075" s="69" t="str">
        <f t="shared" si="27"/>
        <v/>
      </c>
      <c r="E1075" s="69" t="str">
        <f t="shared" si="28"/>
        <v/>
      </c>
      <c r="F1075" s="69" t="e">
        <f t="shared" si="29"/>
        <v>#VALUE!</v>
      </c>
    </row>
    <row r="1076" spans="1:6">
      <c r="A1076" s="68" t="e">
        <f t="shared" si="24"/>
        <v>#REF!</v>
      </c>
      <c r="B1076" s="68" t="e">
        <f t="shared" si="25"/>
        <v>#REF!</v>
      </c>
      <c r="C1076" s="69" t="str">
        <f t="shared" si="26"/>
        <v/>
      </c>
      <c r="D1076" s="69" t="str">
        <f t="shared" si="27"/>
        <v/>
      </c>
      <c r="E1076" s="69" t="str">
        <f t="shared" si="28"/>
        <v/>
      </c>
      <c r="F1076" s="69" t="e">
        <f t="shared" si="29"/>
        <v>#VALUE!</v>
      </c>
    </row>
    <row r="1077" spans="1:6">
      <c r="A1077" s="68" t="e">
        <f t="shared" si="24"/>
        <v>#REF!</v>
      </c>
      <c r="B1077" s="68" t="e">
        <f t="shared" si="25"/>
        <v>#REF!</v>
      </c>
      <c r="C1077" s="69" t="str">
        <f t="shared" si="26"/>
        <v/>
      </c>
      <c r="D1077" s="69" t="str">
        <f t="shared" si="27"/>
        <v/>
      </c>
      <c r="E1077" s="69" t="str">
        <f t="shared" si="28"/>
        <v/>
      </c>
      <c r="F1077" s="69" t="e">
        <f t="shared" si="29"/>
        <v>#VALUE!</v>
      </c>
    </row>
    <row r="1078" spans="1:6">
      <c r="A1078" s="68" t="e">
        <f t="shared" si="24"/>
        <v>#REF!</v>
      </c>
      <c r="B1078" s="68" t="e">
        <f t="shared" si="25"/>
        <v>#REF!</v>
      </c>
      <c r="C1078" s="69" t="str">
        <f t="shared" si="26"/>
        <v/>
      </c>
      <c r="D1078" s="69" t="str">
        <f t="shared" si="27"/>
        <v/>
      </c>
      <c r="E1078" s="69" t="str">
        <f t="shared" si="28"/>
        <v/>
      </c>
      <c r="F1078" s="69" t="e">
        <f t="shared" si="29"/>
        <v>#VALUE!</v>
      </c>
    </row>
    <row r="1079" spans="1:6">
      <c r="A1079" s="68" t="e">
        <f t="shared" si="24"/>
        <v>#REF!</v>
      </c>
      <c r="B1079" s="68" t="e">
        <f t="shared" si="25"/>
        <v>#REF!</v>
      </c>
      <c r="C1079" s="69" t="str">
        <f t="shared" si="26"/>
        <v/>
      </c>
      <c r="D1079" s="69" t="str">
        <f t="shared" si="27"/>
        <v/>
      </c>
      <c r="E1079" s="69" t="str">
        <f t="shared" si="28"/>
        <v/>
      </c>
      <c r="F1079" s="69" t="e">
        <f t="shared" si="29"/>
        <v>#VALUE!</v>
      </c>
    </row>
    <row r="1080" spans="1:6">
      <c r="A1080" s="68" t="e">
        <f t="shared" si="24"/>
        <v>#REF!</v>
      </c>
      <c r="B1080" s="68" t="e">
        <f t="shared" si="25"/>
        <v>#REF!</v>
      </c>
      <c r="C1080" s="69" t="str">
        <f t="shared" si="26"/>
        <v/>
      </c>
      <c r="D1080" s="69" t="str">
        <f t="shared" si="27"/>
        <v/>
      </c>
      <c r="E1080" s="69" t="str">
        <f t="shared" si="28"/>
        <v/>
      </c>
      <c r="F1080" s="69" t="e">
        <f t="shared" si="29"/>
        <v>#VALUE!</v>
      </c>
    </row>
    <row r="1081" spans="1:6">
      <c r="A1081" s="68" t="e">
        <f t="shared" si="24"/>
        <v>#REF!</v>
      </c>
      <c r="B1081" s="68" t="e">
        <f t="shared" si="25"/>
        <v>#REF!</v>
      </c>
      <c r="C1081" s="69" t="str">
        <f t="shared" si="26"/>
        <v/>
      </c>
      <c r="D1081" s="69" t="str">
        <f t="shared" si="27"/>
        <v/>
      </c>
      <c r="E1081" s="69" t="str">
        <f t="shared" si="28"/>
        <v/>
      </c>
      <c r="F1081" s="69" t="e">
        <f t="shared" si="29"/>
        <v>#VALUE!</v>
      </c>
    </row>
    <row r="1082" spans="1:6">
      <c r="A1082" s="68" t="e">
        <f t="shared" si="24"/>
        <v>#REF!</v>
      </c>
      <c r="B1082" s="68" t="e">
        <f t="shared" si="25"/>
        <v>#REF!</v>
      </c>
      <c r="C1082" s="69" t="str">
        <f t="shared" si="26"/>
        <v/>
      </c>
      <c r="D1082" s="69" t="str">
        <f t="shared" si="27"/>
        <v/>
      </c>
      <c r="E1082" s="69" t="str">
        <f t="shared" si="28"/>
        <v/>
      </c>
      <c r="F1082" s="69" t="e">
        <f t="shared" si="29"/>
        <v>#VALUE!</v>
      </c>
    </row>
    <row r="1083" spans="1:6">
      <c r="A1083" s="68" t="e">
        <f t="shared" si="24"/>
        <v>#REF!</v>
      </c>
      <c r="B1083" s="68" t="e">
        <f t="shared" si="25"/>
        <v>#REF!</v>
      </c>
      <c r="C1083" s="69" t="str">
        <f t="shared" si="26"/>
        <v/>
      </c>
      <c r="D1083" s="69" t="str">
        <f t="shared" si="27"/>
        <v/>
      </c>
      <c r="E1083" s="69" t="str">
        <f t="shared" si="28"/>
        <v/>
      </c>
      <c r="F1083" s="69" t="e">
        <f t="shared" si="29"/>
        <v>#VALUE!</v>
      </c>
    </row>
    <row r="1084" spans="1:6">
      <c r="A1084" s="68" t="e">
        <f t="shared" si="24"/>
        <v>#REF!</v>
      </c>
      <c r="B1084" s="68" t="e">
        <f t="shared" si="25"/>
        <v>#REF!</v>
      </c>
      <c r="C1084" s="69" t="str">
        <f t="shared" si="26"/>
        <v/>
      </c>
      <c r="D1084" s="69" t="str">
        <f t="shared" si="27"/>
        <v/>
      </c>
      <c r="E1084" s="69" t="str">
        <f t="shared" si="28"/>
        <v/>
      </c>
      <c r="F1084" s="69" t="e">
        <f t="shared" si="29"/>
        <v>#VALUE!</v>
      </c>
    </row>
    <row r="1085" spans="1:6">
      <c r="A1085" s="68" t="e">
        <f t="shared" si="24"/>
        <v>#REF!</v>
      </c>
      <c r="B1085" s="68" t="e">
        <f t="shared" si="25"/>
        <v>#REF!</v>
      </c>
      <c r="C1085" s="69" t="str">
        <f t="shared" si="26"/>
        <v/>
      </c>
      <c r="D1085" s="69" t="str">
        <f t="shared" si="27"/>
        <v/>
      </c>
      <c r="E1085" s="69" t="str">
        <f t="shared" si="28"/>
        <v/>
      </c>
      <c r="F1085" s="69" t="e">
        <f t="shared" si="29"/>
        <v>#VALUE!</v>
      </c>
    </row>
    <row r="1086" spans="1:6">
      <c r="A1086" s="68" t="e">
        <f t="shared" si="24"/>
        <v>#REF!</v>
      </c>
      <c r="B1086" s="68" t="e">
        <f t="shared" si="25"/>
        <v>#REF!</v>
      </c>
      <c r="C1086" s="69" t="str">
        <f t="shared" si="26"/>
        <v/>
      </c>
      <c r="D1086" s="69" t="str">
        <f t="shared" si="27"/>
        <v/>
      </c>
      <c r="E1086" s="69" t="str">
        <f t="shared" si="28"/>
        <v/>
      </c>
      <c r="F1086" s="69" t="e">
        <f t="shared" si="29"/>
        <v>#VALUE!</v>
      </c>
    </row>
    <row r="1087" spans="1:6">
      <c r="A1087" s="68" t="e">
        <f t="shared" si="24"/>
        <v>#REF!</v>
      </c>
      <c r="B1087" s="68" t="e">
        <f t="shared" si="25"/>
        <v>#REF!</v>
      </c>
      <c r="C1087" s="69" t="str">
        <f t="shared" si="26"/>
        <v/>
      </c>
      <c r="D1087" s="69" t="str">
        <f t="shared" si="27"/>
        <v/>
      </c>
      <c r="E1087" s="69" t="str">
        <f t="shared" si="28"/>
        <v/>
      </c>
      <c r="F1087" s="69" t="e">
        <f t="shared" si="29"/>
        <v>#VALUE!</v>
      </c>
    </row>
    <row r="1088" spans="1:6">
      <c r="A1088" s="68" t="e">
        <f t="shared" si="24"/>
        <v>#REF!</v>
      </c>
      <c r="B1088" s="68" t="e">
        <f t="shared" si="25"/>
        <v>#REF!</v>
      </c>
      <c r="C1088" s="69" t="str">
        <f t="shared" si="26"/>
        <v/>
      </c>
      <c r="D1088" s="69" t="str">
        <f t="shared" si="27"/>
        <v/>
      </c>
      <c r="E1088" s="69" t="str">
        <f t="shared" si="28"/>
        <v/>
      </c>
      <c r="F1088" s="69" t="e">
        <f t="shared" si="29"/>
        <v>#VALUE!</v>
      </c>
    </row>
    <row r="1089" spans="1:6">
      <c r="A1089" s="68" t="e">
        <f t="shared" si="24"/>
        <v>#REF!</v>
      </c>
      <c r="B1089" s="68" t="e">
        <f t="shared" si="25"/>
        <v>#REF!</v>
      </c>
      <c r="C1089" s="69" t="str">
        <f t="shared" si="26"/>
        <v/>
      </c>
      <c r="D1089" s="69" t="str">
        <f t="shared" si="27"/>
        <v/>
      </c>
      <c r="E1089" s="69" t="str">
        <f t="shared" si="28"/>
        <v/>
      </c>
      <c r="F1089" s="69" t="e">
        <f t="shared" si="29"/>
        <v>#VALUE!</v>
      </c>
    </row>
    <row r="1090" spans="1:6">
      <c r="A1090" s="68" t="e">
        <f t="shared" si="24"/>
        <v>#REF!</v>
      </c>
      <c r="B1090" s="68" t="e">
        <f t="shared" si="25"/>
        <v>#REF!</v>
      </c>
      <c r="C1090" s="69" t="str">
        <f t="shared" si="26"/>
        <v/>
      </c>
      <c r="D1090" s="69" t="str">
        <f t="shared" si="27"/>
        <v/>
      </c>
      <c r="E1090" s="69" t="str">
        <f t="shared" si="28"/>
        <v/>
      </c>
      <c r="F1090" s="69" t="e">
        <f t="shared" si="29"/>
        <v>#VALUE!</v>
      </c>
    </row>
    <row r="1091" spans="1:6">
      <c r="A1091" s="68" t="e">
        <f t="shared" si="24"/>
        <v>#REF!</v>
      </c>
      <c r="B1091" s="68" t="e">
        <f t="shared" si="25"/>
        <v>#REF!</v>
      </c>
      <c r="C1091" s="69" t="str">
        <f t="shared" si="26"/>
        <v/>
      </c>
      <c r="D1091" s="69" t="str">
        <f t="shared" si="27"/>
        <v/>
      </c>
      <c r="E1091" s="69" t="str">
        <f t="shared" si="28"/>
        <v/>
      </c>
      <c r="F1091" s="69" t="e">
        <f t="shared" si="29"/>
        <v>#VALUE!</v>
      </c>
    </row>
    <row r="1092" spans="1:6">
      <c r="A1092" s="68" t="e">
        <f t="shared" si="24"/>
        <v>#REF!</v>
      </c>
      <c r="B1092" s="68" t="e">
        <f t="shared" si="25"/>
        <v>#REF!</v>
      </c>
      <c r="C1092" s="69" t="str">
        <f t="shared" si="26"/>
        <v/>
      </c>
      <c r="D1092" s="69" t="str">
        <f t="shared" si="27"/>
        <v/>
      </c>
      <c r="E1092" s="69" t="str">
        <f t="shared" si="28"/>
        <v/>
      </c>
      <c r="F1092" s="69" t="e">
        <f t="shared" si="29"/>
        <v>#VALUE!</v>
      </c>
    </row>
    <row r="1093" spans="1:6">
      <c r="A1093" s="68" t="e">
        <f t="shared" si="24"/>
        <v>#REF!</v>
      </c>
      <c r="B1093" s="68" t="e">
        <f t="shared" si="25"/>
        <v>#REF!</v>
      </c>
      <c r="C1093" s="69" t="str">
        <f t="shared" si="26"/>
        <v/>
      </c>
      <c r="D1093" s="69" t="str">
        <f t="shared" si="27"/>
        <v/>
      </c>
      <c r="E1093" s="69" t="str">
        <f t="shared" si="28"/>
        <v/>
      </c>
      <c r="F1093" s="69" t="e">
        <f t="shared" si="29"/>
        <v>#VALUE!</v>
      </c>
    </row>
    <row r="1094" spans="1:6">
      <c r="A1094" s="68" t="e">
        <f t="shared" si="24"/>
        <v>#REF!</v>
      </c>
      <c r="B1094" s="68" t="e">
        <f t="shared" si="25"/>
        <v>#REF!</v>
      </c>
      <c r="C1094" s="69" t="str">
        <f t="shared" si="26"/>
        <v/>
      </c>
      <c r="D1094" s="69" t="str">
        <f t="shared" si="27"/>
        <v/>
      </c>
      <c r="E1094" s="69" t="str">
        <f t="shared" si="28"/>
        <v/>
      </c>
      <c r="F1094" s="69" t="e">
        <f t="shared" si="29"/>
        <v>#VALUE!</v>
      </c>
    </row>
    <row r="1095" spans="1:6">
      <c r="A1095" s="68" t="e">
        <f t="shared" si="24"/>
        <v>#REF!</v>
      </c>
      <c r="B1095" s="68" t="e">
        <f t="shared" si="25"/>
        <v>#REF!</v>
      </c>
      <c r="C1095" s="69" t="str">
        <f t="shared" si="26"/>
        <v/>
      </c>
      <c r="D1095" s="69" t="str">
        <f t="shared" si="27"/>
        <v/>
      </c>
      <c r="E1095" s="69" t="str">
        <f t="shared" si="28"/>
        <v/>
      </c>
      <c r="F1095" s="69" t="e">
        <f t="shared" si="29"/>
        <v>#VALUE!</v>
      </c>
    </row>
    <row r="1096" spans="1:6">
      <c r="A1096" s="68" t="e">
        <f t="shared" si="24"/>
        <v>#REF!</v>
      </c>
      <c r="B1096" s="68" t="e">
        <f t="shared" si="25"/>
        <v>#REF!</v>
      </c>
      <c r="C1096" s="69" t="str">
        <f t="shared" si="26"/>
        <v/>
      </c>
      <c r="D1096" s="69" t="str">
        <f t="shared" si="27"/>
        <v/>
      </c>
      <c r="E1096" s="69" t="str">
        <f t="shared" si="28"/>
        <v/>
      </c>
      <c r="F1096" s="69" t="e">
        <f t="shared" si="29"/>
        <v>#VALUE!</v>
      </c>
    </row>
    <row r="1097" spans="1:6">
      <c r="A1097" s="68" t="e">
        <f t="shared" si="24"/>
        <v>#REF!</v>
      </c>
      <c r="B1097" s="68" t="e">
        <f t="shared" si="25"/>
        <v>#REF!</v>
      </c>
      <c r="C1097" s="69" t="str">
        <f t="shared" si="26"/>
        <v/>
      </c>
      <c r="D1097" s="69" t="str">
        <f t="shared" si="27"/>
        <v/>
      </c>
      <c r="E1097" s="69" t="str">
        <f t="shared" si="28"/>
        <v/>
      </c>
      <c r="F1097" s="69" t="e">
        <f t="shared" si="29"/>
        <v>#VALUE!</v>
      </c>
    </row>
    <row r="1098" spans="1:6">
      <c r="A1098" s="68" t="e">
        <f t="shared" si="24"/>
        <v>#REF!</v>
      </c>
      <c r="B1098" s="68" t="e">
        <f t="shared" si="25"/>
        <v>#REF!</v>
      </c>
      <c r="C1098" s="69" t="str">
        <f t="shared" si="26"/>
        <v/>
      </c>
      <c r="D1098" s="69" t="str">
        <f t="shared" si="27"/>
        <v/>
      </c>
      <c r="E1098" s="69" t="str">
        <f t="shared" si="28"/>
        <v/>
      </c>
      <c r="F1098" s="69" t="e">
        <f t="shared" si="29"/>
        <v>#VALUE!</v>
      </c>
    </row>
    <row r="1099" spans="1:6">
      <c r="A1099" s="68" t="e">
        <f t="shared" si="24"/>
        <v>#REF!</v>
      </c>
      <c r="B1099" s="68" t="e">
        <f t="shared" si="25"/>
        <v>#REF!</v>
      </c>
      <c r="C1099" s="69" t="str">
        <f t="shared" si="26"/>
        <v/>
      </c>
      <c r="D1099" s="69" t="str">
        <f t="shared" si="27"/>
        <v/>
      </c>
      <c r="E1099" s="69" t="str">
        <f t="shared" si="28"/>
        <v/>
      </c>
      <c r="F1099" s="69" t="e">
        <f t="shared" si="29"/>
        <v>#VALUE!</v>
      </c>
    </row>
    <row r="1100" spans="1:6">
      <c r="A1100" s="68" t="e">
        <f t="shared" si="24"/>
        <v>#REF!</v>
      </c>
      <c r="B1100" s="68" t="e">
        <f t="shared" si="25"/>
        <v>#REF!</v>
      </c>
      <c r="C1100" s="69" t="str">
        <f t="shared" si="26"/>
        <v/>
      </c>
      <c r="D1100" s="69" t="str">
        <f t="shared" si="27"/>
        <v/>
      </c>
      <c r="E1100" s="69" t="str">
        <f t="shared" si="28"/>
        <v/>
      </c>
      <c r="F1100" s="69" t="e">
        <f t="shared" si="29"/>
        <v>#VALUE!</v>
      </c>
    </row>
    <row r="1101" spans="1:6">
      <c r="A1101" s="68" t="e">
        <f t="shared" si="24"/>
        <v>#REF!</v>
      </c>
      <c r="B1101" s="68" t="e">
        <f t="shared" si="25"/>
        <v>#REF!</v>
      </c>
      <c r="C1101" s="69" t="str">
        <f t="shared" si="26"/>
        <v/>
      </c>
      <c r="D1101" s="69" t="str">
        <f t="shared" si="27"/>
        <v/>
      </c>
      <c r="E1101" s="69" t="str">
        <f t="shared" si="28"/>
        <v/>
      </c>
      <c r="F1101" s="69" t="e">
        <f t="shared" si="29"/>
        <v>#VALUE!</v>
      </c>
    </row>
    <row r="1102" spans="1:6">
      <c r="A1102" s="68" t="e">
        <f t="shared" si="24"/>
        <v>#REF!</v>
      </c>
      <c r="B1102" s="68" t="e">
        <f t="shared" si="25"/>
        <v>#REF!</v>
      </c>
      <c r="C1102" s="69" t="str">
        <f t="shared" si="26"/>
        <v/>
      </c>
      <c r="D1102" s="69" t="str">
        <f t="shared" si="27"/>
        <v/>
      </c>
      <c r="E1102" s="69" t="str">
        <f t="shared" si="28"/>
        <v/>
      </c>
      <c r="F1102" s="69" t="e">
        <f t="shared" si="29"/>
        <v>#VALUE!</v>
      </c>
    </row>
    <row r="1103" spans="1:6">
      <c r="A1103" s="68" t="e">
        <f t="shared" si="24"/>
        <v>#REF!</v>
      </c>
      <c r="B1103" s="68" t="e">
        <f t="shared" si="25"/>
        <v>#REF!</v>
      </c>
      <c r="C1103" s="69" t="str">
        <f t="shared" si="26"/>
        <v/>
      </c>
      <c r="D1103" s="69" t="str">
        <f t="shared" si="27"/>
        <v/>
      </c>
      <c r="E1103" s="69" t="str">
        <f t="shared" si="28"/>
        <v/>
      </c>
      <c r="F1103" s="69" t="e">
        <f t="shared" si="29"/>
        <v>#VALUE!</v>
      </c>
    </row>
    <row r="1104" spans="1:6">
      <c r="A1104" s="68" t="e">
        <f t="shared" si="24"/>
        <v>#REF!</v>
      </c>
      <c r="B1104" s="68" t="e">
        <f t="shared" si="25"/>
        <v>#REF!</v>
      </c>
      <c r="C1104" s="69" t="str">
        <f t="shared" si="26"/>
        <v/>
      </c>
      <c r="D1104" s="69" t="str">
        <f t="shared" si="27"/>
        <v/>
      </c>
      <c r="E1104" s="69" t="str">
        <f t="shared" si="28"/>
        <v/>
      </c>
      <c r="F1104" s="69" t="e">
        <f t="shared" si="29"/>
        <v>#VALUE!</v>
      </c>
    </row>
    <row r="1105" spans="1:6">
      <c r="A1105" s="68" t="e">
        <f t="shared" si="24"/>
        <v>#REF!</v>
      </c>
      <c r="B1105" s="68" t="e">
        <f t="shared" si="25"/>
        <v>#REF!</v>
      </c>
      <c r="C1105" s="69" t="str">
        <f t="shared" si="26"/>
        <v/>
      </c>
      <c r="D1105" s="69" t="str">
        <f t="shared" si="27"/>
        <v/>
      </c>
      <c r="E1105" s="69" t="str">
        <f t="shared" si="28"/>
        <v/>
      </c>
      <c r="F1105" s="69" t="e">
        <f t="shared" si="29"/>
        <v>#VALUE!</v>
      </c>
    </row>
    <row r="1106" spans="1:6">
      <c r="A1106" s="68" t="e">
        <f t="shared" si="24"/>
        <v>#REF!</v>
      </c>
      <c r="B1106" s="68" t="e">
        <f t="shared" si="25"/>
        <v>#REF!</v>
      </c>
      <c r="C1106" s="69" t="str">
        <f t="shared" si="26"/>
        <v/>
      </c>
      <c r="D1106" s="69" t="str">
        <f t="shared" si="27"/>
        <v/>
      </c>
      <c r="E1106" s="69" t="str">
        <f t="shared" si="28"/>
        <v/>
      </c>
      <c r="F1106" s="69" t="e">
        <f t="shared" si="29"/>
        <v>#VALUE!</v>
      </c>
    </row>
    <row r="1107" spans="1:6">
      <c r="A1107" s="68" t="e">
        <f t="shared" si="24"/>
        <v>#REF!</v>
      </c>
      <c r="B1107" s="68" t="e">
        <f t="shared" si="25"/>
        <v>#REF!</v>
      </c>
      <c r="C1107" s="69" t="str">
        <f t="shared" si="26"/>
        <v/>
      </c>
      <c r="D1107" s="69" t="str">
        <f t="shared" si="27"/>
        <v/>
      </c>
      <c r="E1107" s="69" t="str">
        <f t="shared" si="28"/>
        <v/>
      </c>
      <c r="F1107" s="69" t="e">
        <f t="shared" si="29"/>
        <v>#VALUE!</v>
      </c>
    </row>
    <row r="1108" spans="1:6">
      <c r="A1108" s="68" t="e">
        <f t="shared" si="24"/>
        <v>#REF!</v>
      </c>
      <c r="B1108" s="68" t="e">
        <f t="shared" si="25"/>
        <v>#REF!</v>
      </c>
      <c r="C1108" s="69" t="str">
        <f t="shared" si="26"/>
        <v/>
      </c>
      <c r="D1108" s="69" t="str">
        <f t="shared" si="27"/>
        <v/>
      </c>
      <c r="E1108" s="69" t="str">
        <f t="shared" si="28"/>
        <v/>
      </c>
      <c r="F1108" s="69" t="e">
        <f t="shared" si="29"/>
        <v>#VALUE!</v>
      </c>
    </row>
    <row r="1109" spans="1:6">
      <c r="A1109" s="68" t="e">
        <f t="shared" si="24"/>
        <v>#REF!</v>
      </c>
      <c r="B1109" s="68" t="e">
        <f t="shared" si="25"/>
        <v>#REF!</v>
      </c>
      <c r="C1109" s="69" t="str">
        <f t="shared" si="26"/>
        <v/>
      </c>
      <c r="D1109" s="69" t="str">
        <f t="shared" si="27"/>
        <v/>
      </c>
      <c r="E1109" s="69" t="str">
        <f t="shared" si="28"/>
        <v/>
      </c>
      <c r="F1109" s="69" t="e">
        <f t="shared" si="29"/>
        <v>#VALUE!</v>
      </c>
    </row>
    <row r="1110" spans="1:6">
      <c r="A1110" s="68" t="e">
        <f t="shared" si="24"/>
        <v>#REF!</v>
      </c>
      <c r="B1110" s="68" t="e">
        <f t="shared" si="25"/>
        <v>#REF!</v>
      </c>
      <c r="C1110" s="69" t="str">
        <f t="shared" si="26"/>
        <v/>
      </c>
      <c r="D1110" s="69" t="str">
        <f t="shared" si="27"/>
        <v/>
      </c>
      <c r="E1110" s="69" t="str">
        <f t="shared" si="28"/>
        <v/>
      </c>
      <c r="F1110" s="69" t="e">
        <f t="shared" si="29"/>
        <v>#VALUE!</v>
      </c>
    </row>
    <row r="1111" spans="1:6">
      <c r="A1111" s="68" t="e">
        <f t="shared" si="24"/>
        <v>#REF!</v>
      </c>
      <c r="B1111" s="68" t="e">
        <f t="shared" si="25"/>
        <v>#REF!</v>
      </c>
      <c r="C1111" s="69" t="str">
        <f t="shared" si="26"/>
        <v/>
      </c>
      <c r="D1111" s="69" t="str">
        <f t="shared" si="27"/>
        <v/>
      </c>
      <c r="E1111" s="69" t="str">
        <f t="shared" si="28"/>
        <v/>
      </c>
      <c r="F1111" s="69" t="e">
        <f t="shared" si="29"/>
        <v>#VALUE!</v>
      </c>
    </row>
    <row r="1112" spans="1:6">
      <c r="A1112" s="68" t="e">
        <f t="shared" si="24"/>
        <v>#REF!</v>
      </c>
      <c r="B1112" s="68" t="e">
        <f t="shared" si="25"/>
        <v>#REF!</v>
      </c>
      <c r="C1112" s="69" t="str">
        <f t="shared" si="26"/>
        <v/>
      </c>
      <c r="D1112" s="69" t="str">
        <f t="shared" si="27"/>
        <v/>
      </c>
      <c r="E1112" s="69" t="str">
        <f t="shared" si="28"/>
        <v/>
      </c>
      <c r="F1112" s="69" t="e">
        <f t="shared" si="29"/>
        <v>#VALUE!</v>
      </c>
    </row>
    <row r="1113" spans="1:6">
      <c r="A1113" s="68" t="e">
        <f t="shared" si="24"/>
        <v>#REF!</v>
      </c>
      <c r="B1113" s="68" t="e">
        <f t="shared" si="25"/>
        <v>#REF!</v>
      </c>
      <c r="C1113" s="69" t="str">
        <f t="shared" si="26"/>
        <v/>
      </c>
      <c r="D1113" s="69" t="str">
        <f t="shared" si="27"/>
        <v/>
      </c>
      <c r="E1113" s="69" t="str">
        <f t="shared" si="28"/>
        <v/>
      </c>
      <c r="F1113" s="69" t="e">
        <f t="shared" si="29"/>
        <v>#VALUE!</v>
      </c>
    </row>
    <row r="1114" spans="1:6">
      <c r="A1114" s="68" t="e">
        <f t="shared" si="24"/>
        <v>#REF!</v>
      </c>
      <c r="B1114" s="68" t="e">
        <f t="shared" si="25"/>
        <v>#REF!</v>
      </c>
      <c r="C1114" s="69" t="str">
        <f t="shared" si="26"/>
        <v/>
      </c>
      <c r="D1114" s="69" t="str">
        <f t="shared" si="27"/>
        <v/>
      </c>
      <c r="E1114" s="69" t="str">
        <f t="shared" si="28"/>
        <v/>
      </c>
      <c r="F1114" s="69" t="e">
        <f t="shared" si="29"/>
        <v>#VALUE!</v>
      </c>
    </row>
    <row r="1115" spans="1:6">
      <c r="A1115" s="68" t="e">
        <f t="shared" si="24"/>
        <v>#REF!</v>
      </c>
      <c r="B1115" s="68" t="e">
        <f t="shared" si="25"/>
        <v>#REF!</v>
      </c>
      <c r="C1115" s="69" t="str">
        <f t="shared" si="26"/>
        <v/>
      </c>
      <c r="D1115" s="69" t="str">
        <f t="shared" si="27"/>
        <v/>
      </c>
      <c r="E1115" s="69" t="str">
        <f t="shared" si="28"/>
        <v/>
      </c>
      <c r="F1115" s="69" t="e">
        <f t="shared" si="29"/>
        <v>#VALUE!</v>
      </c>
    </row>
    <row r="1116" spans="1:6">
      <c r="A1116" s="68" t="e">
        <f t="shared" si="24"/>
        <v>#REF!</v>
      </c>
      <c r="B1116" s="68" t="e">
        <f t="shared" si="25"/>
        <v>#REF!</v>
      </c>
      <c r="C1116" s="69" t="str">
        <f t="shared" si="26"/>
        <v/>
      </c>
      <c r="D1116" s="69" t="str">
        <f t="shared" si="27"/>
        <v/>
      </c>
      <c r="E1116" s="69" t="str">
        <f t="shared" si="28"/>
        <v/>
      </c>
      <c r="F1116" s="69" t="e">
        <f t="shared" si="29"/>
        <v>#VALUE!</v>
      </c>
    </row>
    <row r="1117" spans="1:6">
      <c r="A1117" s="68" t="e">
        <f t="shared" si="24"/>
        <v>#REF!</v>
      </c>
      <c r="B1117" s="68" t="e">
        <f t="shared" si="25"/>
        <v>#REF!</v>
      </c>
      <c r="C1117" s="69" t="str">
        <f t="shared" si="26"/>
        <v/>
      </c>
      <c r="D1117" s="69" t="str">
        <f t="shared" si="27"/>
        <v/>
      </c>
      <c r="E1117" s="69" t="str">
        <f t="shared" si="28"/>
        <v/>
      </c>
      <c r="F1117" s="69" t="e">
        <f t="shared" si="29"/>
        <v>#VALUE!</v>
      </c>
    </row>
    <row r="1118" spans="1:6">
      <c r="A1118" s="68" t="e">
        <f t="shared" si="24"/>
        <v>#REF!</v>
      </c>
      <c r="B1118" s="68" t="e">
        <f t="shared" si="25"/>
        <v>#REF!</v>
      </c>
      <c r="C1118" s="69" t="str">
        <f t="shared" si="26"/>
        <v/>
      </c>
      <c r="D1118" s="69" t="str">
        <f t="shared" si="27"/>
        <v/>
      </c>
      <c r="E1118" s="69" t="str">
        <f t="shared" si="28"/>
        <v/>
      </c>
      <c r="F1118" s="69" t="e">
        <f t="shared" si="29"/>
        <v>#VALUE!</v>
      </c>
    </row>
    <row r="1119" spans="1:6">
      <c r="A1119" s="68" t="e">
        <f t="shared" si="24"/>
        <v>#REF!</v>
      </c>
      <c r="B1119" s="68" t="e">
        <f t="shared" si="25"/>
        <v>#REF!</v>
      </c>
      <c r="C1119" s="69" t="str">
        <f t="shared" si="26"/>
        <v/>
      </c>
      <c r="D1119" s="69" t="str">
        <f t="shared" si="27"/>
        <v/>
      </c>
      <c r="E1119" s="69" t="str">
        <f t="shared" si="28"/>
        <v/>
      </c>
      <c r="F1119" s="69" t="e">
        <f t="shared" si="29"/>
        <v>#VALUE!</v>
      </c>
    </row>
    <row r="1120" spans="1:6">
      <c r="A1120" s="68" t="e">
        <f t="shared" si="24"/>
        <v>#REF!</v>
      </c>
      <c r="B1120" s="68" t="e">
        <f t="shared" si="25"/>
        <v>#REF!</v>
      </c>
      <c r="C1120" s="69" t="str">
        <f t="shared" si="26"/>
        <v/>
      </c>
      <c r="D1120" s="69" t="str">
        <f t="shared" si="27"/>
        <v/>
      </c>
      <c r="E1120" s="69" t="str">
        <f t="shared" si="28"/>
        <v/>
      </c>
      <c r="F1120" s="69" t="e">
        <f t="shared" si="29"/>
        <v>#VALUE!</v>
      </c>
    </row>
    <row r="1121" spans="1:6">
      <c r="A1121" s="68" t="e">
        <f t="shared" si="24"/>
        <v>#REF!</v>
      </c>
      <c r="B1121" s="68" t="e">
        <f t="shared" si="25"/>
        <v>#REF!</v>
      </c>
      <c r="C1121" s="69" t="str">
        <f t="shared" si="26"/>
        <v/>
      </c>
      <c r="D1121" s="69" t="str">
        <f t="shared" si="27"/>
        <v/>
      </c>
      <c r="E1121" s="69" t="str">
        <f t="shared" si="28"/>
        <v/>
      </c>
      <c r="F1121" s="69" t="e">
        <f t="shared" si="29"/>
        <v>#VALUE!</v>
      </c>
    </row>
    <row r="1122" spans="1:6">
      <c r="A1122" s="68" t="e">
        <f t="shared" si="24"/>
        <v>#REF!</v>
      </c>
      <c r="B1122" s="68" t="e">
        <f t="shared" si="25"/>
        <v>#REF!</v>
      </c>
      <c r="C1122" s="69" t="str">
        <f t="shared" si="26"/>
        <v/>
      </c>
      <c r="D1122" s="69" t="str">
        <f t="shared" si="27"/>
        <v/>
      </c>
      <c r="E1122" s="69" t="str">
        <f t="shared" si="28"/>
        <v/>
      </c>
      <c r="F1122" s="69" t="e">
        <f t="shared" si="29"/>
        <v>#VALUE!</v>
      </c>
    </row>
    <row r="1123" spans="1:6">
      <c r="A1123" s="68" t="e">
        <f t="shared" si="24"/>
        <v>#REF!</v>
      </c>
      <c r="B1123" s="68" t="e">
        <f t="shared" si="25"/>
        <v>#REF!</v>
      </c>
      <c r="C1123" s="69" t="str">
        <f t="shared" si="26"/>
        <v/>
      </c>
      <c r="D1123" s="69" t="str">
        <f t="shared" si="27"/>
        <v/>
      </c>
      <c r="E1123" s="69" t="str">
        <f t="shared" si="28"/>
        <v/>
      </c>
      <c r="F1123" s="69" t="e">
        <f t="shared" si="29"/>
        <v>#VALUE!</v>
      </c>
    </row>
    <row r="1124" spans="1:6">
      <c r="A1124" s="68" t="e">
        <f t="shared" si="24"/>
        <v>#REF!</v>
      </c>
      <c r="B1124" s="68" t="e">
        <f t="shared" si="25"/>
        <v>#REF!</v>
      </c>
      <c r="C1124" s="69" t="str">
        <f t="shared" si="26"/>
        <v/>
      </c>
      <c r="D1124" s="69" t="str">
        <f t="shared" si="27"/>
        <v/>
      </c>
      <c r="E1124" s="69" t="str">
        <f t="shared" si="28"/>
        <v/>
      </c>
      <c r="F1124" s="69" t="e">
        <f t="shared" si="29"/>
        <v>#VALUE!</v>
      </c>
    </row>
    <row r="1125" spans="1:6">
      <c r="A1125" s="68" t="e">
        <f t="shared" si="24"/>
        <v>#REF!</v>
      </c>
      <c r="B1125" s="68" t="e">
        <f t="shared" si="25"/>
        <v>#REF!</v>
      </c>
      <c r="C1125" s="69" t="str">
        <f t="shared" si="26"/>
        <v/>
      </c>
      <c r="D1125" s="69" t="str">
        <f t="shared" si="27"/>
        <v/>
      </c>
      <c r="E1125" s="69" t="str">
        <f t="shared" si="28"/>
        <v/>
      </c>
      <c r="F1125" s="69" t="e">
        <f t="shared" si="29"/>
        <v>#VALUE!</v>
      </c>
    </row>
    <row r="1126" spans="1:6">
      <c r="A1126" s="68" t="e">
        <f t="shared" si="24"/>
        <v>#REF!</v>
      </c>
      <c r="B1126" s="68" t="e">
        <f t="shared" si="25"/>
        <v>#REF!</v>
      </c>
      <c r="C1126" s="69" t="str">
        <f t="shared" si="26"/>
        <v/>
      </c>
      <c r="D1126" s="69" t="str">
        <f t="shared" si="27"/>
        <v/>
      </c>
      <c r="E1126" s="69" t="str">
        <f t="shared" si="28"/>
        <v/>
      </c>
      <c r="F1126" s="69" t="e">
        <f t="shared" si="29"/>
        <v>#VALUE!</v>
      </c>
    </row>
    <row r="1127" spans="1:6">
      <c r="A1127" s="68" t="e">
        <f t="shared" si="24"/>
        <v>#REF!</v>
      </c>
      <c r="B1127" s="68" t="e">
        <f t="shared" si="25"/>
        <v>#REF!</v>
      </c>
      <c r="C1127" s="69" t="str">
        <f t="shared" si="26"/>
        <v/>
      </c>
      <c r="D1127" s="69" t="str">
        <f t="shared" si="27"/>
        <v/>
      </c>
      <c r="E1127" s="69" t="str">
        <f t="shared" si="28"/>
        <v/>
      </c>
      <c r="F1127" s="69" t="e">
        <f t="shared" si="29"/>
        <v>#VALUE!</v>
      </c>
    </row>
    <row r="1128" spans="1:6">
      <c r="A1128" s="68" t="e">
        <f t="shared" si="24"/>
        <v>#REF!</v>
      </c>
      <c r="B1128" s="68" t="e">
        <f t="shared" si="25"/>
        <v>#REF!</v>
      </c>
      <c r="C1128" s="69" t="str">
        <f t="shared" si="26"/>
        <v/>
      </c>
      <c r="D1128" s="69" t="str">
        <f t="shared" si="27"/>
        <v/>
      </c>
      <c r="E1128" s="69" t="str">
        <f t="shared" si="28"/>
        <v/>
      </c>
      <c r="F1128" s="69" t="e">
        <f t="shared" si="29"/>
        <v>#VALUE!</v>
      </c>
    </row>
    <row r="1129" spans="1:6">
      <c r="A1129" s="68" t="e">
        <f t="shared" si="24"/>
        <v>#REF!</v>
      </c>
      <c r="B1129" s="68" t="e">
        <f t="shared" si="25"/>
        <v>#REF!</v>
      </c>
      <c r="C1129" s="69" t="str">
        <f t="shared" si="26"/>
        <v/>
      </c>
      <c r="D1129" s="69" t="str">
        <f t="shared" si="27"/>
        <v/>
      </c>
      <c r="E1129" s="69" t="str">
        <f t="shared" si="28"/>
        <v/>
      </c>
      <c r="F1129" s="69" t="e">
        <f t="shared" si="29"/>
        <v>#VALUE!</v>
      </c>
    </row>
    <row r="1130" spans="1:6">
      <c r="A1130" s="68" t="e">
        <f t="shared" si="24"/>
        <v>#REF!</v>
      </c>
      <c r="B1130" s="68" t="e">
        <f t="shared" si="25"/>
        <v>#REF!</v>
      </c>
      <c r="C1130" s="69" t="str">
        <f t="shared" si="26"/>
        <v/>
      </c>
      <c r="D1130" s="69" t="str">
        <f t="shared" si="27"/>
        <v/>
      </c>
      <c r="E1130" s="69" t="str">
        <f t="shared" si="28"/>
        <v/>
      </c>
      <c r="F1130" s="69" t="e">
        <f t="shared" si="29"/>
        <v>#VALUE!</v>
      </c>
    </row>
    <row r="1131" spans="1:6">
      <c r="A1131" s="68" t="e">
        <f t="shared" si="24"/>
        <v>#REF!</v>
      </c>
      <c r="B1131" s="68" t="e">
        <f t="shared" si="25"/>
        <v>#REF!</v>
      </c>
      <c r="C1131" s="69" t="str">
        <f t="shared" si="26"/>
        <v/>
      </c>
      <c r="D1131" s="69" t="str">
        <f t="shared" si="27"/>
        <v/>
      </c>
      <c r="E1131" s="69" t="str">
        <f t="shared" si="28"/>
        <v/>
      </c>
      <c r="F1131" s="69" t="e">
        <f t="shared" si="29"/>
        <v>#VALUE!</v>
      </c>
    </row>
    <row r="1132" spans="1:6">
      <c r="A1132" s="68" t="e">
        <f t="shared" si="24"/>
        <v>#REF!</v>
      </c>
      <c r="B1132" s="68" t="e">
        <f t="shared" si="25"/>
        <v>#REF!</v>
      </c>
      <c r="C1132" s="69" t="str">
        <f t="shared" si="26"/>
        <v/>
      </c>
      <c r="D1132" s="69" t="str">
        <f t="shared" si="27"/>
        <v/>
      </c>
      <c r="E1132" s="69" t="str">
        <f t="shared" si="28"/>
        <v/>
      </c>
      <c r="F1132" s="69" t="e">
        <f t="shared" si="29"/>
        <v>#VALUE!</v>
      </c>
    </row>
    <row r="1133" spans="1:6">
      <c r="A1133" s="68" t="e">
        <f t="shared" si="24"/>
        <v>#REF!</v>
      </c>
      <c r="B1133" s="68" t="e">
        <f t="shared" si="25"/>
        <v>#REF!</v>
      </c>
      <c r="C1133" s="69" t="str">
        <f t="shared" si="26"/>
        <v/>
      </c>
      <c r="D1133" s="69" t="str">
        <f t="shared" si="27"/>
        <v/>
      </c>
      <c r="E1133" s="69" t="str">
        <f t="shared" si="28"/>
        <v/>
      </c>
      <c r="F1133" s="69" t="e">
        <f t="shared" si="29"/>
        <v>#VALUE!</v>
      </c>
    </row>
    <row r="1134" spans="1:6">
      <c r="A1134" s="68" t="e">
        <f t="shared" si="24"/>
        <v>#REF!</v>
      </c>
      <c r="B1134" s="68" t="e">
        <f t="shared" si="25"/>
        <v>#REF!</v>
      </c>
      <c r="C1134" s="69" t="str">
        <f t="shared" si="26"/>
        <v/>
      </c>
      <c r="D1134" s="69" t="str">
        <f t="shared" si="27"/>
        <v/>
      </c>
      <c r="E1134" s="69" t="str">
        <f t="shared" si="28"/>
        <v/>
      </c>
      <c r="F1134" s="69" t="e">
        <f t="shared" si="29"/>
        <v>#VALUE!</v>
      </c>
    </row>
    <row r="1135" spans="1:6">
      <c r="A1135" s="68" t="e">
        <f t="shared" si="24"/>
        <v>#REF!</v>
      </c>
      <c r="B1135" s="68" t="e">
        <f t="shared" si="25"/>
        <v>#REF!</v>
      </c>
      <c r="C1135" s="69" t="str">
        <f t="shared" si="26"/>
        <v/>
      </c>
      <c r="D1135" s="69" t="str">
        <f t="shared" si="27"/>
        <v/>
      </c>
      <c r="E1135" s="69" t="str">
        <f t="shared" si="28"/>
        <v/>
      </c>
      <c r="F1135" s="69" t="e">
        <f t="shared" si="29"/>
        <v>#VALUE!</v>
      </c>
    </row>
    <row r="1136" spans="1:6">
      <c r="A1136" s="68" t="e">
        <f t="shared" si="24"/>
        <v>#REF!</v>
      </c>
      <c r="B1136" s="68" t="e">
        <f t="shared" si="25"/>
        <v>#REF!</v>
      </c>
      <c r="C1136" s="69" t="str">
        <f t="shared" si="26"/>
        <v/>
      </c>
      <c r="D1136" s="69" t="str">
        <f t="shared" si="27"/>
        <v/>
      </c>
      <c r="E1136" s="69" t="str">
        <f t="shared" si="28"/>
        <v/>
      </c>
      <c r="F1136" s="69" t="e">
        <f t="shared" si="29"/>
        <v>#VALUE!</v>
      </c>
    </row>
    <row r="1137" spans="1:6">
      <c r="A1137" s="68" t="e">
        <f t="shared" si="24"/>
        <v>#REF!</v>
      </c>
      <c r="B1137" s="68" t="e">
        <f t="shared" si="25"/>
        <v>#REF!</v>
      </c>
      <c r="C1137" s="69" t="str">
        <f t="shared" si="26"/>
        <v/>
      </c>
      <c r="D1137" s="69" t="str">
        <f t="shared" si="27"/>
        <v/>
      </c>
      <c r="E1137" s="69" t="str">
        <f t="shared" si="28"/>
        <v/>
      </c>
      <c r="F1137" s="69" t="e">
        <f t="shared" si="29"/>
        <v>#VALUE!</v>
      </c>
    </row>
    <row r="1138" spans="1:6">
      <c r="A1138" s="68" t="e">
        <f t="shared" si="24"/>
        <v>#REF!</v>
      </c>
      <c r="B1138" s="68" t="e">
        <f t="shared" si="25"/>
        <v>#REF!</v>
      </c>
      <c r="C1138" s="69" t="str">
        <f t="shared" si="26"/>
        <v/>
      </c>
      <c r="D1138" s="69" t="str">
        <f t="shared" si="27"/>
        <v/>
      </c>
      <c r="E1138" s="69" t="str">
        <f t="shared" si="28"/>
        <v/>
      </c>
      <c r="F1138" s="69" t="e">
        <f t="shared" si="29"/>
        <v>#VALUE!</v>
      </c>
    </row>
    <row r="1139" spans="1:6">
      <c r="A1139" s="68" t="e">
        <f t="shared" si="24"/>
        <v>#REF!</v>
      </c>
      <c r="B1139" s="68" t="e">
        <f t="shared" si="25"/>
        <v>#REF!</v>
      </c>
      <c r="C1139" s="69" t="str">
        <f t="shared" si="26"/>
        <v/>
      </c>
      <c r="D1139" s="69" t="str">
        <f t="shared" si="27"/>
        <v/>
      </c>
      <c r="E1139" s="69" t="str">
        <f t="shared" si="28"/>
        <v/>
      </c>
      <c r="F1139" s="69" t="e">
        <f t="shared" si="29"/>
        <v>#VALUE!</v>
      </c>
    </row>
    <row r="1140" spans="1:6">
      <c r="A1140" s="68" t="e">
        <f t="shared" si="24"/>
        <v>#REF!</v>
      </c>
      <c r="B1140" s="68" t="e">
        <f t="shared" si="25"/>
        <v>#REF!</v>
      </c>
      <c r="C1140" s="69" t="str">
        <f t="shared" si="26"/>
        <v/>
      </c>
      <c r="D1140" s="69" t="str">
        <f t="shared" si="27"/>
        <v/>
      </c>
      <c r="E1140" s="69" t="str">
        <f t="shared" si="28"/>
        <v/>
      </c>
      <c r="F1140" s="69" t="e">
        <f t="shared" si="29"/>
        <v>#VALUE!</v>
      </c>
    </row>
    <row r="1141" spans="1:6">
      <c r="A1141" s="68" t="e">
        <f t="shared" si="24"/>
        <v>#REF!</v>
      </c>
      <c r="B1141" s="68" t="e">
        <f t="shared" si="25"/>
        <v>#REF!</v>
      </c>
      <c r="C1141" s="69" t="str">
        <f t="shared" si="26"/>
        <v/>
      </c>
      <c r="D1141" s="69" t="str">
        <f t="shared" si="27"/>
        <v/>
      </c>
      <c r="E1141" s="69" t="str">
        <f t="shared" si="28"/>
        <v/>
      </c>
      <c r="F1141" s="69" t="e">
        <f t="shared" si="29"/>
        <v>#VALUE!</v>
      </c>
    </row>
    <row r="1142" spans="1:6">
      <c r="A1142" s="68" t="e">
        <f t="shared" si="24"/>
        <v>#REF!</v>
      </c>
      <c r="B1142" s="68" t="e">
        <f t="shared" si="25"/>
        <v>#REF!</v>
      </c>
      <c r="C1142" s="69" t="str">
        <f t="shared" si="26"/>
        <v/>
      </c>
      <c r="D1142" s="69" t="str">
        <f t="shared" si="27"/>
        <v/>
      </c>
      <c r="E1142" s="69" t="str">
        <f t="shared" si="28"/>
        <v/>
      </c>
      <c r="F1142" s="69" t="e">
        <f t="shared" si="29"/>
        <v>#VALUE!</v>
      </c>
    </row>
    <row r="1143" spans="1:6">
      <c r="A1143" s="68" t="e">
        <f t="shared" si="24"/>
        <v>#REF!</v>
      </c>
      <c r="B1143" s="68" t="e">
        <f t="shared" si="25"/>
        <v>#REF!</v>
      </c>
      <c r="C1143" s="69" t="str">
        <f t="shared" si="26"/>
        <v/>
      </c>
      <c r="D1143" s="69" t="str">
        <f t="shared" si="27"/>
        <v/>
      </c>
      <c r="E1143" s="69" t="str">
        <f t="shared" si="28"/>
        <v/>
      </c>
      <c r="F1143" s="69" t="e">
        <f t="shared" si="29"/>
        <v>#VALUE!</v>
      </c>
    </row>
    <row r="1144" spans="1:6">
      <c r="A1144" s="68" t="e">
        <f t="shared" si="24"/>
        <v>#REF!</v>
      </c>
      <c r="B1144" s="68" t="e">
        <f t="shared" si="25"/>
        <v>#REF!</v>
      </c>
      <c r="C1144" s="69" t="str">
        <f t="shared" si="26"/>
        <v/>
      </c>
      <c r="D1144" s="69" t="str">
        <f t="shared" si="27"/>
        <v/>
      </c>
      <c r="E1144" s="69" t="str">
        <f t="shared" si="28"/>
        <v/>
      </c>
      <c r="F1144" s="69" t="e">
        <f t="shared" si="29"/>
        <v>#VALUE!</v>
      </c>
    </row>
    <row r="1145" spans="1:6">
      <c r="A1145" s="68" t="e">
        <f t="shared" si="24"/>
        <v>#REF!</v>
      </c>
      <c r="B1145" s="68" t="e">
        <f t="shared" si="25"/>
        <v>#REF!</v>
      </c>
      <c r="C1145" s="69" t="str">
        <f t="shared" si="26"/>
        <v/>
      </c>
      <c r="D1145" s="69" t="str">
        <f t="shared" si="27"/>
        <v/>
      </c>
      <c r="E1145" s="69" t="str">
        <f t="shared" si="28"/>
        <v/>
      </c>
      <c r="F1145" s="69" t="e">
        <f t="shared" si="29"/>
        <v>#VALUE!</v>
      </c>
    </row>
    <row r="1146" spans="1:6">
      <c r="A1146" s="68" t="e">
        <f t="shared" si="24"/>
        <v>#REF!</v>
      </c>
      <c r="B1146" s="68" t="e">
        <f t="shared" si="25"/>
        <v>#REF!</v>
      </c>
      <c r="C1146" s="69" t="str">
        <f t="shared" si="26"/>
        <v/>
      </c>
      <c r="D1146" s="69" t="str">
        <f t="shared" si="27"/>
        <v/>
      </c>
      <c r="E1146" s="69" t="str">
        <f t="shared" si="28"/>
        <v/>
      </c>
      <c r="F1146" s="69" t="e">
        <f t="shared" si="29"/>
        <v>#VALUE!</v>
      </c>
    </row>
    <row r="1147" spans="1:6">
      <c r="A1147" s="68" t="e">
        <f t="shared" si="24"/>
        <v>#REF!</v>
      </c>
      <c r="B1147" s="68" t="e">
        <f t="shared" si="25"/>
        <v>#REF!</v>
      </c>
      <c r="C1147" s="69" t="str">
        <f t="shared" si="26"/>
        <v/>
      </c>
      <c r="D1147" s="69" t="str">
        <f t="shared" si="27"/>
        <v/>
      </c>
      <c r="E1147" s="69" t="str">
        <f t="shared" si="28"/>
        <v/>
      </c>
      <c r="F1147" s="69" t="e">
        <f t="shared" si="29"/>
        <v>#VALUE!</v>
      </c>
    </row>
    <row r="1148" spans="1:6">
      <c r="A1148" s="68" t="e">
        <f t="shared" si="24"/>
        <v>#REF!</v>
      </c>
      <c r="B1148" s="68" t="e">
        <f t="shared" si="25"/>
        <v>#REF!</v>
      </c>
      <c r="C1148" s="69" t="str">
        <f t="shared" si="26"/>
        <v/>
      </c>
      <c r="D1148" s="69" t="str">
        <f t="shared" si="27"/>
        <v/>
      </c>
      <c r="E1148" s="69" t="str">
        <f t="shared" si="28"/>
        <v/>
      </c>
      <c r="F1148" s="69" t="e">
        <f t="shared" si="29"/>
        <v>#VALUE!</v>
      </c>
    </row>
    <row r="1149" spans="1:6">
      <c r="A1149" s="68" t="e">
        <f t="shared" si="24"/>
        <v>#REF!</v>
      </c>
      <c r="B1149" s="68" t="e">
        <f t="shared" si="25"/>
        <v>#REF!</v>
      </c>
      <c r="C1149" s="69" t="str">
        <f t="shared" si="26"/>
        <v/>
      </c>
      <c r="D1149" s="69" t="str">
        <f t="shared" si="27"/>
        <v/>
      </c>
      <c r="E1149" s="69" t="str">
        <f t="shared" si="28"/>
        <v/>
      </c>
      <c r="F1149" s="69" t="e">
        <f t="shared" si="29"/>
        <v>#VALUE!</v>
      </c>
    </row>
    <row r="1150" spans="1:6">
      <c r="A1150" s="68" t="e">
        <f t="shared" si="24"/>
        <v>#REF!</v>
      </c>
      <c r="B1150" s="68" t="e">
        <f t="shared" si="25"/>
        <v>#REF!</v>
      </c>
      <c r="C1150" s="69" t="str">
        <f t="shared" si="26"/>
        <v/>
      </c>
      <c r="D1150" s="69" t="str">
        <f t="shared" si="27"/>
        <v/>
      </c>
      <c r="E1150" s="69" t="str">
        <f t="shared" si="28"/>
        <v/>
      </c>
      <c r="F1150" s="69" t="e">
        <f t="shared" si="29"/>
        <v>#VALUE!</v>
      </c>
    </row>
    <row r="1151" spans="1:6">
      <c r="A1151" s="68" t="e">
        <f t="shared" si="24"/>
        <v>#REF!</v>
      </c>
      <c r="B1151" s="68" t="e">
        <f t="shared" si="25"/>
        <v>#REF!</v>
      </c>
      <c r="C1151" s="69" t="str">
        <f t="shared" si="26"/>
        <v/>
      </c>
      <c r="D1151" s="69" t="str">
        <f t="shared" si="27"/>
        <v/>
      </c>
      <c r="E1151" s="69" t="str">
        <f t="shared" si="28"/>
        <v/>
      </c>
      <c r="F1151" s="69" t="e">
        <f t="shared" si="29"/>
        <v>#VALUE!</v>
      </c>
    </row>
    <row r="1152" spans="1:6">
      <c r="A1152" s="68" t="e">
        <f t="shared" si="24"/>
        <v>#REF!</v>
      </c>
      <c r="B1152" s="68" t="e">
        <f t="shared" si="25"/>
        <v>#REF!</v>
      </c>
      <c r="C1152" s="69" t="str">
        <f t="shared" si="26"/>
        <v/>
      </c>
      <c r="D1152" s="69" t="str">
        <f t="shared" si="27"/>
        <v/>
      </c>
      <c r="E1152" s="69" t="str">
        <f t="shared" si="28"/>
        <v/>
      </c>
      <c r="F1152" s="69" t="e">
        <f t="shared" si="29"/>
        <v>#VALUE!</v>
      </c>
    </row>
    <row r="1153" spans="1:6">
      <c r="A1153" s="68" t="e">
        <f t="shared" si="24"/>
        <v>#REF!</v>
      </c>
      <c r="B1153" s="68" t="e">
        <f t="shared" si="25"/>
        <v>#REF!</v>
      </c>
      <c r="C1153" s="69" t="str">
        <f t="shared" si="26"/>
        <v/>
      </c>
      <c r="D1153" s="69" t="str">
        <f t="shared" si="27"/>
        <v/>
      </c>
      <c r="E1153" s="69" t="str">
        <f t="shared" si="28"/>
        <v/>
      </c>
      <c r="F1153" s="69" t="e">
        <f t="shared" si="29"/>
        <v>#VALUE!</v>
      </c>
    </row>
    <row r="1154" spans="1:6">
      <c r="A1154" s="68" t="e">
        <f t="shared" si="24"/>
        <v>#REF!</v>
      </c>
      <c r="B1154" s="68" t="e">
        <f t="shared" si="25"/>
        <v>#REF!</v>
      </c>
      <c r="C1154" s="69" t="str">
        <f t="shared" si="26"/>
        <v/>
      </c>
      <c r="D1154" s="69" t="str">
        <f t="shared" si="27"/>
        <v/>
      </c>
      <c r="E1154" s="69" t="str">
        <f t="shared" si="28"/>
        <v/>
      </c>
      <c r="F1154" s="69" t="e">
        <f t="shared" si="29"/>
        <v>#VALUE!</v>
      </c>
    </row>
    <row r="1155" spans="1:6">
      <c r="A1155" s="68" t="e">
        <f t="shared" si="24"/>
        <v>#REF!</v>
      </c>
      <c r="B1155" s="68" t="e">
        <f t="shared" si="25"/>
        <v>#REF!</v>
      </c>
      <c r="C1155" s="69" t="str">
        <f t="shared" si="26"/>
        <v/>
      </c>
      <c r="D1155" s="69" t="str">
        <f t="shared" si="27"/>
        <v/>
      </c>
      <c r="E1155" s="69" t="str">
        <f t="shared" si="28"/>
        <v/>
      </c>
      <c r="F1155" s="69" t="e">
        <f t="shared" si="29"/>
        <v>#VALUE!</v>
      </c>
    </row>
    <row r="1156" spans="1:6">
      <c r="A1156" s="68" t="e">
        <f t="shared" si="24"/>
        <v>#REF!</v>
      </c>
      <c r="B1156" s="68" t="e">
        <f t="shared" si="25"/>
        <v>#REF!</v>
      </c>
      <c r="C1156" s="69" t="str">
        <f t="shared" si="26"/>
        <v/>
      </c>
      <c r="D1156" s="69" t="str">
        <f t="shared" si="27"/>
        <v/>
      </c>
      <c r="E1156" s="69" t="str">
        <f t="shared" si="28"/>
        <v/>
      </c>
      <c r="F1156" s="69" t="e">
        <f t="shared" si="29"/>
        <v>#VALUE!</v>
      </c>
    </row>
    <row r="1157" spans="1:6">
      <c r="A1157" s="68" t="e">
        <f t="shared" si="24"/>
        <v>#REF!</v>
      </c>
      <c r="B1157" s="68" t="e">
        <f t="shared" si="25"/>
        <v>#REF!</v>
      </c>
      <c r="C1157" s="69" t="str">
        <f t="shared" si="26"/>
        <v/>
      </c>
      <c r="D1157" s="69" t="str">
        <f t="shared" si="27"/>
        <v/>
      </c>
      <c r="E1157" s="69" t="str">
        <f t="shared" si="28"/>
        <v/>
      </c>
      <c r="F1157" s="69" t="e">
        <f t="shared" si="29"/>
        <v>#VALUE!</v>
      </c>
    </row>
    <row r="1158" spans="1:6">
      <c r="A1158" s="68" t="e">
        <f t="shared" si="24"/>
        <v>#REF!</v>
      </c>
      <c r="B1158" s="68" t="e">
        <f t="shared" si="25"/>
        <v>#REF!</v>
      </c>
      <c r="C1158" s="69" t="str">
        <f t="shared" si="26"/>
        <v/>
      </c>
      <c r="D1158" s="69" t="str">
        <f t="shared" si="27"/>
        <v/>
      </c>
      <c r="E1158" s="69" t="str">
        <f t="shared" si="28"/>
        <v/>
      </c>
      <c r="F1158" s="69" t="e">
        <f t="shared" si="29"/>
        <v>#VALUE!</v>
      </c>
    </row>
    <row r="1159" spans="1:6">
      <c r="A1159" s="68" t="e">
        <f t="shared" si="24"/>
        <v>#REF!</v>
      </c>
      <c r="B1159" s="68" t="e">
        <f t="shared" si="25"/>
        <v>#REF!</v>
      </c>
      <c r="C1159" s="69" t="str">
        <f t="shared" si="26"/>
        <v/>
      </c>
      <c r="D1159" s="69" t="str">
        <f t="shared" si="27"/>
        <v/>
      </c>
      <c r="E1159" s="69" t="str">
        <f t="shared" si="28"/>
        <v/>
      </c>
      <c r="F1159" s="69" t="e">
        <f t="shared" si="29"/>
        <v>#VALUE!</v>
      </c>
    </row>
    <row r="1160" spans="1:6">
      <c r="A1160" s="68" t="e">
        <f t="shared" si="24"/>
        <v>#REF!</v>
      </c>
      <c r="B1160" s="68" t="e">
        <f t="shared" si="25"/>
        <v>#REF!</v>
      </c>
      <c r="C1160" s="69" t="str">
        <f t="shared" si="26"/>
        <v/>
      </c>
      <c r="D1160" s="69" t="str">
        <f t="shared" si="27"/>
        <v/>
      </c>
      <c r="E1160" s="69" t="str">
        <f t="shared" si="28"/>
        <v/>
      </c>
      <c r="F1160" s="69" t="e">
        <f t="shared" si="29"/>
        <v>#VALUE!</v>
      </c>
    </row>
    <row r="1161" spans="1:6">
      <c r="A1161" s="68" t="e">
        <f t="shared" si="24"/>
        <v>#REF!</v>
      </c>
      <c r="B1161" s="68" t="e">
        <f t="shared" si="25"/>
        <v>#REF!</v>
      </c>
      <c r="C1161" s="69" t="str">
        <f t="shared" si="26"/>
        <v/>
      </c>
      <c r="D1161" s="69" t="str">
        <f t="shared" si="27"/>
        <v/>
      </c>
      <c r="E1161" s="69" t="str">
        <f t="shared" si="28"/>
        <v/>
      </c>
      <c r="F1161" s="69" t="e">
        <f t="shared" si="29"/>
        <v>#VALUE!</v>
      </c>
    </row>
    <row r="1162" spans="1:6">
      <c r="A1162" s="68" t="e">
        <f t="shared" si="24"/>
        <v>#REF!</v>
      </c>
      <c r="B1162" s="68" t="e">
        <f t="shared" si="25"/>
        <v>#REF!</v>
      </c>
      <c r="C1162" s="69" t="str">
        <f t="shared" si="26"/>
        <v/>
      </c>
      <c r="D1162" s="69" t="str">
        <f t="shared" si="27"/>
        <v/>
      </c>
      <c r="E1162" s="69" t="str">
        <f t="shared" si="28"/>
        <v/>
      </c>
      <c r="F1162" s="69" t="e">
        <f t="shared" si="29"/>
        <v>#VALUE!</v>
      </c>
    </row>
    <row r="1163" spans="1:6">
      <c r="A1163" s="68" t="e">
        <f t="shared" si="24"/>
        <v>#REF!</v>
      </c>
      <c r="B1163" s="68" t="e">
        <f t="shared" si="25"/>
        <v>#REF!</v>
      </c>
      <c r="C1163" s="69" t="str">
        <f t="shared" si="26"/>
        <v/>
      </c>
      <c r="D1163" s="69" t="str">
        <f t="shared" si="27"/>
        <v/>
      </c>
      <c r="E1163" s="69" t="str">
        <f t="shared" si="28"/>
        <v/>
      </c>
      <c r="F1163" s="69" t="e">
        <f t="shared" si="29"/>
        <v>#VALUE!</v>
      </c>
    </row>
    <row r="1164" spans="1:6">
      <c r="A1164" s="68" t="e">
        <f t="shared" si="24"/>
        <v>#REF!</v>
      </c>
      <c r="B1164" s="68" t="e">
        <f t="shared" si="25"/>
        <v>#REF!</v>
      </c>
      <c r="C1164" s="69" t="str">
        <f t="shared" si="26"/>
        <v/>
      </c>
      <c r="D1164" s="69" t="str">
        <f t="shared" si="27"/>
        <v/>
      </c>
      <c r="E1164" s="69" t="str">
        <f t="shared" si="28"/>
        <v/>
      </c>
      <c r="F1164" s="69" t="e">
        <f t="shared" si="29"/>
        <v>#VALUE!</v>
      </c>
    </row>
    <row r="1165" spans="1:6">
      <c r="A1165" s="68" t="e">
        <f t="shared" si="24"/>
        <v>#REF!</v>
      </c>
      <c r="B1165" s="68" t="e">
        <f t="shared" si="25"/>
        <v>#REF!</v>
      </c>
      <c r="C1165" s="69" t="str">
        <f t="shared" si="26"/>
        <v/>
      </c>
      <c r="D1165" s="69" t="str">
        <f t="shared" si="27"/>
        <v/>
      </c>
      <c r="E1165" s="69" t="str">
        <f t="shared" si="28"/>
        <v/>
      </c>
      <c r="F1165" s="69" t="e">
        <f t="shared" si="29"/>
        <v>#VALUE!</v>
      </c>
    </row>
    <row r="1166" spans="1:6">
      <c r="A1166" s="68" t="e">
        <f t="shared" si="24"/>
        <v>#REF!</v>
      </c>
      <c r="B1166" s="68" t="e">
        <f t="shared" si="25"/>
        <v>#REF!</v>
      </c>
      <c r="C1166" s="69" t="str">
        <f t="shared" si="26"/>
        <v/>
      </c>
      <c r="D1166" s="69" t="str">
        <f t="shared" si="27"/>
        <v/>
      </c>
      <c r="E1166" s="69" t="str">
        <f t="shared" si="28"/>
        <v/>
      </c>
      <c r="F1166" s="69" t="e">
        <f t="shared" si="29"/>
        <v>#VALUE!</v>
      </c>
    </row>
    <row r="1167" spans="1:6">
      <c r="A1167" s="68" t="e">
        <f t="shared" si="24"/>
        <v>#REF!</v>
      </c>
      <c r="B1167" s="68" t="e">
        <f t="shared" si="25"/>
        <v>#REF!</v>
      </c>
      <c r="C1167" s="69" t="str">
        <f t="shared" si="26"/>
        <v/>
      </c>
      <c r="D1167" s="69" t="str">
        <f t="shared" si="27"/>
        <v/>
      </c>
      <c r="E1167" s="69" t="str">
        <f t="shared" si="28"/>
        <v/>
      </c>
      <c r="F1167" s="69" t="e">
        <f t="shared" si="29"/>
        <v>#VALUE!</v>
      </c>
    </row>
    <row r="1168" spans="1:6">
      <c r="A1168" s="68" t="e">
        <f t="shared" si="24"/>
        <v>#REF!</v>
      </c>
      <c r="B1168" s="68" t="e">
        <f t="shared" si="25"/>
        <v>#REF!</v>
      </c>
      <c r="C1168" s="69" t="str">
        <f t="shared" si="26"/>
        <v/>
      </c>
      <c r="D1168" s="69" t="str">
        <f t="shared" si="27"/>
        <v/>
      </c>
      <c r="E1168" s="69" t="str">
        <f t="shared" si="28"/>
        <v/>
      </c>
      <c r="F1168" s="69" t="e">
        <f t="shared" si="29"/>
        <v>#VALUE!</v>
      </c>
    </row>
    <row r="1169" spans="1:6">
      <c r="A1169" s="68" t="e">
        <f t="shared" si="24"/>
        <v>#REF!</v>
      </c>
      <c r="B1169" s="68" t="e">
        <f t="shared" si="25"/>
        <v>#REF!</v>
      </c>
      <c r="C1169" s="69" t="str">
        <f t="shared" si="26"/>
        <v/>
      </c>
      <c r="D1169" s="69" t="str">
        <f t="shared" si="27"/>
        <v/>
      </c>
      <c r="E1169" s="69" t="str">
        <f t="shared" si="28"/>
        <v/>
      </c>
      <c r="F1169" s="69" t="e">
        <f t="shared" si="29"/>
        <v>#VALUE!</v>
      </c>
    </row>
    <row r="1170" spans="1:6">
      <c r="A1170" s="68" t="e">
        <f t="shared" si="24"/>
        <v>#REF!</v>
      </c>
      <c r="B1170" s="68" t="e">
        <f t="shared" si="25"/>
        <v>#REF!</v>
      </c>
      <c r="C1170" s="69" t="str">
        <f t="shared" si="26"/>
        <v/>
      </c>
      <c r="D1170" s="69" t="str">
        <f t="shared" si="27"/>
        <v/>
      </c>
      <c r="E1170" s="69" t="str">
        <f t="shared" si="28"/>
        <v/>
      </c>
      <c r="F1170" s="69" t="e">
        <f t="shared" si="29"/>
        <v>#VALUE!</v>
      </c>
    </row>
    <row r="1171" spans="1:6">
      <c r="A1171" s="68" t="e">
        <f t="shared" si="24"/>
        <v>#REF!</v>
      </c>
      <c r="B1171" s="68" t="e">
        <f t="shared" si="25"/>
        <v>#REF!</v>
      </c>
      <c r="C1171" s="69" t="str">
        <f t="shared" si="26"/>
        <v/>
      </c>
      <c r="D1171" s="69" t="str">
        <f t="shared" si="27"/>
        <v/>
      </c>
      <c r="E1171" s="69" t="str">
        <f t="shared" si="28"/>
        <v/>
      </c>
      <c r="F1171" s="69" t="e">
        <f t="shared" si="29"/>
        <v>#VALUE!</v>
      </c>
    </row>
    <row r="1172" spans="1:6">
      <c r="A1172" s="68" t="e">
        <f t="shared" si="24"/>
        <v>#REF!</v>
      </c>
      <c r="B1172" s="68" t="e">
        <f t="shared" si="25"/>
        <v>#REF!</v>
      </c>
      <c r="C1172" s="69" t="str">
        <f t="shared" si="26"/>
        <v/>
      </c>
      <c r="D1172" s="69" t="str">
        <f t="shared" si="27"/>
        <v/>
      </c>
      <c r="E1172" s="69" t="str">
        <f t="shared" si="28"/>
        <v/>
      </c>
      <c r="F1172" s="69" t="e">
        <f t="shared" si="29"/>
        <v>#VALUE!</v>
      </c>
    </row>
    <row r="1173" spans="1:6">
      <c r="A1173" s="68" t="e">
        <f t="shared" si="24"/>
        <v>#REF!</v>
      </c>
      <c r="B1173" s="68" t="e">
        <f t="shared" si="25"/>
        <v>#REF!</v>
      </c>
      <c r="C1173" s="69" t="str">
        <f t="shared" si="26"/>
        <v/>
      </c>
      <c r="D1173" s="69" t="str">
        <f t="shared" si="27"/>
        <v/>
      </c>
      <c r="E1173" s="69" t="str">
        <f t="shared" si="28"/>
        <v/>
      </c>
      <c r="F1173" s="69" t="e">
        <f t="shared" si="29"/>
        <v>#VALUE!</v>
      </c>
    </row>
    <row r="1174" spans="1:6">
      <c r="A1174" s="68" t="e">
        <f t="shared" si="24"/>
        <v>#REF!</v>
      </c>
      <c r="B1174" s="68" t="e">
        <f t="shared" si="25"/>
        <v>#REF!</v>
      </c>
      <c r="C1174" s="69" t="str">
        <f t="shared" si="26"/>
        <v/>
      </c>
      <c r="D1174" s="69" t="str">
        <f t="shared" si="27"/>
        <v/>
      </c>
      <c r="E1174" s="69" t="str">
        <f t="shared" si="28"/>
        <v/>
      </c>
      <c r="F1174" s="69" t="e">
        <f t="shared" si="29"/>
        <v>#VALUE!</v>
      </c>
    </row>
    <row r="1175" spans="1:6">
      <c r="A1175" s="68" t="e">
        <f t="shared" si="24"/>
        <v>#REF!</v>
      </c>
      <c r="B1175" s="68" t="e">
        <f t="shared" si="25"/>
        <v>#REF!</v>
      </c>
      <c r="C1175" s="69" t="str">
        <f t="shared" si="26"/>
        <v/>
      </c>
      <c r="D1175" s="69" t="str">
        <f t="shared" si="27"/>
        <v/>
      </c>
      <c r="E1175" s="69" t="str">
        <f t="shared" si="28"/>
        <v/>
      </c>
      <c r="F1175" s="69" t="e">
        <f t="shared" si="29"/>
        <v>#VALUE!</v>
      </c>
    </row>
    <row r="1176" spans="1:6">
      <c r="A1176" s="68" t="e">
        <f t="shared" si="24"/>
        <v>#REF!</v>
      </c>
      <c r="B1176" s="68" t="e">
        <f t="shared" si="25"/>
        <v>#REF!</v>
      </c>
      <c r="C1176" s="69" t="str">
        <f t="shared" si="26"/>
        <v/>
      </c>
      <c r="D1176" s="69" t="str">
        <f t="shared" si="27"/>
        <v/>
      </c>
      <c r="E1176" s="69" t="str">
        <f t="shared" si="28"/>
        <v/>
      </c>
      <c r="F1176" s="69" t="e">
        <f t="shared" si="29"/>
        <v>#VALUE!</v>
      </c>
    </row>
    <row r="1177" spans="1:6">
      <c r="A1177" s="68" t="e">
        <f t="shared" si="24"/>
        <v>#REF!</v>
      </c>
      <c r="B1177" s="68" t="e">
        <f t="shared" si="25"/>
        <v>#REF!</v>
      </c>
      <c r="C1177" s="69" t="str">
        <f t="shared" si="26"/>
        <v/>
      </c>
      <c r="D1177" s="69" t="str">
        <f t="shared" si="27"/>
        <v/>
      </c>
      <c r="E1177" s="69" t="str">
        <f t="shared" si="28"/>
        <v/>
      </c>
      <c r="F1177" s="69" t="e">
        <f t="shared" si="29"/>
        <v>#VALUE!</v>
      </c>
    </row>
    <row r="1178" spans="1:6">
      <c r="A1178" s="68" t="e">
        <f t="shared" si="24"/>
        <v>#REF!</v>
      </c>
      <c r="B1178" s="68" t="e">
        <f t="shared" si="25"/>
        <v>#REF!</v>
      </c>
      <c r="C1178" s="69" t="str">
        <f t="shared" si="26"/>
        <v/>
      </c>
      <c r="D1178" s="69" t="str">
        <f t="shared" si="27"/>
        <v/>
      </c>
      <c r="E1178" s="69" t="str">
        <f t="shared" si="28"/>
        <v/>
      </c>
      <c r="F1178" s="69" t="e">
        <f t="shared" si="29"/>
        <v>#VALUE!</v>
      </c>
    </row>
    <row r="1179" spans="1:6">
      <c r="A1179" s="68" t="e">
        <f t="shared" si="24"/>
        <v>#REF!</v>
      </c>
      <c r="B1179" s="68" t="e">
        <f t="shared" si="25"/>
        <v>#REF!</v>
      </c>
      <c r="C1179" s="69" t="str">
        <f t="shared" si="26"/>
        <v/>
      </c>
      <c r="D1179" s="69" t="str">
        <f t="shared" si="27"/>
        <v/>
      </c>
      <c r="E1179" s="69" t="str">
        <f t="shared" si="28"/>
        <v/>
      </c>
      <c r="F1179" s="69" t="e">
        <f t="shared" si="29"/>
        <v>#VALUE!</v>
      </c>
    </row>
    <row r="1180" spans="1:6">
      <c r="A1180" s="68" t="e">
        <f t="shared" si="24"/>
        <v>#REF!</v>
      </c>
      <c r="B1180" s="68" t="e">
        <f t="shared" si="25"/>
        <v>#REF!</v>
      </c>
      <c r="C1180" s="69" t="str">
        <f t="shared" si="26"/>
        <v/>
      </c>
      <c r="D1180" s="69" t="str">
        <f t="shared" si="27"/>
        <v/>
      </c>
      <c r="E1180" s="69" t="str">
        <f t="shared" si="28"/>
        <v/>
      </c>
      <c r="F1180" s="69" t="e">
        <f t="shared" si="29"/>
        <v>#VALUE!</v>
      </c>
    </row>
    <row r="1181" spans="1:6">
      <c r="A1181" s="68" t="e">
        <f t="shared" si="24"/>
        <v>#REF!</v>
      </c>
      <c r="B1181" s="68" t="e">
        <f t="shared" si="25"/>
        <v>#REF!</v>
      </c>
      <c r="C1181" s="69" t="str">
        <f t="shared" si="26"/>
        <v/>
      </c>
      <c r="D1181" s="69" t="str">
        <f t="shared" si="27"/>
        <v/>
      </c>
      <c r="E1181" s="69" t="str">
        <f t="shared" si="28"/>
        <v/>
      </c>
      <c r="F1181" s="69" t="e">
        <f t="shared" si="29"/>
        <v>#VALUE!</v>
      </c>
    </row>
    <row r="1182" spans="1:6">
      <c r="A1182" s="68" t="e">
        <f t="shared" si="24"/>
        <v>#REF!</v>
      </c>
      <c r="B1182" s="68" t="e">
        <f t="shared" si="25"/>
        <v>#REF!</v>
      </c>
      <c r="C1182" s="69" t="str">
        <f t="shared" si="26"/>
        <v/>
      </c>
      <c r="D1182" s="69" t="str">
        <f t="shared" si="27"/>
        <v/>
      </c>
      <c r="E1182" s="69" t="str">
        <f t="shared" si="28"/>
        <v/>
      </c>
      <c r="F1182" s="69" t="e">
        <f t="shared" si="29"/>
        <v>#VALUE!</v>
      </c>
    </row>
    <row r="1183" spans="1:6">
      <c r="A1183" s="68" t="e">
        <f t="shared" si="24"/>
        <v>#REF!</v>
      </c>
      <c r="B1183" s="68" t="e">
        <f t="shared" si="25"/>
        <v>#REF!</v>
      </c>
      <c r="C1183" s="69" t="str">
        <f t="shared" si="26"/>
        <v/>
      </c>
      <c r="D1183" s="69" t="str">
        <f t="shared" si="27"/>
        <v/>
      </c>
      <c r="E1183" s="69" t="str">
        <f t="shared" si="28"/>
        <v/>
      </c>
      <c r="F1183" s="69" t="e">
        <f t="shared" si="29"/>
        <v>#VALUE!</v>
      </c>
    </row>
    <row r="1184" spans="1:6">
      <c r="A1184" s="68" t="e">
        <f t="shared" si="24"/>
        <v>#REF!</v>
      </c>
      <c r="B1184" s="68" t="e">
        <f t="shared" si="25"/>
        <v>#REF!</v>
      </c>
      <c r="C1184" s="69" t="str">
        <f t="shared" si="26"/>
        <v/>
      </c>
      <c r="D1184" s="69" t="str">
        <f t="shared" si="27"/>
        <v/>
      </c>
      <c r="E1184" s="69" t="str">
        <f t="shared" si="28"/>
        <v/>
      </c>
      <c r="F1184" s="69" t="e">
        <f t="shared" si="29"/>
        <v>#VALUE!</v>
      </c>
    </row>
    <row r="1185" spans="1:6">
      <c r="A1185" s="68" t="e">
        <f t="shared" si="24"/>
        <v>#REF!</v>
      </c>
      <c r="B1185" s="68" t="e">
        <f t="shared" si="25"/>
        <v>#REF!</v>
      </c>
      <c r="C1185" s="69" t="str">
        <f t="shared" si="26"/>
        <v/>
      </c>
      <c r="D1185" s="69" t="str">
        <f t="shared" si="27"/>
        <v/>
      </c>
      <c r="E1185" s="69" t="str">
        <f t="shared" si="28"/>
        <v/>
      </c>
      <c r="F1185" s="69" t="e">
        <f t="shared" si="29"/>
        <v>#VALUE!</v>
      </c>
    </row>
    <row r="1186" spans="1:6">
      <c r="A1186" s="68" t="e">
        <f t="shared" si="24"/>
        <v>#REF!</v>
      </c>
      <c r="B1186" s="68" t="e">
        <f t="shared" si="25"/>
        <v>#REF!</v>
      </c>
      <c r="C1186" s="69" t="str">
        <f t="shared" si="26"/>
        <v/>
      </c>
      <c r="D1186" s="69" t="str">
        <f t="shared" si="27"/>
        <v/>
      </c>
      <c r="E1186" s="69" t="str">
        <f t="shared" si="28"/>
        <v/>
      </c>
      <c r="F1186" s="69" t="e">
        <f t="shared" si="29"/>
        <v>#VALUE!</v>
      </c>
    </row>
    <row r="1187" spans="1:6">
      <c r="A1187" s="68" t="e">
        <f t="shared" si="24"/>
        <v>#REF!</v>
      </c>
      <c r="B1187" s="68" t="e">
        <f t="shared" si="25"/>
        <v>#REF!</v>
      </c>
      <c r="C1187" s="69" t="str">
        <f t="shared" si="26"/>
        <v/>
      </c>
      <c r="D1187" s="69" t="str">
        <f t="shared" si="27"/>
        <v/>
      </c>
      <c r="E1187" s="69" t="str">
        <f t="shared" si="28"/>
        <v/>
      </c>
      <c r="F1187" s="69" t="e">
        <f t="shared" si="29"/>
        <v>#VALUE!</v>
      </c>
    </row>
    <row r="1188" spans="1:6">
      <c r="A1188" s="68" t="e">
        <f t="shared" si="24"/>
        <v>#REF!</v>
      </c>
      <c r="B1188" s="68" t="e">
        <f t="shared" si="25"/>
        <v>#REF!</v>
      </c>
      <c r="C1188" s="69" t="str">
        <f t="shared" si="26"/>
        <v/>
      </c>
      <c r="D1188" s="69" t="str">
        <f t="shared" si="27"/>
        <v/>
      </c>
      <c r="E1188" s="69" t="str">
        <f t="shared" si="28"/>
        <v/>
      </c>
      <c r="F1188" s="69" t="e">
        <f t="shared" si="29"/>
        <v>#VALUE!</v>
      </c>
    </row>
    <row r="1189" spans="1:6">
      <c r="A1189" s="68" t="e">
        <f t="shared" si="24"/>
        <v>#REF!</v>
      </c>
      <c r="B1189" s="68" t="e">
        <f t="shared" si="25"/>
        <v>#REF!</v>
      </c>
      <c r="C1189" s="69" t="str">
        <f t="shared" si="26"/>
        <v/>
      </c>
      <c r="D1189" s="69" t="str">
        <f t="shared" si="27"/>
        <v/>
      </c>
      <c r="E1189" s="69" t="str">
        <f t="shared" si="28"/>
        <v/>
      </c>
      <c r="F1189" s="69" t="e">
        <f t="shared" si="29"/>
        <v>#VALUE!</v>
      </c>
    </row>
    <row r="1190" spans="1:6">
      <c r="A1190" s="68" t="e">
        <f t="shared" si="24"/>
        <v>#REF!</v>
      </c>
      <c r="B1190" s="68" t="e">
        <f t="shared" si="25"/>
        <v>#REF!</v>
      </c>
      <c r="C1190" s="69" t="str">
        <f t="shared" si="26"/>
        <v/>
      </c>
      <c r="D1190" s="69" t="str">
        <f t="shared" si="27"/>
        <v/>
      </c>
      <c r="E1190" s="69" t="str">
        <f t="shared" si="28"/>
        <v/>
      </c>
      <c r="F1190" s="69" t="e">
        <f t="shared" si="29"/>
        <v>#VALUE!</v>
      </c>
    </row>
    <row r="1191" spans="1:6">
      <c r="A1191" s="68" t="e">
        <f t="shared" si="24"/>
        <v>#REF!</v>
      </c>
      <c r="B1191" s="68" t="e">
        <f t="shared" si="25"/>
        <v>#REF!</v>
      </c>
      <c r="C1191" s="69" t="str">
        <f t="shared" si="26"/>
        <v/>
      </c>
      <c r="D1191" s="69" t="str">
        <f t="shared" si="27"/>
        <v/>
      </c>
      <c r="E1191" s="69" t="str">
        <f t="shared" si="28"/>
        <v/>
      </c>
      <c r="F1191" s="69" t="e">
        <f t="shared" si="29"/>
        <v>#VALUE!</v>
      </c>
    </row>
    <row r="1192" spans="1:6">
      <c r="A1192" s="68" t="e">
        <f t="shared" si="24"/>
        <v>#REF!</v>
      </c>
      <c r="B1192" s="68" t="e">
        <f t="shared" si="25"/>
        <v>#REF!</v>
      </c>
      <c r="C1192" s="69" t="str">
        <f t="shared" si="26"/>
        <v/>
      </c>
      <c r="D1192" s="69" t="str">
        <f t="shared" si="27"/>
        <v/>
      </c>
      <c r="E1192" s="69" t="str">
        <f t="shared" si="28"/>
        <v/>
      </c>
      <c r="F1192" s="69" t="e">
        <f t="shared" si="29"/>
        <v>#VALUE!</v>
      </c>
    </row>
    <row r="1193" spans="1:6">
      <c r="A1193" s="68" t="e">
        <f t="shared" si="24"/>
        <v>#REF!</v>
      </c>
      <c r="B1193" s="68" t="e">
        <f t="shared" si="25"/>
        <v>#REF!</v>
      </c>
      <c r="C1193" s="69" t="str">
        <f t="shared" si="26"/>
        <v/>
      </c>
      <c r="D1193" s="69" t="str">
        <f t="shared" si="27"/>
        <v/>
      </c>
      <c r="E1193" s="69" t="str">
        <f t="shared" si="28"/>
        <v/>
      </c>
      <c r="F1193" s="69" t="e">
        <f t="shared" si="29"/>
        <v>#VALUE!</v>
      </c>
    </row>
    <row r="1194" spans="1:6">
      <c r="A1194" s="68" t="e">
        <f t="shared" si="24"/>
        <v>#REF!</v>
      </c>
      <c r="B1194" s="68" t="e">
        <f t="shared" si="25"/>
        <v>#REF!</v>
      </c>
      <c r="C1194" s="69" t="str">
        <f t="shared" si="26"/>
        <v/>
      </c>
      <c r="D1194" s="69" t="str">
        <f t="shared" si="27"/>
        <v/>
      </c>
      <c r="E1194" s="69" t="str">
        <f t="shared" si="28"/>
        <v/>
      </c>
      <c r="F1194" s="69" t="e">
        <f t="shared" si="29"/>
        <v>#VALUE!</v>
      </c>
    </row>
    <row r="1195" spans="1:6">
      <c r="A1195" s="68" t="e">
        <f t="shared" si="24"/>
        <v>#REF!</v>
      </c>
      <c r="B1195" s="68" t="e">
        <f t="shared" si="25"/>
        <v>#REF!</v>
      </c>
      <c r="C1195" s="69" t="str">
        <f t="shared" si="26"/>
        <v/>
      </c>
      <c r="D1195" s="69" t="str">
        <f t="shared" si="27"/>
        <v/>
      </c>
      <c r="E1195" s="69" t="str">
        <f t="shared" si="28"/>
        <v/>
      </c>
      <c r="F1195" s="69" t="e">
        <f t="shared" si="29"/>
        <v>#VALUE!</v>
      </c>
    </row>
    <row r="1196" spans="1:6">
      <c r="A1196" s="68" t="e">
        <f t="shared" si="24"/>
        <v>#REF!</v>
      </c>
      <c r="B1196" s="68" t="e">
        <f t="shared" si="25"/>
        <v>#REF!</v>
      </c>
      <c r="C1196" s="69" t="str">
        <f t="shared" si="26"/>
        <v/>
      </c>
      <c r="D1196" s="69" t="str">
        <f t="shared" si="27"/>
        <v/>
      </c>
      <c r="E1196" s="69" t="str">
        <f t="shared" si="28"/>
        <v/>
      </c>
      <c r="F1196" s="69" t="e">
        <f t="shared" si="29"/>
        <v>#VALUE!</v>
      </c>
    </row>
    <row r="1197" spans="1:6">
      <c r="A1197" s="68" t="e">
        <f t="shared" si="24"/>
        <v>#REF!</v>
      </c>
      <c r="B1197" s="68" t="e">
        <f t="shared" si="25"/>
        <v>#REF!</v>
      </c>
      <c r="C1197" s="69" t="str">
        <f t="shared" si="26"/>
        <v/>
      </c>
      <c r="D1197" s="69" t="str">
        <f t="shared" si="27"/>
        <v/>
      </c>
      <c r="E1197" s="69" t="str">
        <f t="shared" si="28"/>
        <v/>
      </c>
      <c r="F1197" s="69" t="e">
        <f t="shared" si="29"/>
        <v>#VALUE!</v>
      </c>
    </row>
    <row r="1198" spans="1:6">
      <c r="A1198" s="68" t="e">
        <f t="shared" si="24"/>
        <v>#REF!</v>
      </c>
      <c r="B1198" s="68" t="e">
        <f t="shared" si="25"/>
        <v>#REF!</v>
      </c>
      <c r="C1198" s="69" t="str">
        <f t="shared" si="26"/>
        <v/>
      </c>
      <c r="D1198" s="69" t="str">
        <f t="shared" si="27"/>
        <v/>
      </c>
      <c r="E1198" s="69" t="str">
        <f t="shared" si="28"/>
        <v/>
      </c>
      <c r="F1198" s="69" t="e">
        <f t="shared" si="29"/>
        <v>#VALUE!</v>
      </c>
    </row>
    <row r="1199" spans="1:6">
      <c r="A1199" s="68" t="e">
        <f t="shared" si="24"/>
        <v>#REF!</v>
      </c>
      <c r="B1199" s="68" t="e">
        <f t="shared" si="25"/>
        <v>#REF!</v>
      </c>
      <c r="C1199" s="69" t="str">
        <f t="shared" si="26"/>
        <v/>
      </c>
      <c r="D1199" s="69" t="str">
        <f t="shared" si="27"/>
        <v/>
      </c>
      <c r="E1199" s="69" t="str">
        <f t="shared" si="28"/>
        <v/>
      </c>
      <c r="F1199" s="69" t="e">
        <f t="shared" si="29"/>
        <v>#VALUE!</v>
      </c>
    </row>
    <row r="1200" spans="1:6">
      <c r="A1200" s="68" t="e">
        <f t="shared" si="24"/>
        <v>#REF!</v>
      </c>
      <c r="B1200" s="68" t="e">
        <f t="shared" si="25"/>
        <v>#REF!</v>
      </c>
      <c r="C1200" s="69" t="str">
        <f t="shared" si="26"/>
        <v/>
      </c>
      <c r="D1200" s="69" t="str">
        <f t="shared" si="27"/>
        <v/>
      </c>
      <c r="E1200" s="69" t="str">
        <f t="shared" si="28"/>
        <v/>
      </c>
      <c r="F1200" s="69" t="e">
        <f t="shared" si="29"/>
        <v>#VALUE!</v>
      </c>
    </row>
    <row r="1201" spans="1:6">
      <c r="A1201" s="68" t="e">
        <f t="shared" si="24"/>
        <v>#REF!</v>
      </c>
      <c r="B1201" s="68" t="e">
        <f t="shared" si="25"/>
        <v>#REF!</v>
      </c>
      <c r="C1201" s="69" t="str">
        <f t="shared" si="26"/>
        <v/>
      </c>
      <c r="D1201" s="69" t="str">
        <f t="shared" si="27"/>
        <v/>
      </c>
      <c r="E1201" s="69" t="str">
        <f t="shared" si="28"/>
        <v/>
      </c>
      <c r="F1201" s="69" t="e">
        <f t="shared" si="29"/>
        <v>#VALUE!</v>
      </c>
    </row>
    <row r="1202" spans="1:6">
      <c r="A1202" s="68" t="e">
        <f t="shared" si="24"/>
        <v>#REF!</v>
      </c>
      <c r="B1202" s="68" t="e">
        <f t="shared" si="25"/>
        <v>#REF!</v>
      </c>
      <c r="C1202" s="69" t="str">
        <f t="shared" si="26"/>
        <v/>
      </c>
      <c r="D1202" s="69" t="str">
        <f t="shared" si="27"/>
        <v/>
      </c>
      <c r="E1202" s="69" t="str">
        <f t="shared" si="28"/>
        <v/>
      </c>
      <c r="F1202" s="69" t="e">
        <f t="shared" si="29"/>
        <v>#VALUE!</v>
      </c>
    </row>
    <row r="1203" spans="1:6">
      <c r="A1203" s="68" t="e">
        <f t="shared" si="24"/>
        <v>#REF!</v>
      </c>
      <c r="B1203" s="68" t="e">
        <f t="shared" si="25"/>
        <v>#REF!</v>
      </c>
      <c r="C1203" s="69" t="str">
        <f t="shared" si="26"/>
        <v/>
      </c>
      <c r="D1203" s="69" t="str">
        <f t="shared" si="27"/>
        <v/>
      </c>
      <c r="E1203" s="69" t="str">
        <f t="shared" si="28"/>
        <v/>
      </c>
      <c r="F1203" s="69" t="e">
        <f t="shared" si="29"/>
        <v>#VALUE!</v>
      </c>
    </row>
    <row r="1204" spans="1:6">
      <c r="A1204" s="68" t="e">
        <f t="shared" si="24"/>
        <v>#REF!</v>
      </c>
      <c r="B1204" s="68" t="e">
        <f t="shared" si="25"/>
        <v>#REF!</v>
      </c>
      <c r="C1204" s="69" t="str">
        <f t="shared" si="26"/>
        <v/>
      </c>
      <c r="D1204" s="69" t="str">
        <f t="shared" si="27"/>
        <v/>
      </c>
      <c r="E1204" s="69" t="str">
        <f t="shared" si="28"/>
        <v/>
      </c>
      <c r="F1204" s="69" t="e">
        <f t="shared" si="29"/>
        <v>#VALUE!</v>
      </c>
    </row>
    <row r="1205" spans="1:6">
      <c r="A1205" s="68" t="e">
        <f t="shared" si="24"/>
        <v>#REF!</v>
      </c>
      <c r="B1205" s="68" t="e">
        <f t="shared" si="25"/>
        <v>#REF!</v>
      </c>
      <c r="C1205" s="69" t="str">
        <f t="shared" si="26"/>
        <v/>
      </c>
      <c r="D1205" s="69" t="str">
        <f t="shared" si="27"/>
        <v/>
      </c>
      <c r="E1205" s="69" t="str">
        <f t="shared" si="28"/>
        <v/>
      </c>
      <c r="F1205" s="69" t="e">
        <f t="shared" si="29"/>
        <v>#VALUE!</v>
      </c>
    </row>
    <row r="1206" spans="1:6">
      <c r="A1206" s="68" t="e">
        <f t="shared" si="24"/>
        <v>#REF!</v>
      </c>
      <c r="B1206" s="68" t="e">
        <f t="shared" si="25"/>
        <v>#REF!</v>
      </c>
      <c r="C1206" s="69" t="str">
        <f t="shared" si="26"/>
        <v/>
      </c>
      <c r="D1206" s="69" t="str">
        <f t="shared" si="27"/>
        <v/>
      </c>
      <c r="E1206" s="69" t="str">
        <f t="shared" si="28"/>
        <v/>
      </c>
      <c r="F1206" s="69" t="e">
        <f t="shared" si="29"/>
        <v>#VALUE!</v>
      </c>
    </row>
    <row r="1207" spans="1:6">
      <c r="A1207" s="68" t="e">
        <f t="shared" si="24"/>
        <v>#REF!</v>
      </c>
      <c r="B1207" s="68" t="e">
        <f t="shared" si="25"/>
        <v>#REF!</v>
      </c>
      <c r="C1207" s="69" t="str">
        <f t="shared" si="26"/>
        <v/>
      </c>
      <c r="D1207" s="69" t="str">
        <f t="shared" si="27"/>
        <v/>
      </c>
      <c r="E1207" s="69" t="str">
        <f t="shared" si="28"/>
        <v/>
      </c>
      <c r="F1207" s="69" t="e">
        <f t="shared" si="29"/>
        <v>#VALUE!</v>
      </c>
    </row>
    <row r="1208" spans="1:6">
      <c r="A1208" s="68" t="e">
        <f t="shared" si="24"/>
        <v>#REF!</v>
      </c>
      <c r="B1208" s="68" t="e">
        <f t="shared" si="25"/>
        <v>#REF!</v>
      </c>
      <c r="C1208" s="69" t="str">
        <f t="shared" si="26"/>
        <v/>
      </c>
      <c r="D1208" s="69" t="str">
        <f t="shared" si="27"/>
        <v/>
      </c>
      <c r="E1208" s="69" t="str">
        <f t="shared" si="28"/>
        <v/>
      </c>
      <c r="F1208" s="69" t="e">
        <f t="shared" si="29"/>
        <v>#VALUE!</v>
      </c>
    </row>
    <row r="1209" spans="1:6">
      <c r="A1209" s="68" t="e">
        <f t="shared" si="24"/>
        <v>#REF!</v>
      </c>
      <c r="B1209" s="68" t="e">
        <f t="shared" si="25"/>
        <v>#REF!</v>
      </c>
      <c r="C1209" s="69" t="str">
        <f t="shared" si="26"/>
        <v/>
      </c>
      <c r="D1209" s="69" t="str">
        <f t="shared" si="27"/>
        <v/>
      </c>
      <c r="E1209" s="69" t="str">
        <f t="shared" si="28"/>
        <v/>
      </c>
      <c r="F1209" s="69" t="e">
        <f t="shared" si="29"/>
        <v>#VALUE!</v>
      </c>
    </row>
    <row r="1210" spans="1:6">
      <c r="A1210" s="68" t="e">
        <f t="shared" si="24"/>
        <v>#REF!</v>
      </c>
      <c r="B1210" s="68" t="e">
        <f t="shared" si="25"/>
        <v>#REF!</v>
      </c>
      <c r="C1210" s="69" t="str">
        <f t="shared" si="26"/>
        <v/>
      </c>
      <c r="D1210" s="69" t="str">
        <f t="shared" si="27"/>
        <v/>
      </c>
      <c r="E1210" s="69" t="str">
        <f t="shared" si="28"/>
        <v/>
      </c>
      <c r="F1210" s="69" t="e">
        <f t="shared" si="29"/>
        <v>#VALUE!</v>
      </c>
    </row>
    <row r="1211" spans="1:6">
      <c r="A1211" s="68" t="e">
        <f t="shared" si="24"/>
        <v>#REF!</v>
      </c>
      <c r="B1211" s="68" t="e">
        <f t="shared" si="25"/>
        <v>#REF!</v>
      </c>
      <c r="C1211" s="69" t="str">
        <f t="shared" si="26"/>
        <v/>
      </c>
      <c r="D1211" s="69" t="str">
        <f t="shared" si="27"/>
        <v/>
      </c>
      <c r="E1211" s="69" t="str">
        <f t="shared" si="28"/>
        <v/>
      </c>
      <c r="F1211" s="69" t="e">
        <f t="shared" si="29"/>
        <v>#VALUE!</v>
      </c>
    </row>
    <row r="1212" spans="1:6">
      <c r="A1212" s="68" t="e">
        <f t="shared" si="24"/>
        <v>#REF!</v>
      </c>
      <c r="B1212" s="68" t="e">
        <f t="shared" si="25"/>
        <v>#REF!</v>
      </c>
      <c r="C1212" s="69" t="str">
        <f t="shared" si="26"/>
        <v/>
      </c>
      <c r="D1212" s="69" t="str">
        <f t="shared" si="27"/>
        <v/>
      </c>
      <c r="E1212" s="69" t="str">
        <f t="shared" si="28"/>
        <v/>
      </c>
      <c r="F1212" s="69" t="e">
        <f t="shared" si="29"/>
        <v>#VALUE!</v>
      </c>
    </row>
    <row r="1213" spans="1:6">
      <c r="A1213" s="68" t="e">
        <f t="shared" si="24"/>
        <v>#REF!</v>
      </c>
      <c r="B1213" s="68" t="e">
        <f t="shared" si="25"/>
        <v>#REF!</v>
      </c>
      <c r="C1213" s="69" t="str">
        <f t="shared" si="26"/>
        <v/>
      </c>
      <c r="D1213" s="69" t="str">
        <f t="shared" si="27"/>
        <v/>
      </c>
      <c r="E1213" s="69" t="str">
        <f t="shared" si="28"/>
        <v/>
      </c>
      <c r="F1213" s="69" t="e">
        <f t="shared" si="29"/>
        <v>#VALUE!</v>
      </c>
    </row>
    <row r="1214" spans="1:6">
      <c r="A1214" s="68" t="e">
        <f t="shared" si="24"/>
        <v>#REF!</v>
      </c>
      <c r="B1214" s="68" t="e">
        <f t="shared" si="25"/>
        <v>#REF!</v>
      </c>
      <c r="C1214" s="69" t="str">
        <f t="shared" si="26"/>
        <v/>
      </c>
      <c r="D1214" s="69" t="str">
        <f t="shared" si="27"/>
        <v/>
      </c>
      <c r="E1214" s="69" t="str">
        <f t="shared" si="28"/>
        <v/>
      </c>
      <c r="F1214" s="69" t="e">
        <f t="shared" si="29"/>
        <v>#VALUE!</v>
      </c>
    </row>
    <row r="1215" spans="1:6">
      <c r="A1215" s="68" t="e">
        <f t="shared" si="24"/>
        <v>#REF!</v>
      </c>
      <c r="B1215" s="68" t="e">
        <f t="shared" si="25"/>
        <v>#REF!</v>
      </c>
      <c r="C1215" s="69" t="str">
        <f t="shared" si="26"/>
        <v/>
      </c>
      <c r="D1215" s="69" t="str">
        <f t="shared" si="27"/>
        <v/>
      </c>
      <c r="E1215" s="69" t="str">
        <f t="shared" si="28"/>
        <v/>
      </c>
      <c r="F1215" s="69" t="e">
        <f t="shared" si="29"/>
        <v>#VALUE!</v>
      </c>
    </row>
    <row r="1216" spans="1:6">
      <c r="A1216" s="68" t="e">
        <f t="shared" si="24"/>
        <v>#REF!</v>
      </c>
      <c r="B1216" s="68" t="e">
        <f t="shared" si="25"/>
        <v>#REF!</v>
      </c>
      <c r="C1216" s="69" t="str">
        <f t="shared" si="26"/>
        <v/>
      </c>
      <c r="D1216" s="69" t="str">
        <f t="shared" si="27"/>
        <v/>
      </c>
      <c r="E1216" s="69" t="str">
        <f t="shared" si="28"/>
        <v/>
      </c>
      <c r="F1216" s="69" t="e">
        <f t="shared" si="29"/>
        <v>#VALUE!</v>
      </c>
    </row>
    <row r="1217" spans="1:6">
      <c r="A1217" s="68" t="e">
        <f t="shared" si="24"/>
        <v>#REF!</v>
      </c>
      <c r="B1217" s="68" t="e">
        <f t="shared" si="25"/>
        <v>#REF!</v>
      </c>
      <c r="C1217" s="69" t="str">
        <f t="shared" si="26"/>
        <v/>
      </c>
      <c r="D1217" s="69" t="str">
        <f t="shared" si="27"/>
        <v/>
      </c>
      <c r="E1217" s="69" t="str">
        <f t="shared" si="28"/>
        <v/>
      </c>
      <c r="F1217" s="69" t="e">
        <f t="shared" si="29"/>
        <v>#VALUE!</v>
      </c>
    </row>
    <row r="1218" spans="1:6">
      <c r="A1218" s="68" t="e">
        <f t="shared" si="24"/>
        <v>#REF!</v>
      </c>
      <c r="B1218" s="68" t="e">
        <f t="shared" si="25"/>
        <v>#REF!</v>
      </c>
      <c r="C1218" s="69" t="str">
        <f t="shared" si="26"/>
        <v/>
      </c>
      <c r="D1218" s="69" t="str">
        <f t="shared" si="27"/>
        <v/>
      </c>
      <c r="E1218" s="69" t="str">
        <f t="shared" si="28"/>
        <v/>
      </c>
      <c r="F1218" s="69" t="e">
        <f t="shared" si="29"/>
        <v>#VALUE!</v>
      </c>
    </row>
    <row r="1219" spans="1:6">
      <c r="A1219" s="68" t="e">
        <f t="shared" si="24"/>
        <v>#REF!</v>
      </c>
      <c r="B1219" s="68" t="e">
        <f t="shared" si="25"/>
        <v>#REF!</v>
      </c>
      <c r="C1219" s="69" t="str">
        <f t="shared" si="26"/>
        <v/>
      </c>
      <c r="D1219" s="69" t="str">
        <f t="shared" si="27"/>
        <v/>
      </c>
      <c r="E1219" s="69" t="str">
        <f t="shared" si="28"/>
        <v/>
      </c>
      <c r="F1219" s="69" t="e">
        <f t="shared" si="29"/>
        <v>#VALUE!</v>
      </c>
    </row>
    <row r="1220" spans="1:6">
      <c r="A1220" s="68" t="e">
        <f t="shared" si="24"/>
        <v>#REF!</v>
      </c>
      <c r="B1220" s="68" t="e">
        <f t="shared" si="25"/>
        <v>#REF!</v>
      </c>
      <c r="C1220" s="69" t="str">
        <f t="shared" si="26"/>
        <v/>
      </c>
      <c r="D1220" s="69" t="str">
        <f t="shared" si="27"/>
        <v/>
      </c>
      <c r="E1220" s="69" t="str">
        <f t="shared" si="28"/>
        <v/>
      </c>
      <c r="F1220" s="69" t="e">
        <f t="shared" si="29"/>
        <v>#VALUE!</v>
      </c>
    </row>
    <row r="1221" spans="1:6">
      <c r="A1221" s="68" t="e">
        <f t="shared" si="24"/>
        <v>#REF!</v>
      </c>
      <c r="B1221" s="68" t="e">
        <f t="shared" si="25"/>
        <v>#REF!</v>
      </c>
      <c r="C1221" s="69" t="str">
        <f t="shared" si="26"/>
        <v/>
      </c>
      <c r="D1221" s="69" t="str">
        <f t="shared" si="27"/>
        <v/>
      </c>
      <c r="E1221" s="69" t="str">
        <f t="shared" si="28"/>
        <v/>
      </c>
      <c r="F1221" s="69" t="e">
        <f t="shared" si="29"/>
        <v>#VALUE!</v>
      </c>
    </row>
    <row r="1222" spans="1:6">
      <c r="A1222" s="68" t="e">
        <f t="shared" si="24"/>
        <v>#REF!</v>
      </c>
      <c r="B1222" s="68" t="e">
        <f t="shared" si="25"/>
        <v>#REF!</v>
      </c>
      <c r="C1222" s="69" t="str">
        <f t="shared" si="26"/>
        <v/>
      </c>
      <c r="D1222" s="69" t="str">
        <f t="shared" si="27"/>
        <v/>
      </c>
      <c r="E1222" s="69" t="str">
        <f t="shared" si="28"/>
        <v/>
      </c>
      <c r="F1222" s="69" t="e">
        <f t="shared" si="29"/>
        <v>#VALUE!</v>
      </c>
    </row>
    <row r="1223" spans="1:6">
      <c r="A1223" s="68" t="e">
        <f t="shared" si="24"/>
        <v>#REF!</v>
      </c>
      <c r="B1223" s="68" t="e">
        <f t="shared" si="25"/>
        <v>#REF!</v>
      </c>
      <c r="C1223" s="69" t="str">
        <f t="shared" si="26"/>
        <v/>
      </c>
      <c r="D1223" s="69" t="str">
        <f t="shared" si="27"/>
        <v/>
      </c>
      <c r="E1223" s="69" t="str">
        <f t="shared" si="28"/>
        <v/>
      </c>
      <c r="F1223" s="69" t="e">
        <f t="shared" si="29"/>
        <v>#VALUE!</v>
      </c>
    </row>
    <row r="1224" spans="1:6">
      <c r="A1224" s="68" t="e">
        <f t="shared" si="24"/>
        <v>#REF!</v>
      </c>
      <c r="B1224" s="68" t="e">
        <f t="shared" si="25"/>
        <v>#REF!</v>
      </c>
      <c r="C1224" s="69" t="str">
        <f t="shared" si="26"/>
        <v/>
      </c>
      <c r="D1224" s="69" t="str">
        <f t="shared" si="27"/>
        <v/>
      </c>
      <c r="E1224" s="69" t="str">
        <f t="shared" si="28"/>
        <v/>
      </c>
      <c r="F1224" s="69" t="e">
        <f t="shared" si="29"/>
        <v>#VALUE!</v>
      </c>
    </row>
    <row r="1225" spans="1:6">
      <c r="A1225" s="68" t="e">
        <f t="shared" si="24"/>
        <v>#REF!</v>
      </c>
      <c r="B1225" s="68" t="e">
        <f t="shared" si="25"/>
        <v>#REF!</v>
      </c>
      <c r="C1225" s="69" t="str">
        <f t="shared" si="26"/>
        <v/>
      </c>
      <c r="D1225" s="69" t="str">
        <f t="shared" si="27"/>
        <v/>
      </c>
      <c r="E1225" s="69" t="str">
        <f t="shared" si="28"/>
        <v/>
      </c>
      <c r="F1225" s="69" t="e">
        <f t="shared" si="29"/>
        <v>#VALUE!</v>
      </c>
    </row>
    <row r="1226" spans="1:6">
      <c r="A1226" s="68" t="e">
        <f t="shared" si="24"/>
        <v>#REF!</v>
      </c>
      <c r="B1226" s="68" t="e">
        <f t="shared" si="25"/>
        <v>#REF!</v>
      </c>
      <c r="C1226" s="69" t="str">
        <f t="shared" si="26"/>
        <v/>
      </c>
      <c r="D1226" s="69" t="str">
        <f t="shared" si="27"/>
        <v/>
      </c>
      <c r="E1226" s="69" t="str">
        <f t="shared" si="28"/>
        <v/>
      </c>
      <c r="F1226" s="69" t="e">
        <f t="shared" si="29"/>
        <v>#VALUE!</v>
      </c>
    </row>
    <row r="1227" spans="1:6">
      <c r="A1227" s="68" t="e">
        <f t="shared" si="24"/>
        <v>#REF!</v>
      </c>
      <c r="B1227" s="68" t="e">
        <f t="shared" si="25"/>
        <v>#REF!</v>
      </c>
      <c r="C1227" s="69" t="str">
        <f t="shared" si="26"/>
        <v/>
      </c>
      <c r="D1227" s="69" t="str">
        <f t="shared" si="27"/>
        <v/>
      </c>
      <c r="E1227" s="69" t="str">
        <f t="shared" si="28"/>
        <v/>
      </c>
      <c r="F1227" s="69" t="e">
        <f t="shared" si="29"/>
        <v>#VALUE!</v>
      </c>
    </row>
    <row r="1228" spans="1:6">
      <c r="A1228" s="68" t="e">
        <f t="shared" si="24"/>
        <v>#REF!</v>
      </c>
      <c r="B1228" s="68" t="e">
        <f t="shared" si="25"/>
        <v>#REF!</v>
      </c>
      <c r="C1228" s="69" t="str">
        <f t="shared" si="26"/>
        <v/>
      </c>
      <c r="D1228" s="69" t="str">
        <f t="shared" si="27"/>
        <v/>
      </c>
      <c r="E1228" s="69" t="str">
        <f t="shared" si="28"/>
        <v/>
      </c>
      <c r="F1228" s="69" t="e">
        <f t="shared" si="29"/>
        <v>#VALUE!</v>
      </c>
    </row>
    <row r="1229" spans="1:6">
      <c r="A1229" s="68" t="e">
        <f t="shared" si="24"/>
        <v>#REF!</v>
      </c>
      <c r="B1229" s="68" t="e">
        <f t="shared" si="25"/>
        <v>#REF!</v>
      </c>
      <c r="C1229" s="69" t="str">
        <f t="shared" si="26"/>
        <v/>
      </c>
      <c r="D1229" s="69" t="str">
        <f t="shared" si="27"/>
        <v/>
      </c>
      <c r="E1229" s="69" t="str">
        <f t="shared" si="28"/>
        <v/>
      </c>
      <c r="F1229" s="69" t="e">
        <f t="shared" si="29"/>
        <v>#VALUE!</v>
      </c>
    </row>
    <row r="1230" spans="1:6">
      <c r="A1230" s="68" t="e">
        <f t="shared" si="24"/>
        <v>#REF!</v>
      </c>
      <c r="B1230" s="68" t="e">
        <f t="shared" si="25"/>
        <v>#REF!</v>
      </c>
      <c r="C1230" s="69" t="str">
        <f t="shared" si="26"/>
        <v/>
      </c>
      <c r="D1230" s="69" t="str">
        <f t="shared" si="27"/>
        <v/>
      </c>
      <c r="E1230" s="69" t="str">
        <f t="shared" si="28"/>
        <v/>
      </c>
      <c r="F1230" s="69" t="e">
        <f t="shared" si="29"/>
        <v>#VALUE!</v>
      </c>
    </row>
    <row r="1231" spans="1:6">
      <c r="A1231" s="68" t="e">
        <f t="shared" si="24"/>
        <v>#REF!</v>
      </c>
      <c r="B1231" s="68" t="e">
        <f t="shared" si="25"/>
        <v>#REF!</v>
      </c>
      <c r="C1231" s="69" t="str">
        <f t="shared" si="26"/>
        <v/>
      </c>
      <c r="D1231" s="69" t="str">
        <f t="shared" si="27"/>
        <v/>
      </c>
      <c r="E1231" s="69" t="str">
        <f t="shared" si="28"/>
        <v/>
      </c>
      <c r="F1231" s="69" t="e">
        <f t="shared" si="29"/>
        <v>#VALUE!</v>
      </c>
    </row>
    <row r="1232" spans="1:6">
      <c r="A1232" s="68" t="e">
        <f t="shared" si="24"/>
        <v>#REF!</v>
      </c>
      <c r="B1232" s="68" t="e">
        <f t="shared" si="25"/>
        <v>#REF!</v>
      </c>
      <c r="C1232" s="69" t="str">
        <f t="shared" si="26"/>
        <v/>
      </c>
      <c r="D1232" s="69" t="str">
        <f t="shared" si="27"/>
        <v/>
      </c>
      <c r="E1232" s="69" t="str">
        <f t="shared" si="28"/>
        <v/>
      </c>
      <c r="F1232" s="69" t="e">
        <f t="shared" si="29"/>
        <v>#VALUE!</v>
      </c>
    </row>
    <row r="1233" spans="1:6">
      <c r="A1233" s="68" t="e">
        <f t="shared" si="24"/>
        <v>#REF!</v>
      </c>
      <c r="B1233" s="68" t="e">
        <f t="shared" si="25"/>
        <v>#REF!</v>
      </c>
      <c r="C1233" s="69" t="str">
        <f t="shared" si="26"/>
        <v/>
      </c>
      <c r="D1233" s="69" t="str">
        <f t="shared" si="27"/>
        <v/>
      </c>
      <c r="E1233" s="69" t="str">
        <f t="shared" si="28"/>
        <v/>
      </c>
      <c r="F1233" s="69" t="e">
        <f t="shared" si="29"/>
        <v>#VALUE!</v>
      </c>
    </row>
    <row r="1234" spans="1:6">
      <c r="A1234" s="68" t="e">
        <f t="shared" si="24"/>
        <v>#REF!</v>
      </c>
      <c r="B1234" s="68" t="e">
        <f t="shared" si="25"/>
        <v>#REF!</v>
      </c>
      <c r="C1234" s="69" t="str">
        <f t="shared" si="26"/>
        <v/>
      </c>
      <c r="D1234" s="69" t="str">
        <f t="shared" si="27"/>
        <v/>
      </c>
      <c r="E1234" s="69" t="str">
        <f t="shared" si="28"/>
        <v/>
      </c>
      <c r="F1234" s="69" t="e">
        <f t="shared" si="29"/>
        <v>#VALUE!</v>
      </c>
    </row>
    <row r="1235" spans="1:6">
      <c r="A1235" s="68" t="e">
        <f t="shared" si="24"/>
        <v>#REF!</v>
      </c>
      <c r="B1235" s="68" t="e">
        <f t="shared" si="25"/>
        <v>#REF!</v>
      </c>
      <c r="C1235" s="69" t="str">
        <f t="shared" si="26"/>
        <v/>
      </c>
      <c r="D1235" s="69" t="str">
        <f t="shared" si="27"/>
        <v/>
      </c>
      <c r="E1235" s="69" t="str">
        <f t="shared" si="28"/>
        <v/>
      </c>
      <c r="F1235" s="69" t="e">
        <f t="shared" si="29"/>
        <v>#VALUE!</v>
      </c>
    </row>
    <row r="1236" spans="1:6">
      <c r="A1236" s="68" t="e">
        <f t="shared" si="24"/>
        <v>#REF!</v>
      </c>
      <c r="B1236" s="68" t="e">
        <f t="shared" si="25"/>
        <v>#REF!</v>
      </c>
      <c r="C1236" s="69" t="str">
        <f t="shared" si="26"/>
        <v/>
      </c>
      <c r="D1236" s="69" t="str">
        <f t="shared" si="27"/>
        <v/>
      </c>
      <c r="E1236" s="69" t="str">
        <f t="shared" si="28"/>
        <v/>
      </c>
      <c r="F1236" s="69" t="e">
        <f t="shared" si="29"/>
        <v>#VALUE!</v>
      </c>
    </row>
    <row r="1237" spans="1:6">
      <c r="A1237" s="68" t="e">
        <f t="shared" si="24"/>
        <v>#REF!</v>
      </c>
      <c r="B1237" s="68" t="e">
        <f t="shared" si="25"/>
        <v>#REF!</v>
      </c>
      <c r="C1237" s="69" t="str">
        <f t="shared" si="26"/>
        <v/>
      </c>
      <c r="D1237" s="69" t="str">
        <f t="shared" si="27"/>
        <v/>
      </c>
      <c r="E1237" s="69" t="str">
        <f t="shared" si="28"/>
        <v/>
      </c>
      <c r="F1237" s="69" t="e">
        <f t="shared" si="29"/>
        <v>#VALUE!</v>
      </c>
    </row>
    <row r="1238" spans="1:6">
      <c r="A1238" s="68" t="e">
        <f t="shared" si="24"/>
        <v>#REF!</v>
      </c>
      <c r="B1238" s="68" t="e">
        <f t="shared" si="25"/>
        <v>#REF!</v>
      </c>
      <c r="C1238" s="69" t="str">
        <f t="shared" si="26"/>
        <v/>
      </c>
      <c r="D1238" s="69" t="str">
        <f t="shared" si="27"/>
        <v/>
      </c>
      <c r="E1238" s="69" t="str">
        <f t="shared" si="28"/>
        <v/>
      </c>
      <c r="F1238" s="69" t="e">
        <f t="shared" si="29"/>
        <v>#VALUE!</v>
      </c>
    </row>
    <row r="1239" spans="1:6">
      <c r="A1239" s="68" t="e">
        <f t="shared" si="24"/>
        <v>#REF!</v>
      </c>
      <c r="B1239" s="68" t="e">
        <f t="shared" si="25"/>
        <v>#REF!</v>
      </c>
      <c r="C1239" s="69" t="str">
        <f t="shared" si="26"/>
        <v/>
      </c>
      <c r="D1239" s="69" t="str">
        <f t="shared" si="27"/>
        <v/>
      </c>
      <c r="E1239" s="69" t="str">
        <f t="shared" si="28"/>
        <v/>
      </c>
      <c r="F1239" s="69" t="e">
        <f t="shared" si="29"/>
        <v>#VALUE!</v>
      </c>
    </row>
    <row r="1240" spans="1:6">
      <c r="A1240" s="68" t="e">
        <f t="shared" si="24"/>
        <v>#REF!</v>
      </c>
      <c r="B1240" s="68" t="e">
        <f t="shared" si="25"/>
        <v>#REF!</v>
      </c>
      <c r="C1240" s="69" t="str">
        <f t="shared" si="26"/>
        <v/>
      </c>
      <c r="D1240" s="69" t="str">
        <f t="shared" si="27"/>
        <v/>
      </c>
      <c r="E1240" s="69" t="str">
        <f t="shared" si="28"/>
        <v/>
      </c>
      <c r="F1240" s="69" t="e">
        <f t="shared" si="29"/>
        <v>#VALUE!</v>
      </c>
    </row>
    <row r="1241" spans="1:6">
      <c r="A1241" s="68" t="e">
        <f t="shared" si="24"/>
        <v>#REF!</v>
      </c>
      <c r="B1241" s="68" t="e">
        <f t="shared" si="25"/>
        <v>#REF!</v>
      </c>
      <c r="C1241" s="69" t="str">
        <f t="shared" si="26"/>
        <v/>
      </c>
      <c r="D1241" s="69" t="str">
        <f t="shared" si="27"/>
        <v/>
      </c>
      <c r="E1241" s="69" t="str">
        <f t="shared" si="28"/>
        <v/>
      </c>
      <c r="F1241" s="69" t="e">
        <f t="shared" si="29"/>
        <v>#VALUE!</v>
      </c>
    </row>
    <row r="1242" spans="1:6">
      <c r="A1242" s="68" t="e">
        <f t="shared" si="24"/>
        <v>#REF!</v>
      </c>
      <c r="B1242" s="68" t="e">
        <f t="shared" si="25"/>
        <v>#REF!</v>
      </c>
      <c r="C1242" s="69" t="str">
        <f t="shared" si="26"/>
        <v/>
      </c>
      <c r="D1242" s="69" t="str">
        <f t="shared" si="27"/>
        <v/>
      </c>
      <c r="E1242" s="69" t="str">
        <f t="shared" si="28"/>
        <v/>
      </c>
      <c r="F1242" s="69" t="e">
        <f t="shared" si="29"/>
        <v>#VALUE!</v>
      </c>
    </row>
    <row r="1243" spans="1:6">
      <c r="A1243" s="68" t="e">
        <f t="shared" si="24"/>
        <v>#REF!</v>
      </c>
      <c r="B1243" s="68" t="e">
        <f t="shared" si="25"/>
        <v>#REF!</v>
      </c>
      <c r="C1243" s="69" t="str">
        <f t="shared" si="26"/>
        <v/>
      </c>
      <c r="D1243" s="69" t="str">
        <f t="shared" si="27"/>
        <v/>
      </c>
      <c r="E1243" s="69" t="str">
        <f t="shared" si="28"/>
        <v/>
      </c>
      <c r="F1243" s="69" t="e">
        <f t="shared" si="29"/>
        <v>#VALUE!</v>
      </c>
    </row>
    <row r="1244" spans="1:6">
      <c r="A1244" s="68" t="e">
        <f t="shared" si="24"/>
        <v>#REF!</v>
      </c>
      <c r="B1244" s="68" t="e">
        <f t="shared" si="25"/>
        <v>#REF!</v>
      </c>
      <c r="C1244" s="69" t="str">
        <f t="shared" si="26"/>
        <v/>
      </c>
      <c r="D1244" s="69" t="str">
        <f t="shared" si="27"/>
        <v/>
      </c>
      <c r="E1244" s="69" t="str">
        <f t="shared" si="28"/>
        <v/>
      </c>
      <c r="F1244" s="69" t="e">
        <f t="shared" si="29"/>
        <v>#VALUE!</v>
      </c>
    </row>
    <row r="1245" spans="1:6">
      <c r="A1245" s="68" t="e">
        <f t="shared" si="24"/>
        <v>#REF!</v>
      </c>
      <c r="B1245" s="68" t="e">
        <f t="shared" si="25"/>
        <v>#REF!</v>
      </c>
      <c r="C1245" s="69" t="str">
        <f t="shared" si="26"/>
        <v/>
      </c>
      <c r="D1245" s="69" t="str">
        <f t="shared" si="27"/>
        <v/>
      </c>
      <c r="E1245" s="69" t="str">
        <f t="shared" si="28"/>
        <v/>
      </c>
      <c r="F1245" s="69" t="e">
        <f t="shared" si="29"/>
        <v>#VALUE!</v>
      </c>
    </row>
    <row r="1246" spans="1:6">
      <c r="A1246" s="68" t="e">
        <f t="shared" si="24"/>
        <v>#REF!</v>
      </c>
      <c r="B1246" s="68" t="e">
        <f t="shared" si="25"/>
        <v>#REF!</v>
      </c>
      <c r="C1246" s="69" t="str">
        <f t="shared" si="26"/>
        <v/>
      </c>
      <c r="D1246" s="69" t="str">
        <f t="shared" si="27"/>
        <v/>
      </c>
      <c r="E1246" s="69" t="str">
        <f t="shared" si="28"/>
        <v/>
      </c>
      <c r="F1246" s="69" t="e">
        <f t="shared" si="29"/>
        <v>#VALUE!</v>
      </c>
    </row>
    <row r="1247" spans="1:6">
      <c r="A1247" s="68" t="e">
        <f t="shared" si="24"/>
        <v>#REF!</v>
      </c>
      <c r="B1247" s="68" t="e">
        <f t="shared" si="25"/>
        <v>#REF!</v>
      </c>
      <c r="C1247" s="69" t="str">
        <f t="shared" si="26"/>
        <v/>
      </c>
      <c r="D1247" s="69" t="str">
        <f t="shared" si="27"/>
        <v/>
      </c>
      <c r="E1247" s="69" t="str">
        <f t="shared" si="28"/>
        <v/>
      </c>
      <c r="F1247" s="69" t="e">
        <f t="shared" si="29"/>
        <v>#VALUE!</v>
      </c>
    </row>
    <row r="1248" spans="1:6">
      <c r="A1248" s="68" t="e">
        <f t="shared" si="24"/>
        <v>#REF!</v>
      </c>
      <c r="B1248" s="68" t="e">
        <f t="shared" si="25"/>
        <v>#REF!</v>
      </c>
      <c r="C1248" s="69" t="str">
        <f t="shared" si="26"/>
        <v/>
      </c>
      <c r="D1248" s="69" t="str">
        <f t="shared" si="27"/>
        <v/>
      </c>
      <c r="E1248" s="69" t="str">
        <f t="shared" si="28"/>
        <v/>
      </c>
      <c r="F1248" s="69" t="e">
        <f t="shared" si="29"/>
        <v>#VALUE!</v>
      </c>
    </row>
    <row r="1249" spans="1:6">
      <c r="A1249" s="68" t="e">
        <f t="shared" si="24"/>
        <v>#REF!</v>
      </c>
      <c r="B1249" s="68" t="e">
        <f t="shared" si="25"/>
        <v>#REF!</v>
      </c>
      <c r="C1249" s="69" t="str">
        <f t="shared" si="26"/>
        <v/>
      </c>
      <c r="D1249" s="69" t="str">
        <f t="shared" si="27"/>
        <v/>
      </c>
      <c r="E1249" s="69" t="str">
        <f t="shared" si="28"/>
        <v/>
      </c>
      <c r="F1249" s="69" t="e">
        <f t="shared" si="29"/>
        <v>#VALUE!</v>
      </c>
    </row>
    <row r="1250" spans="1:6">
      <c r="A1250" s="68" t="e">
        <f t="shared" si="24"/>
        <v>#REF!</v>
      </c>
      <c r="B1250" s="68" t="e">
        <f t="shared" si="25"/>
        <v>#REF!</v>
      </c>
      <c r="C1250" s="69" t="str">
        <f t="shared" si="26"/>
        <v/>
      </c>
      <c r="D1250" s="69" t="str">
        <f t="shared" si="27"/>
        <v/>
      </c>
      <c r="E1250" s="69" t="str">
        <f t="shared" si="28"/>
        <v/>
      </c>
      <c r="F1250" s="69" t="e">
        <f t="shared" si="29"/>
        <v>#VALUE!</v>
      </c>
    </row>
    <row r="1251" spans="1:6">
      <c r="A1251" s="68" t="e">
        <f t="shared" si="24"/>
        <v>#REF!</v>
      </c>
      <c r="B1251" s="68" t="e">
        <f t="shared" si="25"/>
        <v>#REF!</v>
      </c>
      <c r="C1251" s="69" t="str">
        <f t="shared" si="26"/>
        <v/>
      </c>
      <c r="D1251" s="69" t="str">
        <f t="shared" si="27"/>
        <v/>
      </c>
      <c r="E1251" s="69" t="str">
        <f t="shared" si="28"/>
        <v/>
      </c>
      <c r="F1251" s="69" t="e">
        <f t="shared" si="29"/>
        <v>#VALUE!</v>
      </c>
    </row>
    <row r="1252" spans="1:6">
      <c r="A1252" s="68" t="e">
        <f t="shared" si="24"/>
        <v>#REF!</v>
      </c>
      <c r="B1252" s="68" t="e">
        <f t="shared" si="25"/>
        <v>#REF!</v>
      </c>
      <c r="C1252" s="69" t="str">
        <f t="shared" si="26"/>
        <v/>
      </c>
      <c r="D1252" s="69" t="str">
        <f t="shared" si="27"/>
        <v/>
      </c>
      <c r="E1252" s="69" t="str">
        <f t="shared" si="28"/>
        <v/>
      </c>
      <c r="F1252" s="69" t="e">
        <f t="shared" si="29"/>
        <v>#VALUE!</v>
      </c>
    </row>
    <row r="1253" spans="1:6">
      <c r="A1253" s="68" t="e">
        <f t="shared" si="24"/>
        <v>#REF!</v>
      </c>
      <c r="B1253" s="68" t="e">
        <f t="shared" si="25"/>
        <v>#REF!</v>
      </c>
      <c r="C1253" s="69" t="str">
        <f t="shared" si="26"/>
        <v/>
      </c>
      <c r="D1253" s="69" t="str">
        <f t="shared" si="27"/>
        <v/>
      </c>
      <c r="E1253" s="69" t="str">
        <f t="shared" si="28"/>
        <v/>
      </c>
      <c r="F1253" s="69" t="e">
        <f t="shared" si="29"/>
        <v>#VALUE!</v>
      </c>
    </row>
    <row r="1254" spans="1:6">
      <c r="A1254" s="68" t="e">
        <f t="shared" si="24"/>
        <v>#REF!</v>
      </c>
      <c r="B1254" s="68" t="e">
        <f t="shared" si="25"/>
        <v>#REF!</v>
      </c>
      <c r="C1254" s="69" t="str">
        <f t="shared" si="26"/>
        <v/>
      </c>
      <c r="D1254" s="69" t="str">
        <f t="shared" si="27"/>
        <v/>
      </c>
      <c r="E1254" s="69" t="str">
        <f t="shared" si="28"/>
        <v/>
      </c>
      <c r="F1254" s="69" t="e">
        <f t="shared" si="29"/>
        <v>#VALUE!</v>
      </c>
    </row>
    <row r="1255" spans="1:6">
      <c r="A1255" s="68" t="e">
        <f t="shared" si="24"/>
        <v>#REF!</v>
      </c>
      <c r="B1255" s="68" t="e">
        <f t="shared" si="25"/>
        <v>#REF!</v>
      </c>
      <c r="C1255" s="69" t="str">
        <f t="shared" si="26"/>
        <v/>
      </c>
      <c r="D1255" s="69" t="str">
        <f t="shared" si="27"/>
        <v/>
      </c>
      <c r="E1255" s="69" t="str">
        <f t="shared" si="28"/>
        <v/>
      </c>
      <c r="F1255" s="69" t="e">
        <f t="shared" si="29"/>
        <v>#VALUE!</v>
      </c>
    </row>
    <row r="1256" spans="1:6">
      <c r="A1256" s="68" t="e">
        <f t="shared" si="24"/>
        <v>#REF!</v>
      </c>
      <c r="B1256" s="68" t="e">
        <f t="shared" si="25"/>
        <v>#REF!</v>
      </c>
      <c r="C1256" s="69" t="str">
        <f t="shared" si="26"/>
        <v/>
      </c>
      <c r="D1256" s="69" t="str">
        <f t="shared" si="27"/>
        <v/>
      </c>
      <c r="E1256" s="69" t="str">
        <f t="shared" si="28"/>
        <v/>
      </c>
      <c r="F1256" s="69" t="e">
        <f t="shared" si="29"/>
        <v>#VALUE!</v>
      </c>
    </row>
    <row r="1257" spans="1:6">
      <c r="A1257" s="68" t="e">
        <f t="shared" si="24"/>
        <v>#REF!</v>
      </c>
      <c r="B1257" s="68" t="e">
        <f t="shared" si="25"/>
        <v>#REF!</v>
      </c>
      <c r="C1257" s="69" t="str">
        <f t="shared" si="26"/>
        <v/>
      </c>
      <c r="D1257" s="69" t="str">
        <f t="shared" si="27"/>
        <v/>
      </c>
      <c r="E1257" s="69" t="str">
        <f t="shared" si="28"/>
        <v/>
      </c>
      <c r="F1257" s="69" t="e">
        <f t="shared" si="29"/>
        <v>#VALUE!</v>
      </c>
    </row>
    <row r="1258" spans="1:6">
      <c r="A1258" s="68" t="e">
        <f t="shared" si="24"/>
        <v>#REF!</v>
      </c>
      <c r="B1258" s="68" t="e">
        <f t="shared" si="25"/>
        <v>#REF!</v>
      </c>
      <c r="C1258" s="69" t="str">
        <f t="shared" si="26"/>
        <v/>
      </c>
      <c r="D1258" s="69" t="str">
        <f t="shared" si="27"/>
        <v/>
      </c>
      <c r="E1258" s="69" t="str">
        <f t="shared" si="28"/>
        <v/>
      </c>
      <c r="F1258" s="69" t="e">
        <f t="shared" si="29"/>
        <v>#VALUE!</v>
      </c>
    </row>
    <row r="1259" spans="1:6">
      <c r="A1259" s="68" t="e">
        <f t="shared" si="24"/>
        <v>#REF!</v>
      </c>
      <c r="B1259" s="68" t="e">
        <f t="shared" si="25"/>
        <v>#REF!</v>
      </c>
      <c r="C1259" s="69" t="str">
        <f t="shared" si="26"/>
        <v/>
      </c>
      <c r="D1259" s="69" t="str">
        <f t="shared" si="27"/>
        <v/>
      </c>
      <c r="E1259" s="69" t="str">
        <f t="shared" si="28"/>
        <v/>
      </c>
      <c r="F1259" s="69" t="e">
        <f t="shared" si="29"/>
        <v>#VALUE!</v>
      </c>
    </row>
    <row r="1260" spans="1:6">
      <c r="A1260" s="68" t="e">
        <f t="shared" si="24"/>
        <v>#REF!</v>
      </c>
      <c r="B1260" s="68" t="e">
        <f t="shared" si="25"/>
        <v>#REF!</v>
      </c>
      <c r="C1260" s="69" t="str">
        <f t="shared" si="26"/>
        <v/>
      </c>
      <c r="D1260" s="69" t="str">
        <f t="shared" si="27"/>
        <v/>
      </c>
      <c r="E1260" s="69" t="str">
        <f t="shared" si="28"/>
        <v/>
      </c>
      <c r="F1260" s="69" t="e">
        <f t="shared" si="29"/>
        <v>#VALUE!</v>
      </c>
    </row>
    <row r="1261" spans="1:6">
      <c r="A1261" s="68" t="e">
        <f t="shared" si="24"/>
        <v>#REF!</v>
      </c>
      <c r="B1261" s="68" t="e">
        <f t="shared" si="25"/>
        <v>#REF!</v>
      </c>
      <c r="C1261" s="69" t="str">
        <f t="shared" si="26"/>
        <v/>
      </c>
      <c r="D1261" s="69" t="str">
        <f t="shared" si="27"/>
        <v/>
      </c>
      <c r="E1261" s="69" t="str">
        <f t="shared" si="28"/>
        <v/>
      </c>
      <c r="F1261" s="69" t="e">
        <f t="shared" si="29"/>
        <v>#VALUE!</v>
      </c>
    </row>
    <row r="1262" spans="1:6">
      <c r="A1262" s="68" t="e">
        <f t="shared" si="24"/>
        <v>#REF!</v>
      </c>
      <c r="B1262" s="68" t="e">
        <f t="shared" si="25"/>
        <v>#REF!</v>
      </c>
      <c r="C1262" s="69" t="str">
        <f t="shared" si="26"/>
        <v/>
      </c>
      <c r="D1262" s="69" t="str">
        <f t="shared" si="27"/>
        <v/>
      </c>
      <c r="E1262" s="69" t="str">
        <f t="shared" si="28"/>
        <v/>
      </c>
      <c r="F1262" s="69" t="e">
        <f t="shared" si="29"/>
        <v>#VALUE!</v>
      </c>
    </row>
    <row r="1263" spans="1:6">
      <c r="A1263" s="68" t="e">
        <f t="shared" si="24"/>
        <v>#REF!</v>
      </c>
      <c r="B1263" s="68" t="e">
        <f t="shared" si="25"/>
        <v>#REF!</v>
      </c>
      <c r="C1263" s="69" t="str">
        <f t="shared" si="26"/>
        <v/>
      </c>
      <c r="D1263" s="69" t="str">
        <f t="shared" si="27"/>
        <v/>
      </c>
      <c r="E1263" s="69" t="str">
        <f t="shared" si="28"/>
        <v/>
      </c>
      <c r="F1263" s="69" t="e">
        <f t="shared" si="29"/>
        <v>#VALUE!</v>
      </c>
    </row>
    <row r="1264" spans="1:6">
      <c r="A1264" s="68" t="e">
        <f t="shared" si="24"/>
        <v>#REF!</v>
      </c>
      <c r="B1264" s="68" t="e">
        <f t="shared" si="25"/>
        <v>#REF!</v>
      </c>
      <c r="C1264" s="69" t="str">
        <f t="shared" si="26"/>
        <v/>
      </c>
      <c r="D1264" s="69" t="str">
        <f t="shared" si="27"/>
        <v/>
      </c>
      <c r="E1264" s="69" t="str">
        <f t="shared" si="28"/>
        <v/>
      </c>
      <c r="F1264" s="69" t="e">
        <f t="shared" si="29"/>
        <v>#VALUE!</v>
      </c>
    </row>
    <row r="1265" spans="1:6">
      <c r="A1265" s="68" t="e">
        <f t="shared" si="24"/>
        <v>#REF!</v>
      </c>
      <c r="B1265" s="68" t="e">
        <f t="shared" si="25"/>
        <v>#REF!</v>
      </c>
      <c r="C1265" s="69" t="str">
        <f t="shared" si="26"/>
        <v/>
      </c>
      <c r="D1265" s="69" t="str">
        <f t="shared" si="27"/>
        <v/>
      </c>
      <c r="E1265" s="69" t="str">
        <f t="shared" si="28"/>
        <v/>
      </c>
      <c r="F1265" s="69" t="e">
        <f t="shared" si="29"/>
        <v>#VALUE!</v>
      </c>
    </row>
    <row r="1266" spans="1:6">
      <c r="A1266" s="68" t="e">
        <f t="shared" si="24"/>
        <v>#REF!</v>
      </c>
      <c r="B1266" s="68" t="e">
        <f t="shared" si="25"/>
        <v>#REF!</v>
      </c>
      <c r="C1266" s="69" t="str">
        <f t="shared" si="26"/>
        <v/>
      </c>
      <c r="D1266" s="69" t="str">
        <f t="shared" si="27"/>
        <v/>
      </c>
      <c r="E1266" s="69" t="str">
        <f t="shared" si="28"/>
        <v/>
      </c>
      <c r="F1266" s="69" t="e">
        <f t="shared" si="29"/>
        <v>#VALUE!</v>
      </c>
    </row>
    <row r="1267" spans="1:6">
      <c r="A1267" s="68" t="e">
        <f t="shared" si="24"/>
        <v>#REF!</v>
      </c>
      <c r="B1267" s="68" t="e">
        <f t="shared" si="25"/>
        <v>#REF!</v>
      </c>
      <c r="C1267" s="69" t="str">
        <f t="shared" si="26"/>
        <v/>
      </c>
      <c r="D1267" s="69" t="str">
        <f t="shared" si="27"/>
        <v/>
      </c>
      <c r="E1267" s="69" t="str">
        <f t="shared" si="28"/>
        <v/>
      </c>
      <c r="F1267" s="69" t="e">
        <f t="shared" si="29"/>
        <v>#VALUE!</v>
      </c>
    </row>
    <row r="1268" spans="1:6">
      <c r="A1268" s="68" t="e">
        <f t="shared" si="24"/>
        <v>#REF!</v>
      </c>
      <c r="B1268" s="68" t="e">
        <f t="shared" si="25"/>
        <v>#REF!</v>
      </c>
      <c r="C1268" s="69" t="str">
        <f t="shared" si="26"/>
        <v/>
      </c>
      <c r="D1268" s="69" t="str">
        <f t="shared" si="27"/>
        <v/>
      </c>
      <c r="E1268" s="69" t="str">
        <f t="shared" si="28"/>
        <v/>
      </c>
      <c r="F1268" s="69" t="e">
        <f t="shared" si="29"/>
        <v>#VALUE!</v>
      </c>
    </row>
    <row r="1269" spans="1:6">
      <c r="A1269" s="68" t="e">
        <f t="shared" si="24"/>
        <v>#REF!</v>
      </c>
      <c r="B1269" s="68" t="e">
        <f t="shared" si="25"/>
        <v>#REF!</v>
      </c>
      <c r="C1269" s="69" t="str">
        <f t="shared" si="26"/>
        <v/>
      </c>
      <c r="D1269" s="69" t="str">
        <f t="shared" si="27"/>
        <v/>
      </c>
      <c r="E1269" s="69" t="str">
        <f t="shared" si="28"/>
        <v/>
      </c>
      <c r="F1269" s="69" t="e">
        <f t="shared" si="29"/>
        <v>#VALUE!</v>
      </c>
    </row>
    <row r="1270" spans="1:6">
      <c r="A1270" s="68" t="e">
        <f t="shared" si="24"/>
        <v>#REF!</v>
      </c>
      <c r="B1270" s="68" t="e">
        <f t="shared" si="25"/>
        <v>#REF!</v>
      </c>
      <c r="C1270" s="69" t="str">
        <f t="shared" si="26"/>
        <v/>
      </c>
      <c r="D1270" s="69" t="str">
        <f t="shared" si="27"/>
        <v/>
      </c>
      <c r="E1270" s="69" t="str">
        <f t="shared" si="28"/>
        <v/>
      </c>
      <c r="F1270" s="69" t="e">
        <f t="shared" si="29"/>
        <v>#VALUE!</v>
      </c>
    </row>
    <row r="1271" spans="1:6">
      <c r="A1271" s="68" t="e">
        <f t="shared" si="24"/>
        <v>#REF!</v>
      </c>
      <c r="B1271" s="68" t="e">
        <f t="shared" si="25"/>
        <v>#REF!</v>
      </c>
      <c r="C1271" s="69" t="str">
        <f t="shared" si="26"/>
        <v/>
      </c>
      <c r="D1271" s="69" t="str">
        <f t="shared" si="27"/>
        <v/>
      </c>
      <c r="E1271" s="69" t="str">
        <f t="shared" si="28"/>
        <v/>
      </c>
      <c r="F1271" s="69" t="e">
        <f t="shared" si="29"/>
        <v>#VALUE!</v>
      </c>
    </row>
    <row r="1272" spans="1:6">
      <c r="A1272" s="68" t="e">
        <f t="shared" si="24"/>
        <v>#REF!</v>
      </c>
      <c r="B1272" s="68" t="e">
        <f t="shared" si="25"/>
        <v>#REF!</v>
      </c>
      <c r="C1272" s="69" t="str">
        <f t="shared" si="26"/>
        <v/>
      </c>
      <c r="D1272" s="69" t="str">
        <f t="shared" si="27"/>
        <v/>
      </c>
      <c r="E1272" s="69" t="str">
        <f t="shared" si="28"/>
        <v/>
      </c>
      <c r="F1272" s="69" t="e">
        <f t="shared" si="29"/>
        <v>#VALUE!</v>
      </c>
    </row>
    <row r="1273" spans="1:6">
      <c r="A1273" s="68" t="e">
        <f t="shared" si="24"/>
        <v>#REF!</v>
      </c>
      <c r="B1273" s="68" t="e">
        <f t="shared" si="25"/>
        <v>#REF!</v>
      </c>
      <c r="C1273" s="69" t="str">
        <f t="shared" si="26"/>
        <v/>
      </c>
      <c r="D1273" s="69" t="str">
        <f t="shared" si="27"/>
        <v/>
      </c>
      <c r="E1273" s="69" t="str">
        <f t="shared" si="28"/>
        <v/>
      </c>
      <c r="F1273" s="69" t="e">
        <f t="shared" si="29"/>
        <v>#VALUE!</v>
      </c>
    </row>
    <row r="1274" spans="1:6">
      <c r="A1274" s="68" t="e">
        <f t="shared" si="24"/>
        <v>#REF!</v>
      </c>
      <c r="B1274" s="68" t="e">
        <f t="shared" si="25"/>
        <v>#REF!</v>
      </c>
      <c r="C1274" s="69" t="str">
        <f t="shared" si="26"/>
        <v/>
      </c>
      <c r="D1274" s="69" t="str">
        <f t="shared" si="27"/>
        <v/>
      </c>
      <c r="E1274" s="69" t="str">
        <f t="shared" si="28"/>
        <v/>
      </c>
      <c r="F1274" s="69" t="e">
        <f t="shared" si="29"/>
        <v>#VALUE!</v>
      </c>
    </row>
    <row r="1275" spans="1:6">
      <c r="A1275" s="68" t="e">
        <f t="shared" si="24"/>
        <v>#REF!</v>
      </c>
      <c r="B1275" s="68" t="e">
        <f t="shared" si="25"/>
        <v>#REF!</v>
      </c>
      <c r="C1275" s="69" t="str">
        <f t="shared" si="26"/>
        <v/>
      </c>
      <c r="D1275" s="69" t="str">
        <f t="shared" si="27"/>
        <v/>
      </c>
      <c r="E1275" s="69" t="str">
        <f t="shared" si="28"/>
        <v/>
      </c>
      <c r="F1275" s="69" t="e">
        <f t="shared" si="29"/>
        <v>#VALUE!</v>
      </c>
    </row>
    <row r="1276" spans="1:6">
      <c r="A1276" s="68" t="e">
        <f t="shared" si="24"/>
        <v>#REF!</v>
      </c>
      <c r="B1276" s="68" t="e">
        <f t="shared" si="25"/>
        <v>#REF!</v>
      </c>
      <c r="C1276" s="69" t="str">
        <f t="shared" si="26"/>
        <v/>
      </c>
      <c r="D1276" s="69" t="str">
        <f t="shared" si="27"/>
        <v/>
      </c>
      <c r="E1276" s="69" t="str">
        <f t="shared" si="28"/>
        <v/>
      </c>
      <c r="F1276" s="69" t="e">
        <f t="shared" si="29"/>
        <v>#VALUE!</v>
      </c>
    </row>
    <row r="1277" spans="1:6">
      <c r="A1277" s="68" t="e">
        <f t="shared" ref="A1277:A1531" si="30">IF(#REF!&lt;&gt;"",1,0)</f>
        <v>#REF!</v>
      </c>
      <c r="B1277" s="68" t="e">
        <f t="shared" ref="B1277:B1531" si="31">IF(#REF!="Concluído",1,"")</f>
        <v>#REF!</v>
      </c>
      <c r="C1277" s="69" t="str">
        <f t="shared" ref="C1277:C1531" si="32">IFERROR(SUMIF(#REF!,"Em Medição",#REF!),"")</f>
        <v/>
      </c>
      <c r="D1277" s="69" t="str">
        <f t="shared" ref="D1277:D1531" si="33">IFERROR(SUMIF(#REF!,"Não Medido",#REF!),"")</f>
        <v/>
      </c>
      <c r="E1277" s="69" t="str">
        <f t="shared" ref="E1277:E1531" si="34">IFERROR(#REF!,"")</f>
        <v/>
      </c>
      <c r="F1277" s="69" t="e">
        <f t="shared" ref="F1277:F1531" si="35">E1277-SUM(C1277:D1277)</f>
        <v>#VALUE!</v>
      </c>
    </row>
    <row r="1278" spans="1:6">
      <c r="A1278" s="68" t="e">
        <f t="shared" si="30"/>
        <v>#REF!</v>
      </c>
      <c r="B1278" s="68" t="e">
        <f t="shared" si="31"/>
        <v>#REF!</v>
      </c>
      <c r="C1278" s="69" t="str">
        <f t="shared" si="32"/>
        <v/>
      </c>
      <c r="D1278" s="69" t="str">
        <f t="shared" si="33"/>
        <v/>
      </c>
      <c r="E1278" s="69" t="str">
        <f t="shared" si="34"/>
        <v/>
      </c>
      <c r="F1278" s="69" t="e">
        <f t="shared" si="35"/>
        <v>#VALUE!</v>
      </c>
    </row>
    <row r="1279" spans="1:6">
      <c r="A1279" s="68" t="e">
        <f t="shared" si="30"/>
        <v>#REF!</v>
      </c>
      <c r="B1279" s="68" t="e">
        <f t="shared" si="31"/>
        <v>#REF!</v>
      </c>
      <c r="C1279" s="69" t="str">
        <f t="shared" si="32"/>
        <v/>
      </c>
      <c r="D1279" s="69" t="str">
        <f t="shared" si="33"/>
        <v/>
      </c>
      <c r="E1279" s="69" t="str">
        <f t="shared" si="34"/>
        <v/>
      </c>
      <c r="F1279" s="69" t="e">
        <f t="shared" si="35"/>
        <v>#VALUE!</v>
      </c>
    </row>
    <row r="1280" spans="1:6">
      <c r="A1280" s="68" t="e">
        <f t="shared" si="30"/>
        <v>#REF!</v>
      </c>
      <c r="B1280" s="68" t="e">
        <f t="shared" si="31"/>
        <v>#REF!</v>
      </c>
      <c r="C1280" s="69" t="str">
        <f t="shared" si="32"/>
        <v/>
      </c>
      <c r="D1280" s="69" t="str">
        <f t="shared" si="33"/>
        <v/>
      </c>
      <c r="E1280" s="69" t="str">
        <f t="shared" si="34"/>
        <v/>
      </c>
      <c r="F1280" s="69" t="e">
        <f t="shared" si="35"/>
        <v>#VALUE!</v>
      </c>
    </row>
    <row r="1281" spans="1:6">
      <c r="A1281" s="68" t="e">
        <f t="shared" si="30"/>
        <v>#REF!</v>
      </c>
      <c r="B1281" s="68" t="e">
        <f t="shared" si="31"/>
        <v>#REF!</v>
      </c>
      <c r="C1281" s="69" t="str">
        <f t="shared" si="32"/>
        <v/>
      </c>
      <c r="D1281" s="69" t="str">
        <f t="shared" si="33"/>
        <v/>
      </c>
      <c r="E1281" s="69" t="str">
        <f t="shared" si="34"/>
        <v/>
      </c>
      <c r="F1281" s="69" t="e">
        <f t="shared" si="35"/>
        <v>#VALUE!</v>
      </c>
    </row>
    <row r="1282" spans="1:6">
      <c r="A1282" s="68" t="e">
        <f t="shared" si="30"/>
        <v>#REF!</v>
      </c>
      <c r="B1282" s="68" t="e">
        <f t="shared" si="31"/>
        <v>#REF!</v>
      </c>
      <c r="C1282" s="69" t="str">
        <f t="shared" si="32"/>
        <v/>
      </c>
      <c r="D1282" s="69" t="str">
        <f t="shared" si="33"/>
        <v/>
      </c>
      <c r="E1282" s="69" t="str">
        <f t="shared" si="34"/>
        <v/>
      </c>
      <c r="F1282" s="69" t="e">
        <f t="shared" si="35"/>
        <v>#VALUE!</v>
      </c>
    </row>
    <row r="1283" spans="1:6">
      <c r="A1283" s="68" t="e">
        <f t="shared" si="30"/>
        <v>#REF!</v>
      </c>
      <c r="B1283" s="68" t="e">
        <f t="shared" si="31"/>
        <v>#REF!</v>
      </c>
      <c r="C1283" s="69" t="str">
        <f t="shared" si="32"/>
        <v/>
      </c>
      <c r="D1283" s="69" t="str">
        <f t="shared" si="33"/>
        <v/>
      </c>
      <c r="E1283" s="69" t="str">
        <f t="shared" si="34"/>
        <v/>
      </c>
      <c r="F1283" s="69" t="e">
        <f t="shared" si="35"/>
        <v>#VALUE!</v>
      </c>
    </row>
    <row r="1284" spans="1:6">
      <c r="A1284" s="68" t="e">
        <f t="shared" si="30"/>
        <v>#REF!</v>
      </c>
      <c r="B1284" s="68" t="e">
        <f t="shared" si="31"/>
        <v>#REF!</v>
      </c>
      <c r="C1284" s="69" t="str">
        <f t="shared" si="32"/>
        <v/>
      </c>
      <c r="D1284" s="69" t="str">
        <f t="shared" si="33"/>
        <v/>
      </c>
      <c r="E1284" s="69" t="str">
        <f t="shared" si="34"/>
        <v/>
      </c>
      <c r="F1284" s="69" t="e">
        <f t="shared" si="35"/>
        <v>#VALUE!</v>
      </c>
    </row>
    <row r="1285" spans="1:6">
      <c r="A1285" s="68" t="e">
        <f t="shared" si="30"/>
        <v>#REF!</v>
      </c>
      <c r="B1285" s="68" t="e">
        <f t="shared" si="31"/>
        <v>#REF!</v>
      </c>
      <c r="C1285" s="69" t="str">
        <f t="shared" si="32"/>
        <v/>
      </c>
      <c r="D1285" s="69" t="str">
        <f t="shared" si="33"/>
        <v/>
      </c>
      <c r="E1285" s="69" t="str">
        <f t="shared" si="34"/>
        <v/>
      </c>
      <c r="F1285" s="69" t="e">
        <f t="shared" si="35"/>
        <v>#VALUE!</v>
      </c>
    </row>
    <row r="1286" spans="1:6">
      <c r="A1286" s="68" t="e">
        <f t="shared" si="30"/>
        <v>#REF!</v>
      </c>
      <c r="B1286" s="68" t="e">
        <f t="shared" si="31"/>
        <v>#REF!</v>
      </c>
      <c r="C1286" s="69" t="str">
        <f t="shared" si="32"/>
        <v/>
      </c>
      <c r="D1286" s="69" t="str">
        <f t="shared" si="33"/>
        <v/>
      </c>
      <c r="E1286" s="69" t="str">
        <f t="shared" si="34"/>
        <v/>
      </c>
      <c r="F1286" s="69" t="e">
        <f t="shared" si="35"/>
        <v>#VALUE!</v>
      </c>
    </row>
    <row r="1287" spans="1:6">
      <c r="A1287" s="68" t="e">
        <f t="shared" si="30"/>
        <v>#REF!</v>
      </c>
      <c r="B1287" s="68" t="e">
        <f t="shared" si="31"/>
        <v>#REF!</v>
      </c>
      <c r="C1287" s="69" t="str">
        <f t="shared" si="32"/>
        <v/>
      </c>
      <c r="D1287" s="69" t="str">
        <f t="shared" si="33"/>
        <v/>
      </c>
      <c r="E1287" s="69" t="str">
        <f t="shared" si="34"/>
        <v/>
      </c>
      <c r="F1287" s="69" t="e">
        <f t="shared" si="35"/>
        <v>#VALUE!</v>
      </c>
    </row>
    <row r="1288" spans="1:6">
      <c r="A1288" s="68" t="e">
        <f t="shared" si="30"/>
        <v>#REF!</v>
      </c>
      <c r="B1288" s="68" t="e">
        <f t="shared" si="31"/>
        <v>#REF!</v>
      </c>
      <c r="C1288" s="69" t="str">
        <f t="shared" si="32"/>
        <v/>
      </c>
      <c r="D1288" s="69" t="str">
        <f t="shared" si="33"/>
        <v/>
      </c>
      <c r="E1288" s="69" t="str">
        <f t="shared" si="34"/>
        <v/>
      </c>
      <c r="F1288" s="69" t="e">
        <f t="shared" si="35"/>
        <v>#VALUE!</v>
      </c>
    </row>
    <row r="1289" spans="1:6">
      <c r="A1289" s="68" t="e">
        <f t="shared" si="30"/>
        <v>#REF!</v>
      </c>
      <c r="B1289" s="68" t="e">
        <f t="shared" si="31"/>
        <v>#REF!</v>
      </c>
      <c r="C1289" s="69" t="str">
        <f t="shared" si="32"/>
        <v/>
      </c>
      <c r="D1289" s="69" t="str">
        <f t="shared" si="33"/>
        <v/>
      </c>
      <c r="E1289" s="69" t="str">
        <f t="shared" si="34"/>
        <v/>
      </c>
      <c r="F1289" s="69" t="e">
        <f t="shared" si="35"/>
        <v>#VALUE!</v>
      </c>
    </row>
    <row r="1290" spans="1:6">
      <c r="A1290" s="68" t="e">
        <f t="shared" si="30"/>
        <v>#REF!</v>
      </c>
      <c r="B1290" s="68" t="e">
        <f t="shared" si="31"/>
        <v>#REF!</v>
      </c>
      <c r="C1290" s="69" t="str">
        <f t="shared" si="32"/>
        <v/>
      </c>
      <c r="D1290" s="69" t="str">
        <f t="shared" si="33"/>
        <v/>
      </c>
      <c r="E1290" s="69" t="str">
        <f t="shared" si="34"/>
        <v/>
      </c>
      <c r="F1290" s="69" t="e">
        <f t="shared" si="35"/>
        <v>#VALUE!</v>
      </c>
    </row>
    <row r="1291" spans="1:6">
      <c r="A1291" s="68" t="e">
        <f t="shared" si="30"/>
        <v>#REF!</v>
      </c>
      <c r="B1291" s="68" t="e">
        <f t="shared" si="31"/>
        <v>#REF!</v>
      </c>
      <c r="C1291" s="69" t="str">
        <f t="shared" si="32"/>
        <v/>
      </c>
      <c r="D1291" s="69" t="str">
        <f t="shared" si="33"/>
        <v/>
      </c>
      <c r="E1291" s="69" t="str">
        <f t="shared" si="34"/>
        <v/>
      </c>
      <c r="F1291" s="69" t="e">
        <f t="shared" si="35"/>
        <v>#VALUE!</v>
      </c>
    </row>
    <row r="1292" spans="1:6">
      <c r="A1292" s="68" t="e">
        <f t="shared" si="30"/>
        <v>#REF!</v>
      </c>
      <c r="B1292" s="68" t="e">
        <f t="shared" si="31"/>
        <v>#REF!</v>
      </c>
      <c r="C1292" s="69" t="str">
        <f t="shared" si="32"/>
        <v/>
      </c>
      <c r="D1292" s="69" t="str">
        <f t="shared" si="33"/>
        <v/>
      </c>
      <c r="E1292" s="69" t="str">
        <f t="shared" si="34"/>
        <v/>
      </c>
      <c r="F1292" s="69" t="e">
        <f t="shared" si="35"/>
        <v>#VALUE!</v>
      </c>
    </row>
    <row r="1293" spans="1:6">
      <c r="A1293" s="68" t="e">
        <f t="shared" si="30"/>
        <v>#REF!</v>
      </c>
      <c r="B1293" s="68" t="e">
        <f t="shared" si="31"/>
        <v>#REF!</v>
      </c>
      <c r="C1293" s="69" t="str">
        <f t="shared" si="32"/>
        <v/>
      </c>
      <c r="D1293" s="69" t="str">
        <f t="shared" si="33"/>
        <v/>
      </c>
      <c r="E1293" s="69" t="str">
        <f t="shared" si="34"/>
        <v/>
      </c>
      <c r="F1293" s="69" t="e">
        <f t="shared" si="35"/>
        <v>#VALUE!</v>
      </c>
    </row>
    <row r="1294" spans="1:6">
      <c r="A1294" s="68" t="e">
        <f t="shared" si="30"/>
        <v>#REF!</v>
      </c>
      <c r="B1294" s="68" t="e">
        <f t="shared" si="31"/>
        <v>#REF!</v>
      </c>
      <c r="C1294" s="69" t="str">
        <f t="shared" si="32"/>
        <v/>
      </c>
      <c r="D1294" s="69" t="str">
        <f t="shared" si="33"/>
        <v/>
      </c>
      <c r="E1294" s="69" t="str">
        <f t="shared" si="34"/>
        <v/>
      </c>
      <c r="F1294" s="69" t="e">
        <f t="shared" si="35"/>
        <v>#VALUE!</v>
      </c>
    </row>
    <row r="1295" spans="1:6">
      <c r="A1295" s="68" t="e">
        <f t="shared" si="30"/>
        <v>#REF!</v>
      </c>
      <c r="B1295" s="68" t="e">
        <f t="shared" si="31"/>
        <v>#REF!</v>
      </c>
      <c r="C1295" s="69" t="str">
        <f t="shared" si="32"/>
        <v/>
      </c>
      <c r="D1295" s="69" t="str">
        <f t="shared" si="33"/>
        <v/>
      </c>
      <c r="E1295" s="69" t="str">
        <f t="shared" si="34"/>
        <v/>
      </c>
      <c r="F1295" s="69" t="e">
        <f t="shared" si="35"/>
        <v>#VALUE!</v>
      </c>
    </row>
    <row r="1296" spans="1:6">
      <c r="A1296" s="68" t="e">
        <f t="shared" si="30"/>
        <v>#REF!</v>
      </c>
      <c r="B1296" s="68" t="e">
        <f t="shared" si="31"/>
        <v>#REF!</v>
      </c>
      <c r="C1296" s="69" t="str">
        <f t="shared" si="32"/>
        <v/>
      </c>
      <c r="D1296" s="69" t="str">
        <f t="shared" si="33"/>
        <v/>
      </c>
      <c r="E1296" s="69" t="str">
        <f t="shared" si="34"/>
        <v/>
      </c>
      <c r="F1296" s="69" t="e">
        <f t="shared" si="35"/>
        <v>#VALUE!</v>
      </c>
    </row>
    <row r="1297" spans="1:6">
      <c r="A1297" s="68" t="e">
        <f t="shared" si="30"/>
        <v>#REF!</v>
      </c>
      <c r="B1297" s="68" t="e">
        <f t="shared" si="31"/>
        <v>#REF!</v>
      </c>
      <c r="C1297" s="69" t="str">
        <f t="shared" si="32"/>
        <v/>
      </c>
      <c r="D1297" s="69" t="str">
        <f t="shared" si="33"/>
        <v/>
      </c>
      <c r="E1297" s="69" t="str">
        <f t="shared" si="34"/>
        <v/>
      </c>
      <c r="F1297" s="69" t="e">
        <f t="shared" si="35"/>
        <v>#VALUE!</v>
      </c>
    </row>
    <row r="1298" spans="1:6">
      <c r="A1298" s="68" t="e">
        <f t="shared" si="30"/>
        <v>#REF!</v>
      </c>
      <c r="B1298" s="68" t="e">
        <f t="shared" si="31"/>
        <v>#REF!</v>
      </c>
      <c r="C1298" s="69" t="str">
        <f t="shared" si="32"/>
        <v/>
      </c>
      <c r="D1298" s="69" t="str">
        <f t="shared" si="33"/>
        <v/>
      </c>
      <c r="E1298" s="69" t="str">
        <f t="shared" si="34"/>
        <v/>
      </c>
      <c r="F1298" s="69" t="e">
        <f t="shared" si="35"/>
        <v>#VALUE!</v>
      </c>
    </row>
    <row r="1299" spans="1:6">
      <c r="A1299" s="68" t="e">
        <f t="shared" si="30"/>
        <v>#REF!</v>
      </c>
      <c r="B1299" s="68" t="e">
        <f t="shared" si="31"/>
        <v>#REF!</v>
      </c>
      <c r="C1299" s="69" t="str">
        <f t="shared" si="32"/>
        <v/>
      </c>
      <c r="D1299" s="69" t="str">
        <f t="shared" si="33"/>
        <v/>
      </c>
      <c r="E1299" s="69" t="str">
        <f t="shared" si="34"/>
        <v/>
      </c>
      <c r="F1299" s="69" t="e">
        <f t="shared" si="35"/>
        <v>#VALUE!</v>
      </c>
    </row>
    <row r="1300" spans="1:6">
      <c r="A1300" s="68" t="e">
        <f t="shared" si="30"/>
        <v>#REF!</v>
      </c>
      <c r="B1300" s="68" t="e">
        <f t="shared" si="31"/>
        <v>#REF!</v>
      </c>
      <c r="C1300" s="69" t="str">
        <f t="shared" si="32"/>
        <v/>
      </c>
      <c r="D1300" s="69" t="str">
        <f t="shared" si="33"/>
        <v/>
      </c>
      <c r="E1300" s="69" t="str">
        <f t="shared" si="34"/>
        <v/>
      </c>
      <c r="F1300" s="69" t="e">
        <f t="shared" si="35"/>
        <v>#VALUE!</v>
      </c>
    </row>
    <row r="1301" spans="1:6">
      <c r="A1301" s="68" t="e">
        <f t="shared" si="30"/>
        <v>#REF!</v>
      </c>
      <c r="B1301" s="68" t="e">
        <f t="shared" si="31"/>
        <v>#REF!</v>
      </c>
      <c r="C1301" s="69" t="str">
        <f t="shared" si="32"/>
        <v/>
      </c>
      <c r="D1301" s="69" t="str">
        <f t="shared" si="33"/>
        <v/>
      </c>
      <c r="E1301" s="69" t="str">
        <f t="shared" si="34"/>
        <v/>
      </c>
      <c r="F1301" s="69" t="e">
        <f t="shared" si="35"/>
        <v>#VALUE!</v>
      </c>
    </row>
    <row r="1302" spans="1:6">
      <c r="A1302" s="68" t="e">
        <f t="shared" si="30"/>
        <v>#REF!</v>
      </c>
      <c r="B1302" s="68" t="e">
        <f t="shared" si="31"/>
        <v>#REF!</v>
      </c>
      <c r="C1302" s="69" t="str">
        <f t="shared" si="32"/>
        <v/>
      </c>
      <c r="D1302" s="69" t="str">
        <f t="shared" si="33"/>
        <v/>
      </c>
      <c r="E1302" s="69" t="str">
        <f t="shared" si="34"/>
        <v/>
      </c>
      <c r="F1302" s="69" t="e">
        <f t="shared" si="35"/>
        <v>#VALUE!</v>
      </c>
    </row>
    <row r="1303" spans="1:6">
      <c r="A1303" s="68" t="e">
        <f t="shared" si="30"/>
        <v>#REF!</v>
      </c>
      <c r="B1303" s="68" t="e">
        <f t="shared" si="31"/>
        <v>#REF!</v>
      </c>
      <c r="C1303" s="69" t="str">
        <f t="shared" si="32"/>
        <v/>
      </c>
      <c r="D1303" s="69" t="str">
        <f t="shared" si="33"/>
        <v/>
      </c>
      <c r="E1303" s="69" t="str">
        <f t="shared" si="34"/>
        <v/>
      </c>
      <c r="F1303" s="69" t="e">
        <f t="shared" si="35"/>
        <v>#VALUE!</v>
      </c>
    </row>
    <row r="1304" spans="1:6">
      <c r="A1304" s="68" t="e">
        <f t="shared" si="30"/>
        <v>#REF!</v>
      </c>
      <c r="B1304" s="68" t="e">
        <f t="shared" si="31"/>
        <v>#REF!</v>
      </c>
      <c r="C1304" s="69" t="str">
        <f t="shared" si="32"/>
        <v/>
      </c>
      <c r="D1304" s="69" t="str">
        <f t="shared" si="33"/>
        <v/>
      </c>
      <c r="E1304" s="69" t="str">
        <f t="shared" si="34"/>
        <v/>
      </c>
      <c r="F1304" s="69" t="e">
        <f t="shared" si="35"/>
        <v>#VALUE!</v>
      </c>
    </row>
    <row r="1305" spans="1:6">
      <c r="A1305" s="68" t="e">
        <f t="shared" si="30"/>
        <v>#REF!</v>
      </c>
      <c r="B1305" s="68" t="e">
        <f t="shared" si="31"/>
        <v>#REF!</v>
      </c>
      <c r="C1305" s="69" t="str">
        <f t="shared" si="32"/>
        <v/>
      </c>
      <c r="D1305" s="69" t="str">
        <f t="shared" si="33"/>
        <v/>
      </c>
      <c r="E1305" s="69" t="str">
        <f t="shared" si="34"/>
        <v/>
      </c>
      <c r="F1305" s="69" t="e">
        <f t="shared" si="35"/>
        <v>#VALUE!</v>
      </c>
    </row>
    <row r="1306" spans="1:6">
      <c r="A1306" s="68" t="e">
        <f t="shared" si="30"/>
        <v>#REF!</v>
      </c>
      <c r="B1306" s="68" t="e">
        <f t="shared" si="31"/>
        <v>#REF!</v>
      </c>
      <c r="C1306" s="69" t="str">
        <f t="shared" si="32"/>
        <v/>
      </c>
      <c r="D1306" s="69" t="str">
        <f t="shared" si="33"/>
        <v/>
      </c>
      <c r="E1306" s="69" t="str">
        <f t="shared" si="34"/>
        <v/>
      </c>
      <c r="F1306" s="69" t="e">
        <f t="shared" si="35"/>
        <v>#VALUE!</v>
      </c>
    </row>
    <row r="1307" spans="1:6">
      <c r="A1307" s="68" t="e">
        <f t="shared" si="30"/>
        <v>#REF!</v>
      </c>
      <c r="B1307" s="68" t="e">
        <f t="shared" si="31"/>
        <v>#REF!</v>
      </c>
      <c r="C1307" s="69" t="str">
        <f t="shared" si="32"/>
        <v/>
      </c>
      <c r="D1307" s="69" t="str">
        <f t="shared" si="33"/>
        <v/>
      </c>
      <c r="E1307" s="69" t="str">
        <f t="shared" si="34"/>
        <v/>
      </c>
      <c r="F1307" s="69" t="e">
        <f t="shared" si="35"/>
        <v>#VALUE!</v>
      </c>
    </row>
    <row r="1308" spans="1:6">
      <c r="A1308" s="68" t="e">
        <f t="shared" si="30"/>
        <v>#REF!</v>
      </c>
      <c r="B1308" s="68" t="e">
        <f t="shared" si="31"/>
        <v>#REF!</v>
      </c>
      <c r="C1308" s="69" t="str">
        <f t="shared" si="32"/>
        <v/>
      </c>
      <c r="D1308" s="69" t="str">
        <f t="shared" si="33"/>
        <v/>
      </c>
      <c r="E1308" s="69" t="str">
        <f t="shared" si="34"/>
        <v/>
      </c>
      <c r="F1308" s="69" t="e">
        <f t="shared" si="35"/>
        <v>#VALUE!</v>
      </c>
    </row>
    <row r="1309" spans="1:6">
      <c r="A1309" s="68" t="e">
        <f t="shared" si="30"/>
        <v>#REF!</v>
      </c>
      <c r="B1309" s="68" t="e">
        <f t="shared" si="31"/>
        <v>#REF!</v>
      </c>
      <c r="C1309" s="69" t="str">
        <f t="shared" si="32"/>
        <v/>
      </c>
      <c r="D1309" s="69" t="str">
        <f t="shared" si="33"/>
        <v/>
      </c>
      <c r="E1309" s="69" t="str">
        <f t="shared" si="34"/>
        <v/>
      </c>
      <c r="F1309" s="69" t="e">
        <f t="shared" si="35"/>
        <v>#VALUE!</v>
      </c>
    </row>
    <row r="1310" spans="1:6">
      <c r="A1310" s="68" t="e">
        <f t="shared" si="30"/>
        <v>#REF!</v>
      </c>
      <c r="B1310" s="68" t="e">
        <f t="shared" si="31"/>
        <v>#REF!</v>
      </c>
      <c r="C1310" s="69" t="str">
        <f t="shared" si="32"/>
        <v/>
      </c>
      <c r="D1310" s="69" t="str">
        <f t="shared" si="33"/>
        <v/>
      </c>
      <c r="E1310" s="69" t="str">
        <f t="shared" si="34"/>
        <v/>
      </c>
      <c r="F1310" s="69" t="e">
        <f t="shared" si="35"/>
        <v>#VALUE!</v>
      </c>
    </row>
    <row r="1311" spans="1:6">
      <c r="A1311" s="68" t="e">
        <f t="shared" si="30"/>
        <v>#REF!</v>
      </c>
      <c r="B1311" s="68" t="e">
        <f t="shared" si="31"/>
        <v>#REF!</v>
      </c>
      <c r="C1311" s="69" t="str">
        <f t="shared" si="32"/>
        <v/>
      </c>
      <c r="D1311" s="69" t="str">
        <f t="shared" si="33"/>
        <v/>
      </c>
      <c r="E1311" s="69" t="str">
        <f t="shared" si="34"/>
        <v/>
      </c>
      <c r="F1311" s="69" t="e">
        <f t="shared" si="35"/>
        <v>#VALUE!</v>
      </c>
    </row>
    <row r="1312" spans="1:6">
      <c r="A1312" s="68" t="e">
        <f t="shared" si="30"/>
        <v>#REF!</v>
      </c>
      <c r="B1312" s="68" t="e">
        <f t="shared" si="31"/>
        <v>#REF!</v>
      </c>
      <c r="C1312" s="69" t="str">
        <f t="shared" si="32"/>
        <v/>
      </c>
      <c r="D1312" s="69" t="str">
        <f t="shared" si="33"/>
        <v/>
      </c>
      <c r="E1312" s="69" t="str">
        <f t="shared" si="34"/>
        <v/>
      </c>
      <c r="F1312" s="69" t="e">
        <f t="shared" si="35"/>
        <v>#VALUE!</v>
      </c>
    </row>
    <row r="1313" spans="1:6">
      <c r="A1313" s="68" t="e">
        <f t="shared" si="30"/>
        <v>#REF!</v>
      </c>
      <c r="B1313" s="68" t="e">
        <f t="shared" si="31"/>
        <v>#REF!</v>
      </c>
      <c r="C1313" s="69" t="str">
        <f t="shared" si="32"/>
        <v/>
      </c>
      <c r="D1313" s="69" t="str">
        <f t="shared" si="33"/>
        <v/>
      </c>
      <c r="E1313" s="69" t="str">
        <f t="shared" si="34"/>
        <v/>
      </c>
      <c r="F1313" s="69" t="e">
        <f t="shared" si="35"/>
        <v>#VALUE!</v>
      </c>
    </row>
    <row r="1314" spans="1:6">
      <c r="A1314" s="68" t="e">
        <f t="shared" si="30"/>
        <v>#REF!</v>
      </c>
      <c r="B1314" s="68" t="e">
        <f t="shared" si="31"/>
        <v>#REF!</v>
      </c>
      <c r="C1314" s="69" t="str">
        <f t="shared" si="32"/>
        <v/>
      </c>
      <c r="D1314" s="69" t="str">
        <f t="shared" si="33"/>
        <v/>
      </c>
      <c r="E1314" s="69" t="str">
        <f t="shared" si="34"/>
        <v/>
      </c>
      <c r="F1314" s="69" t="e">
        <f t="shared" si="35"/>
        <v>#VALUE!</v>
      </c>
    </row>
    <row r="1315" spans="1:6">
      <c r="A1315" s="68" t="e">
        <f t="shared" si="30"/>
        <v>#REF!</v>
      </c>
      <c r="B1315" s="68" t="e">
        <f t="shared" si="31"/>
        <v>#REF!</v>
      </c>
      <c r="C1315" s="69" t="str">
        <f t="shared" si="32"/>
        <v/>
      </c>
      <c r="D1315" s="69" t="str">
        <f t="shared" si="33"/>
        <v/>
      </c>
      <c r="E1315" s="69" t="str">
        <f t="shared" si="34"/>
        <v/>
      </c>
      <c r="F1315" s="69" t="e">
        <f t="shared" si="35"/>
        <v>#VALUE!</v>
      </c>
    </row>
    <row r="1316" spans="1:6">
      <c r="A1316" s="68" t="e">
        <f t="shared" si="30"/>
        <v>#REF!</v>
      </c>
      <c r="B1316" s="68" t="e">
        <f t="shared" si="31"/>
        <v>#REF!</v>
      </c>
      <c r="C1316" s="69" t="str">
        <f t="shared" si="32"/>
        <v/>
      </c>
      <c r="D1316" s="69" t="str">
        <f t="shared" si="33"/>
        <v/>
      </c>
      <c r="E1316" s="69" t="str">
        <f t="shared" si="34"/>
        <v/>
      </c>
      <c r="F1316" s="69" t="e">
        <f t="shared" si="35"/>
        <v>#VALUE!</v>
      </c>
    </row>
    <row r="1317" spans="1:6">
      <c r="A1317" s="68" t="e">
        <f t="shared" si="30"/>
        <v>#REF!</v>
      </c>
      <c r="B1317" s="68" t="e">
        <f t="shared" si="31"/>
        <v>#REF!</v>
      </c>
      <c r="C1317" s="69" t="str">
        <f t="shared" si="32"/>
        <v/>
      </c>
      <c r="D1317" s="69" t="str">
        <f t="shared" si="33"/>
        <v/>
      </c>
      <c r="E1317" s="69" t="str">
        <f t="shared" si="34"/>
        <v/>
      </c>
      <c r="F1317" s="69" t="e">
        <f t="shared" si="35"/>
        <v>#VALUE!</v>
      </c>
    </row>
    <row r="1318" spans="1:6">
      <c r="A1318" s="68" t="e">
        <f t="shared" si="30"/>
        <v>#REF!</v>
      </c>
      <c r="B1318" s="68" t="e">
        <f t="shared" si="31"/>
        <v>#REF!</v>
      </c>
      <c r="C1318" s="69" t="str">
        <f t="shared" si="32"/>
        <v/>
      </c>
      <c r="D1318" s="69" t="str">
        <f t="shared" si="33"/>
        <v/>
      </c>
      <c r="E1318" s="69" t="str">
        <f t="shared" si="34"/>
        <v/>
      </c>
      <c r="F1318" s="69" t="e">
        <f t="shared" si="35"/>
        <v>#VALUE!</v>
      </c>
    </row>
    <row r="1319" spans="1:6">
      <c r="A1319" s="68" t="e">
        <f t="shared" si="30"/>
        <v>#REF!</v>
      </c>
      <c r="B1319" s="68" t="e">
        <f t="shared" si="31"/>
        <v>#REF!</v>
      </c>
      <c r="C1319" s="69" t="str">
        <f t="shared" si="32"/>
        <v/>
      </c>
      <c r="D1319" s="69" t="str">
        <f t="shared" si="33"/>
        <v/>
      </c>
      <c r="E1319" s="69" t="str">
        <f t="shared" si="34"/>
        <v/>
      </c>
      <c r="F1319" s="69" t="e">
        <f t="shared" si="35"/>
        <v>#VALUE!</v>
      </c>
    </row>
    <row r="1320" spans="1:6">
      <c r="A1320" s="68" t="e">
        <f t="shared" si="30"/>
        <v>#REF!</v>
      </c>
      <c r="B1320" s="68" t="e">
        <f t="shared" si="31"/>
        <v>#REF!</v>
      </c>
      <c r="C1320" s="69" t="str">
        <f t="shared" si="32"/>
        <v/>
      </c>
      <c r="D1320" s="69" t="str">
        <f t="shared" si="33"/>
        <v/>
      </c>
      <c r="E1320" s="69" t="str">
        <f t="shared" si="34"/>
        <v/>
      </c>
      <c r="F1320" s="69" t="e">
        <f t="shared" si="35"/>
        <v>#VALUE!</v>
      </c>
    </row>
    <row r="1321" spans="1:6">
      <c r="A1321" s="68" t="e">
        <f t="shared" si="30"/>
        <v>#REF!</v>
      </c>
      <c r="B1321" s="68" t="e">
        <f t="shared" si="31"/>
        <v>#REF!</v>
      </c>
      <c r="C1321" s="69" t="str">
        <f t="shared" si="32"/>
        <v/>
      </c>
      <c r="D1321" s="69" t="str">
        <f t="shared" si="33"/>
        <v/>
      </c>
      <c r="E1321" s="69" t="str">
        <f t="shared" si="34"/>
        <v/>
      </c>
      <c r="F1321" s="69" t="e">
        <f t="shared" si="35"/>
        <v>#VALUE!</v>
      </c>
    </row>
    <row r="1322" spans="1:6">
      <c r="A1322" s="68" t="e">
        <f t="shared" si="30"/>
        <v>#REF!</v>
      </c>
      <c r="B1322" s="68" t="e">
        <f t="shared" si="31"/>
        <v>#REF!</v>
      </c>
      <c r="C1322" s="69" t="str">
        <f t="shared" si="32"/>
        <v/>
      </c>
      <c r="D1322" s="69" t="str">
        <f t="shared" si="33"/>
        <v/>
      </c>
      <c r="E1322" s="69" t="str">
        <f t="shared" si="34"/>
        <v/>
      </c>
      <c r="F1322" s="69" t="e">
        <f t="shared" si="35"/>
        <v>#VALUE!</v>
      </c>
    </row>
    <row r="1323" spans="1:6">
      <c r="A1323" s="68" t="e">
        <f t="shared" si="30"/>
        <v>#REF!</v>
      </c>
      <c r="B1323" s="68" t="e">
        <f t="shared" si="31"/>
        <v>#REF!</v>
      </c>
      <c r="C1323" s="69" t="str">
        <f t="shared" si="32"/>
        <v/>
      </c>
      <c r="D1323" s="69" t="str">
        <f t="shared" si="33"/>
        <v/>
      </c>
      <c r="E1323" s="69" t="str">
        <f t="shared" si="34"/>
        <v/>
      </c>
      <c r="F1323" s="69" t="e">
        <f t="shared" si="35"/>
        <v>#VALUE!</v>
      </c>
    </row>
    <row r="1324" spans="1:6">
      <c r="A1324" s="68" t="e">
        <f t="shared" si="30"/>
        <v>#REF!</v>
      </c>
      <c r="B1324" s="68" t="e">
        <f t="shared" si="31"/>
        <v>#REF!</v>
      </c>
      <c r="C1324" s="69" t="str">
        <f t="shared" si="32"/>
        <v/>
      </c>
      <c r="D1324" s="69" t="str">
        <f t="shared" si="33"/>
        <v/>
      </c>
      <c r="E1324" s="69" t="str">
        <f t="shared" si="34"/>
        <v/>
      </c>
      <c r="F1324" s="69" t="e">
        <f t="shared" si="35"/>
        <v>#VALUE!</v>
      </c>
    </row>
    <row r="1325" spans="1:6">
      <c r="A1325" s="68" t="e">
        <f t="shared" si="30"/>
        <v>#REF!</v>
      </c>
      <c r="B1325" s="68" t="e">
        <f t="shared" si="31"/>
        <v>#REF!</v>
      </c>
      <c r="C1325" s="69" t="str">
        <f t="shared" si="32"/>
        <v/>
      </c>
      <c r="D1325" s="69" t="str">
        <f t="shared" si="33"/>
        <v/>
      </c>
      <c r="E1325" s="69" t="str">
        <f t="shared" si="34"/>
        <v/>
      </c>
      <c r="F1325" s="69" t="e">
        <f t="shared" si="35"/>
        <v>#VALUE!</v>
      </c>
    </row>
    <row r="1326" spans="1:6">
      <c r="A1326" s="68" t="e">
        <f t="shared" si="30"/>
        <v>#REF!</v>
      </c>
      <c r="B1326" s="68" t="e">
        <f t="shared" si="31"/>
        <v>#REF!</v>
      </c>
      <c r="C1326" s="69" t="str">
        <f t="shared" si="32"/>
        <v/>
      </c>
      <c r="D1326" s="69" t="str">
        <f t="shared" si="33"/>
        <v/>
      </c>
      <c r="E1326" s="69" t="str">
        <f t="shared" si="34"/>
        <v/>
      </c>
      <c r="F1326" s="69" t="e">
        <f t="shared" si="35"/>
        <v>#VALUE!</v>
      </c>
    </row>
    <row r="1327" spans="1:6">
      <c r="A1327" s="68" t="e">
        <f t="shared" si="30"/>
        <v>#REF!</v>
      </c>
      <c r="B1327" s="68" t="e">
        <f t="shared" si="31"/>
        <v>#REF!</v>
      </c>
      <c r="C1327" s="69" t="str">
        <f t="shared" si="32"/>
        <v/>
      </c>
      <c r="D1327" s="69" t="str">
        <f t="shared" si="33"/>
        <v/>
      </c>
      <c r="E1327" s="69" t="str">
        <f t="shared" si="34"/>
        <v/>
      </c>
      <c r="F1327" s="69" t="e">
        <f t="shared" si="35"/>
        <v>#VALUE!</v>
      </c>
    </row>
    <row r="1328" spans="1:6">
      <c r="A1328" s="68" t="e">
        <f t="shared" si="30"/>
        <v>#REF!</v>
      </c>
      <c r="B1328" s="68" t="e">
        <f t="shared" si="31"/>
        <v>#REF!</v>
      </c>
      <c r="C1328" s="69" t="str">
        <f t="shared" si="32"/>
        <v/>
      </c>
      <c r="D1328" s="69" t="str">
        <f t="shared" si="33"/>
        <v/>
      </c>
      <c r="E1328" s="69" t="str">
        <f t="shared" si="34"/>
        <v/>
      </c>
      <c r="F1328" s="69" t="e">
        <f t="shared" si="35"/>
        <v>#VALUE!</v>
      </c>
    </row>
    <row r="1329" spans="1:6">
      <c r="A1329" s="68" t="e">
        <f t="shared" si="30"/>
        <v>#REF!</v>
      </c>
      <c r="B1329" s="68" t="e">
        <f t="shared" si="31"/>
        <v>#REF!</v>
      </c>
      <c r="C1329" s="69" t="str">
        <f t="shared" si="32"/>
        <v/>
      </c>
      <c r="D1329" s="69" t="str">
        <f t="shared" si="33"/>
        <v/>
      </c>
      <c r="E1329" s="69" t="str">
        <f t="shared" si="34"/>
        <v/>
      </c>
      <c r="F1329" s="69" t="e">
        <f t="shared" si="35"/>
        <v>#VALUE!</v>
      </c>
    </row>
    <row r="1330" spans="1:6">
      <c r="A1330" s="68" t="e">
        <f t="shared" si="30"/>
        <v>#REF!</v>
      </c>
      <c r="B1330" s="68" t="e">
        <f t="shared" si="31"/>
        <v>#REF!</v>
      </c>
      <c r="C1330" s="69" t="str">
        <f t="shared" si="32"/>
        <v/>
      </c>
      <c r="D1330" s="69" t="str">
        <f t="shared" si="33"/>
        <v/>
      </c>
      <c r="E1330" s="69" t="str">
        <f t="shared" si="34"/>
        <v/>
      </c>
      <c r="F1330" s="69" t="e">
        <f t="shared" si="35"/>
        <v>#VALUE!</v>
      </c>
    </row>
    <row r="1331" spans="1:6">
      <c r="A1331" s="68" t="e">
        <f t="shared" si="30"/>
        <v>#REF!</v>
      </c>
      <c r="B1331" s="68" t="e">
        <f t="shared" si="31"/>
        <v>#REF!</v>
      </c>
      <c r="C1331" s="69" t="str">
        <f t="shared" si="32"/>
        <v/>
      </c>
      <c r="D1331" s="69" t="str">
        <f t="shared" si="33"/>
        <v/>
      </c>
      <c r="E1331" s="69" t="str">
        <f t="shared" si="34"/>
        <v/>
      </c>
      <c r="F1331" s="69" t="e">
        <f t="shared" si="35"/>
        <v>#VALUE!</v>
      </c>
    </row>
    <row r="1332" spans="1:6">
      <c r="A1332" s="68" t="e">
        <f t="shared" si="30"/>
        <v>#REF!</v>
      </c>
      <c r="B1332" s="68" t="e">
        <f t="shared" si="31"/>
        <v>#REF!</v>
      </c>
      <c r="C1332" s="69" t="str">
        <f t="shared" si="32"/>
        <v/>
      </c>
      <c r="D1332" s="69" t="str">
        <f t="shared" si="33"/>
        <v/>
      </c>
      <c r="E1332" s="69" t="str">
        <f t="shared" si="34"/>
        <v/>
      </c>
      <c r="F1332" s="69" t="e">
        <f t="shared" si="35"/>
        <v>#VALUE!</v>
      </c>
    </row>
    <row r="1333" spans="1:6">
      <c r="A1333" s="68" t="e">
        <f t="shared" si="30"/>
        <v>#REF!</v>
      </c>
      <c r="B1333" s="68" t="e">
        <f t="shared" si="31"/>
        <v>#REF!</v>
      </c>
      <c r="C1333" s="69" t="str">
        <f t="shared" si="32"/>
        <v/>
      </c>
      <c r="D1333" s="69" t="str">
        <f t="shared" si="33"/>
        <v/>
      </c>
      <c r="E1333" s="69" t="str">
        <f t="shared" si="34"/>
        <v/>
      </c>
      <c r="F1333" s="69" t="e">
        <f t="shared" si="35"/>
        <v>#VALUE!</v>
      </c>
    </row>
    <row r="1334" spans="1:6">
      <c r="A1334" s="68" t="e">
        <f t="shared" si="30"/>
        <v>#REF!</v>
      </c>
      <c r="B1334" s="68" t="e">
        <f t="shared" si="31"/>
        <v>#REF!</v>
      </c>
      <c r="C1334" s="69" t="str">
        <f t="shared" si="32"/>
        <v/>
      </c>
      <c r="D1334" s="69" t="str">
        <f t="shared" si="33"/>
        <v/>
      </c>
      <c r="E1334" s="69" t="str">
        <f t="shared" si="34"/>
        <v/>
      </c>
      <c r="F1334" s="69" t="e">
        <f t="shared" si="35"/>
        <v>#VALUE!</v>
      </c>
    </row>
    <row r="1335" spans="1:6">
      <c r="A1335" s="68" t="e">
        <f t="shared" si="30"/>
        <v>#REF!</v>
      </c>
      <c r="B1335" s="68" t="e">
        <f t="shared" si="31"/>
        <v>#REF!</v>
      </c>
      <c r="C1335" s="69" t="str">
        <f t="shared" si="32"/>
        <v/>
      </c>
      <c r="D1335" s="69" t="str">
        <f t="shared" si="33"/>
        <v/>
      </c>
      <c r="E1335" s="69" t="str">
        <f t="shared" si="34"/>
        <v/>
      </c>
      <c r="F1335" s="69" t="e">
        <f t="shared" si="35"/>
        <v>#VALUE!</v>
      </c>
    </row>
    <row r="1336" spans="1:6">
      <c r="A1336" s="68" t="e">
        <f t="shared" si="30"/>
        <v>#REF!</v>
      </c>
      <c r="B1336" s="68" t="e">
        <f t="shared" si="31"/>
        <v>#REF!</v>
      </c>
      <c r="C1336" s="69" t="str">
        <f t="shared" si="32"/>
        <v/>
      </c>
      <c r="D1336" s="69" t="str">
        <f t="shared" si="33"/>
        <v/>
      </c>
      <c r="E1336" s="69" t="str">
        <f t="shared" si="34"/>
        <v/>
      </c>
      <c r="F1336" s="69" t="e">
        <f t="shared" si="35"/>
        <v>#VALUE!</v>
      </c>
    </row>
    <row r="1337" spans="1:6">
      <c r="A1337" s="68" t="e">
        <f t="shared" si="30"/>
        <v>#REF!</v>
      </c>
      <c r="B1337" s="68" t="e">
        <f t="shared" si="31"/>
        <v>#REF!</v>
      </c>
      <c r="C1337" s="69" t="str">
        <f t="shared" si="32"/>
        <v/>
      </c>
      <c r="D1337" s="69" t="str">
        <f t="shared" si="33"/>
        <v/>
      </c>
      <c r="E1337" s="69" t="str">
        <f t="shared" si="34"/>
        <v/>
      </c>
      <c r="F1337" s="69" t="e">
        <f t="shared" si="35"/>
        <v>#VALUE!</v>
      </c>
    </row>
    <row r="1338" spans="1:6">
      <c r="A1338" s="68" t="e">
        <f t="shared" si="30"/>
        <v>#REF!</v>
      </c>
      <c r="B1338" s="68" t="e">
        <f t="shared" si="31"/>
        <v>#REF!</v>
      </c>
      <c r="C1338" s="69" t="str">
        <f t="shared" si="32"/>
        <v/>
      </c>
      <c r="D1338" s="69" t="str">
        <f t="shared" si="33"/>
        <v/>
      </c>
      <c r="E1338" s="69" t="str">
        <f t="shared" si="34"/>
        <v/>
      </c>
      <c r="F1338" s="69" t="e">
        <f t="shared" si="35"/>
        <v>#VALUE!</v>
      </c>
    </row>
    <row r="1339" spans="1:6">
      <c r="A1339" s="68" t="e">
        <f t="shared" si="30"/>
        <v>#REF!</v>
      </c>
      <c r="B1339" s="68" t="e">
        <f t="shared" si="31"/>
        <v>#REF!</v>
      </c>
      <c r="C1339" s="69" t="str">
        <f t="shared" si="32"/>
        <v/>
      </c>
      <c r="D1339" s="69" t="str">
        <f t="shared" si="33"/>
        <v/>
      </c>
      <c r="E1339" s="69" t="str">
        <f t="shared" si="34"/>
        <v/>
      </c>
      <c r="F1339" s="69" t="e">
        <f t="shared" si="35"/>
        <v>#VALUE!</v>
      </c>
    </row>
    <row r="1340" spans="1:6">
      <c r="A1340" s="68" t="e">
        <f t="shared" si="30"/>
        <v>#REF!</v>
      </c>
      <c r="B1340" s="68" t="e">
        <f t="shared" si="31"/>
        <v>#REF!</v>
      </c>
      <c r="C1340" s="69" t="str">
        <f t="shared" si="32"/>
        <v/>
      </c>
      <c r="D1340" s="69" t="str">
        <f t="shared" si="33"/>
        <v/>
      </c>
      <c r="E1340" s="69" t="str">
        <f t="shared" si="34"/>
        <v/>
      </c>
      <c r="F1340" s="69" t="e">
        <f t="shared" si="35"/>
        <v>#VALUE!</v>
      </c>
    </row>
    <row r="1341" spans="1:6">
      <c r="A1341" s="68" t="e">
        <f t="shared" si="30"/>
        <v>#REF!</v>
      </c>
      <c r="B1341" s="68" t="e">
        <f t="shared" si="31"/>
        <v>#REF!</v>
      </c>
      <c r="C1341" s="69" t="str">
        <f t="shared" si="32"/>
        <v/>
      </c>
      <c r="D1341" s="69" t="str">
        <f t="shared" si="33"/>
        <v/>
      </c>
      <c r="E1341" s="69" t="str">
        <f t="shared" si="34"/>
        <v/>
      </c>
      <c r="F1341" s="69" t="e">
        <f t="shared" si="35"/>
        <v>#VALUE!</v>
      </c>
    </row>
    <row r="1342" spans="1:6">
      <c r="A1342" s="68" t="e">
        <f t="shared" si="30"/>
        <v>#REF!</v>
      </c>
      <c r="B1342" s="68" t="e">
        <f t="shared" si="31"/>
        <v>#REF!</v>
      </c>
      <c r="C1342" s="69" t="str">
        <f t="shared" si="32"/>
        <v/>
      </c>
      <c r="D1342" s="69" t="str">
        <f t="shared" si="33"/>
        <v/>
      </c>
      <c r="E1342" s="69" t="str">
        <f t="shared" si="34"/>
        <v/>
      </c>
      <c r="F1342" s="69" t="e">
        <f t="shared" si="35"/>
        <v>#VALUE!</v>
      </c>
    </row>
    <row r="1343" spans="1:6">
      <c r="A1343" s="68" t="e">
        <f t="shared" si="30"/>
        <v>#REF!</v>
      </c>
      <c r="B1343" s="68" t="e">
        <f t="shared" si="31"/>
        <v>#REF!</v>
      </c>
      <c r="C1343" s="69" t="str">
        <f t="shared" si="32"/>
        <v/>
      </c>
      <c r="D1343" s="69" t="str">
        <f t="shared" si="33"/>
        <v/>
      </c>
      <c r="E1343" s="69" t="str">
        <f t="shared" si="34"/>
        <v/>
      </c>
      <c r="F1343" s="69" t="e">
        <f t="shared" si="35"/>
        <v>#VALUE!</v>
      </c>
    </row>
    <row r="1344" spans="1:6">
      <c r="A1344" s="68" t="e">
        <f t="shared" si="30"/>
        <v>#REF!</v>
      </c>
      <c r="B1344" s="68" t="e">
        <f t="shared" si="31"/>
        <v>#REF!</v>
      </c>
      <c r="C1344" s="69" t="str">
        <f t="shared" si="32"/>
        <v/>
      </c>
      <c r="D1344" s="69" t="str">
        <f t="shared" si="33"/>
        <v/>
      </c>
      <c r="E1344" s="69" t="str">
        <f t="shared" si="34"/>
        <v/>
      </c>
      <c r="F1344" s="69" t="e">
        <f t="shared" si="35"/>
        <v>#VALUE!</v>
      </c>
    </row>
    <row r="1345" spans="1:6">
      <c r="A1345" s="68" t="e">
        <f t="shared" si="30"/>
        <v>#REF!</v>
      </c>
      <c r="B1345" s="68" t="e">
        <f t="shared" si="31"/>
        <v>#REF!</v>
      </c>
      <c r="C1345" s="69" t="str">
        <f t="shared" si="32"/>
        <v/>
      </c>
      <c r="D1345" s="69" t="str">
        <f t="shared" si="33"/>
        <v/>
      </c>
      <c r="E1345" s="69" t="str">
        <f t="shared" si="34"/>
        <v/>
      </c>
      <c r="F1345" s="69" t="e">
        <f t="shared" si="35"/>
        <v>#VALUE!</v>
      </c>
    </row>
    <row r="1346" spans="1:6">
      <c r="A1346" s="68" t="e">
        <f t="shared" si="30"/>
        <v>#REF!</v>
      </c>
      <c r="B1346" s="68" t="e">
        <f t="shared" si="31"/>
        <v>#REF!</v>
      </c>
      <c r="C1346" s="69" t="str">
        <f t="shared" si="32"/>
        <v/>
      </c>
      <c r="D1346" s="69" t="str">
        <f t="shared" si="33"/>
        <v/>
      </c>
      <c r="E1346" s="69" t="str">
        <f t="shared" si="34"/>
        <v/>
      </c>
      <c r="F1346" s="69" t="e">
        <f t="shared" si="35"/>
        <v>#VALUE!</v>
      </c>
    </row>
    <row r="1347" spans="1:6">
      <c r="A1347" s="68" t="e">
        <f t="shared" si="30"/>
        <v>#REF!</v>
      </c>
      <c r="B1347" s="68" t="e">
        <f t="shared" si="31"/>
        <v>#REF!</v>
      </c>
      <c r="C1347" s="69" t="str">
        <f t="shared" si="32"/>
        <v/>
      </c>
      <c r="D1347" s="69" t="str">
        <f t="shared" si="33"/>
        <v/>
      </c>
      <c r="E1347" s="69" t="str">
        <f t="shared" si="34"/>
        <v/>
      </c>
      <c r="F1347" s="69" t="e">
        <f t="shared" si="35"/>
        <v>#VALUE!</v>
      </c>
    </row>
    <row r="1348" spans="1:6">
      <c r="A1348" s="68" t="e">
        <f t="shared" si="30"/>
        <v>#REF!</v>
      </c>
      <c r="B1348" s="68" t="e">
        <f t="shared" si="31"/>
        <v>#REF!</v>
      </c>
      <c r="C1348" s="69" t="str">
        <f t="shared" si="32"/>
        <v/>
      </c>
      <c r="D1348" s="69" t="str">
        <f t="shared" si="33"/>
        <v/>
      </c>
      <c r="E1348" s="69" t="str">
        <f t="shared" si="34"/>
        <v/>
      </c>
      <c r="F1348" s="69" t="e">
        <f t="shared" si="35"/>
        <v>#VALUE!</v>
      </c>
    </row>
    <row r="1349" spans="1:6">
      <c r="A1349" s="68" t="e">
        <f t="shared" si="30"/>
        <v>#REF!</v>
      </c>
      <c r="B1349" s="68" t="e">
        <f t="shared" si="31"/>
        <v>#REF!</v>
      </c>
      <c r="C1349" s="69" t="str">
        <f t="shared" si="32"/>
        <v/>
      </c>
      <c r="D1349" s="69" t="str">
        <f t="shared" si="33"/>
        <v/>
      </c>
      <c r="E1349" s="69" t="str">
        <f t="shared" si="34"/>
        <v/>
      </c>
      <c r="F1349" s="69" t="e">
        <f t="shared" si="35"/>
        <v>#VALUE!</v>
      </c>
    </row>
    <row r="1350" spans="1:6">
      <c r="A1350" s="68" t="e">
        <f t="shared" si="30"/>
        <v>#REF!</v>
      </c>
      <c r="B1350" s="68" t="e">
        <f t="shared" si="31"/>
        <v>#REF!</v>
      </c>
      <c r="C1350" s="69" t="str">
        <f t="shared" si="32"/>
        <v/>
      </c>
      <c r="D1350" s="69" t="str">
        <f t="shared" si="33"/>
        <v/>
      </c>
      <c r="E1350" s="69" t="str">
        <f t="shared" si="34"/>
        <v/>
      </c>
      <c r="F1350" s="69" t="e">
        <f t="shared" si="35"/>
        <v>#VALUE!</v>
      </c>
    </row>
    <row r="1351" spans="1:6">
      <c r="A1351" s="68" t="e">
        <f t="shared" si="30"/>
        <v>#REF!</v>
      </c>
      <c r="B1351" s="68" t="e">
        <f t="shared" si="31"/>
        <v>#REF!</v>
      </c>
      <c r="C1351" s="69" t="str">
        <f t="shared" si="32"/>
        <v/>
      </c>
      <c r="D1351" s="69" t="str">
        <f t="shared" si="33"/>
        <v/>
      </c>
      <c r="E1351" s="69" t="str">
        <f t="shared" si="34"/>
        <v/>
      </c>
      <c r="F1351" s="69" t="e">
        <f t="shared" si="35"/>
        <v>#VALUE!</v>
      </c>
    </row>
    <row r="1352" spans="1:6">
      <c r="A1352" s="68" t="e">
        <f t="shared" si="30"/>
        <v>#REF!</v>
      </c>
      <c r="B1352" s="68" t="e">
        <f t="shared" si="31"/>
        <v>#REF!</v>
      </c>
      <c r="C1352" s="69" t="str">
        <f t="shared" si="32"/>
        <v/>
      </c>
      <c r="D1352" s="69" t="str">
        <f t="shared" si="33"/>
        <v/>
      </c>
      <c r="E1352" s="69" t="str">
        <f t="shared" si="34"/>
        <v/>
      </c>
      <c r="F1352" s="69" t="e">
        <f t="shared" si="35"/>
        <v>#VALUE!</v>
      </c>
    </row>
    <row r="1353" spans="1:6">
      <c r="A1353" s="68" t="e">
        <f t="shared" si="30"/>
        <v>#REF!</v>
      </c>
      <c r="B1353" s="68" t="e">
        <f t="shared" si="31"/>
        <v>#REF!</v>
      </c>
      <c r="C1353" s="69" t="str">
        <f t="shared" si="32"/>
        <v/>
      </c>
      <c r="D1353" s="69" t="str">
        <f t="shared" si="33"/>
        <v/>
      </c>
      <c r="E1353" s="69" t="str">
        <f t="shared" si="34"/>
        <v/>
      </c>
      <c r="F1353" s="69" t="e">
        <f t="shared" si="35"/>
        <v>#VALUE!</v>
      </c>
    </row>
    <row r="1354" spans="1:6">
      <c r="A1354" s="68" t="e">
        <f t="shared" si="30"/>
        <v>#REF!</v>
      </c>
      <c r="B1354" s="68" t="e">
        <f t="shared" si="31"/>
        <v>#REF!</v>
      </c>
      <c r="C1354" s="69" t="str">
        <f t="shared" si="32"/>
        <v/>
      </c>
      <c r="D1354" s="69" t="str">
        <f t="shared" si="33"/>
        <v/>
      </c>
      <c r="E1354" s="69" t="str">
        <f t="shared" si="34"/>
        <v/>
      </c>
      <c r="F1354" s="69" t="e">
        <f t="shared" si="35"/>
        <v>#VALUE!</v>
      </c>
    </row>
    <row r="1355" spans="1:6">
      <c r="A1355" s="68" t="e">
        <f t="shared" si="30"/>
        <v>#REF!</v>
      </c>
      <c r="B1355" s="68" t="e">
        <f t="shared" si="31"/>
        <v>#REF!</v>
      </c>
      <c r="C1355" s="69" t="str">
        <f t="shared" si="32"/>
        <v/>
      </c>
      <c r="D1355" s="69" t="str">
        <f t="shared" si="33"/>
        <v/>
      </c>
      <c r="E1355" s="69" t="str">
        <f t="shared" si="34"/>
        <v/>
      </c>
      <c r="F1355" s="69" t="e">
        <f t="shared" si="35"/>
        <v>#VALUE!</v>
      </c>
    </row>
    <row r="1356" spans="1:6">
      <c r="A1356" s="68" t="e">
        <f t="shared" si="30"/>
        <v>#REF!</v>
      </c>
      <c r="B1356" s="68" t="e">
        <f t="shared" si="31"/>
        <v>#REF!</v>
      </c>
      <c r="C1356" s="69" t="str">
        <f t="shared" si="32"/>
        <v/>
      </c>
      <c r="D1356" s="69" t="str">
        <f t="shared" si="33"/>
        <v/>
      </c>
      <c r="E1356" s="69" t="str">
        <f t="shared" si="34"/>
        <v/>
      </c>
      <c r="F1356" s="69" t="e">
        <f t="shared" si="35"/>
        <v>#VALUE!</v>
      </c>
    </row>
    <row r="1357" spans="1:6">
      <c r="A1357" s="68" t="e">
        <f t="shared" si="30"/>
        <v>#REF!</v>
      </c>
      <c r="B1357" s="68" t="e">
        <f t="shared" si="31"/>
        <v>#REF!</v>
      </c>
      <c r="C1357" s="69" t="str">
        <f t="shared" si="32"/>
        <v/>
      </c>
      <c r="D1357" s="69" t="str">
        <f t="shared" si="33"/>
        <v/>
      </c>
      <c r="E1357" s="69" t="str">
        <f t="shared" si="34"/>
        <v/>
      </c>
      <c r="F1357" s="69" t="e">
        <f t="shared" si="35"/>
        <v>#VALUE!</v>
      </c>
    </row>
    <row r="1358" spans="1:6">
      <c r="A1358" s="68" t="e">
        <f t="shared" si="30"/>
        <v>#REF!</v>
      </c>
      <c r="B1358" s="68" t="e">
        <f t="shared" si="31"/>
        <v>#REF!</v>
      </c>
      <c r="C1358" s="69" t="str">
        <f t="shared" si="32"/>
        <v/>
      </c>
      <c r="D1358" s="69" t="str">
        <f t="shared" si="33"/>
        <v/>
      </c>
      <c r="E1358" s="69" t="str">
        <f t="shared" si="34"/>
        <v/>
      </c>
      <c r="F1358" s="69" t="e">
        <f t="shared" si="35"/>
        <v>#VALUE!</v>
      </c>
    </row>
    <row r="1359" spans="1:6">
      <c r="A1359" s="68" t="e">
        <f t="shared" si="30"/>
        <v>#REF!</v>
      </c>
      <c r="B1359" s="68" t="e">
        <f t="shared" si="31"/>
        <v>#REF!</v>
      </c>
      <c r="C1359" s="69" t="str">
        <f t="shared" si="32"/>
        <v/>
      </c>
      <c r="D1359" s="69" t="str">
        <f t="shared" si="33"/>
        <v/>
      </c>
      <c r="E1359" s="69" t="str">
        <f t="shared" si="34"/>
        <v/>
      </c>
      <c r="F1359" s="69" t="e">
        <f t="shared" si="35"/>
        <v>#VALUE!</v>
      </c>
    </row>
    <row r="1360" spans="1:6">
      <c r="A1360" s="68" t="e">
        <f t="shared" si="30"/>
        <v>#REF!</v>
      </c>
      <c r="B1360" s="68" t="e">
        <f t="shared" si="31"/>
        <v>#REF!</v>
      </c>
      <c r="C1360" s="69" t="str">
        <f t="shared" si="32"/>
        <v/>
      </c>
      <c r="D1360" s="69" t="str">
        <f t="shared" si="33"/>
        <v/>
      </c>
      <c r="E1360" s="69" t="str">
        <f t="shared" si="34"/>
        <v/>
      </c>
      <c r="F1360" s="69" t="e">
        <f t="shared" si="35"/>
        <v>#VALUE!</v>
      </c>
    </row>
    <row r="1361" spans="1:6">
      <c r="A1361" s="68" t="e">
        <f t="shared" si="30"/>
        <v>#REF!</v>
      </c>
      <c r="B1361" s="68" t="e">
        <f t="shared" si="31"/>
        <v>#REF!</v>
      </c>
      <c r="C1361" s="69" t="str">
        <f t="shared" si="32"/>
        <v/>
      </c>
      <c r="D1361" s="69" t="str">
        <f t="shared" si="33"/>
        <v/>
      </c>
      <c r="E1361" s="69" t="str">
        <f t="shared" si="34"/>
        <v/>
      </c>
      <c r="F1361" s="69" t="e">
        <f t="shared" si="35"/>
        <v>#VALUE!</v>
      </c>
    </row>
    <row r="1362" spans="1:6">
      <c r="A1362" s="68" t="e">
        <f t="shared" si="30"/>
        <v>#REF!</v>
      </c>
      <c r="B1362" s="68" t="e">
        <f t="shared" si="31"/>
        <v>#REF!</v>
      </c>
      <c r="C1362" s="69" t="str">
        <f t="shared" si="32"/>
        <v/>
      </c>
      <c r="D1362" s="69" t="str">
        <f t="shared" si="33"/>
        <v/>
      </c>
      <c r="E1362" s="69" t="str">
        <f t="shared" si="34"/>
        <v/>
      </c>
      <c r="F1362" s="69" t="e">
        <f t="shared" si="35"/>
        <v>#VALUE!</v>
      </c>
    </row>
    <row r="1363" spans="1:6">
      <c r="A1363" s="68" t="e">
        <f t="shared" si="30"/>
        <v>#REF!</v>
      </c>
      <c r="B1363" s="68" t="e">
        <f t="shared" si="31"/>
        <v>#REF!</v>
      </c>
      <c r="C1363" s="69" t="str">
        <f t="shared" si="32"/>
        <v/>
      </c>
      <c r="D1363" s="69" t="str">
        <f t="shared" si="33"/>
        <v/>
      </c>
      <c r="E1363" s="69" t="str">
        <f t="shared" si="34"/>
        <v/>
      </c>
      <c r="F1363" s="69" t="e">
        <f t="shared" si="35"/>
        <v>#VALUE!</v>
      </c>
    </row>
    <row r="1364" spans="1:6">
      <c r="A1364" s="68" t="e">
        <f t="shared" si="30"/>
        <v>#REF!</v>
      </c>
      <c r="B1364" s="68" t="e">
        <f t="shared" si="31"/>
        <v>#REF!</v>
      </c>
      <c r="C1364" s="69" t="str">
        <f t="shared" si="32"/>
        <v/>
      </c>
      <c r="D1364" s="69" t="str">
        <f t="shared" si="33"/>
        <v/>
      </c>
      <c r="E1364" s="69" t="str">
        <f t="shared" si="34"/>
        <v/>
      </c>
      <c r="F1364" s="69" t="e">
        <f t="shared" si="35"/>
        <v>#VALUE!</v>
      </c>
    </row>
    <row r="1365" spans="1:6">
      <c r="A1365" s="68" t="e">
        <f t="shared" si="30"/>
        <v>#REF!</v>
      </c>
      <c r="B1365" s="68" t="e">
        <f t="shared" si="31"/>
        <v>#REF!</v>
      </c>
      <c r="C1365" s="69" t="str">
        <f t="shared" si="32"/>
        <v/>
      </c>
      <c r="D1365" s="69" t="str">
        <f t="shared" si="33"/>
        <v/>
      </c>
      <c r="E1365" s="69" t="str">
        <f t="shared" si="34"/>
        <v/>
      </c>
      <c r="F1365" s="69" t="e">
        <f t="shared" si="35"/>
        <v>#VALUE!</v>
      </c>
    </row>
    <row r="1366" spans="1:6">
      <c r="A1366" s="68" t="e">
        <f t="shared" si="30"/>
        <v>#REF!</v>
      </c>
      <c r="B1366" s="68" t="e">
        <f t="shared" si="31"/>
        <v>#REF!</v>
      </c>
      <c r="C1366" s="69" t="str">
        <f t="shared" si="32"/>
        <v/>
      </c>
      <c r="D1366" s="69" t="str">
        <f t="shared" si="33"/>
        <v/>
      </c>
      <c r="E1366" s="69" t="str">
        <f t="shared" si="34"/>
        <v/>
      </c>
      <c r="F1366" s="69" t="e">
        <f t="shared" si="35"/>
        <v>#VALUE!</v>
      </c>
    </row>
    <row r="1367" spans="1:6">
      <c r="A1367" s="68" t="e">
        <f t="shared" si="30"/>
        <v>#REF!</v>
      </c>
      <c r="B1367" s="68" t="e">
        <f t="shared" si="31"/>
        <v>#REF!</v>
      </c>
      <c r="C1367" s="69" t="str">
        <f t="shared" si="32"/>
        <v/>
      </c>
      <c r="D1367" s="69" t="str">
        <f t="shared" si="33"/>
        <v/>
      </c>
      <c r="E1367" s="69" t="str">
        <f t="shared" si="34"/>
        <v/>
      </c>
      <c r="F1367" s="69" t="e">
        <f t="shared" si="35"/>
        <v>#VALUE!</v>
      </c>
    </row>
    <row r="1368" spans="1:6">
      <c r="A1368" s="68" t="e">
        <f t="shared" si="30"/>
        <v>#REF!</v>
      </c>
      <c r="B1368" s="68" t="e">
        <f t="shared" si="31"/>
        <v>#REF!</v>
      </c>
      <c r="C1368" s="69" t="str">
        <f t="shared" si="32"/>
        <v/>
      </c>
      <c r="D1368" s="69" t="str">
        <f t="shared" si="33"/>
        <v/>
      </c>
      <c r="E1368" s="69" t="str">
        <f t="shared" si="34"/>
        <v/>
      </c>
      <c r="F1368" s="69" t="e">
        <f t="shared" si="35"/>
        <v>#VALUE!</v>
      </c>
    </row>
    <row r="1369" spans="1:6">
      <c r="A1369" s="68" t="e">
        <f t="shared" si="30"/>
        <v>#REF!</v>
      </c>
      <c r="B1369" s="68" t="e">
        <f t="shared" si="31"/>
        <v>#REF!</v>
      </c>
      <c r="C1369" s="69" t="str">
        <f t="shared" si="32"/>
        <v/>
      </c>
      <c r="D1369" s="69" t="str">
        <f t="shared" si="33"/>
        <v/>
      </c>
      <c r="E1369" s="69" t="str">
        <f t="shared" si="34"/>
        <v/>
      </c>
      <c r="F1369" s="69" t="e">
        <f t="shared" si="35"/>
        <v>#VALUE!</v>
      </c>
    </row>
    <row r="1370" spans="1:6">
      <c r="A1370" s="68" t="e">
        <f t="shared" si="30"/>
        <v>#REF!</v>
      </c>
      <c r="B1370" s="68" t="e">
        <f t="shared" si="31"/>
        <v>#REF!</v>
      </c>
      <c r="C1370" s="69" t="str">
        <f t="shared" si="32"/>
        <v/>
      </c>
      <c r="D1370" s="69" t="str">
        <f t="shared" si="33"/>
        <v/>
      </c>
      <c r="E1370" s="69" t="str">
        <f t="shared" si="34"/>
        <v/>
      </c>
      <c r="F1370" s="69" t="e">
        <f t="shared" si="35"/>
        <v>#VALUE!</v>
      </c>
    </row>
    <row r="1371" spans="1:6">
      <c r="A1371" s="68" t="e">
        <f t="shared" si="30"/>
        <v>#REF!</v>
      </c>
      <c r="B1371" s="68" t="e">
        <f t="shared" si="31"/>
        <v>#REF!</v>
      </c>
      <c r="C1371" s="69" t="str">
        <f t="shared" si="32"/>
        <v/>
      </c>
      <c r="D1371" s="69" t="str">
        <f t="shared" si="33"/>
        <v/>
      </c>
      <c r="E1371" s="69" t="str">
        <f t="shared" si="34"/>
        <v/>
      </c>
      <c r="F1371" s="69" t="e">
        <f t="shared" si="35"/>
        <v>#VALUE!</v>
      </c>
    </row>
    <row r="1372" spans="1:6">
      <c r="A1372" s="68" t="e">
        <f t="shared" si="30"/>
        <v>#REF!</v>
      </c>
      <c r="B1372" s="68" t="e">
        <f t="shared" si="31"/>
        <v>#REF!</v>
      </c>
      <c r="C1372" s="69" t="str">
        <f t="shared" si="32"/>
        <v/>
      </c>
      <c r="D1372" s="69" t="str">
        <f t="shared" si="33"/>
        <v/>
      </c>
      <c r="E1372" s="69" t="str">
        <f t="shared" si="34"/>
        <v/>
      </c>
      <c r="F1372" s="69" t="e">
        <f t="shared" si="35"/>
        <v>#VALUE!</v>
      </c>
    </row>
    <row r="1373" spans="1:6">
      <c r="A1373" s="68" t="e">
        <f t="shared" si="30"/>
        <v>#REF!</v>
      </c>
      <c r="B1373" s="68" t="e">
        <f t="shared" si="31"/>
        <v>#REF!</v>
      </c>
      <c r="C1373" s="69" t="str">
        <f t="shared" si="32"/>
        <v/>
      </c>
      <c r="D1373" s="69" t="str">
        <f t="shared" si="33"/>
        <v/>
      </c>
      <c r="E1373" s="69" t="str">
        <f t="shared" si="34"/>
        <v/>
      </c>
      <c r="F1373" s="69" t="e">
        <f t="shared" si="35"/>
        <v>#VALUE!</v>
      </c>
    </row>
    <row r="1374" spans="1:6">
      <c r="A1374" s="68" t="e">
        <f t="shared" si="30"/>
        <v>#REF!</v>
      </c>
      <c r="B1374" s="68" t="e">
        <f t="shared" si="31"/>
        <v>#REF!</v>
      </c>
      <c r="C1374" s="69" t="str">
        <f t="shared" si="32"/>
        <v/>
      </c>
      <c r="D1374" s="69" t="str">
        <f t="shared" si="33"/>
        <v/>
      </c>
      <c r="E1374" s="69" t="str">
        <f t="shared" si="34"/>
        <v/>
      </c>
      <c r="F1374" s="69" t="e">
        <f t="shared" si="35"/>
        <v>#VALUE!</v>
      </c>
    </row>
    <row r="1375" spans="1:6">
      <c r="A1375" s="68" t="e">
        <f t="shared" si="30"/>
        <v>#REF!</v>
      </c>
      <c r="B1375" s="68" t="e">
        <f t="shared" si="31"/>
        <v>#REF!</v>
      </c>
      <c r="C1375" s="69" t="str">
        <f t="shared" si="32"/>
        <v/>
      </c>
      <c r="D1375" s="69" t="str">
        <f t="shared" si="33"/>
        <v/>
      </c>
      <c r="E1375" s="69" t="str">
        <f t="shared" si="34"/>
        <v/>
      </c>
      <c r="F1375" s="69" t="e">
        <f t="shared" si="35"/>
        <v>#VALUE!</v>
      </c>
    </row>
    <row r="1376" spans="1:6">
      <c r="A1376" s="68" t="e">
        <f t="shared" si="30"/>
        <v>#REF!</v>
      </c>
      <c r="B1376" s="68" t="e">
        <f t="shared" si="31"/>
        <v>#REF!</v>
      </c>
      <c r="C1376" s="69" t="str">
        <f t="shared" si="32"/>
        <v/>
      </c>
      <c r="D1376" s="69" t="str">
        <f t="shared" si="33"/>
        <v/>
      </c>
      <c r="E1376" s="69" t="str">
        <f t="shared" si="34"/>
        <v/>
      </c>
      <c r="F1376" s="69" t="e">
        <f t="shared" si="35"/>
        <v>#VALUE!</v>
      </c>
    </row>
    <row r="1377" spans="1:6">
      <c r="A1377" s="68" t="e">
        <f t="shared" si="30"/>
        <v>#REF!</v>
      </c>
      <c r="B1377" s="68" t="e">
        <f t="shared" si="31"/>
        <v>#REF!</v>
      </c>
      <c r="C1377" s="69" t="str">
        <f t="shared" si="32"/>
        <v/>
      </c>
      <c r="D1377" s="69" t="str">
        <f t="shared" si="33"/>
        <v/>
      </c>
      <c r="E1377" s="69" t="str">
        <f t="shared" si="34"/>
        <v/>
      </c>
      <c r="F1377" s="69" t="e">
        <f t="shared" si="35"/>
        <v>#VALUE!</v>
      </c>
    </row>
    <row r="1378" spans="1:6">
      <c r="A1378" s="68" t="e">
        <f t="shared" si="30"/>
        <v>#REF!</v>
      </c>
      <c r="B1378" s="68" t="e">
        <f t="shared" si="31"/>
        <v>#REF!</v>
      </c>
      <c r="C1378" s="69" t="str">
        <f t="shared" si="32"/>
        <v/>
      </c>
      <c r="D1378" s="69" t="str">
        <f t="shared" si="33"/>
        <v/>
      </c>
      <c r="E1378" s="69" t="str">
        <f t="shared" si="34"/>
        <v/>
      </c>
      <c r="F1378" s="69" t="e">
        <f t="shared" si="35"/>
        <v>#VALUE!</v>
      </c>
    </row>
    <row r="1379" spans="1:6">
      <c r="A1379" s="68" t="e">
        <f t="shared" si="30"/>
        <v>#REF!</v>
      </c>
      <c r="B1379" s="68" t="e">
        <f t="shared" si="31"/>
        <v>#REF!</v>
      </c>
      <c r="C1379" s="69" t="str">
        <f t="shared" si="32"/>
        <v/>
      </c>
      <c r="D1379" s="69" t="str">
        <f t="shared" si="33"/>
        <v/>
      </c>
      <c r="E1379" s="69" t="str">
        <f t="shared" si="34"/>
        <v/>
      </c>
      <c r="F1379" s="69" t="e">
        <f t="shared" si="35"/>
        <v>#VALUE!</v>
      </c>
    </row>
    <row r="1380" spans="1:6">
      <c r="A1380" s="68" t="e">
        <f t="shared" si="30"/>
        <v>#REF!</v>
      </c>
      <c r="B1380" s="68" t="e">
        <f t="shared" si="31"/>
        <v>#REF!</v>
      </c>
      <c r="C1380" s="69" t="str">
        <f t="shared" si="32"/>
        <v/>
      </c>
      <c r="D1380" s="69" t="str">
        <f t="shared" si="33"/>
        <v/>
      </c>
      <c r="E1380" s="69" t="str">
        <f t="shared" si="34"/>
        <v/>
      </c>
      <c r="F1380" s="69" t="e">
        <f t="shared" si="35"/>
        <v>#VALUE!</v>
      </c>
    </row>
    <row r="1381" spans="1:6">
      <c r="A1381" s="68" t="e">
        <f t="shared" si="30"/>
        <v>#REF!</v>
      </c>
      <c r="B1381" s="68" t="e">
        <f t="shared" si="31"/>
        <v>#REF!</v>
      </c>
      <c r="C1381" s="69" t="str">
        <f t="shared" si="32"/>
        <v/>
      </c>
      <c r="D1381" s="69" t="str">
        <f t="shared" si="33"/>
        <v/>
      </c>
      <c r="E1381" s="69" t="str">
        <f t="shared" si="34"/>
        <v/>
      </c>
      <c r="F1381" s="69" t="e">
        <f t="shared" si="35"/>
        <v>#VALUE!</v>
      </c>
    </row>
    <row r="1382" spans="1:6">
      <c r="A1382" s="68" t="e">
        <f t="shared" si="30"/>
        <v>#REF!</v>
      </c>
      <c r="B1382" s="68" t="e">
        <f t="shared" si="31"/>
        <v>#REF!</v>
      </c>
      <c r="C1382" s="69" t="str">
        <f t="shared" si="32"/>
        <v/>
      </c>
      <c r="D1382" s="69" t="str">
        <f t="shared" si="33"/>
        <v/>
      </c>
      <c r="E1382" s="69" t="str">
        <f t="shared" si="34"/>
        <v/>
      </c>
      <c r="F1382" s="69" t="e">
        <f t="shared" si="35"/>
        <v>#VALUE!</v>
      </c>
    </row>
    <row r="1383" spans="1:6">
      <c r="A1383" s="68" t="e">
        <f t="shared" si="30"/>
        <v>#REF!</v>
      </c>
      <c r="B1383" s="68" t="e">
        <f t="shared" si="31"/>
        <v>#REF!</v>
      </c>
      <c r="C1383" s="69" t="str">
        <f t="shared" si="32"/>
        <v/>
      </c>
      <c r="D1383" s="69" t="str">
        <f t="shared" si="33"/>
        <v/>
      </c>
      <c r="E1383" s="69" t="str">
        <f t="shared" si="34"/>
        <v/>
      </c>
      <c r="F1383" s="69" t="e">
        <f t="shared" si="35"/>
        <v>#VALUE!</v>
      </c>
    </row>
    <row r="1384" spans="1:6">
      <c r="A1384" s="68" t="e">
        <f t="shared" si="30"/>
        <v>#REF!</v>
      </c>
      <c r="B1384" s="68" t="e">
        <f t="shared" si="31"/>
        <v>#REF!</v>
      </c>
      <c r="C1384" s="69" t="str">
        <f t="shared" si="32"/>
        <v/>
      </c>
      <c r="D1384" s="69" t="str">
        <f t="shared" si="33"/>
        <v/>
      </c>
      <c r="E1384" s="69" t="str">
        <f t="shared" si="34"/>
        <v/>
      </c>
      <c r="F1384" s="69" t="e">
        <f t="shared" si="35"/>
        <v>#VALUE!</v>
      </c>
    </row>
    <row r="1385" spans="1:6">
      <c r="A1385" s="68" t="e">
        <f t="shared" si="30"/>
        <v>#REF!</v>
      </c>
      <c r="B1385" s="68" t="e">
        <f t="shared" si="31"/>
        <v>#REF!</v>
      </c>
      <c r="C1385" s="69" t="str">
        <f t="shared" si="32"/>
        <v/>
      </c>
      <c r="D1385" s="69" t="str">
        <f t="shared" si="33"/>
        <v/>
      </c>
      <c r="E1385" s="69" t="str">
        <f t="shared" si="34"/>
        <v/>
      </c>
      <c r="F1385" s="69" t="e">
        <f t="shared" si="35"/>
        <v>#VALUE!</v>
      </c>
    </row>
    <row r="1386" spans="1:6">
      <c r="A1386" s="68" t="e">
        <f t="shared" si="30"/>
        <v>#REF!</v>
      </c>
      <c r="B1386" s="68" t="e">
        <f t="shared" si="31"/>
        <v>#REF!</v>
      </c>
      <c r="C1386" s="69" t="str">
        <f t="shared" si="32"/>
        <v/>
      </c>
      <c r="D1386" s="69" t="str">
        <f t="shared" si="33"/>
        <v/>
      </c>
      <c r="E1386" s="69" t="str">
        <f t="shared" si="34"/>
        <v/>
      </c>
      <c r="F1386" s="69" t="e">
        <f t="shared" si="35"/>
        <v>#VALUE!</v>
      </c>
    </row>
    <row r="1387" spans="1:6">
      <c r="A1387" s="68" t="e">
        <f t="shared" si="30"/>
        <v>#REF!</v>
      </c>
      <c r="B1387" s="68" t="e">
        <f t="shared" si="31"/>
        <v>#REF!</v>
      </c>
      <c r="C1387" s="69" t="str">
        <f t="shared" si="32"/>
        <v/>
      </c>
      <c r="D1387" s="69" t="str">
        <f t="shared" si="33"/>
        <v/>
      </c>
      <c r="E1387" s="69" t="str">
        <f t="shared" si="34"/>
        <v/>
      </c>
      <c r="F1387" s="69" t="e">
        <f t="shared" si="35"/>
        <v>#VALUE!</v>
      </c>
    </row>
    <row r="1388" spans="1:6">
      <c r="A1388" s="68" t="e">
        <f t="shared" si="30"/>
        <v>#REF!</v>
      </c>
      <c r="B1388" s="68" t="e">
        <f t="shared" si="31"/>
        <v>#REF!</v>
      </c>
      <c r="C1388" s="69" t="str">
        <f t="shared" si="32"/>
        <v/>
      </c>
      <c r="D1388" s="69" t="str">
        <f t="shared" si="33"/>
        <v/>
      </c>
      <c r="E1388" s="69" t="str">
        <f t="shared" si="34"/>
        <v/>
      </c>
      <c r="F1388" s="69" t="e">
        <f t="shared" si="35"/>
        <v>#VALUE!</v>
      </c>
    </row>
    <row r="1389" spans="1:6">
      <c r="A1389" s="68" t="e">
        <f t="shared" si="30"/>
        <v>#REF!</v>
      </c>
      <c r="B1389" s="68" t="e">
        <f t="shared" si="31"/>
        <v>#REF!</v>
      </c>
      <c r="C1389" s="69" t="str">
        <f t="shared" si="32"/>
        <v/>
      </c>
      <c r="D1389" s="69" t="str">
        <f t="shared" si="33"/>
        <v/>
      </c>
      <c r="E1389" s="69" t="str">
        <f t="shared" si="34"/>
        <v/>
      </c>
      <c r="F1389" s="69" t="e">
        <f t="shared" si="35"/>
        <v>#VALUE!</v>
      </c>
    </row>
    <row r="1390" spans="1:6">
      <c r="A1390" s="68" t="e">
        <f t="shared" si="30"/>
        <v>#REF!</v>
      </c>
      <c r="B1390" s="68" t="e">
        <f t="shared" si="31"/>
        <v>#REF!</v>
      </c>
      <c r="C1390" s="69" t="str">
        <f t="shared" si="32"/>
        <v/>
      </c>
      <c r="D1390" s="69" t="str">
        <f t="shared" si="33"/>
        <v/>
      </c>
      <c r="E1390" s="69" t="str">
        <f t="shared" si="34"/>
        <v/>
      </c>
      <c r="F1390" s="69" t="e">
        <f t="shared" si="35"/>
        <v>#VALUE!</v>
      </c>
    </row>
    <row r="1391" spans="1:6">
      <c r="A1391" s="68" t="e">
        <f t="shared" si="30"/>
        <v>#REF!</v>
      </c>
      <c r="B1391" s="68" t="e">
        <f t="shared" si="31"/>
        <v>#REF!</v>
      </c>
      <c r="C1391" s="69" t="str">
        <f t="shared" si="32"/>
        <v/>
      </c>
      <c r="D1391" s="69" t="str">
        <f t="shared" si="33"/>
        <v/>
      </c>
      <c r="E1391" s="69" t="str">
        <f t="shared" si="34"/>
        <v/>
      </c>
      <c r="F1391" s="69" t="e">
        <f t="shared" si="35"/>
        <v>#VALUE!</v>
      </c>
    </row>
    <row r="1392" spans="1:6">
      <c r="A1392" s="68" t="e">
        <f t="shared" si="30"/>
        <v>#REF!</v>
      </c>
      <c r="B1392" s="68" t="e">
        <f t="shared" si="31"/>
        <v>#REF!</v>
      </c>
      <c r="C1392" s="69" t="str">
        <f t="shared" si="32"/>
        <v/>
      </c>
      <c r="D1392" s="69" t="str">
        <f t="shared" si="33"/>
        <v/>
      </c>
      <c r="E1392" s="69" t="str">
        <f t="shared" si="34"/>
        <v/>
      </c>
      <c r="F1392" s="69" t="e">
        <f t="shared" si="35"/>
        <v>#VALUE!</v>
      </c>
    </row>
    <row r="1393" spans="1:6">
      <c r="A1393" s="68" t="e">
        <f t="shared" si="30"/>
        <v>#REF!</v>
      </c>
      <c r="B1393" s="68" t="e">
        <f t="shared" si="31"/>
        <v>#REF!</v>
      </c>
      <c r="C1393" s="69" t="str">
        <f t="shared" si="32"/>
        <v/>
      </c>
      <c r="D1393" s="69" t="str">
        <f t="shared" si="33"/>
        <v/>
      </c>
      <c r="E1393" s="69" t="str">
        <f t="shared" si="34"/>
        <v/>
      </c>
      <c r="F1393" s="69" t="e">
        <f t="shared" si="35"/>
        <v>#VALUE!</v>
      </c>
    </row>
    <row r="1394" spans="1:6">
      <c r="A1394" s="68" t="e">
        <f t="shared" si="30"/>
        <v>#REF!</v>
      </c>
      <c r="B1394" s="68" t="e">
        <f t="shared" si="31"/>
        <v>#REF!</v>
      </c>
      <c r="C1394" s="69" t="str">
        <f t="shared" si="32"/>
        <v/>
      </c>
      <c r="D1394" s="69" t="str">
        <f t="shared" si="33"/>
        <v/>
      </c>
      <c r="E1394" s="69" t="str">
        <f t="shared" si="34"/>
        <v/>
      </c>
      <c r="F1394" s="69" t="e">
        <f t="shared" si="35"/>
        <v>#VALUE!</v>
      </c>
    </row>
    <row r="1395" spans="1:6">
      <c r="A1395" s="68" t="e">
        <f t="shared" si="30"/>
        <v>#REF!</v>
      </c>
      <c r="B1395" s="68" t="e">
        <f t="shared" si="31"/>
        <v>#REF!</v>
      </c>
      <c r="C1395" s="69" t="str">
        <f t="shared" si="32"/>
        <v/>
      </c>
      <c r="D1395" s="69" t="str">
        <f t="shared" si="33"/>
        <v/>
      </c>
      <c r="E1395" s="69" t="str">
        <f t="shared" si="34"/>
        <v/>
      </c>
      <c r="F1395" s="69" t="e">
        <f t="shared" si="35"/>
        <v>#VALUE!</v>
      </c>
    </row>
    <row r="1396" spans="1:6">
      <c r="A1396" s="68" t="e">
        <f t="shared" si="30"/>
        <v>#REF!</v>
      </c>
      <c r="B1396" s="68" t="e">
        <f t="shared" si="31"/>
        <v>#REF!</v>
      </c>
      <c r="C1396" s="69" t="str">
        <f t="shared" si="32"/>
        <v/>
      </c>
      <c r="D1396" s="69" t="str">
        <f t="shared" si="33"/>
        <v/>
      </c>
      <c r="E1396" s="69" t="str">
        <f t="shared" si="34"/>
        <v/>
      </c>
      <c r="F1396" s="69" t="e">
        <f t="shared" si="35"/>
        <v>#VALUE!</v>
      </c>
    </row>
    <row r="1397" spans="1:6">
      <c r="A1397" s="68" t="e">
        <f t="shared" si="30"/>
        <v>#REF!</v>
      </c>
      <c r="B1397" s="68" t="e">
        <f t="shared" si="31"/>
        <v>#REF!</v>
      </c>
      <c r="C1397" s="69" t="str">
        <f t="shared" si="32"/>
        <v/>
      </c>
      <c r="D1397" s="69" t="str">
        <f t="shared" si="33"/>
        <v/>
      </c>
      <c r="E1397" s="69" t="str">
        <f t="shared" si="34"/>
        <v/>
      </c>
      <c r="F1397" s="69" t="e">
        <f t="shared" si="35"/>
        <v>#VALUE!</v>
      </c>
    </row>
    <row r="1398" spans="1:6">
      <c r="A1398" s="68" t="e">
        <f t="shared" si="30"/>
        <v>#REF!</v>
      </c>
      <c r="B1398" s="68" t="e">
        <f t="shared" si="31"/>
        <v>#REF!</v>
      </c>
      <c r="C1398" s="69" t="str">
        <f t="shared" si="32"/>
        <v/>
      </c>
      <c r="D1398" s="69" t="str">
        <f t="shared" si="33"/>
        <v/>
      </c>
      <c r="E1398" s="69" t="str">
        <f t="shared" si="34"/>
        <v/>
      </c>
      <c r="F1398" s="69" t="e">
        <f t="shared" si="35"/>
        <v>#VALUE!</v>
      </c>
    </row>
    <row r="1399" spans="1:6">
      <c r="A1399" s="68" t="e">
        <f t="shared" si="30"/>
        <v>#REF!</v>
      </c>
      <c r="B1399" s="68" t="e">
        <f t="shared" si="31"/>
        <v>#REF!</v>
      </c>
      <c r="C1399" s="69" t="str">
        <f t="shared" si="32"/>
        <v/>
      </c>
      <c r="D1399" s="69" t="str">
        <f t="shared" si="33"/>
        <v/>
      </c>
      <c r="E1399" s="69" t="str">
        <f t="shared" si="34"/>
        <v/>
      </c>
      <c r="F1399" s="69" t="e">
        <f t="shared" si="35"/>
        <v>#VALUE!</v>
      </c>
    </row>
    <row r="1400" spans="1:6">
      <c r="A1400" s="68" t="e">
        <f t="shared" si="30"/>
        <v>#REF!</v>
      </c>
      <c r="B1400" s="68" t="e">
        <f t="shared" si="31"/>
        <v>#REF!</v>
      </c>
      <c r="C1400" s="69" t="str">
        <f t="shared" si="32"/>
        <v/>
      </c>
      <c r="D1400" s="69" t="str">
        <f t="shared" si="33"/>
        <v/>
      </c>
      <c r="E1400" s="69" t="str">
        <f t="shared" si="34"/>
        <v/>
      </c>
      <c r="F1400" s="69" t="e">
        <f t="shared" si="35"/>
        <v>#VALUE!</v>
      </c>
    </row>
    <row r="1401" spans="1:6">
      <c r="A1401" s="68" t="e">
        <f t="shared" si="30"/>
        <v>#REF!</v>
      </c>
      <c r="B1401" s="68" t="e">
        <f t="shared" si="31"/>
        <v>#REF!</v>
      </c>
      <c r="C1401" s="69" t="str">
        <f t="shared" si="32"/>
        <v/>
      </c>
      <c r="D1401" s="69" t="str">
        <f t="shared" si="33"/>
        <v/>
      </c>
      <c r="E1401" s="69" t="str">
        <f t="shared" si="34"/>
        <v/>
      </c>
      <c r="F1401" s="69" t="e">
        <f t="shared" si="35"/>
        <v>#VALUE!</v>
      </c>
    </row>
    <row r="1402" spans="1:6">
      <c r="A1402" s="68" t="e">
        <f t="shared" si="30"/>
        <v>#REF!</v>
      </c>
      <c r="B1402" s="68" t="e">
        <f t="shared" si="31"/>
        <v>#REF!</v>
      </c>
      <c r="C1402" s="69" t="str">
        <f t="shared" si="32"/>
        <v/>
      </c>
      <c r="D1402" s="69" t="str">
        <f t="shared" si="33"/>
        <v/>
      </c>
      <c r="E1402" s="69" t="str">
        <f t="shared" si="34"/>
        <v/>
      </c>
      <c r="F1402" s="69" t="e">
        <f t="shared" si="35"/>
        <v>#VALUE!</v>
      </c>
    </row>
    <row r="1403" spans="1:6">
      <c r="A1403" s="68" t="e">
        <f t="shared" si="30"/>
        <v>#REF!</v>
      </c>
      <c r="B1403" s="68" t="e">
        <f t="shared" si="31"/>
        <v>#REF!</v>
      </c>
      <c r="C1403" s="69" t="str">
        <f t="shared" si="32"/>
        <v/>
      </c>
      <c r="D1403" s="69" t="str">
        <f t="shared" si="33"/>
        <v/>
      </c>
      <c r="E1403" s="69" t="str">
        <f t="shared" si="34"/>
        <v/>
      </c>
      <c r="F1403" s="69" t="e">
        <f t="shared" si="35"/>
        <v>#VALUE!</v>
      </c>
    </row>
    <row r="1404" spans="1:6">
      <c r="A1404" s="68" t="e">
        <f t="shared" si="30"/>
        <v>#REF!</v>
      </c>
      <c r="B1404" s="68" t="e">
        <f t="shared" si="31"/>
        <v>#REF!</v>
      </c>
      <c r="C1404" s="69" t="str">
        <f t="shared" si="32"/>
        <v/>
      </c>
      <c r="D1404" s="69" t="str">
        <f t="shared" si="33"/>
        <v/>
      </c>
      <c r="E1404" s="69" t="str">
        <f t="shared" si="34"/>
        <v/>
      </c>
      <c r="F1404" s="69" t="e">
        <f t="shared" si="35"/>
        <v>#VALUE!</v>
      </c>
    </row>
    <row r="1405" spans="1:6">
      <c r="A1405" s="68" t="e">
        <f t="shared" si="30"/>
        <v>#REF!</v>
      </c>
      <c r="B1405" s="68" t="e">
        <f t="shared" si="31"/>
        <v>#REF!</v>
      </c>
      <c r="C1405" s="69" t="str">
        <f t="shared" si="32"/>
        <v/>
      </c>
      <c r="D1405" s="69" t="str">
        <f t="shared" si="33"/>
        <v/>
      </c>
      <c r="E1405" s="69" t="str">
        <f t="shared" si="34"/>
        <v/>
      </c>
      <c r="F1405" s="69" t="e">
        <f t="shared" si="35"/>
        <v>#VALUE!</v>
      </c>
    </row>
    <row r="1406" spans="1:6">
      <c r="A1406" s="68" t="e">
        <f t="shared" si="30"/>
        <v>#REF!</v>
      </c>
      <c r="B1406" s="68" t="e">
        <f t="shared" si="31"/>
        <v>#REF!</v>
      </c>
      <c r="C1406" s="69" t="str">
        <f t="shared" si="32"/>
        <v/>
      </c>
      <c r="D1406" s="69" t="str">
        <f t="shared" si="33"/>
        <v/>
      </c>
      <c r="E1406" s="69" t="str">
        <f t="shared" si="34"/>
        <v/>
      </c>
      <c r="F1406" s="69" t="e">
        <f t="shared" si="35"/>
        <v>#VALUE!</v>
      </c>
    </row>
    <row r="1407" spans="1:6">
      <c r="A1407" s="68" t="e">
        <f t="shared" si="30"/>
        <v>#REF!</v>
      </c>
      <c r="B1407" s="68" t="e">
        <f t="shared" si="31"/>
        <v>#REF!</v>
      </c>
      <c r="C1407" s="69" t="str">
        <f t="shared" si="32"/>
        <v/>
      </c>
      <c r="D1407" s="69" t="str">
        <f t="shared" si="33"/>
        <v/>
      </c>
      <c r="E1407" s="69" t="str">
        <f t="shared" si="34"/>
        <v/>
      </c>
      <c r="F1407" s="69" t="e">
        <f t="shared" si="35"/>
        <v>#VALUE!</v>
      </c>
    </row>
    <row r="1408" spans="1:6">
      <c r="A1408" s="68" t="e">
        <f t="shared" si="30"/>
        <v>#REF!</v>
      </c>
      <c r="B1408" s="68" t="e">
        <f t="shared" si="31"/>
        <v>#REF!</v>
      </c>
      <c r="C1408" s="69" t="str">
        <f t="shared" si="32"/>
        <v/>
      </c>
      <c r="D1408" s="69" t="str">
        <f t="shared" si="33"/>
        <v/>
      </c>
      <c r="E1408" s="69" t="str">
        <f t="shared" si="34"/>
        <v/>
      </c>
      <c r="F1408" s="69" t="e">
        <f t="shared" si="35"/>
        <v>#VALUE!</v>
      </c>
    </row>
    <row r="1409" spans="1:6">
      <c r="A1409" s="68" t="e">
        <f t="shared" si="30"/>
        <v>#REF!</v>
      </c>
      <c r="B1409" s="68" t="e">
        <f t="shared" si="31"/>
        <v>#REF!</v>
      </c>
      <c r="C1409" s="69" t="str">
        <f t="shared" si="32"/>
        <v/>
      </c>
      <c r="D1409" s="69" t="str">
        <f t="shared" si="33"/>
        <v/>
      </c>
      <c r="E1409" s="69" t="str">
        <f t="shared" si="34"/>
        <v/>
      </c>
      <c r="F1409" s="69" t="e">
        <f t="shared" si="35"/>
        <v>#VALUE!</v>
      </c>
    </row>
    <row r="1410" spans="1:6">
      <c r="A1410" s="68" t="e">
        <f t="shared" si="30"/>
        <v>#REF!</v>
      </c>
      <c r="B1410" s="68" t="e">
        <f t="shared" si="31"/>
        <v>#REF!</v>
      </c>
      <c r="C1410" s="69" t="str">
        <f t="shared" si="32"/>
        <v/>
      </c>
      <c r="D1410" s="69" t="str">
        <f t="shared" si="33"/>
        <v/>
      </c>
      <c r="E1410" s="69" t="str">
        <f t="shared" si="34"/>
        <v/>
      </c>
      <c r="F1410" s="69" t="e">
        <f t="shared" si="35"/>
        <v>#VALUE!</v>
      </c>
    </row>
    <row r="1411" spans="1:6">
      <c r="A1411" s="68" t="e">
        <f t="shared" si="30"/>
        <v>#REF!</v>
      </c>
      <c r="B1411" s="68" t="e">
        <f t="shared" si="31"/>
        <v>#REF!</v>
      </c>
      <c r="C1411" s="69" t="str">
        <f t="shared" si="32"/>
        <v/>
      </c>
      <c r="D1411" s="69" t="str">
        <f t="shared" si="33"/>
        <v/>
      </c>
      <c r="E1411" s="69" t="str">
        <f t="shared" si="34"/>
        <v/>
      </c>
      <c r="F1411" s="69" t="e">
        <f t="shared" si="35"/>
        <v>#VALUE!</v>
      </c>
    </row>
    <row r="1412" spans="1:6">
      <c r="A1412" s="68" t="e">
        <f t="shared" si="30"/>
        <v>#REF!</v>
      </c>
      <c r="B1412" s="68" t="e">
        <f t="shared" si="31"/>
        <v>#REF!</v>
      </c>
      <c r="C1412" s="69" t="str">
        <f t="shared" si="32"/>
        <v/>
      </c>
      <c r="D1412" s="69" t="str">
        <f t="shared" si="33"/>
        <v/>
      </c>
      <c r="E1412" s="69" t="str">
        <f t="shared" si="34"/>
        <v/>
      </c>
      <c r="F1412" s="69" t="e">
        <f t="shared" si="35"/>
        <v>#VALUE!</v>
      </c>
    </row>
    <row r="1413" spans="1:6">
      <c r="A1413" s="68" t="e">
        <f t="shared" si="30"/>
        <v>#REF!</v>
      </c>
      <c r="B1413" s="68" t="e">
        <f t="shared" si="31"/>
        <v>#REF!</v>
      </c>
      <c r="C1413" s="69" t="str">
        <f t="shared" si="32"/>
        <v/>
      </c>
      <c r="D1413" s="69" t="str">
        <f t="shared" si="33"/>
        <v/>
      </c>
      <c r="E1413" s="69" t="str">
        <f t="shared" si="34"/>
        <v/>
      </c>
      <c r="F1413" s="69" t="e">
        <f t="shared" si="35"/>
        <v>#VALUE!</v>
      </c>
    </row>
    <row r="1414" spans="1:6">
      <c r="A1414" s="68" t="e">
        <f t="shared" si="30"/>
        <v>#REF!</v>
      </c>
      <c r="B1414" s="68" t="e">
        <f t="shared" si="31"/>
        <v>#REF!</v>
      </c>
      <c r="C1414" s="69" t="str">
        <f t="shared" si="32"/>
        <v/>
      </c>
      <c r="D1414" s="69" t="str">
        <f t="shared" si="33"/>
        <v/>
      </c>
      <c r="E1414" s="69" t="str">
        <f t="shared" si="34"/>
        <v/>
      </c>
      <c r="F1414" s="69" t="e">
        <f t="shared" si="35"/>
        <v>#VALUE!</v>
      </c>
    </row>
    <row r="1415" spans="1:6">
      <c r="A1415" s="68" t="e">
        <f t="shared" si="30"/>
        <v>#REF!</v>
      </c>
      <c r="B1415" s="68" t="e">
        <f t="shared" si="31"/>
        <v>#REF!</v>
      </c>
      <c r="C1415" s="69" t="str">
        <f t="shared" si="32"/>
        <v/>
      </c>
      <c r="D1415" s="69" t="str">
        <f t="shared" si="33"/>
        <v/>
      </c>
      <c r="E1415" s="69" t="str">
        <f t="shared" si="34"/>
        <v/>
      </c>
      <c r="F1415" s="69" t="e">
        <f t="shared" si="35"/>
        <v>#VALUE!</v>
      </c>
    </row>
    <row r="1416" spans="1:6">
      <c r="A1416" s="68" t="e">
        <f t="shared" si="30"/>
        <v>#REF!</v>
      </c>
      <c r="B1416" s="68" t="e">
        <f t="shared" si="31"/>
        <v>#REF!</v>
      </c>
      <c r="C1416" s="69" t="str">
        <f t="shared" si="32"/>
        <v/>
      </c>
      <c r="D1416" s="69" t="str">
        <f t="shared" si="33"/>
        <v/>
      </c>
      <c r="E1416" s="69" t="str">
        <f t="shared" si="34"/>
        <v/>
      </c>
      <c r="F1416" s="69" t="e">
        <f t="shared" si="35"/>
        <v>#VALUE!</v>
      </c>
    </row>
    <row r="1417" spans="1:6">
      <c r="A1417" s="68" t="e">
        <f t="shared" si="30"/>
        <v>#REF!</v>
      </c>
      <c r="B1417" s="68" t="e">
        <f t="shared" si="31"/>
        <v>#REF!</v>
      </c>
      <c r="C1417" s="69" t="str">
        <f t="shared" si="32"/>
        <v/>
      </c>
      <c r="D1417" s="69" t="str">
        <f t="shared" si="33"/>
        <v/>
      </c>
      <c r="E1417" s="69" t="str">
        <f t="shared" si="34"/>
        <v/>
      </c>
      <c r="F1417" s="69" t="e">
        <f t="shared" si="35"/>
        <v>#VALUE!</v>
      </c>
    </row>
    <row r="1418" spans="1:6">
      <c r="A1418" s="68" t="e">
        <f t="shared" si="30"/>
        <v>#REF!</v>
      </c>
      <c r="B1418" s="68" t="e">
        <f t="shared" si="31"/>
        <v>#REF!</v>
      </c>
      <c r="C1418" s="69" t="str">
        <f t="shared" si="32"/>
        <v/>
      </c>
      <c r="D1418" s="69" t="str">
        <f t="shared" si="33"/>
        <v/>
      </c>
      <c r="E1418" s="69" t="str">
        <f t="shared" si="34"/>
        <v/>
      </c>
      <c r="F1418" s="69" t="e">
        <f t="shared" si="35"/>
        <v>#VALUE!</v>
      </c>
    </row>
    <row r="1419" spans="1:6">
      <c r="A1419" s="68" t="e">
        <f t="shared" si="30"/>
        <v>#REF!</v>
      </c>
      <c r="B1419" s="68" t="e">
        <f t="shared" si="31"/>
        <v>#REF!</v>
      </c>
      <c r="C1419" s="69" t="str">
        <f t="shared" si="32"/>
        <v/>
      </c>
      <c r="D1419" s="69" t="str">
        <f t="shared" si="33"/>
        <v/>
      </c>
      <c r="E1419" s="69" t="str">
        <f t="shared" si="34"/>
        <v/>
      </c>
      <c r="F1419" s="69" t="e">
        <f t="shared" si="35"/>
        <v>#VALUE!</v>
      </c>
    </row>
    <row r="1420" spans="1:6">
      <c r="A1420" s="68" t="e">
        <f t="shared" si="30"/>
        <v>#REF!</v>
      </c>
      <c r="B1420" s="68" t="e">
        <f t="shared" si="31"/>
        <v>#REF!</v>
      </c>
      <c r="C1420" s="69" t="str">
        <f t="shared" si="32"/>
        <v/>
      </c>
      <c r="D1420" s="69" t="str">
        <f t="shared" si="33"/>
        <v/>
      </c>
      <c r="E1420" s="69" t="str">
        <f t="shared" si="34"/>
        <v/>
      </c>
      <c r="F1420" s="69" t="e">
        <f t="shared" si="35"/>
        <v>#VALUE!</v>
      </c>
    </row>
    <row r="1421" spans="1:6">
      <c r="A1421" s="68" t="e">
        <f t="shared" si="30"/>
        <v>#REF!</v>
      </c>
      <c r="B1421" s="68" t="e">
        <f t="shared" si="31"/>
        <v>#REF!</v>
      </c>
      <c r="C1421" s="69" t="str">
        <f t="shared" si="32"/>
        <v/>
      </c>
      <c r="D1421" s="69" t="str">
        <f t="shared" si="33"/>
        <v/>
      </c>
      <c r="E1421" s="69" t="str">
        <f t="shared" si="34"/>
        <v/>
      </c>
      <c r="F1421" s="69" t="e">
        <f t="shared" si="35"/>
        <v>#VALUE!</v>
      </c>
    </row>
    <row r="1422" spans="1:6">
      <c r="A1422" s="68" t="e">
        <f t="shared" si="30"/>
        <v>#REF!</v>
      </c>
      <c r="B1422" s="68" t="e">
        <f t="shared" si="31"/>
        <v>#REF!</v>
      </c>
      <c r="C1422" s="69" t="str">
        <f t="shared" si="32"/>
        <v/>
      </c>
      <c r="D1422" s="69" t="str">
        <f t="shared" si="33"/>
        <v/>
      </c>
      <c r="E1422" s="69" t="str">
        <f t="shared" si="34"/>
        <v/>
      </c>
      <c r="F1422" s="69" t="e">
        <f t="shared" si="35"/>
        <v>#VALUE!</v>
      </c>
    </row>
    <row r="1423" spans="1:6">
      <c r="A1423" s="68" t="e">
        <f t="shared" si="30"/>
        <v>#REF!</v>
      </c>
      <c r="B1423" s="68" t="e">
        <f t="shared" si="31"/>
        <v>#REF!</v>
      </c>
      <c r="C1423" s="69" t="str">
        <f t="shared" si="32"/>
        <v/>
      </c>
      <c r="D1423" s="69" t="str">
        <f t="shared" si="33"/>
        <v/>
      </c>
      <c r="E1423" s="69" t="str">
        <f t="shared" si="34"/>
        <v/>
      </c>
      <c r="F1423" s="69" t="e">
        <f t="shared" si="35"/>
        <v>#VALUE!</v>
      </c>
    </row>
    <row r="1424" spans="1:6">
      <c r="A1424" s="68" t="e">
        <f t="shared" si="30"/>
        <v>#REF!</v>
      </c>
      <c r="B1424" s="68" t="e">
        <f t="shared" si="31"/>
        <v>#REF!</v>
      </c>
      <c r="C1424" s="69" t="str">
        <f t="shared" si="32"/>
        <v/>
      </c>
      <c r="D1424" s="69" t="str">
        <f t="shared" si="33"/>
        <v/>
      </c>
      <c r="E1424" s="69" t="str">
        <f t="shared" si="34"/>
        <v/>
      </c>
      <c r="F1424" s="69" t="e">
        <f t="shared" si="35"/>
        <v>#VALUE!</v>
      </c>
    </row>
    <row r="1425" spans="1:6">
      <c r="A1425" s="68" t="e">
        <f t="shared" si="30"/>
        <v>#REF!</v>
      </c>
      <c r="B1425" s="68" t="e">
        <f t="shared" si="31"/>
        <v>#REF!</v>
      </c>
      <c r="C1425" s="69" t="str">
        <f t="shared" si="32"/>
        <v/>
      </c>
      <c r="D1425" s="69" t="str">
        <f t="shared" si="33"/>
        <v/>
      </c>
      <c r="E1425" s="69" t="str">
        <f t="shared" si="34"/>
        <v/>
      </c>
      <c r="F1425" s="69" t="e">
        <f t="shared" si="35"/>
        <v>#VALUE!</v>
      </c>
    </row>
    <row r="1426" spans="1:6">
      <c r="A1426" s="68" t="e">
        <f t="shared" si="30"/>
        <v>#REF!</v>
      </c>
      <c r="B1426" s="68" t="e">
        <f t="shared" si="31"/>
        <v>#REF!</v>
      </c>
      <c r="C1426" s="69" t="str">
        <f t="shared" si="32"/>
        <v/>
      </c>
      <c r="D1426" s="69" t="str">
        <f t="shared" si="33"/>
        <v/>
      </c>
      <c r="E1426" s="69" t="str">
        <f t="shared" si="34"/>
        <v/>
      </c>
      <c r="F1426" s="69" t="e">
        <f t="shared" si="35"/>
        <v>#VALUE!</v>
      </c>
    </row>
    <row r="1427" spans="1:6">
      <c r="A1427" s="68" t="e">
        <f t="shared" si="30"/>
        <v>#REF!</v>
      </c>
      <c r="B1427" s="68" t="e">
        <f t="shared" si="31"/>
        <v>#REF!</v>
      </c>
      <c r="C1427" s="69" t="str">
        <f t="shared" si="32"/>
        <v/>
      </c>
      <c r="D1427" s="69" t="str">
        <f t="shared" si="33"/>
        <v/>
      </c>
      <c r="E1427" s="69" t="str">
        <f t="shared" si="34"/>
        <v/>
      </c>
      <c r="F1427" s="69" t="e">
        <f t="shared" si="35"/>
        <v>#VALUE!</v>
      </c>
    </row>
    <row r="1428" spans="1:6">
      <c r="A1428" s="68" t="e">
        <f t="shared" si="30"/>
        <v>#REF!</v>
      </c>
      <c r="B1428" s="68" t="e">
        <f t="shared" si="31"/>
        <v>#REF!</v>
      </c>
      <c r="C1428" s="69" t="str">
        <f t="shared" si="32"/>
        <v/>
      </c>
      <c r="D1428" s="69" t="str">
        <f t="shared" si="33"/>
        <v/>
      </c>
      <c r="E1428" s="69" t="str">
        <f t="shared" si="34"/>
        <v/>
      </c>
      <c r="F1428" s="69" t="e">
        <f t="shared" si="35"/>
        <v>#VALUE!</v>
      </c>
    </row>
    <row r="1429" spans="1:6">
      <c r="A1429" s="68" t="e">
        <f t="shared" si="30"/>
        <v>#REF!</v>
      </c>
      <c r="B1429" s="68" t="e">
        <f t="shared" si="31"/>
        <v>#REF!</v>
      </c>
      <c r="C1429" s="69" t="str">
        <f t="shared" si="32"/>
        <v/>
      </c>
      <c r="D1429" s="69" t="str">
        <f t="shared" si="33"/>
        <v/>
      </c>
      <c r="E1429" s="69" t="str">
        <f t="shared" si="34"/>
        <v/>
      </c>
      <c r="F1429" s="69" t="e">
        <f t="shared" si="35"/>
        <v>#VALUE!</v>
      </c>
    </row>
    <row r="1430" spans="1:6">
      <c r="A1430" s="68" t="e">
        <f t="shared" si="30"/>
        <v>#REF!</v>
      </c>
      <c r="B1430" s="68" t="e">
        <f t="shared" si="31"/>
        <v>#REF!</v>
      </c>
      <c r="C1430" s="69" t="str">
        <f t="shared" si="32"/>
        <v/>
      </c>
      <c r="D1430" s="69" t="str">
        <f t="shared" si="33"/>
        <v/>
      </c>
      <c r="E1430" s="69" t="str">
        <f t="shared" si="34"/>
        <v/>
      </c>
      <c r="F1430" s="69" t="e">
        <f t="shared" si="35"/>
        <v>#VALUE!</v>
      </c>
    </row>
    <row r="1431" spans="1:6">
      <c r="A1431" s="68" t="e">
        <f t="shared" si="30"/>
        <v>#REF!</v>
      </c>
      <c r="B1431" s="68" t="e">
        <f t="shared" si="31"/>
        <v>#REF!</v>
      </c>
      <c r="C1431" s="69" t="str">
        <f t="shared" si="32"/>
        <v/>
      </c>
      <c r="D1431" s="69" t="str">
        <f t="shared" si="33"/>
        <v/>
      </c>
      <c r="E1431" s="69" t="str">
        <f t="shared" si="34"/>
        <v/>
      </c>
      <c r="F1431" s="69" t="e">
        <f t="shared" si="35"/>
        <v>#VALUE!</v>
      </c>
    </row>
    <row r="1432" spans="1:6">
      <c r="A1432" s="68" t="e">
        <f t="shared" si="30"/>
        <v>#REF!</v>
      </c>
      <c r="B1432" s="68" t="e">
        <f t="shared" si="31"/>
        <v>#REF!</v>
      </c>
      <c r="C1432" s="69" t="str">
        <f t="shared" si="32"/>
        <v/>
      </c>
      <c r="D1432" s="69" t="str">
        <f t="shared" si="33"/>
        <v/>
      </c>
      <c r="E1432" s="69" t="str">
        <f t="shared" si="34"/>
        <v/>
      </c>
      <c r="F1432" s="69" t="e">
        <f t="shared" si="35"/>
        <v>#VALUE!</v>
      </c>
    </row>
    <row r="1433" spans="1:6">
      <c r="A1433" s="68" t="e">
        <f t="shared" si="30"/>
        <v>#REF!</v>
      </c>
      <c r="B1433" s="68" t="e">
        <f t="shared" si="31"/>
        <v>#REF!</v>
      </c>
      <c r="C1433" s="69" t="str">
        <f t="shared" si="32"/>
        <v/>
      </c>
      <c r="D1433" s="69" t="str">
        <f t="shared" si="33"/>
        <v/>
      </c>
      <c r="E1433" s="69" t="str">
        <f t="shared" si="34"/>
        <v/>
      </c>
      <c r="F1433" s="69" t="e">
        <f t="shared" si="35"/>
        <v>#VALUE!</v>
      </c>
    </row>
    <row r="1434" spans="1:6">
      <c r="A1434" s="68" t="e">
        <f t="shared" si="30"/>
        <v>#REF!</v>
      </c>
      <c r="B1434" s="68" t="e">
        <f t="shared" si="31"/>
        <v>#REF!</v>
      </c>
      <c r="C1434" s="69" t="str">
        <f t="shared" si="32"/>
        <v/>
      </c>
      <c r="D1434" s="69" t="str">
        <f t="shared" si="33"/>
        <v/>
      </c>
      <c r="E1434" s="69" t="str">
        <f t="shared" si="34"/>
        <v/>
      </c>
      <c r="F1434" s="69" t="e">
        <f t="shared" si="35"/>
        <v>#VALUE!</v>
      </c>
    </row>
    <row r="1435" spans="1:6">
      <c r="A1435" s="68" t="e">
        <f t="shared" si="30"/>
        <v>#REF!</v>
      </c>
      <c r="B1435" s="68" t="e">
        <f t="shared" si="31"/>
        <v>#REF!</v>
      </c>
      <c r="C1435" s="69" t="str">
        <f t="shared" si="32"/>
        <v/>
      </c>
      <c r="D1435" s="69" t="str">
        <f t="shared" si="33"/>
        <v/>
      </c>
      <c r="E1435" s="69" t="str">
        <f t="shared" si="34"/>
        <v/>
      </c>
      <c r="F1435" s="69" t="e">
        <f t="shared" si="35"/>
        <v>#VALUE!</v>
      </c>
    </row>
    <row r="1436" spans="1:6">
      <c r="A1436" s="68" t="e">
        <f t="shared" si="30"/>
        <v>#REF!</v>
      </c>
      <c r="B1436" s="68" t="e">
        <f t="shared" si="31"/>
        <v>#REF!</v>
      </c>
      <c r="C1436" s="69" t="str">
        <f t="shared" si="32"/>
        <v/>
      </c>
      <c r="D1436" s="69" t="str">
        <f t="shared" si="33"/>
        <v/>
      </c>
      <c r="E1436" s="69" t="str">
        <f t="shared" si="34"/>
        <v/>
      </c>
      <c r="F1436" s="69" t="e">
        <f t="shared" si="35"/>
        <v>#VALUE!</v>
      </c>
    </row>
    <row r="1437" spans="1:6">
      <c r="A1437" s="68" t="e">
        <f t="shared" si="30"/>
        <v>#REF!</v>
      </c>
      <c r="B1437" s="68" t="e">
        <f t="shared" si="31"/>
        <v>#REF!</v>
      </c>
      <c r="C1437" s="69" t="str">
        <f t="shared" si="32"/>
        <v/>
      </c>
      <c r="D1437" s="69" t="str">
        <f t="shared" si="33"/>
        <v/>
      </c>
      <c r="E1437" s="69" t="str">
        <f t="shared" si="34"/>
        <v/>
      </c>
      <c r="F1437" s="69" t="e">
        <f t="shared" si="35"/>
        <v>#VALUE!</v>
      </c>
    </row>
    <row r="1438" spans="1:6">
      <c r="A1438" s="68" t="e">
        <f t="shared" si="30"/>
        <v>#REF!</v>
      </c>
      <c r="B1438" s="68" t="e">
        <f t="shared" si="31"/>
        <v>#REF!</v>
      </c>
      <c r="C1438" s="69" t="str">
        <f t="shared" si="32"/>
        <v/>
      </c>
      <c r="D1438" s="69" t="str">
        <f t="shared" si="33"/>
        <v/>
      </c>
      <c r="E1438" s="69" t="str">
        <f t="shared" si="34"/>
        <v/>
      </c>
      <c r="F1438" s="69" t="e">
        <f t="shared" si="35"/>
        <v>#VALUE!</v>
      </c>
    </row>
    <row r="1439" spans="1:6">
      <c r="A1439" s="68" t="e">
        <f t="shared" si="30"/>
        <v>#REF!</v>
      </c>
      <c r="B1439" s="68" t="e">
        <f t="shared" si="31"/>
        <v>#REF!</v>
      </c>
      <c r="C1439" s="69" t="str">
        <f t="shared" si="32"/>
        <v/>
      </c>
      <c r="D1439" s="69" t="str">
        <f t="shared" si="33"/>
        <v/>
      </c>
      <c r="E1439" s="69" t="str">
        <f t="shared" si="34"/>
        <v/>
      </c>
      <c r="F1439" s="69" t="e">
        <f t="shared" si="35"/>
        <v>#VALUE!</v>
      </c>
    </row>
    <row r="1440" spans="1:6">
      <c r="A1440" s="68" t="e">
        <f t="shared" si="30"/>
        <v>#REF!</v>
      </c>
      <c r="B1440" s="68" t="e">
        <f t="shared" si="31"/>
        <v>#REF!</v>
      </c>
      <c r="C1440" s="69" t="str">
        <f t="shared" si="32"/>
        <v/>
      </c>
      <c r="D1440" s="69" t="str">
        <f t="shared" si="33"/>
        <v/>
      </c>
      <c r="E1440" s="69" t="str">
        <f t="shared" si="34"/>
        <v/>
      </c>
      <c r="F1440" s="69" t="e">
        <f t="shared" si="35"/>
        <v>#VALUE!</v>
      </c>
    </row>
    <row r="1441" spans="1:6">
      <c r="A1441" s="68" t="e">
        <f t="shared" si="30"/>
        <v>#REF!</v>
      </c>
      <c r="B1441" s="68" t="e">
        <f t="shared" si="31"/>
        <v>#REF!</v>
      </c>
      <c r="C1441" s="69" t="str">
        <f t="shared" si="32"/>
        <v/>
      </c>
      <c r="D1441" s="69" t="str">
        <f t="shared" si="33"/>
        <v/>
      </c>
      <c r="E1441" s="69" t="str">
        <f t="shared" si="34"/>
        <v/>
      </c>
      <c r="F1441" s="69" t="e">
        <f t="shared" si="35"/>
        <v>#VALUE!</v>
      </c>
    </row>
    <row r="1442" spans="1:6">
      <c r="A1442" s="68" t="e">
        <f t="shared" si="30"/>
        <v>#REF!</v>
      </c>
      <c r="B1442" s="68" t="e">
        <f t="shared" si="31"/>
        <v>#REF!</v>
      </c>
      <c r="C1442" s="69" t="str">
        <f t="shared" si="32"/>
        <v/>
      </c>
      <c r="D1442" s="69" t="str">
        <f t="shared" si="33"/>
        <v/>
      </c>
      <c r="E1442" s="69" t="str">
        <f t="shared" si="34"/>
        <v/>
      </c>
      <c r="F1442" s="69" t="e">
        <f t="shared" si="35"/>
        <v>#VALUE!</v>
      </c>
    </row>
    <row r="1443" spans="1:6">
      <c r="A1443" s="68" t="e">
        <f t="shared" si="30"/>
        <v>#REF!</v>
      </c>
      <c r="B1443" s="68" t="e">
        <f t="shared" si="31"/>
        <v>#REF!</v>
      </c>
      <c r="C1443" s="69" t="str">
        <f t="shared" si="32"/>
        <v/>
      </c>
      <c r="D1443" s="69" t="str">
        <f t="shared" si="33"/>
        <v/>
      </c>
      <c r="E1443" s="69" t="str">
        <f t="shared" si="34"/>
        <v/>
      </c>
      <c r="F1443" s="69" t="e">
        <f t="shared" si="35"/>
        <v>#VALUE!</v>
      </c>
    </row>
    <row r="1444" spans="1:6">
      <c r="A1444" s="68" t="e">
        <f t="shared" si="30"/>
        <v>#REF!</v>
      </c>
      <c r="B1444" s="68" t="e">
        <f t="shared" si="31"/>
        <v>#REF!</v>
      </c>
      <c r="C1444" s="69" t="str">
        <f t="shared" si="32"/>
        <v/>
      </c>
      <c r="D1444" s="69" t="str">
        <f t="shared" si="33"/>
        <v/>
      </c>
      <c r="E1444" s="69" t="str">
        <f t="shared" si="34"/>
        <v/>
      </c>
      <c r="F1444" s="69" t="e">
        <f t="shared" si="35"/>
        <v>#VALUE!</v>
      </c>
    </row>
    <row r="1445" spans="1:6">
      <c r="A1445" s="68" t="e">
        <f t="shared" si="30"/>
        <v>#REF!</v>
      </c>
      <c r="B1445" s="68" t="e">
        <f t="shared" si="31"/>
        <v>#REF!</v>
      </c>
      <c r="C1445" s="69" t="str">
        <f t="shared" si="32"/>
        <v/>
      </c>
      <c r="D1445" s="69" t="str">
        <f t="shared" si="33"/>
        <v/>
      </c>
      <c r="E1445" s="69" t="str">
        <f t="shared" si="34"/>
        <v/>
      </c>
      <c r="F1445" s="69" t="e">
        <f t="shared" si="35"/>
        <v>#VALUE!</v>
      </c>
    </row>
    <row r="1446" spans="1:6">
      <c r="A1446" s="68" t="e">
        <f t="shared" si="30"/>
        <v>#REF!</v>
      </c>
      <c r="B1446" s="68" t="e">
        <f t="shared" si="31"/>
        <v>#REF!</v>
      </c>
      <c r="C1446" s="69" t="str">
        <f t="shared" si="32"/>
        <v/>
      </c>
      <c r="D1446" s="69" t="str">
        <f t="shared" si="33"/>
        <v/>
      </c>
      <c r="E1446" s="69" t="str">
        <f t="shared" si="34"/>
        <v/>
      </c>
      <c r="F1446" s="69" t="e">
        <f t="shared" si="35"/>
        <v>#VALUE!</v>
      </c>
    </row>
    <row r="1447" spans="1:6">
      <c r="A1447" s="68" t="e">
        <f t="shared" si="30"/>
        <v>#REF!</v>
      </c>
      <c r="B1447" s="68" t="e">
        <f t="shared" si="31"/>
        <v>#REF!</v>
      </c>
      <c r="C1447" s="69" t="str">
        <f t="shared" si="32"/>
        <v/>
      </c>
      <c r="D1447" s="69" t="str">
        <f t="shared" si="33"/>
        <v/>
      </c>
      <c r="E1447" s="69" t="str">
        <f t="shared" si="34"/>
        <v/>
      </c>
      <c r="F1447" s="69" t="e">
        <f t="shared" si="35"/>
        <v>#VALUE!</v>
      </c>
    </row>
    <row r="1448" spans="1:6">
      <c r="A1448" s="68" t="e">
        <f t="shared" si="30"/>
        <v>#REF!</v>
      </c>
      <c r="B1448" s="68" t="e">
        <f t="shared" si="31"/>
        <v>#REF!</v>
      </c>
      <c r="C1448" s="69" t="str">
        <f t="shared" si="32"/>
        <v/>
      </c>
      <c r="D1448" s="69" t="str">
        <f t="shared" si="33"/>
        <v/>
      </c>
      <c r="E1448" s="69" t="str">
        <f t="shared" si="34"/>
        <v/>
      </c>
      <c r="F1448" s="69" t="e">
        <f t="shared" si="35"/>
        <v>#VALUE!</v>
      </c>
    </row>
    <row r="1449" spans="1:6">
      <c r="A1449" s="68" t="e">
        <f t="shared" si="30"/>
        <v>#REF!</v>
      </c>
      <c r="B1449" s="68" t="e">
        <f t="shared" si="31"/>
        <v>#REF!</v>
      </c>
      <c r="C1449" s="69" t="str">
        <f t="shared" si="32"/>
        <v/>
      </c>
      <c r="D1449" s="69" t="str">
        <f t="shared" si="33"/>
        <v/>
      </c>
      <c r="E1449" s="69" t="str">
        <f t="shared" si="34"/>
        <v/>
      </c>
      <c r="F1449" s="69" t="e">
        <f t="shared" si="35"/>
        <v>#VALUE!</v>
      </c>
    </row>
    <row r="1450" spans="1:6">
      <c r="A1450" s="68" t="e">
        <f t="shared" si="30"/>
        <v>#REF!</v>
      </c>
      <c r="B1450" s="68" t="e">
        <f t="shared" si="31"/>
        <v>#REF!</v>
      </c>
      <c r="C1450" s="69" t="str">
        <f t="shared" si="32"/>
        <v/>
      </c>
      <c r="D1450" s="69" t="str">
        <f t="shared" si="33"/>
        <v/>
      </c>
      <c r="E1450" s="69" t="str">
        <f t="shared" si="34"/>
        <v/>
      </c>
      <c r="F1450" s="69" t="e">
        <f t="shared" si="35"/>
        <v>#VALUE!</v>
      </c>
    </row>
    <row r="1451" spans="1:6">
      <c r="A1451" s="68" t="e">
        <f t="shared" si="30"/>
        <v>#REF!</v>
      </c>
      <c r="B1451" s="68" t="e">
        <f t="shared" si="31"/>
        <v>#REF!</v>
      </c>
      <c r="C1451" s="69" t="str">
        <f t="shared" si="32"/>
        <v/>
      </c>
      <c r="D1451" s="69" t="str">
        <f t="shared" si="33"/>
        <v/>
      </c>
      <c r="E1451" s="69" t="str">
        <f t="shared" si="34"/>
        <v/>
      </c>
      <c r="F1451" s="69" t="e">
        <f t="shared" si="35"/>
        <v>#VALUE!</v>
      </c>
    </row>
    <row r="1452" spans="1:6">
      <c r="A1452" s="68" t="e">
        <f t="shared" si="30"/>
        <v>#REF!</v>
      </c>
      <c r="B1452" s="68" t="e">
        <f t="shared" si="31"/>
        <v>#REF!</v>
      </c>
      <c r="C1452" s="69" t="str">
        <f t="shared" si="32"/>
        <v/>
      </c>
      <c r="D1452" s="69" t="str">
        <f t="shared" si="33"/>
        <v/>
      </c>
      <c r="E1452" s="69" t="str">
        <f t="shared" si="34"/>
        <v/>
      </c>
      <c r="F1452" s="69" t="e">
        <f t="shared" si="35"/>
        <v>#VALUE!</v>
      </c>
    </row>
    <row r="1453" spans="1:6">
      <c r="A1453" s="68" t="e">
        <f t="shared" si="30"/>
        <v>#REF!</v>
      </c>
      <c r="B1453" s="68" t="e">
        <f t="shared" si="31"/>
        <v>#REF!</v>
      </c>
      <c r="C1453" s="69" t="str">
        <f t="shared" si="32"/>
        <v/>
      </c>
      <c r="D1453" s="69" t="str">
        <f t="shared" si="33"/>
        <v/>
      </c>
      <c r="E1453" s="69" t="str">
        <f t="shared" si="34"/>
        <v/>
      </c>
      <c r="F1453" s="69" t="e">
        <f t="shared" si="35"/>
        <v>#VALUE!</v>
      </c>
    </row>
    <row r="1454" spans="1:6">
      <c r="A1454" s="68" t="e">
        <f t="shared" si="30"/>
        <v>#REF!</v>
      </c>
      <c r="B1454" s="68" t="e">
        <f t="shared" si="31"/>
        <v>#REF!</v>
      </c>
      <c r="C1454" s="69" t="str">
        <f t="shared" si="32"/>
        <v/>
      </c>
      <c r="D1454" s="69" t="str">
        <f t="shared" si="33"/>
        <v/>
      </c>
      <c r="E1454" s="69" t="str">
        <f t="shared" si="34"/>
        <v/>
      </c>
      <c r="F1454" s="69" t="e">
        <f t="shared" si="35"/>
        <v>#VALUE!</v>
      </c>
    </row>
    <row r="1455" spans="1:6">
      <c r="A1455" s="68" t="e">
        <f t="shared" si="30"/>
        <v>#REF!</v>
      </c>
      <c r="B1455" s="68" t="e">
        <f t="shared" si="31"/>
        <v>#REF!</v>
      </c>
      <c r="C1455" s="69" t="str">
        <f t="shared" si="32"/>
        <v/>
      </c>
      <c r="D1455" s="69" t="str">
        <f t="shared" si="33"/>
        <v/>
      </c>
      <c r="E1455" s="69" t="str">
        <f t="shared" si="34"/>
        <v/>
      </c>
      <c r="F1455" s="69" t="e">
        <f t="shared" si="35"/>
        <v>#VALUE!</v>
      </c>
    </row>
    <row r="1456" spans="1:6">
      <c r="A1456" s="68" t="e">
        <f t="shared" si="30"/>
        <v>#REF!</v>
      </c>
      <c r="B1456" s="68" t="e">
        <f t="shared" si="31"/>
        <v>#REF!</v>
      </c>
      <c r="C1456" s="69" t="str">
        <f t="shared" si="32"/>
        <v/>
      </c>
      <c r="D1456" s="69" t="str">
        <f t="shared" si="33"/>
        <v/>
      </c>
      <c r="E1456" s="69" t="str">
        <f t="shared" si="34"/>
        <v/>
      </c>
      <c r="F1456" s="69" t="e">
        <f t="shared" si="35"/>
        <v>#VALUE!</v>
      </c>
    </row>
    <row r="1457" spans="1:6">
      <c r="A1457" s="68" t="e">
        <f t="shared" si="30"/>
        <v>#REF!</v>
      </c>
      <c r="B1457" s="68" t="e">
        <f t="shared" si="31"/>
        <v>#REF!</v>
      </c>
      <c r="C1457" s="69" t="str">
        <f t="shared" si="32"/>
        <v/>
      </c>
      <c r="D1457" s="69" t="str">
        <f t="shared" si="33"/>
        <v/>
      </c>
      <c r="E1457" s="69" t="str">
        <f t="shared" si="34"/>
        <v/>
      </c>
      <c r="F1457" s="69" t="e">
        <f t="shared" si="35"/>
        <v>#VALUE!</v>
      </c>
    </row>
    <row r="1458" spans="1:6">
      <c r="A1458" s="68" t="e">
        <f t="shared" si="30"/>
        <v>#REF!</v>
      </c>
      <c r="B1458" s="68" t="e">
        <f t="shared" si="31"/>
        <v>#REF!</v>
      </c>
      <c r="C1458" s="69" t="str">
        <f t="shared" si="32"/>
        <v/>
      </c>
      <c r="D1458" s="69" t="str">
        <f t="shared" si="33"/>
        <v/>
      </c>
      <c r="E1458" s="69" t="str">
        <f t="shared" si="34"/>
        <v/>
      </c>
      <c r="F1458" s="69" t="e">
        <f t="shared" si="35"/>
        <v>#VALUE!</v>
      </c>
    </row>
    <row r="1459" spans="1:6">
      <c r="A1459" s="68" t="e">
        <f t="shared" si="30"/>
        <v>#REF!</v>
      </c>
      <c r="B1459" s="68" t="e">
        <f t="shared" si="31"/>
        <v>#REF!</v>
      </c>
      <c r="C1459" s="69" t="str">
        <f t="shared" si="32"/>
        <v/>
      </c>
      <c r="D1459" s="69" t="str">
        <f t="shared" si="33"/>
        <v/>
      </c>
      <c r="E1459" s="69" t="str">
        <f t="shared" si="34"/>
        <v/>
      </c>
      <c r="F1459" s="69" t="e">
        <f t="shared" si="35"/>
        <v>#VALUE!</v>
      </c>
    </row>
    <row r="1460" spans="1:6">
      <c r="A1460" s="68" t="e">
        <f t="shared" si="30"/>
        <v>#REF!</v>
      </c>
      <c r="B1460" s="68" t="e">
        <f t="shared" si="31"/>
        <v>#REF!</v>
      </c>
      <c r="C1460" s="69" t="str">
        <f t="shared" si="32"/>
        <v/>
      </c>
      <c r="D1460" s="69" t="str">
        <f t="shared" si="33"/>
        <v/>
      </c>
      <c r="E1460" s="69" t="str">
        <f t="shared" si="34"/>
        <v/>
      </c>
      <c r="F1460" s="69" t="e">
        <f t="shared" si="35"/>
        <v>#VALUE!</v>
      </c>
    </row>
    <row r="1461" spans="1:6">
      <c r="A1461" s="68" t="e">
        <f t="shared" si="30"/>
        <v>#REF!</v>
      </c>
      <c r="B1461" s="68" t="e">
        <f t="shared" si="31"/>
        <v>#REF!</v>
      </c>
      <c r="C1461" s="69" t="str">
        <f t="shared" si="32"/>
        <v/>
      </c>
      <c r="D1461" s="69" t="str">
        <f t="shared" si="33"/>
        <v/>
      </c>
      <c r="E1461" s="69" t="str">
        <f t="shared" si="34"/>
        <v/>
      </c>
      <c r="F1461" s="69" t="e">
        <f t="shared" si="35"/>
        <v>#VALUE!</v>
      </c>
    </row>
    <row r="1462" spans="1:6">
      <c r="A1462" s="68" t="e">
        <f t="shared" si="30"/>
        <v>#REF!</v>
      </c>
      <c r="B1462" s="68" t="e">
        <f t="shared" si="31"/>
        <v>#REF!</v>
      </c>
      <c r="C1462" s="69" t="str">
        <f t="shared" si="32"/>
        <v/>
      </c>
      <c r="D1462" s="69" t="str">
        <f t="shared" si="33"/>
        <v/>
      </c>
      <c r="E1462" s="69" t="str">
        <f t="shared" si="34"/>
        <v/>
      </c>
      <c r="F1462" s="69" t="e">
        <f t="shared" si="35"/>
        <v>#VALUE!</v>
      </c>
    </row>
    <row r="1463" spans="1:6">
      <c r="A1463" s="68" t="e">
        <f t="shared" si="30"/>
        <v>#REF!</v>
      </c>
      <c r="B1463" s="68" t="e">
        <f t="shared" si="31"/>
        <v>#REF!</v>
      </c>
      <c r="C1463" s="69" t="str">
        <f t="shared" si="32"/>
        <v/>
      </c>
      <c r="D1463" s="69" t="str">
        <f t="shared" si="33"/>
        <v/>
      </c>
      <c r="E1463" s="69" t="str">
        <f t="shared" si="34"/>
        <v/>
      </c>
      <c r="F1463" s="69" t="e">
        <f t="shared" si="35"/>
        <v>#VALUE!</v>
      </c>
    </row>
    <row r="1464" spans="1:6">
      <c r="A1464" s="68" t="e">
        <f t="shared" si="30"/>
        <v>#REF!</v>
      </c>
      <c r="B1464" s="68" t="e">
        <f t="shared" si="31"/>
        <v>#REF!</v>
      </c>
      <c r="C1464" s="69" t="str">
        <f t="shared" si="32"/>
        <v/>
      </c>
      <c r="D1464" s="69" t="str">
        <f t="shared" si="33"/>
        <v/>
      </c>
      <c r="E1464" s="69" t="str">
        <f t="shared" si="34"/>
        <v/>
      </c>
      <c r="F1464" s="69" t="e">
        <f t="shared" si="35"/>
        <v>#VALUE!</v>
      </c>
    </row>
    <row r="1465" spans="1:6">
      <c r="A1465" s="68" t="e">
        <f t="shared" si="30"/>
        <v>#REF!</v>
      </c>
      <c r="B1465" s="68" t="e">
        <f t="shared" si="31"/>
        <v>#REF!</v>
      </c>
      <c r="C1465" s="69" t="str">
        <f t="shared" si="32"/>
        <v/>
      </c>
      <c r="D1465" s="69" t="str">
        <f t="shared" si="33"/>
        <v/>
      </c>
      <c r="E1465" s="69" t="str">
        <f t="shared" si="34"/>
        <v/>
      </c>
      <c r="F1465" s="69" t="e">
        <f t="shared" si="35"/>
        <v>#VALUE!</v>
      </c>
    </row>
    <row r="1466" spans="1:6">
      <c r="A1466" s="68" t="e">
        <f t="shared" si="30"/>
        <v>#REF!</v>
      </c>
      <c r="B1466" s="68" t="e">
        <f t="shared" si="31"/>
        <v>#REF!</v>
      </c>
      <c r="C1466" s="69" t="str">
        <f t="shared" si="32"/>
        <v/>
      </c>
      <c r="D1466" s="69" t="str">
        <f t="shared" si="33"/>
        <v/>
      </c>
      <c r="E1466" s="69" t="str">
        <f t="shared" si="34"/>
        <v/>
      </c>
      <c r="F1466" s="69" t="e">
        <f t="shared" si="35"/>
        <v>#VALUE!</v>
      </c>
    </row>
    <row r="1467" spans="1:6">
      <c r="A1467" s="68" t="e">
        <f t="shared" si="30"/>
        <v>#REF!</v>
      </c>
      <c r="B1467" s="68" t="e">
        <f t="shared" si="31"/>
        <v>#REF!</v>
      </c>
      <c r="C1467" s="69" t="str">
        <f t="shared" si="32"/>
        <v/>
      </c>
      <c r="D1467" s="69" t="str">
        <f t="shared" si="33"/>
        <v/>
      </c>
      <c r="E1467" s="69" t="str">
        <f t="shared" si="34"/>
        <v/>
      </c>
      <c r="F1467" s="69" t="e">
        <f t="shared" si="35"/>
        <v>#VALUE!</v>
      </c>
    </row>
    <row r="1468" spans="1:6">
      <c r="A1468" s="68" t="e">
        <f t="shared" si="30"/>
        <v>#REF!</v>
      </c>
      <c r="B1468" s="68" t="e">
        <f t="shared" si="31"/>
        <v>#REF!</v>
      </c>
      <c r="C1468" s="69" t="str">
        <f t="shared" si="32"/>
        <v/>
      </c>
      <c r="D1468" s="69" t="str">
        <f t="shared" si="33"/>
        <v/>
      </c>
      <c r="E1468" s="69" t="str">
        <f t="shared" si="34"/>
        <v/>
      </c>
      <c r="F1468" s="69" t="e">
        <f t="shared" si="35"/>
        <v>#VALUE!</v>
      </c>
    </row>
    <row r="1469" spans="1:6">
      <c r="A1469" s="68" t="e">
        <f t="shared" si="30"/>
        <v>#REF!</v>
      </c>
      <c r="B1469" s="68" t="e">
        <f t="shared" si="31"/>
        <v>#REF!</v>
      </c>
      <c r="C1469" s="69" t="str">
        <f t="shared" si="32"/>
        <v/>
      </c>
      <c r="D1469" s="69" t="str">
        <f t="shared" si="33"/>
        <v/>
      </c>
      <c r="E1469" s="69" t="str">
        <f t="shared" si="34"/>
        <v/>
      </c>
      <c r="F1469" s="69" t="e">
        <f t="shared" si="35"/>
        <v>#VALUE!</v>
      </c>
    </row>
    <row r="1470" spans="1:6">
      <c r="A1470" s="68" t="e">
        <f t="shared" si="30"/>
        <v>#REF!</v>
      </c>
      <c r="B1470" s="68" t="e">
        <f t="shared" si="31"/>
        <v>#REF!</v>
      </c>
      <c r="C1470" s="69" t="str">
        <f t="shared" si="32"/>
        <v/>
      </c>
      <c r="D1470" s="69" t="str">
        <f t="shared" si="33"/>
        <v/>
      </c>
      <c r="E1470" s="69" t="str">
        <f t="shared" si="34"/>
        <v/>
      </c>
      <c r="F1470" s="69" t="e">
        <f t="shared" si="35"/>
        <v>#VALUE!</v>
      </c>
    </row>
    <row r="1471" spans="1:6">
      <c r="A1471" s="68" t="e">
        <f t="shared" si="30"/>
        <v>#REF!</v>
      </c>
      <c r="B1471" s="68" t="e">
        <f t="shared" si="31"/>
        <v>#REF!</v>
      </c>
      <c r="C1471" s="69" t="str">
        <f t="shared" si="32"/>
        <v/>
      </c>
      <c r="D1471" s="69" t="str">
        <f t="shared" si="33"/>
        <v/>
      </c>
      <c r="E1471" s="69" t="str">
        <f t="shared" si="34"/>
        <v/>
      </c>
      <c r="F1471" s="69" t="e">
        <f t="shared" si="35"/>
        <v>#VALUE!</v>
      </c>
    </row>
    <row r="1472" spans="1:6">
      <c r="A1472" s="68" t="e">
        <f t="shared" si="30"/>
        <v>#REF!</v>
      </c>
      <c r="B1472" s="68" t="e">
        <f t="shared" si="31"/>
        <v>#REF!</v>
      </c>
      <c r="C1472" s="69" t="str">
        <f t="shared" si="32"/>
        <v/>
      </c>
      <c r="D1472" s="69" t="str">
        <f t="shared" si="33"/>
        <v/>
      </c>
      <c r="E1472" s="69" t="str">
        <f t="shared" si="34"/>
        <v/>
      </c>
      <c r="F1472" s="69" t="e">
        <f t="shared" si="35"/>
        <v>#VALUE!</v>
      </c>
    </row>
    <row r="1473" spans="1:6">
      <c r="A1473" s="68" t="e">
        <f t="shared" si="30"/>
        <v>#REF!</v>
      </c>
      <c r="B1473" s="68" t="e">
        <f t="shared" si="31"/>
        <v>#REF!</v>
      </c>
      <c r="C1473" s="69" t="str">
        <f t="shared" si="32"/>
        <v/>
      </c>
      <c r="D1473" s="69" t="str">
        <f t="shared" si="33"/>
        <v/>
      </c>
      <c r="E1473" s="69" t="str">
        <f t="shared" si="34"/>
        <v/>
      </c>
      <c r="F1473" s="69" t="e">
        <f t="shared" si="35"/>
        <v>#VALUE!</v>
      </c>
    </row>
    <row r="1474" spans="1:6">
      <c r="A1474" s="68" t="e">
        <f t="shared" si="30"/>
        <v>#REF!</v>
      </c>
      <c r="B1474" s="68" t="e">
        <f t="shared" si="31"/>
        <v>#REF!</v>
      </c>
      <c r="C1474" s="69" t="str">
        <f t="shared" si="32"/>
        <v/>
      </c>
      <c r="D1474" s="69" t="str">
        <f t="shared" si="33"/>
        <v/>
      </c>
      <c r="E1474" s="69" t="str">
        <f t="shared" si="34"/>
        <v/>
      </c>
      <c r="F1474" s="69" t="e">
        <f t="shared" si="35"/>
        <v>#VALUE!</v>
      </c>
    </row>
    <row r="1475" spans="1:6">
      <c r="A1475" s="68" t="e">
        <f t="shared" si="30"/>
        <v>#REF!</v>
      </c>
      <c r="B1475" s="68" t="e">
        <f t="shared" si="31"/>
        <v>#REF!</v>
      </c>
      <c r="C1475" s="69" t="str">
        <f t="shared" si="32"/>
        <v/>
      </c>
      <c r="D1475" s="69" t="str">
        <f t="shared" si="33"/>
        <v/>
      </c>
      <c r="E1475" s="69" t="str">
        <f t="shared" si="34"/>
        <v/>
      </c>
      <c r="F1475" s="69" t="e">
        <f t="shared" si="35"/>
        <v>#VALUE!</v>
      </c>
    </row>
    <row r="1476" spans="1:6">
      <c r="A1476" s="68" t="e">
        <f t="shared" si="30"/>
        <v>#REF!</v>
      </c>
      <c r="B1476" s="68" t="e">
        <f t="shared" si="31"/>
        <v>#REF!</v>
      </c>
      <c r="C1476" s="69" t="str">
        <f t="shared" si="32"/>
        <v/>
      </c>
      <c r="D1476" s="69" t="str">
        <f t="shared" si="33"/>
        <v/>
      </c>
      <c r="E1476" s="69" t="str">
        <f t="shared" si="34"/>
        <v/>
      </c>
      <c r="F1476" s="69" t="e">
        <f t="shared" si="35"/>
        <v>#VALUE!</v>
      </c>
    </row>
    <row r="1477" spans="1:6">
      <c r="A1477" s="68" t="e">
        <f t="shared" si="30"/>
        <v>#REF!</v>
      </c>
      <c r="B1477" s="68" t="e">
        <f t="shared" si="31"/>
        <v>#REF!</v>
      </c>
      <c r="C1477" s="69" t="str">
        <f t="shared" si="32"/>
        <v/>
      </c>
      <c r="D1477" s="69" t="str">
        <f t="shared" si="33"/>
        <v/>
      </c>
      <c r="E1477" s="69" t="str">
        <f t="shared" si="34"/>
        <v/>
      </c>
      <c r="F1477" s="69" t="e">
        <f t="shared" si="35"/>
        <v>#VALUE!</v>
      </c>
    </row>
    <row r="1478" spans="1:6">
      <c r="A1478" s="68" t="e">
        <f t="shared" si="30"/>
        <v>#REF!</v>
      </c>
      <c r="B1478" s="68" t="e">
        <f t="shared" si="31"/>
        <v>#REF!</v>
      </c>
      <c r="C1478" s="69" t="str">
        <f t="shared" si="32"/>
        <v/>
      </c>
      <c r="D1478" s="69" t="str">
        <f t="shared" si="33"/>
        <v/>
      </c>
      <c r="E1478" s="69" t="str">
        <f t="shared" si="34"/>
        <v/>
      </c>
      <c r="F1478" s="69" t="e">
        <f t="shared" si="35"/>
        <v>#VALUE!</v>
      </c>
    </row>
    <row r="1479" spans="1:6">
      <c r="A1479" s="68" t="e">
        <f t="shared" si="30"/>
        <v>#REF!</v>
      </c>
      <c r="B1479" s="68" t="e">
        <f t="shared" si="31"/>
        <v>#REF!</v>
      </c>
      <c r="C1479" s="69" t="str">
        <f t="shared" si="32"/>
        <v/>
      </c>
      <c r="D1479" s="69" t="str">
        <f t="shared" si="33"/>
        <v/>
      </c>
      <c r="E1479" s="69" t="str">
        <f t="shared" si="34"/>
        <v/>
      </c>
      <c r="F1479" s="69" t="e">
        <f t="shared" si="35"/>
        <v>#VALUE!</v>
      </c>
    </row>
    <row r="1480" spans="1:6">
      <c r="A1480" s="68" t="e">
        <f t="shared" si="30"/>
        <v>#REF!</v>
      </c>
      <c r="B1480" s="68" t="e">
        <f t="shared" si="31"/>
        <v>#REF!</v>
      </c>
      <c r="C1480" s="69" t="str">
        <f t="shared" si="32"/>
        <v/>
      </c>
      <c r="D1480" s="69" t="str">
        <f t="shared" si="33"/>
        <v/>
      </c>
      <c r="E1480" s="69" t="str">
        <f t="shared" si="34"/>
        <v/>
      </c>
      <c r="F1480" s="69" t="e">
        <f t="shared" si="35"/>
        <v>#VALUE!</v>
      </c>
    </row>
    <row r="1481" spans="1:6">
      <c r="A1481" s="68" t="e">
        <f t="shared" si="30"/>
        <v>#REF!</v>
      </c>
      <c r="B1481" s="68" t="e">
        <f t="shared" si="31"/>
        <v>#REF!</v>
      </c>
      <c r="C1481" s="69" t="str">
        <f t="shared" si="32"/>
        <v/>
      </c>
      <c r="D1481" s="69" t="str">
        <f t="shared" si="33"/>
        <v/>
      </c>
      <c r="E1481" s="69" t="str">
        <f t="shared" si="34"/>
        <v/>
      </c>
      <c r="F1481" s="69" t="e">
        <f t="shared" si="35"/>
        <v>#VALUE!</v>
      </c>
    </row>
    <row r="1482" spans="1:6">
      <c r="A1482" s="68" t="e">
        <f t="shared" si="30"/>
        <v>#REF!</v>
      </c>
      <c r="B1482" s="68" t="e">
        <f t="shared" si="31"/>
        <v>#REF!</v>
      </c>
      <c r="C1482" s="69" t="str">
        <f t="shared" si="32"/>
        <v/>
      </c>
      <c r="D1482" s="69" t="str">
        <f t="shared" si="33"/>
        <v/>
      </c>
      <c r="E1482" s="69" t="str">
        <f t="shared" si="34"/>
        <v/>
      </c>
      <c r="F1482" s="69" t="e">
        <f t="shared" si="35"/>
        <v>#VALUE!</v>
      </c>
    </row>
    <row r="1483" spans="1:6">
      <c r="A1483" s="68" t="e">
        <f t="shared" si="30"/>
        <v>#REF!</v>
      </c>
      <c r="B1483" s="68" t="e">
        <f t="shared" si="31"/>
        <v>#REF!</v>
      </c>
      <c r="C1483" s="69" t="str">
        <f t="shared" si="32"/>
        <v/>
      </c>
      <c r="D1483" s="69" t="str">
        <f t="shared" si="33"/>
        <v/>
      </c>
      <c r="E1483" s="69" t="str">
        <f t="shared" si="34"/>
        <v/>
      </c>
      <c r="F1483" s="69" t="e">
        <f t="shared" si="35"/>
        <v>#VALUE!</v>
      </c>
    </row>
    <row r="1484" spans="1:6">
      <c r="A1484" s="68" t="e">
        <f t="shared" si="30"/>
        <v>#REF!</v>
      </c>
      <c r="B1484" s="68" t="e">
        <f t="shared" si="31"/>
        <v>#REF!</v>
      </c>
      <c r="C1484" s="69" t="str">
        <f t="shared" si="32"/>
        <v/>
      </c>
      <c r="D1484" s="69" t="str">
        <f t="shared" si="33"/>
        <v/>
      </c>
      <c r="E1484" s="69" t="str">
        <f t="shared" si="34"/>
        <v/>
      </c>
      <c r="F1484" s="69" t="e">
        <f t="shared" si="35"/>
        <v>#VALUE!</v>
      </c>
    </row>
    <row r="1485" spans="1:6">
      <c r="A1485" s="68" t="e">
        <f t="shared" si="30"/>
        <v>#REF!</v>
      </c>
      <c r="B1485" s="68" t="e">
        <f t="shared" si="31"/>
        <v>#REF!</v>
      </c>
      <c r="C1485" s="69" t="str">
        <f t="shared" si="32"/>
        <v/>
      </c>
      <c r="D1485" s="69" t="str">
        <f t="shared" si="33"/>
        <v/>
      </c>
      <c r="E1485" s="69" t="str">
        <f t="shared" si="34"/>
        <v/>
      </c>
      <c r="F1485" s="69" t="e">
        <f t="shared" si="35"/>
        <v>#VALUE!</v>
      </c>
    </row>
    <row r="1486" spans="1:6">
      <c r="A1486" s="68" t="e">
        <f t="shared" si="30"/>
        <v>#REF!</v>
      </c>
      <c r="B1486" s="68" t="e">
        <f t="shared" si="31"/>
        <v>#REF!</v>
      </c>
      <c r="C1486" s="69" t="str">
        <f t="shared" si="32"/>
        <v/>
      </c>
      <c r="D1486" s="69" t="str">
        <f t="shared" si="33"/>
        <v/>
      </c>
      <c r="E1486" s="69" t="str">
        <f t="shared" si="34"/>
        <v/>
      </c>
      <c r="F1486" s="69" t="e">
        <f t="shared" si="35"/>
        <v>#VALUE!</v>
      </c>
    </row>
    <row r="1487" spans="1:6">
      <c r="A1487" s="68" t="e">
        <f t="shared" si="30"/>
        <v>#REF!</v>
      </c>
      <c r="B1487" s="68" t="e">
        <f t="shared" si="31"/>
        <v>#REF!</v>
      </c>
      <c r="C1487" s="69" t="str">
        <f t="shared" si="32"/>
        <v/>
      </c>
      <c r="D1487" s="69" t="str">
        <f t="shared" si="33"/>
        <v/>
      </c>
      <c r="E1487" s="69" t="str">
        <f t="shared" si="34"/>
        <v/>
      </c>
      <c r="F1487" s="69" t="e">
        <f t="shared" si="35"/>
        <v>#VALUE!</v>
      </c>
    </row>
    <row r="1488" spans="1:6">
      <c r="A1488" s="68" t="e">
        <f t="shared" si="30"/>
        <v>#REF!</v>
      </c>
      <c r="B1488" s="68" t="e">
        <f t="shared" si="31"/>
        <v>#REF!</v>
      </c>
      <c r="C1488" s="69" t="str">
        <f t="shared" si="32"/>
        <v/>
      </c>
      <c r="D1488" s="69" t="str">
        <f t="shared" si="33"/>
        <v/>
      </c>
      <c r="E1488" s="69" t="str">
        <f t="shared" si="34"/>
        <v/>
      </c>
      <c r="F1488" s="69" t="e">
        <f t="shared" si="35"/>
        <v>#VALUE!</v>
      </c>
    </row>
    <row r="1489" spans="1:6">
      <c r="A1489" s="68" t="e">
        <f t="shared" si="30"/>
        <v>#REF!</v>
      </c>
      <c r="B1489" s="68" t="e">
        <f t="shared" si="31"/>
        <v>#REF!</v>
      </c>
      <c r="C1489" s="69" t="str">
        <f t="shared" si="32"/>
        <v/>
      </c>
      <c r="D1489" s="69" t="str">
        <f t="shared" si="33"/>
        <v/>
      </c>
      <c r="E1489" s="69" t="str">
        <f t="shared" si="34"/>
        <v/>
      </c>
      <c r="F1489" s="69" t="e">
        <f t="shared" si="35"/>
        <v>#VALUE!</v>
      </c>
    </row>
    <row r="1490" spans="1:6">
      <c r="A1490" s="68" t="e">
        <f t="shared" si="30"/>
        <v>#REF!</v>
      </c>
      <c r="B1490" s="68" t="e">
        <f t="shared" si="31"/>
        <v>#REF!</v>
      </c>
      <c r="C1490" s="69" t="str">
        <f t="shared" si="32"/>
        <v/>
      </c>
      <c r="D1490" s="69" t="str">
        <f t="shared" si="33"/>
        <v/>
      </c>
      <c r="E1490" s="69" t="str">
        <f t="shared" si="34"/>
        <v/>
      </c>
      <c r="F1490" s="69" t="e">
        <f t="shared" si="35"/>
        <v>#VALUE!</v>
      </c>
    </row>
    <row r="1491" spans="1:6">
      <c r="A1491" s="68" t="e">
        <f t="shared" si="30"/>
        <v>#REF!</v>
      </c>
      <c r="B1491" s="68" t="e">
        <f t="shared" si="31"/>
        <v>#REF!</v>
      </c>
      <c r="C1491" s="69" t="str">
        <f t="shared" si="32"/>
        <v/>
      </c>
      <c r="D1491" s="69" t="str">
        <f t="shared" si="33"/>
        <v/>
      </c>
      <c r="E1491" s="69" t="str">
        <f t="shared" si="34"/>
        <v/>
      </c>
      <c r="F1491" s="69" t="e">
        <f t="shared" si="35"/>
        <v>#VALUE!</v>
      </c>
    </row>
    <row r="1492" spans="1:6">
      <c r="A1492" s="68" t="e">
        <f t="shared" si="30"/>
        <v>#REF!</v>
      </c>
      <c r="B1492" s="68" t="e">
        <f t="shared" si="31"/>
        <v>#REF!</v>
      </c>
      <c r="C1492" s="69" t="str">
        <f t="shared" si="32"/>
        <v/>
      </c>
      <c r="D1492" s="69" t="str">
        <f t="shared" si="33"/>
        <v/>
      </c>
      <c r="E1492" s="69" t="str">
        <f t="shared" si="34"/>
        <v/>
      </c>
      <c r="F1492" s="69" t="e">
        <f t="shared" si="35"/>
        <v>#VALUE!</v>
      </c>
    </row>
    <row r="1493" spans="1:6">
      <c r="A1493" s="68" t="e">
        <f t="shared" si="30"/>
        <v>#REF!</v>
      </c>
      <c r="B1493" s="68" t="e">
        <f t="shared" si="31"/>
        <v>#REF!</v>
      </c>
      <c r="C1493" s="69" t="str">
        <f t="shared" si="32"/>
        <v/>
      </c>
      <c r="D1493" s="69" t="str">
        <f t="shared" si="33"/>
        <v/>
      </c>
      <c r="E1493" s="69" t="str">
        <f t="shared" si="34"/>
        <v/>
      </c>
      <c r="F1493" s="69" t="e">
        <f t="shared" si="35"/>
        <v>#VALUE!</v>
      </c>
    </row>
    <row r="1494" spans="1:6">
      <c r="A1494" s="68" t="e">
        <f t="shared" si="30"/>
        <v>#REF!</v>
      </c>
      <c r="B1494" s="68" t="e">
        <f t="shared" si="31"/>
        <v>#REF!</v>
      </c>
      <c r="C1494" s="69" t="str">
        <f t="shared" si="32"/>
        <v/>
      </c>
      <c r="D1494" s="69" t="str">
        <f t="shared" si="33"/>
        <v/>
      </c>
      <c r="E1494" s="69" t="str">
        <f t="shared" si="34"/>
        <v/>
      </c>
      <c r="F1494" s="69" t="e">
        <f t="shared" si="35"/>
        <v>#VALUE!</v>
      </c>
    </row>
    <row r="1495" spans="1:6">
      <c r="A1495" s="68" t="e">
        <f t="shared" si="30"/>
        <v>#REF!</v>
      </c>
      <c r="B1495" s="68" t="e">
        <f t="shared" si="31"/>
        <v>#REF!</v>
      </c>
      <c r="C1495" s="69" t="str">
        <f t="shared" si="32"/>
        <v/>
      </c>
      <c r="D1495" s="69" t="str">
        <f t="shared" si="33"/>
        <v/>
      </c>
      <c r="E1495" s="69" t="str">
        <f t="shared" si="34"/>
        <v/>
      </c>
      <c r="F1495" s="69" t="e">
        <f t="shared" si="35"/>
        <v>#VALUE!</v>
      </c>
    </row>
    <row r="1496" spans="1:6">
      <c r="A1496" s="68" t="e">
        <f t="shared" si="30"/>
        <v>#REF!</v>
      </c>
      <c r="B1496" s="68" t="e">
        <f t="shared" si="31"/>
        <v>#REF!</v>
      </c>
      <c r="C1496" s="69" t="str">
        <f t="shared" si="32"/>
        <v/>
      </c>
      <c r="D1496" s="69" t="str">
        <f t="shared" si="33"/>
        <v/>
      </c>
      <c r="E1496" s="69" t="str">
        <f t="shared" si="34"/>
        <v/>
      </c>
      <c r="F1496" s="69" t="e">
        <f t="shared" si="35"/>
        <v>#VALUE!</v>
      </c>
    </row>
    <row r="1497" spans="1:6">
      <c r="A1497" s="68" t="e">
        <f t="shared" si="30"/>
        <v>#REF!</v>
      </c>
      <c r="B1497" s="68" t="e">
        <f t="shared" si="31"/>
        <v>#REF!</v>
      </c>
      <c r="C1497" s="69" t="str">
        <f t="shared" si="32"/>
        <v/>
      </c>
      <c r="D1497" s="69" t="str">
        <f t="shared" si="33"/>
        <v/>
      </c>
      <c r="E1497" s="69" t="str">
        <f t="shared" si="34"/>
        <v/>
      </c>
      <c r="F1497" s="69" t="e">
        <f t="shared" si="35"/>
        <v>#VALUE!</v>
      </c>
    </row>
    <row r="1498" spans="1:6">
      <c r="A1498" s="68" t="e">
        <f t="shared" si="30"/>
        <v>#REF!</v>
      </c>
      <c r="B1498" s="68" t="e">
        <f t="shared" si="31"/>
        <v>#REF!</v>
      </c>
      <c r="C1498" s="69" t="str">
        <f t="shared" si="32"/>
        <v/>
      </c>
      <c r="D1498" s="69" t="str">
        <f t="shared" si="33"/>
        <v/>
      </c>
      <c r="E1498" s="69" t="str">
        <f t="shared" si="34"/>
        <v/>
      </c>
      <c r="F1498" s="69" t="e">
        <f t="shared" si="35"/>
        <v>#VALUE!</v>
      </c>
    </row>
    <row r="1499" spans="1:6">
      <c r="A1499" s="68" t="e">
        <f t="shared" si="30"/>
        <v>#REF!</v>
      </c>
      <c r="B1499" s="68" t="e">
        <f t="shared" si="31"/>
        <v>#REF!</v>
      </c>
      <c r="C1499" s="69" t="str">
        <f t="shared" si="32"/>
        <v/>
      </c>
      <c r="D1499" s="69" t="str">
        <f t="shared" si="33"/>
        <v/>
      </c>
      <c r="E1499" s="69" t="str">
        <f t="shared" si="34"/>
        <v/>
      </c>
      <c r="F1499" s="69" t="e">
        <f t="shared" si="35"/>
        <v>#VALUE!</v>
      </c>
    </row>
    <row r="1500" spans="1:6">
      <c r="A1500" s="68" t="e">
        <f t="shared" si="30"/>
        <v>#REF!</v>
      </c>
      <c r="B1500" s="68" t="e">
        <f t="shared" si="31"/>
        <v>#REF!</v>
      </c>
      <c r="C1500" s="69" t="str">
        <f t="shared" si="32"/>
        <v/>
      </c>
      <c r="D1500" s="69" t="str">
        <f t="shared" si="33"/>
        <v/>
      </c>
      <c r="E1500" s="69" t="str">
        <f t="shared" si="34"/>
        <v/>
      </c>
      <c r="F1500" s="69" t="e">
        <f t="shared" si="35"/>
        <v>#VALUE!</v>
      </c>
    </row>
    <row r="1501" spans="1:6">
      <c r="A1501" s="68" t="e">
        <f t="shared" si="30"/>
        <v>#REF!</v>
      </c>
      <c r="B1501" s="68" t="e">
        <f t="shared" si="31"/>
        <v>#REF!</v>
      </c>
      <c r="C1501" s="69" t="str">
        <f t="shared" si="32"/>
        <v/>
      </c>
      <c r="D1501" s="69" t="str">
        <f t="shared" si="33"/>
        <v/>
      </c>
      <c r="E1501" s="69" t="str">
        <f t="shared" si="34"/>
        <v/>
      </c>
      <c r="F1501" s="69" t="e">
        <f t="shared" si="35"/>
        <v>#VALUE!</v>
      </c>
    </row>
    <row r="1502" spans="1:6">
      <c r="A1502" s="68" t="e">
        <f t="shared" si="30"/>
        <v>#REF!</v>
      </c>
      <c r="B1502" s="68" t="e">
        <f t="shared" si="31"/>
        <v>#REF!</v>
      </c>
      <c r="C1502" s="69" t="str">
        <f t="shared" si="32"/>
        <v/>
      </c>
      <c r="D1502" s="69" t="str">
        <f t="shared" si="33"/>
        <v/>
      </c>
      <c r="E1502" s="69" t="str">
        <f t="shared" si="34"/>
        <v/>
      </c>
      <c r="F1502" s="69" t="e">
        <f t="shared" si="35"/>
        <v>#VALUE!</v>
      </c>
    </row>
    <row r="1503" spans="1:6">
      <c r="A1503" s="68" t="e">
        <f t="shared" si="30"/>
        <v>#REF!</v>
      </c>
      <c r="B1503" s="68" t="e">
        <f t="shared" si="31"/>
        <v>#REF!</v>
      </c>
      <c r="C1503" s="69" t="str">
        <f t="shared" si="32"/>
        <v/>
      </c>
      <c r="D1503" s="69" t="str">
        <f t="shared" si="33"/>
        <v/>
      </c>
      <c r="E1503" s="69" t="str">
        <f t="shared" si="34"/>
        <v/>
      </c>
      <c r="F1503" s="69" t="e">
        <f t="shared" si="35"/>
        <v>#VALUE!</v>
      </c>
    </row>
    <row r="1504" spans="1:6">
      <c r="A1504" s="68" t="e">
        <f t="shared" si="30"/>
        <v>#REF!</v>
      </c>
      <c r="B1504" s="68" t="e">
        <f t="shared" si="31"/>
        <v>#REF!</v>
      </c>
      <c r="C1504" s="69" t="str">
        <f t="shared" si="32"/>
        <v/>
      </c>
      <c r="D1504" s="69" t="str">
        <f t="shared" si="33"/>
        <v/>
      </c>
      <c r="E1504" s="69" t="str">
        <f t="shared" si="34"/>
        <v/>
      </c>
      <c r="F1504" s="69" t="e">
        <f t="shared" si="35"/>
        <v>#VALUE!</v>
      </c>
    </row>
    <row r="1505" spans="1:6">
      <c r="A1505" s="68" t="e">
        <f t="shared" si="30"/>
        <v>#REF!</v>
      </c>
      <c r="B1505" s="68" t="e">
        <f t="shared" si="31"/>
        <v>#REF!</v>
      </c>
      <c r="C1505" s="69" t="str">
        <f t="shared" si="32"/>
        <v/>
      </c>
      <c r="D1505" s="69" t="str">
        <f t="shared" si="33"/>
        <v/>
      </c>
      <c r="E1505" s="69" t="str">
        <f t="shared" si="34"/>
        <v/>
      </c>
      <c r="F1505" s="69" t="e">
        <f t="shared" si="35"/>
        <v>#VALUE!</v>
      </c>
    </row>
    <row r="1506" spans="1:6">
      <c r="A1506" s="68" t="e">
        <f t="shared" si="30"/>
        <v>#REF!</v>
      </c>
      <c r="B1506" s="68" t="e">
        <f t="shared" si="31"/>
        <v>#REF!</v>
      </c>
      <c r="C1506" s="69" t="str">
        <f t="shared" si="32"/>
        <v/>
      </c>
      <c r="D1506" s="69" t="str">
        <f t="shared" si="33"/>
        <v/>
      </c>
      <c r="E1506" s="69" t="str">
        <f t="shared" si="34"/>
        <v/>
      </c>
      <c r="F1506" s="69" t="e">
        <f t="shared" si="35"/>
        <v>#VALUE!</v>
      </c>
    </row>
    <row r="1507" spans="1:6">
      <c r="A1507" s="68" t="e">
        <f t="shared" si="30"/>
        <v>#REF!</v>
      </c>
      <c r="B1507" s="68" t="e">
        <f t="shared" si="31"/>
        <v>#REF!</v>
      </c>
      <c r="C1507" s="69" t="str">
        <f t="shared" si="32"/>
        <v/>
      </c>
      <c r="D1507" s="69" t="str">
        <f t="shared" si="33"/>
        <v/>
      </c>
      <c r="E1507" s="69" t="str">
        <f t="shared" si="34"/>
        <v/>
      </c>
      <c r="F1507" s="69" t="e">
        <f t="shared" si="35"/>
        <v>#VALUE!</v>
      </c>
    </row>
    <row r="1508" spans="1:6">
      <c r="A1508" s="68" t="e">
        <f t="shared" si="30"/>
        <v>#REF!</v>
      </c>
      <c r="B1508" s="68" t="e">
        <f t="shared" si="31"/>
        <v>#REF!</v>
      </c>
      <c r="C1508" s="69" t="str">
        <f t="shared" si="32"/>
        <v/>
      </c>
      <c r="D1508" s="69" t="str">
        <f t="shared" si="33"/>
        <v/>
      </c>
      <c r="E1508" s="69" t="str">
        <f t="shared" si="34"/>
        <v/>
      </c>
      <c r="F1508" s="69" t="e">
        <f t="shared" si="35"/>
        <v>#VALUE!</v>
      </c>
    </row>
    <row r="1509" spans="1:6">
      <c r="A1509" s="68" t="e">
        <f t="shared" si="30"/>
        <v>#REF!</v>
      </c>
      <c r="B1509" s="68" t="e">
        <f t="shared" si="31"/>
        <v>#REF!</v>
      </c>
      <c r="C1509" s="69" t="str">
        <f t="shared" si="32"/>
        <v/>
      </c>
      <c r="D1509" s="69" t="str">
        <f t="shared" si="33"/>
        <v/>
      </c>
      <c r="E1509" s="69" t="str">
        <f t="shared" si="34"/>
        <v/>
      </c>
      <c r="F1509" s="69" t="e">
        <f t="shared" si="35"/>
        <v>#VALUE!</v>
      </c>
    </row>
    <row r="1510" spans="1:6">
      <c r="A1510" s="68" t="e">
        <f t="shared" si="30"/>
        <v>#REF!</v>
      </c>
      <c r="B1510" s="68" t="e">
        <f t="shared" si="31"/>
        <v>#REF!</v>
      </c>
      <c r="C1510" s="69" t="str">
        <f t="shared" si="32"/>
        <v/>
      </c>
      <c r="D1510" s="69" t="str">
        <f t="shared" si="33"/>
        <v/>
      </c>
      <c r="E1510" s="69" t="str">
        <f t="shared" si="34"/>
        <v/>
      </c>
      <c r="F1510" s="69" t="e">
        <f t="shared" si="35"/>
        <v>#VALUE!</v>
      </c>
    </row>
    <row r="1511" spans="1:6">
      <c r="A1511" s="68" t="e">
        <f t="shared" si="30"/>
        <v>#REF!</v>
      </c>
      <c r="B1511" s="68" t="e">
        <f t="shared" si="31"/>
        <v>#REF!</v>
      </c>
      <c r="C1511" s="69" t="str">
        <f t="shared" si="32"/>
        <v/>
      </c>
      <c r="D1511" s="69" t="str">
        <f t="shared" si="33"/>
        <v/>
      </c>
      <c r="E1511" s="69" t="str">
        <f t="shared" si="34"/>
        <v/>
      </c>
      <c r="F1511" s="69" t="e">
        <f t="shared" si="35"/>
        <v>#VALUE!</v>
      </c>
    </row>
    <row r="1512" spans="1:6">
      <c r="A1512" s="68" t="e">
        <f t="shared" si="30"/>
        <v>#REF!</v>
      </c>
      <c r="B1512" s="68" t="e">
        <f t="shared" si="31"/>
        <v>#REF!</v>
      </c>
      <c r="C1512" s="69" t="str">
        <f t="shared" si="32"/>
        <v/>
      </c>
      <c r="D1512" s="69" t="str">
        <f t="shared" si="33"/>
        <v/>
      </c>
      <c r="E1512" s="69" t="str">
        <f t="shared" si="34"/>
        <v/>
      </c>
      <c r="F1512" s="69" t="e">
        <f t="shared" si="35"/>
        <v>#VALUE!</v>
      </c>
    </row>
    <row r="1513" spans="1:6">
      <c r="A1513" s="68" t="e">
        <f t="shared" si="30"/>
        <v>#REF!</v>
      </c>
      <c r="B1513" s="68" t="e">
        <f t="shared" si="31"/>
        <v>#REF!</v>
      </c>
      <c r="C1513" s="69" t="str">
        <f t="shared" si="32"/>
        <v/>
      </c>
      <c r="D1513" s="69" t="str">
        <f t="shared" si="33"/>
        <v/>
      </c>
      <c r="E1513" s="69" t="str">
        <f t="shared" si="34"/>
        <v/>
      </c>
      <c r="F1513" s="69" t="e">
        <f t="shared" si="35"/>
        <v>#VALUE!</v>
      </c>
    </row>
    <row r="1514" spans="1:6">
      <c r="A1514" s="68" t="e">
        <f t="shared" si="30"/>
        <v>#REF!</v>
      </c>
      <c r="B1514" s="68" t="e">
        <f t="shared" si="31"/>
        <v>#REF!</v>
      </c>
      <c r="C1514" s="69" t="str">
        <f t="shared" si="32"/>
        <v/>
      </c>
      <c r="D1514" s="69" t="str">
        <f t="shared" si="33"/>
        <v/>
      </c>
      <c r="E1514" s="69" t="str">
        <f t="shared" si="34"/>
        <v/>
      </c>
      <c r="F1514" s="69" t="e">
        <f t="shared" si="35"/>
        <v>#VALUE!</v>
      </c>
    </row>
    <row r="1515" spans="1:6">
      <c r="A1515" s="68" t="e">
        <f t="shared" si="30"/>
        <v>#REF!</v>
      </c>
      <c r="B1515" s="68" t="e">
        <f t="shared" si="31"/>
        <v>#REF!</v>
      </c>
      <c r="C1515" s="69" t="str">
        <f t="shared" si="32"/>
        <v/>
      </c>
      <c r="D1515" s="69" t="str">
        <f t="shared" si="33"/>
        <v/>
      </c>
      <c r="E1515" s="69" t="str">
        <f t="shared" si="34"/>
        <v/>
      </c>
      <c r="F1515" s="69" t="e">
        <f t="shared" si="35"/>
        <v>#VALUE!</v>
      </c>
    </row>
    <row r="1516" spans="1:6">
      <c r="A1516" s="68" t="e">
        <f t="shared" si="30"/>
        <v>#REF!</v>
      </c>
      <c r="B1516" s="68" t="e">
        <f t="shared" si="31"/>
        <v>#REF!</v>
      </c>
      <c r="C1516" s="69" t="str">
        <f t="shared" si="32"/>
        <v/>
      </c>
      <c r="D1516" s="69" t="str">
        <f t="shared" si="33"/>
        <v/>
      </c>
      <c r="E1516" s="69" t="str">
        <f t="shared" si="34"/>
        <v/>
      </c>
      <c r="F1516" s="69" t="e">
        <f t="shared" si="35"/>
        <v>#VALUE!</v>
      </c>
    </row>
    <row r="1517" spans="1:6">
      <c r="A1517" s="68" t="e">
        <f t="shared" si="30"/>
        <v>#REF!</v>
      </c>
      <c r="B1517" s="68" t="e">
        <f t="shared" si="31"/>
        <v>#REF!</v>
      </c>
      <c r="C1517" s="69" t="str">
        <f t="shared" si="32"/>
        <v/>
      </c>
      <c r="D1517" s="69" t="str">
        <f t="shared" si="33"/>
        <v/>
      </c>
      <c r="E1517" s="69" t="str">
        <f t="shared" si="34"/>
        <v/>
      </c>
      <c r="F1517" s="69" t="e">
        <f t="shared" si="35"/>
        <v>#VALUE!</v>
      </c>
    </row>
    <row r="1518" spans="1:6">
      <c r="A1518" s="68" t="e">
        <f t="shared" si="30"/>
        <v>#REF!</v>
      </c>
      <c r="B1518" s="68" t="e">
        <f t="shared" si="31"/>
        <v>#REF!</v>
      </c>
      <c r="C1518" s="69" t="str">
        <f t="shared" si="32"/>
        <v/>
      </c>
      <c r="D1518" s="69" t="str">
        <f t="shared" si="33"/>
        <v/>
      </c>
      <c r="E1518" s="69" t="str">
        <f t="shared" si="34"/>
        <v/>
      </c>
      <c r="F1518" s="69" t="e">
        <f t="shared" si="35"/>
        <v>#VALUE!</v>
      </c>
    </row>
    <row r="1519" spans="1:6">
      <c r="A1519" s="68" t="e">
        <f t="shared" si="30"/>
        <v>#REF!</v>
      </c>
      <c r="B1519" s="68" t="e">
        <f t="shared" si="31"/>
        <v>#REF!</v>
      </c>
      <c r="C1519" s="69" t="str">
        <f t="shared" si="32"/>
        <v/>
      </c>
      <c r="D1519" s="69" t="str">
        <f t="shared" si="33"/>
        <v/>
      </c>
      <c r="E1519" s="69" t="str">
        <f t="shared" si="34"/>
        <v/>
      </c>
      <c r="F1519" s="69" t="e">
        <f t="shared" si="35"/>
        <v>#VALUE!</v>
      </c>
    </row>
    <row r="1520" spans="1:6">
      <c r="A1520" s="68" t="e">
        <f t="shared" si="30"/>
        <v>#REF!</v>
      </c>
      <c r="B1520" s="68" t="e">
        <f t="shared" si="31"/>
        <v>#REF!</v>
      </c>
      <c r="C1520" s="69" t="str">
        <f t="shared" si="32"/>
        <v/>
      </c>
      <c r="D1520" s="69" t="str">
        <f t="shared" si="33"/>
        <v/>
      </c>
      <c r="E1520" s="69" t="str">
        <f t="shared" si="34"/>
        <v/>
      </c>
      <c r="F1520" s="69" t="e">
        <f t="shared" si="35"/>
        <v>#VALUE!</v>
      </c>
    </row>
    <row r="1521" spans="1:6">
      <c r="A1521" s="68" t="e">
        <f t="shared" si="30"/>
        <v>#REF!</v>
      </c>
      <c r="B1521" s="68" t="e">
        <f t="shared" si="31"/>
        <v>#REF!</v>
      </c>
      <c r="C1521" s="69" t="str">
        <f t="shared" si="32"/>
        <v/>
      </c>
      <c r="D1521" s="69" t="str">
        <f t="shared" si="33"/>
        <v/>
      </c>
      <c r="E1521" s="69" t="str">
        <f t="shared" si="34"/>
        <v/>
      </c>
      <c r="F1521" s="69" t="e">
        <f t="shared" si="35"/>
        <v>#VALUE!</v>
      </c>
    </row>
    <row r="1522" spans="1:6">
      <c r="A1522" s="68" t="e">
        <f t="shared" si="30"/>
        <v>#REF!</v>
      </c>
      <c r="B1522" s="68" t="e">
        <f t="shared" si="31"/>
        <v>#REF!</v>
      </c>
      <c r="C1522" s="69" t="str">
        <f t="shared" si="32"/>
        <v/>
      </c>
      <c r="D1522" s="69" t="str">
        <f t="shared" si="33"/>
        <v/>
      </c>
      <c r="E1522" s="69" t="str">
        <f t="shared" si="34"/>
        <v/>
      </c>
      <c r="F1522" s="69" t="e">
        <f t="shared" si="35"/>
        <v>#VALUE!</v>
      </c>
    </row>
    <row r="1523" spans="1:6">
      <c r="A1523" s="68" t="e">
        <f t="shared" si="30"/>
        <v>#REF!</v>
      </c>
      <c r="B1523" s="68" t="e">
        <f t="shared" si="31"/>
        <v>#REF!</v>
      </c>
      <c r="C1523" s="69" t="str">
        <f t="shared" si="32"/>
        <v/>
      </c>
      <c r="D1523" s="69" t="str">
        <f t="shared" si="33"/>
        <v/>
      </c>
      <c r="E1523" s="69" t="str">
        <f t="shared" si="34"/>
        <v/>
      </c>
      <c r="F1523" s="69" t="e">
        <f t="shared" si="35"/>
        <v>#VALUE!</v>
      </c>
    </row>
    <row r="1524" spans="1:6">
      <c r="A1524" s="68" t="e">
        <f t="shared" si="30"/>
        <v>#REF!</v>
      </c>
      <c r="B1524" s="68" t="e">
        <f t="shared" si="31"/>
        <v>#REF!</v>
      </c>
      <c r="C1524" s="69" t="str">
        <f t="shared" si="32"/>
        <v/>
      </c>
      <c r="D1524" s="69" t="str">
        <f t="shared" si="33"/>
        <v/>
      </c>
      <c r="E1524" s="69" t="str">
        <f t="shared" si="34"/>
        <v/>
      </c>
      <c r="F1524" s="69" t="e">
        <f t="shared" si="35"/>
        <v>#VALUE!</v>
      </c>
    </row>
    <row r="1525" spans="1:6">
      <c r="A1525" s="68" t="e">
        <f t="shared" si="30"/>
        <v>#REF!</v>
      </c>
      <c r="B1525" s="68" t="e">
        <f t="shared" si="31"/>
        <v>#REF!</v>
      </c>
      <c r="C1525" s="69" t="str">
        <f t="shared" si="32"/>
        <v/>
      </c>
      <c r="D1525" s="69" t="str">
        <f t="shared" si="33"/>
        <v/>
      </c>
      <c r="E1525" s="69" t="str">
        <f t="shared" si="34"/>
        <v/>
      </c>
      <c r="F1525" s="69" t="e">
        <f t="shared" si="35"/>
        <v>#VALUE!</v>
      </c>
    </row>
    <row r="1526" spans="1:6">
      <c r="A1526" s="68" t="e">
        <f t="shared" si="30"/>
        <v>#REF!</v>
      </c>
      <c r="B1526" s="68" t="e">
        <f t="shared" si="31"/>
        <v>#REF!</v>
      </c>
      <c r="C1526" s="69" t="str">
        <f t="shared" si="32"/>
        <v/>
      </c>
      <c r="D1526" s="69" t="str">
        <f t="shared" si="33"/>
        <v/>
      </c>
      <c r="E1526" s="69" t="str">
        <f t="shared" si="34"/>
        <v/>
      </c>
      <c r="F1526" s="69" t="e">
        <f t="shared" si="35"/>
        <v>#VALUE!</v>
      </c>
    </row>
    <row r="1527" spans="1:6">
      <c r="A1527" s="68" t="e">
        <f t="shared" si="30"/>
        <v>#REF!</v>
      </c>
      <c r="B1527" s="68" t="e">
        <f t="shared" si="31"/>
        <v>#REF!</v>
      </c>
      <c r="C1527" s="69" t="str">
        <f t="shared" si="32"/>
        <v/>
      </c>
      <c r="D1527" s="69" t="str">
        <f t="shared" si="33"/>
        <v/>
      </c>
      <c r="E1527" s="69" t="str">
        <f t="shared" si="34"/>
        <v/>
      </c>
      <c r="F1527" s="69" t="e">
        <f t="shared" si="35"/>
        <v>#VALUE!</v>
      </c>
    </row>
    <row r="1528" spans="1:6">
      <c r="A1528" s="68" t="e">
        <f t="shared" si="30"/>
        <v>#REF!</v>
      </c>
      <c r="B1528" s="68" t="e">
        <f t="shared" si="31"/>
        <v>#REF!</v>
      </c>
      <c r="C1528" s="69" t="str">
        <f t="shared" si="32"/>
        <v/>
      </c>
      <c r="D1528" s="69" t="str">
        <f t="shared" si="33"/>
        <v/>
      </c>
      <c r="E1528" s="69" t="str">
        <f t="shared" si="34"/>
        <v/>
      </c>
      <c r="F1528" s="69" t="e">
        <f t="shared" si="35"/>
        <v>#VALUE!</v>
      </c>
    </row>
    <row r="1529" spans="1:6">
      <c r="A1529" s="68" t="e">
        <f t="shared" si="30"/>
        <v>#REF!</v>
      </c>
      <c r="B1529" s="68" t="e">
        <f t="shared" si="31"/>
        <v>#REF!</v>
      </c>
      <c r="C1529" s="69" t="str">
        <f t="shared" si="32"/>
        <v/>
      </c>
      <c r="D1529" s="69" t="str">
        <f t="shared" si="33"/>
        <v/>
      </c>
      <c r="E1529" s="69" t="str">
        <f t="shared" si="34"/>
        <v/>
      </c>
      <c r="F1529" s="69" t="e">
        <f t="shared" si="35"/>
        <v>#VALUE!</v>
      </c>
    </row>
    <row r="1530" spans="1:6">
      <c r="A1530" s="68" t="e">
        <f t="shared" si="30"/>
        <v>#REF!</v>
      </c>
      <c r="B1530" s="68" t="e">
        <f t="shared" si="31"/>
        <v>#REF!</v>
      </c>
      <c r="C1530" s="69" t="str">
        <f t="shared" si="32"/>
        <v/>
      </c>
      <c r="D1530" s="69" t="str">
        <f t="shared" si="33"/>
        <v/>
      </c>
      <c r="E1530" s="69" t="str">
        <f t="shared" si="34"/>
        <v/>
      </c>
      <c r="F1530" s="69" t="e">
        <f t="shared" si="35"/>
        <v>#VALUE!</v>
      </c>
    </row>
    <row r="1531" spans="1:6">
      <c r="A1531" s="68" t="e">
        <f t="shared" si="30"/>
        <v>#REF!</v>
      </c>
      <c r="B1531" s="68" t="e">
        <f t="shared" si="31"/>
        <v>#REF!</v>
      </c>
      <c r="C1531" s="69" t="str">
        <f t="shared" si="32"/>
        <v/>
      </c>
      <c r="D1531" s="69" t="str">
        <f t="shared" si="33"/>
        <v/>
      </c>
      <c r="E1531" s="69" t="str">
        <f t="shared" si="34"/>
        <v/>
      </c>
      <c r="F1531" s="69" t="e">
        <f t="shared" si="35"/>
        <v>#VALUE!</v>
      </c>
    </row>
    <row r="1532" spans="1:6">
      <c r="A1532" s="68" t="e">
        <f t="shared" ref="A1532:A1786" si="36">IF(#REF!&lt;&gt;"",1,0)</f>
        <v>#REF!</v>
      </c>
      <c r="B1532" s="68" t="e">
        <f t="shared" ref="B1532:B1786" si="37">IF(#REF!="Concluído",1,"")</f>
        <v>#REF!</v>
      </c>
      <c r="C1532" s="69" t="str">
        <f t="shared" ref="C1532:C1786" si="38">IFERROR(SUMIF(#REF!,"Em Medição",#REF!),"")</f>
        <v/>
      </c>
      <c r="D1532" s="69" t="str">
        <f t="shared" ref="D1532:D1786" si="39">IFERROR(SUMIF(#REF!,"Não Medido",#REF!),"")</f>
        <v/>
      </c>
      <c r="E1532" s="69" t="str">
        <f t="shared" ref="E1532:E1786" si="40">IFERROR(#REF!,"")</f>
        <v/>
      </c>
      <c r="F1532" s="69" t="e">
        <f t="shared" ref="F1532:F1786" si="41">E1532-SUM(C1532:D1532)</f>
        <v>#VALUE!</v>
      </c>
    </row>
    <row r="1533" spans="1:6">
      <c r="A1533" s="68" t="e">
        <f t="shared" si="36"/>
        <v>#REF!</v>
      </c>
      <c r="B1533" s="68" t="e">
        <f t="shared" si="37"/>
        <v>#REF!</v>
      </c>
      <c r="C1533" s="69" t="str">
        <f t="shared" si="38"/>
        <v/>
      </c>
      <c r="D1533" s="69" t="str">
        <f t="shared" si="39"/>
        <v/>
      </c>
      <c r="E1533" s="69" t="str">
        <f t="shared" si="40"/>
        <v/>
      </c>
      <c r="F1533" s="69" t="e">
        <f t="shared" si="41"/>
        <v>#VALUE!</v>
      </c>
    </row>
    <row r="1534" spans="1:6">
      <c r="A1534" s="68" t="e">
        <f t="shared" si="36"/>
        <v>#REF!</v>
      </c>
      <c r="B1534" s="68" t="e">
        <f t="shared" si="37"/>
        <v>#REF!</v>
      </c>
      <c r="C1534" s="69" t="str">
        <f t="shared" si="38"/>
        <v/>
      </c>
      <c r="D1534" s="69" t="str">
        <f t="shared" si="39"/>
        <v/>
      </c>
      <c r="E1534" s="69" t="str">
        <f t="shared" si="40"/>
        <v/>
      </c>
      <c r="F1534" s="69" t="e">
        <f t="shared" si="41"/>
        <v>#VALUE!</v>
      </c>
    </row>
    <row r="1535" spans="1:6">
      <c r="A1535" s="68" t="e">
        <f t="shared" si="36"/>
        <v>#REF!</v>
      </c>
      <c r="B1535" s="68" t="e">
        <f t="shared" si="37"/>
        <v>#REF!</v>
      </c>
      <c r="C1535" s="69" t="str">
        <f t="shared" si="38"/>
        <v/>
      </c>
      <c r="D1535" s="69" t="str">
        <f t="shared" si="39"/>
        <v/>
      </c>
      <c r="E1535" s="69" t="str">
        <f t="shared" si="40"/>
        <v/>
      </c>
      <c r="F1535" s="69" t="e">
        <f t="shared" si="41"/>
        <v>#VALUE!</v>
      </c>
    </row>
    <row r="1536" spans="1:6">
      <c r="A1536" s="68" t="e">
        <f t="shared" si="36"/>
        <v>#REF!</v>
      </c>
      <c r="B1536" s="68" t="e">
        <f t="shared" si="37"/>
        <v>#REF!</v>
      </c>
      <c r="C1536" s="69" t="str">
        <f t="shared" si="38"/>
        <v/>
      </c>
      <c r="D1536" s="69" t="str">
        <f t="shared" si="39"/>
        <v/>
      </c>
      <c r="E1536" s="69" t="str">
        <f t="shared" si="40"/>
        <v/>
      </c>
      <c r="F1536" s="69" t="e">
        <f t="shared" si="41"/>
        <v>#VALUE!</v>
      </c>
    </row>
    <row r="1537" spans="1:6">
      <c r="A1537" s="68" t="e">
        <f t="shared" si="36"/>
        <v>#REF!</v>
      </c>
      <c r="B1537" s="68" t="e">
        <f t="shared" si="37"/>
        <v>#REF!</v>
      </c>
      <c r="C1537" s="69" t="str">
        <f t="shared" si="38"/>
        <v/>
      </c>
      <c r="D1537" s="69" t="str">
        <f t="shared" si="39"/>
        <v/>
      </c>
      <c r="E1537" s="69" t="str">
        <f t="shared" si="40"/>
        <v/>
      </c>
      <c r="F1537" s="69" t="e">
        <f t="shared" si="41"/>
        <v>#VALUE!</v>
      </c>
    </row>
    <row r="1538" spans="1:6">
      <c r="A1538" s="68" t="e">
        <f t="shared" si="36"/>
        <v>#REF!</v>
      </c>
      <c r="B1538" s="68" t="e">
        <f t="shared" si="37"/>
        <v>#REF!</v>
      </c>
      <c r="C1538" s="69" t="str">
        <f t="shared" si="38"/>
        <v/>
      </c>
      <c r="D1538" s="69" t="str">
        <f t="shared" si="39"/>
        <v/>
      </c>
      <c r="E1538" s="69" t="str">
        <f t="shared" si="40"/>
        <v/>
      </c>
      <c r="F1538" s="69" t="e">
        <f t="shared" si="41"/>
        <v>#VALUE!</v>
      </c>
    </row>
    <row r="1539" spans="1:6">
      <c r="A1539" s="68" t="e">
        <f t="shared" si="36"/>
        <v>#REF!</v>
      </c>
      <c r="B1539" s="68" t="e">
        <f t="shared" si="37"/>
        <v>#REF!</v>
      </c>
      <c r="C1539" s="69" t="str">
        <f t="shared" si="38"/>
        <v/>
      </c>
      <c r="D1539" s="69" t="str">
        <f t="shared" si="39"/>
        <v/>
      </c>
      <c r="E1539" s="69" t="str">
        <f t="shared" si="40"/>
        <v/>
      </c>
      <c r="F1539" s="69" t="e">
        <f t="shared" si="41"/>
        <v>#VALUE!</v>
      </c>
    </row>
    <row r="1540" spans="1:6">
      <c r="A1540" s="68" t="e">
        <f t="shared" si="36"/>
        <v>#REF!</v>
      </c>
      <c r="B1540" s="68" t="e">
        <f t="shared" si="37"/>
        <v>#REF!</v>
      </c>
      <c r="C1540" s="69" t="str">
        <f t="shared" si="38"/>
        <v/>
      </c>
      <c r="D1540" s="69" t="str">
        <f t="shared" si="39"/>
        <v/>
      </c>
      <c r="E1540" s="69" t="str">
        <f t="shared" si="40"/>
        <v/>
      </c>
      <c r="F1540" s="69" t="e">
        <f t="shared" si="41"/>
        <v>#VALUE!</v>
      </c>
    </row>
    <row r="1541" spans="1:6">
      <c r="A1541" s="68" t="e">
        <f t="shared" si="36"/>
        <v>#REF!</v>
      </c>
      <c r="B1541" s="68" t="e">
        <f t="shared" si="37"/>
        <v>#REF!</v>
      </c>
      <c r="C1541" s="69" t="str">
        <f t="shared" si="38"/>
        <v/>
      </c>
      <c r="D1541" s="69" t="str">
        <f t="shared" si="39"/>
        <v/>
      </c>
      <c r="E1541" s="69" t="str">
        <f t="shared" si="40"/>
        <v/>
      </c>
      <c r="F1541" s="69" t="e">
        <f t="shared" si="41"/>
        <v>#VALUE!</v>
      </c>
    </row>
    <row r="1542" spans="1:6">
      <c r="A1542" s="68" t="e">
        <f t="shared" si="36"/>
        <v>#REF!</v>
      </c>
      <c r="B1542" s="68" t="e">
        <f t="shared" si="37"/>
        <v>#REF!</v>
      </c>
      <c r="C1542" s="69" t="str">
        <f t="shared" si="38"/>
        <v/>
      </c>
      <c r="D1542" s="69" t="str">
        <f t="shared" si="39"/>
        <v/>
      </c>
      <c r="E1542" s="69" t="str">
        <f t="shared" si="40"/>
        <v/>
      </c>
      <c r="F1542" s="69" t="e">
        <f t="shared" si="41"/>
        <v>#VALUE!</v>
      </c>
    </row>
    <row r="1543" spans="1:6">
      <c r="A1543" s="68" t="e">
        <f t="shared" si="36"/>
        <v>#REF!</v>
      </c>
      <c r="B1543" s="68" t="e">
        <f t="shared" si="37"/>
        <v>#REF!</v>
      </c>
      <c r="C1543" s="69" t="str">
        <f t="shared" si="38"/>
        <v/>
      </c>
      <c r="D1543" s="69" t="str">
        <f t="shared" si="39"/>
        <v/>
      </c>
      <c r="E1543" s="69" t="str">
        <f t="shared" si="40"/>
        <v/>
      </c>
      <c r="F1543" s="69" t="e">
        <f t="shared" si="41"/>
        <v>#VALUE!</v>
      </c>
    </row>
    <row r="1544" spans="1:6">
      <c r="A1544" s="68" t="e">
        <f t="shared" si="36"/>
        <v>#REF!</v>
      </c>
      <c r="B1544" s="68" t="e">
        <f t="shared" si="37"/>
        <v>#REF!</v>
      </c>
      <c r="C1544" s="69" t="str">
        <f t="shared" si="38"/>
        <v/>
      </c>
      <c r="D1544" s="69" t="str">
        <f t="shared" si="39"/>
        <v/>
      </c>
      <c r="E1544" s="69" t="str">
        <f t="shared" si="40"/>
        <v/>
      </c>
      <c r="F1544" s="69" t="e">
        <f t="shared" si="41"/>
        <v>#VALUE!</v>
      </c>
    </row>
    <row r="1545" spans="1:6">
      <c r="A1545" s="68" t="e">
        <f t="shared" si="36"/>
        <v>#REF!</v>
      </c>
      <c r="B1545" s="68" t="e">
        <f t="shared" si="37"/>
        <v>#REF!</v>
      </c>
      <c r="C1545" s="69" t="str">
        <f t="shared" si="38"/>
        <v/>
      </c>
      <c r="D1545" s="69" t="str">
        <f t="shared" si="39"/>
        <v/>
      </c>
      <c r="E1545" s="69" t="str">
        <f t="shared" si="40"/>
        <v/>
      </c>
      <c r="F1545" s="69" t="e">
        <f t="shared" si="41"/>
        <v>#VALUE!</v>
      </c>
    </row>
    <row r="1546" spans="1:6">
      <c r="A1546" s="68" t="e">
        <f t="shared" si="36"/>
        <v>#REF!</v>
      </c>
      <c r="B1546" s="68" t="e">
        <f t="shared" si="37"/>
        <v>#REF!</v>
      </c>
      <c r="C1546" s="69" t="str">
        <f t="shared" si="38"/>
        <v/>
      </c>
      <c r="D1546" s="69" t="str">
        <f t="shared" si="39"/>
        <v/>
      </c>
      <c r="E1546" s="69" t="str">
        <f t="shared" si="40"/>
        <v/>
      </c>
      <c r="F1546" s="69" t="e">
        <f t="shared" si="41"/>
        <v>#VALUE!</v>
      </c>
    </row>
    <row r="1547" spans="1:6">
      <c r="A1547" s="68" t="e">
        <f t="shared" si="36"/>
        <v>#REF!</v>
      </c>
      <c r="B1547" s="68" t="e">
        <f t="shared" si="37"/>
        <v>#REF!</v>
      </c>
      <c r="C1547" s="69" t="str">
        <f t="shared" si="38"/>
        <v/>
      </c>
      <c r="D1547" s="69" t="str">
        <f t="shared" si="39"/>
        <v/>
      </c>
      <c r="E1547" s="69" t="str">
        <f t="shared" si="40"/>
        <v/>
      </c>
      <c r="F1547" s="69" t="e">
        <f t="shared" si="41"/>
        <v>#VALUE!</v>
      </c>
    </row>
    <row r="1548" spans="1:6">
      <c r="A1548" s="68" t="e">
        <f t="shared" si="36"/>
        <v>#REF!</v>
      </c>
      <c r="B1548" s="68" t="e">
        <f t="shared" si="37"/>
        <v>#REF!</v>
      </c>
      <c r="C1548" s="69" t="str">
        <f t="shared" si="38"/>
        <v/>
      </c>
      <c r="D1548" s="69" t="str">
        <f t="shared" si="39"/>
        <v/>
      </c>
      <c r="E1548" s="69" t="str">
        <f t="shared" si="40"/>
        <v/>
      </c>
      <c r="F1548" s="69" t="e">
        <f t="shared" si="41"/>
        <v>#VALUE!</v>
      </c>
    </row>
    <row r="1549" spans="1:6">
      <c r="A1549" s="68" t="e">
        <f t="shared" si="36"/>
        <v>#REF!</v>
      </c>
      <c r="B1549" s="68" t="e">
        <f t="shared" si="37"/>
        <v>#REF!</v>
      </c>
      <c r="C1549" s="69" t="str">
        <f t="shared" si="38"/>
        <v/>
      </c>
      <c r="D1549" s="69" t="str">
        <f t="shared" si="39"/>
        <v/>
      </c>
      <c r="E1549" s="69" t="str">
        <f t="shared" si="40"/>
        <v/>
      </c>
      <c r="F1549" s="69" t="e">
        <f t="shared" si="41"/>
        <v>#VALUE!</v>
      </c>
    </row>
    <row r="1550" spans="1:6">
      <c r="A1550" s="68" t="e">
        <f t="shared" si="36"/>
        <v>#REF!</v>
      </c>
      <c r="B1550" s="68" t="e">
        <f t="shared" si="37"/>
        <v>#REF!</v>
      </c>
      <c r="C1550" s="69" t="str">
        <f t="shared" si="38"/>
        <v/>
      </c>
      <c r="D1550" s="69" t="str">
        <f t="shared" si="39"/>
        <v/>
      </c>
      <c r="E1550" s="69" t="str">
        <f t="shared" si="40"/>
        <v/>
      </c>
      <c r="F1550" s="69" t="e">
        <f t="shared" si="41"/>
        <v>#VALUE!</v>
      </c>
    </row>
    <row r="1551" spans="1:6">
      <c r="A1551" s="68" t="e">
        <f t="shared" si="36"/>
        <v>#REF!</v>
      </c>
      <c r="B1551" s="68" t="e">
        <f t="shared" si="37"/>
        <v>#REF!</v>
      </c>
      <c r="C1551" s="69" t="str">
        <f t="shared" si="38"/>
        <v/>
      </c>
      <c r="D1551" s="69" t="str">
        <f t="shared" si="39"/>
        <v/>
      </c>
      <c r="E1551" s="69" t="str">
        <f t="shared" si="40"/>
        <v/>
      </c>
      <c r="F1551" s="69" t="e">
        <f t="shared" si="41"/>
        <v>#VALUE!</v>
      </c>
    </row>
    <row r="1552" spans="1:6">
      <c r="A1552" s="68" t="e">
        <f t="shared" si="36"/>
        <v>#REF!</v>
      </c>
      <c r="B1552" s="68" t="e">
        <f t="shared" si="37"/>
        <v>#REF!</v>
      </c>
      <c r="C1552" s="69" t="str">
        <f t="shared" si="38"/>
        <v/>
      </c>
      <c r="D1552" s="69" t="str">
        <f t="shared" si="39"/>
        <v/>
      </c>
      <c r="E1552" s="69" t="str">
        <f t="shared" si="40"/>
        <v/>
      </c>
      <c r="F1552" s="69" t="e">
        <f t="shared" si="41"/>
        <v>#VALUE!</v>
      </c>
    </row>
    <row r="1553" spans="1:6">
      <c r="A1553" s="68" t="e">
        <f t="shared" si="36"/>
        <v>#REF!</v>
      </c>
      <c r="B1553" s="68" t="e">
        <f t="shared" si="37"/>
        <v>#REF!</v>
      </c>
      <c r="C1553" s="69" t="str">
        <f t="shared" si="38"/>
        <v/>
      </c>
      <c r="D1553" s="69" t="str">
        <f t="shared" si="39"/>
        <v/>
      </c>
      <c r="E1553" s="69" t="str">
        <f t="shared" si="40"/>
        <v/>
      </c>
      <c r="F1553" s="69" t="e">
        <f t="shared" si="41"/>
        <v>#VALUE!</v>
      </c>
    </row>
    <row r="1554" spans="1:6">
      <c r="A1554" s="68" t="e">
        <f t="shared" si="36"/>
        <v>#REF!</v>
      </c>
      <c r="B1554" s="68" t="e">
        <f t="shared" si="37"/>
        <v>#REF!</v>
      </c>
      <c r="C1554" s="69" t="str">
        <f t="shared" si="38"/>
        <v/>
      </c>
      <c r="D1554" s="69" t="str">
        <f t="shared" si="39"/>
        <v/>
      </c>
      <c r="E1554" s="69" t="str">
        <f t="shared" si="40"/>
        <v/>
      </c>
      <c r="F1554" s="69" t="e">
        <f t="shared" si="41"/>
        <v>#VALUE!</v>
      </c>
    </row>
    <row r="1555" spans="1:6">
      <c r="A1555" s="68" t="e">
        <f t="shared" si="36"/>
        <v>#REF!</v>
      </c>
      <c r="B1555" s="68" t="e">
        <f t="shared" si="37"/>
        <v>#REF!</v>
      </c>
      <c r="C1555" s="69" t="str">
        <f t="shared" si="38"/>
        <v/>
      </c>
      <c r="D1555" s="69" t="str">
        <f t="shared" si="39"/>
        <v/>
      </c>
      <c r="E1555" s="69" t="str">
        <f t="shared" si="40"/>
        <v/>
      </c>
      <c r="F1555" s="69" t="e">
        <f t="shared" si="41"/>
        <v>#VALUE!</v>
      </c>
    </row>
    <row r="1556" spans="1:6">
      <c r="A1556" s="68" t="e">
        <f t="shared" si="36"/>
        <v>#REF!</v>
      </c>
      <c r="B1556" s="68" t="e">
        <f t="shared" si="37"/>
        <v>#REF!</v>
      </c>
      <c r="C1556" s="69" t="str">
        <f t="shared" si="38"/>
        <v/>
      </c>
      <c r="D1556" s="69" t="str">
        <f t="shared" si="39"/>
        <v/>
      </c>
      <c r="E1556" s="69" t="str">
        <f t="shared" si="40"/>
        <v/>
      </c>
      <c r="F1556" s="69" t="e">
        <f t="shared" si="41"/>
        <v>#VALUE!</v>
      </c>
    </row>
    <row r="1557" spans="1:6">
      <c r="A1557" s="68" t="e">
        <f t="shared" si="36"/>
        <v>#REF!</v>
      </c>
      <c r="B1557" s="68" t="e">
        <f t="shared" si="37"/>
        <v>#REF!</v>
      </c>
      <c r="C1557" s="69" t="str">
        <f t="shared" si="38"/>
        <v/>
      </c>
      <c r="D1557" s="69" t="str">
        <f t="shared" si="39"/>
        <v/>
      </c>
      <c r="E1557" s="69" t="str">
        <f t="shared" si="40"/>
        <v/>
      </c>
      <c r="F1557" s="69" t="e">
        <f t="shared" si="41"/>
        <v>#VALUE!</v>
      </c>
    </row>
    <row r="1558" spans="1:6">
      <c r="A1558" s="68" t="e">
        <f t="shared" si="36"/>
        <v>#REF!</v>
      </c>
      <c r="B1558" s="68" t="e">
        <f t="shared" si="37"/>
        <v>#REF!</v>
      </c>
      <c r="C1558" s="69" t="str">
        <f t="shared" si="38"/>
        <v/>
      </c>
      <c r="D1558" s="69" t="str">
        <f t="shared" si="39"/>
        <v/>
      </c>
      <c r="E1558" s="69" t="str">
        <f t="shared" si="40"/>
        <v/>
      </c>
      <c r="F1558" s="69" t="e">
        <f t="shared" si="41"/>
        <v>#VALUE!</v>
      </c>
    </row>
    <row r="1559" spans="1:6">
      <c r="A1559" s="68" t="e">
        <f t="shared" si="36"/>
        <v>#REF!</v>
      </c>
      <c r="B1559" s="68" t="e">
        <f t="shared" si="37"/>
        <v>#REF!</v>
      </c>
      <c r="C1559" s="69" t="str">
        <f t="shared" si="38"/>
        <v/>
      </c>
      <c r="D1559" s="69" t="str">
        <f t="shared" si="39"/>
        <v/>
      </c>
      <c r="E1559" s="69" t="str">
        <f t="shared" si="40"/>
        <v/>
      </c>
      <c r="F1559" s="69" t="e">
        <f t="shared" si="41"/>
        <v>#VALUE!</v>
      </c>
    </row>
    <row r="1560" spans="1:6">
      <c r="A1560" s="68" t="e">
        <f t="shared" si="36"/>
        <v>#REF!</v>
      </c>
      <c r="B1560" s="68" t="e">
        <f t="shared" si="37"/>
        <v>#REF!</v>
      </c>
      <c r="C1560" s="69" t="str">
        <f t="shared" si="38"/>
        <v/>
      </c>
      <c r="D1560" s="69" t="str">
        <f t="shared" si="39"/>
        <v/>
      </c>
      <c r="E1560" s="69" t="str">
        <f t="shared" si="40"/>
        <v/>
      </c>
      <c r="F1560" s="69" t="e">
        <f t="shared" si="41"/>
        <v>#VALUE!</v>
      </c>
    </row>
    <row r="1561" spans="1:6">
      <c r="A1561" s="68" t="e">
        <f t="shared" si="36"/>
        <v>#REF!</v>
      </c>
      <c r="B1561" s="68" t="e">
        <f t="shared" si="37"/>
        <v>#REF!</v>
      </c>
      <c r="C1561" s="69" t="str">
        <f t="shared" si="38"/>
        <v/>
      </c>
      <c r="D1561" s="69" t="str">
        <f t="shared" si="39"/>
        <v/>
      </c>
      <c r="E1561" s="69" t="str">
        <f t="shared" si="40"/>
        <v/>
      </c>
      <c r="F1561" s="69" t="e">
        <f t="shared" si="41"/>
        <v>#VALUE!</v>
      </c>
    </row>
    <row r="1562" spans="1:6">
      <c r="A1562" s="68" t="e">
        <f t="shared" si="36"/>
        <v>#REF!</v>
      </c>
      <c r="B1562" s="68" t="e">
        <f t="shared" si="37"/>
        <v>#REF!</v>
      </c>
      <c r="C1562" s="69" t="str">
        <f t="shared" si="38"/>
        <v/>
      </c>
      <c r="D1562" s="69" t="str">
        <f t="shared" si="39"/>
        <v/>
      </c>
      <c r="E1562" s="69" t="str">
        <f t="shared" si="40"/>
        <v/>
      </c>
      <c r="F1562" s="69" t="e">
        <f t="shared" si="41"/>
        <v>#VALUE!</v>
      </c>
    </row>
    <row r="1563" spans="1:6">
      <c r="A1563" s="68" t="e">
        <f t="shared" si="36"/>
        <v>#REF!</v>
      </c>
      <c r="B1563" s="68" t="e">
        <f t="shared" si="37"/>
        <v>#REF!</v>
      </c>
      <c r="C1563" s="69" t="str">
        <f t="shared" si="38"/>
        <v/>
      </c>
      <c r="D1563" s="69" t="str">
        <f t="shared" si="39"/>
        <v/>
      </c>
      <c r="E1563" s="69" t="str">
        <f t="shared" si="40"/>
        <v/>
      </c>
      <c r="F1563" s="69" t="e">
        <f t="shared" si="41"/>
        <v>#VALUE!</v>
      </c>
    </row>
    <row r="1564" spans="1:6">
      <c r="A1564" s="68" t="e">
        <f t="shared" si="36"/>
        <v>#REF!</v>
      </c>
      <c r="B1564" s="68" t="e">
        <f t="shared" si="37"/>
        <v>#REF!</v>
      </c>
      <c r="C1564" s="69" t="str">
        <f t="shared" si="38"/>
        <v/>
      </c>
      <c r="D1564" s="69" t="str">
        <f t="shared" si="39"/>
        <v/>
      </c>
      <c r="E1564" s="69" t="str">
        <f t="shared" si="40"/>
        <v/>
      </c>
      <c r="F1564" s="69" t="e">
        <f t="shared" si="41"/>
        <v>#VALUE!</v>
      </c>
    </row>
    <row r="1565" spans="1:6">
      <c r="A1565" s="68" t="e">
        <f t="shared" si="36"/>
        <v>#REF!</v>
      </c>
      <c r="B1565" s="68" t="e">
        <f t="shared" si="37"/>
        <v>#REF!</v>
      </c>
      <c r="C1565" s="69" t="str">
        <f t="shared" si="38"/>
        <v/>
      </c>
      <c r="D1565" s="69" t="str">
        <f t="shared" si="39"/>
        <v/>
      </c>
      <c r="E1565" s="69" t="str">
        <f t="shared" si="40"/>
        <v/>
      </c>
      <c r="F1565" s="69" t="e">
        <f t="shared" si="41"/>
        <v>#VALUE!</v>
      </c>
    </row>
    <row r="1566" spans="1:6">
      <c r="A1566" s="68" t="e">
        <f t="shared" si="36"/>
        <v>#REF!</v>
      </c>
      <c r="B1566" s="68" t="e">
        <f t="shared" si="37"/>
        <v>#REF!</v>
      </c>
      <c r="C1566" s="69" t="str">
        <f t="shared" si="38"/>
        <v/>
      </c>
      <c r="D1566" s="69" t="str">
        <f t="shared" si="39"/>
        <v/>
      </c>
      <c r="E1566" s="69" t="str">
        <f t="shared" si="40"/>
        <v/>
      </c>
      <c r="F1566" s="69" t="e">
        <f t="shared" si="41"/>
        <v>#VALUE!</v>
      </c>
    </row>
    <row r="1567" spans="1:6">
      <c r="A1567" s="68" t="e">
        <f t="shared" si="36"/>
        <v>#REF!</v>
      </c>
      <c r="B1567" s="68" t="e">
        <f t="shared" si="37"/>
        <v>#REF!</v>
      </c>
      <c r="C1567" s="69" t="str">
        <f t="shared" si="38"/>
        <v/>
      </c>
      <c r="D1567" s="69" t="str">
        <f t="shared" si="39"/>
        <v/>
      </c>
      <c r="E1567" s="69" t="str">
        <f t="shared" si="40"/>
        <v/>
      </c>
      <c r="F1567" s="69" t="e">
        <f t="shared" si="41"/>
        <v>#VALUE!</v>
      </c>
    </row>
    <row r="1568" spans="1:6">
      <c r="A1568" s="68" t="e">
        <f t="shared" si="36"/>
        <v>#REF!</v>
      </c>
      <c r="B1568" s="68" t="e">
        <f t="shared" si="37"/>
        <v>#REF!</v>
      </c>
      <c r="C1568" s="69" t="str">
        <f t="shared" si="38"/>
        <v/>
      </c>
      <c r="D1568" s="69" t="str">
        <f t="shared" si="39"/>
        <v/>
      </c>
      <c r="E1568" s="69" t="str">
        <f t="shared" si="40"/>
        <v/>
      </c>
      <c r="F1568" s="69" t="e">
        <f t="shared" si="41"/>
        <v>#VALUE!</v>
      </c>
    </row>
    <row r="1569" spans="1:6">
      <c r="A1569" s="68" t="e">
        <f t="shared" si="36"/>
        <v>#REF!</v>
      </c>
      <c r="B1569" s="68" t="e">
        <f t="shared" si="37"/>
        <v>#REF!</v>
      </c>
      <c r="C1569" s="69" t="str">
        <f t="shared" si="38"/>
        <v/>
      </c>
      <c r="D1569" s="69" t="str">
        <f t="shared" si="39"/>
        <v/>
      </c>
      <c r="E1569" s="69" t="str">
        <f t="shared" si="40"/>
        <v/>
      </c>
      <c r="F1569" s="69" t="e">
        <f t="shared" si="41"/>
        <v>#VALUE!</v>
      </c>
    </row>
    <row r="1570" spans="1:6">
      <c r="A1570" s="68" t="e">
        <f t="shared" si="36"/>
        <v>#REF!</v>
      </c>
      <c r="B1570" s="68" t="e">
        <f t="shared" si="37"/>
        <v>#REF!</v>
      </c>
      <c r="C1570" s="69" t="str">
        <f t="shared" si="38"/>
        <v/>
      </c>
      <c r="D1570" s="69" t="str">
        <f t="shared" si="39"/>
        <v/>
      </c>
      <c r="E1570" s="69" t="str">
        <f t="shared" si="40"/>
        <v/>
      </c>
      <c r="F1570" s="69" t="e">
        <f t="shared" si="41"/>
        <v>#VALUE!</v>
      </c>
    </row>
    <row r="1571" spans="1:6">
      <c r="A1571" s="68" t="e">
        <f t="shared" si="36"/>
        <v>#REF!</v>
      </c>
      <c r="B1571" s="68" t="e">
        <f t="shared" si="37"/>
        <v>#REF!</v>
      </c>
      <c r="C1571" s="69" t="str">
        <f t="shared" si="38"/>
        <v/>
      </c>
      <c r="D1571" s="69" t="str">
        <f t="shared" si="39"/>
        <v/>
      </c>
      <c r="E1571" s="69" t="str">
        <f t="shared" si="40"/>
        <v/>
      </c>
      <c r="F1571" s="69" t="e">
        <f t="shared" si="41"/>
        <v>#VALUE!</v>
      </c>
    </row>
    <row r="1572" spans="1:6">
      <c r="A1572" s="68" t="e">
        <f t="shared" si="36"/>
        <v>#REF!</v>
      </c>
      <c r="B1572" s="68" t="e">
        <f t="shared" si="37"/>
        <v>#REF!</v>
      </c>
      <c r="C1572" s="69" t="str">
        <f t="shared" si="38"/>
        <v/>
      </c>
      <c r="D1572" s="69" t="str">
        <f t="shared" si="39"/>
        <v/>
      </c>
      <c r="E1572" s="69" t="str">
        <f t="shared" si="40"/>
        <v/>
      </c>
      <c r="F1572" s="69" t="e">
        <f t="shared" si="41"/>
        <v>#VALUE!</v>
      </c>
    </row>
    <row r="1573" spans="1:6">
      <c r="A1573" s="68" t="e">
        <f t="shared" si="36"/>
        <v>#REF!</v>
      </c>
      <c r="B1573" s="68" t="e">
        <f t="shared" si="37"/>
        <v>#REF!</v>
      </c>
      <c r="C1573" s="69" t="str">
        <f t="shared" si="38"/>
        <v/>
      </c>
      <c r="D1573" s="69" t="str">
        <f t="shared" si="39"/>
        <v/>
      </c>
      <c r="E1573" s="69" t="str">
        <f t="shared" si="40"/>
        <v/>
      </c>
      <c r="F1573" s="69" t="e">
        <f t="shared" si="41"/>
        <v>#VALUE!</v>
      </c>
    </row>
    <row r="1574" spans="1:6">
      <c r="A1574" s="68" t="e">
        <f t="shared" si="36"/>
        <v>#REF!</v>
      </c>
      <c r="B1574" s="68" t="e">
        <f t="shared" si="37"/>
        <v>#REF!</v>
      </c>
      <c r="C1574" s="69" t="str">
        <f t="shared" si="38"/>
        <v/>
      </c>
      <c r="D1574" s="69" t="str">
        <f t="shared" si="39"/>
        <v/>
      </c>
      <c r="E1574" s="69" t="str">
        <f t="shared" si="40"/>
        <v/>
      </c>
      <c r="F1574" s="69" t="e">
        <f t="shared" si="41"/>
        <v>#VALUE!</v>
      </c>
    </row>
    <row r="1575" spans="1:6">
      <c r="A1575" s="68" t="e">
        <f t="shared" si="36"/>
        <v>#REF!</v>
      </c>
      <c r="B1575" s="68" t="e">
        <f t="shared" si="37"/>
        <v>#REF!</v>
      </c>
      <c r="C1575" s="69" t="str">
        <f t="shared" si="38"/>
        <v/>
      </c>
      <c r="D1575" s="69" t="str">
        <f t="shared" si="39"/>
        <v/>
      </c>
      <c r="E1575" s="69" t="str">
        <f t="shared" si="40"/>
        <v/>
      </c>
      <c r="F1575" s="69" t="e">
        <f t="shared" si="41"/>
        <v>#VALUE!</v>
      </c>
    </row>
    <row r="1576" spans="1:6">
      <c r="A1576" s="68" t="e">
        <f t="shared" si="36"/>
        <v>#REF!</v>
      </c>
      <c r="B1576" s="68" t="e">
        <f t="shared" si="37"/>
        <v>#REF!</v>
      </c>
      <c r="C1576" s="69" t="str">
        <f t="shared" si="38"/>
        <v/>
      </c>
      <c r="D1576" s="69" t="str">
        <f t="shared" si="39"/>
        <v/>
      </c>
      <c r="E1576" s="69" t="str">
        <f t="shared" si="40"/>
        <v/>
      </c>
      <c r="F1576" s="69" t="e">
        <f t="shared" si="41"/>
        <v>#VALUE!</v>
      </c>
    </row>
    <row r="1577" spans="1:6">
      <c r="A1577" s="68" t="e">
        <f t="shared" si="36"/>
        <v>#REF!</v>
      </c>
      <c r="B1577" s="68" t="e">
        <f t="shared" si="37"/>
        <v>#REF!</v>
      </c>
      <c r="C1577" s="69" t="str">
        <f t="shared" si="38"/>
        <v/>
      </c>
      <c r="D1577" s="69" t="str">
        <f t="shared" si="39"/>
        <v/>
      </c>
      <c r="E1577" s="69" t="str">
        <f t="shared" si="40"/>
        <v/>
      </c>
      <c r="F1577" s="69" t="e">
        <f t="shared" si="41"/>
        <v>#VALUE!</v>
      </c>
    </row>
    <row r="1578" spans="1:6">
      <c r="A1578" s="68" t="e">
        <f t="shared" si="36"/>
        <v>#REF!</v>
      </c>
      <c r="B1578" s="68" t="e">
        <f t="shared" si="37"/>
        <v>#REF!</v>
      </c>
      <c r="C1578" s="69" t="str">
        <f t="shared" si="38"/>
        <v/>
      </c>
      <c r="D1578" s="69" t="str">
        <f t="shared" si="39"/>
        <v/>
      </c>
      <c r="E1578" s="69" t="str">
        <f t="shared" si="40"/>
        <v/>
      </c>
      <c r="F1578" s="69" t="e">
        <f t="shared" si="41"/>
        <v>#VALUE!</v>
      </c>
    </row>
    <row r="1579" spans="1:6">
      <c r="A1579" s="68" t="e">
        <f t="shared" si="36"/>
        <v>#REF!</v>
      </c>
      <c r="B1579" s="68" t="e">
        <f t="shared" si="37"/>
        <v>#REF!</v>
      </c>
      <c r="C1579" s="69" t="str">
        <f t="shared" si="38"/>
        <v/>
      </c>
      <c r="D1579" s="69" t="str">
        <f t="shared" si="39"/>
        <v/>
      </c>
      <c r="E1579" s="69" t="str">
        <f t="shared" si="40"/>
        <v/>
      </c>
      <c r="F1579" s="69" t="e">
        <f t="shared" si="41"/>
        <v>#VALUE!</v>
      </c>
    </row>
    <row r="1580" spans="1:6">
      <c r="A1580" s="68" t="e">
        <f t="shared" si="36"/>
        <v>#REF!</v>
      </c>
      <c r="B1580" s="68" t="e">
        <f t="shared" si="37"/>
        <v>#REF!</v>
      </c>
      <c r="C1580" s="69" t="str">
        <f t="shared" si="38"/>
        <v/>
      </c>
      <c r="D1580" s="69" t="str">
        <f t="shared" si="39"/>
        <v/>
      </c>
      <c r="E1580" s="69" t="str">
        <f t="shared" si="40"/>
        <v/>
      </c>
      <c r="F1580" s="69" t="e">
        <f t="shared" si="41"/>
        <v>#VALUE!</v>
      </c>
    </row>
    <row r="1581" spans="1:6">
      <c r="A1581" s="68" t="e">
        <f t="shared" si="36"/>
        <v>#REF!</v>
      </c>
      <c r="B1581" s="68" t="e">
        <f t="shared" si="37"/>
        <v>#REF!</v>
      </c>
      <c r="C1581" s="69" t="str">
        <f t="shared" si="38"/>
        <v/>
      </c>
      <c r="D1581" s="69" t="str">
        <f t="shared" si="39"/>
        <v/>
      </c>
      <c r="E1581" s="69" t="str">
        <f t="shared" si="40"/>
        <v/>
      </c>
      <c r="F1581" s="69" t="e">
        <f t="shared" si="41"/>
        <v>#VALUE!</v>
      </c>
    </row>
    <row r="1582" spans="1:6">
      <c r="A1582" s="68" t="e">
        <f t="shared" si="36"/>
        <v>#REF!</v>
      </c>
      <c r="B1582" s="68" t="e">
        <f t="shared" si="37"/>
        <v>#REF!</v>
      </c>
      <c r="C1582" s="69" t="str">
        <f t="shared" si="38"/>
        <v/>
      </c>
      <c r="D1582" s="69" t="str">
        <f t="shared" si="39"/>
        <v/>
      </c>
      <c r="E1582" s="69" t="str">
        <f t="shared" si="40"/>
        <v/>
      </c>
      <c r="F1582" s="69" t="e">
        <f t="shared" si="41"/>
        <v>#VALUE!</v>
      </c>
    </row>
    <row r="1583" spans="1:6">
      <c r="A1583" s="68" t="e">
        <f t="shared" si="36"/>
        <v>#REF!</v>
      </c>
      <c r="B1583" s="68" t="e">
        <f t="shared" si="37"/>
        <v>#REF!</v>
      </c>
      <c r="C1583" s="69" t="str">
        <f t="shared" si="38"/>
        <v/>
      </c>
      <c r="D1583" s="69" t="str">
        <f t="shared" si="39"/>
        <v/>
      </c>
      <c r="E1583" s="69" t="str">
        <f t="shared" si="40"/>
        <v/>
      </c>
      <c r="F1583" s="69" t="e">
        <f t="shared" si="41"/>
        <v>#VALUE!</v>
      </c>
    </row>
    <row r="1584" spans="1:6">
      <c r="A1584" s="68" t="e">
        <f t="shared" si="36"/>
        <v>#REF!</v>
      </c>
      <c r="B1584" s="68" t="e">
        <f t="shared" si="37"/>
        <v>#REF!</v>
      </c>
      <c r="C1584" s="69" t="str">
        <f t="shared" si="38"/>
        <v/>
      </c>
      <c r="D1584" s="69" t="str">
        <f t="shared" si="39"/>
        <v/>
      </c>
      <c r="E1584" s="69" t="str">
        <f t="shared" si="40"/>
        <v/>
      </c>
      <c r="F1584" s="69" t="e">
        <f t="shared" si="41"/>
        <v>#VALUE!</v>
      </c>
    </row>
    <row r="1585" spans="1:6">
      <c r="A1585" s="68" t="e">
        <f t="shared" si="36"/>
        <v>#REF!</v>
      </c>
      <c r="B1585" s="68" t="e">
        <f t="shared" si="37"/>
        <v>#REF!</v>
      </c>
      <c r="C1585" s="69" t="str">
        <f t="shared" si="38"/>
        <v/>
      </c>
      <c r="D1585" s="69" t="str">
        <f t="shared" si="39"/>
        <v/>
      </c>
      <c r="E1585" s="69" t="str">
        <f t="shared" si="40"/>
        <v/>
      </c>
      <c r="F1585" s="69" t="e">
        <f t="shared" si="41"/>
        <v>#VALUE!</v>
      </c>
    </row>
    <row r="1586" spans="1:6">
      <c r="A1586" s="68" t="e">
        <f t="shared" si="36"/>
        <v>#REF!</v>
      </c>
      <c r="B1586" s="68" t="e">
        <f t="shared" si="37"/>
        <v>#REF!</v>
      </c>
      <c r="C1586" s="69" t="str">
        <f t="shared" si="38"/>
        <v/>
      </c>
      <c r="D1586" s="69" t="str">
        <f t="shared" si="39"/>
        <v/>
      </c>
      <c r="E1586" s="69" t="str">
        <f t="shared" si="40"/>
        <v/>
      </c>
      <c r="F1586" s="69" t="e">
        <f t="shared" si="41"/>
        <v>#VALUE!</v>
      </c>
    </row>
    <row r="1587" spans="1:6">
      <c r="A1587" s="68" t="e">
        <f t="shared" si="36"/>
        <v>#REF!</v>
      </c>
      <c r="B1587" s="68" t="e">
        <f t="shared" si="37"/>
        <v>#REF!</v>
      </c>
      <c r="C1587" s="69" t="str">
        <f t="shared" si="38"/>
        <v/>
      </c>
      <c r="D1587" s="69" t="str">
        <f t="shared" si="39"/>
        <v/>
      </c>
      <c r="E1587" s="69" t="str">
        <f t="shared" si="40"/>
        <v/>
      </c>
      <c r="F1587" s="69" t="e">
        <f t="shared" si="41"/>
        <v>#VALUE!</v>
      </c>
    </row>
    <row r="1588" spans="1:6">
      <c r="A1588" s="68" t="e">
        <f t="shared" si="36"/>
        <v>#REF!</v>
      </c>
      <c r="B1588" s="68" t="e">
        <f t="shared" si="37"/>
        <v>#REF!</v>
      </c>
      <c r="C1588" s="69" t="str">
        <f t="shared" si="38"/>
        <v/>
      </c>
      <c r="D1588" s="69" t="str">
        <f t="shared" si="39"/>
        <v/>
      </c>
      <c r="E1588" s="69" t="str">
        <f t="shared" si="40"/>
        <v/>
      </c>
      <c r="F1588" s="69" t="e">
        <f t="shared" si="41"/>
        <v>#VALUE!</v>
      </c>
    </row>
    <row r="1589" spans="1:6">
      <c r="A1589" s="68" t="e">
        <f t="shared" si="36"/>
        <v>#REF!</v>
      </c>
      <c r="B1589" s="68" t="e">
        <f t="shared" si="37"/>
        <v>#REF!</v>
      </c>
      <c r="C1589" s="69" t="str">
        <f t="shared" si="38"/>
        <v/>
      </c>
      <c r="D1589" s="69" t="str">
        <f t="shared" si="39"/>
        <v/>
      </c>
      <c r="E1589" s="69" t="str">
        <f t="shared" si="40"/>
        <v/>
      </c>
      <c r="F1589" s="69" t="e">
        <f t="shared" si="41"/>
        <v>#VALUE!</v>
      </c>
    </row>
    <row r="1590" spans="1:6">
      <c r="A1590" s="68" t="e">
        <f t="shared" si="36"/>
        <v>#REF!</v>
      </c>
      <c r="B1590" s="68" t="e">
        <f t="shared" si="37"/>
        <v>#REF!</v>
      </c>
      <c r="C1590" s="69" t="str">
        <f t="shared" si="38"/>
        <v/>
      </c>
      <c r="D1590" s="69" t="str">
        <f t="shared" si="39"/>
        <v/>
      </c>
      <c r="E1590" s="69" t="str">
        <f t="shared" si="40"/>
        <v/>
      </c>
      <c r="F1590" s="69" t="e">
        <f t="shared" si="41"/>
        <v>#VALUE!</v>
      </c>
    </row>
    <row r="1591" spans="1:6">
      <c r="A1591" s="68" t="e">
        <f t="shared" si="36"/>
        <v>#REF!</v>
      </c>
      <c r="B1591" s="68" t="e">
        <f t="shared" si="37"/>
        <v>#REF!</v>
      </c>
      <c r="C1591" s="69" t="str">
        <f t="shared" si="38"/>
        <v/>
      </c>
      <c r="D1591" s="69" t="str">
        <f t="shared" si="39"/>
        <v/>
      </c>
      <c r="E1591" s="69" t="str">
        <f t="shared" si="40"/>
        <v/>
      </c>
      <c r="F1591" s="69" t="e">
        <f t="shared" si="41"/>
        <v>#VALUE!</v>
      </c>
    </row>
    <row r="1592" spans="1:6">
      <c r="A1592" s="68" t="e">
        <f t="shared" si="36"/>
        <v>#REF!</v>
      </c>
      <c r="B1592" s="68" t="e">
        <f t="shared" si="37"/>
        <v>#REF!</v>
      </c>
      <c r="C1592" s="69" t="str">
        <f t="shared" si="38"/>
        <v/>
      </c>
      <c r="D1592" s="69" t="str">
        <f t="shared" si="39"/>
        <v/>
      </c>
      <c r="E1592" s="69" t="str">
        <f t="shared" si="40"/>
        <v/>
      </c>
      <c r="F1592" s="69" t="e">
        <f t="shared" si="41"/>
        <v>#VALUE!</v>
      </c>
    </row>
    <row r="1593" spans="1:6">
      <c r="A1593" s="68" t="e">
        <f t="shared" si="36"/>
        <v>#REF!</v>
      </c>
      <c r="B1593" s="68" t="e">
        <f t="shared" si="37"/>
        <v>#REF!</v>
      </c>
      <c r="C1593" s="69" t="str">
        <f t="shared" si="38"/>
        <v/>
      </c>
      <c r="D1593" s="69" t="str">
        <f t="shared" si="39"/>
        <v/>
      </c>
      <c r="E1593" s="69" t="str">
        <f t="shared" si="40"/>
        <v/>
      </c>
      <c r="F1593" s="69" t="e">
        <f t="shared" si="41"/>
        <v>#VALUE!</v>
      </c>
    </row>
    <row r="1594" spans="1:6">
      <c r="A1594" s="68" t="e">
        <f t="shared" si="36"/>
        <v>#REF!</v>
      </c>
      <c r="B1594" s="68" t="e">
        <f t="shared" si="37"/>
        <v>#REF!</v>
      </c>
      <c r="C1594" s="69" t="str">
        <f t="shared" si="38"/>
        <v/>
      </c>
      <c r="D1594" s="69" t="str">
        <f t="shared" si="39"/>
        <v/>
      </c>
      <c r="E1594" s="69" t="str">
        <f t="shared" si="40"/>
        <v/>
      </c>
      <c r="F1594" s="69" t="e">
        <f t="shared" si="41"/>
        <v>#VALUE!</v>
      </c>
    </row>
    <row r="1595" spans="1:6">
      <c r="A1595" s="68" t="e">
        <f t="shared" si="36"/>
        <v>#REF!</v>
      </c>
      <c r="B1595" s="68" t="e">
        <f t="shared" si="37"/>
        <v>#REF!</v>
      </c>
      <c r="C1595" s="69" t="str">
        <f t="shared" si="38"/>
        <v/>
      </c>
      <c r="D1595" s="69" t="str">
        <f t="shared" si="39"/>
        <v/>
      </c>
      <c r="E1595" s="69" t="str">
        <f t="shared" si="40"/>
        <v/>
      </c>
      <c r="F1595" s="69" t="e">
        <f t="shared" si="41"/>
        <v>#VALUE!</v>
      </c>
    </row>
    <row r="1596" spans="1:6">
      <c r="A1596" s="68" t="e">
        <f t="shared" si="36"/>
        <v>#REF!</v>
      </c>
      <c r="B1596" s="68" t="e">
        <f t="shared" si="37"/>
        <v>#REF!</v>
      </c>
      <c r="C1596" s="69" t="str">
        <f t="shared" si="38"/>
        <v/>
      </c>
      <c r="D1596" s="69" t="str">
        <f t="shared" si="39"/>
        <v/>
      </c>
      <c r="E1596" s="69" t="str">
        <f t="shared" si="40"/>
        <v/>
      </c>
      <c r="F1596" s="69" t="e">
        <f t="shared" si="41"/>
        <v>#VALUE!</v>
      </c>
    </row>
    <row r="1597" spans="1:6">
      <c r="A1597" s="68" t="e">
        <f t="shared" si="36"/>
        <v>#REF!</v>
      </c>
      <c r="B1597" s="68" t="e">
        <f t="shared" si="37"/>
        <v>#REF!</v>
      </c>
      <c r="C1597" s="69" t="str">
        <f t="shared" si="38"/>
        <v/>
      </c>
      <c r="D1597" s="69" t="str">
        <f t="shared" si="39"/>
        <v/>
      </c>
      <c r="E1597" s="69" t="str">
        <f t="shared" si="40"/>
        <v/>
      </c>
      <c r="F1597" s="69" t="e">
        <f t="shared" si="41"/>
        <v>#VALUE!</v>
      </c>
    </row>
    <row r="1598" spans="1:6">
      <c r="A1598" s="68" t="e">
        <f t="shared" si="36"/>
        <v>#REF!</v>
      </c>
      <c r="B1598" s="68" t="e">
        <f t="shared" si="37"/>
        <v>#REF!</v>
      </c>
      <c r="C1598" s="69" t="str">
        <f t="shared" si="38"/>
        <v/>
      </c>
      <c r="D1598" s="69" t="str">
        <f t="shared" si="39"/>
        <v/>
      </c>
      <c r="E1598" s="69" t="str">
        <f t="shared" si="40"/>
        <v/>
      </c>
      <c r="F1598" s="69" t="e">
        <f t="shared" si="41"/>
        <v>#VALUE!</v>
      </c>
    </row>
    <row r="1599" spans="1:6">
      <c r="A1599" s="68" t="e">
        <f t="shared" si="36"/>
        <v>#REF!</v>
      </c>
      <c r="B1599" s="68" t="e">
        <f t="shared" si="37"/>
        <v>#REF!</v>
      </c>
      <c r="C1599" s="69" t="str">
        <f t="shared" si="38"/>
        <v/>
      </c>
      <c r="D1599" s="69" t="str">
        <f t="shared" si="39"/>
        <v/>
      </c>
      <c r="E1599" s="69" t="str">
        <f t="shared" si="40"/>
        <v/>
      </c>
      <c r="F1599" s="69" t="e">
        <f t="shared" si="41"/>
        <v>#VALUE!</v>
      </c>
    </row>
    <row r="1600" spans="1:6">
      <c r="A1600" s="68" t="e">
        <f t="shared" si="36"/>
        <v>#REF!</v>
      </c>
      <c r="B1600" s="68" t="e">
        <f t="shared" si="37"/>
        <v>#REF!</v>
      </c>
      <c r="C1600" s="69" t="str">
        <f t="shared" si="38"/>
        <v/>
      </c>
      <c r="D1600" s="69" t="str">
        <f t="shared" si="39"/>
        <v/>
      </c>
      <c r="E1600" s="69" t="str">
        <f t="shared" si="40"/>
        <v/>
      </c>
      <c r="F1600" s="69" t="e">
        <f t="shared" si="41"/>
        <v>#VALUE!</v>
      </c>
    </row>
    <row r="1601" spans="1:6">
      <c r="A1601" s="68" t="e">
        <f t="shared" si="36"/>
        <v>#REF!</v>
      </c>
      <c r="B1601" s="68" t="e">
        <f t="shared" si="37"/>
        <v>#REF!</v>
      </c>
      <c r="C1601" s="69" t="str">
        <f t="shared" si="38"/>
        <v/>
      </c>
      <c r="D1601" s="69" t="str">
        <f t="shared" si="39"/>
        <v/>
      </c>
      <c r="E1601" s="69" t="str">
        <f t="shared" si="40"/>
        <v/>
      </c>
      <c r="F1601" s="69" t="e">
        <f t="shared" si="41"/>
        <v>#VALUE!</v>
      </c>
    </row>
    <row r="1602" spans="1:6">
      <c r="A1602" s="68" t="e">
        <f t="shared" si="36"/>
        <v>#REF!</v>
      </c>
      <c r="B1602" s="68" t="e">
        <f t="shared" si="37"/>
        <v>#REF!</v>
      </c>
      <c r="C1602" s="69" t="str">
        <f t="shared" si="38"/>
        <v/>
      </c>
      <c r="D1602" s="69" t="str">
        <f t="shared" si="39"/>
        <v/>
      </c>
      <c r="E1602" s="69" t="str">
        <f t="shared" si="40"/>
        <v/>
      </c>
      <c r="F1602" s="69" t="e">
        <f t="shared" si="41"/>
        <v>#VALUE!</v>
      </c>
    </row>
    <row r="1603" spans="1:6">
      <c r="A1603" s="68" t="e">
        <f t="shared" si="36"/>
        <v>#REF!</v>
      </c>
      <c r="B1603" s="68" t="e">
        <f t="shared" si="37"/>
        <v>#REF!</v>
      </c>
      <c r="C1603" s="69" t="str">
        <f t="shared" si="38"/>
        <v/>
      </c>
      <c r="D1603" s="69" t="str">
        <f t="shared" si="39"/>
        <v/>
      </c>
      <c r="E1603" s="69" t="str">
        <f t="shared" si="40"/>
        <v/>
      </c>
      <c r="F1603" s="69" t="e">
        <f t="shared" si="41"/>
        <v>#VALUE!</v>
      </c>
    </row>
    <row r="1604" spans="1:6">
      <c r="A1604" s="68" t="e">
        <f t="shared" si="36"/>
        <v>#REF!</v>
      </c>
      <c r="B1604" s="68" t="e">
        <f t="shared" si="37"/>
        <v>#REF!</v>
      </c>
      <c r="C1604" s="69" t="str">
        <f t="shared" si="38"/>
        <v/>
      </c>
      <c r="D1604" s="69" t="str">
        <f t="shared" si="39"/>
        <v/>
      </c>
      <c r="E1604" s="69" t="str">
        <f t="shared" si="40"/>
        <v/>
      </c>
      <c r="F1604" s="69" t="e">
        <f t="shared" si="41"/>
        <v>#VALUE!</v>
      </c>
    </row>
    <row r="1605" spans="1:6">
      <c r="A1605" s="68" t="e">
        <f t="shared" si="36"/>
        <v>#REF!</v>
      </c>
      <c r="B1605" s="68" t="e">
        <f t="shared" si="37"/>
        <v>#REF!</v>
      </c>
      <c r="C1605" s="69" t="str">
        <f t="shared" si="38"/>
        <v/>
      </c>
      <c r="D1605" s="69" t="str">
        <f t="shared" si="39"/>
        <v/>
      </c>
      <c r="E1605" s="69" t="str">
        <f t="shared" si="40"/>
        <v/>
      </c>
      <c r="F1605" s="69" t="e">
        <f t="shared" si="41"/>
        <v>#VALUE!</v>
      </c>
    </row>
    <row r="1606" spans="1:6">
      <c r="A1606" s="68" t="e">
        <f t="shared" si="36"/>
        <v>#REF!</v>
      </c>
      <c r="B1606" s="68" t="e">
        <f t="shared" si="37"/>
        <v>#REF!</v>
      </c>
      <c r="C1606" s="69" t="str">
        <f t="shared" si="38"/>
        <v/>
      </c>
      <c r="D1606" s="69" t="str">
        <f t="shared" si="39"/>
        <v/>
      </c>
      <c r="E1606" s="69" t="str">
        <f t="shared" si="40"/>
        <v/>
      </c>
      <c r="F1606" s="69" t="e">
        <f t="shared" si="41"/>
        <v>#VALUE!</v>
      </c>
    </row>
    <row r="1607" spans="1:6">
      <c r="A1607" s="68" t="e">
        <f t="shared" si="36"/>
        <v>#REF!</v>
      </c>
      <c r="B1607" s="68" t="e">
        <f t="shared" si="37"/>
        <v>#REF!</v>
      </c>
      <c r="C1607" s="69" t="str">
        <f t="shared" si="38"/>
        <v/>
      </c>
      <c r="D1607" s="69" t="str">
        <f t="shared" si="39"/>
        <v/>
      </c>
      <c r="E1607" s="69" t="str">
        <f t="shared" si="40"/>
        <v/>
      </c>
      <c r="F1607" s="69" t="e">
        <f t="shared" si="41"/>
        <v>#VALUE!</v>
      </c>
    </row>
    <row r="1608" spans="1:6">
      <c r="A1608" s="68" t="e">
        <f t="shared" si="36"/>
        <v>#REF!</v>
      </c>
      <c r="B1608" s="68" t="e">
        <f t="shared" si="37"/>
        <v>#REF!</v>
      </c>
      <c r="C1608" s="69" t="str">
        <f t="shared" si="38"/>
        <v/>
      </c>
      <c r="D1608" s="69" t="str">
        <f t="shared" si="39"/>
        <v/>
      </c>
      <c r="E1608" s="69" t="str">
        <f t="shared" si="40"/>
        <v/>
      </c>
      <c r="F1608" s="69" t="e">
        <f t="shared" si="41"/>
        <v>#VALUE!</v>
      </c>
    </row>
    <row r="1609" spans="1:6">
      <c r="A1609" s="68" t="e">
        <f t="shared" si="36"/>
        <v>#REF!</v>
      </c>
      <c r="B1609" s="68" t="e">
        <f t="shared" si="37"/>
        <v>#REF!</v>
      </c>
      <c r="C1609" s="69" t="str">
        <f t="shared" si="38"/>
        <v/>
      </c>
      <c r="D1609" s="69" t="str">
        <f t="shared" si="39"/>
        <v/>
      </c>
      <c r="E1609" s="69" t="str">
        <f t="shared" si="40"/>
        <v/>
      </c>
      <c r="F1609" s="69" t="e">
        <f t="shared" si="41"/>
        <v>#VALUE!</v>
      </c>
    </row>
    <row r="1610" spans="1:6">
      <c r="A1610" s="68" t="e">
        <f t="shared" si="36"/>
        <v>#REF!</v>
      </c>
      <c r="B1610" s="68" t="e">
        <f t="shared" si="37"/>
        <v>#REF!</v>
      </c>
      <c r="C1610" s="69" t="str">
        <f t="shared" si="38"/>
        <v/>
      </c>
      <c r="D1610" s="69" t="str">
        <f t="shared" si="39"/>
        <v/>
      </c>
      <c r="E1610" s="69" t="str">
        <f t="shared" si="40"/>
        <v/>
      </c>
      <c r="F1610" s="69" t="e">
        <f t="shared" si="41"/>
        <v>#VALUE!</v>
      </c>
    </row>
    <row r="1611" spans="1:6">
      <c r="A1611" s="68" t="e">
        <f t="shared" si="36"/>
        <v>#REF!</v>
      </c>
      <c r="B1611" s="68" t="e">
        <f t="shared" si="37"/>
        <v>#REF!</v>
      </c>
      <c r="C1611" s="69" t="str">
        <f t="shared" si="38"/>
        <v/>
      </c>
      <c r="D1611" s="69" t="str">
        <f t="shared" si="39"/>
        <v/>
      </c>
      <c r="E1611" s="69" t="str">
        <f t="shared" si="40"/>
        <v/>
      </c>
      <c r="F1611" s="69" t="e">
        <f t="shared" si="41"/>
        <v>#VALUE!</v>
      </c>
    </row>
    <row r="1612" spans="1:6">
      <c r="A1612" s="68" t="e">
        <f t="shared" si="36"/>
        <v>#REF!</v>
      </c>
      <c r="B1612" s="68" t="e">
        <f t="shared" si="37"/>
        <v>#REF!</v>
      </c>
      <c r="C1612" s="69" t="str">
        <f t="shared" si="38"/>
        <v/>
      </c>
      <c r="D1612" s="69" t="str">
        <f t="shared" si="39"/>
        <v/>
      </c>
      <c r="E1612" s="69" t="str">
        <f t="shared" si="40"/>
        <v/>
      </c>
      <c r="F1612" s="69" t="e">
        <f t="shared" si="41"/>
        <v>#VALUE!</v>
      </c>
    </row>
    <row r="1613" spans="1:6">
      <c r="A1613" s="68" t="e">
        <f t="shared" si="36"/>
        <v>#REF!</v>
      </c>
      <c r="B1613" s="68" t="e">
        <f t="shared" si="37"/>
        <v>#REF!</v>
      </c>
      <c r="C1613" s="69" t="str">
        <f t="shared" si="38"/>
        <v/>
      </c>
      <c r="D1613" s="69" t="str">
        <f t="shared" si="39"/>
        <v/>
      </c>
      <c r="E1613" s="69" t="str">
        <f t="shared" si="40"/>
        <v/>
      </c>
      <c r="F1613" s="69" t="e">
        <f t="shared" si="41"/>
        <v>#VALUE!</v>
      </c>
    </row>
    <row r="1614" spans="1:6">
      <c r="A1614" s="68" t="e">
        <f t="shared" si="36"/>
        <v>#REF!</v>
      </c>
      <c r="B1614" s="68" t="e">
        <f t="shared" si="37"/>
        <v>#REF!</v>
      </c>
      <c r="C1614" s="69" t="str">
        <f t="shared" si="38"/>
        <v/>
      </c>
      <c r="D1614" s="69" t="str">
        <f t="shared" si="39"/>
        <v/>
      </c>
      <c r="E1614" s="69" t="str">
        <f t="shared" si="40"/>
        <v/>
      </c>
      <c r="F1614" s="69" t="e">
        <f t="shared" si="41"/>
        <v>#VALUE!</v>
      </c>
    </row>
    <row r="1615" spans="1:6">
      <c r="A1615" s="68" t="e">
        <f t="shared" si="36"/>
        <v>#REF!</v>
      </c>
      <c r="B1615" s="68" t="e">
        <f t="shared" si="37"/>
        <v>#REF!</v>
      </c>
      <c r="C1615" s="69" t="str">
        <f t="shared" si="38"/>
        <v/>
      </c>
      <c r="D1615" s="69" t="str">
        <f t="shared" si="39"/>
        <v/>
      </c>
      <c r="E1615" s="69" t="str">
        <f t="shared" si="40"/>
        <v/>
      </c>
      <c r="F1615" s="69" t="e">
        <f t="shared" si="41"/>
        <v>#VALUE!</v>
      </c>
    </row>
    <row r="1616" spans="1:6">
      <c r="A1616" s="68" t="e">
        <f t="shared" si="36"/>
        <v>#REF!</v>
      </c>
      <c r="B1616" s="68" t="e">
        <f t="shared" si="37"/>
        <v>#REF!</v>
      </c>
      <c r="C1616" s="69" t="str">
        <f t="shared" si="38"/>
        <v/>
      </c>
      <c r="D1616" s="69" t="str">
        <f t="shared" si="39"/>
        <v/>
      </c>
      <c r="E1616" s="69" t="str">
        <f t="shared" si="40"/>
        <v/>
      </c>
      <c r="F1616" s="69" t="e">
        <f t="shared" si="41"/>
        <v>#VALUE!</v>
      </c>
    </row>
    <row r="1617" spans="1:6">
      <c r="A1617" s="68" t="e">
        <f t="shared" si="36"/>
        <v>#REF!</v>
      </c>
      <c r="B1617" s="68" t="e">
        <f t="shared" si="37"/>
        <v>#REF!</v>
      </c>
      <c r="C1617" s="69" t="str">
        <f t="shared" si="38"/>
        <v/>
      </c>
      <c r="D1617" s="69" t="str">
        <f t="shared" si="39"/>
        <v/>
      </c>
      <c r="E1617" s="69" t="str">
        <f t="shared" si="40"/>
        <v/>
      </c>
      <c r="F1617" s="69" t="e">
        <f t="shared" si="41"/>
        <v>#VALUE!</v>
      </c>
    </row>
    <row r="1618" spans="1:6">
      <c r="A1618" s="68" t="e">
        <f t="shared" si="36"/>
        <v>#REF!</v>
      </c>
      <c r="B1618" s="68" t="e">
        <f t="shared" si="37"/>
        <v>#REF!</v>
      </c>
      <c r="C1618" s="69" t="str">
        <f t="shared" si="38"/>
        <v/>
      </c>
      <c r="D1618" s="69" t="str">
        <f t="shared" si="39"/>
        <v/>
      </c>
      <c r="E1618" s="69" t="str">
        <f t="shared" si="40"/>
        <v/>
      </c>
      <c r="F1618" s="69" t="e">
        <f t="shared" si="41"/>
        <v>#VALUE!</v>
      </c>
    </row>
    <row r="1619" spans="1:6">
      <c r="A1619" s="68" t="e">
        <f t="shared" si="36"/>
        <v>#REF!</v>
      </c>
      <c r="B1619" s="68" t="e">
        <f t="shared" si="37"/>
        <v>#REF!</v>
      </c>
      <c r="C1619" s="69" t="str">
        <f t="shared" si="38"/>
        <v/>
      </c>
      <c r="D1619" s="69" t="str">
        <f t="shared" si="39"/>
        <v/>
      </c>
      <c r="E1619" s="69" t="str">
        <f t="shared" si="40"/>
        <v/>
      </c>
      <c r="F1619" s="69" t="e">
        <f t="shared" si="41"/>
        <v>#VALUE!</v>
      </c>
    </row>
    <row r="1620" spans="1:6">
      <c r="A1620" s="68" t="e">
        <f t="shared" si="36"/>
        <v>#REF!</v>
      </c>
      <c r="B1620" s="68" t="e">
        <f t="shared" si="37"/>
        <v>#REF!</v>
      </c>
      <c r="C1620" s="69" t="str">
        <f t="shared" si="38"/>
        <v/>
      </c>
      <c r="D1620" s="69" t="str">
        <f t="shared" si="39"/>
        <v/>
      </c>
      <c r="E1620" s="69" t="str">
        <f t="shared" si="40"/>
        <v/>
      </c>
      <c r="F1620" s="69" t="e">
        <f t="shared" si="41"/>
        <v>#VALUE!</v>
      </c>
    </row>
    <row r="1621" spans="1:6">
      <c r="A1621" s="68" t="e">
        <f t="shared" si="36"/>
        <v>#REF!</v>
      </c>
      <c r="B1621" s="68" t="e">
        <f t="shared" si="37"/>
        <v>#REF!</v>
      </c>
      <c r="C1621" s="69" t="str">
        <f t="shared" si="38"/>
        <v/>
      </c>
      <c r="D1621" s="69" t="str">
        <f t="shared" si="39"/>
        <v/>
      </c>
      <c r="E1621" s="69" t="str">
        <f t="shared" si="40"/>
        <v/>
      </c>
      <c r="F1621" s="69" t="e">
        <f t="shared" si="41"/>
        <v>#VALUE!</v>
      </c>
    </row>
    <row r="1622" spans="1:6">
      <c r="A1622" s="68" t="e">
        <f t="shared" si="36"/>
        <v>#REF!</v>
      </c>
      <c r="B1622" s="68" t="e">
        <f t="shared" si="37"/>
        <v>#REF!</v>
      </c>
      <c r="C1622" s="69" t="str">
        <f t="shared" si="38"/>
        <v/>
      </c>
      <c r="D1622" s="69" t="str">
        <f t="shared" si="39"/>
        <v/>
      </c>
      <c r="E1622" s="69" t="str">
        <f t="shared" si="40"/>
        <v/>
      </c>
      <c r="F1622" s="69" t="e">
        <f t="shared" si="41"/>
        <v>#VALUE!</v>
      </c>
    </row>
    <row r="1623" spans="1:6">
      <c r="A1623" s="68" t="e">
        <f t="shared" si="36"/>
        <v>#REF!</v>
      </c>
      <c r="B1623" s="68" t="e">
        <f t="shared" si="37"/>
        <v>#REF!</v>
      </c>
      <c r="C1623" s="69" t="str">
        <f t="shared" si="38"/>
        <v/>
      </c>
      <c r="D1623" s="69" t="str">
        <f t="shared" si="39"/>
        <v/>
      </c>
      <c r="E1623" s="69" t="str">
        <f t="shared" si="40"/>
        <v/>
      </c>
      <c r="F1623" s="69" t="e">
        <f t="shared" si="41"/>
        <v>#VALUE!</v>
      </c>
    </row>
    <row r="1624" spans="1:6">
      <c r="A1624" s="68" t="e">
        <f t="shared" si="36"/>
        <v>#REF!</v>
      </c>
      <c r="B1624" s="68" t="e">
        <f t="shared" si="37"/>
        <v>#REF!</v>
      </c>
      <c r="C1624" s="69" t="str">
        <f t="shared" si="38"/>
        <v/>
      </c>
      <c r="D1624" s="69" t="str">
        <f t="shared" si="39"/>
        <v/>
      </c>
      <c r="E1624" s="69" t="str">
        <f t="shared" si="40"/>
        <v/>
      </c>
      <c r="F1624" s="69" t="e">
        <f t="shared" si="41"/>
        <v>#VALUE!</v>
      </c>
    </row>
    <row r="1625" spans="1:6">
      <c r="A1625" s="68" t="e">
        <f t="shared" si="36"/>
        <v>#REF!</v>
      </c>
      <c r="B1625" s="68" t="e">
        <f t="shared" si="37"/>
        <v>#REF!</v>
      </c>
      <c r="C1625" s="69" t="str">
        <f t="shared" si="38"/>
        <v/>
      </c>
      <c r="D1625" s="69" t="str">
        <f t="shared" si="39"/>
        <v/>
      </c>
      <c r="E1625" s="69" t="str">
        <f t="shared" si="40"/>
        <v/>
      </c>
      <c r="F1625" s="69" t="e">
        <f t="shared" si="41"/>
        <v>#VALUE!</v>
      </c>
    </row>
    <row r="1626" spans="1:6">
      <c r="A1626" s="68" t="e">
        <f t="shared" si="36"/>
        <v>#REF!</v>
      </c>
      <c r="B1626" s="68" t="e">
        <f t="shared" si="37"/>
        <v>#REF!</v>
      </c>
      <c r="C1626" s="69" t="str">
        <f t="shared" si="38"/>
        <v/>
      </c>
      <c r="D1626" s="69" t="str">
        <f t="shared" si="39"/>
        <v/>
      </c>
      <c r="E1626" s="69" t="str">
        <f t="shared" si="40"/>
        <v/>
      </c>
      <c r="F1626" s="69" t="e">
        <f t="shared" si="41"/>
        <v>#VALUE!</v>
      </c>
    </row>
    <row r="1627" spans="1:6">
      <c r="A1627" s="68" t="e">
        <f t="shared" si="36"/>
        <v>#REF!</v>
      </c>
      <c r="B1627" s="68" t="e">
        <f t="shared" si="37"/>
        <v>#REF!</v>
      </c>
      <c r="C1627" s="69" t="str">
        <f t="shared" si="38"/>
        <v/>
      </c>
      <c r="D1627" s="69" t="str">
        <f t="shared" si="39"/>
        <v/>
      </c>
      <c r="E1627" s="69" t="str">
        <f t="shared" si="40"/>
        <v/>
      </c>
      <c r="F1627" s="69" t="e">
        <f t="shared" si="41"/>
        <v>#VALUE!</v>
      </c>
    </row>
    <row r="1628" spans="1:6">
      <c r="A1628" s="68" t="e">
        <f t="shared" si="36"/>
        <v>#REF!</v>
      </c>
      <c r="B1628" s="68" t="e">
        <f t="shared" si="37"/>
        <v>#REF!</v>
      </c>
      <c r="C1628" s="69" t="str">
        <f t="shared" si="38"/>
        <v/>
      </c>
      <c r="D1628" s="69" t="str">
        <f t="shared" si="39"/>
        <v/>
      </c>
      <c r="E1628" s="69" t="str">
        <f t="shared" si="40"/>
        <v/>
      </c>
      <c r="F1628" s="69" t="e">
        <f t="shared" si="41"/>
        <v>#VALUE!</v>
      </c>
    </row>
    <row r="1629" spans="1:6">
      <c r="A1629" s="68" t="e">
        <f t="shared" si="36"/>
        <v>#REF!</v>
      </c>
      <c r="B1629" s="68" t="e">
        <f t="shared" si="37"/>
        <v>#REF!</v>
      </c>
      <c r="C1629" s="69" t="str">
        <f t="shared" si="38"/>
        <v/>
      </c>
      <c r="D1629" s="69" t="str">
        <f t="shared" si="39"/>
        <v/>
      </c>
      <c r="E1629" s="69" t="str">
        <f t="shared" si="40"/>
        <v/>
      </c>
      <c r="F1629" s="69" t="e">
        <f t="shared" si="41"/>
        <v>#VALUE!</v>
      </c>
    </row>
    <row r="1630" spans="1:6">
      <c r="A1630" s="68" t="e">
        <f t="shared" si="36"/>
        <v>#REF!</v>
      </c>
      <c r="B1630" s="68" t="e">
        <f t="shared" si="37"/>
        <v>#REF!</v>
      </c>
      <c r="C1630" s="69" t="str">
        <f t="shared" si="38"/>
        <v/>
      </c>
      <c r="D1630" s="69" t="str">
        <f t="shared" si="39"/>
        <v/>
      </c>
      <c r="E1630" s="69" t="str">
        <f t="shared" si="40"/>
        <v/>
      </c>
      <c r="F1630" s="69" t="e">
        <f t="shared" si="41"/>
        <v>#VALUE!</v>
      </c>
    </row>
    <row r="1631" spans="1:6">
      <c r="A1631" s="68" t="e">
        <f t="shared" si="36"/>
        <v>#REF!</v>
      </c>
      <c r="B1631" s="68" t="e">
        <f t="shared" si="37"/>
        <v>#REF!</v>
      </c>
      <c r="C1631" s="69" t="str">
        <f t="shared" si="38"/>
        <v/>
      </c>
      <c r="D1631" s="69" t="str">
        <f t="shared" si="39"/>
        <v/>
      </c>
      <c r="E1631" s="69" t="str">
        <f t="shared" si="40"/>
        <v/>
      </c>
      <c r="F1631" s="69" t="e">
        <f t="shared" si="41"/>
        <v>#VALUE!</v>
      </c>
    </row>
    <row r="1632" spans="1:6">
      <c r="A1632" s="68" t="e">
        <f t="shared" si="36"/>
        <v>#REF!</v>
      </c>
      <c r="B1632" s="68" t="e">
        <f t="shared" si="37"/>
        <v>#REF!</v>
      </c>
      <c r="C1632" s="69" t="str">
        <f t="shared" si="38"/>
        <v/>
      </c>
      <c r="D1632" s="69" t="str">
        <f t="shared" si="39"/>
        <v/>
      </c>
      <c r="E1632" s="69" t="str">
        <f t="shared" si="40"/>
        <v/>
      </c>
      <c r="F1632" s="69" t="e">
        <f t="shared" si="41"/>
        <v>#VALUE!</v>
      </c>
    </row>
    <row r="1633" spans="1:6">
      <c r="A1633" s="68" t="e">
        <f t="shared" si="36"/>
        <v>#REF!</v>
      </c>
      <c r="B1633" s="68" t="e">
        <f t="shared" si="37"/>
        <v>#REF!</v>
      </c>
      <c r="C1633" s="69" t="str">
        <f t="shared" si="38"/>
        <v/>
      </c>
      <c r="D1633" s="69" t="str">
        <f t="shared" si="39"/>
        <v/>
      </c>
      <c r="E1633" s="69" t="str">
        <f t="shared" si="40"/>
        <v/>
      </c>
      <c r="F1633" s="69" t="e">
        <f t="shared" si="41"/>
        <v>#VALUE!</v>
      </c>
    </row>
    <row r="1634" spans="1:6">
      <c r="A1634" s="68" t="e">
        <f t="shared" si="36"/>
        <v>#REF!</v>
      </c>
      <c r="B1634" s="68" t="e">
        <f t="shared" si="37"/>
        <v>#REF!</v>
      </c>
      <c r="C1634" s="69" t="str">
        <f t="shared" si="38"/>
        <v/>
      </c>
      <c r="D1634" s="69" t="str">
        <f t="shared" si="39"/>
        <v/>
      </c>
      <c r="E1634" s="69" t="str">
        <f t="shared" si="40"/>
        <v/>
      </c>
      <c r="F1634" s="69" t="e">
        <f t="shared" si="41"/>
        <v>#VALUE!</v>
      </c>
    </row>
    <row r="1635" spans="1:6">
      <c r="A1635" s="68" t="e">
        <f t="shared" si="36"/>
        <v>#REF!</v>
      </c>
      <c r="B1635" s="68" t="e">
        <f t="shared" si="37"/>
        <v>#REF!</v>
      </c>
      <c r="C1635" s="69" t="str">
        <f t="shared" si="38"/>
        <v/>
      </c>
      <c r="D1635" s="69" t="str">
        <f t="shared" si="39"/>
        <v/>
      </c>
      <c r="E1635" s="69" t="str">
        <f t="shared" si="40"/>
        <v/>
      </c>
      <c r="F1635" s="69" t="e">
        <f t="shared" si="41"/>
        <v>#VALUE!</v>
      </c>
    </row>
    <row r="1636" spans="1:6">
      <c r="A1636" s="68" t="e">
        <f t="shared" si="36"/>
        <v>#REF!</v>
      </c>
      <c r="B1636" s="68" t="e">
        <f t="shared" si="37"/>
        <v>#REF!</v>
      </c>
      <c r="C1636" s="69" t="str">
        <f t="shared" si="38"/>
        <v/>
      </c>
      <c r="D1636" s="69" t="str">
        <f t="shared" si="39"/>
        <v/>
      </c>
      <c r="E1636" s="69" t="str">
        <f t="shared" si="40"/>
        <v/>
      </c>
      <c r="F1636" s="69" t="e">
        <f t="shared" si="41"/>
        <v>#VALUE!</v>
      </c>
    </row>
    <row r="1637" spans="1:6">
      <c r="A1637" s="68" t="e">
        <f t="shared" si="36"/>
        <v>#REF!</v>
      </c>
      <c r="B1637" s="68" t="e">
        <f t="shared" si="37"/>
        <v>#REF!</v>
      </c>
      <c r="C1637" s="69" t="str">
        <f t="shared" si="38"/>
        <v/>
      </c>
      <c r="D1637" s="69" t="str">
        <f t="shared" si="39"/>
        <v/>
      </c>
      <c r="E1637" s="69" t="str">
        <f t="shared" si="40"/>
        <v/>
      </c>
      <c r="F1637" s="69" t="e">
        <f t="shared" si="41"/>
        <v>#VALUE!</v>
      </c>
    </row>
    <row r="1638" spans="1:6">
      <c r="A1638" s="68" t="e">
        <f t="shared" si="36"/>
        <v>#REF!</v>
      </c>
      <c r="B1638" s="68" t="e">
        <f t="shared" si="37"/>
        <v>#REF!</v>
      </c>
      <c r="C1638" s="69" t="str">
        <f t="shared" si="38"/>
        <v/>
      </c>
      <c r="D1638" s="69" t="str">
        <f t="shared" si="39"/>
        <v/>
      </c>
      <c r="E1638" s="69" t="str">
        <f t="shared" si="40"/>
        <v/>
      </c>
      <c r="F1638" s="69" t="e">
        <f t="shared" si="41"/>
        <v>#VALUE!</v>
      </c>
    </row>
    <row r="1639" spans="1:6">
      <c r="A1639" s="68" t="e">
        <f t="shared" si="36"/>
        <v>#REF!</v>
      </c>
      <c r="B1639" s="68" t="e">
        <f t="shared" si="37"/>
        <v>#REF!</v>
      </c>
      <c r="C1639" s="69" t="str">
        <f t="shared" si="38"/>
        <v/>
      </c>
      <c r="D1639" s="69" t="str">
        <f t="shared" si="39"/>
        <v/>
      </c>
      <c r="E1639" s="69" t="str">
        <f t="shared" si="40"/>
        <v/>
      </c>
      <c r="F1639" s="69" t="e">
        <f t="shared" si="41"/>
        <v>#VALUE!</v>
      </c>
    </row>
    <row r="1640" spans="1:6">
      <c r="A1640" s="68" t="e">
        <f t="shared" si="36"/>
        <v>#REF!</v>
      </c>
      <c r="B1640" s="68" t="e">
        <f t="shared" si="37"/>
        <v>#REF!</v>
      </c>
      <c r="C1640" s="69" t="str">
        <f t="shared" si="38"/>
        <v/>
      </c>
      <c r="D1640" s="69" t="str">
        <f t="shared" si="39"/>
        <v/>
      </c>
      <c r="E1640" s="69" t="str">
        <f t="shared" si="40"/>
        <v/>
      </c>
      <c r="F1640" s="69" t="e">
        <f t="shared" si="41"/>
        <v>#VALUE!</v>
      </c>
    </row>
    <row r="1641" spans="1:6">
      <c r="A1641" s="68" t="e">
        <f t="shared" si="36"/>
        <v>#REF!</v>
      </c>
      <c r="B1641" s="68" t="e">
        <f t="shared" si="37"/>
        <v>#REF!</v>
      </c>
      <c r="C1641" s="69" t="str">
        <f t="shared" si="38"/>
        <v/>
      </c>
      <c r="D1641" s="69" t="str">
        <f t="shared" si="39"/>
        <v/>
      </c>
      <c r="E1641" s="69" t="str">
        <f t="shared" si="40"/>
        <v/>
      </c>
      <c r="F1641" s="69" t="e">
        <f t="shared" si="41"/>
        <v>#VALUE!</v>
      </c>
    </row>
    <row r="1642" spans="1:6">
      <c r="A1642" s="68" t="e">
        <f t="shared" si="36"/>
        <v>#REF!</v>
      </c>
      <c r="B1642" s="68" t="e">
        <f t="shared" si="37"/>
        <v>#REF!</v>
      </c>
      <c r="C1642" s="69" t="str">
        <f t="shared" si="38"/>
        <v/>
      </c>
      <c r="D1642" s="69" t="str">
        <f t="shared" si="39"/>
        <v/>
      </c>
      <c r="E1642" s="69" t="str">
        <f t="shared" si="40"/>
        <v/>
      </c>
      <c r="F1642" s="69" t="e">
        <f t="shared" si="41"/>
        <v>#VALUE!</v>
      </c>
    </row>
    <row r="1643" spans="1:6">
      <c r="A1643" s="68" t="e">
        <f t="shared" si="36"/>
        <v>#REF!</v>
      </c>
      <c r="B1643" s="68" t="e">
        <f t="shared" si="37"/>
        <v>#REF!</v>
      </c>
      <c r="C1643" s="69" t="str">
        <f t="shared" si="38"/>
        <v/>
      </c>
      <c r="D1643" s="69" t="str">
        <f t="shared" si="39"/>
        <v/>
      </c>
      <c r="E1643" s="69" t="str">
        <f t="shared" si="40"/>
        <v/>
      </c>
      <c r="F1643" s="69" t="e">
        <f t="shared" si="41"/>
        <v>#VALUE!</v>
      </c>
    </row>
    <row r="1644" spans="1:6">
      <c r="A1644" s="68" t="e">
        <f t="shared" si="36"/>
        <v>#REF!</v>
      </c>
      <c r="B1644" s="68" t="e">
        <f t="shared" si="37"/>
        <v>#REF!</v>
      </c>
      <c r="C1644" s="69" t="str">
        <f t="shared" si="38"/>
        <v/>
      </c>
      <c r="D1644" s="69" t="str">
        <f t="shared" si="39"/>
        <v/>
      </c>
      <c r="E1644" s="69" t="str">
        <f t="shared" si="40"/>
        <v/>
      </c>
      <c r="F1644" s="69" t="e">
        <f t="shared" si="41"/>
        <v>#VALUE!</v>
      </c>
    </row>
    <row r="1645" spans="1:6">
      <c r="A1645" s="68" t="e">
        <f t="shared" si="36"/>
        <v>#REF!</v>
      </c>
      <c r="B1645" s="68" t="e">
        <f t="shared" si="37"/>
        <v>#REF!</v>
      </c>
      <c r="C1645" s="69" t="str">
        <f t="shared" si="38"/>
        <v/>
      </c>
      <c r="D1645" s="69" t="str">
        <f t="shared" si="39"/>
        <v/>
      </c>
      <c r="E1645" s="69" t="str">
        <f t="shared" si="40"/>
        <v/>
      </c>
      <c r="F1645" s="69" t="e">
        <f t="shared" si="41"/>
        <v>#VALUE!</v>
      </c>
    </row>
    <row r="1646" spans="1:6">
      <c r="A1646" s="68" t="e">
        <f t="shared" si="36"/>
        <v>#REF!</v>
      </c>
      <c r="B1646" s="68" t="e">
        <f t="shared" si="37"/>
        <v>#REF!</v>
      </c>
      <c r="C1646" s="69" t="str">
        <f t="shared" si="38"/>
        <v/>
      </c>
      <c r="D1646" s="69" t="str">
        <f t="shared" si="39"/>
        <v/>
      </c>
      <c r="E1646" s="69" t="str">
        <f t="shared" si="40"/>
        <v/>
      </c>
      <c r="F1646" s="69" t="e">
        <f t="shared" si="41"/>
        <v>#VALUE!</v>
      </c>
    </row>
    <row r="1647" spans="1:6">
      <c r="A1647" s="68" t="e">
        <f t="shared" si="36"/>
        <v>#REF!</v>
      </c>
      <c r="B1647" s="68" t="e">
        <f t="shared" si="37"/>
        <v>#REF!</v>
      </c>
      <c r="C1647" s="69" t="str">
        <f t="shared" si="38"/>
        <v/>
      </c>
      <c r="D1647" s="69" t="str">
        <f t="shared" si="39"/>
        <v/>
      </c>
      <c r="E1647" s="69" t="str">
        <f t="shared" si="40"/>
        <v/>
      </c>
      <c r="F1647" s="69" t="e">
        <f t="shared" si="41"/>
        <v>#VALUE!</v>
      </c>
    </row>
    <row r="1648" spans="1:6">
      <c r="A1648" s="68" t="e">
        <f t="shared" si="36"/>
        <v>#REF!</v>
      </c>
      <c r="B1648" s="68" t="e">
        <f t="shared" si="37"/>
        <v>#REF!</v>
      </c>
      <c r="C1648" s="69" t="str">
        <f t="shared" si="38"/>
        <v/>
      </c>
      <c r="D1648" s="69" t="str">
        <f t="shared" si="39"/>
        <v/>
      </c>
      <c r="E1648" s="69" t="str">
        <f t="shared" si="40"/>
        <v/>
      </c>
      <c r="F1648" s="69" t="e">
        <f t="shared" si="41"/>
        <v>#VALUE!</v>
      </c>
    </row>
    <row r="1649" spans="1:6">
      <c r="A1649" s="68" t="e">
        <f t="shared" si="36"/>
        <v>#REF!</v>
      </c>
      <c r="B1649" s="68" t="e">
        <f t="shared" si="37"/>
        <v>#REF!</v>
      </c>
      <c r="C1649" s="69" t="str">
        <f t="shared" si="38"/>
        <v/>
      </c>
      <c r="D1649" s="69" t="str">
        <f t="shared" si="39"/>
        <v/>
      </c>
      <c r="E1649" s="69" t="str">
        <f t="shared" si="40"/>
        <v/>
      </c>
      <c r="F1649" s="69" t="e">
        <f t="shared" si="41"/>
        <v>#VALUE!</v>
      </c>
    </row>
    <row r="1650" spans="1:6">
      <c r="A1650" s="68" t="e">
        <f t="shared" si="36"/>
        <v>#REF!</v>
      </c>
      <c r="B1650" s="68" t="e">
        <f t="shared" si="37"/>
        <v>#REF!</v>
      </c>
      <c r="C1650" s="69" t="str">
        <f t="shared" si="38"/>
        <v/>
      </c>
      <c r="D1650" s="69" t="str">
        <f t="shared" si="39"/>
        <v/>
      </c>
      <c r="E1650" s="69" t="str">
        <f t="shared" si="40"/>
        <v/>
      </c>
      <c r="F1650" s="69" t="e">
        <f t="shared" si="41"/>
        <v>#VALUE!</v>
      </c>
    </row>
    <row r="1651" spans="1:6">
      <c r="A1651" s="68" t="e">
        <f t="shared" si="36"/>
        <v>#REF!</v>
      </c>
      <c r="B1651" s="68" t="e">
        <f t="shared" si="37"/>
        <v>#REF!</v>
      </c>
      <c r="C1651" s="69" t="str">
        <f t="shared" si="38"/>
        <v/>
      </c>
      <c r="D1651" s="69" t="str">
        <f t="shared" si="39"/>
        <v/>
      </c>
      <c r="E1651" s="69" t="str">
        <f t="shared" si="40"/>
        <v/>
      </c>
      <c r="F1651" s="69" t="e">
        <f t="shared" si="41"/>
        <v>#VALUE!</v>
      </c>
    </row>
    <row r="1652" spans="1:6">
      <c r="A1652" s="68" t="e">
        <f t="shared" si="36"/>
        <v>#REF!</v>
      </c>
      <c r="B1652" s="68" t="e">
        <f t="shared" si="37"/>
        <v>#REF!</v>
      </c>
      <c r="C1652" s="69" t="str">
        <f t="shared" si="38"/>
        <v/>
      </c>
      <c r="D1652" s="69" t="str">
        <f t="shared" si="39"/>
        <v/>
      </c>
      <c r="E1652" s="69" t="str">
        <f t="shared" si="40"/>
        <v/>
      </c>
      <c r="F1652" s="69" t="e">
        <f t="shared" si="41"/>
        <v>#VALUE!</v>
      </c>
    </row>
    <row r="1653" spans="1:6">
      <c r="A1653" s="68" t="e">
        <f t="shared" si="36"/>
        <v>#REF!</v>
      </c>
      <c r="B1653" s="68" t="e">
        <f t="shared" si="37"/>
        <v>#REF!</v>
      </c>
      <c r="C1653" s="69" t="str">
        <f t="shared" si="38"/>
        <v/>
      </c>
      <c r="D1653" s="69" t="str">
        <f t="shared" si="39"/>
        <v/>
      </c>
      <c r="E1653" s="69" t="str">
        <f t="shared" si="40"/>
        <v/>
      </c>
      <c r="F1653" s="69" t="e">
        <f t="shared" si="41"/>
        <v>#VALUE!</v>
      </c>
    </row>
    <row r="1654" spans="1:6">
      <c r="A1654" s="68" t="e">
        <f t="shared" si="36"/>
        <v>#REF!</v>
      </c>
      <c r="B1654" s="68" t="e">
        <f t="shared" si="37"/>
        <v>#REF!</v>
      </c>
      <c r="C1654" s="69" t="str">
        <f t="shared" si="38"/>
        <v/>
      </c>
      <c r="D1654" s="69" t="str">
        <f t="shared" si="39"/>
        <v/>
      </c>
      <c r="E1654" s="69" t="str">
        <f t="shared" si="40"/>
        <v/>
      </c>
      <c r="F1654" s="69" t="e">
        <f t="shared" si="41"/>
        <v>#VALUE!</v>
      </c>
    </row>
    <row r="1655" spans="1:6">
      <c r="A1655" s="68" t="e">
        <f t="shared" si="36"/>
        <v>#REF!</v>
      </c>
      <c r="B1655" s="68" t="e">
        <f t="shared" si="37"/>
        <v>#REF!</v>
      </c>
      <c r="C1655" s="69" t="str">
        <f t="shared" si="38"/>
        <v/>
      </c>
      <c r="D1655" s="69" t="str">
        <f t="shared" si="39"/>
        <v/>
      </c>
      <c r="E1655" s="69" t="str">
        <f t="shared" si="40"/>
        <v/>
      </c>
      <c r="F1655" s="69" t="e">
        <f t="shared" si="41"/>
        <v>#VALUE!</v>
      </c>
    </row>
    <row r="1656" spans="1:6">
      <c r="A1656" s="68" t="e">
        <f t="shared" si="36"/>
        <v>#REF!</v>
      </c>
      <c r="B1656" s="68" t="e">
        <f t="shared" si="37"/>
        <v>#REF!</v>
      </c>
      <c r="C1656" s="69" t="str">
        <f t="shared" si="38"/>
        <v/>
      </c>
      <c r="D1656" s="69" t="str">
        <f t="shared" si="39"/>
        <v/>
      </c>
      <c r="E1656" s="69" t="str">
        <f t="shared" si="40"/>
        <v/>
      </c>
      <c r="F1656" s="69" t="e">
        <f t="shared" si="41"/>
        <v>#VALUE!</v>
      </c>
    </row>
    <row r="1657" spans="1:6">
      <c r="A1657" s="68" t="e">
        <f t="shared" si="36"/>
        <v>#REF!</v>
      </c>
      <c r="B1657" s="68" t="e">
        <f t="shared" si="37"/>
        <v>#REF!</v>
      </c>
      <c r="C1657" s="69" t="str">
        <f t="shared" si="38"/>
        <v/>
      </c>
      <c r="D1657" s="69" t="str">
        <f t="shared" si="39"/>
        <v/>
      </c>
      <c r="E1657" s="69" t="str">
        <f t="shared" si="40"/>
        <v/>
      </c>
      <c r="F1657" s="69" t="e">
        <f t="shared" si="41"/>
        <v>#VALUE!</v>
      </c>
    </row>
    <row r="1658" spans="1:6">
      <c r="A1658" s="68" t="e">
        <f t="shared" si="36"/>
        <v>#REF!</v>
      </c>
      <c r="B1658" s="68" t="e">
        <f t="shared" si="37"/>
        <v>#REF!</v>
      </c>
      <c r="C1658" s="69" t="str">
        <f t="shared" si="38"/>
        <v/>
      </c>
      <c r="D1658" s="69" t="str">
        <f t="shared" si="39"/>
        <v/>
      </c>
      <c r="E1658" s="69" t="str">
        <f t="shared" si="40"/>
        <v/>
      </c>
      <c r="F1658" s="69" t="e">
        <f t="shared" si="41"/>
        <v>#VALUE!</v>
      </c>
    </row>
    <row r="1659" spans="1:6">
      <c r="A1659" s="68" t="e">
        <f t="shared" si="36"/>
        <v>#REF!</v>
      </c>
      <c r="B1659" s="68" t="e">
        <f t="shared" si="37"/>
        <v>#REF!</v>
      </c>
      <c r="C1659" s="69" t="str">
        <f t="shared" si="38"/>
        <v/>
      </c>
      <c r="D1659" s="69" t="str">
        <f t="shared" si="39"/>
        <v/>
      </c>
      <c r="E1659" s="69" t="str">
        <f t="shared" si="40"/>
        <v/>
      </c>
      <c r="F1659" s="69" t="e">
        <f t="shared" si="41"/>
        <v>#VALUE!</v>
      </c>
    </row>
    <row r="1660" spans="1:6">
      <c r="A1660" s="68" t="e">
        <f t="shared" si="36"/>
        <v>#REF!</v>
      </c>
      <c r="B1660" s="68" t="e">
        <f t="shared" si="37"/>
        <v>#REF!</v>
      </c>
      <c r="C1660" s="69" t="str">
        <f t="shared" si="38"/>
        <v/>
      </c>
      <c r="D1660" s="69" t="str">
        <f t="shared" si="39"/>
        <v/>
      </c>
      <c r="E1660" s="69" t="str">
        <f t="shared" si="40"/>
        <v/>
      </c>
      <c r="F1660" s="69" t="e">
        <f t="shared" si="41"/>
        <v>#VALUE!</v>
      </c>
    </row>
    <row r="1661" spans="1:6">
      <c r="A1661" s="68" t="e">
        <f t="shared" si="36"/>
        <v>#REF!</v>
      </c>
      <c r="B1661" s="68" t="e">
        <f t="shared" si="37"/>
        <v>#REF!</v>
      </c>
      <c r="C1661" s="69" t="str">
        <f t="shared" si="38"/>
        <v/>
      </c>
      <c r="D1661" s="69" t="str">
        <f t="shared" si="39"/>
        <v/>
      </c>
      <c r="E1661" s="69" t="str">
        <f t="shared" si="40"/>
        <v/>
      </c>
      <c r="F1661" s="69" t="e">
        <f t="shared" si="41"/>
        <v>#VALUE!</v>
      </c>
    </row>
    <row r="1662" spans="1:6">
      <c r="A1662" s="68" t="e">
        <f t="shared" si="36"/>
        <v>#REF!</v>
      </c>
      <c r="B1662" s="68" t="e">
        <f t="shared" si="37"/>
        <v>#REF!</v>
      </c>
      <c r="C1662" s="69" t="str">
        <f t="shared" si="38"/>
        <v/>
      </c>
      <c r="D1662" s="69" t="str">
        <f t="shared" si="39"/>
        <v/>
      </c>
      <c r="E1662" s="69" t="str">
        <f t="shared" si="40"/>
        <v/>
      </c>
      <c r="F1662" s="69" t="e">
        <f t="shared" si="41"/>
        <v>#VALUE!</v>
      </c>
    </row>
    <row r="1663" spans="1:6">
      <c r="A1663" s="68" t="e">
        <f t="shared" si="36"/>
        <v>#REF!</v>
      </c>
      <c r="B1663" s="68" t="e">
        <f t="shared" si="37"/>
        <v>#REF!</v>
      </c>
      <c r="C1663" s="69" t="str">
        <f t="shared" si="38"/>
        <v/>
      </c>
      <c r="D1663" s="69" t="str">
        <f t="shared" si="39"/>
        <v/>
      </c>
      <c r="E1663" s="69" t="str">
        <f t="shared" si="40"/>
        <v/>
      </c>
      <c r="F1663" s="69" t="e">
        <f t="shared" si="41"/>
        <v>#VALUE!</v>
      </c>
    </row>
    <row r="1664" spans="1:6">
      <c r="A1664" s="68" t="e">
        <f t="shared" si="36"/>
        <v>#REF!</v>
      </c>
      <c r="B1664" s="68" t="e">
        <f t="shared" si="37"/>
        <v>#REF!</v>
      </c>
      <c r="C1664" s="69" t="str">
        <f t="shared" si="38"/>
        <v/>
      </c>
      <c r="D1664" s="69" t="str">
        <f t="shared" si="39"/>
        <v/>
      </c>
      <c r="E1664" s="69" t="str">
        <f t="shared" si="40"/>
        <v/>
      </c>
      <c r="F1664" s="69" t="e">
        <f t="shared" si="41"/>
        <v>#VALUE!</v>
      </c>
    </row>
    <row r="1665" spans="1:6">
      <c r="A1665" s="68" t="e">
        <f t="shared" si="36"/>
        <v>#REF!</v>
      </c>
      <c r="B1665" s="68" t="e">
        <f t="shared" si="37"/>
        <v>#REF!</v>
      </c>
      <c r="C1665" s="69" t="str">
        <f t="shared" si="38"/>
        <v/>
      </c>
      <c r="D1665" s="69" t="str">
        <f t="shared" si="39"/>
        <v/>
      </c>
      <c r="E1665" s="69" t="str">
        <f t="shared" si="40"/>
        <v/>
      </c>
      <c r="F1665" s="69" t="e">
        <f t="shared" si="41"/>
        <v>#VALUE!</v>
      </c>
    </row>
    <row r="1666" spans="1:6">
      <c r="A1666" s="68" t="e">
        <f t="shared" si="36"/>
        <v>#REF!</v>
      </c>
      <c r="B1666" s="68" t="e">
        <f t="shared" si="37"/>
        <v>#REF!</v>
      </c>
      <c r="C1666" s="69" t="str">
        <f t="shared" si="38"/>
        <v/>
      </c>
      <c r="D1666" s="69" t="str">
        <f t="shared" si="39"/>
        <v/>
      </c>
      <c r="E1666" s="69" t="str">
        <f t="shared" si="40"/>
        <v/>
      </c>
      <c r="F1666" s="69" t="e">
        <f t="shared" si="41"/>
        <v>#VALUE!</v>
      </c>
    </row>
    <row r="1667" spans="1:6">
      <c r="A1667" s="68" t="e">
        <f t="shared" si="36"/>
        <v>#REF!</v>
      </c>
      <c r="B1667" s="68" t="e">
        <f t="shared" si="37"/>
        <v>#REF!</v>
      </c>
      <c r="C1667" s="69" t="str">
        <f t="shared" si="38"/>
        <v/>
      </c>
      <c r="D1667" s="69" t="str">
        <f t="shared" si="39"/>
        <v/>
      </c>
      <c r="E1667" s="69" t="str">
        <f t="shared" si="40"/>
        <v/>
      </c>
      <c r="F1667" s="69" t="e">
        <f t="shared" si="41"/>
        <v>#VALUE!</v>
      </c>
    </row>
    <row r="1668" spans="1:6">
      <c r="A1668" s="68" t="e">
        <f t="shared" si="36"/>
        <v>#REF!</v>
      </c>
      <c r="B1668" s="68" t="e">
        <f t="shared" si="37"/>
        <v>#REF!</v>
      </c>
      <c r="C1668" s="69" t="str">
        <f t="shared" si="38"/>
        <v/>
      </c>
      <c r="D1668" s="69" t="str">
        <f t="shared" si="39"/>
        <v/>
      </c>
      <c r="E1668" s="69" t="str">
        <f t="shared" si="40"/>
        <v/>
      </c>
      <c r="F1668" s="69" t="e">
        <f t="shared" si="41"/>
        <v>#VALUE!</v>
      </c>
    </row>
    <row r="1669" spans="1:6">
      <c r="A1669" s="68" t="e">
        <f t="shared" si="36"/>
        <v>#REF!</v>
      </c>
      <c r="B1669" s="68" t="e">
        <f t="shared" si="37"/>
        <v>#REF!</v>
      </c>
      <c r="C1669" s="69" t="str">
        <f t="shared" si="38"/>
        <v/>
      </c>
      <c r="D1669" s="69" t="str">
        <f t="shared" si="39"/>
        <v/>
      </c>
      <c r="E1669" s="69" t="str">
        <f t="shared" si="40"/>
        <v/>
      </c>
      <c r="F1669" s="69" t="e">
        <f t="shared" si="41"/>
        <v>#VALUE!</v>
      </c>
    </row>
    <row r="1670" spans="1:6">
      <c r="A1670" s="68" t="e">
        <f t="shared" si="36"/>
        <v>#REF!</v>
      </c>
      <c r="B1670" s="68" t="e">
        <f t="shared" si="37"/>
        <v>#REF!</v>
      </c>
      <c r="C1670" s="69" t="str">
        <f t="shared" si="38"/>
        <v/>
      </c>
      <c r="D1670" s="69" t="str">
        <f t="shared" si="39"/>
        <v/>
      </c>
      <c r="E1670" s="69" t="str">
        <f t="shared" si="40"/>
        <v/>
      </c>
      <c r="F1670" s="69" t="e">
        <f t="shared" si="41"/>
        <v>#VALUE!</v>
      </c>
    </row>
    <row r="1671" spans="1:6">
      <c r="A1671" s="68" t="e">
        <f t="shared" si="36"/>
        <v>#REF!</v>
      </c>
      <c r="B1671" s="68" t="e">
        <f t="shared" si="37"/>
        <v>#REF!</v>
      </c>
      <c r="C1671" s="69" t="str">
        <f t="shared" si="38"/>
        <v/>
      </c>
      <c r="D1671" s="69" t="str">
        <f t="shared" si="39"/>
        <v/>
      </c>
      <c r="E1671" s="69" t="str">
        <f t="shared" si="40"/>
        <v/>
      </c>
      <c r="F1671" s="69" t="e">
        <f t="shared" si="41"/>
        <v>#VALUE!</v>
      </c>
    </row>
    <row r="1672" spans="1:6">
      <c r="A1672" s="68" t="e">
        <f t="shared" si="36"/>
        <v>#REF!</v>
      </c>
      <c r="B1672" s="68" t="e">
        <f t="shared" si="37"/>
        <v>#REF!</v>
      </c>
      <c r="C1672" s="69" t="str">
        <f t="shared" si="38"/>
        <v/>
      </c>
      <c r="D1672" s="69" t="str">
        <f t="shared" si="39"/>
        <v/>
      </c>
      <c r="E1672" s="69" t="str">
        <f t="shared" si="40"/>
        <v/>
      </c>
      <c r="F1672" s="69" t="e">
        <f t="shared" si="41"/>
        <v>#VALUE!</v>
      </c>
    </row>
    <row r="1673" spans="1:6">
      <c r="A1673" s="68" t="e">
        <f t="shared" si="36"/>
        <v>#REF!</v>
      </c>
      <c r="B1673" s="68" t="e">
        <f t="shared" si="37"/>
        <v>#REF!</v>
      </c>
      <c r="C1673" s="69" t="str">
        <f t="shared" si="38"/>
        <v/>
      </c>
      <c r="D1673" s="69" t="str">
        <f t="shared" si="39"/>
        <v/>
      </c>
      <c r="E1673" s="69" t="str">
        <f t="shared" si="40"/>
        <v/>
      </c>
      <c r="F1673" s="69" t="e">
        <f t="shared" si="41"/>
        <v>#VALUE!</v>
      </c>
    </row>
    <row r="1674" spans="1:6">
      <c r="A1674" s="68" t="e">
        <f t="shared" si="36"/>
        <v>#REF!</v>
      </c>
      <c r="B1674" s="68" t="e">
        <f t="shared" si="37"/>
        <v>#REF!</v>
      </c>
      <c r="C1674" s="69" t="str">
        <f t="shared" si="38"/>
        <v/>
      </c>
      <c r="D1674" s="69" t="str">
        <f t="shared" si="39"/>
        <v/>
      </c>
      <c r="E1674" s="69" t="str">
        <f t="shared" si="40"/>
        <v/>
      </c>
      <c r="F1674" s="69" t="e">
        <f t="shared" si="41"/>
        <v>#VALUE!</v>
      </c>
    </row>
    <row r="1675" spans="1:6">
      <c r="A1675" s="68" t="e">
        <f t="shared" si="36"/>
        <v>#REF!</v>
      </c>
      <c r="B1675" s="68" t="e">
        <f t="shared" si="37"/>
        <v>#REF!</v>
      </c>
      <c r="C1675" s="69" t="str">
        <f t="shared" si="38"/>
        <v/>
      </c>
      <c r="D1675" s="69" t="str">
        <f t="shared" si="39"/>
        <v/>
      </c>
      <c r="E1675" s="69" t="str">
        <f t="shared" si="40"/>
        <v/>
      </c>
      <c r="F1675" s="69" t="e">
        <f t="shared" si="41"/>
        <v>#VALUE!</v>
      </c>
    </row>
    <row r="1676" spans="1:6">
      <c r="A1676" s="68" t="e">
        <f t="shared" si="36"/>
        <v>#REF!</v>
      </c>
      <c r="B1676" s="68" t="e">
        <f t="shared" si="37"/>
        <v>#REF!</v>
      </c>
      <c r="C1676" s="69" t="str">
        <f t="shared" si="38"/>
        <v/>
      </c>
      <c r="D1676" s="69" t="str">
        <f t="shared" si="39"/>
        <v/>
      </c>
      <c r="E1676" s="69" t="str">
        <f t="shared" si="40"/>
        <v/>
      </c>
      <c r="F1676" s="69" t="e">
        <f t="shared" si="41"/>
        <v>#VALUE!</v>
      </c>
    </row>
    <row r="1677" spans="1:6">
      <c r="A1677" s="68" t="e">
        <f t="shared" si="36"/>
        <v>#REF!</v>
      </c>
      <c r="B1677" s="68" t="e">
        <f t="shared" si="37"/>
        <v>#REF!</v>
      </c>
      <c r="C1677" s="69" t="str">
        <f t="shared" si="38"/>
        <v/>
      </c>
      <c r="D1677" s="69" t="str">
        <f t="shared" si="39"/>
        <v/>
      </c>
      <c r="E1677" s="69" t="str">
        <f t="shared" si="40"/>
        <v/>
      </c>
      <c r="F1677" s="69" t="e">
        <f t="shared" si="41"/>
        <v>#VALUE!</v>
      </c>
    </row>
    <row r="1678" spans="1:6">
      <c r="A1678" s="68" t="e">
        <f t="shared" si="36"/>
        <v>#REF!</v>
      </c>
      <c r="B1678" s="68" t="e">
        <f t="shared" si="37"/>
        <v>#REF!</v>
      </c>
      <c r="C1678" s="69" t="str">
        <f t="shared" si="38"/>
        <v/>
      </c>
      <c r="D1678" s="69" t="str">
        <f t="shared" si="39"/>
        <v/>
      </c>
      <c r="E1678" s="69" t="str">
        <f t="shared" si="40"/>
        <v/>
      </c>
      <c r="F1678" s="69" t="e">
        <f t="shared" si="41"/>
        <v>#VALUE!</v>
      </c>
    </row>
    <row r="1679" spans="1:6">
      <c r="A1679" s="68" t="e">
        <f t="shared" si="36"/>
        <v>#REF!</v>
      </c>
      <c r="B1679" s="68" t="e">
        <f t="shared" si="37"/>
        <v>#REF!</v>
      </c>
      <c r="C1679" s="69" t="str">
        <f t="shared" si="38"/>
        <v/>
      </c>
      <c r="D1679" s="69" t="str">
        <f t="shared" si="39"/>
        <v/>
      </c>
      <c r="E1679" s="69" t="str">
        <f t="shared" si="40"/>
        <v/>
      </c>
      <c r="F1679" s="69" t="e">
        <f t="shared" si="41"/>
        <v>#VALUE!</v>
      </c>
    </row>
    <row r="1680" spans="1:6">
      <c r="A1680" s="68" t="e">
        <f t="shared" si="36"/>
        <v>#REF!</v>
      </c>
      <c r="B1680" s="68" t="e">
        <f t="shared" si="37"/>
        <v>#REF!</v>
      </c>
      <c r="C1680" s="69" t="str">
        <f t="shared" si="38"/>
        <v/>
      </c>
      <c r="D1680" s="69" t="str">
        <f t="shared" si="39"/>
        <v/>
      </c>
      <c r="E1680" s="69" t="str">
        <f t="shared" si="40"/>
        <v/>
      </c>
      <c r="F1680" s="69" t="e">
        <f t="shared" si="41"/>
        <v>#VALUE!</v>
      </c>
    </row>
    <row r="1681" spans="1:6">
      <c r="A1681" s="68" t="e">
        <f t="shared" si="36"/>
        <v>#REF!</v>
      </c>
      <c r="B1681" s="68" t="e">
        <f t="shared" si="37"/>
        <v>#REF!</v>
      </c>
      <c r="C1681" s="69" t="str">
        <f t="shared" si="38"/>
        <v/>
      </c>
      <c r="D1681" s="69" t="str">
        <f t="shared" si="39"/>
        <v/>
      </c>
      <c r="E1681" s="69" t="str">
        <f t="shared" si="40"/>
        <v/>
      </c>
      <c r="F1681" s="69" t="e">
        <f t="shared" si="41"/>
        <v>#VALUE!</v>
      </c>
    </row>
    <row r="1682" spans="1:6">
      <c r="A1682" s="68" t="e">
        <f t="shared" si="36"/>
        <v>#REF!</v>
      </c>
      <c r="B1682" s="68" t="e">
        <f t="shared" si="37"/>
        <v>#REF!</v>
      </c>
      <c r="C1682" s="69" t="str">
        <f t="shared" si="38"/>
        <v/>
      </c>
      <c r="D1682" s="69" t="str">
        <f t="shared" si="39"/>
        <v/>
      </c>
      <c r="E1682" s="69" t="str">
        <f t="shared" si="40"/>
        <v/>
      </c>
      <c r="F1682" s="69" t="e">
        <f t="shared" si="41"/>
        <v>#VALUE!</v>
      </c>
    </row>
    <row r="1683" spans="1:6">
      <c r="A1683" s="68" t="e">
        <f t="shared" si="36"/>
        <v>#REF!</v>
      </c>
      <c r="B1683" s="68" t="e">
        <f t="shared" si="37"/>
        <v>#REF!</v>
      </c>
      <c r="C1683" s="69" t="str">
        <f t="shared" si="38"/>
        <v/>
      </c>
      <c r="D1683" s="69" t="str">
        <f t="shared" si="39"/>
        <v/>
      </c>
      <c r="E1683" s="69" t="str">
        <f t="shared" si="40"/>
        <v/>
      </c>
      <c r="F1683" s="69" t="e">
        <f t="shared" si="41"/>
        <v>#VALUE!</v>
      </c>
    </row>
    <row r="1684" spans="1:6">
      <c r="A1684" s="68" t="e">
        <f t="shared" si="36"/>
        <v>#REF!</v>
      </c>
      <c r="B1684" s="68" t="e">
        <f t="shared" si="37"/>
        <v>#REF!</v>
      </c>
      <c r="C1684" s="69" t="str">
        <f t="shared" si="38"/>
        <v/>
      </c>
      <c r="D1684" s="69" t="str">
        <f t="shared" si="39"/>
        <v/>
      </c>
      <c r="E1684" s="69" t="str">
        <f t="shared" si="40"/>
        <v/>
      </c>
      <c r="F1684" s="69" t="e">
        <f t="shared" si="41"/>
        <v>#VALUE!</v>
      </c>
    </row>
    <row r="1685" spans="1:6">
      <c r="A1685" s="68" t="e">
        <f t="shared" si="36"/>
        <v>#REF!</v>
      </c>
      <c r="B1685" s="68" t="e">
        <f t="shared" si="37"/>
        <v>#REF!</v>
      </c>
      <c r="C1685" s="69" t="str">
        <f t="shared" si="38"/>
        <v/>
      </c>
      <c r="D1685" s="69" t="str">
        <f t="shared" si="39"/>
        <v/>
      </c>
      <c r="E1685" s="69" t="str">
        <f t="shared" si="40"/>
        <v/>
      </c>
      <c r="F1685" s="69" t="e">
        <f t="shared" si="41"/>
        <v>#VALUE!</v>
      </c>
    </row>
    <row r="1686" spans="1:6">
      <c r="A1686" s="68" t="e">
        <f t="shared" si="36"/>
        <v>#REF!</v>
      </c>
      <c r="B1686" s="68" t="e">
        <f t="shared" si="37"/>
        <v>#REF!</v>
      </c>
      <c r="C1686" s="69" t="str">
        <f t="shared" si="38"/>
        <v/>
      </c>
      <c r="D1686" s="69" t="str">
        <f t="shared" si="39"/>
        <v/>
      </c>
      <c r="E1686" s="69" t="str">
        <f t="shared" si="40"/>
        <v/>
      </c>
      <c r="F1686" s="69" t="e">
        <f t="shared" si="41"/>
        <v>#VALUE!</v>
      </c>
    </row>
    <row r="1687" spans="1:6">
      <c r="A1687" s="68" t="e">
        <f t="shared" si="36"/>
        <v>#REF!</v>
      </c>
      <c r="B1687" s="68" t="e">
        <f t="shared" si="37"/>
        <v>#REF!</v>
      </c>
      <c r="C1687" s="69" t="str">
        <f t="shared" si="38"/>
        <v/>
      </c>
      <c r="D1687" s="69" t="str">
        <f t="shared" si="39"/>
        <v/>
      </c>
      <c r="E1687" s="69" t="str">
        <f t="shared" si="40"/>
        <v/>
      </c>
      <c r="F1687" s="69" t="e">
        <f t="shared" si="41"/>
        <v>#VALUE!</v>
      </c>
    </row>
    <row r="1688" spans="1:6">
      <c r="A1688" s="68" t="e">
        <f t="shared" si="36"/>
        <v>#REF!</v>
      </c>
      <c r="B1688" s="68" t="e">
        <f t="shared" si="37"/>
        <v>#REF!</v>
      </c>
      <c r="C1688" s="69" t="str">
        <f t="shared" si="38"/>
        <v/>
      </c>
      <c r="D1688" s="69" t="str">
        <f t="shared" si="39"/>
        <v/>
      </c>
      <c r="E1688" s="69" t="str">
        <f t="shared" si="40"/>
        <v/>
      </c>
      <c r="F1688" s="69" t="e">
        <f t="shared" si="41"/>
        <v>#VALUE!</v>
      </c>
    </row>
    <row r="1689" spans="1:6">
      <c r="A1689" s="68" t="e">
        <f t="shared" si="36"/>
        <v>#REF!</v>
      </c>
      <c r="B1689" s="68" t="e">
        <f t="shared" si="37"/>
        <v>#REF!</v>
      </c>
      <c r="C1689" s="69" t="str">
        <f t="shared" si="38"/>
        <v/>
      </c>
      <c r="D1689" s="69" t="str">
        <f t="shared" si="39"/>
        <v/>
      </c>
      <c r="E1689" s="69" t="str">
        <f t="shared" si="40"/>
        <v/>
      </c>
      <c r="F1689" s="69" t="e">
        <f t="shared" si="41"/>
        <v>#VALUE!</v>
      </c>
    </row>
    <row r="1690" spans="1:6">
      <c r="A1690" s="68" t="e">
        <f t="shared" si="36"/>
        <v>#REF!</v>
      </c>
      <c r="B1690" s="68" t="e">
        <f t="shared" si="37"/>
        <v>#REF!</v>
      </c>
      <c r="C1690" s="69" t="str">
        <f t="shared" si="38"/>
        <v/>
      </c>
      <c r="D1690" s="69" t="str">
        <f t="shared" si="39"/>
        <v/>
      </c>
      <c r="E1690" s="69" t="str">
        <f t="shared" si="40"/>
        <v/>
      </c>
      <c r="F1690" s="69" t="e">
        <f t="shared" si="41"/>
        <v>#VALUE!</v>
      </c>
    </row>
    <row r="1691" spans="1:6">
      <c r="A1691" s="68" t="e">
        <f t="shared" si="36"/>
        <v>#REF!</v>
      </c>
      <c r="B1691" s="68" t="e">
        <f t="shared" si="37"/>
        <v>#REF!</v>
      </c>
      <c r="C1691" s="69" t="str">
        <f t="shared" si="38"/>
        <v/>
      </c>
      <c r="D1691" s="69" t="str">
        <f t="shared" si="39"/>
        <v/>
      </c>
      <c r="E1691" s="69" t="str">
        <f t="shared" si="40"/>
        <v/>
      </c>
      <c r="F1691" s="69" t="e">
        <f t="shared" si="41"/>
        <v>#VALUE!</v>
      </c>
    </row>
    <row r="1692" spans="1:6">
      <c r="A1692" s="68" t="e">
        <f t="shared" si="36"/>
        <v>#REF!</v>
      </c>
      <c r="B1692" s="68" t="e">
        <f t="shared" si="37"/>
        <v>#REF!</v>
      </c>
      <c r="C1692" s="69" t="str">
        <f t="shared" si="38"/>
        <v/>
      </c>
      <c r="D1692" s="69" t="str">
        <f t="shared" si="39"/>
        <v/>
      </c>
      <c r="E1692" s="69" t="str">
        <f t="shared" si="40"/>
        <v/>
      </c>
      <c r="F1692" s="69" t="e">
        <f t="shared" si="41"/>
        <v>#VALUE!</v>
      </c>
    </row>
    <row r="1693" spans="1:6">
      <c r="A1693" s="68" t="e">
        <f t="shared" si="36"/>
        <v>#REF!</v>
      </c>
      <c r="B1693" s="68" t="e">
        <f t="shared" si="37"/>
        <v>#REF!</v>
      </c>
      <c r="C1693" s="69" t="str">
        <f t="shared" si="38"/>
        <v/>
      </c>
      <c r="D1693" s="69" t="str">
        <f t="shared" si="39"/>
        <v/>
      </c>
      <c r="E1693" s="69" t="str">
        <f t="shared" si="40"/>
        <v/>
      </c>
      <c r="F1693" s="69" t="e">
        <f t="shared" si="41"/>
        <v>#VALUE!</v>
      </c>
    </row>
    <row r="1694" spans="1:6">
      <c r="A1694" s="68" t="e">
        <f t="shared" si="36"/>
        <v>#REF!</v>
      </c>
      <c r="B1694" s="68" t="e">
        <f t="shared" si="37"/>
        <v>#REF!</v>
      </c>
      <c r="C1694" s="69" t="str">
        <f t="shared" si="38"/>
        <v/>
      </c>
      <c r="D1694" s="69" t="str">
        <f t="shared" si="39"/>
        <v/>
      </c>
      <c r="E1694" s="69" t="str">
        <f t="shared" si="40"/>
        <v/>
      </c>
      <c r="F1694" s="69" t="e">
        <f t="shared" si="41"/>
        <v>#VALUE!</v>
      </c>
    </row>
    <row r="1695" spans="1:6">
      <c r="A1695" s="68" t="e">
        <f t="shared" si="36"/>
        <v>#REF!</v>
      </c>
      <c r="B1695" s="68" t="e">
        <f t="shared" si="37"/>
        <v>#REF!</v>
      </c>
      <c r="C1695" s="69" t="str">
        <f t="shared" si="38"/>
        <v/>
      </c>
      <c r="D1695" s="69" t="str">
        <f t="shared" si="39"/>
        <v/>
      </c>
      <c r="E1695" s="69" t="str">
        <f t="shared" si="40"/>
        <v/>
      </c>
      <c r="F1695" s="69" t="e">
        <f t="shared" si="41"/>
        <v>#VALUE!</v>
      </c>
    </row>
    <row r="1696" spans="1:6">
      <c r="A1696" s="68" t="e">
        <f t="shared" si="36"/>
        <v>#REF!</v>
      </c>
      <c r="B1696" s="68" t="e">
        <f t="shared" si="37"/>
        <v>#REF!</v>
      </c>
      <c r="C1696" s="69" t="str">
        <f t="shared" si="38"/>
        <v/>
      </c>
      <c r="D1696" s="69" t="str">
        <f t="shared" si="39"/>
        <v/>
      </c>
      <c r="E1696" s="69" t="str">
        <f t="shared" si="40"/>
        <v/>
      </c>
      <c r="F1696" s="69" t="e">
        <f t="shared" si="41"/>
        <v>#VALUE!</v>
      </c>
    </row>
    <row r="1697" spans="1:6">
      <c r="A1697" s="68" t="e">
        <f t="shared" si="36"/>
        <v>#REF!</v>
      </c>
      <c r="B1697" s="68" t="e">
        <f t="shared" si="37"/>
        <v>#REF!</v>
      </c>
      <c r="C1697" s="69" t="str">
        <f t="shared" si="38"/>
        <v/>
      </c>
      <c r="D1697" s="69" t="str">
        <f t="shared" si="39"/>
        <v/>
      </c>
      <c r="E1697" s="69" t="str">
        <f t="shared" si="40"/>
        <v/>
      </c>
      <c r="F1697" s="69" t="e">
        <f t="shared" si="41"/>
        <v>#VALUE!</v>
      </c>
    </row>
    <row r="1698" spans="1:6">
      <c r="A1698" s="68" t="e">
        <f t="shared" si="36"/>
        <v>#REF!</v>
      </c>
      <c r="B1698" s="68" t="e">
        <f t="shared" si="37"/>
        <v>#REF!</v>
      </c>
      <c r="C1698" s="69" t="str">
        <f t="shared" si="38"/>
        <v/>
      </c>
      <c r="D1698" s="69" t="str">
        <f t="shared" si="39"/>
        <v/>
      </c>
      <c r="E1698" s="69" t="str">
        <f t="shared" si="40"/>
        <v/>
      </c>
      <c r="F1698" s="69" t="e">
        <f t="shared" si="41"/>
        <v>#VALUE!</v>
      </c>
    </row>
    <row r="1699" spans="1:6">
      <c r="A1699" s="68" t="e">
        <f t="shared" si="36"/>
        <v>#REF!</v>
      </c>
      <c r="B1699" s="68" t="e">
        <f t="shared" si="37"/>
        <v>#REF!</v>
      </c>
      <c r="C1699" s="69" t="str">
        <f t="shared" si="38"/>
        <v/>
      </c>
      <c r="D1699" s="69" t="str">
        <f t="shared" si="39"/>
        <v/>
      </c>
      <c r="E1699" s="69" t="str">
        <f t="shared" si="40"/>
        <v/>
      </c>
      <c r="F1699" s="69" t="e">
        <f t="shared" si="41"/>
        <v>#VALUE!</v>
      </c>
    </row>
    <row r="1700" spans="1:6">
      <c r="A1700" s="68" t="e">
        <f t="shared" si="36"/>
        <v>#REF!</v>
      </c>
      <c r="B1700" s="68" t="e">
        <f t="shared" si="37"/>
        <v>#REF!</v>
      </c>
      <c r="C1700" s="69" t="str">
        <f t="shared" si="38"/>
        <v/>
      </c>
      <c r="D1700" s="69" t="str">
        <f t="shared" si="39"/>
        <v/>
      </c>
      <c r="E1700" s="69" t="str">
        <f t="shared" si="40"/>
        <v/>
      </c>
      <c r="F1700" s="69" t="e">
        <f t="shared" si="41"/>
        <v>#VALUE!</v>
      </c>
    </row>
    <row r="1701" spans="1:6">
      <c r="A1701" s="68" t="e">
        <f t="shared" si="36"/>
        <v>#REF!</v>
      </c>
      <c r="B1701" s="68" t="e">
        <f t="shared" si="37"/>
        <v>#REF!</v>
      </c>
      <c r="C1701" s="69" t="str">
        <f t="shared" si="38"/>
        <v/>
      </c>
      <c r="D1701" s="69" t="str">
        <f t="shared" si="39"/>
        <v/>
      </c>
      <c r="E1701" s="69" t="str">
        <f t="shared" si="40"/>
        <v/>
      </c>
      <c r="F1701" s="69" t="e">
        <f t="shared" si="41"/>
        <v>#VALUE!</v>
      </c>
    </row>
    <row r="1702" spans="1:6">
      <c r="A1702" s="68" t="e">
        <f t="shared" si="36"/>
        <v>#REF!</v>
      </c>
      <c r="B1702" s="68" t="e">
        <f t="shared" si="37"/>
        <v>#REF!</v>
      </c>
      <c r="C1702" s="69" t="str">
        <f t="shared" si="38"/>
        <v/>
      </c>
      <c r="D1702" s="69" t="str">
        <f t="shared" si="39"/>
        <v/>
      </c>
      <c r="E1702" s="69" t="str">
        <f t="shared" si="40"/>
        <v/>
      </c>
      <c r="F1702" s="69" t="e">
        <f t="shared" si="41"/>
        <v>#VALUE!</v>
      </c>
    </row>
    <row r="1703" spans="1:6">
      <c r="A1703" s="68" t="e">
        <f t="shared" si="36"/>
        <v>#REF!</v>
      </c>
      <c r="B1703" s="68" t="e">
        <f t="shared" si="37"/>
        <v>#REF!</v>
      </c>
      <c r="C1703" s="69" t="str">
        <f t="shared" si="38"/>
        <v/>
      </c>
      <c r="D1703" s="69" t="str">
        <f t="shared" si="39"/>
        <v/>
      </c>
      <c r="E1703" s="69" t="str">
        <f t="shared" si="40"/>
        <v/>
      </c>
      <c r="F1703" s="69" t="e">
        <f t="shared" si="41"/>
        <v>#VALUE!</v>
      </c>
    </row>
    <row r="1704" spans="1:6">
      <c r="A1704" s="68" t="e">
        <f t="shared" si="36"/>
        <v>#REF!</v>
      </c>
      <c r="B1704" s="68" t="e">
        <f t="shared" si="37"/>
        <v>#REF!</v>
      </c>
      <c r="C1704" s="69" t="str">
        <f t="shared" si="38"/>
        <v/>
      </c>
      <c r="D1704" s="69" t="str">
        <f t="shared" si="39"/>
        <v/>
      </c>
      <c r="E1704" s="69" t="str">
        <f t="shared" si="40"/>
        <v/>
      </c>
      <c r="F1704" s="69" t="e">
        <f t="shared" si="41"/>
        <v>#VALUE!</v>
      </c>
    </row>
    <row r="1705" spans="1:6">
      <c r="A1705" s="68" t="e">
        <f t="shared" si="36"/>
        <v>#REF!</v>
      </c>
      <c r="B1705" s="68" t="e">
        <f t="shared" si="37"/>
        <v>#REF!</v>
      </c>
      <c r="C1705" s="69" t="str">
        <f t="shared" si="38"/>
        <v/>
      </c>
      <c r="D1705" s="69" t="str">
        <f t="shared" si="39"/>
        <v/>
      </c>
      <c r="E1705" s="69" t="str">
        <f t="shared" si="40"/>
        <v/>
      </c>
      <c r="F1705" s="69" t="e">
        <f t="shared" si="41"/>
        <v>#VALUE!</v>
      </c>
    </row>
    <row r="1706" spans="1:6">
      <c r="A1706" s="68" t="e">
        <f t="shared" si="36"/>
        <v>#REF!</v>
      </c>
      <c r="B1706" s="68" t="e">
        <f t="shared" si="37"/>
        <v>#REF!</v>
      </c>
      <c r="C1706" s="69" t="str">
        <f t="shared" si="38"/>
        <v/>
      </c>
      <c r="D1706" s="69" t="str">
        <f t="shared" si="39"/>
        <v/>
      </c>
      <c r="E1706" s="69" t="str">
        <f t="shared" si="40"/>
        <v/>
      </c>
      <c r="F1706" s="69" t="e">
        <f t="shared" si="41"/>
        <v>#VALUE!</v>
      </c>
    </row>
    <row r="1707" spans="1:6">
      <c r="A1707" s="68" t="e">
        <f t="shared" si="36"/>
        <v>#REF!</v>
      </c>
      <c r="B1707" s="68" t="e">
        <f t="shared" si="37"/>
        <v>#REF!</v>
      </c>
      <c r="C1707" s="69" t="str">
        <f t="shared" si="38"/>
        <v/>
      </c>
      <c r="D1707" s="69" t="str">
        <f t="shared" si="39"/>
        <v/>
      </c>
      <c r="E1707" s="69" t="str">
        <f t="shared" si="40"/>
        <v/>
      </c>
      <c r="F1707" s="69" t="e">
        <f t="shared" si="41"/>
        <v>#VALUE!</v>
      </c>
    </row>
    <row r="1708" spans="1:6">
      <c r="A1708" s="68" t="e">
        <f t="shared" si="36"/>
        <v>#REF!</v>
      </c>
      <c r="B1708" s="68" t="e">
        <f t="shared" si="37"/>
        <v>#REF!</v>
      </c>
      <c r="C1708" s="69" t="str">
        <f t="shared" si="38"/>
        <v/>
      </c>
      <c r="D1708" s="69" t="str">
        <f t="shared" si="39"/>
        <v/>
      </c>
      <c r="E1708" s="69" t="str">
        <f t="shared" si="40"/>
        <v/>
      </c>
      <c r="F1708" s="69" t="e">
        <f t="shared" si="41"/>
        <v>#VALUE!</v>
      </c>
    </row>
    <row r="1709" spans="1:6">
      <c r="A1709" s="68" t="e">
        <f t="shared" si="36"/>
        <v>#REF!</v>
      </c>
      <c r="B1709" s="68" t="e">
        <f t="shared" si="37"/>
        <v>#REF!</v>
      </c>
      <c r="C1709" s="69" t="str">
        <f t="shared" si="38"/>
        <v/>
      </c>
      <c r="D1709" s="69" t="str">
        <f t="shared" si="39"/>
        <v/>
      </c>
      <c r="E1709" s="69" t="str">
        <f t="shared" si="40"/>
        <v/>
      </c>
      <c r="F1709" s="69" t="e">
        <f t="shared" si="41"/>
        <v>#VALUE!</v>
      </c>
    </row>
    <row r="1710" spans="1:6">
      <c r="A1710" s="68" t="e">
        <f t="shared" si="36"/>
        <v>#REF!</v>
      </c>
      <c r="B1710" s="68" t="e">
        <f t="shared" si="37"/>
        <v>#REF!</v>
      </c>
      <c r="C1710" s="69" t="str">
        <f t="shared" si="38"/>
        <v/>
      </c>
      <c r="D1710" s="69" t="str">
        <f t="shared" si="39"/>
        <v/>
      </c>
      <c r="E1710" s="69" t="str">
        <f t="shared" si="40"/>
        <v/>
      </c>
      <c r="F1710" s="69" t="e">
        <f t="shared" si="41"/>
        <v>#VALUE!</v>
      </c>
    </row>
    <row r="1711" spans="1:6">
      <c r="A1711" s="68" t="e">
        <f t="shared" si="36"/>
        <v>#REF!</v>
      </c>
      <c r="B1711" s="68" t="e">
        <f t="shared" si="37"/>
        <v>#REF!</v>
      </c>
      <c r="C1711" s="69" t="str">
        <f t="shared" si="38"/>
        <v/>
      </c>
      <c r="D1711" s="69" t="str">
        <f t="shared" si="39"/>
        <v/>
      </c>
      <c r="E1711" s="69" t="str">
        <f t="shared" si="40"/>
        <v/>
      </c>
      <c r="F1711" s="69" t="e">
        <f t="shared" si="41"/>
        <v>#VALUE!</v>
      </c>
    </row>
    <row r="1712" spans="1:6">
      <c r="A1712" s="68" t="e">
        <f t="shared" si="36"/>
        <v>#REF!</v>
      </c>
      <c r="B1712" s="68" t="e">
        <f t="shared" si="37"/>
        <v>#REF!</v>
      </c>
      <c r="C1712" s="69" t="str">
        <f t="shared" si="38"/>
        <v/>
      </c>
      <c r="D1712" s="69" t="str">
        <f t="shared" si="39"/>
        <v/>
      </c>
      <c r="E1712" s="69" t="str">
        <f t="shared" si="40"/>
        <v/>
      </c>
      <c r="F1712" s="69" t="e">
        <f t="shared" si="41"/>
        <v>#VALUE!</v>
      </c>
    </row>
    <row r="1713" spans="1:6">
      <c r="A1713" s="68" t="e">
        <f t="shared" si="36"/>
        <v>#REF!</v>
      </c>
      <c r="B1713" s="68" t="e">
        <f t="shared" si="37"/>
        <v>#REF!</v>
      </c>
      <c r="C1713" s="69" t="str">
        <f t="shared" si="38"/>
        <v/>
      </c>
      <c r="D1713" s="69" t="str">
        <f t="shared" si="39"/>
        <v/>
      </c>
      <c r="E1713" s="69" t="str">
        <f t="shared" si="40"/>
        <v/>
      </c>
      <c r="F1713" s="69" t="e">
        <f t="shared" si="41"/>
        <v>#VALUE!</v>
      </c>
    </row>
    <row r="1714" spans="1:6">
      <c r="A1714" s="68" t="e">
        <f t="shared" si="36"/>
        <v>#REF!</v>
      </c>
      <c r="B1714" s="68" t="e">
        <f t="shared" si="37"/>
        <v>#REF!</v>
      </c>
      <c r="C1714" s="69" t="str">
        <f t="shared" si="38"/>
        <v/>
      </c>
      <c r="D1714" s="69" t="str">
        <f t="shared" si="39"/>
        <v/>
      </c>
      <c r="E1714" s="69" t="str">
        <f t="shared" si="40"/>
        <v/>
      </c>
      <c r="F1714" s="69" t="e">
        <f t="shared" si="41"/>
        <v>#VALUE!</v>
      </c>
    </row>
    <row r="1715" spans="1:6">
      <c r="A1715" s="68" t="e">
        <f t="shared" si="36"/>
        <v>#REF!</v>
      </c>
      <c r="B1715" s="68" t="e">
        <f t="shared" si="37"/>
        <v>#REF!</v>
      </c>
      <c r="C1715" s="69" t="str">
        <f t="shared" si="38"/>
        <v/>
      </c>
      <c r="D1715" s="69" t="str">
        <f t="shared" si="39"/>
        <v/>
      </c>
      <c r="E1715" s="69" t="str">
        <f t="shared" si="40"/>
        <v/>
      </c>
      <c r="F1715" s="69" t="e">
        <f t="shared" si="41"/>
        <v>#VALUE!</v>
      </c>
    </row>
    <row r="1716" spans="1:6">
      <c r="A1716" s="68" t="e">
        <f t="shared" si="36"/>
        <v>#REF!</v>
      </c>
      <c r="B1716" s="68" t="e">
        <f t="shared" si="37"/>
        <v>#REF!</v>
      </c>
      <c r="C1716" s="69" t="str">
        <f t="shared" si="38"/>
        <v/>
      </c>
      <c r="D1716" s="69" t="str">
        <f t="shared" si="39"/>
        <v/>
      </c>
      <c r="E1716" s="69" t="str">
        <f t="shared" si="40"/>
        <v/>
      </c>
      <c r="F1716" s="69" t="e">
        <f t="shared" si="41"/>
        <v>#VALUE!</v>
      </c>
    </row>
    <row r="1717" spans="1:6">
      <c r="A1717" s="68" t="e">
        <f t="shared" si="36"/>
        <v>#REF!</v>
      </c>
      <c r="B1717" s="68" t="e">
        <f t="shared" si="37"/>
        <v>#REF!</v>
      </c>
      <c r="C1717" s="69" t="str">
        <f t="shared" si="38"/>
        <v/>
      </c>
      <c r="D1717" s="69" t="str">
        <f t="shared" si="39"/>
        <v/>
      </c>
      <c r="E1717" s="69" t="str">
        <f t="shared" si="40"/>
        <v/>
      </c>
      <c r="F1717" s="69" t="e">
        <f t="shared" si="41"/>
        <v>#VALUE!</v>
      </c>
    </row>
    <row r="1718" spans="1:6">
      <c r="A1718" s="68" t="e">
        <f t="shared" si="36"/>
        <v>#REF!</v>
      </c>
      <c r="B1718" s="68" t="e">
        <f t="shared" si="37"/>
        <v>#REF!</v>
      </c>
      <c r="C1718" s="69" t="str">
        <f t="shared" si="38"/>
        <v/>
      </c>
      <c r="D1718" s="69" t="str">
        <f t="shared" si="39"/>
        <v/>
      </c>
      <c r="E1718" s="69" t="str">
        <f t="shared" si="40"/>
        <v/>
      </c>
      <c r="F1718" s="69" t="e">
        <f t="shared" si="41"/>
        <v>#VALUE!</v>
      </c>
    </row>
    <row r="1719" spans="1:6">
      <c r="A1719" s="68" t="e">
        <f t="shared" si="36"/>
        <v>#REF!</v>
      </c>
      <c r="B1719" s="68" t="e">
        <f t="shared" si="37"/>
        <v>#REF!</v>
      </c>
      <c r="C1719" s="69" t="str">
        <f t="shared" si="38"/>
        <v/>
      </c>
      <c r="D1719" s="69" t="str">
        <f t="shared" si="39"/>
        <v/>
      </c>
      <c r="E1719" s="69" t="str">
        <f t="shared" si="40"/>
        <v/>
      </c>
      <c r="F1719" s="69" t="e">
        <f t="shared" si="41"/>
        <v>#VALUE!</v>
      </c>
    </row>
    <row r="1720" spans="1:6">
      <c r="A1720" s="68" t="e">
        <f t="shared" si="36"/>
        <v>#REF!</v>
      </c>
      <c r="B1720" s="68" t="e">
        <f t="shared" si="37"/>
        <v>#REF!</v>
      </c>
      <c r="C1720" s="69" t="str">
        <f t="shared" si="38"/>
        <v/>
      </c>
      <c r="D1720" s="69" t="str">
        <f t="shared" si="39"/>
        <v/>
      </c>
      <c r="E1720" s="69" t="str">
        <f t="shared" si="40"/>
        <v/>
      </c>
      <c r="F1720" s="69" t="e">
        <f t="shared" si="41"/>
        <v>#VALUE!</v>
      </c>
    </row>
    <row r="1721" spans="1:6">
      <c r="A1721" s="68" t="e">
        <f t="shared" si="36"/>
        <v>#REF!</v>
      </c>
      <c r="B1721" s="68" t="e">
        <f t="shared" si="37"/>
        <v>#REF!</v>
      </c>
      <c r="C1721" s="69" t="str">
        <f t="shared" si="38"/>
        <v/>
      </c>
      <c r="D1721" s="69" t="str">
        <f t="shared" si="39"/>
        <v/>
      </c>
      <c r="E1721" s="69" t="str">
        <f t="shared" si="40"/>
        <v/>
      </c>
      <c r="F1721" s="69" t="e">
        <f t="shared" si="41"/>
        <v>#VALUE!</v>
      </c>
    </row>
    <row r="1722" spans="1:6">
      <c r="A1722" s="68" t="e">
        <f t="shared" si="36"/>
        <v>#REF!</v>
      </c>
      <c r="B1722" s="68" t="e">
        <f t="shared" si="37"/>
        <v>#REF!</v>
      </c>
      <c r="C1722" s="69" t="str">
        <f t="shared" si="38"/>
        <v/>
      </c>
      <c r="D1722" s="69" t="str">
        <f t="shared" si="39"/>
        <v/>
      </c>
      <c r="E1722" s="69" t="str">
        <f t="shared" si="40"/>
        <v/>
      </c>
      <c r="F1722" s="69" t="e">
        <f t="shared" si="41"/>
        <v>#VALUE!</v>
      </c>
    </row>
    <row r="1723" spans="1:6">
      <c r="A1723" s="68" t="e">
        <f t="shared" si="36"/>
        <v>#REF!</v>
      </c>
      <c r="B1723" s="68" t="e">
        <f t="shared" si="37"/>
        <v>#REF!</v>
      </c>
      <c r="C1723" s="69" t="str">
        <f t="shared" si="38"/>
        <v/>
      </c>
      <c r="D1723" s="69" t="str">
        <f t="shared" si="39"/>
        <v/>
      </c>
      <c r="E1723" s="69" t="str">
        <f t="shared" si="40"/>
        <v/>
      </c>
      <c r="F1723" s="69" t="e">
        <f t="shared" si="41"/>
        <v>#VALUE!</v>
      </c>
    </row>
    <row r="1724" spans="1:6">
      <c r="A1724" s="68" t="e">
        <f t="shared" si="36"/>
        <v>#REF!</v>
      </c>
      <c r="B1724" s="68" t="e">
        <f t="shared" si="37"/>
        <v>#REF!</v>
      </c>
      <c r="C1724" s="69" t="str">
        <f t="shared" si="38"/>
        <v/>
      </c>
      <c r="D1724" s="69" t="str">
        <f t="shared" si="39"/>
        <v/>
      </c>
      <c r="E1724" s="69" t="str">
        <f t="shared" si="40"/>
        <v/>
      </c>
      <c r="F1724" s="69" t="e">
        <f t="shared" si="41"/>
        <v>#VALUE!</v>
      </c>
    </row>
    <row r="1725" spans="1:6">
      <c r="A1725" s="68" t="e">
        <f t="shared" si="36"/>
        <v>#REF!</v>
      </c>
      <c r="B1725" s="68" t="e">
        <f t="shared" si="37"/>
        <v>#REF!</v>
      </c>
      <c r="C1725" s="69" t="str">
        <f t="shared" si="38"/>
        <v/>
      </c>
      <c r="D1725" s="69" t="str">
        <f t="shared" si="39"/>
        <v/>
      </c>
      <c r="E1725" s="69" t="str">
        <f t="shared" si="40"/>
        <v/>
      </c>
      <c r="F1725" s="69" t="e">
        <f t="shared" si="41"/>
        <v>#VALUE!</v>
      </c>
    </row>
    <row r="1726" spans="1:6">
      <c r="A1726" s="68" t="e">
        <f t="shared" si="36"/>
        <v>#REF!</v>
      </c>
      <c r="B1726" s="68" t="e">
        <f t="shared" si="37"/>
        <v>#REF!</v>
      </c>
      <c r="C1726" s="69" t="str">
        <f t="shared" si="38"/>
        <v/>
      </c>
      <c r="D1726" s="69" t="str">
        <f t="shared" si="39"/>
        <v/>
      </c>
      <c r="E1726" s="69" t="str">
        <f t="shared" si="40"/>
        <v/>
      </c>
      <c r="F1726" s="69" t="e">
        <f t="shared" si="41"/>
        <v>#VALUE!</v>
      </c>
    </row>
    <row r="1727" spans="1:6">
      <c r="A1727" s="68" t="e">
        <f t="shared" si="36"/>
        <v>#REF!</v>
      </c>
      <c r="B1727" s="68" t="e">
        <f t="shared" si="37"/>
        <v>#REF!</v>
      </c>
      <c r="C1727" s="69" t="str">
        <f t="shared" si="38"/>
        <v/>
      </c>
      <c r="D1727" s="69" t="str">
        <f t="shared" si="39"/>
        <v/>
      </c>
      <c r="E1727" s="69" t="str">
        <f t="shared" si="40"/>
        <v/>
      </c>
      <c r="F1727" s="69" t="e">
        <f t="shared" si="41"/>
        <v>#VALUE!</v>
      </c>
    </row>
    <row r="1728" spans="1:6">
      <c r="A1728" s="68" t="e">
        <f t="shared" si="36"/>
        <v>#REF!</v>
      </c>
      <c r="B1728" s="68" t="e">
        <f t="shared" si="37"/>
        <v>#REF!</v>
      </c>
      <c r="C1728" s="69" t="str">
        <f t="shared" si="38"/>
        <v/>
      </c>
      <c r="D1728" s="69" t="str">
        <f t="shared" si="39"/>
        <v/>
      </c>
      <c r="E1728" s="69" t="str">
        <f t="shared" si="40"/>
        <v/>
      </c>
      <c r="F1728" s="69" t="e">
        <f t="shared" si="41"/>
        <v>#VALUE!</v>
      </c>
    </row>
    <row r="1729" spans="1:6">
      <c r="A1729" s="68" t="e">
        <f t="shared" si="36"/>
        <v>#REF!</v>
      </c>
      <c r="B1729" s="68" t="e">
        <f t="shared" si="37"/>
        <v>#REF!</v>
      </c>
      <c r="C1729" s="69" t="str">
        <f t="shared" si="38"/>
        <v/>
      </c>
      <c r="D1729" s="69" t="str">
        <f t="shared" si="39"/>
        <v/>
      </c>
      <c r="E1729" s="69" t="str">
        <f t="shared" si="40"/>
        <v/>
      </c>
      <c r="F1729" s="69" t="e">
        <f t="shared" si="41"/>
        <v>#VALUE!</v>
      </c>
    </row>
    <row r="1730" spans="1:6">
      <c r="A1730" s="68" t="e">
        <f t="shared" si="36"/>
        <v>#REF!</v>
      </c>
      <c r="B1730" s="68" t="e">
        <f t="shared" si="37"/>
        <v>#REF!</v>
      </c>
      <c r="C1730" s="69" t="str">
        <f t="shared" si="38"/>
        <v/>
      </c>
      <c r="D1730" s="69" t="str">
        <f t="shared" si="39"/>
        <v/>
      </c>
      <c r="E1730" s="69" t="str">
        <f t="shared" si="40"/>
        <v/>
      </c>
      <c r="F1730" s="69" t="e">
        <f t="shared" si="41"/>
        <v>#VALUE!</v>
      </c>
    </row>
    <row r="1731" spans="1:6">
      <c r="A1731" s="68" t="e">
        <f t="shared" si="36"/>
        <v>#REF!</v>
      </c>
      <c r="B1731" s="68" t="e">
        <f t="shared" si="37"/>
        <v>#REF!</v>
      </c>
      <c r="C1731" s="69" t="str">
        <f t="shared" si="38"/>
        <v/>
      </c>
      <c r="D1731" s="69" t="str">
        <f t="shared" si="39"/>
        <v/>
      </c>
      <c r="E1731" s="69" t="str">
        <f t="shared" si="40"/>
        <v/>
      </c>
      <c r="F1731" s="69" t="e">
        <f t="shared" si="41"/>
        <v>#VALUE!</v>
      </c>
    </row>
    <row r="1732" spans="1:6">
      <c r="A1732" s="68" t="e">
        <f t="shared" si="36"/>
        <v>#REF!</v>
      </c>
      <c r="B1732" s="68" t="e">
        <f t="shared" si="37"/>
        <v>#REF!</v>
      </c>
      <c r="C1732" s="69" t="str">
        <f t="shared" si="38"/>
        <v/>
      </c>
      <c r="D1732" s="69" t="str">
        <f t="shared" si="39"/>
        <v/>
      </c>
      <c r="E1732" s="69" t="str">
        <f t="shared" si="40"/>
        <v/>
      </c>
      <c r="F1732" s="69" t="e">
        <f t="shared" si="41"/>
        <v>#VALUE!</v>
      </c>
    </row>
    <row r="1733" spans="1:6">
      <c r="A1733" s="68" t="e">
        <f t="shared" si="36"/>
        <v>#REF!</v>
      </c>
      <c r="B1733" s="68" t="e">
        <f t="shared" si="37"/>
        <v>#REF!</v>
      </c>
      <c r="C1733" s="69" t="str">
        <f t="shared" si="38"/>
        <v/>
      </c>
      <c r="D1733" s="69" t="str">
        <f t="shared" si="39"/>
        <v/>
      </c>
      <c r="E1733" s="69" t="str">
        <f t="shared" si="40"/>
        <v/>
      </c>
      <c r="F1733" s="69" t="e">
        <f t="shared" si="41"/>
        <v>#VALUE!</v>
      </c>
    </row>
    <row r="1734" spans="1:6">
      <c r="A1734" s="68" t="e">
        <f t="shared" si="36"/>
        <v>#REF!</v>
      </c>
      <c r="B1734" s="68" t="e">
        <f t="shared" si="37"/>
        <v>#REF!</v>
      </c>
      <c r="C1734" s="69" t="str">
        <f t="shared" si="38"/>
        <v/>
      </c>
      <c r="D1734" s="69" t="str">
        <f t="shared" si="39"/>
        <v/>
      </c>
      <c r="E1734" s="69" t="str">
        <f t="shared" si="40"/>
        <v/>
      </c>
      <c r="F1734" s="69" t="e">
        <f t="shared" si="41"/>
        <v>#VALUE!</v>
      </c>
    </row>
    <row r="1735" spans="1:6">
      <c r="A1735" s="68" t="e">
        <f t="shared" si="36"/>
        <v>#REF!</v>
      </c>
      <c r="B1735" s="68" t="e">
        <f t="shared" si="37"/>
        <v>#REF!</v>
      </c>
      <c r="C1735" s="69" t="str">
        <f t="shared" si="38"/>
        <v/>
      </c>
      <c r="D1735" s="69" t="str">
        <f t="shared" si="39"/>
        <v/>
      </c>
      <c r="E1735" s="69" t="str">
        <f t="shared" si="40"/>
        <v/>
      </c>
      <c r="F1735" s="69" t="e">
        <f t="shared" si="41"/>
        <v>#VALUE!</v>
      </c>
    </row>
    <row r="1736" spans="1:6">
      <c r="A1736" s="68" t="e">
        <f t="shared" si="36"/>
        <v>#REF!</v>
      </c>
      <c r="B1736" s="68" t="e">
        <f t="shared" si="37"/>
        <v>#REF!</v>
      </c>
      <c r="C1736" s="69" t="str">
        <f t="shared" si="38"/>
        <v/>
      </c>
      <c r="D1736" s="69" t="str">
        <f t="shared" si="39"/>
        <v/>
      </c>
      <c r="E1736" s="69" t="str">
        <f t="shared" si="40"/>
        <v/>
      </c>
      <c r="F1736" s="69" t="e">
        <f t="shared" si="41"/>
        <v>#VALUE!</v>
      </c>
    </row>
    <row r="1737" spans="1:6">
      <c r="A1737" s="68" t="e">
        <f t="shared" si="36"/>
        <v>#REF!</v>
      </c>
      <c r="B1737" s="68" t="e">
        <f t="shared" si="37"/>
        <v>#REF!</v>
      </c>
      <c r="C1737" s="69" t="str">
        <f t="shared" si="38"/>
        <v/>
      </c>
      <c r="D1737" s="69" t="str">
        <f t="shared" si="39"/>
        <v/>
      </c>
      <c r="E1737" s="69" t="str">
        <f t="shared" si="40"/>
        <v/>
      </c>
      <c r="F1737" s="69" t="e">
        <f t="shared" si="41"/>
        <v>#VALUE!</v>
      </c>
    </row>
    <row r="1738" spans="1:6">
      <c r="A1738" s="68" t="e">
        <f t="shared" si="36"/>
        <v>#REF!</v>
      </c>
      <c r="B1738" s="68" t="e">
        <f t="shared" si="37"/>
        <v>#REF!</v>
      </c>
      <c r="C1738" s="69" t="str">
        <f t="shared" si="38"/>
        <v/>
      </c>
      <c r="D1738" s="69" t="str">
        <f t="shared" si="39"/>
        <v/>
      </c>
      <c r="E1738" s="69" t="str">
        <f t="shared" si="40"/>
        <v/>
      </c>
      <c r="F1738" s="69" t="e">
        <f t="shared" si="41"/>
        <v>#VALUE!</v>
      </c>
    </row>
    <row r="1739" spans="1:6">
      <c r="A1739" s="68" t="e">
        <f t="shared" si="36"/>
        <v>#REF!</v>
      </c>
      <c r="B1739" s="68" t="e">
        <f t="shared" si="37"/>
        <v>#REF!</v>
      </c>
      <c r="C1739" s="69" t="str">
        <f t="shared" si="38"/>
        <v/>
      </c>
      <c r="D1739" s="69" t="str">
        <f t="shared" si="39"/>
        <v/>
      </c>
      <c r="E1739" s="69" t="str">
        <f t="shared" si="40"/>
        <v/>
      </c>
      <c r="F1739" s="69" t="e">
        <f t="shared" si="41"/>
        <v>#VALUE!</v>
      </c>
    </row>
    <row r="1740" spans="1:6">
      <c r="A1740" s="68" t="e">
        <f t="shared" si="36"/>
        <v>#REF!</v>
      </c>
      <c r="B1740" s="68" t="e">
        <f t="shared" si="37"/>
        <v>#REF!</v>
      </c>
      <c r="C1740" s="69" t="str">
        <f t="shared" si="38"/>
        <v/>
      </c>
      <c r="D1740" s="69" t="str">
        <f t="shared" si="39"/>
        <v/>
      </c>
      <c r="E1740" s="69" t="str">
        <f t="shared" si="40"/>
        <v/>
      </c>
      <c r="F1740" s="69" t="e">
        <f t="shared" si="41"/>
        <v>#VALUE!</v>
      </c>
    </row>
    <row r="1741" spans="1:6">
      <c r="A1741" s="68" t="e">
        <f t="shared" si="36"/>
        <v>#REF!</v>
      </c>
      <c r="B1741" s="68" t="e">
        <f t="shared" si="37"/>
        <v>#REF!</v>
      </c>
      <c r="C1741" s="69" t="str">
        <f t="shared" si="38"/>
        <v/>
      </c>
      <c r="D1741" s="69" t="str">
        <f t="shared" si="39"/>
        <v/>
      </c>
      <c r="E1741" s="69" t="str">
        <f t="shared" si="40"/>
        <v/>
      </c>
      <c r="F1741" s="69" t="e">
        <f t="shared" si="41"/>
        <v>#VALUE!</v>
      </c>
    </row>
    <row r="1742" spans="1:6">
      <c r="A1742" s="68" t="e">
        <f t="shared" si="36"/>
        <v>#REF!</v>
      </c>
      <c r="B1742" s="68" t="e">
        <f t="shared" si="37"/>
        <v>#REF!</v>
      </c>
      <c r="C1742" s="69" t="str">
        <f t="shared" si="38"/>
        <v/>
      </c>
      <c r="D1742" s="69" t="str">
        <f t="shared" si="39"/>
        <v/>
      </c>
      <c r="E1742" s="69" t="str">
        <f t="shared" si="40"/>
        <v/>
      </c>
      <c r="F1742" s="69" t="e">
        <f t="shared" si="41"/>
        <v>#VALUE!</v>
      </c>
    </row>
    <row r="1743" spans="1:6">
      <c r="A1743" s="68" t="e">
        <f t="shared" si="36"/>
        <v>#REF!</v>
      </c>
      <c r="B1743" s="68" t="e">
        <f t="shared" si="37"/>
        <v>#REF!</v>
      </c>
      <c r="C1743" s="69" t="str">
        <f t="shared" si="38"/>
        <v/>
      </c>
      <c r="D1743" s="69" t="str">
        <f t="shared" si="39"/>
        <v/>
      </c>
      <c r="E1743" s="69" t="str">
        <f t="shared" si="40"/>
        <v/>
      </c>
      <c r="F1743" s="69" t="e">
        <f t="shared" si="41"/>
        <v>#VALUE!</v>
      </c>
    </row>
    <row r="1744" spans="1:6">
      <c r="A1744" s="68" t="e">
        <f t="shared" si="36"/>
        <v>#REF!</v>
      </c>
      <c r="B1744" s="68" t="e">
        <f t="shared" si="37"/>
        <v>#REF!</v>
      </c>
      <c r="C1744" s="69" t="str">
        <f t="shared" si="38"/>
        <v/>
      </c>
      <c r="D1744" s="69" t="str">
        <f t="shared" si="39"/>
        <v/>
      </c>
      <c r="E1744" s="69" t="str">
        <f t="shared" si="40"/>
        <v/>
      </c>
      <c r="F1744" s="69" t="e">
        <f t="shared" si="41"/>
        <v>#VALUE!</v>
      </c>
    </row>
    <row r="1745" spans="1:6">
      <c r="A1745" s="68" t="e">
        <f t="shared" si="36"/>
        <v>#REF!</v>
      </c>
      <c r="B1745" s="68" t="e">
        <f t="shared" si="37"/>
        <v>#REF!</v>
      </c>
      <c r="C1745" s="69" t="str">
        <f t="shared" si="38"/>
        <v/>
      </c>
      <c r="D1745" s="69" t="str">
        <f t="shared" si="39"/>
        <v/>
      </c>
      <c r="E1745" s="69" t="str">
        <f t="shared" si="40"/>
        <v/>
      </c>
      <c r="F1745" s="69" t="e">
        <f t="shared" si="41"/>
        <v>#VALUE!</v>
      </c>
    </row>
    <row r="1746" spans="1:6">
      <c r="A1746" s="68" t="e">
        <f t="shared" si="36"/>
        <v>#REF!</v>
      </c>
      <c r="B1746" s="68" t="e">
        <f t="shared" si="37"/>
        <v>#REF!</v>
      </c>
      <c r="C1746" s="69" t="str">
        <f t="shared" si="38"/>
        <v/>
      </c>
      <c r="D1746" s="69" t="str">
        <f t="shared" si="39"/>
        <v/>
      </c>
      <c r="E1746" s="69" t="str">
        <f t="shared" si="40"/>
        <v/>
      </c>
      <c r="F1746" s="69" t="e">
        <f t="shared" si="41"/>
        <v>#VALUE!</v>
      </c>
    </row>
    <row r="1747" spans="1:6">
      <c r="A1747" s="68" t="e">
        <f t="shared" si="36"/>
        <v>#REF!</v>
      </c>
      <c r="B1747" s="68" t="e">
        <f t="shared" si="37"/>
        <v>#REF!</v>
      </c>
      <c r="C1747" s="69" t="str">
        <f t="shared" si="38"/>
        <v/>
      </c>
      <c r="D1747" s="69" t="str">
        <f t="shared" si="39"/>
        <v/>
      </c>
      <c r="E1747" s="69" t="str">
        <f t="shared" si="40"/>
        <v/>
      </c>
      <c r="F1747" s="69" t="e">
        <f t="shared" si="41"/>
        <v>#VALUE!</v>
      </c>
    </row>
    <row r="1748" spans="1:6">
      <c r="A1748" s="68" t="e">
        <f t="shared" si="36"/>
        <v>#REF!</v>
      </c>
      <c r="B1748" s="68" t="e">
        <f t="shared" si="37"/>
        <v>#REF!</v>
      </c>
      <c r="C1748" s="69" t="str">
        <f t="shared" si="38"/>
        <v/>
      </c>
      <c r="D1748" s="69" t="str">
        <f t="shared" si="39"/>
        <v/>
      </c>
      <c r="E1748" s="69" t="str">
        <f t="shared" si="40"/>
        <v/>
      </c>
      <c r="F1748" s="69" t="e">
        <f t="shared" si="41"/>
        <v>#VALUE!</v>
      </c>
    </row>
    <row r="1749" spans="1:6">
      <c r="A1749" s="68" t="e">
        <f t="shared" si="36"/>
        <v>#REF!</v>
      </c>
      <c r="B1749" s="68" t="e">
        <f t="shared" si="37"/>
        <v>#REF!</v>
      </c>
      <c r="C1749" s="69" t="str">
        <f t="shared" si="38"/>
        <v/>
      </c>
      <c r="D1749" s="69" t="str">
        <f t="shared" si="39"/>
        <v/>
      </c>
      <c r="E1749" s="69" t="str">
        <f t="shared" si="40"/>
        <v/>
      </c>
      <c r="F1749" s="69" t="e">
        <f t="shared" si="41"/>
        <v>#VALUE!</v>
      </c>
    </row>
    <row r="1750" spans="1:6">
      <c r="A1750" s="68" t="e">
        <f t="shared" si="36"/>
        <v>#REF!</v>
      </c>
      <c r="B1750" s="68" t="e">
        <f t="shared" si="37"/>
        <v>#REF!</v>
      </c>
      <c r="C1750" s="69" t="str">
        <f t="shared" si="38"/>
        <v/>
      </c>
      <c r="D1750" s="69" t="str">
        <f t="shared" si="39"/>
        <v/>
      </c>
      <c r="E1750" s="69" t="str">
        <f t="shared" si="40"/>
        <v/>
      </c>
      <c r="F1750" s="69" t="e">
        <f t="shared" si="41"/>
        <v>#VALUE!</v>
      </c>
    </row>
    <row r="1751" spans="1:6">
      <c r="A1751" s="68" t="e">
        <f t="shared" si="36"/>
        <v>#REF!</v>
      </c>
      <c r="B1751" s="68" t="e">
        <f t="shared" si="37"/>
        <v>#REF!</v>
      </c>
      <c r="C1751" s="69" t="str">
        <f t="shared" si="38"/>
        <v/>
      </c>
      <c r="D1751" s="69" t="str">
        <f t="shared" si="39"/>
        <v/>
      </c>
      <c r="E1751" s="69" t="str">
        <f t="shared" si="40"/>
        <v/>
      </c>
      <c r="F1751" s="69" t="e">
        <f t="shared" si="41"/>
        <v>#VALUE!</v>
      </c>
    </row>
    <row r="1752" spans="1:6">
      <c r="A1752" s="68" t="e">
        <f t="shared" si="36"/>
        <v>#REF!</v>
      </c>
      <c r="B1752" s="68" t="e">
        <f t="shared" si="37"/>
        <v>#REF!</v>
      </c>
      <c r="C1752" s="69" t="str">
        <f t="shared" si="38"/>
        <v/>
      </c>
      <c r="D1752" s="69" t="str">
        <f t="shared" si="39"/>
        <v/>
      </c>
      <c r="E1752" s="69" t="str">
        <f t="shared" si="40"/>
        <v/>
      </c>
      <c r="F1752" s="69" t="e">
        <f t="shared" si="41"/>
        <v>#VALUE!</v>
      </c>
    </row>
    <row r="1753" spans="1:6">
      <c r="A1753" s="68" t="e">
        <f t="shared" si="36"/>
        <v>#REF!</v>
      </c>
      <c r="B1753" s="68" t="e">
        <f t="shared" si="37"/>
        <v>#REF!</v>
      </c>
      <c r="C1753" s="69" t="str">
        <f t="shared" si="38"/>
        <v/>
      </c>
      <c r="D1753" s="69" t="str">
        <f t="shared" si="39"/>
        <v/>
      </c>
      <c r="E1753" s="69" t="str">
        <f t="shared" si="40"/>
        <v/>
      </c>
      <c r="F1753" s="69" t="e">
        <f t="shared" si="41"/>
        <v>#VALUE!</v>
      </c>
    </row>
    <row r="1754" spans="1:6">
      <c r="A1754" s="68" t="e">
        <f t="shared" si="36"/>
        <v>#REF!</v>
      </c>
      <c r="B1754" s="68" t="e">
        <f t="shared" si="37"/>
        <v>#REF!</v>
      </c>
      <c r="C1754" s="69" t="str">
        <f t="shared" si="38"/>
        <v/>
      </c>
      <c r="D1754" s="69" t="str">
        <f t="shared" si="39"/>
        <v/>
      </c>
      <c r="E1754" s="69" t="str">
        <f t="shared" si="40"/>
        <v/>
      </c>
      <c r="F1754" s="69" t="e">
        <f t="shared" si="41"/>
        <v>#VALUE!</v>
      </c>
    </row>
    <row r="1755" spans="1:6">
      <c r="A1755" s="68" t="e">
        <f t="shared" si="36"/>
        <v>#REF!</v>
      </c>
      <c r="B1755" s="68" t="e">
        <f t="shared" si="37"/>
        <v>#REF!</v>
      </c>
      <c r="C1755" s="69" t="str">
        <f t="shared" si="38"/>
        <v/>
      </c>
      <c r="D1755" s="69" t="str">
        <f t="shared" si="39"/>
        <v/>
      </c>
      <c r="E1755" s="69" t="str">
        <f t="shared" si="40"/>
        <v/>
      </c>
      <c r="F1755" s="69" t="e">
        <f t="shared" si="41"/>
        <v>#VALUE!</v>
      </c>
    </row>
    <row r="1756" spans="1:6">
      <c r="A1756" s="68" t="e">
        <f t="shared" si="36"/>
        <v>#REF!</v>
      </c>
      <c r="B1756" s="68" t="e">
        <f t="shared" si="37"/>
        <v>#REF!</v>
      </c>
      <c r="C1756" s="69" t="str">
        <f t="shared" si="38"/>
        <v/>
      </c>
      <c r="D1756" s="69" t="str">
        <f t="shared" si="39"/>
        <v/>
      </c>
      <c r="E1756" s="69" t="str">
        <f t="shared" si="40"/>
        <v/>
      </c>
      <c r="F1756" s="69" t="e">
        <f t="shared" si="41"/>
        <v>#VALUE!</v>
      </c>
    </row>
    <row r="1757" spans="1:6">
      <c r="A1757" s="68" t="e">
        <f t="shared" si="36"/>
        <v>#REF!</v>
      </c>
      <c r="B1757" s="68" t="e">
        <f t="shared" si="37"/>
        <v>#REF!</v>
      </c>
      <c r="C1757" s="69" t="str">
        <f t="shared" si="38"/>
        <v/>
      </c>
      <c r="D1757" s="69" t="str">
        <f t="shared" si="39"/>
        <v/>
      </c>
      <c r="E1757" s="69" t="str">
        <f t="shared" si="40"/>
        <v/>
      </c>
      <c r="F1757" s="69" t="e">
        <f t="shared" si="41"/>
        <v>#VALUE!</v>
      </c>
    </row>
    <row r="1758" spans="1:6">
      <c r="A1758" s="68" t="e">
        <f t="shared" si="36"/>
        <v>#REF!</v>
      </c>
      <c r="B1758" s="68" t="e">
        <f t="shared" si="37"/>
        <v>#REF!</v>
      </c>
      <c r="C1758" s="69" t="str">
        <f t="shared" si="38"/>
        <v/>
      </c>
      <c r="D1758" s="69" t="str">
        <f t="shared" si="39"/>
        <v/>
      </c>
      <c r="E1758" s="69" t="str">
        <f t="shared" si="40"/>
        <v/>
      </c>
      <c r="F1758" s="69" t="e">
        <f t="shared" si="41"/>
        <v>#VALUE!</v>
      </c>
    </row>
    <row r="1759" spans="1:6">
      <c r="A1759" s="68" t="e">
        <f t="shared" si="36"/>
        <v>#REF!</v>
      </c>
      <c r="B1759" s="68" t="e">
        <f t="shared" si="37"/>
        <v>#REF!</v>
      </c>
      <c r="C1759" s="69" t="str">
        <f t="shared" si="38"/>
        <v/>
      </c>
      <c r="D1759" s="69" t="str">
        <f t="shared" si="39"/>
        <v/>
      </c>
      <c r="E1759" s="69" t="str">
        <f t="shared" si="40"/>
        <v/>
      </c>
      <c r="F1759" s="69" t="e">
        <f t="shared" si="41"/>
        <v>#VALUE!</v>
      </c>
    </row>
    <row r="1760" spans="1:6">
      <c r="A1760" s="68" t="e">
        <f t="shared" si="36"/>
        <v>#REF!</v>
      </c>
      <c r="B1760" s="68" t="e">
        <f t="shared" si="37"/>
        <v>#REF!</v>
      </c>
      <c r="C1760" s="69" t="str">
        <f t="shared" si="38"/>
        <v/>
      </c>
      <c r="D1760" s="69" t="str">
        <f t="shared" si="39"/>
        <v/>
      </c>
      <c r="E1760" s="69" t="str">
        <f t="shared" si="40"/>
        <v/>
      </c>
      <c r="F1760" s="69" t="e">
        <f t="shared" si="41"/>
        <v>#VALUE!</v>
      </c>
    </row>
    <row r="1761" spans="1:6">
      <c r="A1761" s="68" t="e">
        <f t="shared" si="36"/>
        <v>#REF!</v>
      </c>
      <c r="B1761" s="68" t="e">
        <f t="shared" si="37"/>
        <v>#REF!</v>
      </c>
      <c r="C1761" s="69" t="str">
        <f t="shared" si="38"/>
        <v/>
      </c>
      <c r="D1761" s="69" t="str">
        <f t="shared" si="39"/>
        <v/>
      </c>
      <c r="E1761" s="69" t="str">
        <f t="shared" si="40"/>
        <v/>
      </c>
      <c r="F1761" s="69" t="e">
        <f t="shared" si="41"/>
        <v>#VALUE!</v>
      </c>
    </row>
    <row r="1762" spans="1:6">
      <c r="A1762" s="68" t="e">
        <f t="shared" si="36"/>
        <v>#REF!</v>
      </c>
      <c r="B1762" s="68" t="e">
        <f t="shared" si="37"/>
        <v>#REF!</v>
      </c>
      <c r="C1762" s="69" t="str">
        <f t="shared" si="38"/>
        <v/>
      </c>
      <c r="D1762" s="69" t="str">
        <f t="shared" si="39"/>
        <v/>
      </c>
      <c r="E1762" s="69" t="str">
        <f t="shared" si="40"/>
        <v/>
      </c>
      <c r="F1762" s="69" t="e">
        <f t="shared" si="41"/>
        <v>#VALUE!</v>
      </c>
    </row>
    <row r="1763" spans="1:6">
      <c r="A1763" s="68" t="e">
        <f t="shared" si="36"/>
        <v>#REF!</v>
      </c>
      <c r="B1763" s="68" t="e">
        <f t="shared" si="37"/>
        <v>#REF!</v>
      </c>
      <c r="C1763" s="69" t="str">
        <f t="shared" si="38"/>
        <v/>
      </c>
      <c r="D1763" s="69" t="str">
        <f t="shared" si="39"/>
        <v/>
      </c>
      <c r="E1763" s="69" t="str">
        <f t="shared" si="40"/>
        <v/>
      </c>
      <c r="F1763" s="69" t="e">
        <f t="shared" si="41"/>
        <v>#VALUE!</v>
      </c>
    </row>
    <row r="1764" spans="1:6">
      <c r="A1764" s="68" t="e">
        <f t="shared" si="36"/>
        <v>#REF!</v>
      </c>
      <c r="B1764" s="68" t="e">
        <f t="shared" si="37"/>
        <v>#REF!</v>
      </c>
      <c r="C1764" s="69" t="str">
        <f t="shared" si="38"/>
        <v/>
      </c>
      <c r="D1764" s="69" t="str">
        <f t="shared" si="39"/>
        <v/>
      </c>
      <c r="E1764" s="69" t="str">
        <f t="shared" si="40"/>
        <v/>
      </c>
      <c r="F1764" s="69" t="e">
        <f t="shared" si="41"/>
        <v>#VALUE!</v>
      </c>
    </row>
    <row r="1765" spans="1:6">
      <c r="A1765" s="68" t="e">
        <f t="shared" si="36"/>
        <v>#REF!</v>
      </c>
      <c r="B1765" s="68" t="e">
        <f t="shared" si="37"/>
        <v>#REF!</v>
      </c>
      <c r="C1765" s="69" t="str">
        <f t="shared" si="38"/>
        <v/>
      </c>
      <c r="D1765" s="69" t="str">
        <f t="shared" si="39"/>
        <v/>
      </c>
      <c r="E1765" s="69" t="str">
        <f t="shared" si="40"/>
        <v/>
      </c>
      <c r="F1765" s="69" t="e">
        <f t="shared" si="41"/>
        <v>#VALUE!</v>
      </c>
    </row>
    <row r="1766" spans="1:6">
      <c r="A1766" s="68" t="e">
        <f t="shared" si="36"/>
        <v>#REF!</v>
      </c>
      <c r="B1766" s="68" t="e">
        <f t="shared" si="37"/>
        <v>#REF!</v>
      </c>
      <c r="C1766" s="69" t="str">
        <f t="shared" si="38"/>
        <v/>
      </c>
      <c r="D1766" s="69" t="str">
        <f t="shared" si="39"/>
        <v/>
      </c>
      <c r="E1766" s="69" t="str">
        <f t="shared" si="40"/>
        <v/>
      </c>
      <c r="F1766" s="69" t="e">
        <f t="shared" si="41"/>
        <v>#VALUE!</v>
      </c>
    </row>
    <row r="1767" spans="1:6">
      <c r="A1767" s="68" t="e">
        <f t="shared" si="36"/>
        <v>#REF!</v>
      </c>
      <c r="B1767" s="68" t="e">
        <f t="shared" si="37"/>
        <v>#REF!</v>
      </c>
      <c r="C1767" s="69" t="str">
        <f t="shared" si="38"/>
        <v/>
      </c>
      <c r="D1767" s="69" t="str">
        <f t="shared" si="39"/>
        <v/>
      </c>
      <c r="E1767" s="69" t="str">
        <f t="shared" si="40"/>
        <v/>
      </c>
      <c r="F1767" s="69" t="e">
        <f t="shared" si="41"/>
        <v>#VALUE!</v>
      </c>
    </row>
    <row r="1768" spans="1:6">
      <c r="A1768" s="68" t="e">
        <f t="shared" si="36"/>
        <v>#REF!</v>
      </c>
      <c r="B1768" s="68" t="e">
        <f t="shared" si="37"/>
        <v>#REF!</v>
      </c>
      <c r="C1768" s="69" t="str">
        <f t="shared" si="38"/>
        <v/>
      </c>
      <c r="D1768" s="69" t="str">
        <f t="shared" si="39"/>
        <v/>
      </c>
      <c r="E1768" s="69" t="str">
        <f t="shared" si="40"/>
        <v/>
      </c>
      <c r="F1768" s="69" t="e">
        <f t="shared" si="41"/>
        <v>#VALUE!</v>
      </c>
    </row>
    <row r="1769" spans="1:6">
      <c r="A1769" s="68" t="e">
        <f t="shared" si="36"/>
        <v>#REF!</v>
      </c>
      <c r="B1769" s="68" t="e">
        <f t="shared" si="37"/>
        <v>#REF!</v>
      </c>
      <c r="C1769" s="69" t="str">
        <f t="shared" si="38"/>
        <v/>
      </c>
      <c r="D1769" s="69" t="str">
        <f t="shared" si="39"/>
        <v/>
      </c>
      <c r="E1769" s="69" t="str">
        <f t="shared" si="40"/>
        <v/>
      </c>
      <c r="F1769" s="69" t="e">
        <f t="shared" si="41"/>
        <v>#VALUE!</v>
      </c>
    </row>
    <row r="1770" spans="1:6">
      <c r="A1770" s="68" t="e">
        <f t="shared" si="36"/>
        <v>#REF!</v>
      </c>
      <c r="B1770" s="68" t="e">
        <f t="shared" si="37"/>
        <v>#REF!</v>
      </c>
      <c r="C1770" s="69" t="str">
        <f t="shared" si="38"/>
        <v/>
      </c>
      <c r="D1770" s="69" t="str">
        <f t="shared" si="39"/>
        <v/>
      </c>
      <c r="E1770" s="69" t="str">
        <f t="shared" si="40"/>
        <v/>
      </c>
      <c r="F1770" s="69" t="e">
        <f t="shared" si="41"/>
        <v>#VALUE!</v>
      </c>
    </row>
    <row r="1771" spans="1:6">
      <c r="A1771" s="68" t="e">
        <f t="shared" si="36"/>
        <v>#REF!</v>
      </c>
      <c r="B1771" s="68" t="e">
        <f t="shared" si="37"/>
        <v>#REF!</v>
      </c>
      <c r="C1771" s="69" t="str">
        <f t="shared" si="38"/>
        <v/>
      </c>
      <c r="D1771" s="69" t="str">
        <f t="shared" si="39"/>
        <v/>
      </c>
      <c r="E1771" s="69" t="str">
        <f t="shared" si="40"/>
        <v/>
      </c>
      <c r="F1771" s="69" t="e">
        <f t="shared" si="41"/>
        <v>#VALUE!</v>
      </c>
    </row>
    <row r="1772" spans="1:6">
      <c r="A1772" s="68" t="e">
        <f t="shared" si="36"/>
        <v>#REF!</v>
      </c>
      <c r="B1772" s="68" t="e">
        <f t="shared" si="37"/>
        <v>#REF!</v>
      </c>
      <c r="C1772" s="69" t="str">
        <f t="shared" si="38"/>
        <v/>
      </c>
      <c r="D1772" s="69" t="str">
        <f t="shared" si="39"/>
        <v/>
      </c>
      <c r="E1772" s="69" t="str">
        <f t="shared" si="40"/>
        <v/>
      </c>
      <c r="F1772" s="69" t="e">
        <f t="shared" si="41"/>
        <v>#VALUE!</v>
      </c>
    </row>
    <row r="1773" spans="1:6">
      <c r="A1773" s="68" t="e">
        <f t="shared" si="36"/>
        <v>#REF!</v>
      </c>
      <c r="B1773" s="68" t="e">
        <f t="shared" si="37"/>
        <v>#REF!</v>
      </c>
      <c r="C1773" s="69" t="str">
        <f t="shared" si="38"/>
        <v/>
      </c>
      <c r="D1773" s="69" t="str">
        <f t="shared" si="39"/>
        <v/>
      </c>
      <c r="E1773" s="69" t="str">
        <f t="shared" si="40"/>
        <v/>
      </c>
      <c r="F1773" s="69" t="e">
        <f t="shared" si="41"/>
        <v>#VALUE!</v>
      </c>
    </row>
    <row r="1774" spans="1:6">
      <c r="A1774" s="68" t="e">
        <f t="shared" si="36"/>
        <v>#REF!</v>
      </c>
      <c r="B1774" s="68" t="e">
        <f t="shared" si="37"/>
        <v>#REF!</v>
      </c>
      <c r="C1774" s="69" t="str">
        <f t="shared" si="38"/>
        <v/>
      </c>
      <c r="D1774" s="69" t="str">
        <f t="shared" si="39"/>
        <v/>
      </c>
      <c r="E1774" s="69" t="str">
        <f t="shared" si="40"/>
        <v/>
      </c>
      <c r="F1774" s="69" t="e">
        <f t="shared" si="41"/>
        <v>#VALUE!</v>
      </c>
    </row>
    <row r="1775" spans="1:6">
      <c r="A1775" s="68" t="e">
        <f t="shared" si="36"/>
        <v>#REF!</v>
      </c>
      <c r="B1775" s="68" t="e">
        <f t="shared" si="37"/>
        <v>#REF!</v>
      </c>
      <c r="C1775" s="69" t="str">
        <f t="shared" si="38"/>
        <v/>
      </c>
      <c r="D1775" s="69" t="str">
        <f t="shared" si="39"/>
        <v/>
      </c>
      <c r="E1775" s="69" t="str">
        <f t="shared" si="40"/>
        <v/>
      </c>
      <c r="F1775" s="69" t="e">
        <f t="shared" si="41"/>
        <v>#VALUE!</v>
      </c>
    </row>
    <row r="1776" spans="1:6">
      <c r="A1776" s="68" t="e">
        <f t="shared" si="36"/>
        <v>#REF!</v>
      </c>
      <c r="B1776" s="68" t="e">
        <f t="shared" si="37"/>
        <v>#REF!</v>
      </c>
      <c r="C1776" s="69" t="str">
        <f t="shared" si="38"/>
        <v/>
      </c>
      <c r="D1776" s="69" t="str">
        <f t="shared" si="39"/>
        <v/>
      </c>
      <c r="E1776" s="69" t="str">
        <f t="shared" si="40"/>
        <v/>
      </c>
      <c r="F1776" s="69" t="e">
        <f t="shared" si="41"/>
        <v>#VALUE!</v>
      </c>
    </row>
    <row r="1777" spans="1:6">
      <c r="A1777" s="68" t="e">
        <f t="shared" si="36"/>
        <v>#REF!</v>
      </c>
      <c r="B1777" s="68" t="e">
        <f t="shared" si="37"/>
        <v>#REF!</v>
      </c>
      <c r="C1777" s="69" t="str">
        <f t="shared" si="38"/>
        <v/>
      </c>
      <c r="D1777" s="69" t="str">
        <f t="shared" si="39"/>
        <v/>
      </c>
      <c r="E1777" s="69" t="str">
        <f t="shared" si="40"/>
        <v/>
      </c>
      <c r="F1777" s="69" t="e">
        <f t="shared" si="41"/>
        <v>#VALUE!</v>
      </c>
    </row>
    <row r="1778" spans="1:6">
      <c r="A1778" s="68" t="e">
        <f t="shared" si="36"/>
        <v>#REF!</v>
      </c>
      <c r="B1778" s="68" t="e">
        <f t="shared" si="37"/>
        <v>#REF!</v>
      </c>
      <c r="C1778" s="69" t="str">
        <f t="shared" si="38"/>
        <v/>
      </c>
      <c r="D1778" s="69" t="str">
        <f t="shared" si="39"/>
        <v/>
      </c>
      <c r="E1778" s="69" t="str">
        <f t="shared" si="40"/>
        <v/>
      </c>
      <c r="F1778" s="69" t="e">
        <f t="shared" si="41"/>
        <v>#VALUE!</v>
      </c>
    </row>
    <row r="1779" spans="1:6">
      <c r="A1779" s="68" t="e">
        <f t="shared" si="36"/>
        <v>#REF!</v>
      </c>
      <c r="B1779" s="68" t="e">
        <f t="shared" si="37"/>
        <v>#REF!</v>
      </c>
      <c r="C1779" s="69" t="str">
        <f t="shared" si="38"/>
        <v/>
      </c>
      <c r="D1779" s="69" t="str">
        <f t="shared" si="39"/>
        <v/>
      </c>
      <c r="E1779" s="69" t="str">
        <f t="shared" si="40"/>
        <v/>
      </c>
      <c r="F1779" s="69" t="e">
        <f t="shared" si="41"/>
        <v>#VALUE!</v>
      </c>
    </row>
    <row r="1780" spans="1:6">
      <c r="A1780" s="68" t="e">
        <f t="shared" si="36"/>
        <v>#REF!</v>
      </c>
      <c r="B1780" s="68" t="e">
        <f t="shared" si="37"/>
        <v>#REF!</v>
      </c>
      <c r="C1780" s="69" t="str">
        <f t="shared" si="38"/>
        <v/>
      </c>
      <c r="D1780" s="69" t="str">
        <f t="shared" si="39"/>
        <v/>
      </c>
      <c r="E1780" s="69" t="str">
        <f t="shared" si="40"/>
        <v/>
      </c>
      <c r="F1780" s="69" t="e">
        <f t="shared" si="41"/>
        <v>#VALUE!</v>
      </c>
    </row>
    <row r="1781" spans="1:6">
      <c r="A1781" s="68" t="e">
        <f t="shared" si="36"/>
        <v>#REF!</v>
      </c>
      <c r="B1781" s="68" t="e">
        <f t="shared" si="37"/>
        <v>#REF!</v>
      </c>
      <c r="C1781" s="69" t="str">
        <f t="shared" si="38"/>
        <v/>
      </c>
      <c r="D1781" s="69" t="str">
        <f t="shared" si="39"/>
        <v/>
      </c>
      <c r="E1781" s="69" t="str">
        <f t="shared" si="40"/>
        <v/>
      </c>
      <c r="F1781" s="69" t="e">
        <f t="shared" si="41"/>
        <v>#VALUE!</v>
      </c>
    </row>
    <row r="1782" spans="1:6">
      <c r="A1782" s="68" t="e">
        <f t="shared" si="36"/>
        <v>#REF!</v>
      </c>
      <c r="B1782" s="68" t="e">
        <f t="shared" si="37"/>
        <v>#REF!</v>
      </c>
      <c r="C1782" s="69" t="str">
        <f t="shared" si="38"/>
        <v/>
      </c>
      <c r="D1782" s="69" t="str">
        <f t="shared" si="39"/>
        <v/>
      </c>
      <c r="E1782" s="69" t="str">
        <f t="shared" si="40"/>
        <v/>
      </c>
      <c r="F1782" s="69" t="e">
        <f t="shared" si="41"/>
        <v>#VALUE!</v>
      </c>
    </row>
    <row r="1783" spans="1:6">
      <c r="A1783" s="68" t="e">
        <f t="shared" si="36"/>
        <v>#REF!</v>
      </c>
      <c r="B1783" s="68" t="e">
        <f t="shared" si="37"/>
        <v>#REF!</v>
      </c>
      <c r="C1783" s="69" t="str">
        <f t="shared" si="38"/>
        <v/>
      </c>
      <c r="D1783" s="69" t="str">
        <f t="shared" si="39"/>
        <v/>
      </c>
      <c r="E1783" s="69" t="str">
        <f t="shared" si="40"/>
        <v/>
      </c>
      <c r="F1783" s="69" t="e">
        <f t="shared" si="41"/>
        <v>#VALUE!</v>
      </c>
    </row>
    <row r="1784" spans="1:6">
      <c r="A1784" s="68" t="e">
        <f t="shared" si="36"/>
        <v>#REF!</v>
      </c>
      <c r="B1784" s="68" t="e">
        <f t="shared" si="37"/>
        <v>#REF!</v>
      </c>
      <c r="C1784" s="69" t="str">
        <f t="shared" si="38"/>
        <v/>
      </c>
      <c r="D1784" s="69" t="str">
        <f t="shared" si="39"/>
        <v/>
      </c>
      <c r="E1784" s="69" t="str">
        <f t="shared" si="40"/>
        <v/>
      </c>
      <c r="F1784" s="69" t="e">
        <f t="shared" si="41"/>
        <v>#VALUE!</v>
      </c>
    </row>
    <row r="1785" spans="1:6">
      <c r="A1785" s="68" t="e">
        <f t="shared" si="36"/>
        <v>#REF!</v>
      </c>
      <c r="B1785" s="68" t="e">
        <f t="shared" si="37"/>
        <v>#REF!</v>
      </c>
      <c r="C1785" s="69" t="str">
        <f t="shared" si="38"/>
        <v/>
      </c>
      <c r="D1785" s="69" t="str">
        <f t="shared" si="39"/>
        <v/>
      </c>
      <c r="E1785" s="69" t="str">
        <f t="shared" si="40"/>
        <v/>
      </c>
      <c r="F1785" s="69" t="e">
        <f t="shared" si="41"/>
        <v>#VALUE!</v>
      </c>
    </row>
    <row r="1786" spans="1:6">
      <c r="A1786" s="68" t="e">
        <f t="shared" si="36"/>
        <v>#REF!</v>
      </c>
      <c r="B1786" s="68" t="e">
        <f t="shared" si="37"/>
        <v>#REF!</v>
      </c>
      <c r="C1786" s="69" t="str">
        <f t="shared" si="38"/>
        <v/>
      </c>
      <c r="D1786" s="69" t="str">
        <f t="shared" si="39"/>
        <v/>
      </c>
      <c r="E1786" s="69" t="str">
        <f t="shared" si="40"/>
        <v/>
      </c>
      <c r="F1786" s="69" t="e">
        <f t="shared" si="41"/>
        <v>#VALUE!</v>
      </c>
    </row>
    <row r="1787" spans="1:6">
      <c r="A1787" s="68" t="e">
        <f t="shared" ref="A1787:A2041" si="42">IF(#REF!&lt;&gt;"",1,0)</f>
        <v>#REF!</v>
      </c>
      <c r="B1787" s="68" t="e">
        <f t="shared" ref="B1787:B2041" si="43">IF(#REF!="Concluído",1,"")</f>
        <v>#REF!</v>
      </c>
      <c r="C1787" s="69" t="str">
        <f t="shared" ref="C1787:C2041" si="44">IFERROR(SUMIF(#REF!,"Em Medição",#REF!),"")</f>
        <v/>
      </c>
      <c r="D1787" s="69" t="str">
        <f t="shared" ref="D1787:D2041" si="45">IFERROR(SUMIF(#REF!,"Não Medido",#REF!),"")</f>
        <v/>
      </c>
      <c r="E1787" s="69" t="str">
        <f t="shared" ref="E1787:E2041" si="46">IFERROR(#REF!,"")</f>
        <v/>
      </c>
      <c r="F1787" s="69" t="e">
        <f t="shared" ref="F1787:F2041" si="47">E1787-SUM(C1787:D1787)</f>
        <v>#VALUE!</v>
      </c>
    </row>
    <row r="1788" spans="1:6">
      <c r="A1788" s="68" t="e">
        <f t="shared" si="42"/>
        <v>#REF!</v>
      </c>
      <c r="B1788" s="68" t="e">
        <f t="shared" si="43"/>
        <v>#REF!</v>
      </c>
      <c r="C1788" s="69" t="str">
        <f t="shared" si="44"/>
        <v/>
      </c>
      <c r="D1788" s="69" t="str">
        <f t="shared" si="45"/>
        <v/>
      </c>
      <c r="E1788" s="69" t="str">
        <f t="shared" si="46"/>
        <v/>
      </c>
      <c r="F1788" s="69" t="e">
        <f t="shared" si="47"/>
        <v>#VALUE!</v>
      </c>
    </row>
    <row r="1789" spans="1:6">
      <c r="A1789" s="68" t="e">
        <f t="shared" si="42"/>
        <v>#REF!</v>
      </c>
      <c r="B1789" s="68" t="e">
        <f t="shared" si="43"/>
        <v>#REF!</v>
      </c>
      <c r="C1789" s="69" t="str">
        <f t="shared" si="44"/>
        <v/>
      </c>
      <c r="D1789" s="69" t="str">
        <f t="shared" si="45"/>
        <v/>
      </c>
      <c r="E1789" s="69" t="str">
        <f t="shared" si="46"/>
        <v/>
      </c>
      <c r="F1789" s="69" t="e">
        <f t="shared" si="47"/>
        <v>#VALUE!</v>
      </c>
    </row>
    <row r="1790" spans="1:6">
      <c r="A1790" s="68" t="e">
        <f t="shared" si="42"/>
        <v>#REF!</v>
      </c>
      <c r="B1790" s="68" t="e">
        <f t="shared" si="43"/>
        <v>#REF!</v>
      </c>
      <c r="C1790" s="69" t="str">
        <f t="shared" si="44"/>
        <v/>
      </c>
      <c r="D1790" s="69" t="str">
        <f t="shared" si="45"/>
        <v/>
      </c>
      <c r="E1790" s="69" t="str">
        <f t="shared" si="46"/>
        <v/>
      </c>
      <c r="F1790" s="69" t="e">
        <f t="shared" si="47"/>
        <v>#VALUE!</v>
      </c>
    </row>
    <row r="1791" spans="1:6">
      <c r="A1791" s="68" t="e">
        <f t="shared" si="42"/>
        <v>#REF!</v>
      </c>
      <c r="B1791" s="68" t="e">
        <f t="shared" si="43"/>
        <v>#REF!</v>
      </c>
      <c r="C1791" s="69" t="str">
        <f t="shared" si="44"/>
        <v/>
      </c>
      <c r="D1791" s="69" t="str">
        <f t="shared" si="45"/>
        <v/>
      </c>
      <c r="E1791" s="69" t="str">
        <f t="shared" si="46"/>
        <v/>
      </c>
      <c r="F1791" s="69" t="e">
        <f t="shared" si="47"/>
        <v>#VALUE!</v>
      </c>
    </row>
    <row r="1792" spans="1:6">
      <c r="A1792" s="68" t="e">
        <f t="shared" si="42"/>
        <v>#REF!</v>
      </c>
      <c r="B1792" s="68" t="e">
        <f t="shared" si="43"/>
        <v>#REF!</v>
      </c>
      <c r="C1792" s="69" t="str">
        <f t="shared" si="44"/>
        <v/>
      </c>
      <c r="D1792" s="69" t="str">
        <f t="shared" si="45"/>
        <v/>
      </c>
      <c r="E1792" s="69" t="str">
        <f t="shared" si="46"/>
        <v/>
      </c>
      <c r="F1792" s="69" t="e">
        <f t="shared" si="47"/>
        <v>#VALUE!</v>
      </c>
    </row>
    <row r="1793" spans="1:6">
      <c r="A1793" s="68" t="e">
        <f t="shared" si="42"/>
        <v>#REF!</v>
      </c>
      <c r="B1793" s="68" t="e">
        <f t="shared" si="43"/>
        <v>#REF!</v>
      </c>
      <c r="C1793" s="69" t="str">
        <f t="shared" si="44"/>
        <v/>
      </c>
      <c r="D1793" s="69" t="str">
        <f t="shared" si="45"/>
        <v/>
      </c>
      <c r="E1793" s="69" t="str">
        <f t="shared" si="46"/>
        <v/>
      </c>
      <c r="F1793" s="69" t="e">
        <f t="shared" si="47"/>
        <v>#VALUE!</v>
      </c>
    </row>
    <row r="1794" spans="1:6">
      <c r="A1794" s="68" t="e">
        <f t="shared" si="42"/>
        <v>#REF!</v>
      </c>
      <c r="B1794" s="68" t="e">
        <f t="shared" si="43"/>
        <v>#REF!</v>
      </c>
      <c r="C1794" s="69" t="str">
        <f t="shared" si="44"/>
        <v/>
      </c>
      <c r="D1794" s="69" t="str">
        <f t="shared" si="45"/>
        <v/>
      </c>
      <c r="E1794" s="69" t="str">
        <f t="shared" si="46"/>
        <v/>
      </c>
      <c r="F1794" s="69" t="e">
        <f t="shared" si="47"/>
        <v>#VALUE!</v>
      </c>
    </row>
    <row r="1795" spans="1:6">
      <c r="A1795" s="68" t="e">
        <f t="shared" si="42"/>
        <v>#REF!</v>
      </c>
      <c r="B1795" s="68" t="e">
        <f t="shared" si="43"/>
        <v>#REF!</v>
      </c>
      <c r="C1795" s="69" t="str">
        <f t="shared" si="44"/>
        <v/>
      </c>
      <c r="D1795" s="69" t="str">
        <f t="shared" si="45"/>
        <v/>
      </c>
      <c r="E1795" s="69" t="str">
        <f t="shared" si="46"/>
        <v/>
      </c>
      <c r="F1795" s="69" t="e">
        <f t="shared" si="47"/>
        <v>#VALUE!</v>
      </c>
    </row>
    <row r="1796" spans="1:6">
      <c r="A1796" s="68" t="e">
        <f t="shared" si="42"/>
        <v>#REF!</v>
      </c>
      <c r="B1796" s="68" t="e">
        <f t="shared" si="43"/>
        <v>#REF!</v>
      </c>
      <c r="C1796" s="69" t="str">
        <f t="shared" si="44"/>
        <v/>
      </c>
      <c r="D1796" s="69" t="str">
        <f t="shared" si="45"/>
        <v/>
      </c>
      <c r="E1796" s="69" t="str">
        <f t="shared" si="46"/>
        <v/>
      </c>
      <c r="F1796" s="69" t="e">
        <f t="shared" si="47"/>
        <v>#VALUE!</v>
      </c>
    </row>
    <row r="1797" spans="1:6">
      <c r="A1797" s="68" t="e">
        <f t="shared" si="42"/>
        <v>#REF!</v>
      </c>
      <c r="B1797" s="68" t="e">
        <f t="shared" si="43"/>
        <v>#REF!</v>
      </c>
      <c r="C1797" s="69" t="str">
        <f t="shared" si="44"/>
        <v/>
      </c>
      <c r="D1797" s="69" t="str">
        <f t="shared" si="45"/>
        <v/>
      </c>
      <c r="E1797" s="69" t="str">
        <f t="shared" si="46"/>
        <v/>
      </c>
      <c r="F1797" s="69" t="e">
        <f t="shared" si="47"/>
        <v>#VALUE!</v>
      </c>
    </row>
    <row r="1798" spans="1:6">
      <c r="A1798" s="68" t="e">
        <f t="shared" si="42"/>
        <v>#REF!</v>
      </c>
      <c r="B1798" s="68" t="e">
        <f t="shared" si="43"/>
        <v>#REF!</v>
      </c>
      <c r="C1798" s="69" t="str">
        <f t="shared" si="44"/>
        <v/>
      </c>
      <c r="D1798" s="69" t="str">
        <f t="shared" si="45"/>
        <v/>
      </c>
      <c r="E1798" s="69" t="str">
        <f t="shared" si="46"/>
        <v/>
      </c>
      <c r="F1798" s="69" t="e">
        <f t="shared" si="47"/>
        <v>#VALUE!</v>
      </c>
    </row>
    <row r="1799" spans="1:6">
      <c r="A1799" s="68" t="e">
        <f t="shared" si="42"/>
        <v>#REF!</v>
      </c>
      <c r="B1799" s="68" t="e">
        <f t="shared" si="43"/>
        <v>#REF!</v>
      </c>
      <c r="C1799" s="69" t="str">
        <f t="shared" si="44"/>
        <v/>
      </c>
      <c r="D1799" s="69" t="str">
        <f t="shared" si="45"/>
        <v/>
      </c>
      <c r="E1799" s="69" t="str">
        <f t="shared" si="46"/>
        <v/>
      </c>
      <c r="F1799" s="69" t="e">
        <f t="shared" si="47"/>
        <v>#VALUE!</v>
      </c>
    </row>
    <row r="1800" spans="1:6">
      <c r="A1800" s="68" t="e">
        <f t="shared" si="42"/>
        <v>#REF!</v>
      </c>
      <c r="B1800" s="68" t="e">
        <f t="shared" si="43"/>
        <v>#REF!</v>
      </c>
      <c r="C1800" s="69" t="str">
        <f t="shared" si="44"/>
        <v/>
      </c>
      <c r="D1800" s="69" t="str">
        <f t="shared" si="45"/>
        <v/>
      </c>
      <c r="E1800" s="69" t="str">
        <f t="shared" si="46"/>
        <v/>
      </c>
      <c r="F1800" s="69" t="e">
        <f t="shared" si="47"/>
        <v>#VALUE!</v>
      </c>
    </row>
    <row r="1801" spans="1:6">
      <c r="A1801" s="68" t="e">
        <f t="shared" si="42"/>
        <v>#REF!</v>
      </c>
      <c r="B1801" s="68" t="e">
        <f t="shared" si="43"/>
        <v>#REF!</v>
      </c>
      <c r="C1801" s="69" t="str">
        <f t="shared" si="44"/>
        <v/>
      </c>
      <c r="D1801" s="69" t="str">
        <f t="shared" si="45"/>
        <v/>
      </c>
      <c r="E1801" s="69" t="str">
        <f t="shared" si="46"/>
        <v/>
      </c>
      <c r="F1801" s="69" t="e">
        <f t="shared" si="47"/>
        <v>#VALUE!</v>
      </c>
    </row>
    <row r="1802" spans="1:6">
      <c r="A1802" s="68" t="e">
        <f t="shared" si="42"/>
        <v>#REF!</v>
      </c>
      <c r="B1802" s="68" t="e">
        <f t="shared" si="43"/>
        <v>#REF!</v>
      </c>
      <c r="C1802" s="69" t="str">
        <f t="shared" si="44"/>
        <v/>
      </c>
      <c r="D1802" s="69" t="str">
        <f t="shared" si="45"/>
        <v/>
      </c>
      <c r="E1802" s="69" t="str">
        <f t="shared" si="46"/>
        <v/>
      </c>
      <c r="F1802" s="69" t="e">
        <f t="shared" si="47"/>
        <v>#VALUE!</v>
      </c>
    </row>
    <row r="1803" spans="1:6">
      <c r="A1803" s="68" t="e">
        <f t="shared" si="42"/>
        <v>#REF!</v>
      </c>
      <c r="B1803" s="68" t="e">
        <f t="shared" si="43"/>
        <v>#REF!</v>
      </c>
      <c r="C1803" s="69" t="str">
        <f t="shared" si="44"/>
        <v/>
      </c>
      <c r="D1803" s="69" t="str">
        <f t="shared" si="45"/>
        <v/>
      </c>
      <c r="E1803" s="69" t="str">
        <f t="shared" si="46"/>
        <v/>
      </c>
      <c r="F1803" s="69" t="e">
        <f t="shared" si="47"/>
        <v>#VALUE!</v>
      </c>
    </row>
    <row r="1804" spans="1:6">
      <c r="A1804" s="68" t="e">
        <f t="shared" si="42"/>
        <v>#REF!</v>
      </c>
      <c r="B1804" s="68" t="e">
        <f t="shared" si="43"/>
        <v>#REF!</v>
      </c>
      <c r="C1804" s="69" t="str">
        <f t="shared" si="44"/>
        <v/>
      </c>
      <c r="D1804" s="69" t="str">
        <f t="shared" si="45"/>
        <v/>
      </c>
      <c r="E1804" s="69" t="str">
        <f t="shared" si="46"/>
        <v/>
      </c>
      <c r="F1804" s="69" t="e">
        <f t="shared" si="47"/>
        <v>#VALUE!</v>
      </c>
    </row>
    <row r="1805" spans="1:6">
      <c r="A1805" s="68" t="e">
        <f t="shared" si="42"/>
        <v>#REF!</v>
      </c>
      <c r="B1805" s="68" t="e">
        <f t="shared" si="43"/>
        <v>#REF!</v>
      </c>
      <c r="C1805" s="69" t="str">
        <f t="shared" si="44"/>
        <v/>
      </c>
      <c r="D1805" s="69" t="str">
        <f t="shared" si="45"/>
        <v/>
      </c>
      <c r="E1805" s="69" t="str">
        <f t="shared" si="46"/>
        <v/>
      </c>
      <c r="F1805" s="69" t="e">
        <f t="shared" si="47"/>
        <v>#VALUE!</v>
      </c>
    </row>
    <row r="1806" spans="1:6">
      <c r="A1806" s="68" t="e">
        <f t="shared" si="42"/>
        <v>#REF!</v>
      </c>
      <c r="B1806" s="68" t="e">
        <f t="shared" si="43"/>
        <v>#REF!</v>
      </c>
      <c r="C1806" s="69" t="str">
        <f t="shared" si="44"/>
        <v/>
      </c>
      <c r="D1806" s="69" t="str">
        <f t="shared" si="45"/>
        <v/>
      </c>
      <c r="E1806" s="69" t="str">
        <f t="shared" si="46"/>
        <v/>
      </c>
      <c r="F1806" s="69" t="e">
        <f t="shared" si="47"/>
        <v>#VALUE!</v>
      </c>
    </row>
    <row r="1807" spans="1:6">
      <c r="A1807" s="68" t="e">
        <f t="shared" si="42"/>
        <v>#REF!</v>
      </c>
      <c r="B1807" s="68" t="e">
        <f t="shared" si="43"/>
        <v>#REF!</v>
      </c>
      <c r="C1807" s="69" t="str">
        <f t="shared" si="44"/>
        <v/>
      </c>
      <c r="D1807" s="69" t="str">
        <f t="shared" si="45"/>
        <v/>
      </c>
      <c r="E1807" s="69" t="str">
        <f t="shared" si="46"/>
        <v/>
      </c>
      <c r="F1807" s="69" t="e">
        <f t="shared" si="47"/>
        <v>#VALUE!</v>
      </c>
    </row>
    <row r="1808" spans="1:6">
      <c r="A1808" s="68" t="e">
        <f t="shared" si="42"/>
        <v>#REF!</v>
      </c>
      <c r="B1808" s="68" t="e">
        <f t="shared" si="43"/>
        <v>#REF!</v>
      </c>
      <c r="C1808" s="69" t="str">
        <f t="shared" si="44"/>
        <v/>
      </c>
      <c r="D1808" s="69" t="str">
        <f t="shared" si="45"/>
        <v/>
      </c>
      <c r="E1808" s="69" t="str">
        <f t="shared" si="46"/>
        <v/>
      </c>
      <c r="F1808" s="69" t="e">
        <f t="shared" si="47"/>
        <v>#VALUE!</v>
      </c>
    </row>
    <row r="1809" spans="1:6">
      <c r="A1809" s="68" t="e">
        <f t="shared" si="42"/>
        <v>#REF!</v>
      </c>
      <c r="B1809" s="68" t="e">
        <f t="shared" si="43"/>
        <v>#REF!</v>
      </c>
      <c r="C1809" s="69" t="str">
        <f t="shared" si="44"/>
        <v/>
      </c>
      <c r="D1809" s="69" t="str">
        <f t="shared" si="45"/>
        <v/>
      </c>
      <c r="E1809" s="69" t="str">
        <f t="shared" si="46"/>
        <v/>
      </c>
      <c r="F1809" s="69" t="e">
        <f t="shared" si="47"/>
        <v>#VALUE!</v>
      </c>
    </row>
    <row r="1810" spans="1:6">
      <c r="A1810" s="68" t="e">
        <f t="shared" si="42"/>
        <v>#REF!</v>
      </c>
      <c r="B1810" s="68" t="e">
        <f t="shared" si="43"/>
        <v>#REF!</v>
      </c>
      <c r="C1810" s="69" t="str">
        <f t="shared" si="44"/>
        <v/>
      </c>
      <c r="D1810" s="69" t="str">
        <f t="shared" si="45"/>
        <v/>
      </c>
      <c r="E1810" s="69" t="str">
        <f t="shared" si="46"/>
        <v/>
      </c>
      <c r="F1810" s="69" t="e">
        <f t="shared" si="47"/>
        <v>#VALUE!</v>
      </c>
    </row>
    <row r="1811" spans="1:6">
      <c r="A1811" s="68" t="e">
        <f t="shared" si="42"/>
        <v>#REF!</v>
      </c>
      <c r="B1811" s="68" t="e">
        <f t="shared" si="43"/>
        <v>#REF!</v>
      </c>
      <c r="C1811" s="69" t="str">
        <f t="shared" si="44"/>
        <v/>
      </c>
      <c r="D1811" s="69" t="str">
        <f t="shared" si="45"/>
        <v/>
      </c>
      <c r="E1811" s="69" t="str">
        <f t="shared" si="46"/>
        <v/>
      </c>
      <c r="F1811" s="69" t="e">
        <f t="shared" si="47"/>
        <v>#VALUE!</v>
      </c>
    </row>
    <row r="1812" spans="1:6">
      <c r="A1812" s="68" t="e">
        <f t="shared" si="42"/>
        <v>#REF!</v>
      </c>
      <c r="B1812" s="68" t="e">
        <f t="shared" si="43"/>
        <v>#REF!</v>
      </c>
      <c r="C1812" s="69" t="str">
        <f t="shared" si="44"/>
        <v/>
      </c>
      <c r="D1812" s="69" t="str">
        <f t="shared" si="45"/>
        <v/>
      </c>
      <c r="E1812" s="69" t="str">
        <f t="shared" si="46"/>
        <v/>
      </c>
      <c r="F1812" s="69" t="e">
        <f t="shared" si="47"/>
        <v>#VALUE!</v>
      </c>
    </row>
    <row r="1813" spans="1:6">
      <c r="A1813" s="68" t="e">
        <f t="shared" si="42"/>
        <v>#REF!</v>
      </c>
      <c r="B1813" s="68" t="e">
        <f t="shared" si="43"/>
        <v>#REF!</v>
      </c>
      <c r="C1813" s="69" t="str">
        <f t="shared" si="44"/>
        <v/>
      </c>
      <c r="D1813" s="69" t="str">
        <f t="shared" si="45"/>
        <v/>
      </c>
      <c r="E1813" s="69" t="str">
        <f t="shared" si="46"/>
        <v/>
      </c>
      <c r="F1813" s="69" t="e">
        <f t="shared" si="47"/>
        <v>#VALUE!</v>
      </c>
    </row>
    <row r="1814" spans="1:6">
      <c r="A1814" s="68" t="e">
        <f t="shared" si="42"/>
        <v>#REF!</v>
      </c>
      <c r="B1814" s="68" t="e">
        <f t="shared" si="43"/>
        <v>#REF!</v>
      </c>
      <c r="C1814" s="69" t="str">
        <f t="shared" si="44"/>
        <v/>
      </c>
      <c r="D1814" s="69" t="str">
        <f t="shared" si="45"/>
        <v/>
      </c>
      <c r="E1814" s="69" t="str">
        <f t="shared" si="46"/>
        <v/>
      </c>
      <c r="F1814" s="69" t="e">
        <f t="shared" si="47"/>
        <v>#VALUE!</v>
      </c>
    </row>
    <row r="1815" spans="1:6">
      <c r="A1815" s="68" t="e">
        <f t="shared" si="42"/>
        <v>#REF!</v>
      </c>
      <c r="B1815" s="68" t="e">
        <f t="shared" si="43"/>
        <v>#REF!</v>
      </c>
      <c r="C1815" s="69" t="str">
        <f t="shared" si="44"/>
        <v/>
      </c>
      <c r="D1815" s="69" t="str">
        <f t="shared" si="45"/>
        <v/>
      </c>
      <c r="E1815" s="69" t="str">
        <f t="shared" si="46"/>
        <v/>
      </c>
      <c r="F1815" s="69" t="e">
        <f t="shared" si="47"/>
        <v>#VALUE!</v>
      </c>
    </row>
    <row r="1816" spans="1:6">
      <c r="A1816" s="68" t="e">
        <f t="shared" si="42"/>
        <v>#REF!</v>
      </c>
      <c r="B1816" s="68" t="e">
        <f t="shared" si="43"/>
        <v>#REF!</v>
      </c>
      <c r="C1816" s="69" t="str">
        <f t="shared" si="44"/>
        <v/>
      </c>
      <c r="D1816" s="69" t="str">
        <f t="shared" si="45"/>
        <v/>
      </c>
      <c r="E1816" s="69" t="str">
        <f t="shared" si="46"/>
        <v/>
      </c>
      <c r="F1816" s="69" t="e">
        <f t="shared" si="47"/>
        <v>#VALUE!</v>
      </c>
    </row>
    <row r="1817" spans="1:6">
      <c r="A1817" s="68" t="e">
        <f t="shared" si="42"/>
        <v>#REF!</v>
      </c>
      <c r="B1817" s="68" t="e">
        <f t="shared" si="43"/>
        <v>#REF!</v>
      </c>
      <c r="C1817" s="69" t="str">
        <f t="shared" si="44"/>
        <v/>
      </c>
      <c r="D1817" s="69" t="str">
        <f t="shared" si="45"/>
        <v/>
      </c>
      <c r="E1817" s="69" t="str">
        <f t="shared" si="46"/>
        <v/>
      </c>
      <c r="F1817" s="69" t="e">
        <f t="shared" si="47"/>
        <v>#VALUE!</v>
      </c>
    </row>
    <row r="1818" spans="1:6">
      <c r="A1818" s="68" t="e">
        <f t="shared" si="42"/>
        <v>#REF!</v>
      </c>
      <c r="B1818" s="68" t="e">
        <f t="shared" si="43"/>
        <v>#REF!</v>
      </c>
      <c r="C1818" s="69" t="str">
        <f t="shared" si="44"/>
        <v/>
      </c>
      <c r="D1818" s="69" t="str">
        <f t="shared" si="45"/>
        <v/>
      </c>
      <c r="E1818" s="69" t="str">
        <f t="shared" si="46"/>
        <v/>
      </c>
      <c r="F1818" s="69" t="e">
        <f t="shared" si="47"/>
        <v>#VALUE!</v>
      </c>
    </row>
    <row r="1819" spans="1:6">
      <c r="A1819" s="68" t="e">
        <f t="shared" si="42"/>
        <v>#REF!</v>
      </c>
      <c r="B1819" s="68" t="e">
        <f t="shared" si="43"/>
        <v>#REF!</v>
      </c>
      <c r="C1819" s="69" t="str">
        <f t="shared" si="44"/>
        <v/>
      </c>
      <c r="D1819" s="69" t="str">
        <f t="shared" si="45"/>
        <v/>
      </c>
      <c r="E1819" s="69" t="str">
        <f t="shared" si="46"/>
        <v/>
      </c>
      <c r="F1819" s="69" t="e">
        <f t="shared" si="47"/>
        <v>#VALUE!</v>
      </c>
    </row>
    <row r="1820" spans="1:6">
      <c r="A1820" s="68" t="e">
        <f t="shared" si="42"/>
        <v>#REF!</v>
      </c>
      <c r="B1820" s="68" t="e">
        <f t="shared" si="43"/>
        <v>#REF!</v>
      </c>
      <c r="C1820" s="69" t="str">
        <f t="shared" si="44"/>
        <v/>
      </c>
      <c r="D1820" s="69" t="str">
        <f t="shared" si="45"/>
        <v/>
      </c>
      <c r="E1820" s="69" t="str">
        <f t="shared" si="46"/>
        <v/>
      </c>
      <c r="F1820" s="69" t="e">
        <f t="shared" si="47"/>
        <v>#VALUE!</v>
      </c>
    </row>
    <row r="1821" spans="1:6">
      <c r="A1821" s="68" t="e">
        <f t="shared" si="42"/>
        <v>#REF!</v>
      </c>
      <c r="B1821" s="68" t="e">
        <f t="shared" si="43"/>
        <v>#REF!</v>
      </c>
      <c r="C1821" s="69" t="str">
        <f t="shared" si="44"/>
        <v/>
      </c>
      <c r="D1821" s="69" t="str">
        <f t="shared" si="45"/>
        <v/>
      </c>
      <c r="E1821" s="69" t="str">
        <f t="shared" si="46"/>
        <v/>
      </c>
      <c r="F1821" s="69" t="e">
        <f t="shared" si="47"/>
        <v>#VALUE!</v>
      </c>
    </row>
    <row r="1822" spans="1:6">
      <c r="A1822" s="68" t="e">
        <f t="shared" si="42"/>
        <v>#REF!</v>
      </c>
      <c r="B1822" s="68" t="e">
        <f t="shared" si="43"/>
        <v>#REF!</v>
      </c>
      <c r="C1822" s="69" t="str">
        <f t="shared" si="44"/>
        <v/>
      </c>
      <c r="D1822" s="69" t="str">
        <f t="shared" si="45"/>
        <v/>
      </c>
      <c r="E1822" s="69" t="str">
        <f t="shared" si="46"/>
        <v/>
      </c>
      <c r="F1822" s="69" t="e">
        <f t="shared" si="47"/>
        <v>#VALUE!</v>
      </c>
    </row>
    <row r="1823" spans="1:6">
      <c r="A1823" s="68" t="e">
        <f t="shared" si="42"/>
        <v>#REF!</v>
      </c>
      <c r="B1823" s="68" t="e">
        <f t="shared" si="43"/>
        <v>#REF!</v>
      </c>
      <c r="C1823" s="69" t="str">
        <f t="shared" si="44"/>
        <v/>
      </c>
      <c r="D1823" s="69" t="str">
        <f t="shared" si="45"/>
        <v/>
      </c>
      <c r="E1823" s="69" t="str">
        <f t="shared" si="46"/>
        <v/>
      </c>
      <c r="F1823" s="69" t="e">
        <f t="shared" si="47"/>
        <v>#VALUE!</v>
      </c>
    </row>
    <row r="1824" spans="1:6">
      <c r="A1824" s="68" t="e">
        <f t="shared" si="42"/>
        <v>#REF!</v>
      </c>
      <c r="B1824" s="68" t="e">
        <f t="shared" si="43"/>
        <v>#REF!</v>
      </c>
      <c r="C1824" s="69" t="str">
        <f t="shared" si="44"/>
        <v/>
      </c>
      <c r="D1824" s="69" t="str">
        <f t="shared" si="45"/>
        <v/>
      </c>
      <c r="E1824" s="69" t="str">
        <f t="shared" si="46"/>
        <v/>
      </c>
      <c r="F1824" s="69" t="e">
        <f t="shared" si="47"/>
        <v>#VALUE!</v>
      </c>
    </row>
    <row r="1825" spans="1:6">
      <c r="A1825" s="68" t="e">
        <f t="shared" si="42"/>
        <v>#REF!</v>
      </c>
      <c r="B1825" s="68" t="e">
        <f t="shared" si="43"/>
        <v>#REF!</v>
      </c>
      <c r="C1825" s="69" t="str">
        <f t="shared" si="44"/>
        <v/>
      </c>
      <c r="D1825" s="69" t="str">
        <f t="shared" si="45"/>
        <v/>
      </c>
      <c r="E1825" s="69" t="str">
        <f t="shared" si="46"/>
        <v/>
      </c>
      <c r="F1825" s="69" t="e">
        <f t="shared" si="47"/>
        <v>#VALUE!</v>
      </c>
    </row>
    <row r="1826" spans="1:6">
      <c r="A1826" s="68" t="e">
        <f t="shared" si="42"/>
        <v>#REF!</v>
      </c>
      <c r="B1826" s="68" t="e">
        <f t="shared" si="43"/>
        <v>#REF!</v>
      </c>
      <c r="C1826" s="69" t="str">
        <f t="shared" si="44"/>
        <v/>
      </c>
      <c r="D1826" s="69" t="str">
        <f t="shared" si="45"/>
        <v/>
      </c>
      <c r="E1826" s="69" t="str">
        <f t="shared" si="46"/>
        <v/>
      </c>
      <c r="F1826" s="69" t="e">
        <f t="shared" si="47"/>
        <v>#VALUE!</v>
      </c>
    </row>
    <row r="1827" spans="1:6">
      <c r="A1827" s="68" t="e">
        <f t="shared" si="42"/>
        <v>#REF!</v>
      </c>
      <c r="B1827" s="68" t="e">
        <f t="shared" si="43"/>
        <v>#REF!</v>
      </c>
      <c r="C1827" s="69" t="str">
        <f t="shared" si="44"/>
        <v/>
      </c>
      <c r="D1827" s="69" t="str">
        <f t="shared" si="45"/>
        <v/>
      </c>
      <c r="E1827" s="69" t="str">
        <f t="shared" si="46"/>
        <v/>
      </c>
      <c r="F1827" s="69" t="e">
        <f t="shared" si="47"/>
        <v>#VALUE!</v>
      </c>
    </row>
    <row r="1828" spans="1:6">
      <c r="A1828" s="68" t="e">
        <f t="shared" si="42"/>
        <v>#REF!</v>
      </c>
      <c r="B1828" s="68" t="e">
        <f t="shared" si="43"/>
        <v>#REF!</v>
      </c>
      <c r="C1828" s="69" t="str">
        <f t="shared" si="44"/>
        <v/>
      </c>
      <c r="D1828" s="69" t="str">
        <f t="shared" si="45"/>
        <v/>
      </c>
      <c r="E1828" s="69" t="str">
        <f t="shared" si="46"/>
        <v/>
      </c>
      <c r="F1828" s="69" t="e">
        <f t="shared" si="47"/>
        <v>#VALUE!</v>
      </c>
    </row>
    <row r="1829" spans="1:6">
      <c r="A1829" s="68" t="e">
        <f t="shared" si="42"/>
        <v>#REF!</v>
      </c>
      <c r="B1829" s="68" t="e">
        <f t="shared" si="43"/>
        <v>#REF!</v>
      </c>
      <c r="C1829" s="69" t="str">
        <f t="shared" si="44"/>
        <v/>
      </c>
      <c r="D1829" s="69" t="str">
        <f t="shared" si="45"/>
        <v/>
      </c>
      <c r="E1829" s="69" t="str">
        <f t="shared" si="46"/>
        <v/>
      </c>
      <c r="F1829" s="69" t="e">
        <f t="shared" si="47"/>
        <v>#VALUE!</v>
      </c>
    </row>
    <row r="1830" spans="1:6">
      <c r="A1830" s="68" t="e">
        <f t="shared" si="42"/>
        <v>#REF!</v>
      </c>
      <c r="B1830" s="68" t="e">
        <f t="shared" si="43"/>
        <v>#REF!</v>
      </c>
      <c r="C1830" s="69" t="str">
        <f t="shared" si="44"/>
        <v/>
      </c>
      <c r="D1830" s="69" t="str">
        <f t="shared" si="45"/>
        <v/>
      </c>
      <c r="E1830" s="69" t="str">
        <f t="shared" si="46"/>
        <v/>
      </c>
      <c r="F1830" s="69" t="e">
        <f t="shared" si="47"/>
        <v>#VALUE!</v>
      </c>
    </row>
    <row r="1831" spans="1:6">
      <c r="A1831" s="68" t="e">
        <f t="shared" si="42"/>
        <v>#REF!</v>
      </c>
      <c r="B1831" s="68" t="e">
        <f t="shared" si="43"/>
        <v>#REF!</v>
      </c>
      <c r="C1831" s="69" t="str">
        <f t="shared" si="44"/>
        <v/>
      </c>
      <c r="D1831" s="69" t="str">
        <f t="shared" si="45"/>
        <v/>
      </c>
      <c r="E1831" s="69" t="str">
        <f t="shared" si="46"/>
        <v/>
      </c>
      <c r="F1831" s="69" t="e">
        <f t="shared" si="47"/>
        <v>#VALUE!</v>
      </c>
    </row>
    <row r="1832" spans="1:6">
      <c r="A1832" s="68" t="e">
        <f t="shared" si="42"/>
        <v>#REF!</v>
      </c>
      <c r="B1832" s="68" t="e">
        <f t="shared" si="43"/>
        <v>#REF!</v>
      </c>
      <c r="C1832" s="69" t="str">
        <f t="shared" si="44"/>
        <v/>
      </c>
      <c r="D1832" s="69" t="str">
        <f t="shared" si="45"/>
        <v/>
      </c>
      <c r="E1832" s="69" t="str">
        <f t="shared" si="46"/>
        <v/>
      </c>
      <c r="F1832" s="69" t="e">
        <f t="shared" si="47"/>
        <v>#VALUE!</v>
      </c>
    </row>
    <row r="1833" spans="1:6">
      <c r="A1833" s="68" t="e">
        <f t="shared" si="42"/>
        <v>#REF!</v>
      </c>
      <c r="B1833" s="68" t="e">
        <f t="shared" si="43"/>
        <v>#REF!</v>
      </c>
      <c r="C1833" s="69" t="str">
        <f t="shared" si="44"/>
        <v/>
      </c>
      <c r="D1833" s="69" t="str">
        <f t="shared" si="45"/>
        <v/>
      </c>
      <c r="E1833" s="69" t="str">
        <f t="shared" si="46"/>
        <v/>
      </c>
      <c r="F1833" s="69" t="e">
        <f t="shared" si="47"/>
        <v>#VALUE!</v>
      </c>
    </row>
    <row r="1834" spans="1:6">
      <c r="A1834" s="68" t="e">
        <f t="shared" si="42"/>
        <v>#REF!</v>
      </c>
      <c r="B1834" s="68" t="e">
        <f t="shared" si="43"/>
        <v>#REF!</v>
      </c>
      <c r="C1834" s="69" t="str">
        <f t="shared" si="44"/>
        <v/>
      </c>
      <c r="D1834" s="69" t="str">
        <f t="shared" si="45"/>
        <v/>
      </c>
      <c r="E1834" s="69" t="str">
        <f t="shared" si="46"/>
        <v/>
      </c>
      <c r="F1834" s="69" t="e">
        <f t="shared" si="47"/>
        <v>#VALUE!</v>
      </c>
    </row>
    <row r="1835" spans="1:6">
      <c r="A1835" s="68" t="e">
        <f t="shared" si="42"/>
        <v>#REF!</v>
      </c>
      <c r="B1835" s="68" t="e">
        <f t="shared" si="43"/>
        <v>#REF!</v>
      </c>
      <c r="C1835" s="69" t="str">
        <f t="shared" si="44"/>
        <v/>
      </c>
      <c r="D1835" s="69" t="str">
        <f t="shared" si="45"/>
        <v/>
      </c>
      <c r="E1835" s="69" t="str">
        <f t="shared" si="46"/>
        <v/>
      </c>
      <c r="F1835" s="69" t="e">
        <f t="shared" si="47"/>
        <v>#VALUE!</v>
      </c>
    </row>
    <row r="1836" spans="1:6">
      <c r="A1836" s="68" t="e">
        <f t="shared" si="42"/>
        <v>#REF!</v>
      </c>
      <c r="B1836" s="68" t="e">
        <f t="shared" si="43"/>
        <v>#REF!</v>
      </c>
      <c r="C1836" s="69" t="str">
        <f t="shared" si="44"/>
        <v/>
      </c>
      <c r="D1836" s="69" t="str">
        <f t="shared" si="45"/>
        <v/>
      </c>
      <c r="E1836" s="69" t="str">
        <f t="shared" si="46"/>
        <v/>
      </c>
      <c r="F1836" s="69" t="e">
        <f t="shared" si="47"/>
        <v>#VALUE!</v>
      </c>
    </row>
    <row r="1837" spans="1:6">
      <c r="A1837" s="68" t="e">
        <f t="shared" si="42"/>
        <v>#REF!</v>
      </c>
      <c r="B1837" s="68" t="e">
        <f t="shared" si="43"/>
        <v>#REF!</v>
      </c>
      <c r="C1837" s="69" t="str">
        <f t="shared" si="44"/>
        <v/>
      </c>
      <c r="D1837" s="69" t="str">
        <f t="shared" si="45"/>
        <v/>
      </c>
      <c r="E1837" s="69" t="str">
        <f t="shared" si="46"/>
        <v/>
      </c>
      <c r="F1837" s="69" t="e">
        <f t="shared" si="47"/>
        <v>#VALUE!</v>
      </c>
    </row>
    <row r="1838" spans="1:6">
      <c r="A1838" s="68" t="e">
        <f t="shared" si="42"/>
        <v>#REF!</v>
      </c>
      <c r="B1838" s="68" t="e">
        <f t="shared" si="43"/>
        <v>#REF!</v>
      </c>
      <c r="C1838" s="69" t="str">
        <f t="shared" si="44"/>
        <v/>
      </c>
      <c r="D1838" s="69" t="str">
        <f t="shared" si="45"/>
        <v/>
      </c>
      <c r="E1838" s="69" t="str">
        <f t="shared" si="46"/>
        <v/>
      </c>
      <c r="F1838" s="69" t="e">
        <f t="shared" si="47"/>
        <v>#VALUE!</v>
      </c>
    </row>
    <row r="1839" spans="1:6">
      <c r="A1839" s="68" t="e">
        <f t="shared" si="42"/>
        <v>#REF!</v>
      </c>
      <c r="B1839" s="68" t="e">
        <f t="shared" si="43"/>
        <v>#REF!</v>
      </c>
      <c r="C1839" s="69" t="str">
        <f t="shared" si="44"/>
        <v/>
      </c>
      <c r="D1839" s="69" t="str">
        <f t="shared" si="45"/>
        <v/>
      </c>
      <c r="E1839" s="69" t="str">
        <f t="shared" si="46"/>
        <v/>
      </c>
      <c r="F1839" s="69" t="e">
        <f t="shared" si="47"/>
        <v>#VALUE!</v>
      </c>
    </row>
    <row r="1840" spans="1:6">
      <c r="A1840" s="68" t="e">
        <f t="shared" si="42"/>
        <v>#REF!</v>
      </c>
      <c r="B1840" s="68" t="e">
        <f t="shared" si="43"/>
        <v>#REF!</v>
      </c>
      <c r="C1840" s="69" t="str">
        <f t="shared" si="44"/>
        <v/>
      </c>
      <c r="D1840" s="69" t="str">
        <f t="shared" si="45"/>
        <v/>
      </c>
      <c r="E1840" s="69" t="str">
        <f t="shared" si="46"/>
        <v/>
      </c>
      <c r="F1840" s="69" t="e">
        <f t="shared" si="47"/>
        <v>#VALUE!</v>
      </c>
    </row>
    <row r="1841" spans="1:6">
      <c r="A1841" s="68" t="e">
        <f t="shared" si="42"/>
        <v>#REF!</v>
      </c>
      <c r="B1841" s="68" t="e">
        <f t="shared" si="43"/>
        <v>#REF!</v>
      </c>
      <c r="C1841" s="69" t="str">
        <f t="shared" si="44"/>
        <v/>
      </c>
      <c r="D1841" s="69" t="str">
        <f t="shared" si="45"/>
        <v/>
      </c>
      <c r="E1841" s="69" t="str">
        <f t="shared" si="46"/>
        <v/>
      </c>
      <c r="F1841" s="69" t="e">
        <f t="shared" si="47"/>
        <v>#VALUE!</v>
      </c>
    </row>
    <row r="1842" spans="1:6">
      <c r="A1842" s="68" t="e">
        <f t="shared" si="42"/>
        <v>#REF!</v>
      </c>
      <c r="B1842" s="68" t="e">
        <f t="shared" si="43"/>
        <v>#REF!</v>
      </c>
      <c r="C1842" s="69" t="str">
        <f t="shared" si="44"/>
        <v/>
      </c>
      <c r="D1842" s="69" t="str">
        <f t="shared" si="45"/>
        <v/>
      </c>
      <c r="E1842" s="69" t="str">
        <f t="shared" si="46"/>
        <v/>
      </c>
      <c r="F1842" s="69" t="e">
        <f t="shared" si="47"/>
        <v>#VALUE!</v>
      </c>
    </row>
    <row r="1843" spans="1:6">
      <c r="A1843" s="68" t="e">
        <f t="shared" si="42"/>
        <v>#REF!</v>
      </c>
      <c r="B1843" s="68" t="e">
        <f t="shared" si="43"/>
        <v>#REF!</v>
      </c>
      <c r="C1843" s="69" t="str">
        <f t="shared" si="44"/>
        <v/>
      </c>
      <c r="D1843" s="69" t="str">
        <f t="shared" si="45"/>
        <v/>
      </c>
      <c r="E1843" s="69" t="str">
        <f t="shared" si="46"/>
        <v/>
      </c>
      <c r="F1843" s="69" t="e">
        <f t="shared" si="47"/>
        <v>#VALUE!</v>
      </c>
    </row>
    <row r="1844" spans="1:6">
      <c r="A1844" s="68" t="e">
        <f t="shared" si="42"/>
        <v>#REF!</v>
      </c>
      <c r="B1844" s="68" t="e">
        <f t="shared" si="43"/>
        <v>#REF!</v>
      </c>
      <c r="C1844" s="69" t="str">
        <f t="shared" si="44"/>
        <v/>
      </c>
      <c r="D1844" s="69" t="str">
        <f t="shared" si="45"/>
        <v/>
      </c>
      <c r="E1844" s="69" t="str">
        <f t="shared" si="46"/>
        <v/>
      </c>
      <c r="F1844" s="69" t="e">
        <f t="shared" si="47"/>
        <v>#VALUE!</v>
      </c>
    </row>
    <row r="1845" spans="1:6">
      <c r="A1845" s="68" t="e">
        <f t="shared" si="42"/>
        <v>#REF!</v>
      </c>
      <c r="B1845" s="68" t="e">
        <f t="shared" si="43"/>
        <v>#REF!</v>
      </c>
      <c r="C1845" s="69" t="str">
        <f t="shared" si="44"/>
        <v/>
      </c>
      <c r="D1845" s="69" t="str">
        <f t="shared" si="45"/>
        <v/>
      </c>
      <c r="E1845" s="69" t="str">
        <f t="shared" si="46"/>
        <v/>
      </c>
      <c r="F1845" s="69" t="e">
        <f t="shared" si="47"/>
        <v>#VALUE!</v>
      </c>
    </row>
    <row r="1846" spans="1:6">
      <c r="A1846" s="68" t="e">
        <f t="shared" si="42"/>
        <v>#REF!</v>
      </c>
      <c r="B1846" s="68" t="e">
        <f t="shared" si="43"/>
        <v>#REF!</v>
      </c>
      <c r="C1846" s="69" t="str">
        <f t="shared" si="44"/>
        <v/>
      </c>
      <c r="D1846" s="69" t="str">
        <f t="shared" si="45"/>
        <v/>
      </c>
      <c r="E1846" s="69" t="str">
        <f t="shared" si="46"/>
        <v/>
      </c>
      <c r="F1846" s="69" t="e">
        <f t="shared" si="47"/>
        <v>#VALUE!</v>
      </c>
    </row>
    <row r="1847" spans="1:6">
      <c r="A1847" s="68" t="e">
        <f t="shared" si="42"/>
        <v>#REF!</v>
      </c>
      <c r="B1847" s="68" t="e">
        <f t="shared" si="43"/>
        <v>#REF!</v>
      </c>
      <c r="C1847" s="69" t="str">
        <f t="shared" si="44"/>
        <v/>
      </c>
      <c r="D1847" s="69" t="str">
        <f t="shared" si="45"/>
        <v/>
      </c>
      <c r="E1847" s="69" t="str">
        <f t="shared" si="46"/>
        <v/>
      </c>
      <c r="F1847" s="69" t="e">
        <f t="shared" si="47"/>
        <v>#VALUE!</v>
      </c>
    </row>
    <row r="1848" spans="1:6">
      <c r="A1848" s="68" t="e">
        <f t="shared" si="42"/>
        <v>#REF!</v>
      </c>
      <c r="B1848" s="68" t="e">
        <f t="shared" si="43"/>
        <v>#REF!</v>
      </c>
      <c r="C1848" s="69" t="str">
        <f t="shared" si="44"/>
        <v/>
      </c>
      <c r="D1848" s="69" t="str">
        <f t="shared" si="45"/>
        <v/>
      </c>
      <c r="E1848" s="69" t="str">
        <f t="shared" si="46"/>
        <v/>
      </c>
      <c r="F1848" s="69" t="e">
        <f t="shared" si="47"/>
        <v>#VALUE!</v>
      </c>
    </row>
    <row r="1849" spans="1:6">
      <c r="A1849" s="68" t="e">
        <f t="shared" si="42"/>
        <v>#REF!</v>
      </c>
      <c r="B1849" s="68" t="e">
        <f t="shared" si="43"/>
        <v>#REF!</v>
      </c>
      <c r="C1849" s="69" t="str">
        <f t="shared" si="44"/>
        <v/>
      </c>
      <c r="D1849" s="69" t="str">
        <f t="shared" si="45"/>
        <v/>
      </c>
      <c r="E1849" s="69" t="str">
        <f t="shared" si="46"/>
        <v/>
      </c>
      <c r="F1849" s="69" t="e">
        <f t="shared" si="47"/>
        <v>#VALUE!</v>
      </c>
    </row>
    <row r="1850" spans="1:6">
      <c r="A1850" s="68" t="e">
        <f t="shared" si="42"/>
        <v>#REF!</v>
      </c>
      <c r="B1850" s="68" t="e">
        <f t="shared" si="43"/>
        <v>#REF!</v>
      </c>
      <c r="C1850" s="69" t="str">
        <f t="shared" si="44"/>
        <v/>
      </c>
      <c r="D1850" s="69" t="str">
        <f t="shared" si="45"/>
        <v/>
      </c>
      <c r="E1850" s="69" t="str">
        <f t="shared" si="46"/>
        <v/>
      </c>
      <c r="F1850" s="69" t="e">
        <f t="shared" si="47"/>
        <v>#VALUE!</v>
      </c>
    </row>
    <row r="1851" spans="1:6">
      <c r="A1851" s="68" t="e">
        <f t="shared" si="42"/>
        <v>#REF!</v>
      </c>
      <c r="B1851" s="68" t="e">
        <f t="shared" si="43"/>
        <v>#REF!</v>
      </c>
      <c r="C1851" s="69" t="str">
        <f t="shared" si="44"/>
        <v/>
      </c>
      <c r="D1851" s="69" t="str">
        <f t="shared" si="45"/>
        <v/>
      </c>
      <c r="E1851" s="69" t="str">
        <f t="shared" si="46"/>
        <v/>
      </c>
      <c r="F1851" s="69" t="e">
        <f t="shared" si="47"/>
        <v>#VALUE!</v>
      </c>
    </row>
    <row r="1852" spans="1:6">
      <c r="A1852" s="68" t="e">
        <f t="shared" si="42"/>
        <v>#REF!</v>
      </c>
      <c r="B1852" s="68" t="e">
        <f t="shared" si="43"/>
        <v>#REF!</v>
      </c>
      <c r="C1852" s="69" t="str">
        <f t="shared" si="44"/>
        <v/>
      </c>
      <c r="D1852" s="69" t="str">
        <f t="shared" si="45"/>
        <v/>
      </c>
      <c r="E1852" s="69" t="str">
        <f t="shared" si="46"/>
        <v/>
      </c>
      <c r="F1852" s="69" t="e">
        <f t="shared" si="47"/>
        <v>#VALUE!</v>
      </c>
    </row>
    <row r="1853" spans="1:6">
      <c r="A1853" s="68" t="e">
        <f t="shared" si="42"/>
        <v>#REF!</v>
      </c>
      <c r="B1853" s="68" t="e">
        <f t="shared" si="43"/>
        <v>#REF!</v>
      </c>
      <c r="C1853" s="69" t="str">
        <f t="shared" si="44"/>
        <v/>
      </c>
      <c r="D1853" s="69" t="str">
        <f t="shared" si="45"/>
        <v/>
      </c>
      <c r="E1853" s="69" t="str">
        <f t="shared" si="46"/>
        <v/>
      </c>
      <c r="F1853" s="69" t="e">
        <f t="shared" si="47"/>
        <v>#VALUE!</v>
      </c>
    </row>
    <row r="1854" spans="1:6">
      <c r="A1854" s="68" t="e">
        <f t="shared" si="42"/>
        <v>#REF!</v>
      </c>
      <c r="B1854" s="68" t="e">
        <f t="shared" si="43"/>
        <v>#REF!</v>
      </c>
      <c r="C1854" s="69" t="str">
        <f t="shared" si="44"/>
        <v/>
      </c>
      <c r="D1854" s="69" t="str">
        <f t="shared" si="45"/>
        <v/>
      </c>
      <c r="E1854" s="69" t="str">
        <f t="shared" si="46"/>
        <v/>
      </c>
      <c r="F1854" s="69" t="e">
        <f t="shared" si="47"/>
        <v>#VALUE!</v>
      </c>
    </row>
    <row r="1855" spans="1:6">
      <c r="A1855" s="68" t="e">
        <f t="shared" si="42"/>
        <v>#REF!</v>
      </c>
      <c r="B1855" s="68" t="e">
        <f t="shared" si="43"/>
        <v>#REF!</v>
      </c>
      <c r="C1855" s="69" t="str">
        <f t="shared" si="44"/>
        <v/>
      </c>
      <c r="D1855" s="69" t="str">
        <f t="shared" si="45"/>
        <v/>
      </c>
      <c r="E1855" s="69" t="str">
        <f t="shared" si="46"/>
        <v/>
      </c>
      <c r="F1855" s="69" t="e">
        <f t="shared" si="47"/>
        <v>#VALUE!</v>
      </c>
    </row>
    <row r="1856" spans="1:6">
      <c r="A1856" s="68" t="e">
        <f t="shared" si="42"/>
        <v>#REF!</v>
      </c>
      <c r="B1856" s="68" t="e">
        <f t="shared" si="43"/>
        <v>#REF!</v>
      </c>
      <c r="C1856" s="69" t="str">
        <f t="shared" si="44"/>
        <v/>
      </c>
      <c r="D1856" s="69" t="str">
        <f t="shared" si="45"/>
        <v/>
      </c>
      <c r="E1856" s="69" t="str">
        <f t="shared" si="46"/>
        <v/>
      </c>
      <c r="F1856" s="69" t="e">
        <f t="shared" si="47"/>
        <v>#VALUE!</v>
      </c>
    </row>
    <row r="1857" spans="1:6">
      <c r="A1857" s="68" t="e">
        <f t="shared" si="42"/>
        <v>#REF!</v>
      </c>
      <c r="B1857" s="68" t="e">
        <f t="shared" si="43"/>
        <v>#REF!</v>
      </c>
      <c r="C1857" s="69" t="str">
        <f t="shared" si="44"/>
        <v/>
      </c>
      <c r="D1857" s="69" t="str">
        <f t="shared" si="45"/>
        <v/>
      </c>
      <c r="E1857" s="69" t="str">
        <f t="shared" si="46"/>
        <v/>
      </c>
      <c r="F1857" s="69" t="e">
        <f t="shared" si="47"/>
        <v>#VALUE!</v>
      </c>
    </row>
    <row r="1858" spans="1:6">
      <c r="A1858" s="68" t="e">
        <f t="shared" si="42"/>
        <v>#REF!</v>
      </c>
      <c r="B1858" s="68" t="e">
        <f t="shared" si="43"/>
        <v>#REF!</v>
      </c>
      <c r="C1858" s="69" t="str">
        <f t="shared" si="44"/>
        <v/>
      </c>
      <c r="D1858" s="69" t="str">
        <f t="shared" si="45"/>
        <v/>
      </c>
      <c r="E1858" s="69" t="str">
        <f t="shared" si="46"/>
        <v/>
      </c>
      <c r="F1858" s="69" t="e">
        <f t="shared" si="47"/>
        <v>#VALUE!</v>
      </c>
    </row>
    <row r="1859" spans="1:6">
      <c r="A1859" s="68" t="e">
        <f t="shared" si="42"/>
        <v>#REF!</v>
      </c>
      <c r="B1859" s="68" t="e">
        <f t="shared" si="43"/>
        <v>#REF!</v>
      </c>
      <c r="C1859" s="69" t="str">
        <f t="shared" si="44"/>
        <v/>
      </c>
      <c r="D1859" s="69" t="str">
        <f t="shared" si="45"/>
        <v/>
      </c>
      <c r="E1859" s="69" t="str">
        <f t="shared" si="46"/>
        <v/>
      </c>
      <c r="F1859" s="69" t="e">
        <f t="shared" si="47"/>
        <v>#VALUE!</v>
      </c>
    </row>
    <row r="1860" spans="1:6">
      <c r="A1860" s="68" t="e">
        <f t="shared" si="42"/>
        <v>#REF!</v>
      </c>
      <c r="B1860" s="68" t="e">
        <f t="shared" si="43"/>
        <v>#REF!</v>
      </c>
      <c r="C1860" s="69" t="str">
        <f t="shared" si="44"/>
        <v/>
      </c>
      <c r="D1860" s="69" t="str">
        <f t="shared" si="45"/>
        <v/>
      </c>
      <c r="E1860" s="69" t="str">
        <f t="shared" si="46"/>
        <v/>
      </c>
      <c r="F1860" s="69" t="e">
        <f t="shared" si="47"/>
        <v>#VALUE!</v>
      </c>
    </row>
    <row r="1861" spans="1:6">
      <c r="A1861" s="68" t="e">
        <f t="shared" si="42"/>
        <v>#REF!</v>
      </c>
      <c r="B1861" s="68" t="e">
        <f t="shared" si="43"/>
        <v>#REF!</v>
      </c>
      <c r="C1861" s="69" t="str">
        <f t="shared" si="44"/>
        <v/>
      </c>
      <c r="D1861" s="69" t="str">
        <f t="shared" si="45"/>
        <v/>
      </c>
      <c r="E1861" s="69" t="str">
        <f t="shared" si="46"/>
        <v/>
      </c>
      <c r="F1861" s="69" t="e">
        <f t="shared" si="47"/>
        <v>#VALUE!</v>
      </c>
    </row>
    <row r="1862" spans="1:6">
      <c r="A1862" s="68" t="e">
        <f t="shared" si="42"/>
        <v>#REF!</v>
      </c>
      <c r="B1862" s="68" t="e">
        <f t="shared" si="43"/>
        <v>#REF!</v>
      </c>
      <c r="C1862" s="69" t="str">
        <f t="shared" si="44"/>
        <v/>
      </c>
      <c r="D1862" s="69" t="str">
        <f t="shared" si="45"/>
        <v/>
      </c>
      <c r="E1862" s="69" t="str">
        <f t="shared" si="46"/>
        <v/>
      </c>
      <c r="F1862" s="69" t="e">
        <f t="shared" si="47"/>
        <v>#VALUE!</v>
      </c>
    </row>
    <row r="1863" spans="1:6">
      <c r="A1863" s="68" t="e">
        <f t="shared" si="42"/>
        <v>#REF!</v>
      </c>
      <c r="B1863" s="68" t="e">
        <f t="shared" si="43"/>
        <v>#REF!</v>
      </c>
      <c r="C1863" s="69" t="str">
        <f t="shared" si="44"/>
        <v/>
      </c>
      <c r="D1863" s="69" t="str">
        <f t="shared" si="45"/>
        <v/>
      </c>
      <c r="E1863" s="69" t="str">
        <f t="shared" si="46"/>
        <v/>
      </c>
      <c r="F1863" s="69" t="e">
        <f t="shared" si="47"/>
        <v>#VALUE!</v>
      </c>
    </row>
    <row r="1864" spans="1:6">
      <c r="A1864" s="68" t="e">
        <f t="shared" si="42"/>
        <v>#REF!</v>
      </c>
      <c r="B1864" s="68" t="e">
        <f t="shared" si="43"/>
        <v>#REF!</v>
      </c>
      <c r="C1864" s="69" t="str">
        <f t="shared" si="44"/>
        <v/>
      </c>
      <c r="D1864" s="69" t="str">
        <f t="shared" si="45"/>
        <v/>
      </c>
      <c r="E1864" s="69" t="str">
        <f t="shared" si="46"/>
        <v/>
      </c>
      <c r="F1864" s="69" t="e">
        <f t="shared" si="47"/>
        <v>#VALUE!</v>
      </c>
    </row>
    <row r="1865" spans="1:6">
      <c r="A1865" s="68" t="e">
        <f t="shared" si="42"/>
        <v>#REF!</v>
      </c>
      <c r="B1865" s="68" t="e">
        <f t="shared" si="43"/>
        <v>#REF!</v>
      </c>
      <c r="C1865" s="69" t="str">
        <f t="shared" si="44"/>
        <v/>
      </c>
      <c r="D1865" s="69" t="str">
        <f t="shared" si="45"/>
        <v/>
      </c>
      <c r="E1865" s="69" t="str">
        <f t="shared" si="46"/>
        <v/>
      </c>
      <c r="F1865" s="69" t="e">
        <f t="shared" si="47"/>
        <v>#VALUE!</v>
      </c>
    </row>
    <row r="1866" spans="1:6">
      <c r="A1866" s="68" t="e">
        <f t="shared" si="42"/>
        <v>#REF!</v>
      </c>
      <c r="B1866" s="68" t="e">
        <f t="shared" si="43"/>
        <v>#REF!</v>
      </c>
      <c r="C1866" s="69" t="str">
        <f t="shared" si="44"/>
        <v/>
      </c>
      <c r="D1866" s="69" t="str">
        <f t="shared" si="45"/>
        <v/>
      </c>
      <c r="E1866" s="69" t="str">
        <f t="shared" si="46"/>
        <v/>
      </c>
      <c r="F1866" s="69" t="e">
        <f t="shared" si="47"/>
        <v>#VALUE!</v>
      </c>
    </row>
    <row r="1867" spans="1:6">
      <c r="A1867" s="68" t="e">
        <f t="shared" si="42"/>
        <v>#REF!</v>
      </c>
      <c r="B1867" s="68" t="e">
        <f t="shared" si="43"/>
        <v>#REF!</v>
      </c>
      <c r="C1867" s="69" t="str">
        <f t="shared" si="44"/>
        <v/>
      </c>
      <c r="D1867" s="69" t="str">
        <f t="shared" si="45"/>
        <v/>
      </c>
      <c r="E1867" s="69" t="str">
        <f t="shared" si="46"/>
        <v/>
      </c>
      <c r="F1867" s="69" t="e">
        <f t="shared" si="47"/>
        <v>#VALUE!</v>
      </c>
    </row>
    <row r="1868" spans="1:6">
      <c r="A1868" s="68" t="e">
        <f t="shared" si="42"/>
        <v>#REF!</v>
      </c>
      <c r="B1868" s="68" t="e">
        <f t="shared" si="43"/>
        <v>#REF!</v>
      </c>
      <c r="C1868" s="69" t="str">
        <f t="shared" si="44"/>
        <v/>
      </c>
      <c r="D1868" s="69" t="str">
        <f t="shared" si="45"/>
        <v/>
      </c>
      <c r="E1868" s="69" t="str">
        <f t="shared" si="46"/>
        <v/>
      </c>
      <c r="F1868" s="69" t="e">
        <f t="shared" si="47"/>
        <v>#VALUE!</v>
      </c>
    </row>
    <row r="1869" spans="1:6">
      <c r="A1869" s="68" t="e">
        <f t="shared" si="42"/>
        <v>#REF!</v>
      </c>
      <c r="B1869" s="68" t="e">
        <f t="shared" si="43"/>
        <v>#REF!</v>
      </c>
      <c r="C1869" s="69" t="str">
        <f t="shared" si="44"/>
        <v/>
      </c>
      <c r="D1869" s="69" t="str">
        <f t="shared" si="45"/>
        <v/>
      </c>
      <c r="E1869" s="69" t="str">
        <f t="shared" si="46"/>
        <v/>
      </c>
      <c r="F1869" s="69" t="e">
        <f t="shared" si="47"/>
        <v>#VALUE!</v>
      </c>
    </row>
    <row r="1870" spans="1:6">
      <c r="A1870" s="68" t="e">
        <f t="shared" si="42"/>
        <v>#REF!</v>
      </c>
      <c r="B1870" s="68" t="e">
        <f t="shared" si="43"/>
        <v>#REF!</v>
      </c>
      <c r="C1870" s="69" t="str">
        <f t="shared" si="44"/>
        <v/>
      </c>
      <c r="D1870" s="69" t="str">
        <f t="shared" si="45"/>
        <v/>
      </c>
      <c r="E1870" s="69" t="str">
        <f t="shared" si="46"/>
        <v/>
      </c>
      <c r="F1870" s="69" t="e">
        <f t="shared" si="47"/>
        <v>#VALUE!</v>
      </c>
    </row>
    <row r="1871" spans="1:6">
      <c r="A1871" s="68" t="e">
        <f t="shared" si="42"/>
        <v>#REF!</v>
      </c>
      <c r="B1871" s="68" t="e">
        <f t="shared" si="43"/>
        <v>#REF!</v>
      </c>
      <c r="C1871" s="69" t="str">
        <f t="shared" si="44"/>
        <v/>
      </c>
      <c r="D1871" s="69" t="str">
        <f t="shared" si="45"/>
        <v/>
      </c>
      <c r="E1871" s="69" t="str">
        <f t="shared" si="46"/>
        <v/>
      </c>
      <c r="F1871" s="69" t="e">
        <f t="shared" si="47"/>
        <v>#VALUE!</v>
      </c>
    </row>
    <row r="1872" spans="1:6">
      <c r="A1872" s="68" t="e">
        <f t="shared" si="42"/>
        <v>#REF!</v>
      </c>
      <c r="B1872" s="68" t="e">
        <f t="shared" si="43"/>
        <v>#REF!</v>
      </c>
      <c r="C1872" s="69" t="str">
        <f t="shared" si="44"/>
        <v/>
      </c>
      <c r="D1872" s="69" t="str">
        <f t="shared" si="45"/>
        <v/>
      </c>
      <c r="E1872" s="69" t="str">
        <f t="shared" si="46"/>
        <v/>
      </c>
      <c r="F1872" s="69" t="e">
        <f t="shared" si="47"/>
        <v>#VALUE!</v>
      </c>
    </row>
    <row r="1873" spans="1:6">
      <c r="A1873" s="68" t="e">
        <f t="shared" si="42"/>
        <v>#REF!</v>
      </c>
      <c r="B1873" s="68" t="e">
        <f t="shared" si="43"/>
        <v>#REF!</v>
      </c>
      <c r="C1873" s="69" t="str">
        <f t="shared" si="44"/>
        <v/>
      </c>
      <c r="D1873" s="69" t="str">
        <f t="shared" si="45"/>
        <v/>
      </c>
      <c r="E1873" s="69" t="str">
        <f t="shared" si="46"/>
        <v/>
      </c>
      <c r="F1873" s="69" t="e">
        <f t="shared" si="47"/>
        <v>#VALUE!</v>
      </c>
    </row>
    <row r="1874" spans="1:6">
      <c r="A1874" s="68" t="e">
        <f t="shared" si="42"/>
        <v>#REF!</v>
      </c>
      <c r="B1874" s="68" t="e">
        <f t="shared" si="43"/>
        <v>#REF!</v>
      </c>
      <c r="C1874" s="69" t="str">
        <f t="shared" si="44"/>
        <v/>
      </c>
      <c r="D1874" s="69" t="str">
        <f t="shared" si="45"/>
        <v/>
      </c>
      <c r="E1874" s="69" t="str">
        <f t="shared" si="46"/>
        <v/>
      </c>
      <c r="F1874" s="69" t="e">
        <f t="shared" si="47"/>
        <v>#VALUE!</v>
      </c>
    </row>
    <row r="1875" spans="1:6">
      <c r="A1875" s="68" t="e">
        <f t="shared" si="42"/>
        <v>#REF!</v>
      </c>
      <c r="B1875" s="68" t="e">
        <f t="shared" si="43"/>
        <v>#REF!</v>
      </c>
      <c r="C1875" s="69" t="str">
        <f t="shared" si="44"/>
        <v/>
      </c>
      <c r="D1875" s="69" t="str">
        <f t="shared" si="45"/>
        <v/>
      </c>
      <c r="E1875" s="69" t="str">
        <f t="shared" si="46"/>
        <v/>
      </c>
      <c r="F1875" s="69" t="e">
        <f t="shared" si="47"/>
        <v>#VALUE!</v>
      </c>
    </row>
    <row r="1876" spans="1:6">
      <c r="A1876" s="68" t="e">
        <f t="shared" si="42"/>
        <v>#REF!</v>
      </c>
      <c r="B1876" s="68" t="e">
        <f t="shared" si="43"/>
        <v>#REF!</v>
      </c>
      <c r="C1876" s="69" t="str">
        <f t="shared" si="44"/>
        <v/>
      </c>
      <c r="D1876" s="69" t="str">
        <f t="shared" si="45"/>
        <v/>
      </c>
      <c r="E1876" s="69" t="str">
        <f t="shared" si="46"/>
        <v/>
      </c>
      <c r="F1876" s="69" t="e">
        <f t="shared" si="47"/>
        <v>#VALUE!</v>
      </c>
    </row>
    <row r="1877" spans="1:6">
      <c r="A1877" s="68" t="e">
        <f t="shared" si="42"/>
        <v>#REF!</v>
      </c>
      <c r="B1877" s="68" t="e">
        <f t="shared" si="43"/>
        <v>#REF!</v>
      </c>
      <c r="C1877" s="69" t="str">
        <f t="shared" si="44"/>
        <v/>
      </c>
      <c r="D1877" s="69" t="str">
        <f t="shared" si="45"/>
        <v/>
      </c>
      <c r="E1877" s="69" t="str">
        <f t="shared" si="46"/>
        <v/>
      </c>
      <c r="F1877" s="69" t="e">
        <f t="shared" si="47"/>
        <v>#VALUE!</v>
      </c>
    </row>
    <row r="1878" spans="1:6">
      <c r="A1878" s="68" t="e">
        <f t="shared" si="42"/>
        <v>#REF!</v>
      </c>
      <c r="B1878" s="68" t="e">
        <f t="shared" si="43"/>
        <v>#REF!</v>
      </c>
      <c r="C1878" s="69" t="str">
        <f t="shared" si="44"/>
        <v/>
      </c>
      <c r="D1878" s="69" t="str">
        <f t="shared" si="45"/>
        <v/>
      </c>
      <c r="E1878" s="69" t="str">
        <f t="shared" si="46"/>
        <v/>
      </c>
      <c r="F1878" s="69" t="e">
        <f t="shared" si="47"/>
        <v>#VALUE!</v>
      </c>
    </row>
    <row r="1879" spans="1:6">
      <c r="A1879" s="68" t="e">
        <f t="shared" si="42"/>
        <v>#REF!</v>
      </c>
      <c r="B1879" s="68" t="e">
        <f t="shared" si="43"/>
        <v>#REF!</v>
      </c>
      <c r="C1879" s="69" t="str">
        <f t="shared" si="44"/>
        <v/>
      </c>
      <c r="D1879" s="69" t="str">
        <f t="shared" si="45"/>
        <v/>
      </c>
      <c r="E1879" s="69" t="str">
        <f t="shared" si="46"/>
        <v/>
      </c>
      <c r="F1879" s="69" t="e">
        <f t="shared" si="47"/>
        <v>#VALUE!</v>
      </c>
    </row>
    <row r="1880" spans="1:6">
      <c r="A1880" s="68" t="e">
        <f t="shared" si="42"/>
        <v>#REF!</v>
      </c>
      <c r="B1880" s="68" t="e">
        <f t="shared" si="43"/>
        <v>#REF!</v>
      </c>
      <c r="C1880" s="69" t="str">
        <f t="shared" si="44"/>
        <v/>
      </c>
      <c r="D1880" s="69" t="str">
        <f t="shared" si="45"/>
        <v/>
      </c>
      <c r="E1880" s="69" t="str">
        <f t="shared" si="46"/>
        <v/>
      </c>
      <c r="F1880" s="69" t="e">
        <f t="shared" si="47"/>
        <v>#VALUE!</v>
      </c>
    </row>
    <row r="1881" spans="1:6">
      <c r="A1881" s="68" t="e">
        <f t="shared" si="42"/>
        <v>#REF!</v>
      </c>
      <c r="B1881" s="68" t="e">
        <f t="shared" si="43"/>
        <v>#REF!</v>
      </c>
      <c r="C1881" s="69" t="str">
        <f t="shared" si="44"/>
        <v/>
      </c>
      <c r="D1881" s="69" t="str">
        <f t="shared" si="45"/>
        <v/>
      </c>
      <c r="E1881" s="69" t="str">
        <f t="shared" si="46"/>
        <v/>
      </c>
      <c r="F1881" s="69" t="e">
        <f t="shared" si="47"/>
        <v>#VALUE!</v>
      </c>
    </row>
    <row r="1882" spans="1:6">
      <c r="A1882" s="68" t="e">
        <f t="shared" si="42"/>
        <v>#REF!</v>
      </c>
      <c r="B1882" s="68" t="e">
        <f t="shared" si="43"/>
        <v>#REF!</v>
      </c>
      <c r="C1882" s="69" t="str">
        <f t="shared" si="44"/>
        <v/>
      </c>
      <c r="D1882" s="69" t="str">
        <f t="shared" si="45"/>
        <v/>
      </c>
      <c r="E1882" s="69" t="str">
        <f t="shared" si="46"/>
        <v/>
      </c>
      <c r="F1882" s="69" t="e">
        <f t="shared" si="47"/>
        <v>#VALUE!</v>
      </c>
    </row>
    <row r="1883" spans="1:6">
      <c r="A1883" s="68" t="e">
        <f t="shared" si="42"/>
        <v>#REF!</v>
      </c>
      <c r="B1883" s="68" t="e">
        <f t="shared" si="43"/>
        <v>#REF!</v>
      </c>
      <c r="C1883" s="69" t="str">
        <f t="shared" si="44"/>
        <v/>
      </c>
      <c r="D1883" s="69" t="str">
        <f t="shared" si="45"/>
        <v/>
      </c>
      <c r="E1883" s="69" t="str">
        <f t="shared" si="46"/>
        <v/>
      </c>
      <c r="F1883" s="69" t="e">
        <f t="shared" si="47"/>
        <v>#VALUE!</v>
      </c>
    </row>
    <row r="1884" spans="1:6">
      <c r="A1884" s="68" t="e">
        <f t="shared" si="42"/>
        <v>#REF!</v>
      </c>
      <c r="B1884" s="68" t="e">
        <f t="shared" si="43"/>
        <v>#REF!</v>
      </c>
      <c r="C1884" s="69" t="str">
        <f t="shared" si="44"/>
        <v/>
      </c>
      <c r="D1884" s="69" t="str">
        <f t="shared" si="45"/>
        <v/>
      </c>
      <c r="E1884" s="69" t="str">
        <f t="shared" si="46"/>
        <v/>
      </c>
      <c r="F1884" s="69" t="e">
        <f t="shared" si="47"/>
        <v>#VALUE!</v>
      </c>
    </row>
    <row r="1885" spans="1:6">
      <c r="A1885" s="68" t="e">
        <f t="shared" si="42"/>
        <v>#REF!</v>
      </c>
      <c r="B1885" s="68" t="e">
        <f t="shared" si="43"/>
        <v>#REF!</v>
      </c>
      <c r="C1885" s="69" t="str">
        <f t="shared" si="44"/>
        <v/>
      </c>
      <c r="D1885" s="69" t="str">
        <f t="shared" si="45"/>
        <v/>
      </c>
      <c r="E1885" s="69" t="str">
        <f t="shared" si="46"/>
        <v/>
      </c>
      <c r="F1885" s="69" t="e">
        <f t="shared" si="47"/>
        <v>#VALUE!</v>
      </c>
    </row>
    <row r="1886" spans="1:6">
      <c r="A1886" s="68" t="e">
        <f t="shared" si="42"/>
        <v>#REF!</v>
      </c>
      <c r="B1886" s="68" t="e">
        <f t="shared" si="43"/>
        <v>#REF!</v>
      </c>
      <c r="C1886" s="69" t="str">
        <f t="shared" si="44"/>
        <v/>
      </c>
      <c r="D1886" s="69" t="str">
        <f t="shared" si="45"/>
        <v/>
      </c>
      <c r="E1886" s="69" t="str">
        <f t="shared" si="46"/>
        <v/>
      </c>
      <c r="F1886" s="69" t="e">
        <f t="shared" si="47"/>
        <v>#VALUE!</v>
      </c>
    </row>
    <row r="1887" spans="1:6">
      <c r="A1887" s="68" t="e">
        <f t="shared" si="42"/>
        <v>#REF!</v>
      </c>
      <c r="B1887" s="68" t="e">
        <f t="shared" si="43"/>
        <v>#REF!</v>
      </c>
      <c r="C1887" s="69" t="str">
        <f t="shared" si="44"/>
        <v/>
      </c>
      <c r="D1887" s="69" t="str">
        <f t="shared" si="45"/>
        <v/>
      </c>
      <c r="E1887" s="69" t="str">
        <f t="shared" si="46"/>
        <v/>
      </c>
      <c r="F1887" s="69" t="e">
        <f t="shared" si="47"/>
        <v>#VALUE!</v>
      </c>
    </row>
    <row r="1888" spans="1:6">
      <c r="A1888" s="68" t="e">
        <f t="shared" si="42"/>
        <v>#REF!</v>
      </c>
      <c r="B1888" s="68" t="e">
        <f t="shared" si="43"/>
        <v>#REF!</v>
      </c>
      <c r="C1888" s="69" t="str">
        <f t="shared" si="44"/>
        <v/>
      </c>
      <c r="D1888" s="69" t="str">
        <f t="shared" si="45"/>
        <v/>
      </c>
      <c r="E1888" s="69" t="str">
        <f t="shared" si="46"/>
        <v/>
      </c>
      <c r="F1888" s="69" t="e">
        <f t="shared" si="47"/>
        <v>#VALUE!</v>
      </c>
    </row>
    <row r="1889" spans="1:6">
      <c r="A1889" s="68" t="e">
        <f t="shared" si="42"/>
        <v>#REF!</v>
      </c>
      <c r="B1889" s="68" t="e">
        <f t="shared" si="43"/>
        <v>#REF!</v>
      </c>
      <c r="C1889" s="69" t="str">
        <f t="shared" si="44"/>
        <v/>
      </c>
      <c r="D1889" s="69" t="str">
        <f t="shared" si="45"/>
        <v/>
      </c>
      <c r="E1889" s="69" t="str">
        <f t="shared" si="46"/>
        <v/>
      </c>
      <c r="F1889" s="69" t="e">
        <f t="shared" si="47"/>
        <v>#VALUE!</v>
      </c>
    </row>
    <row r="1890" spans="1:6">
      <c r="A1890" s="68" t="e">
        <f t="shared" si="42"/>
        <v>#REF!</v>
      </c>
      <c r="B1890" s="68" t="e">
        <f t="shared" si="43"/>
        <v>#REF!</v>
      </c>
      <c r="C1890" s="69" t="str">
        <f t="shared" si="44"/>
        <v/>
      </c>
      <c r="D1890" s="69" t="str">
        <f t="shared" si="45"/>
        <v/>
      </c>
      <c r="E1890" s="69" t="str">
        <f t="shared" si="46"/>
        <v/>
      </c>
      <c r="F1890" s="69" t="e">
        <f t="shared" si="47"/>
        <v>#VALUE!</v>
      </c>
    </row>
    <row r="1891" spans="1:6">
      <c r="A1891" s="68" t="e">
        <f t="shared" si="42"/>
        <v>#REF!</v>
      </c>
      <c r="B1891" s="68" t="e">
        <f t="shared" si="43"/>
        <v>#REF!</v>
      </c>
      <c r="C1891" s="69" t="str">
        <f t="shared" si="44"/>
        <v/>
      </c>
      <c r="D1891" s="69" t="str">
        <f t="shared" si="45"/>
        <v/>
      </c>
      <c r="E1891" s="69" t="str">
        <f t="shared" si="46"/>
        <v/>
      </c>
      <c r="F1891" s="69" t="e">
        <f t="shared" si="47"/>
        <v>#VALUE!</v>
      </c>
    </row>
    <row r="1892" spans="1:6">
      <c r="A1892" s="68" t="e">
        <f t="shared" si="42"/>
        <v>#REF!</v>
      </c>
      <c r="B1892" s="68" t="e">
        <f t="shared" si="43"/>
        <v>#REF!</v>
      </c>
      <c r="C1892" s="69" t="str">
        <f t="shared" si="44"/>
        <v/>
      </c>
      <c r="D1892" s="69" t="str">
        <f t="shared" si="45"/>
        <v/>
      </c>
      <c r="E1892" s="69" t="str">
        <f t="shared" si="46"/>
        <v/>
      </c>
      <c r="F1892" s="69" t="e">
        <f t="shared" si="47"/>
        <v>#VALUE!</v>
      </c>
    </row>
    <row r="1893" spans="1:6">
      <c r="A1893" s="68" t="e">
        <f t="shared" si="42"/>
        <v>#REF!</v>
      </c>
      <c r="B1893" s="68" t="e">
        <f t="shared" si="43"/>
        <v>#REF!</v>
      </c>
      <c r="C1893" s="69" t="str">
        <f t="shared" si="44"/>
        <v/>
      </c>
      <c r="D1893" s="69" t="str">
        <f t="shared" si="45"/>
        <v/>
      </c>
      <c r="E1893" s="69" t="str">
        <f t="shared" si="46"/>
        <v/>
      </c>
      <c r="F1893" s="69" t="e">
        <f t="shared" si="47"/>
        <v>#VALUE!</v>
      </c>
    </row>
    <row r="1894" spans="1:6">
      <c r="A1894" s="68" t="e">
        <f t="shared" si="42"/>
        <v>#REF!</v>
      </c>
      <c r="B1894" s="68" t="e">
        <f t="shared" si="43"/>
        <v>#REF!</v>
      </c>
      <c r="C1894" s="69" t="str">
        <f t="shared" si="44"/>
        <v/>
      </c>
      <c r="D1894" s="69" t="str">
        <f t="shared" si="45"/>
        <v/>
      </c>
      <c r="E1894" s="69" t="str">
        <f t="shared" si="46"/>
        <v/>
      </c>
      <c r="F1894" s="69" t="e">
        <f t="shared" si="47"/>
        <v>#VALUE!</v>
      </c>
    </row>
    <row r="1895" spans="1:6">
      <c r="A1895" s="68" t="e">
        <f t="shared" si="42"/>
        <v>#REF!</v>
      </c>
      <c r="B1895" s="68" t="e">
        <f t="shared" si="43"/>
        <v>#REF!</v>
      </c>
      <c r="C1895" s="69" t="str">
        <f t="shared" si="44"/>
        <v/>
      </c>
      <c r="D1895" s="69" t="str">
        <f t="shared" si="45"/>
        <v/>
      </c>
      <c r="E1895" s="69" t="str">
        <f t="shared" si="46"/>
        <v/>
      </c>
      <c r="F1895" s="69" t="e">
        <f t="shared" si="47"/>
        <v>#VALUE!</v>
      </c>
    </row>
    <row r="1896" spans="1:6">
      <c r="A1896" s="68" t="e">
        <f t="shared" si="42"/>
        <v>#REF!</v>
      </c>
      <c r="B1896" s="68" t="e">
        <f t="shared" si="43"/>
        <v>#REF!</v>
      </c>
      <c r="C1896" s="69" t="str">
        <f t="shared" si="44"/>
        <v/>
      </c>
      <c r="D1896" s="69" t="str">
        <f t="shared" si="45"/>
        <v/>
      </c>
      <c r="E1896" s="69" t="str">
        <f t="shared" si="46"/>
        <v/>
      </c>
      <c r="F1896" s="69" t="e">
        <f t="shared" si="47"/>
        <v>#VALUE!</v>
      </c>
    </row>
    <row r="1897" spans="1:6">
      <c r="A1897" s="68" t="e">
        <f t="shared" si="42"/>
        <v>#REF!</v>
      </c>
      <c r="B1897" s="68" t="e">
        <f t="shared" si="43"/>
        <v>#REF!</v>
      </c>
      <c r="C1897" s="69" t="str">
        <f t="shared" si="44"/>
        <v/>
      </c>
      <c r="D1897" s="69" t="str">
        <f t="shared" si="45"/>
        <v/>
      </c>
      <c r="E1897" s="69" t="str">
        <f t="shared" si="46"/>
        <v/>
      </c>
      <c r="F1897" s="69" t="e">
        <f t="shared" si="47"/>
        <v>#VALUE!</v>
      </c>
    </row>
    <row r="1898" spans="1:6">
      <c r="A1898" s="68" t="e">
        <f t="shared" si="42"/>
        <v>#REF!</v>
      </c>
      <c r="B1898" s="68" t="e">
        <f t="shared" si="43"/>
        <v>#REF!</v>
      </c>
      <c r="C1898" s="69" t="str">
        <f t="shared" si="44"/>
        <v/>
      </c>
      <c r="D1898" s="69" t="str">
        <f t="shared" si="45"/>
        <v/>
      </c>
      <c r="E1898" s="69" t="str">
        <f t="shared" si="46"/>
        <v/>
      </c>
      <c r="F1898" s="69" t="e">
        <f t="shared" si="47"/>
        <v>#VALUE!</v>
      </c>
    </row>
    <row r="1899" spans="1:6">
      <c r="A1899" s="68" t="e">
        <f t="shared" si="42"/>
        <v>#REF!</v>
      </c>
      <c r="B1899" s="68" t="e">
        <f t="shared" si="43"/>
        <v>#REF!</v>
      </c>
      <c r="C1899" s="69" t="str">
        <f t="shared" si="44"/>
        <v/>
      </c>
      <c r="D1899" s="69" t="str">
        <f t="shared" si="45"/>
        <v/>
      </c>
      <c r="E1899" s="69" t="str">
        <f t="shared" si="46"/>
        <v/>
      </c>
      <c r="F1899" s="69" t="e">
        <f t="shared" si="47"/>
        <v>#VALUE!</v>
      </c>
    </row>
    <row r="1900" spans="1:6">
      <c r="A1900" s="68" t="e">
        <f t="shared" si="42"/>
        <v>#REF!</v>
      </c>
      <c r="B1900" s="68" t="e">
        <f t="shared" si="43"/>
        <v>#REF!</v>
      </c>
      <c r="C1900" s="69" t="str">
        <f t="shared" si="44"/>
        <v/>
      </c>
      <c r="D1900" s="69" t="str">
        <f t="shared" si="45"/>
        <v/>
      </c>
      <c r="E1900" s="69" t="str">
        <f t="shared" si="46"/>
        <v/>
      </c>
      <c r="F1900" s="69" t="e">
        <f t="shared" si="47"/>
        <v>#VALUE!</v>
      </c>
    </row>
    <row r="1901" spans="1:6">
      <c r="A1901" s="68" t="e">
        <f t="shared" si="42"/>
        <v>#REF!</v>
      </c>
      <c r="B1901" s="68" t="e">
        <f t="shared" si="43"/>
        <v>#REF!</v>
      </c>
      <c r="C1901" s="69" t="str">
        <f t="shared" si="44"/>
        <v/>
      </c>
      <c r="D1901" s="69" t="str">
        <f t="shared" si="45"/>
        <v/>
      </c>
      <c r="E1901" s="69" t="str">
        <f t="shared" si="46"/>
        <v/>
      </c>
      <c r="F1901" s="69" t="e">
        <f t="shared" si="47"/>
        <v>#VALUE!</v>
      </c>
    </row>
    <row r="1902" spans="1:6">
      <c r="A1902" s="68" t="e">
        <f t="shared" si="42"/>
        <v>#REF!</v>
      </c>
      <c r="B1902" s="68" t="e">
        <f t="shared" si="43"/>
        <v>#REF!</v>
      </c>
      <c r="C1902" s="69" t="str">
        <f t="shared" si="44"/>
        <v/>
      </c>
      <c r="D1902" s="69" t="str">
        <f t="shared" si="45"/>
        <v/>
      </c>
      <c r="E1902" s="69" t="str">
        <f t="shared" si="46"/>
        <v/>
      </c>
      <c r="F1902" s="69" t="e">
        <f t="shared" si="47"/>
        <v>#VALUE!</v>
      </c>
    </row>
    <row r="1903" spans="1:6">
      <c r="A1903" s="68" t="e">
        <f t="shared" si="42"/>
        <v>#REF!</v>
      </c>
      <c r="B1903" s="68" t="e">
        <f t="shared" si="43"/>
        <v>#REF!</v>
      </c>
      <c r="C1903" s="69" t="str">
        <f t="shared" si="44"/>
        <v/>
      </c>
      <c r="D1903" s="69" t="str">
        <f t="shared" si="45"/>
        <v/>
      </c>
      <c r="E1903" s="69" t="str">
        <f t="shared" si="46"/>
        <v/>
      </c>
      <c r="F1903" s="69" t="e">
        <f t="shared" si="47"/>
        <v>#VALUE!</v>
      </c>
    </row>
    <row r="1904" spans="1:6">
      <c r="A1904" s="68" t="e">
        <f t="shared" si="42"/>
        <v>#REF!</v>
      </c>
      <c r="B1904" s="68" t="e">
        <f t="shared" si="43"/>
        <v>#REF!</v>
      </c>
      <c r="C1904" s="69" t="str">
        <f t="shared" si="44"/>
        <v/>
      </c>
      <c r="D1904" s="69" t="str">
        <f t="shared" si="45"/>
        <v/>
      </c>
      <c r="E1904" s="69" t="str">
        <f t="shared" si="46"/>
        <v/>
      </c>
      <c r="F1904" s="69" t="e">
        <f t="shared" si="47"/>
        <v>#VALUE!</v>
      </c>
    </row>
    <row r="1905" spans="1:6">
      <c r="A1905" s="68" t="e">
        <f t="shared" si="42"/>
        <v>#REF!</v>
      </c>
      <c r="B1905" s="68" t="e">
        <f t="shared" si="43"/>
        <v>#REF!</v>
      </c>
      <c r="C1905" s="69" t="str">
        <f t="shared" si="44"/>
        <v/>
      </c>
      <c r="D1905" s="69" t="str">
        <f t="shared" si="45"/>
        <v/>
      </c>
      <c r="E1905" s="69" t="str">
        <f t="shared" si="46"/>
        <v/>
      </c>
      <c r="F1905" s="69" t="e">
        <f t="shared" si="47"/>
        <v>#VALUE!</v>
      </c>
    </row>
    <row r="1906" spans="1:6">
      <c r="A1906" s="68" t="e">
        <f t="shared" si="42"/>
        <v>#REF!</v>
      </c>
      <c r="B1906" s="68" t="e">
        <f t="shared" si="43"/>
        <v>#REF!</v>
      </c>
      <c r="C1906" s="69" t="str">
        <f t="shared" si="44"/>
        <v/>
      </c>
      <c r="D1906" s="69" t="str">
        <f t="shared" si="45"/>
        <v/>
      </c>
      <c r="E1906" s="69" t="str">
        <f t="shared" si="46"/>
        <v/>
      </c>
      <c r="F1906" s="69" t="e">
        <f t="shared" si="47"/>
        <v>#VALUE!</v>
      </c>
    </row>
    <row r="1907" spans="1:6">
      <c r="A1907" s="68" t="e">
        <f t="shared" si="42"/>
        <v>#REF!</v>
      </c>
      <c r="B1907" s="68" t="e">
        <f t="shared" si="43"/>
        <v>#REF!</v>
      </c>
      <c r="C1907" s="69" t="str">
        <f t="shared" si="44"/>
        <v/>
      </c>
      <c r="D1907" s="69" t="str">
        <f t="shared" si="45"/>
        <v/>
      </c>
      <c r="E1907" s="69" t="str">
        <f t="shared" si="46"/>
        <v/>
      </c>
      <c r="F1907" s="69" t="e">
        <f t="shared" si="47"/>
        <v>#VALUE!</v>
      </c>
    </row>
    <row r="1908" spans="1:6">
      <c r="A1908" s="68" t="e">
        <f t="shared" si="42"/>
        <v>#REF!</v>
      </c>
      <c r="B1908" s="68" t="e">
        <f t="shared" si="43"/>
        <v>#REF!</v>
      </c>
      <c r="C1908" s="69" t="str">
        <f t="shared" si="44"/>
        <v/>
      </c>
      <c r="D1908" s="69" t="str">
        <f t="shared" si="45"/>
        <v/>
      </c>
      <c r="E1908" s="69" t="str">
        <f t="shared" si="46"/>
        <v/>
      </c>
      <c r="F1908" s="69" t="e">
        <f t="shared" si="47"/>
        <v>#VALUE!</v>
      </c>
    </row>
    <row r="1909" spans="1:6">
      <c r="A1909" s="68" t="e">
        <f t="shared" si="42"/>
        <v>#REF!</v>
      </c>
      <c r="B1909" s="68" t="e">
        <f t="shared" si="43"/>
        <v>#REF!</v>
      </c>
      <c r="C1909" s="69" t="str">
        <f t="shared" si="44"/>
        <v/>
      </c>
      <c r="D1909" s="69" t="str">
        <f t="shared" si="45"/>
        <v/>
      </c>
      <c r="E1909" s="69" t="str">
        <f t="shared" si="46"/>
        <v/>
      </c>
      <c r="F1909" s="69" t="e">
        <f t="shared" si="47"/>
        <v>#VALUE!</v>
      </c>
    </row>
    <row r="1910" spans="1:6">
      <c r="A1910" s="68" t="e">
        <f t="shared" si="42"/>
        <v>#REF!</v>
      </c>
      <c r="B1910" s="68" t="e">
        <f t="shared" si="43"/>
        <v>#REF!</v>
      </c>
      <c r="C1910" s="69" t="str">
        <f t="shared" si="44"/>
        <v/>
      </c>
      <c r="D1910" s="69" t="str">
        <f t="shared" si="45"/>
        <v/>
      </c>
      <c r="E1910" s="69" t="str">
        <f t="shared" si="46"/>
        <v/>
      </c>
      <c r="F1910" s="69" t="e">
        <f t="shared" si="47"/>
        <v>#VALUE!</v>
      </c>
    </row>
    <row r="1911" spans="1:6">
      <c r="A1911" s="68" t="e">
        <f t="shared" si="42"/>
        <v>#REF!</v>
      </c>
      <c r="B1911" s="68" t="e">
        <f t="shared" si="43"/>
        <v>#REF!</v>
      </c>
      <c r="C1911" s="69" t="str">
        <f t="shared" si="44"/>
        <v/>
      </c>
      <c r="D1911" s="69" t="str">
        <f t="shared" si="45"/>
        <v/>
      </c>
      <c r="E1911" s="69" t="str">
        <f t="shared" si="46"/>
        <v/>
      </c>
      <c r="F1911" s="69" t="e">
        <f t="shared" si="47"/>
        <v>#VALUE!</v>
      </c>
    </row>
    <row r="1912" spans="1:6">
      <c r="A1912" s="68" t="e">
        <f t="shared" si="42"/>
        <v>#REF!</v>
      </c>
      <c r="B1912" s="68" t="e">
        <f t="shared" si="43"/>
        <v>#REF!</v>
      </c>
      <c r="C1912" s="69" t="str">
        <f t="shared" si="44"/>
        <v/>
      </c>
      <c r="D1912" s="69" t="str">
        <f t="shared" si="45"/>
        <v/>
      </c>
      <c r="E1912" s="69" t="str">
        <f t="shared" si="46"/>
        <v/>
      </c>
      <c r="F1912" s="69" t="e">
        <f t="shared" si="47"/>
        <v>#VALUE!</v>
      </c>
    </row>
    <row r="1913" spans="1:6">
      <c r="A1913" s="68" t="e">
        <f t="shared" si="42"/>
        <v>#REF!</v>
      </c>
      <c r="B1913" s="68" t="e">
        <f t="shared" si="43"/>
        <v>#REF!</v>
      </c>
      <c r="C1913" s="69" t="str">
        <f t="shared" si="44"/>
        <v/>
      </c>
      <c r="D1913" s="69" t="str">
        <f t="shared" si="45"/>
        <v/>
      </c>
      <c r="E1913" s="69" t="str">
        <f t="shared" si="46"/>
        <v/>
      </c>
      <c r="F1913" s="69" t="e">
        <f t="shared" si="47"/>
        <v>#VALUE!</v>
      </c>
    </row>
    <row r="1914" spans="1:6">
      <c r="A1914" s="68" t="e">
        <f t="shared" si="42"/>
        <v>#REF!</v>
      </c>
      <c r="B1914" s="68" t="e">
        <f t="shared" si="43"/>
        <v>#REF!</v>
      </c>
      <c r="C1914" s="69" t="str">
        <f t="shared" si="44"/>
        <v/>
      </c>
      <c r="D1914" s="69" t="str">
        <f t="shared" si="45"/>
        <v/>
      </c>
      <c r="E1914" s="69" t="str">
        <f t="shared" si="46"/>
        <v/>
      </c>
      <c r="F1914" s="69" t="e">
        <f t="shared" si="47"/>
        <v>#VALUE!</v>
      </c>
    </row>
    <row r="1915" spans="1:6">
      <c r="A1915" s="68" t="e">
        <f t="shared" si="42"/>
        <v>#REF!</v>
      </c>
      <c r="B1915" s="68" t="e">
        <f t="shared" si="43"/>
        <v>#REF!</v>
      </c>
      <c r="C1915" s="69" t="str">
        <f t="shared" si="44"/>
        <v/>
      </c>
      <c r="D1915" s="69" t="str">
        <f t="shared" si="45"/>
        <v/>
      </c>
      <c r="E1915" s="69" t="str">
        <f t="shared" si="46"/>
        <v/>
      </c>
      <c r="F1915" s="69" t="e">
        <f t="shared" si="47"/>
        <v>#VALUE!</v>
      </c>
    </row>
    <row r="1916" spans="1:6">
      <c r="A1916" s="68" t="e">
        <f t="shared" si="42"/>
        <v>#REF!</v>
      </c>
      <c r="B1916" s="68" t="e">
        <f t="shared" si="43"/>
        <v>#REF!</v>
      </c>
      <c r="C1916" s="69" t="str">
        <f t="shared" si="44"/>
        <v/>
      </c>
      <c r="D1916" s="69" t="str">
        <f t="shared" si="45"/>
        <v/>
      </c>
      <c r="E1916" s="69" t="str">
        <f t="shared" si="46"/>
        <v/>
      </c>
      <c r="F1916" s="69" t="e">
        <f t="shared" si="47"/>
        <v>#VALUE!</v>
      </c>
    </row>
    <row r="1917" spans="1:6">
      <c r="A1917" s="68" t="e">
        <f t="shared" si="42"/>
        <v>#REF!</v>
      </c>
      <c r="B1917" s="68" t="e">
        <f t="shared" si="43"/>
        <v>#REF!</v>
      </c>
      <c r="C1917" s="69" t="str">
        <f t="shared" si="44"/>
        <v/>
      </c>
      <c r="D1917" s="69" t="str">
        <f t="shared" si="45"/>
        <v/>
      </c>
      <c r="E1917" s="69" t="str">
        <f t="shared" si="46"/>
        <v/>
      </c>
      <c r="F1917" s="69" t="e">
        <f t="shared" si="47"/>
        <v>#VALUE!</v>
      </c>
    </row>
    <row r="1918" spans="1:6">
      <c r="A1918" s="68" t="e">
        <f t="shared" si="42"/>
        <v>#REF!</v>
      </c>
      <c r="B1918" s="68" t="e">
        <f t="shared" si="43"/>
        <v>#REF!</v>
      </c>
      <c r="C1918" s="69" t="str">
        <f t="shared" si="44"/>
        <v/>
      </c>
      <c r="D1918" s="69" t="str">
        <f t="shared" si="45"/>
        <v/>
      </c>
      <c r="E1918" s="69" t="str">
        <f t="shared" si="46"/>
        <v/>
      </c>
      <c r="F1918" s="69" t="e">
        <f t="shared" si="47"/>
        <v>#VALUE!</v>
      </c>
    </row>
    <row r="1919" spans="1:6">
      <c r="A1919" s="68" t="e">
        <f t="shared" si="42"/>
        <v>#REF!</v>
      </c>
      <c r="B1919" s="68" t="e">
        <f t="shared" si="43"/>
        <v>#REF!</v>
      </c>
      <c r="C1919" s="69" t="str">
        <f t="shared" si="44"/>
        <v/>
      </c>
      <c r="D1919" s="69" t="str">
        <f t="shared" si="45"/>
        <v/>
      </c>
      <c r="E1919" s="69" t="str">
        <f t="shared" si="46"/>
        <v/>
      </c>
      <c r="F1919" s="69" t="e">
        <f t="shared" si="47"/>
        <v>#VALUE!</v>
      </c>
    </row>
    <row r="1920" spans="1:6">
      <c r="A1920" s="68" t="e">
        <f t="shared" si="42"/>
        <v>#REF!</v>
      </c>
      <c r="B1920" s="68" t="e">
        <f t="shared" si="43"/>
        <v>#REF!</v>
      </c>
      <c r="C1920" s="69" t="str">
        <f t="shared" si="44"/>
        <v/>
      </c>
      <c r="D1920" s="69" t="str">
        <f t="shared" si="45"/>
        <v/>
      </c>
      <c r="E1920" s="69" t="str">
        <f t="shared" si="46"/>
        <v/>
      </c>
      <c r="F1920" s="69" t="e">
        <f t="shared" si="47"/>
        <v>#VALUE!</v>
      </c>
    </row>
    <row r="1921" spans="1:6">
      <c r="A1921" s="68" t="e">
        <f t="shared" si="42"/>
        <v>#REF!</v>
      </c>
      <c r="B1921" s="68" t="e">
        <f t="shared" si="43"/>
        <v>#REF!</v>
      </c>
      <c r="C1921" s="69" t="str">
        <f t="shared" si="44"/>
        <v/>
      </c>
      <c r="D1921" s="69" t="str">
        <f t="shared" si="45"/>
        <v/>
      </c>
      <c r="E1921" s="69" t="str">
        <f t="shared" si="46"/>
        <v/>
      </c>
      <c r="F1921" s="69" t="e">
        <f t="shared" si="47"/>
        <v>#VALUE!</v>
      </c>
    </row>
    <row r="1922" spans="1:6">
      <c r="A1922" s="68" t="e">
        <f t="shared" si="42"/>
        <v>#REF!</v>
      </c>
      <c r="B1922" s="68" t="e">
        <f t="shared" si="43"/>
        <v>#REF!</v>
      </c>
      <c r="C1922" s="69" t="str">
        <f t="shared" si="44"/>
        <v/>
      </c>
      <c r="D1922" s="69" t="str">
        <f t="shared" si="45"/>
        <v/>
      </c>
      <c r="E1922" s="69" t="str">
        <f t="shared" si="46"/>
        <v/>
      </c>
      <c r="F1922" s="69" t="e">
        <f t="shared" si="47"/>
        <v>#VALUE!</v>
      </c>
    </row>
    <row r="1923" spans="1:6">
      <c r="A1923" s="68" t="e">
        <f t="shared" si="42"/>
        <v>#REF!</v>
      </c>
      <c r="B1923" s="68" t="e">
        <f t="shared" si="43"/>
        <v>#REF!</v>
      </c>
      <c r="C1923" s="69" t="str">
        <f t="shared" si="44"/>
        <v/>
      </c>
      <c r="D1923" s="69" t="str">
        <f t="shared" si="45"/>
        <v/>
      </c>
      <c r="E1923" s="69" t="str">
        <f t="shared" si="46"/>
        <v/>
      </c>
      <c r="F1923" s="69" t="e">
        <f t="shared" si="47"/>
        <v>#VALUE!</v>
      </c>
    </row>
    <row r="1924" spans="1:6">
      <c r="A1924" s="68" t="e">
        <f t="shared" si="42"/>
        <v>#REF!</v>
      </c>
      <c r="B1924" s="68" t="e">
        <f t="shared" si="43"/>
        <v>#REF!</v>
      </c>
      <c r="C1924" s="69" t="str">
        <f t="shared" si="44"/>
        <v/>
      </c>
      <c r="D1924" s="69" t="str">
        <f t="shared" si="45"/>
        <v/>
      </c>
      <c r="E1924" s="69" t="str">
        <f t="shared" si="46"/>
        <v/>
      </c>
      <c r="F1924" s="69" t="e">
        <f t="shared" si="47"/>
        <v>#VALUE!</v>
      </c>
    </row>
    <row r="1925" spans="1:6">
      <c r="A1925" s="68" t="e">
        <f t="shared" si="42"/>
        <v>#REF!</v>
      </c>
      <c r="B1925" s="68" t="e">
        <f t="shared" si="43"/>
        <v>#REF!</v>
      </c>
      <c r="C1925" s="69" t="str">
        <f t="shared" si="44"/>
        <v/>
      </c>
      <c r="D1925" s="69" t="str">
        <f t="shared" si="45"/>
        <v/>
      </c>
      <c r="E1925" s="69" t="str">
        <f t="shared" si="46"/>
        <v/>
      </c>
      <c r="F1925" s="69" t="e">
        <f t="shared" si="47"/>
        <v>#VALUE!</v>
      </c>
    </row>
    <row r="1926" spans="1:6">
      <c r="A1926" s="68" t="e">
        <f t="shared" si="42"/>
        <v>#REF!</v>
      </c>
      <c r="B1926" s="68" t="e">
        <f t="shared" si="43"/>
        <v>#REF!</v>
      </c>
      <c r="C1926" s="69" t="str">
        <f t="shared" si="44"/>
        <v/>
      </c>
      <c r="D1926" s="69" t="str">
        <f t="shared" si="45"/>
        <v/>
      </c>
      <c r="E1926" s="69" t="str">
        <f t="shared" si="46"/>
        <v/>
      </c>
      <c r="F1926" s="69" t="e">
        <f t="shared" si="47"/>
        <v>#VALUE!</v>
      </c>
    </row>
    <row r="1927" spans="1:6">
      <c r="A1927" s="68" t="e">
        <f t="shared" si="42"/>
        <v>#REF!</v>
      </c>
      <c r="B1927" s="68" t="e">
        <f t="shared" si="43"/>
        <v>#REF!</v>
      </c>
      <c r="C1927" s="69" t="str">
        <f t="shared" si="44"/>
        <v/>
      </c>
      <c r="D1927" s="69" t="str">
        <f t="shared" si="45"/>
        <v/>
      </c>
      <c r="E1927" s="69" t="str">
        <f t="shared" si="46"/>
        <v/>
      </c>
      <c r="F1927" s="69" t="e">
        <f t="shared" si="47"/>
        <v>#VALUE!</v>
      </c>
    </row>
    <row r="1928" spans="1:6">
      <c r="A1928" s="68" t="e">
        <f t="shared" si="42"/>
        <v>#REF!</v>
      </c>
      <c r="B1928" s="68" t="e">
        <f t="shared" si="43"/>
        <v>#REF!</v>
      </c>
      <c r="C1928" s="69" t="str">
        <f t="shared" si="44"/>
        <v/>
      </c>
      <c r="D1928" s="69" t="str">
        <f t="shared" si="45"/>
        <v/>
      </c>
      <c r="E1928" s="69" t="str">
        <f t="shared" si="46"/>
        <v/>
      </c>
      <c r="F1928" s="69" t="e">
        <f t="shared" si="47"/>
        <v>#VALUE!</v>
      </c>
    </row>
    <row r="1929" spans="1:6">
      <c r="A1929" s="68" t="e">
        <f t="shared" si="42"/>
        <v>#REF!</v>
      </c>
      <c r="B1929" s="68" t="e">
        <f t="shared" si="43"/>
        <v>#REF!</v>
      </c>
      <c r="C1929" s="69" t="str">
        <f t="shared" si="44"/>
        <v/>
      </c>
      <c r="D1929" s="69" t="str">
        <f t="shared" si="45"/>
        <v/>
      </c>
      <c r="E1929" s="69" t="str">
        <f t="shared" si="46"/>
        <v/>
      </c>
      <c r="F1929" s="69" t="e">
        <f t="shared" si="47"/>
        <v>#VALUE!</v>
      </c>
    </row>
    <row r="1930" spans="1:6">
      <c r="A1930" s="68" t="e">
        <f t="shared" si="42"/>
        <v>#REF!</v>
      </c>
      <c r="B1930" s="68" t="e">
        <f t="shared" si="43"/>
        <v>#REF!</v>
      </c>
      <c r="C1930" s="69" t="str">
        <f t="shared" si="44"/>
        <v/>
      </c>
      <c r="D1930" s="69" t="str">
        <f t="shared" si="45"/>
        <v/>
      </c>
      <c r="E1930" s="69" t="str">
        <f t="shared" si="46"/>
        <v/>
      </c>
      <c r="F1930" s="69" t="e">
        <f t="shared" si="47"/>
        <v>#VALUE!</v>
      </c>
    </row>
    <row r="1931" spans="1:6">
      <c r="A1931" s="68" t="e">
        <f t="shared" si="42"/>
        <v>#REF!</v>
      </c>
      <c r="B1931" s="68" t="e">
        <f t="shared" si="43"/>
        <v>#REF!</v>
      </c>
      <c r="C1931" s="69" t="str">
        <f t="shared" si="44"/>
        <v/>
      </c>
      <c r="D1931" s="69" t="str">
        <f t="shared" si="45"/>
        <v/>
      </c>
      <c r="E1931" s="69" t="str">
        <f t="shared" si="46"/>
        <v/>
      </c>
      <c r="F1931" s="69" t="e">
        <f t="shared" si="47"/>
        <v>#VALUE!</v>
      </c>
    </row>
    <row r="1932" spans="1:6">
      <c r="A1932" s="68" t="e">
        <f t="shared" si="42"/>
        <v>#REF!</v>
      </c>
      <c r="B1932" s="68" t="e">
        <f t="shared" si="43"/>
        <v>#REF!</v>
      </c>
      <c r="C1932" s="69" t="str">
        <f t="shared" si="44"/>
        <v/>
      </c>
      <c r="D1932" s="69" t="str">
        <f t="shared" si="45"/>
        <v/>
      </c>
      <c r="E1932" s="69" t="str">
        <f t="shared" si="46"/>
        <v/>
      </c>
      <c r="F1932" s="69" t="e">
        <f t="shared" si="47"/>
        <v>#VALUE!</v>
      </c>
    </row>
    <row r="1933" spans="1:6">
      <c r="A1933" s="68" t="e">
        <f t="shared" si="42"/>
        <v>#REF!</v>
      </c>
      <c r="B1933" s="68" t="e">
        <f t="shared" si="43"/>
        <v>#REF!</v>
      </c>
      <c r="C1933" s="69" t="str">
        <f t="shared" si="44"/>
        <v/>
      </c>
      <c r="D1933" s="69" t="str">
        <f t="shared" si="45"/>
        <v/>
      </c>
      <c r="E1933" s="69" t="str">
        <f t="shared" si="46"/>
        <v/>
      </c>
      <c r="F1933" s="69" t="e">
        <f t="shared" si="47"/>
        <v>#VALUE!</v>
      </c>
    </row>
    <row r="1934" spans="1:6">
      <c r="A1934" s="68" t="e">
        <f t="shared" si="42"/>
        <v>#REF!</v>
      </c>
      <c r="B1934" s="68" t="e">
        <f t="shared" si="43"/>
        <v>#REF!</v>
      </c>
      <c r="C1934" s="69" t="str">
        <f t="shared" si="44"/>
        <v/>
      </c>
      <c r="D1934" s="69" t="str">
        <f t="shared" si="45"/>
        <v/>
      </c>
      <c r="E1934" s="69" t="str">
        <f t="shared" si="46"/>
        <v/>
      </c>
      <c r="F1934" s="69" t="e">
        <f t="shared" si="47"/>
        <v>#VALUE!</v>
      </c>
    </row>
    <row r="1935" spans="1:6">
      <c r="A1935" s="68" t="e">
        <f t="shared" si="42"/>
        <v>#REF!</v>
      </c>
      <c r="B1935" s="68" t="e">
        <f t="shared" si="43"/>
        <v>#REF!</v>
      </c>
      <c r="C1935" s="69" t="str">
        <f t="shared" si="44"/>
        <v/>
      </c>
      <c r="D1935" s="69" t="str">
        <f t="shared" si="45"/>
        <v/>
      </c>
      <c r="E1935" s="69" t="str">
        <f t="shared" si="46"/>
        <v/>
      </c>
      <c r="F1935" s="69" t="e">
        <f t="shared" si="47"/>
        <v>#VALUE!</v>
      </c>
    </row>
    <row r="1936" spans="1:6">
      <c r="A1936" s="68" t="e">
        <f t="shared" si="42"/>
        <v>#REF!</v>
      </c>
      <c r="B1936" s="68" t="e">
        <f t="shared" si="43"/>
        <v>#REF!</v>
      </c>
      <c r="C1936" s="69" t="str">
        <f t="shared" si="44"/>
        <v/>
      </c>
      <c r="D1936" s="69" t="str">
        <f t="shared" si="45"/>
        <v/>
      </c>
      <c r="E1936" s="69" t="str">
        <f t="shared" si="46"/>
        <v/>
      </c>
      <c r="F1936" s="69" t="e">
        <f t="shared" si="47"/>
        <v>#VALUE!</v>
      </c>
    </row>
    <row r="1937" spans="1:6">
      <c r="A1937" s="68" t="e">
        <f t="shared" si="42"/>
        <v>#REF!</v>
      </c>
      <c r="B1937" s="68" t="e">
        <f t="shared" si="43"/>
        <v>#REF!</v>
      </c>
      <c r="C1937" s="69" t="str">
        <f t="shared" si="44"/>
        <v/>
      </c>
      <c r="D1937" s="69" t="str">
        <f t="shared" si="45"/>
        <v/>
      </c>
      <c r="E1937" s="69" t="str">
        <f t="shared" si="46"/>
        <v/>
      </c>
      <c r="F1937" s="69" t="e">
        <f t="shared" si="47"/>
        <v>#VALUE!</v>
      </c>
    </row>
    <row r="1938" spans="1:6">
      <c r="A1938" s="68" t="e">
        <f t="shared" si="42"/>
        <v>#REF!</v>
      </c>
      <c r="B1938" s="68" t="e">
        <f t="shared" si="43"/>
        <v>#REF!</v>
      </c>
      <c r="C1938" s="69" t="str">
        <f t="shared" si="44"/>
        <v/>
      </c>
      <c r="D1938" s="69" t="str">
        <f t="shared" si="45"/>
        <v/>
      </c>
      <c r="E1938" s="69" t="str">
        <f t="shared" si="46"/>
        <v/>
      </c>
      <c r="F1938" s="69" t="e">
        <f t="shared" si="47"/>
        <v>#VALUE!</v>
      </c>
    </row>
    <row r="1939" spans="1:6">
      <c r="A1939" s="68" t="e">
        <f t="shared" si="42"/>
        <v>#REF!</v>
      </c>
      <c r="B1939" s="68" t="e">
        <f t="shared" si="43"/>
        <v>#REF!</v>
      </c>
      <c r="C1939" s="69" t="str">
        <f t="shared" si="44"/>
        <v/>
      </c>
      <c r="D1939" s="69" t="str">
        <f t="shared" si="45"/>
        <v/>
      </c>
      <c r="E1939" s="69" t="str">
        <f t="shared" si="46"/>
        <v/>
      </c>
      <c r="F1939" s="69" t="e">
        <f t="shared" si="47"/>
        <v>#VALUE!</v>
      </c>
    </row>
    <row r="1940" spans="1:6">
      <c r="A1940" s="68" t="e">
        <f t="shared" si="42"/>
        <v>#REF!</v>
      </c>
      <c r="B1940" s="68" t="e">
        <f t="shared" si="43"/>
        <v>#REF!</v>
      </c>
      <c r="C1940" s="69" t="str">
        <f t="shared" si="44"/>
        <v/>
      </c>
      <c r="D1940" s="69" t="str">
        <f t="shared" si="45"/>
        <v/>
      </c>
      <c r="E1940" s="69" t="str">
        <f t="shared" si="46"/>
        <v/>
      </c>
      <c r="F1940" s="69" t="e">
        <f t="shared" si="47"/>
        <v>#VALUE!</v>
      </c>
    </row>
    <row r="1941" spans="1:6">
      <c r="A1941" s="68" t="e">
        <f t="shared" si="42"/>
        <v>#REF!</v>
      </c>
      <c r="B1941" s="68" t="e">
        <f t="shared" si="43"/>
        <v>#REF!</v>
      </c>
      <c r="C1941" s="69" t="str">
        <f t="shared" si="44"/>
        <v/>
      </c>
      <c r="D1941" s="69" t="str">
        <f t="shared" si="45"/>
        <v/>
      </c>
      <c r="E1941" s="69" t="str">
        <f t="shared" si="46"/>
        <v/>
      </c>
      <c r="F1941" s="69" t="e">
        <f t="shared" si="47"/>
        <v>#VALUE!</v>
      </c>
    </row>
    <row r="1942" spans="1:6">
      <c r="A1942" s="68" t="e">
        <f t="shared" si="42"/>
        <v>#REF!</v>
      </c>
      <c r="B1942" s="68" t="e">
        <f t="shared" si="43"/>
        <v>#REF!</v>
      </c>
      <c r="C1942" s="69" t="str">
        <f t="shared" si="44"/>
        <v/>
      </c>
      <c r="D1942" s="69" t="str">
        <f t="shared" si="45"/>
        <v/>
      </c>
      <c r="E1942" s="69" t="str">
        <f t="shared" si="46"/>
        <v/>
      </c>
      <c r="F1942" s="69" t="e">
        <f t="shared" si="47"/>
        <v>#VALUE!</v>
      </c>
    </row>
    <row r="1943" spans="1:6">
      <c r="A1943" s="68" t="e">
        <f t="shared" si="42"/>
        <v>#REF!</v>
      </c>
      <c r="B1943" s="68" t="e">
        <f t="shared" si="43"/>
        <v>#REF!</v>
      </c>
      <c r="C1943" s="69" t="str">
        <f t="shared" si="44"/>
        <v/>
      </c>
      <c r="D1943" s="69" t="str">
        <f t="shared" si="45"/>
        <v/>
      </c>
      <c r="E1943" s="69" t="str">
        <f t="shared" si="46"/>
        <v/>
      </c>
      <c r="F1943" s="69" t="e">
        <f t="shared" si="47"/>
        <v>#VALUE!</v>
      </c>
    </row>
    <row r="1944" spans="1:6">
      <c r="A1944" s="68" t="e">
        <f t="shared" si="42"/>
        <v>#REF!</v>
      </c>
      <c r="B1944" s="68" t="e">
        <f t="shared" si="43"/>
        <v>#REF!</v>
      </c>
      <c r="C1944" s="69" t="str">
        <f t="shared" si="44"/>
        <v/>
      </c>
      <c r="D1944" s="69" t="str">
        <f t="shared" si="45"/>
        <v/>
      </c>
      <c r="E1944" s="69" t="str">
        <f t="shared" si="46"/>
        <v/>
      </c>
      <c r="F1944" s="69" t="e">
        <f t="shared" si="47"/>
        <v>#VALUE!</v>
      </c>
    </row>
    <row r="1945" spans="1:6">
      <c r="A1945" s="68" t="e">
        <f t="shared" si="42"/>
        <v>#REF!</v>
      </c>
      <c r="B1945" s="68" t="e">
        <f t="shared" si="43"/>
        <v>#REF!</v>
      </c>
      <c r="C1945" s="69" t="str">
        <f t="shared" si="44"/>
        <v/>
      </c>
      <c r="D1945" s="69" t="str">
        <f t="shared" si="45"/>
        <v/>
      </c>
      <c r="E1945" s="69" t="str">
        <f t="shared" si="46"/>
        <v/>
      </c>
      <c r="F1945" s="69" t="e">
        <f t="shared" si="47"/>
        <v>#VALUE!</v>
      </c>
    </row>
    <row r="1946" spans="1:6">
      <c r="A1946" s="68" t="e">
        <f t="shared" si="42"/>
        <v>#REF!</v>
      </c>
      <c r="B1946" s="68" t="e">
        <f t="shared" si="43"/>
        <v>#REF!</v>
      </c>
      <c r="C1946" s="69" t="str">
        <f t="shared" si="44"/>
        <v/>
      </c>
      <c r="D1946" s="69" t="str">
        <f t="shared" si="45"/>
        <v/>
      </c>
      <c r="E1946" s="69" t="str">
        <f t="shared" si="46"/>
        <v/>
      </c>
      <c r="F1946" s="69" t="e">
        <f t="shared" si="47"/>
        <v>#VALUE!</v>
      </c>
    </row>
    <row r="1947" spans="1:6">
      <c r="A1947" s="68" t="e">
        <f t="shared" si="42"/>
        <v>#REF!</v>
      </c>
      <c r="B1947" s="68" t="e">
        <f t="shared" si="43"/>
        <v>#REF!</v>
      </c>
      <c r="C1947" s="69" t="str">
        <f t="shared" si="44"/>
        <v/>
      </c>
      <c r="D1947" s="69" t="str">
        <f t="shared" si="45"/>
        <v/>
      </c>
      <c r="E1947" s="69" t="str">
        <f t="shared" si="46"/>
        <v/>
      </c>
      <c r="F1947" s="69" t="e">
        <f t="shared" si="47"/>
        <v>#VALUE!</v>
      </c>
    </row>
    <row r="1948" spans="1:6">
      <c r="A1948" s="68" t="e">
        <f t="shared" si="42"/>
        <v>#REF!</v>
      </c>
      <c r="B1948" s="68" t="e">
        <f t="shared" si="43"/>
        <v>#REF!</v>
      </c>
      <c r="C1948" s="69" t="str">
        <f t="shared" si="44"/>
        <v/>
      </c>
      <c r="D1948" s="69" t="str">
        <f t="shared" si="45"/>
        <v/>
      </c>
      <c r="E1948" s="69" t="str">
        <f t="shared" si="46"/>
        <v/>
      </c>
      <c r="F1948" s="69" t="e">
        <f t="shared" si="47"/>
        <v>#VALUE!</v>
      </c>
    </row>
    <row r="1949" spans="1:6">
      <c r="A1949" s="68" t="e">
        <f t="shared" si="42"/>
        <v>#REF!</v>
      </c>
      <c r="B1949" s="68" t="e">
        <f t="shared" si="43"/>
        <v>#REF!</v>
      </c>
      <c r="C1949" s="69" t="str">
        <f t="shared" si="44"/>
        <v/>
      </c>
      <c r="D1949" s="69" t="str">
        <f t="shared" si="45"/>
        <v/>
      </c>
      <c r="E1949" s="69" t="str">
        <f t="shared" si="46"/>
        <v/>
      </c>
      <c r="F1949" s="69" t="e">
        <f t="shared" si="47"/>
        <v>#VALUE!</v>
      </c>
    </row>
    <row r="1950" spans="1:6">
      <c r="A1950" s="68" t="e">
        <f t="shared" si="42"/>
        <v>#REF!</v>
      </c>
      <c r="B1950" s="68" t="e">
        <f t="shared" si="43"/>
        <v>#REF!</v>
      </c>
      <c r="C1950" s="69" t="str">
        <f t="shared" si="44"/>
        <v/>
      </c>
      <c r="D1950" s="69" t="str">
        <f t="shared" si="45"/>
        <v/>
      </c>
      <c r="E1950" s="69" t="str">
        <f t="shared" si="46"/>
        <v/>
      </c>
      <c r="F1950" s="69" t="e">
        <f t="shared" si="47"/>
        <v>#VALUE!</v>
      </c>
    </row>
    <row r="1951" spans="1:6">
      <c r="A1951" s="68" t="e">
        <f t="shared" si="42"/>
        <v>#REF!</v>
      </c>
      <c r="B1951" s="68" t="e">
        <f t="shared" si="43"/>
        <v>#REF!</v>
      </c>
      <c r="C1951" s="69" t="str">
        <f t="shared" si="44"/>
        <v/>
      </c>
      <c r="D1951" s="69" t="str">
        <f t="shared" si="45"/>
        <v/>
      </c>
      <c r="E1951" s="69" t="str">
        <f t="shared" si="46"/>
        <v/>
      </c>
      <c r="F1951" s="69" t="e">
        <f t="shared" si="47"/>
        <v>#VALUE!</v>
      </c>
    </row>
    <row r="1952" spans="1:6">
      <c r="A1952" s="68" t="e">
        <f t="shared" si="42"/>
        <v>#REF!</v>
      </c>
      <c r="B1952" s="68" t="e">
        <f t="shared" si="43"/>
        <v>#REF!</v>
      </c>
      <c r="C1952" s="69" t="str">
        <f t="shared" si="44"/>
        <v/>
      </c>
      <c r="D1952" s="69" t="str">
        <f t="shared" si="45"/>
        <v/>
      </c>
      <c r="E1952" s="69" t="str">
        <f t="shared" si="46"/>
        <v/>
      </c>
      <c r="F1952" s="69" t="e">
        <f t="shared" si="47"/>
        <v>#VALUE!</v>
      </c>
    </row>
    <row r="1953" spans="1:6">
      <c r="A1953" s="68" t="e">
        <f t="shared" si="42"/>
        <v>#REF!</v>
      </c>
      <c r="B1953" s="68" t="e">
        <f t="shared" si="43"/>
        <v>#REF!</v>
      </c>
      <c r="C1953" s="69" t="str">
        <f t="shared" si="44"/>
        <v/>
      </c>
      <c r="D1953" s="69" t="str">
        <f t="shared" si="45"/>
        <v/>
      </c>
      <c r="E1953" s="69" t="str">
        <f t="shared" si="46"/>
        <v/>
      </c>
      <c r="F1953" s="69" t="e">
        <f t="shared" si="47"/>
        <v>#VALUE!</v>
      </c>
    </row>
    <row r="1954" spans="1:6">
      <c r="A1954" s="68" t="e">
        <f t="shared" si="42"/>
        <v>#REF!</v>
      </c>
      <c r="B1954" s="68" t="e">
        <f t="shared" si="43"/>
        <v>#REF!</v>
      </c>
      <c r="C1954" s="69" t="str">
        <f t="shared" si="44"/>
        <v/>
      </c>
      <c r="D1954" s="69" t="str">
        <f t="shared" si="45"/>
        <v/>
      </c>
      <c r="E1954" s="69" t="str">
        <f t="shared" si="46"/>
        <v/>
      </c>
      <c r="F1954" s="69" t="e">
        <f t="shared" si="47"/>
        <v>#VALUE!</v>
      </c>
    </row>
    <row r="1955" spans="1:6">
      <c r="A1955" s="68" t="e">
        <f t="shared" si="42"/>
        <v>#REF!</v>
      </c>
      <c r="B1955" s="68" t="e">
        <f t="shared" si="43"/>
        <v>#REF!</v>
      </c>
      <c r="C1955" s="69" t="str">
        <f t="shared" si="44"/>
        <v/>
      </c>
      <c r="D1955" s="69" t="str">
        <f t="shared" si="45"/>
        <v/>
      </c>
      <c r="E1955" s="69" t="str">
        <f t="shared" si="46"/>
        <v/>
      </c>
      <c r="F1955" s="69" t="e">
        <f t="shared" si="47"/>
        <v>#VALUE!</v>
      </c>
    </row>
    <row r="1956" spans="1:6">
      <c r="A1956" s="68" t="e">
        <f t="shared" si="42"/>
        <v>#REF!</v>
      </c>
      <c r="B1956" s="68" t="e">
        <f t="shared" si="43"/>
        <v>#REF!</v>
      </c>
      <c r="C1956" s="69" t="str">
        <f t="shared" si="44"/>
        <v/>
      </c>
      <c r="D1956" s="69" t="str">
        <f t="shared" si="45"/>
        <v/>
      </c>
      <c r="E1956" s="69" t="str">
        <f t="shared" si="46"/>
        <v/>
      </c>
      <c r="F1956" s="69" t="e">
        <f t="shared" si="47"/>
        <v>#VALUE!</v>
      </c>
    </row>
    <row r="1957" spans="1:6">
      <c r="A1957" s="68" t="e">
        <f t="shared" si="42"/>
        <v>#REF!</v>
      </c>
      <c r="B1957" s="68" t="e">
        <f t="shared" si="43"/>
        <v>#REF!</v>
      </c>
      <c r="C1957" s="69" t="str">
        <f t="shared" si="44"/>
        <v/>
      </c>
      <c r="D1957" s="69" t="str">
        <f t="shared" si="45"/>
        <v/>
      </c>
      <c r="E1957" s="69" t="str">
        <f t="shared" si="46"/>
        <v/>
      </c>
      <c r="F1957" s="69" t="e">
        <f t="shared" si="47"/>
        <v>#VALUE!</v>
      </c>
    </row>
    <row r="1958" spans="1:6">
      <c r="A1958" s="68" t="e">
        <f t="shared" si="42"/>
        <v>#REF!</v>
      </c>
      <c r="B1958" s="68" t="e">
        <f t="shared" si="43"/>
        <v>#REF!</v>
      </c>
      <c r="C1958" s="69" t="str">
        <f t="shared" si="44"/>
        <v/>
      </c>
      <c r="D1958" s="69" t="str">
        <f t="shared" si="45"/>
        <v/>
      </c>
      <c r="E1958" s="69" t="str">
        <f t="shared" si="46"/>
        <v/>
      </c>
      <c r="F1958" s="69" t="e">
        <f t="shared" si="47"/>
        <v>#VALUE!</v>
      </c>
    </row>
    <row r="1959" spans="1:6">
      <c r="A1959" s="68" t="e">
        <f t="shared" si="42"/>
        <v>#REF!</v>
      </c>
      <c r="B1959" s="68" t="e">
        <f t="shared" si="43"/>
        <v>#REF!</v>
      </c>
      <c r="C1959" s="69" t="str">
        <f t="shared" si="44"/>
        <v/>
      </c>
      <c r="D1959" s="69" t="str">
        <f t="shared" si="45"/>
        <v/>
      </c>
      <c r="E1959" s="69" t="str">
        <f t="shared" si="46"/>
        <v/>
      </c>
      <c r="F1959" s="69" t="e">
        <f t="shared" si="47"/>
        <v>#VALUE!</v>
      </c>
    </row>
    <row r="1960" spans="1:6">
      <c r="A1960" s="68" t="e">
        <f t="shared" si="42"/>
        <v>#REF!</v>
      </c>
      <c r="B1960" s="68" t="e">
        <f t="shared" si="43"/>
        <v>#REF!</v>
      </c>
      <c r="C1960" s="69" t="str">
        <f t="shared" si="44"/>
        <v/>
      </c>
      <c r="D1960" s="69" t="str">
        <f t="shared" si="45"/>
        <v/>
      </c>
      <c r="E1960" s="69" t="str">
        <f t="shared" si="46"/>
        <v/>
      </c>
      <c r="F1960" s="69" t="e">
        <f t="shared" si="47"/>
        <v>#VALUE!</v>
      </c>
    </row>
    <row r="1961" spans="1:6">
      <c r="A1961" s="68" t="e">
        <f t="shared" si="42"/>
        <v>#REF!</v>
      </c>
      <c r="B1961" s="68" t="e">
        <f t="shared" si="43"/>
        <v>#REF!</v>
      </c>
      <c r="C1961" s="69" t="str">
        <f t="shared" si="44"/>
        <v/>
      </c>
      <c r="D1961" s="69" t="str">
        <f t="shared" si="45"/>
        <v/>
      </c>
      <c r="E1961" s="69" t="str">
        <f t="shared" si="46"/>
        <v/>
      </c>
      <c r="F1961" s="69" t="e">
        <f t="shared" si="47"/>
        <v>#VALUE!</v>
      </c>
    </row>
    <row r="1962" spans="1:6">
      <c r="A1962" s="68" t="e">
        <f t="shared" si="42"/>
        <v>#REF!</v>
      </c>
      <c r="B1962" s="68" t="e">
        <f t="shared" si="43"/>
        <v>#REF!</v>
      </c>
      <c r="C1962" s="69" t="str">
        <f t="shared" si="44"/>
        <v/>
      </c>
      <c r="D1962" s="69" t="str">
        <f t="shared" si="45"/>
        <v/>
      </c>
      <c r="E1962" s="69" t="str">
        <f t="shared" si="46"/>
        <v/>
      </c>
      <c r="F1962" s="69" t="e">
        <f t="shared" si="47"/>
        <v>#VALUE!</v>
      </c>
    </row>
    <row r="1963" spans="1:6">
      <c r="A1963" s="68" t="e">
        <f t="shared" si="42"/>
        <v>#REF!</v>
      </c>
      <c r="B1963" s="68" t="e">
        <f t="shared" si="43"/>
        <v>#REF!</v>
      </c>
      <c r="C1963" s="69" t="str">
        <f t="shared" si="44"/>
        <v/>
      </c>
      <c r="D1963" s="69" t="str">
        <f t="shared" si="45"/>
        <v/>
      </c>
      <c r="E1963" s="69" t="str">
        <f t="shared" si="46"/>
        <v/>
      </c>
      <c r="F1963" s="69" t="e">
        <f t="shared" si="47"/>
        <v>#VALUE!</v>
      </c>
    </row>
    <row r="1964" spans="1:6">
      <c r="A1964" s="68" t="e">
        <f t="shared" si="42"/>
        <v>#REF!</v>
      </c>
      <c r="B1964" s="68" t="e">
        <f t="shared" si="43"/>
        <v>#REF!</v>
      </c>
      <c r="C1964" s="69" t="str">
        <f t="shared" si="44"/>
        <v/>
      </c>
      <c r="D1964" s="69" t="str">
        <f t="shared" si="45"/>
        <v/>
      </c>
      <c r="E1964" s="69" t="str">
        <f t="shared" si="46"/>
        <v/>
      </c>
      <c r="F1964" s="69" t="e">
        <f t="shared" si="47"/>
        <v>#VALUE!</v>
      </c>
    </row>
    <row r="1965" spans="1:6">
      <c r="A1965" s="68" t="e">
        <f t="shared" si="42"/>
        <v>#REF!</v>
      </c>
      <c r="B1965" s="68" t="e">
        <f t="shared" si="43"/>
        <v>#REF!</v>
      </c>
      <c r="C1965" s="69" t="str">
        <f t="shared" si="44"/>
        <v/>
      </c>
      <c r="D1965" s="69" t="str">
        <f t="shared" si="45"/>
        <v/>
      </c>
      <c r="E1965" s="69" t="str">
        <f t="shared" si="46"/>
        <v/>
      </c>
      <c r="F1965" s="69" t="e">
        <f t="shared" si="47"/>
        <v>#VALUE!</v>
      </c>
    </row>
    <row r="1966" spans="1:6">
      <c r="A1966" s="68" t="e">
        <f t="shared" si="42"/>
        <v>#REF!</v>
      </c>
      <c r="B1966" s="68" t="e">
        <f t="shared" si="43"/>
        <v>#REF!</v>
      </c>
      <c r="C1966" s="69" t="str">
        <f t="shared" si="44"/>
        <v/>
      </c>
      <c r="D1966" s="69" t="str">
        <f t="shared" si="45"/>
        <v/>
      </c>
      <c r="E1966" s="69" t="str">
        <f t="shared" si="46"/>
        <v/>
      </c>
      <c r="F1966" s="69" t="e">
        <f t="shared" si="47"/>
        <v>#VALUE!</v>
      </c>
    </row>
    <row r="1967" spans="1:6">
      <c r="A1967" s="68" t="e">
        <f t="shared" si="42"/>
        <v>#REF!</v>
      </c>
      <c r="B1967" s="68" t="e">
        <f t="shared" si="43"/>
        <v>#REF!</v>
      </c>
      <c r="C1967" s="69" t="str">
        <f t="shared" si="44"/>
        <v/>
      </c>
      <c r="D1967" s="69" t="str">
        <f t="shared" si="45"/>
        <v/>
      </c>
      <c r="E1967" s="69" t="str">
        <f t="shared" si="46"/>
        <v/>
      </c>
      <c r="F1967" s="69" t="e">
        <f t="shared" si="47"/>
        <v>#VALUE!</v>
      </c>
    </row>
    <row r="1968" spans="1:6">
      <c r="A1968" s="68" t="e">
        <f t="shared" si="42"/>
        <v>#REF!</v>
      </c>
      <c r="B1968" s="68" t="e">
        <f t="shared" si="43"/>
        <v>#REF!</v>
      </c>
      <c r="C1968" s="69" t="str">
        <f t="shared" si="44"/>
        <v/>
      </c>
      <c r="D1968" s="69" t="str">
        <f t="shared" si="45"/>
        <v/>
      </c>
      <c r="E1968" s="69" t="str">
        <f t="shared" si="46"/>
        <v/>
      </c>
      <c r="F1968" s="69" t="e">
        <f t="shared" si="47"/>
        <v>#VALUE!</v>
      </c>
    </row>
    <row r="1969" spans="1:6">
      <c r="A1969" s="68" t="e">
        <f t="shared" si="42"/>
        <v>#REF!</v>
      </c>
      <c r="B1969" s="68" t="e">
        <f t="shared" si="43"/>
        <v>#REF!</v>
      </c>
      <c r="C1969" s="69" t="str">
        <f t="shared" si="44"/>
        <v/>
      </c>
      <c r="D1969" s="69" t="str">
        <f t="shared" si="45"/>
        <v/>
      </c>
      <c r="E1969" s="69" t="str">
        <f t="shared" si="46"/>
        <v/>
      </c>
      <c r="F1969" s="69" t="e">
        <f t="shared" si="47"/>
        <v>#VALUE!</v>
      </c>
    </row>
    <row r="1970" spans="1:6">
      <c r="A1970" s="68" t="e">
        <f t="shared" si="42"/>
        <v>#REF!</v>
      </c>
      <c r="B1970" s="68" t="e">
        <f t="shared" si="43"/>
        <v>#REF!</v>
      </c>
      <c r="C1970" s="69" t="str">
        <f t="shared" si="44"/>
        <v/>
      </c>
      <c r="D1970" s="69" t="str">
        <f t="shared" si="45"/>
        <v/>
      </c>
      <c r="E1970" s="69" t="str">
        <f t="shared" si="46"/>
        <v/>
      </c>
      <c r="F1970" s="69" t="e">
        <f t="shared" si="47"/>
        <v>#VALUE!</v>
      </c>
    </row>
    <row r="1971" spans="1:6">
      <c r="A1971" s="68" t="e">
        <f t="shared" si="42"/>
        <v>#REF!</v>
      </c>
      <c r="B1971" s="68" t="e">
        <f t="shared" si="43"/>
        <v>#REF!</v>
      </c>
      <c r="C1971" s="69" t="str">
        <f t="shared" si="44"/>
        <v/>
      </c>
      <c r="D1971" s="69" t="str">
        <f t="shared" si="45"/>
        <v/>
      </c>
      <c r="E1971" s="69" t="str">
        <f t="shared" si="46"/>
        <v/>
      </c>
      <c r="F1971" s="69" t="e">
        <f t="shared" si="47"/>
        <v>#VALUE!</v>
      </c>
    </row>
    <row r="1972" spans="1:6">
      <c r="A1972" s="68" t="e">
        <f t="shared" si="42"/>
        <v>#REF!</v>
      </c>
      <c r="B1972" s="68" t="e">
        <f t="shared" si="43"/>
        <v>#REF!</v>
      </c>
      <c r="C1972" s="69" t="str">
        <f t="shared" si="44"/>
        <v/>
      </c>
      <c r="D1972" s="69" t="str">
        <f t="shared" si="45"/>
        <v/>
      </c>
      <c r="E1972" s="69" t="str">
        <f t="shared" si="46"/>
        <v/>
      </c>
      <c r="F1972" s="69" t="e">
        <f t="shared" si="47"/>
        <v>#VALUE!</v>
      </c>
    </row>
    <row r="1973" spans="1:6">
      <c r="A1973" s="68" t="e">
        <f t="shared" si="42"/>
        <v>#REF!</v>
      </c>
      <c r="B1973" s="68" t="e">
        <f t="shared" si="43"/>
        <v>#REF!</v>
      </c>
      <c r="C1973" s="69" t="str">
        <f t="shared" si="44"/>
        <v/>
      </c>
      <c r="D1973" s="69" t="str">
        <f t="shared" si="45"/>
        <v/>
      </c>
      <c r="E1973" s="69" t="str">
        <f t="shared" si="46"/>
        <v/>
      </c>
      <c r="F1973" s="69" t="e">
        <f t="shared" si="47"/>
        <v>#VALUE!</v>
      </c>
    </row>
    <row r="1974" spans="1:6">
      <c r="A1974" s="68" t="e">
        <f t="shared" si="42"/>
        <v>#REF!</v>
      </c>
      <c r="B1974" s="68" t="e">
        <f t="shared" si="43"/>
        <v>#REF!</v>
      </c>
      <c r="C1974" s="69" t="str">
        <f t="shared" si="44"/>
        <v/>
      </c>
      <c r="D1974" s="69" t="str">
        <f t="shared" si="45"/>
        <v/>
      </c>
      <c r="E1974" s="69" t="str">
        <f t="shared" si="46"/>
        <v/>
      </c>
      <c r="F1974" s="69" t="e">
        <f t="shared" si="47"/>
        <v>#VALUE!</v>
      </c>
    </row>
    <row r="1975" spans="1:6">
      <c r="A1975" s="68" t="e">
        <f t="shared" si="42"/>
        <v>#REF!</v>
      </c>
      <c r="B1975" s="68" t="e">
        <f t="shared" si="43"/>
        <v>#REF!</v>
      </c>
      <c r="C1975" s="69" t="str">
        <f t="shared" si="44"/>
        <v/>
      </c>
      <c r="D1975" s="69" t="str">
        <f t="shared" si="45"/>
        <v/>
      </c>
      <c r="E1975" s="69" t="str">
        <f t="shared" si="46"/>
        <v/>
      </c>
      <c r="F1975" s="69" t="e">
        <f t="shared" si="47"/>
        <v>#VALUE!</v>
      </c>
    </row>
    <row r="1976" spans="1:6">
      <c r="A1976" s="68" t="e">
        <f t="shared" si="42"/>
        <v>#REF!</v>
      </c>
      <c r="B1976" s="68" t="e">
        <f t="shared" si="43"/>
        <v>#REF!</v>
      </c>
      <c r="C1976" s="69" t="str">
        <f t="shared" si="44"/>
        <v/>
      </c>
      <c r="D1976" s="69" t="str">
        <f t="shared" si="45"/>
        <v/>
      </c>
      <c r="E1976" s="69" t="str">
        <f t="shared" si="46"/>
        <v/>
      </c>
      <c r="F1976" s="69" t="e">
        <f t="shared" si="47"/>
        <v>#VALUE!</v>
      </c>
    </row>
    <row r="1977" spans="1:6">
      <c r="A1977" s="68" t="e">
        <f t="shared" si="42"/>
        <v>#REF!</v>
      </c>
      <c r="B1977" s="68" t="e">
        <f t="shared" si="43"/>
        <v>#REF!</v>
      </c>
      <c r="C1977" s="69" t="str">
        <f t="shared" si="44"/>
        <v/>
      </c>
      <c r="D1977" s="69" t="str">
        <f t="shared" si="45"/>
        <v/>
      </c>
      <c r="E1977" s="69" t="str">
        <f t="shared" si="46"/>
        <v/>
      </c>
      <c r="F1977" s="69" t="e">
        <f t="shared" si="47"/>
        <v>#VALUE!</v>
      </c>
    </row>
    <row r="1978" spans="1:6">
      <c r="A1978" s="68" t="e">
        <f t="shared" si="42"/>
        <v>#REF!</v>
      </c>
      <c r="B1978" s="68" t="e">
        <f t="shared" si="43"/>
        <v>#REF!</v>
      </c>
      <c r="C1978" s="69" t="str">
        <f t="shared" si="44"/>
        <v/>
      </c>
      <c r="D1978" s="69" t="str">
        <f t="shared" si="45"/>
        <v/>
      </c>
      <c r="E1978" s="69" t="str">
        <f t="shared" si="46"/>
        <v/>
      </c>
      <c r="F1978" s="69" t="e">
        <f t="shared" si="47"/>
        <v>#VALUE!</v>
      </c>
    </row>
    <row r="1979" spans="1:6">
      <c r="A1979" s="68" t="e">
        <f t="shared" si="42"/>
        <v>#REF!</v>
      </c>
      <c r="B1979" s="68" t="e">
        <f t="shared" si="43"/>
        <v>#REF!</v>
      </c>
      <c r="C1979" s="69" t="str">
        <f t="shared" si="44"/>
        <v/>
      </c>
      <c r="D1979" s="69" t="str">
        <f t="shared" si="45"/>
        <v/>
      </c>
      <c r="E1979" s="69" t="str">
        <f t="shared" si="46"/>
        <v/>
      </c>
      <c r="F1979" s="69" t="e">
        <f t="shared" si="47"/>
        <v>#VALUE!</v>
      </c>
    </row>
    <row r="1980" spans="1:6">
      <c r="A1980" s="68" t="e">
        <f t="shared" si="42"/>
        <v>#REF!</v>
      </c>
      <c r="B1980" s="68" t="e">
        <f t="shared" si="43"/>
        <v>#REF!</v>
      </c>
      <c r="C1980" s="69" t="str">
        <f t="shared" si="44"/>
        <v/>
      </c>
      <c r="D1980" s="69" t="str">
        <f t="shared" si="45"/>
        <v/>
      </c>
      <c r="E1980" s="69" t="str">
        <f t="shared" si="46"/>
        <v/>
      </c>
      <c r="F1980" s="69" t="e">
        <f t="shared" si="47"/>
        <v>#VALUE!</v>
      </c>
    </row>
    <row r="1981" spans="1:6">
      <c r="A1981" s="68" t="e">
        <f t="shared" si="42"/>
        <v>#REF!</v>
      </c>
      <c r="B1981" s="68" t="e">
        <f t="shared" si="43"/>
        <v>#REF!</v>
      </c>
      <c r="C1981" s="69" t="str">
        <f t="shared" si="44"/>
        <v/>
      </c>
      <c r="D1981" s="69" t="str">
        <f t="shared" si="45"/>
        <v/>
      </c>
      <c r="E1981" s="69" t="str">
        <f t="shared" si="46"/>
        <v/>
      </c>
      <c r="F1981" s="69" t="e">
        <f t="shared" si="47"/>
        <v>#VALUE!</v>
      </c>
    </row>
    <row r="1982" spans="1:6">
      <c r="A1982" s="68" t="e">
        <f t="shared" si="42"/>
        <v>#REF!</v>
      </c>
      <c r="B1982" s="68" t="e">
        <f t="shared" si="43"/>
        <v>#REF!</v>
      </c>
      <c r="C1982" s="69" t="str">
        <f t="shared" si="44"/>
        <v/>
      </c>
      <c r="D1982" s="69" t="str">
        <f t="shared" si="45"/>
        <v/>
      </c>
      <c r="E1982" s="69" t="str">
        <f t="shared" si="46"/>
        <v/>
      </c>
      <c r="F1982" s="69" t="e">
        <f t="shared" si="47"/>
        <v>#VALUE!</v>
      </c>
    </row>
    <row r="1983" spans="1:6">
      <c r="A1983" s="68" t="e">
        <f t="shared" si="42"/>
        <v>#REF!</v>
      </c>
      <c r="B1983" s="68" t="e">
        <f t="shared" si="43"/>
        <v>#REF!</v>
      </c>
      <c r="C1983" s="69" t="str">
        <f t="shared" si="44"/>
        <v/>
      </c>
      <c r="D1983" s="69" t="str">
        <f t="shared" si="45"/>
        <v/>
      </c>
      <c r="E1983" s="69" t="str">
        <f t="shared" si="46"/>
        <v/>
      </c>
      <c r="F1983" s="69" t="e">
        <f t="shared" si="47"/>
        <v>#VALUE!</v>
      </c>
    </row>
    <row r="1984" spans="1:6">
      <c r="A1984" s="68" t="e">
        <f t="shared" si="42"/>
        <v>#REF!</v>
      </c>
      <c r="B1984" s="68" t="e">
        <f t="shared" si="43"/>
        <v>#REF!</v>
      </c>
      <c r="C1984" s="69" t="str">
        <f t="shared" si="44"/>
        <v/>
      </c>
      <c r="D1984" s="69" t="str">
        <f t="shared" si="45"/>
        <v/>
      </c>
      <c r="E1984" s="69" t="str">
        <f t="shared" si="46"/>
        <v/>
      </c>
      <c r="F1984" s="69" t="e">
        <f t="shared" si="47"/>
        <v>#VALUE!</v>
      </c>
    </row>
    <row r="1985" spans="1:6">
      <c r="A1985" s="68" t="e">
        <f t="shared" si="42"/>
        <v>#REF!</v>
      </c>
      <c r="B1985" s="68" t="e">
        <f t="shared" si="43"/>
        <v>#REF!</v>
      </c>
      <c r="C1985" s="69" t="str">
        <f t="shared" si="44"/>
        <v/>
      </c>
      <c r="D1985" s="69" t="str">
        <f t="shared" si="45"/>
        <v/>
      </c>
      <c r="E1985" s="69" t="str">
        <f t="shared" si="46"/>
        <v/>
      </c>
      <c r="F1985" s="69" t="e">
        <f t="shared" si="47"/>
        <v>#VALUE!</v>
      </c>
    </row>
    <row r="1986" spans="1:6">
      <c r="A1986" s="68" t="e">
        <f t="shared" si="42"/>
        <v>#REF!</v>
      </c>
      <c r="B1986" s="68" t="e">
        <f t="shared" si="43"/>
        <v>#REF!</v>
      </c>
      <c r="C1986" s="69" t="str">
        <f t="shared" si="44"/>
        <v/>
      </c>
      <c r="D1986" s="69" t="str">
        <f t="shared" si="45"/>
        <v/>
      </c>
      <c r="E1986" s="69" t="str">
        <f t="shared" si="46"/>
        <v/>
      </c>
      <c r="F1986" s="69" t="e">
        <f t="shared" si="47"/>
        <v>#VALUE!</v>
      </c>
    </row>
    <row r="1987" spans="1:6">
      <c r="A1987" s="68" t="e">
        <f t="shared" si="42"/>
        <v>#REF!</v>
      </c>
      <c r="B1987" s="68" t="e">
        <f t="shared" si="43"/>
        <v>#REF!</v>
      </c>
      <c r="C1987" s="69" t="str">
        <f t="shared" si="44"/>
        <v/>
      </c>
      <c r="D1987" s="69" t="str">
        <f t="shared" si="45"/>
        <v/>
      </c>
      <c r="E1987" s="69" t="str">
        <f t="shared" si="46"/>
        <v/>
      </c>
      <c r="F1987" s="69" t="e">
        <f t="shared" si="47"/>
        <v>#VALUE!</v>
      </c>
    </row>
    <row r="1988" spans="1:6">
      <c r="A1988" s="68" t="e">
        <f t="shared" si="42"/>
        <v>#REF!</v>
      </c>
      <c r="B1988" s="68" t="e">
        <f t="shared" si="43"/>
        <v>#REF!</v>
      </c>
      <c r="C1988" s="69" t="str">
        <f t="shared" si="44"/>
        <v/>
      </c>
      <c r="D1988" s="69" t="str">
        <f t="shared" si="45"/>
        <v/>
      </c>
      <c r="E1988" s="69" t="str">
        <f t="shared" si="46"/>
        <v/>
      </c>
      <c r="F1988" s="69" t="e">
        <f t="shared" si="47"/>
        <v>#VALUE!</v>
      </c>
    </row>
    <row r="1989" spans="1:6">
      <c r="A1989" s="68" t="e">
        <f t="shared" si="42"/>
        <v>#REF!</v>
      </c>
      <c r="B1989" s="68" t="e">
        <f t="shared" si="43"/>
        <v>#REF!</v>
      </c>
      <c r="C1989" s="69" t="str">
        <f t="shared" si="44"/>
        <v/>
      </c>
      <c r="D1989" s="69" t="str">
        <f t="shared" si="45"/>
        <v/>
      </c>
      <c r="E1989" s="69" t="str">
        <f t="shared" si="46"/>
        <v/>
      </c>
      <c r="F1989" s="69" t="e">
        <f t="shared" si="47"/>
        <v>#VALUE!</v>
      </c>
    </row>
    <row r="1990" spans="1:6">
      <c r="A1990" s="68" t="e">
        <f t="shared" si="42"/>
        <v>#REF!</v>
      </c>
      <c r="B1990" s="68" t="e">
        <f t="shared" si="43"/>
        <v>#REF!</v>
      </c>
      <c r="C1990" s="69" t="str">
        <f t="shared" si="44"/>
        <v/>
      </c>
      <c r="D1990" s="69" t="str">
        <f t="shared" si="45"/>
        <v/>
      </c>
      <c r="E1990" s="69" t="str">
        <f t="shared" si="46"/>
        <v/>
      </c>
      <c r="F1990" s="69" t="e">
        <f t="shared" si="47"/>
        <v>#VALUE!</v>
      </c>
    </row>
    <row r="1991" spans="1:6">
      <c r="A1991" s="68" t="e">
        <f t="shared" si="42"/>
        <v>#REF!</v>
      </c>
      <c r="B1991" s="68" t="e">
        <f t="shared" si="43"/>
        <v>#REF!</v>
      </c>
      <c r="C1991" s="69" t="str">
        <f t="shared" si="44"/>
        <v/>
      </c>
      <c r="D1991" s="69" t="str">
        <f t="shared" si="45"/>
        <v/>
      </c>
      <c r="E1991" s="69" t="str">
        <f t="shared" si="46"/>
        <v/>
      </c>
      <c r="F1991" s="69" t="e">
        <f t="shared" si="47"/>
        <v>#VALUE!</v>
      </c>
    </row>
    <row r="1992" spans="1:6">
      <c r="A1992" s="68" t="e">
        <f t="shared" si="42"/>
        <v>#REF!</v>
      </c>
      <c r="B1992" s="68" t="e">
        <f t="shared" si="43"/>
        <v>#REF!</v>
      </c>
      <c r="C1992" s="69" t="str">
        <f t="shared" si="44"/>
        <v/>
      </c>
      <c r="D1992" s="69" t="str">
        <f t="shared" si="45"/>
        <v/>
      </c>
      <c r="E1992" s="69" t="str">
        <f t="shared" si="46"/>
        <v/>
      </c>
      <c r="F1992" s="69" t="e">
        <f t="shared" si="47"/>
        <v>#VALUE!</v>
      </c>
    </row>
    <row r="1993" spans="1:6">
      <c r="A1993" s="68" t="e">
        <f t="shared" si="42"/>
        <v>#REF!</v>
      </c>
      <c r="B1993" s="68" t="e">
        <f t="shared" si="43"/>
        <v>#REF!</v>
      </c>
      <c r="C1993" s="69" t="str">
        <f t="shared" si="44"/>
        <v/>
      </c>
      <c r="D1993" s="69" t="str">
        <f t="shared" si="45"/>
        <v/>
      </c>
      <c r="E1993" s="69" t="str">
        <f t="shared" si="46"/>
        <v/>
      </c>
      <c r="F1993" s="69" t="e">
        <f t="shared" si="47"/>
        <v>#VALUE!</v>
      </c>
    </row>
    <row r="1994" spans="1:6">
      <c r="A1994" s="68" t="e">
        <f t="shared" si="42"/>
        <v>#REF!</v>
      </c>
      <c r="B1994" s="68" t="e">
        <f t="shared" si="43"/>
        <v>#REF!</v>
      </c>
      <c r="C1994" s="69" t="str">
        <f t="shared" si="44"/>
        <v/>
      </c>
      <c r="D1994" s="69" t="str">
        <f t="shared" si="45"/>
        <v/>
      </c>
      <c r="E1994" s="69" t="str">
        <f t="shared" si="46"/>
        <v/>
      </c>
      <c r="F1994" s="69" t="e">
        <f t="shared" si="47"/>
        <v>#VALUE!</v>
      </c>
    </row>
    <row r="1995" spans="1:6">
      <c r="A1995" s="68" t="e">
        <f t="shared" si="42"/>
        <v>#REF!</v>
      </c>
      <c r="B1995" s="68" t="e">
        <f t="shared" si="43"/>
        <v>#REF!</v>
      </c>
      <c r="C1995" s="69" t="str">
        <f t="shared" si="44"/>
        <v/>
      </c>
      <c r="D1995" s="69" t="str">
        <f t="shared" si="45"/>
        <v/>
      </c>
      <c r="E1995" s="69" t="str">
        <f t="shared" si="46"/>
        <v/>
      </c>
      <c r="F1995" s="69" t="e">
        <f t="shared" si="47"/>
        <v>#VALUE!</v>
      </c>
    </row>
    <row r="1996" spans="1:6">
      <c r="A1996" s="68" t="e">
        <f t="shared" si="42"/>
        <v>#REF!</v>
      </c>
      <c r="B1996" s="68" t="e">
        <f t="shared" si="43"/>
        <v>#REF!</v>
      </c>
      <c r="C1996" s="69" t="str">
        <f t="shared" si="44"/>
        <v/>
      </c>
      <c r="D1996" s="69" t="str">
        <f t="shared" si="45"/>
        <v/>
      </c>
      <c r="E1996" s="69" t="str">
        <f t="shared" si="46"/>
        <v/>
      </c>
      <c r="F1996" s="69" t="e">
        <f t="shared" si="47"/>
        <v>#VALUE!</v>
      </c>
    </row>
    <row r="1997" spans="1:6">
      <c r="A1997" s="68" t="e">
        <f t="shared" si="42"/>
        <v>#REF!</v>
      </c>
      <c r="B1997" s="68" t="e">
        <f t="shared" si="43"/>
        <v>#REF!</v>
      </c>
      <c r="C1997" s="69" t="str">
        <f t="shared" si="44"/>
        <v/>
      </c>
      <c r="D1997" s="69" t="str">
        <f t="shared" si="45"/>
        <v/>
      </c>
      <c r="E1997" s="69" t="str">
        <f t="shared" si="46"/>
        <v/>
      </c>
      <c r="F1997" s="69" t="e">
        <f t="shared" si="47"/>
        <v>#VALUE!</v>
      </c>
    </row>
    <row r="1998" spans="1:6">
      <c r="A1998" s="68" t="e">
        <f t="shared" si="42"/>
        <v>#REF!</v>
      </c>
      <c r="B1998" s="68" t="e">
        <f t="shared" si="43"/>
        <v>#REF!</v>
      </c>
      <c r="C1998" s="69" t="str">
        <f t="shared" si="44"/>
        <v/>
      </c>
      <c r="D1998" s="69" t="str">
        <f t="shared" si="45"/>
        <v/>
      </c>
      <c r="E1998" s="69" t="str">
        <f t="shared" si="46"/>
        <v/>
      </c>
      <c r="F1998" s="69" t="e">
        <f t="shared" si="47"/>
        <v>#VALUE!</v>
      </c>
    </row>
    <row r="1999" spans="1:6">
      <c r="A1999" s="68" t="e">
        <f t="shared" si="42"/>
        <v>#REF!</v>
      </c>
      <c r="B1999" s="68" t="e">
        <f t="shared" si="43"/>
        <v>#REF!</v>
      </c>
      <c r="C1999" s="69" t="str">
        <f t="shared" si="44"/>
        <v/>
      </c>
      <c r="D1999" s="69" t="str">
        <f t="shared" si="45"/>
        <v/>
      </c>
      <c r="E1999" s="69" t="str">
        <f t="shared" si="46"/>
        <v/>
      </c>
      <c r="F1999" s="69" t="e">
        <f t="shared" si="47"/>
        <v>#VALUE!</v>
      </c>
    </row>
    <row r="2000" spans="1:6">
      <c r="A2000" s="68" t="e">
        <f t="shared" si="42"/>
        <v>#REF!</v>
      </c>
      <c r="B2000" s="68" t="e">
        <f t="shared" si="43"/>
        <v>#REF!</v>
      </c>
      <c r="C2000" s="69" t="str">
        <f t="shared" si="44"/>
        <v/>
      </c>
      <c r="D2000" s="69" t="str">
        <f t="shared" si="45"/>
        <v/>
      </c>
      <c r="E2000" s="69" t="str">
        <f t="shared" si="46"/>
        <v/>
      </c>
      <c r="F2000" s="69" t="e">
        <f t="shared" si="47"/>
        <v>#VALUE!</v>
      </c>
    </row>
    <row r="2001" spans="1:6">
      <c r="A2001" s="68" t="e">
        <f t="shared" si="42"/>
        <v>#REF!</v>
      </c>
      <c r="B2001" s="68" t="e">
        <f t="shared" si="43"/>
        <v>#REF!</v>
      </c>
      <c r="C2001" s="69" t="str">
        <f t="shared" si="44"/>
        <v/>
      </c>
      <c r="D2001" s="69" t="str">
        <f t="shared" si="45"/>
        <v/>
      </c>
      <c r="E2001" s="69" t="str">
        <f t="shared" si="46"/>
        <v/>
      </c>
      <c r="F2001" s="69" t="e">
        <f t="shared" si="47"/>
        <v>#VALUE!</v>
      </c>
    </row>
    <row r="2002" spans="1:6">
      <c r="A2002" s="68" t="e">
        <f t="shared" si="42"/>
        <v>#REF!</v>
      </c>
      <c r="B2002" s="68" t="e">
        <f t="shared" si="43"/>
        <v>#REF!</v>
      </c>
      <c r="C2002" s="69" t="str">
        <f t="shared" si="44"/>
        <v/>
      </c>
      <c r="D2002" s="69" t="str">
        <f t="shared" si="45"/>
        <v/>
      </c>
      <c r="E2002" s="69" t="str">
        <f t="shared" si="46"/>
        <v/>
      </c>
      <c r="F2002" s="69" t="e">
        <f t="shared" si="47"/>
        <v>#VALUE!</v>
      </c>
    </row>
    <row r="2003" spans="1:6">
      <c r="A2003" s="68" t="e">
        <f t="shared" si="42"/>
        <v>#REF!</v>
      </c>
      <c r="B2003" s="68" t="e">
        <f t="shared" si="43"/>
        <v>#REF!</v>
      </c>
      <c r="C2003" s="69" t="str">
        <f t="shared" si="44"/>
        <v/>
      </c>
      <c r="D2003" s="69" t="str">
        <f t="shared" si="45"/>
        <v/>
      </c>
      <c r="E2003" s="69" t="str">
        <f t="shared" si="46"/>
        <v/>
      </c>
      <c r="F2003" s="69" t="e">
        <f t="shared" si="47"/>
        <v>#VALUE!</v>
      </c>
    </row>
    <row r="2004" spans="1:6">
      <c r="A2004" s="68" t="e">
        <f t="shared" si="42"/>
        <v>#REF!</v>
      </c>
      <c r="B2004" s="68" t="e">
        <f t="shared" si="43"/>
        <v>#REF!</v>
      </c>
      <c r="C2004" s="69" t="str">
        <f t="shared" si="44"/>
        <v/>
      </c>
      <c r="D2004" s="69" t="str">
        <f t="shared" si="45"/>
        <v/>
      </c>
      <c r="E2004" s="69" t="str">
        <f t="shared" si="46"/>
        <v/>
      </c>
      <c r="F2004" s="69" t="e">
        <f t="shared" si="47"/>
        <v>#VALUE!</v>
      </c>
    </row>
    <row r="2005" spans="1:6">
      <c r="A2005" s="68" t="e">
        <f t="shared" si="42"/>
        <v>#REF!</v>
      </c>
      <c r="B2005" s="68" t="e">
        <f t="shared" si="43"/>
        <v>#REF!</v>
      </c>
      <c r="C2005" s="69" t="str">
        <f t="shared" si="44"/>
        <v/>
      </c>
      <c r="D2005" s="69" t="str">
        <f t="shared" si="45"/>
        <v/>
      </c>
      <c r="E2005" s="69" t="str">
        <f t="shared" si="46"/>
        <v/>
      </c>
      <c r="F2005" s="69" t="e">
        <f t="shared" si="47"/>
        <v>#VALUE!</v>
      </c>
    </row>
    <row r="2006" spans="1:6">
      <c r="A2006" s="68" t="e">
        <f t="shared" si="42"/>
        <v>#REF!</v>
      </c>
      <c r="B2006" s="68" t="e">
        <f t="shared" si="43"/>
        <v>#REF!</v>
      </c>
      <c r="C2006" s="69" t="str">
        <f t="shared" si="44"/>
        <v/>
      </c>
      <c r="D2006" s="69" t="str">
        <f t="shared" si="45"/>
        <v/>
      </c>
      <c r="E2006" s="69" t="str">
        <f t="shared" si="46"/>
        <v/>
      </c>
      <c r="F2006" s="69" t="e">
        <f t="shared" si="47"/>
        <v>#VALUE!</v>
      </c>
    </row>
    <row r="2007" spans="1:6">
      <c r="A2007" s="68" t="e">
        <f t="shared" si="42"/>
        <v>#REF!</v>
      </c>
      <c r="B2007" s="68" t="e">
        <f t="shared" si="43"/>
        <v>#REF!</v>
      </c>
      <c r="C2007" s="69" t="str">
        <f t="shared" si="44"/>
        <v/>
      </c>
      <c r="D2007" s="69" t="str">
        <f t="shared" si="45"/>
        <v/>
      </c>
      <c r="E2007" s="69" t="str">
        <f t="shared" si="46"/>
        <v/>
      </c>
      <c r="F2007" s="69" t="e">
        <f t="shared" si="47"/>
        <v>#VALUE!</v>
      </c>
    </row>
    <row r="2008" spans="1:6">
      <c r="A2008" s="68" t="e">
        <f t="shared" si="42"/>
        <v>#REF!</v>
      </c>
      <c r="B2008" s="68" t="e">
        <f t="shared" si="43"/>
        <v>#REF!</v>
      </c>
      <c r="C2008" s="69" t="str">
        <f t="shared" si="44"/>
        <v/>
      </c>
      <c r="D2008" s="69" t="str">
        <f t="shared" si="45"/>
        <v/>
      </c>
      <c r="E2008" s="69" t="str">
        <f t="shared" si="46"/>
        <v/>
      </c>
      <c r="F2008" s="69" t="e">
        <f t="shared" si="47"/>
        <v>#VALUE!</v>
      </c>
    </row>
    <row r="2009" spans="1:6">
      <c r="A2009" s="68" t="e">
        <f t="shared" si="42"/>
        <v>#REF!</v>
      </c>
      <c r="B2009" s="68" t="e">
        <f t="shared" si="43"/>
        <v>#REF!</v>
      </c>
      <c r="C2009" s="69" t="str">
        <f t="shared" si="44"/>
        <v/>
      </c>
      <c r="D2009" s="69" t="str">
        <f t="shared" si="45"/>
        <v/>
      </c>
      <c r="E2009" s="69" t="str">
        <f t="shared" si="46"/>
        <v/>
      </c>
      <c r="F2009" s="69" t="e">
        <f t="shared" si="47"/>
        <v>#VALUE!</v>
      </c>
    </row>
    <row r="2010" spans="1:6">
      <c r="A2010" s="68" t="e">
        <f t="shared" si="42"/>
        <v>#REF!</v>
      </c>
      <c r="B2010" s="68" t="e">
        <f t="shared" si="43"/>
        <v>#REF!</v>
      </c>
      <c r="C2010" s="69" t="str">
        <f t="shared" si="44"/>
        <v/>
      </c>
      <c r="D2010" s="69" t="str">
        <f t="shared" si="45"/>
        <v/>
      </c>
      <c r="E2010" s="69" t="str">
        <f t="shared" si="46"/>
        <v/>
      </c>
      <c r="F2010" s="69" t="e">
        <f t="shared" si="47"/>
        <v>#VALUE!</v>
      </c>
    </row>
    <row r="2011" spans="1:6">
      <c r="A2011" s="68" t="e">
        <f t="shared" si="42"/>
        <v>#REF!</v>
      </c>
      <c r="B2011" s="68" t="e">
        <f t="shared" si="43"/>
        <v>#REF!</v>
      </c>
      <c r="C2011" s="69" t="str">
        <f t="shared" si="44"/>
        <v/>
      </c>
      <c r="D2011" s="69" t="str">
        <f t="shared" si="45"/>
        <v/>
      </c>
      <c r="E2011" s="69" t="str">
        <f t="shared" si="46"/>
        <v/>
      </c>
      <c r="F2011" s="69" t="e">
        <f t="shared" si="47"/>
        <v>#VALUE!</v>
      </c>
    </row>
    <row r="2012" spans="1:6">
      <c r="A2012" s="68" t="e">
        <f t="shared" si="42"/>
        <v>#REF!</v>
      </c>
      <c r="B2012" s="68" t="e">
        <f t="shared" si="43"/>
        <v>#REF!</v>
      </c>
      <c r="C2012" s="69" t="str">
        <f t="shared" si="44"/>
        <v/>
      </c>
      <c r="D2012" s="69" t="str">
        <f t="shared" si="45"/>
        <v/>
      </c>
      <c r="E2012" s="69" t="str">
        <f t="shared" si="46"/>
        <v/>
      </c>
      <c r="F2012" s="69" t="e">
        <f t="shared" si="47"/>
        <v>#VALUE!</v>
      </c>
    </row>
    <row r="2013" spans="1:6">
      <c r="A2013" s="68" t="e">
        <f t="shared" si="42"/>
        <v>#REF!</v>
      </c>
      <c r="B2013" s="68" t="e">
        <f t="shared" si="43"/>
        <v>#REF!</v>
      </c>
      <c r="C2013" s="69" t="str">
        <f t="shared" si="44"/>
        <v/>
      </c>
      <c r="D2013" s="69" t="str">
        <f t="shared" si="45"/>
        <v/>
      </c>
      <c r="E2013" s="69" t="str">
        <f t="shared" si="46"/>
        <v/>
      </c>
      <c r="F2013" s="69" t="e">
        <f t="shared" si="47"/>
        <v>#VALUE!</v>
      </c>
    </row>
    <row r="2014" spans="1:6">
      <c r="A2014" s="68" t="e">
        <f t="shared" si="42"/>
        <v>#REF!</v>
      </c>
      <c r="B2014" s="68" t="e">
        <f t="shared" si="43"/>
        <v>#REF!</v>
      </c>
      <c r="C2014" s="69" t="str">
        <f t="shared" si="44"/>
        <v/>
      </c>
      <c r="D2014" s="69" t="str">
        <f t="shared" si="45"/>
        <v/>
      </c>
      <c r="E2014" s="69" t="str">
        <f t="shared" si="46"/>
        <v/>
      </c>
      <c r="F2014" s="69" t="e">
        <f t="shared" si="47"/>
        <v>#VALUE!</v>
      </c>
    </row>
    <row r="2015" spans="1:6">
      <c r="A2015" s="68" t="e">
        <f t="shared" si="42"/>
        <v>#REF!</v>
      </c>
      <c r="B2015" s="68" t="e">
        <f t="shared" si="43"/>
        <v>#REF!</v>
      </c>
      <c r="C2015" s="69" t="str">
        <f t="shared" si="44"/>
        <v/>
      </c>
      <c r="D2015" s="69" t="str">
        <f t="shared" si="45"/>
        <v/>
      </c>
      <c r="E2015" s="69" t="str">
        <f t="shared" si="46"/>
        <v/>
      </c>
      <c r="F2015" s="69" t="e">
        <f t="shared" si="47"/>
        <v>#VALUE!</v>
      </c>
    </row>
    <row r="2016" spans="1:6">
      <c r="A2016" s="68" t="e">
        <f t="shared" si="42"/>
        <v>#REF!</v>
      </c>
      <c r="B2016" s="68" t="e">
        <f t="shared" si="43"/>
        <v>#REF!</v>
      </c>
      <c r="C2016" s="69" t="str">
        <f t="shared" si="44"/>
        <v/>
      </c>
      <c r="D2016" s="69" t="str">
        <f t="shared" si="45"/>
        <v/>
      </c>
      <c r="E2016" s="69" t="str">
        <f t="shared" si="46"/>
        <v/>
      </c>
      <c r="F2016" s="69" t="e">
        <f t="shared" si="47"/>
        <v>#VALUE!</v>
      </c>
    </row>
    <row r="2017" spans="1:6">
      <c r="A2017" s="68" t="e">
        <f t="shared" si="42"/>
        <v>#REF!</v>
      </c>
      <c r="B2017" s="68" t="e">
        <f t="shared" si="43"/>
        <v>#REF!</v>
      </c>
      <c r="C2017" s="69" t="str">
        <f t="shared" si="44"/>
        <v/>
      </c>
      <c r="D2017" s="69" t="str">
        <f t="shared" si="45"/>
        <v/>
      </c>
      <c r="E2017" s="69" t="str">
        <f t="shared" si="46"/>
        <v/>
      </c>
      <c r="F2017" s="69" t="e">
        <f t="shared" si="47"/>
        <v>#VALUE!</v>
      </c>
    </row>
    <row r="2018" spans="1:6">
      <c r="A2018" s="68" t="e">
        <f t="shared" si="42"/>
        <v>#REF!</v>
      </c>
      <c r="B2018" s="68" t="e">
        <f t="shared" si="43"/>
        <v>#REF!</v>
      </c>
      <c r="C2018" s="69" t="str">
        <f t="shared" si="44"/>
        <v/>
      </c>
      <c r="D2018" s="69" t="str">
        <f t="shared" si="45"/>
        <v/>
      </c>
      <c r="E2018" s="69" t="str">
        <f t="shared" si="46"/>
        <v/>
      </c>
      <c r="F2018" s="69" t="e">
        <f t="shared" si="47"/>
        <v>#VALUE!</v>
      </c>
    </row>
    <row r="2019" spans="1:6">
      <c r="A2019" s="68" t="e">
        <f t="shared" si="42"/>
        <v>#REF!</v>
      </c>
      <c r="B2019" s="68" t="e">
        <f t="shared" si="43"/>
        <v>#REF!</v>
      </c>
      <c r="C2019" s="69" t="str">
        <f t="shared" si="44"/>
        <v/>
      </c>
      <c r="D2019" s="69" t="str">
        <f t="shared" si="45"/>
        <v/>
      </c>
      <c r="E2019" s="69" t="str">
        <f t="shared" si="46"/>
        <v/>
      </c>
      <c r="F2019" s="69" t="e">
        <f t="shared" si="47"/>
        <v>#VALUE!</v>
      </c>
    </row>
    <row r="2020" spans="1:6">
      <c r="A2020" s="68" t="e">
        <f t="shared" si="42"/>
        <v>#REF!</v>
      </c>
      <c r="B2020" s="68" t="e">
        <f t="shared" si="43"/>
        <v>#REF!</v>
      </c>
      <c r="C2020" s="69" t="str">
        <f t="shared" si="44"/>
        <v/>
      </c>
      <c r="D2020" s="69" t="str">
        <f t="shared" si="45"/>
        <v/>
      </c>
      <c r="E2020" s="69" t="str">
        <f t="shared" si="46"/>
        <v/>
      </c>
      <c r="F2020" s="69" t="e">
        <f t="shared" si="47"/>
        <v>#VALUE!</v>
      </c>
    </row>
    <row r="2021" spans="1:6">
      <c r="A2021" s="68" t="e">
        <f t="shared" si="42"/>
        <v>#REF!</v>
      </c>
      <c r="B2021" s="68" t="e">
        <f t="shared" si="43"/>
        <v>#REF!</v>
      </c>
      <c r="C2021" s="69" t="str">
        <f t="shared" si="44"/>
        <v/>
      </c>
      <c r="D2021" s="69" t="str">
        <f t="shared" si="45"/>
        <v/>
      </c>
      <c r="E2021" s="69" t="str">
        <f t="shared" si="46"/>
        <v/>
      </c>
      <c r="F2021" s="69" t="e">
        <f t="shared" si="47"/>
        <v>#VALUE!</v>
      </c>
    </row>
    <row r="2022" spans="1:6">
      <c r="A2022" s="68" t="e">
        <f t="shared" si="42"/>
        <v>#REF!</v>
      </c>
      <c r="B2022" s="68" t="e">
        <f t="shared" si="43"/>
        <v>#REF!</v>
      </c>
      <c r="C2022" s="69" t="str">
        <f t="shared" si="44"/>
        <v/>
      </c>
      <c r="D2022" s="69" t="str">
        <f t="shared" si="45"/>
        <v/>
      </c>
      <c r="E2022" s="69" t="str">
        <f t="shared" si="46"/>
        <v/>
      </c>
      <c r="F2022" s="69" t="e">
        <f t="shared" si="47"/>
        <v>#VALUE!</v>
      </c>
    </row>
    <row r="2023" spans="1:6">
      <c r="A2023" s="68" t="e">
        <f t="shared" si="42"/>
        <v>#REF!</v>
      </c>
      <c r="B2023" s="68" t="e">
        <f t="shared" si="43"/>
        <v>#REF!</v>
      </c>
      <c r="C2023" s="69" t="str">
        <f t="shared" si="44"/>
        <v/>
      </c>
      <c r="D2023" s="69" t="str">
        <f t="shared" si="45"/>
        <v/>
      </c>
      <c r="E2023" s="69" t="str">
        <f t="shared" si="46"/>
        <v/>
      </c>
      <c r="F2023" s="69" t="e">
        <f t="shared" si="47"/>
        <v>#VALUE!</v>
      </c>
    </row>
    <row r="2024" spans="1:6">
      <c r="A2024" s="68" t="e">
        <f t="shared" si="42"/>
        <v>#REF!</v>
      </c>
      <c r="B2024" s="68" t="e">
        <f t="shared" si="43"/>
        <v>#REF!</v>
      </c>
      <c r="C2024" s="69" t="str">
        <f t="shared" si="44"/>
        <v/>
      </c>
      <c r="D2024" s="69" t="str">
        <f t="shared" si="45"/>
        <v/>
      </c>
      <c r="E2024" s="69" t="str">
        <f t="shared" si="46"/>
        <v/>
      </c>
      <c r="F2024" s="69" t="e">
        <f t="shared" si="47"/>
        <v>#VALUE!</v>
      </c>
    </row>
    <row r="2025" spans="1:6">
      <c r="A2025" s="68" t="e">
        <f t="shared" si="42"/>
        <v>#REF!</v>
      </c>
      <c r="B2025" s="68" t="e">
        <f t="shared" si="43"/>
        <v>#REF!</v>
      </c>
      <c r="C2025" s="69" t="str">
        <f t="shared" si="44"/>
        <v/>
      </c>
      <c r="D2025" s="69" t="str">
        <f t="shared" si="45"/>
        <v/>
      </c>
      <c r="E2025" s="69" t="str">
        <f t="shared" si="46"/>
        <v/>
      </c>
      <c r="F2025" s="69" t="e">
        <f t="shared" si="47"/>
        <v>#VALUE!</v>
      </c>
    </row>
    <row r="2026" spans="1:6">
      <c r="A2026" s="68" t="e">
        <f t="shared" si="42"/>
        <v>#REF!</v>
      </c>
      <c r="B2026" s="68" t="e">
        <f t="shared" si="43"/>
        <v>#REF!</v>
      </c>
      <c r="C2026" s="69" t="str">
        <f t="shared" si="44"/>
        <v/>
      </c>
      <c r="D2026" s="69" t="str">
        <f t="shared" si="45"/>
        <v/>
      </c>
      <c r="E2026" s="69" t="str">
        <f t="shared" si="46"/>
        <v/>
      </c>
      <c r="F2026" s="69" t="e">
        <f t="shared" si="47"/>
        <v>#VALUE!</v>
      </c>
    </row>
    <row r="2027" spans="1:6">
      <c r="A2027" s="68" t="e">
        <f t="shared" si="42"/>
        <v>#REF!</v>
      </c>
      <c r="B2027" s="68" t="e">
        <f t="shared" si="43"/>
        <v>#REF!</v>
      </c>
      <c r="C2027" s="69" t="str">
        <f t="shared" si="44"/>
        <v/>
      </c>
      <c r="D2027" s="69" t="str">
        <f t="shared" si="45"/>
        <v/>
      </c>
      <c r="E2027" s="69" t="str">
        <f t="shared" si="46"/>
        <v/>
      </c>
      <c r="F2027" s="69" t="e">
        <f t="shared" si="47"/>
        <v>#VALUE!</v>
      </c>
    </row>
    <row r="2028" spans="1:6">
      <c r="A2028" s="68" t="e">
        <f t="shared" si="42"/>
        <v>#REF!</v>
      </c>
      <c r="B2028" s="68" t="e">
        <f t="shared" si="43"/>
        <v>#REF!</v>
      </c>
      <c r="C2028" s="69" t="str">
        <f t="shared" si="44"/>
        <v/>
      </c>
      <c r="D2028" s="69" t="str">
        <f t="shared" si="45"/>
        <v/>
      </c>
      <c r="E2028" s="69" t="str">
        <f t="shared" si="46"/>
        <v/>
      </c>
      <c r="F2028" s="69" t="e">
        <f t="shared" si="47"/>
        <v>#VALUE!</v>
      </c>
    </row>
    <row r="2029" spans="1:6">
      <c r="A2029" s="68" t="e">
        <f t="shared" si="42"/>
        <v>#REF!</v>
      </c>
      <c r="B2029" s="68" t="e">
        <f t="shared" si="43"/>
        <v>#REF!</v>
      </c>
      <c r="C2029" s="69" t="str">
        <f t="shared" si="44"/>
        <v/>
      </c>
      <c r="D2029" s="69" t="str">
        <f t="shared" si="45"/>
        <v/>
      </c>
      <c r="E2029" s="69" t="str">
        <f t="shared" si="46"/>
        <v/>
      </c>
      <c r="F2029" s="69" t="e">
        <f t="shared" si="47"/>
        <v>#VALUE!</v>
      </c>
    </row>
    <row r="2030" spans="1:6">
      <c r="A2030" s="68" t="e">
        <f t="shared" si="42"/>
        <v>#REF!</v>
      </c>
      <c r="B2030" s="68" t="e">
        <f t="shared" si="43"/>
        <v>#REF!</v>
      </c>
      <c r="C2030" s="69" t="str">
        <f t="shared" si="44"/>
        <v/>
      </c>
      <c r="D2030" s="69" t="str">
        <f t="shared" si="45"/>
        <v/>
      </c>
      <c r="E2030" s="69" t="str">
        <f t="shared" si="46"/>
        <v/>
      </c>
      <c r="F2030" s="69" t="e">
        <f t="shared" si="47"/>
        <v>#VALUE!</v>
      </c>
    </row>
    <row r="2031" spans="1:6">
      <c r="A2031" s="68" t="e">
        <f t="shared" si="42"/>
        <v>#REF!</v>
      </c>
      <c r="B2031" s="68" t="e">
        <f t="shared" si="43"/>
        <v>#REF!</v>
      </c>
      <c r="C2031" s="69" t="str">
        <f t="shared" si="44"/>
        <v/>
      </c>
      <c r="D2031" s="69" t="str">
        <f t="shared" si="45"/>
        <v/>
      </c>
      <c r="E2031" s="69" t="str">
        <f t="shared" si="46"/>
        <v/>
      </c>
      <c r="F2031" s="69" t="e">
        <f t="shared" si="47"/>
        <v>#VALUE!</v>
      </c>
    </row>
    <row r="2032" spans="1:6">
      <c r="A2032" s="68" t="e">
        <f t="shared" si="42"/>
        <v>#REF!</v>
      </c>
      <c r="B2032" s="68" t="e">
        <f t="shared" si="43"/>
        <v>#REF!</v>
      </c>
      <c r="C2032" s="69" t="str">
        <f t="shared" si="44"/>
        <v/>
      </c>
      <c r="D2032" s="69" t="str">
        <f t="shared" si="45"/>
        <v/>
      </c>
      <c r="E2032" s="69" t="str">
        <f t="shared" si="46"/>
        <v/>
      </c>
      <c r="F2032" s="69" t="e">
        <f t="shared" si="47"/>
        <v>#VALUE!</v>
      </c>
    </row>
    <row r="2033" spans="1:6">
      <c r="A2033" s="68" t="e">
        <f t="shared" si="42"/>
        <v>#REF!</v>
      </c>
      <c r="B2033" s="68" t="e">
        <f t="shared" si="43"/>
        <v>#REF!</v>
      </c>
      <c r="C2033" s="69" t="str">
        <f t="shared" si="44"/>
        <v/>
      </c>
      <c r="D2033" s="69" t="str">
        <f t="shared" si="45"/>
        <v/>
      </c>
      <c r="E2033" s="69" t="str">
        <f t="shared" si="46"/>
        <v/>
      </c>
      <c r="F2033" s="69" t="e">
        <f t="shared" si="47"/>
        <v>#VALUE!</v>
      </c>
    </row>
    <row r="2034" spans="1:6">
      <c r="A2034" s="68" t="e">
        <f t="shared" si="42"/>
        <v>#REF!</v>
      </c>
      <c r="B2034" s="68" t="e">
        <f t="shared" si="43"/>
        <v>#REF!</v>
      </c>
      <c r="C2034" s="69" t="str">
        <f t="shared" si="44"/>
        <v/>
      </c>
      <c r="D2034" s="69" t="str">
        <f t="shared" si="45"/>
        <v/>
      </c>
      <c r="E2034" s="69" t="str">
        <f t="shared" si="46"/>
        <v/>
      </c>
      <c r="F2034" s="69" t="e">
        <f t="shared" si="47"/>
        <v>#VALUE!</v>
      </c>
    </row>
    <row r="2035" spans="1:6">
      <c r="A2035" s="68" t="e">
        <f t="shared" si="42"/>
        <v>#REF!</v>
      </c>
      <c r="B2035" s="68" t="e">
        <f t="shared" si="43"/>
        <v>#REF!</v>
      </c>
      <c r="C2035" s="69" t="str">
        <f t="shared" si="44"/>
        <v/>
      </c>
      <c r="D2035" s="69" t="str">
        <f t="shared" si="45"/>
        <v/>
      </c>
      <c r="E2035" s="69" t="str">
        <f t="shared" si="46"/>
        <v/>
      </c>
      <c r="F2035" s="69" t="e">
        <f t="shared" si="47"/>
        <v>#VALUE!</v>
      </c>
    </row>
    <row r="2036" spans="1:6">
      <c r="A2036" s="68" t="e">
        <f t="shared" si="42"/>
        <v>#REF!</v>
      </c>
      <c r="B2036" s="68" t="e">
        <f t="shared" si="43"/>
        <v>#REF!</v>
      </c>
      <c r="C2036" s="69" t="str">
        <f t="shared" si="44"/>
        <v/>
      </c>
      <c r="D2036" s="69" t="str">
        <f t="shared" si="45"/>
        <v/>
      </c>
      <c r="E2036" s="69" t="str">
        <f t="shared" si="46"/>
        <v/>
      </c>
      <c r="F2036" s="69" t="e">
        <f t="shared" si="47"/>
        <v>#VALUE!</v>
      </c>
    </row>
    <row r="2037" spans="1:6">
      <c r="A2037" s="68" t="e">
        <f t="shared" si="42"/>
        <v>#REF!</v>
      </c>
      <c r="B2037" s="68" t="e">
        <f t="shared" si="43"/>
        <v>#REF!</v>
      </c>
      <c r="C2037" s="69" t="str">
        <f t="shared" si="44"/>
        <v/>
      </c>
      <c r="D2037" s="69" t="str">
        <f t="shared" si="45"/>
        <v/>
      </c>
      <c r="E2037" s="69" t="str">
        <f t="shared" si="46"/>
        <v/>
      </c>
      <c r="F2037" s="69" t="e">
        <f t="shared" si="47"/>
        <v>#VALUE!</v>
      </c>
    </row>
    <row r="2038" spans="1:6">
      <c r="A2038" s="68" t="e">
        <f t="shared" si="42"/>
        <v>#REF!</v>
      </c>
      <c r="B2038" s="68" t="e">
        <f t="shared" si="43"/>
        <v>#REF!</v>
      </c>
      <c r="C2038" s="69" t="str">
        <f t="shared" si="44"/>
        <v/>
      </c>
      <c r="D2038" s="69" t="str">
        <f t="shared" si="45"/>
        <v/>
      </c>
      <c r="E2038" s="69" t="str">
        <f t="shared" si="46"/>
        <v/>
      </c>
      <c r="F2038" s="69" t="e">
        <f t="shared" si="47"/>
        <v>#VALUE!</v>
      </c>
    </row>
    <row r="2039" spans="1:6">
      <c r="A2039" s="68" t="e">
        <f t="shared" si="42"/>
        <v>#REF!</v>
      </c>
      <c r="B2039" s="68" t="e">
        <f t="shared" si="43"/>
        <v>#REF!</v>
      </c>
      <c r="C2039" s="69" t="str">
        <f t="shared" si="44"/>
        <v/>
      </c>
      <c r="D2039" s="69" t="str">
        <f t="shared" si="45"/>
        <v/>
      </c>
      <c r="E2039" s="69" t="str">
        <f t="shared" si="46"/>
        <v/>
      </c>
      <c r="F2039" s="69" t="e">
        <f t="shared" si="47"/>
        <v>#VALUE!</v>
      </c>
    </row>
    <row r="2040" spans="1:6">
      <c r="A2040" s="68" t="e">
        <f t="shared" si="42"/>
        <v>#REF!</v>
      </c>
      <c r="B2040" s="68" t="e">
        <f t="shared" si="43"/>
        <v>#REF!</v>
      </c>
      <c r="C2040" s="69" t="str">
        <f t="shared" si="44"/>
        <v/>
      </c>
      <c r="D2040" s="69" t="str">
        <f t="shared" si="45"/>
        <v/>
      </c>
      <c r="E2040" s="69" t="str">
        <f t="shared" si="46"/>
        <v/>
      </c>
      <c r="F2040" s="69" t="e">
        <f t="shared" si="47"/>
        <v>#VALUE!</v>
      </c>
    </row>
    <row r="2041" spans="1:6">
      <c r="A2041" s="68" t="e">
        <f t="shared" si="42"/>
        <v>#REF!</v>
      </c>
      <c r="B2041" s="68" t="e">
        <f t="shared" si="43"/>
        <v>#REF!</v>
      </c>
      <c r="C2041" s="69" t="str">
        <f t="shared" si="44"/>
        <v/>
      </c>
      <c r="D2041" s="69" t="str">
        <f t="shared" si="45"/>
        <v/>
      </c>
      <c r="E2041" s="69" t="str">
        <f t="shared" si="46"/>
        <v/>
      </c>
      <c r="F2041" s="69" t="e">
        <f t="shared" si="47"/>
        <v>#VALUE!</v>
      </c>
    </row>
    <row r="2042" spans="1:6">
      <c r="A2042" s="68" t="e">
        <f t="shared" ref="A2042:A2296" si="48">IF(#REF!&lt;&gt;"",1,0)</f>
        <v>#REF!</v>
      </c>
      <c r="B2042" s="68" t="e">
        <f t="shared" ref="B2042:B2296" si="49">IF(#REF!="Concluído",1,"")</f>
        <v>#REF!</v>
      </c>
      <c r="C2042" s="69" t="str">
        <f t="shared" ref="C2042:C2296" si="50">IFERROR(SUMIF(#REF!,"Em Medição",#REF!),"")</f>
        <v/>
      </c>
      <c r="D2042" s="69" t="str">
        <f t="shared" ref="D2042:D2296" si="51">IFERROR(SUMIF(#REF!,"Não Medido",#REF!),"")</f>
        <v/>
      </c>
      <c r="E2042" s="69" t="str">
        <f t="shared" ref="E2042:E2296" si="52">IFERROR(#REF!,"")</f>
        <v/>
      </c>
      <c r="F2042" s="69" t="e">
        <f t="shared" ref="F2042:F2296" si="53">E2042-SUM(C2042:D2042)</f>
        <v>#VALUE!</v>
      </c>
    </row>
    <row r="2043" spans="1:6">
      <c r="A2043" s="68" t="e">
        <f t="shared" si="48"/>
        <v>#REF!</v>
      </c>
      <c r="B2043" s="68" t="e">
        <f t="shared" si="49"/>
        <v>#REF!</v>
      </c>
      <c r="C2043" s="69" t="str">
        <f t="shared" si="50"/>
        <v/>
      </c>
      <c r="D2043" s="69" t="str">
        <f t="shared" si="51"/>
        <v/>
      </c>
      <c r="E2043" s="69" t="str">
        <f t="shared" si="52"/>
        <v/>
      </c>
      <c r="F2043" s="69" t="e">
        <f t="shared" si="53"/>
        <v>#VALUE!</v>
      </c>
    </row>
    <row r="2044" spans="1:6">
      <c r="A2044" s="68" t="e">
        <f t="shared" si="48"/>
        <v>#REF!</v>
      </c>
      <c r="B2044" s="68" t="e">
        <f t="shared" si="49"/>
        <v>#REF!</v>
      </c>
      <c r="C2044" s="69" t="str">
        <f t="shared" si="50"/>
        <v/>
      </c>
      <c r="D2044" s="69" t="str">
        <f t="shared" si="51"/>
        <v/>
      </c>
      <c r="E2044" s="69" t="str">
        <f t="shared" si="52"/>
        <v/>
      </c>
      <c r="F2044" s="69" t="e">
        <f t="shared" si="53"/>
        <v>#VALUE!</v>
      </c>
    </row>
    <row r="2045" spans="1:6">
      <c r="A2045" s="68" t="e">
        <f t="shared" si="48"/>
        <v>#REF!</v>
      </c>
      <c r="B2045" s="68" t="e">
        <f t="shared" si="49"/>
        <v>#REF!</v>
      </c>
      <c r="C2045" s="69" t="str">
        <f t="shared" si="50"/>
        <v/>
      </c>
      <c r="D2045" s="69" t="str">
        <f t="shared" si="51"/>
        <v/>
      </c>
      <c r="E2045" s="69" t="str">
        <f t="shared" si="52"/>
        <v/>
      </c>
      <c r="F2045" s="69" t="e">
        <f t="shared" si="53"/>
        <v>#VALUE!</v>
      </c>
    </row>
    <row r="2046" spans="1:6">
      <c r="A2046" s="68" t="e">
        <f t="shared" si="48"/>
        <v>#REF!</v>
      </c>
      <c r="B2046" s="68" t="e">
        <f t="shared" si="49"/>
        <v>#REF!</v>
      </c>
      <c r="C2046" s="69" t="str">
        <f t="shared" si="50"/>
        <v/>
      </c>
      <c r="D2046" s="69" t="str">
        <f t="shared" si="51"/>
        <v/>
      </c>
      <c r="E2046" s="69" t="str">
        <f t="shared" si="52"/>
        <v/>
      </c>
      <c r="F2046" s="69" t="e">
        <f t="shared" si="53"/>
        <v>#VALUE!</v>
      </c>
    </row>
    <row r="2047" spans="1:6">
      <c r="A2047" s="68" t="e">
        <f t="shared" si="48"/>
        <v>#REF!</v>
      </c>
      <c r="B2047" s="68" t="e">
        <f t="shared" si="49"/>
        <v>#REF!</v>
      </c>
      <c r="C2047" s="69" t="str">
        <f t="shared" si="50"/>
        <v/>
      </c>
      <c r="D2047" s="69" t="str">
        <f t="shared" si="51"/>
        <v/>
      </c>
      <c r="E2047" s="69" t="str">
        <f t="shared" si="52"/>
        <v/>
      </c>
      <c r="F2047" s="69" t="e">
        <f t="shared" si="53"/>
        <v>#VALUE!</v>
      </c>
    </row>
    <row r="2048" spans="1:6">
      <c r="A2048" s="68" t="e">
        <f t="shared" si="48"/>
        <v>#REF!</v>
      </c>
      <c r="B2048" s="68" t="e">
        <f t="shared" si="49"/>
        <v>#REF!</v>
      </c>
      <c r="C2048" s="69" t="str">
        <f t="shared" si="50"/>
        <v/>
      </c>
      <c r="D2048" s="69" t="str">
        <f t="shared" si="51"/>
        <v/>
      </c>
      <c r="E2048" s="69" t="str">
        <f t="shared" si="52"/>
        <v/>
      </c>
      <c r="F2048" s="69" t="e">
        <f t="shared" si="53"/>
        <v>#VALUE!</v>
      </c>
    </row>
    <row r="2049" spans="1:6">
      <c r="A2049" s="68" t="e">
        <f t="shared" si="48"/>
        <v>#REF!</v>
      </c>
      <c r="B2049" s="68" t="e">
        <f t="shared" si="49"/>
        <v>#REF!</v>
      </c>
      <c r="C2049" s="69" t="str">
        <f t="shared" si="50"/>
        <v/>
      </c>
      <c r="D2049" s="69" t="str">
        <f t="shared" si="51"/>
        <v/>
      </c>
      <c r="E2049" s="69" t="str">
        <f t="shared" si="52"/>
        <v/>
      </c>
      <c r="F2049" s="69" t="e">
        <f t="shared" si="53"/>
        <v>#VALUE!</v>
      </c>
    </row>
    <row r="2050" spans="1:6">
      <c r="A2050" s="68" t="e">
        <f t="shared" si="48"/>
        <v>#REF!</v>
      </c>
      <c r="B2050" s="68" t="e">
        <f t="shared" si="49"/>
        <v>#REF!</v>
      </c>
      <c r="C2050" s="69" t="str">
        <f t="shared" si="50"/>
        <v/>
      </c>
      <c r="D2050" s="69" t="str">
        <f t="shared" si="51"/>
        <v/>
      </c>
      <c r="E2050" s="69" t="str">
        <f t="shared" si="52"/>
        <v/>
      </c>
      <c r="F2050" s="69" t="e">
        <f t="shared" si="53"/>
        <v>#VALUE!</v>
      </c>
    </row>
    <row r="2051" spans="1:6">
      <c r="A2051" s="68" t="e">
        <f t="shared" si="48"/>
        <v>#REF!</v>
      </c>
      <c r="B2051" s="68" t="e">
        <f t="shared" si="49"/>
        <v>#REF!</v>
      </c>
      <c r="C2051" s="69" t="str">
        <f t="shared" si="50"/>
        <v/>
      </c>
      <c r="D2051" s="69" t="str">
        <f t="shared" si="51"/>
        <v/>
      </c>
      <c r="E2051" s="69" t="str">
        <f t="shared" si="52"/>
        <v/>
      </c>
      <c r="F2051" s="69" t="e">
        <f t="shared" si="53"/>
        <v>#VALUE!</v>
      </c>
    </row>
    <row r="2052" spans="1:6">
      <c r="A2052" s="68" t="e">
        <f t="shared" si="48"/>
        <v>#REF!</v>
      </c>
      <c r="B2052" s="68" t="e">
        <f t="shared" si="49"/>
        <v>#REF!</v>
      </c>
      <c r="C2052" s="69" t="str">
        <f t="shared" si="50"/>
        <v/>
      </c>
      <c r="D2052" s="69" t="str">
        <f t="shared" si="51"/>
        <v/>
      </c>
      <c r="E2052" s="69" t="str">
        <f t="shared" si="52"/>
        <v/>
      </c>
      <c r="F2052" s="69" t="e">
        <f t="shared" si="53"/>
        <v>#VALUE!</v>
      </c>
    </row>
    <row r="2053" spans="1:6">
      <c r="A2053" s="68" t="e">
        <f t="shared" si="48"/>
        <v>#REF!</v>
      </c>
      <c r="B2053" s="68" t="e">
        <f t="shared" si="49"/>
        <v>#REF!</v>
      </c>
      <c r="C2053" s="69" t="str">
        <f t="shared" si="50"/>
        <v/>
      </c>
      <c r="D2053" s="69" t="str">
        <f t="shared" si="51"/>
        <v/>
      </c>
      <c r="E2053" s="69" t="str">
        <f t="shared" si="52"/>
        <v/>
      </c>
      <c r="F2053" s="69" t="e">
        <f t="shared" si="53"/>
        <v>#VALUE!</v>
      </c>
    </row>
    <row r="2054" spans="1:6">
      <c r="A2054" s="68" t="e">
        <f t="shared" si="48"/>
        <v>#REF!</v>
      </c>
      <c r="B2054" s="68" t="e">
        <f t="shared" si="49"/>
        <v>#REF!</v>
      </c>
      <c r="C2054" s="69" t="str">
        <f t="shared" si="50"/>
        <v/>
      </c>
      <c r="D2054" s="69" t="str">
        <f t="shared" si="51"/>
        <v/>
      </c>
      <c r="E2054" s="69" t="str">
        <f t="shared" si="52"/>
        <v/>
      </c>
      <c r="F2054" s="69" t="e">
        <f t="shared" si="53"/>
        <v>#VALUE!</v>
      </c>
    </row>
    <row r="2055" spans="1:6">
      <c r="A2055" s="68" t="e">
        <f t="shared" si="48"/>
        <v>#REF!</v>
      </c>
      <c r="B2055" s="68" t="e">
        <f t="shared" si="49"/>
        <v>#REF!</v>
      </c>
      <c r="C2055" s="69" t="str">
        <f t="shared" si="50"/>
        <v/>
      </c>
      <c r="D2055" s="69" t="str">
        <f t="shared" si="51"/>
        <v/>
      </c>
      <c r="E2055" s="69" t="str">
        <f t="shared" si="52"/>
        <v/>
      </c>
      <c r="F2055" s="69" t="e">
        <f t="shared" si="53"/>
        <v>#VALUE!</v>
      </c>
    </row>
    <row r="2056" spans="1:6">
      <c r="A2056" s="68" t="e">
        <f t="shared" si="48"/>
        <v>#REF!</v>
      </c>
      <c r="B2056" s="68" t="e">
        <f t="shared" si="49"/>
        <v>#REF!</v>
      </c>
      <c r="C2056" s="69" t="str">
        <f t="shared" si="50"/>
        <v/>
      </c>
      <c r="D2056" s="69" t="str">
        <f t="shared" si="51"/>
        <v/>
      </c>
      <c r="E2056" s="69" t="str">
        <f t="shared" si="52"/>
        <v/>
      </c>
      <c r="F2056" s="69" t="e">
        <f t="shared" si="53"/>
        <v>#VALUE!</v>
      </c>
    </row>
    <row r="2057" spans="1:6">
      <c r="A2057" s="68" t="e">
        <f t="shared" si="48"/>
        <v>#REF!</v>
      </c>
      <c r="B2057" s="68" t="e">
        <f t="shared" si="49"/>
        <v>#REF!</v>
      </c>
      <c r="C2057" s="69" t="str">
        <f t="shared" si="50"/>
        <v/>
      </c>
      <c r="D2057" s="69" t="str">
        <f t="shared" si="51"/>
        <v/>
      </c>
      <c r="E2057" s="69" t="str">
        <f t="shared" si="52"/>
        <v/>
      </c>
      <c r="F2057" s="69" t="e">
        <f t="shared" si="53"/>
        <v>#VALUE!</v>
      </c>
    </row>
    <row r="2058" spans="1:6">
      <c r="A2058" s="68" t="e">
        <f t="shared" si="48"/>
        <v>#REF!</v>
      </c>
      <c r="B2058" s="68" t="e">
        <f t="shared" si="49"/>
        <v>#REF!</v>
      </c>
      <c r="C2058" s="69" t="str">
        <f t="shared" si="50"/>
        <v/>
      </c>
      <c r="D2058" s="69" t="str">
        <f t="shared" si="51"/>
        <v/>
      </c>
      <c r="E2058" s="69" t="str">
        <f t="shared" si="52"/>
        <v/>
      </c>
      <c r="F2058" s="69" t="e">
        <f t="shared" si="53"/>
        <v>#VALUE!</v>
      </c>
    </row>
    <row r="2059" spans="1:6">
      <c r="A2059" s="68" t="e">
        <f t="shared" si="48"/>
        <v>#REF!</v>
      </c>
      <c r="B2059" s="68" t="e">
        <f t="shared" si="49"/>
        <v>#REF!</v>
      </c>
      <c r="C2059" s="69" t="str">
        <f t="shared" si="50"/>
        <v/>
      </c>
      <c r="D2059" s="69" t="str">
        <f t="shared" si="51"/>
        <v/>
      </c>
      <c r="E2059" s="69" t="str">
        <f t="shared" si="52"/>
        <v/>
      </c>
      <c r="F2059" s="69" t="e">
        <f t="shared" si="53"/>
        <v>#VALUE!</v>
      </c>
    </row>
    <row r="2060" spans="1:6">
      <c r="A2060" s="68" t="e">
        <f t="shared" si="48"/>
        <v>#REF!</v>
      </c>
      <c r="B2060" s="68" t="e">
        <f t="shared" si="49"/>
        <v>#REF!</v>
      </c>
      <c r="C2060" s="69" t="str">
        <f t="shared" si="50"/>
        <v/>
      </c>
      <c r="D2060" s="69" t="str">
        <f t="shared" si="51"/>
        <v/>
      </c>
      <c r="E2060" s="69" t="str">
        <f t="shared" si="52"/>
        <v/>
      </c>
      <c r="F2060" s="69" t="e">
        <f t="shared" si="53"/>
        <v>#VALUE!</v>
      </c>
    </row>
    <row r="2061" spans="1:6">
      <c r="A2061" s="68" t="e">
        <f t="shared" si="48"/>
        <v>#REF!</v>
      </c>
      <c r="B2061" s="68" t="e">
        <f t="shared" si="49"/>
        <v>#REF!</v>
      </c>
      <c r="C2061" s="69" t="str">
        <f t="shared" si="50"/>
        <v/>
      </c>
      <c r="D2061" s="69" t="str">
        <f t="shared" si="51"/>
        <v/>
      </c>
      <c r="E2061" s="69" t="str">
        <f t="shared" si="52"/>
        <v/>
      </c>
      <c r="F2061" s="69" t="e">
        <f t="shared" si="53"/>
        <v>#VALUE!</v>
      </c>
    </row>
    <row r="2062" spans="1:6">
      <c r="A2062" s="68" t="e">
        <f t="shared" si="48"/>
        <v>#REF!</v>
      </c>
      <c r="B2062" s="68" t="e">
        <f t="shared" si="49"/>
        <v>#REF!</v>
      </c>
      <c r="C2062" s="69" t="str">
        <f t="shared" si="50"/>
        <v/>
      </c>
      <c r="D2062" s="69" t="str">
        <f t="shared" si="51"/>
        <v/>
      </c>
      <c r="E2062" s="69" t="str">
        <f t="shared" si="52"/>
        <v/>
      </c>
      <c r="F2062" s="69" t="e">
        <f t="shared" si="53"/>
        <v>#VALUE!</v>
      </c>
    </row>
    <row r="2063" spans="1:6">
      <c r="A2063" s="68" t="e">
        <f t="shared" si="48"/>
        <v>#REF!</v>
      </c>
      <c r="B2063" s="68" t="e">
        <f t="shared" si="49"/>
        <v>#REF!</v>
      </c>
      <c r="C2063" s="69" t="str">
        <f t="shared" si="50"/>
        <v/>
      </c>
      <c r="D2063" s="69" t="str">
        <f t="shared" si="51"/>
        <v/>
      </c>
      <c r="E2063" s="69" t="str">
        <f t="shared" si="52"/>
        <v/>
      </c>
      <c r="F2063" s="69" t="e">
        <f t="shared" si="53"/>
        <v>#VALUE!</v>
      </c>
    </row>
    <row r="2064" spans="1:6">
      <c r="A2064" s="68" t="e">
        <f t="shared" si="48"/>
        <v>#REF!</v>
      </c>
      <c r="B2064" s="68" t="e">
        <f t="shared" si="49"/>
        <v>#REF!</v>
      </c>
      <c r="C2064" s="69" t="str">
        <f t="shared" si="50"/>
        <v/>
      </c>
      <c r="D2064" s="69" t="str">
        <f t="shared" si="51"/>
        <v/>
      </c>
      <c r="E2064" s="69" t="str">
        <f t="shared" si="52"/>
        <v/>
      </c>
      <c r="F2064" s="69" t="e">
        <f t="shared" si="53"/>
        <v>#VALUE!</v>
      </c>
    </row>
    <row r="2065" spans="1:6">
      <c r="A2065" s="68" t="e">
        <f t="shared" si="48"/>
        <v>#REF!</v>
      </c>
      <c r="B2065" s="68" t="e">
        <f t="shared" si="49"/>
        <v>#REF!</v>
      </c>
      <c r="C2065" s="69" t="str">
        <f t="shared" si="50"/>
        <v/>
      </c>
      <c r="D2065" s="69" t="str">
        <f t="shared" si="51"/>
        <v/>
      </c>
      <c r="E2065" s="69" t="str">
        <f t="shared" si="52"/>
        <v/>
      </c>
      <c r="F2065" s="69" t="e">
        <f t="shared" si="53"/>
        <v>#VALUE!</v>
      </c>
    </row>
    <row r="2066" spans="1:6">
      <c r="A2066" s="68" t="e">
        <f t="shared" si="48"/>
        <v>#REF!</v>
      </c>
      <c r="B2066" s="68" t="e">
        <f t="shared" si="49"/>
        <v>#REF!</v>
      </c>
      <c r="C2066" s="69" t="str">
        <f t="shared" si="50"/>
        <v/>
      </c>
      <c r="D2066" s="69" t="str">
        <f t="shared" si="51"/>
        <v/>
      </c>
      <c r="E2066" s="69" t="str">
        <f t="shared" si="52"/>
        <v/>
      </c>
      <c r="F2066" s="69" t="e">
        <f t="shared" si="53"/>
        <v>#VALUE!</v>
      </c>
    </row>
    <row r="2067" spans="1:6">
      <c r="A2067" s="68" t="e">
        <f t="shared" si="48"/>
        <v>#REF!</v>
      </c>
      <c r="B2067" s="68" t="e">
        <f t="shared" si="49"/>
        <v>#REF!</v>
      </c>
      <c r="C2067" s="69" t="str">
        <f t="shared" si="50"/>
        <v/>
      </c>
      <c r="D2067" s="69" t="str">
        <f t="shared" si="51"/>
        <v/>
      </c>
      <c r="E2067" s="69" t="str">
        <f t="shared" si="52"/>
        <v/>
      </c>
      <c r="F2067" s="69" t="e">
        <f t="shared" si="53"/>
        <v>#VALUE!</v>
      </c>
    </row>
    <row r="2068" spans="1:6">
      <c r="A2068" s="68" t="e">
        <f t="shared" si="48"/>
        <v>#REF!</v>
      </c>
      <c r="B2068" s="68" t="e">
        <f t="shared" si="49"/>
        <v>#REF!</v>
      </c>
      <c r="C2068" s="69" t="str">
        <f t="shared" si="50"/>
        <v/>
      </c>
      <c r="D2068" s="69" t="str">
        <f t="shared" si="51"/>
        <v/>
      </c>
      <c r="E2068" s="69" t="str">
        <f t="shared" si="52"/>
        <v/>
      </c>
      <c r="F2068" s="69" t="e">
        <f t="shared" si="53"/>
        <v>#VALUE!</v>
      </c>
    </row>
    <row r="2069" spans="1:6">
      <c r="A2069" s="68" t="e">
        <f t="shared" si="48"/>
        <v>#REF!</v>
      </c>
      <c r="B2069" s="68" t="e">
        <f t="shared" si="49"/>
        <v>#REF!</v>
      </c>
      <c r="C2069" s="69" t="str">
        <f t="shared" si="50"/>
        <v/>
      </c>
      <c r="D2069" s="69" t="str">
        <f t="shared" si="51"/>
        <v/>
      </c>
      <c r="E2069" s="69" t="str">
        <f t="shared" si="52"/>
        <v/>
      </c>
      <c r="F2069" s="69" t="e">
        <f t="shared" si="53"/>
        <v>#VALUE!</v>
      </c>
    </row>
    <row r="2070" spans="1:6">
      <c r="A2070" s="68" t="e">
        <f t="shared" si="48"/>
        <v>#REF!</v>
      </c>
      <c r="B2070" s="68" t="e">
        <f t="shared" si="49"/>
        <v>#REF!</v>
      </c>
      <c r="C2070" s="69" t="str">
        <f t="shared" si="50"/>
        <v/>
      </c>
      <c r="D2070" s="69" t="str">
        <f t="shared" si="51"/>
        <v/>
      </c>
      <c r="E2070" s="69" t="str">
        <f t="shared" si="52"/>
        <v/>
      </c>
      <c r="F2070" s="69" t="e">
        <f t="shared" si="53"/>
        <v>#VALUE!</v>
      </c>
    </row>
    <row r="2071" spans="1:6">
      <c r="A2071" s="68" t="e">
        <f t="shared" si="48"/>
        <v>#REF!</v>
      </c>
      <c r="B2071" s="68" t="e">
        <f t="shared" si="49"/>
        <v>#REF!</v>
      </c>
      <c r="C2071" s="69" t="str">
        <f t="shared" si="50"/>
        <v/>
      </c>
      <c r="D2071" s="69" t="str">
        <f t="shared" si="51"/>
        <v/>
      </c>
      <c r="E2071" s="69" t="str">
        <f t="shared" si="52"/>
        <v/>
      </c>
      <c r="F2071" s="69" t="e">
        <f t="shared" si="53"/>
        <v>#VALUE!</v>
      </c>
    </row>
    <row r="2072" spans="1:6">
      <c r="A2072" s="68" t="e">
        <f t="shared" si="48"/>
        <v>#REF!</v>
      </c>
      <c r="B2072" s="68" t="e">
        <f t="shared" si="49"/>
        <v>#REF!</v>
      </c>
      <c r="C2072" s="69" t="str">
        <f t="shared" si="50"/>
        <v/>
      </c>
      <c r="D2072" s="69" t="str">
        <f t="shared" si="51"/>
        <v/>
      </c>
      <c r="E2072" s="69" t="str">
        <f t="shared" si="52"/>
        <v/>
      </c>
      <c r="F2072" s="69" t="e">
        <f t="shared" si="53"/>
        <v>#VALUE!</v>
      </c>
    </row>
    <row r="2073" spans="1:6">
      <c r="A2073" s="68" t="e">
        <f t="shared" si="48"/>
        <v>#REF!</v>
      </c>
      <c r="B2073" s="68" t="e">
        <f t="shared" si="49"/>
        <v>#REF!</v>
      </c>
      <c r="C2073" s="69" t="str">
        <f t="shared" si="50"/>
        <v/>
      </c>
      <c r="D2073" s="69" t="str">
        <f t="shared" si="51"/>
        <v/>
      </c>
      <c r="E2073" s="69" t="str">
        <f t="shared" si="52"/>
        <v/>
      </c>
      <c r="F2073" s="69" t="e">
        <f t="shared" si="53"/>
        <v>#VALUE!</v>
      </c>
    </row>
    <row r="2074" spans="1:6">
      <c r="A2074" s="68" t="e">
        <f t="shared" si="48"/>
        <v>#REF!</v>
      </c>
      <c r="B2074" s="68" t="e">
        <f t="shared" si="49"/>
        <v>#REF!</v>
      </c>
      <c r="C2074" s="69" t="str">
        <f t="shared" si="50"/>
        <v/>
      </c>
      <c r="D2074" s="69" t="str">
        <f t="shared" si="51"/>
        <v/>
      </c>
      <c r="E2074" s="69" t="str">
        <f t="shared" si="52"/>
        <v/>
      </c>
      <c r="F2074" s="69" t="e">
        <f t="shared" si="53"/>
        <v>#VALUE!</v>
      </c>
    </row>
    <row r="2075" spans="1:6">
      <c r="A2075" s="68" t="e">
        <f t="shared" si="48"/>
        <v>#REF!</v>
      </c>
      <c r="B2075" s="68" t="e">
        <f t="shared" si="49"/>
        <v>#REF!</v>
      </c>
      <c r="C2075" s="69" t="str">
        <f t="shared" si="50"/>
        <v/>
      </c>
      <c r="D2075" s="69" t="str">
        <f t="shared" si="51"/>
        <v/>
      </c>
      <c r="E2075" s="69" t="str">
        <f t="shared" si="52"/>
        <v/>
      </c>
      <c r="F2075" s="69" t="e">
        <f t="shared" si="53"/>
        <v>#VALUE!</v>
      </c>
    </row>
    <row r="2076" spans="1:6">
      <c r="A2076" s="68" t="e">
        <f t="shared" si="48"/>
        <v>#REF!</v>
      </c>
      <c r="B2076" s="68" t="e">
        <f t="shared" si="49"/>
        <v>#REF!</v>
      </c>
      <c r="C2076" s="69" t="str">
        <f t="shared" si="50"/>
        <v/>
      </c>
      <c r="D2076" s="69" t="str">
        <f t="shared" si="51"/>
        <v/>
      </c>
      <c r="E2076" s="69" t="str">
        <f t="shared" si="52"/>
        <v/>
      </c>
      <c r="F2076" s="69" t="e">
        <f t="shared" si="53"/>
        <v>#VALUE!</v>
      </c>
    </row>
    <row r="2077" spans="1:6">
      <c r="A2077" s="68" t="e">
        <f t="shared" si="48"/>
        <v>#REF!</v>
      </c>
      <c r="B2077" s="68" t="e">
        <f t="shared" si="49"/>
        <v>#REF!</v>
      </c>
      <c r="C2077" s="69" t="str">
        <f t="shared" si="50"/>
        <v/>
      </c>
      <c r="D2077" s="69" t="str">
        <f t="shared" si="51"/>
        <v/>
      </c>
      <c r="E2077" s="69" t="str">
        <f t="shared" si="52"/>
        <v/>
      </c>
      <c r="F2077" s="69" t="e">
        <f t="shared" si="53"/>
        <v>#VALUE!</v>
      </c>
    </row>
    <row r="2078" spans="1:6">
      <c r="A2078" s="68" t="e">
        <f t="shared" si="48"/>
        <v>#REF!</v>
      </c>
      <c r="B2078" s="68" t="e">
        <f t="shared" si="49"/>
        <v>#REF!</v>
      </c>
      <c r="C2078" s="69" t="str">
        <f t="shared" si="50"/>
        <v/>
      </c>
      <c r="D2078" s="69" t="str">
        <f t="shared" si="51"/>
        <v/>
      </c>
      <c r="E2078" s="69" t="str">
        <f t="shared" si="52"/>
        <v/>
      </c>
      <c r="F2078" s="69" t="e">
        <f t="shared" si="53"/>
        <v>#VALUE!</v>
      </c>
    </row>
    <row r="2079" spans="1:6">
      <c r="A2079" s="68" t="e">
        <f t="shared" si="48"/>
        <v>#REF!</v>
      </c>
      <c r="B2079" s="68" t="e">
        <f t="shared" si="49"/>
        <v>#REF!</v>
      </c>
      <c r="C2079" s="69" t="str">
        <f t="shared" si="50"/>
        <v/>
      </c>
      <c r="D2079" s="69" t="str">
        <f t="shared" si="51"/>
        <v/>
      </c>
      <c r="E2079" s="69" t="str">
        <f t="shared" si="52"/>
        <v/>
      </c>
      <c r="F2079" s="69" t="e">
        <f t="shared" si="53"/>
        <v>#VALUE!</v>
      </c>
    </row>
    <row r="2080" spans="1:6">
      <c r="A2080" s="68" t="e">
        <f t="shared" si="48"/>
        <v>#REF!</v>
      </c>
      <c r="B2080" s="68" t="e">
        <f t="shared" si="49"/>
        <v>#REF!</v>
      </c>
      <c r="C2080" s="69" t="str">
        <f t="shared" si="50"/>
        <v/>
      </c>
      <c r="D2080" s="69" t="str">
        <f t="shared" si="51"/>
        <v/>
      </c>
      <c r="E2080" s="69" t="str">
        <f t="shared" si="52"/>
        <v/>
      </c>
      <c r="F2080" s="69" t="e">
        <f t="shared" si="53"/>
        <v>#VALUE!</v>
      </c>
    </row>
    <row r="2081" spans="1:6">
      <c r="A2081" s="68" t="e">
        <f t="shared" si="48"/>
        <v>#REF!</v>
      </c>
      <c r="B2081" s="68" t="e">
        <f t="shared" si="49"/>
        <v>#REF!</v>
      </c>
      <c r="C2081" s="69" t="str">
        <f t="shared" si="50"/>
        <v/>
      </c>
      <c r="D2081" s="69" t="str">
        <f t="shared" si="51"/>
        <v/>
      </c>
      <c r="E2081" s="69" t="str">
        <f t="shared" si="52"/>
        <v/>
      </c>
      <c r="F2081" s="69" t="e">
        <f t="shared" si="53"/>
        <v>#VALUE!</v>
      </c>
    </row>
    <row r="2082" spans="1:6">
      <c r="A2082" s="68" t="e">
        <f t="shared" si="48"/>
        <v>#REF!</v>
      </c>
      <c r="B2082" s="68" t="e">
        <f t="shared" si="49"/>
        <v>#REF!</v>
      </c>
      <c r="C2082" s="69" t="str">
        <f t="shared" si="50"/>
        <v/>
      </c>
      <c r="D2082" s="69" t="str">
        <f t="shared" si="51"/>
        <v/>
      </c>
      <c r="E2082" s="69" t="str">
        <f t="shared" si="52"/>
        <v/>
      </c>
      <c r="F2082" s="69" t="e">
        <f t="shared" si="53"/>
        <v>#VALUE!</v>
      </c>
    </row>
    <row r="2083" spans="1:6">
      <c r="A2083" s="68" t="e">
        <f t="shared" si="48"/>
        <v>#REF!</v>
      </c>
      <c r="B2083" s="68" t="e">
        <f t="shared" si="49"/>
        <v>#REF!</v>
      </c>
      <c r="C2083" s="69" t="str">
        <f t="shared" si="50"/>
        <v/>
      </c>
      <c r="D2083" s="69" t="str">
        <f t="shared" si="51"/>
        <v/>
      </c>
      <c r="E2083" s="69" t="str">
        <f t="shared" si="52"/>
        <v/>
      </c>
      <c r="F2083" s="69" t="e">
        <f t="shared" si="53"/>
        <v>#VALUE!</v>
      </c>
    </row>
    <row r="2084" spans="1:6">
      <c r="A2084" s="68" t="e">
        <f t="shared" si="48"/>
        <v>#REF!</v>
      </c>
      <c r="B2084" s="68" t="e">
        <f t="shared" si="49"/>
        <v>#REF!</v>
      </c>
      <c r="C2084" s="69" t="str">
        <f t="shared" si="50"/>
        <v/>
      </c>
      <c r="D2084" s="69" t="str">
        <f t="shared" si="51"/>
        <v/>
      </c>
      <c r="E2084" s="69" t="str">
        <f t="shared" si="52"/>
        <v/>
      </c>
      <c r="F2084" s="69" t="e">
        <f t="shared" si="53"/>
        <v>#VALUE!</v>
      </c>
    </row>
    <row r="2085" spans="1:6">
      <c r="A2085" s="68" t="e">
        <f t="shared" si="48"/>
        <v>#REF!</v>
      </c>
      <c r="B2085" s="68" t="e">
        <f t="shared" si="49"/>
        <v>#REF!</v>
      </c>
      <c r="C2085" s="69" t="str">
        <f t="shared" si="50"/>
        <v/>
      </c>
      <c r="D2085" s="69" t="str">
        <f t="shared" si="51"/>
        <v/>
      </c>
      <c r="E2085" s="69" t="str">
        <f t="shared" si="52"/>
        <v/>
      </c>
      <c r="F2085" s="69" t="e">
        <f t="shared" si="53"/>
        <v>#VALUE!</v>
      </c>
    </row>
    <row r="2086" spans="1:6">
      <c r="A2086" s="68" t="e">
        <f t="shared" si="48"/>
        <v>#REF!</v>
      </c>
      <c r="B2086" s="68" t="e">
        <f t="shared" si="49"/>
        <v>#REF!</v>
      </c>
      <c r="C2086" s="69" t="str">
        <f t="shared" si="50"/>
        <v/>
      </c>
      <c r="D2086" s="69" t="str">
        <f t="shared" si="51"/>
        <v/>
      </c>
      <c r="E2086" s="69" t="str">
        <f t="shared" si="52"/>
        <v/>
      </c>
      <c r="F2086" s="69" t="e">
        <f t="shared" si="53"/>
        <v>#VALUE!</v>
      </c>
    </row>
    <row r="2087" spans="1:6">
      <c r="A2087" s="68" t="e">
        <f t="shared" si="48"/>
        <v>#REF!</v>
      </c>
      <c r="B2087" s="68" t="e">
        <f t="shared" si="49"/>
        <v>#REF!</v>
      </c>
      <c r="C2087" s="69" t="str">
        <f t="shared" si="50"/>
        <v/>
      </c>
      <c r="D2087" s="69" t="str">
        <f t="shared" si="51"/>
        <v/>
      </c>
      <c r="E2087" s="69" t="str">
        <f t="shared" si="52"/>
        <v/>
      </c>
      <c r="F2087" s="69" t="e">
        <f t="shared" si="53"/>
        <v>#VALUE!</v>
      </c>
    </row>
    <row r="2088" spans="1:6">
      <c r="A2088" s="68" t="e">
        <f t="shared" si="48"/>
        <v>#REF!</v>
      </c>
      <c r="B2088" s="68" t="e">
        <f t="shared" si="49"/>
        <v>#REF!</v>
      </c>
      <c r="C2088" s="69" t="str">
        <f t="shared" si="50"/>
        <v/>
      </c>
      <c r="D2088" s="69" t="str">
        <f t="shared" si="51"/>
        <v/>
      </c>
      <c r="E2088" s="69" t="str">
        <f t="shared" si="52"/>
        <v/>
      </c>
      <c r="F2088" s="69" t="e">
        <f t="shared" si="53"/>
        <v>#VALUE!</v>
      </c>
    </row>
    <row r="2089" spans="1:6">
      <c r="A2089" s="68" t="e">
        <f t="shared" si="48"/>
        <v>#REF!</v>
      </c>
      <c r="B2089" s="68" t="e">
        <f t="shared" si="49"/>
        <v>#REF!</v>
      </c>
      <c r="C2089" s="69" t="str">
        <f t="shared" si="50"/>
        <v/>
      </c>
      <c r="D2089" s="69" t="str">
        <f t="shared" si="51"/>
        <v/>
      </c>
      <c r="E2089" s="69" t="str">
        <f t="shared" si="52"/>
        <v/>
      </c>
      <c r="F2089" s="69" t="e">
        <f t="shared" si="53"/>
        <v>#VALUE!</v>
      </c>
    </row>
    <row r="2090" spans="1:6">
      <c r="A2090" s="68" t="e">
        <f t="shared" si="48"/>
        <v>#REF!</v>
      </c>
      <c r="B2090" s="68" t="e">
        <f t="shared" si="49"/>
        <v>#REF!</v>
      </c>
      <c r="C2090" s="69" t="str">
        <f t="shared" si="50"/>
        <v/>
      </c>
      <c r="D2090" s="69" t="str">
        <f t="shared" si="51"/>
        <v/>
      </c>
      <c r="E2090" s="69" t="str">
        <f t="shared" si="52"/>
        <v/>
      </c>
      <c r="F2090" s="69" t="e">
        <f t="shared" si="53"/>
        <v>#VALUE!</v>
      </c>
    </row>
    <row r="2091" spans="1:6">
      <c r="A2091" s="68" t="e">
        <f t="shared" si="48"/>
        <v>#REF!</v>
      </c>
      <c r="B2091" s="68" t="e">
        <f t="shared" si="49"/>
        <v>#REF!</v>
      </c>
      <c r="C2091" s="69" t="str">
        <f t="shared" si="50"/>
        <v/>
      </c>
      <c r="D2091" s="69" t="str">
        <f t="shared" si="51"/>
        <v/>
      </c>
      <c r="E2091" s="69" t="str">
        <f t="shared" si="52"/>
        <v/>
      </c>
      <c r="F2091" s="69" t="e">
        <f t="shared" si="53"/>
        <v>#VALUE!</v>
      </c>
    </row>
    <row r="2092" spans="1:6">
      <c r="A2092" s="68" t="e">
        <f t="shared" si="48"/>
        <v>#REF!</v>
      </c>
      <c r="B2092" s="68" t="e">
        <f t="shared" si="49"/>
        <v>#REF!</v>
      </c>
      <c r="C2092" s="69" t="str">
        <f t="shared" si="50"/>
        <v/>
      </c>
      <c r="D2092" s="69" t="str">
        <f t="shared" si="51"/>
        <v/>
      </c>
      <c r="E2092" s="69" t="str">
        <f t="shared" si="52"/>
        <v/>
      </c>
      <c r="F2092" s="69" t="e">
        <f t="shared" si="53"/>
        <v>#VALUE!</v>
      </c>
    </row>
    <row r="2093" spans="1:6">
      <c r="A2093" s="68" t="e">
        <f t="shared" si="48"/>
        <v>#REF!</v>
      </c>
      <c r="B2093" s="68" t="e">
        <f t="shared" si="49"/>
        <v>#REF!</v>
      </c>
      <c r="C2093" s="69" t="str">
        <f t="shared" si="50"/>
        <v/>
      </c>
      <c r="D2093" s="69" t="str">
        <f t="shared" si="51"/>
        <v/>
      </c>
      <c r="E2093" s="69" t="str">
        <f t="shared" si="52"/>
        <v/>
      </c>
      <c r="F2093" s="69" t="e">
        <f t="shared" si="53"/>
        <v>#VALUE!</v>
      </c>
    </row>
    <row r="2094" spans="1:6">
      <c r="A2094" s="68" t="e">
        <f t="shared" si="48"/>
        <v>#REF!</v>
      </c>
      <c r="B2094" s="68" t="e">
        <f t="shared" si="49"/>
        <v>#REF!</v>
      </c>
      <c r="C2094" s="69" t="str">
        <f t="shared" si="50"/>
        <v/>
      </c>
      <c r="D2094" s="69" t="str">
        <f t="shared" si="51"/>
        <v/>
      </c>
      <c r="E2094" s="69" t="str">
        <f t="shared" si="52"/>
        <v/>
      </c>
      <c r="F2094" s="69" t="e">
        <f t="shared" si="53"/>
        <v>#VALUE!</v>
      </c>
    </row>
    <row r="2095" spans="1:6">
      <c r="A2095" s="68" t="e">
        <f t="shared" si="48"/>
        <v>#REF!</v>
      </c>
      <c r="B2095" s="68" t="e">
        <f t="shared" si="49"/>
        <v>#REF!</v>
      </c>
      <c r="C2095" s="69" t="str">
        <f t="shared" si="50"/>
        <v/>
      </c>
      <c r="D2095" s="69" t="str">
        <f t="shared" si="51"/>
        <v/>
      </c>
      <c r="E2095" s="69" t="str">
        <f t="shared" si="52"/>
        <v/>
      </c>
      <c r="F2095" s="69" t="e">
        <f t="shared" si="53"/>
        <v>#VALUE!</v>
      </c>
    </row>
    <row r="2096" spans="1:6">
      <c r="A2096" s="68" t="e">
        <f t="shared" si="48"/>
        <v>#REF!</v>
      </c>
      <c r="B2096" s="68" t="e">
        <f t="shared" si="49"/>
        <v>#REF!</v>
      </c>
      <c r="C2096" s="69" t="str">
        <f t="shared" si="50"/>
        <v/>
      </c>
      <c r="D2096" s="69" t="str">
        <f t="shared" si="51"/>
        <v/>
      </c>
      <c r="E2096" s="69" t="str">
        <f t="shared" si="52"/>
        <v/>
      </c>
      <c r="F2096" s="69" t="e">
        <f t="shared" si="53"/>
        <v>#VALUE!</v>
      </c>
    </row>
    <row r="2097" spans="1:6">
      <c r="A2097" s="68" t="e">
        <f t="shared" si="48"/>
        <v>#REF!</v>
      </c>
      <c r="B2097" s="68" t="e">
        <f t="shared" si="49"/>
        <v>#REF!</v>
      </c>
      <c r="C2097" s="69" t="str">
        <f t="shared" si="50"/>
        <v/>
      </c>
      <c r="D2097" s="69" t="str">
        <f t="shared" si="51"/>
        <v/>
      </c>
      <c r="E2097" s="69" t="str">
        <f t="shared" si="52"/>
        <v/>
      </c>
      <c r="F2097" s="69" t="e">
        <f t="shared" si="53"/>
        <v>#VALUE!</v>
      </c>
    </row>
    <row r="2098" spans="1:6">
      <c r="A2098" s="68" t="e">
        <f t="shared" si="48"/>
        <v>#REF!</v>
      </c>
      <c r="B2098" s="68" t="e">
        <f t="shared" si="49"/>
        <v>#REF!</v>
      </c>
      <c r="C2098" s="69" t="str">
        <f t="shared" si="50"/>
        <v/>
      </c>
      <c r="D2098" s="69" t="str">
        <f t="shared" si="51"/>
        <v/>
      </c>
      <c r="E2098" s="69" t="str">
        <f t="shared" si="52"/>
        <v/>
      </c>
      <c r="F2098" s="69" t="e">
        <f t="shared" si="53"/>
        <v>#VALUE!</v>
      </c>
    </row>
    <row r="2099" spans="1:6">
      <c r="A2099" s="68" t="e">
        <f t="shared" si="48"/>
        <v>#REF!</v>
      </c>
      <c r="B2099" s="68" t="e">
        <f t="shared" si="49"/>
        <v>#REF!</v>
      </c>
      <c r="C2099" s="69" t="str">
        <f t="shared" si="50"/>
        <v/>
      </c>
      <c r="D2099" s="69" t="str">
        <f t="shared" si="51"/>
        <v/>
      </c>
      <c r="E2099" s="69" t="str">
        <f t="shared" si="52"/>
        <v/>
      </c>
      <c r="F2099" s="69" t="e">
        <f t="shared" si="53"/>
        <v>#VALUE!</v>
      </c>
    </row>
    <row r="2100" spans="1:6">
      <c r="A2100" s="68" t="e">
        <f t="shared" si="48"/>
        <v>#REF!</v>
      </c>
      <c r="B2100" s="68" t="e">
        <f t="shared" si="49"/>
        <v>#REF!</v>
      </c>
      <c r="C2100" s="69" t="str">
        <f t="shared" si="50"/>
        <v/>
      </c>
      <c r="D2100" s="69" t="str">
        <f t="shared" si="51"/>
        <v/>
      </c>
      <c r="E2100" s="69" t="str">
        <f t="shared" si="52"/>
        <v/>
      </c>
      <c r="F2100" s="69" t="e">
        <f t="shared" si="53"/>
        <v>#VALUE!</v>
      </c>
    </row>
    <row r="2101" spans="1:6">
      <c r="A2101" s="68" t="e">
        <f t="shared" si="48"/>
        <v>#REF!</v>
      </c>
      <c r="B2101" s="68" t="e">
        <f t="shared" si="49"/>
        <v>#REF!</v>
      </c>
      <c r="C2101" s="69" t="str">
        <f t="shared" si="50"/>
        <v/>
      </c>
      <c r="D2101" s="69" t="str">
        <f t="shared" si="51"/>
        <v/>
      </c>
      <c r="E2101" s="69" t="str">
        <f t="shared" si="52"/>
        <v/>
      </c>
      <c r="F2101" s="69" t="e">
        <f t="shared" si="53"/>
        <v>#VALUE!</v>
      </c>
    </row>
    <row r="2102" spans="1:6">
      <c r="A2102" s="68" t="e">
        <f t="shared" si="48"/>
        <v>#REF!</v>
      </c>
      <c r="B2102" s="68" t="e">
        <f t="shared" si="49"/>
        <v>#REF!</v>
      </c>
      <c r="C2102" s="69" t="str">
        <f t="shared" si="50"/>
        <v/>
      </c>
      <c r="D2102" s="69" t="str">
        <f t="shared" si="51"/>
        <v/>
      </c>
      <c r="E2102" s="69" t="str">
        <f t="shared" si="52"/>
        <v/>
      </c>
      <c r="F2102" s="69" t="e">
        <f t="shared" si="53"/>
        <v>#VALUE!</v>
      </c>
    </row>
    <row r="2103" spans="1:6">
      <c r="A2103" s="68" t="e">
        <f t="shared" si="48"/>
        <v>#REF!</v>
      </c>
      <c r="B2103" s="68" t="e">
        <f t="shared" si="49"/>
        <v>#REF!</v>
      </c>
      <c r="C2103" s="69" t="str">
        <f t="shared" si="50"/>
        <v/>
      </c>
      <c r="D2103" s="69" t="str">
        <f t="shared" si="51"/>
        <v/>
      </c>
      <c r="E2103" s="69" t="str">
        <f t="shared" si="52"/>
        <v/>
      </c>
      <c r="F2103" s="69" t="e">
        <f t="shared" si="53"/>
        <v>#VALUE!</v>
      </c>
    </row>
    <row r="2104" spans="1:6">
      <c r="A2104" s="68" t="e">
        <f t="shared" si="48"/>
        <v>#REF!</v>
      </c>
      <c r="B2104" s="68" t="e">
        <f t="shared" si="49"/>
        <v>#REF!</v>
      </c>
      <c r="C2104" s="69" t="str">
        <f t="shared" si="50"/>
        <v/>
      </c>
      <c r="D2104" s="69" t="str">
        <f t="shared" si="51"/>
        <v/>
      </c>
      <c r="E2104" s="69" t="str">
        <f t="shared" si="52"/>
        <v/>
      </c>
      <c r="F2104" s="69" t="e">
        <f t="shared" si="53"/>
        <v>#VALUE!</v>
      </c>
    </row>
    <row r="2105" spans="1:6">
      <c r="A2105" s="68" t="e">
        <f t="shared" si="48"/>
        <v>#REF!</v>
      </c>
      <c r="B2105" s="68" t="e">
        <f t="shared" si="49"/>
        <v>#REF!</v>
      </c>
      <c r="C2105" s="69" t="str">
        <f t="shared" si="50"/>
        <v/>
      </c>
      <c r="D2105" s="69" t="str">
        <f t="shared" si="51"/>
        <v/>
      </c>
      <c r="E2105" s="69" t="str">
        <f t="shared" si="52"/>
        <v/>
      </c>
      <c r="F2105" s="69" t="e">
        <f t="shared" si="53"/>
        <v>#VALUE!</v>
      </c>
    </row>
    <row r="2106" spans="1:6">
      <c r="A2106" s="68" t="e">
        <f t="shared" si="48"/>
        <v>#REF!</v>
      </c>
      <c r="B2106" s="68" t="e">
        <f t="shared" si="49"/>
        <v>#REF!</v>
      </c>
      <c r="C2106" s="69" t="str">
        <f t="shared" si="50"/>
        <v/>
      </c>
      <c r="D2106" s="69" t="str">
        <f t="shared" si="51"/>
        <v/>
      </c>
      <c r="E2106" s="69" t="str">
        <f t="shared" si="52"/>
        <v/>
      </c>
      <c r="F2106" s="69" t="e">
        <f t="shared" si="53"/>
        <v>#VALUE!</v>
      </c>
    </row>
    <row r="2107" spans="1:6">
      <c r="A2107" s="68" t="e">
        <f t="shared" si="48"/>
        <v>#REF!</v>
      </c>
      <c r="B2107" s="68" t="e">
        <f t="shared" si="49"/>
        <v>#REF!</v>
      </c>
      <c r="C2107" s="69" t="str">
        <f t="shared" si="50"/>
        <v/>
      </c>
      <c r="D2107" s="69" t="str">
        <f t="shared" si="51"/>
        <v/>
      </c>
      <c r="E2107" s="69" t="str">
        <f t="shared" si="52"/>
        <v/>
      </c>
      <c r="F2107" s="69" t="e">
        <f t="shared" si="53"/>
        <v>#VALUE!</v>
      </c>
    </row>
    <row r="2108" spans="1:6">
      <c r="A2108" s="68" t="e">
        <f t="shared" si="48"/>
        <v>#REF!</v>
      </c>
      <c r="B2108" s="68" t="e">
        <f t="shared" si="49"/>
        <v>#REF!</v>
      </c>
      <c r="C2108" s="69" t="str">
        <f t="shared" si="50"/>
        <v/>
      </c>
      <c r="D2108" s="69" t="str">
        <f t="shared" si="51"/>
        <v/>
      </c>
      <c r="E2108" s="69" t="str">
        <f t="shared" si="52"/>
        <v/>
      </c>
      <c r="F2108" s="69" t="e">
        <f t="shared" si="53"/>
        <v>#VALUE!</v>
      </c>
    </row>
    <row r="2109" spans="1:6">
      <c r="A2109" s="68" t="e">
        <f t="shared" si="48"/>
        <v>#REF!</v>
      </c>
      <c r="B2109" s="68" t="e">
        <f t="shared" si="49"/>
        <v>#REF!</v>
      </c>
      <c r="C2109" s="69" t="str">
        <f t="shared" si="50"/>
        <v/>
      </c>
      <c r="D2109" s="69" t="str">
        <f t="shared" si="51"/>
        <v/>
      </c>
      <c r="E2109" s="69" t="str">
        <f t="shared" si="52"/>
        <v/>
      </c>
      <c r="F2109" s="69" t="e">
        <f t="shared" si="53"/>
        <v>#VALUE!</v>
      </c>
    </row>
    <row r="2110" spans="1:6">
      <c r="A2110" s="68" t="e">
        <f t="shared" si="48"/>
        <v>#REF!</v>
      </c>
      <c r="B2110" s="68" t="e">
        <f t="shared" si="49"/>
        <v>#REF!</v>
      </c>
      <c r="C2110" s="69" t="str">
        <f t="shared" si="50"/>
        <v/>
      </c>
      <c r="D2110" s="69" t="str">
        <f t="shared" si="51"/>
        <v/>
      </c>
      <c r="E2110" s="69" t="str">
        <f t="shared" si="52"/>
        <v/>
      </c>
      <c r="F2110" s="69" t="e">
        <f t="shared" si="53"/>
        <v>#VALUE!</v>
      </c>
    </row>
    <row r="2111" spans="1:6">
      <c r="A2111" s="68" t="e">
        <f t="shared" si="48"/>
        <v>#REF!</v>
      </c>
      <c r="B2111" s="68" t="e">
        <f t="shared" si="49"/>
        <v>#REF!</v>
      </c>
      <c r="C2111" s="69" t="str">
        <f t="shared" si="50"/>
        <v/>
      </c>
      <c r="D2111" s="69" t="str">
        <f t="shared" si="51"/>
        <v/>
      </c>
      <c r="E2111" s="69" t="str">
        <f t="shared" si="52"/>
        <v/>
      </c>
      <c r="F2111" s="69" t="e">
        <f t="shared" si="53"/>
        <v>#VALUE!</v>
      </c>
    </row>
    <row r="2112" spans="1:6">
      <c r="A2112" s="68" t="e">
        <f t="shared" si="48"/>
        <v>#REF!</v>
      </c>
      <c r="B2112" s="68" t="e">
        <f t="shared" si="49"/>
        <v>#REF!</v>
      </c>
      <c r="C2112" s="69" t="str">
        <f t="shared" si="50"/>
        <v/>
      </c>
      <c r="D2112" s="69" t="str">
        <f t="shared" si="51"/>
        <v/>
      </c>
      <c r="E2112" s="69" t="str">
        <f t="shared" si="52"/>
        <v/>
      </c>
      <c r="F2112" s="69" t="e">
        <f t="shared" si="53"/>
        <v>#VALUE!</v>
      </c>
    </row>
    <row r="2113" spans="1:6">
      <c r="A2113" s="68" t="e">
        <f t="shared" si="48"/>
        <v>#REF!</v>
      </c>
      <c r="B2113" s="68" t="e">
        <f t="shared" si="49"/>
        <v>#REF!</v>
      </c>
      <c r="C2113" s="69" t="str">
        <f t="shared" si="50"/>
        <v/>
      </c>
      <c r="D2113" s="69" t="str">
        <f t="shared" si="51"/>
        <v/>
      </c>
      <c r="E2113" s="69" t="str">
        <f t="shared" si="52"/>
        <v/>
      </c>
      <c r="F2113" s="69" t="e">
        <f t="shared" si="53"/>
        <v>#VALUE!</v>
      </c>
    </row>
    <row r="2114" spans="1:6">
      <c r="A2114" s="68" t="e">
        <f t="shared" si="48"/>
        <v>#REF!</v>
      </c>
      <c r="B2114" s="68" t="e">
        <f t="shared" si="49"/>
        <v>#REF!</v>
      </c>
      <c r="C2114" s="69" t="str">
        <f t="shared" si="50"/>
        <v/>
      </c>
      <c r="D2114" s="69" t="str">
        <f t="shared" si="51"/>
        <v/>
      </c>
      <c r="E2114" s="69" t="str">
        <f t="shared" si="52"/>
        <v/>
      </c>
      <c r="F2114" s="69" t="e">
        <f t="shared" si="53"/>
        <v>#VALUE!</v>
      </c>
    </row>
    <row r="2115" spans="1:6">
      <c r="A2115" s="68" t="e">
        <f t="shared" si="48"/>
        <v>#REF!</v>
      </c>
      <c r="B2115" s="68" t="e">
        <f t="shared" si="49"/>
        <v>#REF!</v>
      </c>
      <c r="C2115" s="69" t="str">
        <f t="shared" si="50"/>
        <v/>
      </c>
      <c r="D2115" s="69" t="str">
        <f t="shared" si="51"/>
        <v/>
      </c>
      <c r="E2115" s="69" t="str">
        <f t="shared" si="52"/>
        <v/>
      </c>
      <c r="F2115" s="69" t="e">
        <f t="shared" si="53"/>
        <v>#VALUE!</v>
      </c>
    </row>
    <row r="2116" spans="1:6">
      <c r="A2116" s="68" t="e">
        <f t="shared" si="48"/>
        <v>#REF!</v>
      </c>
      <c r="B2116" s="68" t="e">
        <f t="shared" si="49"/>
        <v>#REF!</v>
      </c>
      <c r="C2116" s="69" t="str">
        <f t="shared" si="50"/>
        <v/>
      </c>
      <c r="D2116" s="69" t="str">
        <f t="shared" si="51"/>
        <v/>
      </c>
      <c r="E2116" s="69" t="str">
        <f t="shared" si="52"/>
        <v/>
      </c>
      <c r="F2116" s="69" t="e">
        <f t="shared" si="53"/>
        <v>#VALUE!</v>
      </c>
    </row>
    <row r="2117" spans="1:6">
      <c r="A2117" s="68" t="e">
        <f t="shared" si="48"/>
        <v>#REF!</v>
      </c>
      <c r="B2117" s="68" t="e">
        <f t="shared" si="49"/>
        <v>#REF!</v>
      </c>
      <c r="C2117" s="69" t="str">
        <f t="shared" si="50"/>
        <v/>
      </c>
      <c r="D2117" s="69" t="str">
        <f t="shared" si="51"/>
        <v/>
      </c>
      <c r="E2117" s="69" t="str">
        <f t="shared" si="52"/>
        <v/>
      </c>
      <c r="F2117" s="69" t="e">
        <f t="shared" si="53"/>
        <v>#VALUE!</v>
      </c>
    </row>
    <row r="2118" spans="1:6">
      <c r="A2118" s="68" t="e">
        <f t="shared" si="48"/>
        <v>#REF!</v>
      </c>
      <c r="B2118" s="68" t="e">
        <f t="shared" si="49"/>
        <v>#REF!</v>
      </c>
      <c r="C2118" s="69" t="str">
        <f t="shared" si="50"/>
        <v/>
      </c>
      <c r="D2118" s="69" t="str">
        <f t="shared" si="51"/>
        <v/>
      </c>
      <c r="E2118" s="69" t="str">
        <f t="shared" si="52"/>
        <v/>
      </c>
      <c r="F2118" s="69" t="e">
        <f t="shared" si="53"/>
        <v>#VALUE!</v>
      </c>
    </row>
    <row r="2119" spans="1:6">
      <c r="A2119" s="68" t="e">
        <f t="shared" si="48"/>
        <v>#REF!</v>
      </c>
      <c r="B2119" s="68" t="e">
        <f t="shared" si="49"/>
        <v>#REF!</v>
      </c>
      <c r="C2119" s="69" t="str">
        <f t="shared" si="50"/>
        <v/>
      </c>
      <c r="D2119" s="69" t="str">
        <f t="shared" si="51"/>
        <v/>
      </c>
      <c r="E2119" s="69" t="str">
        <f t="shared" si="52"/>
        <v/>
      </c>
      <c r="F2119" s="69" t="e">
        <f t="shared" si="53"/>
        <v>#VALUE!</v>
      </c>
    </row>
    <row r="2120" spans="1:6">
      <c r="A2120" s="68" t="e">
        <f t="shared" si="48"/>
        <v>#REF!</v>
      </c>
      <c r="B2120" s="68" t="e">
        <f t="shared" si="49"/>
        <v>#REF!</v>
      </c>
      <c r="C2120" s="69" t="str">
        <f t="shared" si="50"/>
        <v/>
      </c>
      <c r="D2120" s="69" t="str">
        <f t="shared" si="51"/>
        <v/>
      </c>
      <c r="E2120" s="69" t="str">
        <f t="shared" si="52"/>
        <v/>
      </c>
      <c r="F2120" s="69" t="e">
        <f t="shared" si="53"/>
        <v>#VALUE!</v>
      </c>
    </row>
    <row r="2121" spans="1:6">
      <c r="A2121" s="68" t="e">
        <f t="shared" si="48"/>
        <v>#REF!</v>
      </c>
      <c r="B2121" s="68" t="e">
        <f t="shared" si="49"/>
        <v>#REF!</v>
      </c>
      <c r="C2121" s="69" t="str">
        <f t="shared" si="50"/>
        <v/>
      </c>
      <c r="D2121" s="69" t="str">
        <f t="shared" si="51"/>
        <v/>
      </c>
      <c r="E2121" s="69" t="str">
        <f t="shared" si="52"/>
        <v/>
      </c>
      <c r="F2121" s="69" t="e">
        <f t="shared" si="53"/>
        <v>#VALUE!</v>
      </c>
    </row>
    <row r="2122" spans="1:6">
      <c r="A2122" s="68" t="e">
        <f t="shared" si="48"/>
        <v>#REF!</v>
      </c>
      <c r="B2122" s="68" t="e">
        <f t="shared" si="49"/>
        <v>#REF!</v>
      </c>
      <c r="C2122" s="69" t="str">
        <f t="shared" si="50"/>
        <v/>
      </c>
      <c r="D2122" s="69" t="str">
        <f t="shared" si="51"/>
        <v/>
      </c>
      <c r="E2122" s="69" t="str">
        <f t="shared" si="52"/>
        <v/>
      </c>
      <c r="F2122" s="69" t="e">
        <f t="shared" si="53"/>
        <v>#VALUE!</v>
      </c>
    </row>
    <row r="2123" spans="1:6">
      <c r="A2123" s="68" t="e">
        <f t="shared" si="48"/>
        <v>#REF!</v>
      </c>
      <c r="B2123" s="68" t="e">
        <f t="shared" si="49"/>
        <v>#REF!</v>
      </c>
      <c r="C2123" s="69" t="str">
        <f t="shared" si="50"/>
        <v/>
      </c>
      <c r="D2123" s="69" t="str">
        <f t="shared" si="51"/>
        <v/>
      </c>
      <c r="E2123" s="69" t="str">
        <f t="shared" si="52"/>
        <v/>
      </c>
      <c r="F2123" s="69" t="e">
        <f t="shared" si="53"/>
        <v>#VALUE!</v>
      </c>
    </row>
    <row r="2124" spans="1:6">
      <c r="A2124" s="68" t="e">
        <f t="shared" si="48"/>
        <v>#REF!</v>
      </c>
      <c r="B2124" s="68" t="e">
        <f t="shared" si="49"/>
        <v>#REF!</v>
      </c>
      <c r="C2124" s="69" t="str">
        <f t="shared" si="50"/>
        <v/>
      </c>
      <c r="D2124" s="69" t="str">
        <f t="shared" si="51"/>
        <v/>
      </c>
      <c r="E2124" s="69" t="str">
        <f t="shared" si="52"/>
        <v/>
      </c>
      <c r="F2124" s="69" t="e">
        <f t="shared" si="53"/>
        <v>#VALUE!</v>
      </c>
    </row>
    <row r="2125" spans="1:6">
      <c r="A2125" s="68" t="e">
        <f t="shared" si="48"/>
        <v>#REF!</v>
      </c>
      <c r="B2125" s="68" t="e">
        <f t="shared" si="49"/>
        <v>#REF!</v>
      </c>
      <c r="C2125" s="69" t="str">
        <f t="shared" si="50"/>
        <v/>
      </c>
      <c r="D2125" s="69" t="str">
        <f t="shared" si="51"/>
        <v/>
      </c>
      <c r="E2125" s="69" t="str">
        <f t="shared" si="52"/>
        <v/>
      </c>
      <c r="F2125" s="69" t="e">
        <f t="shared" si="53"/>
        <v>#VALUE!</v>
      </c>
    </row>
    <row r="2126" spans="1:6">
      <c r="A2126" s="68" t="e">
        <f t="shared" si="48"/>
        <v>#REF!</v>
      </c>
      <c r="B2126" s="68" t="e">
        <f t="shared" si="49"/>
        <v>#REF!</v>
      </c>
      <c r="C2126" s="69" t="str">
        <f t="shared" si="50"/>
        <v/>
      </c>
      <c r="D2126" s="69" t="str">
        <f t="shared" si="51"/>
        <v/>
      </c>
      <c r="E2126" s="69" t="str">
        <f t="shared" si="52"/>
        <v/>
      </c>
      <c r="F2126" s="69" t="e">
        <f t="shared" si="53"/>
        <v>#VALUE!</v>
      </c>
    </row>
    <row r="2127" spans="1:6">
      <c r="A2127" s="68" t="e">
        <f t="shared" si="48"/>
        <v>#REF!</v>
      </c>
      <c r="B2127" s="68" t="e">
        <f t="shared" si="49"/>
        <v>#REF!</v>
      </c>
      <c r="C2127" s="69" t="str">
        <f t="shared" si="50"/>
        <v/>
      </c>
      <c r="D2127" s="69" t="str">
        <f t="shared" si="51"/>
        <v/>
      </c>
      <c r="E2127" s="69" t="str">
        <f t="shared" si="52"/>
        <v/>
      </c>
      <c r="F2127" s="69" t="e">
        <f t="shared" si="53"/>
        <v>#VALUE!</v>
      </c>
    </row>
    <row r="2128" spans="1:6">
      <c r="A2128" s="68" t="e">
        <f t="shared" si="48"/>
        <v>#REF!</v>
      </c>
      <c r="B2128" s="68" t="e">
        <f t="shared" si="49"/>
        <v>#REF!</v>
      </c>
      <c r="C2128" s="69" t="str">
        <f t="shared" si="50"/>
        <v/>
      </c>
      <c r="D2128" s="69" t="str">
        <f t="shared" si="51"/>
        <v/>
      </c>
      <c r="E2128" s="69" t="str">
        <f t="shared" si="52"/>
        <v/>
      </c>
      <c r="F2128" s="69" t="e">
        <f t="shared" si="53"/>
        <v>#VALUE!</v>
      </c>
    </row>
    <row r="2129" spans="1:6">
      <c r="A2129" s="68" t="e">
        <f t="shared" si="48"/>
        <v>#REF!</v>
      </c>
      <c r="B2129" s="68" t="e">
        <f t="shared" si="49"/>
        <v>#REF!</v>
      </c>
      <c r="C2129" s="69" t="str">
        <f t="shared" si="50"/>
        <v/>
      </c>
      <c r="D2129" s="69" t="str">
        <f t="shared" si="51"/>
        <v/>
      </c>
      <c r="E2129" s="69" t="str">
        <f t="shared" si="52"/>
        <v/>
      </c>
      <c r="F2129" s="69" t="e">
        <f t="shared" si="53"/>
        <v>#VALUE!</v>
      </c>
    </row>
    <row r="2130" spans="1:6">
      <c r="A2130" s="68" t="e">
        <f t="shared" si="48"/>
        <v>#REF!</v>
      </c>
      <c r="B2130" s="68" t="e">
        <f t="shared" si="49"/>
        <v>#REF!</v>
      </c>
      <c r="C2130" s="69" t="str">
        <f t="shared" si="50"/>
        <v/>
      </c>
      <c r="D2130" s="69" t="str">
        <f t="shared" si="51"/>
        <v/>
      </c>
      <c r="E2130" s="69" t="str">
        <f t="shared" si="52"/>
        <v/>
      </c>
      <c r="F2130" s="69" t="e">
        <f t="shared" si="53"/>
        <v>#VALUE!</v>
      </c>
    </row>
    <row r="2131" spans="1:6">
      <c r="A2131" s="68" t="e">
        <f t="shared" si="48"/>
        <v>#REF!</v>
      </c>
      <c r="B2131" s="68" t="e">
        <f t="shared" si="49"/>
        <v>#REF!</v>
      </c>
      <c r="C2131" s="69" t="str">
        <f t="shared" si="50"/>
        <v/>
      </c>
      <c r="D2131" s="69" t="str">
        <f t="shared" si="51"/>
        <v/>
      </c>
      <c r="E2131" s="69" t="str">
        <f t="shared" si="52"/>
        <v/>
      </c>
      <c r="F2131" s="69" t="e">
        <f t="shared" si="53"/>
        <v>#VALUE!</v>
      </c>
    </row>
    <row r="2132" spans="1:6">
      <c r="A2132" s="68" t="e">
        <f t="shared" si="48"/>
        <v>#REF!</v>
      </c>
      <c r="B2132" s="68" t="e">
        <f t="shared" si="49"/>
        <v>#REF!</v>
      </c>
      <c r="C2132" s="69" t="str">
        <f t="shared" si="50"/>
        <v/>
      </c>
      <c r="D2132" s="69" t="str">
        <f t="shared" si="51"/>
        <v/>
      </c>
      <c r="E2132" s="69" t="str">
        <f t="shared" si="52"/>
        <v/>
      </c>
      <c r="F2132" s="69" t="e">
        <f t="shared" si="53"/>
        <v>#VALUE!</v>
      </c>
    </row>
    <row r="2133" spans="1:6">
      <c r="A2133" s="68" t="e">
        <f t="shared" si="48"/>
        <v>#REF!</v>
      </c>
      <c r="B2133" s="68" t="e">
        <f t="shared" si="49"/>
        <v>#REF!</v>
      </c>
      <c r="C2133" s="69" t="str">
        <f t="shared" si="50"/>
        <v/>
      </c>
      <c r="D2133" s="69" t="str">
        <f t="shared" si="51"/>
        <v/>
      </c>
      <c r="E2133" s="69" t="str">
        <f t="shared" si="52"/>
        <v/>
      </c>
      <c r="F2133" s="69" t="e">
        <f t="shared" si="53"/>
        <v>#VALUE!</v>
      </c>
    </row>
    <row r="2134" spans="1:6">
      <c r="A2134" s="68" t="e">
        <f t="shared" si="48"/>
        <v>#REF!</v>
      </c>
      <c r="B2134" s="68" t="e">
        <f t="shared" si="49"/>
        <v>#REF!</v>
      </c>
      <c r="C2134" s="69" t="str">
        <f t="shared" si="50"/>
        <v/>
      </c>
      <c r="D2134" s="69" t="str">
        <f t="shared" si="51"/>
        <v/>
      </c>
      <c r="E2134" s="69" t="str">
        <f t="shared" si="52"/>
        <v/>
      </c>
      <c r="F2134" s="69" t="e">
        <f t="shared" si="53"/>
        <v>#VALUE!</v>
      </c>
    </row>
    <row r="2135" spans="1:6">
      <c r="A2135" s="68" t="e">
        <f t="shared" si="48"/>
        <v>#REF!</v>
      </c>
      <c r="B2135" s="68" t="e">
        <f t="shared" si="49"/>
        <v>#REF!</v>
      </c>
      <c r="C2135" s="69" t="str">
        <f t="shared" si="50"/>
        <v/>
      </c>
      <c r="D2135" s="69" t="str">
        <f t="shared" si="51"/>
        <v/>
      </c>
      <c r="E2135" s="69" t="str">
        <f t="shared" si="52"/>
        <v/>
      </c>
      <c r="F2135" s="69" t="e">
        <f t="shared" si="53"/>
        <v>#VALUE!</v>
      </c>
    </row>
    <row r="2136" spans="1:6">
      <c r="A2136" s="68" t="e">
        <f t="shared" si="48"/>
        <v>#REF!</v>
      </c>
      <c r="B2136" s="68" t="e">
        <f t="shared" si="49"/>
        <v>#REF!</v>
      </c>
      <c r="C2136" s="69" t="str">
        <f t="shared" si="50"/>
        <v/>
      </c>
      <c r="D2136" s="69" t="str">
        <f t="shared" si="51"/>
        <v/>
      </c>
      <c r="E2136" s="69" t="str">
        <f t="shared" si="52"/>
        <v/>
      </c>
      <c r="F2136" s="69" t="e">
        <f t="shared" si="53"/>
        <v>#VALUE!</v>
      </c>
    </row>
    <row r="2137" spans="1:6">
      <c r="A2137" s="68" t="e">
        <f t="shared" si="48"/>
        <v>#REF!</v>
      </c>
      <c r="B2137" s="68" t="e">
        <f t="shared" si="49"/>
        <v>#REF!</v>
      </c>
      <c r="C2137" s="69" t="str">
        <f t="shared" si="50"/>
        <v/>
      </c>
      <c r="D2137" s="69" t="str">
        <f t="shared" si="51"/>
        <v/>
      </c>
      <c r="E2137" s="69" t="str">
        <f t="shared" si="52"/>
        <v/>
      </c>
      <c r="F2137" s="69" t="e">
        <f t="shared" si="53"/>
        <v>#VALUE!</v>
      </c>
    </row>
    <row r="2138" spans="1:6">
      <c r="A2138" s="68" t="e">
        <f t="shared" si="48"/>
        <v>#REF!</v>
      </c>
      <c r="B2138" s="68" t="e">
        <f t="shared" si="49"/>
        <v>#REF!</v>
      </c>
      <c r="C2138" s="69" t="str">
        <f t="shared" si="50"/>
        <v/>
      </c>
      <c r="D2138" s="69" t="str">
        <f t="shared" si="51"/>
        <v/>
      </c>
      <c r="E2138" s="69" t="str">
        <f t="shared" si="52"/>
        <v/>
      </c>
      <c r="F2138" s="69" t="e">
        <f t="shared" si="53"/>
        <v>#VALUE!</v>
      </c>
    </row>
    <row r="2139" spans="1:6">
      <c r="A2139" s="68" t="e">
        <f t="shared" si="48"/>
        <v>#REF!</v>
      </c>
      <c r="B2139" s="68" t="e">
        <f t="shared" si="49"/>
        <v>#REF!</v>
      </c>
      <c r="C2139" s="69" t="str">
        <f t="shared" si="50"/>
        <v/>
      </c>
      <c r="D2139" s="69" t="str">
        <f t="shared" si="51"/>
        <v/>
      </c>
      <c r="E2139" s="69" t="str">
        <f t="shared" si="52"/>
        <v/>
      </c>
      <c r="F2139" s="69" t="e">
        <f t="shared" si="53"/>
        <v>#VALUE!</v>
      </c>
    </row>
    <row r="2140" spans="1:6">
      <c r="A2140" s="68" t="e">
        <f t="shared" si="48"/>
        <v>#REF!</v>
      </c>
      <c r="B2140" s="68" t="e">
        <f t="shared" si="49"/>
        <v>#REF!</v>
      </c>
      <c r="C2140" s="69" t="str">
        <f t="shared" si="50"/>
        <v/>
      </c>
      <c r="D2140" s="69" t="str">
        <f t="shared" si="51"/>
        <v/>
      </c>
      <c r="E2140" s="69" t="str">
        <f t="shared" si="52"/>
        <v/>
      </c>
      <c r="F2140" s="69" t="e">
        <f t="shared" si="53"/>
        <v>#VALUE!</v>
      </c>
    </row>
    <row r="2141" spans="1:6">
      <c r="A2141" s="68" t="e">
        <f t="shared" si="48"/>
        <v>#REF!</v>
      </c>
      <c r="B2141" s="68" t="e">
        <f t="shared" si="49"/>
        <v>#REF!</v>
      </c>
      <c r="C2141" s="69" t="str">
        <f t="shared" si="50"/>
        <v/>
      </c>
      <c r="D2141" s="69" t="str">
        <f t="shared" si="51"/>
        <v/>
      </c>
      <c r="E2141" s="69" t="str">
        <f t="shared" si="52"/>
        <v/>
      </c>
      <c r="F2141" s="69" t="e">
        <f t="shared" si="53"/>
        <v>#VALUE!</v>
      </c>
    </row>
    <row r="2142" spans="1:6">
      <c r="A2142" s="68" t="e">
        <f t="shared" si="48"/>
        <v>#REF!</v>
      </c>
      <c r="B2142" s="68" t="e">
        <f t="shared" si="49"/>
        <v>#REF!</v>
      </c>
      <c r="C2142" s="69" t="str">
        <f t="shared" si="50"/>
        <v/>
      </c>
      <c r="D2142" s="69" t="str">
        <f t="shared" si="51"/>
        <v/>
      </c>
      <c r="E2142" s="69" t="str">
        <f t="shared" si="52"/>
        <v/>
      </c>
      <c r="F2142" s="69" t="e">
        <f t="shared" si="53"/>
        <v>#VALUE!</v>
      </c>
    </row>
    <row r="2143" spans="1:6">
      <c r="A2143" s="68" t="e">
        <f t="shared" si="48"/>
        <v>#REF!</v>
      </c>
      <c r="B2143" s="68" t="e">
        <f t="shared" si="49"/>
        <v>#REF!</v>
      </c>
      <c r="C2143" s="69" t="str">
        <f t="shared" si="50"/>
        <v/>
      </c>
      <c r="D2143" s="69" t="str">
        <f t="shared" si="51"/>
        <v/>
      </c>
      <c r="E2143" s="69" t="str">
        <f t="shared" si="52"/>
        <v/>
      </c>
      <c r="F2143" s="69" t="e">
        <f t="shared" si="53"/>
        <v>#VALUE!</v>
      </c>
    </row>
    <row r="2144" spans="1:6">
      <c r="A2144" s="68" t="e">
        <f t="shared" si="48"/>
        <v>#REF!</v>
      </c>
      <c r="B2144" s="68" t="e">
        <f t="shared" si="49"/>
        <v>#REF!</v>
      </c>
      <c r="C2144" s="69" t="str">
        <f t="shared" si="50"/>
        <v/>
      </c>
      <c r="D2144" s="69" t="str">
        <f t="shared" si="51"/>
        <v/>
      </c>
      <c r="E2144" s="69" t="str">
        <f t="shared" si="52"/>
        <v/>
      </c>
      <c r="F2144" s="69" t="e">
        <f t="shared" si="53"/>
        <v>#VALUE!</v>
      </c>
    </row>
    <row r="2145" spans="1:6">
      <c r="A2145" s="68" t="e">
        <f t="shared" si="48"/>
        <v>#REF!</v>
      </c>
      <c r="B2145" s="68" t="e">
        <f t="shared" si="49"/>
        <v>#REF!</v>
      </c>
      <c r="C2145" s="69" t="str">
        <f t="shared" si="50"/>
        <v/>
      </c>
      <c r="D2145" s="69" t="str">
        <f t="shared" si="51"/>
        <v/>
      </c>
      <c r="E2145" s="69" t="str">
        <f t="shared" si="52"/>
        <v/>
      </c>
      <c r="F2145" s="69" t="e">
        <f t="shared" si="53"/>
        <v>#VALUE!</v>
      </c>
    </row>
    <row r="2146" spans="1:6">
      <c r="A2146" s="68" t="e">
        <f t="shared" si="48"/>
        <v>#REF!</v>
      </c>
      <c r="B2146" s="68" t="e">
        <f t="shared" si="49"/>
        <v>#REF!</v>
      </c>
      <c r="C2146" s="69" t="str">
        <f t="shared" si="50"/>
        <v/>
      </c>
      <c r="D2146" s="69" t="str">
        <f t="shared" si="51"/>
        <v/>
      </c>
      <c r="E2146" s="69" t="str">
        <f t="shared" si="52"/>
        <v/>
      </c>
      <c r="F2146" s="69" t="e">
        <f t="shared" si="53"/>
        <v>#VALUE!</v>
      </c>
    </row>
    <row r="2147" spans="1:6">
      <c r="A2147" s="68" t="e">
        <f t="shared" si="48"/>
        <v>#REF!</v>
      </c>
      <c r="B2147" s="68" t="e">
        <f t="shared" si="49"/>
        <v>#REF!</v>
      </c>
      <c r="C2147" s="69" t="str">
        <f t="shared" si="50"/>
        <v/>
      </c>
      <c r="D2147" s="69" t="str">
        <f t="shared" si="51"/>
        <v/>
      </c>
      <c r="E2147" s="69" t="str">
        <f t="shared" si="52"/>
        <v/>
      </c>
      <c r="F2147" s="69" t="e">
        <f t="shared" si="53"/>
        <v>#VALUE!</v>
      </c>
    </row>
    <row r="2148" spans="1:6">
      <c r="A2148" s="68" t="e">
        <f t="shared" si="48"/>
        <v>#REF!</v>
      </c>
      <c r="B2148" s="68" t="e">
        <f t="shared" si="49"/>
        <v>#REF!</v>
      </c>
      <c r="C2148" s="69" t="str">
        <f t="shared" si="50"/>
        <v/>
      </c>
      <c r="D2148" s="69" t="str">
        <f t="shared" si="51"/>
        <v/>
      </c>
      <c r="E2148" s="69" t="str">
        <f t="shared" si="52"/>
        <v/>
      </c>
      <c r="F2148" s="69" t="e">
        <f t="shared" si="53"/>
        <v>#VALUE!</v>
      </c>
    </row>
    <row r="2149" spans="1:6">
      <c r="A2149" s="68" t="e">
        <f t="shared" si="48"/>
        <v>#REF!</v>
      </c>
      <c r="B2149" s="68" t="e">
        <f t="shared" si="49"/>
        <v>#REF!</v>
      </c>
      <c r="C2149" s="69" t="str">
        <f t="shared" si="50"/>
        <v/>
      </c>
      <c r="D2149" s="69" t="str">
        <f t="shared" si="51"/>
        <v/>
      </c>
      <c r="E2149" s="69" t="str">
        <f t="shared" si="52"/>
        <v/>
      </c>
      <c r="F2149" s="69" t="e">
        <f t="shared" si="53"/>
        <v>#VALUE!</v>
      </c>
    </row>
    <row r="2150" spans="1:6">
      <c r="A2150" s="68" t="e">
        <f t="shared" si="48"/>
        <v>#REF!</v>
      </c>
      <c r="B2150" s="68" t="e">
        <f t="shared" si="49"/>
        <v>#REF!</v>
      </c>
      <c r="C2150" s="69" t="str">
        <f t="shared" si="50"/>
        <v/>
      </c>
      <c r="D2150" s="69" t="str">
        <f t="shared" si="51"/>
        <v/>
      </c>
      <c r="E2150" s="69" t="str">
        <f t="shared" si="52"/>
        <v/>
      </c>
      <c r="F2150" s="69" t="e">
        <f t="shared" si="53"/>
        <v>#VALUE!</v>
      </c>
    </row>
    <row r="2151" spans="1:6">
      <c r="A2151" s="68" t="e">
        <f t="shared" si="48"/>
        <v>#REF!</v>
      </c>
      <c r="B2151" s="68" t="e">
        <f t="shared" si="49"/>
        <v>#REF!</v>
      </c>
      <c r="C2151" s="69" t="str">
        <f t="shared" si="50"/>
        <v/>
      </c>
      <c r="D2151" s="69" t="str">
        <f t="shared" si="51"/>
        <v/>
      </c>
      <c r="E2151" s="69" t="str">
        <f t="shared" si="52"/>
        <v/>
      </c>
      <c r="F2151" s="69" t="e">
        <f t="shared" si="53"/>
        <v>#VALUE!</v>
      </c>
    </row>
    <row r="2152" spans="1:6">
      <c r="A2152" s="68" t="e">
        <f t="shared" si="48"/>
        <v>#REF!</v>
      </c>
      <c r="B2152" s="68" t="e">
        <f t="shared" si="49"/>
        <v>#REF!</v>
      </c>
      <c r="C2152" s="69" t="str">
        <f t="shared" si="50"/>
        <v/>
      </c>
      <c r="D2152" s="69" t="str">
        <f t="shared" si="51"/>
        <v/>
      </c>
      <c r="E2152" s="69" t="str">
        <f t="shared" si="52"/>
        <v/>
      </c>
      <c r="F2152" s="69" t="e">
        <f t="shared" si="53"/>
        <v>#VALUE!</v>
      </c>
    </row>
    <row r="2153" spans="1:6">
      <c r="A2153" s="68" t="e">
        <f t="shared" si="48"/>
        <v>#REF!</v>
      </c>
      <c r="B2153" s="68" t="e">
        <f t="shared" si="49"/>
        <v>#REF!</v>
      </c>
      <c r="C2153" s="69" t="str">
        <f t="shared" si="50"/>
        <v/>
      </c>
      <c r="D2153" s="69" t="str">
        <f t="shared" si="51"/>
        <v/>
      </c>
      <c r="E2153" s="69" t="str">
        <f t="shared" si="52"/>
        <v/>
      </c>
      <c r="F2153" s="69" t="e">
        <f t="shared" si="53"/>
        <v>#VALUE!</v>
      </c>
    </row>
    <row r="2154" spans="1:6">
      <c r="A2154" s="68" t="e">
        <f t="shared" si="48"/>
        <v>#REF!</v>
      </c>
      <c r="B2154" s="68" t="e">
        <f t="shared" si="49"/>
        <v>#REF!</v>
      </c>
      <c r="C2154" s="69" t="str">
        <f t="shared" si="50"/>
        <v/>
      </c>
      <c r="D2154" s="69" t="str">
        <f t="shared" si="51"/>
        <v/>
      </c>
      <c r="E2154" s="69" t="str">
        <f t="shared" si="52"/>
        <v/>
      </c>
      <c r="F2154" s="69" t="e">
        <f t="shared" si="53"/>
        <v>#VALUE!</v>
      </c>
    </row>
    <row r="2155" spans="1:6">
      <c r="A2155" s="68" t="e">
        <f t="shared" si="48"/>
        <v>#REF!</v>
      </c>
      <c r="B2155" s="68" t="e">
        <f t="shared" si="49"/>
        <v>#REF!</v>
      </c>
      <c r="C2155" s="69" t="str">
        <f t="shared" si="50"/>
        <v/>
      </c>
      <c r="D2155" s="69" t="str">
        <f t="shared" si="51"/>
        <v/>
      </c>
      <c r="E2155" s="69" t="str">
        <f t="shared" si="52"/>
        <v/>
      </c>
      <c r="F2155" s="69" t="e">
        <f t="shared" si="53"/>
        <v>#VALUE!</v>
      </c>
    </row>
    <row r="2156" spans="1:6">
      <c r="A2156" s="68" t="e">
        <f t="shared" si="48"/>
        <v>#REF!</v>
      </c>
      <c r="B2156" s="68" t="e">
        <f t="shared" si="49"/>
        <v>#REF!</v>
      </c>
      <c r="C2156" s="69" t="str">
        <f t="shared" si="50"/>
        <v/>
      </c>
      <c r="D2156" s="69" t="str">
        <f t="shared" si="51"/>
        <v/>
      </c>
      <c r="E2156" s="69" t="str">
        <f t="shared" si="52"/>
        <v/>
      </c>
      <c r="F2156" s="69" t="e">
        <f t="shared" si="53"/>
        <v>#VALUE!</v>
      </c>
    </row>
    <row r="2157" spans="1:6">
      <c r="A2157" s="68" t="e">
        <f t="shared" si="48"/>
        <v>#REF!</v>
      </c>
      <c r="B2157" s="68" t="e">
        <f t="shared" si="49"/>
        <v>#REF!</v>
      </c>
      <c r="C2157" s="69" t="str">
        <f t="shared" si="50"/>
        <v/>
      </c>
      <c r="D2157" s="69" t="str">
        <f t="shared" si="51"/>
        <v/>
      </c>
      <c r="E2157" s="69" t="str">
        <f t="shared" si="52"/>
        <v/>
      </c>
      <c r="F2157" s="69" t="e">
        <f t="shared" si="53"/>
        <v>#VALUE!</v>
      </c>
    </row>
    <row r="2158" spans="1:6">
      <c r="A2158" s="68" t="e">
        <f t="shared" si="48"/>
        <v>#REF!</v>
      </c>
      <c r="B2158" s="68" t="e">
        <f t="shared" si="49"/>
        <v>#REF!</v>
      </c>
      <c r="C2158" s="69" t="str">
        <f t="shared" si="50"/>
        <v/>
      </c>
      <c r="D2158" s="69" t="str">
        <f t="shared" si="51"/>
        <v/>
      </c>
      <c r="E2158" s="69" t="str">
        <f t="shared" si="52"/>
        <v/>
      </c>
      <c r="F2158" s="69" t="e">
        <f t="shared" si="53"/>
        <v>#VALUE!</v>
      </c>
    </row>
    <row r="2159" spans="1:6">
      <c r="A2159" s="68" t="e">
        <f t="shared" si="48"/>
        <v>#REF!</v>
      </c>
      <c r="B2159" s="68" t="e">
        <f t="shared" si="49"/>
        <v>#REF!</v>
      </c>
      <c r="C2159" s="69" t="str">
        <f t="shared" si="50"/>
        <v/>
      </c>
      <c r="D2159" s="69" t="str">
        <f t="shared" si="51"/>
        <v/>
      </c>
      <c r="E2159" s="69" t="str">
        <f t="shared" si="52"/>
        <v/>
      </c>
      <c r="F2159" s="69" t="e">
        <f t="shared" si="53"/>
        <v>#VALUE!</v>
      </c>
    </row>
    <row r="2160" spans="1:6">
      <c r="A2160" s="68" t="e">
        <f t="shared" si="48"/>
        <v>#REF!</v>
      </c>
      <c r="B2160" s="68" t="e">
        <f t="shared" si="49"/>
        <v>#REF!</v>
      </c>
      <c r="C2160" s="69" t="str">
        <f t="shared" si="50"/>
        <v/>
      </c>
      <c r="D2160" s="69" t="str">
        <f t="shared" si="51"/>
        <v/>
      </c>
      <c r="E2160" s="69" t="str">
        <f t="shared" si="52"/>
        <v/>
      </c>
      <c r="F2160" s="69" t="e">
        <f t="shared" si="53"/>
        <v>#VALUE!</v>
      </c>
    </row>
    <row r="2161" spans="1:6">
      <c r="A2161" s="68" t="e">
        <f t="shared" si="48"/>
        <v>#REF!</v>
      </c>
      <c r="B2161" s="68" t="e">
        <f t="shared" si="49"/>
        <v>#REF!</v>
      </c>
      <c r="C2161" s="69" t="str">
        <f t="shared" si="50"/>
        <v/>
      </c>
      <c r="D2161" s="69" t="str">
        <f t="shared" si="51"/>
        <v/>
      </c>
      <c r="E2161" s="69" t="str">
        <f t="shared" si="52"/>
        <v/>
      </c>
      <c r="F2161" s="69" t="e">
        <f t="shared" si="53"/>
        <v>#VALUE!</v>
      </c>
    </row>
    <row r="2162" spans="1:6">
      <c r="A2162" s="68" t="e">
        <f t="shared" si="48"/>
        <v>#REF!</v>
      </c>
      <c r="B2162" s="68" t="e">
        <f t="shared" si="49"/>
        <v>#REF!</v>
      </c>
      <c r="C2162" s="69" t="str">
        <f t="shared" si="50"/>
        <v/>
      </c>
      <c r="D2162" s="69" t="str">
        <f t="shared" si="51"/>
        <v/>
      </c>
      <c r="E2162" s="69" t="str">
        <f t="shared" si="52"/>
        <v/>
      </c>
      <c r="F2162" s="69" t="e">
        <f t="shared" si="53"/>
        <v>#VALUE!</v>
      </c>
    </row>
    <row r="2163" spans="1:6">
      <c r="A2163" s="68" t="e">
        <f t="shared" si="48"/>
        <v>#REF!</v>
      </c>
      <c r="B2163" s="68" t="e">
        <f t="shared" si="49"/>
        <v>#REF!</v>
      </c>
      <c r="C2163" s="69" t="str">
        <f t="shared" si="50"/>
        <v/>
      </c>
      <c r="D2163" s="69" t="str">
        <f t="shared" si="51"/>
        <v/>
      </c>
      <c r="E2163" s="69" t="str">
        <f t="shared" si="52"/>
        <v/>
      </c>
      <c r="F2163" s="69" t="e">
        <f t="shared" si="53"/>
        <v>#VALUE!</v>
      </c>
    </row>
    <row r="2164" spans="1:6">
      <c r="A2164" s="68" t="e">
        <f t="shared" si="48"/>
        <v>#REF!</v>
      </c>
      <c r="B2164" s="68" t="e">
        <f t="shared" si="49"/>
        <v>#REF!</v>
      </c>
      <c r="C2164" s="69" t="str">
        <f t="shared" si="50"/>
        <v/>
      </c>
      <c r="D2164" s="69" t="str">
        <f t="shared" si="51"/>
        <v/>
      </c>
      <c r="E2164" s="69" t="str">
        <f t="shared" si="52"/>
        <v/>
      </c>
      <c r="F2164" s="69" t="e">
        <f t="shared" si="53"/>
        <v>#VALUE!</v>
      </c>
    </row>
    <row r="2165" spans="1:6">
      <c r="A2165" s="68" t="e">
        <f t="shared" si="48"/>
        <v>#REF!</v>
      </c>
      <c r="B2165" s="68" t="e">
        <f t="shared" si="49"/>
        <v>#REF!</v>
      </c>
      <c r="C2165" s="69" t="str">
        <f t="shared" si="50"/>
        <v/>
      </c>
      <c r="D2165" s="69" t="str">
        <f t="shared" si="51"/>
        <v/>
      </c>
      <c r="E2165" s="69" t="str">
        <f t="shared" si="52"/>
        <v/>
      </c>
      <c r="F2165" s="69" t="e">
        <f t="shared" si="53"/>
        <v>#VALUE!</v>
      </c>
    </row>
    <row r="2166" spans="1:6">
      <c r="A2166" s="68" t="e">
        <f t="shared" si="48"/>
        <v>#REF!</v>
      </c>
      <c r="B2166" s="68" t="e">
        <f t="shared" si="49"/>
        <v>#REF!</v>
      </c>
      <c r="C2166" s="69" t="str">
        <f t="shared" si="50"/>
        <v/>
      </c>
      <c r="D2166" s="69" t="str">
        <f t="shared" si="51"/>
        <v/>
      </c>
      <c r="E2166" s="69" t="str">
        <f t="shared" si="52"/>
        <v/>
      </c>
      <c r="F2166" s="69" t="e">
        <f t="shared" si="53"/>
        <v>#VALUE!</v>
      </c>
    </row>
    <row r="2167" spans="1:6">
      <c r="A2167" s="68" t="e">
        <f t="shared" si="48"/>
        <v>#REF!</v>
      </c>
      <c r="B2167" s="68" t="e">
        <f t="shared" si="49"/>
        <v>#REF!</v>
      </c>
      <c r="C2167" s="69" t="str">
        <f t="shared" si="50"/>
        <v/>
      </c>
      <c r="D2167" s="69" t="str">
        <f t="shared" si="51"/>
        <v/>
      </c>
      <c r="E2167" s="69" t="str">
        <f t="shared" si="52"/>
        <v/>
      </c>
      <c r="F2167" s="69" t="e">
        <f t="shared" si="53"/>
        <v>#VALUE!</v>
      </c>
    </row>
    <row r="2168" spans="1:6">
      <c r="A2168" s="68" t="e">
        <f t="shared" si="48"/>
        <v>#REF!</v>
      </c>
      <c r="B2168" s="68" t="e">
        <f t="shared" si="49"/>
        <v>#REF!</v>
      </c>
      <c r="C2168" s="69" t="str">
        <f t="shared" si="50"/>
        <v/>
      </c>
      <c r="D2168" s="69" t="str">
        <f t="shared" si="51"/>
        <v/>
      </c>
      <c r="E2168" s="69" t="str">
        <f t="shared" si="52"/>
        <v/>
      </c>
      <c r="F2168" s="69" t="e">
        <f t="shared" si="53"/>
        <v>#VALUE!</v>
      </c>
    </row>
    <row r="2169" spans="1:6">
      <c r="A2169" s="68" t="e">
        <f t="shared" si="48"/>
        <v>#REF!</v>
      </c>
      <c r="B2169" s="68" t="e">
        <f t="shared" si="49"/>
        <v>#REF!</v>
      </c>
      <c r="C2169" s="69" t="str">
        <f t="shared" si="50"/>
        <v/>
      </c>
      <c r="D2169" s="69" t="str">
        <f t="shared" si="51"/>
        <v/>
      </c>
      <c r="E2169" s="69" t="str">
        <f t="shared" si="52"/>
        <v/>
      </c>
      <c r="F2169" s="69" t="e">
        <f t="shared" si="53"/>
        <v>#VALUE!</v>
      </c>
    </row>
    <row r="2170" spans="1:6">
      <c r="A2170" s="68" t="e">
        <f t="shared" si="48"/>
        <v>#REF!</v>
      </c>
      <c r="B2170" s="68" t="e">
        <f t="shared" si="49"/>
        <v>#REF!</v>
      </c>
      <c r="C2170" s="69" t="str">
        <f t="shared" si="50"/>
        <v/>
      </c>
      <c r="D2170" s="69" t="str">
        <f t="shared" si="51"/>
        <v/>
      </c>
      <c r="E2170" s="69" t="str">
        <f t="shared" si="52"/>
        <v/>
      </c>
      <c r="F2170" s="69" t="e">
        <f t="shared" si="53"/>
        <v>#VALUE!</v>
      </c>
    </row>
    <row r="2171" spans="1:6">
      <c r="A2171" s="68" t="e">
        <f t="shared" si="48"/>
        <v>#REF!</v>
      </c>
      <c r="B2171" s="68" t="e">
        <f t="shared" si="49"/>
        <v>#REF!</v>
      </c>
      <c r="C2171" s="69" t="str">
        <f t="shared" si="50"/>
        <v/>
      </c>
      <c r="D2171" s="69" t="str">
        <f t="shared" si="51"/>
        <v/>
      </c>
      <c r="E2171" s="69" t="str">
        <f t="shared" si="52"/>
        <v/>
      </c>
      <c r="F2171" s="69" t="e">
        <f t="shared" si="53"/>
        <v>#VALUE!</v>
      </c>
    </row>
    <row r="2172" spans="1:6">
      <c r="A2172" s="68" t="e">
        <f t="shared" si="48"/>
        <v>#REF!</v>
      </c>
      <c r="B2172" s="68" t="e">
        <f t="shared" si="49"/>
        <v>#REF!</v>
      </c>
      <c r="C2172" s="69" t="str">
        <f t="shared" si="50"/>
        <v/>
      </c>
      <c r="D2172" s="69" t="str">
        <f t="shared" si="51"/>
        <v/>
      </c>
      <c r="E2172" s="69" t="str">
        <f t="shared" si="52"/>
        <v/>
      </c>
      <c r="F2172" s="69" t="e">
        <f t="shared" si="53"/>
        <v>#VALUE!</v>
      </c>
    </row>
    <row r="2173" spans="1:6">
      <c r="A2173" s="68" t="e">
        <f t="shared" si="48"/>
        <v>#REF!</v>
      </c>
      <c r="B2173" s="68" t="e">
        <f t="shared" si="49"/>
        <v>#REF!</v>
      </c>
      <c r="C2173" s="69" t="str">
        <f t="shared" si="50"/>
        <v/>
      </c>
      <c r="D2173" s="69" t="str">
        <f t="shared" si="51"/>
        <v/>
      </c>
      <c r="E2173" s="69" t="str">
        <f t="shared" si="52"/>
        <v/>
      </c>
      <c r="F2173" s="69" t="e">
        <f t="shared" si="53"/>
        <v>#VALUE!</v>
      </c>
    </row>
    <row r="2174" spans="1:6">
      <c r="A2174" s="68" t="e">
        <f t="shared" si="48"/>
        <v>#REF!</v>
      </c>
      <c r="B2174" s="68" t="e">
        <f t="shared" si="49"/>
        <v>#REF!</v>
      </c>
      <c r="C2174" s="69" t="str">
        <f t="shared" si="50"/>
        <v/>
      </c>
      <c r="D2174" s="69" t="str">
        <f t="shared" si="51"/>
        <v/>
      </c>
      <c r="E2174" s="69" t="str">
        <f t="shared" si="52"/>
        <v/>
      </c>
      <c r="F2174" s="69" t="e">
        <f t="shared" si="53"/>
        <v>#VALUE!</v>
      </c>
    </row>
    <row r="2175" spans="1:6">
      <c r="A2175" s="68" t="e">
        <f t="shared" si="48"/>
        <v>#REF!</v>
      </c>
      <c r="B2175" s="68" t="e">
        <f t="shared" si="49"/>
        <v>#REF!</v>
      </c>
      <c r="C2175" s="69" t="str">
        <f t="shared" si="50"/>
        <v/>
      </c>
      <c r="D2175" s="69" t="str">
        <f t="shared" si="51"/>
        <v/>
      </c>
      <c r="E2175" s="69" t="str">
        <f t="shared" si="52"/>
        <v/>
      </c>
      <c r="F2175" s="69" t="e">
        <f t="shared" si="53"/>
        <v>#VALUE!</v>
      </c>
    </row>
    <row r="2176" spans="1:6">
      <c r="A2176" s="68" t="e">
        <f t="shared" si="48"/>
        <v>#REF!</v>
      </c>
      <c r="B2176" s="68" t="e">
        <f t="shared" si="49"/>
        <v>#REF!</v>
      </c>
      <c r="C2176" s="69" t="str">
        <f t="shared" si="50"/>
        <v/>
      </c>
      <c r="D2176" s="69" t="str">
        <f t="shared" si="51"/>
        <v/>
      </c>
      <c r="E2176" s="69" t="str">
        <f t="shared" si="52"/>
        <v/>
      </c>
      <c r="F2176" s="69" t="e">
        <f t="shared" si="53"/>
        <v>#VALUE!</v>
      </c>
    </row>
    <row r="2177" spans="1:6">
      <c r="A2177" s="68" t="e">
        <f t="shared" si="48"/>
        <v>#REF!</v>
      </c>
      <c r="B2177" s="68" t="e">
        <f t="shared" si="49"/>
        <v>#REF!</v>
      </c>
      <c r="C2177" s="69" t="str">
        <f t="shared" si="50"/>
        <v/>
      </c>
      <c r="D2177" s="69" t="str">
        <f t="shared" si="51"/>
        <v/>
      </c>
      <c r="E2177" s="69" t="str">
        <f t="shared" si="52"/>
        <v/>
      </c>
      <c r="F2177" s="69" t="e">
        <f t="shared" si="53"/>
        <v>#VALUE!</v>
      </c>
    </row>
    <row r="2178" spans="1:6">
      <c r="A2178" s="68" t="e">
        <f t="shared" si="48"/>
        <v>#REF!</v>
      </c>
      <c r="B2178" s="68" t="e">
        <f t="shared" si="49"/>
        <v>#REF!</v>
      </c>
      <c r="C2178" s="69" t="str">
        <f t="shared" si="50"/>
        <v/>
      </c>
      <c r="D2178" s="69" t="str">
        <f t="shared" si="51"/>
        <v/>
      </c>
      <c r="E2178" s="69" t="str">
        <f t="shared" si="52"/>
        <v/>
      </c>
      <c r="F2178" s="69" t="e">
        <f t="shared" si="53"/>
        <v>#VALUE!</v>
      </c>
    </row>
    <row r="2179" spans="1:6">
      <c r="A2179" s="68" t="e">
        <f t="shared" si="48"/>
        <v>#REF!</v>
      </c>
      <c r="B2179" s="68" t="e">
        <f t="shared" si="49"/>
        <v>#REF!</v>
      </c>
      <c r="C2179" s="69" t="str">
        <f t="shared" si="50"/>
        <v/>
      </c>
      <c r="D2179" s="69" t="str">
        <f t="shared" si="51"/>
        <v/>
      </c>
      <c r="E2179" s="69" t="str">
        <f t="shared" si="52"/>
        <v/>
      </c>
      <c r="F2179" s="69" t="e">
        <f t="shared" si="53"/>
        <v>#VALUE!</v>
      </c>
    </row>
    <row r="2180" spans="1:6">
      <c r="A2180" s="68" t="e">
        <f t="shared" si="48"/>
        <v>#REF!</v>
      </c>
      <c r="B2180" s="68" t="e">
        <f t="shared" si="49"/>
        <v>#REF!</v>
      </c>
      <c r="C2180" s="69" t="str">
        <f t="shared" si="50"/>
        <v/>
      </c>
      <c r="D2180" s="69" t="str">
        <f t="shared" si="51"/>
        <v/>
      </c>
      <c r="E2180" s="69" t="str">
        <f t="shared" si="52"/>
        <v/>
      </c>
      <c r="F2180" s="69" t="e">
        <f t="shared" si="53"/>
        <v>#VALUE!</v>
      </c>
    </row>
    <row r="2181" spans="1:6">
      <c r="A2181" s="68" t="e">
        <f t="shared" si="48"/>
        <v>#REF!</v>
      </c>
      <c r="B2181" s="68" t="e">
        <f t="shared" si="49"/>
        <v>#REF!</v>
      </c>
      <c r="C2181" s="69" t="str">
        <f t="shared" si="50"/>
        <v/>
      </c>
      <c r="D2181" s="69" t="str">
        <f t="shared" si="51"/>
        <v/>
      </c>
      <c r="E2181" s="69" t="str">
        <f t="shared" si="52"/>
        <v/>
      </c>
      <c r="F2181" s="69" t="e">
        <f t="shared" si="53"/>
        <v>#VALUE!</v>
      </c>
    </row>
    <row r="2182" spans="1:6">
      <c r="A2182" s="68" t="e">
        <f t="shared" si="48"/>
        <v>#REF!</v>
      </c>
      <c r="B2182" s="68" t="e">
        <f t="shared" si="49"/>
        <v>#REF!</v>
      </c>
      <c r="C2182" s="69" t="str">
        <f t="shared" si="50"/>
        <v/>
      </c>
      <c r="D2182" s="69" t="str">
        <f t="shared" si="51"/>
        <v/>
      </c>
      <c r="E2182" s="69" t="str">
        <f t="shared" si="52"/>
        <v/>
      </c>
      <c r="F2182" s="69" t="e">
        <f t="shared" si="53"/>
        <v>#VALUE!</v>
      </c>
    </row>
    <row r="2183" spans="1:6">
      <c r="A2183" s="68" t="e">
        <f t="shared" si="48"/>
        <v>#REF!</v>
      </c>
      <c r="B2183" s="68" t="e">
        <f t="shared" si="49"/>
        <v>#REF!</v>
      </c>
      <c r="C2183" s="69" t="str">
        <f t="shared" si="50"/>
        <v/>
      </c>
      <c r="D2183" s="69" t="str">
        <f t="shared" si="51"/>
        <v/>
      </c>
      <c r="E2183" s="69" t="str">
        <f t="shared" si="52"/>
        <v/>
      </c>
      <c r="F2183" s="69" t="e">
        <f t="shared" si="53"/>
        <v>#VALUE!</v>
      </c>
    </row>
    <row r="2184" spans="1:6">
      <c r="A2184" s="68" t="e">
        <f t="shared" si="48"/>
        <v>#REF!</v>
      </c>
      <c r="B2184" s="68" t="e">
        <f t="shared" si="49"/>
        <v>#REF!</v>
      </c>
      <c r="C2184" s="69" t="str">
        <f t="shared" si="50"/>
        <v/>
      </c>
      <c r="D2184" s="69" t="str">
        <f t="shared" si="51"/>
        <v/>
      </c>
      <c r="E2184" s="69" t="str">
        <f t="shared" si="52"/>
        <v/>
      </c>
      <c r="F2184" s="69" t="e">
        <f t="shared" si="53"/>
        <v>#VALUE!</v>
      </c>
    </row>
    <row r="2185" spans="1:6">
      <c r="A2185" s="68" t="e">
        <f t="shared" si="48"/>
        <v>#REF!</v>
      </c>
      <c r="B2185" s="68" t="e">
        <f t="shared" si="49"/>
        <v>#REF!</v>
      </c>
      <c r="C2185" s="69" t="str">
        <f t="shared" si="50"/>
        <v/>
      </c>
      <c r="D2185" s="69" t="str">
        <f t="shared" si="51"/>
        <v/>
      </c>
      <c r="E2185" s="69" t="str">
        <f t="shared" si="52"/>
        <v/>
      </c>
      <c r="F2185" s="69" t="e">
        <f t="shared" si="53"/>
        <v>#VALUE!</v>
      </c>
    </row>
    <row r="2186" spans="1:6">
      <c r="A2186" s="68" t="e">
        <f t="shared" si="48"/>
        <v>#REF!</v>
      </c>
      <c r="B2186" s="68" t="e">
        <f t="shared" si="49"/>
        <v>#REF!</v>
      </c>
      <c r="C2186" s="69" t="str">
        <f t="shared" si="50"/>
        <v/>
      </c>
      <c r="D2186" s="69" t="str">
        <f t="shared" si="51"/>
        <v/>
      </c>
      <c r="E2186" s="69" t="str">
        <f t="shared" si="52"/>
        <v/>
      </c>
      <c r="F2186" s="69" t="e">
        <f t="shared" si="53"/>
        <v>#VALUE!</v>
      </c>
    </row>
    <row r="2187" spans="1:6">
      <c r="A2187" s="68" t="e">
        <f t="shared" si="48"/>
        <v>#REF!</v>
      </c>
      <c r="B2187" s="68" t="e">
        <f t="shared" si="49"/>
        <v>#REF!</v>
      </c>
      <c r="C2187" s="69" t="str">
        <f t="shared" si="50"/>
        <v/>
      </c>
      <c r="D2187" s="69" t="str">
        <f t="shared" si="51"/>
        <v/>
      </c>
      <c r="E2187" s="69" t="str">
        <f t="shared" si="52"/>
        <v/>
      </c>
      <c r="F2187" s="69" t="e">
        <f t="shared" si="53"/>
        <v>#VALUE!</v>
      </c>
    </row>
    <row r="2188" spans="1:6">
      <c r="A2188" s="68" t="e">
        <f t="shared" si="48"/>
        <v>#REF!</v>
      </c>
      <c r="B2188" s="68" t="e">
        <f t="shared" si="49"/>
        <v>#REF!</v>
      </c>
      <c r="C2188" s="69" t="str">
        <f t="shared" si="50"/>
        <v/>
      </c>
      <c r="D2188" s="69" t="str">
        <f t="shared" si="51"/>
        <v/>
      </c>
      <c r="E2188" s="69" t="str">
        <f t="shared" si="52"/>
        <v/>
      </c>
      <c r="F2188" s="69" t="e">
        <f t="shared" si="53"/>
        <v>#VALUE!</v>
      </c>
    </row>
    <row r="2189" spans="1:6">
      <c r="A2189" s="68" t="e">
        <f t="shared" si="48"/>
        <v>#REF!</v>
      </c>
      <c r="B2189" s="68" t="e">
        <f t="shared" si="49"/>
        <v>#REF!</v>
      </c>
      <c r="C2189" s="69" t="str">
        <f t="shared" si="50"/>
        <v/>
      </c>
      <c r="D2189" s="69" t="str">
        <f t="shared" si="51"/>
        <v/>
      </c>
      <c r="E2189" s="69" t="str">
        <f t="shared" si="52"/>
        <v/>
      </c>
      <c r="F2189" s="69" t="e">
        <f t="shared" si="53"/>
        <v>#VALUE!</v>
      </c>
    </row>
    <row r="2190" spans="1:6">
      <c r="A2190" s="68" t="e">
        <f t="shared" si="48"/>
        <v>#REF!</v>
      </c>
      <c r="B2190" s="68" t="e">
        <f t="shared" si="49"/>
        <v>#REF!</v>
      </c>
      <c r="C2190" s="69" t="str">
        <f t="shared" si="50"/>
        <v/>
      </c>
      <c r="D2190" s="69" t="str">
        <f t="shared" si="51"/>
        <v/>
      </c>
      <c r="E2190" s="69" t="str">
        <f t="shared" si="52"/>
        <v/>
      </c>
      <c r="F2190" s="69" t="e">
        <f t="shared" si="53"/>
        <v>#VALUE!</v>
      </c>
    </row>
    <row r="2191" spans="1:6">
      <c r="A2191" s="68" t="e">
        <f t="shared" si="48"/>
        <v>#REF!</v>
      </c>
      <c r="B2191" s="68" t="e">
        <f t="shared" si="49"/>
        <v>#REF!</v>
      </c>
      <c r="C2191" s="69" t="str">
        <f t="shared" si="50"/>
        <v/>
      </c>
      <c r="D2191" s="69" t="str">
        <f t="shared" si="51"/>
        <v/>
      </c>
      <c r="E2191" s="69" t="str">
        <f t="shared" si="52"/>
        <v/>
      </c>
      <c r="F2191" s="69" t="e">
        <f t="shared" si="53"/>
        <v>#VALUE!</v>
      </c>
    </row>
    <row r="2192" spans="1:6">
      <c r="A2192" s="68" t="e">
        <f t="shared" si="48"/>
        <v>#REF!</v>
      </c>
      <c r="B2192" s="68" t="e">
        <f t="shared" si="49"/>
        <v>#REF!</v>
      </c>
      <c r="C2192" s="69" t="str">
        <f t="shared" si="50"/>
        <v/>
      </c>
      <c r="D2192" s="69" t="str">
        <f t="shared" si="51"/>
        <v/>
      </c>
      <c r="E2192" s="69" t="str">
        <f t="shared" si="52"/>
        <v/>
      </c>
      <c r="F2192" s="69" t="e">
        <f t="shared" si="53"/>
        <v>#VALUE!</v>
      </c>
    </row>
    <row r="2193" spans="1:6">
      <c r="A2193" s="68" t="e">
        <f t="shared" si="48"/>
        <v>#REF!</v>
      </c>
      <c r="B2193" s="68" t="e">
        <f t="shared" si="49"/>
        <v>#REF!</v>
      </c>
      <c r="C2193" s="69" t="str">
        <f t="shared" si="50"/>
        <v/>
      </c>
      <c r="D2193" s="69" t="str">
        <f t="shared" si="51"/>
        <v/>
      </c>
      <c r="E2193" s="69" t="str">
        <f t="shared" si="52"/>
        <v/>
      </c>
      <c r="F2193" s="69" t="e">
        <f t="shared" si="53"/>
        <v>#VALUE!</v>
      </c>
    </row>
    <row r="2194" spans="1:6">
      <c r="A2194" s="68" t="e">
        <f t="shared" si="48"/>
        <v>#REF!</v>
      </c>
      <c r="B2194" s="68" t="e">
        <f t="shared" si="49"/>
        <v>#REF!</v>
      </c>
      <c r="C2194" s="69" t="str">
        <f t="shared" si="50"/>
        <v/>
      </c>
      <c r="D2194" s="69" t="str">
        <f t="shared" si="51"/>
        <v/>
      </c>
      <c r="E2194" s="69" t="str">
        <f t="shared" si="52"/>
        <v/>
      </c>
      <c r="F2194" s="69" t="e">
        <f t="shared" si="53"/>
        <v>#VALUE!</v>
      </c>
    </row>
    <row r="2195" spans="1:6">
      <c r="A2195" s="68" t="e">
        <f t="shared" si="48"/>
        <v>#REF!</v>
      </c>
      <c r="B2195" s="68" t="e">
        <f t="shared" si="49"/>
        <v>#REF!</v>
      </c>
      <c r="C2195" s="69" t="str">
        <f t="shared" si="50"/>
        <v/>
      </c>
      <c r="D2195" s="69" t="str">
        <f t="shared" si="51"/>
        <v/>
      </c>
      <c r="E2195" s="69" t="str">
        <f t="shared" si="52"/>
        <v/>
      </c>
      <c r="F2195" s="69" t="e">
        <f t="shared" si="53"/>
        <v>#VALUE!</v>
      </c>
    </row>
    <row r="2196" spans="1:6">
      <c r="A2196" s="68" t="e">
        <f t="shared" si="48"/>
        <v>#REF!</v>
      </c>
      <c r="B2196" s="68" t="e">
        <f t="shared" si="49"/>
        <v>#REF!</v>
      </c>
      <c r="C2196" s="69" t="str">
        <f t="shared" si="50"/>
        <v/>
      </c>
      <c r="D2196" s="69" t="str">
        <f t="shared" si="51"/>
        <v/>
      </c>
      <c r="E2196" s="69" t="str">
        <f t="shared" si="52"/>
        <v/>
      </c>
      <c r="F2196" s="69" t="e">
        <f t="shared" si="53"/>
        <v>#VALUE!</v>
      </c>
    </row>
    <row r="2197" spans="1:6">
      <c r="A2197" s="68" t="e">
        <f t="shared" si="48"/>
        <v>#REF!</v>
      </c>
      <c r="B2197" s="68" t="e">
        <f t="shared" si="49"/>
        <v>#REF!</v>
      </c>
      <c r="C2197" s="69" t="str">
        <f t="shared" si="50"/>
        <v/>
      </c>
      <c r="D2197" s="69" t="str">
        <f t="shared" si="51"/>
        <v/>
      </c>
      <c r="E2197" s="69" t="str">
        <f t="shared" si="52"/>
        <v/>
      </c>
      <c r="F2197" s="69" t="e">
        <f t="shared" si="53"/>
        <v>#VALUE!</v>
      </c>
    </row>
    <row r="2198" spans="1:6">
      <c r="A2198" s="68" t="e">
        <f t="shared" si="48"/>
        <v>#REF!</v>
      </c>
      <c r="B2198" s="68" t="e">
        <f t="shared" si="49"/>
        <v>#REF!</v>
      </c>
      <c r="C2198" s="69" t="str">
        <f t="shared" si="50"/>
        <v/>
      </c>
      <c r="D2198" s="69" t="str">
        <f t="shared" si="51"/>
        <v/>
      </c>
      <c r="E2198" s="69" t="str">
        <f t="shared" si="52"/>
        <v/>
      </c>
      <c r="F2198" s="69" t="e">
        <f t="shared" si="53"/>
        <v>#VALUE!</v>
      </c>
    </row>
    <row r="2199" spans="1:6">
      <c r="A2199" s="68" t="e">
        <f t="shared" si="48"/>
        <v>#REF!</v>
      </c>
      <c r="B2199" s="68" t="e">
        <f t="shared" si="49"/>
        <v>#REF!</v>
      </c>
      <c r="C2199" s="69" t="str">
        <f t="shared" si="50"/>
        <v/>
      </c>
      <c r="D2199" s="69" t="str">
        <f t="shared" si="51"/>
        <v/>
      </c>
      <c r="E2199" s="69" t="str">
        <f t="shared" si="52"/>
        <v/>
      </c>
      <c r="F2199" s="69" t="e">
        <f t="shared" si="53"/>
        <v>#VALUE!</v>
      </c>
    </row>
    <row r="2200" spans="1:6">
      <c r="A2200" s="68" t="e">
        <f t="shared" si="48"/>
        <v>#REF!</v>
      </c>
      <c r="B2200" s="68" t="e">
        <f t="shared" si="49"/>
        <v>#REF!</v>
      </c>
      <c r="C2200" s="69" t="str">
        <f t="shared" si="50"/>
        <v/>
      </c>
      <c r="D2200" s="69" t="str">
        <f t="shared" si="51"/>
        <v/>
      </c>
      <c r="E2200" s="69" t="str">
        <f t="shared" si="52"/>
        <v/>
      </c>
      <c r="F2200" s="69" t="e">
        <f t="shared" si="53"/>
        <v>#VALUE!</v>
      </c>
    </row>
    <row r="2201" spans="1:6">
      <c r="A2201" s="68" t="e">
        <f t="shared" si="48"/>
        <v>#REF!</v>
      </c>
      <c r="B2201" s="68" t="e">
        <f t="shared" si="49"/>
        <v>#REF!</v>
      </c>
      <c r="C2201" s="69" t="str">
        <f t="shared" si="50"/>
        <v/>
      </c>
      <c r="D2201" s="69" t="str">
        <f t="shared" si="51"/>
        <v/>
      </c>
      <c r="E2201" s="69" t="str">
        <f t="shared" si="52"/>
        <v/>
      </c>
      <c r="F2201" s="69" t="e">
        <f t="shared" si="53"/>
        <v>#VALUE!</v>
      </c>
    </row>
    <row r="2202" spans="1:6">
      <c r="A2202" s="68" t="e">
        <f t="shared" si="48"/>
        <v>#REF!</v>
      </c>
      <c r="B2202" s="68" t="e">
        <f t="shared" si="49"/>
        <v>#REF!</v>
      </c>
      <c r="C2202" s="69" t="str">
        <f t="shared" si="50"/>
        <v/>
      </c>
      <c r="D2202" s="69" t="str">
        <f t="shared" si="51"/>
        <v/>
      </c>
      <c r="E2202" s="69" t="str">
        <f t="shared" si="52"/>
        <v/>
      </c>
      <c r="F2202" s="69" t="e">
        <f t="shared" si="53"/>
        <v>#VALUE!</v>
      </c>
    </row>
    <row r="2203" spans="1:6">
      <c r="A2203" s="68" t="e">
        <f t="shared" si="48"/>
        <v>#REF!</v>
      </c>
      <c r="B2203" s="68" t="e">
        <f t="shared" si="49"/>
        <v>#REF!</v>
      </c>
      <c r="C2203" s="69" t="str">
        <f t="shared" si="50"/>
        <v/>
      </c>
      <c r="D2203" s="69" t="str">
        <f t="shared" si="51"/>
        <v/>
      </c>
      <c r="E2203" s="69" t="str">
        <f t="shared" si="52"/>
        <v/>
      </c>
      <c r="F2203" s="69" t="e">
        <f t="shared" si="53"/>
        <v>#VALUE!</v>
      </c>
    </row>
    <row r="2204" spans="1:6">
      <c r="A2204" s="68" t="e">
        <f t="shared" si="48"/>
        <v>#REF!</v>
      </c>
      <c r="B2204" s="68" t="e">
        <f t="shared" si="49"/>
        <v>#REF!</v>
      </c>
      <c r="C2204" s="69" t="str">
        <f t="shared" si="50"/>
        <v/>
      </c>
      <c r="D2204" s="69" t="str">
        <f t="shared" si="51"/>
        <v/>
      </c>
      <c r="E2204" s="69" t="str">
        <f t="shared" si="52"/>
        <v/>
      </c>
      <c r="F2204" s="69" t="e">
        <f t="shared" si="53"/>
        <v>#VALUE!</v>
      </c>
    </row>
    <row r="2205" spans="1:6">
      <c r="A2205" s="68" t="e">
        <f t="shared" si="48"/>
        <v>#REF!</v>
      </c>
      <c r="B2205" s="68" t="e">
        <f t="shared" si="49"/>
        <v>#REF!</v>
      </c>
      <c r="C2205" s="69" t="str">
        <f t="shared" si="50"/>
        <v/>
      </c>
      <c r="D2205" s="69" t="str">
        <f t="shared" si="51"/>
        <v/>
      </c>
      <c r="E2205" s="69" t="str">
        <f t="shared" si="52"/>
        <v/>
      </c>
      <c r="F2205" s="69" t="e">
        <f t="shared" si="53"/>
        <v>#VALUE!</v>
      </c>
    </row>
    <row r="2206" spans="1:6">
      <c r="A2206" s="68" t="e">
        <f t="shared" si="48"/>
        <v>#REF!</v>
      </c>
      <c r="B2206" s="68" t="e">
        <f t="shared" si="49"/>
        <v>#REF!</v>
      </c>
      <c r="C2206" s="69" t="str">
        <f t="shared" si="50"/>
        <v/>
      </c>
      <c r="D2206" s="69" t="str">
        <f t="shared" si="51"/>
        <v/>
      </c>
      <c r="E2206" s="69" t="str">
        <f t="shared" si="52"/>
        <v/>
      </c>
      <c r="F2206" s="69" t="e">
        <f t="shared" si="53"/>
        <v>#VALUE!</v>
      </c>
    </row>
    <row r="2207" spans="1:6">
      <c r="A2207" s="68" t="e">
        <f t="shared" si="48"/>
        <v>#REF!</v>
      </c>
      <c r="B2207" s="68" t="e">
        <f t="shared" si="49"/>
        <v>#REF!</v>
      </c>
      <c r="C2207" s="69" t="str">
        <f t="shared" si="50"/>
        <v/>
      </c>
      <c r="D2207" s="69" t="str">
        <f t="shared" si="51"/>
        <v/>
      </c>
      <c r="E2207" s="69" t="str">
        <f t="shared" si="52"/>
        <v/>
      </c>
      <c r="F2207" s="69" t="e">
        <f t="shared" si="53"/>
        <v>#VALUE!</v>
      </c>
    </row>
    <row r="2208" spans="1:6">
      <c r="A2208" s="68" t="e">
        <f t="shared" si="48"/>
        <v>#REF!</v>
      </c>
      <c r="B2208" s="68" t="e">
        <f t="shared" si="49"/>
        <v>#REF!</v>
      </c>
      <c r="C2208" s="69" t="str">
        <f t="shared" si="50"/>
        <v/>
      </c>
      <c r="D2208" s="69" t="str">
        <f t="shared" si="51"/>
        <v/>
      </c>
      <c r="E2208" s="69" t="str">
        <f t="shared" si="52"/>
        <v/>
      </c>
      <c r="F2208" s="69" t="e">
        <f t="shared" si="53"/>
        <v>#VALUE!</v>
      </c>
    </row>
    <row r="2209" spans="1:6">
      <c r="A2209" s="68" t="e">
        <f t="shared" si="48"/>
        <v>#REF!</v>
      </c>
      <c r="B2209" s="68" t="e">
        <f t="shared" si="49"/>
        <v>#REF!</v>
      </c>
      <c r="C2209" s="69" t="str">
        <f t="shared" si="50"/>
        <v/>
      </c>
      <c r="D2209" s="69" t="str">
        <f t="shared" si="51"/>
        <v/>
      </c>
      <c r="E2209" s="69" t="str">
        <f t="shared" si="52"/>
        <v/>
      </c>
      <c r="F2209" s="69" t="e">
        <f t="shared" si="53"/>
        <v>#VALUE!</v>
      </c>
    </row>
    <row r="2210" spans="1:6">
      <c r="A2210" s="68" t="e">
        <f t="shared" si="48"/>
        <v>#REF!</v>
      </c>
      <c r="B2210" s="68" t="e">
        <f t="shared" si="49"/>
        <v>#REF!</v>
      </c>
      <c r="C2210" s="69" t="str">
        <f t="shared" si="50"/>
        <v/>
      </c>
      <c r="D2210" s="69" t="str">
        <f t="shared" si="51"/>
        <v/>
      </c>
      <c r="E2210" s="69" t="str">
        <f t="shared" si="52"/>
        <v/>
      </c>
      <c r="F2210" s="69" t="e">
        <f t="shared" si="53"/>
        <v>#VALUE!</v>
      </c>
    </row>
    <row r="2211" spans="1:6">
      <c r="A2211" s="68" t="e">
        <f t="shared" si="48"/>
        <v>#REF!</v>
      </c>
      <c r="B2211" s="68" t="e">
        <f t="shared" si="49"/>
        <v>#REF!</v>
      </c>
      <c r="C2211" s="69" t="str">
        <f t="shared" si="50"/>
        <v/>
      </c>
      <c r="D2211" s="69" t="str">
        <f t="shared" si="51"/>
        <v/>
      </c>
      <c r="E2211" s="69" t="str">
        <f t="shared" si="52"/>
        <v/>
      </c>
      <c r="F2211" s="69" t="e">
        <f t="shared" si="53"/>
        <v>#VALUE!</v>
      </c>
    </row>
    <row r="2212" spans="1:6">
      <c r="A2212" s="68" t="e">
        <f t="shared" si="48"/>
        <v>#REF!</v>
      </c>
      <c r="B2212" s="68" t="e">
        <f t="shared" si="49"/>
        <v>#REF!</v>
      </c>
      <c r="C2212" s="69" t="str">
        <f t="shared" si="50"/>
        <v/>
      </c>
      <c r="D2212" s="69" t="str">
        <f t="shared" si="51"/>
        <v/>
      </c>
      <c r="E2212" s="69" t="str">
        <f t="shared" si="52"/>
        <v/>
      </c>
      <c r="F2212" s="69" t="e">
        <f t="shared" si="53"/>
        <v>#VALUE!</v>
      </c>
    </row>
    <row r="2213" spans="1:6">
      <c r="A2213" s="68" t="e">
        <f t="shared" si="48"/>
        <v>#REF!</v>
      </c>
      <c r="B2213" s="68" t="e">
        <f t="shared" si="49"/>
        <v>#REF!</v>
      </c>
      <c r="C2213" s="69" t="str">
        <f t="shared" si="50"/>
        <v/>
      </c>
      <c r="D2213" s="69" t="str">
        <f t="shared" si="51"/>
        <v/>
      </c>
      <c r="E2213" s="69" t="str">
        <f t="shared" si="52"/>
        <v/>
      </c>
      <c r="F2213" s="69" t="e">
        <f t="shared" si="53"/>
        <v>#VALUE!</v>
      </c>
    </row>
    <row r="2214" spans="1:6">
      <c r="A2214" s="68" t="e">
        <f t="shared" si="48"/>
        <v>#REF!</v>
      </c>
      <c r="B2214" s="68" t="e">
        <f t="shared" si="49"/>
        <v>#REF!</v>
      </c>
      <c r="C2214" s="69" t="str">
        <f t="shared" si="50"/>
        <v/>
      </c>
      <c r="D2214" s="69" t="str">
        <f t="shared" si="51"/>
        <v/>
      </c>
      <c r="E2214" s="69" t="str">
        <f t="shared" si="52"/>
        <v/>
      </c>
      <c r="F2214" s="69" t="e">
        <f t="shared" si="53"/>
        <v>#VALUE!</v>
      </c>
    </row>
    <row r="2215" spans="1:6">
      <c r="A2215" s="68" t="e">
        <f t="shared" si="48"/>
        <v>#REF!</v>
      </c>
      <c r="B2215" s="68" t="e">
        <f t="shared" si="49"/>
        <v>#REF!</v>
      </c>
      <c r="C2215" s="69" t="str">
        <f t="shared" si="50"/>
        <v/>
      </c>
      <c r="D2215" s="69" t="str">
        <f t="shared" si="51"/>
        <v/>
      </c>
      <c r="E2215" s="69" t="str">
        <f t="shared" si="52"/>
        <v/>
      </c>
      <c r="F2215" s="69" t="e">
        <f t="shared" si="53"/>
        <v>#VALUE!</v>
      </c>
    </row>
    <row r="2216" spans="1:6">
      <c r="A2216" s="68" t="e">
        <f t="shared" si="48"/>
        <v>#REF!</v>
      </c>
      <c r="B2216" s="68" t="e">
        <f t="shared" si="49"/>
        <v>#REF!</v>
      </c>
      <c r="C2216" s="69" t="str">
        <f t="shared" si="50"/>
        <v/>
      </c>
      <c r="D2216" s="69" t="str">
        <f t="shared" si="51"/>
        <v/>
      </c>
      <c r="E2216" s="69" t="str">
        <f t="shared" si="52"/>
        <v/>
      </c>
      <c r="F2216" s="69" t="e">
        <f t="shared" si="53"/>
        <v>#VALUE!</v>
      </c>
    </row>
    <row r="2217" spans="1:6">
      <c r="A2217" s="68" t="e">
        <f t="shared" si="48"/>
        <v>#REF!</v>
      </c>
      <c r="B2217" s="68" t="e">
        <f t="shared" si="49"/>
        <v>#REF!</v>
      </c>
      <c r="C2217" s="69" t="str">
        <f t="shared" si="50"/>
        <v/>
      </c>
      <c r="D2217" s="69" t="str">
        <f t="shared" si="51"/>
        <v/>
      </c>
      <c r="E2217" s="69" t="str">
        <f t="shared" si="52"/>
        <v/>
      </c>
      <c r="F2217" s="69" t="e">
        <f t="shared" si="53"/>
        <v>#VALUE!</v>
      </c>
    </row>
    <row r="2218" spans="1:6">
      <c r="A2218" s="68" t="e">
        <f t="shared" si="48"/>
        <v>#REF!</v>
      </c>
      <c r="B2218" s="68" t="e">
        <f t="shared" si="49"/>
        <v>#REF!</v>
      </c>
      <c r="C2218" s="69" t="str">
        <f t="shared" si="50"/>
        <v/>
      </c>
      <c r="D2218" s="69" t="str">
        <f t="shared" si="51"/>
        <v/>
      </c>
      <c r="E2218" s="69" t="str">
        <f t="shared" si="52"/>
        <v/>
      </c>
      <c r="F2218" s="69" t="e">
        <f t="shared" si="53"/>
        <v>#VALUE!</v>
      </c>
    </row>
    <row r="2219" spans="1:6">
      <c r="A2219" s="68" t="e">
        <f t="shared" si="48"/>
        <v>#REF!</v>
      </c>
      <c r="B2219" s="68" t="e">
        <f t="shared" si="49"/>
        <v>#REF!</v>
      </c>
      <c r="C2219" s="69" t="str">
        <f t="shared" si="50"/>
        <v/>
      </c>
      <c r="D2219" s="69" t="str">
        <f t="shared" si="51"/>
        <v/>
      </c>
      <c r="E2219" s="69" t="str">
        <f t="shared" si="52"/>
        <v/>
      </c>
      <c r="F2219" s="69" t="e">
        <f t="shared" si="53"/>
        <v>#VALUE!</v>
      </c>
    </row>
    <row r="2220" spans="1:6">
      <c r="A2220" s="68" t="e">
        <f t="shared" si="48"/>
        <v>#REF!</v>
      </c>
      <c r="B2220" s="68" t="e">
        <f t="shared" si="49"/>
        <v>#REF!</v>
      </c>
      <c r="C2220" s="69" t="str">
        <f t="shared" si="50"/>
        <v/>
      </c>
      <c r="D2220" s="69" t="str">
        <f t="shared" si="51"/>
        <v/>
      </c>
      <c r="E2220" s="69" t="str">
        <f t="shared" si="52"/>
        <v/>
      </c>
      <c r="F2220" s="69" t="e">
        <f t="shared" si="53"/>
        <v>#VALUE!</v>
      </c>
    </row>
    <row r="2221" spans="1:6">
      <c r="A2221" s="68" t="e">
        <f t="shared" si="48"/>
        <v>#REF!</v>
      </c>
      <c r="B2221" s="68" t="e">
        <f t="shared" si="49"/>
        <v>#REF!</v>
      </c>
      <c r="C2221" s="69" t="str">
        <f t="shared" si="50"/>
        <v/>
      </c>
      <c r="D2221" s="69" t="str">
        <f t="shared" si="51"/>
        <v/>
      </c>
      <c r="E2221" s="69" t="str">
        <f t="shared" si="52"/>
        <v/>
      </c>
      <c r="F2221" s="69" t="e">
        <f t="shared" si="53"/>
        <v>#VALUE!</v>
      </c>
    </row>
    <row r="2222" spans="1:6">
      <c r="A2222" s="68" t="e">
        <f t="shared" si="48"/>
        <v>#REF!</v>
      </c>
      <c r="B2222" s="68" t="e">
        <f t="shared" si="49"/>
        <v>#REF!</v>
      </c>
      <c r="C2222" s="69" t="str">
        <f t="shared" si="50"/>
        <v/>
      </c>
      <c r="D2222" s="69" t="str">
        <f t="shared" si="51"/>
        <v/>
      </c>
      <c r="E2222" s="69" t="str">
        <f t="shared" si="52"/>
        <v/>
      </c>
      <c r="F2222" s="69" t="e">
        <f t="shared" si="53"/>
        <v>#VALUE!</v>
      </c>
    </row>
    <row r="2223" spans="1:6">
      <c r="A2223" s="68" t="e">
        <f t="shared" si="48"/>
        <v>#REF!</v>
      </c>
      <c r="B2223" s="68" t="e">
        <f t="shared" si="49"/>
        <v>#REF!</v>
      </c>
      <c r="C2223" s="69" t="str">
        <f t="shared" si="50"/>
        <v/>
      </c>
      <c r="D2223" s="69" t="str">
        <f t="shared" si="51"/>
        <v/>
      </c>
      <c r="E2223" s="69" t="str">
        <f t="shared" si="52"/>
        <v/>
      </c>
      <c r="F2223" s="69" t="e">
        <f t="shared" si="53"/>
        <v>#VALUE!</v>
      </c>
    </row>
    <row r="2224" spans="1:6">
      <c r="A2224" s="68" t="e">
        <f t="shared" si="48"/>
        <v>#REF!</v>
      </c>
      <c r="B2224" s="68" t="e">
        <f t="shared" si="49"/>
        <v>#REF!</v>
      </c>
      <c r="C2224" s="69" t="str">
        <f t="shared" si="50"/>
        <v/>
      </c>
      <c r="D2224" s="69" t="str">
        <f t="shared" si="51"/>
        <v/>
      </c>
      <c r="E2224" s="69" t="str">
        <f t="shared" si="52"/>
        <v/>
      </c>
      <c r="F2224" s="69" t="e">
        <f t="shared" si="53"/>
        <v>#VALUE!</v>
      </c>
    </row>
    <row r="2225" spans="1:6">
      <c r="A2225" s="68" t="e">
        <f t="shared" si="48"/>
        <v>#REF!</v>
      </c>
      <c r="B2225" s="68" t="e">
        <f t="shared" si="49"/>
        <v>#REF!</v>
      </c>
      <c r="C2225" s="69" t="str">
        <f t="shared" si="50"/>
        <v/>
      </c>
      <c r="D2225" s="69" t="str">
        <f t="shared" si="51"/>
        <v/>
      </c>
      <c r="E2225" s="69" t="str">
        <f t="shared" si="52"/>
        <v/>
      </c>
      <c r="F2225" s="69" t="e">
        <f t="shared" si="53"/>
        <v>#VALUE!</v>
      </c>
    </row>
    <row r="2226" spans="1:6">
      <c r="A2226" s="68" t="e">
        <f t="shared" si="48"/>
        <v>#REF!</v>
      </c>
      <c r="B2226" s="68" t="e">
        <f t="shared" si="49"/>
        <v>#REF!</v>
      </c>
      <c r="C2226" s="69" t="str">
        <f t="shared" si="50"/>
        <v/>
      </c>
      <c r="D2226" s="69" t="str">
        <f t="shared" si="51"/>
        <v/>
      </c>
      <c r="E2226" s="69" t="str">
        <f t="shared" si="52"/>
        <v/>
      </c>
      <c r="F2226" s="69" t="e">
        <f t="shared" si="53"/>
        <v>#VALUE!</v>
      </c>
    </row>
    <row r="2227" spans="1:6">
      <c r="A2227" s="68" t="e">
        <f t="shared" si="48"/>
        <v>#REF!</v>
      </c>
      <c r="B2227" s="68" t="e">
        <f t="shared" si="49"/>
        <v>#REF!</v>
      </c>
      <c r="C2227" s="69" t="str">
        <f t="shared" si="50"/>
        <v/>
      </c>
      <c r="D2227" s="69" t="str">
        <f t="shared" si="51"/>
        <v/>
      </c>
      <c r="E2227" s="69" t="str">
        <f t="shared" si="52"/>
        <v/>
      </c>
      <c r="F2227" s="69" t="e">
        <f t="shared" si="53"/>
        <v>#VALUE!</v>
      </c>
    </row>
    <row r="2228" spans="1:6">
      <c r="A2228" s="68" t="e">
        <f t="shared" si="48"/>
        <v>#REF!</v>
      </c>
      <c r="B2228" s="68" t="e">
        <f t="shared" si="49"/>
        <v>#REF!</v>
      </c>
      <c r="C2228" s="69" t="str">
        <f t="shared" si="50"/>
        <v/>
      </c>
      <c r="D2228" s="69" t="str">
        <f t="shared" si="51"/>
        <v/>
      </c>
      <c r="E2228" s="69" t="str">
        <f t="shared" si="52"/>
        <v/>
      </c>
      <c r="F2228" s="69" t="e">
        <f t="shared" si="53"/>
        <v>#VALUE!</v>
      </c>
    </row>
    <row r="2229" spans="1:6">
      <c r="A2229" s="68" t="e">
        <f t="shared" si="48"/>
        <v>#REF!</v>
      </c>
      <c r="B2229" s="68" t="e">
        <f t="shared" si="49"/>
        <v>#REF!</v>
      </c>
      <c r="C2229" s="69" t="str">
        <f t="shared" si="50"/>
        <v/>
      </c>
      <c r="D2229" s="69" t="str">
        <f t="shared" si="51"/>
        <v/>
      </c>
      <c r="E2229" s="69" t="str">
        <f t="shared" si="52"/>
        <v/>
      </c>
      <c r="F2229" s="69" t="e">
        <f t="shared" si="53"/>
        <v>#VALUE!</v>
      </c>
    </row>
    <row r="2230" spans="1:6">
      <c r="A2230" s="68" t="e">
        <f t="shared" si="48"/>
        <v>#REF!</v>
      </c>
      <c r="B2230" s="68" t="e">
        <f t="shared" si="49"/>
        <v>#REF!</v>
      </c>
      <c r="C2230" s="69" t="str">
        <f t="shared" si="50"/>
        <v/>
      </c>
      <c r="D2230" s="69" t="str">
        <f t="shared" si="51"/>
        <v/>
      </c>
      <c r="E2230" s="69" t="str">
        <f t="shared" si="52"/>
        <v/>
      </c>
      <c r="F2230" s="69" t="e">
        <f t="shared" si="53"/>
        <v>#VALUE!</v>
      </c>
    </row>
    <row r="2231" spans="1:6">
      <c r="A2231" s="68" t="e">
        <f t="shared" si="48"/>
        <v>#REF!</v>
      </c>
      <c r="B2231" s="68" t="e">
        <f t="shared" si="49"/>
        <v>#REF!</v>
      </c>
      <c r="C2231" s="69" t="str">
        <f t="shared" si="50"/>
        <v/>
      </c>
      <c r="D2231" s="69" t="str">
        <f t="shared" si="51"/>
        <v/>
      </c>
      <c r="E2231" s="69" t="str">
        <f t="shared" si="52"/>
        <v/>
      </c>
      <c r="F2231" s="69" t="e">
        <f t="shared" si="53"/>
        <v>#VALUE!</v>
      </c>
    </row>
    <row r="2232" spans="1:6">
      <c r="A2232" s="68" t="e">
        <f t="shared" si="48"/>
        <v>#REF!</v>
      </c>
      <c r="B2232" s="68" t="e">
        <f t="shared" si="49"/>
        <v>#REF!</v>
      </c>
      <c r="C2232" s="69" t="str">
        <f t="shared" si="50"/>
        <v/>
      </c>
      <c r="D2232" s="69" t="str">
        <f t="shared" si="51"/>
        <v/>
      </c>
      <c r="E2232" s="69" t="str">
        <f t="shared" si="52"/>
        <v/>
      </c>
      <c r="F2232" s="69" t="e">
        <f t="shared" si="53"/>
        <v>#VALUE!</v>
      </c>
    </row>
    <row r="2233" spans="1:6">
      <c r="A2233" s="68" t="e">
        <f t="shared" si="48"/>
        <v>#REF!</v>
      </c>
      <c r="B2233" s="68" t="e">
        <f t="shared" si="49"/>
        <v>#REF!</v>
      </c>
      <c r="C2233" s="69" t="str">
        <f t="shared" si="50"/>
        <v/>
      </c>
      <c r="D2233" s="69" t="str">
        <f t="shared" si="51"/>
        <v/>
      </c>
      <c r="E2233" s="69" t="str">
        <f t="shared" si="52"/>
        <v/>
      </c>
      <c r="F2233" s="69" t="e">
        <f t="shared" si="53"/>
        <v>#VALUE!</v>
      </c>
    </row>
    <row r="2234" spans="1:6">
      <c r="A2234" s="68" t="e">
        <f t="shared" si="48"/>
        <v>#REF!</v>
      </c>
      <c r="B2234" s="68" t="e">
        <f t="shared" si="49"/>
        <v>#REF!</v>
      </c>
      <c r="C2234" s="69" t="str">
        <f t="shared" si="50"/>
        <v/>
      </c>
      <c r="D2234" s="69" t="str">
        <f t="shared" si="51"/>
        <v/>
      </c>
      <c r="E2234" s="69" t="str">
        <f t="shared" si="52"/>
        <v/>
      </c>
      <c r="F2234" s="69" t="e">
        <f t="shared" si="53"/>
        <v>#VALUE!</v>
      </c>
    </row>
    <row r="2235" spans="1:6">
      <c r="A2235" s="68" t="e">
        <f t="shared" si="48"/>
        <v>#REF!</v>
      </c>
      <c r="B2235" s="68" t="e">
        <f t="shared" si="49"/>
        <v>#REF!</v>
      </c>
      <c r="C2235" s="69" t="str">
        <f t="shared" si="50"/>
        <v/>
      </c>
      <c r="D2235" s="69" t="str">
        <f t="shared" si="51"/>
        <v/>
      </c>
      <c r="E2235" s="69" t="str">
        <f t="shared" si="52"/>
        <v/>
      </c>
      <c r="F2235" s="69" t="e">
        <f t="shared" si="53"/>
        <v>#VALUE!</v>
      </c>
    </row>
    <row r="2236" spans="1:6">
      <c r="A2236" s="68" t="e">
        <f t="shared" si="48"/>
        <v>#REF!</v>
      </c>
      <c r="B2236" s="68" t="e">
        <f t="shared" si="49"/>
        <v>#REF!</v>
      </c>
      <c r="C2236" s="69" t="str">
        <f t="shared" si="50"/>
        <v/>
      </c>
      <c r="D2236" s="69" t="str">
        <f t="shared" si="51"/>
        <v/>
      </c>
      <c r="E2236" s="69" t="str">
        <f t="shared" si="52"/>
        <v/>
      </c>
      <c r="F2236" s="69" t="e">
        <f t="shared" si="53"/>
        <v>#VALUE!</v>
      </c>
    </row>
    <row r="2237" spans="1:6">
      <c r="A2237" s="68" t="e">
        <f t="shared" si="48"/>
        <v>#REF!</v>
      </c>
      <c r="B2237" s="68" t="e">
        <f t="shared" si="49"/>
        <v>#REF!</v>
      </c>
      <c r="C2237" s="69" t="str">
        <f t="shared" si="50"/>
        <v/>
      </c>
      <c r="D2237" s="69" t="str">
        <f t="shared" si="51"/>
        <v/>
      </c>
      <c r="E2237" s="69" t="str">
        <f t="shared" si="52"/>
        <v/>
      </c>
      <c r="F2237" s="69" t="e">
        <f t="shared" si="53"/>
        <v>#VALUE!</v>
      </c>
    </row>
    <row r="2238" spans="1:6">
      <c r="A2238" s="68" t="e">
        <f t="shared" si="48"/>
        <v>#REF!</v>
      </c>
      <c r="B2238" s="68" t="e">
        <f t="shared" si="49"/>
        <v>#REF!</v>
      </c>
      <c r="C2238" s="69" t="str">
        <f t="shared" si="50"/>
        <v/>
      </c>
      <c r="D2238" s="69" t="str">
        <f t="shared" si="51"/>
        <v/>
      </c>
      <c r="E2238" s="69" t="str">
        <f t="shared" si="52"/>
        <v/>
      </c>
      <c r="F2238" s="69" t="e">
        <f t="shared" si="53"/>
        <v>#VALUE!</v>
      </c>
    </row>
    <row r="2239" spans="1:6">
      <c r="A2239" s="68" t="e">
        <f t="shared" si="48"/>
        <v>#REF!</v>
      </c>
      <c r="B2239" s="68" t="e">
        <f t="shared" si="49"/>
        <v>#REF!</v>
      </c>
      <c r="C2239" s="69" t="str">
        <f t="shared" si="50"/>
        <v/>
      </c>
      <c r="D2239" s="69" t="str">
        <f t="shared" si="51"/>
        <v/>
      </c>
      <c r="E2239" s="69" t="str">
        <f t="shared" si="52"/>
        <v/>
      </c>
      <c r="F2239" s="69" t="e">
        <f t="shared" si="53"/>
        <v>#VALUE!</v>
      </c>
    </row>
    <row r="2240" spans="1:6">
      <c r="A2240" s="68" t="e">
        <f t="shared" si="48"/>
        <v>#REF!</v>
      </c>
      <c r="B2240" s="68" t="e">
        <f t="shared" si="49"/>
        <v>#REF!</v>
      </c>
      <c r="C2240" s="69" t="str">
        <f t="shared" si="50"/>
        <v/>
      </c>
      <c r="D2240" s="69" t="str">
        <f t="shared" si="51"/>
        <v/>
      </c>
      <c r="E2240" s="69" t="str">
        <f t="shared" si="52"/>
        <v/>
      </c>
      <c r="F2240" s="69" t="e">
        <f t="shared" si="53"/>
        <v>#VALUE!</v>
      </c>
    </row>
    <row r="2241" spans="1:6">
      <c r="A2241" s="68" t="e">
        <f t="shared" si="48"/>
        <v>#REF!</v>
      </c>
      <c r="B2241" s="68" t="e">
        <f t="shared" si="49"/>
        <v>#REF!</v>
      </c>
      <c r="C2241" s="69" t="str">
        <f t="shared" si="50"/>
        <v/>
      </c>
      <c r="D2241" s="69" t="str">
        <f t="shared" si="51"/>
        <v/>
      </c>
      <c r="E2241" s="69" t="str">
        <f t="shared" si="52"/>
        <v/>
      </c>
      <c r="F2241" s="69" t="e">
        <f t="shared" si="53"/>
        <v>#VALUE!</v>
      </c>
    </row>
    <row r="2242" spans="1:6">
      <c r="A2242" s="68" t="e">
        <f t="shared" si="48"/>
        <v>#REF!</v>
      </c>
      <c r="B2242" s="68" t="e">
        <f t="shared" si="49"/>
        <v>#REF!</v>
      </c>
      <c r="C2242" s="69" t="str">
        <f t="shared" si="50"/>
        <v/>
      </c>
      <c r="D2242" s="69" t="str">
        <f t="shared" si="51"/>
        <v/>
      </c>
      <c r="E2242" s="69" t="str">
        <f t="shared" si="52"/>
        <v/>
      </c>
      <c r="F2242" s="69" t="e">
        <f t="shared" si="53"/>
        <v>#VALUE!</v>
      </c>
    </row>
    <row r="2243" spans="1:6">
      <c r="A2243" s="68" t="e">
        <f t="shared" si="48"/>
        <v>#REF!</v>
      </c>
      <c r="B2243" s="68" t="e">
        <f t="shared" si="49"/>
        <v>#REF!</v>
      </c>
      <c r="C2243" s="69" t="str">
        <f t="shared" si="50"/>
        <v/>
      </c>
      <c r="D2243" s="69" t="str">
        <f t="shared" si="51"/>
        <v/>
      </c>
      <c r="E2243" s="69" t="str">
        <f t="shared" si="52"/>
        <v/>
      </c>
      <c r="F2243" s="69" t="e">
        <f t="shared" si="53"/>
        <v>#VALUE!</v>
      </c>
    </row>
    <row r="2244" spans="1:6">
      <c r="A2244" s="68" t="e">
        <f t="shared" si="48"/>
        <v>#REF!</v>
      </c>
      <c r="B2244" s="68" t="e">
        <f t="shared" si="49"/>
        <v>#REF!</v>
      </c>
      <c r="C2244" s="69" t="str">
        <f t="shared" si="50"/>
        <v/>
      </c>
      <c r="D2244" s="69" t="str">
        <f t="shared" si="51"/>
        <v/>
      </c>
      <c r="E2244" s="69" t="str">
        <f t="shared" si="52"/>
        <v/>
      </c>
      <c r="F2244" s="69" t="e">
        <f t="shared" si="53"/>
        <v>#VALUE!</v>
      </c>
    </row>
    <row r="2245" spans="1:6">
      <c r="A2245" s="68" t="e">
        <f t="shared" si="48"/>
        <v>#REF!</v>
      </c>
      <c r="B2245" s="68" t="e">
        <f t="shared" si="49"/>
        <v>#REF!</v>
      </c>
      <c r="C2245" s="69" t="str">
        <f t="shared" si="50"/>
        <v/>
      </c>
      <c r="D2245" s="69" t="str">
        <f t="shared" si="51"/>
        <v/>
      </c>
      <c r="E2245" s="69" t="str">
        <f t="shared" si="52"/>
        <v/>
      </c>
      <c r="F2245" s="69" t="e">
        <f t="shared" si="53"/>
        <v>#VALUE!</v>
      </c>
    </row>
    <row r="2246" spans="1:6">
      <c r="A2246" s="68" t="e">
        <f t="shared" si="48"/>
        <v>#REF!</v>
      </c>
      <c r="B2246" s="68" t="e">
        <f t="shared" si="49"/>
        <v>#REF!</v>
      </c>
      <c r="C2246" s="69" t="str">
        <f t="shared" si="50"/>
        <v/>
      </c>
      <c r="D2246" s="69" t="str">
        <f t="shared" si="51"/>
        <v/>
      </c>
      <c r="E2246" s="69" t="str">
        <f t="shared" si="52"/>
        <v/>
      </c>
      <c r="F2246" s="69" t="e">
        <f t="shared" si="53"/>
        <v>#VALUE!</v>
      </c>
    </row>
    <row r="2247" spans="1:6">
      <c r="A2247" s="68" t="e">
        <f t="shared" si="48"/>
        <v>#REF!</v>
      </c>
      <c r="B2247" s="68" t="e">
        <f t="shared" si="49"/>
        <v>#REF!</v>
      </c>
      <c r="C2247" s="69" t="str">
        <f t="shared" si="50"/>
        <v/>
      </c>
      <c r="D2247" s="69" t="str">
        <f t="shared" si="51"/>
        <v/>
      </c>
      <c r="E2247" s="69" t="str">
        <f t="shared" si="52"/>
        <v/>
      </c>
      <c r="F2247" s="69" t="e">
        <f t="shared" si="53"/>
        <v>#VALUE!</v>
      </c>
    </row>
    <row r="2248" spans="1:6">
      <c r="A2248" s="68" t="e">
        <f t="shared" si="48"/>
        <v>#REF!</v>
      </c>
      <c r="B2248" s="68" t="e">
        <f t="shared" si="49"/>
        <v>#REF!</v>
      </c>
      <c r="C2248" s="69" t="str">
        <f t="shared" si="50"/>
        <v/>
      </c>
      <c r="D2248" s="69" t="str">
        <f t="shared" si="51"/>
        <v/>
      </c>
      <c r="E2248" s="69" t="str">
        <f t="shared" si="52"/>
        <v/>
      </c>
      <c r="F2248" s="69" t="e">
        <f t="shared" si="53"/>
        <v>#VALUE!</v>
      </c>
    </row>
    <row r="2249" spans="1:6">
      <c r="A2249" s="68" t="e">
        <f t="shared" si="48"/>
        <v>#REF!</v>
      </c>
      <c r="B2249" s="68" t="e">
        <f t="shared" si="49"/>
        <v>#REF!</v>
      </c>
      <c r="C2249" s="69" t="str">
        <f t="shared" si="50"/>
        <v/>
      </c>
      <c r="D2249" s="69" t="str">
        <f t="shared" si="51"/>
        <v/>
      </c>
      <c r="E2249" s="69" t="str">
        <f t="shared" si="52"/>
        <v/>
      </c>
      <c r="F2249" s="69" t="e">
        <f t="shared" si="53"/>
        <v>#VALUE!</v>
      </c>
    </row>
    <row r="2250" spans="1:6">
      <c r="A2250" s="68" t="e">
        <f t="shared" si="48"/>
        <v>#REF!</v>
      </c>
      <c r="B2250" s="68" t="e">
        <f t="shared" si="49"/>
        <v>#REF!</v>
      </c>
      <c r="C2250" s="69" t="str">
        <f t="shared" si="50"/>
        <v/>
      </c>
      <c r="D2250" s="69" t="str">
        <f t="shared" si="51"/>
        <v/>
      </c>
      <c r="E2250" s="69" t="str">
        <f t="shared" si="52"/>
        <v/>
      </c>
      <c r="F2250" s="69" t="e">
        <f t="shared" si="53"/>
        <v>#VALUE!</v>
      </c>
    </row>
    <row r="2251" spans="1:6">
      <c r="A2251" s="68" t="e">
        <f t="shared" si="48"/>
        <v>#REF!</v>
      </c>
      <c r="B2251" s="68" t="e">
        <f t="shared" si="49"/>
        <v>#REF!</v>
      </c>
      <c r="C2251" s="69" t="str">
        <f t="shared" si="50"/>
        <v/>
      </c>
      <c r="D2251" s="69" t="str">
        <f t="shared" si="51"/>
        <v/>
      </c>
      <c r="E2251" s="69" t="str">
        <f t="shared" si="52"/>
        <v/>
      </c>
      <c r="F2251" s="69" t="e">
        <f t="shared" si="53"/>
        <v>#VALUE!</v>
      </c>
    </row>
    <row r="2252" spans="1:6">
      <c r="A2252" s="68" t="e">
        <f t="shared" si="48"/>
        <v>#REF!</v>
      </c>
      <c r="B2252" s="68" t="e">
        <f t="shared" si="49"/>
        <v>#REF!</v>
      </c>
      <c r="C2252" s="69" t="str">
        <f t="shared" si="50"/>
        <v/>
      </c>
      <c r="D2252" s="69" t="str">
        <f t="shared" si="51"/>
        <v/>
      </c>
      <c r="E2252" s="69" t="str">
        <f t="shared" si="52"/>
        <v/>
      </c>
      <c r="F2252" s="69" t="e">
        <f t="shared" si="53"/>
        <v>#VALUE!</v>
      </c>
    </row>
    <row r="2253" spans="1:6">
      <c r="A2253" s="68" t="e">
        <f t="shared" si="48"/>
        <v>#REF!</v>
      </c>
      <c r="B2253" s="68" t="e">
        <f t="shared" si="49"/>
        <v>#REF!</v>
      </c>
      <c r="C2253" s="69" t="str">
        <f t="shared" si="50"/>
        <v/>
      </c>
      <c r="D2253" s="69" t="str">
        <f t="shared" si="51"/>
        <v/>
      </c>
      <c r="E2253" s="69" t="str">
        <f t="shared" si="52"/>
        <v/>
      </c>
      <c r="F2253" s="69" t="e">
        <f t="shared" si="53"/>
        <v>#VALUE!</v>
      </c>
    </row>
    <row r="2254" spans="1:6">
      <c r="A2254" s="68" t="e">
        <f t="shared" si="48"/>
        <v>#REF!</v>
      </c>
      <c r="B2254" s="68" t="e">
        <f t="shared" si="49"/>
        <v>#REF!</v>
      </c>
      <c r="C2254" s="69" t="str">
        <f t="shared" si="50"/>
        <v/>
      </c>
      <c r="D2254" s="69" t="str">
        <f t="shared" si="51"/>
        <v/>
      </c>
      <c r="E2254" s="69" t="str">
        <f t="shared" si="52"/>
        <v/>
      </c>
      <c r="F2254" s="69" t="e">
        <f t="shared" si="53"/>
        <v>#VALUE!</v>
      </c>
    </row>
    <row r="2255" spans="1:6">
      <c r="A2255" s="68" t="e">
        <f t="shared" si="48"/>
        <v>#REF!</v>
      </c>
      <c r="B2255" s="68" t="e">
        <f t="shared" si="49"/>
        <v>#REF!</v>
      </c>
      <c r="C2255" s="69" t="str">
        <f t="shared" si="50"/>
        <v/>
      </c>
      <c r="D2255" s="69" t="str">
        <f t="shared" si="51"/>
        <v/>
      </c>
      <c r="E2255" s="69" t="str">
        <f t="shared" si="52"/>
        <v/>
      </c>
      <c r="F2255" s="69" t="e">
        <f t="shared" si="53"/>
        <v>#VALUE!</v>
      </c>
    </row>
    <row r="2256" spans="1:6">
      <c r="A2256" s="68" t="e">
        <f t="shared" si="48"/>
        <v>#REF!</v>
      </c>
      <c r="B2256" s="68" t="e">
        <f t="shared" si="49"/>
        <v>#REF!</v>
      </c>
      <c r="C2256" s="69" t="str">
        <f t="shared" si="50"/>
        <v/>
      </c>
      <c r="D2256" s="69" t="str">
        <f t="shared" si="51"/>
        <v/>
      </c>
      <c r="E2256" s="69" t="str">
        <f t="shared" si="52"/>
        <v/>
      </c>
      <c r="F2256" s="69" t="e">
        <f t="shared" si="53"/>
        <v>#VALUE!</v>
      </c>
    </row>
    <row r="2257" spans="1:6">
      <c r="A2257" s="68" t="e">
        <f t="shared" si="48"/>
        <v>#REF!</v>
      </c>
      <c r="B2257" s="68" t="e">
        <f t="shared" si="49"/>
        <v>#REF!</v>
      </c>
      <c r="C2257" s="69" t="str">
        <f t="shared" si="50"/>
        <v/>
      </c>
      <c r="D2257" s="69" t="str">
        <f t="shared" si="51"/>
        <v/>
      </c>
      <c r="E2257" s="69" t="str">
        <f t="shared" si="52"/>
        <v/>
      </c>
      <c r="F2257" s="69" t="e">
        <f t="shared" si="53"/>
        <v>#VALUE!</v>
      </c>
    </row>
    <row r="2258" spans="1:6">
      <c r="A2258" s="68" t="e">
        <f t="shared" si="48"/>
        <v>#REF!</v>
      </c>
      <c r="B2258" s="68" t="e">
        <f t="shared" si="49"/>
        <v>#REF!</v>
      </c>
      <c r="C2258" s="69" t="str">
        <f t="shared" si="50"/>
        <v/>
      </c>
      <c r="D2258" s="69" t="str">
        <f t="shared" si="51"/>
        <v/>
      </c>
      <c r="E2258" s="69" t="str">
        <f t="shared" si="52"/>
        <v/>
      </c>
      <c r="F2258" s="69" t="e">
        <f t="shared" si="53"/>
        <v>#VALUE!</v>
      </c>
    </row>
    <row r="2259" spans="1:6">
      <c r="A2259" s="68" t="e">
        <f t="shared" si="48"/>
        <v>#REF!</v>
      </c>
      <c r="B2259" s="68" t="e">
        <f t="shared" si="49"/>
        <v>#REF!</v>
      </c>
      <c r="C2259" s="69" t="str">
        <f t="shared" si="50"/>
        <v/>
      </c>
      <c r="D2259" s="69" t="str">
        <f t="shared" si="51"/>
        <v/>
      </c>
      <c r="E2259" s="69" t="str">
        <f t="shared" si="52"/>
        <v/>
      </c>
      <c r="F2259" s="69" t="e">
        <f t="shared" si="53"/>
        <v>#VALUE!</v>
      </c>
    </row>
    <row r="2260" spans="1:6">
      <c r="A2260" s="68" t="e">
        <f t="shared" si="48"/>
        <v>#REF!</v>
      </c>
      <c r="B2260" s="68" t="e">
        <f t="shared" si="49"/>
        <v>#REF!</v>
      </c>
      <c r="C2260" s="69" t="str">
        <f t="shared" si="50"/>
        <v/>
      </c>
      <c r="D2260" s="69" t="str">
        <f t="shared" si="51"/>
        <v/>
      </c>
      <c r="E2260" s="69" t="str">
        <f t="shared" si="52"/>
        <v/>
      </c>
      <c r="F2260" s="69" t="e">
        <f t="shared" si="53"/>
        <v>#VALUE!</v>
      </c>
    </row>
    <row r="2261" spans="1:6">
      <c r="A2261" s="68" t="e">
        <f t="shared" si="48"/>
        <v>#REF!</v>
      </c>
      <c r="B2261" s="68" t="e">
        <f t="shared" si="49"/>
        <v>#REF!</v>
      </c>
      <c r="C2261" s="69" t="str">
        <f t="shared" si="50"/>
        <v/>
      </c>
      <c r="D2261" s="69" t="str">
        <f t="shared" si="51"/>
        <v/>
      </c>
      <c r="E2261" s="69" t="str">
        <f t="shared" si="52"/>
        <v/>
      </c>
      <c r="F2261" s="69" t="e">
        <f t="shared" si="53"/>
        <v>#VALUE!</v>
      </c>
    </row>
    <row r="2262" spans="1:6">
      <c r="A2262" s="68" t="e">
        <f t="shared" si="48"/>
        <v>#REF!</v>
      </c>
      <c r="B2262" s="68" t="e">
        <f t="shared" si="49"/>
        <v>#REF!</v>
      </c>
      <c r="C2262" s="69" t="str">
        <f t="shared" si="50"/>
        <v/>
      </c>
      <c r="D2262" s="69" t="str">
        <f t="shared" si="51"/>
        <v/>
      </c>
      <c r="E2262" s="69" t="str">
        <f t="shared" si="52"/>
        <v/>
      </c>
      <c r="F2262" s="69" t="e">
        <f t="shared" si="53"/>
        <v>#VALUE!</v>
      </c>
    </row>
    <row r="2263" spans="1:6">
      <c r="A2263" s="68" t="e">
        <f t="shared" si="48"/>
        <v>#REF!</v>
      </c>
      <c r="B2263" s="68" t="e">
        <f t="shared" si="49"/>
        <v>#REF!</v>
      </c>
      <c r="C2263" s="69" t="str">
        <f t="shared" si="50"/>
        <v/>
      </c>
      <c r="D2263" s="69" t="str">
        <f t="shared" si="51"/>
        <v/>
      </c>
      <c r="E2263" s="69" t="str">
        <f t="shared" si="52"/>
        <v/>
      </c>
      <c r="F2263" s="69" t="e">
        <f t="shared" si="53"/>
        <v>#VALUE!</v>
      </c>
    </row>
    <row r="2264" spans="1:6">
      <c r="A2264" s="68" t="e">
        <f t="shared" si="48"/>
        <v>#REF!</v>
      </c>
      <c r="B2264" s="68" t="e">
        <f t="shared" si="49"/>
        <v>#REF!</v>
      </c>
      <c r="C2264" s="69" t="str">
        <f t="shared" si="50"/>
        <v/>
      </c>
      <c r="D2264" s="69" t="str">
        <f t="shared" si="51"/>
        <v/>
      </c>
      <c r="E2264" s="69" t="str">
        <f t="shared" si="52"/>
        <v/>
      </c>
      <c r="F2264" s="69" t="e">
        <f t="shared" si="53"/>
        <v>#VALUE!</v>
      </c>
    </row>
    <row r="2265" spans="1:6">
      <c r="A2265" s="68" t="e">
        <f t="shared" si="48"/>
        <v>#REF!</v>
      </c>
      <c r="B2265" s="68" t="e">
        <f t="shared" si="49"/>
        <v>#REF!</v>
      </c>
      <c r="C2265" s="69" t="str">
        <f t="shared" si="50"/>
        <v/>
      </c>
      <c r="D2265" s="69" t="str">
        <f t="shared" si="51"/>
        <v/>
      </c>
      <c r="E2265" s="69" t="str">
        <f t="shared" si="52"/>
        <v/>
      </c>
      <c r="F2265" s="69" t="e">
        <f t="shared" si="53"/>
        <v>#VALUE!</v>
      </c>
    </row>
    <row r="2266" spans="1:6">
      <c r="A2266" s="68" t="e">
        <f t="shared" si="48"/>
        <v>#REF!</v>
      </c>
      <c r="B2266" s="68" t="e">
        <f t="shared" si="49"/>
        <v>#REF!</v>
      </c>
      <c r="C2266" s="69" t="str">
        <f t="shared" si="50"/>
        <v/>
      </c>
      <c r="D2266" s="69" t="str">
        <f t="shared" si="51"/>
        <v/>
      </c>
      <c r="E2266" s="69" t="str">
        <f t="shared" si="52"/>
        <v/>
      </c>
      <c r="F2266" s="69" t="e">
        <f t="shared" si="53"/>
        <v>#VALUE!</v>
      </c>
    </row>
    <row r="2267" spans="1:6">
      <c r="A2267" s="68" t="e">
        <f t="shared" si="48"/>
        <v>#REF!</v>
      </c>
      <c r="B2267" s="68" t="e">
        <f t="shared" si="49"/>
        <v>#REF!</v>
      </c>
      <c r="C2267" s="69" t="str">
        <f t="shared" si="50"/>
        <v/>
      </c>
      <c r="D2267" s="69" t="str">
        <f t="shared" si="51"/>
        <v/>
      </c>
      <c r="E2267" s="69" t="str">
        <f t="shared" si="52"/>
        <v/>
      </c>
      <c r="F2267" s="69" t="e">
        <f t="shared" si="53"/>
        <v>#VALUE!</v>
      </c>
    </row>
    <row r="2268" spans="1:6">
      <c r="A2268" s="68" t="e">
        <f t="shared" si="48"/>
        <v>#REF!</v>
      </c>
      <c r="B2268" s="68" t="e">
        <f t="shared" si="49"/>
        <v>#REF!</v>
      </c>
      <c r="C2268" s="69" t="str">
        <f t="shared" si="50"/>
        <v/>
      </c>
      <c r="D2268" s="69" t="str">
        <f t="shared" si="51"/>
        <v/>
      </c>
      <c r="E2268" s="69" t="str">
        <f t="shared" si="52"/>
        <v/>
      </c>
      <c r="F2268" s="69" t="e">
        <f t="shared" si="53"/>
        <v>#VALUE!</v>
      </c>
    </row>
    <row r="2269" spans="1:6">
      <c r="A2269" s="68" t="e">
        <f t="shared" si="48"/>
        <v>#REF!</v>
      </c>
      <c r="B2269" s="68" t="e">
        <f t="shared" si="49"/>
        <v>#REF!</v>
      </c>
      <c r="C2269" s="69" t="str">
        <f t="shared" si="50"/>
        <v/>
      </c>
      <c r="D2269" s="69" t="str">
        <f t="shared" si="51"/>
        <v/>
      </c>
      <c r="E2269" s="69" t="str">
        <f t="shared" si="52"/>
        <v/>
      </c>
      <c r="F2269" s="69" t="e">
        <f t="shared" si="53"/>
        <v>#VALUE!</v>
      </c>
    </row>
    <row r="2270" spans="1:6">
      <c r="A2270" s="68" t="e">
        <f t="shared" si="48"/>
        <v>#REF!</v>
      </c>
      <c r="B2270" s="68" t="e">
        <f t="shared" si="49"/>
        <v>#REF!</v>
      </c>
      <c r="C2270" s="69" t="str">
        <f t="shared" si="50"/>
        <v/>
      </c>
      <c r="D2270" s="69" t="str">
        <f t="shared" si="51"/>
        <v/>
      </c>
      <c r="E2270" s="69" t="str">
        <f t="shared" si="52"/>
        <v/>
      </c>
      <c r="F2270" s="69" t="e">
        <f t="shared" si="53"/>
        <v>#VALUE!</v>
      </c>
    </row>
    <row r="2271" spans="1:6">
      <c r="A2271" s="68" t="e">
        <f t="shared" si="48"/>
        <v>#REF!</v>
      </c>
      <c r="B2271" s="68" t="e">
        <f t="shared" si="49"/>
        <v>#REF!</v>
      </c>
      <c r="C2271" s="69" t="str">
        <f t="shared" si="50"/>
        <v/>
      </c>
      <c r="D2271" s="69" t="str">
        <f t="shared" si="51"/>
        <v/>
      </c>
      <c r="E2271" s="69" t="str">
        <f t="shared" si="52"/>
        <v/>
      </c>
      <c r="F2271" s="69" t="e">
        <f t="shared" si="53"/>
        <v>#VALUE!</v>
      </c>
    </row>
    <row r="2272" spans="1:6">
      <c r="A2272" s="68" t="e">
        <f t="shared" si="48"/>
        <v>#REF!</v>
      </c>
      <c r="B2272" s="68" t="e">
        <f t="shared" si="49"/>
        <v>#REF!</v>
      </c>
      <c r="C2272" s="69" t="str">
        <f t="shared" si="50"/>
        <v/>
      </c>
      <c r="D2272" s="69" t="str">
        <f t="shared" si="51"/>
        <v/>
      </c>
      <c r="E2272" s="69" t="str">
        <f t="shared" si="52"/>
        <v/>
      </c>
      <c r="F2272" s="69" t="e">
        <f t="shared" si="53"/>
        <v>#VALUE!</v>
      </c>
    </row>
    <row r="2273" spans="1:6">
      <c r="A2273" s="68" t="e">
        <f t="shared" si="48"/>
        <v>#REF!</v>
      </c>
      <c r="B2273" s="68" t="e">
        <f t="shared" si="49"/>
        <v>#REF!</v>
      </c>
      <c r="C2273" s="69" t="str">
        <f t="shared" si="50"/>
        <v/>
      </c>
      <c r="D2273" s="69" t="str">
        <f t="shared" si="51"/>
        <v/>
      </c>
      <c r="E2273" s="69" t="str">
        <f t="shared" si="52"/>
        <v/>
      </c>
      <c r="F2273" s="69" t="e">
        <f t="shared" si="53"/>
        <v>#VALUE!</v>
      </c>
    </row>
    <row r="2274" spans="1:6">
      <c r="A2274" s="68" t="e">
        <f t="shared" si="48"/>
        <v>#REF!</v>
      </c>
      <c r="B2274" s="68" t="e">
        <f t="shared" si="49"/>
        <v>#REF!</v>
      </c>
      <c r="C2274" s="69" t="str">
        <f t="shared" si="50"/>
        <v/>
      </c>
      <c r="D2274" s="69" t="str">
        <f t="shared" si="51"/>
        <v/>
      </c>
      <c r="E2274" s="69" t="str">
        <f t="shared" si="52"/>
        <v/>
      </c>
      <c r="F2274" s="69" t="e">
        <f t="shared" si="53"/>
        <v>#VALUE!</v>
      </c>
    </row>
    <row r="2275" spans="1:6">
      <c r="A2275" s="68" t="e">
        <f t="shared" si="48"/>
        <v>#REF!</v>
      </c>
      <c r="B2275" s="68" t="e">
        <f t="shared" si="49"/>
        <v>#REF!</v>
      </c>
      <c r="C2275" s="69" t="str">
        <f t="shared" si="50"/>
        <v/>
      </c>
      <c r="D2275" s="69" t="str">
        <f t="shared" si="51"/>
        <v/>
      </c>
      <c r="E2275" s="69" t="str">
        <f t="shared" si="52"/>
        <v/>
      </c>
      <c r="F2275" s="69" t="e">
        <f t="shared" si="53"/>
        <v>#VALUE!</v>
      </c>
    </row>
    <row r="2276" spans="1:6">
      <c r="A2276" s="68" t="e">
        <f t="shared" si="48"/>
        <v>#REF!</v>
      </c>
      <c r="B2276" s="68" t="e">
        <f t="shared" si="49"/>
        <v>#REF!</v>
      </c>
      <c r="C2276" s="69" t="str">
        <f t="shared" si="50"/>
        <v/>
      </c>
      <c r="D2276" s="69" t="str">
        <f t="shared" si="51"/>
        <v/>
      </c>
      <c r="E2276" s="69" t="str">
        <f t="shared" si="52"/>
        <v/>
      </c>
      <c r="F2276" s="69" t="e">
        <f t="shared" si="53"/>
        <v>#VALUE!</v>
      </c>
    </row>
    <row r="2277" spans="1:6">
      <c r="A2277" s="68" t="e">
        <f t="shared" si="48"/>
        <v>#REF!</v>
      </c>
      <c r="B2277" s="68" t="e">
        <f t="shared" si="49"/>
        <v>#REF!</v>
      </c>
      <c r="C2277" s="69" t="str">
        <f t="shared" si="50"/>
        <v/>
      </c>
      <c r="D2277" s="69" t="str">
        <f t="shared" si="51"/>
        <v/>
      </c>
      <c r="E2277" s="69" t="str">
        <f t="shared" si="52"/>
        <v/>
      </c>
      <c r="F2277" s="69" t="e">
        <f t="shared" si="53"/>
        <v>#VALUE!</v>
      </c>
    </row>
    <row r="2278" spans="1:6">
      <c r="A2278" s="68" t="e">
        <f t="shared" si="48"/>
        <v>#REF!</v>
      </c>
      <c r="B2278" s="68" t="e">
        <f t="shared" si="49"/>
        <v>#REF!</v>
      </c>
      <c r="C2278" s="69" t="str">
        <f t="shared" si="50"/>
        <v/>
      </c>
      <c r="D2278" s="69" t="str">
        <f t="shared" si="51"/>
        <v/>
      </c>
      <c r="E2278" s="69" t="str">
        <f t="shared" si="52"/>
        <v/>
      </c>
      <c r="F2278" s="69" t="e">
        <f t="shared" si="53"/>
        <v>#VALUE!</v>
      </c>
    </row>
    <row r="2279" spans="1:6">
      <c r="A2279" s="68" t="e">
        <f t="shared" si="48"/>
        <v>#REF!</v>
      </c>
      <c r="B2279" s="68" t="e">
        <f t="shared" si="49"/>
        <v>#REF!</v>
      </c>
      <c r="C2279" s="69" t="str">
        <f t="shared" si="50"/>
        <v/>
      </c>
      <c r="D2279" s="69" t="str">
        <f t="shared" si="51"/>
        <v/>
      </c>
      <c r="E2279" s="69" t="str">
        <f t="shared" si="52"/>
        <v/>
      </c>
      <c r="F2279" s="69" t="e">
        <f t="shared" si="53"/>
        <v>#VALUE!</v>
      </c>
    </row>
    <row r="2280" spans="1:6">
      <c r="A2280" s="68" t="e">
        <f t="shared" si="48"/>
        <v>#REF!</v>
      </c>
      <c r="B2280" s="68" t="e">
        <f t="shared" si="49"/>
        <v>#REF!</v>
      </c>
      <c r="C2280" s="69" t="str">
        <f t="shared" si="50"/>
        <v/>
      </c>
      <c r="D2280" s="69" t="str">
        <f t="shared" si="51"/>
        <v/>
      </c>
      <c r="E2280" s="69" t="str">
        <f t="shared" si="52"/>
        <v/>
      </c>
      <c r="F2280" s="69" t="e">
        <f t="shared" si="53"/>
        <v>#VALUE!</v>
      </c>
    </row>
    <row r="2281" spans="1:6">
      <c r="A2281" s="68" t="e">
        <f t="shared" si="48"/>
        <v>#REF!</v>
      </c>
      <c r="B2281" s="68" t="e">
        <f t="shared" si="49"/>
        <v>#REF!</v>
      </c>
      <c r="C2281" s="69" t="str">
        <f t="shared" si="50"/>
        <v/>
      </c>
      <c r="D2281" s="69" t="str">
        <f t="shared" si="51"/>
        <v/>
      </c>
      <c r="E2281" s="69" t="str">
        <f t="shared" si="52"/>
        <v/>
      </c>
      <c r="F2281" s="69" t="e">
        <f t="shared" si="53"/>
        <v>#VALUE!</v>
      </c>
    </row>
    <row r="2282" spans="1:6">
      <c r="A2282" s="68" t="e">
        <f t="shared" si="48"/>
        <v>#REF!</v>
      </c>
      <c r="B2282" s="68" t="e">
        <f t="shared" si="49"/>
        <v>#REF!</v>
      </c>
      <c r="C2282" s="69" t="str">
        <f t="shared" si="50"/>
        <v/>
      </c>
      <c r="D2282" s="69" t="str">
        <f t="shared" si="51"/>
        <v/>
      </c>
      <c r="E2282" s="69" t="str">
        <f t="shared" si="52"/>
        <v/>
      </c>
      <c r="F2282" s="69" t="e">
        <f t="shared" si="53"/>
        <v>#VALUE!</v>
      </c>
    </row>
    <row r="2283" spans="1:6">
      <c r="A2283" s="68" t="e">
        <f t="shared" si="48"/>
        <v>#REF!</v>
      </c>
      <c r="B2283" s="68" t="e">
        <f t="shared" si="49"/>
        <v>#REF!</v>
      </c>
      <c r="C2283" s="69" t="str">
        <f t="shared" si="50"/>
        <v/>
      </c>
      <c r="D2283" s="69" t="str">
        <f t="shared" si="51"/>
        <v/>
      </c>
      <c r="E2283" s="69" t="str">
        <f t="shared" si="52"/>
        <v/>
      </c>
      <c r="F2283" s="69" t="e">
        <f t="shared" si="53"/>
        <v>#VALUE!</v>
      </c>
    </row>
    <row r="2284" spans="1:6">
      <c r="A2284" s="68" t="e">
        <f t="shared" si="48"/>
        <v>#REF!</v>
      </c>
      <c r="B2284" s="68" t="e">
        <f t="shared" si="49"/>
        <v>#REF!</v>
      </c>
      <c r="C2284" s="69" t="str">
        <f t="shared" si="50"/>
        <v/>
      </c>
      <c r="D2284" s="69" t="str">
        <f t="shared" si="51"/>
        <v/>
      </c>
      <c r="E2284" s="69" t="str">
        <f t="shared" si="52"/>
        <v/>
      </c>
      <c r="F2284" s="69" t="e">
        <f t="shared" si="53"/>
        <v>#VALUE!</v>
      </c>
    </row>
    <row r="2285" spans="1:6">
      <c r="A2285" s="68" t="e">
        <f t="shared" si="48"/>
        <v>#REF!</v>
      </c>
      <c r="B2285" s="68" t="e">
        <f t="shared" si="49"/>
        <v>#REF!</v>
      </c>
      <c r="C2285" s="69" t="str">
        <f t="shared" si="50"/>
        <v/>
      </c>
      <c r="D2285" s="69" t="str">
        <f t="shared" si="51"/>
        <v/>
      </c>
      <c r="E2285" s="69" t="str">
        <f t="shared" si="52"/>
        <v/>
      </c>
      <c r="F2285" s="69" t="e">
        <f t="shared" si="53"/>
        <v>#VALUE!</v>
      </c>
    </row>
    <row r="2286" spans="1:6">
      <c r="A2286" s="68" t="e">
        <f t="shared" si="48"/>
        <v>#REF!</v>
      </c>
      <c r="B2286" s="68" t="e">
        <f t="shared" si="49"/>
        <v>#REF!</v>
      </c>
      <c r="C2286" s="69" t="str">
        <f t="shared" si="50"/>
        <v/>
      </c>
      <c r="D2286" s="69" t="str">
        <f t="shared" si="51"/>
        <v/>
      </c>
      <c r="E2286" s="69" t="str">
        <f t="shared" si="52"/>
        <v/>
      </c>
      <c r="F2286" s="69" t="e">
        <f t="shared" si="53"/>
        <v>#VALUE!</v>
      </c>
    </row>
    <row r="2287" spans="1:6">
      <c r="A2287" s="68" t="e">
        <f t="shared" si="48"/>
        <v>#REF!</v>
      </c>
      <c r="B2287" s="68" t="e">
        <f t="shared" si="49"/>
        <v>#REF!</v>
      </c>
      <c r="C2287" s="69" t="str">
        <f t="shared" si="50"/>
        <v/>
      </c>
      <c r="D2287" s="69" t="str">
        <f t="shared" si="51"/>
        <v/>
      </c>
      <c r="E2287" s="69" t="str">
        <f t="shared" si="52"/>
        <v/>
      </c>
      <c r="F2287" s="69" t="e">
        <f t="shared" si="53"/>
        <v>#VALUE!</v>
      </c>
    </row>
    <row r="2288" spans="1:6">
      <c r="A2288" s="68" t="e">
        <f t="shared" si="48"/>
        <v>#REF!</v>
      </c>
      <c r="B2288" s="68" t="e">
        <f t="shared" si="49"/>
        <v>#REF!</v>
      </c>
      <c r="C2288" s="69" t="str">
        <f t="shared" si="50"/>
        <v/>
      </c>
      <c r="D2288" s="69" t="str">
        <f t="shared" si="51"/>
        <v/>
      </c>
      <c r="E2288" s="69" t="str">
        <f t="shared" si="52"/>
        <v/>
      </c>
      <c r="F2288" s="69" t="e">
        <f t="shared" si="53"/>
        <v>#VALUE!</v>
      </c>
    </row>
    <row r="2289" spans="1:6">
      <c r="A2289" s="68" t="e">
        <f t="shared" si="48"/>
        <v>#REF!</v>
      </c>
      <c r="B2289" s="68" t="e">
        <f t="shared" si="49"/>
        <v>#REF!</v>
      </c>
      <c r="C2289" s="69" t="str">
        <f t="shared" si="50"/>
        <v/>
      </c>
      <c r="D2289" s="69" t="str">
        <f t="shared" si="51"/>
        <v/>
      </c>
      <c r="E2289" s="69" t="str">
        <f t="shared" si="52"/>
        <v/>
      </c>
      <c r="F2289" s="69" t="e">
        <f t="shared" si="53"/>
        <v>#VALUE!</v>
      </c>
    </row>
    <row r="2290" spans="1:6">
      <c r="A2290" s="68" t="e">
        <f t="shared" si="48"/>
        <v>#REF!</v>
      </c>
      <c r="B2290" s="68" t="e">
        <f t="shared" si="49"/>
        <v>#REF!</v>
      </c>
      <c r="C2290" s="69" t="str">
        <f t="shared" si="50"/>
        <v/>
      </c>
      <c r="D2290" s="69" t="str">
        <f t="shared" si="51"/>
        <v/>
      </c>
      <c r="E2290" s="69" t="str">
        <f t="shared" si="52"/>
        <v/>
      </c>
      <c r="F2290" s="69" t="e">
        <f t="shared" si="53"/>
        <v>#VALUE!</v>
      </c>
    </row>
    <row r="2291" spans="1:6">
      <c r="A2291" s="68" t="e">
        <f t="shared" si="48"/>
        <v>#REF!</v>
      </c>
      <c r="B2291" s="68" t="e">
        <f t="shared" si="49"/>
        <v>#REF!</v>
      </c>
      <c r="C2291" s="69" t="str">
        <f t="shared" si="50"/>
        <v/>
      </c>
      <c r="D2291" s="69" t="str">
        <f t="shared" si="51"/>
        <v/>
      </c>
      <c r="E2291" s="69" t="str">
        <f t="shared" si="52"/>
        <v/>
      </c>
      <c r="F2291" s="69" t="e">
        <f t="shared" si="53"/>
        <v>#VALUE!</v>
      </c>
    </row>
    <row r="2292" spans="1:6">
      <c r="A2292" s="68" t="e">
        <f t="shared" si="48"/>
        <v>#REF!</v>
      </c>
      <c r="B2292" s="68" t="e">
        <f t="shared" si="49"/>
        <v>#REF!</v>
      </c>
      <c r="C2292" s="69" t="str">
        <f t="shared" si="50"/>
        <v/>
      </c>
      <c r="D2292" s="69" t="str">
        <f t="shared" si="51"/>
        <v/>
      </c>
      <c r="E2292" s="69" t="str">
        <f t="shared" si="52"/>
        <v/>
      </c>
      <c r="F2292" s="69" t="e">
        <f t="shared" si="53"/>
        <v>#VALUE!</v>
      </c>
    </row>
    <row r="2293" spans="1:6">
      <c r="A2293" s="68" t="e">
        <f t="shared" si="48"/>
        <v>#REF!</v>
      </c>
      <c r="B2293" s="68" t="e">
        <f t="shared" si="49"/>
        <v>#REF!</v>
      </c>
      <c r="C2293" s="69" t="str">
        <f t="shared" si="50"/>
        <v/>
      </c>
      <c r="D2293" s="69" t="str">
        <f t="shared" si="51"/>
        <v/>
      </c>
      <c r="E2293" s="69" t="str">
        <f t="shared" si="52"/>
        <v/>
      </c>
      <c r="F2293" s="69" t="e">
        <f t="shared" si="53"/>
        <v>#VALUE!</v>
      </c>
    </row>
    <row r="2294" spans="1:6">
      <c r="A2294" s="68" t="e">
        <f t="shared" si="48"/>
        <v>#REF!</v>
      </c>
      <c r="B2294" s="68" t="e">
        <f t="shared" si="49"/>
        <v>#REF!</v>
      </c>
      <c r="C2294" s="69" t="str">
        <f t="shared" si="50"/>
        <v/>
      </c>
      <c r="D2294" s="69" t="str">
        <f t="shared" si="51"/>
        <v/>
      </c>
      <c r="E2294" s="69" t="str">
        <f t="shared" si="52"/>
        <v/>
      </c>
      <c r="F2294" s="69" t="e">
        <f t="shared" si="53"/>
        <v>#VALUE!</v>
      </c>
    </row>
    <row r="2295" spans="1:6">
      <c r="A2295" s="68" t="e">
        <f t="shared" si="48"/>
        <v>#REF!</v>
      </c>
      <c r="B2295" s="68" t="e">
        <f t="shared" si="49"/>
        <v>#REF!</v>
      </c>
      <c r="C2295" s="69" t="str">
        <f t="shared" si="50"/>
        <v/>
      </c>
      <c r="D2295" s="69" t="str">
        <f t="shared" si="51"/>
        <v/>
      </c>
      <c r="E2295" s="69" t="str">
        <f t="shared" si="52"/>
        <v/>
      </c>
      <c r="F2295" s="69" t="e">
        <f t="shared" si="53"/>
        <v>#VALUE!</v>
      </c>
    </row>
    <row r="2296" spans="1:6">
      <c r="A2296" s="68" t="e">
        <f t="shared" si="48"/>
        <v>#REF!</v>
      </c>
      <c r="B2296" s="68" t="e">
        <f t="shared" si="49"/>
        <v>#REF!</v>
      </c>
      <c r="C2296" s="69" t="str">
        <f t="shared" si="50"/>
        <v/>
      </c>
      <c r="D2296" s="69" t="str">
        <f t="shared" si="51"/>
        <v/>
      </c>
      <c r="E2296" s="69" t="str">
        <f t="shared" si="52"/>
        <v/>
      </c>
      <c r="F2296" s="69" t="e">
        <f t="shared" si="53"/>
        <v>#VALUE!</v>
      </c>
    </row>
    <row r="2297" spans="1:6">
      <c r="A2297" s="68" t="e">
        <f t="shared" ref="A2297:A2551" si="54">IF(#REF!&lt;&gt;"",1,0)</f>
        <v>#REF!</v>
      </c>
      <c r="B2297" s="68" t="e">
        <f t="shared" ref="B2297:B2551" si="55">IF(#REF!="Concluído",1,"")</f>
        <v>#REF!</v>
      </c>
      <c r="C2297" s="69" t="str">
        <f t="shared" ref="C2297:C2551" si="56">IFERROR(SUMIF(#REF!,"Em Medição",#REF!),"")</f>
        <v/>
      </c>
      <c r="D2297" s="69" t="str">
        <f t="shared" ref="D2297:D2551" si="57">IFERROR(SUMIF(#REF!,"Não Medido",#REF!),"")</f>
        <v/>
      </c>
      <c r="E2297" s="69" t="str">
        <f t="shared" ref="E2297:E2551" si="58">IFERROR(#REF!,"")</f>
        <v/>
      </c>
      <c r="F2297" s="69" t="e">
        <f t="shared" ref="F2297:F2551" si="59">E2297-SUM(C2297:D2297)</f>
        <v>#VALUE!</v>
      </c>
    </row>
    <row r="2298" spans="1:6">
      <c r="A2298" s="68" t="e">
        <f t="shared" si="54"/>
        <v>#REF!</v>
      </c>
      <c r="B2298" s="68" t="e">
        <f t="shared" si="55"/>
        <v>#REF!</v>
      </c>
      <c r="C2298" s="69" t="str">
        <f t="shared" si="56"/>
        <v/>
      </c>
      <c r="D2298" s="69" t="str">
        <f t="shared" si="57"/>
        <v/>
      </c>
      <c r="E2298" s="69" t="str">
        <f t="shared" si="58"/>
        <v/>
      </c>
      <c r="F2298" s="69" t="e">
        <f t="shared" si="59"/>
        <v>#VALUE!</v>
      </c>
    </row>
    <row r="2299" spans="1:6">
      <c r="A2299" s="68" t="e">
        <f t="shared" si="54"/>
        <v>#REF!</v>
      </c>
      <c r="B2299" s="68" t="e">
        <f t="shared" si="55"/>
        <v>#REF!</v>
      </c>
      <c r="C2299" s="69" t="str">
        <f t="shared" si="56"/>
        <v/>
      </c>
      <c r="D2299" s="69" t="str">
        <f t="shared" si="57"/>
        <v/>
      </c>
      <c r="E2299" s="69" t="str">
        <f t="shared" si="58"/>
        <v/>
      </c>
      <c r="F2299" s="69" t="e">
        <f t="shared" si="59"/>
        <v>#VALUE!</v>
      </c>
    </row>
    <row r="2300" spans="1:6">
      <c r="A2300" s="68" t="e">
        <f t="shared" si="54"/>
        <v>#REF!</v>
      </c>
      <c r="B2300" s="68" t="e">
        <f t="shared" si="55"/>
        <v>#REF!</v>
      </c>
      <c r="C2300" s="69" t="str">
        <f t="shared" si="56"/>
        <v/>
      </c>
      <c r="D2300" s="69" t="str">
        <f t="shared" si="57"/>
        <v/>
      </c>
      <c r="E2300" s="69" t="str">
        <f t="shared" si="58"/>
        <v/>
      </c>
      <c r="F2300" s="69" t="e">
        <f t="shared" si="59"/>
        <v>#VALUE!</v>
      </c>
    </row>
    <row r="2301" spans="1:6">
      <c r="A2301" s="68" t="e">
        <f t="shared" si="54"/>
        <v>#REF!</v>
      </c>
      <c r="B2301" s="68" t="e">
        <f t="shared" si="55"/>
        <v>#REF!</v>
      </c>
      <c r="C2301" s="69" t="str">
        <f t="shared" si="56"/>
        <v/>
      </c>
      <c r="D2301" s="69" t="str">
        <f t="shared" si="57"/>
        <v/>
      </c>
      <c r="E2301" s="69" t="str">
        <f t="shared" si="58"/>
        <v/>
      </c>
      <c r="F2301" s="69" t="e">
        <f t="shared" si="59"/>
        <v>#VALUE!</v>
      </c>
    </row>
    <row r="2302" spans="1:6">
      <c r="A2302" s="68" t="e">
        <f t="shared" si="54"/>
        <v>#REF!</v>
      </c>
      <c r="B2302" s="68" t="e">
        <f t="shared" si="55"/>
        <v>#REF!</v>
      </c>
      <c r="C2302" s="69" t="str">
        <f t="shared" si="56"/>
        <v/>
      </c>
      <c r="D2302" s="69" t="str">
        <f t="shared" si="57"/>
        <v/>
      </c>
      <c r="E2302" s="69" t="str">
        <f t="shared" si="58"/>
        <v/>
      </c>
      <c r="F2302" s="69" t="e">
        <f t="shared" si="59"/>
        <v>#VALUE!</v>
      </c>
    </row>
    <row r="2303" spans="1:6">
      <c r="A2303" s="68" t="e">
        <f t="shared" si="54"/>
        <v>#REF!</v>
      </c>
      <c r="B2303" s="68" t="e">
        <f t="shared" si="55"/>
        <v>#REF!</v>
      </c>
      <c r="C2303" s="69" t="str">
        <f t="shared" si="56"/>
        <v/>
      </c>
      <c r="D2303" s="69" t="str">
        <f t="shared" si="57"/>
        <v/>
      </c>
      <c r="E2303" s="69" t="str">
        <f t="shared" si="58"/>
        <v/>
      </c>
      <c r="F2303" s="69" t="e">
        <f t="shared" si="59"/>
        <v>#VALUE!</v>
      </c>
    </row>
    <row r="2304" spans="1:6">
      <c r="A2304" s="68" t="e">
        <f t="shared" si="54"/>
        <v>#REF!</v>
      </c>
      <c r="B2304" s="68" t="e">
        <f t="shared" si="55"/>
        <v>#REF!</v>
      </c>
      <c r="C2304" s="69" t="str">
        <f t="shared" si="56"/>
        <v/>
      </c>
      <c r="D2304" s="69" t="str">
        <f t="shared" si="57"/>
        <v/>
      </c>
      <c r="E2304" s="69" t="str">
        <f t="shared" si="58"/>
        <v/>
      </c>
      <c r="F2304" s="69" t="e">
        <f t="shared" si="59"/>
        <v>#VALUE!</v>
      </c>
    </row>
    <row r="2305" spans="1:6">
      <c r="A2305" s="68" t="e">
        <f t="shared" si="54"/>
        <v>#REF!</v>
      </c>
      <c r="B2305" s="68" t="e">
        <f t="shared" si="55"/>
        <v>#REF!</v>
      </c>
      <c r="C2305" s="69" t="str">
        <f t="shared" si="56"/>
        <v/>
      </c>
      <c r="D2305" s="69" t="str">
        <f t="shared" si="57"/>
        <v/>
      </c>
      <c r="E2305" s="69" t="str">
        <f t="shared" si="58"/>
        <v/>
      </c>
      <c r="F2305" s="69" t="e">
        <f t="shared" si="59"/>
        <v>#VALUE!</v>
      </c>
    </row>
    <row r="2306" spans="1:6">
      <c r="A2306" s="68" t="e">
        <f t="shared" si="54"/>
        <v>#REF!</v>
      </c>
      <c r="B2306" s="68" t="e">
        <f t="shared" si="55"/>
        <v>#REF!</v>
      </c>
      <c r="C2306" s="69" t="str">
        <f t="shared" si="56"/>
        <v/>
      </c>
      <c r="D2306" s="69" t="str">
        <f t="shared" si="57"/>
        <v/>
      </c>
      <c r="E2306" s="69" t="str">
        <f t="shared" si="58"/>
        <v/>
      </c>
      <c r="F2306" s="69" t="e">
        <f t="shared" si="59"/>
        <v>#VALUE!</v>
      </c>
    </row>
    <row r="2307" spans="1:6">
      <c r="A2307" s="68" t="e">
        <f t="shared" si="54"/>
        <v>#REF!</v>
      </c>
      <c r="B2307" s="68" t="e">
        <f t="shared" si="55"/>
        <v>#REF!</v>
      </c>
      <c r="C2307" s="69" t="str">
        <f t="shared" si="56"/>
        <v/>
      </c>
      <c r="D2307" s="69" t="str">
        <f t="shared" si="57"/>
        <v/>
      </c>
      <c r="E2307" s="69" t="str">
        <f t="shared" si="58"/>
        <v/>
      </c>
      <c r="F2307" s="69" t="e">
        <f t="shared" si="59"/>
        <v>#VALUE!</v>
      </c>
    </row>
    <row r="2308" spans="1:6">
      <c r="A2308" s="68" t="e">
        <f t="shared" si="54"/>
        <v>#REF!</v>
      </c>
      <c r="B2308" s="68" t="e">
        <f t="shared" si="55"/>
        <v>#REF!</v>
      </c>
      <c r="C2308" s="69" t="str">
        <f t="shared" si="56"/>
        <v/>
      </c>
      <c r="D2308" s="69" t="str">
        <f t="shared" si="57"/>
        <v/>
      </c>
      <c r="E2308" s="69" t="str">
        <f t="shared" si="58"/>
        <v/>
      </c>
      <c r="F2308" s="69" t="e">
        <f t="shared" si="59"/>
        <v>#VALUE!</v>
      </c>
    </row>
    <row r="2309" spans="1:6">
      <c r="A2309" s="68" t="e">
        <f t="shared" si="54"/>
        <v>#REF!</v>
      </c>
      <c r="B2309" s="68" t="e">
        <f t="shared" si="55"/>
        <v>#REF!</v>
      </c>
      <c r="C2309" s="69" t="str">
        <f t="shared" si="56"/>
        <v/>
      </c>
      <c r="D2309" s="69" t="str">
        <f t="shared" si="57"/>
        <v/>
      </c>
      <c r="E2309" s="69" t="str">
        <f t="shared" si="58"/>
        <v/>
      </c>
      <c r="F2309" s="69" t="e">
        <f t="shared" si="59"/>
        <v>#VALUE!</v>
      </c>
    </row>
    <row r="2310" spans="1:6">
      <c r="A2310" s="68" t="e">
        <f t="shared" si="54"/>
        <v>#REF!</v>
      </c>
      <c r="B2310" s="68" t="e">
        <f t="shared" si="55"/>
        <v>#REF!</v>
      </c>
      <c r="C2310" s="69" t="str">
        <f t="shared" si="56"/>
        <v/>
      </c>
      <c r="D2310" s="69" t="str">
        <f t="shared" si="57"/>
        <v/>
      </c>
      <c r="E2310" s="69" t="str">
        <f t="shared" si="58"/>
        <v/>
      </c>
      <c r="F2310" s="69" t="e">
        <f t="shared" si="59"/>
        <v>#VALUE!</v>
      </c>
    </row>
    <row r="2311" spans="1:6">
      <c r="A2311" s="68" t="e">
        <f t="shared" si="54"/>
        <v>#REF!</v>
      </c>
      <c r="B2311" s="68" t="e">
        <f t="shared" si="55"/>
        <v>#REF!</v>
      </c>
      <c r="C2311" s="69" t="str">
        <f t="shared" si="56"/>
        <v/>
      </c>
      <c r="D2311" s="69" t="str">
        <f t="shared" si="57"/>
        <v/>
      </c>
      <c r="E2311" s="69" t="str">
        <f t="shared" si="58"/>
        <v/>
      </c>
      <c r="F2311" s="69" t="e">
        <f t="shared" si="59"/>
        <v>#VALUE!</v>
      </c>
    </row>
    <row r="2312" spans="1:6">
      <c r="A2312" s="68" t="e">
        <f t="shared" si="54"/>
        <v>#REF!</v>
      </c>
      <c r="B2312" s="68" t="e">
        <f t="shared" si="55"/>
        <v>#REF!</v>
      </c>
      <c r="C2312" s="69" t="str">
        <f t="shared" si="56"/>
        <v/>
      </c>
      <c r="D2312" s="69" t="str">
        <f t="shared" si="57"/>
        <v/>
      </c>
      <c r="E2312" s="69" t="str">
        <f t="shared" si="58"/>
        <v/>
      </c>
      <c r="F2312" s="69" t="e">
        <f t="shared" si="59"/>
        <v>#VALUE!</v>
      </c>
    </row>
    <row r="2313" spans="1:6">
      <c r="A2313" s="68" t="e">
        <f t="shared" si="54"/>
        <v>#REF!</v>
      </c>
      <c r="B2313" s="68" t="e">
        <f t="shared" si="55"/>
        <v>#REF!</v>
      </c>
      <c r="C2313" s="69" t="str">
        <f t="shared" si="56"/>
        <v/>
      </c>
      <c r="D2313" s="69" t="str">
        <f t="shared" si="57"/>
        <v/>
      </c>
      <c r="E2313" s="69" t="str">
        <f t="shared" si="58"/>
        <v/>
      </c>
      <c r="F2313" s="69" t="e">
        <f t="shared" si="59"/>
        <v>#VALUE!</v>
      </c>
    </row>
    <row r="2314" spans="1:6">
      <c r="A2314" s="68" t="e">
        <f t="shared" si="54"/>
        <v>#REF!</v>
      </c>
      <c r="B2314" s="68" t="e">
        <f t="shared" si="55"/>
        <v>#REF!</v>
      </c>
      <c r="C2314" s="69" t="str">
        <f t="shared" si="56"/>
        <v/>
      </c>
      <c r="D2314" s="69" t="str">
        <f t="shared" si="57"/>
        <v/>
      </c>
      <c r="E2314" s="69" t="str">
        <f t="shared" si="58"/>
        <v/>
      </c>
      <c r="F2314" s="69" t="e">
        <f t="shared" si="59"/>
        <v>#VALUE!</v>
      </c>
    </row>
    <row r="2315" spans="1:6">
      <c r="A2315" s="68" t="e">
        <f t="shared" si="54"/>
        <v>#REF!</v>
      </c>
      <c r="B2315" s="68" t="e">
        <f t="shared" si="55"/>
        <v>#REF!</v>
      </c>
      <c r="C2315" s="69" t="str">
        <f t="shared" si="56"/>
        <v/>
      </c>
      <c r="D2315" s="69" t="str">
        <f t="shared" si="57"/>
        <v/>
      </c>
      <c r="E2315" s="69" t="str">
        <f t="shared" si="58"/>
        <v/>
      </c>
      <c r="F2315" s="69" t="e">
        <f t="shared" si="59"/>
        <v>#VALUE!</v>
      </c>
    </row>
    <row r="2316" spans="1:6">
      <c r="A2316" s="68" t="e">
        <f t="shared" si="54"/>
        <v>#REF!</v>
      </c>
      <c r="B2316" s="68" t="e">
        <f t="shared" si="55"/>
        <v>#REF!</v>
      </c>
      <c r="C2316" s="69" t="str">
        <f t="shared" si="56"/>
        <v/>
      </c>
      <c r="D2316" s="69" t="str">
        <f t="shared" si="57"/>
        <v/>
      </c>
      <c r="E2316" s="69" t="str">
        <f t="shared" si="58"/>
        <v/>
      </c>
      <c r="F2316" s="69" t="e">
        <f t="shared" si="59"/>
        <v>#VALUE!</v>
      </c>
    </row>
    <row r="2317" spans="1:6">
      <c r="A2317" s="68" t="e">
        <f t="shared" si="54"/>
        <v>#REF!</v>
      </c>
      <c r="B2317" s="68" t="e">
        <f t="shared" si="55"/>
        <v>#REF!</v>
      </c>
      <c r="C2317" s="69" t="str">
        <f t="shared" si="56"/>
        <v/>
      </c>
      <c r="D2317" s="69" t="str">
        <f t="shared" si="57"/>
        <v/>
      </c>
      <c r="E2317" s="69" t="str">
        <f t="shared" si="58"/>
        <v/>
      </c>
      <c r="F2317" s="69" t="e">
        <f t="shared" si="59"/>
        <v>#VALUE!</v>
      </c>
    </row>
    <row r="2318" spans="1:6">
      <c r="A2318" s="68" t="e">
        <f t="shared" si="54"/>
        <v>#REF!</v>
      </c>
      <c r="B2318" s="68" t="e">
        <f t="shared" si="55"/>
        <v>#REF!</v>
      </c>
      <c r="C2318" s="69" t="str">
        <f t="shared" si="56"/>
        <v/>
      </c>
      <c r="D2318" s="69" t="str">
        <f t="shared" si="57"/>
        <v/>
      </c>
      <c r="E2318" s="69" t="str">
        <f t="shared" si="58"/>
        <v/>
      </c>
      <c r="F2318" s="69" t="e">
        <f t="shared" si="59"/>
        <v>#VALUE!</v>
      </c>
    </row>
    <row r="2319" spans="1:6">
      <c r="A2319" s="68" t="e">
        <f t="shared" si="54"/>
        <v>#REF!</v>
      </c>
      <c r="B2319" s="68" t="e">
        <f t="shared" si="55"/>
        <v>#REF!</v>
      </c>
      <c r="C2319" s="69" t="str">
        <f t="shared" si="56"/>
        <v/>
      </c>
      <c r="D2319" s="69" t="str">
        <f t="shared" si="57"/>
        <v/>
      </c>
      <c r="E2319" s="69" t="str">
        <f t="shared" si="58"/>
        <v/>
      </c>
      <c r="F2319" s="69" t="e">
        <f t="shared" si="59"/>
        <v>#VALUE!</v>
      </c>
    </row>
    <row r="2320" spans="1:6">
      <c r="A2320" s="68" t="e">
        <f t="shared" si="54"/>
        <v>#REF!</v>
      </c>
      <c r="B2320" s="68" t="e">
        <f t="shared" si="55"/>
        <v>#REF!</v>
      </c>
      <c r="C2320" s="69" t="str">
        <f t="shared" si="56"/>
        <v/>
      </c>
      <c r="D2320" s="69" t="str">
        <f t="shared" si="57"/>
        <v/>
      </c>
      <c r="E2320" s="69" t="str">
        <f t="shared" si="58"/>
        <v/>
      </c>
      <c r="F2320" s="69" t="e">
        <f t="shared" si="59"/>
        <v>#VALUE!</v>
      </c>
    </row>
    <row r="2321" spans="1:6">
      <c r="A2321" s="68" t="e">
        <f t="shared" si="54"/>
        <v>#REF!</v>
      </c>
      <c r="B2321" s="68" t="e">
        <f t="shared" si="55"/>
        <v>#REF!</v>
      </c>
      <c r="C2321" s="69" t="str">
        <f t="shared" si="56"/>
        <v/>
      </c>
      <c r="D2321" s="69" t="str">
        <f t="shared" si="57"/>
        <v/>
      </c>
      <c r="E2321" s="69" t="str">
        <f t="shared" si="58"/>
        <v/>
      </c>
      <c r="F2321" s="69" t="e">
        <f t="shared" si="59"/>
        <v>#VALUE!</v>
      </c>
    </row>
    <row r="2322" spans="1:6">
      <c r="A2322" s="68" t="e">
        <f t="shared" si="54"/>
        <v>#REF!</v>
      </c>
      <c r="B2322" s="68" t="e">
        <f t="shared" si="55"/>
        <v>#REF!</v>
      </c>
      <c r="C2322" s="69" t="str">
        <f t="shared" si="56"/>
        <v/>
      </c>
      <c r="D2322" s="69" t="str">
        <f t="shared" si="57"/>
        <v/>
      </c>
      <c r="E2322" s="69" t="str">
        <f t="shared" si="58"/>
        <v/>
      </c>
      <c r="F2322" s="69" t="e">
        <f t="shared" si="59"/>
        <v>#VALUE!</v>
      </c>
    </row>
    <row r="2323" spans="1:6">
      <c r="A2323" s="68" t="e">
        <f t="shared" si="54"/>
        <v>#REF!</v>
      </c>
      <c r="B2323" s="68" t="e">
        <f t="shared" si="55"/>
        <v>#REF!</v>
      </c>
      <c r="C2323" s="69" t="str">
        <f t="shared" si="56"/>
        <v/>
      </c>
      <c r="D2323" s="69" t="str">
        <f t="shared" si="57"/>
        <v/>
      </c>
      <c r="E2323" s="69" t="str">
        <f t="shared" si="58"/>
        <v/>
      </c>
      <c r="F2323" s="69" t="e">
        <f t="shared" si="59"/>
        <v>#VALUE!</v>
      </c>
    </row>
    <row r="2324" spans="1:6">
      <c r="A2324" s="68" t="e">
        <f t="shared" si="54"/>
        <v>#REF!</v>
      </c>
      <c r="B2324" s="68" t="e">
        <f t="shared" si="55"/>
        <v>#REF!</v>
      </c>
      <c r="C2324" s="69" t="str">
        <f t="shared" si="56"/>
        <v/>
      </c>
      <c r="D2324" s="69" t="str">
        <f t="shared" si="57"/>
        <v/>
      </c>
      <c r="E2324" s="69" t="str">
        <f t="shared" si="58"/>
        <v/>
      </c>
      <c r="F2324" s="69" t="e">
        <f t="shared" si="59"/>
        <v>#VALUE!</v>
      </c>
    </row>
    <row r="2325" spans="1:6">
      <c r="A2325" s="68" t="e">
        <f t="shared" si="54"/>
        <v>#REF!</v>
      </c>
      <c r="B2325" s="68" t="e">
        <f t="shared" si="55"/>
        <v>#REF!</v>
      </c>
      <c r="C2325" s="69" t="str">
        <f t="shared" si="56"/>
        <v/>
      </c>
      <c r="D2325" s="69" t="str">
        <f t="shared" si="57"/>
        <v/>
      </c>
      <c r="E2325" s="69" t="str">
        <f t="shared" si="58"/>
        <v/>
      </c>
      <c r="F2325" s="69" t="e">
        <f t="shared" si="59"/>
        <v>#VALUE!</v>
      </c>
    </row>
    <row r="2326" spans="1:6">
      <c r="A2326" s="68" t="e">
        <f t="shared" si="54"/>
        <v>#REF!</v>
      </c>
      <c r="B2326" s="68" t="e">
        <f t="shared" si="55"/>
        <v>#REF!</v>
      </c>
      <c r="C2326" s="69" t="str">
        <f t="shared" si="56"/>
        <v/>
      </c>
      <c r="D2326" s="69" t="str">
        <f t="shared" si="57"/>
        <v/>
      </c>
      <c r="E2326" s="69" t="str">
        <f t="shared" si="58"/>
        <v/>
      </c>
      <c r="F2326" s="69" t="e">
        <f t="shared" si="59"/>
        <v>#VALUE!</v>
      </c>
    </row>
    <row r="2327" spans="1:6">
      <c r="A2327" s="68" t="e">
        <f t="shared" si="54"/>
        <v>#REF!</v>
      </c>
      <c r="B2327" s="68" t="e">
        <f t="shared" si="55"/>
        <v>#REF!</v>
      </c>
      <c r="C2327" s="69" t="str">
        <f t="shared" si="56"/>
        <v/>
      </c>
      <c r="D2327" s="69" t="str">
        <f t="shared" si="57"/>
        <v/>
      </c>
      <c r="E2327" s="69" t="str">
        <f t="shared" si="58"/>
        <v/>
      </c>
      <c r="F2327" s="69" t="e">
        <f t="shared" si="59"/>
        <v>#VALUE!</v>
      </c>
    </row>
    <row r="2328" spans="1:6">
      <c r="A2328" s="68" t="e">
        <f t="shared" si="54"/>
        <v>#REF!</v>
      </c>
      <c r="B2328" s="68" t="e">
        <f t="shared" si="55"/>
        <v>#REF!</v>
      </c>
      <c r="C2328" s="69" t="str">
        <f t="shared" si="56"/>
        <v/>
      </c>
      <c r="D2328" s="69" t="str">
        <f t="shared" si="57"/>
        <v/>
      </c>
      <c r="E2328" s="69" t="str">
        <f t="shared" si="58"/>
        <v/>
      </c>
      <c r="F2328" s="69" t="e">
        <f t="shared" si="59"/>
        <v>#VALUE!</v>
      </c>
    </row>
    <row r="2329" spans="1:6">
      <c r="A2329" s="68" t="e">
        <f t="shared" si="54"/>
        <v>#REF!</v>
      </c>
      <c r="B2329" s="68" t="e">
        <f t="shared" si="55"/>
        <v>#REF!</v>
      </c>
      <c r="C2329" s="69" t="str">
        <f t="shared" si="56"/>
        <v/>
      </c>
      <c r="D2329" s="69" t="str">
        <f t="shared" si="57"/>
        <v/>
      </c>
      <c r="E2329" s="69" t="str">
        <f t="shared" si="58"/>
        <v/>
      </c>
      <c r="F2329" s="69" t="e">
        <f t="shared" si="59"/>
        <v>#VALUE!</v>
      </c>
    </row>
    <row r="2330" spans="1:6">
      <c r="A2330" s="68" t="e">
        <f t="shared" si="54"/>
        <v>#REF!</v>
      </c>
      <c r="B2330" s="68" t="e">
        <f t="shared" si="55"/>
        <v>#REF!</v>
      </c>
      <c r="C2330" s="69" t="str">
        <f t="shared" si="56"/>
        <v/>
      </c>
      <c r="D2330" s="69" t="str">
        <f t="shared" si="57"/>
        <v/>
      </c>
      <c r="E2330" s="69" t="str">
        <f t="shared" si="58"/>
        <v/>
      </c>
      <c r="F2330" s="69" t="e">
        <f t="shared" si="59"/>
        <v>#VALUE!</v>
      </c>
    </row>
    <row r="2331" spans="1:6">
      <c r="A2331" s="68" t="e">
        <f t="shared" si="54"/>
        <v>#REF!</v>
      </c>
      <c r="B2331" s="68" t="e">
        <f t="shared" si="55"/>
        <v>#REF!</v>
      </c>
      <c r="C2331" s="69" t="str">
        <f t="shared" si="56"/>
        <v/>
      </c>
      <c r="D2331" s="69" t="str">
        <f t="shared" si="57"/>
        <v/>
      </c>
      <c r="E2331" s="69" t="str">
        <f t="shared" si="58"/>
        <v/>
      </c>
      <c r="F2331" s="69" t="e">
        <f t="shared" si="59"/>
        <v>#VALUE!</v>
      </c>
    </row>
    <row r="2332" spans="1:6">
      <c r="A2332" s="68" t="e">
        <f t="shared" si="54"/>
        <v>#REF!</v>
      </c>
      <c r="B2332" s="68" t="e">
        <f t="shared" si="55"/>
        <v>#REF!</v>
      </c>
      <c r="C2332" s="69" t="str">
        <f t="shared" si="56"/>
        <v/>
      </c>
      <c r="D2332" s="69" t="str">
        <f t="shared" si="57"/>
        <v/>
      </c>
      <c r="E2332" s="69" t="str">
        <f t="shared" si="58"/>
        <v/>
      </c>
      <c r="F2332" s="69" t="e">
        <f t="shared" si="59"/>
        <v>#VALUE!</v>
      </c>
    </row>
    <row r="2333" spans="1:6">
      <c r="A2333" s="68" t="e">
        <f t="shared" si="54"/>
        <v>#REF!</v>
      </c>
      <c r="B2333" s="68" t="e">
        <f t="shared" si="55"/>
        <v>#REF!</v>
      </c>
      <c r="C2333" s="69" t="str">
        <f t="shared" si="56"/>
        <v/>
      </c>
      <c r="D2333" s="69" t="str">
        <f t="shared" si="57"/>
        <v/>
      </c>
      <c r="E2333" s="69" t="str">
        <f t="shared" si="58"/>
        <v/>
      </c>
      <c r="F2333" s="69" t="e">
        <f t="shared" si="59"/>
        <v>#VALUE!</v>
      </c>
    </row>
    <row r="2334" spans="1:6">
      <c r="A2334" s="68" t="e">
        <f t="shared" si="54"/>
        <v>#REF!</v>
      </c>
      <c r="B2334" s="68" t="e">
        <f t="shared" si="55"/>
        <v>#REF!</v>
      </c>
      <c r="C2334" s="69" t="str">
        <f t="shared" si="56"/>
        <v/>
      </c>
      <c r="D2334" s="69" t="str">
        <f t="shared" si="57"/>
        <v/>
      </c>
      <c r="E2334" s="69" t="str">
        <f t="shared" si="58"/>
        <v/>
      </c>
      <c r="F2334" s="69" t="e">
        <f t="shared" si="59"/>
        <v>#VALUE!</v>
      </c>
    </row>
    <row r="2335" spans="1:6">
      <c r="A2335" s="68" t="e">
        <f t="shared" si="54"/>
        <v>#REF!</v>
      </c>
      <c r="B2335" s="68" t="e">
        <f t="shared" si="55"/>
        <v>#REF!</v>
      </c>
      <c r="C2335" s="69" t="str">
        <f t="shared" si="56"/>
        <v/>
      </c>
      <c r="D2335" s="69" t="str">
        <f t="shared" si="57"/>
        <v/>
      </c>
      <c r="E2335" s="69" t="str">
        <f t="shared" si="58"/>
        <v/>
      </c>
      <c r="F2335" s="69" t="e">
        <f t="shared" si="59"/>
        <v>#VALUE!</v>
      </c>
    </row>
    <row r="2336" spans="1:6">
      <c r="A2336" s="68" t="e">
        <f t="shared" si="54"/>
        <v>#REF!</v>
      </c>
      <c r="B2336" s="68" t="e">
        <f t="shared" si="55"/>
        <v>#REF!</v>
      </c>
      <c r="C2336" s="69" t="str">
        <f t="shared" si="56"/>
        <v/>
      </c>
      <c r="D2336" s="69" t="str">
        <f t="shared" si="57"/>
        <v/>
      </c>
      <c r="E2336" s="69" t="str">
        <f t="shared" si="58"/>
        <v/>
      </c>
      <c r="F2336" s="69" t="e">
        <f t="shared" si="59"/>
        <v>#VALUE!</v>
      </c>
    </row>
    <row r="2337" spans="1:6">
      <c r="A2337" s="68" t="e">
        <f t="shared" si="54"/>
        <v>#REF!</v>
      </c>
      <c r="B2337" s="68" t="e">
        <f t="shared" si="55"/>
        <v>#REF!</v>
      </c>
      <c r="C2337" s="69" t="str">
        <f t="shared" si="56"/>
        <v/>
      </c>
      <c r="D2337" s="69" t="str">
        <f t="shared" si="57"/>
        <v/>
      </c>
      <c r="E2337" s="69" t="str">
        <f t="shared" si="58"/>
        <v/>
      </c>
      <c r="F2337" s="69" t="e">
        <f t="shared" si="59"/>
        <v>#VALUE!</v>
      </c>
    </row>
    <row r="2338" spans="1:6">
      <c r="A2338" s="68" t="e">
        <f t="shared" si="54"/>
        <v>#REF!</v>
      </c>
      <c r="B2338" s="68" t="e">
        <f t="shared" si="55"/>
        <v>#REF!</v>
      </c>
      <c r="C2338" s="69" t="str">
        <f t="shared" si="56"/>
        <v/>
      </c>
      <c r="D2338" s="69" t="str">
        <f t="shared" si="57"/>
        <v/>
      </c>
      <c r="E2338" s="69" t="str">
        <f t="shared" si="58"/>
        <v/>
      </c>
      <c r="F2338" s="69" t="e">
        <f t="shared" si="59"/>
        <v>#VALUE!</v>
      </c>
    </row>
    <row r="2339" spans="1:6">
      <c r="A2339" s="68" t="e">
        <f t="shared" si="54"/>
        <v>#REF!</v>
      </c>
      <c r="B2339" s="68" t="e">
        <f t="shared" si="55"/>
        <v>#REF!</v>
      </c>
      <c r="C2339" s="69" t="str">
        <f t="shared" si="56"/>
        <v/>
      </c>
      <c r="D2339" s="69" t="str">
        <f t="shared" si="57"/>
        <v/>
      </c>
      <c r="E2339" s="69" t="str">
        <f t="shared" si="58"/>
        <v/>
      </c>
      <c r="F2339" s="69" t="e">
        <f t="shared" si="59"/>
        <v>#VALUE!</v>
      </c>
    </row>
    <row r="2340" spans="1:6">
      <c r="A2340" s="68" t="e">
        <f t="shared" si="54"/>
        <v>#REF!</v>
      </c>
      <c r="B2340" s="68" t="e">
        <f t="shared" si="55"/>
        <v>#REF!</v>
      </c>
      <c r="C2340" s="69" t="str">
        <f t="shared" si="56"/>
        <v/>
      </c>
      <c r="D2340" s="69" t="str">
        <f t="shared" si="57"/>
        <v/>
      </c>
      <c r="E2340" s="69" t="str">
        <f t="shared" si="58"/>
        <v/>
      </c>
      <c r="F2340" s="69" t="e">
        <f t="shared" si="59"/>
        <v>#VALUE!</v>
      </c>
    </row>
    <row r="2341" spans="1:6">
      <c r="A2341" s="68" t="e">
        <f t="shared" si="54"/>
        <v>#REF!</v>
      </c>
      <c r="B2341" s="68" t="e">
        <f t="shared" si="55"/>
        <v>#REF!</v>
      </c>
      <c r="C2341" s="69" t="str">
        <f t="shared" si="56"/>
        <v/>
      </c>
      <c r="D2341" s="69" t="str">
        <f t="shared" si="57"/>
        <v/>
      </c>
      <c r="E2341" s="69" t="str">
        <f t="shared" si="58"/>
        <v/>
      </c>
      <c r="F2341" s="69" t="e">
        <f t="shared" si="59"/>
        <v>#VALUE!</v>
      </c>
    </row>
    <row r="2342" spans="1:6">
      <c r="A2342" s="68" t="e">
        <f t="shared" si="54"/>
        <v>#REF!</v>
      </c>
      <c r="B2342" s="68" t="e">
        <f t="shared" si="55"/>
        <v>#REF!</v>
      </c>
      <c r="C2342" s="69" t="str">
        <f t="shared" si="56"/>
        <v/>
      </c>
      <c r="D2342" s="69" t="str">
        <f t="shared" si="57"/>
        <v/>
      </c>
      <c r="E2342" s="69" t="str">
        <f t="shared" si="58"/>
        <v/>
      </c>
      <c r="F2342" s="69" t="e">
        <f t="shared" si="59"/>
        <v>#VALUE!</v>
      </c>
    </row>
    <row r="2343" spans="1:6">
      <c r="A2343" s="68" t="e">
        <f t="shared" si="54"/>
        <v>#REF!</v>
      </c>
      <c r="B2343" s="68" t="e">
        <f t="shared" si="55"/>
        <v>#REF!</v>
      </c>
      <c r="C2343" s="69" t="str">
        <f t="shared" si="56"/>
        <v/>
      </c>
      <c r="D2343" s="69" t="str">
        <f t="shared" si="57"/>
        <v/>
      </c>
      <c r="E2343" s="69" t="str">
        <f t="shared" si="58"/>
        <v/>
      </c>
      <c r="F2343" s="69" t="e">
        <f t="shared" si="59"/>
        <v>#VALUE!</v>
      </c>
    </row>
    <row r="2344" spans="1:6">
      <c r="A2344" s="68" t="e">
        <f t="shared" si="54"/>
        <v>#REF!</v>
      </c>
      <c r="B2344" s="68" t="e">
        <f t="shared" si="55"/>
        <v>#REF!</v>
      </c>
      <c r="C2344" s="69" t="str">
        <f t="shared" si="56"/>
        <v/>
      </c>
      <c r="D2344" s="69" t="str">
        <f t="shared" si="57"/>
        <v/>
      </c>
      <c r="E2344" s="69" t="str">
        <f t="shared" si="58"/>
        <v/>
      </c>
      <c r="F2344" s="69" t="e">
        <f t="shared" si="59"/>
        <v>#VALUE!</v>
      </c>
    </row>
    <row r="2345" spans="1:6">
      <c r="A2345" s="68" t="e">
        <f t="shared" si="54"/>
        <v>#REF!</v>
      </c>
      <c r="B2345" s="68" t="e">
        <f t="shared" si="55"/>
        <v>#REF!</v>
      </c>
      <c r="C2345" s="69" t="str">
        <f t="shared" si="56"/>
        <v/>
      </c>
      <c r="D2345" s="69" t="str">
        <f t="shared" si="57"/>
        <v/>
      </c>
      <c r="E2345" s="69" t="str">
        <f t="shared" si="58"/>
        <v/>
      </c>
      <c r="F2345" s="69" t="e">
        <f t="shared" si="59"/>
        <v>#VALUE!</v>
      </c>
    </row>
    <row r="2346" spans="1:6">
      <c r="A2346" s="68" t="e">
        <f t="shared" si="54"/>
        <v>#REF!</v>
      </c>
      <c r="B2346" s="68" t="e">
        <f t="shared" si="55"/>
        <v>#REF!</v>
      </c>
      <c r="C2346" s="69" t="str">
        <f t="shared" si="56"/>
        <v/>
      </c>
      <c r="D2346" s="69" t="str">
        <f t="shared" si="57"/>
        <v/>
      </c>
      <c r="E2346" s="69" t="str">
        <f t="shared" si="58"/>
        <v/>
      </c>
      <c r="F2346" s="69" t="e">
        <f t="shared" si="59"/>
        <v>#VALUE!</v>
      </c>
    </row>
    <row r="2347" spans="1:6">
      <c r="A2347" s="68" t="e">
        <f t="shared" si="54"/>
        <v>#REF!</v>
      </c>
      <c r="B2347" s="68" t="e">
        <f t="shared" si="55"/>
        <v>#REF!</v>
      </c>
      <c r="C2347" s="69" t="str">
        <f t="shared" si="56"/>
        <v/>
      </c>
      <c r="D2347" s="69" t="str">
        <f t="shared" si="57"/>
        <v/>
      </c>
      <c r="E2347" s="69" t="str">
        <f t="shared" si="58"/>
        <v/>
      </c>
      <c r="F2347" s="69" t="e">
        <f t="shared" si="59"/>
        <v>#VALUE!</v>
      </c>
    </row>
    <row r="2348" spans="1:6">
      <c r="A2348" s="68" t="e">
        <f t="shared" si="54"/>
        <v>#REF!</v>
      </c>
      <c r="B2348" s="68" t="e">
        <f t="shared" si="55"/>
        <v>#REF!</v>
      </c>
      <c r="C2348" s="69" t="str">
        <f t="shared" si="56"/>
        <v/>
      </c>
      <c r="D2348" s="69" t="str">
        <f t="shared" si="57"/>
        <v/>
      </c>
      <c r="E2348" s="69" t="str">
        <f t="shared" si="58"/>
        <v/>
      </c>
      <c r="F2348" s="69" t="e">
        <f t="shared" si="59"/>
        <v>#VALUE!</v>
      </c>
    </row>
    <row r="2349" spans="1:6">
      <c r="A2349" s="68" t="e">
        <f t="shared" si="54"/>
        <v>#REF!</v>
      </c>
      <c r="B2349" s="68" t="e">
        <f t="shared" si="55"/>
        <v>#REF!</v>
      </c>
      <c r="C2349" s="69" t="str">
        <f t="shared" si="56"/>
        <v/>
      </c>
      <c r="D2349" s="69" t="str">
        <f t="shared" si="57"/>
        <v/>
      </c>
      <c r="E2349" s="69" t="str">
        <f t="shared" si="58"/>
        <v/>
      </c>
      <c r="F2349" s="69" t="e">
        <f t="shared" si="59"/>
        <v>#VALUE!</v>
      </c>
    </row>
    <row r="2350" spans="1:6">
      <c r="A2350" s="68" t="e">
        <f t="shared" si="54"/>
        <v>#REF!</v>
      </c>
      <c r="B2350" s="68" t="e">
        <f t="shared" si="55"/>
        <v>#REF!</v>
      </c>
      <c r="C2350" s="69" t="str">
        <f t="shared" si="56"/>
        <v/>
      </c>
      <c r="D2350" s="69" t="str">
        <f t="shared" si="57"/>
        <v/>
      </c>
      <c r="E2350" s="69" t="str">
        <f t="shared" si="58"/>
        <v/>
      </c>
      <c r="F2350" s="69" t="e">
        <f t="shared" si="59"/>
        <v>#VALUE!</v>
      </c>
    </row>
    <row r="2351" spans="1:6">
      <c r="A2351" s="68" t="e">
        <f t="shared" si="54"/>
        <v>#REF!</v>
      </c>
      <c r="B2351" s="68" t="e">
        <f t="shared" si="55"/>
        <v>#REF!</v>
      </c>
      <c r="C2351" s="69" t="str">
        <f t="shared" si="56"/>
        <v/>
      </c>
      <c r="D2351" s="69" t="str">
        <f t="shared" si="57"/>
        <v/>
      </c>
      <c r="E2351" s="69" t="str">
        <f t="shared" si="58"/>
        <v/>
      </c>
      <c r="F2351" s="69" t="e">
        <f t="shared" si="59"/>
        <v>#VALUE!</v>
      </c>
    </row>
    <row r="2352" spans="1:6">
      <c r="A2352" s="68" t="e">
        <f t="shared" si="54"/>
        <v>#REF!</v>
      </c>
      <c r="B2352" s="68" t="e">
        <f t="shared" si="55"/>
        <v>#REF!</v>
      </c>
      <c r="C2352" s="69" t="str">
        <f t="shared" si="56"/>
        <v/>
      </c>
      <c r="D2352" s="69" t="str">
        <f t="shared" si="57"/>
        <v/>
      </c>
      <c r="E2352" s="69" t="str">
        <f t="shared" si="58"/>
        <v/>
      </c>
      <c r="F2352" s="69" t="e">
        <f t="shared" si="59"/>
        <v>#VALUE!</v>
      </c>
    </row>
    <row r="2353" spans="1:6">
      <c r="A2353" s="68" t="e">
        <f t="shared" si="54"/>
        <v>#REF!</v>
      </c>
      <c r="B2353" s="68" t="e">
        <f t="shared" si="55"/>
        <v>#REF!</v>
      </c>
      <c r="C2353" s="69" t="str">
        <f t="shared" si="56"/>
        <v/>
      </c>
      <c r="D2353" s="69" t="str">
        <f t="shared" si="57"/>
        <v/>
      </c>
      <c r="E2353" s="69" t="str">
        <f t="shared" si="58"/>
        <v/>
      </c>
      <c r="F2353" s="69" t="e">
        <f t="shared" si="59"/>
        <v>#VALUE!</v>
      </c>
    </row>
    <row r="2354" spans="1:6">
      <c r="A2354" s="68" t="e">
        <f t="shared" si="54"/>
        <v>#REF!</v>
      </c>
      <c r="B2354" s="68" t="e">
        <f t="shared" si="55"/>
        <v>#REF!</v>
      </c>
      <c r="C2354" s="69" t="str">
        <f t="shared" si="56"/>
        <v/>
      </c>
      <c r="D2354" s="69" t="str">
        <f t="shared" si="57"/>
        <v/>
      </c>
      <c r="E2354" s="69" t="str">
        <f t="shared" si="58"/>
        <v/>
      </c>
      <c r="F2354" s="69" t="e">
        <f t="shared" si="59"/>
        <v>#VALUE!</v>
      </c>
    </row>
    <row r="2355" spans="1:6">
      <c r="A2355" s="68" t="e">
        <f t="shared" si="54"/>
        <v>#REF!</v>
      </c>
      <c r="B2355" s="68" t="e">
        <f t="shared" si="55"/>
        <v>#REF!</v>
      </c>
      <c r="C2355" s="69" t="str">
        <f t="shared" si="56"/>
        <v/>
      </c>
      <c r="D2355" s="69" t="str">
        <f t="shared" si="57"/>
        <v/>
      </c>
      <c r="E2355" s="69" t="str">
        <f t="shared" si="58"/>
        <v/>
      </c>
      <c r="F2355" s="69" t="e">
        <f t="shared" si="59"/>
        <v>#VALUE!</v>
      </c>
    </row>
    <row r="2356" spans="1:6">
      <c r="A2356" s="68" t="e">
        <f t="shared" si="54"/>
        <v>#REF!</v>
      </c>
      <c r="B2356" s="68" t="e">
        <f t="shared" si="55"/>
        <v>#REF!</v>
      </c>
      <c r="C2356" s="69" t="str">
        <f t="shared" si="56"/>
        <v/>
      </c>
      <c r="D2356" s="69" t="str">
        <f t="shared" si="57"/>
        <v/>
      </c>
      <c r="E2356" s="69" t="str">
        <f t="shared" si="58"/>
        <v/>
      </c>
      <c r="F2356" s="69" t="e">
        <f t="shared" si="59"/>
        <v>#VALUE!</v>
      </c>
    </row>
    <row r="2357" spans="1:6">
      <c r="A2357" s="68" t="e">
        <f t="shared" si="54"/>
        <v>#REF!</v>
      </c>
      <c r="B2357" s="68" t="e">
        <f t="shared" si="55"/>
        <v>#REF!</v>
      </c>
      <c r="C2357" s="69" t="str">
        <f t="shared" si="56"/>
        <v/>
      </c>
      <c r="D2357" s="69" t="str">
        <f t="shared" si="57"/>
        <v/>
      </c>
      <c r="E2357" s="69" t="str">
        <f t="shared" si="58"/>
        <v/>
      </c>
      <c r="F2357" s="69" t="e">
        <f t="shared" si="59"/>
        <v>#VALUE!</v>
      </c>
    </row>
    <row r="2358" spans="1:6">
      <c r="A2358" s="68" t="e">
        <f t="shared" si="54"/>
        <v>#REF!</v>
      </c>
      <c r="B2358" s="68" t="e">
        <f t="shared" si="55"/>
        <v>#REF!</v>
      </c>
      <c r="C2358" s="69" t="str">
        <f t="shared" si="56"/>
        <v/>
      </c>
      <c r="D2358" s="69" t="str">
        <f t="shared" si="57"/>
        <v/>
      </c>
      <c r="E2358" s="69" t="str">
        <f t="shared" si="58"/>
        <v/>
      </c>
      <c r="F2358" s="69" t="e">
        <f t="shared" si="59"/>
        <v>#VALUE!</v>
      </c>
    </row>
    <row r="2359" spans="1:6">
      <c r="A2359" s="68" t="e">
        <f t="shared" si="54"/>
        <v>#REF!</v>
      </c>
      <c r="B2359" s="68" t="e">
        <f t="shared" si="55"/>
        <v>#REF!</v>
      </c>
      <c r="C2359" s="69" t="str">
        <f t="shared" si="56"/>
        <v/>
      </c>
      <c r="D2359" s="69" t="str">
        <f t="shared" si="57"/>
        <v/>
      </c>
      <c r="E2359" s="69" t="str">
        <f t="shared" si="58"/>
        <v/>
      </c>
      <c r="F2359" s="69" t="e">
        <f t="shared" si="59"/>
        <v>#VALUE!</v>
      </c>
    </row>
    <row r="2360" spans="1:6">
      <c r="A2360" s="68" t="e">
        <f t="shared" si="54"/>
        <v>#REF!</v>
      </c>
      <c r="B2360" s="68" t="e">
        <f t="shared" si="55"/>
        <v>#REF!</v>
      </c>
      <c r="C2360" s="69" t="str">
        <f t="shared" si="56"/>
        <v/>
      </c>
      <c r="D2360" s="69" t="str">
        <f t="shared" si="57"/>
        <v/>
      </c>
      <c r="E2360" s="69" t="str">
        <f t="shared" si="58"/>
        <v/>
      </c>
      <c r="F2360" s="69" t="e">
        <f t="shared" si="59"/>
        <v>#VALUE!</v>
      </c>
    </row>
    <row r="2361" spans="1:6">
      <c r="A2361" s="68" t="e">
        <f t="shared" si="54"/>
        <v>#REF!</v>
      </c>
      <c r="B2361" s="68" t="e">
        <f t="shared" si="55"/>
        <v>#REF!</v>
      </c>
      <c r="C2361" s="69" t="str">
        <f t="shared" si="56"/>
        <v/>
      </c>
      <c r="D2361" s="69" t="str">
        <f t="shared" si="57"/>
        <v/>
      </c>
      <c r="E2361" s="69" t="str">
        <f t="shared" si="58"/>
        <v/>
      </c>
      <c r="F2361" s="69" t="e">
        <f t="shared" si="59"/>
        <v>#VALUE!</v>
      </c>
    </row>
    <row r="2362" spans="1:6">
      <c r="A2362" s="68" t="e">
        <f t="shared" si="54"/>
        <v>#REF!</v>
      </c>
      <c r="B2362" s="68" t="e">
        <f t="shared" si="55"/>
        <v>#REF!</v>
      </c>
      <c r="C2362" s="69" t="str">
        <f t="shared" si="56"/>
        <v/>
      </c>
      <c r="D2362" s="69" t="str">
        <f t="shared" si="57"/>
        <v/>
      </c>
      <c r="E2362" s="69" t="str">
        <f t="shared" si="58"/>
        <v/>
      </c>
      <c r="F2362" s="69" t="e">
        <f t="shared" si="59"/>
        <v>#VALUE!</v>
      </c>
    </row>
    <row r="2363" spans="1:6">
      <c r="A2363" s="68" t="e">
        <f t="shared" si="54"/>
        <v>#REF!</v>
      </c>
      <c r="B2363" s="68" t="e">
        <f t="shared" si="55"/>
        <v>#REF!</v>
      </c>
      <c r="C2363" s="69" t="str">
        <f t="shared" si="56"/>
        <v/>
      </c>
      <c r="D2363" s="69" t="str">
        <f t="shared" si="57"/>
        <v/>
      </c>
      <c r="E2363" s="69" t="str">
        <f t="shared" si="58"/>
        <v/>
      </c>
      <c r="F2363" s="69" t="e">
        <f t="shared" si="59"/>
        <v>#VALUE!</v>
      </c>
    </row>
    <row r="2364" spans="1:6">
      <c r="A2364" s="68" t="e">
        <f t="shared" si="54"/>
        <v>#REF!</v>
      </c>
      <c r="B2364" s="68" t="e">
        <f t="shared" si="55"/>
        <v>#REF!</v>
      </c>
      <c r="C2364" s="69" t="str">
        <f t="shared" si="56"/>
        <v/>
      </c>
      <c r="D2364" s="69" t="str">
        <f t="shared" si="57"/>
        <v/>
      </c>
      <c r="E2364" s="69" t="str">
        <f t="shared" si="58"/>
        <v/>
      </c>
      <c r="F2364" s="69" t="e">
        <f t="shared" si="59"/>
        <v>#VALUE!</v>
      </c>
    </row>
    <row r="2365" spans="1:6">
      <c r="A2365" s="68" t="e">
        <f t="shared" si="54"/>
        <v>#REF!</v>
      </c>
      <c r="B2365" s="68" t="e">
        <f t="shared" si="55"/>
        <v>#REF!</v>
      </c>
      <c r="C2365" s="69" t="str">
        <f t="shared" si="56"/>
        <v/>
      </c>
      <c r="D2365" s="69" t="str">
        <f t="shared" si="57"/>
        <v/>
      </c>
      <c r="E2365" s="69" t="str">
        <f t="shared" si="58"/>
        <v/>
      </c>
      <c r="F2365" s="69" t="e">
        <f t="shared" si="59"/>
        <v>#VALUE!</v>
      </c>
    </row>
    <row r="2366" spans="1:6">
      <c r="A2366" s="68" t="e">
        <f t="shared" si="54"/>
        <v>#REF!</v>
      </c>
      <c r="B2366" s="68" t="e">
        <f t="shared" si="55"/>
        <v>#REF!</v>
      </c>
      <c r="C2366" s="69" t="str">
        <f t="shared" si="56"/>
        <v/>
      </c>
      <c r="D2366" s="69" t="str">
        <f t="shared" si="57"/>
        <v/>
      </c>
      <c r="E2366" s="69" t="str">
        <f t="shared" si="58"/>
        <v/>
      </c>
      <c r="F2366" s="69" t="e">
        <f t="shared" si="59"/>
        <v>#VALUE!</v>
      </c>
    </row>
    <row r="2367" spans="1:6">
      <c r="A2367" s="68" t="e">
        <f t="shared" si="54"/>
        <v>#REF!</v>
      </c>
      <c r="B2367" s="68" t="e">
        <f t="shared" si="55"/>
        <v>#REF!</v>
      </c>
      <c r="C2367" s="69" t="str">
        <f t="shared" si="56"/>
        <v/>
      </c>
      <c r="D2367" s="69" t="str">
        <f t="shared" si="57"/>
        <v/>
      </c>
      <c r="E2367" s="69" t="str">
        <f t="shared" si="58"/>
        <v/>
      </c>
      <c r="F2367" s="69" t="e">
        <f t="shared" si="59"/>
        <v>#VALUE!</v>
      </c>
    </row>
    <row r="2368" spans="1:6">
      <c r="A2368" s="68" t="e">
        <f t="shared" si="54"/>
        <v>#REF!</v>
      </c>
      <c r="B2368" s="68" t="e">
        <f t="shared" si="55"/>
        <v>#REF!</v>
      </c>
      <c r="C2368" s="69" t="str">
        <f t="shared" si="56"/>
        <v/>
      </c>
      <c r="D2368" s="69" t="str">
        <f t="shared" si="57"/>
        <v/>
      </c>
      <c r="E2368" s="69" t="str">
        <f t="shared" si="58"/>
        <v/>
      </c>
      <c r="F2368" s="69" t="e">
        <f t="shared" si="59"/>
        <v>#VALUE!</v>
      </c>
    </row>
    <row r="2369" spans="1:6">
      <c r="A2369" s="68" t="e">
        <f t="shared" si="54"/>
        <v>#REF!</v>
      </c>
      <c r="B2369" s="68" t="e">
        <f t="shared" si="55"/>
        <v>#REF!</v>
      </c>
      <c r="C2369" s="69" t="str">
        <f t="shared" si="56"/>
        <v/>
      </c>
      <c r="D2369" s="69" t="str">
        <f t="shared" si="57"/>
        <v/>
      </c>
      <c r="E2369" s="69" t="str">
        <f t="shared" si="58"/>
        <v/>
      </c>
      <c r="F2369" s="69" t="e">
        <f t="shared" si="59"/>
        <v>#VALUE!</v>
      </c>
    </row>
    <row r="2370" spans="1:6">
      <c r="A2370" s="68" t="e">
        <f t="shared" si="54"/>
        <v>#REF!</v>
      </c>
      <c r="B2370" s="68" t="e">
        <f t="shared" si="55"/>
        <v>#REF!</v>
      </c>
      <c r="C2370" s="69" t="str">
        <f t="shared" si="56"/>
        <v/>
      </c>
      <c r="D2370" s="69" t="str">
        <f t="shared" si="57"/>
        <v/>
      </c>
      <c r="E2370" s="69" t="str">
        <f t="shared" si="58"/>
        <v/>
      </c>
      <c r="F2370" s="69" t="e">
        <f t="shared" si="59"/>
        <v>#VALUE!</v>
      </c>
    </row>
    <row r="2371" spans="1:6">
      <c r="A2371" s="68" t="e">
        <f t="shared" si="54"/>
        <v>#REF!</v>
      </c>
      <c r="B2371" s="68" t="e">
        <f t="shared" si="55"/>
        <v>#REF!</v>
      </c>
      <c r="C2371" s="69" t="str">
        <f t="shared" si="56"/>
        <v/>
      </c>
      <c r="D2371" s="69" t="str">
        <f t="shared" si="57"/>
        <v/>
      </c>
      <c r="E2371" s="69" t="str">
        <f t="shared" si="58"/>
        <v/>
      </c>
      <c r="F2371" s="69" t="e">
        <f t="shared" si="59"/>
        <v>#VALUE!</v>
      </c>
    </row>
    <row r="2372" spans="1:6">
      <c r="A2372" s="68" t="e">
        <f t="shared" si="54"/>
        <v>#REF!</v>
      </c>
      <c r="B2372" s="68" t="e">
        <f t="shared" si="55"/>
        <v>#REF!</v>
      </c>
      <c r="C2372" s="69" t="str">
        <f t="shared" si="56"/>
        <v/>
      </c>
      <c r="D2372" s="69" t="str">
        <f t="shared" si="57"/>
        <v/>
      </c>
      <c r="E2372" s="69" t="str">
        <f t="shared" si="58"/>
        <v/>
      </c>
      <c r="F2372" s="69" t="e">
        <f t="shared" si="59"/>
        <v>#VALUE!</v>
      </c>
    </row>
    <row r="2373" spans="1:6">
      <c r="A2373" s="68" t="e">
        <f t="shared" si="54"/>
        <v>#REF!</v>
      </c>
      <c r="B2373" s="68" t="e">
        <f t="shared" si="55"/>
        <v>#REF!</v>
      </c>
      <c r="C2373" s="69" t="str">
        <f t="shared" si="56"/>
        <v/>
      </c>
      <c r="D2373" s="69" t="str">
        <f t="shared" si="57"/>
        <v/>
      </c>
      <c r="E2373" s="69" t="str">
        <f t="shared" si="58"/>
        <v/>
      </c>
      <c r="F2373" s="69" t="e">
        <f t="shared" si="59"/>
        <v>#VALUE!</v>
      </c>
    </row>
    <row r="2374" spans="1:6">
      <c r="A2374" s="68" t="e">
        <f t="shared" si="54"/>
        <v>#REF!</v>
      </c>
      <c r="B2374" s="68" t="e">
        <f t="shared" si="55"/>
        <v>#REF!</v>
      </c>
      <c r="C2374" s="69" t="str">
        <f t="shared" si="56"/>
        <v/>
      </c>
      <c r="D2374" s="69" t="str">
        <f t="shared" si="57"/>
        <v/>
      </c>
      <c r="E2374" s="69" t="str">
        <f t="shared" si="58"/>
        <v/>
      </c>
      <c r="F2374" s="69" t="e">
        <f t="shared" si="59"/>
        <v>#VALUE!</v>
      </c>
    </row>
    <row r="2375" spans="1:6">
      <c r="A2375" s="68" t="e">
        <f t="shared" si="54"/>
        <v>#REF!</v>
      </c>
      <c r="B2375" s="68" t="e">
        <f t="shared" si="55"/>
        <v>#REF!</v>
      </c>
      <c r="C2375" s="69" t="str">
        <f t="shared" si="56"/>
        <v/>
      </c>
      <c r="D2375" s="69" t="str">
        <f t="shared" si="57"/>
        <v/>
      </c>
      <c r="E2375" s="69" t="str">
        <f t="shared" si="58"/>
        <v/>
      </c>
      <c r="F2375" s="69" t="e">
        <f t="shared" si="59"/>
        <v>#VALUE!</v>
      </c>
    </row>
    <row r="2376" spans="1:6">
      <c r="A2376" s="68" t="e">
        <f t="shared" si="54"/>
        <v>#REF!</v>
      </c>
      <c r="B2376" s="68" t="e">
        <f t="shared" si="55"/>
        <v>#REF!</v>
      </c>
      <c r="C2376" s="69" t="str">
        <f t="shared" si="56"/>
        <v/>
      </c>
      <c r="D2376" s="69" t="str">
        <f t="shared" si="57"/>
        <v/>
      </c>
      <c r="E2376" s="69" t="str">
        <f t="shared" si="58"/>
        <v/>
      </c>
      <c r="F2376" s="69" t="e">
        <f t="shared" si="59"/>
        <v>#VALUE!</v>
      </c>
    </row>
    <row r="2377" spans="1:6">
      <c r="A2377" s="68" t="e">
        <f t="shared" si="54"/>
        <v>#REF!</v>
      </c>
      <c r="B2377" s="68" t="e">
        <f t="shared" si="55"/>
        <v>#REF!</v>
      </c>
      <c r="C2377" s="69" t="str">
        <f t="shared" si="56"/>
        <v/>
      </c>
      <c r="D2377" s="69" t="str">
        <f t="shared" si="57"/>
        <v/>
      </c>
      <c r="E2377" s="69" t="str">
        <f t="shared" si="58"/>
        <v/>
      </c>
      <c r="F2377" s="69" t="e">
        <f t="shared" si="59"/>
        <v>#VALUE!</v>
      </c>
    </row>
    <row r="2378" spans="1:6">
      <c r="A2378" s="68" t="e">
        <f t="shared" si="54"/>
        <v>#REF!</v>
      </c>
      <c r="B2378" s="68" t="e">
        <f t="shared" si="55"/>
        <v>#REF!</v>
      </c>
      <c r="C2378" s="69" t="str">
        <f t="shared" si="56"/>
        <v/>
      </c>
      <c r="D2378" s="69" t="str">
        <f t="shared" si="57"/>
        <v/>
      </c>
      <c r="E2378" s="69" t="str">
        <f t="shared" si="58"/>
        <v/>
      </c>
      <c r="F2378" s="69" t="e">
        <f t="shared" si="59"/>
        <v>#VALUE!</v>
      </c>
    </row>
    <row r="2379" spans="1:6">
      <c r="A2379" s="68" t="e">
        <f t="shared" si="54"/>
        <v>#REF!</v>
      </c>
      <c r="B2379" s="68" t="e">
        <f t="shared" si="55"/>
        <v>#REF!</v>
      </c>
      <c r="C2379" s="69" t="str">
        <f t="shared" si="56"/>
        <v/>
      </c>
      <c r="D2379" s="69" t="str">
        <f t="shared" si="57"/>
        <v/>
      </c>
      <c r="E2379" s="69" t="str">
        <f t="shared" si="58"/>
        <v/>
      </c>
      <c r="F2379" s="69" t="e">
        <f t="shared" si="59"/>
        <v>#VALUE!</v>
      </c>
    </row>
    <row r="2380" spans="1:6">
      <c r="A2380" s="68" t="e">
        <f t="shared" si="54"/>
        <v>#REF!</v>
      </c>
      <c r="B2380" s="68" t="e">
        <f t="shared" si="55"/>
        <v>#REF!</v>
      </c>
      <c r="C2380" s="69" t="str">
        <f t="shared" si="56"/>
        <v/>
      </c>
      <c r="D2380" s="69" t="str">
        <f t="shared" si="57"/>
        <v/>
      </c>
      <c r="E2380" s="69" t="str">
        <f t="shared" si="58"/>
        <v/>
      </c>
      <c r="F2380" s="69" t="e">
        <f t="shared" si="59"/>
        <v>#VALUE!</v>
      </c>
    </row>
    <row r="2381" spans="1:6">
      <c r="A2381" s="68" t="e">
        <f t="shared" si="54"/>
        <v>#REF!</v>
      </c>
      <c r="B2381" s="68" t="e">
        <f t="shared" si="55"/>
        <v>#REF!</v>
      </c>
      <c r="C2381" s="69" t="str">
        <f t="shared" si="56"/>
        <v/>
      </c>
      <c r="D2381" s="69" t="str">
        <f t="shared" si="57"/>
        <v/>
      </c>
      <c r="E2381" s="69" t="str">
        <f t="shared" si="58"/>
        <v/>
      </c>
      <c r="F2381" s="69" t="e">
        <f t="shared" si="59"/>
        <v>#VALUE!</v>
      </c>
    </row>
    <row r="2382" spans="1:6">
      <c r="A2382" s="68" t="e">
        <f t="shared" si="54"/>
        <v>#REF!</v>
      </c>
      <c r="B2382" s="68" t="e">
        <f t="shared" si="55"/>
        <v>#REF!</v>
      </c>
      <c r="C2382" s="69" t="str">
        <f t="shared" si="56"/>
        <v/>
      </c>
      <c r="D2382" s="69" t="str">
        <f t="shared" si="57"/>
        <v/>
      </c>
      <c r="E2382" s="69" t="str">
        <f t="shared" si="58"/>
        <v/>
      </c>
      <c r="F2382" s="69" t="e">
        <f t="shared" si="59"/>
        <v>#VALUE!</v>
      </c>
    </row>
    <row r="2383" spans="1:6">
      <c r="A2383" s="68" t="e">
        <f t="shared" si="54"/>
        <v>#REF!</v>
      </c>
      <c r="B2383" s="68" t="e">
        <f t="shared" si="55"/>
        <v>#REF!</v>
      </c>
      <c r="C2383" s="69" t="str">
        <f t="shared" si="56"/>
        <v/>
      </c>
      <c r="D2383" s="69" t="str">
        <f t="shared" si="57"/>
        <v/>
      </c>
      <c r="E2383" s="69" t="str">
        <f t="shared" si="58"/>
        <v/>
      </c>
      <c r="F2383" s="69" t="e">
        <f t="shared" si="59"/>
        <v>#VALUE!</v>
      </c>
    </row>
    <row r="2384" spans="1:6">
      <c r="A2384" s="68" t="e">
        <f t="shared" si="54"/>
        <v>#REF!</v>
      </c>
      <c r="B2384" s="68" t="e">
        <f t="shared" si="55"/>
        <v>#REF!</v>
      </c>
      <c r="C2384" s="69" t="str">
        <f t="shared" si="56"/>
        <v/>
      </c>
      <c r="D2384" s="69" t="str">
        <f t="shared" si="57"/>
        <v/>
      </c>
      <c r="E2384" s="69" t="str">
        <f t="shared" si="58"/>
        <v/>
      </c>
      <c r="F2384" s="69" t="e">
        <f t="shared" si="59"/>
        <v>#VALUE!</v>
      </c>
    </row>
    <row r="2385" spans="1:6">
      <c r="A2385" s="68" t="e">
        <f t="shared" si="54"/>
        <v>#REF!</v>
      </c>
      <c r="B2385" s="68" t="e">
        <f t="shared" si="55"/>
        <v>#REF!</v>
      </c>
      <c r="C2385" s="69" t="str">
        <f t="shared" si="56"/>
        <v/>
      </c>
      <c r="D2385" s="69" t="str">
        <f t="shared" si="57"/>
        <v/>
      </c>
      <c r="E2385" s="69" t="str">
        <f t="shared" si="58"/>
        <v/>
      </c>
      <c r="F2385" s="69" t="e">
        <f t="shared" si="59"/>
        <v>#VALUE!</v>
      </c>
    </row>
    <row r="2386" spans="1:6">
      <c r="A2386" s="68" t="e">
        <f t="shared" si="54"/>
        <v>#REF!</v>
      </c>
      <c r="B2386" s="68" t="e">
        <f t="shared" si="55"/>
        <v>#REF!</v>
      </c>
      <c r="C2386" s="69" t="str">
        <f t="shared" si="56"/>
        <v/>
      </c>
      <c r="D2386" s="69" t="str">
        <f t="shared" si="57"/>
        <v/>
      </c>
      <c r="E2386" s="69" t="str">
        <f t="shared" si="58"/>
        <v/>
      </c>
      <c r="F2386" s="69" t="e">
        <f t="shared" si="59"/>
        <v>#VALUE!</v>
      </c>
    </row>
    <row r="2387" spans="1:6">
      <c r="A2387" s="68" t="e">
        <f t="shared" si="54"/>
        <v>#REF!</v>
      </c>
      <c r="B2387" s="68" t="e">
        <f t="shared" si="55"/>
        <v>#REF!</v>
      </c>
      <c r="C2387" s="69" t="str">
        <f t="shared" si="56"/>
        <v/>
      </c>
      <c r="D2387" s="69" t="str">
        <f t="shared" si="57"/>
        <v/>
      </c>
      <c r="E2387" s="69" t="str">
        <f t="shared" si="58"/>
        <v/>
      </c>
      <c r="F2387" s="69" t="e">
        <f t="shared" si="59"/>
        <v>#VALUE!</v>
      </c>
    </row>
    <row r="2388" spans="1:6">
      <c r="A2388" s="68" t="e">
        <f t="shared" si="54"/>
        <v>#REF!</v>
      </c>
      <c r="B2388" s="68" t="e">
        <f t="shared" si="55"/>
        <v>#REF!</v>
      </c>
      <c r="C2388" s="69" t="str">
        <f t="shared" si="56"/>
        <v/>
      </c>
      <c r="D2388" s="69" t="str">
        <f t="shared" si="57"/>
        <v/>
      </c>
      <c r="E2388" s="69" t="str">
        <f t="shared" si="58"/>
        <v/>
      </c>
      <c r="F2388" s="69" t="e">
        <f t="shared" si="59"/>
        <v>#VALUE!</v>
      </c>
    </row>
    <row r="2389" spans="1:6">
      <c r="A2389" s="68" t="e">
        <f t="shared" si="54"/>
        <v>#REF!</v>
      </c>
      <c r="B2389" s="68" t="e">
        <f t="shared" si="55"/>
        <v>#REF!</v>
      </c>
      <c r="C2389" s="69" t="str">
        <f t="shared" si="56"/>
        <v/>
      </c>
      <c r="D2389" s="69" t="str">
        <f t="shared" si="57"/>
        <v/>
      </c>
      <c r="E2389" s="69" t="str">
        <f t="shared" si="58"/>
        <v/>
      </c>
      <c r="F2389" s="69" t="e">
        <f t="shared" si="59"/>
        <v>#VALUE!</v>
      </c>
    </row>
    <row r="2390" spans="1:6">
      <c r="A2390" s="68" t="e">
        <f t="shared" si="54"/>
        <v>#REF!</v>
      </c>
      <c r="B2390" s="68" t="e">
        <f t="shared" si="55"/>
        <v>#REF!</v>
      </c>
      <c r="C2390" s="69" t="str">
        <f t="shared" si="56"/>
        <v/>
      </c>
      <c r="D2390" s="69" t="str">
        <f t="shared" si="57"/>
        <v/>
      </c>
      <c r="E2390" s="69" t="str">
        <f t="shared" si="58"/>
        <v/>
      </c>
      <c r="F2390" s="69" t="e">
        <f t="shared" si="59"/>
        <v>#VALUE!</v>
      </c>
    </row>
    <row r="2391" spans="1:6">
      <c r="A2391" s="68" t="e">
        <f t="shared" si="54"/>
        <v>#REF!</v>
      </c>
      <c r="B2391" s="68" t="e">
        <f t="shared" si="55"/>
        <v>#REF!</v>
      </c>
      <c r="C2391" s="69" t="str">
        <f t="shared" si="56"/>
        <v/>
      </c>
      <c r="D2391" s="69" t="str">
        <f t="shared" si="57"/>
        <v/>
      </c>
      <c r="E2391" s="69" t="str">
        <f t="shared" si="58"/>
        <v/>
      </c>
      <c r="F2391" s="69" t="e">
        <f t="shared" si="59"/>
        <v>#VALUE!</v>
      </c>
    </row>
    <row r="2392" spans="1:6">
      <c r="A2392" s="68" t="e">
        <f t="shared" si="54"/>
        <v>#REF!</v>
      </c>
      <c r="B2392" s="68" t="e">
        <f t="shared" si="55"/>
        <v>#REF!</v>
      </c>
      <c r="C2392" s="69" t="str">
        <f t="shared" si="56"/>
        <v/>
      </c>
      <c r="D2392" s="69" t="str">
        <f t="shared" si="57"/>
        <v/>
      </c>
      <c r="E2392" s="69" t="str">
        <f t="shared" si="58"/>
        <v/>
      </c>
      <c r="F2392" s="69" t="e">
        <f t="shared" si="59"/>
        <v>#VALUE!</v>
      </c>
    </row>
    <row r="2393" spans="1:6">
      <c r="A2393" s="68" t="e">
        <f t="shared" si="54"/>
        <v>#REF!</v>
      </c>
      <c r="B2393" s="68" t="e">
        <f t="shared" si="55"/>
        <v>#REF!</v>
      </c>
      <c r="C2393" s="69" t="str">
        <f t="shared" si="56"/>
        <v/>
      </c>
      <c r="D2393" s="69" t="str">
        <f t="shared" si="57"/>
        <v/>
      </c>
      <c r="E2393" s="69" t="str">
        <f t="shared" si="58"/>
        <v/>
      </c>
      <c r="F2393" s="69" t="e">
        <f t="shared" si="59"/>
        <v>#VALUE!</v>
      </c>
    </row>
    <row r="2394" spans="1:6">
      <c r="A2394" s="68" t="e">
        <f t="shared" si="54"/>
        <v>#REF!</v>
      </c>
      <c r="B2394" s="68" t="e">
        <f t="shared" si="55"/>
        <v>#REF!</v>
      </c>
      <c r="C2394" s="69" t="str">
        <f t="shared" si="56"/>
        <v/>
      </c>
      <c r="D2394" s="69" t="str">
        <f t="shared" si="57"/>
        <v/>
      </c>
      <c r="E2394" s="69" t="str">
        <f t="shared" si="58"/>
        <v/>
      </c>
      <c r="F2394" s="69" t="e">
        <f t="shared" si="59"/>
        <v>#VALUE!</v>
      </c>
    </row>
    <row r="2395" spans="1:6">
      <c r="A2395" s="68" t="e">
        <f t="shared" si="54"/>
        <v>#REF!</v>
      </c>
      <c r="B2395" s="68" t="e">
        <f t="shared" si="55"/>
        <v>#REF!</v>
      </c>
      <c r="C2395" s="69" t="str">
        <f t="shared" si="56"/>
        <v/>
      </c>
      <c r="D2395" s="69" t="str">
        <f t="shared" si="57"/>
        <v/>
      </c>
      <c r="E2395" s="69" t="str">
        <f t="shared" si="58"/>
        <v/>
      </c>
      <c r="F2395" s="69" t="e">
        <f t="shared" si="59"/>
        <v>#VALUE!</v>
      </c>
    </row>
    <row r="2396" spans="1:6">
      <c r="A2396" s="68" t="e">
        <f t="shared" si="54"/>
        <v>#REF!</v>
      </c>
      <c r="B2396" s="68" t="e">
        <f t="shared" si="55"/>
        <v>#REF!</v>
      </c>
      <c r="C2396" s="69" t="str">
        <f t="shared" si="56"/>
        <v/>
      </c>
      <c r="D2396" s="69" t="str">
        <f t="shared" si="57"/>
        <v/>
      </c>
      <c r="E2396" s="69" t="str">
        <f t="shared" si="58"/>
        <v/>
      </c>
      <c r="F2396" s="69" t="e">
        <f t="shared" si="59"/>
        <v>#VALUE!</v>
      </c>
    </row>
    <row r="2397" spans="1:6">
      <c r="A2397" s="68" t="e">
        <f t="shared" si="54"/>
        <v>#REF!</v>
      </c>
      <c r="B2397" s="68" t="e">
        <f t="shared" si="55"/>
        <v>#REF!</v>
      </c>
      <c r="C2397" s="69" t="str">
        <f t="shared" si="56"/>
        <v/>
      </c>
      <c r="D2397" s="69" t="str">
        <f t="shared" si="57"/>
        <v/>
      </c>
      <c r="E2397" s="69" t="str">
        <f t="shared" si="58"/>
        <v/>
      </c>
      <c r="F2397" s="69" t="e">
        <f t="shared" si="59"/>
        <v>#VALUE!</v>
      </c>
    </row>
    <row r="2398" spans="1:6">
      <c r="A2398" s="68" t="e">
        <f t="shared" si="54"/>
        <v>#REF!</v>
      </c>
      <c r="B2398" s="68" t="e">
        <f t="shared" si="55"/>
        <v>#REF!</v>
      </c>
      <c r="C2398" s="69" t="str">
        <f t="shared" si="56"/>
        <v/>
      </c>
      <c r="D2398" s="69" t="str">
        <f t="shared" si="57"/>
        <v/>
      </c>
      <c r="E2398" s="69" t="str">
        <f t="shared" si="58"/>
        <v/>
      </c>
      <c r="F2398" s="69" t="e">
        <f t="shared" si="59"/>
        <v>#VALUE!</v>
      </c>
    </row>
    <row r="2399" spans="1:6">
      <c r="A2399" s="68" t="e">
        <f t="shared" si="54"/>
        <v>#REF!</v>
      </c>
      <c r="B2399" s="68" t="e">
        <f t="shared" si="55"/>
        <v>#REF!</v>
      </c>
      <c r="C2399" s="69" t="str">
        <f t="shared" si="56"/>
        <v/>
      </c>
      <c r="D2399" s="69" t="str">
        <f t="shared" si="57"/>
        <v/>
      </c>
      <c r="E2399" s="69" t="str">
        <f t="shared" si="58"/>
        <v/>
      </c>
      <c r="F2399" s="69" t="e">
        <f t="shared" si="59"/>
        <v>#VALUE!</v>
      </c>
    </row>
    <row r="2400" spans="1:6">
      <c r="A2400" s="68" t="e">
        <f t="shared" si="54"/>
        <v>#REF!</v>
      </c>
      <c r="B2400" s="68" t="e">
        <f t="shared" si="55"/>
        <v>#REF!</v>
      </c>
      <c r="C2400" s="69" t="str">
        <f t="shared" si="56"/>
        <v/>
      </c>
      <c r="D2400" s="69" t="str">
        <f t="shared" si="57"/>
        <v/>
      </c>
      <c r="E2400" s="69" t="str">
        <f t="shared" si="58"/>
        <v/>
      </c>
      <c r="F2400" s="69" t="e">
        <f t="shared" si="59"/>
        <v>#VALUE!</v>
      </c>
    </row>
    <row r="2401" spans="1:6">
      <c r="A2401" s="68" t="e">
        <f t="shared" si="54"/>
        <v>#REF!</v>
      </c>
      <c r="B2401" s="68" t="e">
        <f t="shared" si="55"/>
        <v>#REF!</v>
      </c>
      <c r="C2401" s="69" t="str">
        <f t="shared" si="56"/>
        <v/>
      </c>
      <c r="D2401" s="69" t="str">
        <f t="shared" si="57"/>
        <v/>
      </c>
      <c r="E2401" s="69" t="str">
        <f t="shared" si="58"/>
        <v/>
      </c>
      <c r="F2401" s="69" t="e">
        <f t="shared" si="59"/>
        <v>#VALUE!</v>
      </c>
    </row>
    <row r="2402" spans="1:6">
      <c r="A2402" s="68" t="e">
        <f t="shared" si="54"/>
        <v>#REF!</v>
      </c>
      <c r="B2402" s="68" t="e">
        <f t="shared" si="55"/>
        <v>#REF!</v>
      </c>
      <c r="C2402" s="69" t="str">
        <f t="shared" si="56"/>
        <v/>
      </c>
      <c r="D2402" s="69" t="str">
        <f t="shared" si="57"/>
        <v/>
      </c>
      <c r="E2402" s="69" t="str">
        <f t="shared" si="58"/>
        <v/>
      </c>
      <c r="F2402" s="69" t="e">
        <f t="shared" si="59"/>
        <v>#VALUE!</v>
      </c>
    </row>
    <row r="2403" spans="1:6">
      <c r="A2403" s="68" t="e">
        <f t="shared" si="54"/>
        <v>#REF!</v>
      </c>
      <c r="B2403" s="68" t="e">
        <f t="shared" si="55"/>
        <v>#REF!</v>
      </c>
      <c r="C2403" s="69" t="str">
        <f t="shared" si="56"/>
        <v/>
      </c>
      <c r="D2403" s="69" t="str">
        <f t="shared" si="57"/>
        <v/>
      </c>
      <c r="E2403" s="69" t="str">
        <f t="shared" si="58"/>
        <v/>
      </c>
      <c r="F2403" s="69" t="e">
        <f t="shared" si="59"/>
        <v>#VALUE!</v>
      </c>
    </row>
    <row r="2404" spans="1:6">
      <c r="A2404" s="68" t="e">
        <f t="shared" si="54"/>
        <v>#REF!</v>
      </c>
      <c r="B2404" s="68" t="e">
        <f t="shared" si="55"/>
        <v>#REF!</v>
      </c>
      <c r="C2404" s="69" t="str">
        <f t="shared" si="56"/>
        <v/>
      </c>
      <c r="D2404" s="69" t="str">
        <f t="shared" si="57"/>
        <v/>
      </c>
      <c r="E2404" s="69" t="str">
        <f t="shared" si="58"/>
        <v/>
      </c>
      <c r="F2404" s="69" t="e">
        <f t="shared" si="59"/>
        <v>#VALUE!</v>
      </c>
    </row>
    <row r="2405" spans="1:6">
      <c r="A2405" s="68" t="e">
        <f t="shared" si="54"/>
        <v>#REF!</v>
      </c>
      <c r="B2405" s="68" t="e">
        <f t="shared" si="55"/>
        <v>#REF!</v>
      </c>
      <c r="C2405" s="69" t="str">
        <f t="shared" si="56"/>
        <v/>
      </c>
      <c r="D2405" s="69" t="str">
        <f t="shared" si="57"/>
        <v/>
      </c>
      <c r="E2405" s="69" t="str">
        <f t="shared" si="58"/>
        <v/>
      </c>
      <c r="F2405" s="69" t="e">
        <f t="shared" si="59"/>
        <v>#VALUE!</v>
      </c>
    </row>
    <row r="2406" spans="1:6">
      <c r="A2406" s="68" t="e">
        <f t="shared" si="54"/>
        <v>#REF!</v>
      </c>
      <c r="B2406" s="68" t="e">
        <f t="shared" si="55"/>
        <v>#REF!</v>
      </c>
      <c r="C2406" s="69" t="str">
        <f t="shared" si="56"/>
        <v/>
      </c>
      <c r="D2406" s="69" t="str">
        <f t="shared" si="57"/>
        <v/>
      </c>
      <c r="E2406" s="69" t="str">
        <f t="shared" si="58"/>
        <v/>
      </c>
      <c r="F2406" s="69" t="e">
        <f t="shared" si="59"/>
        <v>#VALUE!</v>
      </c>
    </row>
    <row r="2407" spans="1:6">
      <c r="A2407" s="68" t="e">
        <f t="shared" si="54"/>
        <v>#REF!</v>
      </c>
      <c r="B2407" s="68" t="e">
        <f t="shared" si="55"/>
        <v>#REF!</v>
      </c>
      <c r="C2407" s="69" t="str">
        <f t="shared" si="56"/>
        <v/>
      </c>
      <c r="D2407" s="69" t="str">
        <f t="shared" si="57"/>
        <v/>
      </c>
      <c r="E2407" s="69" t="str">
        <f t="shared" si="58"/>
        <v/>
      </c>
      <c r="F2407" s="69" t="e">
        <f t="shared" si="59"/>
        <v>#VALUE!</v>
      </c>
    </row>
    <row r="2408" spans="1:6">
      <c r="A2408" s="68" t="e">
        <f t="shared" si="54"/>
        <v>#REF!</v>
      </c>
      <c r="B2408" s="68" t="e">
        <f t="shared" si="55"/>
        <v>#REF!</v>
      </c>
      <c r="C2408" s="69" t="str">
        <f t="shared" si="56"/>
        <v/>
      </c>
      <c r="D2408" s="69" t="str">
        <f t="shared" si="57"/>
        <v/>
      </c>
      <c r="E2408" s="69" t="str">
        <f t="shared" si="58"/>
        <v/>
      </c>
      <c r="F2408" s="69" t="e">
        <f t="shared" si="59"/>
        <v>#VALUE!</v>
      </c>
    </row>
    <row r="2409" spans="1:6">
      <c r="A2409" s="68" t="e">
        <f t="shared" si="54"/>
        <v>#REF!</v>
      </c>
      <c r="B2409" s="68" t="e">
        <f t="shared" si="55"/>
        <v>#REF!</v>
      </c>
      <c r="C2409" s="69" t="str">
        <f t="shared" si="56"/>
        <v/>
      </c>
      <c r="D2409" s="69" t="str">
        <f t="shared" si="57"/>
        <v/>
      </c>
      <c r="E2409" s="69" t="str">
        <f t="shared" si="58"/>
        <v/>
      </c>
      <c r="F2409" s="69" t="e">
        <f t="shared" si="59"/>
        <v>#VALUE!</v>
      </c>
    </row>
    <row r="2410" spans="1:6">
      <c r="A2410" s="68" t="e">
        <f t="shared" si="54"/>
        <v>#REF!</v>
      </c>
      <c r="B2410" s="68" t="e">
        <f t="shared" si="55"/>
        <v>#REF!</v>
      </c>
      <c r="C2410" s="69" t="str">
        <f t="shared" si="56"/>
        <v/>
      </c>
      <c r="D2410" s="69" t="str">
        <f t="shared" si="57"/>
        <v/>
      </c>
      <c r="E2410" s="69" t="str">
        <f t="shared" si="58"/>
        <v/>
      </c>
      <c r="F2410" s="69" t="e">
        <f t="shared" si="59"/>
        <v>#VALUE!</v>
      </c>
    </row>
    <row r="2411" spans="1:6">
      <c r="A2411" s="68" t="e">
        <f t="shared" si="54"/>
        <v>#REF!</v>
      </c>
      <c r="B2411" s="68" t="e">
        <f t="shared" si="55"/>
        <v>#REF!</v>
      </c>
      <c r="C2411" s="69" t="str">
        <f t="shared" si="56"/>
        <v/>
      </c>
      <c r="D2411" s="69" t="str">
        <f t="shared" si="57"/>
        <v/>
      </c>
      <c r="E2411" s="69" t="str">
        <f t="shared" si="58"/>
        <v/>
      </c>
      <c r="F2411" s="69" t="e">
        <f t="shared" si="59"/>
        <v>#VALUE!</v>
      </c>
    </row>
    <row r="2412" spans="1:6">
      <c r="A2412" s="68" t="e">
        <f t="shared" si="54"/>
        <v>#REF!</v>
      </c>
      <c r="B2412" s="68" t="e">
        <f t="shared" si="55"/>
        <v>#REF!</v>
      </c>
      <c r="C2412" s="69" t="str">
        <f t="shared" si="56"/>
        <v/>
      </c>
      <c r="D2412" s="69" t="str">
        <f t="shared" si="57"/>
        <v/>
      </c>
      <c r="E2412" s="69" t="str">
        <f t="shared" si="58"/>
        <v/>
      </c>
      <c r="F2412" s="69" t="e">
        <f t="shared" si="59"/>
        <v>#VALUE!</v>
      </c>
    </row>
    <row r="2413" spans="1:6">
      <c r="A2413" s="68" t="e">
        <f t="shared" si="54"/>
        <v>#REF!</v>
      </c>
      <c r="B2413" s="68" t="e">
        <f t="shared" si="55"/>
        <v>#REF!</v>
      </c>
      <c r="C2413" s="69" t="str">
        <f t="shared" si="56"/>
        <v/>
      </c>
      <c r="D2413" s="69" t="str">
        <f t="shared" si="57"/>
        <v/>
      </c>
      <c r="E2413" s="69" t="str">
        <f t="shared" si="58"/>
        <v/>
      </c>
      <c r="F2413" s="69" t="e">
        <f t="shared" si="59"/>
        <v>#VALUE!</v>
      </c>
    </row>
    <row r="2414" spans="1:6">
      <c r="A2414" s="68" t="e">
        <f t="shared" si="54"/>
        <v>#REF!</v>
      </c>
      <c r="B2414" s="68" t="e">
        <f t="shared" si="55"/>
        <v>#REF!</v>
      </c>
      <c r="C2414" s="69" t="str">
        <f t="shared" si="56"/>
        <v/>
      </c>
      <c r="D2414" s="69" t="str">
        <f t="shared" si="57"/>
        <v/>
      </c>
      <c r="E2414" s="69" t="str">
        <f t="shared" si="58"/>
        <v/>
      </c>
      <c r="F2414" s="69" t="e">
        <f t="shared" si="59"/>
        <v>#VALUE!</v>
      </c>
    </row>
    <row r="2415" spans="1:6">
      <c r="A2415" s="68" t="e">
        <f t="shared" si="54"/>
        <v>#REF!</v>
      </c>
      <c r="B2415" s="68" t="e">
        <f t="shared" si="55"/>
        <v>#REF!</v>
      </c>
      <c r="C2415" s="69" t="str">
        <f t="shared" si="56"/>
        <v/>
      </c>
      <c r="D2415" s="69" t="str">
        <f t="shared" si="57"/>
        <v/>
      </c>
      <c r="E2415" s="69" t="str">
        <f t="shared" si="58"/>
        <v/>
      </c>
      <c r="F2415" s="69" t="e">
        <f t="shared" si="59"/>
        <v>#VALUE!</v>
      </c>
    </row>
    <row r="2416" spans="1:6">
      <c r="A2416" s="68" t="e">
        <f t="shared" si="54"/>
        <v>#REF!</v>
      </c>
      <c r="B2416" s="68" t="e">
        <f t="shared" si="55"/>
        <v>#REF!</v>
      </c>
      <c r="C2416" s="69" t="str">
        <f t="shared" si="56"/>
        <v/>
      </c>
      <c r="D2416" s="69" t="str">
        <f t="shared" si="57"/>
        <v/>
      </c>
      <c r="E2416" s="69" t="str">
        <f t="shared" si="58"/>
        <v/>
      </c>
      <c r="F2416" s="69" t="e">
        <f t="shared" si="59"/>
        <v>#VALUE!</v>
      </c>
    </row>
    <row r="2417" spans="1:6">
      <c r="A2417" s="68" t="e">
        <f t="shared" si="54"/>
        <v>#REF!</v>
      </c>
      <c r="B2417" s="68" t="e">
        <f t="shared" si="55"/>
        <v>#REF!</v>
      </c>
      <c r="C2417" s="69" t="str">
        <f t="shared" si="56"/>
        <v/>
      </c>
      <c r="D2417" s="69" t="str">
        <f t="shared" si="57"/>
        <v/>
      </c>
      <c r="E2417" s="69" t="str">
        <f t="shared" si="58"/>
        <v/>
      </c>
      <c r="F2417" s="69" t="e">
        <f t="shared" si="59"/>
        <v>#VALUE!</v>
      </c>
    </row>
    <row r="2418" spans="1:6">
      <c r="A2418" s="68" t="e">
        <f t="shared" si="54"/>
        <v>#REF!</v>
      </c>
      <c r="B2418" s="68" t="e">
        <f t="shared" si="55"/>
        <v>#REF!</v>
      </c>
      <c r="C2418" s="69" t="str">
        <f t="shared" si="56"/>
        <v/>
      </c>
      <c r="D2418" s="69" t="str">
        <f t="shared" si="57"/>
        <v/>
      </c>
      <c r="E2418" s="69" t="str">
        <f t="shared" si="58"/>
        <v/>
      </c>
      <c r="F2418" s="69" t="e">
        <f t="shared" si="59"/>
        <v>#VALUE!</v>
      </c>
    </row>
    <row r="2419" spans="1:6">
      <c r="A2419" s="68" t="e">
        <f t="shared" si="54"/>
        <v>#REF!</v>
      </c>
      <c r="B2419" s="68" t="e">
        <f t="shared" si="55"/>
        <v>#REF!</v>
      </c>
      <c r="C2419" s="69" t="str">
        <f t="shared" si="56"/>
        <v/>
      </c>
      <c r="D2419" s="69" t="str">
        <f t="shared" si="57"/>
        <v/>
      </c>
      <c r="E2419" s="69" t="str">
        <f t="shared" si="58"/>
        <v/>
      </c>
      <c r="F2419" s="69" t="e">
        <f t="shared" si="59"/>
        <v>#VALUE!</v>
      </c>
    </row>
    <row r="2420" spans="1:6">
      <c r="A2420" s="68" t="e">
        <f t="shared" si="54"/>
        <v>#REF!</v>
      </c>
      <c r="B2420" s="68" t="e">
        <f t="shared" si="55"/>
        <v>#REF!</v>
      </c>
      <c r="C2420" s="69" t="str">
        <f t="shared" si="56"/>
        <v/>
      </c>
      <c r="D2420" s="69" t="str">
        <f t="shared" si="57"/>
        <v/>
      </c>
      <c r="E2420" s="69" t="str">
        <f t="shared" si="58"/>
        <v/>
      </c>
      <c r="F2420" s="69" t="e">
        <f t="shared" si="59"/>
        <v>#VALUE!</v>
      </c>
    </row>
    <row r="2421" spans="1:6">
      <c r="A2421" s="68" t="e">
        <f t="shared" si="54"/>
        <v>#REF!</v>
      </c>
      <c r="B2421" s="68" t="e">
        <f t="shared" si="55"/>
        <v>#REF!</v>
      </c>
      <c r="C2421" s="69" t="str">
        <f t="shared" si="56"/>
        <v/>
      </c>
      <c r="D2421" s="69" t="str">
        <f t="shared" si="57"/>
        <v/>
      </c>
      <c r="E2421" s="69" t="str">
        <f t="shared" si="58"/>
        <v/>
      </c>
      <c r="F2421" s="69" t="e">
        <f t="shared" si="59"/>
        <v>#VALUE!</v>
      </c>
    </row>
    <row r="2422" spans="1:6">
      <c r="A2422" s="68" t="e">
        <f t="shared" si="54"/>
        <v>#REF!</v>
      </c>
      <c r="B2422" s="68" t="e">
        <f t="shared" si="55"/>
        <v>#REF!</v>
      </c>
      <c r="C2422" s="69" t="str">
        <f t="shared" si="56"/>
        <v/>
      </c>
      <c r="D2422" s="69" t="str">
        <f t="shared" si="57"/>
        <v/>
      </c>
      <c r="E2422" s="69" t="str">
        <f t="shared" si="58"/>
        <v/>
      </c>
      <c r="F2422" s="69" t="e">
        <f t="shared" si="59"/>
        <v>#VALUE!</v>
      </c>
    </row>
    <row r="2423" spans="1:6">
      <c r="A2423" s="68" t="e">
        <f t="shared" si="54"/>
        <v>#REF!</v>
      </c>
      <c r="B2423" s="68" t="e">
        <f t="shared" si="55"/>
        <v>#REF!</v>
      </c>
      <c r="C2423" s="69" t="str">
        <f t="shared" si="56"/>
        <v/>
      </c>
      <c r="D2423" s="69" t="str">
        <f t="shared" si="57"/>
        <v/>
      </c>
      <c r="E2423" s="69" t="str">
        <f t="shared" si="58"/>
        <v/>
      </c>
      <c r="F2423" s="69" t="e">
        <f t="shared" si="59"/>
        <v>#VALUE!</v>
      </c>
    </row>
    <row r="2424" spans="1:6">
      <c r="A2424" s="68" t="e">
        <f t="shared" si="54"/>
        <v>#REF!</v>
      </c>
      <c r="B2424" s="68" t="e">
        <f t="shared" si="55"/>
        <v>#REF!</v>
      </c>
      <c r="C2424" s="69" t="str">
        <f t="shared" si="56"/>
        <v/>
      </c>
      <c r="D2424" s="69" t="str">
        <f t="shared" si="57"/>
        <v/>
      </c>
      <c r="E2424" s="69" t="str">
        <f t="shared" si="58"/>
        <v/>
      </c>
      <c r="F2424" s="69" t="e">
        <f t="shared" si="59"/>
        <v>#VALUE!</v>
      </c>
    </row>
    <row r="2425" spans="1:6">
      <c r="A2425" s="68" t="e">
        <f t="shared" si="54"/>
        <v>#REF!</v>
      </c>
      <c r="B2425" s="68" t="e">
        <f t="shared" si="55"/>
        <v>#REF!</v>
      </c>
      <c r="C2425" s="69" t="str">
        <f t="shared" si="56"/>
        <v/>
      </c>
      <c r="D2425" s="69" t="str">
        <f t="shared" si="57"/>
        <v/>
      </c>
      <c r="E2425" s="69" t="str">
        <f t="shared" si="58"/>
        <v/>
      </c>
      <c r="F2425" s="69" t="e">
        <f t="shared" si="59"/>
        <v>#VALUE!</v>
      </c>
    </row>
    <row r="2426" spans="1:6">
      <c r="A2426" s="68" t="e">
        <f t="shared" si="54"/>
        <v>#REF!</v>
      </c>
      <c r="B2426" s="68" t="e">
        <f t="shared" si="55"/>
        <v>#REF!</v>
      </c>
      <c r="C2426" s="69" t="str">
        <f t="shared" si="56"/>
        <v/>
      </c>
      <c r="D2426" s="69" t="str">
        <f t="shared" si="57"/>
        <v/>
      </c>
      <c r="E2426" s="69" t="str">
        <f t="shared" si="58"/>
        <v/>
      </c>
      <c r="F2426" s="69" t="e">
        <f t="shared" si="59"/>
        <v>#VALUE!</v>
      </c>
    </row>
    <row r="2427" spans="1:6">
      <c r="A2427" s="68" t="e">
        <f t="shared" si="54"/>
        <v>#REF!</v>
      </c>
      <c r="B2427" s="68" t="e">
        <f t="shared" si="55"/>
        <v>#REF!</v>
      </c>
      <c r="C2427" s="69" t="str">
        <f t="shared" si="56"/>
        <v/>
      </c>
      <c r="D2427" s="69" t="str">
        <f t="shared" si="57"/>
        <v/>
      </c>
      <c r="E2427" s="69" t="str">
        <f t="shared" si="58"/>
        <v/>
      </c>
      <c r="F2427" s="69" t="e">
        <f t="shared" si="59"/>
        <v>#VALUE!</v>
      </c>
    </row>
    <row r="2428" spans="1:6">
      <c r="A2428" s="68" t="e">
        <f t="shared" si="54"/>
        <v>#REF!</v>
      </c>
      <c r="B2428" s="68" t="e">
        <f t="shared" si="55"/>
        <v>#REF!</v>
      </c>
      <c r="C2428" s="69" t="str">
        <f t="shared" si="56"/>
        <v/>
      </c>
      <c r="D2428" s="69" t="str">
        <f t="shared" si="57"/>
        <v/>
      </c>
      <c r="E2428" s="69" t="str">
        <f t="shared" si="58"/>
        <v/>
      </c>
      <c r="F2428" s="69" t="e">
        <f t="shared" si="59"/>
        <v>#VALUE!</v>
      </c>
    </row>
    <row r="2429" spans="1:6">
      <c r="A2429" s="68" t="e">
        <f t="shared" si="54"/>
        <v>#REF!</v>
      </c>
      <c r="B2429" s="68" t="e">
        <f t="shared" si="55"/>
        <v>#REF!</v>
      </c>
      <c r="C2429" s="69" t="str">
        <f t="shared" si="56"/>
        <v/>
      </c>
      <c r="D2429" s="69" t="str">
        <f t="shared" si="57"/>
        <v/>
      </c>
      <c r="E2429" s="69" t="str">
        <f t="shared" si="58"/>
        <v/>
      </c>
      <c r="F2429" s="69" t="e">
        <f t="shared" si="59"/>
        <v>#VALUE!</v>
      </c>
    </row>
    <row r="2430" spans="1:6">
      <c r="A2430" s="68" t="e">
        <f t="shared" si="54"/>
        <v>#REF!</v>
      </c>
      <c r="B2430" s="68" t="e">
        <f t="shared" si="55"/>
        <v>#REF!</v>
      </c>
      <c r="C2430" s="69" t="str">
        <f t="shared" si="56"/>
        <v/>
      </c>
      <c r="D2430" s="69" t="str">
        <f t="shared" si="57"/>
        <v/>
      </c>
      <c r="E2430" s="69" t="str">
        <f t="shared" si="58"/>
        <v/>
      </c>
      <c r="F2430" s="69" t="e">
        <f t="shared" si="59"/>
        <v>#VALUE!</v>
      </c>
    </row>
    <row r="2431" spans="1:6">
      <c r="A2431" s="68" t="e">
        <f t="shared" si="54"/>
        <v>#REF!</v>
      </c>
      <c r="B2431" s="68" t="e">
        <f t="shared" si="55"/>
        <v>#REF!</v>
      </c>
      <c r="C2431" s="69" t="str">
        <f t="shared" si="56"/>
        <v/>
      </c>
      <c r="D2431" s="69" t="str">
        <f t="shared" si="57"/>
        <v/>
      </c>
      <c r="E2431" s="69" t="str">
        <f t="shared" si="58"/>
        <v/>
      </c>
      <c r="F2431" s="69" t="e">
        <f t="shared" si="59"/>
        <v>#VALUE!</v>
      </c>
    </row>
    <row r="2432" spans="1:6">
      <c r="A2432" s="68" t="e">
        <f t="shared" si="54"/>
        <v>#REF!</v>
      </c>
      <c r="B2432" s="68" t="e">
        <f t="shared" si="55"/>
        <v>#REF!</v>
      </c>
      <c r="C2432" s="69" t="str">
        <f t="shared" si="56"/>
        <v/>
      </c>
      <c r="D2432" s="69" t="str">
        <f t="shared" si="57"/>
        <v/>
      </c>
      <c r="E2432" s="69" t="str">
        <f t="shared" si="58"/>
        <v/>
      </c>
      <c r="F2432" s="69" t="e">
        <f t="shared" si="59"/>
        <v>#VALUE!</v>
      </c>
    </row>
    <row r="2433" spans="1:6">
      <c r="A2433" s="68" t="e">
        <f t="shared" si="54"/>
        <v>#REF!</v>
      </c>
      <c r="B2433" s="68" t="e">
        <f t="shared" si="55"/>
        <v>#REF!</v>
      </c>
      <c r="C2433" s="69" t="str">
        <f t="shared" si="56"/>
        <v/>
      </c>
      <c r="D2433" s="69" t="str">
        <f t="shared" si="57"/>
        <v/>
      </c>
      <c r="E2433" s="69" t="str">
        <f t="shared" si="58"/>
        <v/>
      </c>
      <c r="F2433" s="69" t="e">
        <f t="shared" si="59"/>
        <v>#VALUE!</v>
      </c>
    </row>
    <row r="2434" spans="1:6">
      <c r="A2434" s="68" t="e">
        <f t="shared" si="54"/>
        <v>#REF!</v>
      </c>
      <c r="B2434" s="68" t="e">
        <f t="shared" si="55"/>
        <v>#REF!</v>
      </c>
      <c r="C2434" s="69" t="str">
        <f t="shared" si="56"/>
        <v/>
      </c>
      <c r="D2434" s="69" t="str">
        <f t="shared" si="57"/>
        <v/>
      </c>
      <c r="E2434" s="69" t="str">
        <f t="shared" si="58"/>
        <v/>
      </c>
      <c r="F2434" s="69" t="e">
        <f t="shared" si="59"/>
        <v>#VALUE!</v>
      </c>
    </row>
    <row r="2435" spans="1:6">
      <c r="A2435" s="68" t="e">
        <f t="shared" si="54"/>
        <v>#REF!</v>
      </c>
      <c r="B2435" s="68" t="e">
        <f t="shared" si="55"/>
        <v>#REF!</v>
      </c>
      <c r="C2435" s="69" t="str">
        <f t="shared" si="56"/>
        <v/>
      </c>
      <c r="D2435" s="69" t="str">
        <f t="shared" si="57"/>
        <v/>
      </c>
      <c r="E2435" s="69" t="str">
        <f t="shared" si="58"/>
        <v/>
      </c>
      <c r="F2435" s="69" t="e">
        <f t="shared" si="59"/>
        <v>#VALUE!</v>
      </c>
    </row>
    <row r="2436" spans="1:6">
      <c r="A2436" s="68" t="e">
        <f t="shared" si="54"/>
        <v>#REF!</v>
      </c>
      <c r="B2436" s="68" t="e">
        <f t="shared" si="55"/>
        <v>#REF!</v>
      </c>
      <c r="C2436" s="69" t="str">
        <f t="shared" si="56"/>
        <v/>
      </c>
      <c r="D2436" s="69" t="str">
        <f t="shared" si="57"/>
        <v/>
      </c>
      <c r="E2436" s="69" t="str">
        <f t="shared" si="58"/>
        <v/>
      </c>
      <c r="F2436" s="69" t="e">
        <f t="shared" si="59"/>
        <v>#VALUE!</v>
      </c>
    </row>
    <row r="2437" spans="1:6">
      <c r="A2437" s="68" t="e">
        <f t="shared" si="54"/>
        <v>#REF!</v>
      </c>
      <c r="B2437" s="68" t="e">
        <f t="shared" si="55"/>
        <v>#REF!</v>
      </c>
      <c r="C2437" s="69" t="str">
        <f t="shared" si="56"/>
        <v/>
      </c>
      <c r="D2437" s="69" t="str">
        <f t="shared" si="57"/>
        <v/>
      </c>
      <c r="E2437" s="69" t="str">
        <f t="shared" si="58"/>
        <v/>
      </c>
      <c r="F2437" s="69" t="e">
        <f t="shared" si="59"/>
        <v>#VALUE!</v>
      </c>
    </row>
    <row r="2438" spans="1:6">
      <c r="A2438" s="68" t="e">
        <f t="shared" si="54"/>
        <v>#REF!</v>
      </c>
      <c r="B2438" s="68" t="e">
        <f t="shared" si="55"/>
        <v>#REF!</v>
      </c>
      <c r="C2438" s="69" t="str">
        <f t="shared" si="56"/>
        <v/>
      </c>
      <c r="D2438" s="69" t="str">
        <f t="shared" si="57"/>
        <v/>
      </c>
      <c r="E2438" s="69" t="str">
        <f t="shared" si="58"/>
        <v/>
      </c>
      <c r="F2438" s="69" t="e">
        <f t="shared" si="59"/>
        <v>#VALUE!</v>
      </c>
    </row>
    <row r="2439" spans="1:6">
      <c r="A2439" s="68" t="e">
        <f t="shared" si="54"/>
        <v>#REF!</v>
      </c>
      <c r="B2439" s="68" t="e">
        <f t="shared" si="55"/>
        <v>#REF!</v>
      </c>
      <c r="C2439" s="69" t="str">
        <f t="shared" si="56"/>
        <v/>
      </c>
      <c r="D2439" s="69" t="str">
        <f t="shared" si="57"/>
        <v/>
      </c>
      <c r="E2439" s="69" t="str">
        <f t="shared" si="58"/>
        <v/>
      </c>
      <c r="F2439" s="69" t="e">
        <f t="shared" si="59"/>
        <v>#VALUE!</v>
      </c>
    </row>
    <row r="2440" spans="1:6">
      <c r="A2440" s="68" t="e">
        <f t="shared" si="54"/>
        <v>#REF!</v>
      </c>
      <c r="B2440" s="68" t="e">
        <f t="shared" si="55"/>
        <v>#REF!</v>
      </c>
      <c r="C2440" s="69" t="str">
        <f t="shared" si="56"/>
        <v/>
      </c>
      <c r="D2440" s="69" t="str">
        <f t="shared" si="57"/>
        <v/>
      </c>
      <c r="E2440" s="69" t="str">
        <f t="shared" si="58"/>
        <v/>
      </c>
      <c r="F2440" s="69" t="e">
        <f t="shared" si="59"/>
        <v>#VALUE!</v>
      </c>
    </row>
    <row r="2441" spans="1:6">
      <c r="A2441" s="68" t="e">
        <f t="shared" si="54"/>
        <v>#REF!</v>
      </c>
      <c r="B2441" s="68" t="e">
        <f t="shared" si="55"/>
        <v>#REF!</v>
      </c>
      <c r="C2441" s="69" t="str">
        <f t="shared" si="56"/>
        <v/>
      </c>
      <c r="D2441" s="69" t="str">
        <f t="shared" si="57"/>
        <v/>
      </c>
      <c r="E2441" s="69" t="str">
        <f t="shared" si="58"/>
        <v/>
      </c>
      <c r="F2441" s="69" t="e">
        <f t="shared" si="59"/>
        <v>#VALUE!</v>
      </c>
    </row>
    <row r="2442" spans="1:6">
      <c r="A2442" s="68" t="e">
        <f t="shared" si="54"/>
        <v>#REF!</v>
      </c>
      <c r="B2442" s="68" t="e">
        <f t="shared" si="55"/>
        <v>#REF!</v>
      </c>
      <c r="C2442" s="69" t="str">
        <f t="shared" si="56"/>
        <v/>
      </c>
      <c r="D2442" s="69" t="str">
        <f t="shared" si="57"/>
        <v/>
      </c>
      <c r="E2442" s="69" t="str">
        <f t="shared" si="58"/>
        <v/>
      </c>
      <c r="F2442" s="69" t="e">
        <f t="shared" si="59"/>
        <v>#VALUE!</v>
      </c>
    </row>
    <row r="2443" spans="1:6">
      <c r="A2443" s="68" t="e">
        <f t="shared" si="54"/>
        <v>#REF!</v>
      </c>
      <c r="B2443" s="68" t="e">
        <f t="shared" si="55"/>
        <v>#REF!</v>
      </c>
      <c r="C2443" s="69" t="str">
        <f t="shared" si="56"/>
        <v/>
      </c>
      <c r="D2443" s="69" t="str">
        <f t="shared" si="57"/>
        <v/>
      </c>
      <c r="E2443" s="69" t="str">
        <f t="shared" si="58"/>
        <v/>
      </c>
      <c r="F2443" s="69" t="e">
        <f t="shared" si="59"/>
        <v>#VALUE!</v>
      </c>
    </row>
    <row r="2444" spans="1:6">
      <c r="A2444" s="68" t="e">
        <f t="shared" si="54"/>
        <v>#REF!</v>
      </c>
      <c r="B2444" s="68" t="e">
        <f t="shared" si="55"/>
        <v>#REF!</v>
      </c>
      <c r="C2444" s="69" t="str">
        <f t="shared" si="56"/>
        <v/>
      </c>
      <c r="D2444" s="69" t="str">
        <f t="shared" si="57"/>
        <v/>
      </c>
      <c r="E2444" s="69" t="str">
        <f t="shared" si="58"/>
        <v/>
      </c>
      <c r="F2444" s="69" t="e">
        <f t="shared" si="59"/>
        <v>#VALUE!</v>
      </c>
    </row>
    <row r="2445" spans="1:6">
      <c r="A2445" s="68" t="e">
        <f t="shared" si="54"/>
        <v>#REF!</v>
      </c>
      <c r="B2445" s="68" t="e">
        <f t="shared" si="55"/>
        <v>#REF!</v>
      </c>
      <c r="C2445" s="69" t="str">
        <f t="shared" si="56"/>
        <v/>
      </c>
      <c r="D2445" s="69" t="str">
        <f t="shared" si="57"/>
        <v/>
      </c>
      <c r="E2445" s="69" t="str">
        <f t="shared" si="58"/>
        <v/>
      </c>
      <c r="F2445" s="69" t="e">
        <f t="shared" si="59"/>
        <v>#VALUE!</v>
      </c>
    </row>
    <row r="2446" spans="1:6">
      <c r="A2446" s="68" t="e">
        <f t="shared" si="54"/>
        <v>#REF!</v>
      </c>
      <c r="B2446" s="68" t="e">
        <f t="shared" si="55"/>
        <v>#REF!</v>
      </c>
      <c r="C2446" s="69" t="str">
        <f t="shared" si="56"/>
        <v/>
      </c>
      <c r="D2446" s="69" t="str">
        <f t="shared" si="57"/>
        <v/>
      </c>
      <c r="E2446" s="69" t="str">
        <f t="shared" si="58"/>
        <v/>
      </c>
      <c r="F2446" s="69" t="e">
        <f t="shared" si="59"/>
        <v>#VALUE!</v>
      </c>
    </row>
    <row r="2447" spans="1:6">
      <c r="A2447" s="68" t="e">
        <f t="shared" si="54"/>
        <v>#REF!</v>
      </c>
      <c r="B2447" s="68" t="e">
        <f t="shared" si="55"/>
        <v>#REF!</v>
      </c>
      <c r="C2447" s="69" t="str">
        <f t="shared" si="56"/>
        <v/>
      </c>
      <c r="D2447" s="69" t="str">
        <f t="shared" si="57"/>
        <v/>
      </c>
      <c r="E2447" s="69" t="str">
        <f t="shared" si="58"/>
        <v/>
      </c>
      <c r="F2447" s="69" t="e">
        <f t="shared" si="59"/>
        <v>#VALUE!</v>
      </c>
    </row>
    <row r="2448" spans="1:6">
      <c r="A2448" s="68" t="e">
        <f t="shared" si="54"/>
        <v>#REF!</v>
      </c>
      <c r="B2448" s="68" t="e">
        <f t="shared" si="55"/>
        <v>#REF!</v>
      </c>
      <c r="C2448" s="69" t="str">
        <f t="shared" si="56"/>
        <v/>
      </c>
      <c r="D2448" s="69" t="str">
        <f t="shared" si="57"/>
        <v/>
      </c>
      <c r="E2448" s="69" t="str">
        <f t="shared" si="58"/>
        <v/>
      </c>
      <c r="F2448" s="69" t="e">
        <f t="shared" si="59"/>
        <v>#VALUE!</v>
      </c>
    </row>
    <row r="2449" spans="1:6">
      <c r="A2449" s="68" t="e">
        <f t="shared" si="54"/>
        <v>#REF!</v>
      </c>
      <c r="B2449" s="68" t="e">
        <f t="shared" si="55"/>
        <v>#REF!</v>
      </c>
      <c r="C2449" s="69" t="str">
        <f t="shared" si="56"/>
        <v/>
      </c>
      <c r="D2449" s="69" t="str">
        <f t="shared" si="57"/>
        <v/>
      </c>
      <c r="E2449" s="69" t="str">
        <f t="shared" si="58"/>
        <v/>
      </c>
      <c r="F2449" s="69" t="e">
        <f t="shared" si="59"/>
        <v>#VALUE!</v>
      </c>
    </row>
    <row r="2450" spans="1:6">
      <c r="A2450" s="68" t="e">
        <f t="shared" si="54"/>
        <v>#REF!</v>
      </c>
      <c r="B2450" s="68" t="e">
        <f t="shared" si="55"/>
        <v>#REF!</v>
      </c>
      <c r="C2450" s="69" t="str">
        <f t="shared" si="56"/>
        <v/>
      </c>
      <c r="D2450" s="69" t="str">
        <f t="shared" si="57"/>
        <v/>
      </c>
      <c r="E2450" s="69" t="str">
        <f t="shared" si="58"/>
        <v/>
      </c>
      <c r="F2450" s="69" t="e">
        <f t="shared" si="59"/>
        <v>#VALUE!</v>
      </c>
    </row>
    <row r="2451" spans="1:6">
      <c r="A2451" s="68" t="e">
        <f t="shared" si="54"/>
        <v>#REF!</v>
      </c>
      <c r="B2451" s="68" t="e">
        <f t="shared" si="55"/>
        <v>#REF!</v>
      </c>
      <c r="C2451" s="69" t="str">
        <f t="shared" si="56"/>
        <v/>
      </c>
      <c r="D2451" s="69" t="str">
        <f t="shared" si="57"/>
        <v/>
      </c>
      <c r="E2451" s="69" t="str">
        <f t="shared" si="58"/>
        <v/>
      </c>
      <c r="F2451" s="69" t="e">
        <f t="shared" si="59"/>
        <v>#VALUE!</v>
      </c>
    </row>
    <row r="2452" spans="1:6">
      <c r="A2452" s="68" t="e">
        <f t="shared" si="54"/>
        <v>#REF!</v>
      </c>
      <c r="B2452" s="68" t="e">
        <f t="shared" si="55"/>
        <v>#REF!</v>
      </c>
      <c r="C2452" s="69" t="str">
        <f t="shared" si="56"/>
        <v/>
      </c>
      <c r="D2452" s="69" t="str">
        <f t="shared" si="57"/>
        <v/>
      </c>
      <c r="E2452" s="69" t="str">
        <f t="shared" si="58"/>
        <v/>
      </c>
      <c r="F2452" s="69" t="e">
        <f t="shared" si="59"/>
        <v>#VALUE!</v>
      </c>
    </row>
    <row r="2453" spans="1:6">
      <c r="A2453" s="68" t="e">
        <f t="shared" si="54"/>
        <v>#REF!</v>
      </c>
      <c r="B2453" s="68" t="e">
        <f t="shared" si="55"/>
        <v>#REF!</v>
      </c>
      <c r="C2453" s="69" t="str">
        <f t="shared" si="56"/>
        <v/>
      </c>
      <c r="D2453" s="69" t="str">
        <f t="shared" si="57"/>
        <v/>
      </c>
      <c r="E2453" s="69" t="str">
        <f t="shared" si="58"/>
        <v/>
      </c>
      <c r="F2453" s="69" t="e">
        <f t="shared" si="59"/>
        <v>#VALUE!</v>
      </c>
    </row>
    <row r="2454" spans="1:6">
      <c r="A2454" s="68" t="e">
        <f t="shared" si="54"/>
        <v>#REF!</v>
      </c>
      <c r="B2454" s="68" t="e">
        <f t="shared" si="55"/>
        <v>#REF!</v>
      </c>
      <c r="C2454" s="69" t="str">
        <f t="shared" si="56"/>
        <v/>
      </c>
      <c r="D2454" s="69" t="str">
        <f t="shared" si="57"/>
        <v/>
      </c>
      <c r="E2454" s="69" t="str">
        <f t="shared" si="58"/>
        <v/>
      </c>
      <c r="F2454" s="69" t="e">
        <f t="shared" si="59"/>
        <v>#VALUE!</v>
      </c>
    </row>
    <row r="2455" spans="1:6">
      <c r="A2455" s="68" t="e">
        <f t="shared" si="54"/>
        <v>#REF!</v>
      </c>
      <c r="B2455" s="68" t="e">
        <f t="shared" si="55"/>
        <v>#REF!</v>
      </c>
      <c r="C2455" s="69" t="str">
        <f t="shared" si="56"/>
        <v/>
      </c>
      <c r="D2455" s="69" t="str">
        <f t="shared" si="57"/>
        <v/>
      </c>
      <c r="E2455" s="69" t="str">
        <f t="shared" si="58"/>
        <v/>
      </c>
      <c r="F2455" s="69" t="e">
        <f t="shared" si="59"/>
        <v>#VALUE!</v>
      </c>
    </row>
    <row r="2456" spans="1:6">
      <c r="A2456" s="68" t="e">
        <f t="shared" si="54"/>
        <v>#REF!</v>
      </c>
      <c r="B2456" s="68" t="e">
        <f t="shared" si="55"/>
        <v>#REF!</v>
      </c>
      <c r="C2456" s="69" t="str">
        <f t="shared" si="56"/>
        <v/>
      </c>
      <c r="D2456" s="69" t="str">
        <f t="shared" si="57"/>
        <v/>
      </c>
      <c r="E2456" s="69" t="str">
        <f t="shared" si="58"/>
        <v/>
      </c>
      <c r="F2456" s="69" t="e">
        <f t="shared" si="59"/>
        <v>#VALUE!</v>
      </c>
    </row>
    <row r="2457" spans="1:6">
      <c r="A2457" s="68" t="e">
        <f t="shared" si="54"/>
        <v>#REF!</v>
      </c>
      <c r="B2457" s="68" t="e">
        <f t="shared" si="55"/>
        <v>#REF!</v>
      </c>
      <c r="C2457" s="69" t="str">
        <f t="shared" si="56"/>
        <v/>
      </c>
      <c r="D2457" s="69" t="str">
        <f t="shared" si="57"/>
        <v/>
      </c>
      <c r="E2457" s="69" t="str">
        <f t="shared" si="58"/>
        <v/>
      </c>
      <c r="F2457" s="69" t="e">
        <f t="shared" si="59"/>
        <v>#VALUE!</v>
      </c>
    </row>
    <row r="2458" spans="1:6">
      <c r="A2458" s="68" t="e">
        <f t="shared" si="54"/>
        <v>#REF!</v>
      </c>
      <c r="B2458" s="68" t="e">
        <f t="shared" si="55"/>
        <v>#REF!</v>
      </c>
      <c r="C2458" s="69" t="str">
        <f t="shared" si="56"/>
        <v/>
      </c>
      <c r="D2458" s="69" t="str">
        <f t="shared" si="57"/>
        <v/>
      </c>
      <c r="E2458" s="69" t="str">
        <f t="shared" si="58"/>
        <v/>
      </c>
      <c r="F2458" s="69" t="e">
        <f t="shared" si="59"/>
        <v>#VALUE!</v>
      </c>
    </row>
    <row r="2459" spans="1:6">
      <c r="A2459" s="68" t="e">
        <f t="shared" si="54"/>
        <v>#REF!</v>
      </c>
      <c r="B2459" s="68" t="e">
        <f t="shared" si="55"/>
        <v>#REF!</v>
      </c>
      <c r="C2459" s="69" t="str">
        <f t="shared" si="56"/>
        <v/>
      </c>
      <c r="D2459" s="69" t="str">
        <f t="shared" si="57"/>
        <v/>
      </c>
      <c r="E2459" s="69" t="str">
        <f t="shared" si="58"/>
        <v/>
      </c>
      <c r="F2459" s="69" t="e">
        <f t="shared" si="59"/>
        <v>#VALUE!</v>
      </c>
    </row>
    <row r="2460" spans="1:6">
      <c r="A2460" s="68" t="e">
        <f t="shared" si="54"/>
        <v>#REF!</v>
      </c>
      <c r="B2460" s="68" t="e">
        <f t="shared" si="55"/>
        <v>#REF!</v>
      </c>
      <c r="C2460" s="69" t="str">
        <f t="shared" si="56"/>
        <v/>
      </c>
      <c r="D2460" s="69" t="str">
        <f t="shared" si="57"/>
        <v/>
      </c>
      <c r="E2460" s="69" t="str">
        <f t="shared" si="58"/>
        <v/>
      </c>
      <c r="F2460" s="69" t="e">
        <f t="shared" si="59"/>
        <v>#VALUE!</v>
      </c>
    </row>
    <row r="2461" spans="1:6">
      <c r="A2461" s="68" t="e">
        <f t="shared" si="54"/>
        <v>#REF!</v>
      </c>
      <c r="B2461" s="68" t="e">
        <f t="shared" si="55"/>
        <v>#REF!</v>
      </c>
      <c r="C2461" s="69" t="str">
        <f t="shared" si="56"/>
        <v/>
      </c>
      <c r="D2461" s="69" t="str">
        <f t="shared" si="57"/>
        <v/>
      </c>
      <c r="E2461" s="69" t="str">
        <f t="shared" si="58"/>
        <v/>
      </c>
      <c r="F2461" s="69" t="e">
        <f t="shared" si="59"/>
        <v>#VALUE!</v>
      </c>
    </row>
    <row r="2462" spans="1:6">
      <c r="A2462" s="68" t="e">
        <f t="shared" si="54"/>
        <v>#REF!</v>
      </c>
      <c r="B2462" s="68" t="e">
        <f t="shared" si="55"/>
        <v>#REF!</v>
      </c>
      <c r="C2462" s="69" t="str">
        <f t="shared" si="56"/>
        <v/>
      </c>
      <c r="D2462" s="69" t="str">
        <f t="shared" si="57"/>
        <v/>
      </c>
      <c r="E2462" s="69" t="str">
        <f t="shared" si="58"/>
        <v/>
      </c>
      <c r="F2462" s="69" t="e">
        <f t="shared" si="59"/>
        <v>#VALUE!</v>
      </c>
    </row>
    <row r="2463" spans="1:6">
      <c r="A2463" s="68" t="e">
        <f t="shared" si="54"/>
        <v>#REF!</v>
      </c>
      <c r="B2463" s="68" t="e">
        <f t="shared" si="55"/>
        <v>#REF!</v>
      </c>
      <c r="C2463" s="69" t="str">
        <f t="shared" si="56"/>
        <v/>
      </c>
      <c r="D2463" s="69" t="str">
        <f t="shared" si="57"/>
        <v/>
      </c>
      <c r="E2463" s="69" t="str">
        <f t="shared" si="58"/>
        <v/>
      </c>
      <c r="F2463" s="69" t="e">
        <f t="shared" si="59"/>
        <v>#VALUE!</v>
      </c>
    </row>
    <row r="2464" spans="1:6">
      <c r="A2464" s="68" t="e">
        <f t="shared" si="54"/>
        <v>#REF!</v>
      </c>
      <c r="B2464" s="68" t="e">
        <f t="shared" si="55"/>
        <v>#REF!</v>
      </c>
      <c r="C2464" s="69" t="str">
        <f t="shared" si="56"/>
        <v/>
      </c>
      <c r="D2464" s="69" t="str">
        <f t="shared" si="57"/>
        <v/>
      </c>
      <c r="E2464" s="69" t="str">
        <f t="shared" si="58"/>
        <v/>
      </c>
      <c r="F2464" s="69" t="e">
        <f t="shared" si="59"/>
        <v>#VALUE!</v>
      </c>
    </row>
    <row r="2465" spans="1:6">
      <c r="A2465" s="68" t="e">
        <f t="shared" si="54"/>
        <v>#REF!</v>
      </c>
      <c r="B2465" s="68" t="e">
        <f t="shared" si="55"/>
        <v>#REF!</v>
      </c>
      <c r="C2465" s="69" t="str">
        <f t="shared" si="56"/>
        <v/>
      </c>
      <c r="D2465" s="69" t="str">
        <f t="shared" si="57"/>
        <v/>
      </c>
      <c r="E2465" s="69" t="str">
        <f t="shared" si="58"/>
        <v/>
      </c>
      <c r="F2465" s="69" t="e">
        <f t="shared" si="59"/>
        <v>#VALUE!</v>
      </c>
    </row>
    <row r="2466" spans="1:6">
      <c r="A2466" s="68" t="e">
        <f t="shared" si="54"/>
        <v>#REF!</v>
      </c>
      <c r="B2466" s="68" t="e">
        <f t="shared" si="55"/>
        <v>#REF!</v>
      </c>
      <c r="C2466" s="69" t="str">
        <f t="shared" si="56"/>
        <v/>
      </c>
      <c r="D2466" s="69" t="str">
        <f t="shared" si="57"/>
        <v/>
      </c>
      <c r="E2466" s="69" t="str">
        <f t="shared" si="58"/>
        <v/>
      </c>
      <c r="F2466" s="69" t="e">
        <f t="shared" si="59"/>
        <v>#VALUE!</v>
      </c>
    </row>
    <row r="2467" spans="1:6">
      <c r="A2467" s="68" t="e">
        <f t="shared" si="54"/>
        <v>#REF!</v>
      </c>
      <c r="B2467" s="68" t="e">
        <f t="shared" si="55"/>
        <v>#REF!</v>
      </c>
      <c r="C2467" s="69" t="str">
        <f t="shared" si="56"/>
        <v/>
      </c>
      <c r="D2467" s="69" t="str">
        <f t="shared" si="57"/>
        <v/>
      </c>
      <c r="E2467" s="69" t="str">
        <f t="shared" si="58"/>
        <v/>
      </c>
      <c r="F2467" s="69" t="e">
        <f t="shared" si="59"/>
        <v>#VALUE!</v>
      </c>
    </row>
    <row r="2468" spans="1:6">
      <c r="A2468" s="68" t="e">
        <f t="shared" si="54"/>
        <v>#REF!</v>
      </c>
      <c r="B2468" s="68" t="e">
        <f t="shared" si="55"/>
        <v>#REF!</v>
      </c>
      <c r="C2468" s="69" t="str">
        <f t="shared" si="56"/>
        <v/>
      </c>
      <c r="D2468" s="69" t="str">
        <f t="shared" si="57"/>
        <v/>
      </c>
      <c r="E2468" s="69" t="str">
        <f t="shared" si="58"/>
        <v/>
      </c>
      <c r="F2468" s="69" t="e">
        <f t="shared" si="59"/>
        <v>#VALUE!</v>
      </c>
    </row>
    <row r="2469" spans="1:6">
      <c r="A2469" s="68" t="e">
        <f t="shared" si="54"/>
        <v>#REF!</v>
      </c>
      <c r="B2469" s="68" t="e">
        <f t="shared" si="55"/>
        <v>#REF!</v>
      </c>
      <c r="C2469" s="69" t="str">
        <f t="shared" si="56"/>
        <v/>
      </c>
      <c r="D2469" s="69" t="str">
        <f t="shared" si="57"/>
        <v/>
      </c>
      <c r="E2469" s="69" t="str">
        <f t="shared" si="58"/>
        <v/>
      </c>
      <c r="F2469" s="69" t="e">
        <f t="shared" si="59"/>
        <v>#VALUE!</v>
      </c>
    </row>
    <row r="2470" spans="1:6">
      <c r="A2470" s="68" t="e">
        <f t="shared" si="54"/>
        <v>#REF!</v>
      </c>
      <c r="B2470" s="68" t="e">
        <f t="shared" si="55"/>
        <v>#REF!</v>
      </c>
      <c r="C2470" s="69" t="str">
        <f t="shared" si="56"/>
        <v/>
      </c>
      <c r="D2470" s="69" t="str">
        <f t="shared" si="57"/>
        <v/>
      </c>
      <c r="E2470" s="69" t="str">
        <f t="shared" si="58"/>
        <v/>
      </c>
      <c r="F2470" s="69" t="e">
        <f t="shared" si="59"/>
        <v>#VALUE!</v>
      </c>
    </row>
    <row r="2471" spans="1:6">
      <c r="A2471" s="68" t="e">
        <f t="shared" si="54"/>
        <v>#REF!</v>
      </c>
      <c r="B2471" s="68" t="e">
        <f t="shared" si="55"/>
        <v>#REF!</v>
      </c>
      <c r="C2471" s="69" t="str">
        <f t="shared" si="56"/>
        <v/>
      </c>
      <c r="D2471" s="69" t="str">
        <f t="shared" si="57"/>
        <v/>
      </c>
      <c r="E2471" s="69" t="str">
        <f t="shared" si="58"/>
        <v/>
      </c>
      <c r="F2471" s="69" t="e">
        <f t="shared" si="59"/>
        <v>#VALUE!</v>
      </c>
    </row>
    <row r="2472" spans="1:6">
      <c r="A2472" s="68" t="e">
        <f t="shared" si="54"/>
        <v>#REF!</v>
      </c>
      <c r="B2472" s="68" t="e">
        <f t="shared" si="55"/>
        <v>#REF!</v>
      </c>
      <c r="C2472" s="69" t="str">
        <f t="shared" si="56"/>
        <v/>
      </c>
      <c r="D2472" s="69" t="str">
        <f t="shared" si="57"/>
        <v/>
      </c>
      <c r="E2472" s="69" t="str">
        <f t="shared" si="58"/>
        <v/>
      </c>
      <c r="F2472" s="69" t="e">
        <f t="shared" si="59"/>
        <v>#VALUE!</v>
      </c>
    </row>
    <row r="2473" spans="1:6">
      <c r="A2473" s="68" t="e">
        <f t="shared" si="54"/>
        <v>#REF!</v>
      </c>
      <c r="B2473" s="68" t="e">
        <f t="shared" si="55"/>
        <v>#REF!</v>
      </c>
      <c r="C2473" s="69" t="str">
        <f t="shared" si="56"/>
        <v/>
      </c>
      <c r="D2473" s="69" t="str">
        <f t="shared" si="57"/>
        <v/>
      </c>
      <c r="E2473" s="69" t="str">
        <f t="shared" si="58"/>
        <v/>
      </c>
      <c r="F2473" s="69" t="e">
        <f t="shared" si="59"/>
        <v>#VALUE!</v>
      </c>
    </row>
    <row r="2474" spans="1:6">
      <c r="A2474" s="68" t="e">
        <f t="shared" si="54"/>
        <v>#REF!</v>
      </c>
      <c r="B2474" s="68" t="e">
        <f t="shared" si="55"/>
        <v>#REF!</v>
      </c>
      <c r="C2474" s="69" t="str">
        <f t="shared" si="56"/>
        <v/>
      </c>
      <c r="D2474" s="69" t="str">
        <f t="shared" si="57"/>
        <v/>
      </c>
      <c r="E2474" s="69" t="str">
        <f t="shared" si="58"/>
        <v/>
      </c>
      <c r="F2474" s="69" t="e">
        <f t="shared" si="59"/>
        <v>#VALUE!</v>
      </c>
    </row>
    <row r="2475" spans="1:6">
      <c r="A2475" s="68" t="e">
        <f t="shared" si="54"/>
        <v>#REF!</v>
      </c>
      <c r="B2475" s="68" t="e">
        <f t="shared" si="55"/>
        <v>#REF!</v>
      </c>
      <c r="C2475" s="69" t="str">
        <f t="shared" si="56"/>
        <v/>
      </c>
      <c r="D2475" s="69" t="str">
        <f t="shared" si="57"/>
        <v/>
      </c>
      <c r="E2475" s="69" t="str">
        <f t="shared" si="58"/>
        <v/>
      </c>
      <c r="F2475" s="69" t="e">
        <f t="shared" si="59"/>
        <v>#VALUE!</v>
      </c>
    </row>
    <row r="2476" spans="1:6">
      <c r="A2476" s="68" t="e">
        <f t="shared" si="54"/>
        <v>#REF!</v>
      </c>
      <c r="B2476" s="68" t="e">
        <f t="shared" si="55"/>
        <v>#REF!</v>
      </c>
      <c r="C2476" s="69" t="str">
        <f t="shared" si="56"/>
        <v/>
      </c>
      <c r="D2476" s="69" t="str">
        <f t="shared" si="57"/>
        <v/>
      </c>
      <c r="E2476" s="69" t="str">
        <f t="shared" si="58"/>
        <v/>
      </c>
      <c r="F2476" s="69" t="e">
        <f t="shared" si="59"/>
        <v>#VALUE!</v>
      </c>
    </row>
    <row r="2477" spans="1:6">
      <c r="A2477" s="68" t="e">
        <f t="shared" si="54"/>
        <v>#REF!</v>
      </c>
      <c r="B2477" s="68" t="e">
        <f t="shared" si="55"/>
        <v>#REF!</v>
      </c>
      <c r="C2477" s="69" t="str">
        <f t="shared" si="56"/>
        <v/>
      </c>
      <c r="D2477" s="69" t="str">
        <f t="shared" si="57"/>
        <v/>
      </c>
      <c r="E2477" s="69" t="str">
        <f t="shared" si="58"/>
        <v/>
      </c>
      <c r="F2477" s="69" t="e">
        <f t="shared" si="59"/>
        <v>#VALUE!</v>
      </c>
    </row>
    <row r="2478" spans="1:6">
      <c r="A2478" s="68" t="e">
        <f t="shared" si="54"/>
        <v>#REF!</v>
      </c>
      <c r="B2478" s="68" t="e">
        <f t="shared" si="55"/>
        <v>#REF!</v>
      </c>
      <c r="C2478" s="69" t="str">
        <f t="shared" si="56"/>
        <v/>
      </c>
      <c r="D2478" s="69" t="str">
        <f t="shared" si="57"/>
        <v/>
      </c>
      <c r="E2478" s="69" t="str">
        <f t="shared" si="58"/>
        <v/>
      </c>
      <c r="F2478" s="69" t="e">
        <f t="shared" si="59"/>
        <v>#VALUE!</v>
      </c>
    </row>
    <row r="2479" spans="1:6">
      <c r="A2479" s="68" t="e">
        <f t="shared" si="54"/>
        <v>#REF!</v>
      </c>
      <c r="B2479" s="68" t="e">
        <f t="shared" si="55"/>
        <v>#REF!</v>
      </c>
      <c r="C2479" s="69" t="str">
        <f t="shared" si="56"/>
        <v/>
      </c>
      <c r="D2479" s="69" t="str">
        <f t="shared" si="57"/>
        <v/>
      </c>
      <c r="E2479" s="69" t="str">
        <f t="shared" si="58"/>
        <v/>
      </c>
      <c r="F2479" s="69" t="e">
        <f t="shared" si="59"/>
        <v>#VALUE!</v>
      </c>
    </row>
    <row r="2480" spans="1:6">
      <c r="A2480" s="68" t="e">
        <f t="shared" si="54"/>
        <v>#REF!</v>
      </c>
      <c r="B2480" s="68" t="e">
        <f t="shared" si="55"/>
        <v>#REF!</v>
      </c>
      <c r="C2480" s="69" t="str">
        <f t="shared" si="56"/>
        <v/>
      </c>
      <c r="D2480" s="69" t="str">
        <f t="shared" si="57"/>
        <v/>
      </c>
      <c r="E2480" s="69" t="str">
        <f t="shared" si="58"/>
        <v/>
      </c>
      <c r="F2480" s="69" t="e">
        <f t="shared" si="59"/>
        <v>#VALUE!</v>
      </c>
    </row>
    <row r="2481" spans="1:6">
      <c r="A2481" s="68" t="e">
        <f t="shared" si="54"/>
        <v>#REF!</v>
      </c>
      <c r="B2481" s="68" t="e">
        <f t="shared" si="55"/>
        <v>#REF!</v>
      </c>
      <c r="C2481" s="69" t="str">
        <f t="shared" si="56"/>
        <v/>
      </c>
      <c r="D2481" s="69" t="str">
        <f t="shared" si="57"/>
        <v/>
      </c>
      <c r="E2481" s="69" t="str">
        <f t="shared" si="58"/>
        <v/>
      </c>
      <c r="F2481" s="69" t="e">
        <f t="shared" si="59"/>
        <v>#VALUE!</v>
      </c>
    </row>
    <row r="2482" spans="1:6">
      <c r="A2482" s="68" t="e">
        <f t="shared" si="54"/>
        <v>#REF!</v>
      </c>
      <c r="B2482" s="68" t="e">
        <f t="shared" si="55"/>
        <v>#REF!</v>
      </c>
      <c r="C2482" s="69" t="str">
        <f t="shared" si="56"/>
        <v/>
      </c>
      <c r="D2482" s="69" t="str">
        <f t="shared" si="57"/>
        <v/>
      </c>
      <c r="E2482" s="69" t="str">
        <f t="shared" si="58"/>
        <v/>
      </c>
      <c r="F2482" s="69" t="e">
        <f t="shared" si="59"/>
        <v>#VALUE!</v>
      </c>
    </row>
    <row r="2483" spans="1:6">
      <c r="A2483" s="68" t="e">
        <f t="shared" si="54"/>
        <v>#REF!</v>
      </c>
      <c r="B2483" s="68" t="e">
        <f t="shared" si="55"/>
        <v>#REF!</v>
      </c>
      <c r="C2483" s="69" t="str">
        <f t="shared" si="56"/>
        <v/>
      </c>
      <c r="D2483" s="69" t="str">
        <f t="shared" si="57"/>
        <v/>
      </c>
      <c r="E2483" s="69" t="str">
        <f t="shared" si="58"/>
        <v/>
      </c>
      <c r="F2483" s="69" t="e">
        <f t="shared" si="59"/>
        <v>#VALUE!</v>
      </c>
    </row>
    <row r="2484" spans="1:6">
      <c r="A2484" s="68" t="e">
        <f t="shared" si="54"/>
        <v>#REF!</v>
      </c>
      <c r="B2484" s="68" t="e">
        <f t="shared" si="55"/>
        <v>#REF!</v>
      </c>
      <c r="C2484" s="69" t="str">
        <f t="shared" si="56"/>
        <v/>
      </c>
      <c r="D2484" s="69" t="str">
        <f t="shared" si="57"/>
        <v/>
      </c>
      <c r="E2484" s="69" t="str">
        <f t="shared" si="58"/>
        <v/>
      </c>
      <c r="F2484" s="69" t="e">
        <f t="shared" si="59"/>
        <v>#VALUE!</v>
      </c>
    </row>
    <row r="2485" spans="1:6">
      <c r="A2485" s="68" t="e">
        <f t="shared" si="54"/>
        <v>#REF!</v>
      </c>
      <c r="B2485" s="68" t="e">
        <f t="shared" si="55"/>
        <v>#REF!</v>
      </c>
      <c r="C2485" s="69" t="str">
        <f t="shared" si="56"/>
        <v/>
      </c>
      <c r="D2485" s="69" t="str">
        <f t="shared" si="57"/>
        <v/>
      </c>
      <c r="E2485" s="69" t="str">
        <f t="shared" si="58"/>
        <v/>
      </c>
      <c r="F2485" s="69" t="e">
        <f t="shared" si="59"/>
        <v>#VALUE!</v>
      </c>
    </row>
    <row r="2486" spans="1:6">
      <c r="A2486" s="68" t="e">
        <f t="shared" si="54"/>
        <v>#REF!</v>
      </c>
      <c r="B2486" s="68" t="e">
        <f t="shared" si="55"/>
        <v>#REF!</v>
      </c>
      <c r="C2486" s="69" t="str">
        <f t="shared" si="56"/>
        <v/>
      </c>
      <c r="D2486" s="69" t="str">
        <f t="shared" si="57"/>
        <v/>
      </c>
      <c r="E2486" s="69" t="str">
        <f t="shared" si="58"/>
        <v/>
      </c>
      <c r="F2486" s="69" t="e">
        <f t="shared" si="59"/>
        <v>#VALUE!</v>
      </c>
    </row>
    <row r="2487" spans="1:6">
      <c r="A2487" s="68" t="e">
        <f t="shared" si="54"/>
        <v>#REF!</v>
      </c>
      <c r="B2487" s="68" t="e">
        <f t="shared" si="55"/>
        <v>#REF!</v>
      </c>
      <c r="C2487" s="69" t="str">
        <f t="shared" si="56"/>
        <v/>
      </c>
      <c r="D2487" s="69" t="str">
        <f t="shared" si="57"/>
        <v/>
      </c>
      <c r="E2487" s="69" t="str">
        <f t="shared" si="58"/>
        <v/>
      </c>
      <c r="F2487" s="69" t="e">
        <f t="shared" si="59"/>
        <v>#VALUE!</v>
      </c>
    </row>
    <row r="2488" spans="1:6">
      <c r="A2488" s="68" t="e">
        <f t="shared" si="54"/>
        <v>#REF!</v>
      </c>
      <c r="B2488" s="68" t="e">
        <f t="shared" si="55"/>
        <v>#REF!</v>
      </c>
      <c r="C2488" s="69" t="str">
        <f t="shared" si="56"/>
        <v/>
      </c>
      <c r="D2488" s="69" t="str">
        <f t="shared" si="57"/>
        <v/>
      </c>
      <c r="E2488" s="69" t="str">
        <f t="shared" si="58"/>
        <v/>
      </c>
      <c r="F2488" s="69" t="e">
        <f t="shared" si="59"/>
        <v>#VALUE!</v>
      </c>
    </row>
    <row r="2489" spans="1:6">
      <c r="A2489" s="68" t="e">
        <f t="shared" si="54"/>
        <v>#REF!</v>
      </c>
      <c r="B2489" s="68" t="e">
        <f t="shared" si="55"/>
        <v>#REF!</v>
      </c>
      <c r="C2489" s="69" t="str">
        <f t="shared" si="56"/>
        <v/>
      </c>
      <c r="D2489" s="69" t="str">
        <f t="shared" si="57"/>
        <v/>
      </c>
      <c r="E2489" s="69" t="str">
        <f t="shared" si="58"/>
        <v/>
      </c>
      <c r="F2489" s="69" t="e">
        <f t="shared" si="59"/>
        <v>#VALUE!</v>
      </c>
    </row>
    <row r="2490" spans="1:6">
      <c r="A2490" s="68" t="e">
        <f t="shared" si="54"/>
        <v>#REF!</v>
      </c>
      <c r="B2490" s="68" t="e">
        <f t="shared" si="55"/>
        <v>#REF!</v>
      </c>
      <c r="C2490" s="69" t="str">
        <f t="shared" si="56"/>
        <v/>
      </c>
      <c r="D2490" s="69" t="str">
        <f t="shared" si="57"/>
        <v/>
      </c>
      <c r="E2490" s="69" t="str">
        <f t="shared" si="58"/>
        <v/>
      </c>
      <c r="F2490" s="69" t="e">
        <f t="shared" si="59"/>
        <v>#VALUE!</v>
      </c>
    </row>
    <row r="2491" spans="1:6">
      <c r="A2491" s="68" t="e">
        <f t="shared" si="54"/>
        <v>#REF!</v>
      </c>
      <c r="B2491" s="68" t="e">
        <f t="shared" si="55"/>
        <v>#REF!</v>
      </c>
      <c r="C2491" s="69" t="str">
        <f t="shared" si="56"/>
        <v/>
      </c>
      <c r="D2491" s="69" t="str">
        <f t="shared" si="57"/>
        <v/>
      </c>
      <c r="E2491" s="69" t="str">
        <f t="shared" si="58"/>
        <v/>
      </c>
      <c r="F2491" s="69" t="e">
        <f t="shared" si="59"/>
        <v>#VALUE!</v>
      </c>
    </row>
    <row r="2492" spans="1:6">
      <c r="A2492" s="68" t="e">
        <f t="shared" si="54"/>
        <v>#REF!</v>
      </c>
      <c r="B2492" s="68" t="e">
        <f t="shared" si="55"/>
        <v>#REF!</v>
      </c>
      <c r="C2492" s="69" t="str">
        <f t="shared" si="56"/>
        <v/>
      </c>
      <c r="D2492" s="69" t="str">
        <f t="shared" si="57"/>
        <v/>
      </c>
      <c r="E2492" s="69" t="str">
        <f t="shared" si="58"/>
        <v/>
      </c>
      <c r="F2492" s="69" t="e">
        <f t="shared" si="59"/>
        <v>#VALUE!</v>
      </c>
    </row>
    <row r="2493" spans="1:6">
      <c r="A2493" s="68" t="e">
        <f t="shared" si="54"/>
        <v>#REF!</v>
      </c>
      <c r="B2493" s="68" t="e">
        <f t="shared" si="55"/>
        <v>#REF!</v>
      </c>
      <c r="C2493" s="69" t="str">
        <f t="shared" si="56"/>
        <v/>
      </c>
      <c r="D2493" s="69" t="str">
        <f t="shared" si="57"/>
        <v/>
      </c>
      <c r="E2493" s="69" t="str">
        <f t="shared" si="58"/>
        <v/>
      </c>
      <c r="F2493" s="69" t="e">
        <f t="shared" si="59"/>
        <v>#VALUE!</v>
      </c>
    </row>
    <row r="2494" spans="1:6">
      <c r="A2494" s="68" t="e">
        <f t="shared" si="54"/>
        <v>#REF!</v>
      </c>
      <c r="B2494" s="68" t="e">
        <f t="shared" si="55"/>
        <v>#REF!</v>
      </c>
      <c r="C2494" s="69" t="str">
        <f t="shared" si="56"/>
        <v/>
      </c>
      <c r="D2494" s="69" t="str">
        <f t="shared" si="57"/>
        <v/>
      </c>
      <c r="E2494" s="69" t="str">
        <f t="shared" si="58"/>
        <v/>
      </c>
      <c r="F2494" s="69" t="e">
        <f t="shared" si="59"/>
        <v>#VALUE!</v>
      </c>
    </row>
    <row r="2495" spans="1:6">
      <c r="A2495" s="68" t="e">
        <f t="shared" si="54"/>
        <v>#REF!</v>
      </c>
      <c r="B2495" s="68" t="e">
        <f t="shared" si="55"/>
        <v>#REF!</v>
      </c>
      <c r="C2495" s="69" t="str">
        <f t="shared" si="56"/>
        <v/>
      </c>
      <c r="D2495" s="69" t="str">
        <f t="shared" si="57"/>
        <v/>
      </c>
      <c r="E2495" s="69" t="str">
        <f t="shared" si="58"/>
        <v/>
      </c>
      <c r="F2495" s="69" t="e">
        <f t="shared" si="59"/>
        <v>#VALUE!</v>
      </c>
    </row>
    <row r="2496" spans="1:6">
      <c r="A2496" s="68" t="e">
        <f t="shared" si="54"/>
        <v>#REF!</v>
      </c>
      <c r="B2496" s="68" t="e">
        <f t="shared" si="55"/>
        <v>#REF!</v>
      </c>
      <c r="C2496" s="69" t="str">
        <f t="shared" si="56"/>
        <v/>
      </c>
      <c r="D2496" s="69" t="str">
        <f t="shared" si="57"/>
        <v/>
      </c>
      <c r="E2496" s="69" t="str">
        <f t="shared" si="58"/>
        <v/>
      </c>
      <c r="F2496" s="69" t="e">
        <f t="shared" si="59"/>
        <v>#VALUE!</v>
      </c>
    </row>
    <row r="2497" spans="1:6">
      <c r="A2497" s="68" t="e">
        <f t="shared" si="54"/>
        <v>#REF!</v>
      </c>
      <c r="B2497" s="68" t="e">
        <f t="shared" si="55"/>
        <v>#REF!</v>
      </c>
      <c r="C2497" s="69" t="str">
        <f t="shared" si="56"/>
        <v/>
      </c>
      <c r="D2497" s="69" t="str">
        <f t="shared" si="57"/>
        <v/>
      </c>
      <c r="E2497" s="69" t="str">
        <f t="shared" si="58"/>
        <v/>
      </c>
      <c r="F2497" s="69" t="e">
        <f t="shared" si="59"/>
        <v>#VALUE!</v>
      </c>
    </row>
    <row r="2498" spans="1:6">
      <c r="A2498" s="68" t="e">
        <f t="shared" si="54"/>
        <v>#REF!</v>
      </c>
      <c r="B2498" s="68" t="e">
        <f t="shared" si="55"/>
        <v>#REF!</v>
      </c>
      <c r="C2498" s="69" t="str">
        <f t="shared" si="56"/>
        <v/>
      </c>
      <c r="D2498" s="69" t="str">
        <f t="shared" si="57"/>
        <v/>
      </c>
      <c r="E2498" s="69" t="str">
        <f t="shared" si="58"/>
        <v/>
      </c>
      <c r="F2498" s="69" t="e">
        <f t="shared" si="59"/>
        <v>#VALUE!</v>
      </c>
    </row>
    <row r="2499" spans="1:6">
      <c r="A2499" s="68" t="e">
        <f t="shared" si="54"/>
        <v>#REF!</v>
      </c>
      <c r="B2499" s="68" t="e">
        <f t="shared" si="55"/>
        <v>#REF!</v>
      </c>
      <c r="C2499" s="69" t="str">
        <f t="shared" si="56"/>
        <v/>
      </c>
      <c r="D2499" s="69" t="str">
        <f t="shared" si="57"/>
        <v/>
      </c>
      <c r="E2499" s="69" t="str">
        <f t="shared" si="58"/>
        <v/>
      </c>
      <c r="F2499" s="69" t="e">
        <f t="shared" si="59"/>
        <v>#VALUE!</v>
      </c>
    </row>
    <row r="2500" spans="1:6">
      <c r="A2500" s="68" t="e">
        <f t="shared" si="54"/>
        <v>#REF!</v>
      </c>
      <c r="B2500" s="68" t="e">
        <f t="shared" si="55"/>
        <v>#REF!</v>
      </c>
      <c r="C2500" s="69" t="str">
        <f t="shared" si="56"/>
        <v/>
      </c>
      <c r="D2500" s="69" t="str">
        <f t="shared" si="57"/>
        <v/>
      </c>
      <c r="E2500" s="69" t="str">
        <f t="shared" si="58"/>
        <v/>
      </c>
      <c r="F2500" s="69" t="e">
        <f t="shared" si="59"/>
        <v>#VALUE!</v>
      </c>
    </row>
    <row r="2501" spans="1:6">
      <c r="A2501" s="68" t="e">
        <f t="shared" si="54"/>
        <v>#REF!</v>
      </c>
      <c r="B2501" s="68" t="e">
        <f t="shared" si="55"/>
        <v>#REF!</v>
      </c>
      <c r="C2501" s="69" t="str">
        <f t="shared" si="56"/>
        <v/>
      </c>
      <c r="D2501" s="69" t="str">
        <f t="shared" si="57"/>
        <v/>
      </c>
      <c r="E2501" s="69" t="str">
        <f t="shared" si="58"/>
        <v/>
      </c>
      <c r="F2501" s="69" t="e">
        <f t="shared" si="59"/>
        <v>#VALUE!</v>
      </c>
    </row>
    <row r="2502" spans="1:6">
      <c r="A2502" s="68" t="e">
        <f t="shared" si="54"/>
        <v>#REF!</v>
      </c>
      <c r="B2502" s="68" t="e">
        <f t="shared" si="55"/>
        <v>#REF!</v>
      </c>
      <c r="C2502" s="69" t="str">
        <f t="shared" si="56"/>
        <v/>
      </c>
      <c r="D2502" s="69" t="str">
        <f t="shared" si="57"/>
        <v/>
      </c>
      <c r="E2502" s="69" t="str">
        <f t="shared" si="58"/>
        <v/>
      </c>
      <c r="F2502" s="69" t="e">
        <f t="shared" si="59"/>
        <v>#VALUE!</v>
      </c>
    </row>
    <row r="2503" spans="1:6">
      <c r="A2503" s="68" t="e">
        <f t="shared" si="54"/>
        <v>#REF!</v>
      </c>
      <c r="B2503" s="68" t="e">
        <f t="shared" si="55"/>
        <v>#REF!</v>
      </c>
      <c r="C2503" s="69" t="str">
        <f t="shared" si="56"/>
        <v/>
      </c>
      <c r="D2503" s="69" t="str">
        <f t="shared" si="57"/>
        <v/>
      </c>
      <c r="E2503" s="69" t="str">
        <f t="shared" si="58"/>
        <v/>
      </c>
      <c r="F2503" s="69" t="e">
        <f t="shared" si="59"/>
        <v>#VALUE!</v>
      </c>
    </row>
    <row r="2504" spans="1:6">
      <c r="A2504" s="68" t="e">
        <f t="shared" si="54"/>
        <v>#REF!</v>
      </c>
      <c r="B2504" s="68" t="e">
        <f t="shared" si="55"/>
        <v>#REF!</v>
      </c>
      <c r="C2504" s="69" t="str">
        <f t="shared" si="56"/>
        <v/>
      </c>
      <c r="D2504" s="69" t="str">
        <f t="shared" si="57"/>
        <v/>
      </c>
      <c r="E2504" s="69" t="str">
        <f t="shared" si="58"/>
        <v/>
      </c>
      <c r="F2504" s="69" t="e">
        <f t="shared" si="59"/>
        <v>#VALUE!</v>
      </c>
    </row>
    <row r="2505" spans="1:6">
      <c r="A2505" s="68" t="e">
        <f t="shared" si="54"/>
        <v>#REF!</v>
      </c>
      <c r="B2505" s="68" t="e">
        <f t="shared" si="55"/>
        <v>#REF!</v>
      </c>
      <c r="C2505" s="69" t="str">
        <f t="shared" si="56"/>
        <v/>
      </c>
      <c r="D2505" s="69" t="str">
        <f t="shared" si="57"/>
        <v/>
      </c>
      <c r="E2505" s="69" t="str">
        <f t="shared" si="58"/>
        <v/>
      </c>
      <c r="F2505" s="69" t="e">
        <f t="shared" si="59"/>
        <v>#VALUE!</v>
      </c>
    </row>
    <row r="2506" spans="1:6">
      <c r="A2506" s="68" t="e">
        <f t="shared" si="54"/>
        <v>#REF!</v>
      </c>
      <c r="B2506" s="68" t="e">
        <f t="shared" si="55"/>
        <v>#REF!</v>
      </c>
      <c r="C2506" s="69" t="str">
        <f t="shared" si="56"/>
        <v/>
      </c>
      <c r="D2506" s="69" t="str">
        <f t="shared" si="57"/>
        <v/>
      </c>
      <c r="E2506" s="69" t="str">
        <f t="shared" si="58"/>
        <v/>
      </c>
      <c r="F2506" s="69" t="e">
        <f t="shared" si="59"/>
        <v>#VALUE!</v>
      </c>
    </row>
    <row r="2507" spans="1:6">
      <c r="A2507" s="68" t="e">
        <f t="shared" si="54"/>
        <v>#REF!</v>
      </c>
      <c r="B2507" s="68" t="e">
        <f t="shared" si="55"/>
        <v>#REF!</v>
      </c>
      <c r="C2507" s="69" t="str">
        <f t="shared" si="56"/>
        <v/>
      </c>
      <c r="D2507" s="69" t="str">
        <f t="shared" si="57"/>
        <v/>
      </c>
      <c r="E2507" s="69" t="str">
        <f t="shared" si="58"/>
        <v/>
      </c>
      <c r="F2507" s="69" t="e">
        <f t="shared" si="59"/>
        <v>#VALUE!</v>
      </c>
    </row>
    <row r="2508" spans="1:6">
      <c r="A2508" s="68" t="e">
        <f t="shared" si="54"/>
        <v>#REF!</v>
      </c>
      <c r="B2508" s="68" t="e">
        <f t="shared" si="55"/>
        <v>#REF!</v>
      </c>
      <c r="C2508" s="69" t="str">
        <f t="shared" si="56"/>
        <v/>
      </c>
      <c r="D2508" s="69" t="str">
        <f t="shared" si="57"/>
        <v/>
      </c>
      <c r="E2508" s="69" t="str">
        <f t="shared" si="58"/>
        <v/>
      </c>
      <c r="F2508" s="69" t="e">
        <f t="shared" si="59"/>
        <v>#VALUE!</v>
      </c>
    </row>
    <row r="2509" spans="1:6">
      <c r="A2509" s="68" t="e">
        <f t="shared" si="54"/>
        <v>#REF!</v>
      </c>
      <c r="B2509" s="68" t="e">
        <f t="shared" si="55"/>
        <v>#REF!</v>
      </c>
      <c r="C2509" s="69" t="str">
        <f t="shared" si="56"/>
        <v/>
      </c>
      <c r="D2509" s="69" t="str">
        <f t="shared" si="57"/>
        <v/>
      </c>
      <c r="E2509" s="69" t="str">
        <f t="shared" si="58"/>
        <v/>
      </c>
      <c r="F2509" s="69" t="e">
        <f t="shared" si="59"/>
        <v>#VALUE!</v>
      </c>
    </row>
    <row r="2510" spans="1:6">
      <c r="A2510" s="68" t="e">
        <f t="shared" si="54"/>
        <v>#REF!</v>
      </c>
      <c r="B2510" s="68" t="e">
        <f t="shared" si="55"/>
        <v>#REF!</v>
      </c>
      <c r="C2510" s="69" t="str">
        <f t="shared" si="56"/>
        <v/>
      </c>
      <c r="D2510" s="69" t="str">
        <f t="shared" si="57"/>
        <v/>
      </c>
      <c r="E2510" s="69" t="str">
        <f t="shared" si="58"/>
        <v/>
      </c>
      <c r="F2510" s="69" t="e">
        <f t="shared" si="59"/>
        <v>#VALUE!</v>
      </c>
    </row>
    <row r="2511" spans="1:6">
      <c r="A2511" s="68" t="e">
        <f t="shared" si="54"/>
        <v>#REF!</v>
      </c>
      <c r="B2511" s="68" t="e">
        <f t="shared" si="55"/>
        <v>#REF!</v>
      </c>
      <c r="C2511" s="69" t="str">
        <f t="shared" si="56"/>
        <v/>
      </c>
      <c r="D2511" s="69" t="str">
        <f t="shared" si="57"/>
        <v/>
      </c>
      <c r="E2511" s="69" t="str">
        <f t="shared" si="58"/>
        <v/>
      </c>
      <c r="F2511" s="69" t="e">
        <f t="shared" si="59"/>
        <v>#VALUE!</v>
      </c>
    </row>
    <row r="2512" spans="1:6">
      <c r="A2512" s="68" t="e">
        <f t="shared" si="54"/>
        <v>#REF!</v>
      </c>
      <c r="B2512" s="68" t="e">
        <f t="shared" si="55"/>
        <v>#REF!</v>
      </c>
      <c r="C2512" s="69" t="str">
        <f t="shared" si="56"/>
        <v/>
      </c>
      <c r="D2512" s="69" t="str">
        <f t="shared" si="57"/>
        <v/>
      </c>
      <c r="E2512" s="69" t="str">
        <f t="shared" si="58"/>
        <v/>
      </c>
      <c r="F2512" s="69" t="e">
        <f t="shared" si="59"/>
        <v>#VALUE!</v>
      </c>
    </row>
    <row r="2513" spans="1:6">
      <c r="A2513" s="68" t="e">
        <f t="shared" si="54"/>
        <v>#REF!</v>
      </c>
      <c r="B2513" s="68" t="e">
        <f t="shared" si="55"/>
        <v>#REF!</v>
      </c>
      <c r="C2513" s="69" t="str">
        <f t="shared" si="56"/>
        <v/>
      </c>
      <c r="D2513" s="69" t="str">
        <f t="shared" si="57"/>
        <v/>
      </c>
      <c r="E2513" s="69" t="str">
        <f t="shared" si="58"/>
        <v/>
      </c>
      <c r="F2513" s="69" t="e">
        <f t="shared" si="59"/>
        <v>#VALUE!</v>
      </c>
    </row>
    <row r="2514" spans="1:6">
      <c r="A2514" s="68" t="e">
        <f t="shared" si="54"/>
        <v>#REF!</v>
      </c>
      <c r="B2514" s="68" t="e">
        <f t="shared" si="55"/>
        <v>#REF!</v>
      </c>
      <c r="C2514" s="69" t="str">
        <f t="shared" si="56"/>
        <v/>
      </c>
      <c r="D2514" s="69" t="str">
        <f t="shared" si="57"/>
        <v/>
      </c>
      <c r="E2514" s="69" t="str">
        <f t="shared" si="58"/>
        <v/>
      </c>
      <c r="F2514" s="69" t="e">
        <f t="shared" si="59"/>
        <v>#VALUE!</v>
      </c>
    </row>
    <row r="2515" spans="1:6">
      <c r="A2515" s="68" t="e">
        <f t="shared" si="54"/>
        <v>#REF!</v>
      </c>
      <c r="B2515" s="68" t="e">
        <f t="shared" si="55"/>
        <v>#REF!</v>
      </c>
      <c r="C2515" s="69" t="str">
        <f t="shared" si="56"/>
        <v/>
      </c>
      <c r="D2515" s="69" t="str">
        <f t="shared" si="57"/>
        <v/>
      </c>
      <c r="E2515" s="69" t="str">
        <f t="shared" si="58"/>
        <v/>
      </c>
      <c r="F2515" s="69" t="e">
        <f t="shared" si="59"/>
        <v>#VALUE!</v>
      </c>
    </row>
    <row r="2516" spans="1:6">
      <c r="A2516" s="68" t="e">
        <f t="shared" si="54"/>
        <v>#REF!</v>
      </c>
      <c r="B2516" s="68" t="e">
        <f t="shared" si="55"/>
        <v>#REF!</v>
      </c>
      <c r="C2516" s="69" t="str">
        <f t="shared" si="56"/>
        <v/>
      </c>
      <c r="D2516" s="69" t="str">
        <f t="shared" si="57"/>
        <v/>
      </c>
      <c r="E2516" s="69" t="str">
        <f t="shared" si="58"/>
        <v/>
      </c>
      <c r="F2516" s="69" t="e">
        <f t="shared" si="59"/>
        <v>#VALUE!</v>
      </c>
    </row>
    <row r="2517" spans="1:6">
      <c r="A2517" s="68" t="e">
        <f t="shared" si="54"/>
        <v>#REF!</v>
      </c>
      <c r="B2517" s="68" t="e">
        <f t="shared" si="55"/>
        <v>#REF!</v>
      </c>
      <c r="C2517" s="69" t="str">
        <f t="shared" si="56"/>
        <v/>
      </c>
      <c r="D2517" s="69" t="str">
        <f t="shared" si="57"/>
        <v/>
      </c>
      <c r="E2517" s="69" t="str">
        <f t="shared" si="58"/>
        <v/>
      </c>
      <c r="F2517" s="69" t="e">
        <f t="shared" si="59"/>
        <v>#VALUE!</v>
      </c>
    </row>
    <row r="2518" spans="1:6">
      <c r="A2518" s="68" t="e">
        <f t="shared" si="54"/>
        <v>#REF!</v>
      </c>
      <c r="B2518" s="68" t="e">
        <f t="shared" si="55"/>
        <v>#REF!</v>
      </c>
      <c r="C2518" s="69" t="str">
        <f t="shared" si="56"/>
        <v/>
      </c>
      <c r="D2518" s="69" t="str">
        <f t="shared" si="57"/>
        <v/>
      </c>
      <c r="E2518" s="69" t="str">
        <f t="shared" si="58"/>
        <v/>
      </c>
      <c r="F2518" s="69" t="e">
        <f t="shared" si="59"/>
        <v>#VALUE!</v>
      </c>
    </row>
    <row r="2519" spans="1:6">
      <c r="A2519" s="68" t="e">
        <f t="shared" si="54"/>
        <v>#REF!</v>
      </c>
      <c r="B2519" s="68" t="e">
        <f t="shared" si="55"/>
        <v>#REF!</v>
      </c>
      <c r="C2519" s="69" t="str">
        <f t="shared" si="56"/>
        <v/>
      </c>
      <c r="D2519" s="69" t="str">
        <f t="shared" si="57"/>
        <v/>
      </c>
      <c r="E2519" s="69" t="str">
        <f t="shared" si="58"/>
        <v/>
      </c>
      <c r="F2519" s="69" t="e">
        <f t="shared" si="59"/>
        <v>#VALUE!</v>
      </c>
    </row>
    <row r="2520" spans="1:6">
      <c r="A2520" s="68" t="e">
        <f t="shared" si="54"/>
        <v>#REF!</v>
      </c>
      <c r="B2520" s="68" t="e">
        <f t="shared" si="55"/>
        <v>#REF!</v>
      </c>
      <c r="C2520" s="69" t="str">
        <f t="shared" si="56"/>
        <v/>
      </c>
      <c r="D2520" s="69" t="str">
        <f t="shared" si="57"/>
        <v/>
      </c>
      <c r="E2520" s="69" t="str">
        <f t="shared" si="58"/>
        <v/>
      </c>
      <c r="F2520" s="69" t="e">
        <f t="shared" si="59"/>
        <v>#VALUE!</v>
      </c>
    </row>
    <row r="2521" spans="1:6">
      <c r="A2521" s="68" t="e">
        <f t="shared" si="54"/>
        <v>#REF!</v>
      </c>
      <c r="B2521" s="68" t="e">
        <f t="shared" si="55"/>
        <v>#REF!</v>
      </c>
      <c r="C2521" s="69" t="str">
        <f t="shared" si="56"/>
        <v/>
      </c>
      <c r="D2521" s="69" t="str">
        <f t="shared" si="57"/>
        <v/>
      </c>
      <c r="E2521" s="69" t="str">
        <f t="shared" si="58"/>
        <v/>
      </c>
      <c r="F2521" s="69" t="e">
        <f t="shared" si="59"/>
        <v>#VALUE!</v>
      </c>
    </row>
    <row r="2522" spans="1:6">
      <c r="A2522" s="68" t="e">
        <f t="shared" si="54"/>
        <v>#REF!</v>
      </c>
      <c r="B2522" s="68" t="e">
        <f t="shared" si="55"/>
        <v>#REF!</v>
      </c>
      <c r="C2522" s="69" t="str">
        <f t="shared" si="56"/>
        <v/>
      </c>
      <c r="D2522" s="69" t="str">
        <f t="shared" si="57"/>
        <v/>
      </c>
      <c r="E2522" s="69" t="str">
        <f t="shared" si="58"/>
        <v/>
      </c>
      <c r="F2522" s="69" t="e">
        <f t="shared" si="59"/>
        <v>#VALUE!</v>
      </c>
    </row>
    <row r="2523" spans="1:6">
      <c r="A2523" s="68" t="e">
        <f t="shared" si="54"/>
        <v>#REF!</v>
      </c>
      <c r="B2523" s="68" t="e">
        <f t="shared" si="55"/>
        <v>#REF!</v>
      </c>
      <c r="C2523" s="69" t="str">
        <f t="shared" si="56"/>
        <v/>
      </c>
      <c r="D2523" s="69" t="str">
        <f t="shared" si="57"/>
        <v/>
      </c>
      <c r="E2523" s="69" t="str">
        <f t="shared" si="58"/>
        <v/>
      </c>
      <c r="F2523" s="69" t="e">
        <f t="shared" si="59"/>
        <v>#VALUE!</v>
      </c>
    </row>
    <row r="2524" spans="1:6">
      <c r="A2524" s="68" t="e">
        <f t="shared" si="54"/>
        <v>#REF!</v>
      </c>
      <c r="B2524" s="68" t="e">
        <f t="shared" si="55"/>
        <v>#REF!</v>
      </c>
      <c r="C2524" s="69" t="str">
        <f t="shared" si="56"/>
        <v/>
      </c>
      <c r="D2524" s="69" t="str">
        <f t="shared" si="57"/>
        <v/>
      </c>
      <c r="E2524" s="69" t="str">
        <f t="shared" si="58"/>
        <v/>
      </c>
      <c r="F2524" s="69" t="e">
        <f t="shared" si="59"/>
        <v>#VALUE!</v>
      </c>
    </row>
    <row r="2525" spans="1:6">
      <c r="A2525" s="68" t="e">
        <f t="shared" si="54"/>
        <v>#REF!</v>
      </c>
      <c r="B2525" s="68" t="e">
        <f t="shared" si="55"/>
        <v>#REF!</v>
      </c>
      <c r="C2525" s="69" t="str">
        <f t="shared" si="56"/>
        <v/>
      </c>
      <c r="D2525" s="69" t="str">
        <f t="shared" si="57"/>
        <v/>
      </c>
      <c r="E2525" s="69" t="str">
        <f t="shared" si="58"/>
        <v/>
      </c>
      <c r="F2525" s="69" t="e">
        <f t="shared" si="59"/>
        <v>#VALUE!</v>
      </c>
    </row>
    <row r="2526" spans="1:6">
      <c r="A2526" s="68" t="e">
        <f t="shared" si="54"/>
        <v>#REF!</v>
      </c>
      <c r="B2526" s="68" t="e">
        <f t="shared" si="55"/>
        <v>#REF!</v>
      </c>
      <c r="C2526" s="69" t="str">
        <f t="shared" si="56"/>
        <v/>
      </c>
      <c r="D2526" s="69" t="str">
        <f t="shared" si="57"/>
        <v/>
      </c>
      <c r="E2526" s="69" t="str">
        <f t="shared" si="58"/>
        <v/>
      </c>
      <c r="F2526" s="69" t="e">
        <f t="shared" si="59"/>
        <v>#VALUE!</v>
      </c>
    </row>
    <row r="2527" spans="1:6">
      <c r="A2527" s="68" t="e">
        <f t="shared" si="54"/>
        <v>#REF!</v>
      </c>
      <c r="B2527" s="68" t="e">
        <f t="shared" si="55"/>
        <v>#REF!</v>
      </c>
      <c r="C2527" s="69" t="str">
        <f t="shared" si="56"/>
        <v/>
      </c>
      <c r="D2527" s="69" t="str">
        <f t="shared" si="57"/>
        <v/>
      </c>
      <c r="E2527" s="69" t="str">
        <f t="shared" si="58"/>
        <v/>
      </c>
      <c r="F2527" s="69" t="e">
        <f t="shared" si="59"/>
        <v>#VALUE!</v>
      </c>
    </row>
    <row r="2528" spans="1:6">
      <c r="A2528" s="68" t="e">
        <f t="shared" si="54"/>
        <v>#REF!</v>
      </c>
      <c r="B2528" s="68" t="e">
        <f t="shared" si="55"/>
        <v>#REF!</v>
      </c>
      <c r="C2528" s="69" t="str">
        <f t="shared" si="56"/>
        <v/>
      </c>
      <c r="D2528" s="69" t="str">
        <f t="shared" si="57"/>
        <v/>
      </c>
      <c r="E2528" s="69" t="str">
        <f t="shared" si="58"/>
        <v/>
      </c>
      <c r="F2528" s="69" t="e">
        <f t="shared" si="59"/>
        <v>#VALUE!</v>
      </c>
    </row>
    <row r="2529" spans="1:6">
      <c r="A2529" s="68" t="e">
        <f t="shared" si="54"/>
        <v>#REF!</v>
      </c>
      <c r="B2529" s="68" t="e">
        <f t="shared" si="55"/>
        <v>#REF!</v>
      </c>
      <c r="C2529" s="69" t="str">
        <f t="shared" si="56"/>
        <v/>
      </c>
      <c r="D2529" s="69" t="str">
        <f t="shared" si="57"/>
        <v/>
      </c>
      <c r="E2529" s="69" t="str">
        <f t="shared" si="58"/>
        <v/>
      </c>
      <c r="F2529" s="69" t="e">
        <f t="shared" si="59"/>
        <v>#VALUE!</v>
      </c>
    </row>
    <row r="2530" spans="1:6">
      <c r="A2530" s="68" t="e">
        <f t="shared" si="54"/>
        <v>#REF!</v>
      </c>
      <c r="B2530" s="68" t="e">
        <f t="shared" si="55"/>
        <v>#REF!</v>
      </c>
      <c r="C2530" s="69" t="str">
        <f t="shared" si="56"/>
        <v/>
      </c>
      <c r="D2530" s="69" t="str">
        <f t="shared" si="57"/>
        <v/>
      </c>
      <c r="E2530" s="69" t="str">
        <f t="shared" si="58"/>
        <v/>
      </c>
      <c r="F2530" s="69" t="e">
        <f t="shared" si="59"/>
        <v>#VALUE!</v>
      </c>
    </row>
    <row r="2531" spans="1:6">
      <c r="A2531" s="68" t="e">
        <f t="shared" si="54"/>
        <v>#REF!</v>
      </c>
      <c r="B2531" s="68" t="e">
        <f t="shared" si="55"/>
        <v>#REF!</v>
      </c>
      <c r="C2531" s="69" t="str">
        <f t="shared" si="56"/>
        <v/>
      </c>
      <c r="D2531" s="69" t="str">
        <f t="shared" si="57"/>
        <v/>
      </c>
      <c r="E2531" s="69" t="str">
        <f t="shared" si="58"/>
        <v/>
      </c>
      <c r="F2531" s="69" t="e">
        <f t="shared" si="59"/>
        <v>#VALUE!</v>
      </c>
    </row>
    <row r="2532" spans="1:6">
      <c r="A2532" s="68" t="e">
        <f t="shared" si="54"/>
        <v>#REF!</v>
      </c>
      <c r="B2532" s="68" t="e">
        <f t="shared" si="55"/>
        <v>#REF!</v>
      </c>
      <c r="C2532" s="69" t="str">
        <f t="shared" si="56"/>
        <v/>
      </c>
      <c r="D2532" s="69" t="str">
        <f t="shared" si="57"/>
        <v/>
      </c>
      <c r="E2532" s="69" t="str">
        <f t="shared" si="58"/>
        <v/>
      </c>
      <c r="F2532" s="69" t="e">
        <f t="shared" si="59"/>
        <v>#VALUE!</v>
      </c>
    </row>
    <row r="2533" spans="1:6">
      <c r="A2533" s="68" t="e">
        <f t="shared" si="54"/>
        <v>#REF!</v>
      </c>
      <c r="B2533" s="68" t="e">
        <f t="shared" si="55"/>
        <v>#REF!</v>
      </c>
      <c r="C2533" s="69" t="str">
        <f t="shared" si="56"/>
        <v/>
      </c>
      <c r="D2533" s="69" t="str">
        <f t="shared" si="57"/>
        <v/>
      </c>
      <c r="E2533" s="69" t="str">
        <f t="shared" si="58"/>
        <v/>
      </c>
      <c r="F2533" s="69" t="e">
        <f t="shared" si="59"/>
        <v>#VALUE!</v>
      </c>
    </row>
    <row r="2534" spans="1:6">
      <c r="A2534" s="68" t="e">
        <f t="shared" si="54"/>
        <v>#REF!</v>
      </c>
      <c r="B2534" s="68" t="e">
        <f t="shared" si="55"/>
        <v>#REF!</v>
      </c>
      <c r="C2534" s="69" t="str">
        <f t="shared" si="56"/>
        <v/>
      </c>
      <c r="D2534" s="69" t="str">
        <f t="shared" si="57"/>
        <v/>
      </c>
      <c r="E2534" s="69" t="str">
        <f t="shared" si="58"/>
        <v/>
      </c>
      <c r="F2534" s="69" t="e">
        <f t="shared" si="59"/>
        <v>#VALUE!</v>
      </c>
    </row>
    <row r="2535" spans="1:6">
      <c r="A2535" s="68" t="e">
        <f t="shared" si="54"/>
        <v>#REF!</v>
      </c>
      <c r="B2535" s="68" t="e">
        <f t="shared" si="55"/>
        <v>#REF!</v>
      </c>
      <c r="C2535" s="69" t="str">
        <f t="shared" si="56"/>
        <v/>
      </c>
      <c r="D2535" s="69" t="str">
        <f t="shared" si="57"/>
        <v/>
      </c>
      <c r="E2535" s="69" t="str">
        <f t="shared" si="58"/>
        <v/>
      </c>
      <c r="F2535" s="69" t="e">
        <f t="shared" si="59"/>
        <v>#VALUE!</v>
      </c>
    </row>
    <row r="2536" spans="1:6">
      <c r="A2536" s="68" t="e">
        <f t="shared" si="54"/>
        <v>#REF!</v>
      </c>
      <c r="B2536" s="68" t="e">
        <f t="shared" si="55"/>
        <v>#REF!</v>
      </c>
      <c r="C2536" s="69" t="str">
        <f t="shared" si="56"/>
        <v/>
      </c>
      <c r="D2536" s="69" t="str">
        <f t="shared" si="57"/>
        <v/>
      </c>
      <c r="E2536" s="69" t="str">
        <f t="shared" si="58"/>
        <v/>
      </c>
      <c r="F2536" s="69" t="e">
        <f t="shared" si="59"/>
        <v>#VALUE!</v>
      </c>
    </row>
    <row r="2537" spans="1:6">
      <c r="A2537" s="68" t="e">
        <f t="shared" si="54"/>
        <v>#REF!</v>
      </c>
      <c r="B2537" s="68" t="e">
        <f t="shared" si="55"/>
        <v>#REF!</v>
      </c>
      <c r="C2537" s="69" t="str">
        <f t="shared" si="56"/>
        <v/>
      </c>
      <c r="D2537" s="69" t="str">
        <f t="shared" si="57"/>
        <v/>
      </c>
      <c r="E2537" s="69" t="str">
        <f t="shared" si="58"/>
        <v/>
      </c>
      <c r="F2537" s="69" t="e">
        <f t="shared" si="59"/>
        <v>#VALUE!</v>
      </c>
    </row>
    <row r="2538" spans="1:6">
      <c r="A2538" s="68" t="e">
        <f t="shared" si="54"/>
        <v>#REF!</v>
      </c>
      <c r="B2538" s="68" t="e">
        <f t="shared" si="55"/>
        <v>#REF!</v>
      </c>
      <c r="C2538" s="69" t="str">
        <f t="shared" si="56"/>
        <v/>
      </c>
      <c r="D2538" s="69" t="str">
        <f t="shared" si="57"/>
        <v/>
      </c>
      <c r="E2538" s="69" t="str">
        <f t="shared" si="58"/>
        <v/>
      </c>
      <c r="F2538" s="69" t="e">
        <f t="shared" si="59"/>
        <v>#VALUE!</v>
      </c>
    </row>
    <row r="2539" spans="1:6">
      <c r="A2539" s="68" t="e">
        <f t="shared" si="54"/>
        <v>#REF!</v>
      </c>
      <c r="B2539" s="68" t="e">
        <f t="shared" si="55"/>
        <v>#REF!</v>
      </c>
      <c r="C2539" s="69" t="str">
        <f t="shared" si="56"/>
        <v/>
      </c>
      <c r="D2539" s="69" t="str">
        <f t="shared" si="57"/>
        <v/>
      </c>
      <c r="E2539" s="69" t="str">
        <f t="shared" si="58"/>
        <v/>
      </c>
      <c r="F2539" s="69" t="e">
        <f t="shared" si="59"/>
        <v>#VALUE!</v>
      </c>
    </row>
    <row r="2540" spans="1:6">
      <c r="A2540" s="68" t="e">
        <f t="shared" si="54"/>
        <v>#REF!</v>
      </c>
      <c r="B2540" s="68" t="e">
        <f t="shared" si="55"/>
        <v>#REF!</v>
      </c>
      <c r="C2540" s="69" t="str">
        <f t="shared" si="56"/>
        <v/>
      </c>
      <c r="D2540" s="69" t="str">
        <f t="shared" si="57"/>
        <v/>
      </c>
      <c r="E2540" s="69" t="str">
        <f t="shared" si="58"/>
        <v/>
      </c>
      <c r="F2540" s="69" t="e">
        <f t="shared" si="59"/>
        <v>#VALUE!</v>
      </c>
    </row>
    <row r="2541" spans="1:6">
      <c r="A2541" s="68" t="e">
        <f t="shared" si="54"/>
        <v>#REF!</v>
      </c>
      <c r="B2541" s="68" t="e">
        <f t="shared" si="55"/>
        <v>#REF!</v>
      </c>
      <c r="C2541" s="69" t="str">
        <f t="shared" si="56"/>
        <v/>
      </c>
      <c r="D2541" s="69" t="str">
        <f t="shared" si="57"/>
        <v/>
      </c>
      <c r="E2541" s="69" t="str">
        <f t="shared" si="58"/>
        <v/>
      </c>
      <c r="F2541" s="69" t="e">
        <f t="shared" si="59"/>
        <v>#VALUE!</v>
      </c>
    </row>
    <row r="2542" spans="1:6">
      <c r="A2542" s="68" t="e">
        <f t="shared" si="54"/>
        <v>#REF!</v>
      </c>
      <c r="B2542" s="68" t="e">
        <f t="shared" si="55"/>
        <v>#REF!</v>
      </c>
      <c r="C2542" s="69" t="str">
        <f t="shared" si="56"/>
        <v/>
      </c>
      <c r="D2542" s="69" t="str">
        <f t="shared" si="57"/>
        <v/>
      </c>
      <c r="E2542" s="69" t="str">
        <f t="shared" si="58"/>
        <v/>
      </c>
      <c r="F2542" s="69" t="e">
        <f t="shared" si="59"/>
        <v>#VALUE!</v>
      </c>
    </row>
    <row r="2543" spans="1:6">
      <c r="A2543" s="68" t="e">
        <f t="shared" si="54"/>
        <v>#REF!</v>
      </c>
      <c r="B2543" s="68" t="e">
        <f t="shared" si="55"/>
        <v>#REF!</v>
      </c>
      <c r="C2543" s="69" t="str">
        <f t="shared" si="56"/>
        <v/>
      </c>
      <c r="D2543" s="69" t="str">
        <f t="shared" si="57"/>
        <v/>
      </c>
      <c r="E2543" s="69" t="str">
        <f t="shared" si="58"/>
        <v/>
      </c>
      <c r="F2543" s="69" t="e">
        <f t="shared" si="59"/>
        <v>#VALUE!</v>
      </c>
    </row>
    <row r="2544" spans="1:6">
      <c r="A2544" s="68" t="e">
        <f t="shared" si="54"/>
        <v>#REF!</v>
      </c>
      <c r="B2544" s="68" t="e">
        <f t="shared" si="55"/>
        <v>#REF!</v>
      </c>
      <c r="C2544" s="69" t="str">
        <f t="shared" si="56"/>
        <v/>
      </c>
      <c r="D2544" s="69" t="str">
        <f t="shared" si="57"/>
        <v/>
      </c>
      <c r="E2544" s="69" t="str">
        <f t="shared" si="58"/>
        <v/>
      </c>
      <c r="F2544" s="69" t="e">
        <f t="shared" si="59"/>
        <v>#VALUE!</v>
      </c>
    </row>
    <row r="2545" spans="1:6">
      <c r="A2545" s="68" t="e">
        <f t="shared" si="54"/>
        <v>#REF!</v>
      </c>
      <c r="B2545" s="68" t="e">
        <f t="shared" si="55"/>
        <v>#REF!</v>
      </c>
      <c r="C2545" s="69" t="str">
        <f t="shared" si="56"/>
        <v/>
      </c>
      <c r="D2545" s="69" t="str">
        <f t="shared" si="57"/>
        <v/>
      </c>
      <c r="E2545" s="69" t="str">
        <f t="shared" si="58"/>
        <v/>
      </c>
      <c r="F2545" s="69" t="e">
        <f t="shared" si="59"/>
        <v>#VALUE!</v>
      </c>
    </row>
    <row r="2546" spans="1:6">
      <c r="A2546" s="68" t="e">
        <f t="shared" si="54"/>
        <v>#REF!</v>
      </c>
      <c r="B2546" s="68" t="e">
        <f t="shared" si="55"/>
        <v>#REF!</v>
      </c>
      <c r="C2546" s="69" t="str">
        <f t="shared" si="56"/>
        <v/>
      </c>
      <c r="D2546" s="69" t="str">
        <f t="shared" si="57"/>
        <v/>
      </c>
      <c r="E2546" s="69" t="str">
        <f t="shared" si="58"/>
        <v/>
      </c>
      <c r="F2546" s="69" t="e">
        <f t="shared" si="59"/>
        <v>#VALUE!</v>
      </c>
    </row>
    <row r="2547" spans="1:6">
      <c r="A2547" s="68" t="e">
        <f t="shared" si="54"/>
        <v>#REF!</v>
      </c>
      <c r="B2547" s="68" t="e">
        <f t="shared" si="55"/>
        <v>#REF!</v>
      </c>
      <c r="C2547" s="69" t="str">
        <f t="shared" si="56"/>
        <v/>
      </c>
      <c r="D2547" s="69" t="str">
        <f t="shared" si="57"/>
        <v/>
      </c>
      <c r="E2547" s="69" t="str">
        <f t="shared" si="58"/>
        <v/>
      </c>
      <c r="F2547" s="69" t="e">
        <f t="shared" si="59"/>
        <v>#VALUE!</v>
      </c>
    </row>
    <row r="2548" spans="1:6">
      <c r="A2548" s="68" t="e">
        <f t="shared" si="54"/>
        <v>#REF!</v>
      </c>
      <c r="B2548" s="68" t="e">
        <f t="shared" si="55"/>
        <v>#REF!</v>
      </c>
      <c r="C2548" s="69" t="str">
        <f t="shared" si="56"/>
        <v/>
      </c>
      <c r="D2548" s="69" t="str">
        <f t="shared" si="57"/>
        <v/>
      </c>
      <c r="E2548" s="69" t="str">
        <f t="shared" si="58"/>
        <v/>
      </c>
      <c r="F2548" s="69" t="e">
        <f t="shared" si="59"/>
        <v>#VALUE!</v>
      </c>
    </row>
    <row r="2549" spans="1:6">
      <c r="A2549" s="68" t="e">
        <f t="shared" si="54"/>
        <v>#REF!</v>
      </c>
      <c r="B2549" s="68" t="e">
        <f t="shared" si="55"/>
        <v>#REF!</v>
      </c>
      <c r="C2549" s="69" t="str">
        <f t="shared" si="56"/>
        <v/>
      </c>
      <c r="D2549" s="69" t="str">
        <f t="shared" si="57"/>
        <v/>
      </c>
      <c r="E2549" s="69" t="str">
        <f t="shared" si="58"/>
        <v/>
      </c>
      <c r="F2549" s="69" t="e">
        <f t="shared" si="59"/>
        <v>#VALUE!</v>
      </c>
    </row>
    <row r="2550" spans="1:6">
      <c r="A2550" s="68" t="e">
        <f t="shared" si="54"/>
        <v>#REF!</v>
      </c>
      <c r="B2550" s="68" t="e">
        <f t="shared" si="55"/>
        <v>#REF!</v>
      </c>
      <c r="C2550" s="69" t="str">
        <f t="shared" si="56"/>
        <v/>
      </c>
      <c r="D2550" s="69" t="str">
        <f t="shared" si="57"/>
        <v/>
      </c>
      <c r="E2550" s="69" t="str">
        <f t="shared" si="58"/>
        <v/>
      </c>
      <c r="F2550" s="69" t="e">
        <f t="shared" si="59"/>
        <v>#VALUE!</v>
      </c>
    </row>
    <row r="2551" spans="1:6">
      <c r="A2551" s="68" t="e">
        <f t="shared" si="54"/>
        <v>#REF!</v>
      </c>
      <c r="B2551" s="68" t="e">
        <f t="shared" si="55"/>
        <v>#REF!</v>
      </c>
      <c r="C2551" s="69" t="str">
        <f t="shared" si="56"/>
        <v/>
      </c>
      <c r="D2551" s="69" t="str">
        <f t="shared" si="57"/>
        <v/>
      </c>
      <c r="E2551" s="69" t="str">
        <f t="shared" si="58"/>
        <v/>
      </c>
      <c r="F2551" s="69" t="e">
        <f t="shared" si="59"/>
        <v>#VALUE!</v>
      </c>
    </row>
    <row r="2552" spans="1:6">
      <c r="A2552" s="68" t="e">
        <f t="shared" ref="A2552:A2806" si="60">IF(#REF!&lt;&gt;"",1,0)</f>
        <v>#REF!</v>
      </c>
      <c r="B2552" s="68" t="e">
        <f t="shared" ref="B2552:B2806" si="61">IF(#REF!="Concluído",1,"")</f>
        <v>#REF!</v>
      </c>
      <c r="C2552" s="69" t="str">
        <f t="shared" ref="C2552:C2806" si="62">IFERROR(SUMIF(#REF!,"Em Medição",#REF!),"")</f>
        <v/>
      </c>
      <c r="D2552" s="69" t="str">
        <f t="shared" ref="D2552:D2806" si="63">IFERROR(SUMIF(#REF!,"Não Medido",#REF!),"")</f>
        <v/>
      </c>
      <c r="E2552" s="69" t="str">
        <f t="shared" ref="E2552:E2806" si="64">IFERROR(#REF!,"")</f>
        <v/>
      </c>
      <c r="F2552" s="69" t="e">
        <f t="shared" ref="F2552:F2806" si="65">E2552-SUM(C2552:D2552)</f>
        <v>#VALUE!</v>
      </c>
    </row>
    <row r="2553" spans="1:6">
      <c r="A2553" s="68" t="e">
        <f t="shared" si="60"/>
        <v>#REF!</v>
      </c>
      <c r="B2553" s="68" t="e">
        <f t="shared" si="61"/>
        <v>#REF!</v>
      </c>
      <c r="C2553" s="69" t="str">
        <f t="shared" si="62"/>
        <v/>
      </c>
      <c r="D2553" s="69" t="str">
        <f t="shared" si="63"/>
        <v/>
      </c>
      <c r="E2553" s="69" t="str">
        <f t="shared" si="64"/>
        <v/>
      </c>
      <c r="F2553" s="69" t="e">
        <f t="shared" si="65"/>
        <v>#VALUE!</v>
      </c>
    </row>
    <row r="2554" spans="1:6">
      <c r="A2554" s="68" t="e">
        <f t="shared" si="60"/>
        <v>#REF!</v>
      </c>
      <c r="B2554" s="68" t="e">
        <f t="shared" si="61"/>
        <v>#REF!</v>
      </c>
      <c r="C2554" s="69" t="str">
        <f t="shared" si="62"/>
        <v/>
      </c>
      <c r="D2554" s="69" t="str">
        <f t="shared" si="63"/>
        <v/>
      </c>
      <c r="E2554" s="69" t="str">
        <f t="shared" si="64"/>
        <v/>
      </c>
      <c r="F2554" s="69" t="e">
        <f t="shared" si="65"/>
        <v>#VALUE!</v>
      </c>
    </row>
    <row r="2555" spans="1:6">
      <c r="A2555" s="68" t="e">
        <f t="shared" si="60"/>
        <v>#REF!</v>
      </c>
      <c r="B2555" s="68" t="e">
        <f t="shared" si="61"/>
        <v>#REF!</v>
      </c>
      <c r="C2555" s="69" t="str">
        <f t="shared" si="62"/>
        <v/>
      </c>
      <c r="D2555" s="69" t="str">
        <f t="shared" si="63"/>
        <v/>
      </c>
      <c r="E2555" s="69" t="str">
        <f t="shared" si="64"/>
        <v/>
      </c>
      <c r="F2555" s="69" t="e">
        <f t="shared" si="65"/>
        <v>#VALUE!</v>
      </c>
    </row>
    <row r="2556" spans="1:6">
      <c r="A2556" s="68" t="e">
        <f t="shared" si="60"/>
        <v>#REF!</v>
      </c>
      <c r="B2556" s="68" t="e">
        <f t="shared" si="61"/>
        <v>#REF!</v>
      </c>
      <c r="C2556" s="69" t="str">
        <f t="shared" si="62"/>
        <v/>
      </c>
      <c r="D2556" s="69" t="str">
        <f t="shared" si="63"/>
        <v/>
      </c>
      <c r="E2556" s="69" t="str">
        <f t="shared" si="64"/>
        <v/>
      </c>
      <c r="F2556" s="69" t="e">
        <f t="shared" si="65"/>
        <v>#VALUE!</v>
      </c>
    </row>
    <row r="2557" spans="1:6">
      <c r="A2557" s="68" t="e">
        <f t="shared" si="60"/>
        <v>#REF!</v>
      </c>
      <c r="B2557" s="68" t="e">
        <f t="shared" si="61"/>
        <v>#REF!</v>
      </c>
      <c r="C2557" s="69" t="str">
        <f t="shared" si="62"/>
        <v/>
      </c>
      <c r="D2557" s="69" t="str">
        <f t="shared" si="63"/>
        <v/>
      </c>
      <c r="E2557" s="69" t="str">
        <f t="shared" si="64"/>
        <v/>
      </c>
      <c r="F2557" s="69" t="e">
        <f t="shared" si="65"/>
        <v>#VALUE!</v>
      </c>
    </row>
    <row r="2558" spans="1:6">
      <c r="A2558" s="68" t="e">
        <f t="shared" si="60"/>
        <v>#REF!</v>
      </c>
      <c r="B2558" s="68" t="e">
        <f t="shared" si="61"/>
        <v>#REF!</v>
      </c>
      <c r="C2558" s="69" t="str">
        <f t="shared" si="62"/>
        <v/>
      </c>
      <c r="D2558" s="69" t="str">
        <f t="shared" si="63"/>
        <v/>
      </c>
      <c r="E2558" s="69" t="str">
        <f t="shared" si="64"/>
        <v/>
      </c>
      <c r="F2558" s="69" t="e">
        <f t="shared" si="65"/>
        <v>#VALUE!</v>
      </c>
    </row>
    <row r="2559" spans="1:6">
      <c r="A2559" s="68" t="e">
        <f t="shared" si="60"/>
        <v>#REF!</v>
      </c>
      <c r="B2559" s="68" t="e">
        <f t="shared" si="61"/>
        <v>#REF!</v>
      </c>
      <c r="C2559" s="69" t="str">
        <f t="shared" si="62"/>
        <v/>
      </c>
      <c r="D2559" s="69" t="str">
        <f t="shared" si="63"/>
        <v/>
      </c>
      <c r="E2559" s="69" t="str">
        <f t="shared" si="64"/>
        <v/>
      </c>
      <c r="F2559" s="69" t="e">
        <f t="shared" si="65"/>
        <v>#VALUE!</v>
      </c>
    </row>
    <row r="2560" spans="1:6">
      <c r="A2560" s="68" t="e">
        <f t="shared" si="60"/>
        <v>#REF!</v>
      </c>
      <c r="B2560" s="68" t="e">
        <f t="shared" si="61"/>
        <v>#REF!</v>
      </c>
      <c r="C2560" s="69" t="str">
        <f t="shared" si="62"/>
        <v/>
      </c>
      <c r="D2560" s="69" t="str">
        <f t="shared" si="63"/>
        <v/>
      </c>
      <c r="E2560" s="69" t="str">
        <f t="shared" si="64"/>
        <v/>
      </c>
      <c r="F2560" s="69" t="e">
        <f t="shared" si="65"/>
        <v>#VALUE!</v>
      </c>
    </row>
    <row r="2561" spans="1:6">
      <c r="A2561" s="68" t="e">
        <f t="shared" si="60"/>
        <v>#REF!</v>
      </c>
      <c r="B2561" s="68" t="e">
        <f t="shared" si="61"/>
        <v>#REF!</v>
      </c>
      <c r="C2561" s="69" t="str">
        <f t="shared" si="62"/>
        <v/>
      </c>
      <c r="D2561" s="69" t="str">
        <f t="shared" si="63"/>
        <v/>
      </c>
      <c r="E2561" s="69" t="str">
        <f t="shared" si="64"/>
        <v/>
      </c>
      <c r="F2561" s="69" t="e">
        <f t="shared" si="65"/>
        <v>#VALUE!</v>
      </c>
    </row>
    <row r="2562" spans="1:6">
      <c r="A2562" s="68" t="e">
        <f t="shared" si="60"/>
        <v>#REF!</v>
      </c>
      <c r="B2562" s="68" t="e">
        <f t="shared" si="61"/>
        <v>#REF!</v>
      </c>
      <c r="C2562" s="69" t="str">
        <f t="shared" si="62"/>
        <v/>
      </c>
      <c r="D2562" s="69" t="str">
        <f t="shared" si="63"/>
        <v/>
      </c>
      <c r="E2562" s="69" t="str">
        <f t="shared" si="64"/>
        <v/>
      </c>
      <c r="F2562" s="69" t="e">
        <f t="shared" si="65"/>
        <v>#VALUE!</v>
      </c>
    </row>
    <row r="2563" spans="1:6">
      <c r="A2563" s="68" t="e">
        <f t="shared" si="60"/>
        <v>#REF!</v>
      </c>
      <c r="B2563" s="68" t="e">
        <f t="shared" si="61"/>
        <v>#REF!</v>
      </c>
      <c r="C2563" s="69" t="str">
        <f t="shared" si="62"/>
        <v/>
      </c>
      <c r="D2563" s="69" t="str">
        <f t="shared" si="63"/>
        <v/>
      </c>
      <c r="E2563" s="69" t="str">
        <f t="shared" si="64"/>
        <v/>
      </c>
      <c r="F2563" s="69" t="e">
        <f t="shared" si="65"/>
        <v>#VALUE!</v>
      </c>
    </row>
    <row r="2564" spans="1:6">
      <c r="A2564" s="68" t="e">
        <f t="shared" si="60"/>
        <v>#REF!</v>
      </c>
      <c r="B2564" s="68" t="e">
        <f t="shared" si="61"/>
        <v>#REF!</v>
      </c>
      <c r="C2564" s="69" t="str">
        <f t="shared" si="62"/>
        <v/>
      </c>
      <c r="D2564" s="69" t="str">
        <f t="shared" si="63"/>
        <v/>
      </c>
      <c r="E2564" s="69" t="str">
        <f t="shared" si="64"/>
        <v/>
      </c>
      <c r="F2564" s="69" t="e">
        <f t="shared" si="65"/>
        <v>#VALUE!</v>
      </c>
    </row>
    <row r="2565" spans="1:6">
      <c r="A2565" s="68" t="e">
        <f t="shared" si="60"/>
        <v>#REF!</v>
      </c>
      <c r="B2565" s="68" t="e">
        <f t="shared" si="61"/>
        <v>#REF!</v>
      </c>
      <c r="C2565" s="69" t="str">
        <f t="shared" si="62"/>
        <v/>
      </c>
      <c r="D2565" s="69" t="str">
        <f t="shared" si="63"/>
        <v/>
      </c>
      <c r="E2565" s="69" t="str">
        <f t="shared" si="64"/>
        <v/>
      </c>
      <c r="F2565" s="69" t="e">
        <f t="shared" si="65"/>
        <v>#VALUE!</v>
      </c>
    </row>
    <row r="2566" spans="1:6">
      <c r="A2566" s="68" t="e">
        <f t="shared" si="60"/>
        <v>#REF!</v>
      </c>
      <c r="B2566" s="68" t="e">
        <f t="shared" si="61"/>
        <v>#REF!</v>
      </c>
      <c r="C2566" s="69" t="str">
        <f t="shared" si="62"/>
        <v/>
      </c>
      <c r="D2566" s="69" t="str">
        <f t="shared" si="63"/>
        <v/>
      </c>
      <c r="E2566" s="69" t="str">
        <f t="shared" si="64"/>
        <v/>
      </c>
      <c r="F2566" s="69" t="e">
        <f t="shared" si="65"/>
        <v>#VALUE!</v>
      </c>
    </row>
    <row r="2567" spans="1:6">
      <c r="A2567" s="68" t="e">
        <f t="shared" si="60"/>
        <v>#REF!</v>
      </c>
      <c r="B2567" s="68" t="e">
        <f t="shared" si="61"/>
        <v>#REF!</v>
      </c>
      <c r="C2567" s="69" t="str">
        <f t="shared" si="62"/>
        <v/>
      </c>
      <c r="D2567" s="69" t="str">
        <f t="shared" si="63"/>
        <v/>
      </c>
      <c r="E2567" s="69" t="str">
        <f t="shared" si="64"/>
        <v/>
      </c>
      <c r="F2567" s="69" t="e">
        <f t="shared" si="65"/>
        <v>#VALUE!</v>
      </c>
    </row>
    <row r="2568" spans="1:6">
      <c r="A2568" s="68" t="e">
        <f t="shared" si="60"/>
        <v>#REF!</v>
      </c>
      <c r="B2568" s="68" t="e">
        <f t="shared" si="61"/>
        <v>#REF!</v>
      </c>
      <c r="C2568" s="69" t="str">
        <f t="shared" si="62"/>
        <v/>
      </c>
      <c r="D2568" s="69" t="str">
        <f t="shared" si="63"/>
        <v/>
      </c>
      <c r="E2568" s="69" t="str">
        <f t="shared" si="64"/>
        <v/>
      </c>
      <c r="F2568" s="69" t="e">
        <f t="shared" si="65"/>
        <v>#VALUE!</v>
      </c>
    </row>
    <row r="2569" spans="1:6">
      <c r="A2569" s="68" t="e">
        <f t="shared" si="60"/>
        <v>#REF!</v>
      </c>
      <c r="B2569" s="68" t="e">
        <f t="shared" si="61"/>
        <v>#REF!</v>
      </c>
      <c r="C2569" s="69" t="str">
        <f t="shared" si="62"/>
        <v/>
      </c>
      <c r="D2569" s="69" t="str">
        <f t="shared" si="63"/>
        <v/>
      </c>
      <c r="E2569" s="69" t="str">
        <f t="shared" si="64"/>
        <v/>
      </c>
      <c r="F2569" s="69" t="e">
        <f t="shared" si="65"/>
        <v>#VALUE!</v>
      </c>
    </row>
    <row r="2570" spans="1:6">
      <c r="A2570" s="68" t="e">
        <f t="shared" si="60"/>
        <v>#REF!</v>
      </c>
      <c r="B2570" s="68" t="e">
        <f t="shared" si="61"/>
        <v>#REF!</v>
      </c>
      <c r="C2570" s="69" t="str">
        <f t="shared" si="62"/>
        <v/>
      </c>
      <c r="D2570" s="69" t="str">
        <f t="shared" si="63"/>
        <v/>
      </c>
      <c r="E2570" s="69" t="str">
        <f t="shared" si="64"/>
        <v/>
      </c>
      <c r="F2570" s="69" t="e">
        <f t="shared" si="65"/>
        <v>#VALUE!</v>
      </c>
    </row>
    <row r="2571" spans="1:6">
      <c r="A2571" s="68" t="e">
        <f t="shared" si="60"/>
        <v>#REF!</v>
      </c>
      <c r="B2571" s="68" t="e">
        <f t="shared" si="61"/>
        <v>#REF!</v>
      </c>
      <c r="C2571" s="69" t="str">
        <f t="shared" si="62"/>
        <v/>
      </c>
      <c r="D2571" s="69" t="str">
        <f t="shared" si="63"/>
        <v/>
      </c>
      <c r="E2571" s="69" t="str">
        <f t="shared" si="64"/>
        <v/>
      </c>
      <c r="F2571" s="69" t="e">
        <f t="shared" si="65"/>
        <v>#VALUE!</v>
      </c>
    </row>
    <row r="2572" spans="1:6">
      <c r="A2572" s="68" t="e">
        <f t="shared" si="60"/>
        <v>#REF!</v>
      </c>
      <c r="B2572" s="68" t="e">
        <f t="shared" si="61"/>
        <v>#REF!</v>
      </c>
      <c r="C2572" s="69" t="str">
        <f t="shared" si="62"/>
        <v/>
      </c>
      <c r="D2572" s="69" t="str">
        <f t="shared" si="63"/>
        <v/>
      </c>
      <c r="E2572" s="69" t="str">
        <f t="shared" si="64"/>
        <v/>
      </c>
      <c r="F2572" s="69" t="e">
        <f t="shared" si="65"/>
        <v>#VALUE!</v>
      </c>
    </row>
    <row r="2573" spans="1:6">
      <c r="A2573" s="68" t="e">
        <f t="shared" si="60"/>
        <v>#REF!</v>
      </c>
      <c r="B2573" s="68" t="e">
        <f t="shared" si="61"/>
        <v>#REF!</v>
      </c>
      <c r="C2573" s="69" t="str">
        <f t="shared" si="62"/>
        <v/>
      </c>
      <c r="D2573" s="69" t="str">
        <f t="shared" si="63"/>
        <v/>
      </c>
      <c r="E2573" s="69" t="str">
        <f t="shared" si="64"/>
        <v/>
      </c>
      <c r="F2573" s="69" t="e">
        <f t="shared" si="65"/>
        <v>#VALUE!</v>
      </c>
    </row>
    <row r="2574" spans="1:6">
      <c r="A2574" s="68" t="e">
        <f t="shared" si="60"/>
        <v>#REF!</v>
      </c>
      <c r="B2574" s="68" t="e">
        <f t="shared" si="61"/>
        <v>#REF!</v>
      </c>
      <c r="C2574" s="69" t="str">
        <f t="shared" si="62"/>
        <v/>
      </c>
      <c r="D2574" s="69" t="str">
        <f t="shared" si="63"/>
        <v/>
      </c>
      <c r="E2574" s="69" t="str">
        <f t="shared" si="64"/>
        <v/>
      </c>
      <c r="F2574" s="69" t="e">
        <f t="shared" si="65"/>
        <v>#VALUE!</v>
      </c>
    </row>
    <row r="2575" spans="1:6">
      <c r="A2575" s="68" t="e">
        <f t="shared" si="60"/>
        <v>#REF!</v>
      </c>
      <c r="B2575" s="68" t="e">
        <f t="shared" si="61"/>
        <v>#REF!</v>
      </c>
      <c r="C2575" s="69" t="str">
        <f t="shared" si="62"/>
        <v/>
      </c>
      <c r="D2575" s="69" t="str">
        <f t="shared" si="63"/>
        <v/>
      </c>
      <c r="E2575" s="69" t="str">
        <f t="shared" si="64"/>
        <v/>
      </c>
      <c r="F2575" s="69" t="e">
        <f t="shared" si="65"/>
        <v>#VALUE!</v>
      </c>
    </row>
    <row r="2576" spans="1:6">
      <c r="A2576" s="68" t="e">
        <f t="shared" si="60"/>
        <v>#REF!</v>
      </c>
      <c r="B2576" s="68" t="e">
        <f t="shared" si="61"/>
        <v>#REF!</v>
      </c>
      <c r="C2576" s="69" t="str">
        <f t="shared" si="62"/>
        <v/>
      </c>
      <c r="D2576" s="69" t="str">
        <f t="shared" si="63"/>
        <v/>
      </c>
      <c r="E2576" s="69" t="str">
        <f t="shared" si="64"/>
        <v/>
      </c>
      <c r="F2576" s="69" t="e">
        <f t="shared" si="65"/>
        <v>#VALUE!</v>
      </c>
    </row>
    <row r="2577" spans="1:6">
      <c r="A2577" s="68" t="e">
        <f t="shared" si="60"/>
        <v>#REF!</v>
      </c>
      <c r="B2577" s="68" t="e">
        <f t="shared" si="61"/>
        <v>#REF!</v>
      </c>
      <c r="C2577" s="69" t="str">
        <f t="shared" si="62"/>
        <v/>
      </c>
      <c r="D2577" s="69" t="str">
        <f t="shared" si="63"/>
        <v/>
      </c>
      <c r="E2577" s="69" t="str">
        <f t="shared" si="64"/>
        <v/>
      </c>
      <c r="F2577" s="69" t="e">
        <f t="shared" si="65"/>
        <v>#VALUE!</v>
      </c>
    </row>
    <row r="2578" spans="1:6">
      <c r="A2578" s="68" t="e">
        <f t="shared" si="60"/>
        <v>#REF!</v>
      </c>
      <c r="B2578" s="68" t="e">
        <f t="shared" si="61"/>
        <v>#REF!</v>
      </c>
      <c r="C2578" s="69" t="str">
        <f t="shared" si="62"/>
        <v/>
      </c>
      <c r="D2578" s="69" t="str">
        <f t="shared" si="63"/>
        <v/>
      </c>
      <c r="E2578" s="69" t="str">
        <f t="shared" si="64"/>
        <v/>
      </c>
      <c r="F2578" s="69" t="e">
        <f t="shared" si="65"/>
        <v>#VALUE!</v>
      </c>
    </row>
    <row r="2579" spans="1:6">
      <c r="A2579" s="68" t="e">
        <f t="shared" si="60"/>
        <v>#REF!</v>
      </c>
      <c r="B2579" s="68" t="e">
        <f t="shared" si="61"/>
        <v>#REF!</v>
      </c>
      <c r="C2579" s="69" t="str">
        <f t="shared" si="62"/>
        <v/>
      </c>
      <c r="D2579" s="69" t="str">
        <f t="shared" si="63"/>
        <v/>
      </c>
      <c r="E2579" s="69" t="str">
        <f t="shared" si="64"/>
        <v/>
      </c>
      <c r="F2579" s="69" t="e">
        <f t="shared" si="65"/>
        <v>#VALUE!</v>
      </c>
    </row>
    <row r="2580" spans="1:6">
      <c r="A2580" s="68" t="e">
        <f t="shared" si="60"/>
        <v>#REF!</v>
      </c>
      <c r="B2580" s="68" t="e">
        <f t="shared" si="61"/>
        <v>#REF!</v>
      </c>
      <c r="C2580" s="69" t="str">
        <f t="shared" si="62"/>
        <v/>
      </c>
      <c r="D2580" s="69" t="str">
        <f t="shared" si="63"/>
        <v/>
      </c>
      <c r="E2580" s="69" t="str">
        <f t="shared" si="64"/>
        <v/>
      </c>
      <c r="F2580" s="69" t="e">
        <f t="shared" si="65"/>
        <v>#VALUE!</v>
      </c>
    </row>
    <row r="2581" spans="1:6">
      <c r="A2581" s="68" t="e">
        <f t="shared" si="60"/>
        <v>#REF!</v>
      </c>
      <c r="B2581" s="68" t="e">
        <f t="shared" si="61"/>
        <v>#REF!</v>
      </c>
      <c r="C2581" s="69" t="str">
        <f t="shared" si="62"/>
        <v/>
      </c>
      <c r="D2581" s="69" t="str">
        <f t="shared" si="63"/>
        <v/>
      </c>
      <c r="E2581" s="69" t="str">
        <f t="shared" si="64"/>
        <v/>
      </c>
      <c r="F2581" s="69" t="e">
        <f t="shared" si="65"/>
        <v>#VALUE!</v>
      </c>
    </row>
    <row r="2582" spans="1:6">
      <c r="A2582" s="68" t="e">
        <f t="shared" si="60"/>
        <v>#REF!</v>
      </c>
      <c r="B2582" s="68" t="e">
        <f t="shared" si="61"/>
        <v>#REF!</v>
      </c>
      <c r="C2582" s="69" t="str">
        <f t="shared" si="62"/>
        <v/>
      </c>
      <c r="D2582" s="69" t="str">
        <f t="shared" si="63"/>
        <v/>
      </c>
      <c r="E2582" s="69" t="str">
        <f t="shared" si="64"/>
        <v/>
      </c>
      <c r="F2582" s="69" t="e">
        <f t="shared" si="65"/>
        <v>#VALUE!</v>
      </c>
    </row>
    <row r="2583" spans="1:6">
      <c r="A2583" s="68" t="e">
        <f t="shared" si="60"/>
        <v>#REF!</v>
      </c>
      <c r="B2583" s="68" t="e">
        <f t="shared" si="61"/>
        <v>#REF!</v>
      </c>
      <c r="C2583" s="69" t="str">
        <f t="shared" si="62"/>
        <v/>
      </c>
      <c r="D2583" s="69" t="str">
        <f t="shared" si="63"/>
        <v/>
      </c>
      <c r="E2583" s="69" t="str">
        <f t="shared" si="64"/>
        <v/>
      </c>
      <c r="F2583" s="69" t="e">
        <f t="shared" si="65"/>
        <v>#VALUE!</v>
      </c>
    </row>
    <row r="2584" spans="1:6">
      <c r="A2584" s="68" t="e">
        <f t="shared" si="60"/>
        <v>#REF!</v>
      </c>
      <c r="B2584" s="68" t="e">
        <f t="shared" si="61"/>
        <v>#REF!</v>
      </c>
      <c r="C2584" s="69" t="str">
        <f t="shared" si="62"/>
        <v/>
      </c>
      <c r="D2584" s="69" t="str">
        <f t="shared" si="63"/>
        <v/>
      </c>
      <c r="E2584" s="69" t="str">
        <f t="shared" si="64"/>
        <v/>
      </c>
      <c r="F2584" s="69" t="e">
        <f t="shared" si="65"/>
        <v>#VALUE!</v>
      </c>
    </row>
    <row r="2585" spans="1:6">
      <c r="A2585" s="68" t="e">
        <f t="shared" si="60"/>
        <v>#REF!</v>
      </c>
      <c r="B2585" s="68" t="e">
        <f t="shared" si="61"/>
        <v>#REF!</v>
      </c>
      <c r="C2585" s="69" t="str">
        <f t="shared" si="62"/>
        <v/>
      </c>
      <c r="D2585" s="69" t="str">
        <f t="shared" si="63"/>
        <v/>
      </c>
      <c r="E2585" s="69" t="str">
        <f t="shared" si="64"/>
        <v/>
      </c>
      <c r="F2585" s="69" t="e">
        <f t="shared" si="65"/>
        <v>#VALUE!</v>
      </c>
    </row>
    <row r="2586" spans="1:6">
      <c r="A2586" s="68" t="e">
        <f t="shared" si="60"/>
        <v>#REF!</v>
      </c>
      <c r="B2586" s="68" t="e">
        <f t="shared" si="61"/>
        <v>#REF!</v>
      </c>
      <c r="C2586" s="69" t="str">
        <f t="shared" si="62"/>
        <v/>
      </c>
      <c r="D2586" s="69" t="str">
        <f t="shared" si="63"/>
        <v/>
      </c>
      <c r="E2586" s="69" t="str">
        <f t="shared" si="64"/>
        <v/>
      </c>
      <c r="F2586" s="69" t="e">
        <f t="shared" si="65"/>
        <v>#VALUE!</v>
      </c>
    </row>
    <row r="2587" spans="1:6">
      <c r="A2587" s="68" t="e">
        <f t="shared" si="60"/>
        <v>#REF!</v>
      </c>
      <c r="B2587" s="68" t="e">
        <f t="shared" si="61"/>
        <v>#REF!</v>
      </c>
      <c r="C2587" s="69" t="str">
        <f t="shared" si="62"/>
        <v/>
      </c>
      <c r="D2587" s="69" t="str">
        <f t="shared" si="63"/>
        <v/>
      </c>
      <c r="E2587" s="69" t="str">
        <f t="shared" si="64"/>
        <v/>
      </c>
      <c r="F2587" s="69" t="e">
        <f t="shared" si="65"/>
        <v>#VALUE!</v>
      </c>
    </row>
    <row r="2588" spans="1:6">
      <c r="A2588" s="68" t="e">
        <f t="shared" si="60"/>
        <v>#REF!</v>
      </c>
      <c r="B2588" s="68" t="e">
        <f t="shared" si="61"/>
        <v>#REF!</v>
      </c>
      <c r="C2588" s="69" t="str">
        <f t="shared" si="62"/>
        <v/>
      </c>
      <c r="D2588" s="69" t="str">
        <f t="shared" si="63"/>
        <v/>
      </c>
      <c r="E2588" s="69" t="str">
        <f t="shared" si="64"/>
        <v/>
      </c>
      <c r="F2588" s="69" t="e">
        <f t="shared" si="65"/>
        <v>#VALUE!</v>
      </c>
    </row>
    <row r="2589" spans="1:6">
      <c r="A2589" s="68" t="e">
        <f t="shared" si="60"/>
        <v>#REF!</v>
      </c>
      <c r="B2589" s="68" t="e">
        <f t="shared" si="61"/>
        <v>#REF!</v>
      </c>
      <c r="C2589" s="69" t="str">
        <f t="shared" si="62"/>
        <v/>
      </c>
      <c r="D2589" s="69" t="str">
        <f t="shared" si="63"/>
        <v/>
      </c>
      <c r="E2589" s="69" t="str">
        <f t="shared" si="64"/>
        <v/>
      </c>
      <c r="F2589" s="69" t="e">
        <f t="shared" si="65"/>
        <v>#VALUE!</v>
      </c>
    </row>
    <row r="2590" spans="1:6">
      <c r="A2590" s="68" t="e">
        <f t="shared" si="60"/>
        <v>#REF!</v>
      </c>
      <c r="B2590" s="68" t="e">
        <f t="shared" si="61"/>
        <v>#REF!</v>
      </c>
      <c r="C2590" s="69" t="str">
        <f t="shared" si="62"/>
        <v/>
      </c>
      <c r="D2590" s="69" t="str">
        <f t="shared" si="63"/>
        <v/>
      </c>
      <c r="E2590" s="69" t="str">
        <f t="shared" si="64"/>
        <v/>
      </c>
      <c r="F2590" s="69" t="e">
        <f t="shared" si="65"/>
        <v>#VALUE!</v>
      </c>
    </row>
    <row r="2591" spans="1:6">
      <c r="A2591" s="68" t="e">
        <f t="shared" si="60"/>
        <v>#REF!</v>
      </c>
      <c r="B2591" s="68" t="e">
        <f t="shared" si="61"/>
        <v>#REF!</v>
      </c>
      <c r="C2591" s="69" t="str">
        <f t="shared" si="62"/>
        <v/>
      </c>
      <c r="D2591" s="69" t="str">
        <f t="shared" si="63"/>
        <v/>
      </c>
      <c r="E2591" s="69" t="str">
        <f t="shared" si="64"/>
        <v/>
      </c>
      <c r="F2591" s="69" t="e">
        <f t="shared" si="65"/>
        <v>#VALUE!</v>
      </c>
    </row>
    <row r="2592" spans="1:6">
      <c r="A2592" s="68" t="e">
        <f t="shared" si="60"/>
        <v>#REF!</v>
      </c>
      <c r="B2592" s="68" t="e">
        <f t="shared" si="61"/>
        <v>#REF!</v>
      </c>
      <c r="C2592" s="69" t="str">
        <f t="shared" si="62"/>
        <v/>
      </c>
      <c r="D2592" s="69" t="str">
        <f t="shared" si="63"/>
        <v/>
      </c>
      <c r="E2592" s="69" t="str">
        <f t="shared" si="64"/>
        <v/>
      </c>
      <c r="F2592" s="69" t="e">
        <f t="shared" si="65"/>
        <v>#VALUE!</v>
      </c>
    </row>
    <row r="2593" spans="1:6">
      <c r="A2593" s="68" t="e">
        <f t="shared" si="60"/>
        <v>#REF!</v>
      </c>
      <c r="B2593" s="68" t="e">
        <f t="shared" si="61"/>
        <v>#REF!</v>
      </c>
      <c r="C2593" s="69" t="str">
        <f t="shared" si="62"/>
        <v/>
      </c>
      <c r="D2593" s="69" t="str">
        <f t="shared" si="63"/>
        <v/>
      </c>
      <c r="E2593" s="69" t="str">
        <f t="shared" si="64"/>
        <v/>
      </c>
      <c r="F2593" s="69" t="e">
        <f t="shared" si="65"/>
        <v>#VALUE!</v>
      </c>
    </row>
    <row r="2594" spans="1:6">
      <c r="A2594" s="68" t="e">
        <f t="shared" si="60"/>
        <v>#REF!</v>
      </c>
      <c r="B2594" s="68" t="e">
        <f t="shared" si="61"/>
        <v>#REF!</v>
      </c>
      <c r="C2594" s="69" t="str">
        <f t="shared" si="62"/>
        <v/>
      </c>
      <c r="D2594" s="69" t="str">
        <f t="shared" si="63"/>
        <v/>
      </c>
      <c r="E2594" s="69" t="str">
        <f t="shared" si="64"/>
        <v/>
      </c>
      <c r="F2594" s="69" t="e">
        <f t="shared" si="65"/>
        <v>#VALUE!</v>
      </c>
    </row>
    <row r="2595" spans="1:6">
      <c r="A2595" s="68" t="e">
        <f t="shared" si="60"/>
        <v>#REF!</v>
      </c>
      <c r="B2595" s="68" t="e">
        <f t="shared" si="61"/>
        <v>#REF!</v>
      </c>
      <c r="C2595" s="69" t="str">
        <f t="shared" si="62"/>
        <v/>
      </c>
      <c r="D2595" s="69" t="str">
        <f t="shared" si="63"/>
        <v/>
      </c>
      <c r="E2595" s="69" t="str">
        <f t="shared" si="64"/>
        <v/>
      </c>
      <c r="F2595" s="69" t="e">
        <f t="shared" si="65"/>
        <v>#VALUE!</v>
      </c>
    </row>
    <row r="2596" spans="1:6">
      <c r="A2596" s="68" t="e">
        <f t="shared" si="60"/>
        <v>#REF!</v>
      </c>
      <c r="B2596" s="68" t="e">
        <f t="shared" si="61"/>
        <v>#REF!</v>
      </c>
      <c r="C2596" s="69" t="str">
        <f t="shared" si="62"/>
        <v/>
      </c>
      <c r="D2596" s="69" t="str">
        <f t="shared" si="63"/>
        <v/>
      </c>
      <c r="E2596" s="69" t="str">
        <f t="shared" si="64"/>
        <v/>
      </c>
      <c r="F2596" s="69" t="e">
        <f t="shared" si="65"/>
        <v>#VALUE!</v>
      </c>
    </row>
    <row r="2597" spans="1:6">
      <c r="A2597" s="68" t="e">
        <f t="shared" si="60"/>
        <v>#REF!</v>
      </c>
      <c r="B2597" s="68" t="e">
        <f t="shared" si="61"/>
        <v>#REF!</v>
      </c>
      <c r="C2597" s="69" t="str">
        <f t="shared" si="62"/>
        <v/>
      </c>
      <c r="D2597" s="69" t="str">
        <f t="shared" si="63"/>
        <v/>
      </c>
      <c r="E2597" s="69" t="str">
        <f t="shared" si="64"/>
        <v/>
      </c>
      <c r="F2597" s="69" t="e">
        <f t="shared" si="65"/>
        <v>#VALUE!</v>
      </c>
    </row>
    <row r="2598" spans="1:6">
      <c r="A2598" s="68" t="e">
        <f t="shared" si="60"/>
        <v>#REF!</v>
      </c>
      <c r="B2598" s="68" t="e">
        <f t="shared" si="61"/>
        <v>#REF!</v>
      </c>
      <c r="C2598" s="69" t="str">
        <f t="shared" si="62"/>
        <v/>
      </c>
      <c r="D2598" s="69" t="str">
        <f t="shared" si="63"/>
        <v/>
      </c>
      <c r="E2598" s="69" t="str">
        <f t="shared" si="64"/>
        <v/>
      </c>
      <c r="F2598" s="69" t="e">
        <f t="shared" si="65"/>
        <v>#VALUE!</v>
      </c>
    </row>
    <row r="2599" spans="1:6">
      <c r="A2599" s="68" t="e">
        <f t="shared" si="60"/>
        <v>#REF!</v>
      </c>
      <c r="B2599" s="68" t="e">
        <f t="shared" si="61"/>
        <v>#REF!</v>
      </c>
      <c r="C2599" s="69" t="str">
        <f t="shared" si="62"/>
        <v/>
      </c>
      <c r="D2599" s="69" t="str">
        <f t="shared" si="63"/>
        <v/>
      </c>
      <c r="E2599" s="69" t="str">
        <f t="shared" si="64"/>
        <v/>
      </c>
      <c r="F2599" s="69" t="e">
        <f t="shared" si="65"/>
        <v>#VALUE!</v>
      </c>
    </row>
    <row r="2600" spans="1:6">
      <c r="A2600" s="68" t="e">
        <f t="shared" si="60"/>
        <v>#REF!</v>
      </c>
      <c r="B2600" s="68" t="e">
        <f t="shared" si="61"/>
        <v>#REF!</v>
      </c>
      <c r="C2600" s="69" t="str">
        <f t="shared" si="62"/>
        <v/>
      </c>
      <c r="D2600" s="69" t="str">
        <f t="shared" si="63"/>
        <v/>
      </c>
      <c r="E2600" s="69" t="str">
        <f t="shared" si="64"/>
        <v/>
      </c>
      <c r="F2600" s="69" t="e">
        <f t="shared" si="65"/>
        <v>#VALUE!</v>
      </c>
    </row>
    <row r="2601" spans="1:6">
      <c r="A2601" s="68" t="e">
        <f t="shared" si="60"/>
        <v>#REF!</v>
      </c>
      <c r="B2601" s="68" t="e">
        <f t="shared" si="61"/>
        <v>#REF!</v>
      </c>
      <c r="C2601" s="69" t="str">
        <f t="shared" si="62"/>
        <v/>
      </c>
      <c r="D2601" s="69" t="str">
        <f t="shared" si="63"/>
        <v/>
      </c>
      <c r="E2601" s="69" t="str">
        <f t="shared" si="64"/>
        <v/>
      </c>
      <c r="F2601" s="69" t="e">
        <f t="shared" si="65"/>
        <v>#VALUE!</v>
      </c>
    </row>
    <row r="2602" spans="1:6">
      <c r="A2602" s="68" t="e">
        <f t="shared" si="60"/>
        <v>#REF!</v>
      </c>
      <c r="B2602" s="68" t="e">
        <f t="shared" si="61"/>
        <v>#REF!</v>
      </c>
      <c r="C2602" s="69" t="str">
        <f t="shared" si="62"/>
        <v/>
      </c>
      <c r="D2602" s="69" t="str">
        <f t="shared" si="63"/>
        <v/>
      </c>
      <c r="E2602" s="69" t="str">
        <f t="shared" si="64"/>
        <v/>
      </c>
      <c r="F2602" s="69" t="e">
        <f t="shared" si="65"/>
        <v>#VALUE!</v>
      </c>
    </row>
    <row r="2603" spans="1:6">
      <c r="A2603" s="68" t="e">
        <f t="shared" si="60"/>
        <v>#REF!</v>
      </c>
      <c r="B2603" s="68" t="e">
        <f t="shared" si="61"/>
        <v>#REF!</v>
      </c>
      <c r="C2603" s="69" t="str">
        <f t="shared" si="62"/>
        <v/>
      </c>
      <c r="D2603" s="69" t="str">
        <f t="shared" si="63"/>
        <v/>
      </c>
      <c r="E2603" s="69" t="str">
        <f t="shared" si="64"/>
        <v/>
      </c>
      <c r="F2603" s="69" t="e">
        <f t="shared" si="65"/>
        <v>#VALUE!</v>
      </c>
    </row>
    <row r="2604" spans="1:6">
      <c r="A2604" s="68" t="e">
        <f t="shared" si="60"/>
        <v>#REF!</v>
      </c>
      <c r="B2604" s="68" t="e">
        <f t="shared" si="61"/>
        <v>#REF!</v>
      </c>
      <c r="C2604" s="69" t="str">
        <f t="shared" si="62"/>
        <v/>
      </c>
      <c r="D2604" s="69" t="str">
        <f t="shared" si="63"/>
        <v/>
      </c>
      <c r="E2604" s="69" t="str">
        <f t="shared" si="64"/>
        <v/>
      </c>
      <c r="F2604" s="69" t="e">
        <f t="shared" si="65"/>
        <v>#VALUE!</v>
      </c>
    </row>
    <row r="2605" spans="1:6">
      <c r="A2605" s="68" t="e">
        <f t="shared" si="60"/>
        <v>#REF!</v>
      </c>
      <c r="B2605" s="68" t="e">
        <f t="shared" si="61"/>
        <v>#REF!</v>
      </c>
      <c r="C2605" s="69" t="str">
        <f t="shared" si="62"/>
        <v/>
      </c>
      <c r="D2605" s="69" t="str">
        <f t="shared" si="63"/>
        <v/>
      </c>
      <c r="E2605" s="69" t="str">
        <f t="shared" si="64"/>
        <v/>
      </c>
      <c r="F2605" s="69" t="e">
        <f t="shared" si="65"/>
        <v>#VALUE!</v>
      </c>
    </row>
    <row r="2606" spans="1:6">
      <c r="A2606" s="68" t="e">
        <f t="shared" si="60"/>
        <v>#REF!</v>
      </c>
      <c r="B2606" s="68" t="e">
        <f t="shared" si="61"/>
        <v>#REF!</v>
      </c>
      <c r="C2606" s="69" t="str">
        <f t="shared" si="62"/>
        <v/>
      </c>
      <c r="D2606" s="69" t="str">
        <f t="shared" si="63"/>
        <v/>
      </c>
      <c r="E2606" s="69" t="str">
        <f t="shared" si="64"/>
        <v/>
      </c>
      <c r="F2606" s="69" t="e">
        <f t="shared" si="65"/>
        <v>#VALUE!</v>
      </c>
    </row>
    <row r="2607" spans="1:6">
      <c r="A2607" s="68" t="e">
        <f t="shared" si="60"/>
        <v>#REF!</v>
      </c>
      <c r="B2607" s="68" t="e">
        <f t="shared" si="61"/>
        <v>#REF!</v>
      </c>
      <c r="C2607" s="69" t="str">
        <f t="shared" si="62"/>
        <v/>
      </c>
      <c r="D2607" s="69" t="str">
        <f t="shared" si="63"/>
        <v/>
      </c>
      <c r="E2607" s="69" t="str">
        <f t="shared" si="64"/>
        <v/>
      </c>
      <c r="F2607" s="69" t="e">
        <f t="shared" si="65"/>
        <v>#VALUE!</v>
      </c>
    </row>
    <row r="2608" spans="1:6">
      <c r="A2608" s="68" t="e">
        <f t="shared" si="60"/>
        <v>#REF!</v>
      </c>
      <c r="B2608" s="68" t="e">
        <f t="shared" si="61"/>
        <v>#REF!</v>
      </c>
      <c r="C2608" s="69" t="str">
        <f t="shared" si="62"/>
        <v/>
      </c>
      <c r="D2608" s="69" t="str">
        <f t="shared" si="63"/>
        <v/>
      </c>
      <c r="E2608" s="69" t="str">
        <f t="shared" si="64"/>
        <v/>
      </c>
      <c r="F2608" s="69" t="e">
        <f t="shared" si="65"/>
        <v>#VALUE!</v>
      </c>
    </row>
    <row r="2609" spans="1:6">
      <c r="A2609" s="68" t="e">
        <f t="shared" si="60"/>
        <v>#REF!</v>
      </c>
      <c r="B2609" s="68" t="e">
        <f t="shared" si="61"/>
        <v>#REF!</v>
      </c>
      <c r="C2609" s="69" t="str">
        <f t="shared" si="62"/>
        <v/>
      </c>
      <c r="D2609" s="69" t="str">
        <f t="shared" si="63"/>
        <v/>
      </c>
      <c r="E2609" s="69" t="str">
        <f t="shared" si="64"/>
        <v/>
      </c>
      <c r="F2609" s="69" t="e">
        <f t="shared" si="65"/>
        <v>#VALUE!</v>
      </c>
    </row>
    <row r="2610" spans="1:6">
      <c r="A2610" s="68" t="e">
        <f t="shared" si="60"/>
        <v>#REF!</v>
      </c>
      <c r="B2610" s="68" t="e">
        <f t="shared" si="61"/>
        <v>#REF!</v>
      </c>
      <c r="C2610" s="69" t="str">
        <f t="shared" si="62"/>
        <v/>
      </c>
      <c r="D2610" s="69" t="str">
        <f t="shared" si="63"/>
        <v/>
      </c>
      <c r="E2610" s="69" t="str">
        <f t="shared" si="64"/>
        <v/>
      </c>
      <c r="F2610" s="69" t="e">
        <f t="shared" si="65"/>
        <v>#VALUE!</v>
      </c>
    </row>
    <row r="2611" spans="1:6">
      <c r="A2611" s="68" t="e">
        <f t="shared" si="60"/>
        <v>#REF!</v>
      </c>
      <c r="B2611" s="68" t="e">
        <f t="shared" si="61"/>
        <v>#REF!</v>
      </c>
      <c r="C2611" s="69" t="str">
        <f t="shared" si="62"/>
        <v/>
      </c>
      <c r="D2611" s="69" t="str">
        <f t="shared" si="63"/>
        <v/>
      </c>
      <c r="E2611" s="69" t="str">
        <f t="shared" si="64"/>
        <v/>
      </c>
      <c r="F2611" s="69" t="e">
        <f t="shared" si="65"/>
        <v>#VALUE!</v>
      </c>
    </row>
    <row r="2612" spans="1:6">
      <c r="A2612" s="68" t="e">
        <f t="shared" si="60"/>
        <v>#REF!</v>
      </c>
      <c r="B2612" s="68" t="e">
        <f t="shared" si="61"/>
        <v>#REF!</v>
      </c>
      <c r="C2612" s="69" t="str">
        <f t="shared" si="62"/>
        <v/>
      </c>
      <c r="D2612" s="69" t="str">
        <f t="shared" si="63"/>
        <v/>
      </c>
      <c r="E2612" s="69" t="str">
        <f t="shared" si="64"/>
        <v/>
      </c>
      <c r="F2612" s="69" t="e">
        <f t="shared" si="65"/>
        <v>#VALUE!</v>
      </c>
    </row>
    <row r="2613" spans="1:6">
      <c r="A2613" s="68" t="e">
        <f t="shared" si="60"/>
        <v>#REF!</v>
      </c>
      <c r="B2613" s="68" t="e">
        <f t="shared" si="61"/>
        <v>#REF!</v>
      </c>
      <c r="C2613" s="69" t="str">
        <f t="shared" si="62"/>
        <v/>
      </c>
      <c r="D2613" s="69" t="str">
        <f t="shared" si="63"/>
        <v/>
      </c>
      <c r="E2613" s="69" t="str">
        <f t="shared" si="64"/>
        <v/>
      </c>
      <c r="F2613" s="69" t="e">
        <f t="shared" si="65"/>
        <v>#VALUE!</v>
      </c>
    </row>
    <row r="2614" spans="1:6">
      <c r="A2614" s="68" t="e">
        <f t="shared" si="60"/>
        <v>#REF!</v>
      </c>
      <c r="B2614" s="68" t="e">
        <f t="shared" si="61"/>
        <v>#REF!</v>
      </c>
      <c r="C2614" s="69" t="str">
        <f t="shared" si="62"/>
        <v/>
      </c>
      <c r="D2614" s="69" t="str">
        <f t="shared" si="63"/>
        <v/>
      </c>
      <c r="E2614" s="69" t="str">
        <f t="shared" si="64"/>
        <v/>
      </c>
      <c r="F2614" s="69" t="e">
        <f t="shared" si="65"/>
        <v>#VALUE!</v>
      </c>
    </row>
    <row r="2615" spans="1:6">
      <c r="A2615" s="68" t="e">
        <f t="shared" si="60"/>
        <v>#REF!</v>
      </c>
      <c r="B2615" s="68" t="e">
        <f t="shared" si="61"/>
        <v>#REF!</v>
      </c>
      <c r="C2615" s="69" t="str">
        <f t="shared" si="62"/>
        <v/>
      </c>
      <c r="D2615" s="69" t="str">
        <f t="shared" si="63"/>
        <v/>
      </c>
      <c r="E2615" s="69" t="str">
        <f t="shared" si="64"/>
        <v/>
      </c>
      <c r="F2615" s="69" t="e">
        <f t="shared" si="65"/>
        <v>#VALUE!</v>
      </c>
    </row>
    <row r="2616" spans="1:6">
      <c r="A2616" s="68" t="e">
        <f t="shared" si="60"/>
        <v>#REF!</v>
      </c>
      <c r="B2616" s="68" t="e">
        <f t="shared" si="61"/>
        <v>#REF!</v>
      </c>
      <c r="C2616" s="69" t="str">
        <f t="shared" si="62"/>
        <v/>
      </c>
      <c r="D2616" s="69" t="str">
        <f t="shared" si="63"/>
        <v/>
      </c>
      <c r="E2616" s="69" t="str">
        <f t="shared" si="64"/>
        <v/>
      </c>
      <c r="F2616" s="69" t="e">
        <f t="shared" si="65"/>
        <v>#VALUE!</v>
      </c>
    </row>
    <row r="2617" spans="1:6">
      <c r="A2617" s="68" t="e">
        <f t="shared" si="60"/>
        <v>#REF!</v>
      </c>
      <c r="B2617" s="68" t="e">
        <f t="shared" si="61"/>
        <v>#REF!</v>
      </c>
      <c r="C2617" s="69" t="str">
        <f t="shared" si="62"/>
        <v/>
      </c>
      <c r="D2617" s="69" t="str">
        <f t="shared" si="63"/>
        <v/>
      </c>
      <c r="E2617" s="69" t="str">
        <f t="shared" si="64"/>
        <v/>
      </c>
      <c r="F2617" s="69" t="e">
        <f t="shared" si="65"/>
        <v>#VALUE!</v>
      </c>
    </row>
    <row r="2618" spans="1:6">
      <c r="A2618" s="68" t="e">
        <f t="shared" si="60"/>
        <v>#REF!</v>
      </c>
      <c r="B2618" s="68" t="e">
        <f t="shared" si="61"/>
        <v>#REF!</v>
      </c>
      <c r="C2618" s="69" t="str">
        <f t="shared" si="62"/>
        <v/>
      </c>
      <c r="D2618" s="69" t="str">
        <f t="shared" si="63"/>
        <v/>
      </c>
      <c r="E2618" s="69" t="str">
        <f t="shared" si="64"/>
        <v/>
      </c>
      <c r="F2618" s="69" t="e">
        <f t="shared" si="65"/>
        <v>#VALUE!</v>
      </c>
    </row>
    <row r="2619" spans="1:6">
      <c r="A2619" s="68" t="e">
        <f t="shared" si="60"/>
        <v>#REF!</v>
      </c>
      <c r="B2619" s="68" t="e">
        <f t="shared" si="61"/>
        <v>#REF!</v>
      </c>
      <c r="C2619" s="69" t="str">
        <f t="shared" si="62"/>
        <v/>
      </c>
      <c r="D2619" s="69" t="str">
        <f t="shared" si="63"/>
        <v/>
      </c>
      <c r="E2619" s="69" t="str">
        <f t="shared" si="64"/>
        <v/>
      </c>
      <c r="F2619" s="69" t="e">
        <f t="shared" si="65"/>
        <v>#VALUE!</v>
      </c>
    </row>
    <row r="2620" spans="1:6">
      <c r="A2620" s="68" t="e">
        <f t="shared" si="60"/>
        <v>#REF!</v>
      </c>
      <c r="B2620" s="68" t="e">
        <f t="shared" si="61"/>
        <v>#REF!</v>
      </c>
      <c r="C2620" s="69" t="str">
        <f t="shared" si="62"/>
        <v/>
      </c>
      <c r="D2620" s="69" t="str">
        <f t="shared" si="63"/>
        <v/>
      </c>
      <c r="E2620" s="69" t="str">
        <f t="shared" si="64"/>
        <v/>
      </c>
      <c r="F2620" s="69" t="e">
        <f t="shared" si="65"/>
        <v>#VALUE!</v>
      </c>
    </row>
    <row r="2621" spans="1:6">
      <c r="A2621" s="68" t="e">
        <f t="shared" si="60"/>
        <v>#REF!</v>
      </c>
      <c r="B2621" s="68" t="e">
        <f t="shared" si="61"/>
        <v>#REF!</v>
      </c>
      <c r="C2621" s="69" t="str">
        <f t="shared" si="62"/>
        <v/>
      </c>
      <c r="D2621" s="69" t="str">
        <f t="shared" si="63"/>
        <v/>
      </c>
      <c r="E2621" s="69" t="str">
        <f t="shared" si="64"/>
        <v/>
      </c>
      <c r="F2621" s="69" t="e">
        <f t="shared" si="65"/>
        <v>#VALUE!</v>
      </c>
    </row>
    <row r="2622" spans="1:6">
      <c r="A2622" s="68" t="e">
        <f t="shared" si="60"/>
        <v>#REF!</v>
      </c>
      <c r="B2622" s="68" t="e">
        <f t="shared" si="61"/>
        <v>#REF!</v>
      </c>
      <c r="C2622" s="69" t="str">
        <f t="shared" si="62"/>
        <v/>
      </c>
      <c r="D2622" s="69" t="str">
        <f t="shared" si="63"/>
        <v/>
      </c>
      <c r="E2622" s="69" t="str">
        <f t="shared" si="64"/>
        <v/>
      </c>
      <c r="F2622" s="69" t="e">
        <f t="shared" si="65"/>
        <v>#VALUE!</v>
      </c>
    </row>
    <row r="2623" spans="1:6">
      <c r="A2623" s="68" t="e">
        <f t="shared" si="60"/>
        <v>#REF!</v>
      </c>
      <c r="B2623" s="68" t="e">
        <f t="shared" si="61"/>
        <v>#REF!</v>
      </c>
      <c r="C2623" s="69" t="str">
        <f t="shared" si="62"/>
        <v/>
      </c>
      <c r="D2623" s="69" t="str">
        <f t="shared" si="63"/>
        <v/>
      </c>
      <c r="E2623" s="69" t="str">
        <f t="shared" si="64"/>
        <v/>
      </c>
      <c r="F2623" s="69" t="e">
        <f t="shared" si="65"/>
        <v>#VALUE!</v>
      </c>
    </row>
    <row r="2624" spans="1:6">
      <c r="A2624" s="68" t="e">
        <f t="shared" si="60"/>
        <v>#REF!</v>
      </c>
      <c r="B2624" s="68" t="e">
        <f t="shared" si="61"/>
        <v>#REF!</v>
      </c>
      <c r="C2624" s="69" t="str">
        <f t="shared" si="62"/>
        <v/>
      </c>
      <c r="D2624" s="69" t="str">
        <f t="shared" si="63"/>
        <v/>
      </c>
      <c r="E2624" s="69" t="str">
        <f t="shared" si="64"/>
        <v/>
      </c>
      <c r="F2624" s="69" t="e">
        <f t="shared" si="65"/>
        <v>#VALUE!</v>
      </c>
    </row>
    <row r="2625" spans="1:6">
      <c r="A2625" s="68" t="e">
        <f t="shared" si="60"/>
        <v>#REF!</v>
      </c>
      <c r="B2625" s="68" t="e">
        <f t="shared" si="61"/>
        <v>#REF!</v>
      </c>
      <c r="C2625" s="69" t="str">
        <f t="shared" si="62"/>
        <v/>
      </c>
      <c r="D2625" s="69" t="str">
        <f t="shared" si="63"/>
        <v/>
      </c>
      <c r="E2625" s="69" t="str">
        <f t="shared" si="64"/>
        <v/>
      </c>
      <c r="F2625" s="69" t="e">
        <f t="shared" si="65"/>
        <v>#VALUE!</v>
      </c>
    </row>
    <row r="2626" spans="1:6">
      <c r="A2626" s="68" t="e">
        <f t="shared" si="60"/>
        <v>#REF!</v>
      </c>
      <c r="B2626" s="68" t="e">
        <f t="shared" si="61"/>
        <v>#REF!</v>
      </c>
      <c r="C2626" s="69" t="str">
        <f t="shared" si="62"/>
        <v/>
      </c>
      <c r="D2626" s="69" t="str">
        <f t="shared" si="63"/>
        <v/>
      </c>
      <c r="E2626" s="69" t="str">
        <f t="shared" si="64"/>
        <v/>
      </c>
      <c r="F2626" s="69" t="e">
        <f t="shared" si="65"/>
        <v>#VALUE!</v>
      </c>
    </row>
    <row r="2627" spans="1:6">
      <c r="A2627" s="68" t="e">
        <f t="shared" si="60"/>
        <v>#REF!</v>
      </c>
      <c r="B2627" s="68" t="e">
        <f t="shared" si="61"/>
        <v>#REF!</v>
      </c>
      <c r="C2627" s="69" t="str">
        <f t="shared" si="62"/>
        <v/>
      </c>
      <c r="D2627" s="69" t="str">
        <f t="shared" si="63"/>
        <v/>
      </c>
      <c r="E2627" s="69" t="str">
        <f t="shared" si="64"/>
        <v/>
      </c>
      <c r="F2627" s="69" t="e">
        <f t="shared" si="65"/>
        <v>#VALUE!</v>
      </c>
    </row>
    <row r="2628" spans="1:6">
      <c r="A2628" s="68" t="e">
        <f t="shared" si="60"/>
        <v>#REF!</v>
      </c>
      <c r="B2628" s="68" t="e">
        <f t="shared" si="61"/>
        <v>#REF!</v>
      </c>
      <c r="C2628" s="69" t="str">
        <f t="shared" si="62"/>
        <v/>
      </c>
      <c r="D2628" s="69" t="str">
        <f t="shared" si="63"/>
        <v/>
      </c>
      <c r="E2628" s="69" t="str">
        <f t="shared" si="64"/>
        <v/>
      </c>
      <c r="F2628" s="69" t="e">
        <f t="shared" si="65"/>
        <v>#VALUE!</v>
      </c>
    </row>
    <row r="2629" spans="1:6">
      <c r="A2629" s="68" t="e">
        <f t="shared" si="60"/>
        <v>#REF!</v>
      </c>
      <c r="B2629" s="68" t="e">
        <f t="shared" si="61"/>
        <v>#REF!</v>
      </c>
      <c r="C2629" s="69" t="str">
        <f t="shared" si="62"/>
        <v/>
      </c>
      <c r="D2629" s="69" t="str">
        <f t="shared" si="63"/>
        <v/>
      </c>
      <c r="E2629" s="69" t="str">
        <f t="shared" si="64"/>
        <v/>
      </c>
      <c r="F2629" s="69" t="e">
        <f t="shared" si="65"/>
        <v>#VALUE!</v>
      </c>
    </row>
    <row r="2630" spans="1:6">
      <c r="A2630" s="68" t="e">
        <f t="shared" si="60"/>
        <v>#REF!</v>
      </c>
      <c r="B2630" s="68" t="e">
        <f t="shared" si="61"/>
        <v>#REF!</v>
      </c>
      <c r="C2630" s="69" t="str">
        <f t="shared" si="62"/>
        <v/>
      </c>
      <c r="D2630" s="69" t="str">
        <f t="shared" si="63"/>
        <v/>
      </c>
      <c r="E2630" s="69" t="str">
        <f t="shared" si="64"/>
        <v/>
      </c>
      <c r="F2630" s="69" t="e">
        <f t="shared" si="65"/>
        <v>#VALUE!</v>
      </c>
    </row>
    <row r="2631" spans="1:6">
      <c r="A2631" s="68" t="e">
        <f t="shared" si="60"/>
        <v>#REF!</v>
      </c>
      <c r="B2631" s="68" t="e">
        <f t="shared" si="61"/>
        <v>#REF!</v>
      </c>
      <c r="C2631" s="69" t="str">
        <f t="shared" si="62"/>
        <v/>
      </c>
      <c r="D2631" s="69" t="str">
        <f t="shared" si="63"/>
        <v/>
      </c>
      <c r="E2631" s="69" t="str">
        <f t="shared" si="64"/>
        <v/>
      </c>
      <c r="F2631" s="69" t="e">
        <f t="shared" si="65"/>
        <v>#VALUE!</v>
      </c>
    </row>
    <row r="2632" spans="1:6">
      <c r="A2632" s="68" t="e">
        <f t="shared" si="60"/>
        <v>#REF!</v>
      </c>
      <c r="B2632" s="68" t="e">
        <f t="shared" si="61"/>
        <v>#REF!</v>
      </c>
      <c r="C2632" s="69" t="str">
        <f t="shared" si="62"/>
        <v/>
      </c>
      <c r="D2632" s="69" t="str">
        <f t="shared" si="63"/>
        <v/>
      </c>
      <c r="E2632" s="69" t="str">
        <f t="shared" si="64"/>
        <v/>
      </c>
      <c r="F2632" s="69" t="e">
        <f t="shared" si="65"/>
        <v>#VALUE!</v>
      </c>
    </row>
    <row r="2633" spans="1:6">
      <c r="A2633" s="68" t="e">
        <f t="shared" si="60"/>
        <v>#REF!</v>
      </c>
      <c r="B2633" s="68" t="e">
        <f t="shared" si="61"/>
        <v>#REF!</v>
      </c>
      <c r="C2633" s="69" t="str">
        <f t="shared" si="62"/>
        <v/>
      </c>
      <c r="D2633" s="69" t="str">
        <f t="shared" si="63"/>
        <v/>
      </c>
      <c r="E2633" s="69" t="str">
        <f t="shared" si="64"/>
        <v/>
      </c>
      <c r="F2633" s="69" t="e">
        <f t="shared" si="65"/>
        <v>#VALUE!</v>
      </c>
    </row>
    <row r="2634" spans="1:6">
      <c r="A2634" s="68" t="e">
        <f t="shared" si="60"/>
        <v>#REF!</v>
      </c>
      <c r="B2634" s="68" t="e">
        <f t="shared" si="61"/>
        <v>#REF!</v>
      </c>
      <c r="C2634" s="69" t="str">
        <f t="shared" si="62"/>
        <v/>
      </c>
      <c r="D2634" s="69" t="str">
        <f t="shared" si="63"/>
        <v/>
      </c>
      <c r="E2634" s="69" t="str">
        <f t="shared" si="64"/>
        <v/>
      </c>
      <c r="F2634" s="69" t="e">
        <f t="shared" si="65"/>
        <v>#VALUE!</v>
      </c>
    </row>
    <row r="2635" spans="1:6">
      <c r="A2635" s="68" t="e">
        <f t="shared" si="60"/>
        <v>#REF!</v>
      </c>
      <c r="B2635" s="68" t="e">
        <f t="shared" si="61"/>
        <v>#REF!</v>
      </c>
      <c r="C2635" s="69" t="str">
        <f t="shared" si="62"/>
        <v/>
      </c>
      <c r="D2635" s="69" t="str">
        <f t="shared" si="63"/>
        <v/>
      </c>
      <c r="E2635" s="69" t="str">
        <f t="shared" si="64"/>
        <v/>
      </c>
      <c r="F2635" s="69" t="e">
        <f t="shared" si="65"/>
        <v>#VALUE!</v>
      </c>
    </row>
    <row r="2636" spans="1:6">
      <c r="A2636" s="68" t="e">
        <f t="shared" si="60"/>
        <v>#REF!</v>
      </c>
      <c r="B2636" s="68" t="e">
        <f t="shared" si="61"/>
        <v>#REF!</v>
      </c>
      <c r="C2636" s="69" t="str">
        <f t="shared" si="62"/>
        <v/>
      </c>
      <c r="D2636" s="69" t="str">
        <f t="shared" si="63"/>
        <v/>
      </c>
      <c r="E2636" s="69" t="str">
        <f t="shared" si="64"/>
        <v/>
      </c>
      <c r="F2636" s="69" t="e">
        <f t="shared" si="65"/>
        <v>#VALUE!</v>
      </c>
    </row>
    <row r="2637" spans="1:6">
      <c r="A2637" s="68" t="e">
        <f t="shared" si="60"/>
        <v>#REF!</v>
      </c>
      <c r="B2637" s="68" t="e">
        <f t="shared" si="61"/>
        <v>#REF!</v>
      </c>
      <c r="C2637" s="69" t="str">
        <f t="shared" si="62"/>
        <v/>
      </c>
      <c r="D2637" s="69" t="str">
        <f t="shared" si="63"/>
        <v/>
      </c>
      <c r="E2637" s="69" t="str">
        <f t="shared" si="64"/>
        <v/>
      </c>
      <c r="F2637" s="69" t="e">
        <f t="shared" si="65"/>
        <v>#VALUE!</v>
      </c>
    </row>
    <row r="2638" spans="1:6">
      <c r="A2638" s="68" t="e">
        <f t="shared" si="60"/>
        <v>#REF!</v>
      </c>
      <c r="B2638" s="68" t="e">
        <f t="shared" si="61"/>
        <v>#REF!</v>
      </c>
      <c r="C2638" s="69" t="str">
        <f t="shared" si="62"/>
        <v/>
      </c>
      <c r="D2638" s="69" t="str">
        <f t="shared" si="63"/>
        <v/>
      </c>
      <c r="E2638" s="69" t="str">
        <f t="shared" si="64"/>
        <v/>
      </c>
      <c r="F2638" s="69" t="e">
        <f t="shared" si="65"/>
        <v>#VALUE!</v>
      </c>
    </row>
    <row r="2639" spans="1:6">
      <c r="A2639" s="68" t="e">
        <f t="shared" si="60"/>
        <v>#REF!</v>
      </c>
      <c r="B2639" s="68" t="e">
        <f t="shared" si="61"/>
        <v>#REF!</v>
      </c>
      <c r="C2639" s="69" t="str">
        <f t="shared" si="62"/>
        <v/>
      </c>
      <c r="D2639" s="69" t="str">
        <f t="shared" si="63"/>
        <v/>
      </c>
      <c r="E2639" s="69" t="str">
        <f t="shared" si="64"/>
        <v/>
      </c>
      <c r="F2639" s="69" t="e">
        <f t="shared" si="65"/>
        <v>#VALUE!</v>
      </c>
    </row>
    <row r="2640" spans="1:6">
      <c r="A2640" s="68" t="e">
        <f t="shared" si="60"/>
        <v>#REF!</v>
      </c>
      <c r="B2640" s="68" t="e">
        <f t="shared" si="61"/>
        <v>#REF!</v>
      </c>
      <c r="C2640" s="69" t="str">
        <f t="shared" si="62"/>
        <v/>
      </c>
      <c r="D2640" s="69" t="str">
        <f t="shared" si="63"/>
        <v/>
      </c>
      <c r="E2640" s="69" t="str">
        <f t="shared" si="64"/>
        <v/>
      </c>
      <c r="F2640" s="69" t="e">
        <f t="shared" si="65"/>
        <v>#VALUE!</v>
      </c>
    </row>
    <row r="2641" spans="1:6">
      <c r="A2641" s="68" t="e">
        <f t="shared" si="60"/>
        <v>#REF!</v>
      </c>
      <c r="B2641" s="68" t="e">
        <f t="shared" si="61"/>
        <v>#REF!</v>
      </c>
      <c r="C2641" s="69" t="str">
        <f t="shared" si="62"/>
        <v/>
      </c>
      <c r="D2641" s="69" t="str">
        <f t="shared" si="63"/>
        <v/>
      </c>
      <c r="E2641" s="69" t="str">
        <f t="shared" si="64"/>
        <v/>
      </c>
      <c r="F2641" s="69" t="e">
        <f t="shared" si="65"/>
        <v>#VALUE!</v>
      </c>
    </row>
    <row r="2642" spans="1:6">
      <c r="A2642" s="68" t="e">
        <f t="shared" si="60"/>
        <v>#REF!</v>
      </c>
      <c r="B2642" s="68" t="e">
        <f t="shared" si="61"/>
        <v>#REF!</v>
      </c>
      <c r="C2642" s="69" t="str">
        <f t="shared" si="62"/>
        <v/>
      </c>
      <c r="D2642" s="69" t="str">
        <f t="shared" si="63"/>
        <v/>
      </c>
      <c r="E2642" s="69" t="str">
        <f t="shared" si="64"/>
        <v/>
      </c>
      <c r="F2642" s="69" t="e">
        <f t="shared" si="65"/>
        <v>#VALUE!</v>
      </c>
    </row>
    <row r="2643" spans="1:6">
      <c r="A2643" s="68" t="e">
        <f t="shared" si="60"/>
        <v>#REF!</v>
      </c>
      <c r="B2643" s="68" t="e">
        <f t="shared" si="61"/>
        <v>#REF!</v>
      </c>
      <c r="C2643" s="69" t="str">
        <f t="shared" si="62"/>
        <v/>
      </c>
      <c r="D2643" s="69" t="str">
        <f t="shared" si="63"/>
        <v/>
      </c>
      <c r="E2643" s="69" t="str">
        <f t="shared" si="64"/>
        <v/>
      </c>
      <c r="F2643" s="69" t="e">
        <f t="shared" si="65"/>
        <v>#VALUE!</v>
      </c>
    </row>
    <row r="2644" spans="1:6">
      <c r="A2644" s="68" t="e">
        <f t="shared" si="60"/>
        <v>#REF!</v>
      </c>
      <c r="B2644" s="68" t="e">
        <f t="shared" si="61"/>
        <v>#REF!</v>
      </c>
      <c r="C2644" s="69" t="str">
        <f t="shared" si="62"/>
        <v/>
      </c>
      <c r="D2644" s="69" t="str">
        <f t="shared" si="63"/>
        <v/>
      </c>
      <c r="E2644" s="69" t="str">
        <f t="shared" si="64"/>
        <v/>
      </c>
      <c r="F2644" s="69" t="e">
        <f t="shared" si="65"/>
        <v>#VALUE!</v>
      </c>
    </row>
    <row r="2645" spans="1:6">
      <c r="A2645" s="68" t="e">
        <f t="shared" si="60"/>
        <v>#REF!</v>
      </c>
      <c r="B2645" s="68" t="e">
        <f t="shared" si="61"/>
        <v>#REF!</v>
      </c>
      <c r="C2645" s="69" t="str">
        <f t="shared" si="62"/>
        <v/>
      </c>
      <c r="D2645" s="69" t="str">
        <f t="shared" si="63"/>
        <v/>
      </c>
      <c r="E2645" s="69" t="str">
        <f t="shared" si="64"/>
        <v/>
      </c>
      <c r="F2645" s="69" t="e">
        <f t="shared" si="65"/>
        <v>#VALUE!</v>
      </c>
    </row>
    <row r="2646" spans="1:6">
      <c r="A2646" s="68" t="e">
        <f t="shared" si="60"/>
        <v>#REF!</v>
      </c>
      <c r="B2646" s="68" t="e">
        <f t="shared" si="61"/>
        <v>#REF!</v>
      </c>
      <c r="C2646" s="69" t="str">
        <f t="shared" si="62"/>
        <v/>
      </c>
      <c r="D2646" s="69" t="str">
        <f t="shared" si="63"/>
        <v/>
      </c>
      <c r="E2646" s="69" t="str">
        <f t="shared" si="64"/>
        <v/>
      </c>
      <c r="F2646" s="69" t="e">
        <f t="shared" si="65"/>
        <v>#VALUE!</v>
      </c>
    </row>
    <row r="2647" spans="1:6">
      <c r="A2647" s="68" t="e">
        <f t="shared" si="60"/>
        <v>#REF!</v>
      </c>
      <c r="B2647" s="68" t="e">
        <f t="shared" si="61"/>
        <v>#REF!</v>
      </c>
      <c r="C2647" s="69" t="str">
        <f t="shared" si="62"/>
        <v/>
      </c>
      <c r="D2647" s="69" t="str">
        <f t="shared" si="63"/>
        <v/>
      </c>
      <c r="E2647" s="69" t="str">
        <f t="shared" si="64"/>
        <v/>
      </c>
      <c r="F2647" s="69" t="e">
        <f t="shared" si="65"/>
        <v>#VALUE!</v>
      </c>
    </row>
    <row r="2648" spans="1:6">
      <c r="A2648" s="68" t="e">
        <f t="shared" si="60"/>
        <v>#REF!</v>
      </c>
      <c r="B2648" s="68" t="e">
        <f t="shared" si="61"/>
        <v>#REF!</v>
      </c>
      <c r="C2648" s="69" t="str">
        <f t="shared" si="62"/>
        <v/>
      </c>
      <c r="D2648" s="69" t="str">
        <f t="shared" si="63"/>
        <v/>
      </c>
      <c r="E2648" s="69" t="str">
        <f t="shared" si="64"/>
        <v/>
      </c>
      <c r="F2648" s="69" t="e">
        <f t="shared" si="65"/>
        <v>#VALUE!</v>
      </c>
    </row>
    <row r="2649" spans="1:6">
      <c r="A2649" s="68" t="e">
        <f t="shared" si="60"/>
        <v>#REF!</v>
      </c>
      <c r="B2649" s="68" t="e">
        <f t="shared" si="61"/>
        <v>#REF!</v>
      </c>
      <c r="C2649" s="69" t="str">
        <f t="shared" si="62"/>
        <v/>
      </c>
      <c r="D2649" s="69" t="str">
        <f t="shared" si="63"/>
        <v/>
      </c>
      <c r="E2649" s="69" t="str">
        <f t="shared" si="64"/>
        <v/>
      </c>
      <c r="F2649" s="69" t="e">
        <f t="shared" si="65"/>
        <v>#VALUE!</v>
      </c>
    </row>
    <row r="2650" spans="1:6">
      <c r="A2650" s="68" t="e">
        <f t="shared" si="60"/>
        <v>#REF!</v>
      </c>
      <c r="B2650" s="68" t="e">
        <f t="shared" si="61"/>
        <v>#REF!</v>
      </c>
      <c r="C2650" s="69" t="str">
        <f t="shared" si="62"/>
        <v/>
      </c>
      <c r="D2650" s="69" t="str">
        <f t="shared" si="63"/>
        <v/>
      </c>
      <c r="E2650" s="69" t="str">
        <f t="shared" si="64"/>
        <v/>
      </c>
      <c r="F2650" s="69" t="e">
        <f t="shared" si="65"/>
        <v>#VALUE!</v>
      </c>
    </row>
    <row r="2651" spans="1:6">
      <c r="A2651" s="68" t="e">
        <f t="shared" si="60"/>
        <v>#REF!</v>
      </c>
      <c r="B2651" s="68" t="e">
        <f t="shared" si="61"/>
        <v>#REF!</v>
      </c>
      <c r="C2651" s="69" t="str">
        <f t="shared" si="62"/>
        <v/>
      </c>
      <c r="D2651" s="69" t="str">
        <f t="shared" si="63"/>
        <v/>
      </c>
      <c r="E2651" s="69" t="str">
        <f t="shared" si="64"/>
        <v/>
      </c>
      <c r="F2651" s="69" t="e">
        <f t="shared" si="65"/>
        <v>#VALUE!</v>
      </c>
    </row>
    <row r="2652" spans="1:6">
      <c r="A2652" s="68" t="e">
        <f t="shared" si="60"/>
        <v>#REF!</v>
      </c>
      <c r="B2652" s="68" t="e">
        <f t="shared" si="61"/>
        <v>#REF!</v>
      </c>
      <c r="C2652" s="69" t="str">
        <f t="shared" si="62"/>
        <v/>
      </c>
      <c r="D2652" s="69" t="str">
        <f t="shared" si="63"/>
        <v/>
      </c>
      <c r="E2652" s="69" t="str">
        <f t="shared" si="64"/>
        <v/>
      </c>
      <c r="F2652" s="69" t="e">
        <f t="shared" si="65"/>
        <v>#VALUE!</v>
      </c>
    </row>
    <row r="2653" spans="1:6">
      <c r="A2653" s="68" t="e">
        <f t="shared" si="60"/>
        <v>#REF!</v>
      </c>
      <c r="B2653" s="68" t="e">
        <f t="shared" si="61"/>
        <v>#REF!</v>
      </c>
      <c r="C2653" s="69" t="str">
        <f t="shared" si="62"/>
        <v/>
      </c>
      <c r="D2653" s="69" t="str">
        <f t="shared" si="63"/>
        <v/>
      </c>
      <c r="E2653" s="69" t="str">
        <f t="shared" si="64"/>
        <v/>
      </c>
      <c r="F2653" s="69" t="e">
        <f t="shared" si="65"/>
        <v>#VALUE!</v>
      </c>
    </row>
    <row r="2654" spans="1:6">
      <c r="A2654" s="68" t="e">
        <f t="shared" si="60"/>
        <v>#REF!</v>
      </c>
      <c r="B2654" s="68" t="e">
        <f t="shared" si="61"/>
        <v>#REF!</v>
      </c>
      <c r="C2654" s="69" t="str">
        <f t="shared" si="62"/>
        <v/>
      </c>
      <c r="D2654" s="69" t="str">
        <f t="shared" si="63"/>
        <v/>
      </c>
      <c r="E2654" s="69" t="str">
        <f t="shared" si="64"/>
        <v/>
      </c>
      <c r="F2654" s="69" t="e">
        <f t="shared" si="65"/>
        <v>#VALUE!</v>
      </c>
    </row>
    <row r="2655" spans="1:6">
      <c r="A2655" s="68" t="e">
        <f t="shared" si="60"/>
        <v>#REF!</v>
      </c>
      <c r="B2655" s="68" t="e">
        <f t="shared" si="61"/>
        <v>#REF!</v>
      </c>
      <c r="C2655" s="69" t="str">
        <f t="shared" si="62"/>
        <v/>
      </c>
      <c r="D2655" s="69" t="str">
        <f t="shared" si="63"/>
        <v/>
      </c>
      <c r="E2655" s="69" t="str">
        <f t="shared" si="64"/>
        <v/>
      </c>
      <c r="F2655" s="69" t="e">
        <f t="shared" si="65"/>
        <v>#VALUE!</v>
      </c>
    </row>
    <row r="2656" spans="1:6">
      <c r="A2656" s="68" t="e">
        <f t="shared" si="60"/>
        <v>#REF!</v>
      </c>
      <c r="B2656" s="68" t="e">
        <f t="shared" si="61"/>
        <v>#REF!</v>
      </c>
      <c r="C2656" s="69" t="str">
        <f t="shared" si="62"/>
        <v/>
      </c>
      <c r="D2656" s="69" t="str">
        <f t="shared" si="63"/>
        <v/>
      </c>
      <c r="E2656" s="69" t="str">
        <f t="shared" si="64"/>
        <v/>
      </c>
      <c r="F2656" s="69" t="e">
        <f t="shared" si="65"/>
        <v>#VALUE!</v>
      </c>
    </row>
    <row r="2657" spans="1:6">
      <c r="A2657" s="68" t="e">
        <f t="shared" si="60"/>
        <v>#REF!</v>
      </c>
      <c r="B2657" s="68" t="e">
        <f t="shared" si="61"/>
        <v>#REF!</v>
      </c>
      <c r="C2657" s="69" t="str">
        <f t="shared" si="62"/>
        <v/>
      </c>
      <c r="D2657" s="69" t="str">
        <f t="shared" si="63"/>
        <v/>
      </c>
      <c r="E2657" s="69" t="str">
        <f t="shared" si="64"/>
        <v/>
      </c>
      <c r="F2657" s="69" t="e">
        <f t="shared" si="65"/>
        <v>#VALUE!</v>
      </c>
    </row>
    <row r="2658" spans="1:6">
      <c r="A2658" s="68" t="e">
        <f t="shared" si="60"/>
        <v>#REF!</v>
      </c>
      <c r="B2658" s="68" t="e">
        <f t="shared" si="61"/>
        <v>#REF!</v>
      </c>
      <c r="C2658" s="69" t="str">
        <f t="shared" si="62"/>
        <v/>
      </c>
      <c r="D2658" s="69" t="str">
        <f t="shared" si="63"/>
        <v/>
      </c>
      <c r="E2658" s="69" t="str">
        <f t="shared" si="64"/>
        <v/>
      </c>
      <c r="F2658" s="69" t="e">
        <f t="shared" si="65"/>
        <v>#VALUE!</v>
      </c>
    </row>
    <row r="2659" spans="1:6">
      <c r="A2659" s="68" t="e">
        <f t="shared" si="60"/>
        <v>#REF!</v>
      </c>
      <c r="B2659" s="68" t="e">
        <f t="shared" si="61"/>
        <v>#REF!</v>
      </c>
      <c r="C2659" s="69" t="str">
        <f t="shared" si="62"/>
        <v/>
      </c>
      <c r="D2659" s="69" t="str">
        <f t="shared" si="63"/>
        <v/>
      </c>
      <c r="E2659" s="69" t="str">
        <f t="shared" si="64"/>
        <v/>
      </c>
      <c r="F2659" s="69" t="e">
        <f t="shared" si="65"/>
        <v>#VALUE!</v>
      </c>
    </row>
    <row r="2660" spans="1:6">
      <c r="A2660" s="68" t="e">
        <f t="shared" si="60"/>
        <v>#REF!</v>
      </c>
      <c r="B2660" s="68" t="e">
        <f t="shared" si="61"/>
        <v>#REF!</v>
      </c>
      <c r="C2660" s="69" t="str">
        <f t="shared" si="62"/>
        <v/>
      </c>
      <c r="D2660" s="69" t="str">
        <f t="shared" si="63"/>
        <v/>
      </c>
      <c r="E2660" s="69" t="str">
        <f t="shared" si="64"/>
        <v/>
      </c>
      <c r="F2660" s="69" t="e">
        <f t="shared" si="65"/>
        <v>#VALUE!</v>
      </c>
    </row>
    <row r="2661" spans="1:6">
      <c r="A2661" s="68" t="e">
        <f t="shared" si="60"/>
        <v>#REF!</v>
      </c>
      <c r="B2661" s="68" t="e">
        <f t="shared" si="61"/>
        <v>#REF!</v>
      </c>
      <c r="C2661" s="69" t="str">
        <f t="shared" si="62"/>
        <v/>
      </c>
      <c r="D2661" s="69" t="str">
        <f t="shared" si="63"/>
        <v/>
      </c>
      <c r="E2661" s="69" t="str">
        <f t="shared" si="64"/>
        <v/>
      </c>
      <c r="F2661" s="69" t="e">
        <f t="shared" si="65"/>
        <v>#VALUE!</v>
      </c>
    </row>
    <row r="2662" spans="1:6">
      <c r="A2662" s="68" t="e">
        <f t="shared" si="60"/>
        <v>#REF!</v>
      </c>
      <c r="B2662" s="68" t="e">
        <f t="shared" si="61"/>
        <v>#REF!</v>
      </c>
      <c r="C2662" s="69" t="str">
        <f t="shared" si="62"/>
        <v/>
      </c>
      <c r="D2662" s="69" t="str">
        <f t="shared" si="63"/>
        <v/>
      </c>
      <c r="E2662" s="69" t="str">
        <f t="shared" si="64"/>
        <v/>
      </c>
      <c r="F2662" s="69" t="e">
        <f t="shared" si="65"/>
        <v>#VALUE!</v>
      </c>
    </row>
    <row r="2663" spans="1:6">
      <c r="A2663" s="68" t="e">
        <f t="shared" si="60"/>
        <v>#REF!</v>
      </c>
      <c r="B2663" s="68" t="e">
        <f t="shared" si="61"/>
        <v>#REF!</v>
      </c>
      <c r="C2663" s="69" t="str">
        <f t="shared" si="62"/>
        <v/>
      </c>
      <c r="D2663" s="69" t="str">
        <f t="shared" si="63"/>
        <v/>
      </c>
      <c r="E2663" s="69" t="str">
        <f t="shared" si="64"/>
        <v/>
      </c>
      <c r="F2663" s="69" t="e">
        <f t="shared" si="65"/>
        <v>#VALUE!</v>
      </c>
    </row>
    <row r="2664" spans="1:6">
      <c r="A2664" s="68" t="e">
        <f t="shared" si="60"/>
        <v>#REF!</v>
      </c>
      <c r="B2664" s="68" t="e">
        <f t="shared" si="61"/>
        <v>#REF!</v>
      </c>
      <c r="C2664" s="69" t="str">
        <f t="shared" si="62"/>
        <v/>
      </c>
      <c r="D2664" s="69" t="str">
        <f t="shared" si="63"/>
        <v/>
      </c>
      <c r="E2664" s="69" t="str">
        <f t="shared" si="64"/>
        <v/>
      </c>
      <c r="F2664" s="69" t="e">
        <f t="shared" si="65"/>
        <v>#VALUE!</v>
      </c>
    </row>
    <row r="2665" spans="1:6">
      <c r="A2665" s="68" t="e">
        <f t="shared" si="60"/>
        <v>#REF!</v>
      </c>
      <c r="B2665" s="68" t="e">
        <f t="shared" si="61"/>
        <v>#REF!</v>
      </c>
      <c r="C2665" s="69" t="str">
        <f t="shared" si="62"/>
        <v/>
      </c>
      <c r="D2665" s="69" t="str">
        <f t="shared" si="63"/>
        <v/>
      </c>
      <c r="E2665" s="69" t="str">
        <f t="shared" si="64"/>
        <v/>
      </c>
      <c r="F2665" s="69" t="e">
        <f t="shared" si="65"/>
        <v>#VALUE!</v>
      </c>
    </row>
    <row r="2666" spans="1:6">
      <c r="A2666" s="68" t="e">
        <f t="shared" si="60"/>
        <v>#REF!</v>
      </c>
      <c r="B2666" s="68" t="e">
        <f t="shared" si="61"/>
        <v>#REF!</v>
      </c>
      <c r="C2666" s="69" t="str">
        <f t="shared" si="62"/>
        <v/>
      </c>
      <c r="D2666" s="69" t="str">
        <f t="shared" si="63"/>
        <v/>
      </c>
      <c r="E2666" s="69" t="str">
        <f t="shared" si="64"/>
        <v/>
      </c>
      <c r="F2666" s="69" t="e">
        <f t="shared" si="65"/>
        <v>#VALUE!</v>
      </c>
    </row>
    <row r="2667" spans="1:6">
      <c r="A2667" s="68" t="e">
        <f t="shared" si="60"/>
        <v>#REF!</v>
      </c>
      <c r="B2667" s="68" t="e">
        <f t="shared" si="61"/>
        <v>#REF!</v>
      </c>
      <c r="C2667" s="69" t="str">
        <f t="shared" si="62"/>
        <v/>
      </c>
      <c r="D2667" s="69" t="str">
        <f t="shared" si="63"/>
        <v/>
      </c>
      <c r="E2667" s="69" t="str">
        <f t="shared" si="64"/>
        <v/>
      </c>
      <c r="F2667" s="69" t="e">
        <f t="shared" si="65"/>
        <v>#VALUE!</v>
      </c>
    </row>
    <row r="2668" spans="1:6">
      <c r="A2668" s="68" t="e">
        <f t="shared" si="60"/>
        <v>#REF!</v>
      </c>
      <c r="B2668" s="68" t="e">
        <f t="shared" si="61"/>
        <v>#REF!</v>
      </c>
      <c r="C2668" s="69" t="str">
        <f t="shared" si="62"/>
        <v/>
      </c>
      <c r="D2668" s="69" t="str">
        <f t="shared" si="63"/>
        <v/>
      </c>
      <c r="E2668" s="69" t="str">
        <f t="shared" si="64"/>
        <v/>
      </c>
      <c r="F2668" s="69" t="e">
        <f t="shared" si="65"/>
        <v>#VALUE!</v>
      </c>
    </row>
    <row r="2669" spans="1:6">
      <c r="A2669" s="68" t="e">
        <f t="shared" si="60"/>
        <v>#REF!</v>
      </c>
      <c r="B2669" s="68" t="e">
        <f t="shared" si="61"/>
        <v>#REF!</v>
      </c>
      <c r="C2669" s="69" t="str">
        <f t="shared" si="62"/>
        <v/>
      </c>
      <c r="D2669" s="69" t="str">
        <f t="shared" si="63"/>
        <v/>
      </c>
      <c r="E2669" s="69" t="str">
        <f t="shared" si="64"/>
        <v/>
      </c>
      <c r="F2669" s="69" t="e">
        <f t="shared" si="65"/>
        <v>#VALUE!</v>
      </c>
    </row>
    <row r="2670" spans="1:6">
      <c r="A2670" s="68" t="e">
        <f t="shared" si="60"/>
        <v>#REF!</v>
      </c>
      <c r="B2670" s="68" t="e">
        <f t="shared" si="61"/>
        <v>#REF!</v>
      </c>
      <c r="C2670" s="69" t="str">
        <f t="shared" si="62"/>
        <v/>
      </c>
      <c r="D2670" s="69" t="str">
        <f t="shared" si="63"/>
        <v/>
      </c>
      <c r="E2670" s="69" t="str">
        <f t="shared" si="64"/>
        <v/>
      </c>
      <c r="F2670" s="69" t="e">
        <f t="shared" si="65"/>
        <v>#VALUE!</v>
      </c>
    </row>
    <row r="2671" spans="1:6">
      <c r="A2671" s="68" t="e">
        <f t="shared" si="60"/>
        <v>#REF!</v>
      </c>
      <c r="B2671" s="68" t="e">
        <f t="shared" si="61"/>
        <v>#REF!</v>
      </c>
      <c r="C2671" s="69" t="str">
        <f t="shared" si="62"/>
        <v/>
      </c>
      <c r="D2671" s="69" t="str">
        <f t="shared" si="63"/>
        <v/>
      </c>
      <c r="E2671" s="69" t="str">
        <f t="shared" si="64"/>
        <v/>
      </c>
      <c r="F2671" s="69" t="e">
        <f t="shared" si="65"/>
        <v>#VALUE!</v>
      </c>
    </row>
    <row r="2672" spans="1:6">
      <c r="A2672" s="68" t="e">
        <f t="shared" si="60"/>
        <v>#REF!</v>
      </c>
      <c r="B2672" s="68" t="e">
        <f t="shared" si="61"/>
        <v>#REF!</v>
      </c>
      <c r="C2672" s="69" t="str">
        <f t="shared" si="62"/>
        <v/>
      </c>
      <c r="D2672" s="69" t="str">
        <f t="shared" si="63"/>
        <v/>
      </c>
      <c r="E2672" s="69" t="str">
        <f t="shared" si="64"/>
        <v/>
      </c>
      <c r="F2672" s="69" t="e">
        <f t="shared" si="65"/>
        <v>#VALUE!</v>
      </c>
    </row>
    <row r="2673" spans="1:6">
      <c r="A2673" s="68" t="e">
        <f t="shared" si="60"/>
        <v>#REF!</v>
      </c>
      <c r="B2673" s="68" t="e">
        <f t="shared" si="61"/>
        <v>#REF!</v>
      </c>
      <c r="C2673" s="69" t="str">
        <f t="shared" si="62"/>
        <v/>
      </c>
      <c r="D2673" s="69" t="str">
        <f t="shared" si="63"/>
        <v/>
      </c>
      <c r="E2673" s="69" t="str">
        <f t="shared" si="64"/>
        <v/>
      </c>
      <c r="F2673" s="69" t="e">
        <f t="shared" si="65"/>
        <v>#VALUE!</v>
      </c>
    </row>
    <row r="2674" spans="1:6">
      <c r="A2674" s="68" t="e">
        <f t="shared" si="60"/>
        <v>#REF!</v>
      </c>
      <c r="B2674" s="68" t="e">
        <f t="shared" si="61"/>
        <v>#REF!</v>
      </c>
      <c r="C2674" s="69" t="str">
        <f t="shared" si="62"/>
        <v/>
      </c>
      <c r="D2674" s="69" t="str">
        <f t="shared" si="63"/>
        <v/>
      </c>
      <c r="E2674" s="69" t="str">
        <f t="shared" si="64"/>
        <v/>
      </c>
      <c r="F2674" s="69" t="e">
        <f t="shared" si="65"/>
        <v>#VALUE!</v>
      </c>
    </row>
    <row r="2675" spans="1:6">
      <c r="A2675" s="68" t="e">
        <f t="shared" si="60"/>
        <v>#REF!</v>
      </c>
      <c r="B2675" s="68" t="e">
        <f t="shared" si="61"/>
        <v>#REF!</v>
      </c>
      <c r="C2675" s="69" t="str">
        <f t="shared" si="62"/>
        <v/>
      </c>
      <c r="D2675" s="69" t="str">
        <f t="shared" si="63"/>
        <v/>
      </c>
      <c r="E2675" s="69" t="str">
        <f t="shared" si="64"/>
        <v/>
      </c>
      <c r="F2675" s="69" t="e">
        <f t="shared" si="65"/>
        <v>#VALUE!</v>
      </c>
    </row>
    <row r="2676" spans="1:6">
      <c r="A2676" s="68" t="e">
        <f t="shared" si="60"/>
        <v>#REF!</v>
      </c>
      <c r="B2676" s="68" t="e">
        <f t="shared" si="61"/>
        <v>#REF!</v>
      </c>
      <c r="C2676" s="69" t="str">
        <f t="shared" si="62"/>
        <v/>
      </c>
      <c r="D2676" s="69" t="str">
        <f t="shared" si="63"/>
        <v/>
      </c>
      <c r="E2676" s="69" t="str">
        <f t="shared" si="64"/>
        <v/>
      </c>
      <c r="F2676" s="69" t="e">
        <f t="shared" si="65"/>
        <v>#VALUE!</v>
      </c>
    </row>
    <row r="2677" spans="1:6">
      <c r="A2677" s="68" t="e">
        <f t="shared" si="60"/>
        <v>#REF!</v>
      </c>
      <c r="B2677" s="68" t="e">
        <f t="shared" si="61"/>
        <v>#REF!</v>
      </c>
      <c r="C2677" s="69" t="str">
        <f t="shared" si="62"/>
        <v/>
      </c>
      <c r="D2677" s="69" t="str">
        <f t="shared" si="63"/>
        <v/>
      </c>
      <c r="E2677" s="69" t="str">
        <f t="shared" si="64"/>
        <v/>
      </c>
      <c r="F2677" s="69" t="e">
        <f t="shared" si="65"/>
        <v>#VALUE!</v>
      </c>
    </row>
    <row r="2678" spans="1:6">
      <c r="A2678" s="68" t="e">
        <f t="shared" si="60"/>
        <v>#REF!</v>
      </c>
      <c r="B2678" s="68" t="e">
        <f t="shared" si="61"/>
        <v>#REF!</v>
      </c>
      <c r="C2678" s="69" t="str">
        <f t="shared" si="62"/>
        <v/>
      </c>
      <c r="D2678" s="69" t="str">
        <f t="shared" si="63"/>
        <v/>
      </c>
      <c r="E2678" s="69" t="str">
        <f t="shared" si="64"/>
        <v/>
      </c>
      <c r="F2678" s="69" t="e">
        <f t="shared" si="65"/>
        <v>#VALUE!</v>
      </c>
    </row>
    <row r="2679" spans="1:6">
      <c r="A2679" s="68" t="e">
        <f t="shared" si="60"/>
        <v>#REF!</v>
      </c>
      <c r="B2679" s="68" t="e">
        <f t="shared" si="61"/>
        <v>#REF!</v>
      </c>
      <c r="C2679" s="69" t="str">
        <f t="shared" si="62"/>
        <v/>
      </c>
      <c r="D2679" s="69" t="str">
        <f t="shared" si="63"/>
        <v/>
      </c>
      <c r="E2679" s="69" t="str">
        <f t="shared" si="64"/>
        <v/>
      </c>
      <c r="F2679" s="69" t="e">
        <f t="shared" si="65"/>
        <v>#VALUE!</v>
      </c>
    </row>
    <row r="2680" spans="1:6">
      <c r="A2680" s="68" t="e">
        <f t="shared" si="60"/>
        <v>#REF!</v>
      </c>
      <c r="B2680" s="68" t="e">
        <f t="shared" si="61"/>
        <v>#REF!</v>
      </c>
      <c r="C2680" s="69" t="str">
        <f t="shared" si="62"/>
        <v/>
      </c>
      <c r="D2680" s="69" t="str">
        <f t="shared" si="63"/>
        <v/>
      </c>
      <c r="E2680" s="69" t="str">
        <f t="shared" si="64"/>
        <v/>
      </c>
      <c r="F2680" s="69" t="e">
        <f t="shared" si="65"/>
        <v>#VALUE!</v>
      </c>
    </row>
    <row r="2681" spans="1:6">
      <c r="A2681" s="68" t="e">
        <f t="shared" si="60"/>
        <v>#REF!</v>
      </c>
      <c r="B2681" s="68" t="e">
        <f t="shared" si="61"/>
        <v>#REF!</v>
      </c>
      <c r="C2681" s="69" t="str">
        <f t="shared" si="62"/>
        <v/>
      </c>
      <c r="D2681" s="69" t="str">
        <f t="shared" si="63"/>
        <v/>
      </c>
      <c r="E2681" s="69" t="str">
        <f t="shared" si="64"/>
        <v/>
      </c>
      <c r="F2681" s="69" t="e">
        <f t="shared" si="65"/>
        <v>#VALUE!</v>
      </c>
    </row>
    <row r="2682" spans="1:6">
      <c r="A2682" s="68" t="e">
        <f t="shared" si="60"/>
        <v>#REF!</v>
      </c>
      <c r="B2682" s="68" t="e">
        <f t="shared" si="61"/>
        <v>#REF!</v>
      </c>
      <c r="C2682" s="69" t="str">
        <f t="shared" si="62"/>
        <v/>
      </c>
      <c r="D2682" s="69" t="str">
        <f t="shared" si="63"/>
        <v/>
      </c>
      <c r="E2682" s="69" t="str">
        <f t="shared" si="64"/>
        <v/>
      </c>
      <c r="F2682" s="69" t="e">
        <f t="shared" si="65"/>
        <v>#VALUE!</v>
      </c>
    </row>
    <row r="2683" spans="1:6">
      <c r="A2683" s="68" t="e">
        <f t="shared" si="60"/>
        <v>#REF!</v>
      </c>
      <c r="B2683" s="68" t="e">
        <f t="shared" si="61"/>
        <v>#REF!</v>
      </c>
      <c r="C2683" s="69" t="str">
        <f t="shared" si="62"/>
        <v/>
      </c>
      <c r="D2683" s="69" t="str">
        <f t="shared" si="63"/>
        <v/>
      </c>
      <c r="E2683" s="69" t="str">
        <f t="shared" si="64"/>
        <v/>
      </c>
      <c r="F2683" s="69" t="e">
        <f t="shared" si="65"/>
        <v>#VALUE!</v>
      </c>
    </row>
    <row r="2684" spans="1:6">
      <c r="A2684" s="68" t="e">
        <f t="shared" si="60"/>
        <v>#REF!</v>
      </c>
      <c r="B2684" s="68" t="e">
        <f t="shared" si="61"/>
        <v>#REF!</v>
      </c>
      <c r="C2684" s="69" t="str">
        <f t="shared" si="62"/>
        <v/>
      </c>
      <c r="D2684" s="69" t="str">
        <f t="shared" si="63"/>
        <v/>
      </c>
      <c r="E2684" s="69" t="str">
        <f t="shared" si="64"/>
        <v/>
      </c>
      <c r="F2684" s="69" t="e">
        <f t="shared" si="65"/>
        <v>#VALUE!</v>
      </c>
    </row>
    <row r="2685" spans="1:6">
      <c r="A2685" s="68" t="e">
        <f t="shared" si="60"/>
        <v>#REF!</v>
      </c>
      <c r="B2685" s="68" t="e">
        <f t="shared" si="61"/>
        <v>#REF!</v>
      </c>
      <c r="C2685" s="69" t="str">
        <f t="shared" si="62"/>
        <v/>
      </c>
      <c r="D2685" s="69" t="str">
        <f t="shared" si="63"/>
        <v/>
      </c>
      <c r="E2685" s="69" t="str">
        <f t="shared" si="64"/>
        <v/>
      </c>
      <c r="F2685" s="69" t="e">
        <f t="shared" si="65"/>
        <v>#VALUE!</v>
      </c>
    </row>
    <row r="2686" spans="1:6">
      <c r="A2686" s="68" t="e">
        <f t="shared" si="60"/>
        <v>#REF!</v>
      </c>
      <c r="B2686" s="68" t="e">
        <f t="shared" si="61"/>
        <v>#REF!</v>
      </c>
      <c r="C2686" s="69" t="str">
        <f t="shared" si="62"/>
        <v/>
      </c>
      <c r="D2686" s="69" t="str">
        <f t="shared" si="63"/>
        <v/>
      </c>
      <c r="E2686" s="69" t="str">
        <f t="shared" si="64"/>
        <v/>
      </c>
      <c r="F2686" s="69" t="e">
        <f t="shared" si="65"/>
        <v>#VALUE!</v>
      </c>
    </row>
    <row r="2687" spans="1:6">
      <c r="A2687" s="68" t="e">
        <f t="shared" si="60"/>
        <v>#REF!</v>
      </c>
      <c r="B2687" s="68" t="e">
        <f t="shared" si="61"/>
        <v>#REF!</v>
      </c>
      <c r="C2687" s="69" t="str">
        <f t="shared" si="62"/>
        <v/>
      </c>
      <c r="D2687" s="69" t="str">
        <f t="shared" si="63"/>
        <v/>
      </c>
      <c r="E2687" s="69" t="str">
        <f t="shared" si="64"/>
        <v/>
      </c>
      <c r="F2687" s="69" t="e">
        <f t="shared" si="65"/>
        <v>#VALUE!</v>
      </c>
    </row>
    <row r="2688" spans="1:6">
      <c r="A2688" s="68" t="e">
        <f t="shared" si="60"/>
        <v>#REF!</v>
      </c>
      <c r="B2688" s="68" t="e">
        <f t="shared" si="61"/>
        <v>#REF!</v>
      </c>
      <c r="C2688" s="69" t="str">
        <f t="shared" si="62"/>
        <v/>
      </c>
      <c r="D2688" s="69" t="str">
        <f t="shared" si="63"/>
        <v/>
      </c>
      <c r="E2688" s="69" t="str">
        <f t="shared" si="64"/>
        <v/>
      </c>
      <c r="F2688" s="69" t="e">
        <f t="shared" si="65"/>
        <v>#VALUE!</v>
      </c>
    </row>
    <row r="2689" spans="1:6">
      <c r="A2689" s="68" t="e">
        <f t="shared" si="60"/>
        <v>#REF!</v>
      </c>
      <c r="B2689" s="68" t="e">
        <f t="shared" si="61"/>
        <v>#REF!</v>
      </c>
      <c r="C2689" s="69" t="str">
        <f t="shared" si="62"/>
        <v/>
      </c>
      <c r="D2689" s="69" t="str">
        <f t="shared" si="63"/>
        <v/>
      </c>
      <c r="E2689" s="69" t="str">
        <f t="shared" si="64"/>
        <v/>
      </c>
      <c r="F2689" s="69" t="e">
        <f t="shared" si="65"/>
        <v>#VALUE!</v>
      </c>
    </row>
    <row r="2690" spans="1:6">
      <c r="A2690" s="68" t="e">
        <f t="shared" si="60"/>
        <v>#REF!</v>
      </c>
      <c r="B2690" s="68" t="e">
        <f t="shared" si="61"/>
        <v>#REF!</v>
      </c>
      <c r="C2690" s="69" t="str">
        <f t="shared" si="62"/>
        <v/>
      </c>
      <c r="D2690" s="69" t="str">
        <f t="shared" si="63"/>
        <v/>
      </c>
      <c r="E2690" s="69" t="str">
        <f t="shared" si="64"/>
        <v/>
      </c>
      <c r="F2690" s="69" t="e">
        <f t="shared" si="65"/>
        <v>#VALUE!</v>
      </c>
    </row>
    <row r="2691" spans="1:6">
      <c r="A2691" s="68" t="e">
        <f t="shared" si="60"/>
        <v>#REF!</v>
      </c>
      <c r="B2691" s="68" t="e">
        <f t="shared" si="61"/>
        <v>#REF!</v>
      </c>
      <c r="C2691" s="69" t="str">
        <f t="shared" si="62"/>
        <v/>
      </c>
      <c r="D2691" s="69" t="str">
        <f t="shared" si="63"/>
        <v/>
      </c>
      <c r="E2691" s="69" t="str">
        <f t="shared" si="64"/>
        <v/>
      </c>
      <c r="F2691" s="69" t="e">
        <f t="shared" si="65"/>
        <v>#VALUE!</v>
      </c>
    </row>
    <row r="2692" spans="1:6">
      <c r="A2692" s="68" t="e">
        <f t="shared" si="60"/>
        <v>#REF!</v>
      </c>
      <c r="B2692" s="68" t="e">
        <f t="shared" si="61"/>
        <v>#REF!</v>
      </c>
      <c r="C2692" s="69" t="str">
        <f t="shared" si="62"/>
        <v/>
      </c>
      <c r="D2692" s="69" t="str">
        <f t="shared" si="63"/>
        <v/>
      </c>
      <c r="E2692" s="69" t="str">
        <f t="shared" si="64"/>
        <v/>
      </c>
      <c r="F2692" s="69" t="e">
        <f t="shared" si="65"/>
        <v>#VALUE!</v>
      </c>
    </row>
    <row r="2693" spans="1:6">
      <c r="A2693" s="68" t="e">
        <f t="shared" si="60"/>
        <v>#REF!</v>
      </c>
      <c r="B2693" s="68" t="e">
        <f t="shared" si="61"/>
        <v>#REF!</v>
      </c>
      <c r="C2693" s="69" t="str">
        <f t="shared" si="62"/>
        <v/>
      </c>
      <c r="D2693" s="69" t="str">
        <f t="shared" si="63"/>
        <v/>
      </c>
      <c r="E2693" s="69" t="str">
        <f t="shared" si="64"/>
        <v/>
      </c>
      <c r="F2693" s="69" t="e">
        <f t="shared" si="65"/>
        <v>#VALUE!</v>
      </c>
    </row>
    <row r="2694" spans="1:6">
      <c r="A2694" s="68" t="e">
        <f t="shared" si="60"/>
        <v>#REF!</v>
      </c>
      <c r="B2694" s="68" t="e">
        <f t="shared" si="61"/>
        <v>#REF!</v>
      </c>
      <c r="C2694" s="69" t="str">
        <f t="shared" si="62"/>
        <v/>
      </c>
      <c r="D2694" s="69" t="str">
        <f t="shared" si="63"/>
        <v/>
      </c>
      <c r="E2694" s="69" t="str">
        <f t="shared" si="64"/>
        <v/>
      </c>
      <c r="F2694" s="69" t="e">
        <f t="shared" si="65"/>
        <v>#VALUE!</v>
      </c>
    </row>
    <row r="2695" spans="1:6">
      <c r="A2695" s="68" t="e">
        <f t="shared" si="60"/>
        <v>#REF!</v>
      </c>
      <c r="B2695" s="68" t="e">
        <f t="shared" si="61"/>
        <v>#REF!</v>
      </c>
      <c r="C2695" s="69" t="str">
        <f t="shared" si="62"/>
        <v/>
      </c>
      <c r="D2695" s="69" t="str">
        <f t="shared" si="63"/>
        <v/>
      </c>
      <c r="E2695" s="69" t="str">
        <f t="shared" si="64"/>
        <v/>
      </c>
      <c r="F2695" s="69" t="e">
        <f t="shared" si="65"/>
        <v>#VALUE!</v>
      </c>
    </row>
    <row r="2696" spans="1:6">
      <c r="A2696" s="68" t="e">
        <f t="shared" si="60"/>
        <v>#REF!</v>
      </c>
      <c r="B2696" s="68" t="e">
        <f t="shared" si="61"/>
        <v>#REF!</v>
      </c>
      <c r="C2696" s="69" t="str">
        <f t="shared" si="62"/>
        <v/>
      </c>
      <c r="D2696" s="69" t="str">
        <f t="shared" si="63"/>
        <v/>
      </c>
      <c r="E2696" s="69" t="str">
        <f t="shared" si="64"/>
        <v/>
      </c>
      <c r="F2696" s="69" t="e">
        <f t="shared" si="65"/>
        <v>#VALUE!</v>
      </c>
    </row>
    <row r="2697" spans="1:6">
      <c r="A2697" s="68" t="e">
        <f t="shared" si="60"/>
        <v>#REF!</v>
      </c>
      <c r="B2697" s="68" t="e">
        <f t="shared" si="61"/>
        <v>#REF!</v>
      </c>
      <c r="C2697" s="69" t="str">
        <f t="shared" si="62"/>
        <v/>
      </c>
      <c r="D2697" s="69" t="str">
        <f t="shared" si="63"/>
        <v/>
      </c>
      <c r="E2697" s="69" t="str">
        <f t="shared" si="64"/>
        <v/>
      </c>
      <c r="F2697" s="69" t="e">
        <f t="shared" si="65"/>
        <v>#VALUE!</v>
      </c>
    </row>
    <row r="2698" spans="1:6">
      <c r="A2698" s="68" t="e">
        <f t="shared" si="60"/>
        <v>#REF!</v>
      </c>
      <c r="B2698" s="68" t="e">
        <f t="shared" si="61"/>
        <v>#REF!</v>
      </c>
      <c r="C2698" s="69" t="str">
        <f t="shared" si="62"/>
        <v/>
      </c>
      <c r="D2698" s="69" t="str">
        <f t="shared" si="63"/>
        <v/>
      </c>
      <c r="E2698" s="69" t="str">
        <f t="shared" si="64"/>
        <v/>
      </c>
      <c r="F2698" s="69" t="e">
        <f t="shared" si="65"/>
        <v>#VALUE!</v>
      </c>
    </row>
    <row r="2699" spans="1:6">
      <c r="A2699" s="68" t="e">
        <f t="shared" si="60"/>
        <v>#REF!</v>
      </c>
      <c r="B2699" s="68" t="e">
        <f t="shared" si="61"/>
        <v>#REF!</v>
      </c>
      <c r="C2699" s="69" t="str">
        <f t="shared" si="62"/>
        <v/>
      </c>
      <c r="D2699" s="69" t="str">
        <f t="shared" si="63"/>
        <v/>
      </c>
      <c r="E2699" s="69" t="str">
        <f t="shared" si="64"/>
        <v/>
      </c>
      <c r="F2699" s="69" t="e">
        <f t="shared" si="65"/>
        <v>#VALUE!</v>
      </c>
    </row>
    <row r="2700" spans="1:6">
      <c r="A2700" s="68" t="e">
        <f t="shared" si="60"/>
        <v>#REF!</v>
      </c>
      <c r="B2700" s="68" t="e">
        <f t="shared" si="61"/>
        <v>#REF!</v>
      </c>
      <c r="C2700" s="69" t="str">
        <f t="shared" si="62"/>
        <v/>
      </c>
      <c r="D2700" s="69" t="str">
        <f t="shared" si="63"/>
        <v/>
      </c>
      <c r="E2700" s="69" t="str">
        <f t="shared" si="64"/>
        <v/>
      </c>
      <c r="F2700" s="69" t="e">
        <f t="shared" si="65"/>
        <v>#VALUE!</v>
      </c>
    </row>
    <row r="2701" spans="1:6">
      <c r="A2701" s="68" t="e">
        <f t="shared" si="60"/>
        <v>#REF!</v>
      </c>
      <c r="B2701" s="68" t="e">
        <f t="shared" si="61"/>
        <v>#REF!</v>
      </c>
      <c r="C2701" s="69" t="str">
        <f t="shared" si="62"/>
        <v/>
      </c>
      <c r="D2701" s="69" t="str">
        <f t="shared" si="63"/>
        <v/>
      </c>
      <c r="E2701" s="69" t="str">
        <f t="shared" si="64"/>
        <v/>
      </c>
      <c r="F2701" s="69" t="e">
        <f t="shared" si="65"/>
        <v>#VALUE!</v>
      </c>
    </row>
    <row r="2702" spans="1:6">
      <c r="A2702" s="68" t="e">
        <f t="shared" si="60"/>
        <v>#REF!</v>
      </c>
      <c r="B2702" s="68" t="e">
        <f t="shared" si="61"/>
        <v>#REF!</v>
      </c>
      <c r="C2702" s="69" t="str">
        <f t="shared" si="62"/>
        <v/>
      </c>
      <c r="D2702" s="69" t="str">
        <f t="shared" si="63"/>
        <v/>
      </c>
      <c r="E2702" s="69" t="str">
        <f t="shared" si="64"/>
        <v/>
      </c>
      <c r="F2702" s="69" t="e">
        <f t="shared" si="65"/>
        <v>#VALUE!</v>
      </c>
    </row>
    <row r="2703" spans="1:6">
      <c r="A2703" s="68" t="e">
        <f t="shared" si="60"/>
        <v>#REF!</v>
      </c>
      <c r="B2703" s="68" t="e">
        <f t="shared" si="61"/>
        <v>#REF!</v>
      </c>
      <c r="C2703" s="69" t="str">
        <f t="shared" si="62"/>
        <v/>
      </c>
      <c r="D2703" s="69" t="str">
        <f t="shared" si="63"/>
        <v/>
      </c>
      <c r="E2703" s="69" t="str">
        <f t="shared" si="64"/>
        <v/>
      </c>
      <c r="F2703" s="69" t="e">
        <f t="shared" si="65"/>
        <v>#VALUE!</v>
      </c>
    </row>
    <row r="2704" spans="1:6">
      <c r="A2704" s="68" t="e">
        <f t="shared" si="60"/>
        <v>#REF!</v>
      </c>
      <c r="B2704" s="68" t="e">
        <f t="shared" si="61"/>
        <v>#REF!</v>
      </c>
      <c r="C2704" s="69" t="str">
        <f t="shared" si="62"/>
        <v/>
      </c>
      <c r="D2704" s="69" t="str">
        <f t="shared" si="63"/>
        <v/>
      </c>
      <c r="E2704" s="69" t="str">
        <f t="shared" si="64"/>
        <v/>
      </c>
      <c r="F2704" s="69" t="e">
        <f t="shared" si="65"/>
        <v>#VALUE!</v>
      </c>
    </row>
    <row r="2705" spans="1:6">
      <c r="A2705" s="68" t="e">
        <f t="shared" si="60"/>
        <v>#REF!</v>
      </c>
      <c r="B2705" s="68" t="e">
        <f t="shared" si="61"/>
        <v>#REF!</v>
      </c>
      <c r="C2705" s="69" t="str">
        <f t="shared" si="62"/>
        <v/>
      </c>
      <c r="D2705" s="69" t="str">
        <f t="shared" si="63"/>
        <v/>
      </c>
      <c r="E2705" s="69" t="str">
        <f t="shared" si="64"/>
        <v/>
      </c>
      <c r="F2705" s="69" t="e">
        <f t="shared" si="65"/>
        <v>#VALUE!</v>
      </c>
    </row>
    <row r="2706" spans="1:6">
      <c r="A2706" s="68" t="e">
        <f t="shared" si="60"/>
        <v>#REF!</v>
      </c>
      <c r="B2706" s="68" t="e">
        <f t="shared" si="61"/>
        <v>#REF!</v>
      </c>
      <c r="C2706" s="69" t="str">
        <f t="shared" si="62"/>
        <v/>
      </c>
      <c r="D2706" s="69" t="str">
        <f t="shared" si="63"/>
        <v/>
      </c>
      <c r="E2706" s="69" t="str">
        <f t="shared" si="64"/>
        <v/>
      </c>
      <c r="F2706" s="69" t="e">
        <f t="shared" si="65"/>
        <v>#VALUE!</v>
      </c>
    </row>
    <row r="2707" spans="1:6">
      <c r="A2707" s="68" t="e">
        <f t="shared" si="60"/>
        <v>#REF!</v>
      </c>
      <c r="B2707" s="68" t="e">
        <f t="shared" si="61"/>
        <v>#REF!</v>
      </c>
      <c r="C2707" s="69" t="str">
        <f t="shared" si="62"/>
        <v/>
      </c>
      <c r="D2707" s="69" t="str">
        <f t="shared" si="63"/>
        <v/>
      </c>
      <c r="E2707" s="69" t="str">
        <f t="shared" si="64"/>
        <v/>
      </c>
      <c r="F2707" s="69" t="e">
        <f t="shared" si="65"/>
        <v>#VALUE!</v>
      </c>
    </row>
    <row r="2708" spans="1:6">
      <c r="A2708" s="68" t="e">
        <f t="shared" si="60"/>
        <v>#REF!</v>
      </c>
      <c r="B2708" s="68" t="e">
        <f t="shared" si="61"/>
        <v>#REF!</v>
      </c>
      <c r="C2708" s="69" t="str">
        <f t="shared" si="62"/>
        <v/>
      </c>
      <c r="D2708" s="69" t="str">
        <f t="shared" si="63"/>
        <v/>
      </c>
      <c r="E2708" s="69" t="str">
        <f t="shared" si="64"/>
        <v/>
      </c>
      <c r="F2708" s="69" t="e">
        <f t="shared" si="65"/>
        <v>#VALUE!</v>
      </c>
    </row>
    <row r="2709" spans="1:6">
      <c r="A2709" s="68" t="e">
        <f t="shared" si="60"/>
        <v>#REF!</v>
      </c>
      <c r="B2709" s="68" t="e">
        <f t="shared" si="61"/>
        <v>#REF!</v>
      </c>
      <c r="C2709" s="69" t="str">
        <f t="shared" si="62"/>
        <v/>
      </c>
      <c r="D2709" s="69" t="str">
        <f t="shared" si="63"/>
        <v/>
      </c>
      <c r="E2709" s="69" t="str">
        <f t="shared" si="64"/>
        <v/>
      </c>
      <c r="F2709" s="69" t="e">
        <f t="shared" si="65"/>
        <v>#VALUE!</v>
      </c>
    </row>
    <row r="2710" spans="1:6">
      <c r="A2710" s="68" t="e">
        <f t="shared" si="60"/>
        <v>#REF!</v>
      </c>
      <c r="B2710" s="68" t="e">
        <f t="shared" si="61"/>
        <v>#REF!</v>
      </c>
      <c r="C2710" s="69" t="str">
        <f t="shared" si="62"/>
        <v/>
      </c>
      <c r="D2710" s="69" t="str">
        <f t="shared" si="63"/>
        <v/>
      </c>
      <c r="E2710" s="69" t="str">
        <f t="shared" si="64"/>
        <v/>
      </c>
      <c r="F2710" s="69" t="e">
        <f t="shared" si="65"/>
        <v>#VALUE!</v>
      </c>
    </row>
    <row r="2711" spans="1:6">
      <c r="A2711" s="68" t="e">
        <f t="shared" si="60"/>
        <v>#REF!</v>
      </c>
      <c r="B2711" s="68" t="e">
        <f t="shared" si="61"/>
        <v>#REF!</v>
      </c>
      <c r="C2711" s="69" t="str">
        <f t="shared" si="62"/>
        <v/>
      </c>
      <c r="D2711" s="69" t="str">
        <f t="shared" si="63"/>
        <v/>
      </c>
      <c r="E2711" s="69" t="str">
        <f t="shared" si="64"/>
        <v/>
      </c>
      <c r="F2711" s="69" t="e">
        <f t="shared" si="65"/>
        <v>#VALUE!</v>
      </c>
    </row>
    <row r="2712" spans="1:6">
      <c r="A2712" s="68" t="e">
        <f t="shared" si="60"/>
        <v>#REF!</v>
      </c>
      <c r="B2712" s="68" t="e">
        <f t="shared" si="61"/>
        <v>#REF!</v>
      </c>
      <c r="C2712" s="69" t="str">
        <f t="shared" si="62"/>
        <v/>
      </c>
      <c r="D2712" s="69" t="str">
        <f t="shared" si="63"/>
        <v/>
      </c>
      <c r="E2712" s="69" t="str">
        <f t="shared" si="64"/>
        <v/>
      </c>
      <c r="F2712" s="69" t="e">
        <f t="shared" si="65"/>
        <v>#VALUE!</v>
      </c>
    </row>
    <row r="2713" spans="1:6">
      <c r="A2713" s="68" t="e">
        <f t="shared" si="60"/>
        <v>#REF!</v>
      </c>
      <c r="B2713" s="68" t="e">
        <f t="shared" si="61"/>
        <v>#REF!</v>
      </c>
      <c r="C2713" s="69" t="str">
        <f t="shared" si="62"/>
        <v/>
      </c>
      <c r="D2713" s="69" t="str">
        <f t="shared" si="63"/>
        <v/>
      </c>
      <c r="E2713" s="69" t="str">
        <f t="shared" si="64"/>
        <v/>
      </c>
      <c r="F2713" s="69" t="e">
        <f t="shared" si="65"/>
        <v>#VALUE!</v>
      </c>
    </row>
    <row r="2714" spans="1:6">
      <c r="A2714" s="68" t="e">
        <f t="shared" si="60"/>
        <v>#REF!</v>
      </c>
      <c r="B2714" s="68" t="e">
        <f t="shared" si="61"/>
        <v>#REF!</v>
      </c>
      <c r="C2714" s="69" t="str">
        <f t="shared" si="62"/>
        <v/>
      </c>
      <c r="D2714" s="69" t="str">
        <f t="shared" si="63"/>
        <v/>
      </c>
      <c r="E2714" s="69" t="str">
        <f t="shared" si="64"/>
        <v/>
      </c>
      <c r="F2714" s="69" t="e">
        <f t="shared" si="65"/>
        <v>#VALUE!</v>
      </c>
    </row>
    <row r="2715" spans="1:6">
      <c r="A2715" s="68" t="e">
        <f t="shared" si="60"/>
        <v>#REF!</v>
      </c>
      <c r="B2715" s="68" t="e">
        <f t="shared" si="61"/>
        <v>#REF!</v>
      </c>
      <c r="C2715" s="69" t="str">
        <f t="shared" si="62"/>
        <v/>
      </c>
      <c r="D2715" s="69" t="str">
        <f t="shared" si="63"/>
        <v/>
      </c>
      <c r="E2715" s="69" t="str">
        <f t="shared" si="64"/>
        <v/>
      </c>
      <c r="F2715" s="69" t="e">
        <f t="shared" si="65"/>
        <v>#VALUE!</v>
      </c>
    </row>
    <row r="2716" spans="1:6">
      <c r="A2716" s="68" t="e">
        <f t="shared" si="60"/>
        <v>#REF!</v>
      </c>
      <c r="B2716" s="68" t="e">
        <f t="shared" si="61"/>
        <v>#REF!</v>
      </c>
      <c r="C2716" s="69" t="str">
        <f t="shared" si="62"/>
        <v/>
      </c>
      <c r="D2716" s="69" t="str">
        <f t="shared" si="63"/>
        <v/>
      </c>
      <c r="E2716" s="69" t="str">
        <f t="shared" si="64"/>
        <v/>
      </c>
      <c r="F2716" s="69" t="e">
        <f t="shared" si="65"/>
        <v>#VALUE!</v>
      </c>
    </row>
    <row r="2717" spans="1:6">
      <c r="A2717" s="68" t="e">
        <f t="shared" si="60"/>
        <v>#REF!</v>
      </c>
      <c r="B2717" s="68" t="e">
        <f t="shared" si="61"/>
        <v>#REF!</v>
      </c>
      <c r="C2717" s="69" t="str">
        <f t="shared" si="62"/>
        <v/>
      </c>
      <c r="D2717" s="69" t="str">
        <f t="shared" si="63"/>
        <v/>
      </c>
      <c r="E2717" s="69" t="str">
        <f t="shared" si="64"/>
        <v/>
      </c>
      <c r="F2717" s="69" t="e">
        <f t="shared" si="65"/>
        <v>#VALUE!</v>
      </c>
    </row>
    <row r="2718" spans="1:6">
      <c r="A2718" s="68" t="e">
        <f t="shared" si="60"/>
        <v>#REF!</v>
      </c>
      <c r="B2718" s="68" t="e">
        <f t="shared" si="61"/>
        <v>#REF!</v>
      </c>
      <c r="C2718" s="69" t="str">
        <f t="shared" si="62"/>
        <v/>
      </c>
      <c r="D2718" s="69" t="str">
        <f t="shared" si="63"/>
        <v/>
      </c>
      <c r="E2718" s="69" t="str">
        <f t="shared" si="64"/>
        <v/>
      </c>
      <c r="F2718" s="69" t="e">
        <f t="shared" si="65"/>
        <v>#VALUE!</v>
      </c>
    </row>
    <row r="2719" spans="1:6">
      <c r="A2719" s="68" t="e">
        <f t="shared" si="60"/>
        <v>#REF!</v>
      </c>
      <c r="B2719" s="68" t="e">
        <f t="shared" si="61"/>
        <v>#REF!</v>
      </c>
      <c r="C2719" s="69" t="str">
        <f t="shared" si="62"/>
        <v/>
      </c>
      <c r="D2719" s="69" t="str">
        <f t="shared" si="63"/>
        <v/>
      </c>
      <c r="E2719" s="69" t="str">
        <f t="shared" si="64"/>
        <v/>
      </c>
      <c r="F2719" s="69" t="e">
        <f t="shared" si="65"/>
        <v>#VALUE!</v>
      </c>
    </row>
    <row r="2720" spans="1:6">
      <c r="A2720" s="68" t="e">
        <f t="shared" si="60"/>
        <v>#REF!</v>
      </c>
      <c r="B2720" s="68" t="e">
        <f t="shared" si="61"/>
        <v>#REF!</v>
      </c>
      <c r="C2720" s="69" t="str">
        <f t="shared" si="62"/>
        <v/>
      </c>
      <c r="D2720" s="69" t="str">
        <f t="shared" si="63"/>
        <v/>
      </c>
      <c r="E2720" s="69" t="str">
        <f t="shared" si="64"/>
        <v/>
      </c>
      <c r="F2720" s="69" t="e">
        <f t="shared" si="65"/>
        <v>#VALUE!</v>
      </c>
    </row>
    <row r="2721" spans="1:6">
      <c r="A2721" s="68" t="e">
        <f t="shared" si="60"/>
        <v>#REF!</v>
      </c>
      <c r="B2721" s="68" t="e">
        <f t="shared" si="61"/>
        <v>#REF!</v>
      </c>
      <c r="C2721" s="69" t="str">
        <f t="shared" si="62"/>
        <v/>
      </c>
      <c r="D2721" s="69" t="str">
        <f t="shared" si="63"/>
        <v/>
      </c>
      <c r="E2721" s="69" t="str">
        <f t="shared" si="64"/>
        <v/>
      </c>
      <c r="F2721" s="69" t="e">
        <f t="shared" si="65"/>
        <v>#VALUE!</v>
      </c>
    </row>
    <row r="2722" spans="1:6">
      <c r="A2722" s="68" t="e">
        <f t="shared" si="60"/>
        <v>#REF!</v>
      </c>
      <c r="B2722" s="68" t="e">
        <f t="shared" si="61"/>
        <v>#REF!</v>
      </c>
      <c r="C2722" s="69" t="str">
        <f t="shared" si="62"/>
        <v/>
      </c>
      <c r="D2722" s="69" t="str">
        <f t="shared" si="63"/>
        <v/>
      </c>
      <c r="E2722" s="69" t="str">
        <f t="shared" si="64"/>
        <v/>
      </c>
      <c r="F2722" s="69" t="e">
        <f t="shared" si="65"/>
        <v>#VALUE!</v>
      </c>
    </row>
    <row r="2723" spans="1:6">
      <c r="A2723" s="68" t="e">
        <f t="shared" si="60"/>
        <v>#REF!</v>
      </c>
      <c r="B2723" s="68" t="e">
        <f t="shared" si="61"/>
        <v>#REF!</v>
      </c>
      <c r="C2723" s="69" t="str">
        <f t="shared" si="62"/>
        <v/>
      </c>
      <c r="D2723" s="69" t="str">
        <f t="shared" si="63"/>
        <v/>
      </c>
      <c r="E2723" s="69" t="str">
        <f t="shared" si="64"/>
        <v/>
      </c>
      <c r="F2723" s="69" t="e">
        <f t="shared" si="65"/>
        <v>#VALUE!</v>
      </c>
    </row>
    <row r="2724" spans="1:6">
      <c r="A2724" s="68" t="e">
        <f t="shared" si="60"/>
        <v>#REF!</v>
      </c>
      <c r="B2724" s="68" t="e">
        <f t="shared" si="61"/>
        <v>#REF!</v>
      </c>
      <c r="C2724" s="69" t="str">
        <f t="shared" si="62"/>
        <v/>
      </c>
      <c r="D2724" s="69" t="str">
        <f t="shared" si="63"/>
        <v/>
      </c>
      <c r="E2724" s="69" t="str">
        <f t="shared" si="64"/>
        <v/>
      </c>
      <c r="F2724" s="69" t="e">
        <f t="shared" si="65"/>
        <v>#VALUE!</v>
      </c>
    </row>
    <row r="2725" spans="1:6">
      <c r="A2725" s="68" t="e">
        <f t="shared" si="60"/>
        <v>#REF!</v>
      </c>
      <c r="B2725" s="68" t="e">
        <f t="shared" si="61"/>
        <v>#REF!</v>
      </c>
      <c r="C2725" s="69" t="str">
        <f t="shared" si="62"/>
        <v/>
      </c>
      <c r="D2725" s="69" t="str">
        <f t="shared" si="63"/>
        <v/>
      </c>
      <c r="E2725" s="69" t="str">
        <f t="shared" si="64"/>
        <v/>
      </c>
      <c r="F2725" s="69" t="e">
        <f t="shared" si="65"/>
        <v>#VALUE!</v>
      </c>
    </row>
    <row r="2726" spans="1:6">
      <c r="A2726" s="68" t="e">
        <f t="shared" si="60"/>
        <v>#REF!</v>
      </c>
      <c r="B2726" s="68" t="e">
        <f t="shared" si="61"/>
        <v>#REF!</v>
      </c>
      <c r="C2726" s="69" t="str">
        <f t="shared" si="62"/>
        <v/>
      </c>
      <c r="D2726" s="69" t="str">
        <f t="shared" si="63"/>
        <v/>
      </c>
      <c r="E2726" s="69" t="str">
        <f t="shared" si="64"/>
        <v/>
      </c>
      <c r="F2726" s="69" t="e">
        <f t="shared" si="65"/>
        <v>#VALUE!</v>
      </c>
    </row>
    <row r="2727" spans="1:6">
      <c r="A2727" s="68" t="e">
        <f t="shared" si="60"/>
        <v>#REF!</v>
      </c>
      <c r="B2727" s="68" t="e">
        <f t="shared" si="61"/>
        <v>#REF!</v>
      </c>
      <c r="C2727" s="69" t="str">
        <f t="shared" si="62"/>
        <v/>
      </c>
      <c r="D2727" s="69" t="str">
        <f t="shared" si="63"/>
        <v/>
      </c>
      <c r="E2727" s="69" t="str">
        <f t="shared" si="64"/>
        <v/>
      </c>
      <c r="F2727" s="69" t="e">
        <f t="shared" si="65"/>
        <v>#VALUE!</v>
      </c>
    </row>
    <row r="2728" spans="1:6">
      <c r="A2728" s="68" t="e">
        <f t="shared" si="60"/>
        <v>#REF!</v>
      </c>
      <c r="B2728" s="68" t="e">
        <f t="shared" si="61"/>
        <v>#REF!</v>
      </c>
      <c r="C2728" s="69" t="str">
        <f t="shared" si="62"/>
        <v/>
      </c>
      <c r="D2728" s="69" t="str">
        <f t="shared" si="63"/>
        <v/>
      </c>
      <c r="E2728" s="69" t="str">
        <f t="shared" si="64"/>
        <v/>
      </c>
      <c r="F2728" s="69" t="e">
        <f t="shared" si="65"/>
        <v>#VALUE!</v>
      </c>
    </row>
    <row r="2729" spans="1:6">
      <c r="A2729" s="68" t="e">
        <f t="shared" si="60"/>
        <v>#REF!</v>
      </c>
      <c r="B2729" s="68" t="e">
        <f t="shared" si="61"/>
        <v>#REF!</v>
      </c>
      <c r="C2729" s="69" t="str">
        <f t="shared" si="62"/>
        <v/>
      </c>
      <c r="D2729" s="69" t="str">
        <f t="shared" si="63"/>
        <v/>
      </c>
      <c r="E2729" s="69" t="str">
        <f t="shared" si="64"/>
        <v/>
      </c>
      <c r="F2729" s="69" t="e">
        <f t="shared" si="65"/>
        <v>#VALUE!</v>
      </c>
    </row>
    <row r="2730" spans="1:6">
      <c r="A2730" s="68" t="e">
        <f t="shared" si="60"/>
        <v>#REF!</v>
      </c>
      <c r="B2730" s="68" t="e">
        <f t="shared" si="61"/>
        <v>#REF!</v>
      </c>
      <c r="C2730" s="69" t="str">
        <f t="shared" si="62"/>
        <v/>
      </c>
      <c r="D2730" s="69" t="str">
        <f t="shared" si="63"/>
        <v/>
      </c>
      <c r="E2730" s="69" t="str">
        <f t="shared" si="64"/>
        <v/>
      </c>
      <c r="F2730" s="69" t="e">
        <f t="shared" si="65"/>
        <v>#VALUE!</v>
      </c>
    </row>
    <row r="2731" spans="1:6">
      <c r="A2731" s="68" t="e">
        <f t="shared" si="60"/>
        <v>#REF!</v>
      </c>
      <c r="B2731" s="68" t="e">
        <f t="shared" si="61"/>
        <v>#REF!</v>
      </c>
      <c r="C2731" s="69" t="str">
        <f t="shared" si="62"/>
        <v/>
      </c>
      <c r="D2731" s="69" t="str">
        <f t="shared" si="63"/>
        <v/>
      </c>
      <c r="E2731" s="69" t="str">
        <f t="shared" si="64"/>
        <v/>
      </c>
      <c r="F2731" s="69" t="e">
        <f t="shared" si="65"/>
        <v>#VALUE!</v>
      </c>
    </row>
    <row r="2732" spans="1:6">
      <c r="A2732" s="68" t="e">
        <f t="shared" si="60"/>
        <v>#REF!</v>
      </c>
      <c r="B2732" s="68" t="e">
        <f t="shared" si="61"/>
        <v>#REF!</v>
      </c>
      <c r="C2732" s="69" t="str">
        <f t="shared" si="62"/>
        <v/>
      </c>
      <c r="D2732" s="69" t="str">
        <f t="shared" si="63"/>
        <v/>
      </c>
      <c r="E2732" s="69" t="str">
        <f t="shared" si="64"/>
        <v/>
      </c>
      <c r="F2732" s="69" t="e">
        <f t="shared" si="65"/>
        <v>#VALUE!</v>
      </c>
    </row>
    <row r="2733" spans="1:6">
      <c r="A2733" s="68" t="e">
        <f t="shared" si="60"/>
        <v>#REF!</v>
      </c>
      <c r="B2733" s="68" t="e">
        <f t="shared" si="61"/>
        <v>#REF!</v>
      </c>
      <c r="C2733" s="69" t="str">
        <f t="shared" si="62"/>
        <v/>
      </c>
      <c r="D2733" s="69" t="str">
        <f t="shared" si="63"/>
        <v/>
      </c>
      <c r="E2733" s="69" t="str">
        <f t="shared" si="64"/>
        <v/>
      </c>
      <c r="F2733" s="69" t="e">
        <f t="shared" si="65"/>
        <v>#VALUE!</v>
      </c>
    </row>
    <row r="2734" spans="1:6">
      <c r="A2734" s="68" t="e">
        <f t="shared" si="60"/>
        <v>#REF!</v>
      </c>
      <c r="B2734" s="68" t="e">
        <f t="shared" si="61"/>
        <v>#REF!</v>
      </c>
      <c r="C2734" s="69" t="str">
        <f t="shared" si="62"/>
        <v/>
      </c>
      <c r="D2734" s="69" t="str">
        <f t="shared" si="63"/>
        <v/>
      </c>
      <c r="E2734" s="69" t="str">
        <f t="shared" si="64"/>
        <v/>
      </c>
      <c r="F2734" s="69" t="e">
        <f t="shared" si="65"/>
        <v>#VALUE!</v>
      </c>
    </row>
    <row r="2735" spans="1:6">
      <c r="A2735" s="68" t="e">
        <f t="shared" si="60"/>
        <v>#REF!</v>
      </c>
      <c r="B2735" s="68" t="e">
        <f t="shared" si="61"/>
        <v>#REF!</v>
      </c>
      <c r="C2735" s="69" t="str">
        <f t="shared" si="62"/>
        <v/>
      </c>
      <c r="D2735" s="69" t="str">
        <f t="shared" si="63"/>
        <v/>
      </c>
      <c r="E2735" s="69" t="str">
        <f t="shared" si="64"/>
        <v/>
      </c>
      <c r="F2735" s="69" t="e">
        <f t="shared" si="65"/>
        <v>#VALUE!</v>
      </c>
    </row>
    <row r="2736" spans="1:6">
      <c r="A2736" s="68" t="e">
        <f t="shared" si="60"/>
        <v>#REF!</v>
      </c>
      <c r="B2736" s="68" t="e">
        <f t="shared" si="61"/>
        <v>#REF!</v>
      </c>
      <c r="C2736" s="69" t="str">
        <f t="shared" si="62"/>
        <v/>
      </c>
      <c r="D2736" s="69" t="str">
        <f t="shared" si="63"/>
        <v/>
      </c>
      <c r="E2736" s="69" t="str">
        <f t="shared" si="64"/>
        <v/>
      </c>
      <c r="F2736" s="69" t="e">
        <f t="shared" si="65"/>
        <v>#VALUE!</v>
      </c>
    </row>
    <row r="2737" spans="1:6">
      <c r="A2737" s="68" t="e">
        <f t="shared" si="60"/>
        <v>#REF!</v>
      </c>
      <c r="B2737" s="68" t="e">
        <f t="shared" si="61"/>
        <v>#REF!</v>
      </c>
      <c r="C2737" s="69" t="str">
        <f t="shared" si="62"/>
        <v/>
      </c>
      <c r="D2737" s="69" t="str">
        <f t="shared" si="63"/>
        <v/>
      </c>
      <c r="E2737" s="69" t="str">
        <f t="shared" si="64"/>
        <v/>
      </c>
      <c r="F2737" s="69" t="e">
        <f t="shared" si="65"/>
        <v>#VALUE!</v>
      </c>
    </row>
    <row r="2738" spans="1:6">
      <c r="A2738" s="68" t="e">
        <f t="shared" si="60"/>
        <v>#REF!</v>
      </c>
      <c r="B2738" s="68" t="e">
        <f t="shared" si="61"/>
        <v>#REF!</v>
      </c>
      <c r="C2738" s="69" t="str">
        <f t="shared" si="62"/>
        <v/>
      </c>
      <c r="D2738" s="69" t="str">
        <f t="shared" si="63"/>
        <v/>
      </c>
      <c r="E2738" s="69" t="str">
        <f t="shared" si="64"/>
        <v/>
      </c>
      <c r="F2738" s="69" t="e">
        <f t="shared" si="65"/>
        <v>#VALUE!</v>
      </c>
    </row>
    <row r="2739" spans="1:6">
      <c r="A2739" s="68" t="e">
        <f t="shared" si="60"/>
        <v>#REF!</v>
      </c>
      <c r="B2739" s="68" t="e">
        <f t="shared" si="61"/>
        <v>#REF!</v>
      </c>
      <c r="C2739" s="69" t="str">
        <f t="shared" si="62"/>
        <v/>
      </c>
      <c r="D2739" s="69" t="str">
        <f t="shared" si="63"/>
        <v/>
      </c>
      <c r="E2739" s="69" t="str">
        <f t="shared" si="64"/>
        <v/>
      </c>
      <c r="F2739" s="69" t="e">
        <f t="shared" si="65"/>
        <v>#VALUE!</v>
      </c>
    </row>
    <row r="2740" spans="1:6">
      <c r="A2740" s="68" t="e">
        <f t="shared" si="60"/>
        <v>#REF!</v>
      </c>
      <c r="B2740" s="68" t="e">
        <f t="shared" si="61"/>
        <v>#REF!</v>
      </c>
      <c r="C2740" s="69" t="str">
        <f t="shared" si="62"/>
        <v/>
      </c>
      <c r="D2740" s="69" t="str">
        <f t="shared" si="63"/>
        <v/>
      </c>
      <c r="E2740" s="69" t="str">
        <f t="shared" si="64"/>
        <v/>
      </c>
      <c r="F2740" s="69" t="e">
        <f t="shared" si="65"/>
        <v>#VALUE!</v>
      </c>
    </row>
    <row r="2741" spans="1:6">
      <c r="A2741" s="68" t="e">
        <f t="shared" si="60"/>
        <v>#REF!</v>
      </c>
      <c r="B2741" s="68" t="e">
        <f t="shared" si="61"/>
        <v>#REF!</v>
      </c>
      <c r="C2741" s="69" t="str">
        <f t="shared" si="62"/>
        <v/>
      </c>
      <c r="D2741" s="69" t="str">
        <f t="shared" si="63"/>
        <v/>
      </c>
      <c r="E2741" s="69" t="str">
        <f t="shared" si="64"/>
        <v/>
      </c>
      <c r="F2741" s="69" t="e">
        <f t="shared" si="65"/>
        <v>#VALUE!</v>
      </c>
    </row>
    <row r="2742" spans="1:6">
      <c r="A2742" s="68" t="e">
        <f t="shared" si="60"/>
        <v>#REF!</v>
      </c>
      <c r="B2742" s="68" t="e">
        <f t="shared" si="61"/>
        <v>#REF!</v>
      </c>
      <c r="C2742" s="69" t="str">
        <f t="shared" si="62"/>
        <v/>
      </c>
      <c r="D2742" s="69" t="str">
        <f t="shared" si="63"/>
        <v/>
      </c>
      <c r="E2742" s="69" t="str">
        <f t="shared" si="64"/>
        <v/>
      </c>
      <c r="F2742" s="69" t="e">
        <f t="shared" si="65"/>
        <v>#VALUE!</v>
      </c>
    </row>
    <row r="2743" spans="1:6">
      <c r="A2743" s="68" t="e">
        <f t="shared" si="60"/>
        <v>#REF!</v>
      </c>
      <c r="B2743" s="68" t="e">
        <f t="shared" si="61"/>
        <v>#REF!</v>
      </c>
      <c r="C2743" s="69" t="str">
        <f t="shared" si="62"/>
        <v/>
      </c>
      <c r="D2743" s="69" t="str">
        <f t="shared" si="63"/>
        <v/>
      </c>
      <c r="E2743" s="69" t="str">
        <f t="shared" si="64"/>
        <v/>
      </c>
      <c r="F2743" s="69" t="e">
        <f t="shared" si="65"/>
        <v>#VALUE!</v>
      </c>
    </row>
    <row r="2744" spans="1:6">
      <c r="A2744" s="68" t="e">
        <f t="shared" si="60"/>
        <v>#REF!</v>
      </c>
      <c r="B2744" s="68" t="e">
        <f t="shared" si="61"/>
        <v>#REF!</v>
      </c>
      <c r="C2744" s="69" t="str">
        <f t="shared" si="62"/>
        <v/>
      </c>
      <c r="D2744" s="69" t="str">
        <f t="shared" si="63"/>
        <v/>
      </c>
      <c r="E2744" s="69" t="str">
        <f t="shared" si="64"/>
        <v/>
      </c>
      <c r="F2744" s="69" t="e">
        <f t="shared" si="65"/>
        <v>#VALUE!</v>
      </c>
    </row>
    <row r="2745" spans="1:6">
      <c r="A2745" s="68" t="e">
        <f t="shared" si="60"/>
        <v>#REF!</v>
      </c>
      <c r="B2745" s="68" t="e">
        <f t="shared" si="61"/>
        <v>#REF!</v>
      </c>
      <c r="C2745" s="69" t="str">
        <f t="shared" si="62"/>
        <v/>
      </c>
      <c r="D2745" s="69" t="str">
        <f t="shared" si="63"/>
        <v/>
      </c>
      <c r="E2745" s="69" t="str">
        <f t="shared" si="64"/>
        <v/>
      </c>
      <c r="F2745" s="69" t="e">
        <f t="shared" si="65"/>
        <v>#VALUE!</v>
      </c>
    </row>
    <row r="2746" spans="1:6">
      <c r="A2746" s="68" t="e">
        <f t="shared" si="60"/>
        <v>#REF!</v>
      </c>
      <c r="B2746" s="68" t="e">
        <f t="shared" si="61"/>
        <v>#REF!</v>
      </c>
      <c r="C2746" s="69" t="str">
        <f t="shared" si="62"/>
        <v/>
      </c>
      <c r="D2746" s="69" t="str">
        <f t="shared" si="63"/>
        <v/>
      </c>
      <c r="E2746" s="69" t="str">
        <f t="shared" si="64"/>
        <v/>
      </c>
      <c r="F2746" s="69" t="e">
        <f t="shared" si="65"/>
        <v>#VALUE!</v>
      </c>
    </row>
    <row r="2747" spans="1:6">
      <c r="A2747" s="68" t="e">
        <f t="shared" si="60"/>
        <v>#REF!</v>
      </c>
      <c r="B2747" s="68" t="e">
        <f t="shared" si="61"/>
        <v>#REF!</v>
      </c>
      <c r="C2747" s="69" t="str">
        <f t="shared" si="62"/>
        <v/>
      </c>
      <c r="D2747" s="69" t="str">
        <f t="shared" si="63"/>
        <v/>
      </c>
      <c r="E2747" s="69" t="str">
        <f t="shared" si="64"/>
        <v/>
      </c>
      <c r="F2747" s="69" t="e">
        <f t="shared" si="65"/>
        <v>#VALUE!</v>
      </c>
    </row>
    <row r="2748" spans="1:6">
      <c r="A2748" s="68" t="e">
        <f t="shared" si="60"/>
        <v>#REF!</v>
      </c>
      <c r="B2748" s="68" t="e">
        <f t="shared" si="61"/>
        <v>#REF!</v>
      </c>
      <c r="C2748" s="69" t="str">
        <f t="shared" si="62"/>
        <v/>
      </c>
      <c r="D2748" s="69" t="str">
        <f t="shared" si="63"/>
        <v/>
      </c>
      <c r="E2748" s="69" t="str">
        <f t="shared" si="64"/>
        <v/>
      </c>
      <c r="F2748" s="69" t="e">
        <f t="shared" si="65"/>
        <v>#VALUE!</v>
      </c>
    </row>
    <row r="2749" spans="1:6">
      <c r="A2749" s="68" t="e">
        <f t="shared" si="60"/>
        <v>#REF!</v>
      </c>
      <c r="B2749" s="68" t="e">
        <f t="shared" si="61"/>
        <v>#REF!</v>
      </c>
      <c r="C2749" s="69" t="str">
        <f t="shared" si="62"/>
        <v/>
      </c>
      <c r="D2749" s="69" t="str">
        <f t="shared" si="63"/>
        <v/>
      </c>
      <c r="E2749" s="69" t="str">
        <f t="shared" si="64"/>
        <v/>
      </c>
      <c r="F2749" s="69" t="e">
        <f t="shared" si="65"/>
        <v>#VALUE!</v>
      </c>
    </row>
    <row r="2750" spans="1:6">
      <c r="A2750" s="68" t="e">
        <f t="shared" si="60"/>
        <v>#REF!</v>
      </c>
      <c r="B2750" s="68" t="e">
        <f t="shared" si="61"/>
        <v>#REF!</v>
      </c>
      <c r="C2750" s="69" t="str">
        <f t="shared" si="62"/>
        <v/>
      </c>
      <c r="D2750" s="69" t="str">
        <f t="shared" si="63"/>
        <v/>
      </c>
      <c r="E2750" s="69" t="str">
        <f t="shared" si="64"/>
        <v/>
      </c>
      <c r="F2750" s="69" t="e">
        <f t="shared" si="65"/>
        <v>#VALUE!</v>
      </c>
    </row>
    <row r="2751" spans="1:6">
      <c r="A2751" s="68" t="e">
        <f t="shared" si="60"/>
        <v>#REF!</v>
      </c>
      <c r="B2751" s="68" t="e">
        <f t="shared" si="61"/>
        <v>#REF!</v>
      </c>
      <c r="C2751" s="69" t="str">
        <f t="shared" si="62"/>
        <v/>
      </c>
      <c r="D2751" s="69" t="str">
        <f t="shared" si="63"/>
        <v/>
      </c>
      <c r="E2751" s="69" t="str">
        <f t="shared" si="64"/>
        <v/>
      </c>
      <c r="F2751" s="69" t="e">
        <f t="shared" si="65"/>
        <v>#VALUE!</v>
      </c>
    </row>
    <row r="2752" spans="1:6">
      <c r="A2752" s="68" t="e">
        <f t="shared" si="60"/>
        <v>#REF!</v>
      </c>
      <c r="B2752" s="68" t="e">
        <f t="shared" si="61"/>
        <v>#REF!</v>
      </c>
      <c r="C2752" s="69" t="str">
        <f t="shared" si="62"/>
        <v/>
      </c>
      <c r="D2752" s="69" t="str">
        <f t="shared" si="63"/>
        <v/>
      </c>
      <c r="E2752" s="69" t="str">
        <f t="shared" si="64"/>
        <v/>
      </c>
      <c r="F2752" s="69" t="e">
        <f t="shared" si="65"/>
        <v>#VALUE!</v>
      </c>
    </row>
    <row r="2753" spans="1:6">
      <c r="A2753" s="68" t="e">
        <f t="shared" si="60"/>
        <v>#REF!</v>
      </c>
      <c r="B2753" s="68" t="e">
        <f t="shared" si="61"/>
        <v>#REF!</v>
      </c>
      <c r="C2753" s="69" t="str">
        <f t="shared" si="62"/>
        <v/>
      </c>
      <c r="D2753" s="69" t="str">
        <f t="shared" si="63"/>
        <v/>
      </c>
      <c r="E2753" s="69" t="str">
        <f t="shared" si="64"/>
        <v/>
      </c>
      <c r="F2753" s="69" t="e">
        <f t="shared" si="65"/>
        <v>#VALUE!</v>
      </c>
    </row>
    <row r="2754" spans="1:6">
      <c r="A2754" s="68" t="e">
        <f t="shared" si="60"/>
        <v>#REF!</v>
      </c>
      <c r="B2754" s="68" t="e">
        <f t="shared" si="61"/>
        <v>#REF!</v>
      </c>
      <c r="C2754" s="69" t="str">
        <f t="shared" si="62"/>
        <v/>
      </c>
      <c r="D2754" s="69" t="str">
        <f t="shared" si="63"/>
        <v/>
      </c>
      <c r="E2754" s="69" t="str">
        <f t="shared" si="64"/>
        <v/>
      </c>
      <c r="F2754" s="69" t="e">
        <f t="shared" si="65"/>
        <v>#VALUE!</v>
      </c>
    </row>
    <row r="2755" spans="1:6">
      <c r="A2755" s="68" t="e">
        <f t="shared" si="60"/>
        <v>#REF!</v>
      </c>
      <c r="B2755" s="68" t="e">
        <f t="shared" si="61"/>
        <v>#REF!</v>
      </c>
      <c r="C2755" s="69" t="str">
        <f t="shared" si="62"/>
        <v/>
      </c>
      <c r="D2755" s="69" t="str">
        <f t="shared" si="63"/>
        <v/>
      </c>
      <c r="E2755" s="69" t="str">
        <f t="shared" si="64"/>
        <v/>
      </c>
      <c r="F2755" s="69" t="e">
        <f t="shared" si="65"/>
        <v>#VALUE!</v>
      </c>
    </row>
    <row r="2756" spans="1:6">
      <c r="A2756" s="68" t="e">
        <f t="shared" si="60"/>
        <v>#REF!</v>
      </c>
      <c r="B2756" s="68" t="e">
        <f t="shared" si="61"/>
        <v>#REF!</v>
      </c>
      <c r="C2756" s="69" t="str">
        <f t="shared" si="62"/>
        <v/>
      </c>
      <c r="D2756" s="69" t="str">
        <f t="shared" si="63"/>
        <v/>
      </c>
      <c r="E2756" s="69" t="str">
        <f t="shared" si="64"/>
        <v/>
      </c>
      <c r="F2756" s="69" t="e">
        <f t="shared" si="65"/>
        <v>#VALUE!</v>
      </c>
    </row>
    <row r="2757" spans="1:6">
      <c r="A2757" s="68" t="e">
        <f t="shared" si="60"/>
        <v>#REF!</v>
      </c>
      <c r="B2757" s="68" t="e">
        <f t="shared" si="61"/>
        <v>#REF!</v>
      </c>
      <c r="C2757" s="69" t="str">
        <f t="shared" si="62"/>
        <v/>
      </c>
      <c r="D2757" s="69" t="str">
        <f t="shared" si="63"/>
        <v/>
      </c>
      <c r="E2757" s="69" t="str">
        <f t="shared" si="64"/>
        <v/>
      </c>
      <c r="F2757" s="69" t="e">
        <f t="shared" si="65"/>
        <v>#VALUE!</v>
      </c>
    </row>
    <row r="2758" spans="1:6">
      <c r="A2758" s="68" t="e">
        <f t="shared" si="60"/>
        <v>#REF!</v>
      </c>
      <c r="B2758" s="68" t="e">
        <f t="shared" si="61"/>
        <v>#REF!</v>
      </c>
      <c r="C2758" s="69" t="str">
        <f t="shared" si="62"/>
        <v/>
      </c>
      <c r="D2758" s="69" t="str">
        <f t="shared" si="63"/>
        <v/>
      </c>
      <c r="E2758" s="69" t="str">
        <f t="shared" si="64"/>
        <v/>
      </c>
      <c r="F2758" s="69" t="e">
        <f t="shared" si="65"/>
        <v>#VALUE!</v>
      </c>
    </row>
    <row r="2759" spans="1:6">
      <c r="A2759" s="68" t="e">
        <f t="shared" si="60"/>
        <v>#REF!</v>
      </c>
      <c r="B2759" s="68" t="e">
        <f t="shared" si="61"/>
        <v>#REF!</v>
      </c>
      <c r="C2759" s="69" t="str">
        <f t="shared" si="62"/>
        <v/>
      </c>
      <c r="D2759" s="69" t="str">
        <f t="shared" si="63"/>
        <v/>
      </c>
      <c r="E2759" s="69" t="str">
        <f t="shared" si="64"/>
        <v/>
      </c>
      <c r="F2759" s="69" t="e">
        <f t="shared" si="65"/>
        <v>#VALUE!</v>
      </c>
    </row>
    <row r="2760" spans="1:6">
      <c r="A2760" s="68" t="e">
        <f t="shared" si="60"/>
        <v>#REF!</v>
      </c>
      <c r="B2760" s="68" t="e">
        <f t="shared" si="61"/>
        <v>#REF!</v>
      </c>
      <c r="C2760" s="69" t="str">
        <f t="shared" si="62"/>
        <v/>
      </c>
      <c r="D2760" s="69" t="str">
        <f t="shared" si="63"/>
        <v/>
      </c>
      <c r="E2760" s="69" t="str">
        <f t="shared" si="64"/>
        <v/>
      </c>
      <c r="F2760" s="69" t="e">
        <f t="shared" si="65"/>
        <v>#VALUE!</v>
      </c>
    </row>
    <row r="2761" spans="1:6">
      <c r="A2761" s="68" t="e">
        <f t="shared" si="60"/>
        <v>#REF!</v>
      </c>
      <c r="B2761" s="68" t="e">
        <f t="shared" si="61"/>
        <v>#REF!</v>
      </c>
      <c r="C2761" s="69" t="str">
        <f t="shared" si="62"/>
        <v/>
      </c>
      <c r="D2761" s="69" t="str">
        <f t="shared" si="63"/>
        <v/>
      </c>
      <c r="E2761" s="69" t="str">
        <f t="shared" si="64"/>
        <v/>
      </c>
      <c r="F2761" s="69" t="e">
        <f t="shared" si="65"/>
        <v>#VALUE!</v>
      </c>
    </row>
    <row r="2762" spans="1:6">
      <c r="A2762" s="68" t="e">
        <f t="shared" si="60"/>
        <v>#REF!</v>
      </c>
      <c r="B2762" s="68" t="e">
        <f t="shared" si="61"/>
        <v>#REF!</v>
      </c>
      <c r="C2762" s="69" t="str">
        <f t="shared" si="62"/>
        <v/>
      </c>
      <c r="D2762" s="69" t="str">
        <f t="shared" si="63"/>
        <v/>
      </c>
      <c r="E2762" s="69" t="str">
        <f t="shared" si="64"/>
        <v/>
      </c>
      <c r="F2762" s="69" t="e">
        <f t="shared" si="65"/>
        <v>#VALUE!</v>
      </c>
    </row>
    <row r="2763" spans="1:6">
      <c r="A2763" s="68" t="e">
        <f t="shared" si="60"/>
        <v>#REF!</v>
      </c>
      <c r="B2763" s="68" t="e">
        <f t="shared" si="61"/>
        <v>#REF!</v>
      </c>
      <c r="C2763" s="69" t="str">
        <f t="shared" si="62"/>
        <v/>
      </c>
      <c r="D2763" s="69" t="str">
        <f t="shared" si="63"/>
        <v/>
      </c>
      <c r="E2763" s="69" t="str">
        <f t="shared" si="64"/>
        <v/>
      </c>
      <c r="F2763" s="69" t="e">
        <f t="shared" si="65"/>
        <v>#VALUE!</v>
      </c>
    </row>
    <row r="2764" spans="1:6">
      <c r="A2764" s="68" t="e">
        <f t="shared" si="60"/>
        <v>#REF!</v>
      </c>
      <c r="B2764" s="68" t="e">
        <f t="shared" si="61"/>
        <v>#REF!</v>
      </c>
      <c r="C2764" s="69" t="str">
        <f t="shared" si="62"/>
        <v/>
      </c>
      <c r="D2764" s="69" t="str">
        <f t="shared" si="63"/>
        <v/>
      </c>
      <c r="E2764" s="69" t="str">
        <f t="shared" si="64"/>
        <v/>
      </c>
      <c r="F2764" s="69" t="e">
        <f t="shared" si="65"/>
        <v>#VALUE!</v>
      </c>
    </row>
    <row r="2765" spans="1:6">
      <c r="A2765" s="68" t="e">
        <f t="shared" si="60"/>
        <v>#REF!</v>
      </c>
      <c r="B2765" s="68" t="e">
        <f t="shared" si="61"/>
        <v>#REF!</v>
      </c>
      <c r="C2765" s="69" t="str">
        <f t="shared" si="62"/>
        <v/>
      </c>
      <c r="D2765" s="69" t="str">
        <f t="shared" si="63"/>
        <v/>
      </c>
      <c r="E2765" s="69" t="str">
        <f t="shared" si="64"/>
        <v/>
      </c>
      <c r="F2765" s="69" t="e">
        <f t="shared" si="65"/>
        <v>#VALUE!</v>
      </c>
    </row>
    <row r="2766" spans="1:6">
      <c r="A2766" s="68" t="e">
        <f t="shared" si="60"/>
        <v>#REF!</v>
      </c>
      <c r="B2766" s="68" t="e">
        <f t="shared" si="61"/>
        <v>#REF!</v>
      </c>
      <c r="C2766" s="69" t="str">
        <f t="shared" si="62"/>
        <v/>
      </c>
      <c r="D2766" s="69" t="str">
        <f t="shared" si="63"/>
        <v/>
      </c>
      <c r="E2766" s="69" t="str">
        <f t="shared" si="64"/>
        <v/>
      </c>
      <c r="F2766" s="69" t="e">
        <f t="shared" si="65"/>
        <v>#VALUE!</v>
      </c>
    </row>
    <row r="2767" spans="1:6">
      <c r="A2767" s="68" t="e">
        <f t="shared" si="60"/>
        <v>#REF!</v>
      </c>
      <c r="B2767" s="68" t="e">
        <f t="shared" si="61"/>
        <v>#REF!</v>
      </c>
      <c r="C2767" s="69" t="str">
        <f t="shared" si="62"/>
        <v/>
      </c>
      <c r="D2767" s="69" t="str">
        <f t="shared" si="63"/>
        <v/>
      </c>
      <c r="E2767" s="69" t="str">
        <f t="shared" si="64"/>
        <v/>
      </c>
      <c r="F2767" s="69" t="e">
        <f t="shared" si="65"/>
        <v>#VALUE!</v>
      </c>
    </row>
    <row r="2768" spans="1:6">
      <c r="A2768" s="68" t="e">
        <f t="shared" si="60"/>
        <v>#REF!</v>
      </c>
      <c r="B2768" s="68" t="e">
        <f t="shared" si="61"/>
        <v>#REF!</v>
      </c>
      <c r="C2768" s="69" t="str">
        <f t="shared" si="62"/>
        <v/>
      </c>
      <c r="D2768" s="69" t="str">
        <f t="shared" si="63"/>
        <v/>
      </c>
      <c r="E2768" s="69" t="str">
        <f t="shared" si="64"/>
        <v/>
      </c>
      <c r="F2768" s="69" t="e">
        <f t="shared" si="65"/>
        <v>#VALUE!</v>
      </c>
    </row>
    <row r="2769" spans="1:6">
      <c r="A2769" s="68" t="e">
        <f t="shared" si="60"/>
        <v>#REF!</v>
      </c>
      <c r="B2769" s="68" t="e">
        <f t="shared" si="61"/>
        <v>#REF!</v>
      </c>
      <c r="C2769" s="69" t="str">
        <f t="shared" si="62"/>
        <v/>
      </c>
      <c r="D2769" s="69" t="str">
        <f t="shared" si="63"/>
        <v/>
      </c>
      <c r="E2769" s="69" t="str">
        <f t="shared" si="64"/>
        <v/>
      </c>
      <c r="F2769" s="69" t="e">
        <f t="shared" si="65"/>
        <v>#VALUE!</v>
      </c>
    </row>
    <row r="2770" spans="1:6">
      <c r="A2770" s="68" t="e">
        <f t="shared" si="60"/>
        <v>#REF!</v>
      </c>
      <c r="B2770" s="68" t="e">
        <f t="shared" si="61"/>
        <v>#REF!</v>
      </c>
      <c r="C2770" s="69" t="str">
        <f t="shared" si="62"/>
        <v/>
      </c>
      <c r="D2770" s="69" t="str">
        <f t="shared" si="63"/>
        <v/>
      </c>
      <c r="E2770" s="69" t="str">
        <f t="shared" si="64"/>
        <v/>
      </c>
      <c r="F2770" s="69" t="e">
        <f t="shared" si="65"/>
        <v>#VALUE!</v>
      </c>
    </row>
    <row r="2771" spans="1:6">
      <c r="A2771" s="68" t="e">
        <f t="shared" si="60"/>
        <v>#REF!</v>
      </c>
      <c r="B2771" s="68" t="e">
        <f t="shared" si="61"/>
        <v>#REF!</v>
      </c>
      <c r="C2771" s="69" t="str">
        <f t="shared" si="62"/>
        <v/>
      </c>
      <c r="D2771" s="69" t="str">
        <f t="shared" si="63"/>
        <v/>
      </c>
      <c r="E2771" s="69" t="str">
        <f t="shared" si="64"/>
        <v/>
      </c>
      <c r="F2771" s="69" t="e">
        <f t="shared" si="65"/>
        <v>#VALUE!</v>
      </c>
    </row>
    <row r="2772" spans="1:6">
      <c r="A2772" s="68" t="e">
        <f t="shared" si="60"/>
        <v>#REF!</v>
      </c>
      <c r="B2772" s="68" t="e">
        <f t="shared" si="61"/>
        <v>#REF!</v>
      </c>
      <c r="C2772" s="69" t="str">
        <f t="shared" si="62"/>
        <v/>
      </c>
      <c r="D2772" s="69" t="str">
        <f t="shared" si="63"/>
        <v/>
      </c>
      <c r="E2772" s="69" t="str">
        <f t="shared" si="64"/>
        <v/>
      </c>
      <c r="F2772" s="69" t="e">
        <f t="shared" si="65"/>
        <v>#VALUE!</v>
      </c>
    </row>
    <row r="2773" spans="1:6">
      <c r="A2773" s="68" t="e">
        <f t="shared" si="60"/>
        <v>#REF!</v>
      </c>
      <c r="B2773" s="68" t="e">
        <f t="shared" si="61"/>
        <v>#REF!</v>
      </c>
      <c r="C2773" s="69" t="str">
        <f t="shared" si="62"/>
        <v/>
      </c>
      <c r="D2773" s="69" t="str">
        <f t="shared" si="63"/>
        <v/>
      </c>
      <c r="E2773" s="69" t="str">
        <f t="shared" si="64"/>
        <v/>
      </c>
      <c r="F2773" s="69" t="e">
        <f t="shared" si="65"/>
        <v>#VALUE!</v>
      </c>
    </row>
    <row r="2774" spans="1:6">
      <c r="A2774" s="68" t="e">
        <f t="shared" si="60"/>
        <v>#REF!</v>
      </c>
      <c r="B2774" s="68" t="e">
        <f t="shared" si="61"/>
        <v>#REF!</v>
      </c>
      <c r="C2774" s="69" t="str">
        <f t="shared" si="62"/>
        <v/>
      </c>
      <c r="D2774" s="69" t="str">
        <f t="shared" si="63"/>
        <v/>
      </c>
      <c r="E2774" s="69" t="str">
        <f t="shared" si="64"/>
        <v/>
      </c>
      <c r="F2774" s="69" t="e">
        <f t="shared" si="65"/>
        <v>#VALUE!</v>
      </c>
    </row>
    <row r="2775" spans="1:6">
      <c r="A2775" s="68" t="e">
        <f t="shared" si="60"/>
        <v>#REF!</v>
      </c>
      <c r="B2775" s="68" t="e">
        <f t="shared" si="61"/>
        <v>#REF!</v>
      </c>
      <c r="C2775" s="69" t="str">
        <f t="shared" si="62"/>
        <v/>
      </c>
      <c r="D2775" s="69" t="str">
        <f t="shared" si="63"/>
        <v/>
      </c>
      <c r="E2775" s="69" t="str">
        <f t="shared" si="64"/>
        <v/>
      </c>
      <c r="F2775" s="69" t="e">
        <f t="shared" si="65"/>
        <v>#VALUE!</v>
      </c>
    </row>
    <row r="2776" spans="1:6">
      <c r="A2776" s="68" t="e">
        <f t="shared" si="60"/>
        <v>#REF!</v>
      </c>
      <c r="B2776" s="68" t="e">
        <f t="shared" si="61"/>
        <v>#REF!</v>
      </c>
      <c r="C2776" s="69" t="str">
        <f t="shared" si="62"/>
        <v/>
      </c>
      <c r="D2776" s="69" t="str">
        <f t="shared" si="63"/>
        <v/>
      </c>
      <c r="E2776" s="69" t="str">
        <f t="shared" si="64"/>
        <v/>
      </c>
      <c r="F2776" s="69" t="e">
        <f t="shared" si="65"/>
        <v>#VALUE!</v>
      </c>
    </row>
    <row r="2777" spans="1:6">
      <c r="A2777" s="68" t="e">
        <f t="shared" si="60"/>
        <v>#REF!</v>
      </c>
      <c r="B2777" s="68" t="e">
        <f t="shared" si="61"/>
        <v>#REF!</v>
      </c>
      <c r="C2777" s="69" t="str">
        <f t="shared" si="62"/>
        <v/>
      </c>
      <c r="D2777" s="69" t="str">
        <f t="shared" si="63"/>
        <v/>
      </c>
      <c r="E2777" s="69" t="str">
        <f t="shared" si="64"/>
        <v/>
      </c>
      <c r="F2777" s="69" t="e">
        <f t="shared" si="65"/>
        <v>#VALUE!</v>
      </c>
    </row>
    <row r="2778" spans="1:6">
      <c r="A2778" s="68" t="e">
        <f t="shared" si="60"/>
        <v>#REF!</v>
      </c>
      <c r="B2778" s="68" t="e">
        <f t="shared" si="61"/>
        <v>#REF!</v>
      </c>
      <c r="C2778" s="69" t="str">
        <f t="shared" si="62"/>
        <v/>
      </c>
      <c r="D2778" s="69" t="str">
        <f t="shared" si="63"/>
        <v/>
      </c>
      <c r="E2778" s="69" t="str">
        <f t="shared" si="64"/>
        <v/>
      </c>
      <c r="F2778" s="69" t="e">
        <f t="shared" si="65"/>
        <v>#VALUE!</v>
      </c>
    </row>
    <row r="2779" spans="1:6">
      <c r="A2779" s="68" t="e">
        <f t="shared" si="60"/>
        <v>#REF!</v>
      </c>
      <c r="B2779" s="68" t="e">
        <f t="shared" si="61"/>
        <v>#REF!</v>
      </c>
      <c r="C2779" s="69" t="str">
        <f t="shared" si="62"/>
        <v/>
      </c>
      <c r="D2779" s="69" t="str">
        <f t="shared" si="63"/>
        <v/>
      </c>
      <c r="E2779" s="69" t="str">
        <f t="shared" si="64"/>
        <v/>
      </c>
      <c r="F2779" s="69" t="e">
        <f t="shared" si="65"/>
        <v>#VALUE!</v>
      </c>
    </row>
    <row r="2780" spans="1:6">
      <c r="A2780" s="68" t="e">
        <f t="shared" si="60"/>
        <v>#REF!</v>
      </c>
      <c r="B2780" s="68" t="e">
        <f t="shared" si="61"/>
        <v>#REF!</v>
      </c>
      <c r="C2780" s="69" t="str">
        <f t="shared" si="62"/>
        <v/>
      </c>
      <c r="D2780" s="69" t="str">
        <f t="shared" si="63"/>
        <v/>
      </c>
      <c r="E2780" s="69" t="str">
        <f t="shared" si="64"/>
        <v/>
      </c>
      <c r="F2780" s="69" t="e">
        <f t="shared" si="65"/>
        <v>#VALUE!</v>
      </c>
    </row>
    <row r="2781" spans="1:6">
      <c r="A2781" s="68" t="e">
        <f t="shared" si="60"/>
        <v>#REF!</v>
      </c>
      <c r="B2781" s="68" t="e">
        <f t="shared" si="61"/>
        <v>#REF!</v>
      </c>
      <c r="C2781" s="69" t="str">
        <f t="shared" si="62"/>
        <v/>
      </c>
      <c r="D2781" s="69" t="str">
        <f t="shared" si="63"/>
        <v/>
      </c>
      <c r="E2781" s="69" t="str">
        <f t="shared" si="64"/>
        <v/>
      </c>
      <c r="F2781" s="69" t="e">
        <f t="shared" si="65"/>
        <v>#VALUE!</v>
      </c>
    </row>
    <row r="2782" spans="1:6">
      <c r="A2782" s="68" t="e">
        <f t="shared" si="60"/>
        <v>#REF!</v>
      </c>
      <c r="B2782" s="68" t="e">
        <f t="shared" si="61"/>
        <v>#REF!</v>
      </c>
      <c r="C2782" s="69" t="str">
        <f t="shared" si="62"/>
        <v/>
      </c>
      <c r="D2782" s="69" t="str">
        <f t="shared" si="63"/>
        <v/>
      </c>
      <c r="E2782" s="69" t="str">
        <f t="shared" si="64"/>
        <v/>
      </c>
      <c r="F2782" s="69" t="e">
        <f t="shared" si="65"/>
        <v>#VALUE!</v>
      </c>
    </row>
    <row r="2783" spans="1:6">
      <c r="A2783" s="68" t="e">
        <f t="shared" si="60"/>
        <v>#REF!</v>
      </c>
      <c r="B2783" s="68" t="e">
        <f t="shared" si="61"/>
        <v>#REF!</v>
      </c>
      <c r="C2783" s="69" t="str">
        <f t="shared" si="62"/>
        <v/>
      </c>
      <c r="D2783" s="69" t="str">
        <f t="shared" si="63"/>
        <v/>
      </c>
      <c r="E2783" s="69" t="str">
        <f t="shared" si="64"/>
        <v/>
      </c>
      <c r="F2783" s="69" t="e">
        <f t="shared" si="65"/>
        <v>#VALUE!</v>
      </c>
    </row>
    <row r="2784" spans="1:6">
      <c r="A2784" s="68" t="e">
        <f t="shared" si="60"/>
        <v>#REF!</v>
      </c>
      <c r="B2784" s="68" t="e">
        <f t="shared" si="61"/>
        <v>#REF!</v>
      </c>
      <c r="C2784" s="69" t="str">
        <f t="shared" si="62"/>
        <v/>
      </c>
      <c r="D2784" s="69" t="str">
        <f t="shared" si="63"/>
        <v/>
      </c>
      <c r="E2784" s="69" t="str">
        <f t="shared" si="64"/>
        <v/>
      </c>
      <c r="F2784" s="69" t="e">
        <f t="shared" si="65"/>
        <v>#VALUE!</v>
      </c>
    </row>
    <row r="2785" spans="1:6">
      <c r="A2785" s="68" t="e">
        <f t="shared" si="60"/>
        <v>#REF!</v>
      </c>
      <c r="B2785" s="68" t="e">
        <f t="shared" si="61"/>
        <v>#REF!</v>
      </c>
      <c r="C2785" s="69" t="str">
        <f t="shared" si="62"/>
        <v/>
      </c>
      <c r="D2785" s="69" t="str">
        <f t="shared" si="63"/>
        <v/>
      </c>
      <c r="E2785" s="69" t="str">
        <f t="shared" si="64"/>
        <v/>
      </c>
      <c r="F2785" s="69" t="e">
        <f t="shared" si="65"/>
        <v>#VALUE!</v>
      </c>
    </row>
    <row r="2786" spans="1:6">
      <c r="A2786" s="68" t="e">
        <f t="shared" si="60"/>
        <v>#REF!</v>
      </c>
      <c r="B2786" s="68" t="e">
        <f t="shared" si="61"/>
        <v>#REF!</v>
      </c>
      <c r="C2786" s="69" t="str">
        <f t="shared" si="62"/>
        <v/>
      </c>
      <c r="D2786" s="69" t="str">
        <f t="shared" si="63"/>
        <v/>
      </c>
      <c r="E2786" s="69" t="str">
        <f t="shared" si="64"/>
        <v/>
      </c>
      <c r="F2786" s="69" t="e">
        <f t="shared" si="65"/>
        <v>#VALUE!</v>
      </c>
    </row>
    <row r="2787" spans="1:6">
      <c r="A2787" s="68" t="e">
        <f t="shared" si="60"/>
        <v>#REF!</v>
      </c>
      <c r="B2787" s="68" t="e">
        <f t="shared" si="61"/>
        <v>#REF!</v>
      </c>
      <c r="C2787" s="69" t="str">
        <f t="shared" si="62"/>
        <v/>
      </c>
      <c r="D2787" s="69" t="str">
        <f t="shared" si="63"/>
        <v/>
      </c>
      <c r="E2787" s="69" t="str">
        <f t="shared" si="64"/>
        <v/>
      </c>
      <c r="F2787" s="69" t="e">
        <f t="shared" si="65"/>
        <v>#VALUE!</v>
      </c>
    </row>
    <row r="2788" spans="1:6">
      <c r="A2788" s="68" t="e">
        <f t="shared" si="60"/>
        <v>#REF!</v>
      </c>
      <c r="B2788" s="68" t="e">
        <f t="shared" si="61"/>
        <v>#REF!</v>
      </c>
      <c r="C2788" s="69" t="str">
        <f t="shared" si="62"/>
        <v/>
      </c>
      <c r="D2788" s="69" t="str">
        <f t="shared" si="63"/>
        <v/>
      </c>
      <c r="E2788" s="69" t="str">
        <f t="shared" si="64"/>
        <v/>
      </c>
      <c r="F2788" s="69" t="e">
        <f t="shared" si="65"/>
        <v>#VALUE!</v>
      </c>
    </row>
    <row r="2789" spans="1:6">
      <c r="A2789" s="68" t="e">
        <f t="shared" si="60"/>
        <v>#REF!</v>
      </c>
      <c r="B2789" s="68" t="e">
        <f t="shared" si="61"/>
        <v>#REF!</v>
      </c>
      <c r="C2789" s="69" t="str">
        <f t="shared" si="62"/>
        <v/>
      </c>
      <c r="D2789" s="69" t="str">
        <f t="shared" si="63"/>
        <v/>
      </c>
      <c r="E2789" s="69" t="str">
        <f t="shared" si="64"/>
        <v/>
      </c>
      <c r="F2789" s="69" t="e">
        <f t="shared" si="65"/>
        <v>#VALUE!</v>
      </c>
    </row>
    <row r="2790" spans="1:6">
      <c r="A2790" s="68" t="e">
        <f t="shared" si="60"/>
        <v>#REF!</v>
      </c>
      <c r="B2790" s="68" t="e">
        <f t="shared" si="61"/>
        <v>#REF!</v>
      </c>
      <c r="C2790" s="69" t="str">
        <f t="shared" si="62"/>
        <v/>
      </c>
      <c r="D2790" s="69" t="str">
        <f t="shared" si="63"/>
        <v/>
      </c>
      <c r="E2790" s="69" t="str">
        <f t="shared" si="64"/>
        <v/>
      </c>
      <c r="F2790" s="69" t="e">
        <f t="shared" si="65"/>
        <v>#VALUE!</v>
      </c>
    </row>
    <row r="2791" spans="1:6">
      <c r="A2791" s="68" t="e">
        <f t="shared" si="60"/>
        <v>#REF!</v>
      </c>
      <c r="B2791" s="68" t="e">
        <f t="shared" si="61"/>
        <v>#REF!</v>
      </c>
      <c r="C2791" s="69" t="str">
        <f t="shared" si="62"/>
        <v/>
      </c>
      <c r="D2791" s="69" t="str">
        <f t="shared" si="63"/>
        <v/>
      </c>
      <c r="E2791" s="69" t="str">
        <f t="shared" si="64"/>
        <v/>
      </c>
      <c r="F2791" s="69" t="e">
        <f t="shared" si="65"/>
        <v>#VALUE!</v>
      </c>
    </row>
    <row r="2792" spans="1:6">
      <c r="A2792" s="68" t="e">
        <f t="shared" si="60"/>
        <v>#REF!</v>
      </c>
      <c r="B2792" s="68" t="e">
        <f t="shared" si="61"/>
        <v>#REF!</v>
      </c>
      <c r="C2792" s="69" t="str">
        <f t="shared" si="62"/>
        <v/>
      </c>
      <c r="D2792" s="69" t="str">
        <f t="shared" si="63"/>
        <v/>
      </c>
      <c r="E2792" s="69" t="str">
        <f t="shared" si="64"/>
        <v/>
      </c>
      <c r="F2792" s="69" t="e">
        <f t="shared" si="65"/>
        <v>#VALUE!</v>
      </c>
    </row>
    <row r="2793" spans="1:6">
      <c r="A2793" s="68" t="e">
        <f t="shared" si="60"/>
        <v>#REF!</v>
      </c>
      <c r="B2793" s="68" t="e">
        <f t="shared" si="61"/>
        <v>#REF!</v>
      </c>
      <c r="C2793" s="69" t="str">
        <f t="shared" si="62"/>
        <v/>
      </c>
      <c r="D2793" s="69" t="str">
        <f t="shared" si="63"/>
        <v/>
      </c>
      <c r="E2793" s="69" t="str">
        <f t="shared" si="64"/>
        <v/>
      </c>
      <c r="F2793" s="69" t="e">
        <f t="shared" si="65"/>
        <v>#VALUE!</v>
      </c>
    </row>
    <row r="2794" spans="1:6">
      <c r="A2794" s="68" t="e">
        <f t="shared" si="60"/>
        <v>#REF!</v>
      </c>
      <c r="B2794" s="68" t="e">
        <f t="shared" si="61"/>
        <v>#REF!</v>
      </c>
      <c r="C2794" s="69" t="str">
        <f t="shared" si="62"/>
        <v/>
      </c>
      <c r="D2794" s="69" t="str">
        <f t="shared" si="63"/>
        <v/>
      </c>
      <c r="E2794" s="69" t="str">
        <f t="shared" si="64"/>
        <v/>
      </c>
      <c r="F2794" s="69" t="e">
        <f t="shared" si="65"/>
        <v>#VALUE!</v>
      </c>
    </row>
    <row r="2795" spans="1:6">
      <c r="A2795" s="68" t="e">
        <f t="shared" si="60"/>
        <v>#REF!</v>
      </c>
      <c r="B2795" s="68" t="e">
        <f t="shared" si="61"/>
        <v>#REF!</v>
      </c>
      <c r="C2795" s="69" t="str">
        <f t="shared" si="62"/>
        <v/>
      </c>
      <c r="D2795" s="69" t="str">
        <f t="shared" si="63"/>
        <v/>
      </c>
      <c r="E2795" s="69" t="str">
        <f t="shared" si="64"/>
        <v/>
      </c>
      <c r="F2795" s="69" t="e">
        <f t="shared" si="65"/>
        <v>#VALUE!</v>
      </c>
    </row>
    <row r="2796" spans="1:6">
      <c r="A2796" s="68" t="e">
        <f t="shared" si="60"/>
        <v>#REF!</v>
      </c>
      <c r="B2796" s="68" t="e">
        <f t="shared" si="61"/>
        <v>#REF!</v>
      </c>
      <c r="C2796" s="69" t="str">
        <f t="shared" si="62"/>
        <v/>
      </c>
      <c r="D2796" s="69" t="str">
        <f t="shared" si="63"/>
        <v/>
      </c>
      <c r="E2796" s="69" t="str">
        <f t="shared" si="64"/>
        <v/>
      </c>
      <c r="F2796" s="69" t="e">
        <f t="shared" si="65"/>
        <v>#VALUE!</v>
      </c>
    </row>
    <row r="2797" spans="1:6">
      <c r="A2797" s="68" t="e">
        <f t="shared" si="60"/>
        <v>#REF!</v>
      </c>
      <c r="B2797" s="68" t="e">
        <f t="shared" si="61"/>
        <v>#REF!</v>
      </c>
      <c r="C2797" s="69" t="str">
        <f t="shared" si="62"/>
        <v/>
      </c>
      <c r="D2797" s="69" t="str">
        <f t="shared" si="63"/>
        <v/>
      </c>
      <c r="E2797" s="69" t="str">
        <f t="shared" si="64"/>
        <v/>
      </c>
      <c r="F2797" s="69" t="e">
        <f t="shared" si="65"/>
        <v>#VALUE!</v>
      </c>
    </row>
    <row r="2798" spans="1:6">
      <c r="A2798" s="68" t="e">
        <f t="shared" si="60"/>
        <v>#REF!</v>
      </c>
      <c r="B2798" s="68" t="e">
        <f t="shared" si="61"/>
        <v>#REF!</v>
      </c>
      <c r="C2798" s="69" t="str">
        <f t="shared" si="62"/>
        <v/>
      </c>
      <c r="D2798" s="69" t="str">
        <f t="shared" si="63"/>
        <v/>
      </c>
      <c r="E2798" s="69" t="str">
        <f t="shared" si="64"/>
        <v/>
      </c>
      <c r="F2798" s="69" t="e">
        <f t="shared" si="65"/>
        <v>#VALUE!</v>
      </c>
    </row>
    <row r="2799" spans="1:6">
      <c r="A2799" s="68" t="e">
        <f t="shared" si="60"/>
        <v>#REF!</v>
      </c>
      <c r="B2799" s="68" t="e">
        <f t="shared" si="61"/>
        <v>#REF!</v>
      </c>
      <c r="C2799" s="69" t="str">
        <f t="shared" si="62"/>
        <v/>
      </c>
      <c r="D2799" s="69" t="str">
        <f t="shared" si="63"/>
        <v/>
      </c>
      <c r="E2799" s="69" t="str">
        <f t="shared" si="64"/>
        <v/>
      </c>
      <c r="F2799" s="69" t="e">
        <f t="shared" si="65"/>
        <v>#VALUE!</v>
      </c>
    </row>
    <row r="2800" spans="1:6">
      <c r="A2800" s="68" t="e">
        <f t="shared" si="60"/>
        <v>#REF!</v>
      </c>
      <c r="B2800" s="68" t="e">
        <f t="shared" si="61"/>
        <v>#REF!</v>
      </c>
      <c r="C2800" s="69" t="str">
        <f t="shared" si="62"/>
        <v/>
      </c>
      <c r="D2800" s="69" t="str">
        <f t="shared" si="63"/>
        <v/>
      </c>
      <c r="E2800" s="69" t="str">
        <f t="shared" si="64"/>
        <v/>
      </c>
      <c r="F2800" s="69" t="e">
        <f t="shared" si="65"/>
        <v>#VALUE!</v>
      </c>
    </row>
    <row r="2801" spans="1:6">
      <c r="A2801" s="68" t="e">
        <f t="shared" si="60"/>
        <v>#REF!</v>
      </c>
      <c r="B2801" s="68" t="e">
        <f t="shared" si="61"/>
        <v>#REF!</v>
      </c>
      <c r="C2801" s="69" t="str">
        <f t="shared" si="62"/>
        <v/>
      </c>
      <c r="D2801" s="69" t="str">
        <f t="shared" si="63"/>
        <v/>
      </c>
      <c r="E2801" s="69" t="str">
        <f t="shared" si="64"/>
        <v/>
      </c>
      <c r="F2801" s="69" t="e">
        <f t="shared" si="65"/>
        <v>#VALUE!</v>
      </c>
    </row>
    <row r="2802" spans="1:6">
      <c r="A2802" s="68" t="e">
        <f t="shared" si="60"/>
        <v>#REF!</v>
      </c>
      <c r="B2802" s="68" t="e">
        <f t="shared" si="61"/>
        <v>#REF!</v>
      </c>
      <c r="C2802" s="69" t="str">
        <f t="shared" si="62"/>
        <v/>
      </c>
      <c r="D2802" s="69" t="str">
        <f t="shared" si="63"/>
        <v/>
      </c>
      <c r="E2802" s="69" t="str">
        <f t="shared" si="64"/>
        <v/>
      </c>
      <c r="F2802" s="69" t="e">
        <f t="shared" si="65"/>
        <v>#VALUE!</v>
      </c>
    </row>
    <row r="2803" spans="1:6">
      <c r="A2803" s="68" t="e">
        <f t="shared" si="60"/>
        <v>#REF!</v>
      </c>
      <c r="B2803" s="68" t="e">
        <f t="shared" si="61"/>
        <v>#REF!</v>
      </c>
      <c r="C2803" s="69" t="str">
        <f t="shared" si="62"/>
        <v/>
      </c>
      <c r="D2803" s="69" t="str">
        <f t="shared" si="63"/>
        <v/>
      </c>
      <c r="E2803" s="69" t="str">
        <f t="shared" si="64"/>
        <v/>
      </c>
      <c r="F2803" s="69" t="e">
        <f t="shared" si="65"/>
        <v>#VALUE!</v>
      </c>
    </row>
    <row r="2804" spans="1:6">
      <c r="A2804" s="68" t="e">
        <f t="shared" si="60"/>
        <v>#REF!</v>
      </c>
      <c r="B2804" s="68" t="e">
        <f t="shared" si="61"/>
        <v>#REF!</v>
      </c>
      <c r="C2804" s="69" t="str">
        <f t="shared" si="62"/>
        <v/>
      </c>
      <c r="D2804" s="69" t="str">
        <f t="shared" si="63"/>
        <v/>
      </c>
      <c r="E2804" s="69" t="str">
        <f t="shared" si="64"/>
        <v/>
      </c>
      <c r="F2804" s="69" t="e">
        <f t="shared" si="65"/>
        <v>#VALUE!</v>
      </c>
    </row>
    <row r="2805" spans="1:6">
      <c r="A2805" s="68" t="e">
        <f t="shared" si="60"/>
        <v>#REF!</v>
      </c>
      <c r="B2805" s="68" t="e">
        <f t="shared" si="61"/>
        <v>#REF!</v>
      </c>
      <c r="C2805" s="69" t="str">
        <f t="shared" si="62"/>
        <v/>
      </c>
      <c r="D2805" s="69" t="str">
        <f t="shared" si="63"/>
        <v/>
      </c>
      <c r="E2805" s="69" t="str">
        <f t="shared" si="64"/>
        <v/>
      </c>
      <c r="F2805" s="69" t="e">
        <f t="shared" si="65"/>
        <v>#VALUE!</v>
      </c>
    </row>
    <row r="2806" spans="1:6">
      <c r="A2806" s="68" t="e">
        <f t="shared" si="60"/>
        <v>#REF!</v>
      </c>
      <c r="B2806" s="68" t="e">
        <f t="shared" si="61"/>
        <v>#REF!</v>
      </c>
      <c r="C2806" s="69" t="str">
        <f t="shared" si="62"/>
        <v/>
      </c>
      <c r="D2806" s="69" t="str">
        <f t="shared" si="63"/>
        <v/>
      </c>
      <c r="E2806" s="69" t="str">
        <f t="shared" si="64"/>
        <v/>
      </c>
      <c r="F2806" s="69" t="e">
        <f t="shared" si="65"/>
        <v>#VALUE!</v>
      </c>
    </row>
    <row r="2807" spans="1:6">
      <c r="A2807" s="68" t="e">
        <f t="shared" ref="A2807:A3061" si="66">IF(#REF!&lt;&gt;"",1,0)</f>
        <v>#REF!</v>
      </c>
      <c r="B2807" s="68" t="e">
        <f t="shared" ref="B2807:B3061" si="67">IF(#REF!="Concluído",1,"")</f>
        <v>#REF!</v>
      </c>
      <c r="C2807" s="69" t="str">
        <f t="shared" ref="C2807:C3061" si="68">IFERROR(SUMIF(#REF!,"Em Medição",#REF!),"")</f>
        <v/>
      </c>
      <c r="D2807" s="69" t="str">
        <f t="shared" ref="D2807:D3061" si="69">IFERROR(SUMIF(#REF!,"Não Medido",#REF!),"")</f>
        <v/>
      </c>
      <c r="E2807" s="69" t="str">
        <f t="shared" ref="E2807:E3061" si="70">IFERROR(#REF!,"")</f>
        <v/>
      </c>
      <c r="F2807" s="69" t="e">
        <f t="shared" ref="F2807:F3061" si="71">E2807-SUM(C2807:D2807)</f>
        <v>#VALUE!</v>
      </c>
    </row>
    <row r="2808" spans="1:6">
      <c r="A2808" s="68" t="e">
        <f t="shared" si="66"/>
        <v>#REF!</v>
      </c>
      <c r="B2808" s="68" t="e">
        <f t="shared" si="67"/>
        <v>#REF!</v>
      </c>
      <c r="C2808" s="69" t="str">
        <f t="shared" si="68"/>
        <v/>
      </c>
      <c r="D2808" s="69" t="str">
        <f t="shared" si="69"/>
        <v/>
      </c>
      <c r="E2808" s="69" t="str">
        <f t="shared" si="70"/>
        <v/>
      </c>
      <c r="F2808" s="69" t="e">
        <f t="shared" si="71"/>
        <v>#VALUE!</v>
      </c>
    </row>
    <row r="2809" spans="1:6">
      <c r="A2809" s="68" t="e">
        <f t="shared" si="66"/>
        <v>#REF!</v>
      </c>
      <c r="B2809" s="68" t="e">
        <f t="shared" si="67"/>
        <v>#REF!</v>
      </c>
      <c r="C2809" s="69" t="str">
        <f t="shared" si="68"/>
        <v/>
      </c>
      <c r="D2809" s="69" t="str">
        <f t="shared" si="69"/>
        <v/>
      </c>
      <c r="E2809" s="69" t="str">
        <f t="shared" si="70"/>
        <v/>
      </c>
      <c r="F2809" s="69" t="e">
        <f t="shared" si="71"/>
        <v>#VALUE!</v>
      </c>
    </row>
    <row r="2810" spans="1:6">
      <c r="A2810" s="68" t="e">
        <f t="shared" si="66"/>
        <v>#REF!</v>
      </c>
      <c r="B2810" s="68" t="e">
        <f t="shared" si="67"/>
        <v>#REF!</v>
      </c>
      <c r="C2810" s="69" t="str">
        <f t="shared" si="68"/>
        <v/>
      </c>
      <c r="D2810" s="69" t="str">
        <f t="shared" si="69"/>
        <v/>
      </c>
      <c r="E2810" s="69" t="str">
        <f t="shared" si="70"/>
        <v/>
      </c>
      <c r="F2810" s="69" t="e">
        <f t="shared" si="71"/>
        <v>#VALUE!</v>
      </c>
    </row>
    <row r="2811" spans="1:6">
      <c r="A2811" s="68" t="e">
        <f t="shared" si="66"/>
        <v>#REF!</v>
      </c>
      <c r="B2811" s="68" t="e">
        <f t="shared" si="67"/>
        <v>#REF!</v>
      </c>
      <c r="C2811" s="69" t="str">
        <f t="shared" si="68"/>
        <v/>
      </c>
      <c r="D2811" s="69" t="str">
        <f t="shared" si="69"/>
        <v/>
      </c>
      <c r="E2811" s="69" t="str">
        <f t="shared" si="70"/>
        <v/>
      </c>
      <c r="F2811" s="69" t="e">
        <f t="shared" si="71"/>
        <v>#VALUE!</v>
      </c>
    </row>
    <row r="2812" spans="1:6">
      <c r="A2812" s="68" t="e">
        <f t="shared" si="66"/>
        <v>#REF!</v>
      </c>
      <c r="B2812" s="68" t="e">
        <f t="shared" si="67"/>
        <v>#REF!</v>
      </c>
      <c r="C2812" s="69" t="str">
        <f t="shared" si="68"/>
        <v/>
      </c>
      <c r="D2812" s="69" t="str">
        <f t="shared" si="69"/>
        <v/>
      </c>
      <c r="E2812" s="69" t="str">
        <f t="shared" si="70"/>
        <v/>
      </c>
      <c r="F2812" s="69" t="e">
        <f t="shared" si="71"/>
        <v>#VALUE!</v>
      </c>
    </row>
    <row r="2813" spans="1:6">
      <c r="A2813" s="68" t="e">
        <f t="shared" si="66"/>
        <v>#REF!</v>
      </c>
      <c r="B2813" s="68" t="e">
        <f t="shared" si="67"/>
        <v>#REF!</v>
      </c>
      <c r="C2813" s="69" t="str">
        <f t="shared" si="68"/>
        <v/>
      </c>
      <c r="D2813" s="69" t="str">
        <f t="shared" si="69"/>
        <v/>
      </c>
      <c r="E2813" s="69" t="str">
        <f t="shared" si="70"/>
        <v/>
      </c>
      <c r="F2813" s="69" t="e">
        <f t="shared" si="71"/>
        <v>#VALUE!</v>
      </c>
    </row>
    <row r="2814" spans="1:6">
      <c r="A2814" s="68" t="e">
        <f t="shared" si="66"/>
        <v>#REF!</v>
      </c>
      <c r="B2814" s="68" t="e">
        <f t="shared" si="67"/>
        <v>#REF!</v>
      </c>
      <c r="C2814" s="69" t="str">
        <f t="shared" si="68"/>
        <v/>
      </c>
      <c r="D2814" s="69" t="str">
        <f t="shared" si="69"/>
        <v/>
      </c>
      <c r="E2814" s="69" t="str">
        <f t="shared" si="70"/>
        <v/>
      </c>
      <c r="F2814" s="69" t="e">
        <f t="shared" si="71"/>
        <v>#VALUE!</v>
      </c>
    </row>
    <row r="2815" spans="1:6">
      <c r="A2815" s="68" t="e">
        <f t="shared" si="66"/>
        <v>#REF!</v>
      </c>
      <c r="B2815" s="68" t="e">
        <f t="shared" si="67"/>
        <v>#REF!</v>
      </c>
      <c r="C2815" s="69" t="str">
        <f t="shared" si="68"/>
        <v/>
      </c>
      <c r="D2815" s="69" t="str">
        <f t="shared" si="69"/>
        <v/>
      </c>
      <c r="E2815" s="69" t="str">
        <f t="shared" si="70"/>
        <v/>
      </c>
      <c r="F2815" s="69" t="e">
        <f t="shared" si="71"/>
        <v>#VALUE!</v>
      </c>
    </row>
    <row r="2816" spans="1:6">
      <c r="A2816" s="68" t="e">
        <f t="shared" si="66"/>
        <v>#REF!</v>
      </c>
      <c r="B2816" s="68" t="e">
        <f t="shared" si="67"/>
        <v>#REF!</v>
      </c>
      <c r="C2816" s="69" t="str">
        <f t="shared" si="68"/>
        <v/>
      </c>
      <c r="D2816" s="69" t="str">
        <f t="shared" si="69"/>
        <v/>
      </c>
      <c r="E2816" s="69" t="str">
        <f t="shared" si="70"/>
        <v/>
      </c>
      <c r="F2816" s="69" t="e">
        <f t="shared" si="71"/>
        <v>#VALUE!</v>
      </c>
    </row>
    <row r="2817" spans="1:6">
      <c r="A2817" s="68" t="e">
        <f t="shared" si="66"/>
        <v>#REF!</v>
      </c>
      <c r="B2817" s="68" t="e">
        <f t="shared" si="67"/>
        <v>#REF!</v>
      </c>
      <c r="C2817" s="69" t="str">
        <f t="shared" si="68"/>
        <v/>
      </c>
      <c r="D2817" s="69" t="str">
        <f t="shared" si="69"/>
        <v/>
      </c>
      <c r="E2817" s="69" t="str">
        <f t="shared" si="70"/>
        <v/>
      </c>
      <c r="F2817" s="69" t="e">
        <f t="shared" si="71"/>
        <v>#VALUE!</v>
      </c>
    </row>
    <row r="2818" spans="1:6">
      <c r="A2818" s="68" t="e">
        <f t="shared" si="66"/>
        <v>#REF!</v>
      </c>
      <c r="B2818" s="68" t="e">
        <f t="shared" si="67"/>
        <v>#REF!</v>
      </c>
      <c r="C2818" s="69" t="str">
        <f t="shared" si="68"/>
        <v/>
      </c>
      <c r="D2818" s="69" t="str">
        <f t="shared" si="69"/>
        <v/>
      </c>
      <c r="E2818" s="69" t="str">
        <f t="shared" si="70"/>
        <v/>
      </c>
      <c r="F2818" s="69" t="e">
        <f t="shared" si="71"/>
        <v>#VALUE!</v>
      </c>
    </row>
    <row r="2819" spans="1:6">
      <c r="A2819" s="68" t="e">
        <f t="shared" si="66"/>
        <v>#REF!</v>
      </c>
      <c r="B2819" s="68" t="e">
        <f t="shared" si="67"/>
        <v>#REF!</v>
      </c>
      <c r="C2819" s="69" t="str">
        <f t="shared" si="68"/>
        <v/>
      </c>
      <c r="D2819" s="69" t="str">
        <f t="shared" si="69"/>
        <v/>
      </c>
      <c r="E2819" s="69" t="str">
        <f t="shared" si="70"/>
        <v/>
      </c>
      <c r="F2819" s="69" t="e">
        <f t="shared" si="71"/>
        <v>#VALUE!</v>
      </c>
    </row>
    <row r="2820" spans="1:6">
      <c r="A2820" s="68" t="e">
        <f t="shared" si="66"/>
        <v>#REF!</v>
      </c>
      <c r="B2820" s="68" t="e">
        <f t="shared" si="67"/>
        <v>#REF!</v>
      </c>
      <c r="C2820" s="69" t="str">
        <f t="shared" si="68"/>
        <v/>
      </c>
      <c r="D2820" s="69" t="str">
        <f t="shared" si="69"/>
        <v/>
      </c>
      <c r="E2820" s="69" t="str">
        <f t="shared" si="70"/>
        <v/>
      </c>
      <c r="F2820" s="69" t="e">
        <f t="shared" si="71"/>
        <v>#VALUE!</v>
      </c>
    </row>
    <row r="2821" spans="1:6">
      <c r="A2821" s="68" t="e">
        <f t="shared" si="66"/>
        <v>#REF!</v>
      </c>
      <c r="B2821" s="68" t="e">
        <f t="shared" si="67"/>
        <v>#REF!</v>
      </c>
      <c r="C2821" s="69" t="str">
        <f t="shared" si="68"/>
        <v/>
      </c>
      <c r="D2821" s="69" t="str">
        <f t="shared" si="69"/>
        <v/>
      </c>
      <c r="E2821" s="69" t="str">
        <f t="shared" si="70"/>
        <v/>
      </c>
      <c r="F2821" s="69" t="e">
        <f t="shared" si="71"/>
        <v>#VALUE!</v>
      </c>
    </row>
    <row r="2822" spans="1:6">
      <c r="A2822" s="68" t="e">
        <f t="shared" si="66"/>
        <v>#REF!</v>
      </c>
      <c r="B2822" s="68" t="e">
        <f t="shared" si="67"/>
        <v>#REF!</v>
      </c>
      <c r="C2822" s="69" t="str">
        <f t="shared" si="68"/>
        <v/>
      </c>
      <c r="D2822" s="69" t="str">
        <f t="shared" si="69"/>
        <v/>
      </c>
      <c r="E2822" s="69" t="str">
        <f t="shared" si="70"/>
        <v/>
      </c>
      <c r="F2822" s="69" t="e">
        <f t="shared" si="71"/>
        <v>#VALUE!</v>
      </c>
    </row>
    <row r="2823" spans="1:6">
      <c r="A2823" s="68" t="e">
        <f t="shared" si="66"/>
        <v>#REF!</v>
      </c>
      <c r="B2823" s="68" t="e">
        <f t="shared" si="67"/>
        <v>#REF!</v>
      </c>
      <c r="C2823" s="69" t="str">
        <f t="shared" si="68"/>
        <v/>
      </c>
      <c r="D2823" s="69" t="str">
        <f t="shared" si="69"/>
        <v/>
      </c>
      <c r="E2823" s="69" t="str">
        <f t="shared" si="70"/>
        <v/>
      </c>
      <c r="F2823" s="69" t="e">
        <f t="shared" si="71"/>
        <v>#VALUE!</v>
      </c>
    </row>
    <row r="2824" spans="1:6">
      <c r="A2824" s="68" t="e">
        <f t="shared" si="66"/>
        <v>#REF!</v>
      </c>
      <c r="B2824" s="68" t="e">
        <f t="shared" si="67"/>
        <v>#REF!</v>
      </c>
      <c r="C2824" s="69" t="str">
        <f t="shared" si="68"/>
        <v/>
      </c>
      <c r="D2824" s="69" t="str">
        <f t="shared" si="69"/>
        <v/>
      </c>
      <c r="E2824" s="69" t="str">
        <f t="shared" si="70"/>
        <v/>
      </c>
      <c r="F2824" s="69" t="e">
        <f t="shared" si="71"/>
        <v>#VALUE!</v>
      </c>
    </row>
    <row r="2825" spans="1:6">
      <c r="A2825" s="68" t="e">
        <f t="shared" si="66"/>
        <v>#REF!</v>
      </c>
      <c r="B2825" s="68" t="e">
        <f t="shared" si="67"/>
        <v>#REF!</v>
      </c>
      <c r="C2825" s="69" t="str">
        <f t="shared" si="68"/>
        <v/>
      </c>
      <c r="D2825" s="69" t="str">
        <f t="shared" si="69"/>
        <v/>
      </c>
      <c r="E2825" s="69" t="str">
        <f t="shared" si="70"/>
        <v/>
      </c>
      <c r="F2825" s="69" t="e">
        <f t="shared" si="71"/>
        <v>#VALUE!</v>
      </c>
    </row>
    <row r="2826" spans="1:6">
      <c r="A2826" s="68" t="e">
        <f t="shared" si="66"/>
        <v>#REF!</v>
      </c>
      <c r="B2826" s="68" t="e">
        <f t="shared" si="67"/>
        <v>#REF!</v>
      </c>
      <c r="C2826" s="69" t="str">
        <f t="shared" si="68"/>
        <v/>
      </c>
      <c r="D2826" s="69" t="str">
        <f t="shared" si="69"/>
        <v/>
      </c>
      <c r="E2826" s="69" t="str">
        <f t="shared" si="70"/>
        <v/>
      </c>
      <c r="F2826" s="69" t="e">
        <f t="shared" si="71"/>
        <v>#VALUE!</v>
      </c>
    </row>
    <row r="2827" spans="1:6">
      <c r="A2827" s="68" t="e">
        <f t="shared" si="66"/>
        <v>#REF!</v>
      </c>
      <c r="B2827" s="68" t="e">
        <f t="shared" si="67"/>
        <v>#REF!</v>
      </c>
      <c r="C2827" s="69" t="str">
        <f t="shared" si="68"/>
        <v/>
      </c>
      <c r="D2827" s="69" t="str">
        <f t="shared" si="69"/>
        <v/>
      </c>
      <c r="E2827" s="69" t="str">
        <f t="shared" si="70"/>
        <v/>
      </c>
      <c r="F2827" s="69" t="e">
        <f t="shared" si="71"/>
        <v>#VALUE!</v>
      </c>
    </row>
    <row r="2828" spans="1:6">
      <c r="A2828" s="68" t="e">
        <f t="shared" si="66"/>
        <v>#REF!</v>
      </c>
      <c r="B2828" s="68" t="e">
        <f t="shared" si="67"/>
        <v>#REF!</v>
      </c>
      <c r="C2828" s="69" t="str">
        <f t="shared" si="68"/>
        <v/>
      </c>
      <c r="D2828" s="69" t="str">
        <f t="shared" si="69"/>
        <v/>
      </c>
      <c r="E2828" s="69" t="str">
        <f t="shared" si="70"/>
        <v/>
      </c>
      <c r="F2828" s="69" t="e">
        <f t="shared" si="71"/>
        <v>#VALUE!</v>
      </c>
    </row>
    <row r="2829" spans="1:6">
      <c r="A2829" s="68" t="e">
        <f t="shared" si="66"/>
        <v>#REF!</v>
      </c>
      <c r="B2829" s="68" t="e">
        <f t="shared" si="67"/>
        <v>#REF!</v>
      </c>
      <c r="C2829" s="69" t="str">
        <f t="shared" si="68"/>
        <v/>
      </c>
      <c r="D2829" s="69" t="str">
        <f t="shared" si="69"/>
        <v/>
      </c>
      <c r="E2829" s="69" t="str">
        <f t="shared" si="70"/>
        <v/>
      </c>
      <c r="F2829" s="69" t="e">
        <f t="shared" si="71"/>
        <v>#VALUE!</v>
      </c>
    </row>
    <row r="2830" spans="1:6">
      <c r="A2830" s="68" t="e">
        <f t="shared" si="66"/>
        <v>#REF!</v>
      </c>
      <c r="B2830" s="68" t="e">
        <f t="shared" si="67"/>
        <v>#REF!</v>
      </c>
      <c r="C2830" s="69" t="str">
        <f t="shared" si="68"/>
        <v/>
      </c>
      <c r="D2830" s="69" t="str">
        <f t="shared" si="69"/>
        <v/>
      </c>
      <c r="E2830" s="69" t="str">
        <f t="shared" si="70"/>
        <v/>
      </c>
      <c r="F2830" s="69" t="e">
        <f t="shared" si="71"/>
        <v>#VALUE!</v>
      </c>
    </row>
    <row r="2831" spans="1:6">
      <c r="A2831" s="68" t="e">
        <f t="shared" si="66"/>
        <v>#REF!</v>
      </c>
      <c r="B2831" s="68" t="e">
        <f t="shared" si="67"/>
        <v>#REF!</v>
      </c>
      <c r="C2831" s="69" t="str">
        <f t="shared" si="68"/>
        <v/>
      </c>
      <c r="D2831" s="69" t="str">
        <f t="shared" si="69"/>
        <v/>
      </c>
      <c r="E2831" s="69" t="str">
        <f t="shared" si="70"/>
        <v/>
      </c>
      <c r="F2831" s="69" t="e">
        <f t="shared" si="71"/>
        <v>#VALUE!</v>
      </c>
    </row>
    <row r="2832" spans="1:6">
      <c r="A2832" s="68" t="e">
        <f t="shared" si="66"/>
        <v>#REF!</v>
      </c>
      <c r="B2832" s="68" t="e">
        <f t="shared" si="67"/>
        <v>#REF!</v>
      </c>
      <c r="C2832" s="69" t="str">
        <f t="shared" si="68"/>
        <v/>
      </c>
      <c r="D2832" s="69" t="str">
        <f t="shared" si="69"/>
        <v/>
      </c>
      <c r="E2832" s="69" t="str">
        <f t="shared" si="70"/>
        <v/>
      </c>
      <c r="F2832" s="69" t="e">
        <f t="shared" si="71"/>
        <v>#VALUE!</v>
      </c>
    </row>
    <row r="2833" spans="1:6">
      <c r="A2833" s="68" t="e">
        <f t="shared" si="66"/>
        <v>#REF!</v>
      </c>
      <c r="B2833" s="68" t="e">
        <f t="shared" si="67"/>
        <v>#REF!</v>
      </c>
      <c r="C2833" s="69" t="str">
        <f t="shared" si="68"/>
        <v/>
      </c>
      <c r="D2833" s="69" t="str">
        <f t="shared" si="69"/>
        <v/>
      </c>
      <c r="E2833" s="69" t="str">
        <f t="shared" si="70"/>
        <v/>
      </c>
      <c r="F2833" s="69" t="e">
        <f t="shared" si="71"/>
        <v>#VALUE!</v>
      </c>
    </row>
    <row r="2834" spans="1:6">
      <c r="A2834" s="68" t="e">
        <f t="shared" si="66"/>
        <v>#REF!</v>
      </c>
      <c r="B2834" s="68" t="e">
        <f t="shared" si="67"/>
        <v>#REF!</v>
      </c>
      <c r="C2834" s="69" t="str">
        <f t="shared" si="68"/>
        <v/>
      </c>
      <c r="D2834" s="69" t="str">
        <f t="shared" si="69"/>
        <v/>
      </c>
      <c r="E2834" s="69" t="str">
        <f t="shared" si="70"/>
        <v/>
      </c>
      <c r="F2834" s="69" t="e">
        <f t="shared" si="71"/>
        <v>#VALUE!</v>
      </c>
    </row>
    <row r="2835" spans="1:6">
      <c r="A2835" s="68" t="e">
        <f t="shared" si="66"/>
        <v>#REF!</v>
      </c>
      <c r="B2835" s="68" t="e">
        <f t="shared" si="67"/>
        <v>#REF!</v>
      </c>
      <c r="C2835" s="69" t="str">
        <f t="shared" si="68"/>
        <v/>
      </c>
      <c r="D2835" s="69" t="str">
        <f t="shared" si="69"/>
        <v/>
      </c>
      <c r="E2835" s="69" t="str">
        <f t="shared" si="70"/>
        <v/>
      </c>
      <c r="F2835" s="69" t="e">
        <f t="shared" si="71"/>
        <v>#VALUE!</v>
      </c>
    </row>
    <row r="2836" spans="1:6">
      <c r="A2836" s="68" t="e">
        <f t="shared" si="66"/>
        <v>#REF!</v>
      </c>
      <c r="B2836" s="68" t="e">
        <f t="shared" si="67"/>
        <v>#REF!</v>
      </c>
      <c r="C2836" s="69" t="str">
        <f t="shared" si="68"/>
        <v/>
      </c>
      <c r="D2836" s="69" t="str">
        <f t="shared" si="69"/>
        <v/>
      </c>
      <c r="E2836" s="69" t="str">
        <f t="shared" si="70"/>
        <v/>
      </c>
      <c r="F2836" s="69" t="e">
        <f t="shared" si="71"/>
        <v>#VALUE!</v>
      </c>
    </row>
    <row r="2837" spans="1:6">
      <c r="A2837" s="68" t="e">
        <f t="shared" si="66"/>
        <v>#REF!</v>
      </c>
      <c r="B2837" s="68" t="e">
        <f t="shared" si="67"/>
        <v>#REF!</v>
      </c>
      <c r="C2837" s="69" t="str">
        <f t="shared" si="68"/>
        <v/>
      </c>
      <c r="D2837" s="69" t="str">
        <f t="shared" si="69"/>
        <v/>
      </c>
      <c r="E2837" s="69" t="str">
        <f t="shared" si="70"/>
        <v/>
      </c>
      <c r="F2837" s="69" t="e">
        <f t="shared" si="71"/>
        <v>#VALUE!</v>
      </c>
    </row>
    <row r="2838" spans="1:6">
      <c r="A2838" s="68" t="e">
        <f t="shared" si="66"/>
        <v>#REF!</v>
      </c>
      <c r="B2838" s="68" t="e">
        <f t="shared" si="67"/>
        <v>#REF!</v>
      </c>
      <c r="C2838" s="69" t="str">
        <f t="shared" si="68"/>
        <v/>
      </c>
      <c r="D2838" s="69" t="str">
        <f t="shared" si="69"/>
        <v/>
      </c>
      <c r="E2838" s="69" t="str">
        <f t="shared" si="70"/>
        <v/>
      </c>
      <c r="F2838" s="69" t="e">
        <f t="shared" si="71"/>
        <v>#VALUE!</v>
      </c>
    </row>
    <row r="2839" spans="1:6">
      <c r="A2839" s="68" t="e">
        <f t="shared" si="66"/>
        <v>#REF!</v>
      </c>
      <c r="B2839" s="68" t="e">
        <f t="shared" si="67"/>
        <v>#REF!</v>
      </c>
      <c r="C2839" s="69" t="str">
        <f t="shared" si="68"/>
        <v/>
      </c>
      <c r="D2839" s="69" t="str">
        <f t="shared" si="69"/>
        <v/>
      </c>
      <c r="E2839" s="69" t="str">
        <f t="shared" si="70"/>
        <v/>
      </c>
      <c r="F2839" s="69" t="e">
        <f t="shared" si="71"/>
        <v>#VALUE!</v>
      </c>
    </row>
    <row r="2840" spans="1:6">
      <c r="A2840" s="68" t="e">
        <f t="shared" si="66"/>
        <v>#REF!</v>
      </c>
      <c r="B2840" s="68" t="e">
        <f t="shared" si="67"/>
        <v>#REF!</v>
      </c>
      <c r="C2840" s="69" t="str">
        <f t="shared" si="68"/>
        <v/>
      </c>
      <c r="D2840" s="69" t="str">
        <f t="shared" si="69"/>
        <v/>
      </c>
      <c r="E2840" s="69" t="str">
        <f t="shared" si="70"/>
        <v/>
      </c>
      <c r="F2840" s="69" t="e">
        <f t="shared" si="71"/>
        <v>#VALUE!</v>
      </c>
    </row>
    <row r="2841" spans="1:6">
      <c r="A2841" s="68" t="e">
        <f t="shared" si="66"/>
        <v>#REF!</v>
      </c>
      <c r="B2841" s="68" t="e">
        <f t="shared" si="67"/>
        <v>#REF!</v>
      </c>
      <c r="C2841" s="69" t="str">
        <f t="shared" si="68"/>
        <v/>
      </c>
      <c r="D2841" s="69" t="str">
        <f t="shared" si="69"/>
        <v/>
      </c>
      <c r="E2841" s="69" t="str">
        <f t="shared" si="70"/>
        <v/>
      </c>
      <c r="F2841" s="69" t="e">
        <f t="shared" si="71"/>
        <v>#VALUE!</v>
      </c>
    </row>
    <row r="2842" spans="1:6">
      <c r="A2842" s="68" t="e">
        <f t="shared" si="66"/>
        <v>#REF!</v>
      </c>
      <c r="B2842" s="68" t="e">
        <f t="shared" si="67"/>
        <v>#REF!</v>
      </c>
      <c r="C2842" s="69" t="str">
        <f t="shared" si="68"/>
        <v/>
      </c>
      <c r="D2842" s="69" t="str">
        <f t="shared" si="69"/>
        <v/>
      </c>
      <c r="E2842" s="69" t="str">
        <f t="shared" si="70"/>
        <v/>
      </c>
      <c r="F2842" s="69" t="e">
        <f t="shared" si="71"/>
        <v>#VALUE!</v>
      </c>
    </row>
    <row r="2843" spans="1:6">
      <c r="A2843" s="68" t="e">
        <f t="shared" si="66"/>
        <v>#REF!</v>
      </c>
      <c r="B2843" s="68" t="e">
        <f t="shared" si="67"/>
        <v>#REF!</v>
      </c>
      <c r="C2843" s="69" t="str">
        <f t="shared" si="68"/>
        <v/>
      </c>
      <c r="D2843" s="69" t="str">
        <f t="shared" si="69"/>
        <v/>
      </c>
      <c r="E2843" s="69" t="str">
        <f t="shared" si="70"/>
        <v/>
      </c>
      <c r="F2843" s="69" t="e">
        <f t="shared" si="71"/>
        <v>#VALUE!</v>
      </c>
    </row>
    <row r="2844" spans="1:6">
      <c r="A2844" s="68" t="e">
        <f t="shared" si="66"/>
        <v>#REF!</v>
      </c>
      <c r="B2844" s="68" t="e">
        <f t="shared" si="67"/>
        <v>#REF!</v>
      </c>
      <c r="C2844" s="69" t="str">
        <f t="shared" si="68"/>
        <v/>
      </c>
      <c r="D2844" s="69" t="str">
        <f t="shared" si="69"/>
        <v/>
      </c>
      <c r="E2844" s="69" t="str">
        <f t="shared" si="70"/>
        <v/>
      </c>
      <c r="F2844" s="69" t="e">
        <f t="shared" si="71"/>
        <v>#VALUE!</v>
      </c>
    </row>
    <row r="2845" spans="1:6">
      <c r="A2845" s="68" t="e">
        <f t="shared" si="66"/>
        <v>#REF!</v>
      </c>
      <c r="B2845" s="68" t="e">
        <f t="shared" si="67"/>
        <v>#REF!</v>
      </c>
      <c r="C2845" s="69" t="str">
        <f t="shared" si="68"/>
        <v/>
      </c>
      <c r="D2845" s="69" t="str">
        <f t="shared" si="69"/>
        <v/>
      </c>
      <c r="E2845" s="69" t="str">
        <f t="shared" si="70"/>
        <v/>
      </c>
      <c r="F2845" s="69" t="e">
        <f t="shared" si="71"/>
        <v>#VALUE!</v>
      </c>
    </row>
    <row r="2846" spans="1:6">
      <c r="A2846" s="68" t="e">
        <f t="shared" si="66"/>
        <v>#REF!</v>
      </c>
      <c r="B2846" s="68" t="e">
        <f t="shared" si="67"/>
        <v>#REF!</v>
      </c>
      <c r="C2846" s="69" t="str">
        <f t="shared" si="68"/>
        <v/>
      </c>
      <c r="D2846" s="69" t="str">
        <f t="shared" si="69"/>
        <v/>
      </c>
      <c r="E2846" s="69" t="str">
        <f t="shared" si="70"/>
        <v/>
      </c>
      <c r="F2846" s="69" t="e">
        <f t="shared" si="71"/>
        <v>#VALUE!</v>
      </c>
    </row>
    <row r="2847" spans="1:6">
      <c r="A2847" s="68" t="e">
        <f t="shared" si="66"/>
        <v>#REF!</v>
      </c>
      <c r="B2847" s="68" t="e">
        <f t="shared" si="67"/>
        <v>#REF!</v>
      </c>
      <c r="C2847" s="69" t="str">
        <f t="shared" si="68"/>
        <v/>
      </c>
      <c r="D2847" s="69" t="str">
        <f t="shared" si="69"/>
        <v/>
      </c>
      <c r="E2847" s="69" t="str">
        <f t="shared" si="70"/>
        <v/>
      </c>
      <c r="F2847" s="69" t="e">
        <f t="shared" si="71"/>
        <v>#VALUE!</v>
      </c>
    </row>
    <row r="2848" spans="1:6">
      <c r="A2848" s="68" t="e">
        <f t="shared" si="66"/>
        <v>#REF!</v>
      </c>
      <c r="B2848" s="68" t="e">
        <f t="shared" si="67"/>
        <v>#REF!</v>
      </c>
      <c r="C2848" s="69" t="str">
        <f t="shared" si="68"/>
        <v/>
      </c>
      <c r="D2848" s="69" t="str">
        <f t="shared" si="69"/>
        <v/>
      </c>
      <c r="E2848" s="69" t="str">
        <f t="shared" si="70"/>
        <v/>
      </c>
      <c r="F2848" s="69" t="e">
        <f t="shared" si="71"/>
        <v>#VALUE!</v>
      </c>
    </row>
    <row r="2849" spans="1:6">
      <c r="A2849" s="68" t="e">
        <f t="shared" si="66"/>
        <v>#REF!</v>
      </c>
      <c r="B2849" s="68" t="e">
        <f t="shared" si="67"/>
        <v>#REF!</v>
      </c>
      <c r="C2849" s="69" t="str">
        <f t="shared" si="68"/>
        <v/>
      </c>
      <c r="D2849" s="69" t="str">
        <f t="shared" si="69"/>
        <v/>
      </c>
      <c r="E2849" s="69" t="str">
        <f t="shared" si="70"/>
        <v/>
      </c>
      <c r="F2849" s="69" t="e">
        <f t="shared" si="71"/>
        <v>#VALUE!</v>
      </c>
    </row>
    <row r="2850" spans="1:6">
      <c r="A2850" s="68" t="e">
        <f t="shared" si="66"/>
        <v>#REF!</v>
      </c>
      <c r="B2850" s="68" t="e">
        <f t="shared" si="67"/>
        <v>#REF!</v>
      </c>
      <c r="C2850" s="69" t="str">
        <f t="shared" si="68"/>
        <v/>
      </c>
      <c r="D2850" s="69" t="str">
        <f t="shared" si="69"/>
        <v/>
      </c>
      <c r="E2850" s="69" t="str">
        <f t="shared" si="70"/>
        <v/>
      </c>
      <c r="F2850" s="69" t="e">
        <f t="shared" si="71"/>
        <v>#VALUE!</v>
      </c>
    </row>
    <row r="2851" spans="1:6">
      <c r="A2851" s="68" t="e">
        <f t="shared" si="66"/>
        <v>#REF!</v>
      </c>
      <c r="B2851" s="68" t="e">
        <f t="shared" si="67"/>
        <v>#REF!</v>
      </c>
      <c r="C2851" s="69" t="str">
        <f t="shared" si="68"/>
        <v/>
      </c>
      <c r="D2851" s="69" t="str">
        <f t="shared" si="69"/>
        <v/>
      </c>
      <c r="E2851" s="69" t="str">
        <f t="shared" si="70"/>
        <v/>
      </c>
      <c r="F2851" s="69" t="e">
        <f t="shared" si="71"/>
        <v>#VALUE!</v>
      </c>
    </row>
    <row r="2852" spans="1:6">
      <c r="A2852" s="68" t="e">
        <f t="shared" si="66"/>
        <v>#REF!</v>
      </c>
      <c r="B2852" s="68" t="e">
        <f t="shared" si="67"/>
        <v>#REF!</v>
      </c>
      <c r="C2852" s="69" t="str">
        <f t="shared" si="68"/>
        <v/>
      </c>
      <c r="D2852" s="69" t="str">
        <f t="shared" si="69"/>
        <v/>
      </c>
      <c r="E2852" s="69" t="str">
        <f t="shared" si="70"/>
        <v/>
      </c>
      <c r="F2852" s="69" t="e">
        <f t="shared" si="71"/>
        <v>#VALUE!</v>
      </c>
    </row>
    <row r="2853" spans="1:6">
      <c r="A2853" s="68" t="e">
        <f t="shared" si="66"/>
        <v>#REF!</v>
      </c>
      <c r="B2853" s="68" t="e">
        <f t="shared" si="67"/>
        <v>#REF!</v>
      </c>
      <c r="C2853" s="69" t="str">
        <f t="shared" si="68"/>
        <v/>
      </c>
      <c r="D2853" s="69" t="str">
        <f t="shared" si="69"/>
        <v/>
      </c>
      <c r="E2853" s="69" t="str">
        <f t="shared" si="70"/>
        <v/>
      </c>
      <c r="F2853" s="69" t="e">
        <f t="shared" si="71"/>
        <v>#VALUE!</v>
      </c>
    </row>
    <row r="2854" spans="1:6">
      <c r="A2854" s="68" t="e">
        <f t="shared" si="66"/>
        <v>#REF!</v>
      </c>
      <c r="B2854" s="68" t="e">
        <f t="shared" si="67"/>
        <v>#REF!</v>
      </c>
      <c r="C2854" s="69" t="str">
        <f t="shared" si="68"/>
        <v/>
      </c>
      <c r="D2854" s="69" t="str">
        <f t="shared" si="69"/>
        <v/>
      </c>
      <c r="E2854" s="69" t="str">
        <f t="shared" si="70"/>
        <v/>
      </c>
      <c r="F2854" s="69" t="e">
        <f t="shared" si="71"/>
        <v>#VALUE!</v>
      </c>
    </row>
    <row r="2855" spans="1:6">
      <c r="A2855" s="68" t="e">
        <f t="shared" si="66"/>
        <v>#REF!</v>
      </c>
      <c r="B2855" s="68" t="e">
        <f t="shared" si="67"/>
        <v>#REF!</v>
      </c>
      <c r="C2855" s="69" t="str">
        <f t="shared" si="68"/>
        <v/>
      </c>
      <c r="D2855" s="69" t="str">
        <f t="shared" si="69"/>
        <v/>
      </c>
      <c r="E2855" s="69" t="str">
        <f t="shared" si="70"/>
        <v/>
      </c>
      <c r="F2855" s="69" t="e">
        <f t="shared" si="71"/>
        <v>#VALUE!</v>
      </c>
    </row>
    <row r="2856" spans="1:6">
      <c r="A2856" s="68" t="e">
        <f t="shared" si="66"/>
        <v>#REF!</v>
      </c>
      <c r="B2856" s="68" t="e">
        <f t="shared" si="67"/>
        <v>#REF!</v>
      </c>
      <c r="C2856" s="69" t="str">
        <f t="shared" si="68"/>
        <v/>
      </c>
      <c r="D2856" s="69" t="str">
        <f t="shared" si="69"/>
        <v/>
      </c>
      <c r="E2856" s="69" t="str">
        <f t="shared" si="70"/>
        <v/>
      </c>
      <c r="F2856" s="69" t="e">
        <f t="shared" si="71"/>
        <v>#VALUE!</v>
      </c>
    </row>
    <row r="2857" spans="1:6">
      <c r="A2857" s="68" t="e">
        <f t="shared" si="66"/>
        <v>#REF!</v>
      </c>
      <c r="B2857" s="68" t="e">
        <f t="shared" si="67"/>
        <v>#REF!</v>
      </c>
      <c r="C2857" s="69" t="str">
        <f t="shared" si="68"/>
        <v/>
      </c>
      <c r="D2857" s="69" t="str">
        <f t="shared" si="69"/>
        <v/>
      </c>
      <c r="E2857" s="69" t="str">
        <f t="shared" si="70"/>
        <v/>
      </c>
      <c r="F2857" s="69" t="e">
        <f t="shared" si="71"/>
        <v>#VALUE!</v>
      </c>
    </row>
    <row r="2858" spans="1:6">
      <c r="A2858" s="68" t="e">
        <f t="shared" si="66"/>
        <v>#REF!</v>
      </c>
      <c r="B2858" s="68" t="e">
        <f t="shared" si="67"/>
        <v>#REF!</v>
      </c>
      <c r="C2858" s="69" t="str">
        <f t="shared" si="68"/>
        <v/>
      </c>
      <c r="D2858" s="69" t="str">
        <f t="shared" si="69"/>
        <v/>
      </c>
      <c r="E2858" s="69" t="str">
        <f t="shared" si="70"/>
        <v/>
      </c>
      <c r="F2858" s="69" t="e">
        <f t="shared" si="71"/>
        <v>#VALUE!</v>
      </c>
    </row>
    <row r="2859" spans="1:6">
      <c r="A2859" s="68" t="e">
        <f t="shared" si="66"/>
        <v>#REF!</v>
      </c>
      <c r="B2859" s="68" t="e">
        <f t="shared" si="67"/>
        <v>#REF!</v>
      </c>
      <c r="C2859" s="69" t="str">
        <f t="shared" si="68"/>
        <v/>
      </c>
      <c r="D2859" s="69" t="str">
        <f t="shared" si="69"/>
        <v/>
      </c>
      <c r="E2859" s="69" t="str">
        <f t="shared" si="70"/>
        <v/>
      </c>
      <c r="F2859" s="69" t="e">
        <f t="shared" si="71"/>
        <v>#VALUE!</v>
      </c>
    </row>
    <row r="2860" spans="1:6">
      <c r="A2860" s="68" t="e">
        <f t="shared" si="66"/>
        <v>#REF!</v>
      </c>
      <c r="B2860" s="68" t="e">
        <f t="shared" si="67"/>
        <v>#REF!</v>
      </c>
      <c r="C2860" s="69" t="str">
        <f t="shared" si="68"/>
        <v/>
      </c>
      <c r="D2860" s="69" t="str">
        <f t="shared" si="69"/>
        <v/>
      </c>
      <c r="E2860" s="69" t="str">
        <f t="shared" si="70"/>
        <v/>
      </c>
      <c r="F2860" s="69" t="e">
        <f t="shared" si="71"/>
        <v>#VALUE!</v>
      </c>
    </row>
    <row r="2861" spans="1:6">
      <c r="A2861" s="68" t="e">
        <f t="shared" si="66"/>
        <v>#REF!</v>
      </c>
      <c r="B2861" s="68" t="e">
        <f t="shared" si="67"/>
        <v>#REF!</v>
      </c>
      <c r="C2861" s="69" t="str">
        <f t="shared" si="68"/>
        <v/>
      </c>
      <c r="D2861" s="69" t="str">
        <f t="shared" si="69"/>
        <v/>
      </c>
      <c r="E2861" s="69" t="str">
        <f t="shared" si="70"/>
        <v/>
      </c>
      <c r="F2861" s="69" t="e">
        <f t="shared" si="71"/>
        <v>#VALUE!</v>
      </c>
    </row>
    <row r="2862" spans="1:6">
      <c r="A2862" s="68" t="e">
        <f t="shared" si="66"/>
        <v>#REF!</v>
      </c>
      <c r="B2862" s="68" t="e">
        <f t="shared" si="67"/>
        <v>#REF!</v>
      </c>
      <c r="C2862" s="69" t="str">
        <f t="shared" si="68"/>
        <v/>
      </c>
      <c r="D2862" s="69" t="str">
        <f t="shared" si="69"/>
        <v/>
      </c>
      <c r="E2862" s="69" t="str">
        <f t="shared" si="70"/>
        <v/>
      </c>
      <c r="F2862" s="69" t="e">
        <f t="shared" si="71"/>
        <v>#VALUE!</v>
      </c>
    </row>
    <row r="2863" spans="1:6">
      <c r="A2863" s="68" t="e">
        <f t="shared" si="66"/>
        <v>#REF!</v>
      </c>
      <c r="B2863" s="68" t="e">
        <f t="shared" si="67"/>
        <v>#REF!</v>
      </c>
      <c r="C2863" s="69" t="str">
        <f t="shared" si="68"/>
        <v/>
      </c>
      <c r="D2863" s="69" t="str">
        <f t="shared" si="69"/>
        <v/>
      </c>
      <c r="E2863" s="69" t="str">
        <f t="shared" si="70"/>
        <v/>
      </c>
      <c r="F2863" s="69" t="e">
        <f t="shared" si="71"/>
        <v>#VALUE!</v>
      </c>
    </row>
    <row r="2864" spans="1:6">
      <c r="A2864" s="68" t="e">
        <f t="shared" si="66"/>
        <v>#REF!</v>
      </c>
      <c r="B2864" s="68" t="e">
        <f t="shared" si="67"/>
        <v>#REF!</v>
      </c>
      <c r="C2864" s="69" t="str">
        <f t="shared" si="68"/>
        <v/>
      </c>
      <c r="D2864" s="69" t="str">
        <f t="shared" si="69"/>
        <v/>
      </c>
      <c r="E2864" s="69" t="str">
        <f t="shared" si="70"/>
        <v/>
      </c>
      <c r="F2864" s="69" t="e">
        <f t="shared" si="71"/>
        <v>#VALUE!</v>
      </c>
    </row>
    <row r="2865" spans="1:6">
      <c r="A2865" s="68" t="e">
        <f t="shared" si="66"/>
        <v>#REF!</v>
      </c>
      <c r="B2865" s="68" t="e">
        <f t="shared" si="67"/>
        <v>#REF!</v>
      </c>
      <c r="C2865" s="69" t="str">
        <f t="shared" si="68"/>
        <v/>
      </c>
      <c r="D2865" s="69" t="str">
        <f t="shared" si="69"/>
        <v/>
      </c>
      <c r="E2865" s="69" t="str">
        <f t="shared" si="70"/>
        <v/>
      </c>
      <c r="F2865" s="69" t="e">
        <f t="shared" si="71"/>
        <v>#VALUE!</v>
      </c>
    </row>
    <row r="2866" spans="1:6">
      <c r="A2866" s="68" t="e">
        <f t="shared" si="66"/>
        <v>#REF!</v>
      </c>
      <c r="B2866" s="68" t="e">
        <f t="shared" si="67"/>
        <v>#REF!</v>
      </c>
      <c r="C2866" s="69" t="str">
        <f t="shared" si="68"/>
        <v/>
      </c>
      <c r="D2866" s="69" t="str">
        <f t="shared" si="69"/>
        <v/>
      </c>
      <c r="E2866" s="69" t="str">
        <f t="shared" si="70"/>
        <v/>
      </c>
      <c r="F2866" s="69" t="e">
        <f t="shared" si="71"/>
        <v>#VALUE!</v>
      </c>
    </row>
    <row r="2867" spans="1:6">
      <c r="A2867" s="68" t="e">
        <f t="shared" si="66"/>
        <v>#REF!</v>
      </c>
      <c r="B2867" s="68" t="e">
        <f t="shared" si="67"/>
        <v>#REF!</v>
      </c>
      <c r="C2867" s="69" t="str">
        <f t="shared" si="68"/>
        <v/>
      </c>
      <c r="D2867" s="69" t="str">
        <f t="shared" si="69"/>
        <v/>
      </c>
      <c r="E2867" s="69" t="str">
        <f t="shared" si="70"/>
        <v/>
      </c>
      <c r="F2867" s="69" t="e">
        <f t="shared" si="71"/>
        <v>#VALUE!</v>
      </c>
    </row>
    <row r="2868" spans="1:6">
      <c r="A2868" s="68" t="e">
        <f t="shared" si="66"/>
        <v>#REF!</v>
      </c>
      <c r="B2868" s="68" t="e">
        <f t="shared" si="67"/>
        <v>#REF!</v>
      </c>
      <c r="C2868" s="69" t="str">
        <f t="shared" si="68"/>
        <v/>
      </c>
      <c r="D2868" s="69" t="str">
        <f t="shared" si="69"/>
        <v/>
      </c>
      <c r="E2868" s="69" t="str">
        <f t="shared" si="70"/>
        <v/>
      </c>
      <c r="F2868" s="69" t="e">
        <f t="shared" si="71"/>
        <v>#VALUE!</v>
      </c>
    </row>
    <row r="2869" spans="1:6">
      <c r="A2869" s="68" t="e">
        <f t="shared" si="66"/>
        <v>#REF!</v>
      </c>
      <c r="B2869" s="68" t="e">
        <f t="shared" si="67"/>
        <v>#REF!</v>
      </c>
      <c r="C2869" s="69" t="str">
        <f t="shared" si="68"/>
        <v/>
      </c>
      <c r="D2869" s="69" t="str">
        <f t="shared" si="69"/>
        <v/>
      </c>
      <c r="E2869" s="69" t="str">
        <f t="shared" si="70"/>
        <v/>
      </c>
      <c r="F2869" s="69" t="e">
        <f t="shared" si="71"/>
        <v>#VALUE!</v>
      </c>
    </row>
    <row r="2870" spans="1:6">
      <c r="A2870" s="68" t="e">
        <f t="shared" si="66"/>
        <v>#REF!</v>
      </c>
      <c r="B2870" s="68" t="e">
        <f t="shared" si="67"/>
        <v>#REF!</v>
      </c>
      <c r="C2870" s="69" t="str">
        <f t="shared" si="68"/>
        <v/>
      </c>
      <c r="D2870" s="69" t="str">
        <f t="shared" si="69"/>
        <v/>
      </c>
      <c r="E2870" s="69" t="str">
        <f t="shared" si="70"/>
        <v/>
      </c>
      <c r="F2870" s="69" t="e">
        <f t="shared" si="71"/>
        <v>#VALUE!</v>
      </c>
    </row>
    <row r="2871" spans="1:6">
      <c r="A2871" s="68" t="e">
        <f t="shared" si="66"/>
        <v>#REF!</v>
      </c>
      <c r="B2871" s="68" t="e">
        <f t="shared" si="67"/>
        <v>#REF!</v>
      </c>
      <c r="C2871" s="69" t="str">
        <f t="shared" si="68"/>
        <v/>
      </c>
      <c r="D2871" s="69" t="str">
        <f t="shared" si="69"/>
        <v/>
      </c>
      <c r="E2871" s="69" t="str">
        <f t="shared" si="70"/>
        <v/>
      </c>
      <c r="F2871" s="69" t="e">
        <f t="shared" si="71"/>
        <v>#VALUE!</v>
      </c>
    </row>
    <row r="2872" spans="1:6">
      <c r="A2872" s="68" t="e">
        <f t="shared" si="66"/>
        <v>#REF!</v>
      </c>
      <c r="B2872" s="68" t="e">
        <f t="shared" si="67"/>
        <v>#REF!</v>
      </c>
      <c r="C2872" s="69" t="str">
        <f t="shared" si="68"/>
        <v/>
      </c>
      <c r="D2872" s="69" t="str">
        <f t="shared" si="69"/>
        <v/>
      </c>
      <c r="E2872" s="69" t="str">
        <f t="shared" si="70"/>
        <v/>
      </c>
      <c r="F2872" s="69" t="e">
        <f t="shared" si="71"/>
        <v>#VALUE!</v>
      </c>
    </row>
    <row r="2873" spans="1:6">
      <c r="A2873" s="68" t="e">
        <f t="shared" si="66"/>
        <v>#REF!</v>
      </c>
      <c r="B2873" s="68" t="e">
        <f t="shared" si="67"/>
        <v>#REF!</v>
      </c>
      <c r="C2873" s="69" t="str">
        <f t="shared" si="68"/>
        <v/>
      </c>
      <c r="D2873" s="69" t="str">
        <f t="shared" si="69"/>
        <v/>
      </c>
      <c r="E2873" s="69" t="str">
        <f t="shared" si="70"/>
        <v/>
      </c>
      <c r="F2873" s="69" t="e">
        <f t="shared" si="71"/>
        <v>#VALUE!</v>
      </c>
    </row>
    <row r="2874" spans="1:6">
      <c r="A2874" s="68" t="e">
        <f t="shared" si="66"/>
        <v>#REF!</v>
      </c>
      <c r="B2874" s="68" t="e">
        <f t="shared" si="67"/>
        <v>#REF!</v>
      </c>
      <c r="C2874" s="69" t="str">
        <f t="shared" si="68"/>
        <v/>
      </c>
      <c r="D2874" s="69" t="str">
        <f t="shared" si="69"/>
        <v/>
      </c>
      <c r="E2874" s="69" t="str">
        <f t="shared" si="70"/>
        <v/>
      </c>
      <c r="F2874" s="69" t="e">
        <f t="shared" si="71"/>
        <v>#VALUE!</v>
      </c>
    </row>
    <row r="2875" spans="1:6">
      <c r="A2875" s="68" t="e">
        <f t="shared" si="66"/>
        <v>#REF!</v>
      </c>
      <c r="B2875" s="68" t="e">
        <f t="shared" si="67"/>
        <v>#REF!</v>
      </c>
      <c r="C2875" s="69" t="str">
        <f t="shared" si="68"/>
        <v/>
      </c>
      <c r="D2875" s="69" t="str">
        <f t="shared" si="69"/>
        <v/>
      </c>
      <c r="E2875" s="69" t="str">
        <f t="shared" si="70"/>
        <v/>
      </c>
      <c r="F2875" s="69" t="e">
        <f t="shared" si="71"/>
        <v>#VALUE!</v>
      </c>
    </row>
    <row r="2876" spans="1:6">
      <c r="A2876" s="68" t="e">
        <f t="shared" si="66"/>
        <v>#REF!</v>
      </c>
      <c r="B2876" s="68" t="e">
        <f t="shared" si="67"/>
        <v>#REF!</v>
      </c>
      <c r="C2876" s="69" t="str">
        <f t="shared" si="68"/>
        <v/>
      </c>
      <c r="D2876" s="69" t="str">
        <f t="shared" si="69"/>
        <v/>
      </c>
      <c r="E2876" s="69" t="str">
        <f t="shared" si="70"/>
        <v/>
      </c>
      <c r="F2876" s="69" t="e">
        <f t="shared" si="71"/>
        <v>#VALUE!</v>
      </c>
    </row>
    <row r="2877" spans="1:6">
      <c r="A2877" s="68" t="e">
        <f t="shared" si="66"/>
        <v>#REF!</v>
      </c>
      <c r="B2877" s="68" t="e">
        <f t="shared" si="67"/>
        <v>#REF!</v>
      </c>
      <c r="C2877" s="69" t="str">
        <f t="shared" si="68"/>
        <v/>
      </c>
      <c r="D2877" s="69" t="str">
        <f t="shared" si="69"/>
        <v/>
      </c>
      <c r="E2877" s="69" t="str">
        <f t="shared" si="70"/>
        <v/>
      </c>
      <c r="F2877" s="69" t="e">
        <f t="shared" si="71"/>
        <v>#VALUE!</v>
      </c>
    </row>
    <row r="2878" spans="1:6">
      <c r="A2878" s="68" t="e">
        <f t="shared" si="66"/>
        <v>#REF!</v>
      </c>
      <c r="B2878" s="68" t="e">
        <f t="shared" si="67"/>
        <v>#REF!</v>
      </c>
      <c r="C2878" s="69" t="str">
        <f t="shared" si="68"/>
        <v/>
      </c>
      <c r="D2878" s="69" t="str">
        <f t="shared" si="69"/>
        <v/>
      </c>
      <c r="E2878" s="69" t="str">
        <f t="shared" si="70"/>
        <v/>
      </c>
      <c r="F2878" s="69" t="e">
        <f t="shared" si="71"/>
        <v>#VALUE!</v>
      </c>
    </row>
    <row r="2879" spans="1:6">
      <c r="A2879" s="68" t="e">
        <f t="shared" si="66"/>
        <v>#REF!</v>
      </c>
      <c r="B2879" s="68" t="e">
        <f t="shared" si="67"/>
        <v>#REF!</v>
      </c>
      <c r="C2879" s="69" t="str">
        <f t="shared" si="68"/>
        <v/>
      </c>
      <c r="D2879" s="69" t="str">
        <f t="shared" si="69"/>
        <v/>
      </c>
      <c r="E2879" s="69" t="str">
        <f t="shared" si="70"/>
        <v/>
      </c>
      <c r="F2879" s="69" t="e">
        <f t="shared" si="71"/>
        <v>#VALUE!</v>
      </c>
    </row>
    <row r="2880" spans="1:6">
      <c r="A2880" s="68" t="e">
        <f t="shared" si="66"/>
        <v>#REF!</v>
      </c>
      <c r="B2880" s="68" t="e">
        <f t="shared" si="67"/>
        <v>#REF!</v>
      </c>
      <c r="C2880" s="69" t="str">
        <f t="shared" si="68"/>
        <v/>
      </c>
      <c r="D2880" s="69" t="str">
        <f t="shared" si="69"/>
        <v/>
      </c>
      <c r="E2880" s="69" t="str">
        <f t="shared" si="70"/>
        <v/>
      </c>
      <c r="F2880" s="69" t="e">
        <f t="shared" si="71"/>
        <v>#VALUE!</v>
      </c>
    </row>
    <row r="2881" spans="1:6">
      <c r="A2881" s="68" t="e">
        <f t="shared" si="66"/>
        <v>#REF!</v>
      </c>
      <c r="B2881" s="68" t="e">
        <f t="shared" si="67"/>
        <v>#REF!</v>
      </c>
      <c r="C2881" s="69" t="str">
        <f t="shared" si="68"/>
        <v/>
      </c>
      <c r="D2881" s="69" t="str">
        <f t="shared" si="69"/>
        <v/>
      </c>
      <c r="E2881" s="69" t="str">
        <f t="shared" si="70"/>
        <v/>
      </c>
      <c r="F2881" s="69" t="e">
        <f t="shared" si="71"/>
        <v>#VALUE!</v>
      </c>
    </row>
    <row r="2882" spans="1:6">
      <c r="A2882" s="68" t="e">
        <f t="shared" si="66"/>
        <v>#REF!</v>
      </c>
      <c r="B2882" s="68" t="e">
        <f t="shared" si="67"/>
        <v>#REF!</v>
      </c>
      <c r="C2882" s="69" t="str">
        <f t="shared" si="68"/>
        <v/>
      </c>
      <c r="D2882" s="69" t="str">
        <f t="shared" si="69"/>
        <v/>
      </c>
      <c r="E2882" s="69" t="str">
        <f t="shared" si="70"/>
        <v/>
      </c>
      <c r="F2882" s="69" t="e">
        <f t="shared" si="71"/>
        <v>#VALUE!</v>
      </c>
    </row>
    <row r="2883" spans="1:6">
      <c r="A2883" s="68" t="e">
        <f t="shared" si="66"/>
        <v>#REF!</v>
      </c>
      <c r="B2883" s="68" t="e">
        <f t="shared" si="67"/>
        <v>#REF!</v>
      </c>
      <c r="C2883" s="69" t="str">
        <f t="shared" si="68"/>
        <v/>
      </c>
      <c r="D2883" s="69" t="str">
        <f t="shared" si="69"/>
        <v/>
      </c>
      <c r="E2883" s="69" t="str">
        <f t="shared" si="70"/>
        <v/>
      </c>
      <c r="F2883" s="69" t="e">
        <f t="shared" si="71"/>
        <v>#VALUE!</v>
      </c>
    </row>
    <row r="2884" spans="1:6">
      <c r="A2884" s="68" t="e">
        <f t="shared" si="66"/>
        <v>#REF!</v>
      </c>
      <c r="B2884" s="68" t="e">
        <f t="shared" si="67"/>
        <v>#REF!</v>
      </c>
      <c r="C2884" s="69" t="str">
        <f t="shared" si="68"/>
        <v/>
      </c>
      <c r="D2884" s="69" t="str">
        <f t="shared" si="69"/>
        <v/>
      </c>
      <c r="E2884" s="69" t="str">
        <f t="shared" si="70"/>
        <v/>
      </c>
      <c r="F2884" s="69" t="e">
        <f t="shared" si="71"/>
        <v>#VALUE!</v>
      </c>
    </row>
    <row r="2885" spans="1:6">
      <c r="A2885" s="68" t="e">
        <f t="shared" si="66"/>
        <v>#REF!</v>
      </c>
      <c r="B2885" s="68" t="e">
        <f t="shared" si="67"/>
        <v>#REF!</v>
      </c>
      <c r="C2885" s="69" t="str">
        <f t="shared" si="68"/>
        <v/>
      </c>
      <c r="D2885" s="69" t="str">
        <f t="shared" si="69"/>
        <v/>
      </c>
      <c r="E2885" s="69" t="str">
        <f t="shared" si="70"/>
        <v/>
      </c>
      <c r="F2885" s="69" t="e">
        <f t="shared" si="71"/>
        <v>#VALUE!</v>
      </c>
    </row>
    <row r="2886" spans="1:6">
      <c r="A2886" s="68" t="e">
        <f t="shared" si="66"/>
        <v>#REF!</v>
      </c>
      <c r="B2886" s="68" t="e">
        <f t="shared" si="67"/>
        <v>#REF!</v>
      </c>
      <c r="C2886" s="69" t="str">
        <f t="shared" si="68"/>
        <v/>
      </c>
      <c r="D2886" s="69" t="str">
        <f t="shared" si="69"/>
        <v/>
      </c>
      <c r="E2886" s="69" t="str">
        <f t="shared" si="70"/>
        <v/>
      </c>
      <c r="F2886" s="69" t="e">
        <f t="shared" si="71"/>
        <v>#VALUE!</v>
      </c>
    </row>
    <row r="2887" spans="1:6">
      <c r="A2887" s="68" t="e">
        <f t="shared" si="66"/>
        <v>#REF!</v>
      </c>
      <c r="B2887" s="68" t="e">
        <f t="shared" si="67"/>
        <v>#REF!</v>
      </c>
      <c r="C2887" s="69" t="str">
        <f t="shared" si="68"/>
        <v/>
      </c>
      <c r="D2887" s="69" t="str">
        <f t="shared" si="69"/>
        <v/>
      </c>
      <c r="E2887" s="69" t="str">
        <f t="shared" si="70"/>
        <v/>
      </c>
      <c r="F2887" s="69" t="e">
        <f t="shared" si="71"/>
        <v>#VALUE!</v>
      </c>
    </row>
    <row r="2888" spans="1:6">
      <c r="A2888" s="68" t="e">
        <f t="shared" si="66"/>
        <v>#REF!</v>
      </c>
      <c r="B2888" s="68" t="e">
        <f t="shared" si="67"/>
        <v>#REF!</v>
      </c>
      <c r="C2888" s="69" t="str">
        <f t="shared" si="68"/>
        <v/>
      </c>
      <c r="D2888" s="69" t="str">
        <f t="shared" si="69"/>
        <v/>
      </c>
      <c r="E2888" s="69" t="str">
        <f t="shared" si="70"/>
        <v/>
      </c>
      <c r="F2888" s="69" t="e">
        <f t="shared" si="71"/>
        <v>#VALUE!</v>
      </c>
    </row>
    <row r="2889" spans="1:6">
      <c r="A2889" s="68" t="e">
        <f t="shared" si="66"/>
        <v>#REF!</v>
      </c>
      <c r="B2889" s="68" t="e">
        <f t="shared" si="67"/>
        <v>#REF!</v>
      </c>
      <c r="C2889" s="69" t="str">
        <f t="shared" si="68"/>
        <v/>
      </c>
      <c r="D2889" s="69" t="str">
        <f t="shared" si="69"/>
        <v/>
      </c>
      <c r="E2889" s="69" t="str">
        <f t="shared" si="70"/>
        <v/>
      </c>
      <c r="F2889" s="69" t="e">
        <f t="shared" si="71"/>
        <v>#VALUE!</v>
      </c>
    </row>
    <row r="2890" spans="1:6">
      <c r="A2890" s="68" t="e">
        <f t="shared" si="66"/>
        <v>#REF!</v>
      </c>
      <c r="B2890" s="68" t="e">
        <f t="shared" si="67"/>
        <v>#REF!</v>
      </c>
      <c r="C2890" s="69" t="str">
        <f t="shared" si="68"/>
        <v/>
      </c>
      <c r="D2890" s="69" t="str">
        <f t="shared" si="69"/>
        <v/>
      </c>
      <c r="E2890" s="69" t="str">
        <f t="shared" si="70"/>
        <v/>
      </c>
      <c r="F2890" s="69" t="e">
        <f t="shared" si="71"/>
        <v>#VALUE!</v>
      </c>
    </row>
    <row r="2891" spans="1:6">
      <c r="A2891" s="68" t="e">
        <f t="shared" si="66"/>
        <v>#REF!</v>
      </c>
      <c r="B2891" s="68" t="e">
        <f t="shared" si="67"/>
        <v>#REF!</v>
      </c>
      <c r="C2891" s="69" t="str">
        <f t="shared" si="68"/>
        <v/>
      </c>
      <c r="D2891" s="69" t="str">
        <f t="shared" si="69"/>
        <v/>
      </c>
      <c r="E2891" s="69" t="str">
        <f t="shared" si="70"/>
        <v/>
      </c>
      <c r="F2891" s="69" t="e">
        <f t="shared" si="71"/>
        <v>#VALUE!</v>
      </c>
    </row>
    <row r="2892" spans="1:6">
      <c r="A2892" s="68" t="e">
        <f t="shared" si="66"/>
        <v>#REF!</v>
      </c>
      <c r="B2892" s="68" t="e">
        <f t="shared" si="67"/>
        <v>#REF!</v>
      </c>
      <c r="C2892" s="69" t="str">
        <f t="shared" si="68"/>
        <v/>
      </c>
      <c r="D2892" s="69" t="str">
        <f t="shared" si="69"/>
        <v/>
      </c>
      <c r="E2892" s="69" t="str">
        <f t="shared" si="70"/>
        <v/>
      </c>
      <c r="F2892" s="69" t="e">
        <f t="shared" si="71"/>
        <v>#VALUE!</v>
      </c>
    </row>
    <row r="2893" spans="1:6">
      <c r="A2893" s="68" t="e">
        <f t="shared" si="66"/>
        <v>#REF!</v>
      </c>
      <c r="B2893" s="68" t="e">
        <f t="shared" si="67"/>
        <v>#REF!</v>
      </c>
      <c r="C2893" s="69" t="str">
        <f t="shared" si="68"/>
        <v/>
      </c>
      <c r="D2893" s="69" t="str">
        <f t="shared" si="69"/>
        <v/>
      </c>
      <c r="E2893" s="69" t="str">
        <f t="shared" si="70"/>
        <v/>
      </c>
      <c r="F2893" s="69" t="e">
        <f t="shared" si="71"/>
        <v>#VALUE!</v>
      </c>
    </row>
    <row r="2894" spans="1:6">
      <c r="A2894" s="68" t="e">
        <f t="shared" si="66"/>
        <v>#REF!</v>
      </c>
      <c r="B2894" s="68" t="e">
        <f t="shared" si="67"/>
        <v>#REF!</v>
      </c>
      <c r="C2894" s="69" t="str">
        <f t="shared" si="68"/>
        <v/>
      </c>
      <c r="D2894" s="69" t="str">
        <f t="shared" si="69"/>
        <v/>
      </c>
      <c r="E2894" s="69" t="str">
        <f t="shared" si="70"/>
        <v/>
      </c>
      <c r="F2894" s="69" t="e">
        <f t="shared" si="71"/>
        <v>#VALUE!</v>
      </c>
    </row>
    <row r="2895" spans="1:6">
      <c r="A2895" s="68" t="e">
        <f t="shared" si="66"/>
        <v>#REF!</v>
      </c>
      <c r="B2895" s="68" t="e">
        <f t="shared" si="67"/>
        <v>#REF!</v>
      </c>
      <c r="C2895" s="69" t="str">
        <f t="shared" si="68"/>
        <v/>
      </c>
      <c r="D2895" s="69" t="str">
        <f t="shared" si="69"/>
        <v/>
      </c>
      <c r="E2895" s="69" t="str">
        <f t="shared" si="70"/>
        <v/>
      </c>
      <c r="F2895" s="69" t="e">
        <f t="shared" si="71"/>
        <v>#VALUE!</v>
      </c>
    </row>
    <row r="2896" spans="1:6">
      <c r="A2896" s="68" t="e">
        <f t="shared" si="66"/>
        <v>#REF!</v>
      </c>
      <c r="B2896" s="68" t="e">
        <f t="shared" si="67"/>
        <v>#REF!</v>
      </c>
      <c r="C2896" s="69" t="str">
        <f t="shared" si="68"/>
        <v/>
      </c>
      <c r="D2896" s="69" t="str">
        <f t="shared" si="69"/>
        <v/>
      </c>
      <c r="E2896" s="69" t="str">
        <f t="shared" si="70"/>
        <v/>
      </c>
      <c r="F2896" s="69" t="e">
        <f t="shared" si="71"/>
        <v>#VALUE!</v>
      </c>
    </row>
    <row r="2897" spans="1:6">
      <c r="A2897" s="68" t="e">
        <f t="shared" si="66"/>
        <v>#REF!</v>
      </c>
      <c r="B2897" s="68" t="e">
        <f t="shared" si="67"/>
        <v>#REF!</v>
      </c>
      <c r="C2897" s="69" t="str">
        <f t="shared" si="68"/>
        <v/>
      </c>
      <c r="D2897" s="69" t="str">
        <f t="shared" si="69"/>
        <v/>
      </c>
      <c r="E2897" s="69" t="str">
        <f t="shared" si="70"/>
        <v/>
      </c>
      <c r="F2897" s="69" t="e">
        <f t="shared" si="71"/>
        <v>#VALUE!</v>
      </c>
    </row>
    <row r="2898" spans="1:6">
      <c r="A2898" s="68" t="e">
        <f t="shared" si="66"/>
        <v>#REF!</v>
      </c>
      <c r="B2898" s="68" t="e">
        <f t="shared" si="67"/>
        <v>#REF!</v>
      </c>
      <c r="C2898" s="69" t="str">
        <f t="shared" si="68"/>
        <v/>
      </c>
      <c r="D2898" s="69" t="str">
        <f t="shared" si="69"/>
        <v/>
      </c>
      <c r="E2898" s="69" t="str">
        <f t="shared" si="70"/>
        <v/>
      </c>
      <c r="F2898" s="69" t="e">
        <f t="shared" si="71"/>
        <v>#VALUE!</v>
      </c>
    </row>
    <row r="2899" spans="1:6">
      <c r="A2899" s="68" t="e">
        <f t="shared" si="66"/>
        <v>#REF!</v>
      </c>
      <c r="B2899" s="68" t="e">
        <f t="shared" si="67"/>
        <v>#REF!</v>
      </c>
      <c r="C2899" s="69" t="str">
        <f t="shared" si="68"/>
        <v/>
      </c>
      <c r="D2899" s="69" t="str">
        <f t="shared" si="69"/>
        <v/>
      </c>
      <c r="E2899" s="69" t="str">
        <f t="shared" si="70"/>
        <v/>
      </c>
      <c r="F2899" s="69" t="e">
        <f t="shared" si="71"/>
        <v>#VALUE!</v>
      </c>
    </row>
    <row r="2900" spans="1:6">
      <c r="A2900" s="68" t="e">
        <f t="shared" si="66"/>
        <v>#REF!</v>
      </c>
      <c r="B2900" s="68" t="e">
        <f t="shared" si="67"/>
        <v>#REF!</v>
      </c>
      <c r="C2900" s="69" t="str">
        <f t="shared" si="68"/>
        <v/>
      </c>
      <c r="D2900" s="69" t="str">
        <f t="shared" si="69"/>
        <v/>
      </c>
      <c r="E2900" s="69" t="str">
        <f t="shared" si="70"/>
        <v/>
      </c>
      <c r="F2900" s="69" t="e">
        <f t="shared" si="71"/>
        <v>#VALUE!</v>
      </c>
    </row>
    <row r="2901" spans="1:6">
      <c r="A2901" s="68" t="e">
        <f t="shared" si="66"/>
        <v>#REF!</v>
      </c>
      <c r="B2901" s="68" t="e">
        <f t="shared" si="67"/>
        <v>#REF!</v>
      </c>
      <c r="C2901" s="69" t="str">
        <f t="shared" si="68"/>
        <v/>
      </c>
      <c r="D2901" s="69" t="str">
        <f t="shared" si="69"/>
        <v/>
      </c>
      <c r="E2901" s="69" t="str">
        <f t="shared" si="70"/>
        <v/>
      </c>
      <c r="F2901" s="69" t="e">
        <f t="shared" si="71"/>
        <v>#VALUE!</v>
      </c>
    </row>
    <row r="2902" spans="1:6">
      <c r="A2902" s="68" t="e">
        <f t="shared" si="66"/>
        <v>#REF!</v>
      </c>
      <c r="B2902" s="68" t="e">
        <f t="shared" si="67"/>
        <v>#REF!</v>
      </c>
      <c r="C2902" s="69" t="str">
        <f t="shared" si="68"/>
        <v/>
      </c>
      <c r="D2902" s="69" t="str">
        <f t="shared" si="69"/>
        <v/>
      </c>
      <c r="E2902" s="69" t="str">
        <f t="shared" si="70"/>
        <v/>
      </c>
      <c r="F2902" s="69" t="e">
        <f t="shared" si="71"/>
        <v>#VALUE!</v>
      </c>
    </row>
    <row r="2903" spans="1:6">
      <c r="A2903" s="68" t="e">
        <f t="shared" si="66"/>
        <v>#REF!</v>
      </c>
      <c r="B2903" s="68" t="e">
        <f t="shared" si="67"/>
        <v>#REF!</v>
      </c>
      <c r="C2903" s="69" t="str">
        <f t="shared" si="68"/>
        <v/>
      </c>
      <c r="D2903" s="69" t="str">
        <f t="shared" si="69"/>
        <v/>
      </c>
      <c r="E2903" s="69" t="str">
        <f t="shared" si="70"/>
        <v/>
      </c>
      <c r="F2903" s="69" t="e">
        <f t="shared" si="71"/>
        <v>#VALUE!</v>
      </c>
    </row>
    <row r="2904" spans="1:6">
      <c r="A2904" s="68" t="e">
        <f t="shared" si="66"/>
        <v>#REF!</v>
      </c>
      <c r="B2904" s="68" t="e">
        <f t="shared" si="67"/>
        <v>#REF!</v>
      </c>
      <c r="C2904" s="69" t="str">
        <f t="shared" si="68"/>
        <v/>
      </c>
      <c r="D2904" s="69" t="str">
        <f t="shared" si="69"/>
        <v/>
      </c>
      <c r="E2904" s="69" t="str">
        <f t="shared" si="70"/>
        <v/>
      </c>
      <c r="F2904" s="69" t="e">
        <f t="shared" si="71"/>
        <v>#VALUE!</v>
      </c>
    </row>
    <row r="2905" spans="1:6">
      <c r="A2905" s="68" t="e">
        <f t="shared" si="66"/>
        <v>#REF!</v>
      </c>
      <c r="B2905" s="68" t="e">
        <f t="shared" si="67"/>
        <v>#REF!</v>
      </c>
      <c r="C2905" s="69" t="str">
        <f t="shared" si="68"/>
        <v/>
      </c>
      <c r="D2905" s="69" t="str">
        <f t="shared" si="69"/>
        <v/>
      </c>
      <c r="E2905" s="69" t="str">
        <f t="shared" si="70"/>
        <v/>
      </c>
      <c r="F2905" s="69" t="e">
        <f t="shared" si="71"/>
        <v>#VALUE!</v>
      </c>
    </row>
    <row r="2906" spans="1:6">
      <c r="A2906" s="68" t="e">
        <f t="shared" si="66"/>
        <v>#REF!</v>
      </c>
      <c r="B2906" s="68" t="e">
        <f t="shared" si="67"/>
        <v>#REF!</v>
      </c>
      <c r="C2906" s="69" t="str">
        <f t="shared" si="68"/>
        <v/>
      </c>
      <c r="D2906" s="69" t="str">
        <f t="shared" si="69"/>
        <v/>
      </c>
      <c r="E2906" s="69" t="str">
        <f t="shared" si="70"/>
        <v/>
      </c>
      <c r="F2906" s="69" t="e">
        <f t="shared" si="71"/>
        <v>#VALUE!</v>
      </c>
    </row>
    <row r="2907" spans="1:6">
      <c r="A2907" s="68" t="e">
        <f t="shared" si="66"/>
        <v>#REF!</v>
      </c>
      <c r="B2907" s="68" t="e">
        <f t="shared" si="67"/>
        <v>#REF!</v>
      </c>
      <c r="C2907" s="69" t="str">
        <f t="shared" si="68"/>
        <v/>
      </c>
      <c r="D2907" s="69" t="str">
        <f t="shared" si="69"/>
        <v/>
      </c>
      <c r="E2907" s="69" t="str">
        <f t="shared" si="70"/>
        <v/>
      </c>
      <c r="F2907" s="69" t="e">
        <f t="shared" si="71"/>
        <v>#VALUE!</v>
      </c>
    </row>
    <row r="2908" spans="1:6">
      <c r="A2908" s="68" t="e">
        <f t="shared" si="66"/>
        <v>#REF!</v>
      </c>
      <c r="B2908" s="68" t="e">
        <f t="shared" si="67"/>
        <v>#REF!</v>
      </c>
      <c r="C2908" s="69" t="str">
        <f t="shared" si="68"/>
        <v/>
      </c>
      <c r="D2908" s="69" t="str">
        <f t="shared" si="69"/>
        <v/>
      </c>
      <c r="E2908" s="69" t="str">
        <f t="shared" si="70"/>
        <v/>
      </c>
      <c r="F2908" s="69" t="e">
        <f t="shared" si="71"/>
        <v>#VALUE!</v>
      </c>
    </row>
    <row r="2909" spans="1:6">
      <c r="A2909" s="68" t="e">
        <f t="shared" si="66"/>
        <v>#REF!</v>
      </c>
      <c r="B2909" s="68" t="e">
        <f t="shared" si="67"/>
        <v>#REF!</v>
      </c>
      <c r="C2909" s="69" t="str">
        <f t="shared" si="68"/>
        <v/>
      </c>
      <c r="D2909" s="69" t="str">
        <f t="shared" si="69"/>
        <v/>
      </c>
      <c r="E2909" s="69" t="str">
        <f t="shared" si="70"/>
        <v/>
      </c>
      <c r="F2909" s="69" t="e">
        <f t="shared" si="71"/>
        <v>#VALUE!</v>
      </c>
    </row>
    <row r="2910" spans="1:6">
      <c r="A2910" s="68" t="e">
        <f t="shared" si="66"/>
        <v>#REF!</v>
      </c>
      <c r="B2910" s="68" t="e">
        <f t="shared" si="67"/>
        <v>#REF!</v>
      </c>
      <c r="C2910" s="69" t="str">
        <f t="shared" si="68"/>
        <v/>
      </c>
      <c r="D2910" s="69" t="str">
        <f t="shared" si="69"/>
        <v/>
      </c>
      <c r="E2910" s="69" t="str">
        <f t="shared" si="70"/>
        <v/>
      </c>
      <c r="F2910" s="69" t="e">
        <f t="shared" si="71"/>
        <v>#VALUE!</v>
      </c>
    </row>
    <row r="2911" spans="1:6">
      <c r="A2911" s="68" t="e">
        <f t="shared" si="66"/>
        <v>#REF!</v>
      </c>
      <c r="B2911" s="68" t="e">
        <f t="shared" si="67"/>
        <v>#REF!</v>
      </c>
      <c r="C2911" s="69" t="str">
        <f t="shared" si="68"/>
        <v/>
      </c>
      <c r="D2911" s="69" t="str">
        <f t="shared" si="69"/>
        <v/>
      </c>
      <c r="E2911" s="69" t="str">
        <f t="shared" si="70"/>
        <v/>
      </c>
      <c r="F2911" s="69" t="e">
        <f t="shared" si="71"/>
        <v>#VALUE!</v>
      </c>
    </row>
    <row r="2912" spans="1:6">
      <c r="A2912" s="68" t="e">
        <f t="shared" si="66"/>
        <v>#REF!</v>
      </c>
      <c r="B2912" s="68" t="e">
        <f t="shared" si="67"/>
        <v>#REF!</v>
      </c>
      <c r="C2912" s="69" t="str">
        <f t="shared" si="68"/>
        <v/>
      </c>
      <c r="D2912" s="69" t="str">
        <f t="shared" si="69"/>
        <v/>
      </c>
      <c r="E2912" s="69" t="str">
        <f t="shared" si="70"/>
        <v/>
      </c>
      <c r="F2912" s="69" t="e">
        <f t="shared" si="71"/>
        <v>#VALUE!</v>
      </c>
    </row>
    <row r="2913" spans="1:6">
      <c r="A2913" s="68" t="e">
        <f t="shared" si="66"/>
        <v>#REF!</v>
      </c>
      <c r="B2913" s="68" t="e">
        <f t="shared" si="67"/>
        <v>#REF!</v>
      </c>
      <c r="C2913" s="69" t="str">
        <f t="shared" si="68"/>
        <v/>
      </c>
      <c r="D2913" s="69" t="str">
        <f t="shared" si="69"/>
        <v/>
      </c>
      <c r="E2913" s="69" t="str">
        <f t="shared" si="70"/>
        <v/>
      </c>
      <c r="F2913" s="69" t="e">
        <f t="shared" si="71"/>
        <v>#VALUE!</v>
      </c>
    </row>
    <row r="2914" spans="1:6">
      <c r="A2914" s="68" t="e">
        <f t="shared" si="66"/>
        <v>#REF!</v>
      </c>
      <c r="B2914" s="68" t="e">
        <f t="shared" si="67"/>
        <v>#REF!</v>
      </c>
      <c r="C2914" s="69" t="str">
        <f t="shared" si="68"/>
        <v/>
      </c>
      <c r="D2914" s="69" t="str">
        <f t="shared" si="69"/>
        <v/>
      </c>
      <c r="E2914" s="69" t="str">
        <f t="shared" si="70"/>
        <v/>
      </c>
      <c r="F2914" s="69" t="e">
        <f t="shared" si="71"/>
        <v>#VALUE!</v>
      </c>
    </row>
    <row r="2915" spans="1:6">
      <c r="A2915" s="68" t="e">
        <f t="shared" si="66"/>
        <v>#REF!</v>
      </c>
      <c r="B2915" s="68" t="e">
        <f t="shared" si="67"/>
        <v>#REF!</v>
      </c>
      <c r="C2915" s="69" t="str">
        <f t="shared" si="68"/>
        <v/>
      </c>
      <c r="D2915" s="69" t="str">
        <f t="shared" si="69"/>
        <v/>
      </c>
      <c r="E2915" s="69" t="str">
        <f t="shared" si="70"/>
        <v/>
      </c>
      <c r="F2915" s="69" t="e">
        <f t="shared" si="71"/>
        <v>#VALUE!</v>
      </c>
    </row>
    <row r="2916" spans="1:6">
      <c r="A2916" s="68" t="e">
        <f t="shared" si="66"/>
        <v>#REF!</v>
      </c>
      <c r="B2916" s="68" t="e">
        <f t="shared" si="67"/>
        <v>#REF!</v>
      </c>
      <c r="C2916" s="69" t="str">
        <f t="shared" si="68"/>
        <v/>
      </c>
      <c r="D2916" s="69" t="str">
        <f t="shared" si="69"/>
        <v/>
      </c>
      <c r="E2916" s="69" t="str">
        <f t="shared" si="70"/>
        <v/>
      </c>
      <c r="F2916" s="69" t="e">
        <f t="shared" si="71"/>
        <v>#VALUE!</v>
      </c>
    </row>
    <row r="2917" spans="1:6">
      <c r="A2917" s="68" t="e">
        <f t="shared" si="66"/>
        <v>#REF!</v>
      </c>
      <c r="B2917" s="68" t="e">
        <f t="shared" si="67"/>
        <v>#REF!</v>
      </c>
      <c r="C2917" s="69" t="str">
        <f t="shared" si="68"/>
        <v/>
      </c>
      <c r="D2917" s="69" t="str">
        <f t="shared" si="69"/>
        <v/>
      </c>
      <c r="E2917" s="69" t="str">
        <f t="shared" si="70"/>
        <v/>
      </c>
      <c r="F2917" s="69" t="e">
        <f t="shared" si="71"/>
        <v>#VALUE!</v>
      </c>
    </row>
    <row r="2918" spans="1:6">
      <c r="A2918" s="68" t="e">
        <f t="shared" si="66"/>
        <v>#REF!</v>
      </c>
      <c r="B2918" s="68" t="e">
        <f t="shared" si="67"/>
        <v>#REF!</v>
      </c>
      <c r="C2918" s="69" t="str">
        <f t="shared" si="68"/>
        <v/>
      </c>
      <c r="D2918" s="69" t="str">
        <f t="shared" si="69"/>
        <v/>
      </c>
      <c r="E2918" s="69" t="str">
        <f t="shared" si="70"/>
        <v/>
      </c>
      <c r="F2918" s="69" t="e">
        <f t="shared" si="71"/>
        <v>#VALUE!</v>
      </c>
    </row>
    <row r="2919" spans="1:6">
      <c r="A2919" s="68" t="e">
        <f t="shared" si="66"/>
        <v>#REF!</v>
      </c>
      <c r="B2919" s="68" t="e">
        <f t="shared" si="67"/>
        <v>#REF!</v>
      </c>
      <c r="C2919" s="69" t="str">
        <f t="shared" si="68"/>
        <v/>
      </c>
      <c r="D2919" s="69" t="str">
        <f t="shared" si="69"/>
        <v/>
      </c>
      <c r="E2919" s="69" t="str">
        <f t="shared" si="70"/>
        <v/>
      </c>
      <c r="F2919" s="69" t="e">
        <f t="shared" si="71"/>
        <v>#VALUE!</v>
      </c>
    </row>
    <row r="2920" spans="1:6">
      <c r="A2920" s="68" t="e">
        <f t="shared" si="66"/>
        <v>#REF!</v>
      </c>
      <c r="B2920" s="68" t="e">
        <f t="shared" si="67"/>
        <v>#REF!</v>
      </c>
      <c r="C2920" s="69" t="str">
        <f t="shared" si="68"/>
        <v/>
      </c>
      <c r="D2920" s="69" t="str">
        <f t="shared" si="69"/>
        <v/>
      </c>
      <c r="E2920" s="69" t="str">
        <f t="shared" si="70"/>
        <v/>
      </c>
      <c r="F2920" s="69" t="e">
        <f t="shared" si="71"/>
        <v>#VALUE!</v>
      </c>
    </row>
    <row r="2921" spans="1:6">
      <c r="A2921" s="68" t="e">
        <f t="shared" si="66"/>
        <v>#REF!</v>
      </c>
      <c r="B2921" s="68" t="e">
        <f t="shared" si="67"/>
        <v>#REF!</v>
      </c>
      <c r="C2921" s="69" t="str">
        <f t="shared" si="68"/>
        <v/>
      </c>
      <c r="D2921" s="69" t="str">
        <f t="shared" si="69"/>
        <v/>
      </c>
      <c r="E2921" s="69" t="str">
        <f t="shared" si="70"/>
        <v/>
      </c>
      <c r="F2921" s="69" t="e">
        <f t="shared" si="71"/>
        <v>#VALUE!</v>
      </c>
    </row>
    <row r="2922" spans="1:6">
      <c r="A2922" s="68" t="e">
        <f t="shared" si="66"/>
        <v>#REF!</v>
      </c>
      <c r="B2922" s="68" t="e">
        <f t="shared" si="67"/>
        <v>#REF!</v>
      </c>
      <c r="C2922" s="69" t="str">
        <f t="shared" si="68"/>
        <v/>
      </c>
      <c r="D2922" s="69" t="str">
        <f t="shared" si="69"/>
        <v/>
      </c>
      <c r="E2922" s="69" t="str">
        <f t="shared" si="70"/>
        <v/>
      </c>
      <c r="F2922" s="69" t="e">
        <f t="shared" si="71"/>
        <v>#VALUE!</v>
      </c>
    </row>
    <row r="2923" spans="1:6">
      <c r="A2923" s="68" t="e">
        <f t="shared" si="66"/>
        <v>#REF!</v>
      </c>
      <c r="B2923" s="68" t="e">
        <f t="shared" si="67"/>
        <v>#REF!</v>
      </c>
      <c r="C2923" s="69" t="str">
        <f t="shared" si="68"/>
        <v/>
      </c>
      <c r="D2923" s="69" t="str">
        <f t="shared" si="69"/>
        <v/>
      </c>
      <c r="E2923" s="69" t="str">
        <f t="shared" si="70"/>
        <v/>
      </c>
      <c r="F2923" s="69" t="e">
        <f t="shared" si="71"/>
        <v>#VALUE!</v>
      </c>
    </row>
    <row r="2924" spans="1:6">
      <c r="A2924" s="68" t="e">
        <f t="shared" si="66"/>
        <v>#REF!</v>
      </c>
      <c r="B2924" s="68" t="e">
        <f t="shared" si="67"/>
        <v>#REF!</v>
      </c>
      <c r="C2924" s="69" t="str">
        <f t="shared" si="68"/>
        <v/>
      </c>
      <c r="D2924" s="69" t="str">
        <f t="shared" si="69"/>
        <v/>
      </c>
      <c r="E2924" s="69" t="str">
        <f t="shared" si="70"/>
        <v/>
      </c>
      <c r="F2924" s="69" t="e">
        <f t="shared" si="71"/>
        <v>#VALUE!</v>
      </c>
    </row>
    <row r="2925" spans="1:6">
      <c r="A2925" s="68" t="e">
        <f t="shared" si="66"/>
        <v>#REF!</v>
      </c>
      <c r="B2925" s="68" t="e">
        <f t="shared" si="67"/>
        <v>#REF!</v>
      </c>
      <c r="C2925" s="69" t="str">
        <f t="shared" si="68"/>
        <v/>
      </c>
      <c r="D2925" s="69" t="str">
        <f t="shared" si="69"/>
        <v/>
      </c>
      <c r="E2925" s="69" t="str">
        <f t="shared" si="70"/>
        <v/>
      </c>
      <c r="F2925" s="69" t="e">
        <f t="shared" si="71"/>
        <v>#VALUE!</v>
      </c>
    </row>
    <row r="2926" spans="1:6">
      <c r="A2926" s="68" t="e">
        <f t="shared" si="66"/>
        <v>#REF!</v>
      </c>
      <c r="B2926" s="68" t="e">
        <f t="shared" si="67"/>
        <v>#REF!</v>
      </c>
      <c r="C2926" s="69" t="str">
        <f t="shared" si="68"/>
        <v/>
      </c>
      <c r="D2926" s="69" t="str">
        <f t="shared" si="69"/>
        <v/>
      </c>
      <c r="E2926" s="69" t="str">
        <f t="shared" si="70"/>
        <v/>
      </c>
      <c r="F2926" s="69" t="e">
        <f t="shared" si="71"/>
        <v>#VALUE!</v>
      </c>
    </row>
    <row r="2927" spans="1:6">
      <c r="A2927" s="68" t="e">
        <f t="shared" si="66"/>
        <v>#REF!</v>
      </c>
      <c r="B2927" s="68" t="e">
        <f t="shared" si="67"/>
        <v>#REF!</v>
      </c>
      <c r="C2927" s="69" t="str">
        <f t="shared" si="68"/>
        <v/>
      </c>
      <c r="D2927" s="69" t="str">
        <f t="shared" si="69"/>
        <v/>
      </c>
      <c r="E2927" s="69" t="str">
        <f t="shared" si="70"/>
        <v/>
      </c>
      <c r="F2927" s="69" t="e">
        <f t="shared" si="71"/>
        <v>#VALUE!</v>
      </c>
    </row>
    <row r="2928" spans="1:6">
      <c r="A2928" s="68" t="e">
        <f t="shared" si="66"/>
        <v>#REF!</v>
      </c>
      <c r="B2928" s="68" t="e">
        <f t="shared" si="67"/>
        <v>#REF!</v>
      </c>
      <c r="C2928" s="69" t="str">
        <f t="shared" si="68"/>
        <v/>
      </c>
      <c r="D2928" s="69" t="str">
        <f t="shared" si="69"/>
        <v/>
      </c>
      <c r="E2928" s="69" t="str">
        <f t="shared" si="70"/>
        <v/>
      </c>
      <c r="F2928" s="69" t="e">
        <f t="shared" si="71"/>
        <v>#VALUE!</v>
      </c>
    </row>
    <row r="2929" spans="1:6">
      <c r="A2929" s="68" t="e">
        <f t="shared" si="66"/>
        <v>#REF!</v>
      </c>
      <c r="B2929" s="68" t="e">
        <f t="shared" si="67"/>
        <v>#REF!</v>
      </c>
      <c r="C2929" s="69" t="str">
        <f t="shared" si="68"/>
        <v/>
      </c>
      <c r="D2929" s="69" t="str">
        <f t="shared" si="69"/>
        <v/>
      </c>
      <c r="E2929" s="69" t="str">
        <f t="shared" si="70"/>
        <v/>
      </c>
      <c r="F2929" s="69" t="e">
        <f t="shared" si="71"/>
        <v>#VALUE!</v>
      </c>
    </row>
    <row r="2930" spans="1:6">
      <c r="A2930" s="68" t="e">
        <f t="shared" si="66"/>
        <v>#REF!</v>
      </c>
      <c r="B2930" s="68" t="e">
        <f t="shared" si="67"/>
        <v>#REF!</v>
      </c>
      <c r="C2930" s="69" t="str">
        <f t="shared" si="68"/>
        <v/>
      </c>
      <c r="D2930" s="69" t="str">
        <f t="shared" si="69"/>
        <v/>
      </c>
      <c r="E2930" s="69" t="str">
        <f t="shared" si="70"/>
        <v/>
      </c>
      <c r="F2930" s="69" t="e">
        <f t="shared" si="71"/>
        <v>#VALUE!</v>
      </c>
    </row>
    <row r="2931" spans="1:6">
      <c r="A2931" s="68" t="e">
        <f t="shared" si="66"/>
        <v>#REF!</v>
      </c>
      <c r="B2931" s="68" t="e">
        <f t="shared" si="67"/>
        <v>#REF!</v>
      </c>
      <c r="C2931" s="69" t="str">
        <f t="shared" si="68"/>
        <v/>
      </c>
      <c r="D2931" s="69" t="str">
        <f t="shared" si="69"/>
        <v/>
      </c>
      <c r="E2931" s="69" t="str">
        <f t="shared" si="70"/>
        <v/>
      </c>
      <c r="F2931" s="69" t="e">
        <f t="shared" si="71"/>
        <v>#VALUE!</v>
      </c>
    </row>
    <row r="2932" spans="1:6">
      <c r="A2932" s="68" t="e">
        <f t="shared" si="66"/>
        <v>#REF!</v>
      </c>
      <c r="B2932" s="68" t="e">
        <f t="shared" si="67"/>
        <v>#REF!</v>
      </c>
      <c r="C2932" s="69" t="str">
        <f t="shared" si="68"/>
        <v/>
      </c>
      <c r="D2932" s="69" t="str">
        <f t="shared" si="69"/>
        <v/>
      </c>
      <c r="E2932" s="69" t="str">
        <f t="shared" si="70"/>
        <v/>
      </c>
      <c r="F2932" s="69" t="e">
        <f t="shared" si="71"/>
        <v>#VALUE!</v>
      </c>
    </row>
    <row r="2933" spans="1:6">
      <c r="A2933" s="68" t="e">
        <f t="shared" si="66"/>
        <v>#REF!</v>
      </c>
      <c r="B2933" s="68" t="e">
        <f t="shared" si="67"/>
        <v>#REF!</v>
      </c>
      <c r="C2933" s="69" t="str">
        <f t="shared" si="68"/>
        <v/>
      </c>
      <c r="D2933" s="69" t="str">
        <f t="shared" si="69"/>
        <v/>
      </c>
      <c r="E2933" s="69" t="str">
        <f t="shared" si="70"/>
        <v/>
      </c>
      <c r="F2933" s="69" t="e">
        <f t="shared" si="71"/>
        <v>#VALUE!</v>
      </c>
    </row>
    <row r="2934" spans="1:6">
      <c r="A2934" s="68" t="e">
        <f t="shared" si="66"/>
        <v>#REF!</v>
      </c>
      <c r="B2934" s="68" t="e">
        <f t="shared" si="67"/>
        <v>#REF!</v>
      </c>
      <c r="C2934" s="69" t="str">
        <f t="shared" si="68"/>
        <v/>
      </c>
      <c r="D2934" s="69" t="str">
        <f t="shared" si="69"/>
        <v/>
      </c>
      <c r="E2934" s="69" t="str">
        <f t="shared" si="70"/>
        <v/>
      </c>
      <c r="F2934" s="69" t="e">
        <f t="shared" si="71"/>
        <v>#VALUE!</v>
      </c>
    </row>
    <row r="2935" spans="1:6">
      <c r="A2935" s="68" t="e">
        <f t="shared" si="66"/>
        <v>#REF!</v>
      </c>
      <c r="B2935" s="68" t="e">
        <f t="shared" si="67"/>
        <v>#REF!</v>
      </c>
      <c r="C2935" s="69" t="str">
        <f t="shared" si="68"/>
        <v/>
      </c>
      <c r="D2935" s="69" t="str">
        <f t="shared" si="69"/>
        <v/>
      </c>
      <c r="E2935" s="69" t="str">
        <f t="shared" si="70"/>
        <v/>
      </c>
      <c r="F2935" s="69" t="e">
        <f t="shared" si="71"/>
        <v>#VALUE!</v>
      </c>
    </row>
    <row r="2936" spans="1:6">
      <c r="A2936" s="68" t="e">
        <f t="shared" si="66"/>
        <v>#REF!</v>
      </c>
      <c r="B2936" s="68" t="e">
        <f t="shared" si="67"/>
        <v>#REF!</v>
      </c>
      <c r="C2936" s="69" t="str">
        <f t="shared" si="68"/>
        <v/>
      </c>
      <c r="D2936" s="69" t="str">
        <f t="shared" si="69"/>
        <v/>
      </c>
      <c r="E2936" s="69" t="str">
        <f t="shared" si="70"/>
        <v/>
      </c>
      <c r="F2936" s="69" t="e">
        <f t="shared" si="71"/>
        <v>#VALUE!</v>
      </c>
    </row>
    <row r="2937" spans="1:6">
      <c r="A2937" s="68" t="e">
        <f t="shared" si="66"/>
        <v>#REF!</v>
      </c>
      <c r="B2937" s="68" t="e">
        <f t="shared" si="67"/>
        <v>#REF!</v>
      </c>
      <c r="C2937" s="69" t="str">
        <f t="shared" si="68"/>
        <v/>
      </c>
      <c r="D2937" s="69" t="str">
        <f t="shared" si="69"/>
        <v/>
      </c>
      <c r="E2937" s="69" t="str">
        <f t="shared" si="70"/>
        <v/>
      </c>
      <c r="F2937" s="69" t="e">
        <f t="shared" si="71"/>
        <v>#VALUE!</v>
      </c>
    </row>
    <row r="2938" spans="1:6">
      <c r="A2938" s="68" t="e">
        <f t="shared" si="66"/>
        <v>#REF!</v>
      </c>
      <c r="B2938" s="68" t="e">
        <f t="shared" si="67"/>
        <v>#REF!</v>
      </c>
      <c r="C2938" s="69" t="str">
        <f t="shared" si="68"/>
        <v/>
      </c>
      <c r="D2938" s="69" t="str">
        <f t="shared" si="69"/>
        <v/>
      </c>
      <c r="E2938" s="69" t="str">
        <f t="shared" si="70"/>
        <v/>
      </c>
      <c r="F2938" s="69" t="e">
        <f t="shared" si="71"/>
        <v>#VALUE!</v>
      </c>
    </row>
    <row r="2939" spans="1:6">
      <c r="A2939" s="68" t="e">
        <f t="shared" si="66"/>
        <v>#REF!</v>
      </c>
      <c r="B2939" s="68" t="e">
        <f t="shared" si="67"/>
        <v>#REF!</v>
      </c>
      <c r="C2939" s="69" t="str">
        <f t="shared" si="68"/>
        <v/>
      </c>
      <c r="D2939" s="69" t="str">
        <f t="shared" si="69"/>
        <v/>
      </c>
      <c r="E2939" s="69" t="str">
        <f t="shared" si="70"/>
        <v/>
      </c>
      <c r="F2939" s="69" t="e">
        <f t="shared" si="71"/>
        <v>#VALUE!</v>
      </c>
    </row>
    <row r="2940" spans="1:6">
      <c r="A2940" s="68" t="e">
        <f t="shared" si="66"/>
        <v>#REF!</v>
      </c>
      <c r="B2940" s="68" t="e">
        <f t="shared" si="67"/>
        <v>#REF!</v>
      </c>
      <c r="C2940" s="69" t="str">
        <f t="shared" si="68"/>
        <v/>
      </c>
      <c r="D2940" s="69" t="str">
        <f t="shared" si="69"/>
        <v/>
      </c>
      <c r="E2940" s="69" t="str">
        <f t="shared" si="70"/>
        <v/>
      </c>
      <c r="F2940" s="69" t="e">
        <f t="shared" si="71"/>
        <v>#VALUE!</v>
      </c>
    </row>
    <row r="2941" spans="1:6">
      <c r="A2941" s="68" t="e">
        <f t="shared" si="66"/>
        <v>#REF!</v>
      </c>
      <c r="B2941" s="68" t="e">
        <f t="shared" si="67"/>
        <v>#REF!</v>
      </c>
      <c r="C2941" s="69" t="str">
        <f t="shared" si="68"/>
        <v/>
      </c>
      <c r="D2941" s="69" t="str">
        <f t="shared" si="69"/>
        <v/>
      </c>
      <c r="E2941" s="69" t="str">
        <f t="shared" si="70"/>
        <v/>
      </c>
      <c r="F2941" s="69" t="e">
        <f t="shared" si="71"/>
        <v>#VALUE!</v>
      </c>
    </row>
    <row r="2942" spans="1:6">
      <c r="A2942" s="68" t="e">
        <f t="shared" si="66"/>
        <v>#REF!</v>
      </c>
      <c r="B2942" s="68" t="e">
        <f t="shared" si="67"/>
        <v>#REF!</v>
      </c>
      <c r="C2942" s="69" t="str">
        <f t="shared" si="68"/>
        <v/>
      </c>
      <c r="D2942" s="69" t="str">
        <f t="shared" si="69"/>
        <v/>
      </c>
      <c r="E2942" s="69" t="str">
        <f t="shared" si="70"/>
        <v/>
      </c>
      <c r="F2942" s="69" t="e">
        <f t="shared" si="71"/>
        <v>#VALUE!</v>
      </c>
    </row>
    <row r="2943" spans="1:6">
      <c r="A2943" s="68" t="e">
        <f t="shared" si="66"/>
        <v>#REF!</v>
      </c>
      <c r="B2943" s="68" t="e">
        <f t="shared" si="67"/>
        <v>#REF!</v>
      </c>
      <c r="C2943" s="69" t="str">
        <f t="shared" si="68"/>
        <v/>
      </c>
      <c r="D2943" s="69" t="str">
        <f t="shared" si="69"/>
        <v/>
      </c>
      <c r="E2943" s="69" t="str">
        <f t="shared" si="70"/>
        <v/>
      </c>
      <c r="F2943" s="69" t="e">
        <f t="shared" si="71"/>
        <v>#VALUE!</v>
      </c>
    </row>
    <row r="2944" spans="1:6">
      <c r="A2944" s="68" t="e">
        <f t="shared" si="66"/>
        <v>#REF!</v>
      </c>
      <c r="B2944" s="68" t="e">
        <f t="shared" si="67"/>
        <v>#REF!</v>
      </c>
      <c r="C2944" s="69" t="str">
        <f t="shared" si="68"/>
        <v/>
      </c>
      <c r="D2944" s="69" t="str">
        <f t="shared" si="69"/>
        <v/>
      </c>
      <c r="E2944" s="69" t="str">
        <f t="shared" si="70"/>
        <v/>
      </c>
      <c r="F2944" s="69" t="e">
        <f t="shared" si="71"/>
        <v>#VALUE!</v>
      </c>
    </row>
    <row r="2945" spans="1:6">
      <c r="A2945" s="68" t="e">
        <f t="shared" si="66"/>
        <v>#REF!</v>
      </c>
      <c r="B2945" s="68" t="e">
        <f t="shared" si="67"/>
        <v>#REF!</v>
      </c>
      <c r="C2945" s="69" t="str">
        <f t="shared" si="68"/>
        <v/>
      </c>
      <c r="D2945" s="69" t="str">
        <f t="shared" si="69"/>
        <v/>
      </c>
      <c r="E2945" s="69" t="str">
        <f t="shared" si="70"/>
        <v/>
      </c>
      <c r="F2945" s="69" t="e">
        <f t="shared" si="71"/>
        <v>#VALUE!</v>
      </c>
    </row>
    <row r="2946" spans="1:6">
      <c r="A2946" s="68" t="e">
        <f t="shared" si="66"/>
        <v>#REF!</v>
      </c>
      <c r="B2946" s="68" t="e">
        <f t="shared" si="67"/>
        <v>#REF!</v>
      </c>
      <c r="C2946" s="69" t="str">
        <f t="shared" si="68"/>
        <v/>
      </c>
      <c r="D2946" s="69" t="str">
        <f t="shared" si="69"/>
        <v/>
      </c>
      <c r="E2946" s="69" t="str">
        <f t="shared" si="70"/>
        <v/>
      </c>
      <c r="F2946" s="69" t="e">
        <f t="shared" si="71"/>
        <v>#VALUE!</v>
      </c>
    </row>
    <row r="2947" spans="1:6">
      <c r="A2947" s="68" t="e">
        <f t="shared" si="66"/>
        <v>#REF!</v>
      </c>
      <c r="B2947" s="68" t="e">
        <f t="shared" si="67"/>
        <v>#REF!</v>
      </c>
      <c r="C2947" s="69" t="str">
        <f t="shared" si="68"/>
        <v/>
      </c>
      <c r="D2947" s="69" t="str">
        <f t="shared" si="69"/>
        <v/>
      </c>
      <c r="E2947" s="69" t="str">
        <f t="shared" si="70"/>
        <v/>
      </c>
      <c r="F2947" s="69" t="e">
        <f t="shared" si="71"/>
        <v>#VALUE!</v>
      </c>
    </row>
    <row r="2948" spans="1:6">
      <c r="A2948" s="68" t="e">
        <f t="shared" si="66"/>
        <v>#REF!</v>
      </c>
      <c r="B2948" s="68" t="e">
        <f t="shared" si="67"/>
        <v>#REF!</v>
      </c>
      <c r="C2948" s="69" t="str">
        <f t="shared" si="68"/>
        <v/>
      </c>
      <c r="D2948" s="69" t="str">
        <f t="shared" si="69"/>
        <v/>
      </c>
      <c r="E2948" s="69" t="str">
        <f t="shared" si="70"/>
        <v/>
      </c>
      <c r="F2948" s="69" t="e">
        <f t="shared" si="71"/>
        <v>#VALUE!</v>
      </c>
    </row>
    <row r="2949" spans="1:6">
      <c r="A2949" s="68" t="e">
        <f t="shared" si="66"/>
        <v>#REF!</v>
      </c>
      <c r="B2949" s="68" t="e">
        <f t="shared" si="67"/>
        <v>#REF!</v>
      </c>
      <c r="C2949" s="69" t="str">
        <f t="shared" si="68"/>
        <v/>
      </c>
      <c r="D2949" s="69" t="str">
        <f t="shared" si="69"/>
        <v/>
      </c>
      <c r="E2949" s="69" t="str">
        <f t="shared" si="70"/>
        <v/>
      </c>
      <c r="F2949" s="69" t="e">
        <f t="shared" si="71"/>
        <v>#VALUE!</v>
      </c>
    </row>
    <row r="2950" spans="1:6">
      <c r="A2950" s="68" t="e">
        <f t="shared" si="66"/>
        <v>#REF!</v>
      </c>
      <c r="B2950" s="68" t="e">
        <f t="shared" si="67"/>
        <v>#REF!</v>
      </c>
      <c r="C2950" s="69" t="str">
        <f t="shared" si="68"/>
        <v/>
      </c>
      <c r="D2950" s="69" t="str">
        <f t="shared" si="69"/>
        <v/>
      </c>
      <c r="E2950" s="69" t="str">
        <f t="shared" si="70"/>
        <v/>
      </c>
      <c r="F2950" s="69" t="e">
        <f t="shared" si="71"/>
        <v>#VALUE!</v>
      </c>
    </row>
    <row r="2951" spans="1:6">
      <c r="A2951" s="68" t="e">
        <f t="shared" si="66"/>
        <v>#REF!</v>
      </c>
      <c r="B2951" s="68" t="e">
        <f t="shared" si="67"/>
        <v>#REF!</v>
      </c>
      <c r="C2951" s="69" t="str">
        <f t="shared" si="68"/>
        <v/>
      </c>
      <c r="D2951" s="69" t="str">
        <f t="shared" si="69"/>
        <v/>
      </c>
      <c r="E2951" s="69" t="str">
        <f t="shared" si="70"/>
        <v/>
      </c>
      <c r="F2951" s="69" t="e">
        <f t="shared" si="71"/>
        <v>#VALUE!</v>
      </c>
    </row>
    <row r="2952" spans="1:6">
      <c r="A2952" s="68" t="e">
        <f t="shared" si="66"/>
        <v>#REF!</v>
      </c>
      <c r="B2952" s="68" t="e">
        <f t="shared" si="67"/>
        <v>#REF!</v>
      </c>
      <c r="C2952" s="69" t="str">
        <f t="shared" si="68"/>
        <v/>
      </c>
      <c r="D2952" s="69" t="str">
        <f t="shared" si="69"/>
        <v/>
      </c>
      <c r="E2952" s="69" t="str">
        <f t="shared" si="70"/>
        <v/>
      </c>
      <c r="F2952" s="69" t="e">
        <f t="shared" si="71"/>
        <v>#VALUE!</v>
      </c>
    </row>
    <row r="2953" spans="1:6">
      <c r="A2953" s="68" t="e">
        <f t="shared" si="66"/>
        <v>#REF!</v>
      </c>
      <c r="B2953" s="68" t="e">
        <f t="shared" si="67"/>
        <v>#REF!</v>
      </c>
      <c r="C2953" s="69" t="str">
        <f t="shared" si="68"/>
        <v/>
      </c>
      <c r="D2953" s="69" t="str">
        <f t="shared" si="69"/>
        <v/>
      </c>
      <c r="E2953" s="69" t="str">
        <f t="shared" si="70"/>
        <v/>
      </c>
      <c r="F2953" s="69" t="e">
        <f t="shared" si="71"/>
        <v>#VALUE!</v>
      </c>
    </row>
    <row r="2954" spans="1:6">
      <c r="A2954" s="68" t="e">
        <f t="shared" si="66"/>
        <v>#REF!</v>
      </c>
      <c r="B2954" s="68" t="e">
        <f t="shared" si="67"/>
        <v>#REF!</v>
      </c>
      <c r="C2954" s="69" t="str">
        <f t="shared" si="68"/>
        <v/>
      </c>
      <c r="D2954" s="69" t="str">
        <f t="shared" si="69"/>
        <v/>
      </c>
      <c r="E2954" s="69" t="str">
        <f t="shared" si="70"/>
        <v/>
      </c>
      <c r="F2954" s="69" t="e">
        <f t="shared" si="71"/>
        <v>#VALUE!</v>
      </c>
    </row>
    <row r="2955" spans="1:6">
      <c r="A2955" s="68" t="e">
        <f t="shared" si="66"/>
        <v>#REF!</v>
      </c>
      <c r="B2955" s="68" t="e">
        <f t="shared" si="67"/>
        <v>#REF!</v>
      </c>
      <c r="C2955" s="69" t="str">
        <f t="shared" si="68"/>
        <v/>
      </c>
      <c r="D2955" s="69" t="str">
        <f t="shared" si="69"/>
        <v/>
      </c>
      <c r="E2955" s="69" t="str">
        <f t="shared" si="70"/>
        <v/>
      </c>
      <c r="F2955" s="69" t="e">
        <f t="shared" si="71"/>
        <v>#VALUE!</v>
      </c>
    </row>
    <row r="2956" spans="1:6">
      <c r="A2956" s="68" t="e">
        <f t="shared" si="66"/>
        <v>#REF!</v>
      </c>
      <c r="B2956" s="68" t="e">
        <f t="shared" si="67"/>
        <v>#REF!</v>
      </c>
      <c r="C2956" s="69" t="str">
        <f t="shared" si="68"/>
        <v/>
      </c>
      <c r="D2956" s="69" t="str">
        <f t="shared" si="69"/>
        <v/>
      </c>
      <c r="E2956" s="69" t="str">
        <f t="shared" si="70"/>
        <v/>
      </c>
      <c r="F2956" s="69" t="e">
        <f t="shared" si="71"/>
        <v>#VALUE!</v>
      </c>
    </row>
    <row r="2957" spans="1:6">
      <c r="A2957" s="68" t="e">
        <f t="shared" si="66"/>
        <v>#REF!</v>
      </c>
      <c r="B2957" s="68" t="e">
        <f t="shared" si="67"/>
        <v>#REF!</v>
      </c>
      <c r="C2957" s="69" t="str">
        <f t="shared" si="68"/>
        <v/>
      </c>
      <c r="D2957" s="69" t="str">
        <f t="shared" si="69"/>
        <v/>
      </c>
      <c r="E2957" s="69" t="str">
        <f t="shared" si="70"/>
        <v/>
      </c>
      <c r="F2957" s="69" t="e">
        <f t="shared" si="71"/>
        <v>#VALUE!</v>
      </c>
    </row>
    <row r="2958" spans="1:6">
      <c r="A2958" s="68" t="e">
        <f t="shared" si="66"/>
        <v>#REF!</v>
      </c>
      <c r="B2958" s="68" t="e">
        <f t="shared" si="67"/>
        <v>#REF!</v>
      </c>
      <c r="C2958" s="69" t="str">
        <f t="shared" si="68"/>
        <v/>
      </c>
      <c r="D2958" s="69" t="str">
        <f t="shared" si="69"/>
        <v/>
      </c>
      <c r="E2958" s="69" t="str">
        <f t="shared" si="70"/>
        <v/>
      </c>
      <c r="F2958" s="69" t="e">
        <f t="shared" si="71"/>
        <v>#VALUE!</v>
      </c>
    </row>
    <row r="2959" spans="1:6">
      <c r="A2959" s="68" t="e">
        <f t="shared" si="66"/>
        <v>#REF!</v>
      </c>
      <c r="B2959" s="68" t="e">
        <f t="shared" si="67"/>
        <v>#REF!</v>
      </c>
      <c r="C2959" s="69" t="str">
        <f t="shared" si="68"/>
        <v/>
      </c>
      <c r="D2959" s="69" t="str">
        <f t="shared" si="69"/>
        <v/>
      </c>
      <c r="E2959" s="69" t="str">
        <f t="shared" si="70"/>
        <v/>
      </c>
      <c r="F2959" s="69" t="e">
        <f t="shared" si="71"/>
        <v>#VALUE!</v>
      </c>
    </row>
    <row r="2960" spans="1:6">
      <c r="A2960" s="68" t="e">
        <f t="shared" si="66"/>
        <v>#REF!</v>
      </c>
      <c r="B2960" s="68" t="e">
        <f t="shared" si="67"/>
        <v>#REF!</v>
      </c>
      <c r="C2960" s="69" t="str">
        <f t="shared" si="68"/>
        <v/>
      </c>
      <c r="D2960" s="69" t="str">
        <f t="shared" si="69"/>
        <v/>
      </c>
      <c r="E2960" s="69" t="str">
        <f t="shared" si="70"/>
        <v/>
      </c>
      <c r="F2960" s="69" t="e">
        <f t="shared" si="71"/>
        <v>#VALUE!</v>
      </c>
    </row>
    <row r="2961" spans="1:6">
      <c r="A2961" s="68" t="e">
        <f t="shared" si="66"/>
        <v>#REF!</v>
      </c>
      <c r="B2961" s="68" t="e">
        <f t="shared" si="67"/>
        <v>#REF!</v>
      </c>
      <c r="C2961" s="69" t="str">
        <f t="shared" si="68"/>
        <v/>
      </c>
      <c r="D2961" s="69" t="str">
        <f t="shared" si="69"/>
        <v/>
      </c>
      <c r="E2961" s="69" t="str">
        <f t="shared" si="70"/>
        <v/>
      </c>
      <c r="F2961" s="69" t="e">
        <f t="shared" si="71"/>
        <v>#VALUE!</v>
      </c>
    </row>
    <row r="2962" spans="1:6">
      <c r="A2962" s="68" t="e">
        <f t="shared" si="66"/>
        <v>#REF!</v>
      </c>
      <c r="B2962" s="68" t="e">
        <f t="shared" si="67"/>
        <v>#REF!</v>
      </c>
      <c r="C2962" s="69" t="str">
        <f t="shared" si="68"/>
        <v/>
      </c>
      <c r="D2962" s="69" t="str">
        <f t="shared" si="69"/>
        <v/>
      </c>
      <c r="E2962" s="69" t="str">
        <f t="shared" si="70"/>
        <v/>
      </c>
      <c r="F2962" s="69" t="e">
        <f t="shared" si="71"/>
        <v>#VALUE!</v>
      </c>
    </row>
    <row r="2963" spans="1:6">
      <c r="A2963" s="68" t="e">
        <f t="shared" si="66"/>
        <v>#REF!</v>
      </c>
      <c r="B2963" s="68" t="e">
        <f t="shared" si="67"/>
        <v>#REF!</v>
      </c>
      <c r="C2963" s="69" t="str">
        <f t="shared" si="68"/>
        <v/>
      </c>
      <c r="D2963" s="69" t="str">
        <f t="shared" si="69"/>
        <v/>
      </c>
      <c r="E2963" s="69" t="str">
        <f t="shared" si="70"/>
        <v/>
      </c>
      <c r="F2963" s="69" t="e">
        <f t="shared" si="71"/>
        <v>#VALUE!</v>
      </c>
    </row>
    <row r="2964" spans="1:6">
      <c r="A2964" s="68" t="e">
        <f t="shared" si="66"/>
        <v>#REF!</v>
      </c>
      <c r="B2964" s="68" t="e">
        <f t="shared" si="67"/>
        <v>#REF!</v>
      </c>
      <c r="C2964" s="69" t="str">
        <f t="shared" si="68"/>
        <v/>
      </c>
      <c r="D2964" s="69" t="str">
        <f t="shared" si="69"/>
        <v/>
      </c>
      <c r="E2964" s="69" t="str">
        <f t="shared" si="70"/>
        <v/>
      </c>
      <c r="F2964" s="69" t="e">
        <f t="shared" si="71"/>
        <v>#VALUE!</v>
      </c>
    </row>
    <row r="2965" spans="1:6">
      <c r="A2965" s="68" t="e">
        <f t="shared" si="66"/>
        <v>#REF!</v>
      </c>
      <c r="B2965" s="68" t="e">
        <f t="shared" si="67"/>
        <v>#REF!</v>
      </c>
      <c r="C2965" s="69" t="str">
        <f t="shared" si="68"/>
        <v/>
      </c>
      <c r="D2965" s="69" t="str">
        <f t="shared" si="69"/>
        <v/>
      </c>
      <c r="E2965" s="69" t="str">
        <f t="shared" si="70"/>
        <v/>
      </c>
      <c r="F2965" s="69" t="e">
        <f t="shared" si="71"/>
        <v>#VALUE!</v>
      </c>
    </row>
    <row r="2966" spans="1:6">
      <c r="A2966" s="68" t="e">
        <f t="shared" si="66"/>
        <v>#REF!</v>
      </c>
      <c r="B2966" s="68" t="e">
        <f t="shared" si="67"/>
        <v>#REF!</v>
      </c>
      <c r="C2966" s="69" t="str">
        <f t="shared" si="68"/>
        <v/>
      </c>
      <c r="D2966" s="69" t="str">
        <f t="shared" si="69"/>
        <v/>
      </c>
      <c r="E2966" s="69" t="str">
        <f t="shared" si="70"/>
        <v/>
      </c>
      <c r="F2966" s="69" t="e">
        <f t="shared" si="71"/>
        <v>#VALUE!</v>
      </c>
    </row>
    <row r="2967" spans="1:6">
      <c r="A2967" s="68" t="e">
        <f t="shared" si="66"/>
        <v>#REF!</v>
      </c>
      <c r="B2967" s="68" t="e">
        <f t="shared" si="67"/>
        <v>#REF!</v>
      </c>
      <c r="C2967" s="69" t="str">
        <f t="shared" si="68"/>
        <v/>
      </c>
      <c r="D2967" s="69" t="str">
        <f t="shared" si="69"/>
        <v/>
      </c>
      <c r="E2967" s="69" t="str">
        <f t="shared" si="70"/>
        <v/>
      </c>
      <c r="F2967" s="69" t="e">
        <f t="shared" si="71"/>
        <v>#VALUE!</v>
      </c>
    </row>
    <row r="2968" spans="1:6">
      <c r="A2968" s="68" t="e">
        <f t="shared" si="66"/>
        <v>#REF!</v>
      </c>
      <c r="B2968" s="68" t="e">
        <f t="shared" si="67"/>
        <v>#REF!</v>
      </c>
      <c r="C2968" s="69" t="str">
        <f t="shared" si="68"/>
        <v/>
      </c>
      <c r="D2968" s="69" t="str">
        <f t="shared" si="69"/>
        <v/>
      </c>
      <c r="E2968" s="69" t="str">
        <f t="shared" si="70"/>
        <v/>
      </c>
      <c r="F2968" s="69" t="e">
        <f t="shared" si="71"/>
        <v>#VALUE!</v>
      </c>
    </row>
    <row r="2969" spans="1:6">
      <c r="A2969" s="68" t="e">
        <f t="shared" si="66"/>
        <v>#REF!</v>
      </c>
      <c r="B2969" s="68" t="e">
        <f t="shared" si="67"/>
        <v>#REF!</v>
      </c>
      <c r="C2969" s="69" t="str">
        <f t="shared" si="68"/>
        <v/>
      </c>
      <c r="D2969" s="69" t="str">
        <f t="shared" si="69"/>
        <v/>
      </c>
      <c r="E2969" s="69" t="str">
        <f t="shared" si="70"/>
        <v/>
      </c>
      <c r="F2969" s="69" t="e">
        <f t="shared" si="71"/>
        <v>#VALUE!</v>
      </c>
    </row>
    <row r="2970" spans="1:6">
      <c r="A2970" s="68" t="e">
        <f t="shared" si="66"/>
        <v>#REF!</v>
      </c>
      <c r="B2970" s="68" t="e">
        <f t="shared" si="67"/>
        <v>#REF!</v>
      </c>
      <c r="C2970" s="69" t="str">
        <f t="shared" si="68"/>
        <v/>
      </c>
      <c r="D2970" s="69" t="str">
        <f t="shared" si="69"/>
        <v/>
      </c>
      <c r="E2970" s="69" t="str">
        <f t="shared" si="70"/>
        <v/>
      </c>
      <c r="F2970" s="69" t="e">
        <f t="shared" si="71"/>
        <v>#VALUE!</v>
      </c>
    </row>
    <row r="2971" spans="1:6">
      <c r="A2971" s="68" t="e">
        <f t="shared" si="66"/>
        <v>#REF!</v>
      </c>
      <c r="B2971" s="68" t="e">
        <f t="shared" si="67"/>
        <v>#REF!</v>
      </c>
      <c r="C2971" s="69" t="str">
        <f t="shared" si="68"/>
        <v/>
      </c>
      <c r="D2971" s="69" t="str">
        <f t="shared" si="69"/>
        <v/>
      </c>
      <c r="E2971" s="69" t="str">
        <f t="shared" si="70"/>
        <v/>
      </c>
      <c r="F2971" s="69" t="e">
        <f t="shared" si="71"/>
        <v>#VALUE!</v>
      </c>
    </row>
    <row r="2972" spans="1:6">
      <c r="A2972" s="68" t="e">
        <f t="shared" si="66"/>
        <v>#REF!</v>
      </c>
      <c r="B2972" s="68" t="e">
        <f t="shared" si="67"/>
        <v>#REF!</v>
      </c>
      <c r="C2972" s="69" t="str">
        <f t="shared" si="68"/>
        <v/>
      </c>
      <c r="D2972" s="69" t="str">
        <f t="shared" si="69"/>
        <v/>
      </c>
      <c r="E2972" s="69" t="str">
        <f t="shared" si="70"/>
        <v/>
      </c>
      <c r="F2972" s="69" t="e">
        <f t="shared" si="71"/>
        <v>#VALUE!</v>
      </c>
    </row>
    <row r="2973" spans="1:6">
      <c r="A2973" s="68" t="e">
        <f t="shared" si="66"/>
        <v>#REF!</v>
      </c>
      <c r="B2973" s="68" t="e">
        <f t="shared" si="67"/>
        <v>#REF!</v>
      </c>
      <c r="C2973" s="69" t="str">
        <f t="shared" si="68"/>
        <v/>
      </c>
      <c r="D2973" s="69" t="str">
        <f t="shared" si="69"/>
        <v/>
      </c>
      <c r="E2973" s="69" t="str">
        <f t="shared" si="70"/>
        <v/>
      </c>
      <c r="F2973" s="69" t="e">
        <f t="shared" si="71"/>
        <v>#VALUE!</v>
      </c>
    </row>
    <row r="2974" spans="1:6">
      <c r="A2974" s="68" t="e">
        <f t="shared" si="66"/>
        <v>#REF!</v>
      </c>
      <c r="B2974" s="68" t="e">
        <f t="shared" si="67"/>
        <v>#REF!</v>
      </c>
      <c r="C2974" s="69" t="str">
        <f t="shared" si="68"/>
        <v/>
      </c>
      <c r="D2974" s="69" t="str">
        <f t="shared" si="69"/>
        <v/>
      </c>
      <c r="E2974" s="69" t="str">
        <f t="shared" si="70"/>
        <v/>
      </c>
      <c r="F2974" s="69" t="e">
        <f t="shared" si="71"/>
        <v>#VALUE!</v>
      </c>
    </row>
    <row r="2975" spans="1:6">
      <c r="A2975" s="68" t="e">
        <f t="shared" si="66"/>
        <v>#REF!</v>
      </c>
      <c r="B2975" s="68" t="e">
        <f t="shared" si="67"/>
        <v>#REF!</v>
      </c>
      <c r="C2975" s="69" t="str">
        <f t="shared" si="68"/>
        <v/>
      </c>
      <c r="D2975" s="69" t="str">
        <f t="shared" si="69"/>
        <v/>
      </c>
      <c r="E2975" s="69" t="str">
        <f t="shared" si="70"/>
        <v/>
      </c>
      <c r="F2975" s="69" t="e">
        <f t="shared" si="71"/>
        <v>#VALUE!</v>
      </c>
    </row>
    <row r="2976" spans="1:6">
      <c r="A2976" s="68" t="e">
        <f t="shared" si="66"/>
        <v>#REF!</v>
      </c>
      <c r="B2976" s="68" t="e">
        <f t="shared" si="67"/>
        <v>#REF!</v>
      </c>
      <c r="C2976" s="69" t="str">
        <f t="shared" si="68"/>
        <v/>
      </c>
      <c r="D2976" s="69" t="str">
        <f t="shared" si="69"/>
        <v/>
      </c>
      <c r="E2976" s="69" t="str">
        <f t="shared" si="70"/>
        <v/>
      </c>
      <c r="F2976" s="69" t="e">
        <f t="shared" si="71"/>
        <v>#VALUE!</v>
      </c>
    </row>
    <row r="2977" spans="1:6">
      <c r="A2977" s="68" t="e">
        <f t="shared" si="66"/>
        <v>#REF!</v>
      </c>
      <c r="B2977" s="68" t="e">
        <f t="shared" si="67"/>
        <v>#REF!</v>
      </c>
      <c r="C2977" s="69" t="str">
        <f t="shared" si="68"/>
        <v/>
      </c>
      <c r="D2977" s="69" t="str">
        <f t="shared" si="69"/>
        <v/>
      </c>
      <c r="E2977" s="69" t="str">
        <f t="shared" si="70"/>
        <v/>
      </c>
      <c r="F2977" s="69" t="e">
        <f t="shared" si="71"/>
        <v>#VALUE!</v>
      </c>
    </row>
    <row r="2978" spans="1:6">
      <c r="A2978" s="68" t="e">
        <f t="shared" si="66"/>
        <v>#REF!</v>
      </c>
      <c r="B2978" s="68" t="e">
        <f t="shared" si="67"/>
        <v>#REF!</v>
      </c>
      <c r="C2978" s="69" t="str">
        <f t="shared" si="68"/>
        <v/>
      </c>
      <c r="D2978" s="69" t="str">
        <f t="shared" si="69"/>
        <v/>
      </c>
      <c r="E2978" s="69" t="str">
        <f t="shared" si="70"/>
        <v/>
      </c>
      <c r="F2978" s="69" t="e">
        <f t="shared" si="71"/>
        <v>#VALUE!</v>
      </c>
    </row>
    <row r="2979" spans="1:6">
      <c r="A2979" s="68" t="e">
        <f t="shared" si="66"/>
        <v>#REF!</v>
      </c>
      <c r="B2979" s="68" t="e">
        <f t="shared" si="67"/>
        <v>#REF!</v>
      </c>
      <c r="C2979" s="69" t="str">
        <f t="shared" si="68"/>
        <v/>
      </c>
      <c r="D2979" s="69" t="str">
        <f t="shared" si="69"/>
        <v/>
      </c>
      <c r="E2979" s="69" t="str">
        <f t="shared" si="70"/>
        <v/>
      </c>
      <c r="F2979" s="69" t="e">
        <f t="shared" si="71"/>
        <v>#VALUE!</v>
      </c>
    </row>
    <row r="2980" spans="1:6">
      <c r="A2980" s="68" t="e">
        <f t="shared" si="66"/>
        <v>#REF!</v>
      </c>
      <c r="B2980" s="68" t="e">
        <f t="shared" si="67"/>
        <v>#REF!</v>
      </c>
      <c r="C2980" s="69" t="str">
        <f t="shared" si="68"/>
        <v/>
      </c>
      <c r="D2980" s="69" t="str">
        <f t="shared" si="69"/>
        <v/>
      </c>
      <c r="E2980" s="69" t="str">
        <f t="shared" si="70"/>
        <v/>
      </c>
      <c r="F2980" s="69" t="e">
        <f t="shared" si="71"/>
        <v>#VALUE!</v>
      </c>
    </row>
    <row r="2981" spans="1:6">
      <c r="A2981" s="68" t="e">
        <f t="shared" si="66"/>
        <v>#REF!</v>
      </c>
      <c r="B2981" s="68" t="e">
        <f t="shared" si="67"/>
        <v>#REF!</v>
      </c>
      <c r="C2981" s="69" t="str">
        <f t="shared" si="68"/>
        <v/>
      </c>
      <c r="D2981" s="69" t="str">
        <f t="shared" si="69"/>
        <v/>
      </c>
      <c r="E2981" s="69" t="str">
        <f t="shared" si="70"/>
        <v/>
      </c>
      <c r="F2981" s="69" t="e">
        <f t="shared" si="71"/>
        <v>#VALUE!</v>
      </c>
    </row>
    <row r="2982" spans="1:6">
      <c r="A2982" s="68" t="e">
        <f t="shared" si="66"/>
        <v>#REF!</v>
      </c>
      <c r="B2982" s="68" t="e">
        <f t="shared" si="67"/>
        <v>#REF!</v>
      </c>
      <c r="C2982" s="69" t="str">
        <f t="shared" si="68"/>
        <v/>
      </c>
      <c r="D2982" s="69" t="str">
        <f t="shared" si="69"/>
        <v/>
      </c>
      <c r="E2982" s="69" t="str">
        <f t="shared" si="70"/>
        <v/>
      </c>
      <c r="F2982" s="69" t="e">
        <f t="shared" si="71"/>
        <v>#VALUE!</v>
      </c>
    </row>
    <row r="2983" spans="1:6">
      <c r="A2983" s="68" t="e">
        <f t="shared" si="66"/>
        <v>#REF!</v>
      </c>
      <c r="B2983" s="68" t="e">
        <f t="shared" si="67"/>
        <v>#REF!</v>
      </c>
      <c r="C2983" s="69" t="str">
        <f t="shared" si="68"/>
        <v/>
      </c>
      <c r="D2983" s="69" t="str">
        <f t="shared" si="69"/>
        <v/>
      </c>
      <c r="E2983" s="69" t="str">
        <f t="shared" si="70"/>
        <v/>
      </c>
      <c r="F2983" s="69" t="e">
        <f t="shared" si="71"/>
        <v>#VALUE!</v>
      </c>
    </row>
    <row r="2984" spans="1:6">
      <c r="A2984" s="68" t="e">
        <f t="shared" si="66"/>
        <v>#REF!</v>
      </c>
      <c r="B2984" s="68" t="e">
        <f t="shared" si="67"/>
        <v>#REF!</v>
      </c>
      <c r="C2984" s="69" t="str">
        <f t="shared" si="68"/>
        <v/>
      </c>
      <c r="D2984" s="69" t="str">
        <f t="shared" si="69"/>
        <v/>
      </c>
      <c r="E2984" s="69" t="str">
        <f t="shared" si="70"/>
        <v/>
      </c>
      <c r="F2984" s="69" t="e">
        <f t="shared" si="71"/>
        <v>#VALUE!</v>
      </c>
    </row>
    <row r="2985" spans="1:6">
      <c r="A2985" s="68" t="e">
        <f t="shared" si="66"/>
        <v>#REF!</v>
      </c>
      <c r="B2985" s="68" t="e">
        <f t="shared" si="67"/>
        <v>#REF!</v>
      </c>
      <c r="C2985" s="69" t="str">
        <f t="shared" si="68"/>
        <v/>
      </c>
      <c r="D2985" s="69" t="str">
        <f t="shared" si="69"/>
        <v/>
      </c>
      <c r="E2985" s="69" t="str">
        <f t="shared" si="70"/>
        <v/>
      </c>
      <c r="F2985" s="69" t="e">
        <f t="shared" si="71"/>
        <v>#VALUE!</v>
      </c>
    </row>
    <row r="2986" spans="1:6">
      <c r="A2986" s="68" t="e">
        <f t="shared" si="66"/>
        <v>#REF!</v>
      </c>
      <c r="B2986" s="68" t="e">
        <f t="shared" si="67"/>
        <v>#REF!</v>
      </c>
      <c r="C2986" s="69" t="str">
        <f t="shared" si="68"/>
        <v/>
      </c>
      <c r="D2986" s="69" t="str">
        <f t="shared" si="69"/>
        <v/>
      </c>
      <c r="E2986" s="69" t="str">
        <f t="shared" si="70"/>
        <v/>
      </c>
      <c r="F2986" s="69" t="e">
        <f t="shared" si="71"/>
        <v>#VALUE!</v>
      </c>
    </row>
    <row r="2987" spans="1:6">
      <c r="A2987" s="68" t="e">
        <f t="shared" si="66"/>
        <v>#REF!</v>
      </c>
      <c r="B2987" s="68" t="e">
        <f t="shared" si="67"/>
        <v>#REF!</v>
      </c>
      <c r="C2987" s="69" t="str">
        <f t="shared" si="68"/>
        <v/>
      </c>
      <c r="D2987" s="69" t="str">
        <f t="shared" si="69"/>
        <v/>
      </c>
      <c r="E2987" s="69" t="str">
        <f t="shared" si="70"/>
        <v/>
      </c>
      <c r="F2987" s="69" t="e">
        <f t="shared" si="71"/>
        <v>#VALUE!</v>
      </c>
    </row>
    <row r="2988" spans="1:6">
      <c r="A2988" s="68" t="e">
        <f t="shared" si="66"/>
        <v>#REF!</v>
      </c>
      <c r="B2988" s="68" t="e">
        <f t="shared" si="67"/>
        <v>#REF!</v>
      </c>
      <c r="C2988" s="69" t="str">
        <f t="shared" si="68"/>
        <v/>
      </c>
      <c r="D2988" s="69" t="str">
        <f t="shared" si="69"/>
        <v/>
      </c>
      <c r="E2988" s="69" t="str">
        <f t="shared" si="70"/>
        <v/>
      </c>
      <c r="F2988" s="69" t="e">
        <f t="shared" si="71"/>
        <v>#VALUE!</v>
      </c>
    </row>
    <row r="2989" spans="1:6">
      <c r="A2989" s="68" t="e">
        <f t="shared" si="66"/>
        <v>#REF!</v>
      </c>
      <c r="B2989" s="68" t="e">
        <f t="shared" si="67"/>
        <v>#REF!</v>
      </c>
      <c r="C2989" s="69" t="str">
        <f t="shared" si="68"/>
        <v/>
      </c>
      <c r="D2989" s="69" t="str">
        <f t="shared" si="69"/>
        <v/>
      </c>
      <c r="E2989" s="69" t="str">
        <f t="shared" si="70"/>
        <v/>
      </c>
      <c r="F2989" s="69" t="e">
        <f t="shared" si="71"/>
        <v>#VALUE!</v>
      </c>
    </row>
    <row r="2990" spans="1:6">
      <c r="A2990" s="68" t="e">
        <f t="shared" si="66"/>
        <v>#REF!</v>
      </c>
      <c r="B2990" s="68" t="e">
        <f t="shared" si="67"/>
        <v>#REF!</v>
      </c>
      <c r="C2990" s="69" t="str">
        <f t="shared" si="68"/>
        <v/>
      </c>
      <c r="D2990" s="69" t="str">
        <f t="shared" si="69"/>
        <v/>
      </c>
      <c r="E2990" s="69" t="str">
        <f t="shared" si="70"/>
        <v/>
      </c>
      <c r="F2990" s="69" t="e">
        <f t="shared" si="71"/>
        <v>#VALUE!</v>
      </c>
    </row>
    <row r="2991" spans="1:6">
      <c r="A2991" s="68" t="e">
        <f t="shared" si="66"/>
        <v>#REF!</v>
      </c>
      <c r="B2991" s="68" t="e">
        <f t="shared" si="67"/>
        <v>#REF!</v>
      </c>
      <c r="C2991" s="69" t="str">
        <f t="shared" si="68"/>
        <v/>
      </c>
      <c r="D2991" s="69" t="str">
        <f t="shared" si="69"/>
        <v/>
      </c>
      <c r="E2991" s="69" t="str">
        <f t="shared" si="70"/>
        <v/>
      </c>
      <c r="F2991" s="69" t="e">
        <f t="shared" si="71"/>
        <v>#VALUE!</v>
      </c>
    </row>
    <row r="2992" spans="1:6">
      <c r="A2992" s="68" t="e">
        <f t="shared" si="66"/>
        <v>#REF!</v>
      </c>
      <c r="B2992" s="68" t="e">
        <f t="shared" si="67"/>
        <v>#REF!</v>
      </c>
      <c r="C2992" s="69" t="str">
        <f t="shared" si="68"/>
        <v/>
      </c>
      <c r="D2992" s="69" t="str">
        <f t="shared" si="69"/>
        <v/>
      </c>
      <c r="E2992" s="69" t="str">
        <f t="shared" si="70"/>
        <v/>
      </c>
      <c r="F2992" s="69" t="e">
        <f t="shared" si="71"/>
        <v>#VALUE!</v>
      </c>
    </row>
    <row r="2993" spans="1:6">
      <c r="A2993" s="68" t="e">
        <f t="shared" si="66"/>
        <v>#REF!</v>
      </c>
      <c r="B2993" s="68" t="e">
        <f t="shared" si="67"/>
        <v>#REF!</v>
      </c>
      <c r="C2993" s="69" t="str">
        <f t="shared" si="68"/>
        <v/>
      </c>
      <c r="D2993" s="69" t="str">
        <f t="shared" si="69"/>
        <v/>
      </c>
      <c r="E2993" s="69" t="str">
        <f t="shared" si="70"/>
        <v/>
      </c>
      <c r="F2993" s="69" t="e">
        <f t="shared" si="71"/>
        <v>#VALUE!</v>
      </c>
    </row>
    <row r="2994" spans="1:6">
      <c r="A2994" s="68" t="e">
        <f t="shared" si="66"/>
        <v>#REF!</v>
      </c>
      <c r="B2994" s="68" t="e">
        <f t="shared" si="67"/>
        <v>#REF!</v>
      </c>
      <c r="C2994" s="69" t="str">
        <f t="shared" si="68"/>
        <v/>
      </c>
      <c r="D2994" s="69" t="str">
        <f t="shared" si="69"/>
        <v/>
      </c>
      <c r="E2994" s="69" t="str">
        <f t="shared" si="70"/>
        <v/>
      </c>
      <c r="F2994" s="69" t="e">
        <f t="shared" si="71"/>
        <v>#VALUE!</v>
      </c>
    </row>
    <row r="2995" spans="1:6">
      <c r="A2995" s="68" t="e">
        <f t="shared" si="66"/>
        <v>#REF!</v>
      </c>
      <c r="B2995" s="68" t="e">
        <f t="shared" si="67"/>
        <v>#REF!</v>
      </c>
      <c r="C2995" s="69" t="str">
        <f t="shared" si="68"/>
        <v/>
      </c>
      <c r="D2995" s="69" t="str">
        <f t="shared" si="69"/>
        <v/>
      </c>
      <c r="E2995" s="69" t="str">
        <f t="shared" si="70"/>
        <v/>
      </c>
      <c r="F2995" s="69" t="e">
        <f t="shared" si="71"/>
        <v>#VALUE!</v>
      </c>
    </row>
    <row r="2996" spans="1:6">
      <c r="A2996" s="68" t="e">
        <f t="shared" si="66"/>
        <v>#REF!</v>
      </c>
      <c r="B2996" s="68" t="e">
        <f t="shared" si="67"/>
        <v>#REF!</v>
      </c>
      <c r="C2996" s="69" t="str">
        <f t="shared" si="68"/>
        <v/>
      </c>
      <c r="D2996" s="69" t="str">
        <f t="shared" si="69"/>
        <v/>
      </c>
      <c r="E2996" s="69" t="str">
        <f t="shared" si="70"/>
        <v/>
      </c>
      <c r="F2996" s="69" t="e">
        <f t="shared" si="71"/>
        <v>#VALUE!</v>
      </c>
    </row>
    <row r="2997" spans="1:6">
      <c r="A2997" s="68" t="e">
        <f t="shared" si="66"/>
        <v>#REF!</v>
      </c>
      <c r="B2997" s="68" t="e">
        <f t="shared" si="67"/>
        <v>#REF!</v>
      </c>
      <c r="C2997" s="69" t="str">
        <f t="shared" si="68"/>
        <v/>
      </c>
      <c r="D2997" s="69" t="str">
        <f t="shared" si="69"/>
        <v/>
      </c>
      <c r="E2997" s="69" t="str">
        <f t="shared" si="70"/>
        <v/>
      </c>
      <c r="F2997" s="69" t="e">
        <f t="shared" si="71"/>
        <v>#VALUE!</v>
      </c>
    </row>
    <row r="2998" spans="1:6">
      <c r="A2998" s="68" t="e">
        <f t="shared" si="66"/>
        <v>#REF!</v>
      </c>
      <c r="B2998" s="68" t="e">
        <f t="shared" si="67"/>
        <v>#REF!</v>
      </c>
      <c r="C2998" s="69" t="str">
        <f t="shared" si="68"/>
        <v/>
      </c>
      <c r="D2998" s="69" t="str">
        <f t="shared" si="69"/>
        <v/>
      </c>
      <c r="E2998" s="69" t="str">
        <f t="shared" si="70"/>
        <v/>
      </c>
      <c r="F2998" s="69" t="e">
        <f t="shared" si="71"/>
        <v>#VALUE!</v>
      </c>
    </row>
    <row r="2999" spans="1:6">
      <c r="A2999" s="68" t="e">
        <f t="shared" si="66"/>
        <v>#REF!</v>
      </c>
      <c r="B2999" s="68" t="e">
        <f t="shared" si="67"/>
        <v>#REF!</v>
      </c>
      <c r="C2999" s="69" t="str">
        <f t="shared" si="68"/>
        <v/>
      </c>
      <c r="D2999" s="69" t="str">
        <f t="shared" si="69"/>
        <v/>
      </c>
      <c r="E2999" s="69" t="str">
        <f t="shared" si="70"/>
        <v/>
      </c>
      <c r="F2999" s="69" t="e">
        <f t="shared" si="71"/>
        <v>#VALUE!</v>
      </c>
    </row>
    <row r="3000" spans="1:6">
      <c r="A3000" s="68" t="e">
        <f t="shared" si="66"/>
        <v>#REF!</v>
      </c>
      <c r="B3000" s="68" t="e">
        <f t="shared" si="67"/>
        <v>#REF!</v>
      </c>
      <c r="C3000" s="69" t="str">
        <f t="shared" si="68"/>
        <v/>
      </c>
      <c r="D3000" s="69" t="str">
        <f t="shared" si="69"/>
        <v/>
      </c>
      <c r="E3000" s="69" t="str">
        <f t="shared" si="70"/>
        <v/>
      </c>
      <c r="F3000" s="69" t="e">
        <f t="shared" si="71"/>
        <v>#VALUE!</v>
      </c>
    </row>
    <row r="3001" spans="1:6">
      <c r="A3001" s="68" t="e">
        <f t="shared" si="66"/>
        <v>#REF!</v>
      </c>
      <c r="B3001" s="68" t="e">
        <f t="shared" si="67"/>
        <v>#REF!</v>
      </c>
      <c r="C3001" s="69" t="str">
        <f t="shared" si="68"/>
        <v/>
      </c>
      <c r="D3001" s="69" t="str">
        <f t="shared" si="69"/>
        <v/>
      </c>
      <c r="E3001" s="69" t="str">
        <f t="shared" si="70"/>
        <v/>
      </c>
      <c r="F3001" s="69" t="e">
        <f t="shared" si="71"/>
        <v>#VALUE!</v>
      </c>
    </row>
    <row r="3002" spans="1:6">
      <c r="A3002" s="68" t="e">
        <f t="shared" si="66"/>
        <v>#REF!</v>
      </c>
      <c r="B3002" s="68" t="e">
        <f t="shared" si="67"/>
        <v>#REF!</v>
      </c>
      <c r="C3002" s="69" t="str">
        <f t="shared" si="68"/>
        <v/>
      </c>
      <c r="D3002" s="69" t="str">
        <f t="shared" si="69"/>
        <v/>
      </c>
      <c r="E3002" s="69" t="str">
        <f t="shared" si="70"/>
        <v/>
      </c>
      <c r="F3002" s="69" t="e">
        <f t="shared" si="71"/>
        <v>#VALUE!</v>
      </c>
    </row>
    <row r="3003" spans="1:6">
      <c r="A3003" s="68" t="e">
        <f t="shared" si="66"/>
        <v>#REF!</v>
      </c>
      <c r="B3003" s="68" t="e">
        <f t="shared" si="67"/>
        <v>#REF!</v>
      </c>
      <c r="C3003" s="69" t="str">
        <f t="shared" si="68"/>
        <v/>
      </c>
      <c r="D3003" s="69" t="str">
        <f t="shared" si="69"/>
        <v/>
      </c>
      <c r="E3003" s="69" t="str">
        <f t="shared" si="70"/>
        <v/>
      </c>
      <c r="F3003" s="69" t="e">
        <f t="shared" si="71"/>
        <v>#VALUE!</v>
      </c>
    </row>
    <row r="3004" spans="1:6">
      <c r="A3004" s="68" t="e">
        <f t="shared" si="66"/>
        <v>#REF!</v>
      </c>
      <c r="B3004" s="68" t="e">
        <f t="shared" si="67"/>
        <v>#REF!</v>
      </c>
      <c r="C3004" s="69" t="str">
        <f t="shared" si="68"/>
        <v/>
      </c>
      <c r="D3004" s="69" t="str">
        <f t="shared" si="69"/>
        <v/>
      </c>
      <c r="E3004" s="69" t="str">
        <f t="shared" si="70"/>
        <v/>
      </c>
      <c r="F3004" s="69" t="e">
        <f t="shared" si="71"/>
        <v>#VALUE!</v>
      </c>
    </row>
    <row r="3005" spans="1:6">
      <c r="A3005" s="68" t="e">
        <f t="shared" si="66"/>
        <v>#REF!</v>
      </c>
      <c r="B3005" s="68" t="e">
        <f t="shared" si="67"/>
        <v>#REF!</v>
      </c>
      <c r="C3005" s="69" t="str">
        <f t="shared" si="68"/>
        <v/>
      </c>
      <c r="D3005" s="69" t="str">
        <f t="shared" si="69"/>
        <v/>
      </c>
      <c r="E3005" s="69" t="str">
        <f t="shared" si="70"/>
        <v/>
      </c>
      <c r="F3005" s="69" t="e">
        <f t="shared" si="71"/>
        <v>#VALUE!</v>
      </c>
    </row>
    <row r="3006" spans="1:6">
      <c r="A3006" s="68" t="e">
        <f t="shared" si="66"/>
        <v>#REF!</v>
      </c>
      <c r="B3006" s="68" t="e">
        <f t="shared" si="67"/>
        <v>#REF!</v>
      </c>
      <c r="C3006" s="69" t="str">
        <f t="shared" si="68"/>
        <v/>
      </c>
      <c r="D3006" s="69" t="str">
        <f t="shared" si="69"/>
        <v/>
      </c>
      <c r="E3006" s="69" t="str">
        <f t="shared" si="70"/>
        <v/>
      </c>
      <c r="F3006" s="69" t="e">
        <f t="shared" si="71"/>
        <v>#VALUE!</v>
      </c>
    </row>
    <row r="3007" spans="1:6">
      <c r="A3007" s="68" t="e">
        <f t="shared" si="66"/>
        <v>#REF!</v>
      </c>
      <c r="B3007" s="68" t="e">
        <f t="shared" si="67"/>
        <v>#REF!</v>
      </c>
      <c r="C3007" s="69" t="str">
        <f t="shared" si="68"/>
        <v/>
      </c>
      <c r="D3007" s="69" t="str">
        <f t="shared" si="69"/>
        <v/>
      </c>
      <c r="E3007" s="69" t="str">
        <f t="shared" si="70"/>
        <v/>
      </c>
      <c r="F3007" s="69" t="e">
        <f t="shared" si="71"/>
        <v>#VALUE!</v>
      </c>
    </row>
    <row r="3008" spans="1:6">
      <c r="A3008" s="68" t="e">
        <f t="shared" si="66"/>
        <v>#REF!</v>
      </c>
      <c r="B3008" s="68" t="e">
        <f t="shared" si="67"/>
        <v>#REF!</v>
      </c>
      <c r="C3008" s="69" t="str">
        <f t="shared" si="68"/>
        <v/>
      </c>
      <c r="D3008" s="69" t="str">
        <f t="shared" si="69"/>
        <v/>
      </c>
      <c r="E3008" s="69" t="str">
        <f t="shared" si="70"/>
        <v/>
      </c>
      <c r="F3008" s="69" t="e">
        <f t="shared" si="71"/>
        <v>#VALUE!</v>
      </c>
    </row>
    <row r="3009" spans="1:6">
      <c r="A3009" s="68" t="e">
        <f t="shared" si="66"/>
        <v>#REF!</v>
      </c>
      <c r="B3009" s="68" t="e">
        <f t="shared" si="67"/>
        <v>#REF!</v>
      </c>
      <c r="C3009" s="69" t="str">
        <f t="shared" si="68"/>
        <v/>
      </c>
      <c r="D3009" s="69" t="str">
        <f t="shared" si="69"/>
        <v/>
      </c>
      <c r="E3009" s="69" t="str">
        <f t="shared" si="70"/>
        <v/>
      </c>
      <c r="F3009" s="69" t="e">
        <f t="shared" si="71"/>
        <v>#VALUE!</v>
      </c>
    </row>
    <row r="3010" spans="1:6">
      <c r="A3010" s="68" t="e">
        <f t="shared" si="66"/>
        <v>#REF!</v>
      </c>
      <c r="B3010" s="68" t="e">
        <f t="shared" si="67"/>
        <v>#REF!</v>
      </c>
      <c r="C3010" s="69" t="str">
        <f t="shared" si="68"/>
        <v/>
      </c>
      <c r="D3010" s="69" t="str">
        <f t="shared" si="69"/>
        <v/>
      </c>
      <c r="E3010" s="69" t="str">
        <f t="shared" si="70"/>
        <v/>
      </c>
      <c r="F3010" s="69" t="e">
        <f t="shared" si="71"/>
        <v>#VALUE!</v>
      </c>
    </row>
    <row r="3011" spans="1:6">
      <c r="A3011" s="68" t="e">
        <f t="shared" si="66"/>
        <v>#REF!</v>
      </c>
      <c r="B3011" s="68" t="e">
        <f t="shared" si="67"/>
        <v>#REF!</v>
      </c>
      <c r="C3011" s="69" t="str">
        <f t="shared" si="68"/>
        <v/>
      </c>
      <c r="D3011" s="69" t="str">
        <f t="shared" si="69"/>
        <v/>
      </c>
      <c r="E3011" s="69" t="str">
        <f t="shared" si="70"/>
        <v/>
      </c>
      <c r="F3011" s="69" t="e">
        <f t="shared" si="71"/>
        <v>#VALUE!</v>
      </c>
    </row>
    <row r="3012" spans="1:6">
      <c r="A3012" s="68" t="e">
        <f t="shared" si="66"/>
        <v>#REF!</v>
      </c>
      <c r="B3012" s="68" t="e">
        <f t="shared" si="67"/>
        <v>#REF!</v>
      </c>
      <c r="C3012" s="69" t="str">
        <f t="shared" si="68"/>
        <v/>
      </c>
      <c r="D3012" s="69" t="str">
        <f t="shared" si="69"/>
        <v/>
      </c>
      <c r="E3012" s="69" t="str">
        <f t="shared" si="70"/>
        <v/>
      </c>
      <c r="F3012" s="69" t="e">
        <f t="shared" si="71"/>
        <v>#VALUE!</v>
      </c>
    </row>
    <row r="3013" spans="1:6">
      <c r="A3013" s="68" t="e">
        <f t="shared" si="66"/>
        <v>#REF!</v>
      </c>
      <c r="B3013" s="68" t="e">
        <f t="shared" si="67"/>
        <v>#REF!</v>
      </c>
      <c r="C3013" s="69" t="str">
        <f t="shared" si="68"/>
        <v/>
      </c>
      <c r="D3013" s="69" t="str">
        <f t="shared" si="69"/>
        <v/>
      </c>
      <c r="E3013" s="69" t="str">
        <f t="shared" si="70"/>
        <v/>
      </c>
      <c r="F3013" s="69" t="e">
        <f t="shared" si="71"/>
        <v>#VALUE!</v>
      </c>
    </row>
    <row r="3014" spans="1:6">
      <c r="A3014" s="68" t="e">
        <f t="shared" si="66"/>
        <v>#REF!</v>
      </c>
      <c r="B3014" s="68" t="e">
        <f t="shared" si="67"/>
        <v>#REF!</v>
      </c>
      <c r="C3014" s="69" t="str">
        <f t="shared" si="68"/>
        <v/>
      </c>
      <c r="D3014" s="69" t="str">
        <f t="shared" si="69"/>
        <v/>
      </c>
      <c r="E3014" s="69" t="str">
        <f t="shared" si="70"/>
        <v/>
      </c>
      <c r="F3014" s="69" t="e">
        <f t="shared" si="71"/>
        <v>#VALUE!</v>
      </c>
    </row>
    <row r="3015" spans="1:6">
      <c r="A3015" s="68" t="e">
        <f t="shared" si="66"/>
        <v>#REF!</v>
      </c>
      <c r="B3015" s="68" t="e">
        <f t="shared" si="67"/>
        <v>#REF!</v>
      </c>
      <c r="C3015" s="69" t="str">
        <f t="shared" si="68"/>
        <v/>
      </c>
      <c r="D3015" s="69" t="str">
        <f t="shared" si="69"/>
        <v/>
      </c>
      <c r="E3015" s="69" t="str">
        <f t="shared" si="70"/>
        <v/>
      </c>
      <c r="F3015" s="69" t="e">
        <f t="shared" si="71"/>
        <v>#VALUE!</v>
      </c>
    </row>
    <row r="3016" spans="1:6">
      <c r="A3016" s="68" t="e">
        <f t="shared" si="66"/>
        <v>#REF!</v>
      </c>
      <c r="B3016" s="68" t="e">
        <f t="shared" si="67"/>
        <v>#REF!</v>
      </c>
      <c r="C3016" s="69" t="str">
        <f t="shared" si="68"/>
        <v/>
      </c>
      <c r="D3016" s="69" t="str">
        <f t="shared" si="69"/>
        <v/>
      </c>
      <c r="E3016" s="69" t="str">
        <f t="shared" si="70"/>
        <v/>
      </c>
      <c r="F3016" s="69" t="e">
        <f t="shared" si="71"/>
        <v>#VALUE!</v>
      </c>
    </row>
    <row r="3017" spans="1:6">
      <c r="A3017" s="68" t="e">
        <f t="shared" si="66"/>
        <v>#REF!</v>
      </c>
      <c r="B3017" s="68" t="e">
        <f t="shared" si="67"/>
        <v>#REF!</v>
      </c>
      <c r="C3017" s="69" t="str">
        <f t="shared" si="68"/>
        <v/>
      </c>
      <c r="D3017" s="69" t="str">
        <f t="shared" si="69"/>
        <v/>
      </c>
      <c r="E3017" s="69" t="str">
        <f t="shared" si="70"/>
        <v/>
      </c>
      <c r="F3017" s="69" t="e">
        <f t="shared" si="71"/>
        <v>#VALUE!</v>
      </c>
    </row>
    <row r="3018" spans="1:6">
      <c r="A3018" s="68" t="e">
        <f t="shared" si="66"/>
        <v>#REF!</v>
      </c>
      <c r="B3018" s="68" t="e">
        <f t="shared" si="67"/>
        <v>#REF!</v>
      </c>
      <c r="C3018" s="69" t="str">
        <f t="shared" si="68"/>
        <v/>
      </c>
      <c r="D3018" s="69" t="str">
        <f t="shared" si="69"/>
        <v/>
      </c>
      <c r="E3018" s="69" t="str">
        <f t="shared" si="70"/>
        <v/>
      </c>
      <c r="F3018" s="69" t="e">
        <f t="shared" si="71"/>
        <v>#VALUE!</v>
      </c>
    </row>
    <row r="3019" spans="1:6">
      <c r="A3019" s="68" t="e">
        <f t="shared" si="66"/>
        <v>#REF!</v>
      </c>
      <c r="B3019" s="68" t="e">
        <f t="shared" si="67"/>
        <v>#REF!</v>
      </c>
      <c r="C3019" s="69" t="str">
        <f t="shared" si="68"/>
        <v/>
      </c>
      <c r="D3019" s="69" t="str">
        <f t="shared" si="69"/>
        <v/>
      </c>
      <c r="E3019" s="69" t="str">
        <f t="shared" si="70"/>
        <v/>
      </c>
      <c r="F3019" s="69" t="e">
        <f t="shared" si="71"/>
        <v>#VALUE!</v>
      </c>
    </row>
    <row r="3020" spans="1:6">
      <c r="A3020" s="68" t="e">
        <f t="shared" si="66"/>
        <v>#REF!</v>
      </c>
      <c r="B3020" s="68" t="e">
        <f t="shared" si="67"/>
        <v>#REF!</v>
      </c>
      <c r="C3020" s="69" t="str">
        <f t="shared" si="68"/>
        <v/>
      </c>
      <c r="D3020" s="69" t="str">
        <f t="shared" si="69"/>
        <v/>
      </c>
      <c r="E3020" s="69" t="str">
        <f t="shared" si="70"/>
        <v/>
      </c>
      <c r="F3020" s="69" t="e">
        <f t="shared" si="71"/>
        <v>#VALUE!</v>
      </c>
    </row>
    <row r="3021" spans="1:6">
      <c r="A3021" s="68" t="e">
        <f t="shared" si="66"/>
        <v>#REF!</v>
      </c>
      <c r="B3021" s="68" t="e">
        <f t="shared" si="67"/>
        <v>#REF!</v>
      </c>
      <c r="C3021" s="69" t="str">
        <f t="shared" si="68"/>
        <v/>
      </c>
      <c r="D3021" s="69" t="str">
        <f t="shared" si="69"/>
        <v/>
      </c>
      <c r="E3021" s="69" t="str">
        <f t="shared" si="70"/>
        <v/>
      </c>
      <c r="F3021" s="69" t="e">
        <f t="shared" si="71"/>
        <v>#VALUE!</v>
      </c>
    </row>
    <row r="3022" spans="1:6">
      <c r="A3022" s="68" t="e">
        <f t="shared" si="66"/>
        <v>#REF!</v>
      </c>
      <c r="B3022" s="68" t="e">
        <f t="shared" si="67"/>
        <v>#REF!</v>
      </c>
      <c r="C3022" s="69" t="str">
        <f t="shared" si="68"/>
        <v/>
      </c>
      <c r="D3022" s="69" t="str">
        <f t="shared" si="69"/>
        <v/>
      </c>
      <c r="E3022" s="69" t="str">
        <f t="shared" si="70"/>
        <v/>
      </c>
      <c r="F3022" s="69" t="e">
        <f t="shared" si="71"/>
        <v>#VALUE!</v>
      </c>
    </row>
    <row r="3023" spans="1:6">
      <c r="A3023" s="68" t="e">
        <f t="shared" si="66"/>
        <v>#REF!</v>
      </c>
      <c r="B3023" s="68" t="e">
        <f t="shared" si="67"/>
        <v>#REF!</v>
      </c>
      <c r="C3023" s="69" t="str">
        <f t="shared" si="68"/>
        <v/>
      </c>
      <c r="D3023" s="69" t="str">
        <f t="shared" si="69"/>
        <v/>
      </c>
      <c r="E3023" s="69" t="str">
        <f t="shared" si="70"/>
        <v/>
      </c>
      <c r="F3023" s="69" t="e">
        <f t="shared" si="71"/>
        <v>#VALUE!</v>
      </c>
    </row>
    <row r="3024" spans="1:6">
      <c r="A3024" s="68" t="e">
        <f t="shared" si="66"/>
        <v>#REF!</v>
      </c>
      <c r="B3024" s="68" t="e">
        <f t="shared" si="67"/>
        <v>#REF!</v>
      </c>
      <c r="C3024" s="69" t="str">
        <f t="shared" si="68"/>
        <v/>
      </c>
      <c r="D3024" s="69" t="str">
        <f t="shared" si="69"/>
        <v/>
      </c>
      <c r="E3024" s="69" t="str">
        <f t="shared" si="70"/>
        <v/>
      </c>
      <c r="F3024" s="69" t="e">
        <f t="shared" si="71"/>
        <v>#VALUE!</v>
      </c>
    </row>
    <row r="3025" spans="1:6">
      <c r="A3025" s="68" t="e">
        <f t="shared" si="66"/>
        <v>#REF!</v>
      </c>
      <c r="B3025" s="68" t="e">
        <f t="shared" si="67"/>
        <v>#REF!</v>
      </c>
      <c r="C3025" s="69" t="str">
        <f t="shared" si="68"/>
        <v/>
      </c>
      <c r="D3025" s="69" t="str">
        <f t="shared" si="69"/>
        <v/>
      </c>
      <c r="E3025" s="69" t="str">
        <f t="shared" si="70"/>
        <v/>
      </c>
      <c r="F3025" s="69" t="e">
        <f t="shared" si="71"/>
        <v>#VALUE!</v>
      </c>
    </row>
    <row r="3026" spans="1:6">
      <c r="A3026" s="68" t="e">
        <f t="shared" si="66"/>
        <v>#REF!</v>
      </c>
      <c r="B3026" s="68" t="e">
        <f t="shared" si="67"/>
        <v>#REF!</v>
      </c>
      <c r="C3026" s="69" t="str">
        <f t="shared" si="68"/>
        <v/>
      </c>
      <c r="D3026" s="69" t="str">
        <f t="shared" si="69"/>
        <v/>
      </c>
      <c r="E3026" s="69" t="str">
        <f t="shared" si="70"/>
        <v/>
      </c>
      <c r="F3026" s="69" t="e">
        <f t="shared" si="71"/>
        <v>#VALUE!</v>
      </c>
    </row>
    <row r="3027" spans="1:6">
      <c r="A3027" s="68" t="e">
        <f t="shared" si="66"/>
        <v>#REF!</v>
      </c>
      <c r="B3027" s="68" t="e">
        <f t="shared" si="67"/>
        <v>#REF!</v>
      </c>
      <c r="C3027" s="69" t="str">
        <f t="shared" si="68"/>
        <v/>
      </c>
      <c r="D3027" s="69" t="str">
        <f t="shared" si="69"/>
        <v/>
      </c>
      <c r="E3027" s="69" t="str">
        <f t="shared" si="70"/>
        <v/>
      </c>
      <c r="F3027" s="69" t="e">
        <f t="shared" si="71"/>
        <v>#VALUE!</v>
      </c>
    </row>
    <row r="3028" spans="1:6">
      <c r="A3028" s="68" t="e">
        <f t="shared" si="66"/>
        <v>#REF!</v>
      </c>
      <c r="B3028" s="68" t="e">
        <f t="shared" si="67"/>
        <v>#REF!</v>
      </c>
      <c r="C3028" s="69" t="str">
        <f t="shared" si="68"/>
        <v/>
      </c>
      <c r="D3028" s="69" t="str">
        <f t="shared" si="69"/>
        <v/>
      </c>
      <c r="E3028" s="69" t="str">
        <f t="shared" si="70"/>
        <v/>
      </c>
      <c r="F3028" s="69" t="e">
        <f t="shared" si="71"/>
        <v>#VALUE!</v>
      </c>
    </row>
    <row r="3029" spans="1:6">
      <c r="A3029" s="68" t="e">
        <f t="shared" si="66"/>
        <v>#REF!</v>
      </c>
      <c r="B3029" s="68" t="e">
        <f t="shared" si="67"/>
        <v>#REF!</v>
      </c>
      <c r="C3029" s="69" t="str">
        <f t="shared" si="68"/>
        <v/>
      </c>
      <c r="D3029" s="69" t="str">
        <f t="shared" si="69"/>
        <v/>
      </c>
      <c r="E3029" s="69" t="str">
        <f t="shared" si="70"/>
        <v/>
      </c>
      <c r="F3029" s="69" t="e">
        <f t="shared" si="71"/>
        <v>#VALUE!</v>
      </c>
    </row>
    <row r="3030" spans="1:6">
      <c r="A3030" s="68" t="e">
        <f t="shared" si="66"/>
        <v>#REF!</v>
      </c>
      <c r="B3030" s="68" t="e">
        <f t="shared" si="67"/>
        <v>#REF!</v>
      </c>
      <c r="C3030" s="69" t="str">
        <f t="shared" si="68"/>
        <v/>
      </c>
      <c r="D3030" s="69" t="str">
        <f t="shared" si="69"/>
        <v/>
      </c>
      <c r="E3030" s="69" t="str">
        <f t="shared" si="70"/>
        <v/>
      </c>
      <c r="F3030" s="69" t="e">
        <f t="shared" si="71"/>
        <v>#VALUE!</v>
      </c>
    </row>
    <row r="3031" spans="1:6">
      <c r="A3031" s="68" t="e">
        <f t="shared" si="66"/>
        <v>#REF!</v>
      </c>
      <c r="B3031" s="68" t="e">
        <f t="shared" si="67"/>
        <v>#REF!</v>
      </c>
      <c r="C3031" s="69" t="str">
        <f t="shared" si="68"/>
        <v/>
      </c>
      <c r="D3031" s="69" t="str">
        <f t="shared" si="69"/>
        <v/>
      </c>
      <c r="E3031" s="69" t="str">
        <f t="shared" si="70"/>
        <v/>
      </c>
      <c r="F3031" s="69" t="e">
        <f t="shared" si="71"/>
        <v>#VALUE!</v>
      </c>
    </row>
    <row r="3032" spans="1:6">
      <c r="A3032" s="68" t="e">
        <f t="shared" si="66"/>
        <v>#REF!</v>
      </c>
      <c r="B3032" s="68" t="e">
        <f t="shared" si="67"/>
        <v>#REF!</v>
      </c>
      <c r="C3032" s="69" t="str">
        <f t="shared" si="68"/>
        <v/>
      </c>
      <c r="D3032" s="69" t="str">
        <f t="shared" si="69"/>
        <v/>
      </c>
      <c r="E3032" s="69" t="str">
        <f t="shared" si="70"/>
        <v/>
      </c>
      <c r="F3032" s="69" t="e">
        <f t="shared" si="71"/>
        <v>#VALUE!</v>
      </c>
    </row>
    <row r="3033" spans="1:6">
      <c r="A3033" s="68" t="e">
        <f t="shared" si="66"/>
        <v>#REF!</v>
      </c>
      <c r="B3033" s="68" t="e">
        <f t="shared" si="67"/>
        <v>#REF!</v>
      </c>
      <c r="C3033" s="69" t="str">
        <f t="shared" si="68"/>
        <v/>
      </c>
      <c r="D3033" s="69" t="str">
        <f t="shared" si="69"/>
        <v/>
      </c>
      <c r="E3033" s="69" t="str">
        <f t="shared" si="70"/>
        <v/>
      </c>
      <c r="F3033" s="69" t="e">
        <f t="shared" si="71"/>
        <v>#VALUE!</v>
      </c>
    </row>
    <row r="3034" spans="1:6">
      <c r="A3034" s="68" t="e">
        <f t="shared" si="66"/>
        <v>#REF!</v>
      </c>
      <c r="B3034" s="68" t="e">
        <f t="shared" si="67"/>
        <v>#REF!</v>
      </c>
      <c r="C3034" s="69" t="str">
        <f t="shared" si="68"/>
        <v/>
      </c>
      <c r="D3034" s="69" t="str">
        <f t="shared" si="69"/>
        <v/>
      </c>
      <c r="E3034" s="69" t="str">
        <f t="shared" si="70"/>
        <v/>
      </c>
      <c r="F3034" s="69" t="e">
        <f t="shared" si="71"/>
        <v>#VALUE!</v>
      </c>
    </row>
    <row r="3035" spans="1:6">
      <c r="A3035" s="68" t="e">
        <f t="shared" si="66"/>
        <v>#REF!</v>
      </c>
      <c r="B3035" s="68" t="e">
        <f t="shared" si="67"/>
        <v>#REF!</v>
      </c>
      <c r="C3035" s="69" t="str">
        <f t="shared" si="68"/>
        <v/>
      </c>
      <c r="D3035" s="69" t="str">
        <f t="shared" si="69"/>
        <v/>
      </c>
      <c r="E3035" s="69" t="str">
        <f t="shared" si="70"/>
        <v/>
      </c>
      <c r="F3035" s="69" t="e">
        <f t="shared" si="71"/>
        <v>#VALUE!</v>
      </c>
    </row>
    <row r="3036" spans="1:6">
      <c r="A3036" s="68" t="e">
        <f t="shared" si="66"/>
        <v>#REF!</v>
      </c>
      <c r="B3036" s="68" t="e">
        <f t="shared" si="67"/>
        <v>#REF!</v>
      </c>
      <c r="C3036" s="69" t="str">
        <f t="shared" si="68"/>
        <v/>
      </c>
      <c r="D3036" s="69" t="str">
        <f t="shared" si="69"/>
        <v/>
      </c>
      <c r="E3036" s="69" t="str">
        <f t="shared" si="70"/>
        <v/>
      </c>
      <c r="F3036" s="69" t="e">
        <f t="shared" si="71"/>
        <v>#VALUE!</v>
      </c>
    </row>
    <row r="3037" spans="1:6">
      <c r="A3037" s="68" t="e">
        <f t="shared" si="66"/>
        <v>#REF!</v>
      </c>
      <c r="B3037" s="68" t="e">
        <f t="shared" si="67"/>
        <v>#REF!</v>
      </c>
      <c r="C3037" s="69" t="str">
        <f t="shared" si="68"/>
        <v/>
      </c>
      <c r="D3037" s="69" t="str">
        <f t="shared" si="69"/>
        <v/>
      </c>
      <c r="E3037" s="69" t="str">
        <f t="shared" si="70"/>
        <v/>
      </c>
      <c r="F3037" s="69" t="e">
        <f t="shared" si="71"/>
        <v>#VALUE!</v>
      </c>
    </row>
    <row r="3038" spans="1:6">
      <c r="A3038" s="68" t="e">
        <f t="shared" si="66"/>
        <v>#REF!</v>
      </c>
      <c r="B3038" s="68" t="e">
        <f t="shared" si="67"/>
        <v>#REF!</v>
      </c>
      <c r="C3038" s="69" t="str">
        <f t="shared" si="68"/>
        <v/>
      </c>
      <c r="D3038" s="69" t="str">
        <f t="shared" si="69"/>
        <v/>
      </c>
      <c r="E3038" s="69" t="str">
        <f t="shared" si="70"/>
        <v/>
      </c>
      <c r="F3038" s="69" t="e">
        <f t="shared" si="71"/>
        <v>#VALUE!</v>
      </c>
    </row>
    <row r="3039" spans="1:6">
      <c r="A3039" s="68" t="e">
        <f t="shared" si="66"/>
        <v>#REF!</v>
      </c>
      <c r="B3039" s="68" t="e">
        <f t="shared" si="67"/>
        <v>#REF!</v>
      </c>
      <c r="C3039" s="69" t="str">
        <f t="shared" si="68"/>
        <v/>
      </c>
      <c r="D3039" s="69" t="str">
        <f t="shared" si="69"/>
        <v/>
      </c>
      <c r="E3039" s="69" t="str">
        <f t="shared" si="70"/>
        <v/>
      </c>
      <c r="F3039" s="69" t="e">
        <f t="shared" si="71"/>
        <v>#VALUE!</v>
      </c>
    </row>
    <row r="3040" spans="1:6">
      <c r="A3040" s="68" t="e">
        <f t="shared" si="66"/>
        <v>#REF!</v>
      </c>
      <c r="B3040" s="68" t="e">
        <f t="shared" si="67"/>
        <v>#REF!</v>
      </c>
      <c r="C3040" s="69" t="str">
        <f t="shared" si="68"/>
        <v/>
      </c>
      <c r="D3040" s="69" t="str">
        <f t="shared" si="69"/>
        <v/>
      </c>
      <c r="E3040" s="69" t="str">
        <f t="shared" si="70"/>
        <v/>
      </c>
      <c r="F3040" s="69" t="e">
        <f t="shared" si="71"/>
        <v>#VALUE!</v>
      </c>
    </row>
    <row r="3041" spans="1:6">
      <c r="A3041" s="68" t="e">
        <f t="shared" si="66"/>
        <v>#REF!</v>
      </c>
      <c r="B3041" s="68" t="e">
        <f t="shared" si="67"/>
        <v>#REF!</v>
      </c>
      <c r="C3041" s="69" t="str">
        <f t="shared" si="68"/>
        <v/>
      </c>
      <c r="D3041" s="69" t="str">
        <f t="shared" si="69"/>
        <v/>
      </c>
      <c r="E3041" s="69" t="str">
        <f t="shared" si="70"/>
        <v/>
      </c>
      <c r="F3041" s="69" t="e">
        <f t="shared" si="71"/>
        <v>#VALUE!</v>
      </c>
    </row>
    <row r="3042" spans="1:6">
      <c r="A3042" s="68" t="e">
        <f t="shared" si="66"/>
        <v>#REF!</v>
      </c>
      <c r="B3042" s="68" t="e">
        <f t="shared" si="67"/>
        <v>#REF!</v>
      </c>
      <c r="C3042" s="69" t="str">
        <f t="shared" si="68"/>
        <v/>
      </c>
      <c r="D3042" s="69" t="str">
        <f t="shared" si="69"/>
        <v/>
      </c>
      <c r="E3042" s="69" t="str">
        <f t="shared" si="70"/>
        <v/>
      </c>
      <c r="F3042" s="69" t="e">
        <f t="shared" si="71"/>
        <v>#VALUE!</v>
      </c>
    </row>
    <row r="3043" spans="1:6">
      <c r="A3043" s="68" t="e">
        <f t="shared" si="66"/>
        <v>#REF!</v>
      </c>
      <c r="B3043" s="68" t="e">
        <f t="shared" si="67"/>
        <v>#REF!</v>
      </c>
      <c r="C3043" s="69" t="str">
        <f t="shared" si="68"/>
        <v/>
      </c>
      <c r="D3043" s="69" t="str">
        <f t="shared" si="69"/>
        <v/>
      </c>
      <c r="E3043" s="69" t="str">
        <f t="shared" si="70"/>
        <v/>
      </c>
      <c r="F3043" s="69" t="e">
        <f t="shared" si="71"/>
        <v>#VALUE!</v>
      </c>
    </row>
    <row r="3044" spans="1:6">
      <c r="A3044" s="68" t="e">
        <f t="shared" si="66"/>
        <v>#REF!</v>
      </c>
      <c r="B3044" s="68" t="e">
        <f t="shared" si="67"/>
        <v>#REF!</v>
      </c>
      <c r="C3044" s="69" t="str">
        <f t="shared" si="68"/>
        <v/>
      </c>
      <c r="D3044" s="69" t="str">
        <f t="shared" si="69"/>
        <v/>
      </c>
      <c r="E3044" s="69" t="str">
        <f t="shared" si="70"/>
        <v/>
      </c>
      <c r="F3044" s="69" t="e">
        <f t="shared" si="71"/>
        <v>#VALUE!</v>
      </c>
    </row>
    <row r="3045" spans="1:6">
      <c r="A3045" s="68" t="e">
        <f t="shared" si="66"/>
        <v>#REF!</v>
      </c>
      <c r="B3045" s="68" t="e">
        <f t="shared" si="67"/>
        <v>#REF!</v>
      </c>
      <c r="C3045" s="69" t="str">
        <f t="shared" si="68"/>
        <v/>
      </c>
      <c r="D3045" s="69" t="str">
        <f t="shared" si="69"/>
        <v/>
      </c>
      <c r="E3045" s="69" t="str">
        <f t="shared" si="70"/>
        <v/>
      </c>
      <c r="F3045" s="69" t="e">
        <f t="shared" si="71"/>
        <v>#VALUE!</v>
      </c>
    </row>
    <row r="3046" spans="1:6">
      <c r="A3046" s="68" t="e">
        <f t="shared" si="66"/>
        <v>#REF!</v>
      </c>
      <c r="B3046" s="68" t="e">
        <f t="shared" si="67"/>
        <v>#REF!</v>
      </c>
      <c r="C3046" s="69" t="str">
        <f t="shared" si="68"/>
        <v/>
      </c>
      <c r="D3046" s="69" t="str">
        <f t="shared" si="69"/>
        <v/>
      </c>
      <c r="E3046" s="69" t="str">
        <f t="shared" si="70"/>
        <v/>
      </c>
      <c r="F3046" s="69" t="e">
        <f t="shared" si="71"/>
        <v>#VALUE!</v>
      </c>
    </row>
    <row r="3047" spans="1:6">
      <c r="A3047" s="68" t="e">
        <f t="shared" si="66"/>
        <v>#REF!</v>
      </c>
      <c r="B3047" s="68" t="e">
        <f t="shared" si="67"/>
        <v>#REF!</v>
      </c>
      <c r="C3047" s="69" t="str">
        <f t="shared" si="68"/>
        <v/>
      </c>
      <c r="D3047" s="69" t="str">
        <f t="shared" si="69"/>
        <v/>
      </c>
      <c r="E3047" s="69" t="str">
        <f t="shared" si="70"/>
        <v/>
      </c>
      <c r="F3047" s="69" t="e">
        <f t="shared" si="71"/>
        <v>#VALUE!</v>
      </c>
    </row>
    <row r="3048" spans="1:6">
      <c r="A3048" s="68" t="e">
        <f t="shared" si="66"/>
        <v>#REF!</v>
      </c>
      <c r="B3048" s="68" t="e">
        <f t="shared" si="67"/>
        <v>#REF!</v>
      </c>
      <c r="C3048" s="69" t="str">
        <f t="shared" si="68"/>
        <v/>
      </c>
      <c r="D3048" s="69" t="str">
        <f t="shared" si="69"/>
        <v/>
      </c>
      <c r="E3048" s="69" t="str">
        <f t="shared" si="70"/>
        <v/>
      </c>
      <c r="F3048" s="69" t="e">
        <f t="shared" si="71"/>
        <v>#VALUE!</v>
      </c>
    </row>
    <row r="3049" spans="1:6">
      <c r="A3049" s="68" t="e">
        <f t="shared" si="66"/>
        <v>#REF!</v>
      </c>
      <c r="B3049" s="68" t="e">
        <f t="shared" si="67"/>
        <v>#REF!</v>
      </c>
      <c r="C3049" s="69" t="str">
        <f t="shared" si="68"/>
        <v/>
      </c>
      <c r="D3049" s="69" t="str">
        <f t="shared" si="69"/>
        <v/>
      </c>
      <c r="E3049" s="69" t="str">
        <f t="shared" si="70"/>
        <v/>
      </c>
      <c r="F3049" s="69" t="e">
        <f t="shared" si="71"/>
        <v>#VALUE!</v>
      </c>
    </row>
    <row r="3050" spans="1:6">
      <c r="A3050" s="68" t="e">
        <f t="shared" si="66"/>
        <v>#REF!</v>
      </c>
      <c r="B3050" s="68" t="e">
        <f t="shared" si="67"/>
        <v>#REF!</v>
      </c>
      <c r="C3050" s="69" t="str">
        <f t="shared" si="68"/>
        <v/>
      </c>
      <c r="D3050" s="69" t="str">
        <f t="shared" si="69"/>
        <v/>
      </c>
      <c r="E3050" s="69" t="str">
        <f t="shared" si="70"/>
        <v/>
      </c>
      <c r="F3050" s="69" t="e">
        <f t="shared" si="71"/>
        <v>#VALUE!</v>
      </c>
    </row>
    <row r="3051" spans="1:6">
      <c r="A3051" s="68" t="e">
        <f t="shared" si="66"/>
        <v>#REF!</v>
      </c>
      <c r="B3051" s="68" t="e">
        <f t="shared" si="67"/>
        <v>#REF!</v>
      </c>
      <c r="C3051" s="69" t="str">
        <f t="shared" si="68"/>
        <v/>
      </c>
      <c r="D3051" s="69" t="str">
        <f t="shared" si="69"/>
        <v/>
      </c>
      <c r="E3051" s="69" t="str">
        <f t="shared" si="70"/>
        <v/>
      </c>
      <c r="F3051" s="69" t="e">
        <f t="shared" si="71"/>
        <v>#VALUE!</v>
      </c>
    </row>
    <row r="3052" spans="1:6">
      <c r="A3052" s="68" t="e">
        <f t="shared" si="66"/>
        <v>#REF!</v>
      </c>
      <c r="B3052" s="68" t="e">
        <f t="shared" si="67"/>
        <v>#REF!</v>
      </c>
      <c r="C3052" s="69" t="str">
        <f t="shared" si="68"/>
        <v/>
      </c>
      <c r="D3052" s="69" t="str">
        <f t="shared" si="69"/>
        <v/>
      </c>
      <c r="E3052" s="69" t="str">
        <f t="shared" si="70"/>
        <v/>
      </c>
      <c r="F3052" s="69" t="e">
        <f t="shared" si="71"/>
        <v>#VALUE!</v>
      </c>
    </row>
    <row r="3053" spans="1:6">
      <c r="A3053" s="68" t="e">
        <f t="shared" si="66"/>
        <v>#REF!</v>
      </c>
      <c r="B3053" s="68" t="e">
        <f t="shared" si="67"/>
        <v>#REF!</v>
      </c>
      <c r="C3053" s="69" t="str">
        <f t="shared" si="68"/>
        <v/>
      </c>
      <c r="D3053" s="69" t="str">
        <f t="shared" si="69"/>
        <v/>
      </c>
      <c r="E3053" s="69" t="str">
        <f t="shared" si="70"/>
        <v/>
      </c>
      <c r="F3053" s="69" t="e">
        <f t="shared" si="71"/>
        <v>#VALUE!</v>
      </c>
    </row>
    <row r="3054" spans="1:6">
      <c r="A3054" s="68" t="e">
        <f t="shared" si="66"/>
        <v>#REF!</v>
      </c>
      <c r="B3054" s="68" t="e">
        <f t="shared" si="67"/>
        <v>#REF!</v>
      </c>
      <c r="C3054" s="69" t="str">
        <f t="shared" si="68"/>
        <v/>
      </c>
      <c r="D3054" s="69" t="str">
        <f t="shared" si="69"/>
        <v/>
      </c>
      <c r="E3054" s="69" t="str">
        <f t="shared" si="70"/>
        <v/>
      </c>
      <c r="F3054" s="69" t="e">
        <f t="shared" si="71"/>
        <v>#VALUE!</v>
      </c>
    </row>
    <row r="3055" spans="1:6">
      <c r="A3055" s="68" t="e">
        <f t="shared" si="66"/>
        <v>#REF!</v>
      </c>
      <c r="B3055" s="68" t="e">
        <f t="shared" si="67"/>
        <v>#REF!</v>
      </c>
      <c r="C3055" s="69" t="str">
        <f t="shared" si="68"/>
        <v/>
      </c>
      <c r="D3055" s="69" t="str">
        <f t="shared" si="69"/>
        <v/>
      </c>
      <c r="E3055" s="69" t="str">
        <f t="shared" si="70"/>
        <v/>
      </c>
      <c r="F3055" s="69" t="e">
        <f t="shared" si="71"/>
        <v>#VALUE!</v>
      </c>
    </row>
    <row r="3056" spans="1:6">
      <c r="A3056" s="68" t="e">
        <f t="shared" si="66"/>
        <v>#REF!</v>
      </c>
      <c r="B3056" s="68" t="e">
        <f t="shared" si="67"/>
        <v>#REF!</v>
      </c>
      <c r="C3056" s="69" t="str">
        <f t="shared" si="68"/>
        <v/>
      </c>
      <c r="D3056" s="69" t="str">
        <f t="shared" si="69"/>
        <v/>
      </c>
      <c r="E3056" s="69" t="str">
        <f t="shared" si="70"/>
        <v/>
      </c>
      <c r="F3056" s="69" t="e">
        <f t="shared" si="71"/>
        <v>#VALUE!</v>
      </c>
    </row>
    <row r="3057" spans="1:6">
      <c r="A3057" s="68" t="e">
        <f t="shared" si="66"/>
        <v>#REF!</v>
      </c>
      <c r="B3057" s="68" t="e">
        <f t="shared" si="67"/>
        <v>#REF!</v>
      </c>
      <c r="C3057" s="69" t="str">
        <f t="shared" si="68"/>
        <v/>
      </c>
      <c r="D3057" s="69" t="str">
        <f t="shared" si="69"/>
        <v/>
      </c>
      <c r="E3057" s="69" t="str">
        <f t="shared" si="70"/>
        <v/>
      </c>
      <c r="F3057" s="69" t="e">
        <f t="shared" si="71"/>
        <v>#VALUE!</v>
      </c>
    </row>
    <row r="3058" spans="1:6">
      <c r="A3058" s="68" t="e">
        <f t="shared" si="66"/>
        <v>#REF!</v>
      </c>
      <c r="B3058" s="68" t="e">
        <f t="shared" si="67"/>
        <v>#REF!</v>
      </c>
      <c r="C3058" s="69" t="str">
        <f t="shared" si="68"/>
        <v/>
      </c>
      <c r="D3058" s="69" t="str">
        <f t="shared" si="69"/>
        <v/>
      </c>
      <c r="E3058" s="69" t="str">
        <f t="shared" si="70"/>
        <v/>
      </c>
      <c r="F3058" s="69" t="e">
        <f t="shared" si="71"/>
        <v>#VALUE!</v>
      </c>
    </row>
    <row r="3059" spans="1:6">
      <c r="A3059" s="68" t="e">
        <f t="shared" si="66"/>
        <v>#REF!</v>
      </c>
      <c r="B3059" s="68" t="e">
        <f t="shared" si="67"/>
        <v>#REF!</v>
      </c>
      <c r="C3059" s="69" t="str">
        <f t="shared" si="68"/>
        <v/>
      </c>
      <c r="D3059" s="69" t="str">
        <f t="shared" si="69"/>
        <v/>
      </c>
      <c r="E3059" s="69" t="str">
        <f t="shared" si="70"/>
        <v/>
      </c>
      <c r="F3059" s="69" t="e">
        <f t="shared" si="71"/>
        <v>#VALUE!</v>
      </c>
    </row>
    <row r="3060" spans="1:6">
      <c r="A3060" s="68" t="e">
        <f t="shared" si="66"/>
        <v>#REF!</v>
      </c>
      <c r="B3060" s="68" t="e">
        <f t="shared" si="67"/>
        <v>#REF!</v>
      </c>
      <c r="C3060" s="69" t="str">
        <f t="shared" si="68"/>
        <v/>
      </c>
      <c r="D3060" s="69" t="str">
        <f t="shared" si="69"/>
        <v/>
      </c>
      <c r="E3060" s="69" t="str">
        <f t="shared" si="70"/>
        <v/>
      </c>
      <c r="F3060" s="69" t="e">
        <f t="shared" si="71"/>
        <v>#VALUE!</v>
      </c>
    </row>
    <row r="3061" spans="1:6">
      <c r="A3061" s="68" t="e">
        <f t="shared" si="66"/>
        <v>#REF!</v>
      </c>
      <c r="B3061" s="68" t="e">
        <f t="shared" si="67"/>
        <v>#REF!</v>
      </c>
      <c r="C3061" s="69" t="str">
        <f t="shared" si="68"/>
        <v/>
      </c>
      <c r="D3061" s="69" t="str">
        <f t="shared" si="69"/>
        <v/>
      </c>
      <c r="E3061" s="69" t="str">
        <f t="shared" si="70"/>
        <v/>
      </c>
      <c r="F3061" s="69" t="e">
        <f t="shared" si="71"/>
        <v>#VALUE!</v>
      </c>
    </row>
    <row r="3062" spans="1:6">
      <c r="A3062" s="68" t="e">
        <f t="shared" ref="A3062:A3316" si="72">IF(#REF!&lt;&gt;"",1,0)</f>
        <v>#REF!</v>
      </c>
      <c r="B3062" s="68" t="e">
        <f t="shared" ref="B3062:B3316" si="73">IF(#REF!="Concluído",1,"")</f>
        <v>#REF!</v>
      </c>
      <c r="C3062" s="69" t="str">
        <f t="shared" ref="C3062:C3316" si="74">IFERROR(SUMIF(#REF!,"Em Medição",#REF!),"")</f>
        <v/>
      </c>
      <c r="D3062" s="69" t="str">
        <f t="shared" ref="D3062:D3316" si="75">IFERROR(SUMIF(#REF!,"Não Medido",#REF!),"")</f>
        <v/>
      </c>
      <c r="E3062" s="69" t="str">
        <f t="shared" ref="E3062:E3316" si="76">IFERROR(#REF!,"")</f>
        <v/>
      </c>
      <c r="F3062" s="69" t="e">
        <f t="shared" ref="F3062:F3316" si="77">E3062-SUM(C3062:D3062)</f>
        <v>#VALUE!</v>
      </c>
    </row>
    <row r="3063" spans="1:6">
      <c r="A3063" s="68" t="e">
        <f t="shared" si="72"/>
        <v>#REF!</v>
      </c>
      <c r="B3063" s="68" t="e">
        <f t="shared" si="73"/>
        <v>#REF!</v>
      </c>
      <c r="C3063" s="69" t="str">
        <f t="shared" si="74"/>
        <v/>
      </c>
      <c r="D3063" s="69" t="str">
        <f t="shared" si="75"/>
        <v/>
      </c>
      <c r="E3063" s="69" t="str">
        <f t="shared" si="76"/>
        <v/>
      </c>
      <c r="F3063" s="69" t="e">
        <f t="shared" si="77"/>
        <v>#VALUE!</v>
      </c>
    </row>
    <row r="3064" spans="1:6">
      <c r="A3064" s="68" t="e">
        <f t="shared" si="72"/>
        <v>#REF!</v>
      </c>
      <c r="B3064" s="68" t="e">
        <f t="shared" si="73"/>
        <v>#REF!</v>
      </c>
      <c r="C3064" s="69" t="str">
        <f t="shared" si="74"/>
        <v/>
      </c>
      <c r="D3064" s="69" t="str">
        <f t="shared" si="75"/>
        <v/>
      </c>
      <c r="E3064" s="69" t="str">
        <f t="shared" si="76"/>
        <v/>
      </c>
      <c r="F3064" s="69" t="e">
        <f t="shared" si="77"/>
        <v>#VALUE!</v>
      </c>
    </row>
    <row r="3065" spans="1:6">
      <c r="A3065" s="68" t="e">
        <f t="shared" si="72"/>
        <v>#REF!</v>
      </c>
      <c r="B3065" s="68" t="e">
        <f t="shared" si="73"/>
        <v>#REF!</v>
      </c>
      <c r="C3065" s="69" t="str">
        <f t="shared" si="74"/>
        <v/>
      </c>
      <c r="D3065" s="69" t="str">
        <f t="shared" si="75"/>
        <v/>
      </c>
      <c r="E3065" s="69" t="str">
        <f t="shared" si="76"/>
        <v/>
      </c>
      <c r="F3065" s="69" t="e">
        <f t="shared" si="77"/>
        <v>#VALUE!</v>
      </c>
    </row>
    <row r="3066" spans="1:6">
      <c r="A3066" s="68" t="e">
        <f t="shared" si="72"/>
        <v>#REF!</v>
      </c>
      <c r="B3066" s="68" t="e">
        <f t="shared" si="73"/>
        <v>#REF!</v>
      </c>
      <c r="C3066" s="69" t="str">
        <f t="shared" si="74"/>
        <v/>
      </c>
      <c r="D3066" s="69" t="str">
        <f t="shared" si="75"/>
        <v/>
      </c>
      <c r="E3066" s="69" t="str">
        <f t="shared" si="76"/>
        <v/>
      </c>
      <c r="F3066" s="69" t="e">
        <f t="shared" si="77"/>
        <v>#VALUE!</v>
      </c>
    </row>
    <row r="3067" spans="1:6">
      <c r="A3067" s="68" t="e">
        <f t="shared" si="72"/>
        <v>#REF!</v>
      </c>
      <c r="B3067" s="68" t="e">
        <f t="shared" si="73"/>
        <v>#REF!</v>
      </c>
      <c r="C3067" s="69" t="str">
        <f t="shared" si="74"/>
        <v/>
      </c>
      <c r="D3067" s="69" t="str">
        <f t="shared" si="75"/>
        <v/>
      </c>
      <c r="E3067" s="69" t="str">
        <f t="shared" si="76"/>
        <v/>
      </c>
      <c r="F3067" s="69" t="e">
        <f t="shared" si="77"/>
        <v>#VALUE!</v>
      </c>
    </row>
    <row r="3068" spans="1:6">
      <c r="A3068" s="68" t="e">
        <f t="shared" si="72"/>
        <v>#REF!</v>
      </c>
      <c r="B3068" s="68" t="e">
        <f t="shared" si="73"/>
        <v>#REF!</v>
      </c>
      <c r="C3068" s="69" t="str">
        <f t="shared" si="74"/>
        <v/>
      </c>
      <c r="D3068" s="69" t="str">
        <f t="shared" si="75"/>
        <v/>
      </c>
      <c r="E3068" s="69" t="str">
        <f t="shared" si="76"/>
        <v/>
      </c>
      <c r="F3068" s="69" t="e">
        <f t="shared" si="77"/>
        <v>#VALUE!</v>
      </c>
    </row>
    <row r="3069" spans="1:6">
      <c r="A3069" s="68" t="e">
        <f t="shared" si="72"/>
        <v>#REF!</v>
      </c>
      <c r="B3069" s="68" t="e">
        <f t="shared" si="73"/>
        <v>#REF!</v>
      </c>
      <c r="C3069" s="69" t="str">
        <f t="shared" si="74"/>
        <v/>
      </c>
      <c r="D3069" s="69" t="str">
        <f t="shared" si="75"/>
        <v/>
      </c>
      <c r="E3069" s="69" t="str">
        <f t="shared" si="76"/>
        <v/>
      </c>
      <c r="F3069" s="69" t="e">
        <f t="shared" si="77"/>
        <v>#VALUE!</v>
      </c>
    </row>
    <row r="3070" spans="1:6">
      <c r="A3070" s="68" t="e">
        <f t="shared" si="72"/>
        <v>#REF!</v>
      </c>
      <c r="B3070" s="68" t="e">
        <f t="shared" si="73"/>
        <v>#REF!</v>
      </c>
      <c r="C3070" s="69" t="str">
        <f t="shared" si="74"/>
        <v/>
      </c>
      <c r="D3070" s="69" t="str">
        <f t="shared" si="75"/>
        <v/>
      </c>
      <c r="E3070" s="69" t="str">
        <f t="shared" si="76"/>
        <v/>
      </c>
      <c r="F3070" s="69" t="e">
        <f t="shared" si="77"/>
        <v>#VALUE!</v>
      </c>
    </row>
    <row r="3071" spans="1:6">
      <c r="A3071" s="68" t="e">
        <f t="shared" si="72"/>
        <v>#REF!</v>
      </c>
      <c r="B3071" s="68" t="e">
        <f t="shared" si="73"/>
        <v>#REF!</v>
      </c>
      <c r="C3071" s="69" t="str">
        <f t="shared" si="74"/>
        <v/>
      </c>
      <c r="D3071" s="69" t="str">
        <f t="shared" si="75"/>
        <v/>
      </c>
      <c r="E3071" s="69" t="str">
        <f t="shared" si="76"/>
        <v/>
      </c>
      <c r="F3071" s="69" t="e">
        <f t="shared" si="77"/>
        <v>#VALUE!</v>
      </c>
    </row>
    <row r="3072" spans="1:6">
      <c r="A3072" s="68" t="e">
        <f t="shared" si="72"/>
        <v>#REF!</v>
      </c>
      <c r="B3072" s="68" t="e">
        <f t="shared" si="73"/>
        <v>#REF!</v>
      </c>
      <c r="C3072" s="69" t="str">
        <f t="shared" si="74"/>
        <v/>
      </c>
      <c r="D3072" s="69" t="str">
        <f t="shared" si="75"/>
        <v/>
      </c>
      <c r="E3072" s="69" t="str">
        <f t="shared" si="76"/>
        <v/>
      </c>
      <c r="F3072" s="69" t="e">
        <f t="shared" si="77"/>
        <v>#VALUE!</v>
      </c>
    </row>
    <row r="3073" spans="1:6">
      <c r="A3073" s="68" t="e">
        <f t="shared" si="72"/>
        <v>#REF!</v>
      </c>
      <c r="B3073" s="68" t="e">
        <f t="shared" si="73"/>
        <v>#REF!</v>
      </c>
      <c r="C3073" s="69" t="str">
        <f t="shared" si="74"/>
        <v/>
      </c>
      <c r="D3073" s="69" t="str">
        <f t="shared" si="75"/>
        <v/>
      </c>
      <c r="E3073" s="69" t="str">
        <f t="shared" si="76"/>
        <v/>
      </c>
      <c r="F3073" s="69" t="e">
        <f t="shared" si="77"/>
        <v>#VALUE!</v>
      </c>
    </row>
    <row r="3074" spans="1:6">
      <c r="A3074" s="68" t="e">
        <f t="shared" si="72"/>
        <v>#REF!</v>
      </c>
      <c r="B3074" s="68" t="e">
        <f t="shared" si="73"/>
        <v>#REF!</v>
      </c>
      <c r="C3074" s="69" t="str">
        <f t="shared" si="74"/>
        <v/>
      </c>
      <c r="D3074" s="69" t="str">
        <f t="shared" si="75"/>
        <v/>
      </c>
      <c r="E3074" s="69" t="str">
        <f t="shared" si="76"/>
        <v/>
      </c>
      <c r="F3074" s="69" t="e">
        <f t="shared" si="77"/>
        <v>#VALUE!</v>
      </c>
    </row>
    <row r="3075" spans="1:6">
      <c r="A3075" s="68" t="e">
        <f t="shared" si="72"/>
        <v>#REF!</v>
      </c>
      <c r="B3075" s="68" t="e">
        <f t="shared" si="73"/>
        <v>#REF!</v>
      </c>
      <c r="C3075" s="69" t="str">
        <f t="shared" si="74"/>
        <v/>
      </c>
      <c r="D3075" s="69" t="str">
        <f t="shared" si="75"/>
        <v/>
      </c>
      <c r="E3075" s="69" t="str">
        <f t="shared" si="76"/>
        <v/>
      </c>
      <c r="F3075" s="69" t="e">
        <f t="shared" si="77"/>
        <v>#VALUE!</v>
      </c>
    </row>
    <row r="3076" spans="1:6">
      <c r="A3076" s="68" t="e">
        <f t="shared" si="72"/>
        <v>#REF!</v>
      </c>
      <c r="B3076" s="68" t="e">
        <f t="shared" si="73"/>
        <v>#REF!</v>
      </c>
      <c r="C3076" s="69" t="str">
        <f t="shared" si="74"/>
        <v/>
      </c>
      <c r="D3076" s="69" t="str">
        <f t="shared" si="75"/>
        <v/>
      </c>
      <c r="E3076" s="69" t="str">
        <f t="shared" si="76"/>
        <v/>
      </c>
      <c r="F3076" s="69" t="e">
        <f t="shared" si="77"/>
        <v>#VALUE!</v>
      </c>
    </row>
    <row r="3077" spans="1:6">
      <c r="A3077" s="68" t="e">
        <f t="shared" si="72"/>
        <v>#REF!</v>
      </c>
      <c r="B3077" s="68" t="e">
        <f t="shared" si="73"/>
        <v>#REF!</v>
      </c>
      <c r="C3077" s="69" t="str">
        <f t="shared" si="74"/>
        <v/>
      </c>
      <c r="D3077" s="69" t="str">
        <f t="shared" si="75"/>
        <v/>
      </c>
      <c r="E3077" s="69" t="str">
        <f t="shared" si="76"/>
        <v/>
      </c>
      <c r="F3077" s="69" t="e">
        <f t="shared" si="77"/>
        <v>#VALUE!</v>
      </c>
    </row>
    <row r="3078" spans="1:6">
      <c r="A3078" s="68" t="e">
        <f t="shared" si="72"/>
        <v>#REF!</v>
      </c>
      <c r="B3078" s="68" t="e">
        <f t="shared" si="73"/>
        <v>#REF!</v>
      </c>
      <c r="C3078" s="69" t="str">
        <f t="shared" si="74"/>
        <v/>
      </c>
      <c r="D3078" s="69" t="str">
        <f t="shared" si="75"/>
        <v/>
      </c>
      <c r="E3078" s="69" t="str">
        <f t="shared" si="76"/>
        <v/>
      </c>
      <c r="F3078" s="69" t="e">
        <f t="shared" si="77"/>
        <v>#VALUE!</v>
      </c>
    </row>
    <row r="3079" spans="1:6">
      <c r="A3079" s="68" t="e">
        <f t="shared" si="72"/>
        <v>#REF!</v>
      </c>
      <c r="B3079" s="68" t="e">
        <f t="shared" si="73"/>
        <v>#REF!</v>
      </c>
      <c r="C3079" s="69" t="str">
        <f t="shared" si="74"/>
        <v/>
      </c>
      <c r="D3079" s="69" t="str">
        <f t="shared" si="75"/>
        <v/>
      </c>
      <c r="E3079" s="69" t="str">
        <f t="shared" si="76"/>
        <v/>
      </c>
      <c r="F3079" s="69" t="e">
        <f t="shared" si="77"/>
        <v>#VALUE!</v>
      </c>
    </row>
    <row r="3080" spans="1:6">
      <c r="A3080" s="68" t="e">
        <f t="shared" si="72"/>
        <v>#REF!</v>
      </c>
      <c r="B3080" s="68" t="e">
        <f t="shared" si="73"/>
        <v>#REF!</v>
      </c>
      <c r="C3080" s="69" t="str">
        <f t="shared" si="74"/>
        <v/>
      </c>
      <c r="D3080" s="69" t="str">
        <f t="shared" si="75"/>
        <v/>
      </c>
      <c r="E3080" s="69" t="str">
        <f t="shared" si="76"/>
        <v/>
      </c>
      <c r="F3080" s="69" t="e">
        <f t="shared" si="77"/>
        <v>#VALUE!</v>
      </c>
    </row>
    <row r="3081" spans="1:6">
      <c r="A3081" s="68" t="e">
        <f t="shared" si="72"/>
        <v>#REF!</v>
      </c>
      <c r="B3081" s="68" t="e">
        <f t="shared" si="73"/>
        <v>#REF!</v>
      </c>
      <c r="C3081" s="69" t="str">
        <f t="shared" si="74"/>
        <v/>
      </c>
      <c r="D3081" s="69" t="str">
        <f t="shared" si="75"/>
        <v/>
      </c>
      <c r="E3081" s="69" t="str">
        <f t="shared" si="76"/>
        <v/>
      </c>
      <c r="F3081" s="69" t="e">
        <f t="shared" si="77"/>
        <v>#VALUE!</v>
      </c>
    </row>
    <row r="3082" spans="1:6">
      <c r="A3082" s="68" t="e">
        <f t="shared" si="72"/>
        <v>#REF!</v>
      </c>
      <c r="B3082" s="68" t="e">
        <f t="shared" si="73"/>
        <v>#REF!</v>
      </c>
      <c r="C3082" s="69" t="str">
        <f t="shared" si="74"/>
        <v/>
      </c>
      <c r="D3082" s="69" t="str">
        <f t="shared" si="75"/>
        <v/>
      </c>
      <c r="E3082" s="69" t="str">
        <f t="shared" si="76"/>
        <v/>
      </c>
      <c r="F3082" s="69" t="e">
        <f t="shared" si="77"/>
        <v>#VALUE!</v>
      </c>
    </row>
    <row r="3083" spans="1:6">
      <c r="A3083" s="68" t="e">
        <f t="shared" si="72"/>
        <v>#REF!</v>
      </c>
      <c r="B3083" s="68" t="e">
        <f t="shared" si="73"/>
        <v>#REF!</v>
      </c>
      <c r="C3083" s="69" t="str">
        <f t="shared" si="74"/>
        <v/>
      </c>
      <c r="D3083" s="69" t="str">
        <f t="shared" si="75"/>
        <v/>
      </c>
      <c r="E3083" s="69" t="str">
        <f t="shared" si="76"/>
        <v/>
      </c>
      <c r="F3083" s="69" t="e">
        <f t="shared" si="77"/>
        <v>#VALUE!</v>
      </c>
    </row>
    <row r="3084" spans="1:6">
      <c r="A3084" s="68" t="e">
        <f t="shared" si="72"/>
        <v>#REF!</v>
      </c>
      <c r="B3084" s="68" t="e">
        <f t="shared" si="73"/>
        <v>#REF!</v>
      </c>
      <c r="C3084" s="69" t="str">
        <f t="shared" si="74"/>
        <v/>
      </c>
      <c r="D3084" s="69" t="str">
        <f t="shared" si="75"/>
        <v/>
      </c>
      <c r="E3084" s="69" t="str">
        <f t="shared" si="76"/>
        <v/>
      </c>
      <c r="F3084" s="69" t="e">
        <f t="shared" si="77"/>
        <v>#VALUE!</v>
      </c>
    </row>
    <row r="3085" spans="1:6">
      <c r="A3085" s="68" t="e">
        <f t="shared" si="72"/>
        <v>#REF!</v>
      </c>
      <c r="B3085" s="68" t="e">
        <f t="shared" si="73"/>
        <v>#REF!</v>
      </c>
      <c r="C3085" s="69" t="str">
        <f t="shared" si="74"/>
        <v/>
      </c>
      <c r="D3085" s="69" t="str">
        <f t="shared" si="75"/>
        <v/>
      </c>
      <c r="E3085" s="69" t="str">
        <f t="shared" si="76"/>
        <v/>
      </c>
      <c r="F3085" s="69" t="e">
        <f t="shared" si="77"/>
        <v>#VALUE!</v>
      </c>
    </row>
    <row r="3086" spans="1:6">
      <c r="A3086" s="68" t="e">
        <f t="shared" si="72"/>
        <v>#REF!</v>
      </c>
      <c r="B3086" s="68" t="e">
        <f t="shared" si="73"/>
        <v>#REF!</v>
      </c>
      <c r="C3086" s="69" t="str">
        <f t="shared" si="74"/>
        <v/>
      </c>
      <c r="D3086" s="69" t="str">
        <f t="shared" si="75"/>
        <v/>
      </c>
      <c r="E3086" s="69" t="str">
        <f t="shared" si="76"/>
        <v/>
      </c>
      <c r="F3086" s="69" t="e">
        <f t="shared" si="77"/>
        <v>#VALUE!</v>
      </c>
    </row>
    <row r="3087" spans="1:6">
      <c r="A3087" s="68" t="e">
        <f t="shared" si="72"/>
        <v>#REF!</v>
      </c>
      <c r="B3087" s="68" t="e">
        <f t="shared" si="73"/>
        <v>#REF!</v>
      </c>
      <c r="C3087" s="69" t="str">
        <f t="shared" si="74"/>
        <v/>
      </c>
      <c r="D3087" s="69" t="str">
        <f t="shared" si="75"/>
        <v/>
      </c>
      <c r="E3087" s="69" t="str">
        <f t="shared" si="76"/>
        <v/>
      </c>
      <c r="F3087" s="69" t="e">
        <f t="shared" si="77"/>
        <v>#VALUE!</v>
      </c>
    </row>
    <row r="3088" spans="1:6">
      <c r="A3088" s="68" t="e">
        <f t="shared" si="72"/>
        <v>#REF!</v>
      </c>
      <c r="B3088" s="68" t="e">
        <f t="shared" si="73"/>
        <v>#REF!</v>
      </c>
      <c r="C3088" s="69" t="str">
        <f t="shared" si="74"/>
        <v/>
      </c>
      <c r="D3088" s="69" t="str">
        <f t="shared" si="75"/>
        <v/>
      </c>
      <c r="E3088" s="69" t="str">
        <f t="shared" si="76"/>
        <v/>
      </c>
      <c r="F3088" s="69" t="e">
        <f t="shared" si="77"/>
        <v>#VALUE!</v>
      </c>
    </row>
    <row r="3089" spans="1:6">
      <c r="A3089" s="68" t="e">
        <f t="shared" si="72"/>
        <v>#REF!</v>
      </c>
      <c r="B3089" s="68" t="e">
        <f t="shared" si="73"/>
        <v>#REF!</v>
      </c>
      <c r="C3089" s="69" t="str">
        <f t="shared" si="74"/>
        <v/>
      </c>
      <c r="D3089" s="69" t="str">
        <f t="shared" si="75"/>
        <v/>
      </c>
      <c r="E3089" s="69" t="str">
        <f t="shared" si="76"/>
        <v/>
      </c>
      <c r="F3089" s="69" t="e">
        <f t="shared" si="77"/>
        <v>#VALUE!</v>
      </c>
    </row>
    <row r="3090" spans="1:6">
      <c r="A3090" s="68" t="e">
        <f t="shared" si="72"/>
        <v>#REF!</v>
      </c>
      <c r="B3090" s="68" t="e">
        <f t="shared" si="73"/>
        <v>#REF!</v>
      </c>
      <c r="C3090" s="69" t="str">
        <f t="shared" si="74"/>
        <v/>
      </c>
      <c r="D3090" s="69" t="str">
        <f t="shared" si="75"/>
        <v/>
      </c>
      <c r="E3090" s="69" t="str">
        <f t="shared" si="76"/>
        <v/>
      </c>
      <c r="F3090" s="69" t="e">
        <f t="shared" si="77"/>
        <v>#VALUE!</v>
      </c>
    </row>
    <row r="3091" spans="1:6">
      <c r="A3091" s="68" t="e">
        <f t="shared" si="72"/>
        <v>#REF!</v>
      </c>
      <c r="B3091" s="68" t="e">
        <f t="shared" si="73"/>
        <v>#REF!</v>
      </c>
      <c r="C3091" s="69" t="str">
        <f t="shared" si="74"/>
        <v/>
      </c>
      <c r="D3091" s="69" t="str">
        <f t="shared" si="75"/>
        <v/>
      </c>
      <c r="E3091" s="69" t="str">
        <f t="shared" si="76"/>
        <v/>
      </c>
      <c r="F3091" s="69" t="e">
        <f t="shared" si="77"/>
        <v>#VALUE!</v>
      </c>
    </row>
    <row r="3092" spans="1:6">
      <c r="A3092" s="68" t="e">
        <f t="shared" si="72"/>
        <v>#REF!</v>
      </c>
      <c r="B3092" s="68" t="e">
        <f t="shared" si="73"/>
        <v>#REF!</v>
      </c>
      <c r="C3092" s="69" t="str">
        <f t="shared" si="74"/>
        <v/>
      </c>
      <c r="D3092" s="69" t="str">
        <f t="shared" si="75"/>
        <v/>
      </c>
      <c r="E3092" s="69" t="str">
        <f t="shared" si="76"/>
        <v/>
      </c>
      <c r="F3092" s="69" t="e">
        <f t="shared" si="77"/>
        <v>#VALUE!</v>
      </c>
    </row>
    <row r="3093" spans="1:6">
      <c r="A3093" s="68" t="e">
        <f t="shared" si="72"/>
        <v>#REF!</v>
      </c>
      <c r="B3093" s="68" t="e">
        <f t="shared" si="73"/>
        <v>#REF!</v>
      </c>
      <c r="C3093" s="69" t="str">
        <f t="shared" si="74"/>
        <v/>
      </c>
      <c r="D3093" s="69" t="str">
        <f t="shared" si="75"/>
        <v/>
      </c>
      <c r="E3093" s="69" t="str">
        <f t="shared" si="76"/>
        <v/>
      </c>
      <c r="F3093" s="69" t="e">
        <f t="shared" si="77"/>
        <v>#VALUE!</v>
      </c>
    </row>
    <row r="3094" spans="1:6">
      <c r="A3094" s="68" t="e">
        <f t="shared" si="72"/>
        <v>#REF!</v>
      </c>
      <c r="B3094" s="68" t="e">
        <f t="shared" si="73"/>
        <v>#REF!</v>
      </c>
      <c r="C3094" s="69" t="str">
        <f t="shared" si="74"/>
        <v/>
      </c>
      <c r="D3094" s="69" t="str">
        <f t="shared" si="75"/>
        <v/>
      </c>
      <c r="E3094" s="69" t="str">
        <f t="shared" si="76"/>
        <v/>
      </c>
      <c r="F3094" s="69" t="e">
        <f t="shared" si="77"/>
        <v>#VALUE!</v>
      </c>
    </row>
    <row r="3095" spans="1:6">
      <c r="A3095" s="68" t="e">
        <f t="shared" si="72"/>
        <v>#REF!</v>
      </c>
      <c r="B3095" s="68" t="e">
        <f t="shared" si="73"/>
        <v>#REF!</v>
      </c>
      <c r="C3095" s="69" t="str">
        <f t="shared" si="74"/>
        <v/>
      </c>
      <c r="D3095" s="69" t="str">
        <f t="shared" si="75"/>
        <v/>
      </c>
      <c r="E3095" s="69" t="str">
        <f t="shared" si="76"/>
        <v/>
      </c>
      <c r="F3095" s="69" t="e">
        <f t="shared" si="77"/>
        <v>#VALUE!</v>
      </c>
    </row>
    <row r="3096" spans="1:6">
      <c r="A3096" s="68" t="e">
        <f t="shared" si="72"/>
        <v>#REF!</v>
      </c>
      <c r="B3096" s="68" t="e">
        <f t="shared" si="73"/>
        <v>#REF!</v>
      </c>
      <c r="C3096" s="69" t="str">
        <f t="shared" si="74"/>
        <v/>
      </c>
      <c r="D3096" s="69" t="str">
        <f t="shared" si="75"/>
        <v/>
      </c>
      <c r="E3096" s="69" t="str">
        <f t="shared" si="76"/>
        <v/>
      </c>
      <c r="F3096" s="69" t="e">
        <f t="shared" si="77"/>
        <v>#VALUE!</v>
      </c>
    </row>
    <row r="3097" spans="1:6">
      <c r="A3097" s="68" t="e">
        <f t="shared" si="72"/>
        <v>#REF!</v>
      </c>
      <c r="B3097" s="68" t="e">
        <f t="shared" si="73"/>
        <v>#REF!</v>
      </c>
      <c r="C3097" s="69" t="str">
        <f t="shared" si="74"/>
        <v/>
      </c>
      <c r="D3097" s="69" t="str">
        <f t="shared" si="75"/>
        <v/>
      </c>
      <c r="E3097" s="69" t="str">
        <f t="shared" si="76"/>
        <v/>
      </c>
      <c r="F3097" s="69" t="e">
        <f t="shared" si="77"/>
        <v>#VALUE!</v>
      </c>
    </row>
    <row r="3098" spans="1:6">
      <c r="A3098" s="68" t="e">
        <f t="shared" si="72"/>
        <v>#REF!</v>
      </c>
      <c r="B3098" s="68" t="e">
        <f t="shared" si="73"/>
        <v>#REF!</v>
      </c>
      <c r="C3098" s="69" t="str">
        <f t="shared" si="74"/>
        <v/>
      </c>
      <c r="D3098" s="69" t="str">
        <f t="shared" si="75"/>
        <v/>
      </c>
      <c r="E3098" s="69" t="str">
        <f t="shared" si="76"/>
        <v/>
      </c>
      <c r="F3098" s="69" t="e">
        <f t="shared" si="77"/>
        <v>#VALUE!</v>
      </c>
    </row>
    <row r="3099" spans="1:6">
      <c r="A3099" s="68" t="e">
        <f t="shared" si="72"/>
        <v>#REF!</v>
      </c>
      <c r="B3099" s="68" t="e">
        <f t="shared" si="73"/>
        <v>#REF!</v>
      </c>
      <c r="C3099" s="69" t="str">
        <f t="shared" si="74"/>
        <v/>
      </c>
      <c r="D3099" s="69" t="str">
        <f t="shared" si="75"/>
        <v/>
      </c>
      <c r="E3099" s="69" t="str">
        <f t="shared" si="76"/>
        <v/>
      </c>
      <c r="F3099" s="69" t="e">
        <f t="shared" si="77"/>
        <v>#VALUE!</v>
      </c>
    </row>
    <row r="3100" spans="1:6">
      <c r="A3100" s="68" t="e">
        <f t="shared" si="72"/>
        <v>#REF!</v>
      </c>
      <c r="B3100" s="68" t="e">
        <f t="shared" si="73"/>
        <v>#REF!</v>
      </c>
      <c r="C3100" s="69" t="str">
        <f t="shared" si="74"/>
        <v/>
      </c>
      <c r="D3100" s="69" t="str">
        <f t="shared" si="75"/>
        <v/>
      </c>
      <c r="E3100" s="69" t="str">
        <f t="shared" si="76"/>
        <v/>
      </c>
      <c r="F3100" s="69" t="e">
        <f t="shared" si="77"/>
        <v>#VALUE!</v>
      </c>
    </row>
    <row r="3101" spans="1:6">
      <c r="A3101" s="68" t="e">
        <f t="shared" si="72"/>
        <v>#REF!</v>
      </c>
      <c r="B3101" s="68" t="e">
        <f t="shared" si="73"/>
        <v>#REF!</v>
      </c>
      <c r="C3101" s="69" t="str">
        <f t="shared" si="74"/>
        <v/>
      </c>
      <c r="D3101" s="69" t="str">
        <f t="shared" si="75"/>
        <v/>
      </c>
      <c r="E3101" s="69" t="str">
        <f t="shared" si="76"/>
        <v/>
      </c>
      <c r="F3101" s="69" t="e">
        <f t="shared" si="77"/>
        <v>#VALUE!</v>
      </c>
    </row>
    <row r="3102" spans="1:6">
      <c r="A3102" s="68" t="e">
        <f t="shared" si="72"/>
        <v>#REF!</v>
      </c>
      <c r="B3102" s="68" t="e">
        <f t="shared" si="73"/>
        <v>#REF!</v>
      </c>
      <c r="C3102" s="69" t="str">
        <f t="shared" si="74"/>
        <v/>
      </c>
      <c r="D3102" s="69" t="str">
        <f t="shared" si="75"/>
        <v/>
      </c>
      <c r="E3102" s="69" t="str">
        <f t="shared" si="76"/>
        <v/>
      </c>
      <c r="F3102" s="69" t="e">
        <f t="shared" si="77"/>
        <v>#VALUE!</v>
      </c>
    </row>
    <row r="3103" spans="1:6">
      <c r="A3103" s="68" t="e">
        <f t="shared" si="72"/>
        <v>#REF!</v>
      </c>
      <c r="B3103" s="68" t="e">
        <f t="shared" si="73"/>
        <v>#REF!</v>
      </c>
      <c r="C3103" s="69" t="str">
        <f t="shared" si="74"/>
        <v/>
      </c>
      <c r="D3103" s="69" t="str">
        <f t="shared" si="75"/>
        <v/>
      </c>
      <c r="E3103" s="69" t="str">
        <f t="shared" si="76"/>
        <v/>
      </c>
      <c r="F3103" s="69" t="e">
        <f t="shared" si="77"/>
        <v>#VALUE!</v>
      </c>
    </row>
    <row r="3104" spans="1:6">
      <c r="A3104" s="68" t="e">
        <f t="shared" si="72"/>
        <v>#REF!</v>
      </c>
      <c r="B3104" s="68" t="e">
        <f t="shared" si="73"/>
        <v>#REF!</v>
      </c>
      <c r="C3104" s="69" t="str">
        <f t="shared" si="74"/>
        <v/>
      </c>
      <c r="D3104" s="69" t="str">
        <f t="shared" si="75"/>
        <v/>
      </c>
      <c r="E3104" s="69" t="str">
        <f t="shared" si="76"/>
        <v/>
      </c>
      <c r="F3104" s="69" t="e">
        <f t="shared" si="77"/>
        <v>#VALUE!</v>
      </c>
    </row>
    <row r="3105" spans="1:6">
      <c r="A3105" s="68" t="e">
        <f t="shared" si="72"/>
        <v>#REF!</v>
      </c>
      <c r="B3105" s="68" t="e">
        <f t="shared" si="73"/>
        <v>#REF!</v>
      </c>
      <c r="C3105" s="69" t="str">
        <f t="shared" si="74"/>
        <v/>
      </c>
      <c r="D3105" s="69" t="str">
        <f t="shared" si="75"/>
        <v/>
      </c>
      <c r="E3105" s="69" t="str">
        <f t="shared" si="76"/>
        <v/>
      </c>
      <c r="F3105" s="69" t="e">
        <f t="shared" si="77"/>
        <v>#VALUE!</v>
      </c>
    </row>
    <row r="3106" spans="1:6">
      <c r="A3106" s="68" t="e">
        <f t="shared" si="72"/>
        <v>#REF!</v>
      </c>
      <c r="B3106" s="68" t="e">
        <f t="shared" si="73"/>
        <v>#REF!</v>
      </c>
      <c r="C3106" s="69" t="str">
        <f t="shared" si="74"/>
        <v/>
      </c>
      <c r="D3106" s="69" t="str">
        <f t="shared" si="75"/>
        <v/>
      </c>
      <c r="E3106" s="69" t="str">
        <f t="shared" si="76"/>
        <v/>
      </c>
      <c r="F3106" s="69" t="e">
        <f t="shared" si="77"/>
        <v>#VALUE!</v>
      </c>
    </row>
    <row r="3107" spans="1:6">
      <c r="A3107" s="68" t="e">
        <f t="shared" si="72"/>
        <v>#REF!</v>
      </c>
      <c r="B3107" s="68" t="e">
        <f t="shared" si="73"/>
        <v>#REF!</v>
      </c>
      <c r="C3107" s="69" t="str">
        <f t="shared" si="74"/>
        <v/>
      </c>
      <c r="D3107" s="69" t="str">
        <f t="shared" si="75"/>
        <v/>
      </c>
      <c r="E3107" s="69" t="str">
        <f t="shared" si="76"/>
        <v/>
      </c>
      <c r="F3107" s="69" t="e">
        <f t="shared" si="77"/>
        <v>#VALUE!</v>
      </c>
    </row>
    <row r="3108" spans="1:6">
      <c r="A3108" s="68" t="e">
        <f t="shared" si="72"/>
        <v>#REF!</v>
      </c>
      <c r="B3108" s="68" t="e">
        <f t="shared" si="73"/>
        <v>#REF!</v>
      </c>
      <c r="C3108" s="69" t="str">
        <f t="shared" si="74"/>
        <v/>
      </c>
      <c r="D3108" s="69" t="str">
        <f t="shared" si="75"/>
        <v/>
      </c>
      <c r="E3108" s="69" t="str">
        <f t="shared" si="76"/>
        <v/>
      </c>
      <c r="F3108" s="69" t="e">
        <f t="shared" si="77"/>
        <v>#VALUE!</v>
      </c>
    </row>
    <row r="3109" spans="1:6">
      <c r="A3109" s="68" t="e">
        <f t="shared" si="72"/>
        <v>#REF!</v>
      </c>
      <c r="B3109" s="68" t="e">
        <f t="shared" si="73"/>
        <v>#REF!</v>
      </c>
      <c r="C3109" s="69" t="str">
        <f t="shared" si="74"/>
        <v/>
      </c>
      <c r="D3109" s="69" t="str">
        <f t="shared" si="75"/>
        <v/>
      </c>
      <c r="E3109" s="69" t="str">
        <f t="shared" si="76"/>
        <v/>
      </c>
      <c r="F3109" s="69" t="e">
        <f t="shared" si="77"/>
        <v>#VALUE!</v>
      </c>
    </row>
    <row r="3110" spans="1:6">
      <c r="A3110" s="68" t="e">
        <f t="shared" si="72"/>
        <v>#REF!</v>
      </c>
      <c r="B3110" s="68" t="e">
        <f t="shared" si="73"/>
        <v>#REF!</v>
      </c>
      <c r="C3110" s="69" t="str">
        <f t="shared" si="74"/>
        <v/>
      </c>
      <c r="D3110" s="69" t="str">
        <f t="shared" si="75"/>
        <v/>
      </c>
      <c r="E3110" s="69" t="str">
        <f t="shared" si="76"/>
        <v/>
      </c>
      <c r="F3110" s="69" t="e">
        <f t="shared" si="77"/>
        <v>#VALUE!</v>
      </c>
    </row>
    <row r="3111" spans="1:6">
      <c r="A3111" s="68" t="e">
        <f t="shared" si="72"/>
        <v>#REF!</v>
      </c>
      <c r="B3111" s="68" t="e">
        <f t="shared" si="73"/>
        <v>#REF!</v>
      </c>
      <c r="C3111" s="69" t="str">
        <f t="shared" si="74"/>
        <v/>
      </c>
      <c r="D3111" s="69" t="str">
        <f t="shared" si="75"/>
        <v/>
      </c>
      <c r="E3111" s="69" t="str">
        <f t="shared" si="76"/>
        <v/>
      </c>
      <c r="F3111" s="69" t="e">
        <f t="shared" si="77"/>
        <v>#VALUE!</v>
      </c>
    </row>
    <row r="3112" spans="1:6">
      <c r="A3112" s="68" t="e">
        <f t="shared" si="72"/>
        <v>#REF!</v>
      </c>
      <c r="B3112" s="68" t="e">
        <f t="shared" si="73"/>
        <v>#REF!</v>
      </c>
      <c r="C3112" s="69" t="str">
        <f t="shared" si="74"/>
        <v/>
      </c>
      <c r="D3112" s="69" t="str">
        <f t="shared" si="75"/>
        <v/>
      </c>
      <c r="E3112" s="69" t="str">
        <f t="shared" si="76"/>
        <v/>
      </c>
      <c r="F3112" s="69" t="e">
        <f t="shared" si="77"/>
        <v>#VALUE!</v>
      </c>
    </row>
    <row r="3113" spans="1:6">
      <c r="A3113" s="68" t="e">
        <f t="shared" si="72"/>
        <v>#REF!</v>
      </c>
      <c r="B3113" s="68" t="e">
        <f t="shared" si="73"/>
        <v>#REF!</v>
      </c>
      <c r="C3113" s="69" t="str">
        <f t="shared" si="74"/>
        <v/>
      </c>
      <c r="D3113" s="69" t="str">
        <f t="shared" si="75"/>
        <v/>
      </c>
      <c r="E3113" s="69" t="str">
        <f t="shared" si="76"/>
        <v/>
      </c>
      <c r="F3113" s="69" t="e">
        <f t="shared" si="77"/>
        <v>#VALUE!</v>
      </c>
    </row>
    <row r="3114" spans="1:6">
      <c r="A3114" s="68" t="e">
        <f t="shared" si="72"/>
        <v>#REF!</v>
      </c>
      <c r="B3114" s="68" t="e">
        <f t="shared" si="73"/>
        <v>#REF!</v>
      </c>
      <c r="C3114" s="69" t="str">
        <f t="shared" si="74"/>
        <v/>
      </c>
      <c r="D3114" s="69" t="str">
        <f t="shared" si="75"/>
        <v/>
      </c>
      <c r="E3114" s="69" t="str">
        <f t="shared" si="76"/>
        <v/>
      </c>
      <c r="F3114" s="69" t="e">
        <f t="shared" si="77"/>
        <v>#VALUE!</v>
      </c>
    </row>
    <row r="3115" spans="1:6">
      <c r="A3115" s="68" t="e">
        <f t="shared" si="72"/>
        <v>#REF!</v>
      </c>
      <c r="B3115" s="68" t="e">
        <f t="shared" si="73"/>
        <v>#REF!</v>
      </c>
      <c r="C3115" s="69" t="str">
        <f t="shared" si="74"/>
        <v/>
      </c>
      <c r="D3115" s="69" t="str">
        <f t="shared" si="75"/>
        <v/>
      </c>
      <c r="E3115" s="69" t="str">
        <f t="shared" si="76"/>
        <v/>
      </c>
      <c r="F3115" s="69" t="e">
        <f t="shared" si="77"/>
        <v>#VALUE!</v>
      </c>
    </row>
    <row r="3116" spans="1:6">
      <c r="A3116" s="68" t="e">
        <f t="shared" si="72"/>
        <v>#REF!</v>
      </c>
      <c r="B3116" s="68" t="e">
        <f t="shared" si="73"/>
        <v>#REF!</v>
      </c>
      <c r="C3116" s="69" t="str">
        <f t="shared" si="74"/>
        <v/>
      </c>
      <c r="D3116" s="69" t="str">
        <f t="shared" si="75"/>
        <v/>
      </c>
      <c r="E3116" s="69" t="str">
        <f t="shared" si="76"/>
        <v/>
      </c>
      <c r="F3116" s="69" t="e">
        <f t="shared" si="77"/>
        <v>#VALUE!</v>
      </c>
    </row>
    <row r="3117" spans="1:6">
      <c r="A3117" s="68" t="e">
        <f t="shared" si="72"/>
        <v>#REF!</v>
      </c>
      <c r="B3117" s="68" t="e">
        <f t="shared" si="73"/>
        <v>#REF!</v>
      </c>
      <c r="C3117" s="69" t="str">
        <f t="shared" si="74"/>
        <v/>
      </c>
      <c r="D3117" s="69" t="str">
        <f t="shared" si="75"/>
        <v/>
      </c>
      <c r="E3117" s="69" t="str">
        <f t="shared" si="76"/>
        <v/>
      </c>
      <c r="F3117" s="69" t="e">
        <f t="shared" si="77"/>
        <v>#VALUE!</v>
      </c>
    </row>
    <row r="3118" spans="1:6">
      <c r="A3118" s="68" t="e">
        <f t="shared" si="72"/>
        <v>#REF!</v>
      </c>
      <c r="B3118" s="68" t="e">
        <f t="shared" si="73"/>
        <v>#REF!</v>
      </c>
      <c r="C3118" s="69" t="str">
        <f t="shared" si="74"/>
        <v/>
      </c>
      <c r="D3118" s="69" t="str">
        <f t="shared" si="75"/>
        <v/>
      </c>
      <c r="E3118" s="69" t="str">
        <f t="shared" si="76"/>
        <v/>
      </c>
      <c r="F3118" s="69" t="e">
        <f t="shared" si="77"/>
        <v>#VALUE!</v>
      </c>
    </row>
    <row r="3119" spans="1:6">
      <c r="A3119" s="68" t="e">
        <f t="shared" si="72"/>
        <v>#REF!</v>
      </c>
      <c r="B3119" s="68" t="e">
        <f t="shared" si="73"/>
        <v>#REF!</v>
      </c>
      <c r="C3119" s="69" t="str">
        <f t="shared" si="74"/>
        <v/>
      </c>
      <c r="D3119" s="69" t="str">
        <f t="shared" si="75"/>
        <v/>
      </c>
      <c r="E3119" s="69" t="str">
        <f t="shared" si="76"/>
        <v/>
      </c>
      <c r="F3119" s="69" t="e">
        <f t="shared" si="77"/>
        <v>#VALUE!</v>
      </c>
    </row>
    <row r="3120" spans="1:6">
      <c r="A3120" s="68" t="e">
        <f t="shared" si="72"/>
        <v>#REF!</v>
      </c>
      <c r="B3120" s="68" t="e">
        <f t="shared" si="73"/>
        <v>#REF!</v>
      </c>
      <c r="C3120" s="69" t="str">
        <f t="shared" si="74"/>
        <v/>
      </c>
      <c r="D3120" s="69" t="str">
        <f t="shared" si="75"/>
        <v/>
      </c>
      <c r="E3120" s="69" t="str">
        <f t="shared" si="76"/>
        <v/>
      </c>
      <c r="F3120" s="69" t="e">
        <f t="shared" si="77"/>
        <v>#VALUE!</v>
      </c>
    </row>
    <row r="3121" spans="1:6">
      <c r="A3121" s="68" t="e">
        <f t="shared" si="72"/>
        <v>#REF!</v>
      </c>
      <c r="B3121" s="68" t="e">
        <f t="shared" si="73"/>
        <v>#REF!</v>
      </c>
      <c r="C3121" s="69" t="str">
        <f t="shared" si="74"/>
        <v/>
      </c>
      <c r="D3121" s="69" t="str">
        <f t="shared" si="75"/>
        <v/>
      </c>
      <c r="E3121" s="69" t="str">
        <f t="shared" si="76"/>
        <v/>
      </c>
      <c r="F3121" s="69" t="e">
        <f t="shared" si="77"/>
        <v>#VALUE!</v>
      </c>
    </row>
    <row r="3122" spans="1:6">
      <c r="A3122" s="68" t="e">
        <f t="shared" si="72"/>
        <v>#REF!</v>
      </c>
      <c r="B3122" s="68" t="e">
        <f t="shared" si="73"/>
        <v>#REF!</v>
      </c>
      <c r="C3122" s="69" t="str">
        <f t="shared" si="74"/>
        <v/>
      </c>
      <c r="D3122" s="69" t="str">
        <f t="shared" si="75"/>
        <v/>
      </c>
      <c r="E3122" s="69" t="str">
        <f t="shared" si="76"/>
        <v/>
      </c>
      <c r="F3122" s="69" t="e">
        <f t="shared" si="77"/>
        <v>#VALUE!</v>
      </c>
    </row>
    <row r="3123" spans="1:6">
      <c r="A3123" s="68" t="e">
        <f t="shared" si="72"/>
        <v>#REF!</v>
      </c>
      <c r="B3123" s="68" t="e">
        <f t="shared" si="73"/>
        <v>#REF!</v>
      </c>
      <c r="C3123" s="69" t="str">
        <f t="shared" si="74"/>
        <v/>
      </c>
      <c r="D3123" s="69" t="str">
        <f t="shared" si="75"/>
        <v/>
      </c>
      <c r="E3123" s="69" t="str">
        <f t="shared" si="76"/>
        <v/>
      </c>
      <c r="F3123" s="69" t="e">
        <f t="shared" si="77"/>
        <v>#VALUE!</v>
      </c>
    </row>
    <row r="3124" spans="1:6">
      <c r="A3124" s="68" t="e">
        <f t="shared" si="72"/>
        <v>#REF!</v>
      </c>
      <c r="B3124" s="68" t="e">
        <f t="shared" si="73"/>
        <v>#REF!</v>
      </c>
      <c r="C3124" s="69" t="str">
        <f t="shared" si="74"/>
        <v/>
      </c>
      <c r="D3124" s="69" t="str">
        <f t="shared" si="75"/>
        <v/>
      </c>
      <c r="E3124" s="69" t="str">
        <f t="shared" si="76"/>
        <v/>
      </c>
      <c r="F3124" s="69" t="e">
        <f t="shared" si="77"/>
        <v>#VALUE!</v>
      </c>
    </row>
    <row r="3125" spans="1:6">
      <c r="A3125" s="68" t="e">
        <f t="shared" si="72"/>
        <v>#REF!</v>
      </c>
      <c r="B3125" s="68" t="e">
        <f t="shared" si="73"/>
        <v>#REF!</v>
      </c>
      <c r="C3125" s="69" t="str">
        <f t="shared" si="74"/>
        <v/>
      </c>
      <c r="D3125" s="69" t="str">
        <f t="shared" si="75"/>
        <v/>
      </c>
      <c r="E3125" s="69" t="str">
        <f t="shared" si="76"/>
        <v/>
      </c>
      <c r="F3125" s="69" t="e">
        <f t="shared" si="77"/>
        <v>#VALUE!</v>
      </c>
    </row>
    <row r="3126" spans="1:6">
      <c r="A3126" s="68" t="e">
        <f t="shared" si="72"/>
        <v>#REF!</v>
      </c>
      <c r="B3126" s="68" t="e">
        <f t="shared" si="73"/>
        <v>#REF!</v>
      </c>
      <c r="C3126" s="69" t="str">
        <f t="shared" si="74"/>
        <v/>
      </c>
      <c r="D3126" s="69" t="str">
        <f t="shared" si="75"/>
        <v/>
      </c>
      <c r="E3126" s="69" t="str">
        <f t="shared" si="76"/>
        <v/>
      </c>
      <c r="F3126" s="69" t="e">
        <f t="shared" si="77"/>
        <v>#VALUE!</v>
      </c>
    </row>
    <row r="3127" spans="1:6">
      <c r="A3127" s="68" t="e">
        <f t="shared" si="72"/>
        <v>#REF!</v>
      </c>
      <c r="B3127" s="68" t="e">
        <f t="shared" si="73"/>
        <v>#REF!</v>
      </c>
      <c r="C3127" s="69" t="str">
        <f t="shared" si="74"/>
        <v/>
      </c>
      <c r="D3127" s="69" t="str">
        <f t="shared" si="75"/>
        <v/>
      </c>
      <c r="E3127" s="69" t="str">
        <f t="shared" si="76"/>
        <v/>
      </c>
      <c r="F3127" s="69" t="e">
        <f t="shared" si="77"/>
        <v>#VALUE!</v>
      </c>
    </row>
    <row r="3128" spans="1:6">
      <c r="A3128" s="68" t="e">
        <f t="shared" si="72"/>
        <v>#REF!</v>
      </c>
      <c r="B3128" s="68" t="e">
        <f t="shared" si="73"/>
        <v>#REF!</v>
      </c>
      <c r="C3128" s="69" t="str">
        <f t="shared" si="74"/>
        <v/>
      </c>
      <c r="D3128" s="69" t="str">
        <f t="shared" si="75"/>
        <v/>
      </c>
      <c r="E3128" s="69" t="str">
        <f t="shared" si="76"/>
        <v/>
      </c>
      <c r="F3128" s="69" t="e">
        <f t="shared" si="77"/>
        <v>#VALUE!</v>
      </c>
    </row>
    <row r="3129" spans="1:6">
      <c r="A3129" s="68" t="e">
        <f t="shared" si="72"/>
        <v>#REF!</v>
      </c>
      <c r="B3129" s="68" t="e">
        <f t="shared" si="73"/>
        <v>#REF!</v>
      </c>
      <c r="C3129" s="69" t="str">
        <f t="shared" si="74"/>
        <v/>
      </c>
      <c r="D3129" s="69" t="str">
        <f t="shared" si="75"/>
        <v/>
      </c>
      <c r="E3129" s="69" t="str">
        <f t="shared" si="76"/>
        <v/>
      </c>
      <c r="F3129" s="69" t="e">
        <f t="shared" si="77"/>
        <v>#VALUE!</v>
      </c>
    </row>
    <row r="3130" spans="1:6">
      <c r="A3130" s="68" t="e">
        <f t="shared" si="72"/>
        <v>#REF!</v>
      </c>
      <c r="B3130" s="68" t="e">
        <f t="shared" si="73"/>
        <v>#REF!</v>
      </c>
      <c r="C3130" s="69" t="str">
        <f t="shared" si="74"/>
        <v/>
      </c>
      <c r="D3130" s="69" t="str">
        <f t="shared" si="75"/>
        <v/>
      </c>
      <c r="E3130" s="69" t="str">
        <f t="shared" si="76"/>
        <v/>
      </c>
      <c r="F3130" s="69" t="e">
        <f t="shared" si="77"/>
        <v>#VALUE!</v>
      </c>
    </row>
    <row r="3131" spans="1:6">
      <c r="A3131" s="68" t="e">
        <f t="shared" si="72"/>
        <v>#REF!</v>
      </c>
      <c r="B3131" s="68" t="e">
        <f t="shared" si="73"/>
        <v>#REF!</v>
      </c>
      <c r="C3131" s="69" t="str">
        <f t="shared" si="74"/>
        <v/>
      </c>
      <c r="D3131" s="69" t="str">
        <f t="shared" si="75"/>
        <v/>
      </c>
      <c r="E3131" s="69" t="str">
        <f t="shared" si="76"/>
        <v/>
      </c>
      <c r="F3131" s="69" t="e">
        <f t="shared" si="77"/>
        <v>#VALUE!</v>
      </c>
    </row>
    <row r="3132" spans="1:6">
      <c r="A3132" s="68" t="e">
        <f t="shared" si="72"/>
        <v>#REF!</v>
      </c>
      <c r="B3132" s="68" t="e">
        <f t="shared" si="73"/>
        <v>#REF!</v>
      </c>
      <c r="C3132" s="69" t="str">
        <f t="shared" si="74"/>
        <v/>
      </c>
      <c r="D3132" s="69" t="str">
        <f t="shared" si="75"/>
        <v/>
      </c>
      <c r="E3132" s="69" t="str">
        <f t="shared" si="76"/>
        <v/>
      </c>
      <c r="F3132" s="69" t="e">
        <f t="shared" si="77"/>
        <v>#VALUE!</v>
      </c>
    </row>
    <row r="3133" spans="1:6">
      <c r="A3133" s="68" t="e">
        <f t="shared" si="72"/>
        <v>#REF!</v>
      </c>
      <c r="B3133" s="68" t="e">
        <f t="shared" si="73"/>
        <v>#REF!</v>
      </c>
      <c r="C3133" s="69" t="str">
        <f t="shared" si="74"/>
        <v/>
      </c>
      <c r="D3133" s="69" t="str">
        <f t="shared" si="75"/>
        <v/>
      </c>
      <c r="E3133" s="69" t="str">
        <f t="shared" si="76"/>
        <v/>
      </c>
      <c r="F3133" s="69" t="e">
        <f t="shared" si="77"/>
        <v>#VALUE!</v>
      </c>
    </row>
    <row r="3134" spans="1:6">
      <c r="A3134" s="68" t="e">
        <f t="shared" si="72"/>
        <v>#REF!</v>
      </c>
      <c r="B3134" s="68" t="e">
        <f t="shared" si="73"/>
        <v>#REF!</v>
      </c>
      <c r="C3134" s="69" t="str">
        <f t="shared" si="74"/>
        <v/>
      </c>
      <c r="D3134" s="69" t="str">
        <f t="shared" si="75"/>
        <v/>
      </c>
      <c r="E3134" s="69" t="str">
        <f t="shared" si="76"/>
        <v/>
      </c>
      <c r="F3134" s="69" t="e">
        <f t="shared" si="77"/>
        <v>#VALUE!</v>
      </c>
    </row>
    <row r="3135" spans="1:6">
      <c r="A3135" s="68" t="e">
        <f t="shared" si="72"/>
        <v>#REF!</v>
      </c>
      <c r="B3135" s="68" t="e">
        <f t="shared" si="73"/>
        <v>#REF!</v>
      </c>
      <c r="C3135" s="69" t="str">
        <f t="shared" si="74"/>
        <v/>
      </c>
      <c r="D3135" s="69" t="str">
        <f t="shared" si="75"/>
        <v/>
      </c>
      <c r="E3135" s="69" t="str">
        <f t="shared" si="76"/>
        <v/>
      </c>
      <c r="F3135" s="69" t="e">
        <f t="shared" si="77"/>
        <v>#VALUE!</v>
      </c>
    </row>
    <row r="3136" spans="1:6">
      <c r="A3136" s="68" t="e">
        <f t="shared" si="72"/>
        <v>#REF!</v>
      </c>
      <c r="B3136" s="68" t="e">
        <f t="shared" si="73"/>
        <v>#REF!</v>
      </c>
      <c r="C3136" s="69" t="str">
        <f t="shared" si="74"/>
        <v/>
      </c>
      <c r="D3136" s="69" t="str">
        <f t="shared" si="75"/>
        <v/>
      </c>
      <c r="E3136" s="69" t="str">
        <f t="shared" si="76"/>
        <v/>
      </c>
      <c r="F3136" s="69" t="e">
        <f t="shared" si="77"/>
        <v>#VALUE!</v>
      </c>
    </row>
    <row r="3137" spans="1:6">
      <c r="A3137" s="68" t="e">
        <f t="shared" si="72"/>
        <v>#REF!</v>
      </c>
      <c r="B3137" s="68" t="e">
        <f t="shared" si="73"/>
        <v>#REF!</v>
      </c>
      <c r="C3137" s="69" t="str">
        <f t="shared" si="74"/>
        <v/>
      </c>
      <c r="D3137" s="69" t="str">
        <f t="shared" si="75"/>
        <v/>
      </c>
      <c r="E3137" s="69" t="str">
        <f t="shared" si="76"/>
        <v/>
      </c>
      <c r="F3137" s="69" t="e">
        <f t="shared" si="77"/>
        <v>#VALUE!</v>
      </c>
    </row>
    <row r="3138" spans="1:6">
      <c r="A3138" s="68" t="e">
        <f t="shared" si="72"/>
        <v>#REF!</v>
      </c>
      <c r="B3138" s="68" t="e">
        <f t="shared" si="73"/>
        <v>#REF!</v>
      </c>
      <c r="C3138" s="69" t="str">
        <f t="shared" si="74"/>
        <v/>
      </c>
      <c r="D3138" s="69" t="str">
        <f t="shared" si="75"/>
        <v/>
      </c>
      <c r="E3138" s="69" t="str">
        <f t="shared" si="76"/>
        <v/>
      </c>
      <c r="F3138" s="69" t="e">
        <f t="shared" si="77"/>
        <v>#VALUE!</v>
      </c>
    </row>
    <row r="3139" spans="1:6">
      <c r="A3139" s="68" t="e">
        <f t="shared" si="72"/>
        <v>#REF!</v>
      </c>
      <c r="B3139" s="68" t="e">
        <f t="shared" si="73"/>
        <v>#REF!</v>
      </c>
      <c r="C3139" s="69" t="str">
        <f t="shared" si="74"/>
        <v/>
      </c>
      <c r="D3139" s="69" t="str">
        <f t="shared" si="75"/>
        <v/>
      </c>
      <c r="E3139" s="69" t="str">
        <f t="shared" si="76"/>
        <v/>
      </c>
      <c r="F3139" s="69" t="e">
        <f t="shared" si="77"/>
        <v>#VALUE!</v>
      </c>
    </row>
    <row r="3140" spans="1:6">
      <c r="A3140" s="68" t="e">
        <f t="shared" si="72"/>
        <v>#REF!</v>
      </c>
      <c r="B3140" s="68" t="e">
        <f t="shared" si="73"/>
        <v>#REF!</v>
      </c>
      <c r="C3140" s="69" t="str">
        <f t="shared" si="74"/>
        <v/>
      </c>
      <c r="D3140" s="69" t="str">
        <f t="shared" si="75"/>
        <v/>
      </c>
      <c r="E3140" s="69" t="str">
        <f t="shared" si="76"/>
        <v/>
      </c>
      <c r="F3140" s="69" t="e">
        <f t="shared" si="77"/>
        <v>#VALUE!</v>
      </c>
    </row>
    <row r="3141" spans="1:6">
      <c r="A3141" s="68" t="e">
        <f t="shared" si="72"/>
        <v>#REF!</v>
      </c>
      <c r="B3141" s="68" t="e">
        <f t="shared" si="73"/>
        <v>#REF!</v>
      </c>
      <c r="C3141" s="69" t="str">
        <f t="shared" si="74"/>
        <v/>
      </c>
      <c r="D3141" s="69" t="str">
        <f t="shared" si="75"/>
        <v/>
      </c>
      <c r="E3141" s="69" t="str">
        <f t="shared" si="76"/>
        <v/>
      </c>
      <c r="F3141" s="69" t="e">
        <f t="shared" si="77"/>
        <v>#VALUE!</v>
      </c>
    </row>
    <row r="3142" spans="1:6">
      <c r="A3142" s="68" t="e">
        <f t="shared" si="72"/>
        <v>#REF!</v>
      </c>
      <c r="B3142" s="68" t="e">
        <f t="shared" si="73"/>
        <v>#REF!</v>
      </c>
      <c r="C3142" s="69" t="str">
        <f t="shared" si="74"/>
        <v/>
      </c>
      <c r="D3142" s="69" t="str">
        <f t="shared" si="75"/>
        <v/>
      </c>
      <c r="E3142" s="69" t="str">
        <f t="shared" si="76"/>
        <v/>
      </c>
      <c r="F3142" s="69" t="e">
        <f t="shared" si="77"/>
        <v>#VALUE!</v>
      </c>
    </row>
    <row r="3143" spans="1:6">
      <c r="A3143" s="68" t="e">
        <f t="shared" si="72"/>
        <v>#REF!</v>
      </c>
      <c r="B3143" s="68" t="e">
        <f t="shared" si="73"/>
        <v>#REF!</v>
      </c>
      <c r="C3143" s="69" t="str">
        <f t="shared" si="74"/>
        <v/>
      </c>
      <c r="D3143" s="69" t="str">
        <f t="shared" si="75"/>
        <v/>
      </c>
      <c r="E3143" s="69" t="str">
        <f t="shared" si="76"/>
        <v/>
      </c>
      <c r="F3143" s="69" t="e">
        <f t="shared" si="77"/>
        <v>#VALUE!</v>
      </c>
    </row>
    <row r="3144" spans="1:6">
      <c r="A3144" s="68" t="e">
        <f t="shared" si="72"/>
        <v>#REF!</v>
      </c>
      <c r="B3144" s="68" t="e">
        <f t="shared" si="73"/>
        <v>#REF!</v>
      </c>
      <c r="C3144" s="69" t="str">
        <f t="shared" si="74"/>
        <v/>
      </c>
      <c r="D3144" s="69" t="str">
        <f t="shared" si="75"/>
        <v/>
      </c>
      <c r="E3144" s="69" t="str">
        <f t="shared" si="76"/>
        <v/>
      </c>
      <c r="F3144" s="69" t="e">
        <f t="shared" si="77"/>
        <v>#VALUE!</v>
      </c>
    </row>
    <row r="3145" spans="1:6">
      <c r="A3145" s="68" t="e">
        <f t="shared" si="72"/>
        <v>#REF!</v>
      </c>
      <c r="B3145" s="68" t="e">
        <f t="shared" si="73"/>
        <v>#REF!</v>
      </c>
      <c r="C3145" s="69" t="str">
        <f t="shared" si="74"/>
        <v/>
      </c>
      <c r="D3145" s="69" t="str">
        <f t="shared" si="75"/>
        <v/>
      </c>
      <c r="E3145" s="69" t="str">
        <f t="shared" si="76"/>
        <v/>
      </c>
      <c r="F3145" s="69" t="e">
        <f t="shared" si="77"/>
        <v>#VALUE!</v>
      </c>
    </row>
    <row r="3146" spans="1:6">
      <c r="A3146" s="68" t="e">
        <f t="shared" si="72"/>
        <v>#REF!</v>
      </c>
      <c r="B3146" s="68" t="e">
        <f t="shared" si="73"/>
        <v>#REF!</v>
      </c>
      <c r="C3146" s="69" t="str">
        <f t="shared" si="74"/>
        <v/>
      </c>
      <c r="D3146" s="69" t="str">
        <f t="shared" si="75"/>
        <v/>
      </c>
      <c r="E3146" s="69" t="str">
        <f t="shared" si="76"/>
        <v/>
      </c>
      <c r="F3146" s="69" t="e">
        <f t="shared" si="77"/>
        <v>#VALUE!</v>
      </c>
    </row>
    <row r="3147" spans="1:6">
      <c r="A3147" s="68" t="e">
        <f t="shared" si="72"/>
        <v>#REF!</v>
      </c>
      <c r="B3147" s="68" t="e">
        <f t="shared" si="73"/>
        <v>#REF!</v>
      </c>
      <c r="C3147" s="69" t="str">
        <f t="shared" si="74"/>
        <v/>
      </c>
      <c r="D3147" s="69" t="str">
        <f t="shared" si="75"/>
        <v/>
      </c>
      <c r="E3147" s="69" t="str">
        <f t="shared" si="76"/>
        <v/>
      </c>
      <c r="F3147" s="69" t="e">
        <f t="shared" si="77"/>
        <v>#VALUE!</v>
      </c>
    </row>
    <row r="3148" spans="1:6">
      <c r="A3148" s="68" t="e">
        <f t="shared" si="72"/>
        <v>#REF!</v>
      </c>
      <c r="B3148" s="68" t="e">
        <f t="shared" si="73"/>
        <v>#REF!</v>
      </c>
      <c r="C3148" s="69" t="str">
        <f t="shared" si="74"/>
        <v/>
      </c>
      <c r="D3148" s="69" t="str">
        <f t="shared" si="75"/>
        <v/>
      </c>
      <c r="E3148" s="69" t="str">
        <f t="shared" si="76"/>
        <v/>
      </c>
      <c r="F3148" s="69" t="e">
        <f t="shared" si="77"/>
        <v>#VALUE!</v>
      </c>
    </row>
    <row r="3149" spans="1:6">
      <c r="A3149" s="68" t="e">
        <f t="shared" si="72"/>
        <v>#REF!</v>
      </c>
      <c r="B3149" s="68" t="e">
        <f t="shared" si="73"/>
        <v>#REF!</v>
      </c>
      <c r="C3149" s="69" t="str">
        <f t="shared" si="74"/>
        <v/>
      </c>
      <c r="D3149" s="69" t="str">
        <f t="shared" si="75"/>
        <v/>
      </c>
      <c r="E3149" s="69" t="str">
        <f t="shared" si="76"/>
        <v/>
      </c>
      <c r="F3149" s="69" t="e">
        <f t="shared" si="77"/>
        <v>#VALUE!</v>
      </c>
    </row>
    <row r="3150" spans="1:6">
      <c r="A3150" s="68" t="e">
        <f t="shared" si="72"/>
        <v>#REF!</v>
      </c>
      <c r="B3150" s="68" t="e">
        <f t="shared" si="73"/>
        <v>#REF!</v>
      </c>
      <c r="C3150" s="69" t="str">
        <f t="shared" si="74"/>
        <v/>
      </c>
      <c r="D3150" s="69" t="str">
        <f t="shared" si="75"/>
        <v/>
      </c>
      <c r="E3150" s="69" t="str">
        <f t="shared" si="76"/>
        <v/>
      </c>
      <c r="F3150" s="69" t="e">
        <f t="shared" si="77"/>
        <v>#VALUE!</v>
      </c>
    </row>
    <row r="3151" spans="1:6">
      <c r="A3151" s="68" t="e">
        <f t="shared" si="72"/>
        <v>#REF!</v>
      </c>
      <c r="B3151" s="68" t="e">
        <f t="shared" si="73"/>
        <v>#REF!</v>
      </c>
      <c r="C3151" s="69" t="str">
        <f t="shared" si="74"/>
        <v/>
      </c>
      <c r="D3151" s="69" t="str">
        <f t="shared" si="75"/>
        <v/>
      </c>
      <c r="E3151" s="69" t="str">
        <f t="shared" si="76"/>
        <v/>
      </c>
      <c r="F3151" s="69" t="e">
        <f t="shared" si="77"/>
        <v>#VALUE!</v>
      </c>
    </row>
    <row r="3152" spans="1:6">
      <c r="A3152" s="68" t="e">
        <f t="shared" si="72"/>
        <v>#REF!</v>
      </c>
      <c r="B3152" s="68" t="e">
        <f t="shared" si="73"/>
        <v>#REF!</v>
      </c>
      <c r="C3152" s="69" t="str">
        <f t="shared" si="74"/>
        <v/>
      </c>
      <c r="D3152" s="69" t="str">
        <f t="shared" si="75"/>
        <v/>
      </c>
      <c r="E3152" s="69" t="str">
        <f t="shared" si="76"/>
        <v/>
      </c>
      <c r="F3152" s="69" t="e">
        <f t="shared" si="77"/>
        <v>#VALUE!</v>
      </c>
    </row>
    <row r="3153" spans="1:6">
      <c r="A3153" s="68" t="e">
        <f t="shared" si="72"/>
        <v>#REF!</v>
      </c>
      <c r="B3153" s="68" t="e">
        <f t="shared" si="73"/>
        <v>#REF!</v>
      </c>
      <c r="C3153" s="69" t="str">
        <f t="shared" si="74"/>
        <v/>
      </c>
      <c r="D3153" s="69" t="str">
        <f t="shared" si="75"/>
        <v/>
      </c>
      <c r="E3153" s="69" t="str">
        <f t="shared" si="76"/>
        <v/>
      </c>
      <c r="F3153" s="69" t="e">
        <f t="shared" si="77"/>
        <v>#VALUE!</v>
      </c>
    </row>
    <row r="3154" spans="1:6">
      <c r="A3154" s="68" t="e">
        <f t="shared" si="72"/>
        <v>#REF!</v>
      </c>
      <c r="B3154" s="68" t="e">
        <f t="shared" si="73"/>
        <v>#REF!</v>
      </c>
      <c r="C3154" s="69" t="str">
        <f t="shared" si="74"/>
        <v/>
      </c>
      <c r="D3154" s="69" t="str">
        <f t="shared" si="75"/>
        <v/>
      </c>
      <c r="E3154" s="69" t="str">
        <f t="shared" si="76"/>
        <v/>
      </c>
      <c r="F3154" s="69" t="e">
        <f t="shared" si="77"/>
        <v>#VALUE!</v>
      </c>
    </row>
    <row r="3155" spans="1:6">
      <c r="A3155" s="68" t="e">
        <f t="shared" si="72"/>
        <v>#REF!</v>
      </c>
      <c r="B3155" s="68" t="e">
        <f t="shared" si="73"/>
        <v>#REF!</v>
      </c>
      <c r="C3155" s="69" t="str">
        <f t="shared" si="74"/>
        <v/>
      </c>
      <c r="D3155" s="69" t="str">
        <f t="shared" si="75"/>
        <v/>
      </c>
      <c r="E3155" s="69" t="str">
        <f t="shared" si="76"/>
        <v/>
      </c>
      <c r="F3155" s="69" t="e">
        <f t="shared" si="77"/>
        <v>#VALUE!</v>
      </c>
    </row>
    <row r="3156" spans="1:6">
      <c r="A3156" s="68" t="e">
        <f t="shared" si="72"/>
        <v>#REF!</v>
      </c>
      <c r="B3156" s="68" t="e">
        <f t="shared" si="73"/>
        <v>#REF!</v>
      </c>
      <c r="C3156" s="69" t="str">
        <f t="shared" si="74"/>
        <v/>
      </c>
      <c r="D3156" s="69" t="str">
        <f t="shared" si="75"/>
        <v/>
      </c>
      <c r="E3156" s="69" t="str">
        <f t="shared" si="76"/>
        <v/>
      </c>
      <c r="F3156" s="69" t="e">
        <f t="shared" si="77"/>
        <v>#VALUE!</v>
      </c>
    </row>
    <row r="3157" spans="1:6">
      <c r="A3157" s="68" t="e">
        <f t="shared" si="72"/>
        <v>#REF!</v>
      </c>
      <c r="B3157" s="68" t="e">
        <f t="shared" si="73"/>
        <v>#REF!</v>
      </c>
      <c r="C3157" s="69" t="str">
        <f t="shared" si="74"/>
        <v/>
      </c>
      <c r="D3157" s="69" t="str">
        <f t="shared" si="75"/>
        <v/>
      </c>
      <c r="E3157" s="69" t="str">
        <f t="shared" si="76"/>
        <v/>
      </c>
      <c r="F3157" s="69" t="e">
        <f t="shared" si="77"/>
        <v>#VALUE!</v>
      </c>
    </row>
    <row r="3158" spans="1:6">
      <c r="A3158" s="68" t="e">
        <f t="shared" si="72"/>
        <v>#REF!</v>
      </c>
      <c r="B3158" s="68" t="e">
        <f t="shared" si="73"/>
        <v>#REF!</v>
      </c>
      <c r="C3158" s="69" t="str">
        <f t="shared" si="74"/>
        <v/>
      </c>
      <c r="D3158" s="69" t="str">
        <f t="shared" si="75"/>
        <v/>
      </c>
      <c r="E3158" s="69" t="str">
        <f t="shared" si="76"/>
        <v/>
      </c>
      <c r="F3158" s="69" t="e">
        <f t="shared" si="77"/>
        <v>#VALUE!</v>
      </c>
    </row>
    <row r="3159" spans="1:6">
      <c r="A3159" s="68" t="e">
        <f t="shared" si="72"/>
        <v>#REF!</v>
      </c>
      <c r="B3159" s="68" t="e">
        <f t="shared" si="73"/>
        <v>#REF!</v>
      </c>
      <c r="C3159" s="69" t="str">
        <f t="shared" si="74"/>
        <v/>
      </c>
      <c r="D3159" s="69" t="str">
        <f t="shared" si="75"/>
        <v/>
      </c>
      <c r="E3159" s="69" t="str">
        <f t="shared" si="76"/>
        <v/>
      </c>
      <c r="F3159" s="69" t="e">
        <f t="shared" si="77"/>
        <v>#VALUE!</v>
      </c>
    </row>
    <row r="3160" spans="1:6">
      <c r="A3160" s="68" t="e">
        <f t="shared" si="72"/>
        <v>#REF!</v>
      </c>
      <c r="B3160" s="68" t="e">
        <f t="shared" si="73"/>
        <v>#REF!</v>
      </c>
      <c r="C3160" s="69" t="str">
        <f t="shared" si="74"/>
        <v/>
      </c>
      <c r="D3160" s="69" t="str">
        <f t="shared" si="75"/>
        <v/>
      </c>
      <c r="E3160" s="69" t="str">
        <f t="shared" si="76"/>
        <v/>
      </c>
      <c r="F3160" s="69" t="e">
        <f t="shared" si="77"/>
        <v>#VALUE!</v>
      </c>
    </row>
    <row r="3161" spans="1:6">
      <c r="A3161" s="68" t="e">
        <f t="shared" si="72"/>
        <v>#REF!</v>
      </c>
      <c r="B3161" s="68" t="e">
        <f t="shared" si="73"/>
        <v>#REF!</v>
      </c>
      <c r="C3161" s="69" t="str">
        <f t="shared" si="74"/>
        <v/>
      </c>
      <c r="D3161" s="69" t="str">
        <f t="shared" si="75"/>
        <v/>
      </c>
      <c r="E3161" s="69" t="str">
        <f t="shared" si="76"/>
        <v/>
      </c>
      <c r="F3161" s="69" t="e">
        <f t="shared" si="77"/>
        <v>#VALUE!</v>
      </c>
    </row>
    <row r="3162" spans="1:6">
      <c r="A3162" s="68" t="e">
        <f t="shared" si="72"/>
        <v>#REF!</v>
      </c>
      <c r="B3162" s="68" t="e">
        <f t="shared" si="73"/>
        <v>#REF!</v>
      </c>
      <c r="C3162" s="69" t="str">
        <f t="shared" si="74"/>
        <v/>
      </c>
      <c r="D3162" s="69" t="str">
        <f t="shared" si="75"/>
        <v/>
      </c>
      <c r="E3162" s="69" t="str">
        <f t="shared" si="76"/>
        <v/>
      </c>
      <c r="F3162" s="69" t="e">
        <f t="shared" si="77"/>
        <v>#VALUE!</v>
      </c>
    </row>
    <row r="3163" spans="1:6">
      <c r="A3163" s="68" t="e">
        <f t="shared" si="72"/>
        <v>#REF!</v>
      </c>
      <c r="B3163" s="68" t="e">
        <f t="shared" si="73"/>
        <v>#REF!</v>
      </c>
      <c r="C3163" s="69" t="str">
        <f t="shared" si="74"/>
        <v/>
      </c>
      <c r="D3163" s="69" t="str">
        <f t="shared" si="75"/>
        <v/>
      </c>
      <c r="E3163" s="69" t="str">
        <f t="shared" si="76"/>
        <v/>
      </c>
      <c r="F3163" s="69" t="e">
        <f t="shared" si="77"/>
        <v>#VALUE!</v>
      </c>
    </row>
    <row r="3164" spans="1:6">
      <c r="A3164" s="68" t="e">
        <f t="shared" si="72"/>
        <v>#REF!</v>
      </c>
      <c r="B3164" s="68" t="e">
        <f t="shared" si="73"/>
        <v>#REF!</v>
      </c>
      <c r="C3164" s="69" t="str">
        <f t="shared" si="74"/>
        <v/>
      </c>
      <c r="D3164" s="69" t="str">
        <f t="shared" si="75"/>
        <v/>
      </c>
      <c r="E3164" s="69" t="str">
        <f t="shared" si="76"/>
        <v/>
      </c>
      <c r="F3164" s="69" t="e">
        <f t="shared" si="77"/>
        <v>#VALUE!</v>
      </c>
    </row>
    <row r="3165" spans="1:6">
      <c r="A3165" s="68" t="e">
        <f t="shared" si="72"/>
        <v>#REF!</v>
      </c>
      <c r="B3165" s="68" t="e">
        <f t="shared" si="73"/>
        <v>#REF!</v>
      </c>
      <c r="C3165" s="69" t="str">
        <f t="shared" si="74"/>
        <v/>
      </c>
      <c r="D3165" s="69" t="str">
        <f t="shared" si="75"/>
        <v/>
      </c>
      <c r="E3165" s="69" t="str">
        <f t="shared" si="76"/>
        <v/>
      </c>
      <c r="F3165" s="69" t="e">
        <f t="shared" si="77"/>
        <v>#VALUE!</v>
      </c>
    </row>
    <row r="3166" spans="1:6">
      <c r="A3166" s="68" t="e">
        <f t="shared" si="72"/>
        <v>#REF!</v>
      </c>
      <c r="B3166" s="68" t="e">
        <f t="shared" si="73"/>
        <v>#REF!</v>
      </c>
      <c r="C3166" s="69" t="str">
        <f t="shared" si="74"/>
        <v/>
      </c>
      <c r="D3166" s="69" t="str">
        <f t="shared" si="75"/>
        <v/>
      </c>
      <c r="E3166" s="69" t="str">
        <f t="shared" si="76"/>
        <v/>
      </c>
      <c r="F3166" s="69" t="e">
        <f t="shared" si="77"/>
        <v>#VALUE!</v>
      </c>
    </row>
    <row r="3167" spans="1:6">
      <c r="A3167" s="68" t="e">
        <f t="shared" si="72"/>
        <v>#REF!</v>
      </c>
      <c r="B3167" s="68" t="e">
        <f t="shared" si="73"/>
        <v>#REF!</v>
      </c>
      <c r="C3167" s="69" t="str">
        <f t="shared" si="74"/>
        <v/>
      </c>
      <c r="D3167" s="69" t="str">
        <f t="shared" si="75"/>
        <v/>
      </c>
      <c r="E3167" s="69" t="str">
        <f t="shared" si="76"/>
        <v/>
      </c>
      <c r="F3167" s="69" t="e">
        <f t="shared" si="77"/>
        <v>#VALUE!</v>
      </c>
    </row>
    <row r="3168" spans="1:6">
      <c r="A3168" s="68" t="e">
        <f t="shared" si="72"/>
        <v>#REF!</v>
      </c>
      <c r="B3168" s="68" t="e">
        <f t="shared" si="73"/>
        <v>#REF!</v>
      </c>
      <c r="C3168" s="69" t="str">
        <f t="shared" si="74"/>
        <v/>
      </c>
      <c r="D3168" s="69" t="str">
        <f t="shared" si="75"/>
        <v/>
      </c>
      <c r="E3168" s="69" t="str">
        <f t="shared" si="76"/>
        <v/>
      </c>
      <c r="F3168" s="69" t="e">
        <f t="shared" si="77"/>
        <v>#VALUE!</v>
      </c>
    </row>
    <row r="3169" spans="1:6">
      <c r="A3169" s="68" t="e">
        <f t="shared" si="72"/>
        <v>#REF!</v>
      </c>
      <c r="B3169" s="68" t="e">
        <f t="shared" si="73"/>
        <v>#REF!</v>
      </c>
      <c r="C3169" s="69" t="str">
        <f t="shared" si="74"/>
        <v/>
      </c>
      <c r="D3169" s="69" t="str">
        <f t="shared" si="75"/>
        <v/>
      </c>
      <c r="E3169" s="69" t="str">
        <f t="shared" si="76"/>
        <v/>
      </c>
      <c r="F3169" s="69" t="e">
        <f t="shared" si="77"/>
        <v>#VALUE!</v>
      </c>
    </row>
    <row r="3170" spans="1:6">
      <c r="A3170" s="68" t="e">
        <f t="shared" si="72"/>
        <v>#REF!</v>
      </c>
      <c r="B3170" s="68" t="e">
        <f t="shared" si="73"/>
        <v>#REF!</v>
      </c>
      <c r="C3170" s="69" t="str">
        <f t="shared" si="74"/>
        <v/>
      </c>
      <c r="D3170" s="69" t="str">
        <f t="shared" si="75"/>
        <v/>
      </c>
      <c r="E3170" s="69" t="str">
        <f t="shared" si="76"/>
        <v/>
      </c>
      <c r="F3170" s="69" t="e">
        <f t="shared" si="77"/>
        <v>#VALUE!</v>
      </c>
    </row>
    <row r="3171" spans="1:6">
      <c r="A3171" s="68" t="e">
        <f t="shared" si="72"/>
        <v>#REF!</v>
      </c>
      <c r="B3171" s="68" t="e">
        <f t="shared" si="73"/>
        <v>#REF!</v>
      </c>
      <c r="C3171" s="69" t="str">
        <f t="shared" si="74"/>
        <v/>
      </c>
      <c r="D3171" s="69" t="str">
        <f t="shared" si="75"/>
        <v/>
      </c>
      <c r="E3171" s="69" t="str">
        <f t="shared" si="76"/>
        <v/>
      </c>
      <c r="F3171" s="69" t="e">
        <f t="shared" si="77"/>
        <v>#VALUE!</v>
      </c>
    </row>
    <row r="3172" spans="1:6">
      <c r="A3172" s="68" t="e">
        <f t="shared" si="72"/>
        <v>#REF!</v>
      </c>
      <c r="B3172" s="68" t="e">
        <f t="shared" si="73"/>
        <v>#REF!</v>
      </c>
      <c r="C3172" s="69" t="str">
        <f t="shared" si="74"/>
        <v/>
      </c>
      <c r="D3172" s="69" t="str">
        <f t="shared" si="75"/>
        <v/>
      </c>
      <c r="E3172" s="69" t="str">
        <f t="shared" si="76"/>
        <v/>
      </c>
      <c r="F3172" s="69" t="e">
        <f t="shared" si="77"/>
        <v>#VALUE!</v>
      </c>
    </row>
    <row r="3173" spans="1:6">
      <c r="A3173" s="68" t="e">
        <f t="shared" si="72"/>
        <v>#REF!</v>
      </c>
      <c r="B3173" s="68" t="e">
        <f t="shared" si="73"/>
        <v>#REF!</v>
      </c>
      <c r="C3173" s="69" t="str">
        <f t="shared" si="74"/>
        <v/>
      </c>
      <c r="D3173" s="69" t="str">
        <f t="shared" si="75"/>
        <v/>
      </c>
      <c r="E3173" s="69" t="str">
        <f t="shared" si="76"/>
        <v/>
      </c>
      <c r="F3173" s="69" t="e">
        <f t="shared" si="77"/>
        <v>#VALUE!</v>
      </c>
    </row>
    <row r="3174" spans="1:6">
      <c r="A3174" s="68" t="e">
        <f t="shared" si="72"/>
        <v>#REF!</v>
      </c>
      <c r="B3174" s="68" t="e">
        <f t="shared" si="73"/>
        <v>#REF!</v>
      </c>
      <c r="C3174" s="69" t="str">
        <f t="shared" si="74"/>
        <v/>
      </c>
      <c r="D3174" s="69" t="str">
        <f t="shared" si="75"/>
        <v/>
      </c>
      <c r="E3174" s="69" t="str">
        <f t="shared" si="76"/>
        <v/>
      </c>
      <c r="F3174" s="69" t="e">
        <f t="shared" si="77"/>
        <v>#VALUE!</v>
      </c>
    </row>
    <row r="3175" spans="1:6">
      <c r="A3175" s="68" t="e">
        <f t="shared" si="72"/>
        <v>#REF!</v>
      </c>
      <c r="B3175" s="68" t="e">
        <f t="shared" si="73"/>
        <v>#REF!</v>
      </c>
      <c r="C3175" s="69" t="str">
        <f t="shared" si="74"/>
        <v/>
      </c>
      <c r="D3175" s="69" t="str">
        <f t="shared" si="75"/>
        <v/>
      </c>
      <c r="E3175" s="69" t="str">
        <f t="shared" si="76"/>
        <v/>
      </c>
      <c r="F3175" s="69" t="e">
        <f t="shared" si="77"/>
        <v>#VALUE!</v>
      </c>
    </row>
    <row r="3176" spans="1:6">
      <c r="A3176" s="68" t="e">
        <f t="shared" si="72"/>
        <v>#REF!</v>
      </c>
      <c r="B3176" s="68" t="e">
        <f t="shared" si="73"/>
        <v>#REF!</v>
      </c>
      <c r="C3176" s="69" t="str">
        <f t="shared" si="74"/>
        <v/>
      </c>
      <c r="D3176" s="69" t="str">
        <f t="shared" si="75"/>
        <v/>
      </c>
      <c r="E3176" s="69" t="str">
        <f t="shared" si="76"/>
        <v/>
      </c>
      <c r="F3176" s="69" t="e">
        <f t="shared" si="77"/>
        <v>#VALUE!</v>
      </c>
    </row>
    <row r="3177" spans="1:6">
      <c r="A3177" s="68" t="e">
        <f t="shared" si="72"/>
        <v>#REF!</v>
      </c>
      <c r="B3177" s="68" t="e">
        <f t="shared" si="73"/>
        <v>#REF!</v>
      </c>
      <c r="C3177" s="69" t="str">
        <f t="shared" si="74"/>
        <v/>
      </c>
      <c r="D3177" s="69" t="str">
        <f t="shared" si="75"/>
        <v/>
      </c>
      <c r="E3177" s="69" t="str">
        <f t="shared" si="76"/>
        <v/>
      </c>
      <c r="F3177" s="69" t="e">
        <f t="shared" si="77"/>
        <v>#VALUE!</v>
      </c>
    </row>
    <row r="3178" spans="1:6">
      <c r="A3178" s="68" t="e">
        <f t="shared" si="72"/>
        <v>#REF!</v>
      </c>
      <c r="B3178" s="68" t="e">
        <f t="shared" si="73"/>
        <v>#REF!</v>
      </c>
      <c r="C3178" s="69" t="str">
        <f t="shared" si="74"/>
        <v/>
      </c>
      <c r="D3178" s="69" t="str">
        <f t="shared" si="75"/>
        <v/>
      </c>
      <c r="E3178" s="69" t="str">
        <f t="shared" si="76"/>
        <v/>
      </c>
      <c r="F3178" s="69" t="e">
        <f t="shared" si="77"/>
        <v>#VALUE!</v>
      </c>
    </row>
    <row r="3179" spans="1:6">
      <c r="A3179" s="68" t="e">
        <f t="shared" si="72"/>
        <v>#REF!</v>
      </c>
      <c r="B3179" s="68" t="e">
        <f t="shared" si="73"/>
        <v>#REF!</v>
      </c>
      <c r="C3179" s="69" t="str">
        <f t="shared" si="74"/>
        <v/>
      </c>
      <c r="D3179" s="69" t="str">
        <f t="shared" si="75"/>
        <v/>
      </c>
      <c r="E3179" s="69" t="str">
        <f t="shared" si="76"/>
        <v/>
      </c>
      <c r="F3179" s="69" t="e">
        <f t="shared" si="77"/>
        <v>#VALUE!</v>
      </c>
    </row>
    <row r="3180" spans="1:6">
      <c r="A3180" s="68" t="e">
        <f t="shared" si="72"/>
        <v>#REF!</v>
      </c>
      <c r="B3180" s="68" t="e">
        <f t="shared" si="73"/>
        <v>#REF!</v>
      </c>
      <c r="C3180" s="69" t="str">
        <f t="shared" si="74"/>
        <v/>
      </c>
      <c r="D3180" s="69" t="str">
        <f t="shared" si="75"/>
        <v/>
      </c>
      <c r="E3180" s="69" t="str">
        <f t="shared" si="76"/>
        <v/>
      </c>
      <c r="F3180" s="69" t="e">
        <f t="shared" si="77"/>
        <v>#VALUE!</v>
      </c>
    </row>
    <row r="3181" spans="1:6">
      <c r="A3181" s="68" t="e">
        <f t="shared" si="72"/>
        <v>#REF!</v>
      </c>
      <c r="B3181" s="68" t="e">
        <f t="shared" si="73"/>
        <v>#REF!</v>
      </c>
      <c r="C3181" s="69" t="str">
        <f t="shared" si="74"/>
        <v/>
      </c>
      <c r="D3181" s="69" t="str">
        <f t="shared" si="75"/>
        <v/>
      </c>
      <c r="E3181" s="69" t="str">
        <f t="shared" si="76"/>
        <v/>
      </c>
      <c r="F3181" s="69" t="e">
        <f t="shared" si="77"/>
        <v>#VALUE!</v>
      </c>
    </row>
    <row r="3182" spans="1:6">
      <c r="A3182" s="68" t="e">
        <f t="shared" si="72"/>
        <v>#REF!</v>
      </c>
      <c r="B3182" s="68" t="e">
        <f t="shared" si="73"/>
        <v>#REF!</v>
      </c>
      <c r="C3182" s="69" t="str">
        <f t="shared" si="74"/>
        <v/>
      </c>
      <c r="D3182" s="69" t="str">
        <f t="shared" si="75"/>
        <v/>
      </c>
      <c r="E3182" s="69" t="str">
        <f t="shared" si="76"/>
        <v/>
      </c>
      <c r="F3182" s="69" t="e">
        <f t="shared" si="77"/>
        <v>#VALUE!</v>
      </c>
    </row>
    <row r="3183" spans="1:6">
      <c r="A3183" s="68" t="e">
        <f t="shared" si="72"/>
        <v>#REF!</v>
      </c>
      <c r="B3183" s="68" t="e">
        <f t="shared" si="73"/>
        <v>#REF!</v>
      </c>
      <c r="C3183" s="69" t="str">
        <f t="shared" si="74"/>
        <v/>
      </c>
      <c r="D3183" s="69" t="str">
        <f t="shared" si="75"/>
        <v/>
      </c>
      <c r="E3183" s="69" t="str">
        <f t="shared" si="76"/>
        <v/>
      </c>
      <c r="F3183" s="69" t="e">
        <f t="shared" si="77"/>
        <v>#VALUE!</v>
      </c>
    </row>
    <row r="3184" spans="1:6">
      <c r="A3184" s="68" t="e">
        <f t="shared" si="72"/>
        <v>#REF!</v>
      </c>
      <c r="B3184" s="68" t="e">
        <f t="shared" si="73"/>
        <v>#REF!</v>
      </c>
      <c r="C3184" s="69" t="str">
        <f t="shared" si="74"/>
        <v/>
      </c>
      <c r="D3184" s="69" t="str">
        <f t="shared" si="75"/>
        <v/>
      </c>
      <c r="E3184" s="69" t="str">
        <f t="shared" si="76"/>
        <v/>
      </c>
      <c r="F3184" s="69" t="e">
        <f t="shared" si="77"/>
        <v>#VALUE!</v>
      </c>
    </row>
    <row r="3185" spans="1:6">
      <c r="A3185" s="68" t="e">
        <f t="shared" si="72"/>
        <v>#REF!</v>
      </c>
      <c r="B3185" s="68" t="e">
        <f t="shared" si="73"/>
        <v>#REF!</v>
      </c>
      <c r="C3185" s="69" t="str">
        <f t="shared" si="74"/>
        <v/>
      </c>
      <c r="D3185" s="69" t="str">
        <f t="shared" si="75"/>
        <v/>
      </c>
      <c r="E3185" s="69" t="str">
        <f t="shared" si="76"/>
        <v/>
      </c>
      <c r="F3185" s="69" t="e">
        <f t="shared" si="77"/>
        <v>#VALUE!</v>
      </c>
    </row>
    <row r="3186" spans="1:6">
      <c r="A3186" s="68" t="e">
        <f t="shared" si="72"/>
        <v>#REF!</v>
      </c>
      <c r="B3186" s="68" t="e">
        <f t="shared" si="73"/>
        <v>#REF!</v>
      </c>
      <c r="C3186" s="69" t="str">
        <f t="shared" si="74"/>
        <v/>
      </c>
      <c r="D3186" s="69" t="str">
        <f t="shared" si="75"/>
        <v/>
      </c>
      <c r="E3186" s="69" t="str">
        <f t="shared" si="76"/>
        <v/>
      </c>
      <c r="F3186" s="69" t="e">
        <f t="shared" si="77"/>
        <v>#VALUE!</v>
      </c>
    </row>
    <row r="3187" spans="1:6">
      <c r="A3187" s="68" t="e">
        <f t="shared" si="72"/>
        <v>#REF!</v>
      </c>
      <c r="B3187" s="68" t="e">
        <f t="shared" si="73"/>
        <v>#REF!</v>
      </c>
      <c r="C3187" s="69" t="str">
        <f t="shared" si="74"/>
        <v/>
      </c>
      <c r="D3187" s="69" t="str">
        <f t="shared" si="75"/>
        <v/>
      </c>
      <c r="E3187" s="69" t="str">
        <f t="shared" si="76"/>
        <v/>
      </c>
      <c r="F3187" s="69" t="e">
        <f t="shared" si="77"/>
        <v>#VALUE!</v>
      </c>
    </row>
    <row r="3188" spans="1:6">
      <c r="A3188" s="68" t="e">
        <f t="shared" si="72"/>
        <v>#REF!</v>
      </c>
      <c r="B3188" s="68" t="e">
        <f t="shared" si="73"/>
        <v>#REF!</v>
      </c>
      <c r="C3188" s="69" t="str">
        <f t="shared" si="74"/>
        <v/>
      </c>
      <c r="D3188" s="69" t="str">
        <f t="shared" si="75"/>
        <v/>
      </c>
      <c r="E3188" s="69" t="str">
        <f t="shared" si="76"/>
        <v/>
      </c>
      <c r="F3188" s="69" t="e">
        <f t="shared" si="77"/>
        <v>#VALUE!</v>
      </c>
    </row>
    <row r="3189" spans="1:6">
      <c r="A3189" s="68" t="e">
        <f t="shared" si="72"/>
        <v>#REF!</v>
      </c>
      <c r="B3189" s="68" t="e">
        <f t="shared" si="73"/>
        <v>#REF!</v>
      </c>
      <c r="C3189" s="69" t="str">
        <f t="shared" si="74"/>
        <v/>
      </c>
      <c r="D3189" s="69" t="str">
        <f t="shared" si="75"/>
        <v/>
      </c>
      <c r="E3189" s="69" t="str">
        <f t="shared" si="76"/>
        <v/>
      </c>
      <c r="F3189" s="69" t="e">
        <f t="shared" si="77"/>
        <v>#VALUE!</v>
      </c>
    </row>
    <row r="3190" spans="1:6">
      <c r="A3190" s="68" t="e">
        <f t="shared" si="72"/>
        <v>#REF!</v>
      </c>
      <c r="B3190" s="68" t="e">
        <f t="shared" si="73"/>
        <v>#REF!</v>
      </c>
      <c r="C3190" s="69" t="str">
        <f t="shared" si="74"/>
        <v/>
      </c>
      <c r="D3190" s="69" t="str">
        <f t="shared" si="75"/>
        <v/>
      </c>
      <c r="E3190" s="69" t="str">
        <f t="shared" si="76"/>
        <v/>
      </c>
      <c r="F3190" s="69" t="e">
        <f t="shared" si="77"/>
        <v>#VALUE!</v>
      </c>
    </row>
    <row r="3191" spans="1:6">
      <c r="A3191" s="68" t="e">
        <f t="shared" si="72"/>
        <v>#REF!</v>
      </c>
      <c r="B3191" s="68" t="e">
        <f t="shared" si="73"/>
        <v>#REF!</v>
      </c>
      <c r="C3191" s="69" t="str">
        <f t="shared" si="74"/>
        <v/>
      </c>
      <c r="D3191" s="69" t="str">
        <f t="shared" si="75"/>
        <v/>
      </c>
      <c r="E3191" s="69" t="str">
        <f t="shared" si="76"/>
        <v/>
      </c>
      <c r="F3191" s="69" t="e">
        <f t="shared" si="77"/>
        <v>#VALUE!</v>
      </c>
    </row>
    <row r="3192" spans="1:6">
      <c r="A3192" s="68" t="e">
        <f t="shared" si="72"/>
        <v>#REF!</v>
      </c>
      <c r="B3192" s="68" t="e">
        <f t="shared" si="73"/>
        <v>#REF!</v>
      </c>
      <c r="C3192" s="69" t="str">
        <f t="shared" si="74"/>
        <v/>
      </c>
      <c r="D3192" s="69" t="str">
        <f t="shared" si="75"/>
        <v/>
      </c>
      <c r="E3192" s="69" t="str">
        <f t="shared" si="76"/>
        <v/>
      </c>
      <c r="F3192" s="69" t="e">
        <f t="shared" si="77"/>
        <v>#VALUE!</v>
      </c>
    </row>
    <row r="3193" spans="1:6">
      <c r="A3193" s="68" t="e">
        <f t="shared" si="72"/>
        <v>#REF!</v>
      </c>
      <c r="B3193" s="68" t="e">
        <f t="shared" si="73"/>
        <v>#REF!</v>
      </c>
      <c r="C3193" s="69" t="str">
        <f t="shared" si="74"/>
        <v/>
      </c>
      <c r="D3193" s="69" t="str">
        <f t="shared" si="75"/>
        <v/>
      </c>
      <c r="E3193" s="69" t="str">
        <f t="shared" si="76"/>
        <v/>
      </c>
      <c r="F3193" s="69" t="e">
        <f t="shared" si="77"/>
        <v>#VALUE!</v>
      </c>
    </row>
    <row r="3194" spans="1:6">
      <c r="A3194" s="68" t="e">
        <f t="shared" si="72"/>
        <v>#REF!</v>
      </c>
      <c r="B3194" s="68" t="e">
        <f t="shared" si="73"/>
        <v>#REF!</v>
      </c>
      <c r="C3194" s="69" t="str">
        <f t="shared" si="74"/>
        <v/>
      </c>
      <c r="D3194" s="69" t="str">
        <f t="shared" si="75"/>
        <v/>
      </c>
      <c r="E3194" s="69" t="str">
        <f t="shared" si="76"/>
        <v/>
      </c>
      <c r="F3194" s="69" t="e">
        <f t="shared" si="77"/>
        <v>#VALUE!</v>
      </c>
    </row>
    <row r="3195" spans="1:6">
      <c r="A3195" s="68" t="e">
        <f t="shared" si="72"/>
        <v>#REF!</v>
      </c>
      <c r="B3195" s="68" t="e">
        <f t="shared" si="73"/>
        <v>#REF!</v>
      </c>
      <c r="C3195" s="69" t="str">
        <f t="shared" si="74"/>
        <v/>
      </c>
      <c r="D3195" s="69" t="str">
        <f t="shared" si="75"/>
        <v/>
      </c>
      <c r="E3195" s="69" t="str">
        <f t="shared" si="76"/>
        <v/>
      </c>
      <c r="F3195" s="69" t="e">
        <f t="shared" si="77"/>
        <v>#VALUE!</v>
      </c>
    </row>
    <row r="3196" spans="1:6">
      <c r="A3196" s="68" t="e">
        <f t="shared" si="72"/>
        <v>#REF!</v>
      </c>
      <c r="B3196" s="68" t="e">
        <f t="shared" si="73"/>
        <v>#REF!</v>
      </c>
      <c r="C3196" s="69" t="str">
        <f t="shared" si="74"/>
        <v/>
      </c>
      <c r="D3196" s="69" t="str">
        <f t="shared" si="75"/>
        <v/>
      </c>
      <c r="E3196" s="69" t="str">
        <f t="shared" si="76"/>
        <v/>
      </c>
      <c r="F3196" s="69" t="e">
        <f t="shared" si="77"/>
        <v>#VALUE!</v>
      </c>
    </row>
    <row r="3197" spans="1:6">
      <c r="A3197" s="68" t="e">
        <f t="shared" si="72"/>
        <v>#REF!</v>
      </c>
      <c r="B3197" s="68" t="e">
        <f t="shared" si="73"/>
        <v>#REF!</v>
      </c>
      <c r="C3197" s="69" t="str">
        <f t="shared" si="74"/>
        <v/>
      </c>
      <c r="D3197" s="69" t="str">
        <f t="shared" si="75"/>
        <v/>
      </c>
      <c r="E3197" s="69" t="str">
        <f t="shared" si="76"/>
        <v/>
      </c>
      <c r="F3197" s="69" t="e">
        <f t="shared" si="77"/>
        <v>#VALUE!</v>
      </c>
    </row>
    <row r="3198" spans="1:6">
      <c r="A3198" s="68" t="e">
        <f t="shared" si="72"/>
        <v>#REF!</v>
      </c>
      <c r="B3198" s="68" t="e">
        <f t="shared" si="73"/>
        <v>#REF!</v>
      </c>
      <c r="C3198" s="69" t="str">
        <f t="shared" si="74"/>
        <v/>
      </c>
      <c r="D3198" s="69" t="str">
        <f t="shared" si="75"/>
        <v/>
      </c>
      <c r="E3198" s="69" t="str">
        <f t="shared" si="76"/>
        <v/>
      </c>
      <c r="F3198" s="69" t="e">
        <f t="shared" si="77"/>
        <v>#VALUE!</v>
      </c>
    </row>
    <row r="3199" spans="1:6">
      <c r="A3199" s="68" t="e">
        <f t="shared" si="72"/>
        <v>#REF!</v>
      </c>
      <c r="B3199" s="68" t="e">
        <f t="shared" si="73"/>
        <v>#REF!</v>
      </c>
      <c r="C3199" s="69" t="str">
        <f t="shared" si="74"/>
        <v/>
      </c>
      <c r="D3199" s="69" t="str">
        <f t="shared" si="75"/>
        <v/>
      </c>
      <c r="E3199" s="69" t="str">
        <f t="shared" si="76"/>
        <v/>
      </c>
      <c r="F3199" s="69" t="e">
        <f t="shared" si="77"/>
        <v>#VALUE!</v>
      </c>
    </row>
    <row r="3200" spans="1:6">
      <c r="A3200" s="68" t="e">
        <f t="shared" si="72"/>
        <v>#REF!</v>
      </c>
      <c r="B3200" s="68" t="e">
        <f t="shared" si="73"/>
        <v>#REF!</v>
      </c>
      <c r="C3200" s="69" t="str">
        <f t="shared" si="74"/>
        <v/>
      </c>
      <c r="D3200" s="69" t="str">
        <f t="shared" si="75"/>
        <v/>
      </c>
      <c r="E3200" s="69" t="str">
        <f t="shared" si="76"/>
        <v/>
      </c>
      <c r="F3200" s="69" t="e">
        <f t="shared" si="77"/>
        <v>#VALUE!</v>
      </c>
    </row>
    <row r="3201" spans="1:6">
      <c r="A3201" s="68" t="e">
        <f t="shared" si="72"/>
        <v>#REF!</v>
      </c>
      <c r="B3201" s="68" t="e">
        <f t="shared" si="73"/>
        <v>#REF!</v>
      </c>
      <c r="C3201" s="69" t="str">
        <f t="shared" si="74"/>
        <v/>
      </c>
      <c r="D3201" s="69" t="str">
        <f t="shared" si="75"/>
        <v/>
      </c>
      <c r="E3201" s="69" t="str">
        <f t="shared" si="76"/>
        <v/>
      </c>
      <c r="F3201" s="69" t="e">
        <f t="shared" si="77"/>
        <v>#VALUE!</v>
      </c>
    </row>
    <row r="3202" spans="1:6">
      <c r="A3202" s="68" t="e">
        <f t="shared" si="72"/>
        <v>#REF!</v>
      </c>
      <c r="B3202" s="68" t="e">
        <f t="shared" si="73"/>
        <v>#REF!</v>
      </c>
      <c r="C3202" s="69" t="str">
        <f t="shared" si="74"/>
        <v/>
      </c>
      <c r="D3202" s="69" t="str">
        <f t="shared" si="75"/>
        <v/>
      </c>
      <c r="E3202" s="69" t="str">
        <f t="shared" si="76"/>
        <v/>
      </c>
      <c r="F3202" s="69" t="e">
        <f t="shared" si="77"/>
        <v>#VALUE!</v>
      </c>
    </row>
    <row r="3203" spans="1:6">
      <c r="A3203" s="68" t="e">
        <f t="shared" si="72"/>
        <v>#REF!</v>
      </c>
      <c r="B3203" s="68" t="e">
        <f t="shared" si="73"/>
        <v>#REF!</v>
      </c>
      <c r="C3203" s="69" t="str">
        <f t="shared" si="74"/>
        <v/>
      </c>
      <c r="D3203" s="69" t="str">
        <f t="shared" si="75"/>
        <v/>
      </c>
      <c r="E3203" s="69" t="str">
        <f t="shared" si="76"/>
        <v/>
      </c>
      <c r="F3203" s="69" t="e">
        <f t="shared" si="77"/>
        <v>#VALUE!</v>
      </c>
    </row>
    <row r="3204" spans="1:6">
      <c r="A3204" s="68" t="e">
        <f t="shared" si="72"/>
        <v>#REF!</v>
      </c>
      <c r="B3204" s="68" t="e">
        <f t="shared" si="73"/>
        <v>#REF!</v>
      </c>
      <c r="C3204" s="69" t="str">
        <f t="shared" si="74"/>
        <v/>
      </c>
      <c r="D3204" s="69" t="str">
        <f t="shared" si="75"/>
        <v/>
      </c>
      <c r="E3204" s="69" t="str">
        <f t="shared" si="76"/>
        <v/>
      </c>
      <c r="F3204" s="69" t="e">
        <f t="shared" si="77"/>
        <v>#VALUE!</v>
      </c>
    </row>
    <row r="3205" spans="1:6">
      <c r="A3205" s="68" t="e">
        <f t="shared" si="72"/>
        <v>#REF!</v>
      </c>
      <c r="B3205" s="68" t="e">
        <f t="shared" si="73"/>
        <v>#REF!</v>
      </c>
      <c r="C3205" s="69" t="str">
        <f t="shared" si="74"/>
        <v/>
      </c>
      <c r="D3205" s="69" t="str">
        <f t="shared" si="75"/>
        <v/>
      </c>
      <c r="E3205" s="69" t="str">
        <f t="shared" si="76"/>
        <v/>
      </c>
      <c r="F3205" s="69" t="e">
        <f t="shared" si="77"/>
        <v>#VALUE!</v>
      </c>
    </row>
    <row r="3206" spans="1:6">
      <c r="A3206" s="68" t="e">
        <f t="shared" si="72"/>
        <v>#REF!</v>
      </c>
      <c r="B3206" s="68" t="e">
        <f t="shared" si="73"/>
        <v>#REF!</v>
      </c>
      <c r="C3206" s="69" t="str">
        <f t="shared" si="74"/>
        <v/>
      </c>
      <c r="D3206" s="69" t="str">
        <f t="shared" si="75"/>
        <v/>
      </c>
      <c r="E3206" s="69" t="str">
        <f t="shared" si="76"/>
        <v/>
      </c>
      <c r="F3206" s="69" t="e">
        <f t="shared" si="77"/>
        <v>#VALUE!</v>
      </c>
    </row>
    <row r="3207" spans="1:6">
      <c r="A3207" s="68" t="e">
        <f t="shared" si="72"/>
        <v>#REF!</v>
      </c>
      <c r="B3207" s="68" t="e">
        <f t="shared" si="73"/>
        <v>#REF!</v>
      </c>
      <c r="C3207" s="69" t="str">
        <f t="shared" si="74"/>
        <v/>
      </c>
      <c r="D3207" s="69" t="str">
        <f t="shared" si="75"/>
        <v/>
      </c>
      <c r="E3207" s="69" t="str">
        <f t="shared" si="76"/>
        <v/>
      </c>
      <c r="F3207" s="69" t="e">
        <f t="shared" si="77"/>
        <v>#VALUE!</v>
      </c>
    </row>
    <row r="3208" spans="1:6">
      <c r="A3208" s="68" t="e">
        <f t="shared" si="72"/>
        <v>#REF!</v>
      </c>
      <c r="B3208" s="68" t="e">
        <f t="shared" si="73"/>
        <v>#REF!</v>
      </c>
      <c r="C3208" s="69" t="str">
        <f t="shared" si="74"/>
        <v/>
      </c>
      <c r="D3208" s="69" t="str">
        <f t="shared" si="75"/>
        <v/>
      </c>
      <c r="E3208" s="69" t="str">
        <f t="shared" si="76"/>
        <v/>
      </c>
      <c r="F3208" s="69" t="e">
        <f t="shared" si="77"/>
        <v>#VALUE!</v>
      </c>
    </row>
    <row r="3209" spans="1:6">
      <c r="A3209" s="68" t="e">
        <f t="shared" si="72"/>
        <v>#REF!</v>
      </c>
      <c r="B3209" s="68" t="e">
        <f t="shared" si="73"/>
        <v>#REF!</v>
      </c>
      <c r="C3209" s="69" t="str">
        <f t="shared" si="74"/>
        <v/>
      </c>
      <c r="D3209" s="69" t="str">
        <f t="shared" si="75"/>
        <v/>
      </c>
      <c r="E3209" s="69" t="str">
        <f t="shared" si="76"/>
        <v/>
      </c>
      <c r="F3209" s="69" t="e">
        <f t="shared" si="77"/>
        <v>#VALUE!</v>
      </c>
    </row>
    <row r="3210" spans="1:6">
      <c r="A3210" s="68" t="e">
        <f t="shared" si="72"/>
        <v>#REF!</v>
      </c>
      <c r="B3210" s="68" t="e">
        <f t="shared" si="73"/>
        <v>#REF!</v>
      </c>
      <c r="C3210" s="69" t="str">
        <f t="shared" si="74"/>
        <v/>
      </c>
      <c r="D3210" s="69" t="str">
        <f t="shared" si="75"/>
        <v/>
      </c>
      <c r="E3210" s="69" t="str">
        <f t="shared" si="76"/>
        <v/>
      </c>
      <c r="F3210" s="69" t="e">
        <f t="shared" si="77"/>
        <v>#VALUE!</v>
      </c>
    </row>
    <row r="3211" spans="1:6">
      <c r="A3211" s="68" t="e">
        <f t="shared" si="72"/>
        <v>#REF!</v>
      </c>
      <c r="B3211" s="68" t="e">
        <f t="shared" si="73"/>
        <v>#REF!</v>
      </c>
      <c r="C3211" s="69" t="str">
        <f t="shared" si="74"/>
        <v/>
      </c>
      <c r="D3211" s="69" t="str">
        <f t="shared" si="75"/>
        <v/>
      </c>
      <c r="E3211" s="69" t="str">
        <f t="shared" si="76"/>
        <v/>
      </c>
      <c r="F3211" s="69" t="e">
        <f t="shared" si="77"/>
        <v>#VALUE!</v>
      </c>
    </row>
    <row r="3212" spans="1:6">
      <c r="A3212" s="68" t="e">
        <f t="shared" si="72"/>
        <v>#REF!</v>
      </c>
      <c r="B3212" s="68" t="e">
        <f t="shared" si="73"/>
        <v>#REF!</v>
      </c>
      <c r="C3212" s="69" t="str">
        <f t="shared" si="74"/>
        <v/>
      </c>
      <c r="D3212" s="69" t="str">
        <f t="shared" si="75"/>
        <v/>
      </c>
      <c r="E3212" s="69" t="str">
        <f t="shared" si="76"/>
        <v/>
      </c>
      <c r="F3212" s="69" t="e">
        <f t="shared" si="77"/>
        <v>#VALUE!</v>
      </c>
    </row>
    <row r="3213" spans="1:6">
      <c r="A3213" s="68" t="e">
        <f t="shared" si="72"/>
        <v>#REF!</v>
      </c>
      <c r="B3213" s="68" t="e">
        <f t="shared" si="73"/>
        <v>#REF!</v>
      </c>
      <c r="C3213" s="69" t="str">
        <f t="shared" si="74"/>
        <v/>
      </c>
      <c r="D3213" s="69" t="str">
        <f t="shared" si="75"/>
        <v/>
      </c>
      <c r="E3213" s="69" t="str">
        <f t="shared" si="76"/>
        <v/>
      </c>
      <c r="F3213" s="69" t="e">
        <f t="shared" si="77"/>
        <v>#VALUE!</v>
      </c>
    </row>
    <row r="3214" spans="1:6">
      <c r="A3214" s="68" t="e">
        <f t="shared" si="72"/>
        <v>#REF!</v>
      </c>
      <c r="B3214" s="68" t="e">
        <f t="shared" si="73"/>
        <v>#REF!</v>
      </c>
      <c r="C3214" s="69" t="str">
        <f t="shared" si="74"/>
        <v/>
      </c>
      <c r="D3214" s="69" t="str">
        <f t="shared" si="75"/>
        <v/>
      </c>
      <c r="E3214" s="69" t="str">
        <f t="shared" si="76"/>
        <v/>
      </c>
      <c r="F3214" s="69" t="e">
        <f t="shared" si="77"/>
        <v>#VALUE!</v>
      </c>
    </row>
    <row r="3215" spans="1:6">
      <c r="A3215" s="68" t="e">
        <f t="shared" si="72"/>
        <v>#REF!</v>
      </c>
      <c r="B3215" s="68" t="e">
        <f t="shared" si="73"/>
        <v>#REF!</v>
      </c>
      <c r="C3215" s="69" t="str">
        <f t="shared" si="74"/>
        <v/>
      </c>
      <c r="D3215" s="69" t="str">
        <f t="shared" si="75"/>
        <v/>
      </c>
      <c r="E3215" s="69" t="str">
        <f t="shared" si="76"/>
        <v/>
      </c>
      <c r="F3215" s="69" t="e">
        <f t="shared" si="77"/>
        <v>#VALUE!</v>
      </c>
    </row>
    <row r="3216" spans="1:6">
      <c r="A3216" s="68" t="e">
        <f t="shared" si="72"/>
        <v>#REF!</v>
      </c>
      <c r="B3216" s="68" t="e">
        <f t="shared" si="73"/>
        <v>#REF!</v>
      </c>
      <c r="C3216" s="69" t="str">
        <f t="shared" si="74"/>
        <v/>
      </c>
      <c r="D3216" s="69" t="str">
        <f t="shared" si="75"/>
        <v/>
      </c>
      <c r="E3216" s="69" t="str">
        <f t="shared" si="76"/>
        <v/>
      </c>
      <c r="F3216" s="69" t="e">
        <f t="shared" si="77"/>
        <v>#VALUE!</v>
      </c>
    </row>
    <row r="3217" spans="1:6">
      <c r="A3217" s="68" t="e">
        <f t="shared" si="72"/>
        <v>#REF!</v>
      </c>
      <c r="B3217" s="68" t="e">
        <f t="shared" si="73"/>
        <v>#REF!</v>
      </c>
      <c r="C3217" s="69" t="str">
        <f t="shared" si="74"/>
        <v/>
      </c>
      <c r="D3217" s="69" t="str">
        <f t="shared" si="75"/>
        <v/>
      </c>
      <c r="E3217" s="69" t="str">
        <f t="shared" si="76"/>
        <v/>
      </c>
      <c r="F3217" s="69" t="e">
        <f t="shared" si="77"/>
        <v>#VALUE!</v>
      </c>
    </row>
    <row r="3218" spans="1:6">
      <c r="A3218" s="68" t="e">
        <f t="shared" si="72"/>
        <v>#REF!</v>
      </c>
      <c r="B3218" s="68" t="e">
        <f t="shared" si="73"/>
        <v>#REF!</v>
      </c>
      <c r="C3218" s="69" t="str">
        <f t="shared" si="74"/>
        <v/>
      </c>
      <c r="D3218" s="69" t="str">
        <f t="shared" si="75"/>
        <v/>
      </c>
      <c r="E3218" s="69" t="str">
        <f t="shared" si="76"/>
        <v/>
      </c>
      <c r="F3218" s="69" t="e">
        <f t="shared" si="77"/>
        <v>#VALUE!</v>
      </c>
    </row>
    <row r="3219" spans="1:6">
      <c r="A3219" s="68" t="e">
        <f t="shared" si="72"/>
        <v>#REF!</v>
      </c>
      <c r="B3219" s="68" t="e">
        <f t="shared" si="73"/>
        <v>#REF!</v>
      </c>
      <c r="C3219" s="69" t="str">
        <f t="shared" si="74"/>
        <v/>
      </c>
      <c r="D3219" s="69" t="str">
        <f t="shared" si="75"/>
        <v/>
      </c>
      <c r="E3219" s="69" t="str">
        <f t="shared" si="76"/>
        <v/>
      </c>
      <c r="F3219" s="69" t="e">
        <f t="shared" si="77"/>
        <v>#VALUE!</v>
      </c>
    </row>
    <row r="3220" spans="1:6">
      <c r="A3220" s="68" t="e">
        <f t="shared" si="72"/>
        <v>#REF!</v>
      </c>
      <c r="B3220" s="68" t="e">
        <f t="shared" si="73"/>
        <v>#REF!</v>
      </c>
      <c r="C3220" s="69" t="str">
        <f t="shared" si="74"/>
        <v/>
      </c>
      <c r="D3220" s="69" t="str">
        <f t="shared" si="75"/>
        <v/>
      </c>
      <c r="E3220" s="69" t="str">
        <f t="shared" si="76"/>
        <v/>
      </c>
      <c r="F3220" s="69" t="e">
        <f t="shared" si="77"/>
        <v>#VALUE!</v>
      </c>
    </row>
    <row r="3221" spans="1:6">
      <c r="A3221" s="68" t="e">
        <f t="shared" si="72"/>
        <v>#REF!</v>
      </c>
      <c r="B3221" s="68" t="e">
        <f t="shared" si="73"/>
        <v>#REF!</v>
      </c>
      <c r="C3221" s="69" t="str">
        <f t="shared" si="74"/>
        <v/>
      </c>
      <c r="D3221" s="69" t="str">
        <f t="shared" si="75"/>
        <v/>
      </c>
      <c r="E3221" s="69" t="str">
        <f t="shared" si="76"/>
        <v/>
      </c>
      <c r="F3221" s="69" t="e">
        <f t="shared" si="77"/>
        <v>#VALUE!</v>
      </c>
    </row>
    <row r="3222" spans="1:6">
      <c r="A3222" s="68" t="e">
        <f t="shared" si="72"/>
        <v>#REF!</v>
      </c>
      <c r="B3222" s="68" t="e">
        <f t="shared" si="73"/>
        <v>#REF!</v>
      </c>
      <c r="C3222" s="69" t="str">
        <f t="shared" si="74"/>
        <v/>
      </c>
      <c r="D3222" s="69" t="str">
        <f t="shared" si="75"/>
        <v/>
      </c>
      <c r="E3222" s="69" t="str">
        <f t="shared" si="76"/>
        <v/>
      </c>
      <c r="F3222" s="69" t="e">
        <f t="shared" si="77"/>
        <v>#VALUE!</v>
      </c>
    </row>
    <row r="3223" spans="1:6">
      <c r="A3223" s="68" t="e">
        <f t="shared" si="72"/>
        <v>#REF!</v>
      </c>
      <c r="B3223" s="68" t="e">
        <f t="shared" si="73"/>
        <v>#REF!</v>
      </c>
      <c r="C3223" s="69" t="str">
        <f t="shared" si="74"/>
        <v/>
      </c>
      <c r="D3223" s="69" t="str">
        <f t="shared" si="75"/>
        <v/>
      </c>
      <c r="E3223" s="69" t="str">
        <f t="shared" si="76"/>
        <v/>
      </c>
      <c r="F3223" s="69" t="e">
        <f t="shared" si="77"/>
        <v>#VALUE!</v>
      </c>
    </row>
    <row r="3224" spans="1:6">
      <c r="A3224" s="68" t="e">
        <f t="shared" si="72"/>
        <v>#REF!</v>
      </c>
      <c r="B3224" s="68" t="e">
        <f t="shared" si="73"/>
        <v>#REF!</v>
      </c>
      <c r="C3224" s="69" t="str">
        <f t="shared" si="74"/>
        <v/>
      </c>
      <c r="D3224" s="69" t="str">
        <f t="shared" si="75"/>
        <v/>
      </c>
      <c r="E3224" s="69" t="str">
        <f t="shared" si="76"/>
        <v/>
      </c>
      <c r="F3224" s="69" t="e">
        <f t="shared" si="77"/>
        <v>#VALUE!</v>
      </c>
    </row>
    <row r="3225" spans="1:6">
      <c r="A3225" s="68" t="e">
        <f t="shared" si="72"/>
        <v>#REF!</v>
      </c>
      <c r="B3225" s="68" t="e">
        <f t="shared" si="73"/>
        <v>#REF!</v>
      </c>
      <c r="C3225" s="69" t="str">
        <f t="shared" si="74"/>
        <v/>
      </c>
      <c r="D3225" s="69" t="str">
        <f t="shared" si="75"/>
        <v/>
      </c>
      <c r="E3225" s="69" t="str">
        <f t="shared" si="76"/>
        <v/>
      </c>
      <c r="F3225" s="69" t="e">
        <f t="shared" si="77"/>
        <v>#VALUE!</v>
      </c>
    </row>
    <row r="3226" spans="1:6">
      <c r="A3226" s="68" t="e">
        <f t="shared" si="72"/>
        <v>#REF!</v>
      </c>
      <c r="B3226" s="68" t="e">
        <f t="shared" si="73"/>
        <v>#REF!</v>
      </c>
      <c r="C3226" s="69" t="str">
        <f t="shared" si="74"/>
        <v/>
      </c>
      <c r="D3226" s="69" t="str">
        <f t="shared" si="75"/>
        <v/>
      </c>
      <c r="E3226" s="69" t="str">
        <f t="shared" si="76"/>
        <v/>
      </c>
      <c r="F3226" s="69" t="e">
        <f t="shared" si="77"/>
        <v>#VALUE!</v>
      </c>
    </row>
    <row r="3227" spans="1:6">
      <c r="A3227" s="68" t="e">
        <f t="shared" si="72"/>
        <v>#REF!</v>
      </c>
      <c r="B3227" s="68" t="e">
        <f t="shared" si="73"/>
        <v>#REF!</v>
      </c>
      <c r="C3227" s="69" t="str">
        <f t="shared" si="74"/>
        <v/>
      </c>
      <c r="D3227" s="69" t="str">
        <f t="shared" si="75"/>
        <v/>
      </c>
      <c r="E3227" s="69" t="str">
        <f t="shared" si="76"/>
        <v/>
      </c>
      <c r="F3227" s="69" t="e">
        <f t="shared" si="77"/>
        <v>#VALUE!</v>
      </c>
    </row>
    <row r="3228" spans="1:6">
      <c r="A3228" s="68" t="e">
        <f t="shared" si="72"/>
        <v>#REF!</v>
      </c>
      <c r="B3228" s="68" t="e">
        <f t="shared" si="73"/>
        <v>#REF!</v>
      </c>
      <c r="C3228" s="69" t="str">
        <f t="shared" si="74"/>
        <v/>
      </c>
      <c r="D3228" s="69" t="str">
        <f t="shared" si="75"/>
        <v/>
      </c>
      <c r="E3228" s="69" t="str">
        <f t="shared" si="76"/>
        <v/>
      </c>
      <c r="F3228" s="69" t="e">
        <f t="shared" si="77"/>
        <v>#VALUE!</v>
      </c>
    </row>
    <row r="3229" spans="1:6">
      <c r="A3229" s="68" t="e">
        <f t="shared" si="72"/>
        <v>#REF!</v>
      </c>
      <c r="B3229" s="68" t="e">
        <f t="shared" si="73"/>
        <v>#REF!</v>
      </c>
      <c r="C3229" s="69" t="str">
        <f t="shared" si="74"/>
        <v/>
      </c>
      <c r="D3229" s="69" t="str">
        <f t="shared" si="75"/>
        <v/>
      </c>
      <c r="E3229" s="69" t="str">
        <f t="shared" si="76"/>
        <v/>
      </c>
      <c r="F3229" s="69" t="e">
        <f t="shared" si="77"/>
        <v>#VALUE!</v>
      </c>
    </row>
    <row r="3230" spans="1:6">
      <c r="A3230" s="68" t="e">
        <f t="shared" si="72"/>
        <v>#REF!</v>
      </c>
      <c r="B3230" s="68" t="e">
        <f t="shared" si="73"/>
        <v>#REF!</v>
      </c>
      <c r="C3230" s="69" t="str">
        <f t="shared" si="74"/>
        <v/>
      </c>
      <c r="D3230" s="69" t="str">
        <f t="shared" si="75"/>
        <v/>
      </c>
      <c r="E3230" s="69" t="str">
        <f t="shared" si="76"/>
        <v/>
      </c>
      <c r="F3230" s="69" t="e">
        <f t="shared" si="77"/>
        <v>#VALUE!</v>
      </c>
    </row>
    <row r="3231" spans="1:6">
      <c r="A3231" s="68" t="e">
        <f t="shared" si="72"/>
        <v>#REF!</v>
      </c>
      <c r="B3231" s="68" t="e">
        <f t="shared" si="73"/>
        <v>#REF!</v>
      </c>
      <c r="C3231" s="69" t="str">
        <f t="shared" si="74"/>
        <v/>
      </c>
      <c r="D3231" s="69" t="str">
        <f t="shared" si="75"/>
        <v/>
      </c>
      <c r="E3231" s="69" t="str">
        <f t="shared" si="76"/>
        <v/>
      </c>
      <c r="F3231" s="69" t="e">
        <f t="shared" si="77"/>
        <v>#VALUE!</v>
      </c>
    </row>
    <row r="3232" spans="1:6">
      <c r="A3232" s="68" t="e">
        <f t="shared" si="72"/>
        <v>#REF!</v>
      </c>
      <c r="B3232" s="68" t="e">
        <f t="shared" si="73"/>
        <v>#REF!</v>
      </c>
      <c r="C3232" s="69" t="str">
        <f t="shared" si="74"/>
        <v/>
      </c>
      <c r="D3232" s="69" t="str">
        <f t="shared" si="75"/>
        <v/>
      </c>
      <c r="E3232" s="69" t="str">
        <f t="shared" si="76"/>
        <v/>
      </c>
      <c r="F3232" s="69" t="e">
        <f t="shared" si="77"/>
        <v>#VALUE!</v>
      </c>
    </row>
    <row r="3233" spans="1:6">
      <c r="A3233" s="68" t="e">
        <f t="shared" si="72"/>
        <v>#REF!</v>
      </c>
      <c r="B3233" s="68" t="e">
        <f t="shared" si="73"/>
        <v>#REF!</v>
      </c>
      <c r="C3233" s="69" t="str">
        <f t="shared" si="74"/>
        <v/>
      </c>
      <c r="D3233" s="69" t="str">
        <f t="shared" si="75"/>
        <v/>
      </c>
      <c r="E3233" s="69" t="str">
        <f t="shared" si="76"/>
        <v/>
      </c>
      <c r="F3233" s="69" t="e">
        <f t="shared" si="77"/>
        <v>#VALUE!</v>
      </c>
    </row>
    <row r="3234" spans="1:6">
      <c r="A3234" s="68" t="e">
        <f t="shared" si="72"/>
        <v>#REF!</v>
      </c>
      <c r="B3234" s="68" t="e">
        <f t="shared" si="73"/>
        <v>#REF!</v>
      </c>
      <c r="C3234" s="69" t="str">
        <f t="shared" si="74"/>
        <v/>
      </c>
      <c r="D3234" s="69" t="str">
        <f t="shared" si="75"/>
        <v/>
      </c>
      <c r="E3234" s="69" t="str">
        <f t="shared" si="76"/>
        <v/>
      </c>
      <c r="F3234" s="69" t="e">
        <f t="shared" si="77"/>
        <v>#VALUE!</v>
      </c>
    </row>
    <row r="3235" spans="1:6">
      <c r="A3235" s="68" t="e">
        <f t="shared" si="72"/>
        <v>#REF!</v>
      </c>
      <c r="B3235" s="68" t="e">
        <f t="shared" si="73"/>
        <v>#REF!</v>
      </c>
      <c r="C3235" s="69" t="str">
        <f t="shared" si="74"/>
        <v/>
      </c>
      <c r="D3235" s="69" t="str">
        <f t="shared" si="75"/>
        <v/>
      </c>
      <c r="E3235" s="69" t="str">
        <f t="shared" si="76"/>
        <v/>
      </c>
      <c r="F3235" s="69" t="e">
        <f t="shared" si="77"/>
        <v>#VALUE!</v>
      </c>
    </row>
    <row r="3236" spans="1:6">
      <c r="A3236" s="68" t="e">
        <f t="shared" si="72"/>
        <v>#REF!</v>
      </c>
      <c r="B3236" s="68" t="e">
        <f t="shared" si="73"/>
        <v>#REF!</v>
      </c>
      <c r="C3236" s="69" t="str">
        <f t="shared" si="74"/>
        <v/>
      </c>
      <c r="D3236" s="69" t="str">
        <f t="shared" si="75"/>
        <v/>
      </c>
      <c r="E3236" s="69" t="str">
        <f t="shared" si="76"/>
        <v/>
      </c>
      <c r="F3236" s="69" t="e">
        <f t="shared" si="77"/>
        <v>#VALUE!</v>
      </c>
    </row>
    <row r="3237" spans="1:6">
      <c r="A3237" s="68" t="e">
        <f t="shared" si="72"/>
        <v>#REF!</v>
      </c>
      <c r="B3237" s="68" t="e">
        <f t="shared" si="73"/>
        <v>#REF!</v>
      </c>
      <c r="C3237" s="69" t="str">
        <f t="shared" si="74"/>
        <v/>
      </c>
      <c r="D3237" s="69" t="str">
        <f t="shared" si="75"/>
        <v/>
      </c>
      <c r="E3237" s="69" t="str">
        <f t="shared" si="76"/>
        <v/>
      </c>
      <c r="F3237" s="69" t="e">
        <f t="shared" si="77"/>
        <v>#VALUE!</v>
      </c>
    </row>
    <row r="3238" spans="1:6">
      <c r="A3238" s="68" t="e">
        <f t="shared" si="72"/>
        <v>#REF!</v>
      </c>
      <c r="B3238" s="68" t="e">
        <f t="shared" si="73"/>
        <v>#REF!</v>
      </c>
      <c r="C3238" s="69" t="str">
        <f t="shared" si="74"/>
        <v/>
      </c>
      <c r="D3238" s="69" t="str">
        <f t="shared" si="75"/>
        <v/>
      </c>
      <c r="E3238" s="69" t="str">
        <f t="shared" si="76"/>
        <v/>
      </c>
      <c r="F3238" s="69" t="e">
        <f t="shared" si="77"/>
        <v>#VALUE!</v>
      </c>
    </row>
    <row r="3239" spans="1:6">
      <c r="A3239" s="68" t="e">
        <f t="shared" si="72"/>
        <v>#REF!</v>
      </c>
      <c r="B3239" s="68" t="e">
        <f t="shared" si="73"/>
        <v>#REF!</v>
      </c>
      <c r="C3239" s="69" t="str">
        <f t="shared" si="74"/>
        <v/>
      </c>
      <c r="D3239" s="69" t="str">
        <f t="shared" si="75"/>
        <v/>
      </c>
      <c r="E3239" s="69" t="str">
        <f t="shared" si="76"/>
        <v/>
      </c>
      <c r="F3239" s="69" t="e">
        <f t="shared" si="77"/>
        <v>#VALUE!</v>
      </c>
    </row>
    <row r="3240" spans="1:6">
      <c r="A3240" s="68" t="e">
        <f t="shared" si="72"/>
        <v>#REF!</v>
      </c>
      <c r="B3240" s="68" t="e">
        <f t="shared" si="73"/>
        <v>#REF!</v>
      </c>
      <c r="C3240" s="69" t="str">
        <f t="shared" si="74"/>
        <v/>
      </c>
      <c r="D3240" s="69" t="str">
        <f t="shared" si="75"/>
        <v/>
      </c>
      <c r="E3240" s="69" t="str">
        <f t="shared" si="76"/>
        <v/>
      </c>
      <c r="F3240" s="69" t="e">
        <f t="shared" si="77"/>
        <v>#VALUE!</v>
      </c>
    </row>
    <row r="3241" spans="1:6">
      <c r="A3241" s="68" t="e">
        <f t="shared" si="72"/>
        <v>#REF!</v>
      </c>
      <c r="B3241" s="68" t="e">
        <f t="shared" si="73"/>
        <v>#REF!</v>
      </c>
      <c r="C3241" s="69" t="str">
        <f t="shared" si="74"/>
        <v/>
      </c>
      <c r="D3241" s="69" t="str">
        <f t="shared" si="75"/>
        <v/>
      </c>
      <c r="E3241" s="69" t="str">
        <f t="shared" si="76"/>
        <v/>
      </c>
      <c r="F3241" s="69" t="e">
        <f t="shared" si="77"/>
        <v>#VALUE!</v>
      </c>
    </row>
    <row r="3242" spans="1:6">
      <c r="A3242" s="68" t="e">
        <f t="shared" si="72"/>
        <v>#REF!</v>
      </c>
      <c r="B3242" s="68" t="e">
        <f t="shared" si="73"/>
        <v>#REF!</v>
      </c>
      <c r="C3242" s="69" t="str">
        <f t="shared" si="74"/>
        <v/>
      </c>
      <c r="D3242" s="69" t="str">
        <f t="shared" si="75"/>
        <v/>
      </c>
      <c r="E3242" s="69" t="str">
        <f t="shared" si="76"/>
        <v/>
      </c>
      <c r="F3242" s="69" t="e">
        <f t="shared" si="77"/>
        <v>#VALUE!</v>
      </c>
    </row>
    <row r="3243" spans="1:6">
      <c r="A3243" s="68" t="e">
        <f t="shared" si="72"/>
        <v>#REF!</v>
      </c>
      <c r="B3243" s="68" t="e">
        <f t="shared" si="73"/>
        <v>#REF!</v>
      </c>
      <c r="C3243" s="69" t="str">
        <f t="shared" si="74"/>
        <v/>
      </c>
      <c r="D3243" s="69" t="str">
        <f t="shared" si="75"/>
        <v/>
      </c>
      <c r="E3243" s="69" t="str">
        <f t="shared" si="76"/>
        <v/>
      </c>
      <c r="F3243" s="69" t="e">
        <f t="shared" si="77"/>
        <v>#VALUE!</v>
      </c>
    </row>
    <row r="3244" spans="1:6">
      <c r="A3244" s="68" t="e">
        <f t="shared" si="72"/>
        <v>#REF!</v>
      </c>
      <c r="B3244" s="68" t="e">
        <f t="shared" si="73"/>
        <v>#REF!</v>
      </c>
      <c r="C3244" s="69" t="str">
        <f t="shared" si="74"/>
        <v/>
      </c>
      <c r="D3244" s="69" t="str">
        <f t="shared" si="75"/>
        <v/>
      </c>
      <c r="E3244" s="69" t="str">
        <f t="shared" si="76"/>
        <v/>
      </c>
      <c r="F3244" s="69" t="e">
        <f t="shared" si="77"/>
        <v>#VALUE!</v>
      </c>
    </row>
    <row r="3245" spans="1:6">
      <c r="A3245" s="68" t="e">
        <f t="shared" si="72"/>
        <v>#REF!</v>
      </c>
      <c r="B3245" s="68" t="e">
        <f t="shared" si="73"/>
        <v>#REF!</v>
      </c>
      <c r="C3245" s="69" t="str">
        <f t="shared" si="74"/>
        <v/>
      </c>
      <c r="D3245" s="69" t="str">
        <f t="shared" si="75"/>
        <v/>
      </c>
      <c r="E3245" s="69" t="str">
        <f t="shared" si="76"/>
        <v/>
      </c>
      <c r="F3245" s="69" t="e">
        <f t="shared" si="77"/>
        <v>#VALUE!</v>
      </c>
    </row>
    <row r="3246" spans="1:6">
      <c r="A3246" s="68" t="e">
        <f t="shared" si="72"/>
        <v>#REF!</v>
      </c>
      <c r="B3246" s="68" t="e">
        <f t="shared" si="73"/>
        <v>#REF!</v>
      </c>
      <c r="C3246" s="69" t="str">
        <f t="shared" si="74"/>
        <v/>
      </c>
      <c r="D3246" s="69" t="str">
        <f t="shared" si="75"/>
        <v/>
      </c>
      <c r="E3246" s="69" t="str">
        <f t="shared" si="76"/>
        <v/>
      </c>
      <c r="F3246" s="69" t="e">
        <f t="shared" si="77"/>
        <v>#VALUE!</v>
      </c>
    </row>
    <row r="3247" spans="1:6">
      <c r="A3247" s="68" t="e">
        <f t="shared" si="72"/>
        <v>#REF!</v>
      </c>
      <c r="B3247" s="68" t="e">
        <f t="shared" si="73"/>
        <v>#REF!</v>
      </c>
      <c r="C3247" s="69" t="str">
        <f t="shared" si="74"/>
        <v/>
      </c>
      <c r="D3247" s="69" t="str">
        <f t="shared" si="75"/>
        <v/>
      </c>
      <c r="E3247" s="69" t="str">
        <f t="shared" si="76"/>
        <v/>
      </c>
      <c r="F3247" s="69" t="e">
        <f t="shared" si="77"/>
        <v>#VALUE!</v>
      </c>
    </row>
    <row r="3248" spans="1:6">
      <c r="A3248" s="68" t="e">
        <f t="shared" si="72"/>
        <v>#REF!</v>
      </c>
      <c r="B3248" s="68" t="e">
        <f t="shared" si="73"/>
        <v>#REF!</v>
      </c>
      <c r="C3248" s="69" t="str">
        <f t="shared" si="74"/>
        <v/>
      </c>
      <c r="D3248" s="69" t="str">
        <f t="shared" si="75"/>
        <v/>
      </c>
      <c r="E3248" s="69" t="str">
        <f t="shared" si="76"/>
        <v/>
      </c>
      <c r="F3248" s="69" t="e">
        <f t="shared" si="77"/>
        <v>#VALUE!</v>
      </c>
    </row>
    <row r="3249" spans="1:6">
      <c r="A3249" s="68" t="e">
        <f t="shared" si="72"/>
        <v>#REF!</v>
      </c>
      <c r="B3249" s="68" t="e">
        <f t="shared" si="73"/>
        <v>#REF!</v>
      </c>
      <c r="C3249" s="69" t="str">
        <f t="shared" si="74"/>
        <v/>
      </c>
      <c r="D3249" s="69" t="str">
        <f t="shared" si="75"/>
        <v/>
      </c>
      <c r="E3249" s="69" t="str">
        <f t="shared" si="76"/>
        <v/>
      </c>
      <c r="F3249" s="69" t="e">
        <f t="shared" si="77"/>
        <v>#VALUE!</v>
      </c>
    </row>
    <row r="3250" spans="1:6">
      <c r="A3250" s="68" t="e">
        <f t="shared" si="72"/>
        <v>#REF!</v>
      </c>
      <c r="B3250" s="68" t="e">
        <f t="shared" si="73"/>
        <v>#REF!</v>
      </c>
      <c r="C3250" s="69" t="str">
        <f t="shared" si="74"/>
        <v/>
      </c>
      <c r="D3250" s="69" t="str">
        <f t="shared" si="75"/>
        <v/>
      </c>
      <c r="E3250" s="69" t="str">
        <f t="shared" si="76"/>
        <v/>
      </c>
      <c r="F3250" s="69" t="e">
        <f t="shared" si="77"/>
        <v>#VALUE!</v>
      </c>
    </row>
    <row r="3251" spans="1:6">
      <c r="A3251" s="68" t="e">
        <f t="shared" si="72"/>
        <v>#REF!</v>
      </c>
      <c r="B3251" s="68" t="e">
        <f t="shared" si="73"/>
        <v>#REF!</v>
      </c>
      <c r="C3251" s="69" t="str">
        <f t="shared" si="74"/>
        <v/>
      </c>
      <c r="D3251" s="69" t="str">
        <f t="shared" si="75"/>
        <v/>
      </c>
      <c r="E3251" s="69" t="str">
        <f t="shared" si="76"/>
        <v/>
      </c>
      <c r="F3251" s="69" t="e">
        <f t="shared" si="77"/>
        <v>#VALUE!</v>
      </c>
    </row>
    <row r="3252" spans="1:6">
      <c r="A3252" s="68" t="e">
        <f t="shared" si="72"/>
        <v>#REF!</v>
      </c>
      <c r="B3252" s="68" t="e">
        <f t="shared" si="73"/>
        <v>#REF!</v>
      </c>
      <c r="C3252" s="69" t="str">
        <f t="shared" si="74"/>
        <v/>
      </c>
      <c r="D3252" s="69" t="str">
        <f t="shared" si="75"/>
        <v/>
      </c>
      <c r="E3252" s="69" t="str">
        <f t="shared" si="76"/>
        <v/>
      </c>
      <c r="F3252" s="69" t="e">
        <f t="shared" si="77"/>
        <v>#VALUE!</v>
      </c>
    </row>
    <row r="3253" spans="1:6">
      <c r="A3253" s="68" t="e">
        <f t="shared" si="72"/>
        <v>#REF!</v>
      </c>
      <c r="B3253" s="68" t="e">
        <f t="shared" si="73"/>
        <v>#REF!</v>
      </c>
      <c r="C3253" s="69" t="str">
        <f t="shared" si="74"/>
        <v/>
      </c>
      <c r="D3253" s="69" t="str">
        <f t="shared" si="75"/>
        <v/>
      </c>
      <c r="E3253" s="69" t="str">
        <f t="shared" si="76"/>
        <v/>
      </c>
      <c r="F3253" s="69" t="e">
        <f t="shared" si="77"/>
        <v>#VALUE!</v>
      </c>
    </row>
    <row r="3254" spans="1:6">
      <c r="A3254" s="68" t="e">
        <f t="shared" si="72"/>
        <v>#REF!</v>
      </c>
      <c r="B3254" s="68" t="e">
        <f t="shared" si="73"/>
        <v>#REF!</v>
      </c>
      <c r="C3254" s="69" t="str">
        <f t="shared" si="74"/>
        <v/>
      </c>
      <c r="D3254" s="69" t="str">
        <f t="shared" si="75"/>
        <v/>
      </c>
      <c r="E3254" s="69" t="str">
        <f t="shared" si="76"/>
        <v/>
      </c>
      <c r="F3254" s="69" t="e">
        <f t="shared" si="77"/>
        <v>#VALUE!</v>
      </c>
    </row>
    <row r="3255" spans="1:6">
      <c r="A3255" s="68" t="e">
        <f t="shared" si="72"/>
        <v>#REF!</v>
      </c>
      <c r="B3255" s="68" t="e">
        <f t="shared" si="73"/>
        <v>#REF!</v>
      </c>
      <c r="C3255" s="69" t="str">
        <f t="shared" si="74"/>
        <v/>
      </c>
      <c r="D3255" s="69" t="str">
        <f t="shared" si="75"/>
        <v/>
      </c>
      <c r="E3255" s="69" t="str">
        <f t="shared" si="76"/>
        <v/>
      </c>
      <c r="F3255" s="69" t="e">
        <f t="shared" si="77"/>
        <v>#VALUE!</v>
      </c>
    </row>
    <row r="3256" spans="1:6">
      <c r="A3256" s="68" t="e">
        <f t="shared" si="72"/>
        <v>#REF!</v>
      </c>
      <c r="B3256" s="68" t="e">
        <f t="shared" si="73"/>
        <v>#REF!</v>
      </c>
      <c r="C3256" s="69" t="str">
        <f t="shared" si="74"/>
        <v/>
      </c>
      <c r="D3256" s="69" t="str">
        <f t="shared" si="75"/>
        <v/>
      </c>
      <c r="E3256" s="69" t="str">
        <f t="shared" si="76"/>
        <v/>
      </c>
      <c r="F3256" s="69" t="e">
        <f t="shared" si="77"/>
        <v>#VALUE!</v>
      </c>
    </row>
    <row r="3257" spans="1:6">
      <c r="A3257" s="68" t="e">
        <f t="shared" si="72"/>
        <v>#REF!</v>
      </c>
      <c r="B3257" s="68" t="e">
        <f t="shared" si="73"/>
        <v>#REF!</v>
      </c>
      <c r="C3257" s="69" t="str">
        <f t="shared" si="74"/>
        <v/>
      </c>
      <c r="D3257" s="69" t="str">
        <f t="shared" si="75"/>
        <v/>
      </c>
      <c r="E3257" s="69" t="str">
        <f t="shared" si="76"/>
        <v/>
      </c>
      <c r="F3257" s="69" t="e">
        <f t="shared" si="77"/>
        <v>#VALUE!</v>
      </c>
    </row>
    <row r="3258" spans="1:6">
      <c r="A3258" s="68" t="e">
        <f t="shared" si="72"/>
        <v>#REF!</v>
      </c>
      <c r="B3258" s="68" t="e">
        <f t="shared" si="73"/>
        <v>#REF!</v>
      </c>
      <c r="C3258" s="69" t="str">
        <f t="shared" si="74"/>
        <v/>
      </c>
      <c r="D3258" s="69" t="str">
        <f t="shared" si="75"/>
        <v/>
      </c>
      <c r="E3258" s="69" t="str">
        <f t="shared" si="76"/>
        <v/>
      </c>
      <c r="F3258" s="69" t="e">
        <f t="shared" si="77"/>
        <v>#VALUE!</v>
      </c>
    </row>
    <row r="3259" spans="1:6">
      <c r="A3259" s="68" t="e">
        <f t="shared" si="72"/>
        <v>#REF!</v>
      </c>
      <c r="B3259" s="68" t="e">
        <f t="shared" si="73"/>
        <v>#REF!</v>
      </c>
      <c r="C3259" s="69" t="str">
        <f t="shared" si="74"/>
        <v/>
      </c>
      <c r="D3259" s="69" t="str">
        <f t="shared" si="75"/>
        <v/>
      </c>
      <c r="E3259" s="69" t="str">
        <f t="shared" si="76"/>
        <v/>
      </c>
      <c r="F3259" s="69" t="e">
        <f t="shared" si="77"/>
        <v>#VALUE!</v>
      </c>
    </row>
    <row r="3260" spans="1:6">
      <c r="A3260" s="68" t="e">
        <f t="shared" si="72"/>
        <v>#REF!</v>
      </c>
      <c r="B3260" s="68" t="e">
        <f t="shared" si="73"/>
        <v>#REF!</v>
      </c>
      <c r="C3260" s="69" t="str">
        <f t="shared" si="74"/>
        <v/>
      </c>
      <c r="D3260" s="69" t="str">
        <f t="shared" si="75"/>
        <v/>
      </c>
      <c r="E3260" s="69" t="str">
        <f t="shared" si="76"/>
        <v/>
      </c>
      <c r="F3260" s="69" t="e">
        <f t="shared" si="77"/>
        <v>#VALUE!</v>
      </c>
    </row>
    <row r="3261" spans="1:6">
      <c r="A3261" s="68" t="e">
        <f t="shared" si="72"/>
        <v>#REF!</v>
      </c>
      <c r="B3261" s="68" t="e">
        <f t="shared" si="73"/>
        <v>#REF!</v>
      </c>
      <c r="C3261" s="69" t="str">
        <f t="shared" si="74"/>
        <v/>
      </c>
      <c r="D3261" s="69" t="str">
        <f t="shared" si="75"/>
        <v/>
      </c>
      <c r="E3261" s="69" t="str">
        <f t="shared" si="76"/>
        <v/>
      </c>
      <c r="F3261" s="69" t="e">
        <f t="shared" si="77"/>
        <v>#VALUE!</v>
      </c>
    </row>
    <row r="3262" spans="1:6">
      <c r="A3262" s="68" t="e">
        <f t="shared" si="72"/>
        <v>#REF!</v>
      </c>
      <c r="B3262" s="68" t="e">
        <f t="shared" si="73"/>
        <v>#REF!</v>
      </c>
      <c r="C3262" s="69" t="str">
        <f t="shared" si="74"/>
        <v/>
      </c>
      <c r="D3262" s="69" t="str">
        <f t="shared" si="75"/>
        <v/>
      </c>
      <c r="E3262" s="69" t="str">
        <f t="shared" si="76"/>
        <v/>
      </c>
      <c r="F3262" s="69" t="e">
        <f t="shared" si="77"/>
        <v>#VALUE!</v>
      </c>
    </row>
    <row r="3263" spans="1:6">
      <c r="A3263" s="68" t="e">
        <f t="shared" si="72"/>
        <v>#REF!</v>
      </c>
      <c r="B3263" s="68" t="e">
        <f t="shared" si="73"/>
        <v>#REF!</v>
      </c>
      <c r="C3263" s="69" t="str">
        <f t="shared" si="74"/>
        <v/>
      </c>
      <c r="D3263" s="69" t="str">
        <f t="shared" si="75"/>
        <v/>
      </c>
      <c r="E3263" s="69" t="str">
        <f t="shared" si="76"/>
        <v/>
      </c>
      <c r="F3263" s="69" t="e">
        <f t="shared" si="77"/>
        <v>#VALUE!</v>
      </c>
    </row>
    <row r="3264" spans="1:6">
      <c r="A3264" s="68" t="e">
        <f t="shared" si="72"/>
        <v>#REF!</v>
      </c>
      <c r="B3264" s="68" t="e">
        <f t="shared" si="73"/>
        <v>#REF!</v>
      </c>
      <c r="C3264" s="69" t="str">
        <f t="shared" si="74"/>
        <v/>
      </c>
      <c r="D3264" s="69" t="str">
        <f t="shared" si="75"/>
        <v/>
      </c>
      <c r="E3264" s="69" t="str">
        <f t="shared" si="76"/>
        <v/>
      </c>
      <c r="F3264" s="69" t="e">
        <f t="shared" si="77"/>
        <v>#VALUE!</v>
      </c>
    </row>
    <row r="3265" spans="1:6">
      <c r="A3265" s="68" t="e">
        <f t="shared" si="72"/>
        <v>#REF!</v>
      </c>
      <c r="B3265" s="68" t="e">
        <f t="shared" si="73"/>
        <v>#REF!</v>
      </c>
      <c r="C3265" s="69" t="str">
        <f t="shared" si="74"/>
        <v/>
      </c>
      <c r="D3265" s="69" t="str">
        <f t="shared" si="75"/>
        <v/>
      </c>
      <c r="E3265" s="69" t="str">
        <f t="shared" si="76"/>
        <v/>
      </c>
      <c r="F3265" s="69" t="e">
        <f t="shared" si="77"/>
        <v>#VALUE!</v>
      </c>
    </row>
    <row r="3266" spans="1:6">
      <c r="A3266" s="68" t="e">
        <f t="shared" si="72"/>
        <v>#REF!</v>
      </c>
      <c r="B3266" s="68" t="e">
        <f t="shared" si="73"/>
        <v>#REF!</v>
      </c>
      <c r="C3266" s="69" t="str">
        <f t="shared" si="74"/>
        <v/>
      </c>
      <c r="D3266" s="69" t="str">
        <f t="shared" si="75"/>
        <v/>
      </c>
      <c r="E3266" s="69" t="str">
        <f t="shared" si="76"/>
        <v/>
      </c>
      <c r="F3266" s="69" t="e">
        <f t="shared" si="77"/>
        <v>#VALUE!</v>
      </c>
    </row>
    <row r="3267" spans="1:6">
      <c r="A3267" s="68" t="e">
        <f t="shared" si="72"/>
        <v>#REF!</v>
      </c>
      <c r="B3267" s="68" t="e">
        <f t="shared" si="73"/>
        <v>#REF!</v>
      </c>
      <c r="C3267" s="69" t="str">
        <f t="shared" si="74"/>
        <v/>
      </c>
      <c r="D3267" s="69" t="str">
        <f t="shared" si="75"/>
        <v/>
      </c>
      <c r="E3267" s="69" t="str">
        <f t="shared" si="76"/>
        <v/>
      </c>
      <c r="F3267" s="69" t="e">
        <f t="shared" si="77"/>
        <v>#VALUE!</v>
      </c>
    </row>
    <row r="3268" spans="1:6">
      <c r="A3268" s="68" t="e">
        <f t="shared" si="72"/>
        <v>#REF!</v>
      </c>
      <c r="B3268" s="68" t="e">
        <f t="shared" si="73"/>
        <v>#REF!</v>
      </c>
      <c r="C3268" s="69" t="str">
        <f t="shared" si="74"/>
        <v/>
      </c>
      <c r="D3268" s="69" t="str">
        <f t="shared" si="75"/>
        <v/>
      </c>
      <c r="E3268" s="69" t="str">
        <f t="shared" si="76"/>
        <v/>
      </c>
      <c r="F3268" s="69" t="e">
        <f t="shared" si="77"/>
        <v>#VALUE!</v>
      </c>
    </row>
    <row r="3269" spans="1:6">
      <c r="A3269" s="68" t="e">
        <f t="shared" si="72"/>
        <v>#REF!</v>
      </c>
      <c r="B3269" s="68" t="e">
        <f t="shared" si="73"/>
        <v>#REF!</v>
      </c>
      <c r="C3269" s="69" t="str">
        <f t="shared" si="74"/>
        <v/>
      </c>
      <c r="D3269" s="69" t="str">
        <f t="shared" si="75"/>
        <v/>
      </c>
      <c r="E3269" s="69" t="str">
        <f t="shared" si="76"/>
        <v/>
      </c>
      <c r="F3269" s="69" t="e">
        <f t="shared" si="77"/>
        <v>#VALUE!</v>
      </c>
    </row>
    <row r="3270" spans="1:6">
      <c r="A3270" s="68" t="e">
        <f t="shared" si="72"/>
        <v>#REF!</v>
      </c>
      <c r="B3270" s="68" t="e">
        <f t="shared" si="73"/>
        <v>#REF!</v>
      </c>
      <c r="C3270" s="69" t="str">
        <f t="shared" si="74"/>
        <v/>
      </c>
      <c r="D3270" s="69" t="str">
        <f t="shared" si="75"/>
        <v/>
      </c>
      <c r="E3270" s="69" t="str">
        <f t="shared" si="76"/>
        <v/>
      </c>
      <c r="F3270" s="69" t="e">
        <f t="shared" si="77"/>
        <v>#VALUE!</v>
      </c>
    </row>
    <row r="3271" spans="1:6">
      <c r="A3271" s="68" t="e">
        <f t="shared" si="72"/>
        <v>#REF!</v>
      </c>
      <c r="B3271" s="68" t="e">
        <f t="shared" si="73"/>
        <v>#REF!</v>
      </c>
      <c r="C3271" s="69" t="str">
        <f t="shared" si="74"/>
        <v/>
      </c>
      <c r="D3271" s="69" t="str">
        <f t="shared" si="75"/>
        <v/>
      </c>
      <c r="E3271" s="69" t="str">
        <f t="shared" si="76"/>
        <v/>
      </c>
      <c r="F3271" s="69" t="e">
        <f t="shared" si="77"/>
        <v>#VALUE!</v>
      </c>
    </row>
    <row r="3272" spans="1:6">
      <c r="A3272" s="68" t="e">
        <f t="shared" si="72"/>
        <v>#REF!</v>
      </c>
      <c r="B3272" s="68" t="e">
        <f t="shared" si="73"/>
        <v>#REF!</v>
      </c>
      <c r="C3272" s="69" t="str">
        <f t="shared" si="74"/>
        <v/>
      </c>
      <c r="D3272" s="69" t="str">
        <f t="shared" si="75"/>
        <v/>
      </c>
      <c r="E3272" s="69" t="str">
        <f t="shared" si="76"/>
        <v/>
      </c>
      <c r="F3272" s="69" t="e">
        <f t="shared" si="77"/>
        <v>#VALUE!</v>
      </c>
    </row>
    <row r="3273" spans="1:6">
      <c r="A3273" s="68" t="e">
        <f t="shared" si="72"/>
        <v>#REF!</v>
      </c>
      <c r="B3273" s="68" t="e">
        <f t="shared" si="73"/>
        <v>#REF!</v>
      </c>
      <c r="C3273" s="69" t="str">
        <f t="shared" si="74"/>
        <v/>
      </c>
      <c r="D3273" s="69" t="str">
        <f t="shared" si="75"/>
        <v/>
      </c>
      <c r="E3273" s="69" t="str">
        <f t="shared" si="76"/>
        <v/>
      </c>
      <c r="F3273" s="69" t="e">
        <f t="shared" si="77"/>
        <v>#VALUE!</v>
      </c>
    </row>
    <row r="3274" spans="1:6">
      <c r="A3274" s="68" t="e">
        <f t="shared" si="72"/>
        <v>#REF!</v>
      </c>
      <c r="B3274" s="68" t="e">
        <f t="shared" si="73"/>
        <v>#REF!</v>
      </c>
      <c r="C3274" s="69" t="str">
        <f t="shared" si="74"/>
        <v/>
      </c>
      <c r="D3274" s="69" t="str">
        <f t="shared" si="75"/>
        <v/>
      </c>
      <c r="E3274" s="69" t="str">
        <f t="shared" si="76"/>
        <v/>
      </c>
      <c r="F3274" s="69" t="e">
        <f t="shared" si="77"/>
        <v>#VALUE!</v>
      </c>
    </row>
    <row r="3275" spans="1:6">
      <c r="A3275" s="68" t="e">
        <f t="shared" si="72"/>
        <v>#REF!</v>
      </c>
      <c r="B3275" s="68" t="e">
        <f t="shared" si="73"/>
        <v>#REF!</v>
      </c>
      <c r="C3275" s="69" t="str">
        <f t="shared" si="74"/>
        <v/>
      </c>
      <c r="D3275" s="69" t="str">
        <f t="shared" si="75"/>
        <v/>
      </c>
      <c r="E3275" s="69" t="str">
        <f t="shared" si="76"/>
        <v/>
      </c>
      <c r="F3275" s="69" t="e">
        <f t="shared" si="77"/>
        <v>#VALUE!</v>
      </c>
    </row>
    <row r="3276" spans="1:6">
      <c r="A3276" s="68" t="e">
        <f t="shared" si="72"/>
        <v>#REF!</v>
      </c>
      <c r="B3276" s="68" t="e">
        <f t="shared" si="73"/>
        <v>#REF!</v>
      </c>
      <c r="C3276" s="69" t="str">
        <f t="shared" si="74"/>
        <v/>
      </c>
      <c r="D3276" s="69" t="str">
        <f t="shared" si="75"/>
        <v/>
      </c>
      <c r="E3276" s="69" t="str">
        <f t="shared" si="76"/>
        <v/>
      </c>
      <c r="F3276" s="69" t="e">
        <f t="shared" si="77"/>
        <v>#VALUE!</v>
      </c>
    </row>
    <row r="3277" spans="1:6">
      <c r="A3277" s="68" t="e">
        <f t="shared" si="72"/>
        <v>#REF!</v>
      </c>
      <c r="B3277" s="68" t="e">
        <f t="shared" si="73"/>
        <v>#REF!</v>
      </c>
      <c r="C3277" s="69" t="str">
        <f t="shared" si="74"/>
        <v/>
      </c>
      <c r="D3277" s="69" t="str">
        <f t="shared" si="75"/>
        <v/>
      </c>
      <c r="E3277" s="69" t="str">
        <f t="shared" si="76"/>
        <v/>
      </c>
      <c r="F3277" s="69" t="e">
        <f t="shared" si="77"/>
        <v>#VALUE!</v>
      </c>
    </row>
    <row r="3278" spans="1:6">
      <c r="A3278" s="68" t="e">
        <f t="shared" si="72"/>
        <v>#REF!</v>
      </c>
      <c r="B3278" s="68" t="e">
        <f t="shared" si="73"/>
        <v>#REF!</v>
      </c>
      <c r="C3278" s="69" t="str">
        <f t="shared" si="74"/>
        <v/>
      </c>
      <c r="D3278" s="69" t="str">
        <f t="shared" si="75"/>
        <v/>
      </c>
      <c r="E3278" s="69" t="str">
        <f t="shared" si="76"/>
        <v/>
      </c>
      <c r="F3278" s="69" t="e">
        <f t="shared" si="77"/>
        <v>#VALUE!</v>
      </c>
    </row>
    <row r="3279" spans="1:6">
      <c r="A3279" s="68" t="e">
        <f t="shared" si="72"/>
        <v>#REF!</v>
      </c>
      <c r="B3279" s="68" t="e">
        <f t="shared" si="73"/>
        <v>#REF!</v>
      </c>
      <c r="C3279" s="69" t="str">
        <f t="shared" si="74"/>
        <v/>
      </c>
      <c r="D3279" s="69" t="str">
        <f t="shared" si="75"/>
        <v/>
      </c>
      <c r="E3279" s="69" t="str">
        <f t="shared" si="76"/>
        <v/>
      </c>
      <c r="F3279" s="69" t="e">
        <f t="shared" si="77"/>
        <v>#VALUE!</v>
      </c>
    </row>
    <row r="3280" spans="1:6">
      <c r="A3280" s="68" t="e">
        <f t="shared" si="72"/>
        <v>#REF!</v>
      </c>
      <c r="B3280" s="68" t="e">
        <f t="shared" si="73"/>
        <v>#REF!</v>
      </c>
      <c r="C3280" s="69" t="str">
        <f t="shared" si="74"/>
        <v/>
      </c>
      <c r="D3280" s="69" t="str">
        <f t="shared" si="75"/>
        <v/>
      </c>
      <c r="E3280" s="69" t="str">
        <f t="shared" si="76"/>
        <v/>
      </c>
      <c r="F3280" s="69" t="e">
        <f t="shared" si="77"/>
        <v>#VALUE!</v>
      </c>
    </row>
    <row r="3281" spans="1:6">
      <c r="A3281" s="68" t="e">
        <f t="shared" si="72"/>
        <v>#REF!</v>
      </c>
      <c r="B3281" s="68" t="e">
        <f t="shared" si="73"/>
        <v>#REF!</v>
      </c>
      <c r="C3281" s="69" t="str">
        <f t="shared" si="74"/>
        <v/>
      </c>
      <c r="D3281" s="69" t="str">
        <f t="shared" si="75"/>
        <v/>
      </c>
      <c r="E3281" s="69" t="str">
        <f t="shared" si="76"/>
        <v/>
      </c>
      <c r="F3281" s="69" t="e">
        <f t="shared" si="77"/>
        <v>#VALUE!</v>
      </c>
    </row>
    <row r="3282" spans="1:6">
      <c r="A3282" s="68" t="e">
        <f t="shared" si="72"/>
        <v>#REF!</v>
      </c>
      <c r="B3282" s="68" t="e">
        <f t="shared" si="73"/>
        <v>#REF!</v>
      </c>
      <c r="C3282" s="69" t="str">
        <f t="shared" si="74"/>
        <v/>
      </c>
      <c r="D3282" s="69" t="str">
        <f t="shared" si="75"/>
        <v/>
      </c>
      <c r="E3282" s="69" t="str">
        <f t="shared" si="76"/>
        <v/>
      </c>
      <c r="F3282" s="69" t="e">
        <f t="shared" si="77"/>
        <v>#VALUE!</v>
      </c>
    </row>
    <row r="3283" spans="1:6">
      <c r="A3283" s="68" t="e">
        <f t="shared" si="72"/>
        <v>#REF!</v>
      </c>
      <c r="B3283" s="68" t="e">
        <f t="shared" si="73"/>
        <v>#REF!</v>
      </c>
      <c r="C3283" s="69" t="str">
        <f t="shared" si="74"/>
        <v/>
      </c>
      <c r="D3283" s="69" t="str">
        <f t="shared" si="75"/>
        <v/>
      </c>
      <c r="E3283" s="69" t="str">
        <f t="shared" si="76"/>
        <v/>
      </c>
      <c r="F3283" s="69" t="e">
        <f t="shared" si="77"/>
        <v>#VALUE!</v>
      </c>
    </row>
    <row r="3284" spans="1:6">
      <c r="A3284" s="68" t="e">
        <f t="shared" si="72"/>
        <v>#REF!</v>
      </c>
      <c r="B3284" s="68" t="e">
        <f t="shared" si="73"/>
        <v>#REF!</v>
      </c>
      <c r="C3284" s="69" t="str">
        <f t="shared" si="74"/>
        <v/>
      </c>
      <c r="D3284" s="69" t="str">
        <f t="shared" si="75"/>
        <v/>
      </c>
      <c r="E3284" s="69" t="str">
        <f t="shared" si="76"/>
        <v/>
      </c>
      <c r="F3284" s="69" t="e">
        <f t="shared" si="77"/>
        <v>#VALUE!</v>
      </c>
    </row>
    <row r="3285" spans="1:6">
      <c r="A3285" s="68" t="e">
        <f t="shared" si="72"/>
        <v>#REF!</v>
      </c>
      <c r="B3285" s="68" t="e">
        <f t="shared" si="73"/>
        <v>#REF!</v>
      </c>
      <c r="C3285" s="69" t="str">
        <f t="shared" si="74"/>
        <v/>
      </c>
      <c r="D3285" s="69" t="str">
        <f t="shared" si="75"/>
        <v/>
      </c>
      <c r="E3285" s="69" t="str">
        <f t="shared" si="76"/>
        <v/>
      </c>
      <c r="F3285" s="69" t="e">
        <f t="shared" si="77"/>
        <v>#VALUE!</v>
      </c>
    </row>
    <row r="3286" spans="1:6">
      <c r="A3286" s="68" t="e">
        <f t="shared" si="72"/>
        <v>#REF!</v>
      </c>
      <c r="B3286" s="68" t="e">
        <f t="shared" si="73"/>
        <v>#REF!</v>
      </c>
      <c r="C3286" s="69" t="str">
        <f t="shared" si="74"/>
        <v/>
      </c>
      <c r="D3286" s="69" t="str">
        <f t="shared" si="75"/>
        <v/>
      </c>
      <c r="E3286" s="69" t="str">
        <f t="shared" si="76"/>
        <v/>
      </c>
      <c r="F3286" s="69" t="e">
        <f t="shared" si="77"/>
        <v>#VALUE!</v>
      </c>
    </row>
    <row r="3287" spans="1:6">
      <c r="A3287" s="68" t="e">
        <f t="shared" si="72"/>
        <v>#REF!</v>
      </c>
      <c r="B3287" s="68" t="e">
        <f t="shared" si="73"/>
        <v>#REF!</v>
      </c>
      <c r="C3287" s="69" t="str">
        <f t="shared" si="74"/>
        <v/>
      </c>
      <c r="D3287" s="69" t="str">
        <f t="shared" si="75"/>
        <v/>
      </c>
      <c r="E3287" s="69" t="str">
        <f t="shared" si="76"/>
        <v/>
      </c>
      <c r="F3287" s="69" t="e">
        <f t="shared" si="77"/>
        <v>#VALUE!</v>
      </c>
    </row>
    <row r="3288" spans="1:6">
      <c r="A3288" s="68" t="e">
        <f t="shared" si="72"/>
        <v>#REF!</v>
      </c>
      <c r="B3288" s="68" t="e">
        <f t="shared" si="73"/>
        <v>#REF!</v>
      </c>
      <c r="C3288" s="69" t="str">
        <f t="shared" si="74"/>
        <v/>
      </c>
      <c r="D3288" s="69" t="str">
        <f t="shared" si="75"/>
        <v/>
      </c>
      <c r="E3288" s="69" t="str">
        <f t="shared" si="76"/>
        <v/>
      </c>
      <c r="F3288" s="69" t="e">
        <f t="shared" si="77"/>
        <v>#VALUE!</v>
      </c>
    </row>
    <row r="3289" spans="1:6">
      <c r="A3289" s="68" t="e">
        <f t="shared" si="72"/>
        <v>#REF!</v>
      </c>
      <c r="B3289" s="68" t="e">
        <f t="shared" si="73"/>
        <v>#REF!</v>
      </c>
      <c r="C3289" s="69" t="str">
        <f t="shared" si="74"/>
        <v/>
      </c>
      <c r="D3289" s="69" t="str">
        <f t="shared" si="75"/>
        <v/>
      </c>
      <c r="E3289" s="69" t="str">
        <f t="shared" si="76"/>
        <v/>
      </c>
      <c r="F3289" s="69" t="e">
        <f t="shared" si="77"/>
        <v>#VALUE!</v>
      </c>
    </row>
    <row r="3290" spans="1:6">
      <c r="A3290" s="68" t="e">
        <f t="shared" si="72"/>
        <v>#REF!</v>
      </c>
      <c r="B3290" s="68" t="e">
        <f t="shared" si="73"/>
        <v>#REF!</v>
      </c>
      <c r="C3290" s="69" t="str">
        <f t="shared" si="74"/>
        <v/>
      </c>
      <c r="D3290" s="69" t="str">
        <f t="shared" si="75"/>
        <v/>
      </c>
      <c r="E3290" s="69" t="str">
        <f t="shared" si="76"/>
        <v/>
      </c>
      <c r="F3290" s="69" t="e">
        <f t="shared" si="77"/>
        <v>#VALUE!</v>
      </c>
    </row>
    <row r="3291" spans="1:6">
      <c r="A3291" s="68" t="e">
        <f t="shared" si="72"/>
        <v>#REF!</v>
      </c>
      <c r="B3291" s="68" t="e">
        <f t="shared" si="73"/>
        <v>#REF!</v>
      </c>
      <c r="C3291" s="69" t="str">
        <f t="shared" si="74"/>
        <v/>
      </c>
      <c r="D3291" s="69" t="str">
        <f t="shared" si="75"/>
        <v/>
      </c>
      <c r="E3291" s="69" t="str">
        <f t="shared" si="76"/>
        <v/>
      </c>
      <c r="F3291" s="69" t="e">
        <f t="shared" si="77"/>
        <v>#VALUE!</v>
      </c>
    </row>
    <row r="3292" spans="1:6">
      <c r="A3292" s="68" t="e">
        <f t="shared" si="72"/>
        <v>#REF!</v>
      </c>
      <c r="B3292" s="68" t="e">
        <f t="shared" si="73"/>
        <v>#REF!</v>
      </c>
      <c r="C3292" s="69" t="str">
        <f t="shared" si="74"/>
        <v/>
      </c>
      <c r="D3292" s="69" t="str">
        <f t="shared" si="75"/>
        <v/>
      </c>
      <c r="E3292" s="69" t="str">
        <f t="shared" si="76"/>
        <v/>
      </c>
      <c r="F3292" s="69" t="e">
        <f t="shared" si="77"/>
        <v>#VALUE!</v>
      </c>
    </row>
    <row r="3293" spans="1:6">
      <c r="A3293" s="68" t="e">
        <f t="shared" si="72"/>
        <v>#REF!</v>
      </c>
      <c r="B3293" s="68" t="e">
        <f t="shared" si="73"/>
        <v>#REF!</v>
      </c>
      <c r="C3293" s="69" t="str">
        <f t="shared" si="74"/>
        <v/>
      </c>
      <c r="D3293" s="69" t="str">
        <f t="shared" si="75"/>
        <v/>
      </c>
      <c r="E3293" s="69" t="str">
        <f t="shared" si="76"/>
        <v/>
      </c>
      <c r="F3293" s="69" t="e">
        <f t="shared" si="77"/>
        <v>#VALUE!</v>
      </c>
    </row>
    <row r="3294" spans="1:6">
      <c r="A3294" s="68" t="e">
        <f t="shared" si="72"/>
        <v>#REF!</v>
      </c>
      <c r="B3294" s="68" t="e">
        <f t="shared" si="73"/>
        <v>#REF!</v>
      </c>
      <c r="C3294" s="69" t="str">
        <f t="shared" si="74"/>
        <v/>
      </c>
      <c r="D3294" s="69" t="str">
        <f t="shared" si="75"/>
        <v/>
      </c>
      <c r="E3294" s="69" t="str">
        <f t="shared" si="76"/>
        <v/>
      </c>
      <c r="F3294" s="69" t="e">
        <f t="shared" si="77"/>
        <v>#VALUE!</v>
      </c>
    </row>
    <row r="3295" spans="1:6">
      <c r="A3295" s="68" t="e">
        <f t="shared" si="72"/>
        <v>#REF!</v>
      </c>
      <c r="B3295" s="68" t="e">
        <f t="shared" si="73"/>
        <v>#REF!</v>
      </c>
      <c r="C3295" s="69" t="str">
        <f t="shared" si="74"/>
        <v/>
      </c>
      <c r="D3295" s="69" t="str">
        <f t="shared" si="75"/>
        <v/>
      </c>
      <c r="E3295" s="69" t="str">
        <f t="shared" si="76"/>
        <v/>
      </c>
      <c r="F3295" s="69" t="e">
        <f t="shared" si="77"/>
        <v>#VALUE!</v>
      </c>
    </row>
    <row r="3296" spans="1:6">
      <c r="A3296" s="68" t="e">
        <f t="shared" si="72"/>
        <v>#REF!</v>
      </c>
      <c r="B3296" s="68" t="e">
        <f t="shared" si="73"/>
        <v>#REF!</v>
      </c>
      <c r="C3296" s="69" t="str">
        <f t="shared" si="74"/>
        <v/>
      </c>
      <c r="D3296" s="69" t="str">
        <f t="shared" si="75"/>
        <v/>
      </c>
      <c r="E3296" s="69" t="str">
        <f t="shared" si="76"/>
        <v/>
      </c>
      <c r="F3296" s="69" t="e">
        <f t="shared" si="77"/>
        <v>#VALUE!</v>
      </c>
    </row>
    <row r="3297" spans="1:6">
      <c r="A3297" s="68" t="e">
        <f t="shared" si="72"/>
        <v>#REF!</v>
      </c>
      <c r="B3297" s="68" t="e">
        <f t="shared" si="73"/>
        <v>#REF!</v>
      </c>
      <c r="C3297" s="69" t="str">
        <f t="shared" si="74"/>
        <v/>
      </c>
      <c r="D3297" s="69" t="str">
        <f t="shared" si="75"/>
        <v/>
      </c>
      <c r="E3297" s="69" t="str">
        <f t="shared" si="76"/>
        <v/>
      </c>
      <c r="F3297" s="69" t="e">
        <f t="shared" si="77"/>
        <v>#VALUE!</v>
      </c>
    </row>
    <row r="3298" spans="1:6">
      <c r="A3298" s="68" t="e">
        <f t="shared" si="72"/>
        <v>#REF!</v>
      </c>
      <c r="B3298" s="68" t="e">
        <f t="shared" si="73"/>
        <v>#REF!</v>
      </c>
      <c r="C3298" s="69" t="str">
        <f t="shared" si="74"/>
        <v/>
      </c>
      <c r="D3298" s="69" t="str">
        <f t="shared" si="75"/>
        <v/>
      </c>
      <c r="E3298" s="69" t="str">
        <f t="shared" si="76"/>
        <v/>
      </c>
      <c r="F3298" s="69" t="e">
        <f t="shared" si="77"/>
        <v>#VALUE!</v>
      </c>
    </row>
    <row r="3299" spans="1:6">
      <c r="A3299" s="68" t="e">
        <f t="shared" si="72"/>
        <v>#REF!</v>
      </c>
      <c r="B3299" s="68" t="e">
        <f t="shared" si="73"/>
        <v>#REF!</v>
      </c>
      <c r="C3299" s="69" t="str">
        <f t="shared" si="74"/>
        <v/>
      </c>
      <c r="D3299" s="69" t="str">
        <f t="shared" si="75"/>
        <v/>
      </c>
      <c r="E3299" s="69" t="str">
        <f t="shared" si="76"/>
        <v/>
      </c>
      <c r="F3299" s="69" t="e">
        <f t="shared" si="77"/>
        <v>#VALUE!</v>
      </c>
    </row>
    <row r="3300" spans="1:6">
      <c r="A3300" s="68" t="e">
        <f t="shared" si="72"/>
        <v>#REF!</v>
      </c>
      <c r="B3300" s="68" t="e">
        <f t="shared" si="73"/>
        <v>#REF!</v>
      </c>
      <c r="C3300" s="69" t="str">
        <f t="shared" si="74"/>
        <v/>
      </c>
      <c r="D3300" s="69" t="str">
        <f t="shared" si="75"/>
        <v/>
      </c>
      <c r="E3300" s="69" t="str">
        <f t="shared" si="76"/>
        <v/>
      </c>
      <c r="F3300" s="69" t="e">
        <f t="shared" si="77"/>
        <v>#VALUE!</v>
      </c>
    </row>
    <row r="3301" spans="1:6">
      <c r="A3301" s="68" t="e">
        <f t="shared" si="72"/>
        <v>#REF!</v>
      </c>
      <c r="B3301" s="68" t="e">
        <f t="shared" si="73"/>
        <v>#REF!</v>
      </c>
      <c r="C3301" s="69" t="str">
        <f t="shared" si="74"/>
        <v/>
      </c>
      <c r="D3301" s="69" t="str">
        <f t="shared" si="75"/>
        <v/>
      </c>
      <c r="E3301" s="69" t="str">
        <f t="shared" si="76"/>
        <v/>
      </c>
      <c r="F3301" s="69" t="e">
        <f t="shared" si="77"/>
        <v>#VALUE!</v>
      </c>
    </row>
    <row r="3302" spans="1:6">
      <c r="A3302" s="68" t="e">
        <f t="shared" si="72"/>
        <v>#REF!</v>
      </c>
      <c r="B3302" s="68" t="e">
        <f t="shared" si="73"/>
        <v>#REF!</v>
      </c>
      <c r="C3302" s="69" t="str">
        <f t="shared" si="74"/>
        <v/>
      </c>
      <c r="D3302" s="69" t="str">
        <f t="shared" si="75"/>
        <v/>
      </c>
      <c r="E3302" s="69" t="str">
        <f t="shared" si="76"/>
        <v/>
      </c>
      <c r="F3302" s="69" t="e">
        <f t="shared" si="77"/>
        <v>#VALUE!</v>
      </c>
    </row>
    <row r="3303" spans="1:6">
      <c r="A3303" s="68" t="e">
        <f t="shared" si="72"/>
        <v>#REF!</v>
      </c>
      <c r="B3303" s="68" t="e">
        <f t="shared" si="73"/>
        <v>#REF!</v>
      </c>
      <c r="C3303" s="69" t="str">
        <f t="shared" si="74"/>
        <v/>
      </c>
      <c r="D3303" s="69" t="str">
        <f t="shared" si="75"/>
        <v/>
      </c>
      <c r="E3303" s="69" t="str">
        <f t="shared" si="76"/>
        <v/>
      </c>
      <c r="F3303" s="69" t="e">
        <f t="shared" si="77"/>
        <v>#VALUE!</v>
      </c>
    </row>
    <row r="3304" spans="1:6">
      <c r="A3304" s="68" t="e">
        <f t="shared" si="72"/>
        <v>#REF!</v>
      </c>
      <c r="B3304" s="68" t="e">
        <f t="shared" si="73"/>
        <v>#REF!</v>
      </c>
      <c r="C3304" s="69" t="str">
        <f t="shared" si="74"/>
        <v/>
      </c>
      <c r="D3304" s="69" t="str">
        <f t="shared" si="75"/>
        <v/>
      </c>
      <c r="E3304" s="69" t="str">
        <f t="shared" si="76"/>
        <v/>
      </c>
      <c r="F3304" s="69" t="e">
        <f t="shared" si="77"/>
        <v>#VALUE!</v>
      </c>
    </row>
    <row r="3305" spans="1:6">
      <c r="A3305" s="68" t="e">
        <f t="shared" si="72"/>
        <v>#REF!</v>
      </c>
      <c r="B3305" s="68" t="e">
        <f t="shared" si="73"/>
        <v>#REF!</v>
      </c>
      <c r="C3305" s="69" t="str">
        <f t="shared" si="74"/>
        <v/>
      </c>
      <c r="D3305" s="69" t="str">
        <f t="shared" si="75"/>
        <v/>
      </c>
      <c r="E3305" s="69" t="str">
        <f t="shared" si="76"/>
        <v/>
      </c>
      <c r="F3305" s="69" t="e">
        <f t="shared" si="77"/>
        <v>#VALUE!</v>
      </c>
    </row>
    <row r="3306" spans="1:6">
      <c r="A3306" s="68" t="e">
        <f t="shared" si="72"/>
        <v>#REF!</v>
      </c>
      <c r="B3306" s="68" t="e">
        <f t="shared" si="73"/>
        <v>#REF!</v>
      </c>
      <c r="C3306" s="69" t="str">
        <f t="shared" si="74"/>
        <v/>
      </c>
      <c r="D3306" s="69" t="str">
        <f t="shared" si="75"/>
        <v/>
      </c>
      <c r="E3306" s="69" t="str">
        <f t="shared" si="76"/>
        <v/>
      </c>
      <c r="F3306" s="69" t="e">
        <f t="shared" si="77"/>
        <v>#VALUE!</v>
      </c>
    </row>
    <row r="3307" spans="1:6">
      <c r="A3307" s="68" t="e">
        <f t="shared" si="72"/>
        <v>#REF!</v>
      </c>
      <c r="B3307" s="68" t="e">
        <f t="shared" si="73"/>
        <v>#REF!</v>
      </c>
      <c r="C3307" s="69" t="str">
        <f t="shared" si="74"/>
        <v/>
      </c>
      <c r="D3307" s="69" t="str">
        <f t="shared" si="75"/>
        <v/>
      </c>
      <c r="E3307" s="69" t="str">
        <f t="shared" si="76"/>
        <v/>
      </c>
      <c r="F3307" s="69" t="e">
        <f t="shared" si="77"/>
        <v>#VALUE!</v>
      </c>
    </row>
    <row r="3308" spans="1:6">
      <c r="A3308" s="68" t="e">
        <f t="shared" si="72"/>
        <v>#REF!</v>
      </c>
      <c r="B3308" s="68" t="e">
        <f t="shared" si="73"/>
        <v>#REF!</v>
      </c>
      <c r="C3308" s="69" t="str">
        <f t="shared" si="74"/>
        <v/>
      </c>
      <c r="D3308" s="69" t="str">
        <f t="shared" si="75"/>
        <v/>
      </c>
      <c r="E3308" s="69" t="str">
        <f t="shared" si="76"/>
        <v/>
      </c>
      <c r="F3308" s="69" t="e">
        <f t="shared" si="77"/>
        <v>#VALUE!</v>
      </c>
    </row>
    <row r="3309" spans="1:6">
      <c r="A3309" s="68" t="e">
        <f t="shared" si="72"/>
        <v>#REF!</v>
      </c>
      <c r="B3309" s="68" t="e">
        <f t="shared" si="73"/>
        <v>#REF!</v>
      </c>
      <c r="C3309" s="69" t="str">
        <f t="shared" si="74"/>
        <v/>
      </c>
      <c r="D3309" s="69" t="str">
        <f t="shared" si="75"/>
        <v/>
      </c>
      <c r="E3309" s="69" t="str">
        <f t="shared" si="76"/>
        <v/>
      </c>
      <c r="F3309" s="69" t="e">
        <f t="shared" si="77"/>
        <v>#VALUE!</v>
      </c>
    </row>
    <row r="3310" spans="1:6">
      <c r="A3310" s="68" t="e">
        <f t="shared" si="72"/>
        <v>#REF!</v>
      </c>
      <c r="B3310" s="68" t="e">
        <f t="shared" si="73"/>
        <v>#REF!</v>
      </c>
      <c r="C3310" s="69" t="str">
        <f t="shared" si="74"/>
        <v/>
      </c>
      <c r="D3310" s="69" t="str">
        <f t="shared" si="75"/>
        <v/>
      </c>
      <c r="E3310" s="69" t="str">
        <f t="shared" si="76"/>
        <v/>
      </c>
      <c r="F3310" s="69" t="e">
        <f t="shared" si="77"/>
        <v>#VALUE!</v>
      </c>
    </row>
    <row r="3311" spans="1:6">
      <c r="A3311" s="68" t="e">
        <f t="shared" si="72"/>
        <v>#REF!</v>
      </c>
      <c r="B3311" s="68" t="e">
        <f t="shared" si="73"/>
        <v>#REF!</v>
      </c>
      <c r="C3311" s="69" t="str">
        <f t="shared" si="74"/>
        <v/>
      </c>
      <c r="D3311" s="69" t="str">
        <f t="shared" si="75"/>
        <v/>
      </c>
      <c r="E3311" s="69" t="str">
        <f t="shared" si="76"/>
        <v/>
      </c>
      <c r="F3311" s="69" t="e">
        <f t="shared" si="77"/>
        <v>#VALUE!</v>
      </c>
    </row>
    <row r="3312" spans="1:6">
      <c r="A3312" s="68" t="e">
        <f t="shared" si="72"/>
        <v>#REF!</v>
      </c>
      <c r="B3312" s="68" t="e">
        <f t="shared" si="73"/>
        <v>#REF!</v>
      </c>
      <c r="C3312" s="69" t="str">
        <f t="shared" si="74"/>
        <v/>
      </c>
      <c r="D3312" s="69" t="str">
        <f t="shared" si="75"/>
        <v/>
      </c>
      <c r="E3312" s="69" t="str">
        <f t="shared" si="76"/>
        <v/>
      </c>
      <c r="F3312" s="69" t="e">
        <f t="shared" si="77"/>
        <v>#VALUE!</v>
      </c>
    </row>
    <row r="3313" spans="1:6">
      <c r="A3313" s="68" t="e">
        <f t="shared" si="72"/>
        <v>#REF!</v>
      </c>
      <c r="B3313" s="68" t="e">
        <f t="shared" si="73"/>
        <v>#REF!</v>
      </c>
      <c r="C3313" s="69" t="str">
        <f t="shared" si="74"/>
        <v/>
      </c>
      <c r="D3313" s="69" t="str">
        <f t="shared" si="75"/>
        <v/>
      </c>
      <c r="E3313" s="69" t="str">
        <f t="shared" si="76"/>
        <v/>
      </c>
      <c r="F3313" s="69" t="e">
        <f t="shared" si="77"/>
        <v>#VALUE!</v>
      </c>
    </row>
    <row r="3314" spans="1:6">
      <c r="A3314" s="68" t="e">
        <f t="shared" si="72"/>
        <v>#REF!</v>
      </c>
      <c r="B3314" s="68" t="e">
        <f t="shared" si="73"/>
        <v>#REF!</v>
      </c>
      <c r="C3314" s="69" t="str">
        <f t="shared" si="74"/>
        <v/>
      </c>
      <c r="D3314" s="69" t="str">
        <f t="shared" si="75"/>
        <v/>
      </c>
      <c r="E3314" s="69" t="str">
        <f t="shared" si="76"/>
        <v/>
      </c>
      <c r="F3314" s="69" t="e">
        <f t="shared" si="77"/>
        <v>#VALUE!</v>
      </c>
    </row>
    <row r="3315" spans="1:6">
      <c r="A3315" s="68" t="e">
        <f t="shared" si="72"/>
        <v>#REF!</v>
      </c>
      <c r="B3315" s="68" t="e">
        <f t="shared" si="73"/>
        <v>#REF!</v>
      </c>
      <c r="C3315" s="69" t="str">
        <f t="shared" si="74"/>
        <v/>
      </c>
      <c r="D3315" s="69" t="str">
        <f t="shared" si="75"/>
        <v/>
      </c>
      <c r="E3315" s="69" t="str">
        <f t="shared" si="76"/>
        <v/>
      </c>
      <c r="F3315" s="69" t="e">
        <f t="shared" si="77"/>
        <v>#VALUE!</v>
      </c>
    </row>
    <row r="3316" spans="1:6">
      <c r="A3316" s="68" t="e">
        <f t="shared" si="72"/>
        <v>#REF!</v>
      </c>
      <c r="B3316" s="68" t="e">
        <f t="shared" si="73"/>
        <v>#REF!</v>
      </c>
      <c r="C3316" s="69" t="str">
        <f t="shared" si="74"/>
        <v/>
      </c>
      <c r="D3316" s="69" t="str">
        <f t="shared" si="75"/>
        <v/>
      </c>
      <c r="E3316" s="69" t="str">
        <f t="shared" si="76"/>
        <v/>
      </c>
      <c r="F3316" s="69" t="e">
        <f t="shared" si="77"/>
        <v>#VALUE!</v>
      </c>
    </row>
    <row r="3317" spans="1:6">
      <c r="A3317" s="68" t="e">
        <f t="shared" ref="A3317:A3571" si="78">IF(#REF!&lt;&gt;"",1,0)</f>
        <v>#REF!</v>
      </c>
      <c r="B3317" s="68" t="e">
        <f t="shared" ref="B3317:B3571" si="79">IF(#REF!="Concluído",1,"")</f>
        <v>#REF!</v>
      </c>
      <c r="C3317" s="69" t="str">
        <f t="shared" ref="C3317:C3571" si="80">IFERROR(SUMIF(#REF!,"Em Medição",#REF!),"")</f>
        <v/>
      </c>
      <c r="D3317" s="69" t="str">
        <f t="shared" ref="D3317:D3571" si="81">IFERROR(SUMIF(#REF!,"Não Medido",#REF!),"")</f>
        <v/>
      </c>
      <c r="E3317" s="69" t="str">
        <f t="shared" ref="E3317:E3571" si="82">IFERROR(#REF!,"")</f>
        <v/>
      </c>
      <c r="F3317" s="69" t="e">
        <f t="shared" ref="F3317:F3571" si="83">E3317-SUM(C3317:D3317)</f>
        <v>#VALUE!</v>
      </c>
    </row>
    <row r="3318" spans="1:6">
      <c r="A3318" s="68" t="e">
        <f t="shared" si="78"/>
        <v>#REF!</v>
      </c>
      <c r="B3318" s="68" t="e">
        <f t="shared" si="79"/>
        <v>#REF!</v>
      </c>
      <c r="C3318" s="69" t="str">
        <f t="shared" si="80"/>
        <v/>
      </c>
      <c r="D3318" s="69" t="str">
        <f t="shared" si="81"/>
        <v/>
      </c>
      <c r="E3318" s="69" t="str">
        <f t="shared" si="82"/>
        <v/>
      </c>
      <c r="F3318" s="69" t="e">
        <f t="shared" si="83"/>
        <v>#VALUE!</v>
      </c>
    </row>
    <row r="3319" spans="1:6">
      <c r="A3319" s="68" t="e">
        <f t="shared" si="78"/>
        <v>#REF!</v>
      </c>
      <c r="B3319" s="68" t="e">
        <f t="shared" si="79"/>
        <v>#REF!</v>
      </c>
      <c r="C3319" s="69" t="str">
        <f t="shared" si="80"/>
        <v/>
      </c>
      <c r="D3319" s="69" t="str">
        <f t="shared" si="81"/>
        <v/>
      </c>
      <c r="E3319" s="69" t="str">
        <f t="shared" si="82"/>
        <v/>
      </c>
      <c r="F3319" s="69" t="e">
        <f t="shared" si="83"/>
        <v>#VALUE!</v>
      </c>
    </row>
    <row r="3320" spans="1:6">
      <c r="A3320" s="68" t="e">
        <f t="shared" si="78"/>
        <v>#REF!</v>
      </c>
      <c r="B3320" s="68" t="e">
        <f t="shared" si="79"/>
        <v>#REF!</v>
      </c>
      <c r="C3320" s="69" t="str">
        <f t="shared" si="80"/>
        <v/>
      </c>
      <c r="D3320" s="69" t="str">
        <f t="shared" si="81"/>
        <v/>
      </c>
      <c r="E3320" s="69" t="str">
        <f t="shared" si="82"/>
        <v/>
      </c>
      <c r="F3320" s="69" t="e">
        <f t="shared" si="83"/>
        <v>#VALUE!</v>
      </c>
    </row>
    <row r="3321" spans="1:6">
      <c r="A3321" s="68" t="e">
        <f t="shared" si="78"/>
        <v>#REF!</v>
      </c>
      <c r="B3321" s="68" t="e">
        <f t="shared" si="79"/>
        <v>#REF!</v>
      </c>
      <c r="C3321" s="69" t="str">
        <f t="shared" si="80"/>
        <v/>
      </c>
      <c r="D3321" s="69" t="str">
        <f t="shared" si="81"/>
        <v/>
      </c>
      <c r="E3321" s="69" t="str">
        <f t="shared" si="82"/>
        <v/>
      </c>
      <c r="F3321" s="69" t="e">
        <f t="shared" si="83"/>
        <v>#VALUE!</v>
      </c>
    </row>
    <row r="3322" spans="1:6">
      <c r="A3322" s="68" t="e">
        <f t="shared" si="78"/>
        <v>#REF!</v>
      </c>
      <c r="B3322" s="68" t="e">
        <f t="shared" si="79"/>
        <v>#REF!</v>
      </c>
      <c r="C3322" s="69" t="str">
        <f t="shared" si="80"/>
        <v/>
      </c>
      <c r="D3322" s="69" t="str">
        <f t="shared" si="81"/>
        <v/>
      </c>
      <c r="E3322" s="69" t="str">
        <f t="shared" si="82"/>
        <v/>
      </c>
      <c r="F3322" s="69" t="e">
        <f t="shared" si="83"/>
        <v>#VALUE!</v>
      </c>
    </row>
    <row r="3323" spans="1:6">
      <c r="A3323" s="68" t="e">
        <f t="shared" si="78"/>
        <v>#REF!</v>
      </c>
      <c r="B3323" s="68" t="e">
        <f t="shared" si="79"/>
        <v>#REF!</v>
      </c>
      <c r="C3323" s="69" t="str">
        <f t="shared" si="80"/>
        <v/>
      </c>
      <c r="D3323" s="69" t="str">
        <f t="shared" si="81"/>
        <v/>
      </c>
      <c r="E3323" s="69" t="str">
        <f t="shared" si="82"/>
        <v/>
      </c>
      <c r="F3323" s="69" t="e">
        <f t="shared" si="83"/>
        <v>#VALUE!</v>
      </c>
    </row>
    <row r="3324" spans="1:6">
      <c r="A3324" s="68" t="e">
        <f t="shared" si="78"/>
        <v>#REF!</v>
      </c>
      <c r="B3324" s="68" t="e">
        <f t="shared" si="79"/>
        <v>#REF!</v>
      </c>
      <c r="C3324" s="69" t="str">
        <f t="shared" si="80"/>
        <v/>
      </c>
      <c r="D3324" s="69" t="str">
        <f t="shared" si="81"/>
        <v/>
      </c>
      <c r="E3324" s="69" t="str">
        <f t="shared" si="82"/>
        <v/>
      </c>
      <c r="F3324" s="69" t="e">
        <f t="shared" si="83"/>
        <v>#VALUE!</v>
      </c>
    </row>
    <row r="3325" spans="1:6">
      <c r="A3325" s="68" t="e">
        <f t="shared" si="78"/>
        <v>#REF!</v>
      </c>
      <c r="B3325" s="68" t="e">
        <f t="shared" si="79"/>
        <v>#REF!</v>
      </c>
      <c r="C3325" s="69" t="str">
        <f t="shared" si="80"/>
        <v/>
      </c>
      <c r="D3325" s="69" t="str">
        <f t="shared" si="81"/>
        <v/>
      </c>
      <c r="E3325" s="69" t="str">
        <f t="shared" si="82"/>
        <v/>
      </c>
      <c r="F3325" s="69" t="e">
        <f t="shared" si="83"/>
        <v>#VALUE!</v>
      </c>
    </row>
    <row r="3326" spans="1:6">
      <c r="A3326" s="68" t="e">
        <f t="shared" si="78"/>
        <v>#REF!</v>
      </c>
      <c r="B3326" s="68" t="e">
        <f t="shared" si="79"/>
        <v>#REF!</v>
      </c>
      <c r="C3326" s="69" t="str">
        <f t="shared" si="80"/>
        <v/>
      </c>
      <c r="D3326" s="69" t="str">
        <f t="shared" si="81"/>
        <v/>
      </c>
      <c r="E3326" s="69" t="str">
        <f t="shared" si="82"/>
        <v/>
      </c>
      <c r="F3326" s="69" t="e">
        <f t="shared" si="83"/>
        <v>#VALUE!</v>
      </c>
    </row>
    <row r="3327" spans="1:6">
      <c r="A3327" s="68" t="e">
        <f t="shared" si="78"/>
        <v>#REF!</v>
      </c>
      <c r="B3327" s="68" t="e">
        <f t="shared" si="79"/>
        <v>#REF!</v>
      </c>
      <c r="C3327" s="69" t="str">
        <f t="shared" si="80"/>
        <v/>
      </c>
      <c r="D3327" s="69" t="str">
        <f t="shared" si="81"/>
        <v/>
      </c>
      <c r="E3327" s="69" t="str">
        <f t="shared" si="82"/>
        <v/>
      </c>
      <c r="F3327" s="69" t="e">
        <f t="shared" si="83"/>
        <v>#VALUE!</v>
      </c>
    </row>
    <row r="3328" spans="1:6">
      <c r="A3328" s="68" t="e">
        <f t="shared" si="78"/>
        <v>#REF!</v>
      </c>
      <c r="B3328" s="68" t="e">
        <f t="shared" si="79"/>
        <v>#REF!</v>
      </c>
      <c r="C3328" s="69" t="str">
        <f t="shared" si="80"/>
        <v/>
      </c>
      <c r="D3328" s="69" t="str">
        <f t="shared" si="81"/>
        <v/>
      </c>
      <c r="E3328" s="69" t="str">
        <f t="shared" si="82"/>
        <v/>
      </c>
      <c r="F3328" s="69" t="e">
        <f t="shared" si="83"/>
        <v>#VALUE!</v>
      </c>
    </row>
    <row r="3329" spans="1:6">
      <c r="A3329" s="68" t="e">
        <f t="shared" si="78"/>
        <v>#REF!</v>
      </c>
      <c r="B3329" s="68" t="e">
        <f t="shared" si="79"/>
        <v>#REF!</v>
      </c>
      <c r="C3329" s="69" t="str">
        <f t="shared" si="80"/>
        <v/>
      </c>
      <c r="D3329" s="69" t="str">
        <f t="shared" si="81"/>
        <v/>
      </c>
      <c r="E3329" s="69" t="str">
        <f t="shared" si="82"/>
        <v/>
      </c>
      <c r="F3329" s="69" t="e">
        <f t="shared" si="83"/>
        <v>#VALUE!</v>
      </c>
    </row>
    <row r="3330" spans="1:6">
      <c r="A3330" s="68" t="e">
        <f t="shared" si="78"/>
        <v>#REF!</v>
      </c>
      <c r="B3330" s="68" t="e">
        <f t="shared" si="79"/>
        <v>#REF!</v>
      </c>
      <c r="C3330" s="69" t="str">
        <f t="shared" si="80"/>
        <v/>
      </c>
      <c r="D3330" s="69" t="str">
        <f t="shared" si="81"/>
        <v/>
      </c>
      <c r="E3330" s="69" t="str">
        <f t="shared" si="82"/>
        <v/>
      </c>
      <c r="F3330" s="69" t="e">
        <f t="shared" si="83"/>
        <v>#VALUE!</v>
      </c>
    </row>
    <row r="3331" spans="1:6">
      <c r="A3331" s="68" t="e">
        <f t="shared" si="78"/>
        <v>#REF!</v>
      </c>
      <c r="B3331" s="68" t="e">
        <f t="shared" si="79"/>
        <v>#REF!</v>
      </c>
      <c r="C3331" s="69" t="str">
        <f t="shared" si="80"/>
        <v/>
      </c>
      <c r="D3331" s="69" t="str">
        <f t="shared" si="81"/>
        <v/>
      </c>
      <c r="E3331" s="69" t="str">
        <f t="shared" si="82"/>
        <v/>
      </c>
      <c r="F3331" s="69" t="e">
        <f t="shared" si="83"/>
        <v>#VALUE!</v>
      </c>
    </row>
    <row r="3332" spans="1:6">
      <c r="A3332" s="68" t="e">
        <f t="shared" si="78"/>
        <v>#REF!</v>
      </c>
      <c r="B3332" s="68" t="e">
        <f t="shared" si="79"/>
        <v>#REF!</v>
      </c>
      <c r="C3332" s="69" t="str">
        <f t="shared" si="80"/>
        <v/>
      </c>
      <c r="D3332" s="69" t="str">
        <f t="shared" si="81"/>
        <v/>
      </c>
      <c r="E3332" s="69" t="str">
        <f t="shared" si="82"/>
        <v/>
      </c>
      <c r="F3332" s="69" t="e">
        <f t="shared" si="83"/>
        <v>#VALUE!</v>
      </c>
    </row>
    <row r="3333" spans="1:6">
      <c r="A3333" s="68" t="e">
        <f t="shared" si="78"/>
        <v>#REF!</v>
      </c>
      <c r="B3333" s="68" t="e">
        <f t="shared" si="79"/>
        <v>#REF!</v>
      </c>
      <c r="C3333" s="69" t="str">
        <f t="shared" si="80"/>
        <v/>
      </c>
      <c r="D3333" s="69" t="str">
        <f t="shared" si="81"/>
        <v/>
      </c>
      <c r="E3333" s="69" t="str">
        <f t="shared" si="82"/>
        <v/>
      </c>
      <c r="F3333" s="69" t="e">
        <f t="shared" si="83"/>
        <v>#VALUE!</v>
      </c>
    </row>
    <row r="3334" spans="1:6">
      <c r="A3334" s="68" t="e">
        <f t="shared" si="78"/>
        <v>#REF!</v>
      </c>
      <c r="B3334" s="68" t="e">
        <f t="shared" si="79"/>
        <v>#REF!</v>
      </c>
      <c r="C3334" s="69" t="str">
        <f t="shared" si="80"/>
        <v/>
      </c>
      <c r="D3334" s="69" t="str">
        <f t="shared" si="81"/>
        <v/>
      </c>
      <c r="E3334" s="69" t="str">
        <f t="shared" si="82"/>
        <v/>
      </c>
      <c r="F3334" s="69" t="e">
        <f t="shared" si="83"/>
        <v>#VALUE!</v>
      </c>
    </row>
    <row r="3335" spans="1:6">
      <c r="A3335" s="68" t="e">
        <f t="shared" si="78"/>
        <v>#REF!</v>
      </c>
      <c r="B3335" s="68" t="e">
        <f t="shared" si="79"/>
        <v>#REF!</v>
      </c>
      <c r="C3335" s="69" t="str">
        <f t="shared" si="80"/>
        <v/>
      </c>
      <c r="D3335" s="69" t="str">
        <f t="shared" si="81"/>
        <v/>
      </c>
      <c r="E3335" s="69" t="str">
        <f t="shared" si="82"/>
        <v/>
      </c>
      <c r="F3335" s="69" t="e">
        <f t="shared" si="83"/>
        <v>#VALUE!</v>
      </c>
    </row>
    <row r="3336" spans="1:6">
      <c r="A3336" s="68" t="e">
        <f t="shared" si="78"/>
        <v>#REF!</v>
      </c>
      <c r="B3336" s="68" t="e">
        <f t="shared" si="79"/>
        <v>#REF!</v>
      </c>
      <c r="C3336" s="69" t="str">
        <f t="shared" si="80"/>
        <v/>
      </c>
      <c r="D3336" s="69" t="str">
        <f t="shared" si="81"/>
        <v/>
      </c>
      <c r="E3336" s="69" t="str">
        <f t="shared" si="82"/>
        <v/>
      </c>
      <c r="F3336" s="69" t="e">
        <f t="shared" si="83"/>
        <v>#VALUE!</v>
      </c>
    </row>
    <row r="3337" spans="1:6">
      <c r="A3337" s="68" t="e">
        <f t="shared" si="78"/>
        <v>#REF!</v>
      </c>
      <c r="B3337" s="68" t="e">
        <f t="shared" si="79"/>
        <v>#REF!</v>
      </c>
      <c r="C3337" s="69" t="str">
        <f t="shared" si="80"/>
        <v/>
      </c>
      <c r="D3337" s="69" t="str">
        <f t="shared" si="81"/>
        <v/>
      </c>
      <c r="E3337" s="69" t="str">
        <f t="shared" si="82"/>
        <v/>
      </c>
      <c r="F3337" s="69" t="e">
        <f t="shared" si="83"/>
        <v>#VALUE!</v>
      </c>
    </row>
    <row r="3338" spans="1:6">
      <c r="A3338" s="68" t="e">
        <f t="shared" si="78"/>
        <v>#REF!</v>
      </c>
      <c r="B3338" s="68" t="e">
        <f t="shared" si="79"/>
        <v>#REF!</v>
      </c>
      <c r="C3338" s="69" t="str">
        <f t="shared" si="80"/>
        <v/>
      </c>
      <c r="D3338" s="69" t="str">
        <f t="shared" si="81"/>
        <v/>
      </c>
      <c r="E3338" s="69" t="str">
        <f t="shared" si="82"/>
        <v/>
      </c>
      <c r="F3338" s="69" t="e">
        <f t="shared" si="83"/>
        <v>#VALUE!</v>
      </c>
    </row>
    <row r="3339" spans="1:6">
      <c r="A3339" s="68" t="e">
        <f t="shared" si="78"/>
        <v>#REF!</v>
      </c>
      <c r="B3339" s="68" t="e">
        <f t="shared" si="79"/>
        <v>#REF!</v>
      </c>
      <c r="C3339" s="69" t="str">
        <f t="shared" si="80"/>
        <v/>
      </c>
      <c r="D3339" s="69" t="str">
        <f t="shared" si="81"/>
        <v/>
      </c>
      <c r="E3339" s="69" t="str">
        <f t="shared" si="82"/>
        <v/>
      </c>
      <c r="F3339" s="69" t="e">
        <f t="shared" si="83"/>
        <v>#VALUE!</v>
      </c>
    </row>
    <row r="3340" spans="1:6">
      <c r="A3340" s="68" t="e">
        <f t="shared" si="78"/>
        <v>#REF!</v>
      </c>
      <c r="B3340" s="68" t="e">
        <f t="shared" si="79"/>
        <v>#REF!</v>
      </c>
      <c r="C3340" s="69" t="str">
        <f t="shared" si="80"/>
        <v/>
      </c>
      <c r="D3340" s="69" t="str">
        <f t="shared" si="81"/>
        <v/>
      </c>
      <c r="E3340" s="69" t="str">
        <f t="shared" si="82"/>
        <v/>
      </c>
      <c r="F3340" s="69" t="e">
        <f t="shared" si="83"/>
        <v>#VALUE!</v>
      </c>
    </row>
    <row r="3341" spans="1:6">
      <c r="A3341" s="68" t="e">
        <f t="shared" si="78"/>
        <v>#REF!</v>
      </c>
      <c r="B3341" s="68" t="e">
        <f t="shared" si="79"/>
        <v>#REF!</v>
      </c>
      <c r="C3341" s="69" t="str">
        <f t="shared" si="80"/>
        <v/>
      </c>
      <c r="D3341" s="69" t="str">
        <f t="shared" si="81"/>
        <v/>
      </c>
      <c r="E3341" s="69" t="str">
        <f t="shared" si="82"/>
        <v/>
      </c>
      <c r="F3341" s="69" t="e">
        <f t="shared" si="83"/>
        <v>#VALUE!</v>
      </c>
    </row>
    <row r="3342" spans="1:6">
      <c r="A3342" s="68" t="e">
        <f t="shared" si="78"/>
        <v>#REF!</v>
      </c>
      <c r="B3342" s="68" t="e">
        <f t="shared" si="79"/>
        <v>#REF!</v>
      </c>
      <c r="C3342" s="69" t="str">
        <f t="shared" si="80"/>
        <v/>
      </c>
      <c r="D3342" s="69" t="str">
        <f t="shared" si="81"/>
        <v/>
      </c>
      <c r="E3342" s="69" t="str">
        <f t="shared" si="82"/>
        <v/>
      </c>
      <c r="F3342" s="69" t="e">
        <f t="shared" si="83"/>
        <v>#VALUE!</v>
      </c>
    </row>
    <row r="3343" spans="1:6">
      <c r="A3343" s="68" t="e">
        <f t="shared" si="78"/>
        <v>#REF!</v>
      </c>
      <c r="B3343" s="68" t="e">
        <f t="shared" si="79"/>
        <v>#REF!</v>
      </c>
      <c r="C3343" s="69" t="str">
        <f t="shared" si="80"/>
        <v/>
      </c>
      <c r="D3343" s="69" t="str">
        <f t="shared" si="81"/>
        <v/>
      </c>
      <c r="E3343" s="69" t="str">
        <f t="shared" si="82"/>
        <v/>
      </c>
      <c r="F3343" s="69" t="e">
        <f t="shared" si="83"/>
        <v>#VALUE!</v>
      </c>
    </row>
    <row r="3344" spans="1:6">
      <c r="A3344" s="68" t="e">
        <f t="shared" si="78"/>
        <v>#REF!</v>
      </c>
      <c r="B3344" s="68" t="e">
        <f t="shared" si="79"/>
        <v>#REF!</v>
      </c>
      <c r="C3344" s="69" t="str">
        <f t="shared" si="80"/>
        <v/>
      </c>
      <c r="D3344" s="69" t="str">
        <f t="shared" si="81"/>
        <v/>
      </c>
      <c r="E3344" s="69" t="str">
        <f t="shared" si="82"/>
        <v/>
      </c>
      <c r="F3344" s="69" t="e">
        <f t="shared" si="83"/>
        <v>#VALUE!</v>
      </c>
    </row>
    <row r="3345" spans="1:6">
      <c r="A3345" s="68" t="e">
        <f t="shared" si="78"/>
        <v>#REF!</v>
      </c>
      <c r="B3345" s="68" t="e">
        <f t="shared" si="79"/>
        <v>#REF!</v>
      </c>
      <c r="C3345" s="69" t="str">
        <f t="shared" si="80"/>
        <v/>
      </c>
      <c r="D3345" s="69" t="str">
        <f t="shared" si="81"/>
        <v/>
      </c>
      <c r="E3345" s="69" t="str">
        <f t="shared" si="82"/>
        <v/>
      </c>
      <c r="F3345" s="69" t="e">
        <f t="shared" si="83"/>
        <v>#VALUE!</v>
      </c>
    </row>
    <row r="3346" spans="1:6">
      <c r="A3346" s="68" t="e">
        <f t="shared" si="78"/>
        <v>#REF!</v>
      </c>
      <c r="B3346" s="68" t="e">
        <f t="shared" si="79"/>
        <v>#REF!</v>
      </c>
      <c r="C3346" s="69" t="str">
        <f t="shared" si="80"/>
        <v/>
      </c>
      <c r="D3346" s="69" t="str">
        <f t="shared" si="81"/>
        <v/>
      </c>
      <c r="E3346" s="69" t="str">
        <f t="shared" si="82"/>
        <v/>
      </c>
      <c r="F3346" s="69" t="e">
        <f t="shared" si="83"/>
        <v>#VALUE!</v>
      </c>
    </row>
    <row r="3347" spans="1:6">
      <c r="A3347" s="68" t="e">
        <f t="shared" si="78"/>
        <v>#REF!</v>
      </c>
      <c r="B3347" s="68" t="e">
        <f t="shared" si="79"/>
        <v>#REF!</v>
      </c>
      <c r="C3347" s="69" t="str">
        <f t="shared" si="80"/>
        <v/>
      </c>
      <c r="D3347" s="69" t="str">
        <f t="shared" si="81"/>
        <v/>
      </c>
      <c r="E3347" s="69" t="str">
        <f t="shared" si="82"/>
        <v/>
      </c>
      <c r="F3347" s="69" t="e">
        <f t="shared" si="83"/>
        <v>#VALUE!</v>
      </c>
    </row>
    <row r="3348" spans="1:6">
      <c r="A3348" s="68" t="e">
        <f t="shared" si="78"/>
        <v>#REF!</v>
      </c>
      <c r="B3348" s="68" t="e">
        <f t="shared" si="79"/>
        <v>#REF!</v>
      </c>
      <c r="C3348" s="69" t="str">
        <f t="shared" si="80"/>
        <v/>
      </c>
      <c r="D3348" s="69" t="str">
        <f t="shared" si="81"/>
        <v/>
      </c>
      <c r="E3348" s="69" t="str">
        <f t="shared" si="82"/>
        <v/>
      </c>
      <c r="F3348" s="69" t="e">
        <f t="shared" si="83"/>
        <v>#VALUE!</v>
      </c>
    </row>
    <row r="3349" spans="1:6">
      <c r="A3349" s="68" t="e">
        <f t="shared" si="78"/>
        <v>#REF!</v>
      </c>
      <c r="B3349" s="68" t="e">
        <f t="shared" si="79"/>
        <v>#REF!</v>
      </c>
      <c r="C3349" s="69" t="str">
        <f t="shared" si="80"/>
        <v/>
      </c>
      <c r="D3349" s="69" t="str">
        <f t="shared" si="81"/>
        <v/>
      </c>
      <c r="E3349" s="69" t="str">
        <f t="shared" si="82"/>
        <v/>
      </c>
      <c r="F3349" s="69" t="e">
        <f t="shared" si="83"/>
        <v>#VALUE!</v>
      </c>
    </row>
    <row r="3350" spans="1:6">
      <c r="A3350" s="68" t="e">
        <f t="shared" si="78"/>
        <v>#REF!</v>
      </c>
      <c r="B3350" s="68" t="e">
        <f t="shared" si="79"/>
        <v>#REF!</v>
      </c>
      <c r="C3350" s="69" t="str">
        <f t="shared" si="80"/>
        <v/>
      </c>
      <c r="D3350" s="69" t="str">
        <f t="shared" si="81"/>
        <v/>
      </c>
      <c r="E3350" s="69" t="str">
        <f t="shared" si="82"/>
        <v/>
      </c>
      <c r="F3350" s="69" t="e">
        <f t="shared" si="83"/>
        <v>#VALUE!</v>
      </c>
    </row>
    <row r="3351" spans="1:6">
      <c r="A3351" s="68" t="e">
        <f t="shared" si="78"/>
        <v>#REF!</v>
      </c>
      <c r="B3351" s="68" t="e">
        <f t="shared" si="79"/>
        <v>#REF!</v>
      </c>
      <c r="C3351" s="69" t="str">
        <f t="shared" si="80"/>
        <v/>
      </c>
      <c r="D3351" s="69" t="str">
        <f t="shared" si="81"/>
        <v/>
      </c>
      <c r="E3351" s="69" t="str">
        <f t="shared" si="82"/>
        <v/>
      </c>
      <c r="F3351" s="69" t="e">
        <f t="shared" si="83"/>
        <v>#VALUE!</v>
      </c>
    </row>
    <row r="3352" spans="1:6">
      <c r="A3352" s="68" t="e">
        <f t="shared" si="78"/>
        <v>#REF!</v>
      </c>
      <c r="B3352" s="68" t="e">
        <f t="shared" si="79"/>
        <v>#REF!</v>
      </c>
      <c r="C3352" s="69" t="str">
        <f t="shared" si="80"/>
        <v/>
      </c>
      <c r="D3352" s="69" t="str">
        <f t="shared" si="81"/>
        <v/>
      </c>
      <c r="E3352" s="69" t="str">
        <f t="shared" si="82"/>
        <v/>
      </c>
      <c r="F3352" s="69" t="e">
        <f t="shared" si="83"/>
        <v>#VALUE!</v>
      </c>
    </row>
    <row r="3353" spans="1:6">
      <c r="A3353" s="68" t="e">
        <f t="shared" si="78"/>
        <v>#REF!</v>
      </c>
      <c r="B3353" s="68" t="e">
        <f t="shared" si="79"/>
        <v>#REF!</v>
      </c>
      <c r="C3353" s="69" t="str">
        <f t="shared" si="80"/>
        <v/>
      </c>
      <c r="D3353" s="69" t="str">
        <f t="shared" si="81"/>
        <v/>
      </c>
      <c r="E3353" s="69" t="str">
        <f t="shared" si="82"/>
        <v/>
      </c>
      <c r="F3353" s="69" t="e">
        <f t="shared" si="83"/>
        <v>#VALUE!</v>
      </c>
    </row>
    <row r="3354" spans="1:6">
      <c r="A3354" s="68" t="e">
        <f t="shared" si="78"/>
        <v>#REF!</v>
      </c>
      <c r="B3354" s="68" t="e">
        <f t="shared" si="79"/>
        <v>#REF!</v>
      </c>
      <c r="C3354" s="69" t="str">
        <f t="shared" si="80"/>
        <v/>
      </c>
      <c r="D3354" s="69" t="str">
        <f t="shared" si="81"/>
        <v/>
      </c>
      <c r="E3354" s="69" t="str">
        <f t="shared" si="82"/>
        <v/>
      </c>
      <c r="F3354" s="69" t="e">
        <f t="shared" si="83"/>
        <v>#VALUE!</v>
      </c>
    </row>
    <row r="3355" spans="1:6">
      <c r="A3355" s="68" t="e">
        <f t="shared" si="78"/>
        <v>#REF!</v>
      </c>
      <c r="B3355" s="68" t="e">
        <f t="shared" si="79"/>
        <v>#REF!</v>
      </c>
      <c r="C3355" s="69" t="str">
        <f t="shared" si="80"/>
        <v/>
      </c>
      <c r="D3355" s="69" t="str">
        <f t="shared" si="81"/>
        <v/>
      </c>
      <c r="E3355" s="69" t="str">
        <f t="shared" si="82"/>
        <v/>
      </c>
      <c r="F3355" s="69" t="e">
        <f t="shared" si="83"/>
        <v>#VALUE!</v>
      </c>
    </row>
    <row r="3356" spans="1:6">
      <c r="A3356" s="68" t="e">
        <f t="shared" si="78"/>
        <v>#REF!</v>
      </c>
      <c r="B3356" s="68" t="e">
        <f t="shared" si="79"/>
        <v>#REF!</v>
      </c>
      <c r="C3356" s="69" t="str">
        <f t="shared" si="80"/>
        <v/>
      </c>
      <c r="D3356" s="69" t="str">
        <f t="shared" si="81"/>
        <v/>
      </c>
      <c r="E3356" s="69" t="str">
        <f t="shared" si="82"/>
        <v/>
      </c>
      <c r="F3356" s="69" t="e">
        <f t="shared" si="83"/>
        <v>#VALUE!</v>
      </c>
    </row>
    <row r="3357" spans="1:6">
      <c r="A3357" s="68" t="e">
        <f t="shared" si="78"/>
        <v>#REF!</v>
      </c>
      <c r="B3357" s="68" t="e">
        <f t="shared" si="79"/>
        <v>#REF!</v>
      </c>
      <c r="C3357" s="69" t="str">
        <f t="shared" si="80"/>
        <v/>
      </c>
      <c r="D3357" s="69" t="str">
        <f t="shared" si="81"/>
        <v/>
      </c>
      <c r="E3357" s="69" t="str">
        <f t="shared" si="82"/>
        <v/>
      </c>
      <c r="F3357" s="69" t="e">
        <f t="shared" si="83"/>
        <v>#VALUE!</v>
      </c>
    </row>
    <row r="3358" spans="1:6">
      <c r="A3358" s="68" t="e">
        <f t="shared" si="78"/>
        <v>#REF!</v>
      </c>
      <c r="B3358" s="68" t="e">
        <f t="shared" si="79"/>
        <v>#REF!</v>
      </c>
      <c r="C3358" s="69" t="str">
        <f t="shared" si="80"/>
        <v/>
      </c>
      <c r="D3358" s="69" t="str">
        <f t="shared" si="81"/>
        <v/>
      </c>
      <c r="E3358" s="69" t="str">
        <f t="shared" si="82"/>
        <v/>
      </c>
      <c r="F3358" s="69" t="e">
        <f t="shared" si="83"/>
        <v>#VALUE!</v>
      </c>
    </row>
    <row r="3359" spans="1:6">
      <c r="A3359" s="68" t="e">
        <f t="shared" si="78"/>
        <v>#REF!</v>
      </c>
      <c r="B3359" s="68" t="e">
        <f t="shared" si="79"/>
        <v>#REF!</v>
      </c>
      <c r="C3359" s="69" t="str">
        <f t="shared" si="80"/>
        <v/>
      </c>
      <c r="D3359" s="69" t="str">
        <f t="shared" si="81"/>
        <v/>
      </c>
      <c r="E3359" s="69" t="str">
        <f t="shared" si="82"/>
        <v/>
      </c>
      <c r="F3359" s="69" t="e">
        <f t="shared" si="83"/>
        <v>#VALUE!</v>
      </c>
    </row>
    <row r="3360" spans="1:6">
      <c r="A3360" s="68" t="e">
        <f t="shared" si="78"/>
        <v>#REF!</v>
      </c>
      <c r="B3360" s="68" t="e">
        <f t="shared" si="79"/>
        <v>#REF!</v>
      </c>
      <c r="C3360" s="69" t="str">
        <f t="shared" si="80"/>
        <v/>
      </c>
      <c r="D3360" s="69" t="str">
        <f t="shared" si="81"/>
        <v/>
      </c>
      <c r="E3360" s="69" t="str">
        <f t="shared" si="82"/>
        <v/>
      </c>
      <c r="F3360" s="69" t="e">
        <f t="shared" si="83"/>
        <v>#VALUE!</v>
      </c>
    </row>
    <row r="3361" spans="1:6">
      <c r="A3361" s="68" t="e">
        <f t="shared" si="78"/>
        <v>#REF!</v>
      </c>
      <c r="B3361" s="68" t="e">
        <f t="shared" si="79"/>
        <v>#REF!</v>
      </c>
      <c r="C3361" s="69" t="str">
        <f t="shared" si="80"/>
        <v/>
      </c>
      <c r="D3361" s="69" t="str">
        <f t="shared" si="81"/>
        <v/>
      </c>
      <c r="E3361" s="69" t="str">
        <f t="shared" si="82"/>
        <v/>
      </c>
      <c r="F3361" s="69" t="e">
        <f t="shared" si="83"/>
        <v>#VALUE!</v>
      </c>
    </row>
    <row r="3362" spans="1:6">
      <c r="A3362" s="68" t="e">
        <f t="shared" si="78"/>
        <v>#REF!</v>
      </c>
      <c r="B3362" s="68" t="e">
        <f t="shared" si="79"/>
        <v>#REF!</v>
      </c>
      <c r="C3362" s="69" t="str">
        <f t="shared" si="80"/>
        <v/>
      </c>
      <c r="D3362" s="69" t="str">
        <f t="shared" si="81"/>
        <v/>
      </c>
      <c r="E3362" s="69" t="str">
        <f t="shared" si="82"/>
        <v/>
      </c>
      <c r="F3362" s="69" t="e">
        <f t="shared" si="83"/>
        <v>#VALUE!</v>
      </c>
    </row>
    <row r="3363" spans="1:6">
      <c r="A3363" s="68" t="e">
        <f t="shared" si="78"/>
        <v>#REF!</v>
      </c>
      <c r="B3363" s="68" t="e">
        <f t="shared" si="79"/>
        <v>#REF!</v>
      </c>
      <c r="C3363" s="69" t="str">
        <f t="shared" si="80"/>
        <v/>
      </c>
      <c r="D3363" s="69" t="str">
        <f t="shared" si="81"/>
        <v/>
      </c>
      <c r="E3363" s="69" t="str">
        <f t="shared" si="82"/>
        <v/>
      </c>
      <c r="F3363" s="69" t="e">
        <f t="shared" si="83"/>
        <v>#VALUE!</v>
      </c>
    </row>
    <row r="3364" spans="1:6">
      <c r="A3364" s="68" t="e">
        <f t="shared" si="78"/>
        <v>#REF!</v>
      </c>
      <c r="B3364" s="68" t="e">
        <f t="shared" si="79"/>
        <v>#REF!</v>
      </c>
      <c r="C3364" s="69" t="str">
        <f t="shared" si="80"/>
        <v/>
      </c>
      <c r="D3364" s="69" t="str">
        <f t="shared" si="81"/>
        <v/>
      </c>
      <c r="E3364" s="69" t="str">
        <f t="shared" si="82"/>
        <v/>
      </c>
      <c r="F3364" s="69" t="e">
        <f t="shared" si="83"/>
        <v>#VALUE!</v>
      </c>
    </row>
    <row r="3365" spans="1:6">
      <c r="A3365" s="68" t="e">
        <f t="shared" si="78"/>
        <v>#REF!</v>
      </c>
      <c r="B3365" s="68" t="e">
        <f t="shared" si="79"/>
        <v>#REF!</v>
      </c>
      <c r="C3365" s="69" t="str">
        <f t="shared" si="80"/>
        <v/>
      </c>
      <c r="D3365" s="69" t="str">
        <f t="shared" si="81"/>
        <v/>
      </c>
      <c r="E3365" s="69" t="str">
        <f t="shared" si="82"/>
        <v/>
      </c>
      <c r="F3365" s="69" t="e">
        <f t="shared" si="83"/>
        <v>#VALUE!</v>
      </c>
    </row>
    <row r="3366" spans="1:6">
      <c r="A3366" s="68" t="e">
        <f t="shared" si="78"/>
        <v>#REF!</v>
      </c>
      <c r="B3366" s="68" t="e">
        <f t="shared" si="79"/>
        <v>#REF!</v>
      </c>
      <c r="C3366" s="69" t="str">
        <f t="shared" si="80"/>
        <v/>
      </c>
      <c r="D3366" s="69" t="str">
        <f t="shared" si="81"/>
        <v/>
      </c>
      <c r="E3366" s="69" t="str">
        <f t="shared" si="82"/>
        <v/>
      </c>
      <c r="F3366" s="69" t="e">
        <f t="shared" si="83"/>
        <v>#VALUE!</v>
      </c>
    </row>
    <row r="3367" spans="1:6">
      <c r="A3367" s="68" t="e">
        <f t="shared" si="78"/>
        <v>#REF!</v>
      </c>
      <c r="B3367" s="68" t="e">
        <f t="shared" si="79"/>
        <v>#REF!</v>
      </c>
      <c r="C3367" s="69" t="str">
        <f t="shared" si="80"/>
        <v/>
      </c>
      <c r="D3367" s="69" t="str">
        <f t="shared" si="81"/>
        <v/>
      </c>
      <c r="E3367" s="69" t="str">
        <f t="shared" si="82"/>
        <v/>
      </c>
      <c r="F3367" s="69" t="e">
        <f t="shared" si="83"/>
        <v>#VALUE!</v>
      </c>
    </row>
    <row r="3368" spans="1:6">
      <c r="A3368" s="68" t="e">
        <f t="shared" si="78"/>
        <v>#REF!</v>
      </c>
      <c r="B3368" s="68" t="e">
        <f t="shared" si="79"/>
        <v>#REF!</v>
      </c>
      <c r="C3368" s="69" t="str">
        <f t="shared" si="80"/>
        <v/>
      </c>
      <c r="D3368" s="69" t="str">
        <f t="shared" si="81"/>
        <v/>
      </c>
      <c r="E3368" s="69" t="str">
        <f t="shared" si="82"/>
        <v/>
      </c>
      <c r="F3368" s="69" t="e">
        <f t="shared" si="83"/>
        <v>#VALUE!</v>
      </c>
    </row>
    <row r="3369" spans="1:6">
      <c r="A3369" s="68" t="e">
        <f t="shared" si="78"/>
        <v>#REF!</v>
      </c>
      <c r="B3369" s="68" t="e">
        <f t="shared" si="79"/>
        <v>#REF!</v>
      </c>
      <c r="C3369" s="69" t="str">
        <f t="shared" si="80"/>
        <v/>
      </c>
      <c r="D3369" s="69" t="str">
        <f t="shared" si="81"/>
        <v/>
      </c>
      <c r="E3369" s="69" t="str">
        <f t="shared" si="82"/>
        <v/>
      </c>
      <c r="F3369" s="69" t="e">
        <f t="shared" si="83"/>
        <v>#VALUE!</v>
      </c>
    </row>
    <row r="3370" spans="1:6">
      <c r="A3370" s="68" t="e">
        <f t="shared" si="78"/>
        <v>#REF!</v>
      </c>
      <c r="B3370" s="68" t="e">
        <f t="shared" si="79"/>
        <v>#REF!</v>
      </c>
      <c r="C3370" s="69" t="str">
        <f t="shared" si="80"/>
        <v/>
      </c>
      <c r="D3370" s="69" t="str">
        <f t="shared" si="81"/>
        <v/>
      </c>
      <c r="E3370" s="69" t="str">
        <f t="shared" si="82"/>
        <v/>
      </c>
      <c r="F3370" s="69" t="e">
        <f t="shared" si="83"/>
        <v>#VALUE!</v>
      </c>
    </row>
    <row r="3371" spans="1:6">
      <c r="A3371" s="68" t="e">
        <f t="shared" si="78"/>
        <v>#REF!</v>
      </c>
      <c r="B3371" s="68" t="e">
        <f t="shared" si="79"/>
        <v>#REF!</v>
      </c>
      <c r="C3371" s="69" t="str">
        <f t="shared" si="80"/>
        <v/>
      </c>
      <c r="D3371" s="69" t="str">
        <f t="shared" si="81"/>
        <v/>
      </c>
      <c r="E3371" s="69" t="str">
        <f t="shared" si="82"/>
        <v/>
      </c>
      <c r="F3371" s="69" t="e">
        <f t="shared" si="83"/>
        <v>#VALUE!</v>
      </c>
    </row>
    <row r="3372" spans="1:6">
      <c r="A3372" s="68" t="e">
        <f t="shared" si="78"/>
        <v>#REF!</v>
      </c>
      <c r="B3372" s="68" t="e">
        <f t="shared" si="79"/>
        <v>#REF!</v>
      </c>
      <c r="C3372" s="69" t="str">
        <f t="shared" si="80"/>
        <v/>
      </c>
      <c r="D3372" s="69" t="str">
        <f t="shared" si="81"/>
        <v/>
      </c>
      <c r="E3372" s="69" t="str">
        <f t="shared" si="82"/>
        <v/>
      </c>
      <c r="F3372" s="69" t="e">
        <f t="shared" si="83"/>
        <v>#VALUE!</v>
      </c>
    </row>
    <row r="3373" spans="1:6">
      <c r="A3373" s="68" t="e">
        <f t="shared" si="78"/>
        <v>#REF!</v>
      </c>
      <c r="B3373" s="68" t="e">
        <f t="shared" si="79"/>
        <v>#REF!</v>
      </c>
      <c r="C3373" s="69" t="str">
        <f t="shared" si="80"/>
        <v/>
      </c>
      <c r="D3373" s="69" t="str">
        <f t="shared" si="81"/>
        <v/>
      </c>
      <c r="E3373" s="69" t="str">
        <f t="shared" si="82"/>
        <v/>
      </c>
      <c r="F3373" s="69" t="e">
        <f t="shared" si="83"/>
        <v>#VALUE!</v>
      </c>
    </row>
    <row r="3374" spans="1:6">
      <c r="A3374" s="68" t="e">
        <f t="shared" si="78"/>
        <v>#REF!</v>
      </c>
      <c r="B3374" s="68" t="e">
        <f t="shared" si="79"/>
        <v>#REF!</v>
      </c>
      <c r="C3374" s="69" t="str">
        <f t="shared" si="80"/>
        <v/>
      </c>
      <c r="D3374" s="69" t="str">
        <f t="shared" si="81"/>
        <v/>
      </c>
      <c r="E3374" s="69" t="str">
        <f t="shared" si="82"/>
        <v/>
      </c>
      <c r="F3374" s="69" t="e">
        <f t="shared" si="83"/>
        <v>#VALUE!</v>
      </c>
    </row>
    <row r="3375" spans="1:6">
      <c r="A3375" s="68" t="e">
        <f t="shared" si="78"/>
        <v>#REF!</v>
      </c>
      <c r="B3375" s="68" t="e">
        <f t="shared" si="79"/>
        <v>#REF!</v>
      </c>
      <c r="C3375" s="69" t="str">
        <f t="shared" si="80"/>
        <v/>
      </c>
      <c r="D3375" s="69" t="str">
        <f t="shared" si="81"/>
        <v/>
      </c>
      <c r="E3375" s="69" t="str">
        <f t="shared" si="82"/>
        <v/>
      </c>
      <c r="F3375" s="69" t="e">
        <f t="shared" si="83"/>
        <v>#VALUE!</v>
      </c>
    </row>
    <row r="3376" spans="1:6">
      <c r="A3376" s="68" t="e">
        <f t="shared" si="78"/>
        <v>#REF!</v>
      </c>
      <c r="B3376" s="68" t="e">
        <f t="shared" si="79"/>
        <v>#REF!</v>
      </c>
      <c r="C3376" s="69" t="str">
        <f t="shared" si="80"/>
        <v/>
      </c>
      <c r="D3376" s="69" t="str">
        <f t="shared" si="81"/>
        <v/>
      </c>
      <c r="E3376" s="69" t="str">
        <f t="shared" si="82"/>
        <v/>
      </c>
      <c r="F3376" s="69" t="e">
        <f t="shared" si="83"/>
        <v>#VALUE!</v>
      </c>
    </row>
    <row r="3377" spans="1:6">
      <c r="A3377" s="68" t="e">
        <f t="shared" si="78"/>
        <v>#REF!</v>
      </c>
      <c r="B3377" s="68" t="e">
        <f t="shared" si="79"/>
        <v>#REF!</v>
      </c>
      <c r="C3377" s="69" t="str">
        <f t="shared" si="80"/>
        <v/>
      </c>
      <c r="D3377" s="69" t="str">
        <f t="shared" si="81"/>
        <v/>
      </c>
      <c r="E3377" s="69" t="str">
        <f t="shared" si="82"/>
        <v/>
      </c>
      <c r="F3377" s="69" t="e">
        <f t="shared" si="83"/>
        <v>#VALUE!</v>
      </c>
    </row>
    <row r="3378" spans="1:6">
      <c r="A3378" s="68" t="e">
        <f t="shared" si="78"/>
        <v>#REF!</v>
      </c>
      <c r="B3378" s="68" t="e">
        <f t="shared" si="79"/>
        <v>#REF!</v>
      </c>
      <c r="C3378" s="69" t="str">
        <f t="shared" si="80"/>
        <v/>
      </c>
      <c r="D3378" s="69" t="str">
        <f t="shared" si="81"/>
        <v/>
      </c>
      <c r="E3378" s="69" t="str">
        <f t="shared" si="82"/>
        <v/>
      </c>
      <c r="F3378" s="69" t="e">
        <f t="shared" si="83"/>
        <v>#VALUE!</v>
      </c>
    </row>
    <row r="3379" spans="1:6">
      <c r="A3379" s="68" t="e">
        <f t="shared" si="78"/>
        <v>#REF!</v>
      </c>
      <c r="B3379" s="68" t="e">
        <f t="shared" si="79"/>
        <v>#REF!</v>
      </c>
      <c r="C3379" s="69" t="str">
        <f t="shared" si="80"/>
        <v/>
      </c>
      <c r="D3379" s="69" t="str">
        <f t="shared" si="81"/>
        <v/>
      </c>
      <c r="E3379" s="69" t="str">
        <f t="shared" si="82"/>
        <v/>
      </c>
      <c r="F3379" s="69" t="e">
        <f t="shared" si="83"/>
        <v>#VALUE!</v>
      </c>
    </row>
    <row r="3380" spans="1:6">
      <c r="A3380" s="68" t="e">
        <f t="shared" si="78"/>
        <v>#REF!</v>
      </c>
      <c r="B3380" s="68" t="e">
        <f t="shared" si="79"/>
        <v>#REF!</v>
      </c>
      <c r="C3380" s="69" t="str">
        <f t="shared" si="80"/>
        <v/>
      </c>
      <c r="D3380" s="69" t="str">
        <f t="shared" si="81"/>
        <v/>
      </c>
      <c r="E3380" s="69" t="str">
        <f t="shared" si="82"/>
        <v/>
      </c>
      <c r="F3380" s="69" t="e">
        <f t="shared" si="83"/>
        <v>#VALUE!</v>
      </c>
    </row>
    <row r="3381" spans="1:6">
      <c r="A3381" s="68" t="e">
        <f t="shared" si="78"/>
        <v>#REF!</v>
      </c>
      <c r="B3381" s="68" t="e">
        <f t="shared" si="79"/>
        <v>#REF!</v>
      </c>
      <c r="C3381" s="69" t="str">
        <f t="shared" si="80"/>
        <v/>
      </c>
      <c r="D3381" s="69" t="str">
        <f t="shared" si="81"/>
        <v/>
      </c>
      <c r="E3381" s="69" t="str">
        <f t="shared" si="82"/>
        <v/>
      </c>
      <c r="F3381" s="69" t="e">
        <f t="shared" si="83"/>
        <v>#VALUE!</v>
      </c>
    </row>
    <row r="3382" spans="1:6">
      <c r="A3382" s="68" t="e">
        <f t="shared" si="78"/>
        <v>#REF!</v>
      </c>
      <c r="B3382" s="68" t="e">
        <f t="shared" si="79"/>
        <v>#REF!</v>
      </c>
      <c r="C3382" s="69" t="str">
        <f t="shared" si="80"/>
        <v/>
      </c>
      <c r="D3382" s="69" t="str">
        <f t="shared" si="81"/>
        <v/>
      </c>
      <c r="E3382" s="69" t="str">
        <f t="shared" si="82"/>
        <v/>
      </c>
      <c r="F3382" s="69" t="e">
        <f t="shared" si="83"/>
        <v>#VALUE!</v>
      </c>
    </row>
    <row r="3383" spans="1:6">
      <c r="A3383" s="68" t="e">
        <f t="shared" si="78"/>
        <v>#REF!</v>
      </c>
      <c r="B3383" s="68" t="e">
        <f t="shared" si="79"/>
        <v>#REF!</v>
      </c>
      <c r="C3383" s="69" t="str">
        <f t="shared" si="80"/>
        <v/>
      </c>
      <c r="D3383" s="69" t="str">
        <f t="shared" si="81"/>
        <v/>
      </c>
      <c r="E3383" s="69" t="str">
        <f t="shared" si="82"/>
        <v/>
      </c>
      <c r="F3383" s="69" t="e">
        <f t="shared" si="83"/>
        <v>#VALUE!</v>
      </c>
    </row>
    <row r="3384" spans="1:6">
      <c r="A3384" s="68" t="e">
        <f t="shared" si="78"/>
        <v>#REF!</v>
      </c>
      <c r="B3384" s="68" t="e">
        <f t="shared" si="79"/>
        <v>#REF!</v>
      </c>
      <c r="C3384" s="69" t="str">
        <f t="shared" si="80"/>
        <v/>
      </c>
      <c r="D3384" s="69" t="str">
        <f t="shared" si="81"/>
        <v/>
      </c>
      <c r="E3384" s="69" t="str">
        <f t="shared" si="82"/>
        <v/>
      </c>
      <c r="F3384" s="69" t="e">
        <f t="shared" si="83"/>
        <v>#VALUE!</v>
      </c>
    </row>
    <row r="3385" spans="1:6">
      <c r="A3385" s="68" t="e">
        <f t="shared" si="78"/>
        <v>#REF!</v>
      </c>
      <c r="B3385" s="68" t="e">
        <f t="shared" si="79"/>
        <v>#REF!</v>
      </c>
      <c r="C3385" s="69" t="str">
        <f t="shared" si="80"/>
        <v/>
      </c>
      <c r="D3385" s="69" t="str">
        <f t="shared" si="81"/>
        <v/>
      </c>
      <c r="E3385" s="69" t="str">
        <f t="shared" si="82"/>
        <v/>
      </c>
      <c r="F3385" s="69" t="e">
        <f t="shared" si="83"/>
        <v>#VALUE!</v>
      </c>
    </row>
    <row r="3386" spans="1:6">
      <c r="A3386" s="68" t="e">
        <f t="shared" si="78"/>
        <v>#REF!</v>
      </c>
      <c r="B3386" s="68" t="e">
        <f t="shared" si="79"/>
        <v>#REF!</v>
      </c>
      <c r="C3386" s="69" t="str">
        <f t="shared" si="80"/>
        <v/>
      </c>
      <c r="D3386" s="69" t="str">
        <f t="shared" si="81"/>
        <v/>
      </c>
      <c r="E3386" s="69" t="str">
        <f t="shared" si="82"/>
        <v/>
      </c>
      <c r="F3386" s="69" t="e">
        <f t="shared" si="83"/>
        <v>#VALUE!</v>
      </c>
    </row>
    <row r="3387" spans="1:6">
      <c r="A3387" s="68" t="e">
        <f t="shared" si="78"/>
        <v>#REF!</v>
      </c>
      <c r="B3387" s="68" t="e">
        <f t="shared" si="79"/>
        <v>#REF!</v>
      </c>
      <c r="C3387" s="69" t="str">
        <f t="shared" si="80"/>
        <v/>
      </c>
      <c r="D3387" s="69" t="str">
        <f t="shared" si="81"/>
        <v/>
      </c>
      <c r="E3387" s="69" t="str">
        <f t="shared" si="82"/>
        <v/>
      </c>
      <c r="F3387" s="69" t="e">
        <f t="shared" si="83"/>
        <v>#VALUE!</v>
      </c>
    </row>
    <row r="3388" spans="1:6">
      <c r="A3388" s="68" t="e">
        <f t="shared" si="78"/>
        <v>#REF!</v>
      </c>
      <c r="B3388" s="68" t="e">
        <f t="shared" si="79"/>
        <v>#REF!</v>
      </c>
      <c r="C3388" s="69" t="str">
        <f t="shared" si="80"/>
        <v/>
      </c>
      <c r="D3388" s="69" t="str">
        <f t="shared" si="81"/>
        <v/>
      </c>
      <c r="E3388" s="69" t="str">
        <f t="shared" si="82"/>
        <v/>
      </c>
      <c r="F3388" s="69" t="e">
        <f t="shared" si="83"/>
        <v>#VALUE!</v>
      </c>
    </row>
    <row r="3389" spans="1:6">
      <c r="A3389" s="68" t="e">
        <f t="shared" si="78"/>
        <v>#REF!</v>
      </c>
      <c r="B3389" s="68" t="e">
        <f t="shared" si="79"/>
        <v>#REF!</v>
      </c>
      <c r="C3389" s="69" t="str">
        <f t="shared" si="80"/>
        <v/>
      </c>
      <c r="D3389" s="69" t="str">
        <f t="shared" si="81"/>
        <v/>
      </c>
      <c r="E3389" s="69" t="str">
        <f t="shared" si="82"/>
        <v/>
      </c>
      <c r="F3389" s="69" t="e">
        <f t="shared" si="83"/>
        <v>#VALUE!</v>
      </c>
    </row>
    <row r="3390" spans="1:6">
      <c r="A3390" s="68" t="e">
        <f t="shared" si="78"/>
        <v>#REF!</v>
      </c>
      <c r="B3390" s="68" t="e">
        <f t="shared" si="79"/>
        <v>#REF!</v>
      </c>
      <c r="C3390" s="69" t="str">
        <f t="shared" si="80"/>
        <v/>
      </c>
      <c r="D3390" s="69" t="str">
        <f t="shared" si="81"/>
        <v/>
      </c>
      <c r="E3390" s="69" t="str">
        <f t="shared" si="82"/>
        <v/>
      </c>
      <c r="F3390" s="69" t="e">
        <f t="shared" si="83"/>
        <v>#VALUE!</v>
      </c>
    </row>
    <row r="3391" spans="1:6">
      <c r="A3391" s="68" t="e">
        <f t="shared" si="78"/>
        <v>#REF!</v>
      </c>
      <c r="B3391" s="68" t="e">
        <f t="shared" si="79"/>
        <v>#REF!</v>
      </c>
      <c r="C3391" s="69" t="str">
        <f t="shared" si="80"/>
        <v/>
      </c>
      <c r="D3391" s="69" t="str">
        <f t="shared" si="81"/>
        <v/>
      </c>
      <c r="E3391" s="69" t="str">
        <f t="shared" si="82"/>
        <v/>
      </c>
      <c r="F3391" s="69" t="e">
        <f t="shared" si="83"/>
        <v>#VALUE!</v>
      </c>
    </row>
    <row r="3392" spans="1:6">
      <c r="A3392" s="68" t="e">
        <f t="shared" si="78"/>
        <v>#REF!</v>
      </c>
      <c r="B3392" s="68" t="e">
        <f t="shared" si="79"/>
        <v>#REF!</v>
      </c>
      <c r="C3392" s="69" t="str">
        <f t="shared" si="80"/>
        <v/>
      </c>
      <c r="D3392" s="69" t="str">
        <f t="shared" si="81"/>
        <v/>
      </c>
      <c r="E3392" s="69" t="str">
        <f t="shared" si="82"/>
        <v/>
      </c>
      <c r="F3392" s="69" t="e">
        <f t="shared" si="83"/>
        <v>#VALUE!</v>
      </c>
    </row>
    <row r="3393" spans="1:6">
      <c r="A3393" s="68" t="e">
        <f t="shared" si="78"/>
        <v>#REF!</v>
      </c>
      <c r="B3393" s="68" t="e">
        <f t="shared" si="79"/>
        <v>#REF!</v>
      </c>
      <c r="C3393" s="69" t="str">
        <f t="shared" si="80"/>
        <v/>
      </c>
      <c r="D3393" s="69" t="str">
        <f t="shared" si="81"/>
        <v/>
      </c>
      <c r="E3393" s="69" t="str">
        <f t="shared" si="82"/>
        <v/>
      </c>
      <c r="F3393" s="69" t="e">
        <f t="shared" si="83"/>
        <v>#VALUE!</v>
      </c>
    </row>
    <row r="3394" spans="1:6">
      <c r="A3394" s="68" t="e">
        <f t="shared" si="78"/>
        <v>#REF!</v>
      </c>
      <c r="B3394" s="68" t="e">
        <f t="shared" si="79"/>
        <v>#REF!</v>
      </c>
      <c r="C3394" s="69" t="str">
        <f t="shared" si="80"/>
        <v/>
      </c>
      <c r="D3394" s="69" t="str">
        <f t="shared" si="81"/>
        <v/>
      </c>
      <c r="E3394" s="69" t="str">
        <f t="shared" si="82"/>
        <v/>
      </c>
      <c r="F3394" s="69" t="e">
        <f t="shared" si="83"/>
        <v>#VALUE!</v>
      </c>
    </row>
    <row r="3395" spans="1:6">
      <c r="A3395" s="68" t="e">
        <f t="shared" si="78"/>
        <v>#REF!</v>
      </c>
      <c r="B3395" s="68" t="e">
        <f t="shared" si="79"/>
        <v>#REF!</v>
      </c>
      <c r="C3395" s="69" t="str">
        <f t="shared" si="80"/>
        <v/>
      </c>
      <c r="D3395" s="69" t="str">
        <f t="shared" si="81"/>
        <v/>
      </c>
      <c r="E3395" s="69" t="str">
        <f t="shared" si="82"/>
        <v/>
      </c>
      <c r="F3395" s="69" t="e">
        <f t="shared" si="83"/>
        <v>#VALUE!</v>
      </c>
    </row>
    <row r="3396" spans="1:6">
      <c r="A3396" s="68" t="e">
        <f t="shared" si="78"/>
        <v>#REF!</v>
      </c>
      <c r="B3396" s="68" t="e">
        <f t="shared" si="79"/>
        <v>#REF!</v>
      </c>
      <c r="C3396" s="69" t="str">
        <f t="shared" si="80"/>
        <v/>
      </c>
      <c r="D3396" s="69" t="str">
        <f t="shared" si="81"/>
        <v/>
      </c>
      <c r="E3396" s="69" t="str">
        <f t="shared" si="82"/>
        <v/>
      </c>
      <c r="F3396" s="69" t="e">
        <f t="shared" si="83"/>
        <v>#VALUE!</v>
      </c>
    </row>
    <row r="3397" spans="1:6">
      <c r="A3397" s="68" t="e">
        <f t="shared" si="78"/>
        <v>#REF!</v>
      </c>
      <c r="B3397" s="68" t="e">
        <f t="shared" si="79"/>
        <v>#REF!</v>
      </c>
      <c r="C3397" s="69" t="str">
        <f t="shared" si="80"/>
        <v/>
      </c>
      <c r="D3397" s="69" t="str">
        <f t="shared" si="81"/>
        <v/>
      </c>
      <c r="E3397" s="69" t="str">
        <f t="shared" si="82"/>
        <v/>
      </c>
      <c r="F3397" s="69" t="e">
        <f t="shared" si="83"/>
        <v>#VALUE!</v>
      </c>
    </row>
    <row r="3398" spans="1:6">
      <c r="A3398" s="68" t="e">
        <f t="shared" si="78"/>
        <v>#REF!</v>
      </c>
      <c r="B3398" s="68" t="e">
        <f t="shared" si="79"/>
        <v>#REF!</v>
      </c>
      <c r="C3398" s="69" t="str">
        <f t="shared" si="80"/>
        <v/>
      </c>
      <c r="D3398" s="69" t="str">
        <f t="shared" si="81"/>
        <v/>
      </c>
      <c r="E3398" s="69" t="str">
        <f t="shared" si="82"/>
        <v/>
      </c>
      <c r="F3398" s="69" t="e">
        <f t="shared" si="83"/>
        <v>#VALUE!</v>
      </c>
    </row>
    <row r="3399" spans="1:6">
      <c r="A3399" s="68" t="e">
        <f t="shared" si="78"/>
        <v>#REF!</v>
      </c>
      <c r="B3399" s="68" t="e">
        <f t="shared" si="79"/>
        <v>#REF!</v>
      </c>
      <c r="C3399" s="69" t="str">
        <f t="shared" si="80"/>
        <v/>
      </c>
      <c r="D3399" s="69" t="str">
        <f t="shared" si="81"/>
        <v/>
      </c>
      <c r="E3399" s="69" t="str">
        <f t="shared" si="82"/>
        <v/>
      </c>
      <c r="F3399" s="69" t="e">
        <f t="shared" si="83"/>
        <v>#VALUE!</v>
      </c>
    </row>
    <row r="3400" spans="1:6">
      <c r="A3400" s="68" t="e">
        <f t="shared" si="78"/>
        <v>#REF!</v>
      </c>
      <c r="B3400" s="68" t="e">
        <f t="shared" si="79"/>
        <v>#REF!</v>
      </c>
      <c r="C3400" s="69" t="str">
        <f t="shared" si="80"/>
        <v/>
      </c>
      <c r="D3400" s="69" t="str">
        <f t="shared" si="81"/>
        <v/>
      </c>
      <c r="E3400" s="69" t="str">
        <f t="shared" si="82"/>
        <v/>
      </c>
      <c r="F3400" s="69" t="e">
        <f t="shared" si="83"/>
        <v>#VALUE!</v>
      </c>
    </row>
    <row r="3401" spans="1:6">
      <c r="A3401" s="68" t="e">
        <f t="shared" si="78"/>
        <v>#REF!</v>
      </c>
      <c r="B3401" s="68" t="e">
        <f t="shared" si="79"/>
        <v>#REF!</v>
      </c>
      <c r="C3401" s="69" t="str">
        <f t="shared" si="80"/>
        <v/>
      </c>
      <c r="D3401" s="69" t="str">
        <f t="shared" si="81"/>
        <v/>
      </c>
      <c r="E3401" s="69" t="str">
        <f t="shared" si="82"/>
        <v/>
      </c>
      <c r="F3401" s="69" t="e">
        <f t="shared" si="83"/>
        <v>#VALUE!</v>
      </c>
    </row>
    <row r="3402" spans="1:6">
      <c r="A3402" s="68" t="e">
        <f t="shared" si="78"/>
        <v>#REF!</v>
      </c>
      <c r="B3402" s="68" t="e">
        <f t="shared" si="79"/>
        <v>#REF!</v>
      </c>
      <c r="C3402" s="69" t="str">
        <f t="shared" si="80"/>
        <v/>
      </c>
      <c r="D3402" s="69" t="str">
        <f t="shared" si="81"/>
        <v/>
      </c>
      <c r="E3402" s="69" t="str">
        <f t="shared" si="82"/>
        <v/>
      </c>
      <c r="F3402" s="69" t="e">
        <f t="shared" si="83"/>
        <v>#VALUE!</v>
      </c>
    </row>
    <row r="3403" spans="1:6">
      <c r="A3403" s="68" t="e">
        <f t="shared" si="78"/>
        <v>#REF!</v>
      </c>
      <c r="B3403" s="68" t="e">
        <f t="shared" si="79"/>
        <v>#REF!</v>
      </c>
      <c r="C3403" s="69" t="str">
        <f t="shared" si="80"/>
        <v/>
      </c>
      <c r="D3403" s="69" t="str">
        <f t="shared" si="81"/>
        <v/>
      </c>
      <c r="E3403" s="69" t="str">
        <f t="shared" si="82"/>
        <v/>
      </c>
      <c r="F3403" s="69" t="e">
        <f t="shared" si="83"/>
        <v>#VALUE!</v>
      </c>
    </row>
    <row r="3404" spans="1:6">
      <c r="A3404" s="68" t="e">
        <f t="shared" si="78"/>
        <v>#REF!</v>
      </c>
      <c r="B3404" s="68" t="e">
        <f t="shared" si="79"/>
        <v>#REF!</v>
      </c>
      <c r="C3404" s="69" t="str">
        <f t="shared" si="80"/>
        <v/>
      </c>
      <c r="D3404" s="69" t="str">
        <f t="shared" si="81"/>
        <v/>
      </c>
      <c r="E3404" s="69" t="str">
        <f t="shared" si="82"/>
        <v/>
      </c>
      <c r="F3404" s="69" t="e">
        <f t="shared" si="83"/>
        <v>#VALUE!</v>
      </c>
    </row>
    <row r="3405" spans="1:6">
      <c r="A3405" s="68" t="e">
        <f t="shared" si="78"/>
        <v>#REF!</v>
      </c>
      <c r="B3405" s="68" t="e">
        <f t="shared" si="79"/>
        <v>#REF!</v>
      </c>
      <c r="C3405" s="69" t="str">
        <f t="shared" si="80"/>
        <v/>
      </c>
      <c r="D3405" s="69" t="str">
        <f t="shared" si="81"/>
        <v/>
      </c>
      <c r="E3405" s="69" t="str">
        <f t="shared" si="82"/>
        <v/>
      </c>
      <c r="F3405" s="69" t="e">
        <f t="shared" si="83"/>
        <v>#VALUE!</v>
      </c>
    </row>
    <row r="3406" spans="1:6">
      <c r="A3406" s="68" t="e">
        <f t="shared" si="78"/>
        <v>#REF!</v>
      </c>
      <c r="B3406" s="68" t="e">
        <f t="shared" si="79"/>
        <v>#REF!</v>
      </c>
      <c r="C3406" s="69" t="str">
        <f t="shared" si="80"/>
        <v/>
      </c>
      <c r="D3406" s="69" t="str">
        <f t="shared" si="81"/>
        <v/>
      </c>
      <c r="E3406" s="69" t="str">
        <f t="shared" si="82"/>
        <v/>
      </c>
      <c r="F3406" s="69" t="e">
        <f t="shared" si="83"/>
        <v>#VALUE!</v>
      </c>
    </row>
    <row r="3407" spans="1:6">
      <c r="A3407" s="68" t="e">
        <f t="shared" si="78"/>
        <v>#REF!</v>
      </c>
      <c r="B3407" s="68" t="e">
        <f t="shared" si="79"/>
        <v>#REF!</v>
      </c>
      <c r="C3407" s="69" t="str">
        <f t="shared" si="80"/>
        <v/>
      </c>
      <c r="D3407" s="69" t="str">
        <f t="shared" si="81"/>
        <v/>
      </c>
      <c r="E3407" s="69" t="str">
        <f t="shared" si="82"/>
        <v/>
      </c>
      <c r="F3407" s="69" t="e">
        <f t="shared" si="83"/>
        <v>#VALUE!</v>
      </c>
    </row>
    <row r="3408" spans="1:6">
      <c r="A3408" s="68" t="e">
        <f t="shared" si="78"/>
        <v>#REF!</v>
      </c>
      <c r="B3408" s="68" t="e">
        <f t="shared" si="79"/>
        <v>#REF!</v>
      </c>
      <c r="C3408" s="69" t="str">
        <f t="shared" si="80"/>
        <v/>
      </c>
      <c r="D3408" s="69" t="str">
        <f t="shared" si="81"/>
        <v/>
      </c>
      <c r="E3408" s="69" t="str">
        <f t="shared" si="82"/>
        <v/>
      </c>
      <c r="F3408" s="69" t="e">
        <f t="shared" si="83"/>
        <v>#VALUE!</v>
      </c>
    </row>
    <row r="3409" spans="1:6">
      <c r="A3409" s="68" t="e">
        <f t="shared" si="78"/>
        <v>#REF!</v>
      </c>
      <c r="B3409" s="68" t="e">
        <f t="shared" si="79"/>
        <v>#REF!</v>
      </c>
      <c r="C3409" s="69" t="str">
        <f t="shared" si="80"/>
        <v/>
      </c>
      <c r="D3409" s="69" t="str">
        <f t="shared" si="81"/>
        <v/>
      </c>
      <c r="E3409" s="69" t="str">
        <f t="shared" si="82"/>
        <v/>
      </c>
      <c r="F3409" s="69" t="e">
        <f t="shared" si="83"/>
        <v>#VALUE!</v>
      </c>
    </row>
    <row r="3410" spans="1:6">
      <c r="A3410" s="68" t="e">
        <f t="shared" si="78"/>
        <v>#REF!</v>
      </c>
      <c r="B3410" s="68" t="e">
        <f t="shared" si="79"/>
        <v>#REF!</v>
      </c>
      <c r="C3410" s="69" t="str">
        <f t="shared" si="80"/>
        <v/>
      </c>
      <c r="D3410" s="69" t="str">
        <f t="shared" si="81"/>
        <v/>
      </c>
      <c r="E3410" s="69" t="str">
        <f t="shared" si="82"/>
        <v/>
      </c>
      <c r="F3410" s="69" t="e">
        <f t="shared" si="83"/>
        <v>#VALUE!</v>
      </c>
    </row>
    <row r="3411" spans="1:6">
      <c r="A3411" s="68" t="e">
        <f t="shared" si="78"/>
        <v>#REF!</v>
      </c>
      <c r="B3411" s="68" t="e">
        <f t="shared" si="79"/>
        <v>#REF!</v>
      </c>
      <c r="C3411" s="69" t="str">
        <f t="shared" si="80"/>
        <v/>
      </c>
      <c r="D3411" s="69" t="str">
        <f t="shared" si="81"/>
        <v/>
      </c>
      <c r="E3411" s="69" t="str">
        <f t="shared" si="82"/>
        <v/>
      </c>
      <c r="F3411" s="69" t="e">
        <f t="shared" si="83"/>
        <v>#VALUE!</v>
      </c>
    </row>
    <row r="3412" spans="1:6">
      <c r="A3412" s="68" t="e">
        <f t="shared" si="78"/>
        <v>#REF!</v>
      </c>
      <c r="B3412" s="68" t="e">
        <f t="shared" si="79"/>
        <v>#REF!</v>
      </c>
      <c r="C3412" s="69" t="str">
        <f t="shared" si="80"/>
        <v/>
      </c>
      <c r="D3412" s="69" t="str">
        <f t="shared" si="81"/>
        <v/>
      </c>
      <c r="E3412" s="69" t="str">
        <f t="shared" si="82"/>
        <v/>
      </c>
      <c r="F3412" s="69" t="e">
        <f t="shared" si="83"/>
        <v>#VALUE!</v>
      </c>
    </row>
    <row r="3413" spans="1:6">
      <c r="A3413" s="68" t="e">
        <f t="shared" si="78"/>
        <v>#REF!</v>
      </c>
      <c r="B3413" s="68" t="e">
        <f t="shared" si="79"/>
        <v>#REF!</v>
      </c>
      <c r="C3413" s="69" t="str">
        <f t="shared" si="80"/>
        <v/>
      </c>
      <c r="D3413" s="69" t="str">
        <f t="shared" si="81"/>
        <v/>
      </c>
      <c r="E3413" s="69" t="str">
        <f t="shared" si="82"/>
        <v/>
      </c>
      <c r="F3413" s="69" t="e">
        <f t="shared" si="83"/>
        <v>#VALUE!</v>
      </c>
    </row>
    <row r="3414" spans="1:6">
      <c r="A3414" s="68" t="e">
        <f t="shared" si="78"/>
        <v>#REF!</v>
      </c>
      <c r="B3414" s="68" t="e">
        <f t="shared" si="79"/>
        <v>#REF!</v>
      </c>
      <c r="C3414" s="69" t="str">
        <f t="shared" si="80"/>
        <v/>
      </c>
      <c r="D3414" s="69" t="str">
        <f t="shared" si="81"/>
        <v/>
      </c>
      <c r="E3414" s="69" t="str">
        <f t="shared" si="82"/>
        <v/>
      </c>
      <c r="F3414" s="69" t="e">
        <f t="shared" si="83"/>
        <v>#VALUE!</v>
      </c>
    </row>
    <row r="3415" spans="1:6">
      <c r="A3415" s="68" t="e">
        <f t="shared" si="78"/>
        <v>#REF!</v>
      </c>
      <c r="B3415" s="68" t="e">
        <f t="shared" si="79"/>
        <v>#REF!</v>
      </c>
      <c r="C3415" s="69" t="str">
        <f t="shared" si="80"/>
        <v/>
      </c>
      <c r="D3415" s="69" t="str">
        <f t="shared" si="81"/>
        <v/>
      </c>
      <c r="E3415" s="69" t="str">
        <f t="shared" si="82"/>
        <v/>
      </c>
      <c r="F3415" s="69" t="e">
        <f t="shared" si="83"/>
        <v>#VALUE!</v>
      </c>
    </row>
    <row r="3416" spans="1:6">
      <c r="A3416" s="68" t="e">
        <f t="shared" si="78"/>
        <v>#REF!</v>
      </c>
      <c r="B3416" s="68" t="e">
        <f t="shared" si="79"/>
        <v>#REF!</v>
      </c>
      <c r="C3416" s="69" t="str">
        <f t="shared" si="80"/>
        <v/>
      </c>
      <c r="D3416" s="69" t="str">
        <f t="shared" si="81"/>
        <v/>
      </c>
      <c r="E3416" s="69" t="str">
        <f t="shared" si="82"/>
        <v/>
      </c>
      <c r="F3416" s="69" t="e">
        <f t="shared" si="83"/>
        <v>#VALUE!</v>
      </c>
    </row>
    <row r="3417" spans="1:6">
      <c r="A3417" s="68" t="e">
        <f t="shared" si="78"/>
        <v>#REF!</v>
      </c>
      <c r="B3417" s="68" t="e">
        <f t="shared" si="79"/>
        <v>#REF!</v>
      </c>
      <c r="C3417" s="69" t="str">
        <f t="shared" si="80"/>
        <v/>
      </c>
      <c r="D3417" s="69" t="str">
        <f t="shared" si="81"/>
        <v/>
      </c>
      <c r="E3417" s="69" t="str">
        <f t="shared" si="82"/>
        <v/>
      </c>
      <c r="F3417" s="69" t="e">
        <f t="shared" si="83"/>
        <v>#VALUE!</v>
      </c>
    </row>
    <row r="3418" spans="1:6">
      <c r="A3418" s="68" t="e">
        <f t="shared" si="78"/>
        <v>#REF!</v>
      </c>
      <c r="B3418" s="68" t="e">
        <f t="shared" si="79"/>
        <v>#REF!</v>
      </c>
      <c r="C3418" s="69" t="str">
        <f t="shared" si="80"/>
        <v/>
      </c>
      <c r="D3418" s="69" t="str">
        <f t="shared" si="81"/>
        <v/>
      </c>
      <c r="E3418" s="69" t="str">
        <f t="shared" si="82"/>
        <v/>
      </c>
      <c r="F3418" s="69" t="e">
        <f t="shared" si="83"/>
        <v>#VALUE!</v>
      </c>
    </row>
    <row r="3419" spans="1:6">
      <c r="A3419" s="68" t="e">
        <f t="shared" si="78"/>
        <v>#REF!</v>
      </c>
      <c r="B3419" s="68" t="e">
        <f t="shared" si="79"/>
        <v>#REF!</v>
      </c>
      <c r="C3419" s="69" t="str">
        <f t="shared" si="80"/>
        <v/>
      </c>
      <c r="D3419" s="69" t="str">
        <f t="shared" si="81"/>
        <v/>
      </c>
      <c r="E3419" s="69" t="str">
        <f t="shared" si="82"/>
        <v/>
      </c>
      <c r="F3419" s="69" t="e">
        <f t="shared" si="83"/>
        <v>#VALUE!</v>
      </c>
    </row>
    <row r="3420" spans="1:6">
      <c r="A3420" s="68" t="e">
        <f t="shared" si="78"/>
        <v>#REF!</v>
      </c>
      <c r="B3420" s="68" t="e">
        <f t="shared" si="79"/>
        <v>#REF!</v>
      </c>
      <c r="C3420" s="69" t="str">
        <f t="shared" si="80"/>
        <v/>
      </c>
      <c r="D3420" s="69" t="str">
        <f t="shared" si="81"/>
        <v/>
      </c>
      <c r="E3420" s="69" t="str">
        <f t="shared" si="82"/>
        <v/>
      </c>
      <c r="F3420" s="69" t="e">
        <f t="shared" si="83"/>
        <v>#VALUE!</v>
      </c>
    </row>
    <row r="3421" spans="1:6">
      <c r="A3421" s="68" t="e">
        <f t="shared" si="78"/>
        <v>#REF!</v>
      </c>
      <c r="B3421" s="68" t="e">
        <f t="shared" si="79"/>
        <v>#REF!</v>
      </c>
      <c r="C3421" s="69" t="str">
        <f t="shared" si="80"/>
        <v/>
      </c>
      <c r="D3421" s="69" t="str">
        <f t="shared" si="81"/>
        <v/>
      </c>
      <c r="E3421" s="69" t="str">
        <f t="shared" si="82"/>
        <v/>
      </c>
      <c r="F3421" s="69" t="e">
        <f t="shared" si="83"/>
        <v>#VALUE!</v>
      </c>
    </row>
    <row r="3422" spans="1:6">
      <c r="A3422" s="68" t="e">
        <f t="shared" si="78"/>
        <v>#REF!</v>
      </c>
      <c r="B3422" s="68" t="e">
        <f t="shared" si="79"/>
        <v>#REF!</v>
      </c>
      <c r="C3422" s="69" t="str">
        <f t="shared" si="80"/>
        <v/>
      </c>
      <c r="D3422" s="69" t="str">
        <f t="shared" si="81"/>
        <v/>
      </c>
      <c r="E3422" s="69" t="str">
        <f t="shared" si="82"/>
        <v/>
      </c>
      <c r="F3422" s="69" t="e">
        <f t="shared" si="83"/>
        <v>#VALUE!</v>
      </c>
    </row>
    <row r="3423" spans="1:6">
      <c r="A3423" s="68" t="e">
        <f t="shared" si="78"/>
        <v>#REF!</v>
      </c>
      <c r="B3423" s="68" t="e">
        <f t="shared" si="79"/>
        <v>#REF!</v>
      </c>
      <c r="C3423" s="69" t="str">
        <f t="shared" si="80"/>
        <v/>
      </c>
      <c r="D3423" s="69" t="str">
        <f t="shared" si="81"/>
        <v/>
      </c>
      <c r="E3423" s="69" t="str">
        <f t="shared" si="82"/>
        <v/>
      </c>
      <c r="F3423" s="69" t="e">
        <f t="shared" si="83"/>
        <v>#VALUE!</v>
      </c>
    </row>
    <row r="3424" spans="1:6">
      <c r="A3424" s="68" t="e">
        <f t="shared" si="78"/>
        <v>#REF!</v>
      </c>
      <c r="B3424" s="68" t="e">
        <f t="shared" si="79"/>
        <v>#REF!</v>
      </c>
      <c r="C3424" s="69" t="str">
        <f t="shared" si="80"/>
        <v/>
      </c>
      <c r="D3424" s="69" t="str">
        <f t="shared" si="81"/>
        <v/>
      </c>
      <c r="E3424" s="69" t="str">
        <f t="shared" si="82"/>
        <v/>
      </c>
      <c r="F3424" s="69" t="e">
        <f t="shared" si="83"/>
        <v>#VALUE!</v>
      </c>
    </row>
    <row r="3425" spans="1:6">
      <c r="A3425" s="68" t="e">
        <f t="shared" si="78"/>
        <v>#REF!</v>
      </c>
      <c r="B3425" s="68" t="e">
        <f t="shared" si="79"/>
        <v>#REF!</v>
      </c>
      <c r="C3425" s="69" t="str">
        <f t="shared" si="80"/>
        <v/>
      </c>
      <c r="D3425" s="69" t="str">
        <f t="shared" si="81"/>
        <v/>
      </c>
      <c r="E3425" s="69" t="str">
        <f t="shared" si="82"/>
        <v/>
      </c>
      <c r="F3425" s="69" t="e">
        <f t="shared" si="83"/>
        <v>#VALUE!</v>
      </c>
    </row>
    <row r="3426" spans="1:6">
      <c r="A3426" s="68" t="e">
        <f t="shared" si="78"/>
        <v>#REF!</v>
      </c>
      <c r="B3426" s="68" t="e">
        <f t="shared" si="79"/>
        <v>#REF!</v>
      </c>
      <c r="C3426" s="69" t="str">
        <f t="shared" si="80"/>
        <v/>
      </c>
      <c r="D3426" s="69" t="str">
        <f t="shared" si="81"/>
        <v/>
      </c>
      <c r="E3426" s="69" t="str">
        <f t="shared" si="82"/>
        <v/>
      </c>
      <c r="F3426" s="69" t="e">
        <f t="shared" si="83"/>
        <v>#VALUE!</v>
      </c>
    </row>
    <row r="3427" spans="1:6">
      <c r="A3427" s="68" t="e">
        <f t="shared" si="78"/>
        <v>#REF!</v>
      </c>
      <c r="B3427" s="68" t="e">
        <f t="shared" si="79"/>
        <v>#REF!</v>
      </c>
      <c r="C3427" s="69" t="str">
        <f t="shared" si="80"/>
        <v/>
      </c>
      <c r="D3427" s="69" t="str">
        <f t="shared" si="81"/>
        <v/>
      </c>
      <c r="E3427" s="69" t="str">
        <f t="shared" si="82"/>
        <v/>
      </c>
      <c r="F3427" s="69" t="e">
        <f t="shared" si="83"/>
        <v>#VALUE!</v>
      </c>
    </row>
    <row r="3428" spans="1:6">
      <c r="A3428" s="68" t="e">
        <f t="shared" si="78"/>
        <v>#REF!</v>
      </c>
      <c r="B3428" s="68" t="e">
        <f t="shared" si="79"/>
        <v>#REF!</v>
      </c>
      <c r="C3428" s="69" t="str">
        <f t="shared" si="80"/>
        <v/>
      </c>
      <c r="D3428" s="69" t="str">
        <f t="shared" si="81"/>
        <v/>
      </c>
      <c r="E3428" s="69" t="str">
        <f t="shared" si="82"/>
        <v/>
      </c>
      <c r="F3428" s="69" t="e">
        <f t="shared" si="83"/>
        <v>#VALUE!</v>
      </c>
    </row>
    <row r="3429" spans="1:6">
      <c r="A3429" s="68" t="e">
        <f t="shared" si="78"/>
        <v>#REF!</v>
      </c>
      <c r="B3429" s="68" t="e">
        <f t="shared" si="79"/>
        <v>#REF!</v>
      </c>
      <c r="C3429" s="69" t="str">
        <f t="shared" si="80"/>
        <v/>
      </c>
      <c r="D3429" s="69" t="str">
        <f t="shared" si="81"/>
        <v/>
      </c>
      <c r="E3429" s="69" t="str">
        <f t="shared" si="82"/>
        <v/>
      </c>
      <c r="F3429" s="69" t="e">
        <f t="shared" si="83"/>
        <v>#VALUE!</v>
      </c>
    </row>
    <row r="3430" spans="1:6">
      <c r="A3430" s="68" t="e">
        <f t="shared" si="78"/>
        <v>#REF!</v>
      </c>
      <c r="B3430" s="68" t="e">
        <f t="shared" si="79"/>
        <v>#REF!</v>
      </c>
      <c r="C3430" s="69" t="str">
        <f t="shared" si="80"/>
        <v/>
      </c>
      <c r="D3430" s="69" t="str">
        <f t="shared" si="81"/>
        <v/>
      </c>
      <c r="E3430" s="69" t="str">
        <f t="shared" si="82"/>
        <v/>
      </c>
      <c r="F3430" s="69" t="e">
        <f t="shared" si="83"/>
        <v>#VALUE!</v>
      </c>
    </row>
    <row r="3431" spans="1:6">
      <c r="A3431" s="68" t="e">
        <f t="shared" si="78"/>
        <v>#REF!</v>
      </c>
      <c r="B3431" s="68" t="e">
        <f t="shared" si="79"/>
        <v>#REF!</v>
      </c>
      <c r="C3431" s="69" t="str">
        <f t="shared" si="80"/>
        <v/>
      </c>
      <c r="D3431" s="69" t="str">
        <f t="shared" si="81"/>
        <v/>
      </c>
      <c r="E3431" s="69" t="str">
        <f t="shared" si="82"/>
        <v/>
      </c>
      <c r="F3431" s="69" t="e">
        <f t="shared" si="83"/>
        <v>#VALUE!</v>
      </c>
    </row>
    <row r="3432" spans="1:6">
      <c r="A3432" s="68" t="e">
        <f t="shared" si="78"/>
        <v>#REF!</v>
      </c>
      <c r="B3432" s="68" t="e">
        <f t="shared" si="79"/>
        <v>#REF!</v>
      </c>
      <c r="C3432" s="69" t="str">
        <f t="shared" si="80"/>
        <v/>
      </c>
      <c r="D3432" s="69" t="str">
        <f t="shared" si="81"/>
        <v/>
      </c>
      <c r="E3432" s="69" t="str">
        <f t="shared" si="82"/>
        <v/>
      </c>
      <c r="F3432" s="69" t="e">
        <f t="shared" si="83"/>
        <v>#VALUE!</v>
      </c>
    </row>
    <row r="3433" spans="1:6">
      <c r="A3433" s="68" t="e">
        <f t="shared" si="78"/>
        <v>#REF!</v>
      </c>
      <c r="B3433" s="68" t="e">
        <f t="shared" si="79"/>
        <v>#REF!</v>
      </c>
      <c r="C3433" s="69" t="str">
        <f t="shared" si="80"/>
        <v/>
      </c>
      <c r="D3433" s="69" t="str">
        <f t="shared" si="81"/>
        <v/>
      </c>
      <c r="E3433" s="69" t="str">
        <f t="shared" si="82"/>
        <v/>
      </c>
      <c r="F3433" s="69" t="e">
        <f t="shared" si="83"/>
        <v>#VALUE!</v>
      </c>
    </row>
    <row r="3434" spans="1:6">
      <c r="A3434" s="68" t="e">
        <f t="shared" si="78"/>
        <v>#REF!</v>
      </c>
      <c r="B3434" s="68" t="e">
        <f t="shared" si="79"/>
        <v>#REF!</v>
      </c>
      <c r="C3434" s="69" t="str">
        <f t="shared" si="80"/>
        <v/>
      </c>
      <c r="D3434" s="69" t="str">
        <f t="shared" si="81"/>
        <v/>
      </c>
      <c r="E3434" s="69" t="str">
        <f t="shared" si="82"/>
        <v/>
      </c>
      <c r="F3434" s="69" t="e">
        <f t="shared" si="83"/>
        <v>#VALUE!</v>
      </c>
    </row>
    <row r="3435" spans="1:6">
      <c r="A3435" s="68" t="e">
        <f t="shared" si="78"/>
        <v>#REF!</v>
      </c>
      <c r="B3435" s="68" t="e">
        <f t="shared" si="79"/>
        <v>#REF!</v>
      </c>
      <c r="C3435" s="69" t="str">
        <f t="shared" si="80"/>
        <v/>
      </c>
      <c r="D3435" s="69" t="str">
        <f t="shared" si="81"/>
        <v/>
      </c>
      <c r="E3435" s="69" t="str">
        <f t="shared" si="82"/>
        <v/>
      </c>
      <c r="F3435" s="69" t="e">
        <f t="shared" si="83"/>
        <v>#VALUE!</v>
      </c>
    </row>
    <row r="3436" spans="1:6">
      <c r="A3436" s="68" t="e">
        <f t="shared" si="78"/>
        <v>#REF!</v>
      </c>
      <c r="B3436" s="68" t="e">
        <f t="shared" si="79"/>
        <v>#REF!</v>
      </c>
      <c r="C3436" s="69" t="str">
        <f t="shared" si="80"/>
        <v/>
      </c>
      <c r="D3436" s="69" t="str">
        <f t="shared" si="81"/>
        <v/>
      </c>
      <c r="E3436" s="69" t="str">
        <f t="shared" si="82"/>
        <v/>
      </c>
      <c r="F3436" s="69" t="e">
        <f t="shared" si="83"/>
        <v>#VALUE!</v>
      </c>
    </row>
    <row r="3437" spans="1:6">
      <c r="A3437" s="68" t="e">
        <f t="shared" si="78"/>
        <v>#REF!</v>
      </c>
      <c r="B3437" s="68" t="e">
        <f t="shared" si="79"/>
        <v>#REF!</v>
      </c>
      <c r="C3437" s="69" t="str">
        <f t="shared" si="80"/>
        <v/>
      </c>
      <c r="D3437" s="69" t="str">
        <f t="shared" si="81"/>
        <v/>
      </c>
      <c r="E3437" s="69" t="str">
        <f t="shared" si="82"/>
        <v/>
      </c>
      <c r="F3437" s="69" t="e">
        <f t="shared" si="83"/>
        <v>#VALUE!</v>
      </c>
    </row>
    <row r="3438" spans="1:6">
      <c r="A3438" s="68" t="e">
        <f t="shared" si="78"/>
        <v>#REF!</v>
      </c>
      <c r="B3438" s="68" t="e">
        <f t="shared" si="79"/>
        <v>#REF!</v>
      </c>
      <c r="C3438" s="69" t="str">
        <f t="shared" si="80"/>
        <v/>
      </c>
      <c r="D3438" s="69" t="str">
        <f t="shared" si="81"/>
        <v/>
      </c>
      <c r="E3438" s="69" t="str">
        <f t="shared" si="82"/>
        <v/>
      </c>
      <c r="F3438" s="69" t="e">
        <f t="shared" si="83"/>
        <v>#VALUE!</v>
      </c>
    </row>
    <row r="3439" spans="1:6">
      <c r="A3439" s="68" t="e">
        <f t="shared" si="78"/>
        <v>#REF!</v>
      </c>
      <c r="B3439" s="68" t="e">
        <f t="shared" si="79"/>
        <v>#REF!</v>
      </c>
      <c r="C3439" s="69" t="str">
        <f t="shared" si="80"/>
        <v/>
      </c>
      <c r="D3439" s="69" t="str">
        <f t="shared" si="81"/>
        <v/>
      </c>
      <c r="E3439" s="69" t="str">
        <f t="shared" si="82"/>
        <v/>
      </c>
      <c r="F3439" s="69" t="e">
        <f t="shared" si="83"/>
        <v>#VALUE!</v>
      </c>
    </row>
    <row r="3440" spans="1:6">
      <c r="A3440" s="68" t="e">
        <f t="shared" si="78"/>
        <v>#REF!</v>
      </c>
      <c r="B3440" s="68" t="e">
        <f t="shared" si="79"/>
        <v>#REF!</v>
      </c>
      <c r="C3440" s="69" t="str">
        <f t="shared" si="80"/>
        <v/>
      </c>
      <c r="D3440" s="69" t="str">
        <f t="shared" si="81"/>
        <v/>
      </c>
      <c r="E3440" s="69" t="str">
        <f t="shared" si="82"/>
        <v/>
      </c>
      <c r="F3440" s="69" t="e">
        <f t="shared" si="83"/>
        <v>#VALUE!</v>
      </c>
    </row>
    <row r="3441" spans="1:6">
      <c r="A3441" s="68" t="e">
        <f t="shared" si="78"/>
        <v>#REF!</v>
      </c>
      <c r="B3441" s="68" t="e">
        <f t="shared" si="79"/>
        <v>#REF!</v>
      </c>
      <c r="C3441" s="69" t="str">
        <f t="shared" si="80"/>
        <v/>
      </c>
      <c r="D3441" s="69" t="str">
        <f t="shared" si="81"/>
        <v/>
      </c>
      <c r="E3441" s="69" t="str">
        <f t="shared" si="82"/>
        <v/>
      </c>
      <c r="F3441" s="69" t="e">
        <f t="shared" si="83"/>
        <v>#VALUE!</v>
      </c>
    </row>
    <row r="3442" spans="1:6">
      <c r="A3442" s="68" t="e">
        <f t="shared" si="78"/>
        <v>#REF!</v>
      </c>
      <c r="B3442" s="68" t="e">
        <f t="shared" si="79"/>
        <v>#REF!</v>
      </c>
      <c r="C3442" s="69" t="str">
        <f t="shared" si="80"/>
        <v/>
      </c>
      <c r="D3442" s="69" t="str">
        <f t="shared" si="81"/>
        <v/>
      </c>
      <c r="E3442" s="69" t="str">
        <f t="shared" si="82"/>
        <v/>
      </c>
      <c r="F3442" s="69" t="e">
        <f t="shared" si="83"/>
        <v>#VALUE!</v>
      </c>
    </row>
    <row r="3443" spans="1:6">
      <c r="A3443" s="68" t="e">
        <f t="shared" si="78"/>
        <v>#REF!</v>
      </c>
      <c r="B3443" s="68" t="e">
        <f t="shared" si="79"/>
        <v>#REF!</v>
      </c>
      <c r="C3443" s="69" t="str">
        <f t="shared" si="80"/>
        <v/>
      </c>
      <c r="D3443" s="69" t="str">
        <f t="shared" si="81"/>
        <v/>
      </c>
      <c r="E3443" s="69" t="str">
        <f t="shared" si="82"/>
        <v/>
      </c>
      <c r="F3443" s="69" t="e">
        <f t="shared" si="83"/>
        <v>#VALUE!</v>
      </c>
    </row>
    <row r="3444" spans="1:6">
      <c r="A3444" s="68" t="e">
        <f t="shared" si="78"/>
        <v>#REF!</v>
      </c>
      <c r="B3444" s="68" t="e">
        <f t="shared" si="79"/>
        <v>#REF!</v>
      </c>
      <c r="C3444" s="69" t="str">
        <f t="shared" si="80"/>
        <v/>
      </c>
      <c r="D3444" s="69" t="str">
        <f t="shared" si="81"/>
        <v/>
      </c>
      <c r="E3444" s="69" t="str">
        <f t="shared" si="82"/>
        <v/>
      </c>
      <c r="F3444" s="69" t="e">
        <f t="shared" si="83"/>
        <v>#VALUE!</v>
      </c>
    </row>
    <row r="3445" spans="1:6">
      <c r="A3445" s="68" t="e">
        <f t="shared" si="78"/>
        <v>#REF!</v>
      </c>
      <c r="B3445" s="68" t="e">
        <f t="shared" si="79"/>
        <v>#REF!</v>
      </c>
      <c r="C3445" s="69" t="str">
        <f t="shared" si="80"/>
        <v/>
      </c>
      <c r="D3445" s="69" t="str">
        <f t="shared" si="81"/>
        <v/>
      </c>
      <c r="E3445" s="69" t="str">
        <f t="shared" si="82"/>
        <v/>
      </c>
      <c r="F3445" s="69" t="e">
        <f t="shared" si="83"/>
        <v>#VALUE!</v>
      </c>
    </row>
    <row r="3446" spans="1:6">
      <c r="A3446" s="68" t="e">
        <f t="shared" si="78"/>
        <v>#REF!</v>
      </c>
      <c r="B3446" s="68" t="e">
        <f t="shared" si="79"/>
        <v>#REF!</v>
      </c>
      <c r="C3446" s="69" t="str">
        <f t="shared" si="80"/>
        <v/>
      </c>
      <c r="D3446" s="69" t="str">
        <f t="shared" si="81"/>
        <v/>
      </c>
      <c r="E3446" s="69" t="str">
        <f t="shared" si="82"/>
        <v/>
      </c>
      <c r="F3446" s="69" t="e">
        <f t="shared" si="83"/>
        <v>#VALUE!</v>
      </c>
    </row>
    <row r="3447" spans="1:6">
      <c r="A3447" s="68" t="e">
        <f t="shared" si="78"/>
        <v>#REF!</v>
      </c>
      <c r="B3447" s="68" t="e">
        <f t="shared" si="79"/>
        <v>#REF!</v>
      </c>
      <c r="C3447" s="69" t="str">
        <f t="shared" si="80"/>
        <v/>
      </c>
      <c r="D3447" s="69" t="str">
        <f t="shared" si="81"/>
        <v/>
      </c>
      <c r="E3447" s="69" t="str">
        <f t="shared" si="82"/>
        <v/>
      </c>
      <c r="F3447" s="69" t="e">
        <f t="shared" si="83"/>
        <v>#VALUE!</v>
      </c>
    </row>
    <row r="3448" spans="1:6">
      <c r="A3448" s="68" t="e">
        <f t="shared" si="78"/>
        <v>#REF!</v>
      </c>
      <c r="B3448" s="68" t="e">
        <f t="shared" si="79"/>
        <v>#REF!</v>
      </c>
      <c r="C3448" s="69" t="str">
        <f t="shared" si="80"/>
        <v/>
      </c>
      <c r="D3448" s="69" t="str">
        <f t="shared" si="81"/>
        <v/>
      </c>
      <c r="E3448" s="69" t="str">
        <f t="shared" si="82"/>
        <v/>
      </c>
      <c r="F3448" s="69" t="e">
        <f t="shared" si="83"/>
        <v>#VALUE!</v>
      </c>
    </row>
    <row r="3449" spans="1:6">
      <c r="A3449" s="68" t="e">
        <f t="shared" si="78"/>
        <v>#REF!</v>
      </c>
      <c r="B3449" s="68" t="e">
        <f t="shared" si="79"/>
        <v>#REF!</v>
      </c>
      <c r="C3449" s="69" t="str">
        <f t="shared" si="80"/>
        <v/>
      </c>
      <c r="D3449" s="69" t="str">
        <f t="shared" si="81"/>
        <v/>
      </c>
      <c r="E3449" s="69" t="str">
        <f t="shared" si="82"/>
        <v/>
      </c>
      <c r="F3449" s="69" t="e">
        <f t="shared" si="83"/>
        <v>#VALUE!</v>
      </c>
    </row>
    <row r="3450" spans="1:6">
      <c r="A3450" s="68" t="e">
        <f t="shared" si="78"/>
        <v>#REF!</v>
      </c>
      <c r="B3450" s="68" t="e">
        <f t="shared" si="79"/>
        <v>#REF!</v>
      </c>
      <c r="C3450" s="69" t="str">
        <f t="shared" si="80"/>
        <v/>
      </c>
      <c r="D3450" s="69" t="str">
        <f t="shared" si="81"/>
        <v/>
      </c>
      <c r="E3450" s="69" t="str">
        <f t="shared" si="82"/>
        <v/>
      </c>
      <c r="F3450" s="69" t="e">
        <f t="shared" si="83"/>
        <v>#VALUE!</v>
      </c>
    </row>
    <row r="3451" spans="1:6">
      <c r="A3451" s="68" t="e">
        <f t="shared" si="78"/>
        <v>#REF!</v>
      </c>
      <c r="B3451" s="68" t="e">
        <f t="shared" si="79"/>
        <v>#REF!</v>
      </c>
      <c r="C3451" s="69" t="str">
        <f t="shared" si="80"/>
        <v/>
      </c>
      <c r="D3451" s="69" t="str">
        <f t="shared" si="81"/>
        <v/>
      </c>
      <c r="E3451" s="69" t="str">
        <f t="shared" si="82"/>
        <v/>
      </c>
      <c r="F3451" s="69" t="e">
        <f t="shared" si="83"/>
        <v>#VALUE!</v>
      </c>
    </row>
    <row r="3452" spans="1:6">
      <c r="A3452" s="68" t="e">
        <f t="shared" si="78"/>
        <v>#REF!</v>
      </c>
      <c r="B3452" s="68" t="e">
        <f t="shared" si="79"/>
        <v>#REF!</v>
      </c>
      <c r="C3452" s="69" t="str">
        <f t="shared" si="80"/>
        <v/>
      </c>
      <c r="D3452" s="69" t="str">
        <f t="shared" si="81"/>
        <v/>
      </c>
      <c r="E3452" s="69" t="str">
        <f t="shared" si="82"/>
        <v/>
      </c>
      <c r="F3452" s="69" t="e">
        <f t="shared" si="83"/>
        <v>#VALUE!</v>
      </c>
    </row>
    <row r="3453" spans="1:6">
      <c r="A3453" s="68" t="e">
        <f t="shared" si="78"/>
        <v>#REF!</v>
      </c>
      <c r="B3453" s="68" t="e">
        <f t="shared" si="79"/>
        <v>#REF!</v>
      </c>
      <c r="C3453" s="69" t="str">
        <f t="shared" si="80"/>
        <v/>
      </c>
      <c r="D3453" s="69" t="str">
        <f t="shared" si="81"/>
        <v/>
      </c>
      <c r="E3453" s="69" t="str">
        <f t="shared" si="82"/>
        <v/>
      </c>
      <c r="F3453" s="69" t="e">
        <f t="shared" si="83"/>
        <v>#VALUE!</v>
      </c>
    </row>
    <row r="3454" spans="1:6">
      <c r="A3454" s="68" t="e">
        <f t="shared" si="78"/>
        <v>#REF!</v>
      </c>
      <c r="B3454" s="68" t="e">
        <f t="shared" si="79"/>
        <v>#REF!</v>
      </c>
      <c r="C3454" s="69" t="str">
        <f t="shared" si="80"/>
        <v/>
      </c>
      <c r="D3454" s="69" t="str">
        <f t="shared" si="81"/>
        <v/>
      </c>
      <c r="E3454" s="69" t="str">
        <f t="shared" si="82"/>
        <v/>
      </c>
      <c r="F3454" s="69" t="e">
        <f t="shared" si="83"/>
        <v>#VALUE!</v>
      </c>
    </row>
    <row r="3455" spans="1:6">
      <c r="A3455" s="68" t="e">
        <f t="shared" si="78"/>
        <v>#REF!</v>
      </c>
      <c r="B3455" s="68" t="e">
        <f t="shared" si="79"/>
        <v>#REF!</v>
      </c>
      <c r="C3455" s="69" t="str">
        <f t="shared" si="80"/>
        <v/>
      </c>
      <c r="D3455" s="69" t="str">
        <f t="shared" si="81"/>
        <v/>
      </c>
      <c r="E3455" s="69" t="str">
        <f t="shared" si="82"/>
        <v/>
      </c>
      <c r="F3455" s="69" t="e">
        <f t="shared" si="83"/>
        <v>#VALUE!</v>
      </c>
    </row>
    <row r="3456" spans="1:6">
      <c r="A3456" s="68" t="e">
        <f t="shared" si="78"/>
        <v>#REF!</v>
      </c>
      <c r="B3456" s="68" t="e">
        <f t="shared" si="79"/>
        <v>#REF!</v>
      </c>
      <c r="C3456" s="69" t="str">
        <f t="shared" si="80"/>
        <v/>
      </c>
      <c r="D3456" s="69" t="str">
        <f t="shared" si="81"/>
        <v/>
      </c>
      <c r="E3456" s="69" t="str">
        <f t="shared" si="82"/>
        <v/>
      </c>
      <c r="F3456" s="69" t="e">
        <f t="shared" si="83"/>
        <v>#VALUE!</v>
      </c>
    </row>
    <row r="3457" spans="1:6">
      <c r="A3457" s="68" t="e">
        <f t="shared" si="78"/>
        <v>#REF!</v>
      </c>
      <c r="B3457" s="68" t="e">
        <f t="shared" si="79"/>
        <v>#REF!</v>
      </c>
      <c r="C3457" s="69" t="str">
        <f t="shared" si="80"/>
        <v/>
      </c>
      <c r="D3457" s="69" t="str">
        <f t="shared" si="81"/>
        <v/>
      </c>
      <c r="E3457" s="69" t="str">
        <f t="shared" si="82"/>
        <v/>
      </c>
      <c r="F3457" s="69" t="e">
        <f t="shared" si="83"/>
        <v>#VALUE!</v>
      </c>
    </row>
    <row r="3458" spans="1:6">
      <c r="A3458" s="68" t="e">
        <f t="shared" si="78"/>
        <v>#REF!</v>
      </c>
      <c r="B3458" s="68" t="e">
        <f t="shared" si="79"/>
        <v>#REF!</v>
      </c>
      <c r="C3458" s="69" t="str">
        <f t="shared" si="80"/>
        <v/>
      </c>
      <c r="D3458" s="69" t="str">
        <f t="shared" si="81"/>
        <v/>
      </c>
      <c r="E3458" s="69" t="str">
        <f t="shared" si="82"/>
        <v/>
      </c>
      <c r="F3458" s="69" t="e">
        <f t="shared" si="83"/>
        <v>#VALUE!</v>
      </c>
    </row>
    <row r="3459" spans="1:6">
      <c r="A3459" s="68" t="e">
        <f t="shared" si="78"/>
        <v>#REF!</v>
      </c>
      <c r="B3459" s="68" t="e">
        <f t="shared" si="79"/>
        <v>#REF!</v>
      </c>
      <c r="C3459" s="69" t="str">
        <f t="shared" si="80"/>
        <v/>
      </c>
      <c r="D3459" s="69" t="str">
        <f t="shared" si="81"/>
        <v/>
      </c>
      <c r="E3459" s="69" t="str">
        <f t="shared" si="82"/>
        <v/>
      </c>
      <c r="F3459" s="69" t="e">
        <f t="shared" si="83"/>
        <v>#VALUE!</v>
      </c>
    </row>
    <row r="3460" spans="1:6">
      <c r="A3460" s="68" t="e">
        <f t="shared" si="78"/>
        <v>#REF!</v>
      </c>
      <c r="B3460" s="68" t="e">
        <f t="shared" si="79"/>
        <v>#REF!</v>
      </c>
      <c r="C3460" s="69" t="str">
        <f t="shared" si="80"/>
        <v/>
      </c>
      <c r="D3460" s="69" t="str">
        <f t="shared" si="81"/>
        <v/>
      </c>
      <c r="E3460" s="69" t="str">
        <f t="shared" si="82"/>
        <v/>
      </c>
      <c r="F3460" s="69" t="e">
        <f t="shared" si="83"/>
        <v>#VALUE!</v>
      </c>
    </row>
    <row r="3461" spans="1:6">
      <c r="A3461" s="68" t="e">
        <f t="shared" si="78"/>
        <v>#REF!</v>
      </c>
      <c r="B3461" s="68" t="e">
        <f t="shared" si="79"/>
        <v>#REF!</v>
      </c>
      <c r="C3461" s="69" t="str">
        <f t="shared" si="80"/>
        <v/>
      </c>
      <c r="D3461" s="69" t="str">
        <f t="shared" si="81"/>
        <v/>
      </c>
      <c r="E3461" s="69" t="str">
        <f t="shared" si="82"/>
        <v/>
      </c>
      <c r="F3461" s="69" t="e">
        <f t="shared" si="83"/>
        <v>#VALUE!</v>
      </c>
    </row>
    <row r="3462" spans="1:6">
      <c r="A3462" s="68" t="e">
        <f t="shared" si="78"/>
        <v>#REF!</v>
      </c>
      <c r="B3462" s="68" t="e">
        <f t="shared" si="79"/>
        <v>#REF!</v>
      </c>
      <c r="C3462" s="69" t="str">
        <f t="shared" si="80"/>
        <v/>
      </c>
      <c r="D3462" s="69" t="str">
        <f t="shared" si="81"/>
        <v/>
      </c>
      <c r="E3462" s="69" t="str">
        <f t="shared" si="82"/>
        <v/>
      </c>
      <c r="F3462" s="69" t="e">
        <f t="shared" si="83"/>
        <v>#VALUE!</v>
      </c>
    </row>
    <row r="3463" spans="1:6">
      <c r="A3463" s="68" t="e">
        <f t="shared" si="78"/>
        <v>#REF!</v>
      </c>
      <c r="B3463" s="68" t="e">
        <f t="shared" si="79"/>
        <v>#REF!</v>
      </c>
      <c r="C3463" s="69" t="str">
        <f t="shared" si="80"/>
        <v/>
      </c>
      <c r="D3463" s="69" t="str">
        <f t="shared" si="81"/>
        <v/>
      </c>
      <c r="E3463" s="69" t="str">
        <f t="shared" si="82"/>
        <v/>
      </c>
      <c r="F3463" s="69" t="e">
        <f t="shared" si="83"/>
        <v>#VALUE!</v>
      </c>
    </row>
    <row r="3464" spans="1:6">
      <c r="A3464" s="68" t="e">
        <f t="shared" si="78"/>
        <v>#REF!</v>
      </c>
      <c r="B3464" s="68" t="e">
        <f t="shared" si="79"/>
        <v>#REF!</v>
      </c>
      <c r="C3464" s="69" t="str">
        <f t="shared" si="80"/>
        <v/>
      </c>
      <c r="D3464" s="69" t="str">
        <f t="shared" si="81"/>
        <v/>
      </c>
      <c r="E3464" s="69" t="str">
        <f t="shared" si="82"/>
        <v/>
      </c>
      <c r="F3464" s="69" t="e">
        <f t="shared" si="83"/>
        <v>#VALUE!</v>
      </c>
    </row>
    <row r="3465" spans="1:6">
      <c r="A3465" s="68" t="e">
        <f t="shared" si="78"/>
        <v>#REF!</v>
      </c>
      <c r="B3465" s="68" t="e">
        <f t="shared" si="79"/>
        <v>#REF!</v>
      </c>
      <c r="C3465" s="69" t="str">
        <f t="shared" si="80"/>
        <v/>
      </c>
      <c r="D3465" s="69" t="str">
        <f t="shared" si="81"/>
        <v/>
      </c>
      <c r="E3465" s="69" t="str">
        <f t="shared" si="82"/>
        <v/>
      </c>
      <c r="F3465" s="69" t="e">
        <f t="shared" si="83"/>
        <v>#VALUE!</v>
      </c>
    </row>
    <row r="3466" spans="1:6">
      <c r="A3466" s="68" t="e">
        <f t="shared" si="78"/>
        <v>#REF!</v>
      </c>
      <c r="B3466" s="68" t="e">
        <f t="shared" si="79"/>
        <v>#REF!</v>
      </c>
      <c r="C3466" s="69" t="str">
        <f t="shared" si="80"/>
        <v/>
      </c>
      <c r="D3466" s="69" t="str">
        <f t="shared" si="81"/>
        <v/>
      </c>
      <c r="E3466" s="69" t="str">
        <f t="shared" si="82"/>
        <v/>
      </c>
      <c r="F3466" s="69" t="e">
        <f t="shared" si="83"/>
        <v>#VALUE!</v>
      </c>
    </row>
    <row r="3467" spans="1:6">
      <c r="A3467" s="68" t="e">
        <f t="shared" si="78"/>
        <v>#REF!</v>
      </c>
      <c r="B3467" s="68" t="e">
        <f t="shared" si="79"/>
        <v>#REF!</v>
      </c>
      <c r="C3467" s="69" t="str">
        <f t="shared" si="80"/>
        <v/>
      </c>
      <c r="D3467" s="69" t="str">
        <f t="shared" si="81"/>
        <v/>
      </c>
      <c r="E3467" s="69" t="str">
        <f t="shared" si="82"/>
        <v/>
      </c>
      <c r="F3467" s="69" t="e">
        <f t="shared" si="83"/>
        <v>#VALUE!</v>
      </c>
    </row>
    <row r="3468" spans="1:6">
      <c r="A3468" s="68" t="e">
        <f t="shared" si="78"/>
        <v>#REF!</v>
      </c>
      <c r="B3468" s="68" t="e">
        <f t="shared" si="79"/>
        <v>#REF!</v>
      </c>
      <c r="C3468" s="69" t="str">
        <f t="shared" si="80"/>
        <v/>
      </c>
      <c r="D3468" s="69" t="str">
        <f t="shared" si="81"/>
        <v/>
      </c>
      <c r="E3468" s="69" t="str">
        <f t="shared" si="82"/>
        <v/>
      </c>
      <c r="F3468" s="69" t="e">
        <f t="shared" si="83"/>
        <v>#VALUE!</v>
      </c>
    </row>
    <row r="3469" spans="1:6">
      <c r="A3469" s="68" t="e">
        <f t="shared" si="78"/>
        <v>#REF!</v>
      </c>
      <c r="B3469" s="68" t="e">
        <f t="shared" si="79"/>
        <v>#REF!</v>
      </c>
      <c r="C3469" s="69" t="str">
        <f t="shared" si="80"/>
        <v/>
      </c>
      <c r="D3469" s="69" t="str">
        <f t="shared" si="81"/>
        <v/>
      </c>
      <c r="E3469" s="69" t="str">
        <f t="shared" si="82"/>
        <v/>
      </c>
      <c r="F3469" s="69" t="e">
        <f t="shared" si="83"/>
        <v>#VALUE!</v>
      </c>
    </row>
    <row r="3470" spans="1:6">
      <c r="A3470" s="68" t="e">
        <f t="shared" si="78"/>
        <v>#REF!</v>
      </c>
      <c r="B3470" s="68" t="e">
        <f t="shared" si="79"/>
        <v>#REF!</v>
      </c>
      <c r="C3470" s="69" t="str">
        <f t="shared" si="80"/>
        <v/>
      </c>
      <c r="D3470" s="69" t="str">
        <f t="shared" si="81"/>
        <v/>
      </c>
      <c r="E3470" s="69" t="str">
        <f t="shared" si="82"/>
        <v/>
      </c>
      <c r="F3470" s="69" t="e">
        <f t="shared" si="83"/>
        <v>#VALUE!</v>
      </c>
    </row>
    <row r="3471" spans="1:6">
      <c r="A3471" s="68" t="e">
        <f t="shared" si="78"/>
        <v>#REF!</v>
      </c>
      <c r="B3471" s="68" t="e">
        <f t="shared" si="79"/>
        <v>#REF!</v>
      </c>
      <c r="C3471" s="69" t="str">
        <f t="shared" si="80"/>
        <v/>
      </c>
      <c r="D3471" s="69" t="str">
        <f t="shared" si="81"/>
        <v/>
      </c>
      <c r="E3471" s="69" t="str">
        <f t="shared" si="82"/>
        <v/>
      </c>
      <c r="F3471" s="69" t="e">
        <f t="shared" si="83"/>
        <v>#VALUE!</v>
      </c>
    </row>
    <row r="3472" spans="1:6">
      <c r="A3472" s="68" t="e">
        <f t="shared" si="78"/>
        <v>#REF!</v>
      </c>
      <c r="B3472" s="68" t="e">
        <f t="shared" si="79"/>
        <v>#REF!</v>
      </c>
      <c r="C3472" s="69" t="str">
        <f t="shared" si="80"/>
        <v/>
      </c>
      <c r="D3472" s="69" t="str">
        <f t="shared" si="81"/>
        <v/>
      </c>
      <c r="E3472" s="69" t="str">
        <f t="shared" si="82"/>
        <v/>
      </c>
      <c r="F3472" s="69" t="e">
        <f t="shared" si="83"/>
        <v>#VALUE!</v>
      </c>
    </row>
    <row r="3473" spans="1:6">
      <c r="A3473" s="68" t="e">
        <f t="shared" si="78"/>
        <v>#REF!</v>
      </c>
      <c r="B3473" s="68" t="e">
        <f t="shared" si="79"/>
        <v>#REF!</v>
      </c>
      <c r="C3473" s="69" t="str">
        <f t="shared" si="80"/>
        <v/>
      </c>
      <c r="D3473" s="69" t="str">
        <f t="shared" si="81"/>
        <v/>
      </c>
      <c r="E3473" s="69" t="str">
        <f t="shared" si="82"/>
        <v/>
      </c>
      <c r="F3473" s="69" t="e">
        <f t="shared" si="83"/>
        <v>#VALUE!</v>
      </c>
    </row>
    <row r="3474" spans="1:6">
      <c r="A3474" s="68" t="e">
        <f t="shared" si="78"/>
        <v>#REF!</v>
      </c>
      <c r="B3474" s="68" t="e">
        <f t="shared" si="79"/>
        <v>#REF!</v>
      </c>
      <c r="C3474" s="69" t="str">
        <f t="shared" si="80"/>
        <v/>
      </c>
      <c r="D3474" s="69" t="str">
        <f t="shared" si="81"/>
        <v/>
      </c>
      <c r="E3474" s="69" t="str">
        <f t="shared" si="82"/>
        <v/>
      </c>
      <c r="F3474" s="69" t="e">
        <f t="shared" si="83"/>
        <v>#VALUE!</v>
      </c>
    </row>
    <row r="3475" spans="1:6">
      <c r="A3475" s="68" t="e">
        <f t="shared" si="78"/>
        <v>#REF!</v>
      </c>
      <c r="B3475" s="68" t="e">
        <f t="shared" si="79"/>
        <v>#REF!</v>
      </c>
      <c r="C3475" s="69" t="str">
        <f t="shared" si="80"/>
        <v/>
      </c>
      <c r="D3475" s="69" t="str">
        <f t="shared" si="81"/>
        <v/>
      </c>
      <c r="E3475" s="69" t="str">
        <f t="shared" si="82"/>
        <v/>
      </c>
      <c r="F3475" s="69" t="e">
        <f t="shared" si="83"/>
        <v>#VALUE!</v>
      </c>
    </row>
    <row r="3476" spans="1:6">
      <c r="A3476" s="68" t="e">
        <f t="shared" si="78"/>
        <v>#REF!</v>
      </c>
      <c r="B3476" s="68" t="e">
        <f t="shared" si="79"/>
        <v>#REF!</v>
      </c>
      <c r="C3476" s="69" t="str">
        <f t="shared" si="80"/>
        <v/>
      </c>
      <c r="D3476" s="69" t="str">
        <f t="shared" si="81"/>
        <v/>
      </c>
      <c r="E3476" s="69" t="str">
        <f t="shared" si="82"/>
        <v/>
      </c>
      <c r="F3476" s="69" t="e">
        <f t="shared" si="83"/>
        <v>#VALUE!</v>
      </c>
    </row>
    <row r="3477" spans="1:6">
      <c r="A3477" s="68" t="e">
        <f t="shared" si="78"/>
        <v>#REF!</v>
      </c>
      <c r="B3477" s="68" t="e">
        <f t="shared" si="79"/>
        <v>#REF!</v>
      </c>
      <c r="C3477" s="69" t="str">
        <f t="shared" si="80"/>
        <v/>
      </c>
      <c r="D3477" s="69" t="str">
        <f t="shared" si="81"/>
        <v/>
      </c>
      <c r="E3477" s="69" t="str">
        <f t="shared" si="82"/>
        <v/>
      </c>
      <c r="F3477" s="69" t="e">
        <f t="shared" si="83"/>
        <v>#VALUE!</v>
      </c>
    </row>
    <row r="3478" spans="1:6">
      <c r="A3478" s="68" t="e">
        <f t="shared" si="78"/>
        <v>#REF!</v>
      </c>
      <c r="B3478" s="68" t="e">
        <f t="shared" si="79"/>
        <v>#REF!</v>
      </c>
      <c r="C3478" s="69" t="str">
        <f t="shared" si="80"/>
        <v/>
      </c>
      <c r="D3478" s="69" t="str">
        <f t="shared" si="81"/>
        <v/>
      </c>
      <c r="E3478" s="69" t="str">
        <f t="shared" si="82"/>
        <v/>
      </c>
      <c r="F3478" s="69" t="e">
        <f t="shared" si="83"/>
        <v>#VALUE!</v>
      </c>
    </row>
    <row r="3479" spans="1:6">
      <c r="A3479" s="68" t="e">
        <f t="shared" si="78"/>
        <v>#REF!</v>
      </c>
      <c r="B3479" s="68" t="e">
        <f t="shared" si="79"/>
        <v>#REF!</v>
      </c>
      <c r="C3479" s="69" t="str">
        <f t="shared" si="80"/>
        <v/>
      </c>
      <c r="D3479" s="69" t="str">
        <f t="shared" si="81"/>
        <v/>
      </c>
      <c r="E3479" s="69" t="str">
        <f t="shared" si="82"/>
        <v/>
      </c>
      <c r="F3479" s="69" t="e">
        <f t="shared" si="83"/>
        <v>#VALUE!</v>
      </c>
    </row>
    <row r="3480" spans="1:6">
      <c r="A3480" s="68" t="e">
        <f t="shared" si="78"/>
        <v>#REF!</v>
      </c>
      <c r="B3480" s="68" t="e">
        <f t="shared" si="79"/>
        <v>#REF!</v>
      </c>
      <c r="C3480" s="69" t="str">
        <f t="shared" si="80"/>
        <v/>
      </c>
      <c r="D3480" s="69" t="str">
        <f t="shared" si="81"/>
        <v/>
      </c>
      <c r="E3480" s="69" t="str">
        <f t="shared" si="82"/>
        <v/>
      </c>
      <c r="F3480" s="69" t="e">
        <f t="shared" si="83"/>
        <v>#VALUE!</v>
      </c>
    </row>
    <row r="3481" spans="1:6">
      <c r="A3481" s="68" t="e">
        <f t="shared" si="78"/>
        <v>#REF!</v>
      </c>
      <c r="B3481" s="68" t="e">
        <f t="shared" si="79"/>
        <v>#REF!</v>
      </c>
      <c r="C3481" s="69" t="str">
        <f t="shared" si="80"/>
        <v/>
      </c>
      <c r="D3481" s="69" t="str">
        <f t="shared" si="81"/>
        <v/>
      </c>
      <c r="E3481" s="69" t="str">
        <f t="shared" si="82"/>
        <v/>
      </c>
      <c r="F3481" s="69" t="e">
        <f t="shared" si="83"/>
        <v>#VALUE!</v>
      </c>
    </row>
    <row r="3482" spans="1:6">
      <c r="A3482" s="68" t="e">
        <f t="shared" si="78"/>
        <v>#REF!</v>
      </c>
      <c r="B3482" s="68" t="e">
        <f t="shared" si="79"/>
        <v>#REF!</v>
      </c>
      <c r="C3482" s="69" t="str">
        <f t="shared" si="80"/>
        <v/>
      </c>
      <c r="D3482" s="69" t="str">
        <f t="shared" si="81"/>
        <v/>
      </c>
      <c r="E3482" s="69" t="str">
        <f t="shared" si="82"/>
        <v/>
      </c>
      <c r="F3482" s="69" t="e">
        <f t="shared" si="83"/>
        <v>#VALUE!</v>
      </c>
    </row>
    <row r="3483" spans="1:6">
      <c r="A3483" s="68" t="e">
        <f t="shared" si="78"/>
        <v>#REF!</v>
      </c>
      <c r="B3483" s="68" t="e">
        <f t="shared" si="79"/>
        <v>#REF!</v>
      </c>
      <c r="C3483" s="69" t="str">
        <f t="shared" si="80"/>
        <v/>
      </c>
      <c r="D3483" s="69" t="str">
        <f t="shared" si="81"/>
        <v/>
      </c>
      <c r="E3483" s="69" t="str">
        <f t="shared" si="82"/>
        <v/>
      </c>
      <c r="F3483" s="69" t="e">
        <f t="shared" si="83"/>
        <v>#VALUE!</v>
      </c>
    </row>
    <row r="3484" spans="1:6">
      <c r="A3484" s="68" t="e">
        <f t="shared" si="78"/>
        <v>#REF!</v>
      </c>
      <c r="B3484" s="68" t="e">
        <f t="shared" si="79"/>
        <v>#REF!</v>
      </c>
      <c r="C3484" s="69" t="str">
        <f t="shared" si="80"/>
        <v/>
      </c>
      <c r="D3484" s="69" t="str">
        <f t="shared" si="81"/>
        <v/>
      </c>
      <c r="E3484" s="69" t="str">
        <f t="shared" si="82"/>
        <v/>
      </c>
      <c r="F3484" s="69" t="e">
        <f t="shared" si="83"/>
        <v>#VALUE!</v>
      </c>
    </row>
    <row r="3485" spans="1:6">
      <c r="A3485" s="68" t="e">
        <f t="shared" si="78"/>
        <v>#REF!</v>
      </c>
      <c r="B3485" s="68" t="e">
        <f t="shared" si="79"/>
        <v>#REF!</v>
      </c>
      <c r="C3485" s="69" t="str">
        <f t="shared" si="80"/>
        <v/>
      </c>
      <c r="D3485" s="69" t="str">
        <f t="shared" si="81"/>
        <v/>
      </c>
      <c r="E3485" s="69" t="str">
        <f t="shared" si="82"/>
        <v/>
      </c>
      <c r="F3485" s="69" t="e">
        <f t="shared" si="83"/>
        <v>#VALUE!</v>
      </c>
    </row>
    <row r="3486" spans="1:6">
      <c r="A3486" s="68" t="e">
        <f t="shared" si="78"/>
        <v>#REF!</v>
      </c>
      <c r="B3486" s="68" t="e">
        <f t="shared" si="79"/>
        <v>#REF!</v>
      </c>
      <c r="C3486" s="69" t="str">
        <f t="shared" si="80"/>
        <v/>
      </c>
      <c r="D3486" s="69" t="str">
        <f t="shared" si="81"/>
        <v/>
      </c>
      <c r="E3486" s="69" t="str">
        <f t="shared" si="82"/>
        <v/>
      </c>
      <c r="F3486" s="69" t="e">
        <f t="shared" si="83"/>
        <v>#VALUE!</v>
      </c>
    </row>
    <row r="3487" spans="1:6">
      <c r="A3487" s="68" t="e">
        <f t="shared" si="78"/>
        <v>#REF!</v>
      </c>
      <c r="B3487" s="68" t="e">
        <f t="shared" si="79"/>
        <v>#REF!</v>
      </c>
      <c r="C3487" s="69" t="str">
        <f t="shared" si="80"/>
        <v/>
      </c>
      <c r="D3487" s="69" t="str">
        <f t="shared" si="81"/>
        <v/>
      </c>
      <c r="E3487" s="69" t="str">
        <f t="shared" si="82"/>
        <v/>
      </c>
      <c r="F3487" s="69" t="e">
        <f t="shared" si="83"/>
        <v>#VALUE!</v>
      </c>
    </row>
    <row r="3488" spans="1:6">
      <c r="A3488" s="68" t="e">
        <f t="shared" si="78"/>
        <v>#REF!</v>
      </c>
      <c r="B3488" s="68" t="e">
        <f t="shared" si="79"/>
        <v>#REF!</v>
      </c>
      <c r="C3488" s="69" t="str">
        <f t="shared" si="80"/>
        <v/>
      </c>
      <c r="D3488" s="69" t="str">
        <f t="shared" si="81"/>
        <v/>
      </c>
      <c r="E3488" s="69" t="str">
        <f t="shared" si="82"/>
        <v/>
      </c>
      <c r="F3488" s="69" t="e">
        <f t="shared" si="83"/>
        <v>#VALUE!</v>
      </c>
    </row>
    <row r="3489" spans="1:6">
      <c r="A3489" s="68" t="e">
        <f t="shared" si="78"/>
        <v>#REF!</v>
      </c>
      <c r="B3489" s="68" t="e">
        <f t="shared" si="79"/>
        <v>#REF!</v>
      </c>
      <c r="C3489" s="69" t="str">
        <f t="shared" si="80"/>
        <v/>
      </c>
      <c r="D3489" s="69" t="str">
        <f t="shared" si="81"/>
        <v/>
      </c>
      <c r="E3489" s="69" t="str">
        <f t="shared" si="82"/>
        <v/>
      </c>
      <c r="F3489" s="69" t="e">
        <f t="shared" si="83"/>
        <v>#VALUE!</v>
      </c>
    </row>
    <row r="3490" spans="1:6">
      <c r="A3490" s="68" t="e">
        <f t="shared" si="78"/>
        <v>#REF!</v>
      </c>
      <c r="B3490" s="68" t="e">
        <f t="shared" si="79"/>
        <v>#REF!</v>
      </c>
      <c r="C3490" s="69" t="str">
        <f t="shared" si="80"/>
        <v/>
      </c>
      <c r="D3490" s="69" t="str">
        <f t="shared" si="81"/>
        <v/>
      </c>
      <c r="E3490" s="69" t="str">
        <f t="shared" si="82"/>
        <v/>
      </c>
      <c r="F3490" s="69" t="e">
        <f t="shared" si="83"/>
        <v>#VALUE!</v>
      </c>
    </row>
    <row r="3491" spans="1:6">
      <c r="A3491" s="68" t="e">
        <f t="shared" si="78"/>
        <v>#REF!</v>
      </c>
      <c r="B3491" s="68" t="e">
        <f t="shared" si="79"/>
        <v>#REF!</v>
      </c>
      <c r="C3491" s="69" t="str">
        <f t="shared" si="80"/>
        <v/>
      </c>
      <c r="D3491" s="69" t="str">
        <f t="shared" si="81"/>
        <v/>
      </c>
      <c r="E3491" s="69" t="str">
        <f t="shared" si="82"/>
        <v/>
      </c>
      <c r="F3491" s="69" t="e">
        <f t="shared" si="83"/>
        <v>#VALUE!</v>
      </c>
    </row>
    <row r="3492" spans="1:6">
      <c r="A3492" s="68" t="e">
        <f t="shared" si="78"/>
        <v>#REF!</v>
      </c>
      <c r="B3492" s="68" t="e">
        <f t="shared" si="79"/>
        <v>#REF!</v>
      </c>
      <c r="C3492" s="69" t="str">
        <f t="shared" si="80"/>
        <v/>
      </c>
      <c r="D3492" s="69" t="str">
        <f t="shared" si="81"/>
        <v/>
      </c>
      <c r="E3492" s="69" t="str">
        <f t="shared" si="82"/>
        <v/>
      </c>
      <c r="F3492" s="69" t="e">
        <f t="shared" si="83"/>
        <v>#VALUE!</v>
      </c>
    </row>
    <row r="3493" spans="1:6">
      <c r="A3493" s="68" t="e">
        <f t="shared" si="78"/>
        <v>#REF!</v>
      </c>
      <c r="B3493" s="68" t="e">
        <f t="shared" si="79"/>
        <v>#REF!</v>
      </c>
      <c r="C3493" s="69" t="str">
        <f t="shared" si="80"/>
        <v/>
      </c>
      <c r="D3493" s="69" t="str">
        <f t="shared" si="81"/>
        <v/>
      </c>
      <c r="E3493" s="69" t="str">
        <f t="shared" si="82"/>
        <v/>
      </c>
      <c r="F3493" s="69" t="e">
        <f t="shared" si="83"/>
        <v>#VALUE!</v>
      </c>
    </row>
    <row r="3494" spans="1:6">
      <c r="A3494" s="68" t="e">
        <f t="shared" si="78"/>
        <v>#REF!</v>
      </c>
      <c r="B3494" s="68" t="e">
        <f t="shared" si="79"/>
        <v>#REF!</v>
      </c>
      <c r="C3494" s="69" t="str">
        <f t="shared" si="80"/>
        <v/>
      </c>
      <c r="D3494" s="69" t="str">
        <f t="shared" si="81"/>
        <v/>
      </c>
      <c r="E3494" s="69" t="str">
        <f t="shared" si="82"/>
        <v/>
      </c>
      <c r="F3494" s="69" t="e">
        <f t="shared" si="83"/>
        <v>#VALUE!</v>
      </c>
    </row>
    <row r="3495" spans="1:6">
      <c r="A3495" s="68" t="e">
        <f t="shared" si="78"/>
        <v>#REF!</v>
      </c>
      <c r="B3495" s="68" t="e">
        <f t="shared" si="79"/>
        <v>#REF!</v>
      </c>
      <c r="C3495" s="69" t="str">
        <f t="shared" si="80"/>
        <v/>
      </c>
      <c r="D3495" s="69" t="str">
        <f t="shared" si="81"/>
        <v/>
      </c>
      <c r="E3495" s="69" t="str">
        <f t="shared" si="82"/>
        <v/>
      </c>
      <c r="F3495" s="69" t="e">
        <f t="shared" si="83"/>
        <v>#VALUE!</v>
      </c>
    </row>
    <row r="3496" spans="1:6">
      <c r="A3496" s="68" t="e">
        <f t="shared" si="78"/>
        <v>#REF!</v>
      </c>
      <c r="B3496" s="68" t="e">
        <f t="shared" si="79"/>
        <v>#REF!</v>
      </c>
      <c r="C3496" s="69" t="str">
        <f t="shared" si="80"/>
        <v/>
      </c>
      <c r="D3496" s="69" t="str">
        <f t="shared" si="81"/>
        <v/>
      </c>
      <c r="E3496" s="69" t="str">
        <f t="shared" si="82"/>
        <v/>
      </c>
      <c r="F3496" s="69" t="e">
        <f t="shared" si="83"/>
        <v>#VALUE!</v>
      </c>
    </row>
    <row r="3497" spans="1:6">
      <c r="A3497" s="68" t="e">
        <f t="shared" si="78"/>
        <v>#REF!</v>
      </c>
      <c r="B3497" s="68" t="e">
        <f t="shared" si="79"/>
        <v>#REF!</v>
      </c>
      <c r="C3497" s="69" t="str">
        <f t="shared" si="80"/>
        <v/>
      </c>
      <c r="D3497" s="69" t="str">
        <f t="shared" si="81"/>
        <v/>
      </c>
      <c r="E3497" s="69" t="str">
        <f t="shared" si="82"/>
        <v/>
      </c>
      <c r="F3497" s="69" t="e">
        <f t="shared" si="83"/>
        <v>#VALUE!</v>
      </c>
    </row>
    <row r="3498" spans="1:6">
      <c r="A3498" s="68" t="e">
        <f t="shared" si="78"/>
        <v>#REF!</v>
      </c>
      <c r="B3498" s="68" t="e">
        <f t="shared" si="79"/>
        <v>#REF!</v>
      </c>
      <c r="C3498" s="69" t="str">
        <f t="shared" si="80"/>
        <v/>
      </c>
      <c r="D3498" s="69" t="str">
        <f t="shared" si="81"/>
        <v/>
      </c>
      <c r="E3498" s="69" t="str">
        <f t="shared" si="82"/>
        <v/>
      </c>
      <c r="F3498" s="69" t="e">
        <f t="shared" si="83"/>
        <v>#VALUE!</v>
      </c>
    </row>
    <row r="3499" spans="1:6">
      <c r="A3499" s="68" t="e">
        <f t="shared" si="78"/>
        <v>#REF!</v>
      </c>
      <c r="B3499" s="68" t="e">
        <f t="shared" si="79"/>
        <v>#REF!</v>
      </c>
      <c r="C3499" s="69" t="str">
        <f t="shared" si="80"/>
        <v/>
      </c>
      <c r="D3499" s="69" t="str">
        <f t="shared" si="81"/>
        <v/>
      </c>
      <c r="E3499" s="69" t="str">
        <f t="shared" si="82"/>
        <v/>
      </c>
      <c r="F3499" s="69" t="e">
        <f t="shared" si="83"/>
        <v>#VALUE!</v>
      </c>
    </row>
    <row r="3500" spans="1:6">
      <c r="A3500" s="68" t="e">
        <f t="shared" si="78"/>
        <v>#REF!</v>
      </c>
      <c r="B3500" s="68" t="e">
        <f t="shared" si="79"/>
        <v>#REF!</v>
      </c>
      <c r="C3500" s="69" t="str">
        <f t="shared" si="80"/>
        <v/>
      </c>
      <c r="D3500" s="69" t="str">
        <f t="shared" si="81"/>
        <v/>
      </c>
      <c r="E3500" s="69" t="str">
        <f t="shared" si="82"/>
        <v/>
      </c>
      <c r="F3500" s="69" t="e">
        <f t="shared" si="83"/>
        <v>#VALUE!</v>
      </c>
    </row>
    <row r="3501" spans="1:6">
      <c r="A3501" s="68" t="e">
        <f t="shared" si="78"/>
        <v>#REF!</v>
      </c>
      <c r="B3501" s="68" t="e">
        <f t="shared" si="79"/>
        <v>#REF!</v>
      </c>
      <c r="C3501" s="69" t="str">
        <f t="shared" si="80"/>
        <v/>
      </c>
      <c r="D3501" s="69" t="str">
        <f t="shared" si="81"/>
        <v/>
      </c>
      <c r="E3501" s="69" t="str">
        <f t="shared" si="82"/>
        <v/>
      </c>
      <c r="F3501" s="69" t="e">
        <f t="shared" si="83"/>
        <v>#VALUE!</v>
      </c>
    </row>
    <row r="3502" spans="1:6">
      <c r="A3502" s="68" t="e">
        <f t="shared" si="78"/>
        <v>#REF!</v>
      </c>
      <c r="B3502" s="68" t="e">
        <f t="shared" si="79"/>
        <v>#REF!</v>
      </c>
      <c r="C3502" s="69" t="str">
        <f t="shared" si="80"/>
        <v/>
      </c>
      <c r="D3502" s="69" t="str">
        <f t="shared" si="81"/>
        <v/>
      </c>
      <c r="E3502" s="69" t="str">
        <f t="shared" si="82"/>
        <v/>
      </c>
      <c r="F3502" s="69" t="e">
        <f t="shared" si="83"/>
        <v>#VALUE!</v>
      </c>
    </row>
    <row r="3503" spans="1:6">
      <c r="A3503" s="68" t="e">
        <f t="shared" si="78"/>
        <v>#REF!</v>
      </c>
      <c r="B3503" s="68" t="e">
        <f t="shared" si="79"/>
        <v>#REF!</v>
      </c>
      <c r="C3503" s="69" t="str">
        <f t="shared" si="80"/>
        <v/>
      </c>
      <c r="D3503" s="69" t="str">
        <f t="shared" si="81"/>
        <v/>
      </c>
      <c r="E3503" s="69" t="str">
        <f t="shared" si="82"/>
        <v/>
      </c>
      <c r="F3503" s="69" t="e">
        <f t="shared" si="83"/>
        <v>#VALUE!</v>
      </c>
    </row>
    <row r="3504" spans="1:6">
      <c r="A3504" s="68" t="e">
        <f t="shared" si="78"/>
        <v>#REF!</v>
      </c>
      <c r="B3504" s="68" t="e">
        <f t="shared" si="79"/>
        <v>#REF!</v>
      </c>
      <c r="C3504" s="69" t="str">
        <f t="shared" si="80"/>
        <v/>
      </c>
      <c r="D3504" s="69" t="str">
        <f t="shared" si="81"/>
        <v/>
      </c>
      <c r="E3504" s="69" t="str">
        <f t="shared" si="82"/>
        <v/>
      </c>
      <c r="F3504" s="69" t="e">
        <f t="shared" si="83"/>
        <v>#VALUE!</v>
      </c>
    </row>
    <row r="3505" spans="1:6">
      <c r="A3505" s="68" t="e">
        <f t="shared" si="78"/>
        <v>#REF!</v>
      </c>
      <c r="B3505" s="68" t="e">
        <f t="shared" si="79"/>
        <v>#REF!</v>
      </c>
      <c r="C3505" s="69" t="str">
        <f t="shared" si="80"/>
        <v/>
      </c>
      <c r="D3505" s="69" t="str">
        <f t="shared" si="81"/>
        <v/>
      </c>
      <c r="E3505" s="69" t="str">
        <f t="shared" si="82"/>
        <v/>
      </c>
      <c r="F3505" s="69" t="e">
        <f t="shared" si="83"/>
        <v>#VALUE!</v>
      </c>
    </row>
    <row r="3506" spans="1:6">
      <c r="A3506" s="68" t="e">
        <f t="shared" si="78"/>
        <v>#REF!</v>
      </c>
      <c r="B3506" s="68" t="e">
        <f t="shared" si="79"/>
        <v>#REF!</v>
      </c>
      <c r="C3506" s="69" t="str">
        <f t="shared" si="80"/>
        <v/>
      </c>
      <c r="D3506" s="69" t="str">
        <f t="shared" si="81"/>
        <v/>
      </c>
      <c r="E3506" s="69" t="str">
        <f t="shared" si="82"/>
        <v/>
      </c>
      <c r="F3506" s="69" t="e">
        <f t="shared" si="83"/>
        <v>#VALUE!</v>
      </c>
    </row>
    <row r="3507" spans="1:6">
      <c r="A3507" s="68" t="e">
        <f t="shared" si="78"/>
        <v>#REF!</v>
      </c>
      <c r="B3507" s="68" t="e">
        <f t="shared" si="79"/>
        <v>#REF!</v>
      </c>
      <c r="C3507" s="69" t="str">
        <f t="shared" si="80"/>
        <v/>
      </c>
      <c r="D3507" s="69" t="str">
        <f t="shared" si="81"/>
        <v/>
      </c>
      <c r="E3507" s="69" t="str">
        <f t="shared" si="82"/>
        <v/>
      </c>
      <c r="F3507" s="69" t="e">
        <f t="shared" si="83"/>
        <v>#VALUE!</v>
      </c>
    </row>
    <row r="3508" spans="1:6">
      <c r="A3508" s="68" t="e">
        <f t="shared" si="78"/>
        <v>#REF!</v>
      </c>
      <c r="B3508" s="68" t="e">
        <f t="shared" si="79"/>
        <v>#REF!</v>
      </c>
      <c r="C3508" s="69" t="str">
        <f t="shared" si="80"/>
        <v/>
      </c>
      <c r="D3508" s="69" t="str">
        <f t="shared" si="81"/>
        <v/>
      </c>
      <c r="E3508" s="69" t="str">
        <f t="shared" si="82"/>
        <v/>
      </c>
      <c r="F3508" s="69" t="e">
        <f t="shared" si="83"/>
        <v>#VALUE!</v>
      </c>
    </row>
    <row r="3509" spans="1:6">
      <c r="A3509" s="68" t="e">
        <f t="shared" si="78"/>
        <v>#REF!</v>
      </c>
      <c r="B3509" s="68" t="e">
        <f t="shared" si="79"/>
        <v>#REF!</v>
      </c>
      <c r="C3509" s="69" t="str">
        <f t="shared" si="80"/>
        <v/>
      </c>
      <c r="D3509" s="69" t="str">
        <f t="shared" si="81"/>
        <v/>
      </c>
      <c r="E3509" s="69" t="str">
        <f t="shared" si="82"/>
        <v/>
      </c>
      <c r="F3509" s="69" t="e">
        <f t="shared" si="83"/>
        <v>#VALUE!</v>
      </c>
    </row>
    <row r="3510" spans="1:6">
      <c r="A3510" s="68" t="e">
        <f t="shared" si="78"/>
        <v>#REF!</v>
      </c>
      <c r="B3510" s="68" t="e">
        <f t="shared" si="79"/>
        <v>#REF!</v>
      </c>
      <c r="C3510" s="69" t="str">
        <f t="shared" si="80"/>
        <v/>
      </c>
      <c r="D3510" s="69" t="str">
        <f t="shared" si="81"/>
        <v/>
      </c>
      <c r="E3510" s="69" t="str">
        <f t="shared" si="82"/>
        <v/>
      </c>
      <c r="F3510" s="69" t="e">
        <f t="shared" si="83"/>
        <v>#VALUE!</v>
      </c>
    </row>
    <row r="3511" spans="1:6">
      <c r="A3511" s="68" t="e">
        <f t="shared" si="78"/>
        <v>#REF!</v>
      </c>
      <c r="B3511" s="68" t="e">
        <f t="shared" si="79"/>
        <v>#REF!</v>
      </c>
      <c r="C3511" s="69" t="str">
        <f t="shared" si="80"/>
        <v/>
      </c>
      <c r="D3511" s="69" t="str">
        <f t="shared" si="81"/>
        <v/>
      </c>
      <c r="E3511" s="69" t="str">
        <f t="shared" si="82"/>
        <v/>
      </c>
      <c r="F3511" s="69" t="e">
        <f t="shared" si="83"/>
        <v>#VALUE!</v>
      </c>
    </row>
    <row r="3512" spans="1:6">
      <c r="A3512" s="68" t="e">
        <f t="shared" si="78"/>
        <v>#REF!</v>
      </c>
      <c r="B3512" s="68" t="e">
        <f t="shared" si="79"/>
        <v>#REF!</v>
      </c>
      <c r="C3512" s="69" t="str">
        <f t="shared" si="80"/>
        <v/>
      </c>
      <c r="D3512" s="69" t="str">
        <f t="shared" si="81"/>
        <v/>
      </c>
      <c r="E3512" s="69" t="str">
        <f t="shared" si="82"/>
        <v/>
      </c>
      <c r="F3512" s="69" t="e">
        <f t="shared" si="83"/>
        <v>#VALUE!</v>
      </c>
    </row>
    <row r="3513" spans="1:6">
      <c r="A3513" s="68" t="e">
        <f t="shared" si="78"/>
        <v>#REF!</v>
      </c>
      <c r="B3513" s="68" t="e">
        <f t="shared" si="79"/>
        <v>#REF!</v>
      </c>
      <c r="C3513" s="69" t="str">
        <f t="shared" si="80"/>
        <v/>
      </c>
      <c r="D3513" s="69" t="str">
        <f t="shared" si="81"/>
        <v/>
      </c>
      <c r="E3513" s="69" t="str">
        <f t="shared" si="82"/>
        <v/>
      </c>
      <c r="F3513" s="69" t="e">
        <f t="shared" si="83"/>
        <v>#VALUE!</v>
      </c>
    </row>
    <row r="3514" spans="1:6">
      <c r="A3514" s="68" t="e">
        <f t="shared" si="78"/>
        <v>#REF!</v>
      </c>
      <c r="B3514" s="68" t="e">
        <f t="shared" si="79"/>
        <v>#REF!</v>
      </c>
      <c r="C3514" s="69" t="str">
        <f t="shared" si="80"/>
        <v/>
      </c>
      <c r="D3514" s="69" t="str">
        <f t="shared" si="81"/>
        <v/>
      </c>
      <c r="E3514" s="69" t="str">
        <f t="shared" si="82"/>
        <v/>
      </c>
      <c r="F3514" s="69" t="e">
        <f t="shared" si="83"/>
        <v>#VALUE!</v>
      </c>
    </row>
    <row r="3515" spans="1:6">
      <c r="A3515" s="68" t="e">
        <f t="shared" si="78"/>
        <v>#REF!</v>
      </c>
      <c r="B3515" s="68" t="e">
        <f t="shared" si="79"/>
        <v>#REF!</v>
      </c>
      <c r="C3515" s="69" t="str">
        <f t="shared" si="80"/>
        <v/>
      </c>
      <c r="D3515" s="69" t="str">
        <f t="shared" si="81"/>
        <v/>
      </c>
      <c r="E3515" s="69" t="str">
        <f t="shared" si="82"/>
        <v/>
      </c>
      <c r="F3515" s="69" t="e">
        <f t="shared" si="83"/>
        <v>#VALUE!</v>
      </c>
    </row>
    <row r="3516" spans="1:6">
      <c r="A3516" s="68" t="e">
        <f t="shared" si="78"/>
        <v>#REF!</v>
      </c>
      <c r="B3516" s="68" t="e">
        <f t="shared" si="79"/>
        <v>#REF!</v>
      </c>
      <c r="C3516" s="69" t="str">
        <f t="shared" si="80"/>
        <v/>
      </c>
      <c r="D3516" s="69" t="str">
        <f t="shared" si="81"/>
        <v/>
      </c>
      <c r="E3516" s="69" t="str">
        <f t="shared" si="82"/>
        <v/>
      </c>
      <c r="F3516" s="69" t="e">
        <f t="shared" si="83"/>
        <v>#VALUE!</v>
      </c>
    </row>
    <row r="3517" spans="1:6">
      <c r="A3517" s="68" t="e">
        <f t="shared" si="78"/>
        <v>#REF!</v>
      </c>
      <c r="B3517" s="68" t="e">
        <f t="shared" si="79"/>
        <v>#REF!</v>
      </c>
      <c r="C3517" s="69" t="str">
        <f t="shared" si="80"/>
        <v/>
      </c>
      <c r="D3517" s="69" t="str">
        <f t="shared" si="81"/>
        <v/>
      </c>
      <c r="E3517" s="69" t="str">
        <f t="shared" si="82"/>
        <v/>
      </c>
      <c r="F3517" s="69" t="e">
        <f t="shared" si="83"/>
        <v>#VALUE!</v>
      </c>
    </row>
    <row r="3518" spans="1:6">
      <c r="A3518" s="68" t="e">
        <f t="shared" si="78"/>
        <v>#REF!</v>
      </c>
      <c r="B3518" s="68" t="e">
        <f t="shared" si="79"/>
        <v>#REF!</v>
      </c>
      <c r="C3518" s="69" t="str">
        <f t="shared" si="80"/>
        <v/>
      </c>
      <c r="D3518" s="69" t="str">
        <f t="shared" si="81"/>
        <v/>
      </c>
      <c r="E3518" s="69" t="str">
        <f t="shared" si="82"/>
        <v/>
      </c>
      <c r="F3518" s="69" t="e">
        <f t="shared" si="83"/>
        <v>#VALUE!</v>
      </c>
    </row>
    <row r="3519" spans="1:6">
      <c r="A3519" s="68" t="e">
        <f t="shared" si="78"/>
        <v>#REF!</v>
      </c>
      <c r="B3519" s="68" t="e">
        <f t="shared" si="79"/>
        <v>#REF!</v>
      </c>
      <c r="C3519" s="69" t="str">
        <f t="shared" si="80"/>
        <v/>
      </c>
      <c r="D3519" s="69" t="str">
        <f t="shared" si="81"/>
        <v/>
      </c>
      <c r="E3519" s="69" t="str">
        <f t="shared" si="82"/>
        <v/>
      </c>
      <c r="F3519" s="69" t="e">
        <f t="shared" si="83"/>
        <v>#VALUE!</v>
      </c>
    </row>
    <row r="3520" spans="1:6">
      <c r="A3520" s="68" t="e">
        <f t="shared" si="78"/>
        <v>#REF!</v>
      </c>
      <c r="B3520" s="68" t="e">
        <f t="shared" si="79"/>
        <v>#REF!</v>
      </c>
      <c r="C3520" s="69" t="str">
        <f t="shared" si="80"/>
        <v/>
      </c>
      <c r="D3520" s="69" t="str">
        <f t="shared" si="81"/>
        <v/>
      </c>
      <c r="E3520" s="69" t="str">
        <f t="shared" si="82"/>
        <v/>
      </c>
      <c r="F3520" s="69" t="e">
        <f t="shared" si="83"/>
        <v>#VALUE!</v>
      </c>
    </row>
    <row r="3521" spans="1:6">
      <c r="A3521" s="68" t="e">
        <f t="shared" si="78"/>
        <v>#REF!</v>
      </c>
      <c r="B3521" s="68" t="e">
        <f t="shared" si="79"/>
        <v>#REF!</v>
      </c>
      <c r="C3521" s="69" t="str">
        <f t="shared" si="80"/>
        <v/>
      </c>
      <c r="D3521" s="69" t="str">
        <f t="shared" si="81"/>
        <v/>
      </c>
      <c r="E3521" s="69" t="str">
        <f t="shared" si="82"/>
        <v/>
      </c>
      <c r="F3521" s="69" t="e">
        <f t="shared" si="83"/>
        <v>#VALUE!</v>
      </c>
    </row>
    <row r="3522" spans="1:6">
      <c r="A3522" s="68" t="e">
        <f t="shared" si="78"/>
        <v>#REF!</v>
      </c>
      <c r="B3522" s="68" t="e">
        <f t="shared" si="79"/>
        <v>#REF!</v>
      </c>
      <c r="C3522" s="69" t="str">
        <f t="shared" si="80"/>
        <v/>
      </c>
      <c r="D3522" s="69" t="str">
        <f t="shared" si="81"/>
        <v/>
      </c>
      <c r="E3522" s="69" t="str">
        <f t="shared" si="82"/>
        <v/>
      </c>
      <c r="F3522" s="69" t="e">
        <f t="shared" si="83"/>
        <v>#VALUE!</v>
      </c>
    </row>
    <row r="3523" spans="1:6">
      <c r="A3523" s="68" t="e">
        <f t="shared" si="78"/>
        <v>#REF!</v>
      </c>
      <c r="B3523" s="68" t="e">
        <f t="shared" si="79"/>
        <v>#REF!</v>
      </c>
      <c r="C3523" s="69" t="str">
        <f t="shared" si="80"/>
        <v/>
      </c>
      <c r="D3523" s="69" t="str">
        <f t="shared" si="81"/>
        <v/>
      </c>
      <c r="E3523" s="69" t="str">
        <f t="shared" si="82"/>
        <v/>
      </c>
      <c r="F3523" s="69" t="e">
        <f t="shared" si="83"/>
        <v>#VALUE!</v>
      </c>
    </row>
    <row r="3524" spans="1:6">
      <c r="A3524" s="68" t="e">
        <f t="shared" si="78"/>
        <v>#REF!</v>
      </c>
      <c r="B3524" s="68" t="e">
        <f t="shared" si="79"/>
        <v>#REF!</v>
      </c>
      <c r="C3524" s="69" t="str">
        <f t="shared" si="80"/>
        <v/>
      </c>
      <c r="D3524" s="69" t="str">
        <f t="shared" si="81"/>
        <v/>
      </c>
      <c r="E3524" s="69" t="str">
        <f t="shared" si="82"/>
        <v/>
      </c>
      <c r="F3524" s="69" t="e">
        <f t="shared" si="83"/>
        <v>#VALUE!</v>
      </c>
    </row>
    <row r="3525" spans="1:6">
      <c r="A3525" s="68" t="e">
        <f t="shared" si="78"/>
        <v>#REF!</v>
      </c>
      <c r="B3525" s="68" t="e">
        <f t="shared" si="79"/>
        <v>#REF!</v>
      </c>
      <c r="C3525" s="69" t="str">
        <f t="shared" si="80"/>
        <v/>
      </c>
      <c r="D3525" s="69" t="str">
        <f t="shared" si="81"/>
        <v/>
      </c>
      <c r="E3525" s="69" t="str">
        <f t="shared" si="82"/>
        <v/>
      </c>
      <c r="F3525" s="69" t="e">
        <f t="shared" si="83"/>
        <v>#VALUE!</v>
      </c>
    </row>
    <row r="3526" spans="1:6">
      <c r="A3526" s="68" t="e">
        <f t="shared" si="78"/>
        <v>#REF!</v>
      </c>
      <c r="B3526" s="68" t="e">
        <f t="shared" si="79"/>
        <v>#REF!</v>
      </c>
      <c r="C3526" s="69" t="str">
        <f t="shared" si="80"/>
        <v/>
      </c>
      <c r="D3526" s="69" t="str">
        <f t="shared" si="81"/>
        <v/>
      </c>
      <c r="E3526" s="69" t="str">
        <f t="shared" si="82"/>
        <v/>
      </c>
      <c r="F3526" s="69" t="e">
        <f t="shared" si="83"/>
        <v>#VALUE!</v>
      </c>
    </row>
    <row r="3527" spans="1:6">
      <c r="A3527" s="68" t="e">
        <f t="shared" si="78"/>
        <v>#REF!</v>
      </c>
      <c r="B3527" s="68" t="e">
        <f t="shared" si="79"/>
        <v>#REF!</v>
      </c>
      <c r="C3527" s="69" t="str">
        <f t="shared" si="80"/>
        <v/>
      </c>
      <c r="D3527" s="69" t="str">
        <f t="shared" si="81"/>
        <v/>
      </c>
      <c r="E3527" s="69" t="str">
        <f t="shared" si="82"/>
        <v/>
      </c>
      <c r="F3527" s="69" t="e">
        <f t="shared" si="83"/>
        <v>#VALUE!</v>
      </c>
    </row>
    <row r="3528" spans="1:6">
      <c r="A3528" s="68" t="e">
        <f t="shared" si="78"/>
        <v>#REF!</v>
      </c>
      <c r="B3528" s="68" t="e">
        <f t="shared" si="79"/>
        <v>#REF!</v>
      </c>
      <c r="C3528" s="69" t="str">
        <f t="shared" si="80"/>
        <v/>
      </c>
      <c r="D3528" s="69" t="str">
        <f t="shared" si="81"/>
        <v/>
      </c>
      <c r="E3528" s="69" t="str">
        <f t="shared" si="82"/>
        <v/>
      </c>
      <c r="F3528" s="69" t="e">
        <f t="shared" si="83"/>
        <v>#VALUE!</v>
      </c>
    </row>
    <row r="3529" spans="1:6">
      <c r="A3529" s="68" t="e">
        <f t="shared" si="78"/>
        <v>#REF!</v>
      </c>
      <c r="B3529" s="68" t="e">
        <f t="shared" si="79"/>
        <v>#REF!</v>
      </c>
      <c r="C3529" s="69" t="str">
        <f t="shared" si="80"/>
        <v/>
      </c>
      <c r="D3529" s="69" t="str">
        <f t="shared" si="81"/>
        <v/>
      </c>
      <c r="E3529" s="69" t="str">
        <f t="shared" si="82"/>
        <v/>
      </c>
      <c r="F3529" s="69" t="e">
        <f t="shared" si="83"/>
        <v>#VALUE!</v>
      </c>
    </row>
    <row r="3530" spans="1:6">
      <c r="A3530" s="68" t="e">
        <f t="shared" si="78"/>
        <v>#REF!</v>
      </c>
      <c r="B3530" s="68" t="e">
        <f t="shared" si="79"/>
        <v>#REF!</v>
      </c>
      <c r="C3530" s="69" t="str">
        <f t="shared" si="80"/>
        <v/>
      </c>
      <c r="D3530" s="69" t="str">
        <f t="shared" si="81"/>
        <v/>
      </c>
      <c r="E3530" s="69" t="str">
        <f t="shared" si="82"/>
        <v/>
      </c>
      <c r="F3530" s="69" t="e">
        <f t="shared" si="83"/>
        <v>#VALUE!</v>
      </c>
    </row>
    <row r="3531" spans="1:6">
      <c r="A3531" s="68" t="e">
        <f t="shared" si="78"/>
        <v>#REF!</v>
      </c>
      <c r="B3531" s="68" t="e">
        <f t="shared" si="79"/>
        <v>#REF!</v>
      </c>
      <c r="C3531" s="69" t="str">
        <f t="shared" si="80"/>
        <v/>
      </c>
      <c r="D3531" s="69" t="str">
        <f t="shared" si="81"/>
        <v/>
      </c>
      <c r="E3531" s="69" t="str">
        <f t="shared" si="82"/>
        <v/>
      </c>
      <c r="F3531" s="69" t="e">
        <f t="shared" si="83"/>
        <v>#VALUE!</v>
      </c>
    </row>
    <row r="3532" spans="1:6">
      <c r="A3532" s="68" t="e">
        <f t="shared" si="78"/>
        <v>#REF!</v>
      </c>
      <c r="B3532" s="68" t="e">
        <f t="shared" si="79"/>
        <v>#REF!</v>
      </c>
      <c r="C3532" s="69" t="str">
        <f t="shared" si="80"/>
        <v/>
      </c>
      <c r="D3532" s="69" t="str">
        <f t="shared" si="81"/>
        <v/>
      </c>
      <c r="E3532" s="69" t="str">
        <f t="shared" si="82"/>
        <v/>
      </c>
      <c r="F3532" s="69" t="e">
        <f t="shared" si="83"/>
        <v>#VALUE!</v>
      </c>
    </row>
    <row r="3533" spans="1:6">
      <c r="A3533" s="68" t="e">
        <f t="shared" si="78"/>
        <v>#REF!</v>
      </c>
      <c r="B3533" s="68" t="e">
        <f t="shared" si="79"/>
        <v>#REF!</v>
      </c>
      <c r="C3533" s="69" t="str">
        <f t="shared" si="80"/>
        <v/>
      </c>
      <c r="D3533" s="69" t="str">
        <f t="shared" si="81"/>
        <v/>
      </c>
      <c r="E3533" s="69" t="str">
        <f t="shared" si="82"/>
        <v/>
      </c>
      <c r="F3533" s="69" t="e">
        <f t="shared" si="83"/>
        <v>#VALUE!</v>
      </c>
    </row>
    <row r="3534" spans="1:6">
      <c r="A3534" s="68" t="e">
        <f t="shared" si="78"/>
        <v>#REF!</v>
      </c>
      <c r="B3534" s="68" t="e">
        <f t="shared" si="79"/>
        <v>#REF!</v>
      </c>
      <c r="C3534" s="69" t="str">
        <f t="shared" si="80"/>
        <v/>
      </c>
      <c r="D3534" s="69" t="str">
        <f t="shared" si="81"/>
        <v/>
      </c>
      <c r="E3534" s="69" t="str">
        <f t="shared" si="82"/>
        <v/>
      </c>
      <c r="F3534" s="69" t="e">
        <f t="shared" si="83"/>
        <v>#VALUE!</v>
      </c>
    </row>
    <row r="3535" spans="1:6">
      <c r="A3535" s="68" t="e">
        <f t="shared" si="78"/>
        <v>#REF!</v>
      </c>
      <c r="B3535" s="68" t="e">
        <f t="shared" si="79"/>
        <v>#REF!</v>
      </c>
      <c r="C3535" s="69" t="str">
        <f t="shared" si="80"/>
        <v/>
      </c>
      <c r="D3535" s="69" t="str">
        <f t="shared" si="81"/>
        <v/>
      </c>
      <c r="E3535" s="69" t="str">
        <f t="shared" si="82"/>
        <v/>
      </c>
      <c r="F3535" s="69" t="e">
        <f t="shared" si="83"/>
        <v>#VALUE!</v>
      </c>
    </row>
    <row r="3536" spans="1:6">
      <c r="A3536" s="68" t="e">
        <f t="shared" si="78"/>
        <v>#REF!</v>
      </c>
      <c r="B3536" s="68" t="e">
        <f t="shared" si="79"/>
        <v>#REF!</v>
      </c>
      <c r="C3536" s="69" t="str">
        <f t="shared" si="80"/>
        <v/>
      </c>
      <c r="D3536" s="69" t="str">
        <f t="shared" si="81"/>
        <v/>
      </c>
      <c r="E3536" s="69" t="str">
        <f t="shared" si="82"/>
        <v/>
      </c>
      <c r="F3536" s="69" t="e">
        <f t="shared" si="83"/>
        <v>#VALUE!</v>
      </c>
    </row>
    <row r="3537" spans="1:6">
      <c r="A3537" s="68" t="e">
        <f t="shared" si="78"/>
        <v>#REF!</v>
      </c>
      <c r="B3537" s="68" t="e">
        <f t="shared" si="79"/>
        <v>#REF!</v>
      </c>
      <c r="C3537" s="69" t="str">
        <f t="shared" si="80"/>
        <v/>
      </c>
      <c r="D3537" s="69" t="str">
        <f t="shared" si="81"/>
        <v/>
      </c>
      <c r="E3537" s="69" t="str">
        <f t="shared" si="82"/>
        <v/>
      </c>
      <c r="F3537" s="69" t="e">
        <f t="shared" si="83"/>
        <v>#VALUE!</v>
      </c>
    </row>
    <row r="3538" spans="1:6">
      <c r="A3538" s="68" t="e">
        <f t="shared" si="78"/>
        <v>#REF!</v>
      </c>
      <c r="B3538" s="68" t="e">
        <f t="shared" si="79"/>
        <v>#REF!</v>
      </c>
      <c r="C3538" s="69" t="str">
        <f t="shared" si="80"/>
        <v/>
      </c>
      <c r="D3538" s="69" t="str">
        <f t="shared" si="81"/>
        <v/>
      </c>
      <c r="E3538" s="69" t="str">
        <f t="shared" si="82"/>
        <v/>
      </c>
      <c r="F3538" s="69" t="e">
        <f t="shared" si="83"/>
        <v>#VALUE!</v>
      </c>
    </row>
    <row r="3539" spans="1:6">
      <c r="A3539" s="68" t="e">
        <f t="shared" si="78"/>
        <v>#REF!</v>
      </c>
      <c r="B3539" s="68" t="e">
        <f t="shared" si="79"/>
        <v>#REF!</v>
      </c>
      <c r="C3539" s="69" t="str">
        <f t="shared" si="80"/>
        <v/>
      </c>
      <c r="D3539" s="69" t="str">
        <f t="shared" si="81"/>
        <v/>
      </c>
      <c r="E3539" s="69" t="str">
        <f t="shared" si="82"/>
        <v/>
      </c>
      <c r="F3539" s="69" t="e">
        <f t="shared" si="83"/>
        <v>#VALUE!</v>
      </c>
    </row>
    <row r="3540" spans="1:6">
      <c r="A3540" s="68" t="e">
        <f t="shared" si="78"/>
        <v>#REF!</v>
      </c>
      <c r="B3540" s="68" t="e">
        <f t="shared" si="79"/>
        <v>#REF!</v>
      </c>
      <c r="C3540" s="69" t="str">
        <f t="shared" si="80"/>
        <v/>
      </c>
      <c r="D3540" s="69" t="str">
        <f t="shared" si="81"/>
        <v/>
      </c>
      <c r="E3540" s="69" t="str">
        <f t="shared" si="82"/>
        <v/>
      </c>
      <c r="F3540" s="69" t="e">
        <f t="shared" si="83"/>
        <v>#VALUE!</v>
      </c>
    </row>
    <row r="3541" spans="1:6">
      <c r="A3541" s="68" t="e">
        <f t="shared" si="78"/>
        <v>#REF!</v>
      </c>
      <c r="B3541" s="68" t="e">
        <f t="shared" si="79"/>
        <v>#REF!</v>
      </c>
      <c r="C3541" s="69" t="str">
        <f t="shared" si="80"/>
        <v/>
      </c>
      <c r="D3541" s="69" t="str">
        <f t="shared" si="81"/>
        <v/>
      </c>
      <c r="E3541" s="69" t="str">
        <f t="shared" si="82"/>
        <v/>
      </c>
      <c r="F3541" s="69" t="e">
        <f t="shared" si="83"/>
        <v>#VALUE!</v>
      </c>
    </row>
    <row r="3542" spans="1:6">
      <c r="A3542" s="68" t="e">
        <f t="shared" si="78"/>
        <v>#REF!</v>
      </c>
      <c r="B3542" s="68" t="e">
        <f t="shared" si="79"/>
        <v>#REF!</v>
      </c>
      <c r="C3542" s="69" t="str">
        <f t="shared" si="80"/>
        <v/>
      </c>
      <c r="D3542" s="69" t="str">
        <f t="shared" si="81"/>
        <v/>
      </c>
      <c r="E3542" s="69" t="str">
        <f t="shared" si="82"/>
        <v/>
      </c>
      <c r="F3542" s="69" t="e">
        <f t="shared" si="83"/>
        <v>#VALUE!</v>
      </c>
    </row>
    <row r="3543" spans="1:6">
      <c r="A3543" s="68" t="e">
        <f t="shared" si="78"/>
        <v>#REF!</v>
      </c>
      <c r="B3543" s="68" t="e">
        <f t="shared" si="79"/>
        <v>#REF!</v>
      </c>
      <c r="C3543" s="69" t="str">
        <f t="shared" si="80"/>
        <v/>
      </c>
      <c r="D3543" s="69" t="str">
        <f t="shared" si="81"/>
        <v/>
      </c>
      <c r="E3543" s="69" t="str">
        <f t="shared" si="82"/>
        <v/>
      </c>
      <c r="F3543" s="69" t="e">
        <f t="shared" si="83"/>
        <v>#VALUE!</v>
      </c>
    </row>
    <row r="3544" spans="1:6">
      <c r="A3544" s="68" t="e">
        <f t="shared" si="78"/>
        <v>#REF!</v>
      </c>
      <c r="B3544" s="68" t="e">
        <f t="shared" si="79"/>
        <v>#REF!</v>
      </c>
      <c r="C3544" s="69" t="str">
        <f t="shared" si="80"/>
        <v/>
      </c>
      <c r="D3544" s="69" t="str">
        <f t="shared" si="81"/>
        <v/>
      </c>
      <c r="E3544" s="69" t="str">
        <f t="shared" si="82"/>
        <v/>
      </c>
      <c r="F3544" s="69" t="e">
        <f t="shared" si="83"/>
        <v>#VALUE!</v>
      </c>
    </row>
    <row r="3545" spans="1:6">
      <c r="A3545" s="68" t="e">
        <f t="shared" si="78"/>
        <v>#REF!</v>
      </c>
      <c r="B3545" s="68" t="e">
        <f t="shared" si="79"/>
        <v>#REF!</v>
      </c>
      <c r="C3545" s="69" t="str">
        <f t="shared" si="80"/>
        <v/>
      </c>
      <c r="D3545" s="69" t="str">
        <f t="shared" si="81"/>
        <v/>
      </c>
      <c r="E3545" s="69" t="str">
        <f t="shared" si="82"/>
        <v/>
      </c>
      <c r="F3545" s="69" t="e">
        <f t="shared" si="83"/>
        <v>#VALUE!</v>
      </c>
    </row>
    <row r="3546" spans="1:6">
      <c r="A3546" s="68" t="e">
        <f t="shared" si="78"/>
        <v>#REF!</v>
      </c>
      <c r="B3546" s="68" t="e">
        <f t="shared" si="79"/>
        <v>#REF!</v>
      </c>
      <c r="C3546" s="69" t="str">
        <f t="shared" si="80"/>
        <v/>
      </c>
      <c r="D3546" s="69" t="str">
        <f t="shared" si="81"/>
        <v/>
      </c>
      <c r="E3546" s="69" t="str">
        <f t="shared" si="82"/>
        <v/>
      </c>
      <c r="F3546" s="69" t="e">
        <f t="shared" si="83"/>
        <v>#VALUE!</v>
      </c>
    </row>
    <row r="3547" spans="1:6">
      <c r="A3547" s="68" t="e">
        <f t="shared" si="78"/>
        <v>#REF!</v>
      </c>
      <c r="B3547" s="68" t="e">
        <f t="shared" si="79"/>
        <v>#REF!</v>
      </c>
      <c r="C3547" s="69" t="str">
        <f t="shared" si="80"/>
        <v/>
      </c>
      <c r="D3547" s="69" t="str">
        <f t="shared" si="81"/>
        <v/>
      </c>
      <c r="E3547" s="69" t="str">
        <f t="shared" si="82"/>
        <v/>
      </c>
      <c r="F3547" s="69" t="e">
        <f t="shared" si="83"/>
        <v>#VALUE!</v>
      </c>
    </row>
    <row r="3548" spans="1:6">
      <c r="A3548" s="68" t="e">
        <f t="shared" si="78"/>
        <v>#REF!</v>
      </c>
      <c r="B3548" s="68" t="e">
        <f t="shared" si="79"/>
        <v>#REF!</v>
      </c>
      <c r="C3548" s="69" t="str">
        <f t="shared" si="80"/>
        <v/>
      </c>
      <c r="D3548" s="69" t="str">
        <f t="shared" si="81"/>
        <v/>
      </c>
      <c r="E3548" s="69" t="str">
        <f t="shared" si="82"/>
        <v/>
      </c>
      <c r="F3548" s="69" t="e">
        <f t="shared" si="83"/>
        <v>#VALUE!</v>
      </c>
    </row>
    <row r="3549" spans="1:6">
      <c r="A3549" s="68" t="e">
        <f t="shared" si="78"/>
        <v>#REF!</v>
      </c>
      <c r="B3549" s="68" t="e">
        <f t="shared" si="79"/>
        <v>#REF!</v>
      </c>
      <c r="C3549" s="69" t="str">
        <f t="shared" si="80"/>
        <v/>
      </c>
      <c r="D3549" s="69" t="str">
        <f t="shared" si="81"/>
        <v/>
      </c>
      <c r="E3549" s="69" t="str">
        <f t="shared" si="82"/>
        <v/>
      </c>
      <c r="F3549" s="69" t="e">
        <f t="shared" si="83"/>
        <v>#VALUE!</v>
      </c>
    </row>
    <row r="3550" spans="1:6">
      <c r="A3550" s="68" t="e">
        <f t="shared" si="78"/>
        <v>#REF!</v>
      </c>
      <c r="B3550" s="68" t="e">
        <f t="shared" si="79"/>
        <v>#REF!</v>
      </c>
      <c r="C3550" s="69" t="str">
        <f t="shared" si="80"/>
        <v/>
      </c>
      <c r="D3550" s="69" t="str">
        <f t="shared" si="81"/>
        <v/>
      </c>
      <c r="E3550" s="69" t="str">
        <f t="shared" si="82"/>
        <v/>
      </c>
      <c r="F3550" s="69" t="e">
        <f t="shared" si="83"/>
        <v>#VALUE!</v>
      </c>
    </row>
    <row r="3551" spans="1:6">
      <c r="A3551" s="68" t="e">
        <f t="shared" si="78"/>
        <v>#REF!</v>
      </c>
      <c r="B3551" s="68" t="e">
        <f t="shared" si="79"/>
        <v>#REF!</v>
      </c>
      <c r="C3551" s="69" t="str">
        <f t="shared" si="80"/>
        <v/>
      </c>
      <c r="D3551" s="69" t="str">
        <f t="shared" si="81"/>
        <v/>
      </c>
      <c r="E3551" s="69" t="str">
        <f t="shared" si="82"/>
        <v/>
      </c>
      <c r="F3551" s="69" t="e">
        <f t="shared" si="83"/>
        <v>#VALUE!</v>
      </c>
    </row>
    <row r="3552" spans="1:6">
      <c r="A3552" s="68" t="e">
        <f t="shared" si="78"/>
        <v>#REF!</v>
      </c>
      <c r="B3552" s="68" t="e">
        <f t="shared" si="79"/>
        <v>#REF!</v>
      </c>
      <c r="C3552" s="69" t="str">
        <f t="shared" si="80"/>
        <v/>
      </c>
      <c r="D3552" s="69" t="str">
        <f t="shared" si="81"/>
        <v/>
      </c>
      <c r="E3552" s="69" t="str">
        <f t="shared" si="82"/>
        <v/>
      </c>
      <c r="F3552" s="69" t="e">
        <f t="shared" si="83"/>
        <v>#VALUE!</v>
      </c>
    </row>
    <row r="3553" spans="1:6">
      <c r="A3553" s="68" t="e">
        <f t="shared" si="78"/>
        <v>#REF!</v>
      </c>
      <c r="B3553" s="68" t="e">
        <f t="shared" si="79"/>
        <v>#REF!</v>
      </c>
      <c r="C3553" s="69" t="str">
        <f t="shared" si="80"/>
        <v/>
      </c>
      <c r="D3553" s="69" t="str">
        <f t="shared" si="81"/>
        <v/>
      </c>
      <c r="E3553" s="69" t="str">
        <f t="shared" si="82"/>
        <v/>
      </c>
      <c r="F3553" s="69" t="e">
        <f t="shared" si="83"/>
        <v>#VALUE!</v>
      </c>
    </row>
    <row r="3554" spans="1:6">
      <c r="A3554" s="68" t="e">
        <f t="shared" si="78"/>
        <v>#REF!</v>
      </c>
      <c r="B3554" s="68" t="e">
        <f t="shared" si="79"/>
        <v>#REF!</v>
      </c>
      <c r="C3554" s="69" t="str">
        <f t="shared" si="80"/>
        <v/>
      </c>
      <c r="D3554" s="69" t="str">
        <f t="shared" si="81"/>
        <v/>
      </c>
      <c r="E3554" s="69" t="str">
        <f t="shared" si="82"/>
        <v/>
      </c>
      <c r="F3554" s="69" t="e">
        <f t="shared" si="83"/>
        <v>#VALUE!</v>
      </c>
    </row>
    <row r="3555" spans="1:6">
      <c r="A3555" s="68" t="e">
        <f t="shared" si="78"/>
        <v>#REF!</v>
      </c>
      <c r="B3555" s="68" t="e">
        <f t="shared" si="79"/>
        <v>#REF!</v>
      </c>
      <c r="C3555" s="69" t="str">
        <f t="shared" si="80"/>
        <v/>
      </c>
      <c r="D3555" s="69" t="str">
        <f t="shared" si="81"/>
        <v/>
      </c>
      <c r="E3555" s="69" t="str">
        <f t="shared" si="82"/>
        <v/>
      </c>
      <c r="F3555" s="69" t="e">
        <f t="shared" si="83"/>
        <v>#VALUE!</v>
      </c>
    </row>
    <row r="3556" spans="1:6">
      <c r="A3556" s="68" t="e">
        <f t="shared" si="78"/>
        <v>#REF!</v>
      </c>
      <c r="B3556" s="68" t="e">
        <f t="shared" si="79"/>
        <v>#REF!</v>
      </c>
      <c r="C3556" s="69" t="str">
        <f t="shared" si="80"/>
        <v/>
      </c>
      <c r="D3556" s="69" t="str">
        <f t="shared" si="81"/>
        <v/>
      </c>
      <c r="E3556" s="69" t="str">
        <f t="shared" si="82"/>
        <v/>
      </c>
      <c r="F3556" s="69" t="e">
        <f t="shared" si="83"/>
        <v>#VALUE!</v>
      </c>
    </row>
    <row r="3557" spans="1:6">
      <c r="A3557" s="68" t="e">
        <f t="shared" si="78"/>
        <v>#REF!</v>
      </c>
      <c r="B3557" s="68" t="e">
        <f t="shared" si="79"/>
        <v>#REF!</v>
      </c>
      <c r="C3557" s="69" t="str">
        <f t="shared" si="80"/>
        <v/>
      </c>
      <c r="D3557" s="69" t="str">
        <f t="shared" si="81"/>
        <v/>
      </c>
      <c r="E3557" s="69" t="str">
        <f t="shared" si="82"/>
        <v/>
      </c>
      <c r="F3557" s="69" t="e">
        <f t="shared" si="83"/>
        <v>#VALUE!</v>
      </c>
    </row>
    <row r="3558" spans="1:6">
      <c r="A3558" s="68" t="e">
        <f t="shared" si="78"/>
        <v>#REF!</v>
      </c>
      <c r="B3558" s="68" t="e">
        <f t="shared" si="79"/>
        <v>#REF!</v>
      </c>
      <c r="C3558" s="69" t="str">
        <f t="shared" si="80"/>
        <v/>
      </c>
      <c r="D3558" s="69" t="str">
        <f t="shared" si="81"/>
        <v/>
      </c>
      <c r="E3558" s="69" t="str">
        <f t="shared" si="82"/>
        <v/>
      </c>
      <c r="F3558" s="69" t="e">
        <f t="shared" si="83"/>
        <v>#VALUE!</v>
      </c>
    </row>
    <row r="3559" spans="1:6">
      <c r="A3559" s="68" t="e">
        <f t="shared" si="78"/>
        <v>#REF!</v>
      </c>
      <c r="B3559" s="68" t="e">
        <f t="shared" si="79"/>
        <v>#REF!</v>
      </c>
      <c r="C3559" s="69" t="str">
        <f t="shared" si="80"/>
        <v/>
      </c>
      <c r="D3559" s="69" t="str">
        <f t="shared" si="81"/>
        <v/>
      </c>
      <c r="E3559" s="69" t="str">
        <f t="shared" si="82"/>
        <v/>
      </c>
      <c r="F3559" s="69" t="e">
        <f t="shared" si="83"/>
        <v>#VALUE!</v>
      </c>
    </row>
    <row r="3560" spans="1:6">
      <c r="A3560" s="68" t="e">
        <f t="shared" si="78"/>
        <v>#REF!</v>
      </c>
      <c r="B3560" s="68" t="e">
        <f t="shared" si="79"/>
        <v>#REF!</v>
      </c>
      <c r="C3560" s="69" t="str">
        <f t="shared" si="80"/>
        <v/>
      </c>
      <c r="D3560" s="69" t="str">
        <f t="shared" si="81"/>
        <v/>
      </c>
      <c r="E3560" s="69" t="str">
        <f t="shared" si="82"/>
        <v/>
      </c>
      <c r="F3560" s="69" t="e">
        <f t="shared" si="83"/>
        <v>#VALUE!</v>
      </c>
    </row>
    <row r="3561" spans="1:6">
      <c r="A3561" s="68" t="e">
        <f t="shared" si="78"/>
        <v>#REF!</v>
      </c>
      <c r="B3561" s="68" t="e">
        <f t="shared" si="79"/>
        <v>#REF!</v>
      </c>
      <c r="C3561" s="69" t="str">
        <f t="shared" si="80"/>
        <v/>
      </c>
      <c r="D3561" s="69" t="str">
        <f t="shared" si="81"/>
        <v/>
      </c>
      <c r="E3561" s="69" t="str">
        <f t="shared" si="82"/>
        <v/>
      </c>
      <c r="F3561" s="69" t="e">
        <f t="shared" si="83"/>
        <v>#VALUE!</v>
      </c>
    </row>
    <row r="3562" spans="1:6">
      <c r="A3562" s="68" t="e">
        <f t="shared" si="78"/>
        <v>#REF!</v>
      </c>
      <c r="B3562" s="68" t="e">
        <f t="shared" si="79"/>
        <v>#REF!</v>
      </c>
      <c r="C3562" s="69" t="str">
        <f t="shared" si="80"/>
        <v/>
      </c>
      <c r="D3562" s="69" t="str">
        <f t="shared" si="81"/>
        <v/>
      </c>
      <c r="E3562" s="69" t="str">
        <f t="shared" si="82"/>
        <v/>
      </c>
      <c r="F3562" s="69" t="e">
        <f t="shared" si="83"/>
        <v>#VALUE!</v>
      </c>
    </row>
    <row r="3563" spans="1:6">
      <c r="A3563" s="68" t="e">
        <f t="shared" si="78"/>
        <v>#REF!</v>
      </c>
      <c r="B3563" s="68" t="e">
        <f t="shared" si="79"/>
        <v>#REF!</v>
      </c>
      <c r="C3563" s="69" t="str">
        <f t="shared" si="80"/>
        <v/>
      </c>
      <c r="D3563" s="69" t="str">
        <f t="shared" si="81"/>
        <v/>
      </c>
      <c r="E3563" s="69" t="str">
        <f t="shared" si="82"/>
        <v/>
      </c>
      <c r="F3563" s="69" t="e">
        <f t="shared" si="83"/>
        <v>#VALUE!</v>
      </c>
    </row>
    <row r="3564" spans="1:6">
      <c r="A3564" s="68" t="e">
        <f t="shared" si="78"/>
        <v>#REF!</v>
      </c>
      <c r="B3564" s="68" t="e">
        <f t="shared" si="79"/>
        <v>#REF!</v>
      </c>
      <c r="C3564" s="69" t="str">
        <f t="shared" si="80"/>
        <v/>
      </c>
      <c r="D3564" s="69" t="str">
        <f t="shared" si="81"/>
        <v/>
      </c>
      <c r="E3564" s="69" t="str">
        <f t="shared" si="82"/>
        <v/>
      </c>
      <c r="F3564" s="69" t="e">
        <f t="shared" si="83"/>
        <v>#VALUE!</v>
      </c>
    </row>
    <row r="3565" spans="1:6">
      <c r="A3565" s="68" t="e">
        <f t="shared" si="78"/>
        <v>#REF!</v>
      </c>
      <c r="B3565" s="68" t="e">
        <f t="shared" si="79"/>
        <v>#REF!</v>
      </c>
      <c r="C3565" s="69" t="str">
        <f t="shared" si="80"/>
        <v/>
      </c>
      <c r="D3565" s="69" t="str">
        <f t="shared" si="81"/>
        <v/>
      </c>
      <c r="E3565" s="69" t="str">
        <f t="shared" si="82"/>
        <v/>
      </c>
      <c r="F3565" s="69" t="e">
        <f t="shared" si="83"/>
        <v>#VALUE!</v>
      </c>
    </row>
    <row r="3566" spans="1:6">
      <c r="A3566" s="68" t="e">
        <f t="shared" si="78"/>
        <v>#REF!</v>
      </c>
      <c r="B3566" s="68" t="e">
        <f t="shared" si="79"/>
        <v>#REF!</v>
      </c>
      <c r="C3566" s="69" t="str">
        <f t="shared" si="80"/>
        <v/>
      </c>
      <c r="D3566" s="69" t="str">
        <f t="shared" si="81"/>
        <v/>
      </c>
      <c r="E3566" s="69" t="str">
        <f t="shared" si="82"/>
        <v/>
      </c>
      <c r="F3566" s="69" t="e">
        <f t="shared" si="83"/>
        <v>#VALUE!</v>
      </c>
    </row>
    <row r="3567" spans="1:6">
      <c r="A3567" s="68" t="e">
        <f t="shared" si="78"/>
        <v>#REF!</v>
      </c>
      <c r="B3567" s="68" t="e">
        <f t="shared" si="79"/>
        <v>#REF!</v>
      </c>
      <c r="C3567" s="69" t="str">
        <f t="shared" si="80"/>
        <v/>
      </c>
      <c r="D3567" s="69" t="str">
        <f t="shared" si="81"/>
        <v/>
      </c>
      <c r="E3567" s="69" t="str">
        <f t="shared" si="82"/>
        <v/>
      </c>
      <c r="F3567" s="69" t="e">
        <f t="shared" si="83"/>
        <v>#VALUE!</v>
      </c>
    </row>
    <row r="3568" spans="1:6">
      <c r="A3568" s="68" t="e">
        <f t="shared" si="78"/>
        <v>#REF!</v>
      </c>
      <c r="B3568" s="68" t="e">
        <f t="shared" si="79"/>
        <v>#REF!</v>
      </c>
      <c r="C3568" s="69" t="str">
        <f t="shared" si="80"/>
        <v/>
      </c>
      <c r="D3568" s="69" t="str">
        <f t="shared" si="81"/>
        <v/>
      </c>
      <c r="E3568" s="69" t="str">
        <f t="shared" si="82"/>
        <v/>
      </c>
      <c r="F3568" s="69" t="e">
        <f t="shared" si="83"/>
        <v>#VALUE!</v>
      </c>
    </row>
    <row r="3569" spans="1:6">
      <c r="A3569" s="68" t="e">
        <f t="shared" si="78"/>
        <v>#REF!</v>
      </c>
      <c r="B3569" s="68" t="e">
        <f t="shared" si="79"/>
        <v>#REF!</v>
      </c>
      <c r="C3569" s="69" t="str">
        <f t="shared" si="80"/>
        <v/>
      </c>
      <c r="D3569" s="69" t="str">
        <f t="shared" si="81"/>
        <v/>
      </c>
      <c r="E3569" s="69" t="str">
        <f t="shared" si="82"/>
        <v/>
      </c>
      <c r="F3569" s="69" t="e">
        <f t="shared" si="83"/>
        <v>#VALUE!</v>
      </c>
    </row>
    <row r="3570" spans="1:6">
      <c r="A3570" s="68" t="e">
        <f t="shared" si="78"/>
        <v>#REF!</v>
      </c>
      <c r="B3570" s="68" t="e">
        <f t="shared" si="79"/>
        <v>#REF!</v>
      </c>
      <c r="C3570" s="69" t="str">
        <f t="shared" si="80"/>
        <v/>
      </c>
      <c r="D3570" s="69" t="str">
        <f t="shared" si="81"/>
        <v/>
      </c>
      <c r="E3570" s="69" t="str">
        <f t="shared" si="82"/>
        <v/>
      </c>
      <c r="F3570" s="69" t="e">
        <f t="shared" si="83"/>
        <v>#VALUE!</v>
      </c>
    </row>
    <row r="3571" spans="1:6">
      <c r="A3571" s="68" t="e">
        <f t="shared" si="78"/>
        <v>#REF!</v>
      </c>
      <c r="B3571" s="68" t="e">
        <f t="shared" si="79"/>
        <v>#REF!</v>
      </c>
      <c r="C3571" s="69" t="str">
        <f t="shared" si="80"/>
        <v/>
      </c>
      <c r="D3571" s="69" t="str">
        <f t="shared" si="81"/>
        <v/>
      </c>
      <c r="E3571" s="69" t="str">
        <f t="shared" si="82"/>
        <v/>
      </c>
      <c r="F3571" s="69" t="e">
        <f t="shared" si="83"/>
        <v>#VALUE!</v>
      </c>
    </row>
    <row r="3572" spans="1:6">
      <c r="A3572" s="68" t="e">
        <f t="shared" ref="A3572:A3826" si="84">IF(#REF!&lt;&gt;"",1,0)</f>
        <v>#REF!</v>
      </c>
      <c r="B3572" s="68" t="e">
        <f t="shared" ref="B3572:B3826" si="85">IF(#REF!="Concluído",1,"")</f>
        <v>#REF!</v>
      </c>
      <c r="C3572" s="69" t="str">
        <f t="shared" ref="C3572:C3826" si="86">IFERROR(SUMIF(#REF!,"Em Medição",#REF!),"")</f>
        <v/>
      </c>
      <c r="D3572" s="69" t="str">
        <f t="shared" ref="D3572:D3826" si="87">IFERROR(SUMIF(#REF!,"Não Medido",#REF!),"")</f>
        <v/>
      </c>
      <c r="E3572" s="69" t="str">
        <f t="shared" ref="E3572:E3826" si="88">IFERROR(#REF!,"")</f>
        <v/>
      </c>
      <c r="F3572" s="69" t="e">
        <f t="shared" ref="F3572:F3826" si="89">E3572-SUM(C3572:D3572)</f>
        <v>#VALUE!</v>
      </c>
    </row>
    <row r="3573" spans="1:6">
      <c r="A3573" s="68" t="e">
        <f t="shared" si="84"/>
        <v>#REF!</v>
      </c>
      <c r="B3573" s="68" t="e">
        <f t="shared" si="85"/>
        <v>#REF!</v>
      </c>
      <c r="C3573" s="69" t="str">
        <f t="shared" si="86"/>
        <v/>
      </c>
      <c r="D3573" s="69" t="str">
        <f t="shared" si="87"/>
        <v/>
      </c>
      <c r="E3573" s="69" t="str">
        <f t="shared" si="88"/>
        <v/>
      </c>
      <c r="F3573" s="69" t="e">
        <f t="shared" si="89"/>
        <v>#VALUE!</v>
      </c>
    </row>
    <row r="3574" spans="1:6">
      <c r="A3574" s="68" t="e">
        <f t="shared" si="84"/>
        <v>#REF!</v>
      </c>
      <c r="B3574" s="68" t="e">
        <f t="shared" si="85"/>
        <v>#REF!</v>
      </c>
      <c r="C3574" s="69" t="str">
        <f t="shared" si="86"/>
        <v/>
      </c>
      <c r="D3574" s="69" t="str">
        <f t="shared" si="87"/>
        <v/>
      </c>
      <c r="E3574" s="69" t="str">
        <f t="shared" si="88"/>
        <v/>
      </c>
      <c r="F3574" s="69" t="e">
        <f t="shared" si="89"/>
        <v>#VALUE!</v>
      </c>
    </row>
    <row r="3575" spans="1:6">
      <c r="A3575" s="68" t="e">
        <f t="shared" si="84"/>
        <v>#REF!</v>
      </c>
      <c r="B3575" s="68" t="e">
        <f t="shared" si="85"/>
        <v>#REF!</v>
      </c>
      <c r="C3575" s="69" t="str">
        <f t="shared" si="86"/>
        <v/>
      </c>
      <c r="D3575" s="69" t="str">
        <f t="shared" si="87"/>
        <v/>
      </c>
      <c r="E3575" s="69" t="str">
        <f t="shared" si="88"/>
        <v/>
      </c>
      <c r="F3575" s="69" t="e">
        <f t="shared" si="89"/>
        <v>#VALUE!</v>
      </c>
    </row>
    <row r="3576" spans="1:6">
      <c r="A3576" s="68" t="e">
        <f t="shared" si="84"/>
        <v>#REF!</v>
      </c>
      <c r="B3576" s="68" t="e">
        <f t="shared" si="85"/>
        <v>#REF!</v>
      </c>
      <c r="C3576" s="69" t="str">
        <f t="shared" si="86"/>
        <v/>
      </c>
      <c r="D3576" s="69" t="str">
        <f t="shared" si="87"/>
        <v/>
      </c>
      <c r="E3576" s="69" t="str">
        <f t="shared" si="88"/>
        <v/>
      </c>
      <c r="F3576" s="69" t="e">
        <f t="shared" si="89"/>
        <v>#VALUE!</v>
      </c>
    </row>
    <row r="3577" spans="1:6">
      <c r="A3577" s="68" t="e">
        <f t="shared" si="84"/>
        <v>#REF!</v>
      </c>
      <c r="B3577" s="68" t="e">
        <f t="shared" si="85"/>
        <v>#REF!</v>
      </c>
      <c r="C3577" s="69" t="str">
        <f t="shared" si="86"/>
        <v/>
      </c>
      <c r="D3577" s="69" t="str">
        <f t="shared" si="87"/>
        <v/>
      </c>
      <c r="E3577" s="69" t="str">
        <f t="shared" si="88"/>
        <v/>
      </c>
      <c r="F3577" s="69" t="e">
        <f t="shared" si="89"/>
        <v>#VALUE!</v>
      </c>
    </row>
    <row r="3578" spans="1:6">
      <c r="A3578" s="68" t="e">
        <f t="shared" si="84"/>
        <v>#REF!</v>
      </c>
      <c r="B3578" s="68" t="e">
        <f t="shared" si="85"/>
        <v>#REF!</v>
      </c>
      <c r="C3578" s="69" t="str">
        <f t="shared" si="86"/>
        <v/>
      </c>
      <c r="D3578" s="69" t="str">
        <f t="shared" si="87"/>
        <v/>
      </c>
      <c r="E3578" s="69" t="str">
        <f t="shared" si="88"/>
        <v/>
      </c>
      <c r="F3578" s="69" t="e">
        <f t="shared" si="89"/>
        <v>#VALUE!</v>
      </c>
    </row>
    <row r="3579" spans="1:6">
      <c r="A3579" s="68" t="e">
        <f t="shared" si="84"/>
        <v>#REF!</v>
      </c>
      <c r="B3579" s="68" t="e">
        <f t="shared" si="85"/>
        <v>#REF!</v>
      </c>
      <c r="C3579" s="69" t="str">
        <f t="shared" si="86"/>
        <v/>
      </c>
      <c r="D3579" s="69" t="str">
        <f t="shared" si="87"/>
        <v/>
      </c>
      <c r="E3579" s="69" t="str">
        <f t="shared" si="88"/>
        <v/>
      </c>
      <c r="F3579" s="69" t="e">
        <f t="shared" si="89"/>
        <v>#VALUE!</v>
      </c>
    </row>
    <row r="3580" spans="1:6">
      <c r="A3580" s="68" t="e">
        <f t="shared" si="84"/>
        <v>#REF!</v>
      </c>
      <c r="B3580" s="68" t="e">
        <f t="shared" si="85"/>
        <v>#REF!</v>
      </c>
      <c r="C3580" s="69" t="str">
        <f t="shared" si="86"/>
        <v/>
      </c>
      <c r="D3580" s="69" t="str">
        <f t="shared" si="87"/>
        <v/>
      </c>
      <c r="E3580" s="69" t="str">
        <f t="shared" si="88"/>
        <v/>
      </c>
      <c r="F3580" s="69" t="e">
        <f t="shared" si="89"/>
        <v>#VALUE!</v>
      </c>
    </row>
    <row r="3581" spans="1:6">
      <c r="A3581" s="68" t="e">
        <f t="shared" si="84"/>
        <v>#REF!</v>
      </c>
      <c r="B3581" s="68" t="e">
        <f t="shared" si="85"/>
        <v>#REF!</v>
      </c>
      <c r="C3581" s="69" t="str">
        <f t="shared" si="86"/>
        <v/>
      </c>
      <c r="D3581" s="69" t="str">
        <f t="shared" si="87"/>
        <v/>
      </c>
      <c r="E3581" s="69" t="str">
        <f t="shared" si="88"/>
        <v/>
      </c>
      <c r="F3581" s="69" t="e">
        <f t="shared" si="89"/>
        <v>#VALUE!</v>
      </c>
    </row>
    <row r="3582" spans="1:6">
      <c r="A3582" s="68" t="e">
        <f t="shared" si="84"/>
        <v>#REF!</v>
      </c>
      <c r="B3582" s="68" t="e">
        <f t="shared" si="85"/>
        <v>#REF!</v>
      </c>
      <c r="C3582" s="69" t="str">
        <f t="shared" si="86"/>
        <v/>
      </c>
      <c r="D3582" s="69" t="str">
        <f t="shared" si="87"/>
        <v/>
      </c>
      <c r="E3582" s="69" t="str">
        <f t="shared" si="88"/>
        <v/>
      </c>
      <c r="F3582" s="69" t="e">
        <f t="shared" si="89"/>
        <v>#VALUE!</v>
      </c>
    </row>
    <row r="3583" spans="1:6">
      <c r="A3583" s="68" t="e">
        <f t="shared" si="84"/>
        <v>#REF!</v>
      </c>
      <c r="B3583" s="68" t="e">
        <f t="shared" si="85"/>
        <v>#REF!</v>
      </c>
      <c r="C3583" s="69" t="str">
        <f t="shared" si="86"/>
        <v/>
      </c>
      <c r="D3583" s="69" t="str">
        <f t="shared" si="87"/>
        <v/>
      </c>
      <c r="E3583" s="69" t="str">
        <f t="shared" si="88"/>
        <v/>
      </c>
      <c r="F3583" s="69" t="e">
        <f t="shared" si="89"/>
        <v>#VALUE!</v>
      </c>
    </row>
    <row r="3584" spans="1:6">
      <c r="A3584" s="68" t="e">
        <f t="shared" si="84"/>
        <v>#REF!</v>
      </c>
      <c r="B3584" s="68" t="e">
        <f t="shared" si="85"/>
        <v>#REF!</v>
      </c>
      <c r="C3584" s="69" t="str">
        <f t="shared" si="86"/>
        <v/>
      </c>
      <c r="D3584" s="69" t="str">
        <f t="shared" si="87"/>
        <v/>
      </c>
      <c r="E3584" s="69" t="str">
        <f t="shared" si="88"/>
        <v/>
      </c>
      <c r="F3584" s="69" t="e">
        <f t="shared" si="89"/>
        <v>#VALUE!</v>
      </c>
    </row>
    <row r="3585" spans="1:6">
      <c r="A3585" s="68" t="e">
        <f t="shared" si="84"/>
        <v>#REF!</v>
      </c>
      <c r="B3585" s="68" t="e">
        <f t="shared" si="85"/>
        <v>#REF!</v>
      </c>
      <c r="C3585" s="69" t="str">
        <f t="shared" si="86"/>
        <v/>
      </c>
      <c r="D3585" s="69" t="str">
        <f t="shared" si="87"/>
        <v/>
      </c>
      <c r="E3585" s="69" t="str">
        <f t="shared" si="88"/>
        <v/>
      </c>
      <c r="F3585" s="69" t="e">
        <f t="shared" si="89"/>
        <v>#VALUE!</v>
      </c>
    </row>
    <row r="3586" spans="1:6">
      <c r="A3586" s="68" t="e">
        <f t="shared" si="84"/>
        <v>#REF!</v>
      </c>
      <c r="B3586" s="68" t="e">
        <f t="shared" si="85"/>
        <v>#REF!</v>
      </c>
      <c r="C3586" s="69" t="str">
        <f t="shared" si="86"/>
        <v/>
      </c>
      <c r="D3586" s="69" t="str">
        <f t="shared" si="87"/>
        <v/>
      </c>
      <c r="E3586" s="69" t="str">
        <f t="shared" si="88"/>
        <v/>
      </c>
      <c r="F3586" s="69" t="e">
        <f t="shared" si="89"/>
        <v>#VALUE!</v>
      </c>
    </row>
    <row r="3587" spans="1:6">
      <c r="A3587" s="68" t="e">
        <f t="shared" si="84"/>
        <v>#REF!</v>
      </c>
      <c r="B3587" s="68" t="e">
        <f t="shared" si="85"/>
        <v>#REF!</v>
      </c>
      <c r="C3587" s="69" t="str">
        <f t="shared" si="86"/>
        <v/>
      </c>
      <c r="D3587" s="69" t="str">
        <f t="shared" si="87"/>
        <v/>
      </c>
      <c r="E3587" s="69" t="str">
        <f t="shared" si="88"/>
        <v/>
      </c>
      <c r="F3587" s="69" t="e">
        <f t="shared" si="89"/>
        <v>#VALUE!</v>
      </c>
    </row>
    <row r="3588" spans="1:6">
      <c r="A3588" s="68" t="e">
        <f t="shared" si="84"/>
        <v>#REF!</v>
      </c>
      <c r="B3588" s="68" t="e">
        <f t="shared" si="85"/>
        <v>#REF!</v>
      </c>
      <c r="C3588" s="69" t="str">
        <f t="shared" si="86"/>
        <v/>
      </c>
      <c r="D3588" s="69" t="str">
        <f t="shared" si="87"/>
        <v/>
      </c>
      <c r="E3588" s="69" t="str">
        <f t="shared" si="88"/>
        <v/>
      </c>
      <c r="F3588" s="69" t="e">
        <f t="shared" si="89"/>
        <v>#VALUE!</v>
      </c>
    </row>
    <row r="3589" spans="1:6">
      <c r="A3589" s="68" t="e">
        <f t="shared" si="84"/>
        <v>#REF!</v>
      </c>
      <c r="B3589" s="68" t="e">
        <f t="shared" si="85"/>
        <v>#REF!</v>
      </c>
      <c r="C3589" s="69" t="str">
        <f t="shared" si="86"/>
        <v/>
      </c>
      <c r="D3589" s="69" t="str">
        <f t="shared" si="87"/>
        <v/>
      </c>
      <c r="E3589" s="69" t="str">
        <f t="shared" si="88"/>
        <v/>
      </c>
      <c r="F3589" s="69" t="e">
        <f t="shared" si="89"/>
        <v>#VALUE!</v>
      </c>
    </row>
    <row r="3590" spans="1:6">
      <c r="A3590" s="68" t="e">
        <f t="shared" si="84"/>
        <v>#REF!</v>
      </c>
      <c r="B3590" s="68" t="e">
        <f t="shared" si="85"/>
        <v>#REF!</v>
      </c>
      <c r="C3590" s="69" t="str">
        <f t="shared" si="86"/>
        <v/>
      </c>
      <c r="D3590" s="69" t="str">
        <f t="shared" si="87"/>
        <v/>
      </c>
      <c r="E3590" s="69" t="str">
        <f t="shared" si="88"/>
        <v/>
      </c>
      <c r="F3590" s="69" t="e">
        <f t="shared" si="89"/>
        <v>#VALUE!</v>
      </c>
    </row>
    <row r="3591" spans="1:6">
      <c r="A3591" s="68" t="e">
        <f t="shared" si="84"/>
        <v>#REF!</v>
      </c>
      <c r="B3591" s="68" t="e">
        <f t="shared" si="85"/>
        <v>#REF!</v>
      </c>
      <c r="C3591" s="69" t="str">
        <f t="shared" si="86"/>
        <v/>
      </c>
      <c r="D3591" s="69" t="str">
        <f t="shared" si="87"/>
        <v/>
      </c>
      <c r="E3591" s="69" t="str">
        <f t="shared" si="88"/>
        <v/>
      </c>
      <c r="F3591" s="69" t="e">
        <f t="shared" si="89"/>
        <v>#VALUE!</v>
      </c>
    </row>
    <row r="3592" spans="1:6">
      <c r="A3592" s="68" t="e">
        <f t="shared" si="84"/>
        <v>#REF!</v>
      </c>
      <c r="B3592" s="68" t="e">
        <f t="shared" si="85"/>
        <v>#REF!</v>
      </c>
      <c r="C3592" s="69" t="str">
        <f t="shared" si="86"/>
        <v/>
      </c>
      <c r="D3592" s="69" t="str">
        <f t="shared" si="87"/>
        <v/>
      </c>
      <c r="E3592" s="69" t="str">
        <f t="shared" si="88"/>
        <v/>
      </c>
      <c r="F3592" s="69" t="e">
        <f t="shared" si="89"/>
        <v>#VALUE!</v>
      </c>
    </row>
    <row r="3593" spans="1:6">
      <c r="A3593" s="68" t="e">
        <f t="shared" si="84"/>
        <v>#REF!</v>
      </c>
      <c r="B3593" s="68" t="e">
        <f t="shared" si="85"/>
        <v>#REF!</v>
      </c>
      <c r="C3593" s="69" t="str">
        <f t="shared" si="86"/>
        <v/>
      </c>
      <c r="D3593" s="69" t="str">
        <f t="shared" si="87"/>
        <v/>
      </c>
      <c r="E3593" s="69" t="str">
        <f t="shared" si="88"/>
        <v/>
      </c>
      <c r="F3593" s="69" t="e">
        <f t="shared" si="89"/>
        <v>#VALUE!</v>
      </c>
    </row>
    <row r="3594" spans="1:6">
      <c r="A3594" s="68" t="e">
        <f t="shared" si="84"/>
        <v>#REF!</v>
      </c>
      <c r="B3594" s="68" t="e">
        <f t="shared" si="85"/>
        <v>#REF!</v>
      </c>
      <c r="C3594" s="69" t="str">
        <f t="shared" si="86"/>
        <v/>
      </c>
      <c r="D3594" s="69" t="str">
        <f t="shared" si="87"/>
        <v/>
      </c>
      <c r="E3594" s="69" t="str">
        <f t="shared" si="88"/>
        <v/>
      </c>
      <c r="F3594" s="69" t="e">
        <f t="shared" si="89"/>
        <v>#VALUE!</v>
      </c>
    </row>
    <row r="3595" spans="1:6">
      <c r="A3595" s="68" t="e">
        <f t="shared" si="84"/>
        <v>#REF!</v>
      </c>
      <c r="B3595" s="68" t="e">
        <f t="shared" si="85"/>
        <v>#REF!</v>
      </c>
      <c r="C3595" s="69" t="str">
        <f t="shared" si="86"/>
        <v/>
      </c>
      <c r="D3595" s="69" t="str">
        <f t="shared" si="87"/>
        <v/>
      </c>
      <c r="E3595" s="69" t="str">
        <f t="shared" si="88"/>
        <v/>
      </c>
      <c r="F3595" s="69" t="e">
        <f t="shared" si="89"/>
        <v>#VALUE!</v>
      </c>
    </row>
    <row r="3596" spans="1:6">
      <c r="A3596" s="68" t="e">
        <f t="shared" si="84"/>
        <v>#REF!</v>
      </c>
      <c r="B3596" s="68" t="e">
        <f t="shared" si="85"/>
        <v>#REF!</v>
      </c>
      <c r="C3596" s="69" t="str">
        <f t="shared" si="86"/>
        <v/>
      </c>
      <c r="D3596" s="69" t="str">
        <f t="shared" si="87"/>
        <v/>
      </c>
      <c r="E3596" s="69" t="str">
        <f t="shared" si="88"/>
        <v/>
      </c>
      <c r="F3596" s="69" t="e">
        <f t="shared" si="89"/>
        <v>#VALUE!</v>
      </c>
    </row>
    <row r="3597" spans="1:6">
      <c r="A3597" s="68" t="e">
        <f t="shared" si="84"/>
        <v>#REF!</v>
      </c>
      <c r="B3597" s="68" t="e">
        <f t="shared" si="85"/>
        <v>#REF!</v>
      </c>
      <c r="C3597" s="69" t="str">
        <f t="shared" si="86"/>
        <v/>
      </c>
      <c r="D3597" s="69" t="str">
        <f t="shared" si="87"/>
        <v/>
      </c>
      <c r="E3597" s="69" t="str">
        <f t="shared" si="88"/>
        <v/>
      </c>
      <c r="F3597" s="69" t="e">
        <f t="shared" si="89"/>
        <v>#VALUE!</v>
      </c>
    </row>
    <row r="3598" spans="1:6">
      <c r="A3598" s="68" t="e">
        <f t="shared" si="84"/>
        <v>#REF!</v>
      </c>
      <c r="B3598" s="68" t="e">
        <f t="shared" si="85"/>
        <v>#REF!</v>
      </c>
      <c r="C3598" s="69" t="str">
        <f t="shared" si="86"/>
        <v/>
      </c>
      <c r="D3598" s="69" t="str">
        <f t="shared" si="87"/>
        <v/>
      </c>
      <c r="E3598" s="69" t="str">
        <f t="shared" si="88"/>
        <v/>
      </c>
      <c r="F3598" s="69" t="e">
        <f t="shared" si="89"/>
        <v>#VALUE!</v>
      </c>
    </row>
    <row r="3599" spans="1:6">
      <c r="A3599" s="68" t="e">
        <f t="shared" si="84"/>
        <v>#REF!</v>
      </c>
      <c r="B3599" s="68" t="e">
        <f t="shared" si="85"/>
        <v>#REF!</v>
      </c>
      <c r="C3599" s="69" t="str">
        <f t="shared" si="86"/>
        <v/>
      </c>
      <c r="D3599" s="69" t="str">
        <f t="shared" si="87"/>
        <v/>
      </c>
      <c r="E3599" s="69" t="str">
        <f t="shared" si="88"/>
        <v/>
      </c>
      <c r="F3599" s="69" t="e">
        <f t="shared" si="89"/>
        <v>#VALUE!</v>
      </c>
    </row>
    <row r="3600" spans="1:6">
      <c r="A3600" s="68" t="e">
        <f t="shared" si="84"/>
        <v>#REF!</v>
      </c>
      <c r="B3600" s="68" t="e">
        <f t="shared" si="85"/>
        <v>#REF!</v>
      </c>
      <c r="C3600" s="69" t="str">
        <f t="shared" si="86"/>
        <v/>
      </c>
      <c r="D3600" s="69" t="str">
        <f t="shared" si="87"/>
        <v/>
      </c>
      <c r="E3600" s="69" t="str">
        <f t="shared" si="88"/>
        <v/>
      </c>
      <c r="F3600" s="69" t="e">
        <f t="shared" si="89"/>
        <v>#VALUE!</v>
      </c>
    </row>
    <row r="3601" spans="1:6">
      <c r="A3601" s="68" t="e">
        <f t="shared" si="84"/>
        <v>#REF!</v>
      </c>
      <c r="B3601" s="68" t="e">
        <f t="shared" si="85"/>
        <v>#REF!</v>
      </c>
      <c r="C3601" s="69" t="str">
        <f t="shared" si="86"/>
        <v/>
      </c>
      <c r="D3601" s="69" t="str">
        <f t="shared" si="87"/>
        <v/>
      </c>
      <c r="E3601" s="69" t="str">
        <f t="shared" si="88"/>
        <v/>
      </c>
      <c r="F3601" s="69" t="e">
        <f t="shared" si="89"/>
        <v>#VALUE!</v>
      </c>
    </row>
    <row r="3602" spans="1:6">
      <c r="A3602" s="68" t="e">
        <f t="shared" si="84"/>
        <v>#REF!</v>
      </c>
      <c r="B3602" s="68" t="e">
        <f t="shared" si="85"/>
        <v>#REF!</v>
      </c>
      <c r="C3602" s="69" t="str">
        <f t="shared" si="86"/>
        <v/>
      </c>
      <c r="D3602" s="69" t="str">
        <f t="shared" si="87"/>
        <v/>
      </c>
      <c r="E3602" s="69" t="str">
        <f t="shared" si="88"/>
        <v/>
      </c>
      <c r="F3602" s="69" t="e">
        <f t="shared" si="89"/>
        <v>#VALUE!</v>
      </c>
    </row>
    <row r="3603" spans="1:6">
      <c r="A3603" s="68" t="e">
        <f t="shared" si="84"/>
        <v>#REF!</v>
      </c>
      <c r="B3603" s="68" t="e">
        <f t="shared" si="85"/>
        <v>#REF!</v>
      </c>
      <c r="C3603" s="69" t="str">
        <f t="shared" si="86"/>
        <v/>
      </c>
      <c r="D3603" s="69" t="str">
        <f t="shared" si="87"/>
        <v/>
      </c>
      <c r="E3603" s="69" t="str">
        <f t="shared" si="88"/>
        <v/>
      </c>
      <c r="F3603" s="69" t="e">
        <f t="shared" si="89"/>
        <v>#VALUE!</v>
      </c>
    </row>
    <row r="3604" spans="1:6">
      <c r="A3604" s="68" t="e">
        <f t="shared" si="84"/>
        <v>#REF!</v>
      </c>
      <c r="B3604" s="68" t="e">
        <f t="shared" si="85"/>
        <v>#REF!</v>
      </c>
      <c r="C3604" s="69" t="str">
        <f t="shared" si="86"/>
        <v/>
      </c>
      <c r="D3604" s="69" t="str">
        <f t="shared" si="87"/>
        <v/>
      </c>
      <c r="E3604" s="69" t="str">
        <f t="shared" si="88"/>
        <v/>
      </c>
      <c r="F3604" s="69" t="e">
        <f t="shared" si="89"/>
        <v>#VALUE!</v>
      </c>
    </row>
    <row r="3605" spans="1:6">
      <c r="A3605" s="68" t="e">
        <f t="shared" si="84"/>
        <v>#REF!</v>
      </c>
      <c r="B3605" s="68" t="e">
        <f t="shared" si="85"/>
        <v>#REF!</v>
      </c>
      <c r="C3605" s="69" t="str">
        <f t="shared" si="86"/>
        <v/>
      </c>
      <c r="D3605" s="69" t="str">
        <f t="shared" si="87"/>
        <v/>
      </c>
      <c r="E3605" s="69" t="str">
        <f t="shared" si="88"/>
        <v/>
      </c>
      <c r="F3605" s="69" t="e">
        <f t="shared" si="89"/>
        <v>#VALUE!</v>
      </c>
    </row>
    <row r="3606" spans="1:6">
      <c r="A3606" s="68" t="e">
        <f t="shared" si="84"/>
        <v>#REF!</v>
      </c>
      <c r="B3606" s="68" t="e">
        <f t="shared" si="85"/>
        <v>#REF!</v>
      </c>
      <c r="C3606" s="69" t="str">
        <f t="shared" si="86"/>
        <v/>
      </c>
      <c r="D3606" s="69" t="str">
        <f t="shared" si="87"/>
        <v/>
      </c>
      <c r="E3606" s="69" t="str">
        <f t="shared" si="88"/>
        <v/>
      </c>
      <c r="F3606" s="69" t="e">
        <f t="shared" si="89"/>
        <v>#VALUE!</v>
      </c>
    </row>
    <row r="3607" spans="1:6">
      <c r="A3607" s="68" t="e">
        <f t="shared" si="84"/>
        <v>#REF!</v>
      </c>
      <c r="B3607" s="68" t="e">
        <f t="shared" si="85"/>
        <v>#REF!</v>
      </c>
      <c r="C3607" s="69" t="str">
        <f t="shared" si="86"/>
        <v/>
      </c>
      <c r="D3607" s="69" t="str">
        <f t="shared" si="87"/>
        <v/>
      </c>
      <c r="E3607" s="69" t="str">
        <f t="shared" si="88"/>
        <v/>
      </c>
      <c r="F3607" s="69" t="e">
        <f t="shared" si="89"/>
        <v>#VALUE!</v>
      </c>
    </row>
    <row r="3608" spans="1:6">
      <c r="A3608" s="68" t="e">
        <f t="shared" si="84"/>
        <v>#REF!</v>
      </c>
      <c r="B3608" s="68" t="e">
        <f t="shared" si="85"/>
        <v>#REF!</v>
      </c>
      <c r="C3608" s="69" t="str">
        <f t="shared" si="86"/>
        <v/>
      </c>
      <c r="D3608" s="69" t="str">
        <f t="shared" si="87"/>
        <v/>
      </c>
      <c r="E3608" s="69" t="str">
        <f t="shared" si="88"/>
        <v/>
      </c>
      <c r="F3608" s="69" t="e">
        <f t="shared" si="89"/>
        <v>#VALUE!</v>
      </c>
    </row>
    <row r="3609" spans="1:6">
      <c r="A3609" s="68" t="e">
        <f t="shared" si="84"/>
        <v>#REF!</v>
      </c>
      <c r="B3609" s="68" t="e">
        <f t="shared" si="85"/>
        <v>#REF!</v>
      </c>
      <c r="C3609" s="69" t="str">
        <f t="shared" si="86"/>
        <v/>
      </c>
      <c r="D3609" s="69" t="str">
        <f t="shared" si="87"/>
        <v/>
      </c>
      <c r="E3609" s="69" t="str">
        <f t="shared" si="88"/>
        <v/>
      </c>
      <c r="F3609" s="69" t="e">
        <f t="shared" si="89"/>
        <v>#VALUE!</v>
      </c>
    </row>
    <row r="3610" spans="1:6">
      <c r="A3610" s="68" t="e">
        <f t="shared" si="84"/>
        <v>#REF!</v>
      </c>
      <c r="B3610" s="68" t="e">
        <f t="shared" si="85"/>
        <v>#REF!</v>
      </c>
      <c r="C3610" s="69" t="str">
        <f t="shared" si="86"/>
        <v/>
      </c>
      <c r="D3610" s="69" t="str">
        <f t="shared" si="87"/>
        <v/>
      </c>
      <c r="E3610" s="69" t="str">
        <f t="shared" si="88"/>
        <v/>
      </c>
      <c r="F3610" s="69" t="e">
        <f t="shared" si="89"/>
        <v>#VALUE!</v>
      </c>
    </row>
    <row r="3611" spans="1:6">
      <c r="A3611" s="68" t="e">
        <f t="shared" si="84"/>
        <v>#REF!</v>
      </c>
      <c r="B3611" s="68" t="e">
        <f t="shared" si="85"/>
        <v>#REF!</v>
      </c>
      <c r="C3611" s="69" t="str">
        <f t="shared" si="86"/>
        <v/>
      </c>
      <c r="D3611" s="69" t="str">
        <f t="shared" si="87"/>
        <v/>
      </c>
      <c r="E3611" s="69" t="str">
        <f t="shared" si="88"/>
        <v/>
      </c>
      <c r="F3611" s="69" t="e">
        <f t="shared" si="89"/>
        <v>#VALUE!</v>
      </c>
    </row>
    <row r="3612" spans="1:6">
      <c r="A3612" s="68" t="e">
        <f t="shared" si="84"/>
        <v>#REF!</v>
      </c>
      <c r="B3612" s="68" t="e">
        <f t="shared" si="85"/>
        <v>#REF!</v>
      </c>
      <c r="C3612" s="69" t="str">
        <f t="shared" si="86"/>
        <v/>
      </c>
      <c r="D3612" s="69" t="str">
        <f t="shared" si="87"/>
        <v/>
      </c>
      <c r="E3612" s="69" t="str">
        <f t="shared" si="88"/>
        <v/>
      </c>
      <c r="F3612" s="69" t="e">
        <f t="shared" si="89"/>
        <v>#VALUE!</v>
      </c>
    </row>
    <row r="3613" spans="1:6">
      <c r="A3613" s="68" t="e">
        <f t="shared" si="84"/>
        <v>#REF!</v>
      </c>
      <c r="B3613" s="68" t="e">
        <f t="shared" si="85"/>
        <v>#REF!</v>
      </c>
      <c r="C3613" s="69" t="str">
        <f t="shared" si="86"/>
        <v/>
      </c>
      <c r="D3613" s="69" t="str">
        <f t="shared" si="87"/>
        <v/>
      </c>
      <c r="E3613" s="69" t="str">
        <f t="shared" si="88"/>
        <v/>
      </c>
      <c r="F3613" s="69" t="e">
        <f t="shared" si="89"/>
        <v>#VALUE!</v>
      </c>
    </row>
    <row r="3614" spans="1:6">
      <c r="A3614" s="68" t="e">
        <f t="shared" si="84"/>
        <v>#REF!</v>
      </c>
      <c r="B3614" s="68" t="e">
        <f t="shared" si="85"/>
        <v>#REF!</v>
      </c>
      <c r="C3614" s="69" t="str">
        <f t="shared" si="86"/>
        <v/>
      </c>
      <c r="D3614" s="69" t="str">
        <f t="shared" si="87"/>
        <v/>
      </c>
      <c r="E3614" s="69" t="str">
        <f t="shared" si="88"/>
        <v/>
      </c>
      <c r="F3614" s="69" t="e">
        <f t="shared" si="89"/>
        <v>#VALUE!</v>
      </c>
    </row>
    <row r="3615" spans="1:6">
      <c r="A3615" s="68" t="e">
        <f t="shared" si="84"/>
        <v>#REF!</v>
      </c>
      <c r="B3615" s="68" t="e">
        <f t="shared" si="85"/>
        <v>#REF!</v>
      </c>
      <c r="C3615" s="69" t="str">
        <f t="shared" si="86"/>
        <v/>
      </c>
      <c r="D3615" s="69" t="str">
        <f t="shared" si="87"/>
        <v/>
      </c>
      <c r="E3615" s="69" t="str">
        <f t="shared" si="88"/>
        <v/>
      </c>
      <c r="F3615" s="69" t="e">
        <f t="shared" si="89"/>
        <v>#VALUE!</v>
      </c>
    </row>
    <row r="3616" spans="1:6">
      <c r="A3616" s="68" t="e">
        <f t="shared" si="84"/>
        <v>#REF!</v>
      </c>
      <c r="B3616" s="68" t="e">
        <f t="shared" si="85"/>
        <v>#REF!</v>
      </c>
      <c r="C3616" s="69" t="str">
        <f t="shared" si="86"/>
        <v/>
      </c>
      <c r="D3616" s="69" t="str">
        <f t="shared" si="87"/>
        <v/>
      </c>
      <c r="E3616" s="69" t="str">
        <f t="shared" si="88"/>
        <v/>
      </c>
      <c r="F3616" s="69" t="e">
        <f t="shared" si="89"/>
        <v>#VALUE!</v>
      </c>
    </row>
    <row r="3617" spans="1:6">
      <c r="A3617" s="68" t="e">
        <f t="shared" si="84"/>
        <v>#REF!</v>
      </c>
      <c r="B3617" s="68" t="e">
        <f t="shared" si="85"/>
        <v>#REF!</v>
      </c>
      <c r="C3617" s="69" t="str">
        <f t="shared" si="86"/>
        <v/>
      </c>
      <c r="D3617" s="69" t="str">
        <f t="shared" si="87"/>
        <v/>
      </c>
      <c r="E3617" s="69" t="str">
        <f t="shared" si="88"/>
        <v/>
      </c>
      <c r="F3617" s="69" t="e">
        <f t="shared" si="89"/>
        <v>#VALUE!</v>
      </c>
    </row>
    <row r="3618" spans="1:6">
      <c r="A3618" s="68" t="e">
        <f t="shared" si="84"/>
        <v>#REF!</v>
      </c>
      <c r="B3618" s="68" t="e">
        <f t="shared" si="85"/>
        <v>#REF!</v>
      </c>
      <c r="C3618" s="69" t="str">
        <f t="shared" si="86"/>
        <v/>
      </c>
      <c r="D3618" s="69" t="str">
        <f t="shared" si="87"/>
        <v/>
      </c>
      <c r="E3618" s="69" t="str">
        <f t="shared" si="88"/>
        <v/>
      </c>
      <c r="F3618" s="69" t="e">
        <f t="shared" si="89"/>
        <v>#VALUE!</v>
      </c>
    </row>
    <row r="3619" spans="1:6">
      <c r="A3619" s="68" t="e">
        <f t="shared" si="84"/>
        <v>#REF!</v>
      </c>
      <c r="B3619" s="68" t="e">
        <f t="shared" si="85"/>
        <v>#REF!</v>
      </c>
      <c r="C3619" s="69" t="str">
        <f t="shared" si="86"/>
        <v/>
      </c>
      <c r="D3619" s="69" t="str">
        <f t="shared" si="87"/>
        <v/>
      </c>
      <c r="E3619" s="69" t="str">
        <f t="shared" si="88"/>
        <v/>
      </c>
      <c r="F3619" s="69" t="e">
        <f t="shared" si="89"/>
        <v>#VALUE!</v>
      </c>
    </row>
    <row r="3620" spans="1:6">
      <c r="A3620" s="68" t="e">
        <f t="shared" si="84"/>
        <v>#REF!</v>
      </c>
      <c r="B3620" s="68" t="e">
        <f t="shared" si="85"/>
        <v>#REF!</v>
      </c>
      <c r="C3620" s="69" t="str">
        <f t="shared" si="86"/>
        <v/>
      </c>
      <c r="D3620" s="69" t="str">
        <f t="shared" si="87"/>
        <v/>
      </c>
      <c r="E3620" s="69" t="str">
        <f t="shared" si="88"/>
        <v/>
      </c>
      <c r="F3620" s="69" t="e">
        <f t="shared" si="89"/>
        <v>#VALUE!</v>
      </c>
    </row>
    <row r="3621" spans="1:6">
      <c r="A3621" s="68" t="e">
        <f t="shared" si="84"/>
        <v>#REF!</v>
      </c>
      <c r="B3621" s="68" t="e">
        <f t="shared" si="85"/>
        <v>#REF!</v>
      </c>
      <c r="C3621" s="69" t="str">
        <f t="shared" si="86"/>
        <v/>
      </c>
      <c r="D3621" s="69" t="str">
        <f t="shared" si="87"/>
        <v/>
      </c>
      <c r="E3621" s="69" t="str">
        <f t="shared" si="88"/>
        <v/>
      </c>
      <c r="F3621" s="69" t="e">
        <f t="shared" si="89"/>
        <v>#VALUE!</v>
      </c>
    </row>
    <row r="3622" spans="1:6">
      <c r="A3622" s="68" t="e">
        <f t="shared" si="84"/>
        <v>#REF!</v>
      </c>
      <c r="B3622" s="68" t="e">
        <f t="shared" si="85"/>
        <v>#REF!</v>
      </c>
      <c r="C3622" s="69" t="str">
        <f t="shared" si="86"/>
        <v/>
      </c>
      <c r="D3622" s="69" t="str">
        <f t="shared" si="87"/>
        <v/>
      </c>
      <c r="E3622" s="69" t="str">
        <f t="shared" si="88"/>
        <v/>
      </c>
      <c r="F3622" s="69" t="e">
        <f t="shared" si="89"/>
        <v>#VALUE!</v>
      </c>
    </row>
    <row r="3623" spans="1:6">
      <c r="A3623" s="68" t="e">
        <f t="shared" si="84"/>
        <v>#REF!</v>
      </c>
      <c r="B3623" s="68" t="e">
        <f t="shared" si="85"/>
        <v>#REF!</v>
      </c>
      <c r="C3623" s="69" t="str">
        <f t="shared" si="86"/>
        <v/>
      </c>
      <c r="D3623" s="69" t="str">
        <f t="shared" si="87"/>
        <v/>
      </c>
      <c r="E3623" s="69" t="str">
        <f t="shared" si="88"/>
        <v/>
      </c>
      <c r="F3623" s="69" t="e">
        <f t="shared" si="89"/>
        <v>#VALUE!</v>
      </c>
    </row>
    <row r="3624" spans="1:6">
      <c r="A3624" s="68" t="e">
        <f t="shared" si="84"/>
        <v>#REF!</v>
      </c>
      <c r="B3624" s="68" t="e">
        <f t="shared" si="85"/>
        <v>#REF!</v>
      </c>
      <c r="C3624" s="69" t="str">
        <f t="shared" si="86"/>
        <v/>
      </c>
      <c r="D3624" s="69" t="str">
        <f t="shared" si="87"/>
        <v/>
      </c>
      <c r="E3624" s="69" t="str">
        <f t="shared" si="88"/>
        <v/>
      </c>
      <c r="F3624" s="69" t="e">
        <f t="shared" si="89"/>
        <v>#VALUE!</v>
      </c>
    </row>
    <row r="3625" spans="1:6">
      <c r="A3625" s="68" t="e">
        <f t="shared" si="84"/>
        <v>#REF!</v>
      </c>
      <c r="B3625" s="68" t="e">
        <f t="shared" si="85"/>
        <v>#REF!</v>
      </c>
      <c r="C3625" s="69" t="str">
        <f t="shared" si="86"/>
        <v/>
      </c>
      <c r="D3625" s="69" t="str">
        <f t="shared" si="87"/>
        <v/>
      </c>
      <c r="E3625" s="69" t="str">
        <f t="shared" si="88"/>
        <v/>
      </c>
      <c r="F3625" s="69" t="e">
        <f t="shared" si="89"/>
        <v>#VALUE!</v>
      </c>
    </row>
    <row r="3626" spans="1:6">
      <c r="A3626" s="68" t="e">
        <f t="shared" si="84"/>
        <v>#REF!</v>
      </c>
      <c r="B3626" s="68" t="e">
        <f t="shared" si="85"/>
        <v>#REF!</v>
      </c>
      <c r="C3626" s="69" t="str">
        <f t="shared" si="86"/>
        <v/>
      </c>
      <c r="D3626" s="69" t="str">
        <f t="shared" si="87"/>
        <v/>
      </c>
      <c r="E3626" s="69" t="str">
        <f t="shared" si="88"/>
        <v/>
      </c>
      <c r="F3626" s="69" t="e">
        <f t="shared" si="89"/>
        <v>#VALUE!</v>
      </c>
    </row>
    <row r="3627" spans="1:6">
      <c r="A3627" s="68" t="e">
        <f t="shared" si="84"/>
        <v>#REF!</v>
      </c>
      <c r="B3627" s="68" t="e">
        <f t="shared" si="85"/>
        <v>#REF!</v>
      </c>
      <c r="C3627" s="69" t="str">
        <f t="shared" si="86"/>
        <v/>
      </c>
      <c r="D3627" s="69" t="str">
        <f t="shared" si="87"/>
        <v/>
      </c>
      <c r="E3627" s="69" t="str">
        <f t="shared" si="88"/>
        <v/>
      </c>
      <c r="F3627" s="69" t="e">
        <f t="shared" si="89"/>
        <v>#VALUE!</v>
      </c>
    </row>
    <row r="3628" spans="1:6">
      <c r="A3628" s="68" t="e">
        <f t="shared" si="84"/>
        <v>#REF!</v>
      </c>
      <c r="B3628" s="68" t="e">
        <f t="shared" si="85"/>
        <v>#REF!</v>
      </c>
      <c r="C3628" s="69" t="str">
        <f t="shared" si="86"/>
        <v/>
      </c>
      <c r="D3628" s="69" t="str">
        <f t="shared" si="87"/>
        <v/>
      </c>
      <c r="E3628" s="69" t="str">
        <f t="shared" si="88"/>
        <v/>
      </c>
      <c r="F3628" s="69" t="e">
        <f t="shared" si="89"/>
        <v>#VALUE!</v>
      </c>
    </row>
    <row r="3629" spans="1:6">
      <c r="A3629" s="68" t="e">
        <f t="shared" si="84"/>
        <v>#REF!</v>
      </c>
      <c r="B3629" s="68" t="e">
        <f t="shared" si="85"/>
        <v>#REF!</v>
      </c>
      <c r="C3629" s="69" t="str">
        <f t="shared" si="86"/>
        <v/>
      </c>
      <c r="D3629" s="69" t="str">
        <f t="shared" si="87"/>
        <v/>
      </c>
      <c r="E3629" s="69" t="str">
        <f t="shared" si="88"/>
        <v/>
      </c>
      <c r="F3629" s="69" t="e">
        <f t="shared" si="89"/>
        <v>#VALUE!</v>
      </c>
    </row>
    <row r="3630" spans="1:6">
      <c r="A3630" s="68" t="e">
        <f t="shared" si="84"/>
        <v>#REF!</v>
      </c>
      <c r="B3630" s="68" t="e">
        <f t="shared" si="85"/>
        <v>#REF!</v>
      </c>
      <c r="C3630" s="69" t="str">
        <f t="shared" si="86"/>
        <v/>
      </c>
      <c r="D3630" s="69" t="str">
        <f t="shared" si="87"/>
        <v/>
      </c>
      <c r="E3630" s="69" t="str">
        <f t="shared" si="88"/>
        <v/>
      </c>
      <c r="F3630" s="69" t="e">
        <f t="shared" si="89"/>
        <v>#VALUE!</v>
      </c>
    </row>
    <row r="3631" spans="1:6">
      <c r="A3631" s="68" t="e">
        <f t="shared" si="84"/>
        <v>#REF!</v>
      </c>
      <c r="B3631" s="68" t="e">
        <f t="shared" si="85"/>
        <v>#REF!</v>
      </c>
      <c r="C3631" s="69" t="str">
        <f t="shared" si="86"/>
        <v/>
      </c>
      <c r="D3631" s="69" t="str">
        <f t="shared" si="87"/>
        <v/>
      </c>
      <c r="E3631" s="69" t="str">
        <f t="shared" si="88"/>
        <v/>
      </c>
      <c r="F3631" s="69" t="e">
        <f t="shared" si="89"/>
        <v>#VALUE!</v>
      </c>
    </row>
    <row r="3632" spans="1:6">
      <c r="A3632" s="68" t="e">
        <f t="shared" si="84"/>
        <v>#REF!</v>
      </c>
      <c r="B3632" s="68" t="e">
        <f t="shared" si="85"/>
        <v>#REF!</v>
      </c>
      <c r="C3632" s="69" t="str">
        <f t="shared" si="86"/>
        <v/>
      </c>
      <c r="D3632" s="69" t="str">
        <f t="shared" si="87"/>
        <v/>
      </c>
      <c r="E3632" s="69" t="str">
        <f t="shared" si="88"/>
        <v/>
      </c>
      <c r="F3632" s="69" t="e">
        <f t="shared" si="89"/>
        <v>#VALUE!</v>
      </c>
    </row>
    <row r="3633" spans="1:6">
      <c r="A3633" s="68" t="e">
        <f t="shared" si="84"/>
        <v>#REF!</v>
      </c>
      <c r="B3633" s="68" t="e">
        <f t="shared" si="85"/>
        <v>#REF!</v>
      </c>
      <c r="C3633" s="69" t="str">
        <f t="shared" si="86"/>
        <v/>
      </c>
      <c r="D3633" s="69" t="str">
        <f t="shared" si="87"/>
        <v/>
      </c>
      <c r="E3633" s="69" t="str">
        <f t="shared" si="88"/>
        <v/>
      </c>
      <c r="F3633" s="69" t="e">
        <f t="shared" si="89"/>
        <v>#VALUE!</v>
      </c>
    </row>
    <row r="3634" spans="1:6">
      <c r="A3634" s="68" t="e">
        <f t="shared" si="84"/>
        <v>#REF!</v>
      </c>
      <c r="B3634" s="68" t="e">
        <f t="shared" si="85"/>
        <v>#REF!</v>
      </c>
      <c r="C3634" s="69" t="str">
        <f t="shared" si="86"/>
        <v/>
      </c>
      <c r="D3634" s="69" t="str">
        <f t="shared" si="87"/>
        <v/>
      </c>
      <c r="E3634" s="69" t="str">
        <f t="shared" si="88"/>
        <v/>
      </c>
      <c r="F3634" s="69" t="e">
        <f t="shared" si="89"/>
        <v>#VALUE!</v>
      </c>
    </row>
    <row r="3635" spans="1:6">
      <c r="A3635" s="68" t="e">
        <f t="shared" si="84"/>
        <v>#REF!</v>
      </c>
      <c r="B3635" s="68" t="e">
        <f t="shared" si="85"/>
        <v>#REF!</v>
      </c>
      <c r="C3635" s="69" t="str">
        <f t="shared" si="86"/>
        <v/>
      </c>
      <c r="D3635" s="69" t="str">
        <f t="shared" si="87"/>
        <v/>
      </c>
      <c r="E3635" s="69" t="str">
        <f t="shared" si="88"/>
        <v/>
      </c>
      <c r="F3635" s="69" t="e">
        <f t="shared" si="89"/>
        <v>#VALUE!</v>
      </c>
    </row>
    <row r="3636" spans="1:6">
      <c r="A3636" s="68" t="e">
        <f t="shared" si="84"/>
        <v>#REF!</v>
      </c>
      <c r="B3636" s="68" t="e">
        <f t="shared" si="85"/>
        <v>#REF!</v>
      </c>
      <c r="C3636" s="69" t="str">
        <f t="shared" si="86"/>
        <v/>
      </c>
      <c r="D3636" s="69" t="str">
        <f t="shared" si="87"/>
        <v/>
      </c>
      <c r="E3636" s="69" t="str">
        <f t="shared" si="88"/>
        <v/>
      </c>
      <c r="F3636" s="69" t="e">
        <f t="shared" si="89"/>
        <v>#VALUE!</v>
      </c>
    </row>
    <row r="3637" spans="1:6">
      <c r="A3637" s="68" t="e">
        <f t="shared" si="84"/>
        <v>#REF!</v>
      </c>
      <c r="B3637" s="68" t="e">
        <f t="shared" si="85"/>
        <v>#REF!</v>
      </c>
      <c r="C3637" s="69" t="str">
        <f t="shared" si="86"/>
        <v/>
      </c>
      <c r="D3637" s="69" t="str">
        <f t="shared" si="87"/>
        <v/>
      </c>
      <c r="E3637" s="69" t="str">
        <f t="shared" si="88"/>
        <v/>
      </c>
      <c r="F3637" s="69" t="e">
        <f t="shared" si="89"/>
        <v>#VALUE!</v>
      </c>
    </row>
    <row r="3638" spans="1:6">
      <c r="A3638" s="68" t="e">
        <f t="shared" si="84"/>
        <v>#REF!</v>
      </c>
      <c r="B3638" s="68" t="e">
        <f t="shared" si="85"/>
        <v>#REF!</v>
      </c>
      <c r="C3638" s="69" t="str">
        <f t="shared" si="86"/>
        <v/>
      </c>
      <c r="D3638" s="69" t="str">
        <f t="shared" si="87"/>
        <v/>
      </c>
      <c r="E3638" s="69" t="str">
        <f t="shared" si="88"/>
        <v/>
      </c>
      <c r="F3638" s="69" t="e">
        <f t="shared" si="89"/>
        <v>#VALUE!</v>
      </c>
    </row>
    <row r="3639" spans="1:6">
      <c r="A3639" s="68" t="e">
        <f t="shared" si="84"/>
        <v>#REF!</v>
      </c>
      <c r="B3639" s="68" t="e">
        <f t="shared" si="85"/>
        <v>#REF!</v>
      </c>
      <c r="C3639" s="69" t="str">
        <f t="shared" si="86"/>
        <v/>
      </c>
      <c r="D3639" s="69" t="str">
        <f t="shared" si="87"/>
        <v/>
      </c>
      <c r="E3639" s="69" t="str">
        <f t="shared" si="88"/>
        <v/>
      </c>
      <c r="F3639" s="69" t="e">
        <f t="shared" si="89"/>
        <v>#VALUE!</v>
      </c>
    </row>
    <row r="3640" spans="1:6">
      <c r="A3640" s="68" t="e">
        <f t="shared" si="84"/>
        <v>#REF!</v>
      </c>
      <c r="B3640" s="68" t="e">
        <f t="shared" si="85"/>
        <v>#REF!</v>
      </c>
      <c r="C3640" s="69" t="str">
        <f t="shared" si="86"/>
        <v/>
      </c>
      <c r="D3640" s="69" t="str">
        <f t="shared" si="87"/>
        <v/>
      </c>
      <c r="E3640" s="69" t="str">
        <f t="shared" si="88"/>
        <v/>
      </c>
      <c r="F3640" s="69" t="e">
        <f t="shared" si="89"/>
        <v>#VALUE!</v>
      </c>
    </row>
    <row r="3641" spans="1:6">
      <c r="A3641" s="68" t="e">
        <f t="shared" si="84"/>
        <v>#REF!</v>
      </c>
      <c r="B3641" s="68" t="e">
        <f t="shared" si="85"/>
        <v>#REF!</v>
      </c>
      <c r="C3641" s="69" t="str">
        <f t="shared" si="86"/>
        <v/>
      </c>
      <c r="D3641" s="69" t="str">
        <f t="shared" si="87"/>
        <v/>
      </c>
      <c r="E3641" s="69" t="str">
        <f t="shared" si="88"/>
        <v/>
      </c>
      <c r="F3641" s="69" t="e">
        <f t="shared" si="89"/>
        <v>#VALUE!</v>
      </c>
    </row>
    <row r="3642" spans="1:6">
      <c r="A3642" s="68" t="e">
        <f t="shared" si="84"/>
        <v>#REF!</v>
      </c>
      <c r="B3642" s="68" t="e">
        <f t="shared" si="85"/>
        <v>#REF!</v>
      </c>
      <c r="C3642" s="69" t="str">
        <f t="shared" si="86"/>
        <v/>
      </c>
      <c r="D3642" s="69" t="str">
        <f t="shared" si="87"/>
        <v/>
      </c>
      <c r="E3642" s="69" t="str">
        <f t="shared" si="88"/>
        <v/>
      </c>
      <c r="F3642" s="69" t="e">
        <f t="shared" si="89"/>
        <v>#VALUE!</v>
      </c>
    </row>
    <row r="3643" spans="1:6">
      <c r="A3643" s="68" t="e">
        <f t="shared" si="84"/>
        <v>#REF!</v>
      </c>
      <c r="B3643" s="68" t="e">
        <f t="shared" si="85"/>
        <v>#REF!</v>
      </c>
      <c r="C3643" s="69" t="str">
        <f t="shared" si="86"/>
        <v/>
      </c>
      <c r="D3643" s="69" t="str">
        <f t="shared" si="87"/>
        <v/>
      </c>
      <c r="E3643" s="69" t="str">
        <f t="shared" si="88"/>
        <v/>
      </c>
      <c r="F3643" s="69" t="e">
        <f t="shared" si="89"/>
        <v>#VALUE!</v>
      </c>
    </row>
    <row r="3644" spans="1:6">
      <c r="A3644" s="68" t="e">
        <f t="shared" si="84"/>
        <v>#REF!</v>
      </c>
      <c r="B3644" s="68" t="e">
        <f t="shared" si="85"/>
        <v>#REF!</v>
      </c>
      <c r="C3644" s="69" t="str">
        <f t="shared" si="86"/>
        <v/>
      </c>
      <c r="D3644" s="69" t="str">
        <f t="shared" si="87"/>
        <v/>
      </c>
      <c r="E3644" s="69" t="str">
        <f t="shared" si="88"/>
        <v/>
      </c>
      <c r="F3644" s="69" t="e">
        <f t="shared" si="89"/>
        <v>#VALUE!</v>
      </c>
    </row>
    <row r="3645" spans="1:6">
      <c r="A3645" s="68" t="e">
        <f t="shared" si="84"/>
        <v>#REF!</v>
      </c>
      <c r="B3645" s="68" t="e">
        <f t="shared" si="85"/>
        <v>#REF!</v>
      </c>
      <c r="C3645" s="69" t="str">
        <f t="shared" si="86"/>
        <v/>
      </c>
      <c r="D3645" s="69" t="str">
        <f t="shared" si="87"/>
        <v/>
      </c>
      <c r="E3645" s="69" t="str">
        <f t="shared" si="88"/>
        <v/>
      </c>
      <c r="F3645" s="69" t="e">
        <f t="shared" si="89"/>
        <v>#VALUE!</v>
      </c>
    </row>
    <row r="3646" spans="1:6">
      <c r="A3646" s="68" t="e">
        <f t="shared" si="84"/>
        <v>#REF!</v>
      </c>
      <c r="B3646" s="68" t="e">
        <f t="shared" si="85"/>
        <v>#REF!</v>
      </c>
      <c r="C3646" s="69" t="str">
        <f t="shared" si="86"/>
        <v/>
      </c>
      <c r="D3646" s="69" t="str">
        <f t="shared" si="87"/>
        <v/>
      </c>
      <c r="E3646" s="69" t="str">
        <f t="shared" si="88"/>
        <v/>
      </c>
      <c r="F3646" s="69" t="e">
        <f t="shared" si="89"/>
        <v>#VALUE!</v>
      </c>
    </row>
    <row r="3647" spans="1:6">
      <c r="A3647" s="68" t="e">
        <f t="shared" si="84"/>
        <v>#REF!</v>
      </c>
      <c r="B3647" s="68" t="e">
        <f t="shared" si="85"/>
        <v>#REF!</v>
      </c>
      <c r="C3647" s="69" t="str">
        <f t="shared" si="86"/>
        <v/>
      </c>
      <c r="D3647" s="69" t="str">
        <f t="shared" si="87"/>
        <v/>
      </c>
      <c r="E3647" s="69" t="str">
        <f t="shared" si="88"/>
        <v/>
      </c>
      <c r="F3647" s="69" t="e">
        <f t="shared" si="89"/>
        <v>#VALUE!</v>
      </c>
    </row>
    <row r="3648" spans="1:6">
      <c r="A3648" s="68" t="e">
        <f t="shared" si="84"/>
        <v>#REF!</v>
      </c>
      <c r="B3648" s="68" t="e">
        <f t="shared" si="85"/>
        <v>#REF!</v>
      </c>
      <c r="C3648" s="69" t="str">
        <f t="shared" si="86"/>
        <v/>
      </c>
      <c r="D3648" s="69" t="str">
        <f t="shared" si="87"/>
        <v/>
      </c>
      <c r="E3648" s="69" t="str">
        <f t="shared" si="88"/>
        <v/>
      </c>
      <c r="F3648" s="69" t="e">
        <f t="shared" si="89"/>
        <v>#VALUE!</v>
      </c>
    </row>
    <row r="3649" spans="1:6">
      <c r="A3649" s="68" t="e">
        <f t="shared" si="84"/>
        <v>#REF!</v>
      </c>
      <c r="B3649" s="68" t="e">
        <f t="shared" si="85"/>
        <v>#REF!</v>
      </c>
      <c r="C3649" s="69" t="str">
        <f t="shared" si="86"/>
        <v/>
      </c>
      <c r="D3649" s="69" t="str">
        <f t="shared" si="87"/>
        <v/>
      </c>
      <c r="E3649" s="69" t="str">
        <f t="shared" si="88"/>
        <v/>
      </c>
      <c r="F3649" s="69" t="e">
        <f t="shared" si="89"/>
        <v>#VALUE!</v>
      </c>
    </row>
    <row r="3650" spans="1:6">
      <c r="A3650" s="68" t="e">
        <f t="shared" si="84"/>
        <v>#REF!</v>
      </c>
      <c r="B3650" s="68" t="e">
        <f t="shared" si="85"/>
        <v>#REF!</v>
      </c>
      <c r="C3650" s="69" t="str">
        <f t="shared" si="86"/>
        <v/>
      </c>
      <c r="D3650" s="69" t="str">
        <f t="shared" si="87"/>
        <v/>
      </c>
      <c r="E3650" s="69" t="str">
        <f t="shared" si="88"/>
        <v/>
      </c>
      <c r="F3650" s="69" t="e">
        <f t="shared" si="89"/>
        <v>#VALUE!</v>
      </c>
    </row>
    <row r="3651" spans="1:6">
      <c r="A3651" s="68" t="e">
        <f t="shared" si="84"/>
        <v>#REF!</v>
      </c>
      <c r="B3651" s="68" t="e">
        <f t="shared" si="85"/>
        <v>#REF!</v>
      </c>
      <c r="C3651" s="69" t="str">
        <f t="shared" si="86"/>
        <v/>
      </c>
      <c r="D3651" s="69" t="str">
        <f t="shared" si="87"/>
        <v/>
      </c>
      <c r="E3651" s="69" t="str">
        <f t="shared" si="88"/>
        <v/>
      </c>
      <c r="F3651" s="69" t="e">
        <f t="shared" si="89"/>
        <v>#VALUE!</v>
      </c>
    </row>
    <row r="3652" spans="1:6">
      <c r="A3652" s="68" t="e">
        <f t="shared" si="84"/>
        <v>#REF!</v>
      </c>
      <c r="B3652" s="68" t="e">
        <f t="shared" si="85"/>
        <v>#REF!</v>
      </c>
      <c r="C3652" s="69" t="str">
        <f t="shared" si="86"/>
        <v/>
      </c>
      <c r="D3652" s="69" t="str">
        <f t="shared" si="87"/>
        <v/>
      </c>
      <c r="E3652" s="69" t="str">
        <f t="shared" si="88"/>
        <v/>
      </c>
      <c r="F3652" s="69" t="e">
        <f t="shared" si="89"/>
        <v>#VALUE!</v>
      </c>
    </row>
    <row r="3653" spans="1:6">
      <c r="A3653" s="68" t="e">
        <f t="shared" si="84"/>
        <v>#REF!</v>
      </c>
      <c r="B3653" s="68" t="e">
        <f t="shared" si="85"/>
        <v>#REF!</v>
      </c>
      <c r="C3653" s="69" t="str">
        <f t="shared" si="86"/>
        <v/>
      </c>
      <c r="D3653" s="69" t="str">
        <f t="shared" si="87"/>
        <v/>
      </c>
      <c r="E3653" s="69" t="str">
        <f t="shared" si="88"/>
        <v/>
      </c>
      <c r="F3653" s="69" t="e">
        <f t="shared" si="89"/>
        <v>#VALUE!</v>
      </c>
    </row>
    <row r="3654" spans="1:6">
      <c r="A3654" s="68" t="e">
        <f t="shared" si="84"/>
        <v>#REF!</v>
      </c>
      <c r="B3654" s="68" t="e">
        <f t="shared" si="85"/>
        <v>#REF!</v>
      </c>
      <c r="C3654" s="69" t="str">
        <f t="shared" si="86"/>
        <v/>
      </c>
      <c r="D3654" s="69" t="str">
        <f t="shared" si="87"/>
        <v/>
      </c>
      <c r="E3654" s="69" t="str">
        <f t="shared" si="88"/>
        <v/>
      </c>
      <c r="F3654" s="69" t="e">
        <f t="shared" si="89"/>
        <v>#VALUE!</v>
      </c>
    </row>
    <row r="3655" spans="1:6">
      <c r="A3655" s="68" t="e">
        <f t="shared" si="84"/>
        <v>#REF!</v>
      </c>
      <c r="B3655" s="68" t="e">
        <f t="shared" si="85"/>
        <v>#REF!</v>
      </c>
      <c r="C3655" s="69" t="str">
        <f t="shared" si="86"/>
        <v/>
      </c>
      <c r="D3655" s="69" t="str">
        <f t="shared" si="87"/>
        <v/>
      </c>
      <c r="E3655" s="69" t="str">
        <f t="shared" si="88"/>
        <v/>
      </c>
      <c r="F3655" s="69" t="e">
        <f t="shared" si="89"/>
        <v>#VALUE!</v>
      </c>
    </row>
    <row r="3656" spans="1:6">
      <c r="A3656" s="68" t="e">
        <f t="shared" si="84"/>
        <v>#REF!</v>
      </c>
      <c r="B3656" s="68" t="e">
        <f t="shared" si="85"/>
        <v>#REF!</v>
      </c>
      <c r="C3656" s="69" t="str">
        <f t="shared" si="86"/>
        <v/>
      </c>
      <c r="D3656" s="69" t="str">
        <f t="shared" si="87"/>
        <v/>
      </c>
      <c r="E3656" s="69" t="str">
        <f t="shared" si="88"/>
        <v/>
      </c>
      <c r="F3656" s="69" t="e">
        <f t="shared" si="89"/>
        <v>#VALUE!</v>
      </c>
    </row>
    <row r="3657" spans="1:6">
      <c r="A3657" s="68" t="e">
        <f t="shared" si="84"/>
        <v>#REF!</v>
      </c>
      <c r="B3657" s="68" t="e">
        <f t="shared" si="85"/>
        <v>#REF!</v>
      </c>
      <c r="C3657" s="69" t="str">
        <f t="shared" si="86"/>
        <v/>
      </c>
      <c r="D3657" s="69" t="str">
        <f t="shared" si="87"/>
        <v/>
      </c>
      <c r="E3657" s="69" t="str">
        <f t="shared" si="88"/>
        <v/>
      </c>
      <c r="F3657" s="69" t="e">
        <f t="shared" si="89"/>
        <v>#VALUE!</v>
      </c>
    </row>
    <row r="3658" spans="1:6">
      <c r="A3658" s="68" t="e">
        <f t="shared" si="84"/>
        <v>#REF!</v>
      </c>
      <c r="B3658" s="68" t="e">
        <f t="shared" si="85"/>
        <v>#REF!</v>
      </c>
      <c r="C3658" s="69" t="str">
        <f t="shared" si="86"/>
        <v/>
      </c>
      <c r="D3658" s="69" t="str">
        <f t="shared" si="87"/>
        <v/>
      </c>
      <c r="E3658" s="69" t="str">
        <f t="shared" si="88"/>
        <v/>
      </c>
      <c r="F3658" s="69" t="e">
        <f t="shared" si="89"/>
        <v>#VALUE!</v>
      </c>
    </row>
    <row r="3659" spans="1:6">
      <c r="A3659" s="68" t="e">
        <f t="shared" si="84"/>
        <v>#REF!</v>
      </c>
      <c r="B3659" s="68" t="e">
        <f t="shared" si="85"/>
        <v>#REF!</v>
      </c>
      <c r="C3659" s="69" t="str">
        <f t="shared" si="86"/>
        <v/>
      </c>
      <c r="D3659" s="69" t="str">
        <f t="shared" si="87"/>
        <v/>
      </c>
      <c r="E3659" s="69" t="str">
        <f t="shared" si="88"/>
        <v/>
      </c>
      <c r="F3659" s="69" t="e">
        <f t="shared" si="89"/>
        <v>#VALUE!</v>
      </c>
    </row>
    <row r="3660" spans="1:6">
      <c r="A3660" s="68" t="e">
        <f t="shared" si="84"/>
        <v>#REF!</v>
      </c>
      <c r="B3660" s="68" t="e">
        <f t="shared" si="85"/>
        <v>#REF!</v>
      </c>
      <c r="C3660" s="69" t="str">
        <f t="shared" si="86"/>
        <v/>
      </c>
      <c r="D3660" s="69" t="str">
        <f t="shared" si="87"/>
        <v/>
      </c>
      <c r="E3660" s="69" t="str">
        <f t="shared" si="88"/>
        <v/>
      </c>
      <c r="F3660" s="69" t="e">
        <f t="shared" si="89"/>
        <v>#VALUE!</v>
      </c>
    </row>
    <row r="3661" spans="1:6">
      <c r="A3661" s="68" t="e">
        <f t="shared" si="84"/>
        <v>#REF!</v>
      </c>
      <c r="B3661" s="68" t="e">
        <f t="shared" si="85"/>
        <v>#REF!</v>
      </c>
      <c r="C3661" s="69" t="str">
        <f t="shared" si="86"/>
        <v/>
      </c>
      <c r="D3661" s="69" t="str">
        <f t="shared" si="87"/>
        <v/>
      </c>
      <c r="E3661" s="69" t="str">
        <f t="shared" si="88"/>
        <v/>
      </c>
      <c r="F3661" s="69" t="e">
        <f t="shared" si="89"/>
        <v>#VALUE!</v>
      </c>
    </row>
    <row r="3662" spans="1:6">
      <c r="A3662" s="68" t="e">
        <f t="shared" si="84"/>
        <v>#REF!</v>
      </c>
      <c r="B3662" s="68" t="e">
        <f t="shared" si="85"/>
        <v>#REF!</v>
      </c>
      <c r="C3662" s="69" t="str">
        <f t="shared" si="86"/>
        <v/>
      </c>
      <c r="D3662" s="69" t="str">
        <f t="shared" si="87"/>
        <v/>
      </c>
      <c r="E3662" s="69" t="str">
        <f t="shared" si="88"/>
        <v/>
      </c>
      <c r="F3662" s="69" t="e">
        <f t="shared" si="89"/>
        <v>#VALUE!</v>
      </c>
    </row>
    <row r="3663" spans="1:6">
      <c r="A3663" s="68" t="e">
        <f t="shared" si="84"/>
        <v>#REF!</v>
      </c>
      <c r="B3663" s="68" t="e">
        <f t="shared" si="85"/>
        <v>#REF!</v>
      </c>
      <c r="C3663" s="69" t="str">
        <f t="shared" si="86"/>
        <v/>
      </c>
      <c r="D3663" s="69" t="str">
        <f t="shared" si="87"/>
        <v/>
      </c>
      <c r="E3663" s="69" t="str">
        <f t="shared" si="88"/>
        <v/>
      </c>
      <c r="F3663" s="69" t="e">
        <f t="shared" si="89"/>
        <v>#VALUE!</v>
      </c>
    </row>
    <row r="3664" spans="1:6">
      <c r="A3664" s="68" t="e">
        <f t="shared" si="84"/>
        <v>#REF!</v>
      </c>
      <c r="B3664" s="68" t="e">
        <f t="shared" si="85"/>
        <v>#REF!</v>
      </c>
      <c r="C3664" s="69" t="str">
        <f t="shared" si="86"/>
        <v/>
      </c>
      <c r="D3664" s="69" t="str">
        <f t="shared" si="87"/>
        <v/>
      </c>
      <c r="E3664" s="69" t="str">
        <f t="shared" si="88"/>
        <v/>
      </c>
      <c r="F3664" s="69" t="e">
        <f t="shared" si="89"/>
        <v>#VALUE!</v>
      </c>
    </row>
    <row r="3665" spans="1:6">
      <c r="A3665" s="68" t="e">
        <f t="shared" si="84"/>
        <v>#REF!</v>
      </c>
      <c r="B3665" s="68" t="e">
        <f t="shared" si="85"/>
        <v>#REF!</v>
      </c>
      <c r="C3665" s="69" t="str">
        <f t="shared" si="86"/>
        <v/>
      </c>
      <c r="D3665" s="69" t="str">
        <f t="shared" si="87"/>
        <v/>
      </c>
      <c r="E3665" s="69" t="str">
        <f t="shared" si="88"/>
        <v/>
      </c>
      <c r="F3665" s="69" t="e">
        <f t="shared" si="89"/>
        <v>#VALUE!</v>
      </c>
    </row>
    <row r="3666" spans="1:6">
      <c r="A3666" s="68" t="e">
        <f t="shared" si="84"/>
        <v>#REF!</v>
      </c>
      <c r="B3666" s="68" t="e">
        <f t="shared" si="85"/>
        <v>#REF!</v>
      </c>
      <c r="C3666" s="69" t="str">
        <f t="shared" si="86"/>
        <v/>
      </c>
      <c r="D3666" s="69" t="str">
        <f t="shared" si="87"/>
        <v/>
      </c>
      <c r="E3666" s="69" t="str">
        <f t="shared" si="88"/>
        <v/>
      </c>
      <c r="F3666" s="69" t="e">
        <f t="shared" si="89"/>
        <v>#VALUE!</v>
      </c>
    </row>
    <row r="3667" spans="1:6">
      <c r="A3667" s="68" t="e">
        <f t="shared" si="84"/>
        <v>#REF!</v>
      </c>
      <c r="B3667" s="68" t="e">
        <f t="shared" si="85"/>
        <v>#REF!</v>
      </c>
      <c r="C3667" s="69" t="str">
        <f t="shared" si="86"/>
        <v/>
      </c>
      <c r="D3667" s="69" t="str">
        <f t="shared" si="87"/>
        <v/>
      </c>
      <c r="E3667" s="69" t="str">
        <f t="shared" si="88"/>
        <v/>
      </c>
      <c r="F3667" s="69" t="e">
        <f t="shared" si="89"/>
        <v>#VALUE!</v>
      </c>
    </row>
    <row r="3668" spans="1:6">
      <c r="A3668" s="68" t="e">
        <f t="shared" si="84"/>
        <v>#REF!</v>
      </c>
      <c r="B3668" s="68" t="e">
        <f t="shared" si="85"/>
        <v>#REF!</v>
      </c>
      <c r="C3668" s="69" t="str">
        <f t="shared" si="86"/>
        <v/>
      </c>
      <c r="D3668" s="69" t="str">
        <f t="shared" si="87"/>
        <v/>
      </c>
      <c r="E3668" s="69" t="str">
        <f t="shared" si="88"/>
        <v/>
      </c>
      <c r="F3668" s="69" t="e">
        <f t="shared" si="89"/>
        <v>#VALUE!</v>
      </c>
    </row>
    <row r="3669" spans="1:6">
      <c r="A3669" s="68" t="e">
        <f t="shared" si="84"/>
        <v>#REF!</v>
      </c>
      <c r="B3669" s="68" t="e">
        <f t="shared" si="85"/>
        <v>#REF!</v>
      </c>
      <c r="C3669" s="69" t="str">
        <f t="shared" si="86"/>
        <v/>
      </c>
      <c r="D3669" s="69" t="str">
        <f t="shared" si="87"/>
        <v/>
      </c>
      <c r="E3669" s="69" t="str">
        <f t="shared" si="88"/>
        <v/>
      </c>
      <c r="F3669" s="69" t="e">
        <f t="shared" si="89"/>
        <v>#VALUE!</v>
      </c>
    </row>
    <row r="3670" spans="1:6">
      <c r="A3670" s="68" t="e">
        <f t="shared" si="84"/>
        <v>#REF!</v>
      </c>
      <c r="B3670" s="68" t="e">
        <f t="shared" si="85"/>
        <v>#REF!</v>
      </c>
      <c r="C3670" s="69" t="str">
        <f t="shared" si="86"/>
        <v/>
      </c>
      <c r="D3670" s="69" t="str">
        <f t="shared" si="87"/>
        <v/>
      </c>
      <c r="E3670" s="69" t="str">
        <f t="shared" si="88"/>
        <v/>
      </c>
      <c r="F3670" s="69" t="e">
        <f t="shared" si="89"/>
        <v>#VALUE!</v>
      </c>
    </row>
    <row r="3671" spans="1:6">
      <c r="A3671" s="68" t="e">
        <f t="shared" si="84"/>
        <v>#REF!</v>
      </c>
      <c r="B3671" s="68" t="e">
        <f t="shared" si="85"/>
        <v>#REF!</v>
      </c>
      <c r="C3671" s="69" t="str">
        <f t="shared" si="86"/>
        <v/>
      </c>
      <c r="D3671" s="69" t="str">
        <f t="shared" si="87"/>
        <v/>
      </c>
      <c r="E3671" s="69" t="str">
        <f t="shared" si="88"/>
        <v/>
      </c>
      <c r="F3671" s="69" t="e">
        <f t="shared" si="89"/>
        <v>#VALUE!</v>
      </c>
    </row>
    <row r="3672" spans="1:6">
      <c r="A3672" s="68" t="e">
        <f t="shared" si="84"/>
        <v>#REF!</v>
      </c>
      <c r="B3672" s="68" t="e">
        <f t="shared" si="85"/>
        <v>#REF!</v>
      </c>
      <c r="C3672" s="69" t="str">
        <f t="shared" si="86"/>
        <v/>
      </c>
      <c r="D3672" s="69" t="str">
        <f t="shared" si="87"/>
        <v/>
      </c>
      <c r="E3672" s="69" t="str">
        <f t="shared" si="88"/>
        <v/>
      </c>
      <c r="F3672" s="69" t="e">
        <f t="shared" si="89"/>
        <v>#VALUE!</v>
      </c>
    </row>
    <row r="3673" spans="1:6">
      <c r="A3673" s="68" t="e">
        <f t="shared" si="84"/>
        <v>#REF!</v>
      </c>
      <c r="B3673" s="68" t="e">
        <f t="shared" si="85"/>
        <v>#REF!</v>
      </c>
      <c r="C3673" s="69" t="str">
        <f t="shared" si="86"/>
        <v/>
      </c>
      <c r="D3673" s="69" t="str">
        <f t="shared" si="87"/>
        <v/>
      </c>
      <c r="E3673" s="69" t="str">
        <f t="shared" si="88"/>
        <v/>
      </c>
      <c r="F3673" s="69" t="e">
        <f t="shared" si="89"/>
        <v>#VALUE!</v>
      </c>
    </row>
    <row r="3674" spans="1:6">
      <c r="A3674" s="68" t="e">
        <f t="shared" si="84"/>
        <v>#REF!</v>
      </c>
      <c r="B3674" s="68" t="e">
        <f t="shared" si="85"/>
        <v>#REF!</v>
      </c>
      <c r="C3674" s="69" t="str">
        <f t="shared" si="86"/>
        <v/>
      </c>
      <c r="D3674" s="69" t="str">
        <f t="shared" si="87"/>
        <v/>
      </c>
      <c r="E3674" s="69" t="str">
        <f t="shared" si="88"/>
        <v/>
      </c>
      <c r="F3674" s="69" t="e">
        <f t="shared" si="89"/>
        <v>#VALUE!</v>
      </c>
    </row>
    <row r="3675" spans="1:6">
      <c r="A3675" s="68" t="e">
        <f t="shared" si="84"/>
        <v>#REF!</v>
      </c>
      <c r="B3675" s="68" t="e">
        <f t="shared" si="85"/>
        <v>#REF!</v>
      </c>
      <c r="C3675" s="69" t="str">
        <f t="shared" si="86"/>
        <v/>
      </c>
      <c r="D3675" s="69" t="str">
        <f t="shared" si="87"/>
        <v/>
      </c>
      <c r="E3675" s="69" t="str">
        <f t="shared" si="88"/>
        <v/>
      </c>
      <c r="F3675" s="69" t="e">
        <f t="shared" si="89"/>
        <v>#VALUE!</v>
      </c>
    </row>
    <row r="3676" spans="1:6">
      <c r="A3676" s="68" t="e">
        <f t="shared" si="84"/>
        <v>#REF!</v>
      </c>
      <c r="B3676" s="68" t="e">
        <f t="shared" si="85"/>
        <v>#REF!</v>
      </c>
      <c r="C3676" s="69" t="str">
        <f t="shared" si="86"/>
        <v/>
      </c>
      <c r="D3676" s="69" t="str">
        <f t="shared" si="87"/>
        <v/>
      </c>
      <c r="E3676" s="69" t="str">
        <f t="shared" si="88"/>
        <v/>
      </c>
      <c r="F3676" s="69" t="e">
        <f t="shared" si="89"/>
        <v>#VALUE!</v>
      </c>
    </row>
    <row r="3677" spans="1:6">
      <c r="A3677" s="68" t="e">
        <f t="shared" si="84"/>
        <v>#REF!</v>
      </c>
      <c r="B3677" s="68" t="e">
        <f t="shared" si="85"/>
        <v>#REF!</v>
      </c>
      <c r="C3677" s="69" t="str">
        <f t="shared" si="86"/>
        <v/>
      </c>
      <c r="D3677" s="69" t="str">
        <f t="shared" si="87"/>
        <v/>
      </c>
      <c r="E3677" s="69" t="str">
        <f t="shared" si="88"/>
        <v/>
      </c>
      <c r="F3677" s="69" t="e">
        <f t="shared" si="89"/>
        <v>#VALUE!</v>
      </c>
    </row>
    <row r="3678" spans="1:6">
      <c r="A3678" s="68" t="e">
        <f t="shared" si="84"/>
        <v>#REF!</v>
      </c>
      <c r="B3678" s="68" t="e">
        <f t="shared" si="85"/>
        <v>#REF!</v>
      </c>
      <c r="C3678" s="69" t="str">
        <f t="shared" si="86"/>
        <v/>
      </c>
      <c r="D3678" s="69" t="str">
        <f t="shared" si="87"/>
        <v/>
      </c>
      <c r="E3678" s="69" t="str">
        <f t="shared" si="88"/>
        <v/>
      </c>
      <c r="F3678" s="69" t="e">
        <f t="shared" si="89"/>
        <v>#VALUE!</v>
      </c>
    </row>
    <row r="3679" spans="1:6">
      <c r="A3679" s="68" t="e">
        <f t="shared" si="84"/>
        <v>#REF!</v>
      </c>
      <c r="B3679" s="68" t="e">
        <f t="shared" si="85"/>
        <v>#REF!</v>
      </c>
      <c r="C3679" s="69" t="str">
        <f t="shared" si="86"/>
        <v/>
      </c>
      <c r="D3679" s="69" t="str">
        <f t="shared" si="87"/>
        <v/>
      </c>
      <c r="E3679" s="69" t="str">
        <f t="shared" si="88"/>
        <v/>
      </c>
      <c r="F3679" s="69" t="e">
        <f t="shared" si="89"/>
        <v>#VALUE!</v>
      </c>
    </row>
    <row r="3680" spans="1:6">
      <c r="A3680" s="68" t="e">
        <f t="shared" si="84"/>
        <v>#REF!</v>
      </c>
      <c r="B3680" s="68" t="e">
        <f t="shared" si="85"/>
        <v>#REF!</v>
      </c>
      <c r="C3680" s="69" t="str">
        <f t="shared" si="86"/>
        <v/>
      </c>
      <c r="D3680" s="69" t="str">
        <f t="shared" si="87"/>
        <v/>
      </c>
      <c r="E3680" s="69" t="str">
        <f t="shared" si="88"/>
        <v/>
      </c>
      <c r="F3680" s="69" t="e">
        <f t="shared" si="89"/>
        <v>#VALUE!</v>
      </c>
    </row>
    <row r="3681" spans="1:6">
      <c r="A3681" s="68" t="e">
        <f t="shared" si="84"/>
        <v>#REF!</v>
      </c>
      <c r="B3681" s="68" t="e">
        <f t="shared" si="85"/>
        <v>#REF!</v>
      </c>
      <c r="C3681" s="69" t="str">
        <f t="shared" si="86"/>
        <v/>
      </c>
      <c r="D3681" s="69" t="str">
        <f t="shared" si="87"/>
        <v/>
      </c>
      <c r="E3681" s="69" t="str">
        <f t="shared" si="88"/>
        <v/>
      </c>
      <c r="F3681" s="69" t="e">
        <f t="shared" si="89"/>
        <v>#VALUE!</v>
      </c>
    </row>
    <row r="3682" spans="1:6">
      <c r="A3682" s="68" t="e">
        <f t="shared" si="84"/>
        <v>#REF!</v>
      </c>
      <c r="B3682" s="68" t="e">
        <f t="shared" si="85"/>
        <v>#REF!</v>
      </c>
      <c r="C3682" s="69" t="str">
        <f t="shared" si="86"/>
        <v/>
      </c>
      <c r="D3682" s="69" t="str">
        <f t="shared" si="87"/>
        <v/>
      </c>
      <c r="E3682" s="69" t="str">
        <f t="shared" si="88"/>
        <v/>
      </c>
      <c r="F3682" s="69" t="e">
        <f t="shared" si="89"/>
        <v>#VALUE!</v>
      </c>
    </row>
    <row r="3683" spans="1:6">
      <c r="A3683" s="68" t="e">
        <f t="shared" si="84"/>
        <v>#REF!</v>
      </c>
      <c r="B3683" s="68" t="e">
        <f t="shared" si="85"/>
        <v>#REF!</v>
      </c>
      <c r="C3683" s="69" t="str">
        <f t="shared" si="86"/>
        <v/>
      </c>
      <c r="D3683" s="69" t="str">
        <f t="shared" si="87"/>
        <v/>
      </c>
      <c r="E3683" s="69" t="str">
        <f t="shared" si="88"/>
        <v/>
      </c>
      <c r="F3683" s="69" t="e">
        <f t="shared" si="89"/>
        <v>#VALUE!</v>
      </c>
    </row>
    <row r="3684" spans="1:6">
      <c r="A3684" s="68" t="e">
        <f t="shared" si="84"/>
        <v>#REF!</v>
      </c>
      <c r="B3684" s="68" t="e">
        <f t="shared" si="85"/>
        <v>#REF!</v>
      </c>
      <c r="C3684" s="69" t="str">
        <f t="shared" si="86"/>
        <v/>
      </c>
      <c r="D3684" s="69" t="str">
        <f t="shared" si="87"/>
        <v/>
      </c>
      <c r="E3684" s="69" t="str">
        <f t="shared" si="88"/>
        <v/>
      </c>
      <c r="F3684" s="69" t="e">
        <f t="shared" si="89"/>
        <v>#VALUE!</v>
      </c>
    </row>
    <row r="3685" spans="1:6">
      <c r="A3685" s="68" t="e">
        <f t="shared" si="84"/>
        <v>#REF!</v>
      </c>
      <c r="B3685" s="68" t="e">
        <f t="shared" si="85"/>
        <v>#REF!</v>
      </c>
      <c r="C3685" s="69" t="str">
        <f t="shared" si="86"/>
        <v/>
      </c>
      <c r="D3685" s="69" t="str">
        <f t="shared" si="87"/>
        <v/>
      </c>
      <c r="E3685" s="69" t="str">
        <f t="shared" si="88"/>
        <v/>
      </c>
      <c r="F3685" s="69" t="e">
        <f t="shared" si="89"/>
        <v>#VALUE!</v>
      </c>
    </row>
    <row r="3686" spans="1:6">
      <c r="A3686" s="68" t="e">
        <f t="shared" si="84"/>
        <v>#REF!</v>
      </c>
      <c r="B3686" s="68" t="e">
        <f t="shared" si="85"/>
        <v>#REF!</v>
      </c>
      <c r="C3686" s="69" t="str">
        <f t="shared" si="86"/>
        <v/>
      </c>
      <c r="D3686" s="69" t="str">
        <f t="shared" si="87"/>
        <v/>
      </c>
      <c r="E3686" s="69" t="str">
        <f t="shared" si="88"/>
        <v/>
      </c>
      <c r="F3686" s="69" t="e">
        <f t="shared" si="89"/>
        <v>#VALUE!</v>
      </c>
    </row>
    <row r="3687" spans="1:6">
      <c r="A3687" s="68" t="e">
        <f t="shared" si="84"/>
        <v>#REF!</v>
      </c>
      <c r="B3687" s="68" t="e">
        <f t="shared" si="85"/>
        <v>#REF!</v>
      </c>
      <c r="C3687" s="69" t="str">
        <f t="shared" si="86"/>
        <v/>
      </c>
      <c r="D3687" s="69" t="str">
        <f t="shared" si="87"/>
        <v/>
      </c>
      <c r="E3687" s="69" t="str">
        <f t="shared" si="88"/>
        <v/>
      </c>
      <c r="F3687" s="69" t="e">
        <f t="shared" si="89"/>
        <v>#VALUE!</v>
      </c>
    </row>
    <row r="3688" spans="1:6">
      <c r="A3688" s="68" t="e">
        <f t="shared" si="84"/>
        <v>#REF!</v>
      </c>
      <c r="B3688" s="68" t="e">
        <f t="shared" si="85"/>
        <v>#REF!</v>
      </c>
      <c r="C3688" s="69" t="str">
        <f t="shared" si="86"/>
        <v/>
      </c>
      <c r="D3688" s="69" t="str">
        <f t="shared" si="87"/>
        <v/>
      </c>
      <c r="E3688" s="69" t="str">
        <f t="shared" si="88"/>
        <v/>
      </c>
      <c r="F3688" s="69" t="e">
        <f t="shared" si="89"/>
        <v>#VALUE!</v>
      </c>
    </row>
    <row r="3689" spans="1:6">
      <c r="A3689" s="68" t="e">
        <f t="shared" si="84"/>
        <v>#REF!</v>
      </c>
      <c r="B3689" s="68" t="e">
        <f t="shared" si="85"/>
        <v>#REF!</v>
      </c>
      <c r="C3689" s="69" t="str">
        <f t="shared" si="86"/>
        <v/>
      </c>
      <c r="D3689" s="69" t="str">
        <f t="shared" si="87"/>
        <v/>
      </c>
      <c r="E3689" s="69" t="str">
        <f t="shared" si="88"/>
        <v/>
      </c>
      <c r="F3689" s="69" t="e">
        <f t="shared" si="89"/>
        <v>#VALUE!</v>
      </c>
    </row>
    <row r="3690" spans="1:6">
      <c r="A3690" s="68" t="e">
        <f t="shared" si="84"/>
        <v>#REF!</v>
      </c>
      <c r="B3690" s="68" t="e">
        <f t="shared" si="85"/>
        <v>#REF!</v>
      </c>
      <c r="C3690" s="69" t="str">
        <f t="shared" si="86"/>
        <v/>
      </c>
      <c r="D3690" s="69" t="str">
        <f t="shared" si="87"/>
        <v/>
      </c>
      <c r="E3690" s="69" t="str">
        <f t="shared" si="88"/>
        <v/>
      </c>
      <c r="F3690" s="69" t="e">
        <f t="shared" si="89"/>
        <v>#VALUE!</v>
      </c>
    </row>
    <row r="3691" spans="1:6">
      <c r="A3691" s="68" t="e">
        <f t="shared" si="84"/>
        <v>#REF!</v>
      </c>
      <c r="B3691" s="68" t="e">
        <f t="shared" si="85"/>
        <v>#REF!</v>
      </c>
      <c r="C3691" s="69" t="str">
        <f t="shared" si="86"/>
        <v/>
      </c>
      <c r="D3691" s="69" t="str">
        <f t="shared" si="87"/>
        <v/>
      </c>
      <c r="E3691" s="69" t="str">
        <f t="shared" si="88"/>
        <v/>
      </c>
      <c r="F3691" s="69" t="e">
        <f t="shared" si="89"/>
        <v>#VALUE!</v>
      </c>
    </row>
    <row r="3692" spans="1:6">
      <c r="A3692" s="68" t="e">
        <f t="shared" si="84"/>
        <v>#REF!</v>
      </c>
      <c r="B3692" s="68" t="e">
        <f t="shared" si="85"/>
        <v>#REF!</v>
      </c>
      <c r="C3692" s="69" t="str">
        <f t="shared" si="86"/>
        <v/>
      </c>
      <c r="D3692" s="69" t="str">
        <f t="shared" si="87"/>
        <v/>
      </c>
      <c r="E3692" s="69" t="str">
        <f t="shared" si="88"/>
        <v/>
      </c>
      <c r="F3692" s="69" t="e">
        <f t="shared" si="89"/>
        <v>#VALUE!</v>
      </c>
    </row>
    <row r="3693" spans="1:6">
      <c r="A3693" s="68" t="e">
        <f t="shared" si="84"/>
        <v>#REF!</v>
      </c>
      <c r="B3693" s="68" t="e">
        <f t="shared" si="85"/>
        <v>#REF!</v>
      </c>
      <c r="C3693" s="69" t="str">
        <f t="shared" si="86"/>
        <v/>
      </c>
      <c r="D3693" s="69" t="str">
        <f t="shared" si="87"/>
        <v/>
      </c>
      <c r="E3693" s="69" t="str">
        <f t="shared" si="88"/>
        <v/>
      </c>
      <c r="F3693" s="69" t="e">
        <f t="shared" si="89"/>
        <v>#VALUE!</v>
      </c>
    </row>
    <row r="3694" spans="1:6">
      <c r="A3694" s="68" t="e">
        <f t="shared" si="84"/>
        <v>#REF!</v>
      </c>
      <c r="B3694" s="68" t="e">
        <f t="shared" si="85"/>
        <v>#REF!</v>
      </c>
      <c r="C3694" s="69" t="str">
        <f t="shared" si="86"/>
        <v/>
      </c>
      <c r="D3694" s="69" t="str">
        <f t="shared" si="87"/>
        <v/>
      </c>
      <c r="E3694" s="69" t="str">
        <f t="shared" si="88"/>
        <v/>
      </c>
      <c r="F3694" s="69" t="e">
        <f t="shared" si="89"/>
        <v>#VALUE!</v>
      </c>
    </row>
    <row r="3695" spans="1:6">
      <c r="A3695" s="68" t="e">
        <f t="shared" si="84"/>
        <v>#REF!</v>
      </c>
      <c r="B3695" s="68" t="e">
        <f t="shared" si="85"/>
        <v>#REF!</v>
      </c>
      <c r="C3695" s="69" t="str">
        <f t="shared" si="86"/>
        <v/>
      </c>
      <c r="D3695" s="69" t="str">
        <f t="shared" si="87"/>
        <v/>
      </c>
      <c r="E3695" s="69" t="str">
        <f t="shared" si="88"/>
        <v/>
      </c>
      <c r="F3695" s="69" t="e">
        <f t="shared" si="89"/>
        <v>#VALUE!</v>
      </c>
    </row>
    <row r="3696" spans="1:6">
      <c r="A3696" s="68" t="e">
        <f t="shared" si="84"/>
        <v>#REF!</v>
      </c>
      <c r="B3696" s="68" t="e">
        <f t="shared" si="85"/>
        <v>#REF!</v>
      </c>
      <c r="C3696" s="69" t="str">
        <f t="shared" si="86"/>
        <v/>
      </c>
      <c r="D3696" s="69" t="str">
        <f t="shared" si="87"/>
        <v/>
      </c>
      <c r="E3696" s="69" t="str">
        <f t="shared" si="88"/>
        <v/>
      </c>
      <c r="F3696" s="69" t="e">
        <f t="shared" si="89"/>
        <v>#VALUE!</v>
      </c>
    </row>
    <row r="3697" spans="1:6">
      <c r="A3697" s="68" t="e">
        <f t="shared" si="84"/>
        <v>#REF!</v>
      </c>
      <c r="B3697" s="68" t="e">
        <f t="shared" si="85"/>
        <v>#REF!</v>
      </c>
      <c r="C3697" s="69" t="str">
        <f t="shared" si="86"/>
        <v/>
      </c>
      <c r="D3697" s="69" t="str">
        <f t="shared" si="87"/>
        <v/>
      </c>
      <c r="E3697" s="69" t="str">
        <f t="shared" si="88"/>
        <v/>
      </c>
      <c r="F3697" s="69" t="e">
        <f t="shared" si="89"/>
        <v>#VALUE!</v>
      </c>
    </row>
    <row r="3698" spans="1:6">
      <c r="A3698" s="68" t="e">
        <f t="shared" si="84"/>
        <v>#REF!</v>
      </c>
      <c r="B3698" s="68" t="e">
        <f t="shared" si="85"/>
        <v>#REF!</v>
      </c>
      <c r="C3698" s="69" t="str">
        <f t="shared" si="86"/>
        <v/>
      </c>
      <c r="D3698" s="69" t="str">
        <f t="shared" si="87"/>
        <v/>
      </c>
      <c r="E3698" s="69" t="str">
        <f t="shared" si="88"/>
        <v/>
      </c>
      <c r="F3698" s="69" t="e">
        <f t="shared" si="89"/>
        <v>#VALUE!</v>
      </c>
    </row>
    <row r="3699" spans="1:6">
      <c r="A3699" s="68" t="e">
        <f t="shared" si="84"/>
        <v>#REF!</v>
      </c>
      <c r="B3699" s="68" t="e">
        <f t="shared" si="85"/>
        <v>#REF!</v>
      </c>
      <c r="C3699" s="69" t="str">
        <f t="shared" si="86"/>
        <v/>
      </c>
      <c r="D3699" s="69" t="str">
        <f t="shared" si="87"/>
        <v/>
      </c>
      <c r="E3699" s="69" t="str">
        <f t="shared" si="88"/>
        <v/>
      </c>
      <c r="F3699" s="69" t="e">
        <f t="shared" si="89"/>
        <v>#VALUE!</v>
      </c>
    </row>
    <row r="3700" spans="1:6">
      <c r="A3700" s="68" t="e">
        <f t="shared" si="84"/>
        <v>#REF!</v>
      </c>
      <c r="B3700" s="68" t="e">
        <f t="shared" si="85"/>
        <v>#REF!</v>
      </c>
      <c r="C3700" s="69" t="str">
        <f t="shared" si="86"/>
        <v/>
      </c>
      <c r="D3700" s="69" t="str">
        <f t="shared" si="87"/>
        <v/>
      </c>
      <c r="E3700" s="69" t="str">
        <f t="shared" si="88"/>
        <v/>
      </c>
      <c r="F3700" s="69" t="e">
        <f t="shared" si="89"/>
        <v>#VALUE!</v>
      </c>
    </row>
    <row r="3701" spans="1:6">
      <c r="A3701" s="68" t="e">
        <f t="shared" si="84"/>
        <v>#REF!</v>
      </c>
      <c r="B3701" s="68" t="e">
        <f t="shared" si="85"/>
        <v>#REF!</v>
      </c>
      <c r="C3701" s="69" t="str">
        <f t="shared" si="86"/>
        <v/>
      </c>
      <c r="D3701" s="69" t="str">
        <f t="shared" si="87"/>
        <v/>
      </c>
      <c r="E3701" s="69" t="str">
        <f t="shared" si="88"/>
        <v/>
      </c>
      <c r="F3701" s="69" t="e">
        <f t="shared" si="89"/>
        <v>#VALUE!</v>
      </c>
    </row>
    <row r="3702" spans="1:6">
      <c r="A3702" s="68" t="e">
        <f t="shared" si="84"/>
        <v>#REF!</v>
      </c>
      <c r="B3702" s="68" t="e">
        <f t="shared" si="85"/>
        <v>#REF!</v>
      </c>
      <c r="C3702" s="69" t="str">
        <f t="shared" si="86"/>
        <v/>
      </c>
      <c r="D3702" s="69" t="str">
        <f t="shared" si="87"/>
        <v/>
      </c>
      <c r="E3702" s="69" t="str">
        <f t="shared" si="88"/>
        <v/>
      </c>
      <c r="F3702" s="69" t="e">
        <f t="shared" si="89"/>
        <v>#VALUE!</v>
      </c>
    </row>
    <row r="3703" spans="1:6">
      <c r="A3703" s="68" t="e">
        <f t="shared" si="84"/>
        <v>#REF!</v>
      </c>
      <c r="B3703" s="68" t="e">
        <f t="shared" si="85"/>
        <v>#REF!</v>
      </c>
      <c r="C3703" s="69" t="str">
        <f t="shared" si="86"/>
        <v/>
      </c>
      <c r="D3703" s="69" t="str">
        <f t="shared" si="87"/>
        <v/>
      </c>
      <c r="E3703" s="69" t="str">
        <f t="shared" si="88"/>
        <v/>
      </c>
      <c r="F3703" s="69" t="e">
        <f t="shared" si="89"/>
        <v>#VALUE!</v>
      </c>
    </row>
    <row r="3704" spans="1:6">
      <c r="A3704" s="68" t="e">
        <f t="shared" si="84"/>
        <v>#REF!</v>
      </c>
      <c r="B3704" s="68" t="e">
        <f t="shared" si="85"/>
        <v>#REF!</v>
      </c>
      <c r="C3704" s="69" t="str">
        <f t="shared" si="86"/>
        <v/>
      </c>
      <c r="D3704" s="69" t="str">
        <f t="shared" si="87"/>
        <v/>
      </c>
      <c r="E3704" s="69" t="str">
        <f t="shared" si="88"/>
        <v/>
      </c>
      <c r="F3704" s="69" t="e">
        <f t="shared" si="89"/>
        <v>#VALUE!</v>
      </c>
    </row>
    <row r="3705" spans="1:6">
      <c r="A3705" s="68" t="e">
        <f t="shared" si="84"/>
        <v>#REF!</v>
      </c>
      <c r="B3705" s="68" t="e">
        <f t="shared" si="85"/>
        <v>#REF!</v>
      </c>
      <c r="C3705" s="69" t="str">
        <f t="shared" si="86"/>
        <v/>
      </c>
      <c r="D3705" s="69" t="str">
        <f t="shared" si="87"/>
        <v/>
      </c>
      <c r="E3705" s="69" t="str">
        <f t="shared" si="88"/>
        <v/>
      </c>
      <c r="F3705" s="69" t="e">
        <f t="shared" si="89"/>
        <v>#VALUE!</v>
      </c>
    </row>
    <row r="3706" spans="1:6">
      <c r="A3706" s="68" t="e">
        <f t="shared" si="84"/>
        <v>#REF!</v>
      </c>
      <c r="B3706" s="68" t="e">
        <f t="shared" si="85"/>
        <v>#REF!</v>
      </c>
      <c r="C3706" s="69" t="str">
        <f t="shared" si="86"/>
        <v/>
      </c>
      <c r="D3706" s="69" t="str">
        <f t="shared" si="87"/>
        <v/>
      </c>
      <c r="E3706" s="69" t="str">
        <f t="shared" si="88"/>
        <v/>
      </c>
      <c r="F3706" s="69" t="e">
        <f t="shared" si="89"/>
        <v>#VALUE!</v>
      </c>
    </row>
    <row r="3707" spans="1:6">
      <c r="A3707" s="68" t="e">
        <f t="shared" si="84"/>
        <v>#REF!</v>
      </c>
      <c r="B3707" s="68" t="e">
        <f t="shared" si="85"/>
        <v>#REF!</v>
      </c>
      <c r="C3707" s="69" t="str">
        <f t="shared" si="86"/>
        <v/>
      </c>
      <c r="D3707" s="69" t="str">
        <f t="shared" si="87"/>
        <v/>
      </c>
      <c r="E3707" s="69" t="str">
        <f t="shared" si="88"/>
        <v/>
      </c>
      <c r="F3707" s="69" t="e">
        <f t="shared" si="89"/>
        <v>#VALUE!</v>
      </c>
    </row>
    <row r="3708" spans="1:6">
      <c r="A3708" s="68" t="e">
        <f t="shared" si="84"/>
        <v>#REF!</v>
      </c>
      <c r="B3708" s="68" t="e">
        <f t="shared" si="85"/>
        <v>#REF!</v>
      </c>
      <c r="C3708" s="69" t="str">
        <f t="shared" si="86"/>
        <v/>
      </c>
      <c r="D3708" s="69" t="str">
        <f t="shared" si="87"/>
        <v/>
      </c>
      <c r="E3708" s="69" t="str">
        <f t="shared" si="88"/>
        <v/>
      </c>
      <c r="F3708" s="69" t="e">
        <f t="shared" si="89"/>
        <v>#VALUE!</v>
      </c>
    </row>
    <row r="3709" spans="1:6">
      <c r="A3709" s="68" t="e">
        <f t="shared" si="84"/>
        <v>#REF!</v>
      </c>
      <c r="B3709" s="68" t="e">
        <f t="shared" si="85"/>
        <v>#REF!</v>
      </c>
      <c r="C3709" s="69" t="str">
        <f t="shared" si="86"/>
        <v/>
      </c>
      <c r="D3709" s="69" t="str">
        <f t="shared" si="87"/>
        <v/>
      </c>
      <c r="E3709" s="69" t="str">
        <f t="shared" si="88"/>
        <v/>
      </c>
      <c r="F3709" s="69" t="e">
        <f t="shared" si="89"/>
        <v>#VALUE!</v>
      </c>
    </row>
    <row r="3710" spans="1:6">
      <c r="A3710" s="68" t="e">
        <f t="shared" si="84"/>
        <v>#REF!</v>
      </c>
      <c r="B3710" s="68" t="e">
        <f t="shared" si="85"/>
        <v>#REF!</v>
      </c>
      <c r="C3710" s="69" t="str">
        <f t="shared" si="86"/>
        <v/>
      </c>
      <c r="D3710" s="69" t="str">
        <f t="shared" si="87"/>
        <v/>
      </c>
      <c r="E3710" s="69" t="str">
        <f t="shared" si="88"/>
        <v/>
      </c>
      <c r="F3710" s="69" t="e">
        <f t="shared" si="89"/>
        <v>#VALUE!</v>
      </c>
    </row>
    <row r="3711" spans="1:6">
      <c r="A3711" s="68" t="e">
        <f t="shared" si="84"/>
        <v>#REF!</v>
      </c>
      <c r="B3711" s="68" t="e">
        <f t="shared" si="85"/>
        <v>#REF!</v>
      </c>
      <c r="C3711" s="69" t="str">
        <f t="shared" si="86"/>
        <v/>
      </c>
      <c r="D3711" s="69" t="str">
        <f t="shared" si="87"/>
        <v/>
      </c>
      <c r="E3711" s="69" t="str">
        <f t="shared" si="88"/>
        <v/>
      </c>
      <c r="F3711" s="69" t="e">
        <f t="shared" si="89"/>
        <v>#VALUE!</v>
      </c>
    </row>
    <row r="3712" spans="1:6">
      <c r="A3712" s="68" t="e">
        <f t="shared" si="84"/>
        <v>#REF!</v>
      </c>
      <c r="B3712" s="68" t="e">
        <f t="shared" si="85"/>
        <v>#REF!</v>
      </c>
      <c r="C3712" s="69" t="str">
        <f t="shared" si="86"/>
        <v/>
      </c>
      <c r="D3712" s="69" t="str">
        <f t="shared" si="87"/>
        <v/>
      </c>
      <c r="E3712" s="69" t="str">
        <f t="shared" si="88"/>
        <v/>
      </c>
      <c r="F3712" s="69" t="e">
        <f t="shared" si="89"/>
        <v>#VALUE!</v>
      </c>
    </row>
    <row r="3713" spans="1:6">
      <c r="A3713" s="68" t="e">
        <f t="shared" si="84"/>
        <v>#REF!</v>
      </c>
      <c r="B3713" s="68" t="e">
        <f t="shared" si="85"/>
        <v>#REF!</v>
      </c>
      <c r="C3713" s="69" t="str">
        <f t="shared" si="86"/>
        <v/>
      </c>
      <c r="D3713" s="69" t="str">
        <f t="shared" si="87"/>
        <v/>
      </c>
      <c r="E3713" s="69" t="str">
        <f t="shared" si="88"/>
        <v/>
      </c>
      <c r="F3713" s="69" t="e">
        <f t="shared" si="89"/>
        <v>#VALUE!</v>
      </c>
    </row>
    <row r="3714" spans="1:6">
      <c r="A3714" s="68" t="e">
        <f t="shared" si="84"/>
        <v>#REF!</v>
      </c>
      <c r="B3714" s="68" t="e">
        <f t="shared" si="85"/>
        <v>#REF!</v>
      </c>
      <c r="C3714" s="69" t="str">
        <f t="shared" si="86"/>
        <v/>
      </c>
      <c r="D3714" s="69" t="str">
        <f t="shared" si="87"/>
        <v/>
      </c>
      <c r="E3714" s="69" t="str">
        <f t="shared" si="88"/>
        <v/>
      </c>
      <c r="F3714" s="69" t="e">
        <f t="shared" si="89"/>
        <v>#VALUE!</v>
      </c>
    </row>
    <row r="3715" spans="1:6">
      <c r="A3715" s="68" t="e">
        <f t="shared" si="84"/>
        <v>#REF!</v>
      </c>
      <c r="B3715" s="68" t="e">
        <f t="shared" si="85"/>
        <v>#REF!</v>
      </c>
      <c r="C3715" s="69" t="str">
        <f t="shared" si="86"/>
        <v/>
      </c>
      <c r="D3715" s="69" t="str">
        <f t="shared" si="87"/>
        <v/>
      </c>
      <c r="E3715" s="69" t="str">
        <f t="shared" si="88"/>
        <v/>
      </c>
      <c r="F3715" s="69" t="e">
        <f t="shared" si="89"/>
        <v>#VALUE!</v>
      </c>
    </row>
    <row r="3716" spans="1:6">
      <c r="A3716" s="68" t="e">
        <f t="shared" si="84"/>
        <v>#REF!</v>
      </c>
      <c r="B3716" s="68" t="e">
        <f t="shared" si="85"/>
        <v>#REF!</v>
      </c>
      <c r="C3716" s="69" t="str">
        <f t="shared" si="86"/>
        <v/>
      </c>
      <c r="D3716" s="69" t="str">
        <f t="shared" si="87"/>
        <v/>
      </c>
      <c r="E3716" s="69" t="str">
        <f t="shared" si="88"/>
        <v/>
      </c>
      <c r="F3716" s="69" t="e">
        <f t="shared" si="89"/>
        <v>#VALUE!</v>
      </c>
    </row>
    <row r="3717" spans="1:6">
      <c r="A3717" s="68" t="e">
        <f t="shared" si="84"/>
        <v>#REF!</v>
      </c>
      <c r="B3717" s="68" t="e">
        <f t="shared" si="85"/>
        <v>#REF!</v>
      </c>
      <c r="C3717" s="69" t="str">
        <f t="shared" si="86"/>
        <v/>
      </c>
      <c r="D3717" s="69" t="str">
        <f t="shared" si="87"/>
        <v/>
      </c>
      <c r="E3717" s="69" t="str">
        <f t="shared" si="88"/>
        <v/>
      </c>
      <c r="F3717" s="69" t="e">
        <f t="shared" si="89"/>
        <v>#VALUE!</v>
      </c>
    </row>
    <row r="3718" spans="1:6">
      <c r="A3718" s="68" t="e">
        <f t="shared" si="84"/>
        <v>#REF!</v>
      </c>
      <c r="B3718" s="68" t="e">
        <f t="shared" si="85"/>
        <v>#REF!</v>
      </c>
      <c r="C3718" s="69" t="str">
        <f t="shared" si="86"/>
        <v/>
      </c>
      <c r="D3718" s="69" t="str">
        <f t="shared" si="87"/>
        <v/>
      </c>
      <c r="E3718" s="69" t="str">
        <f t="shared" si="88"/>
        <v/>
      </c>
      <c r="F3718" s="69" t="e">
        <f t="shared" si="89"/>
        <v>#VALUE!</v>
      </c>
    </row>
    <row r="3719" spans="1:6">
      <c r="A3719" s="68" t="e">
        <f t="shared" si="84"/>
        <v>#REF!</v>
      </c>
      <c r="B3719" s="68" t="e">
        <f t="shared" si="85"/>
        <v>#REF!</v>
      </c>
      <c r="C3719" s="69" t="str">
        <f t="shared" si="86"/>
        <v/>
      </c>
      <c r="D3719" s="69" t="str">
        <f t="shared" si="87"/>
        <v/>
      </c>
      <c r="E3719" s="69" t="str">
        <f t="shared" si="88"/>
        <v/>
      </c>
      <c r="F3719" s="69" t="e">
        <f t="shared" si="89"/>
        <v>#VALUE!</v>
      </c>
    </row>
    <row r="3720" spans="1:6">
      <c r="A3720" s="68" t="e">
        <f t="shared" si="84"/>
        <v>#REF!</v>
      </c>
      <c r="B3720" s="68" t="e">
        <f t="shared" si="85"/>
        <v>#REF!</v>
      </c>
      <c r="C3720" s="69" t="str">
        <f t="shared" si="86"/>
        <v/>
      </c>
      <c r="D3720" s="69" t="str">
        <f t="shared" si="87"/>
        <v/>
      </c>
      <c r="E3720" s="69" t="str">
        <f t="shared" si="88"/>
        <v/>
      </c>
      <c r="F3720" s="69" t="e">
        <f t="shared" si="89"/>
        <v>#VALUE!</v>
      </c>
    </row>
    <row r="3721" spans="1:6">
      <c r="A3721" s="68" t="e">
        <f t="shared" si="84"/>
        <v>#REF!</v>
      </c>
      <c r="B3721" s="68" t="e">
        <f t="shared" si="85"/>
        <v>#REF!</v>
      </c>
      <c r="C3721" s="69" t="str">
        <f t="shared" si="86"/>
        <v/>
      </c>
      <c r="D3721" s="69" t="str">
        <f t="shared" si="87"/>
        <v/>
      </c>
      <c r="E3721" s="69" t="str">
        <f t="shared" si="88"/>
        <v/>
      </c>
      <c r="F3721" s="69" t="e">
        <f t="shared" si="89"/>
        <v>#VALUE!</v>
      </c>
    </row>
    <row r="3722" spans="1:6">
      <c r="A3722" s="68" t="e">
        <f t="shared" si="84"/>
        <v>#REF!</v>
      </c>
      <c r="B3722" s="68" t="e">
        <f t="shared" si="85"/>
        <v>#REF!</v>
      </c>
      <c r="C3722" s="69" t="str">
        <f t="shared" si="86"/>
        <v/>
      </c>
      <c r="D3722" s="69" t="str">
        <f t="shared" si="87"/>
        <v/>
      </c>
      <c r="E3722" s="69" t="str">
        <f t="shared" si="88"/>
        <v/>
      </c>
      <c r="F3722" s="69" t="e">
        <f t="shared" si="89"/>
        <v>#VALUE!</v>
      </c>
    </row>
    <row r="3723" spans="1:6">
      <c r="A3723" s="68" t="e">
        <f t="shared" si="84"/>
        <v>#REF!</v>
      </c>
      <c r="B3723" s="68" t="e">
        <f t="shared" si="85"/>
        <v>#REF!</v>
      </c>
      <c r="C3723" s="69" t="str">
        <f t="shared" si="86"/>
        <v/>
      </c>
      <c r="D3723" s="69" t="str">
        <f t="shared" si="87"/>
        <v/>
      </c>
      <c r="E3723" s="69" t="str">
        <f t="shared" si="88"/>
        <v/>
      </c>
      <c r="F3723" s="69" t="e">
        <f t="shared" si="89"/>
        <v>#VALUE!</v>
      </c>
    </row>
    <row r="3724" spans="1:6">
      <c r="A3724" s="68" t="e">
        <f t="shared" si="84"/>
        <v>#REF!</v>
      </c>
      <c r="B3724" s="68" t="e">
        <f t="shared" si="85"/>
        <v>#REF!</v>
      </c>
      <c r="C3724" s="69" t="str">
        <f t="shared" si="86"/>
        <v/>
      </c>
      <c r="D3724" s="69" t="str">
        <f t="shared" si="87"/>
        <v/>
      </c>
      <c r="E3724" s="69" t="str">
        <f t="shared" si="88"/>
        <v/>
      </c>
      <c r="F3724" s="69" t="e">
        <f t="shared" si="89"/>
        <v>#VALUE!</v>
      </c>
    </row>
    <row r="3725" spans="1:6">
      <c r="A3725" s="68" t="e">
        <f t="shared" si="84"/>
        <v>#REF!</v>
      </c>
      <c r="B3725" s="68" t="e">
        <f t="shared" si="85"/>
        <v>#REF!</v>
      </c>
      <c r="C3725" s="69" t="str">
        <f t="shared" si="86"/>
        <v/>
      </c>
      <c r="D3725" s="69" t="str">
        <f t="shared" si="87"/>
        <v/>
      </c>
      <c r="E3725" s="69" t="str">
        <f t="shared" si="88"/>
        <v/>
      </c>
      <c r="F3725" s="69" t="e">
        <f t="shared" si="89"/>
        <v>#VALUE!</v>
      </c>
    </row>
    <row r="3726" spans="1:6">
      <c r="A3726" s="68" t="e">
        <f t="shared" si="84"/>
        <v>#REF!</v>
      </c>
      <c r="B3726" s="68" t="e">
        <f t="shared" si="85"/>
        <v>#REF!</v>
      </c>
      <c r="C3726" s="69" t="str">
        <f t="shared" si="86"/>
        <v/>
      </c>
      <c r="D3726" s="69" t="str">
        <f t="shared" si="87"/>
        <v/>
      </c>
      <c r="E3726" s="69" t="str">
        <f t="shared" si="88"/>
        <v/>
      </c>
      <c r="F3726" s="69" t="e">
        <f t="shared" si="89"/>
        <v>#VALUE!</v>
      </c>
    </row>
    <row r="3727" spans="1:6">
      <c r="A3727" s="68" t="e">
        <f t="shared" si="84"/>
        <v>#REF!</v>
      </c>
      <c r="B3727" s="68" t="e">
        <f t="shared" si="85"/>
        <v>#REF!</v>
      </c>
      <c r="C3727" s="69" t="str">
        <f t="shared" si="86"/>
        <v/>
      </c>
      <c r="D3727" s="69" t="str">
        <f t="shared" si="87"/>
        <v/>
      </c>
      <c r="E3727" s="69" t="str">
        <f t="shared" si="88"/>
        <v/>
      </c>
      <c r="F3727" s="69" t="e">
        <f t="shared" si="89"/>
        <v>#VALUE!</v>
      </c>
    </row>
    <row r="3728" spans="1:6">
      <c r="A3728" s="68" t="e">
        <f t="shared" si="84"/>
        <v>#REF!</v>
      </c>
      <c r="B3728" s="68" t="e">
        <f t="shared" si="85"/>
        <v>#REF!</v>
      </c>
      <c r="C3728" s="69" t="str">
        <f t="shared" si="86"/>
        <v/>
      </c>
      <c r="D3728" s="69" t="str">
        <f t="shared" si="87"/>
        <v/>
      </c>
      <c r="E3728" s="69" t="str">
        <f t="shared" si="88"/>
        <v/>
      </c>
      <c r="F3728" s="69" t="e">
        <f t="shared" si="89"/>
        <v>#VALUE!</v>
      </c>
    </row>
    <row r="3729" spans="1:6">
      <c r="A3729" s="68" t="e">
        <f t="shared" si="84"/>
        <v>#REF!</v>
      </c>
      <c r="B3729" s="68" t="e">
        <f t="shared" si="85"/>
        <v>#REF!</v>
      </c>
      <c r="C3729" s="69" t="str">
        <f t="shared" si="86"/>
        <v/>
      </c>
      <c r="D3729" s="69" t="str">
        <f t="shared" si="87"/>
        <v/>
      </c>
      <c r="E3729" s="69" t="str">
        <f t="shared" si="88"/>
        <v/>
      </c>
      <c r="F3729" s="69" t="e">
        <f t="shared" si="89"/>
        <v>#VALUE!</v>
      </c>
    </row>
    <row r="3730" spans="1:6">
      <c r="A3730" s="68" t="e">
        <f t="shared" si="84"/>
        <v>#REF!</v>
      </c>
      <c r="B3730" s="68" t="e">
        <f t="shared" si="85"/>
        <v>#REF!</v>
      </c>
      <c r="C3730" s="69" t="str">
        <f t="shared" si="86"/>
        <v/>
      </c>
      <c r="D3730" s="69" t="str">
        <f t="shared" si="87"/>
        <v/>
      </c>
      <c r="E3730" s="69" t="str">
        <f t="shared" si="88"/>
        <v/>
      </c>
      <c r="F3730" s="69" t="e">
        <f t="shared" si="89"/>
        <v>#VALUE!</v>
      </c>
    </row>
    <row r="3731" spans="1:6">
      <c r="A3731" s="68" t="e">
        <f t="shared" si="84"/>
        <v>#REF!</v>
      </c>
      <c r="B3731" s="68" t="e">
        <f t="shared" si="85"/>
        <v>#REF!</v>
      </c>
      <c r="C3731" s="69" t="str">
        <f t="shared" si="86"/>
        <v/>
      </c>
      <c r="D3731" s="69" t="str">
        <f t="shared" si="87"/>
        <v/>
      </c>
      <c r="E3731" s="69" t="str">
        <f t="shared" si="88"/>
        <v/>
      </c>
      <c r="F3731" s="69" t="e">
        <f t="shared" si="89"/>
        <v>#VALUE!</v>
      </c>
    </row>
    <row r="3732" spans="1:6">
      <c r="A3732" s="68" t="e">
        <f t="shared" si="84"/>
        <v>#REF!</v>
      </c>
      <c r="B3732" s="68" t="e">
        <f t="shared" si="85"/>
        <v>#REF!</v>
      </c>
      <c r="C3732" s="69" t="str">
        <f t="shared" si="86"/>
        <v/>
      </c>
      <c r="D3732" s="69" t="str">
        <f t="shared" si="87"/>
        <v/>
      </c>
      <c r="E3732" s="69" t="str">
        <f t="shared" si="88"/>
        <v/>
      </c>
      <c r="F3732" s="69" t="e">
        <f t="shared" si="89"/>
        <v>#VALUE!</v>
      </c>
    </row>
    <row r="3733" spans="1:6">
      <c r="A3733" s="68" t="e">
        <f t="shared" si="84"/>
        <v>#REF!</v>
      </c>
      <c r="B3733" s="68" t="e">
        <f t="shared" si="85"/>
        <v>#REF!</v>
      </c>
      <c r="C3733" s="69" t="str">
        <f t="shared" si="86"/>
        <v/>
      </c>
      <c r="D3733" s="69" t="str">
        <f t="shared" si="87"/>
        <v/>
      </c>
      <c r="E3733" s="69" t="str">
        <f t="shared" si="88"/>
        <v/>
      </c>
      <c r="F3733" s="69" t="e">
        <f t="shared" si="89"/>
        <v>#VALUE!</v>
      </c>
    </row>
    <row r="3734" spans="1:6">
      <c r="A3734" s="68" t="e">
        <f t="shared" si="84"/>
        <v>#REF!</v>
      </c>
      <c r="B3734" s="68" t="e">
        <f t="shared" si="85"/>
        <v>#REF!</v>
      </c>
      <c r="C3734" s="69" t="str">
        <f t="shared" si="86"/>
        <v/>
      </c>
      <c r="D3734" s="69" t="str">
        <f t="shared" si="87"/>
        <v/>
      </c>
      <c r="E3734" s="69" t="str">
        <f t="shared" si="88"/>
        <v/>
      </c>
      <c r="F3734" s="69" t="e">
        <f t="shared" si="89"/>
        <v>#VALUE!</v>
      </c>
    </row>
    <row r="3735" spans="1:6">
      <c r="A3735" s="68" t="e">
        <f t="shared" si="84"/>
        <v>#REF!</v>
      </c>
      <c r="B3735" s="68" t="e">
        <f t="shared" si="85"/>
        <v>#REF!</v>
      </c>
      <c r="C3735" s="69" t="str">
        <f t="shared" si="86"/>
        <v/>
      </c>
      <c r="D3735" s="69" t="str">
        <f t="shared" si="87"/>
        <v/>
      </c>
      <c r="E3735" s="69" t="str">
        <f t="shared" si="88"/>
        <v/>
      </c>
      <c r="F3735" s="69" t="e">
        <f t="shared" si="89"/>
        <v>#VALUE!</v>
      </c>
    </row>
    <row r="3736" spans="1:6">
      <c r="A3736" s="68" t="e">
        <f t="shared" si="84"/>
        <v>#REF!</v>
      </c>
      <c r="B3736" s="68" t="e">
        <f t="shared" si="85"/>
        <v>#REF!</v>
      </c>
      <c r="C3736" s="69" t="str">
        <f t="shared" si="86"/>
        <v/>
      </c>
      <c r="D3736" s="69" t="str">
        <f t="shared" si="87"/>
        <v/>
      </c>
      <c r="E3736" s="69" t="str">
        <f t="shared" si="88"/>
        <v/>
      </c>
      <c r="F3736" s="69" t="e">
        <f t="shared" si="89"/>
        <v>#VALUE!</v>
      </c>
    </row>
    <row r="3737" spans="1:6">
      <c r="A3737" s="68" t="e">
        <f t="shared" si="84"/>
        <v>#REF!</v>
      </c>
      <c r="B3737" s="68" t="e">
        <f t="shared" si="85"/>
        <v>#REF!</v>
      </c>
      <c r="C3737" s="69" t="str">
        <f t="shared" si="86"/>
        <v/>
      </c>
      <c r="D3737" s="69" t="str">
        <f t="shared" si="87"/>
        <v/>
      </c>
      <c r="E3737" s="69" t="str">
        <f t="shared" si="88"/>
        <v/>
      </c>
      <c r="F3737" s="69" t="e">
        <f t="shared" si="89"/>
        <v>#VALUE!</v>
      </c>
    </row>
    <row r="3738" spans="1:6">
      <c r="A3738" s="68" t="e">
        <f t="shared" si="84"/>
        <v>#REF!</v>
      </c>
      <c r="B3738" s="68" t="e">
        <f t="shared" si="85"/>
        <v>#REF!</v>
      </c>
      <c r="C3738" s="69" t="str">
        <f t="shared" si="86"/>
        <v/>
      </c>
      <c r="D3738" s="69" t="str">
        <f t="shared" si="87"/>
        <v/>
      </c>
      <c r="E3738" s="69" t="str">
        <f t="shared" si="88"/>
        <v/>
      </c>
      <c r="F3738" s="69" t="e">
        <f t="shared" si="89"/>
        <v>#VALUE!</v>
      </c>
    </row>
    <row r="3739" spans="1:6">
      <c r="A3739" s="68" t="e">
        <f t="shared" si="84"/>
        <v>#REF!</v>
      </c>
      <c r="B3739" s="68" t="e">
        <f t="shared" si="85"/>
        <v>#REF!</v>
      </c>
      <c r="C3739" s="69" t="str">
        <f t="shared" si="86"/>
        <v/>
      </c>
      <c r="D3739" s="69" t="str">
        <f t="shared" si="87"/>
        <v/>
      </c>
      <c r="E3739" s="69" t="str">
        <f t="shared" si="88"/>
        <v/>
      </c>
      <c r="F3739" s="69" t="e">
        <f t="shared" si="89"/>
        <v>#VALUE!</v>
      </c>
    </row>
    <row r="3740" spans="1:6">
      <c r="A3740" s="68" t="e">
        <f t="shared" si="84"/>
        <v>#REF!</v>
      </c>
      <c r="B3740" s="68" t="e">
        <f t="shared" si="85"/>
        <v>#REF!</v>
      </c>
      <c r="C3740" s="69" t="str">
        <f t="shared" si="86"/>
        <v/>
      </c>
      <c r="D3740" s="69" t="str">
        <f t="shared" si="87"/>
        <v/>
      </c>
      <c r="E3740" s="69" t="str">
        <f t="shared" si="88"/>
        <v/>
      </c>
      <c r="F3740" s="69" t="e">
        <f t="shared" si="89"/>
        <v>#VALUE!</v>
      </c>
    </row>
    <row r="3741" spans="1:6">
      <c r="A3741" s="68" t="e">
        <f t="shared" si="84"/>
        <v>#REF!</v>
      </c>
      <c r="B3741" s="68" t="e">
        <f t="shared" si="85"/>
        <v>#REF!</v>
      </c>
      <c r="C3741" s="69" t="str">
        <f t="shared" si="86"/>
        <v/>
      </c>
      <c r="D3741" s="69" t="str">
        <f t="shared" si="87"/>
        <v/>
      </c>
      <c r="E3741" s="69" t="str">
        <f t="shared" si="88"/>
        <v/>
      </c>
      <c r="F3741" s="69" t="e">
        <f t="shared" si="89"/>
        <v>#VALUE!</v>
      </c>
    </row>
    <row r="3742" spans="1:6">
      <c r="A3742" s="68" t="e">
        <f t="shared" si="84"/>
        <v>#REF!</v>
      </c>
      <c r="B3742" s="68" t="e">
        <f t="shared" si="85"/>
        <v>#REF!</v>
      </c>
      <c r="C3742" s="69" t="str">
        <f t="shared" si="86"/>
        <v/>
      </c>
      <c r="D3742" s="69" t="str">
        <f t="shared" si="87"/>
        <v/>
      </c>
      <c r="E3742" s="69" t="str">
        <f t="shared" si="88"/>
        <v/>
      </c>
      <c r="F3742" s="69" t="e">
        <f t="shared" si="89"/>
        <v>#VALUE!</v>
      </c>
    </row>
    <row r="3743" spans="1:6">
      <c r="A3743" s="68" t="e">
        <f t="shared" si="84"/>
        <v>#REF!</v>
      </c>
      <c r="B3743" s="68" t="e">
        <f t="shared" si="85"/>
        <v>#REF!</v>
      </c>
      <c r="C3743" s="69" t="str">
        <f t="shared" si="86"/>
        <v/>
      </c>
      <c r="D3743" s="69" t="str">
        <f t="shared" si="87"/>
        <v/>
      </c>
      <c r="E3743" s="69" t="str">
        <f t="shared" si="88"/>
        <v/>
      </c>
      <c r="F3743" s="69" t="e">
        <f t="shared" si="89"/>
        <v>#VALUE!</v>
      </c>
    </row>
    <row r="3744" spans="1:6">
      <c r="A3744" s="68" t="e">
        <f t="shared" si="84"/>
        <v>#REF!</v>
      </c>
      <c r="B3744" s="68" t="e">
        <f t="shared" si="85"/>
        <v>#REF!</v>
      </c>
      <c r="C3744" s="69" t="str">
        <f t="shared" si="86"/>
        <v/>
      </c>
      <c r="D3744" s="69" t="str">
        <f t="shared" si="87"/>
        <v/>
      </c>
      <c r="E3744" s="69" t="str">
        <f t="shared" si="88"/>
        <v/>
      </c>
      <c r="F3744" s="69" t="e">
        <f t="shared" si="89"/>
        <v>#VALUE!</v>
      </c>
    </row>
    <row r="3745" spans="1:6">
      <c r="A3745" s="68" t="e">
        <f t="shared" si="84"/>
        <v>#REF!</v>
      </c>
      <c r="B3745" s="68" t="e">
        <f t="shared" si="85"/>
        <v>#REF!</v>
      </c>
      <c r="C3745" s="69" t="str">
        <f t="shared" si="86"/>
        <v/>
      </c>
      <c r="D3745" s="69" t="str">
        <f t="shared" si="87"/>
        <v/>
      </c>
      <c r="E3745" s="69" t="str">
        <f t="shared" si="88"/>
        <v/>
      </c>
      <c r="F3745" s="69" t="e">
        <f t="shared" si="89"/>
        <v>#VALUE!</v>
      </c>
    </row>
    <row r="3746" spans="1:6">
      <c r="A3746" s="68" t="e">
        <f t="shared" si="84"/>
        <v>#REF!</v>
      </c>
      <c r="B3746" s="68" t="e">
        <f t="shared" si="85"/>
        <v>#REF!</v>
      </c>
      <c r="C3746" s="69" t="str">
        <f t="shared" si="86"/>
        <v/>
      </c>
      <c r="D3746" s="69" t="str">
        <f t="shared" si="87"/>
        <v/>
      </c>
      <c r="E3746" s="69" t="str">
        <f t="shared" si="88"/>
        <v/>
      </c>
      <c r="F3746" s="69" t="e">
        <f t="shared" si="89"/>
        <v>#VALUE!</v>
      </c>
    </row>
    <row r="3747" spans="1:6">
      <c r="A3747" s="68" t="e">
        <f t="shared" si="84"/>
        <v>#REF!</v>
      </c>
      <c r="B3747" s="68" t="e">
        <f t="shared" si="85"/>
        <v>#REF!</v>
      </c>
      <c r="C3747" s="69" t="str">
        <f t="shared" si="86"/>
        <v/>
      </c>
      <c r="D3747" s="69" t="str">
        <f t="shared" si="87"/>
        <v/>
      </c>
      <c r="E3747" s="69" t="str">
        <f t="shared" si="88"/>
        <v/>
      </c>
      <c r="F3747" s="69" t="e">
        <f t="shared" si="89"/>
        <v>#VALUE!</v>
      </c>
    </row>
    <row r="3748" spans="1:6">
      <c r="A3748" s="68" t="e">
        <f t="shared" si="84"/>
        <v>#REF!</v>
      </c>
      <c r="B3748" s="68" t="e">
        <f t="shared" si="85"/>
        <v>#REF!</v>
      </c>
      <c r="C3748" s="69" t="str">
        <f t="shared" si="86"/>
        <v/>
      </c>
      <c r="D3748" s="69" t="str">
        <f t="shared" si="87"/>
        <v/>
      </c>
      <c r="E3748" s="69" t="str">
        <f t="shared" si="88"/>
        <v/>
      </c>
      <c r="F3748" s="69" t="e">
        <f t="shared" si="89"/>
        <v>#VALUE!</v>
      </c>
    </row>
    <row r="3749" spans="1:6">
      <c r="A3749" s="68" t="e">
        <f t="shared" si="84"/>
        <v>#REF!</v>
      </c>
      <c r="B3749" s="68" t="e">
        <f t="shared" si="85"/>
        <v>#REF!</v>
      </c>
      <c r="C3749" s="69" t="str">
        <f t="shared" si="86"/>
        <v/>
      </c>
      <c r="D3749" s="69" t="str">
        <f t="shared" si="87"/>
        <v/>
      </c>
      <c r="E3749" s="69" t="str">
        <f t="shared" si="88"/>
        <v/>
      </c>
      <c r="F3749" s="69" t="e">
        <f t="shared" si="89"/>
        <v>#VALUE!</v>
      </c>
    </row>
    <row r="3750" spans="1:6">
      <c r="A3750" s="68" t="e">
        <f t="shared" si="84"/>
        <v>#REF!</v>
      </c>
      <c r="B3750" s="68" t="e">
        <f t="shared" si="85"/>
        <v>#REF!</v>
      </c>
      <c r="C3750" s="69" t="str">
        <f t="shared" si="86"/>
        <v/>
      </c>
      <c r="D3750" s="69" t="str">
        <f t="shared" si="87"/>
        <v/>
      </c>
      <c r="E3750" s="69" t="str">
        <f t="shared" si="88"/>
        <v/>
      </c>
      <c r="F3750" s="69" t="e">
        <f t="shared" si="89"/>
        <v>#VALUE!</v>
      </c>
    </row>
    <row r="3751" spans="1:6">
      <c r="A3751" s="68" t="e">
        <f t="shared" si="84"/>
        <v>#REF!</v>
      </c>
      <c r="B3751" s="68" t="e">
        <f t="shared" si="85"/>
        <v>#REF!</v>
      </c>
      <c r="C3751" s="69" t="str">
        <f t="shared" si="86"/>
        <v/>
      </c>
      <c r="D3751" s="69" t="str">
        <f t="shared" si="87"/>
        <v/>
      </c>
      <c r="E3751" s="69" t="str">
        <f t="shared" si="88"/>
        <v/>
      </c>
      <c r="F3751" s="69" t="e">
        <f t="shared" si="89"/>
        <v>#VALUE!</v>
      </c>
    </row>
    <row r="3752" spans="1:6">
      <c r="A3752" s="68" t="e">
        <f t="shared" si="84"/>
        <v>#REF!</v>
      </c>
      <c r="B3752" s="68" t="e">
        <f t="shared" si="85"/>
        <v>#REF!</v>
      </c>
      <c r="C3752" s="69" t="str">
        <f t="shared" si="86"/>
        <v/>
      </c>
      <c r="D3752" s="69" t="str">
        <f t="shared" si="87"/>
        <v/>
      </c>
      <c r="E3752" s="69" t="str">
        <f t="shared" si="88"/>
        <v/>
      </c>
      <c r="F3752" s="69" t="e">
        <f t="shared" si="89"/>
        <v>#VALUE!</v>
      </c>
    </row>
    <row r="3753" spans="1:6">
      <c r="A3753" s="68" t="e">
        <f t="shared" si="84"/>
        <v>#REF!</v>
      </c>
      <c r="B3753" s="68" t="e">
        <f t="shared" si="85"/>
        <v>#REF!</v>
      </c>
      <c r="C3753" s="69" t="str">
        <f t="shared" si="86"/>
        <v/>
      </c>
      <c r="D3753" s="69" t="str">
        <f t="shared" si="87"/>
        <v/>
      </c>
      <c r="E3753" s="69" t="str">
        <f t="shared" si="88"/>
        <v/>
      </c>
      <c r="F3753" s="69" t="e">
        <f t="shared" si="89"/>
        <v>#VALUE!</v>
      </c>
    </row>
    <row r="3754" spans="1:6">
      <c r="A3754" s="68" t="e">
        <f t="shared" si="84"/>
        <v>#REF!</v>
      </c>
      <c r="B3754" s="68" t="e">
        <f t="shared" si="85"/>
        <v>#REF!</v>
      </c>
      <c r="C3754" s="69" t="str">
        <f t="shared" si="86"/>
        <v/>
      </c>
      <c r="D3754" s="69" t="str">
        <f t="shared" si="87"/>
        <v/>
      </c>
      <c r="E3754" s="69" t="str">
        <f t="shared" si="88"/>
        <v/>
      </c>
      <c r="F3754" s="69" t="e">
        <f t="shared" si="89"/>
        <v>#VALUE!</v>
      </c>
    </row>
    <row r="3755" spans="1:6">
      <c r="A3755" s="68" t="e">
        <f t="shared" si="84"/>
        <v>#REF!</v>
      </c>
      <c r="B3755" s="68" t="e">
        <f t="shared" si="85"/>
        <v>#REF!</v>
      </c>
      <c r="C3755" s="69" t="str">
        <f t="shared" si="86"/>
        <v/>
      </c>
      <c r="D3755" s="69" t="str">
        <f t="shared" si="87"/>
        <v/>
      </c>
      <c r="E3755" s="69" t="str">
        <f t="shared" si="88"/>
        <v/>
      </c>
      <c r="F3755" s="69" t="e">
        <f t="shared" si="89"/>
        <v>#VALUE!</v>
      </c>
    </row>
    <row r="3756" spans="1:6">
      <c r="A3756" s="68" t="e">
        <f t="shared" si="84"/>
        <v>#REF!</v>
      </c>
      <c r="B3756" s="68" t="e">
        <f t="shared" si="85"/>
        <v>#REF!</v>
      </c>
      <c r="C3756" s="69" t="str">
        <f t="shared" si="86"/>
        <v/>
      </c>
      <c r="D3756" s="69" t="str">
        <f t="shared" si="87"/>
        <v/>
      </c>
      <c r="E3756" s="69" t="str">
        <f t="shared" si="88"/>
        <v/>
      </c>
      <c r="F3756" s="69" t="e">
        <f t="shared" si="89"/>
        <v>#VALUE!</v>
      </c>
    </row>
    <row r="3757" spans="1:6">
      <c r="A3757" s="68" t="e">
        <f t="shared" si="84"/>
        <v>#REF!</v>
      </c>
      <c r="B3757" s="68" t="e">
        <f t="shared" si="85"/>
        <v>#REF!</v>
      </c>
      <c r="C3757" s="69" t="str">
        <f t="shared" si="86"/>
        <v/>
      </c>
      <c r="D3757" s="69" t="str">
        <f t="shared" si="87"/>
        <v/>
      </c>
      <c r="E3757" s="69" t="str">
        <f t="shared" si="88"/>
        <v/>
      </c>
      <c r="F3757" s="69" t="e">
        <f t="shared" si="89"/>
        <v>#VALUE!</v>
      </c>
    </row>
    <row r="3758" spans="1:6">
      <c r="A3758" s="68" t="e">
        <f t="shared" si="84"/>
        <v>#REF!</v>
      </c>
      <c r="B3758" s="68" t="e">
        <f t="shared" si="85"/>
        <v>#REF!</v>
      </c>
      <c r="C3758" s="69" t="str">
        <f t="shared" si="86"/>
        <v/>
      </c>
      <c r="D3758" s="69" t="str">
        <f t="shared" si="87"/>
        <v/>
      </c>
      <c r="E3758" s="69" t="str">
        <f t="shared" si="88"/>
        <v/>
      </c>
      <c r="F3758" s="69" t="e">
        <f t="shared" si="89"/>
        <v>#VALUE!</v>
      </c>
    </row>
    <row r="3759" spans="1:6">
      <c r="A3759" s="68" t="e">
        <f t="shared" si="84"/>
        <v>#REF!</v>
      </c>
      <c r="B3759" s="68" t="e">
        <f t="shared" si="85"/>
        <v>#REF!</v>
      </c>
      <c r="C3759" s="69" t="str">
        <f t="shared" si="86"/>
        <v/>
      </c>
      <c r="D3759" s="69" t="str">
        <f t="shared" si="87"/>
        <v/>
      </c>
      <c r="E3759" s="69" t="str">
        <f t="shared" si="88"/>
        <v/>
      </c>
      <c r="F3759" s="69" t="e">
        <f t="shared" si="89"/>
        <v>#VALUE!</v>
      </c>
    </row>
    <row r="3760" spans="1:6">
      <c r="A3760" s="68" t="e">
        <f t="shared" si="84"/>
        <v>#REF!</v>
      </c>
      <c r="B3760" s="68" t="e">
        <f t="shared" si="85"/>
        <v>#REF!</v>
      </c>
      <c r="C3760" s="69" t="str">
        <f t="shared" si="86"/>
        <v/>
      </c>
      <c r="D3760" s="69" t="str">
        <f t="shared" si="87"/>
        <v/>
      </c>
      <c r="E3760" s="69" t="str">
        <f t="shared" si="88"/>
        <v/>
      </c>
      <c r="F3760" s="69" t="e">
        <f t="shared" si="89"/>
        <v>#VALUE!</v>
      </c>
    </row>
    <row r="3761" spans="1:6">
      <c r="A3761" s="68" t="e">
        <f t="shared" si="84"/>
        <v>#REF!</v>
      </c>
      <c r="B3761" s="68" t="e">
        <f t="shared" si="85"/>
        <v>#REF!</v>
      </c>
      <c r="C3761" s="69" t="str">
        <f t="shared" si="86"/>
        <v/>
      </c>
      <c r="D3761" s="69" t="str">
        <f t="shared" si="87"/>
        <v/>
      </c>
      <c r="E3761" s="69" t="str">
        <f t="shared" si="88"/>
        <v/>
      </c>
      <c r="F3761" s="69" t="e">
        <f t="shared" si="89"/>
        <v>#VALUE!</v>
      </c>
    </row>
    <row r="3762" spans="1:6">
      <c r="A3762" s="68" t="e">
        <f t="shared" si="84"/>
        <v>#REF!</v>
      </c>
      <c r="B3762" s="68" t="e">
        <f t="shared" si="85"/>
        <v>#REF!</v>
      </c>
      <c r="C3762" s="69" t="str">
        <f t="shared" si="86"/>
        <v/>
      </c>
      <c r="D3762" s="69" t="str">
        <f t="shared" si="87"/>
        <v/>
      </c>
      <c r="E3762" s="69" t="str">
        <f t="shared" si="88"/>
        <v/>
      </c>
      <c r="F3762" s="69" t="e">
        <f t="shared" si="89"/>
        <v>#VALUE!</v>
      </c>
    </row>
    <row r="3763" spans="1:6">
      <c r="A3763" s="68" t="e">
        <f t="shared" si="84"/>
        <v>#REF!</v>
      </c>
      <c r="B3763" s="68" t="e">
        <f t="shared" si="85"/>
        <v>#REF!</v>
      </c>
      <c r="C3763" s="69" t="str">
        <f t="shared" si="86"/>
        <v/>
      </c>
      <c r="D3763" s="69" t="str">
        <f t="shared" si="87"/>
        <v/>
      </c>
      <c r="E3763" s="69" t="str">
        <f t="shared" si="88"/>
        <v/>
      </c>
      <c r="F3763" s="69" t="e">
        <f t="shared" si="89"/>
        <v>#VALUE!</v>
      </c>
    </row>
    <row r="3764" spans="1:6">
      <c r="A3764" s="68" t="e">
        <f t="shared" si="84"/>
        <v>#REF!</v>
      </c>
      <c r="B3764" s="68" t="e">
        <f t="shared" si="85"/>
        <v>#REF!</v>
      </c>
      <c r="C3764" s="69" t="str">
        <f t="shared" si="86"/>
        <v/>
      </c>
      <c r="D3764" s="69" t="str">
        <f t="shared" si="87"/>
        <v/>
      </c>
      <c r="E3764" s="69" t="str">
        <f t="shared" si="88"/>
        <v/>
      </c>
      <c r="F3764" s="69" t="e">
        <f t="shared" si="89"/>
        <v>#VALUE!</v>
      </c>
    </row>
    <row r="3765" spans="1:6">
      <c r="A3765" s="68" t="e">
        <f t="shared" si="84"/>
        <v>#REF!</v>
      </c>
      <c r="B3765" s="68" t="e">
        <f t="shared" si="85"/>
        <v>#REF!</v>
      </c>
      <c r="C3765" s="69" t="str">
        <f t="shared" si="86"/>
        <v/>
      </c>
      <c r="D3765" s="69" t="str">
        <f t="shared" si="87"/>
        <v/>
      </c>
      <c r="E3765" s="69" t="str">
        <f t="shared" si="88"/>
        <v/>
      </c>
      <c r="F3765" s="69" t="e">
        <f t="shared" si="89"/>
        <v>#VALUE!</v>
      </c>
    </row>
    <row r="3766" spans="1:6">
      <c r="A3766" s="68" t="e">
        <f t="shared" si="84"/>
        <v>#REF!</v>
      </c>
      <c r="B3766" s="68" t="e">
        <f t="shared" si="85"/>
        <v>#REF!</v>
      </c>
      <c r="C3766" s="69" t="str">
        <f t="shared" si="86"/>
        <v/>
      </c>
      <c r="D3766" s="69" t="str">
        <f t="shared" si="87"/>
        <v/>
      </c>
      <c r="E3766" s="69" t="str">
        <f t="shared" si="88"/>
        <v/>
      </c>
      <c r="F3766" s="69" t="e">
        <f t="shared" si="89"/>
        <v>#VALUE!</v>
      </c>
    </row>
    <row r="3767" spans="1:6">
      <c r="A3767" s="68" t="e">
        <f t="shared" si="84"/>
        <v>#REF!</v>
      </c>
      <c r="B3767" s="68" t="e">
        <f t="shared" si="85"/>
        <v>#REF!</v>
      </c>
      <c r="C3767" s="69" t="str">
        <f t="shared" si="86"/>
        <v/>
      </c>
      <c r="D3767" s="69" t="str">
        <f t="shared" si="87"/>
        <v/>
      </c>
      <c r="E3767" s="69" t="str">
        <f t="shared" si="88"/>
        <v/>
      </c>
      <c r="F3767" s="69" t="e">
        <f t="shared" si="89"/>
        <v>#VALUE!</v>
      </c>
    </row>
    <row r="3768" spans="1:6">
      <c r="A3768" s="68" t="e">
        <f t="shared" si="84"/>
        <v>#REF!</v>
      </c>
      <c r="B3768" s="68" t="e">
        <f t="shared" si="85"/>
        <v>#REF!</v>
      </c>
      <c r="C3768" s="69" t="str">
        <f t="shared" si="86"/>
        <v/>
      </c>
      <c r="D3768" s="69" t="str">
        <f t="shared" si="87"/>
        <v/>
      </c>
      <c r="E3768" s="69" t="str">
        <f t="shared" si="88"/>
        <v/>
      </c>
      <c r="F3768" s="69" t="e">
        <f t="shared" si="89"/>
        <v>#VALUE!</v>
      </c>
    </row>
    <row r="3769" spans="1:6">
      <c r="A3769" s="68" t="e">
        <f t="shared" si="84"/>
        <v>#REF!</v>
      </c>
      <c r="B3769" s="68" t="e">
        <f t="shared" si="85"/>
        <v>#REF!</v>
      </c>
      <c r="C3769" s="69" t="str">
        <f t="shared" si="86"/>
        <v/>
      </c>
      <c r="D3769" s="69" t="str">
        <f t="shared" si="87"/>
        <v/>
      </c>
      <c r="E3769" s="69" t="str">
        <f t="shared" si="88"/>
        <v/>
      </c>
      <c r="F3769" s="69" t="e">
        <f t="shared" si="89"/>
        <v>#VALUE!</v>
      </c>
    </row>
    <row r="3770" spans="1:6">
      <c r="A3770" s="68" t="e">
        <f t="shared" si="84"/>
        <v>#REF!</v>
      </c>
      <c r="B3770" s="68" t="e">
        <f t="shared" si="85"/>
        <v>#REF!</v>
      </c>
      <c r="C3770" s="69" t="str">
        <f t="shared" si="86"/>
        <v/>
      </c>
      <c r="D3770" s="69" t="str">
        <f t="shared" si="87"/>
        <v/>
      </c>
      <c r="E3770" s="69" t="str">
        <f t="shared" si="88"/>
        <v/>
      </c>
      <c r="F3770" s="69" t="e">
        <f t="shared" si="89"/>
        <v>#VALUE!</v>
      </c>
    </row>
    <row r="3771" spans="1:6">
      <c r="A3771" s="68" t="e">
        <f t="shared" si="84"/>
        <v>#REF!</v>
      </c>
      <c r="B3771" s="68" t="e">
        <f t="shared" si="85"/>
        <v>#REF!</v>
      </c>
      <c r="C3771" s="69" t="str">
        <f t="shared" si="86"/>
        <v/>
      </c>
      <c r="D3771" s="69" t="str">
        <f t="shared" si="87"/>
        <v/>
      </c>
      <c r="E3771" s="69" t="str">
        <f t="shared" si="88"/>
        <v/>
      </c>
      <c r="F3771" s="69" t="e">
        <f t="shared" si="89"/>
        <v>#VALUE!</v>
      </c>
    </row>
    <row r="3772" spans="1:6">
      <c r="A3772" s="68" t="e">
        <f t="shared" si="84"/>
        <v>#REF!</v>
      </c>
      <c r="B3772" s="68" t="e">
        <f t="shared" si="85"/>
        <v>#REF!</v>
      </c>
      <c r="C3772" s="69" t="str">
        <f t="shared" si="86"/>
        <v/>
      </c>
      <c r="D3772" s="69" t="str">
        <f t="shared" si="87"/>
        <v/>
      </c>
      <c r="E3772" s="69" t="str">
        <f t="shared" si="88"/>
        <v/>
      </c>
      <c r="F3772" s="69" t="e">
        <f t="shared" si="89"/>
        <v>#VALUE!</v>
      </c>
    </row>
    <row r="3773" spans="1:6">
      <c r="A3773" s="68" t="e">
        <f t="shared" si="84"/>
        <v>#REF!</v>
      </c>
      <c r="B3773" s="68" t="e">
        <f t="shared" si="85"/>
        <v>#REF!</v>
      </c>
      <c r="C3773" s="69" t="str">
        <f t="shared" si="86"/>
        <v/>
      </c>
      <c r="D3773" s="69" t="str">
        <f t="shared" si="87"/>
        <v/>
      </c>
      <c r="E3773" s="69" t="str">
        <f t="shared" si="88"/>
        <v/>
      </c>
      <c r="F3773" s="69" t="e">
        <f t="shared" si="89"/>
        <v>#VALUE!</v>
      </c>
    </row>
    <row r="3774" spans="1:6">
      <c r="A3774" s="68" t="e">
        <f t="shared" si="84"/>
        <v>#REF!</v>
      </c>
      <c r="B3774" s="68" t="e">
        <f t="shared" si="85"/>
        <v>#REF!</v>
      </c>
      <c r="C3774" s="69" t="str">
        <f t="shared" si="86"/>
        <v/>
      </c>
      <c r="D3774" s="69" t="str">
        <f t="shared" si="87"/>
        <v/>
      </c>
      <c r="E3774" s="69" t="str">
        <f t="shared" si="88"/>
        <v/>
      </c>
      <c r="F3774" s="69" t="e">
        <f t="shared" si="89"/>
        <v>#VALUE!</v>
      </c>
    </row>
    <row r="3775" spans="1:6">
      <c r="A3775" s="68" t="e">
        <f t="shared" si="84"/>
        <v>#REF!</v>
      </c>
      <c r="B3775" s="68" t="e">
        <f t="shared" si="85"/>
        <v>#REF!</v>
      </c>
      <c r="C3775" s="69" t="str">
        <f t="shared" si="86"/>
        <v/>
      </c>
      <c r="D3775" s="69" t="str">
        <f t="shared" si="87"/>
        <v/>
      </c>
      <c r="E3775" s="69" t="str">
        <f t="shared" si="88"/>
        <v/>
      </c>
      <c r="F3775" s="69" t="e">
        <f t="shared" si="89"/>
        <v>#VALUE!</v>
      </c>
    </row>
    <row r="3776" spans="1:6">
      <c r="A3776" s="68" t="e">
        <f t="shared" si="84"/>
        <v>#REF!</v>
      </c>
      <c r="B3776" s="68" t="e">
        <f t="shared" si="85"/>
        <v>#REF!</v>
      </c>
      <c r="C3776" s="69" t="str">
        <f t="shared" si="86"/>
        <v/>
      </c>
      <c r="D3776" s="69" t="str">
        <f t="shared" si="87"/>
        <v/>
      </c>
      <c r="E3776" s="69" t="str">
        <f t="shared" si="88"/>
        <v/>
      </c>
      <c r="F3776" s="69" t="e">
        <f t="shared" si="89"/>
        <v>#VALUE!</v>
      </c>
    </row>
    <row r="3777" spans="1:6">
      <c r="A3777" s="68" t="e">
        <f t="shared" si="84"/>
        <v>#REF!</v>
      </c>
      <c r="B3777" s="68" t="e">
        <f t="shared" si="85"/>
        <v>#REF!</v>
      </c>
      <c r="C3777" s="69" t="str">
        <f t="shared" si="86"/>
        <v/>
      </c>
      <c r="D3777" s="69" t="str">
        <f t="shared" si="87"/>
        <v/>
      </c>
      <c r="E3777" s="69" t="str">
        <f t="shared" si="88"/>
        <v/>
      </c>
      <c r="F3777" s="69" t="e">
        <f t="shared" si="89"/>
        <v>#VALUE!</v>
      </c>
    </row>
    <row r="3778" spans="1:6">
      <c r="A3778" s="68" t="e">
        <f t="shared" si="84"/>
        <v>#REF!</v>
      </c>
      <c r="B3778" s="68" t="e">
        <f t="shared" si="85"/>
        <v>#REF!</v>
      </c>
      <c r="C3778" s="69" t="str">
        <f t="shared" si="86"/>
        <v/>
      </c>
      <c r="D3778" s="69" t="str">
        <f t="shared" si="87"/>
        <v/>
      </c>
      <c r="E3778" s="69" t="str">
        <f t="shared" si="88"/>
        <v/>
      </c>
      <c r="F3778" s="69" t="e">
        <f t="shared" si="89"/>
        <v>#VALUE!</v>
      </c>
    </row>
    <row r="3779" spans="1:6">
      <c r="A3779" s="68" t="e">
        <f t="shared" si="84"/>
        <v>#REF!</v>
      </c>
      <c r="B3779" s="68" t="e">
        <f t="shared" si="85"/>
        <v>#REF!</v>
      </c>
      <c r="C3779" s="69" t="str">
        <f t="shared" si="86"/>
        <v/>
      </c>
      <c r="D3779" s="69" t="str">
        <f t="shared" si="87"/>
        <v/>
      </c>
      <c r="E3779" s="69" t="str">
        <f t="shared" si="88"/>
        <v/>
      </c>
      <c r="F3779" s="69" t="e">
        <f t="shared" si="89"/>
        <v>#VALUE!</v>
      </c>
    </row>
    <row r="3780" spans="1:6">
      <c r="A3780" s="68" t="e">
        <f t="shared" si="84"/>
        <v>#REF!</v>
      </c>
      <c r="B3780" s="68" t="e">
        <f t="shared" si="85"/>
        <v>#REF!</v>
      </c>
      <c r="C3780" s="69" t="str">
        <f t="shared" si="86"/>
        <v/>
      </c>
      <c r="D3780" s="69" t="str">
        <f t="shared" si="87"/>
        <v/>
      </c>
      <c r="E3780" s="69" t="str">
        <f t="shared" si="88"/>
        <v/>
      </c>
      <c r="F3780" s="69" t="e">
        <f t="shared" si="89"/>
        <v>#VALUE!</v>
      </c>
    </row>
    <row r="3781" spans="1:6">
      <c r="A3781" s="68" t="e">
        <f t="shared" si="84"/>
        <v>#REF!</v>
      </c>
      <c r="B3781" s="68" t="e">
        <f t="shared" si="85"/>
        <v>#REF!</v>
      </c>
      <c r="C3781" s="69" t="str">
        <f t="shared" si="86"/>
        <v/>
      </c>
      <c r="D3781" s="69" t="str">
        <f t="shared" si="87"/>
        <v/>
      </c>
      <c r="E3781" s="69" t="str">
        <f t="shared" si="88"/>
        <v/>
      </c>
      <c r="F3781" s="69" t="e">
        <f t="shared" si="89"/>
        <v>#VALUE!</v>
      </c>
    </row>
    <row r="3782" spans="1:6">
      <c r="A3782" s="68" t="e">
        <f t="shared" si="84"/>
        <v>#REF!</v>
      </c>
      <c r="B3782" s="68" t="e">
        <f t="shared" si="85"/>
        <v>#REF!</v>
      </c>
      <c r="C3782" s="69" t="str">
        <f t="shared" si="86"/>
        <v/>
      </c>
      <c r="D3782" s="69" t="str">
        <f t="shared" si="87"/>
        <v/>
      </c>
      <c r="E3782" s="69" t="str">
        <f t="shared" si="88"/>
        <v/>
      </c>
      <c r="F3782" s="69" t="e">
        <f t="shared" si="89"/>
        <v>#VALUE!</v>
      </c>
    </row>
    <row r="3783" spans="1:6">
      <c r="A3783" s="68" t="e">
        <f t="shared" si="84"/>
        <v>#REF!</v>
      </c>
      <c r="B3783" s="68" t="e">
        <f t="shared" si="85"/>
        <v>#REF!</v>
      </c>
      <c r="C3783" s="69" t="str">
        <f t="shared" si="86"/>
        <v/>
      </c>
      <c r="D3783" s="69" t="str">
        <f t="shared" si="87"/>
        <v/>
      </c>
      <c r="E3783" s="69" t="str">
        <f t="shared" si="88"/>
        <v/>
      </c>
      <c r="F3783" s="69" t="e">
        <f t="shared" si="89"/>
        <v>#VALUE!</v>
      </c>
    </row>
    <row r="3784" spans="1:6">
      <c r="A3784" s="68" t="e">
        <f t="shared" si="84"/>
        <v>#REF!</v>
      </c>
      <c r="B3784" s="68" t="e">
        <f t="shared" si="85"/>
        <v>#REF!</v>
      </c>
      <c r="C3784" s="69" t="str">
        <f t="shared" si="86"/>
        <v/>
      </c>
      <c r="D3784" s="69" t="str">
        <f t="shared" si="87"/>
        <v/>
      </c>
      <c r="E3784" s="69" t="str">
        <f t="shared" si="88"/>
        <v/>
      </c>
      <c r="F3784" s="69" t="e">
        <f t="shared" si="89"/>
        <v>#VALUE!</v>
      </c>
    </row>
    <row r="3785" spans="1:6">
      <c r="A3785" s="68" t="e">
        <f t="shared" si="84"/>
        <v>#REF!</v>
      </c>
      <c r="B3785" s="68" t="e">
        <f t="shared" si="85"/>
        <v>#REF!</v>
      </c>
      <c r="C3785" s="69" t="str">
        <f t="shared" si="86"/>
        <v/>
      </c>
      <c r="D3785" s="69" t="str">
        <f t="shared" si="87"/>
        <v/>
      </c>
      <c r="E3785" s="69" t="str">
        <f t="shared" si="88"/>
        <v/>
      </c>
      <c r="F3785" s="69" t="e">
        <f t="shared" si="89"/>
        <v>#VALUE!</v>
      </c>
    </row>
    <row r="3786" spans="1:6">
      <c r="A3786" s="68" t="e">
        <f t="shared" si="84"/>
        <v>#REF!</v>
      </c>
      <c r="B3786" s="68" t="e">
        <f t="shared" si="85"/>
        <v>#REF!</v>
      </c>
      <c r="C3786" s="69" t="str">
        <f t="shared" si="86"/>
        <v/>
      </c>
      <c r="D3786" s="69" t="str">
        <f t="shared" si="87"/>
        <v/>
      </c>
      <c r="E3786" s="69" t="str">
        <f t="shared" si="88"/>
        <v/>
      </c>
      <c r="F3786" s="69" t="e">
        <f t="shared" si="89"/>
        <v>#VALUE!</v>
      </c>
    </row>
    <row r="3787" spans="1:6">
      <c r="A3787" s="68" t="e">
        <f t="shared" si="84"/>
        <v>#REF!</v>
      </c>
      <c r="B3787" s="68" t="e">
        <f t="shared" si="85"/>
        <v>#REF!</v>
      </c>
      <c r="C3787" s="69" t="str">
        <f t="shared" si="86"/>
        <v/>
      </c>
      <c r="D3787" s="69" t="str">
        <f t="shared" si="87"/>
        <v/>
      </c>
      <c r="E3787" s="69" t="str">
        <f t="shared" si="88"/>
        <v/>
      </c>
      <c r="F3787" s="69" t="e">
        <f t="shared" si="89"/>
        <v>#VALUE!</v>
      </c>
    </row>
    <row r="3788" spans="1:6">
      <c r="A3788" s="68" t="e">
        <f t="shared" si="84"/>
        <v>#REF!</v>
      </c>
      <c r="B3788" s="68" t="e">
        <f t="shared" si="85"/>
        <v>#REF!</v>
      </c>
      <c r="C3788" s="69" t="str">
        <f t="shared" si="86"/>
        <v/>
      </c>
      <c r="D3788" s="69" t="str">
        <f t="shared" si="87"/>
        <v/>
      </c>
      <c r="E3788" s="69" t="str">
        <f t="shared" si="88"/>
        <v/>
      </c>
      <c r="F3788" s="69" t="e">
        <f t="shared" si="89"/>
        <v>#VALUE!</v>
      </c>
    </row>
    <row r="3789" spans="1:6">
      <c r="A3789" s="68" t="e">
        <f t="shared" si="84"/>
        <v>#REF!</v>
      </c>
      <c r="B3789" s="68" t="e">
        <f t="shared" si="85"/>
        <v>#REF!</v>
      </c>
      <c r="C3789" s="69" t="str">
        <f t="shared" si="86"/>
        <v/>
      </c>
      <c r="D3789" s="69" t="str">
        <f t="shared" si="87"/>
        <v/>
      </c>
      <c r="E3789" s="69" t="str">
        <f t="shared" si="88"/>
        <v/>
      </c>
      <c r="F3789" s="69" t="e">
        <f t="shared" si="89"/>
        <v>#VALUE!</v>
      </c>
    </row>
    <row r="3790" spans="1:6">
      <c r="A3790" s="68" t="e">
        <f t="shared" si="84"/>
        <v>#REF!</v>
      </c>
      <c r="B3790" s="68" t="e">
        <f t="shared" si="85"/>
        <v>#REF!</v>
      </c>
      <c r="C3790" s="69" t="str">
        <f t="shared" si="86"/>
        <v/>
      </c>
      <c r="D3790" s="69" t="str">
        <f t="shared" si="87"/>
        <v/>
      </c>
      <c r="E3790" s="69" t="str">
        <f t="shared" si="88"/>
        <v/>
      </c>
      <c r="F3790" s="69" t="e">
        <f t="shared" si="89"/>
        <v>#VALUE!</v>
      </c>
    </row>
    <row r="3791" spans="1:6">
      <c r="A3791" s="68" t="e">
        <f t="shared" si="84"/>
        <v>#REF!</v>
      </c>
      <c r="B3791" s="68" t="e">
        <f t="shared" si="85"/>
        <v>#REF!</v>
      </c>
      <c r="C3791" s="69" t="str">
        <f t="shared" si="86"/>
        <v/>
      </c>
      <c r="D3791" s="69" t="str">
        <f t="shared" si="87"/>
        <v/>
      </c>
      <c r="E3791" s="69" t="str">
        <f t="shared" si="88"/>
        <v/>
      </c>
      <c r="F3791" s="69" t="e">
        <f t="shared" si="89"/>
        <v>#VALUE!</v>
      </c>
    </row>
    <row r="3792" spans="1:6">
      <c r="A3792" s="68" t="e">
        <f t="shared" si="84"/>
        <v>#REF!</v>
      </c>
      <c r="B3792" s="68" t="e">
        <f t="shared" si="85"/>
        <v>#REF!</v>
      </c>
      <c r="C3792" s="69" t="str">
        <f t="shared" si="86"/>
        <v/>
      </c>
      <c r="D3792" s="69" t="str">
        <f t="shared" si="87"/>
        <v/>
      </c>
      <c r="E3792" s="69" t="str">
        <f t="shared" si="88"/>
        <v/>
      </c>
      <c r="F3792" s="69" t="e">
        <f t="shared" si="89"/>
        <v>#VALUE!</v>
      </c>
    </row>
    <row r="3793" spans="1:6">
      <c r="A3793" s="68" t="e">
        <f t="shared" si="84"/>
        <v>#REF!</v>
      </c>
      <c r="B3793" s="68" t="e">
        <f t="shared" si="85"/>
        <v>#REF!</v>
      </c>
      <c r="C3793" s="69" t="str">
        <f t="shared" si="86"/>
        <v/>
      </c>
      <c r="D3793" s="69" t="str">
        <f t="shared" si="87"/>
        <v/>
      </c>
      <c r="E3793" s="69" t="str">
        <f t="shared" si="88"/>
        <v/>
      </c>
      <c r="F3793" s="69" t="e">
        <f t="shared" si="89"/>
        <v>#VALUE!</v>
      </c>
    </row>
    <row r="3794" spans="1:6">
      <c r="A3794" s="68" t="e">
        <f t="shared" si="84"/>
        <v>#REF!</v>
      </c>
      <c r="B3794" s="68" t="e">
        <f t="shared" si="85"/>
        <v>#REF!</v>
      </c>
      <c r="C3794" s="69" t="str">
        <f t="shared" si="86"/>
        <v/>
      </c>
      <c r="D3794" s="69" t="str">
        <f t="shared" si="87"/>
        <v/>
      </c>
      <c r="E3794" s="69" t="str">
        <f t="shared" si="88"/>
        <v/>
      </c>
      <c r="F3794" s="69" t="e">
        <f t="shared" si="89"/>
        <v>#VALUE!</v>
      </c>
    </row>
    <row r="3795" spans="1:6">
      <c r="A3795" s="68" t="e">
        <f t="shared" si="84"/>
        <v>#REF!</v>
      </c>
      <c r="B3795" s="68" t="e">
        <f t="shared" si="85"/>
        <v>#REF!</v>
      </c>
      <c r="C3795" s="69" t="str">
        <f t="shared" si="86"/>
        <v/>
      </c>
      <c r="D3795" s="69" t="str">
        <f t="shared" si="87"/>
        <v/>
      </c>
      <c r="E3795" s="69" t="str">
        <f t="shared" si="88"/>
        <v/>
      </c>
      <c r="F3795" s="69" t="e">
        <f t="shared" si="89"/>
        <v>#VALUE!</v>
      </c>
    </row>
    <row r="3796" spans="1:6">
      <c r="A3796" s="68" t="e">
        <f t="shared" si="84"/>
        <v>#REF!</v>
      </c>
      <c r="B3796" s="68" t="e">
        <f t="shared" si="85"/>
        <v>#REF!</v>
      </c>
      <c r="C3796" s="69" t="str">
        <f t="shared" si="86"/>
        <v/>
      </c>
      <c r="D3796" s="69" t="str">
        <f t="shared" si="87"/>
        <v/>
      </c>
      <c r="E3796" s="69" t="str">
        <f t="shared" si="88"/>
        <v/>
      </c>
      <c r="F3796" s="69" t="e">
        <f t="shared" si="89"/>
        <v>#VALUE!</v>
      </c>
    </row>
    <row r="3797" spans="1:6">
      <c r="A3797" s="68" t="e">
        <f t="shared" si="84"/>
        <v>#REF!</v>
      </c>
      <c r="B3797" s="68" t="e">
        <f t="shared" si="85"/>
        <v>#REF!</v>
      </c>
      <c r="C3797" s="69" t="str">
        <f t="shared" si="86"/>
        <v/>
      </c>
      <c r="D3797" s="69" t="str">
        <f t="shared" si="87"/>
        <v/>
      </c>
      <c r="E3797" s="69" t="str">
        <f t="shared" si="88"/>
        <v/>
      </c>
      <c r="F3797" s="69" t="e">
        <f t="shared" si="89"/>
        <v>#VALUE!</v>
      </c>
    </row>
    <row r="3798" spans="1:6">
      <c r="A3798" s="68" t="e">
        <f t="shared" si="84"/>
        <v>#REF!</v>
      </c>
      <c r="B3798" s="68" t="e">
        <f t="shared" si="85"/>
        <v>#REF!</v>
      </c>
      <c r="C3798" s="69" t="str">
        <f t="shared" si="86"/>
        <v/>
      </c>
      <c r="D3798" s="69" t="str">
        <f t="shared" si="87"/>
        <v/>
      </c>
      <c r="E3798" s="69" t="str">
        <f t="shared" si="88"/>
        <v/>
      </c>
      <c r="F3798" s="69" t="e">
        <f t="shared" si="89"/>
        <v>#VALUE!</v>
      </c>
    </row>
    <row r="3799" spans="1:6">
      <c r="A3799" s="68" t="e">
        <f t="shared" si="84"/>
        <v>#REF!</v>
      </c>
      <c r="B3799" s="68" t="e">
        <f t="shared" si="85"/>
        <v>#REF!</v>
      </c>
      <c r="C3799" s="69" t="str">
        <f t="shared" si="86"/>
        <v/>
      </c>
      <c r="D3799" s="69" t="str">
        <f t="shared" si="87"/>
        <v/>
      </c>
      <c r="E3799" s="69" t="str">
        <f t="shared" si="88"/>
        <v/>
      </c>
      <c r="F3799" s="69" t="e">
        <f t="shared" si="89"/>
        <v>#VALUE!</v>
      </c>
    </row>
    <row r="3800" spans="1:6">
      <c r="A3800" s="68" t="e">
        <f t="shared" si="84"/>
        <v>#REF!</v>
      </c>
      <c r="B3800" s="68" t="e">
        <f t="shared" si="85"/>
        <v>#REF!</v>
      </c>
      <c r="C3800" s="69" t="str">
        <f t="shared" si="86"/>
        <v/>
      </c>
      <c r="D3800" s="69" t="str">
        <f t="shared" si="87"/>
        <v/>
      </c>
      <c r="E3800" s="69" t="str">
        <f t="shared" si="88"/>
        <v/>
      </c>
      <c r="F3800" s="69" t="e">
        <f t="shared" si="89"/>
        <v>#VALUE!</v>
      </c>
    </row>
    <row r="3801" spans="1:6">
      <c r="A3801" s="68" t="e">
        <f t="shared" si="84"/>
        <v>#REF!</v>
      </c>
      <c r="B3801" s="68" t="e">
        <f t="shared" si="85"/>
        <v>#REF!</v>
      </c>
      <c r="C3801" s="69" t="str">
        <f t="shared" si="86"/>
        <v/>
      </c>
      <c r="D3801" s="69" t="str">
        <f t="shared" si="87"/>
        <v/>
      </c>
      <c r="E3801" s="69" t="str">
        <f t="shared" si="88"/>
        <v/>
      </c>
      <c r="F3801" s="69" t="e">
        <f t="shared" si="89"/>
        <v>#VALUE!</v>
      </c>
    </row>
    <row r="3802" spans="1:6">
      <c r="A3802" s="68" t="e">
        <f t="shared" si="84"/>
        <v>#REF!</v>
      </c>
      <c r="B3802" s="68" t="e">
        <f t="shared" si="85"/>
        <v>#REF!</v>
      </c>
      <c r="C3802" s="69" t="str">
        <f t="shared" si="86"/>
        <v/>
      </c>
      <c r="D3802" s="69" t="str">
        <f t="shared" si="87"/>
        <v/>
      </c>
      <c r="E3802" s="69" t="str">
        <f t="shared" si="88"/>
        <v/>
      </c>
      <c r="F3802" s="69" t="e">
        <f t="shared" si="89"/>
        <v>#VALUE!</v>
      </c>
    </row>
    <row r="3803" spans="1:6">
      <c r="A3803" s="68" t="e">
        <f t="shared" si="84"/>
        <v>#REF!</v>
      </c>
      <c r="B3803" s="68" t="e">
        <f t="shared" si="85"/>
        <v>#REF!</v>
      </c>
      <c r="C3803" s="69" t="str">
        <f t="shared" si="86"/>
        <v/>
      </c>
      <c r="D3803" s="69" t="str">
        <f t="shared" si="87"/>
        <v/>
      </c>
      <c r="E3803" s="69" t="str">
        <f t="shared" si="88"/>
        <v/>
      </c>
      <c r="F3803" s="69" t="e">
        <f t="shared" si="89"/>
        <v>#VALUE!</v>
      </c>
    </row>
    <row r="3804" spans="1:6">
      <c r="A3804" s="68" t="e">
        <f t="shared" si="84"/>
        <v>#REF!</v>
      </c>
      <c r="B3804" s="68" t="e">
        <f t="shared" si="85"/>
        <v>#REF!</v>
      </c>
      <c r="C3804" s="69" t="str">
        <f t="shared" si="86"/>
        <v/>
      </c>
      <c r="D3804" s="69" t="str">
        <f t="shared" si="87"/>
        <v/>
      </c>
      <c r="E3804" s="69" t="str">
        <f t="shared" si="88"/>
        <v/>
      </c>
      <c r="F3804" s="69" t="e">
        <f t="shared" si="89"/>
        <v>#VALUE!</v>
      </c>
    </row>
    <row r="3805" spans="1:6">
      <c r="A3805" s="68" t="e">
        <f t="shared" si="84"/>
        <v>#REF!</v>
      </c>
      <c r="B3805" s="68" t="e">
        <f t="shared" si="85"/>
        <v>#REF!</v>
      </c>
      <c r="C3805" s="69" t="str">
        <f t="shared" si="86"/>
        <v/>
      </c>
      <c r="D3805" s="69" t="str">
        <f t="shared" si="87"/>
        <v/>
      </c>
      <c r="E3805" s="69" t="str">
        <f t="shared" si="88"/>
        <v/>
      </c>
      <c r="F3805" s="69" t="e">
        <f t="shared" si="89"/>
        <v>#VALUE!</v>
      </c>
    </row>
    <row r="3806" spans="1:6">
      <c r="A3806" s="68" t="e">
        <f t="shared" si="84"/>
        <v>#REF!</v>
      </c>
      <c r="B3806" s="68" t="e">
        <f t="shared" si="85"/>
        <v>#REF!</v>
      </c>
      <c r="C3806" s="69" t="str">
        <f t="shared" si="86"/>
        <v/>
      </c>
      <c r="D3806" s="69" t="str">
        <f t="shared" si="87"/>
        <v/>
      </c>
      <c r="E3806" s="69" t="str">
        <f t="shared" si="88"/>
        <v/>
      </c>
      <c r="F3806" s="69" t="e">
        <f t="shared" si="89"/>
        <v>#VALUE!</v>
      </c>
    </row>
    <row r="3807" spans="1:6">
      <c r="A3807" s="68" t="e">
        <f t="shared" si="84"/>
        <v>#REF!</v>
      </c>
      <c r="B3807" s="68" t="e">
        <f t="shared" si="85"/>
        <v>#REF!</v>
      </c>
      <c r="C3807" s="69" t="str">
        <f t="shared" si="86"/>
        <v/>
      </c>
      <c r="D3807" s="69" t="str">
        <f t="shared" si="87"/>
        <v/>
      </c>
      <c r="E3807" s="69" t="str">
        <f t="shared" si="88"/>
        <v/>
      </c>
      <c r="F3807" s="69" t="e">
        <f t="shared" si="89"/>
        <v>#VALUE!</v>
      </c>
    </row>
    <row r="3808" spans="1:6">
      <c r="A3808" s="68" t="e">
        <f t="shared" si="84"/>
        <v>#REF!</v>
      </c>
      <c r="B3808" s="68" t="e">
        <f t="shared" si="85"/>
        <v>#REF!</v>
      </c>
      <c r="C3808" s="69" t="str">
        <f t="shared" si="86"/>
        <v/>
      </c>
      <c r="D3808" s="69" t="str">
        <f t="shared" si="87"/>
        <v/>
      </c>
      <c r="E3808" s="69" t="str">
        <f t="shared" si="88"/>
        <v/>
      </c>
      <c r="F3808" s="69" t="e">
        <f t="shared" si="89"/>
        <v>#VALUE!</v>
      </c>
    </row>
    <row r="3809" spans="1:6">
      <c r="A3809" s="68" t="e">
        <f t="shared" si="84"/>
        <v>#REF!</v>
      </c>
      <c r="B3809" s="68" t="e">
        <f t="shared" si="85"/>
        <v>#REF!</v>
      </c>
      <c r="C3809" s="69" t="str">
        <f t="shared" si="86"/>
        <v/>
      </c>
      <c r="D3809" s="69" t="str">
        <f t="shared" si="87"/>
        <v/>
      </c>
      <c r="E3809" s="69" t="str">
        <f t="shared" si="88"/>
        <v/>
      </c>
      <c r="F3809" s="69" t="e">
        <f t="shared" si="89"/>
        <v>#VALUE!</v>
      </c>
    </row>
    <row r="3810" spans="1:6">
      <c r="A3810" s="68" t="e">
        <f t="shared" si="84"/>
        <v>#REF!</v>
      </c>
      <c r="B3810" s="68" t="e">
        <f t="shared" si="85"/>
        <v>#REF!</v>
      </c>
      <c r="C3810" s="69" t="str">
        <f t="shared" si="86"/>
        <v/>
      </c>
      <c r="D3810" s="69" t="str">
        <f t="shared" si="87"/>
        <v/>
      </c>
      <c r="E3810" s="69" t="str">
        <f t="shared" si="88"/>
        <v/>
      </c>
      <c r="F3810" s="69" t="e">
        <f t="shared" si="89"/>
        <v>#VALUE!</v>
      </c>
    </row>
    <row r="3811" spans="1:6">
      <c r="A3811" s="68" t="e">
        <f t="shared" si="84"/>
        <v>#REF!</v>
      </c>
      <c r="B3811" s="68" t="e">
        <f t="shared" si="85"/>
        <v>#REF!</v>
      </c>
      <c r="C3811" s="69" t="str">
        <f t="shared" si="86"/>
        <v/>
      </c>
      <c r="D3811" s="69" t="str">
        <f t="shared" si="87"/>
        <v/>
      </c>
      <c r="E3811" s="69" t="str">
        <f t="shared" si="88"/>
        <v/>
      </c>
      <c r="F3811" s="69" t="e">
        <f t="shared" si="89"/>
        <v>#VALUE!</v>
      </c>
    </row>
    <row r="3812" spans="1:6">
      <c r="A3812" s="68" t="e">
        <f t="shared" si="84"/>
        <v>#REF!</v>
      </c>
      <c r="B3812" s="68" t="e">
        <f t="shared" si="85"/>
        <v>#REF!</v>
      </c>
      <c r="C3812" s="69" t="str">
        <f t="shared" si="86"/>
        <v/>
      </c>
      <c r="D3812" s="69" t="str">
        <f t="shared" si="87"/>
        <v/>
      </c>
      <c r="E3812" s="69" t="str">
        <f t="shared" si="88"/>
        <v/>
      </c>
      <c r="F3812" s="69" t="e">
        <f t="shared" si="89"/>
        <v>#VALUE!</v>
      </c>
    </row>
    <row r="3813" spans="1:6">
      <c r="A3813" s="68" t="e">
        <f t="shared" si="84"/>
        <v>#REF!</v>
      </c>
      <c r="B3813" s="68" t="e">
        <f t="shared" si="85"/>
        <v>#REF!</v>
      </c>
      <c r="C3813" s="69" t="str">
        <f t="shared" si="86"/>
        <v/>
      </c>
      <c r="D3813" s="69" t="str">
        <f t="shared" si="87"/>
        <v/>
      </c>
      <c r="E3813" s="69" t="str">
        <f t="shared" si="88"/>
        <v/>
      </c>
      <c r="F3813" s="69" t="e">
        <f t="shared" si="89"/>
        <v>#VALUE!</v>
      </c>
    </row>
    <row r="3814" spans="1:6">
      <c r="A3814" s="68" t="e">
        <f t="shared" si="84"/>
        <v>#REF!</v>
      </c>
      <c r="B3814" s="68" t="e">
        <f t="shared" si="85"/>
        <v>#REF!</v>
      </c>
      <c r="C3814" s="69" t="str">
        <f t="shared" si="86"/>
        <v/>
      </c>
      <c r="D3814" s="69" t="str">
        <f t="shared" si="87"/>
        <v/>
      </c>
      <c r="E3814" s="69" t="str">
        <f t="shared" si="88"/>
        <v/>
      </c>
      <c r="F3814" s="69" t="e">
        <f t="shared" si="89"/>
        <v>#VALUE!</v>
      </c>
    </row>
    <row r="3815" spans="1:6">
      <c r="A3815" s="68" t="e">
        <f t="shared" si="84"/>
        <v>#REF!</v>
      </c>
      <c r="B3815" s="68" t="e">
        <f t="shared" si="85"/>
        <v>#REF!</v>
      </c>
      <c r="C3815" s="69" t="str">
        <f t="shared" si="86"/>
        <v/>
      </c>
      <c r="D3815" s="69" t="str">
        <f t="shared" si="87"/>
        <v/>
      </c>
      <c r="E3815" s="69" t="str">
        <f t="shared" si="88"/>
        <v/>
      </c>
      <c r="F3815" s="69" t="e">
        <f t="shared" si="89"/>
        <v>#VALUE!</v>
      </c>
    </row>
    <row r="3816" spans="1:6">
      <c r="A3816" s="68" t="e">
        <f t="shared" si="84"/>
        <v>#REF!</v>
      </c>
      <c r="B3816" s="68" t="e">
        <f t="shared" si="85"/>
        <v>#REF!</v>
      </c>
      <c r="C3816" s="69" t="str">
        <f t="shared" si="86"/>
        <v/>
      </c>
      <c r="D3816" s="69" t="str">
        <f t="shared" si="87"/>
        <v/>
      </c>
      <c r="E3816" s="69" t="str">
        <f t="shared" si="88"/>
        <v/>
      </c>
      <c r="F3816" s="69" t="e">
        <f t="shared" si="89"/>
        <v>#VALUE!</v>
      </c>
    </row>
    <row r="3817" spans="1:6">
      <c r="A3817" s="68" t="e">
        <f t="shared" si="84"/>
        <v>#REF!</v>
      </c>
      <c r="B3817" s="68" t="e">
        <f t="shared" si="85"/>
        <v>#REF!</v>
      </c>
      <c r="C3817" s="69" t="str">
        <f t="shared" si="86"/>
        <v/>
      </c>
      <c r="D3817" s="69" t="str">
        <f t="shared" si="87"/>
        <v/>
      </c>
      <c r="E3817" s="69" t="str">
        <f t="shared" si="88"/>
        <v/>
      </c>
      <c r="F3817" s="69" t="e">
        <f t="shared" si="89"/>
        <v>#VALUE!</v>
      </c>
    </row>
    <row r="3818" spans="1:6">
      <c r="A3818" s="68" t="e">
        <f t="shared" si="84"/>
        <v>#REF!</v>
      </c>
      <c r="B3818" s="68" t="e">
        <f t="shared" si="85"/>
        <v>#REF!</v>
      </c>
      <c r="C3818" s="69" t="str">
        <f t="shared" si="86"/>
        <v/>
      </c>
      <c r="D3818" s="69" t="str">
        <f t="shared" si="87"/>
        <v/>
      </c>
      <c r="E3818" s="69" t="str">
        <f t="shared" si="88"/>
        <v/>
      </c>
      <c r="F3818" s="69" t="e">
        <f t="shared" si="89"/>
        <v>#VALUE!</v>
      </c>
    </row>
    <row r="3819" spans="1:6">
      <c r="A3819" s="68" t="e">
        <f t="shared" si="84"/>
        <v>#REF!</v>
      </c>
      <c r="B3819" s="68" t="e">
        <f t="shared" si="85"/>
        <v>#REF!</v>
      </c>
      <c r="C3819" s="69" t="str">
        <f t="shared" si="86"/>
        <v/>
      </c>
      <c r="D3819" s="69" t="str">
        <f t="shared" si="87"/>
        <v/>
      </c>
      <c r="E3819" s="69" t="str">
        <f t="shared" si="88"/>
        <v/>
      </c>
      <c r="F3819" s="69" t="e">
        <f t="shared" si="89"/>
        <v>#VALUE!</v>
      </c>
    </row>
    <row r="3820" spans="1:6">
      <c r="A3820" s="68" t="e">
        <f t="shared" si="84"/>
        <v>#REF!</v>
      </c>
      <c r="B3820" s="68" t="e">
        <f t="shared" si="85"/>
        <v>#REF!</v>
      </c>
      <c r="C3820" s="69" t="str">
        <f t="shared" si="86"/>
        <v/>
      </c>
      <c r="D3820" s="69" t="str">
        <f t="shared" si="87"/>
        <v/>
      </c>
      <c r="E3820" s="69" t="str">
        <f t="shared" si="88"/>
        <v/>
      </c>
      <c r="F3820" s="69" t="e">
        <f t="shared" si="89"/>
        <v>#VALUE!</v>
      </c>
    </row>
    <row r="3821" spans="1:6">
      <c r="A3821" s="68" t="e">
        <f t="shared" si="84"/>
        <v>#REF!</v>
      </c>
      <c r="B3821" s="68" t="e">
        <f t="shared" si="85"/>
        <v>#REF!</v>
      </c>
      <c r="C3821" s="69" t="str">
        <f t="shared" si="86"/>
        <v/>
      </c>
      <c r="D3821" s="69" t="str">
        <f t="shared" si="87"/>
        <v/>
      </c>
      <c r="E3821" s="69" t="str">
        <f t="shared" si="88"/>
        <v/>
      </c>
      <c r="F3821" s="69" t="e">
        <f t="shared" si="89"/>
        <v>#VALUE!</v>
      </c>
    </row>
    <row r="3822" spans="1:6">
      <c r="A3822" s="68" t="e">
        <f t="shared" si="84"/>
        <v>#REF!</v>
      </c>
      <c r="B3822" s="68" t="e">
        <f t="shared" si="85"/>
        <v>#REF!</v>
      </c>
      <c r="C3822" s="69" t="str">
        <f t="shared" si="86"/>
        <v/>
      </c>
      <c r="D3822" s="69" t="str">
        <f t="shared" si="87"/>
        <v/>
      </c>
      <c r="E3822" s="69" t="str">
        <f t="shared" si="88"/>
        <v/>
      </c>
      <c r="F3822" s="69" t="e">
        <f t="shared" si="89"/>
        <v>#VALUE!</v>
      </c>
    </row>
    <row r="3823" spans="1:6">
      <c r="A3823" s="68" t="e">
        <f t="shared" si="84"/>
        <v>#REF!</v>
      </c>
      <c r="B3823" s="68" t="e">
        <f t="shared" si="85"/>
        <v>#REF!</v>
      </c>
      <c r="C3823" s="69" t="str">
        <f t="shared" si="86"/>
        <v/>
      </c>
      <c r="D3823" s="69" t="str">
        <f t="shared" si="87"/>
        <v/>
      </c>
      <c r="E3823" s="69" t="str">
        <f t="shared" si="88"/>
        <v/>
      </c>
      <c r="F3823" s="69" t="e">
        <f t="shared" si="89"/>
        <v>#VALUE!</v>
      </c>
    </row>
    <row r="3824" spans="1:6">
      <c r="A3824" s="68" t="e">
        <f t="shared" si="84"/>
        <v>#REF!</v>
      </c>
      <c r="B3824" s="68" t="e">
        <f t="shared" si="85"/>
        <v>#REF!</v>
      </c>
      <c r="C3824" s="69" t="str">
        <f t="shared" si="86"/>
        <v/>
      </c>
      <c r="D3824" s="69" t="str">
        <f t="shared" si="87"/>
        <v/>
      </c>
      <c r="E3824" s="69" t="str">
        <f t="shared" si="88"/>
        <v/>
      </c>
      <c r="F3824" s="69" t="e">
        <f t="shared" si="89"/>
        <v>#VALUE!</v>
      </c>
    </row>
    <row r="3825" spans="1:6">
      <c r="A3825" s="68" t="e">
        <f t="shared" si="84"/>
        <v>#REF!</v>
      </c>
      <c r="B3825" s="68" t="e">
        <f t="shared" si="85"/>
        <v>#REF!</v>
      </c>
      <c r="C3825" s="69" t="str">
        <f t="shared" si="86"/>
        <v/>
      </c>
      <c r="D3825" s="69" t="str">
        <f t="shared" si="87"/>
        <v/>
      </c>
      <c r="E3825" s="69" t="str">
        <f t="shared" si="88"/>
        <v/>
      </c>
      <c r="F3825" s="69" t="e">
        <f t="shared" si="89"/>
        <v>#VALUE!</v>
      </c>
    </row>
    <row r="3826" spans="1:6">
      <c r="A3826" s="68" t="e">
        <f t="shared" si="84"/>
        <v>#REF!</v>
      </c>
      <c r="B3826" s="68" t="e">
        <f t="shared" si="85"/>
        <v>#REF!</v>
      </c>
      <c r="C3826" s="69" t="str">
        <f t="shared" si="86"/>
        <v/>
      </c>
      <c r="D3826" s="69" t="str">
        <f t="shared" si="87"/>
        <v/>
      </c>
      <c r="E3826" s="69" t="str">
        <f t="shared" si="88"/>
        <v/>
      </c>
      <c r="F3826" s="69" t="e">
        <f t="shared" si="89"/>
        <v>#VALUE!</v>
      </c>
    </row>
    <row r="3827" spans="1:6">
      <c r="A3827" s="68" t="e">
        <f t="shared" ref="A3827:A3982" si="90">IF(#REF!&lt;&gt;"",1,0)</f>
        <v>#REF!</v>
      </c>
      <c r="B3827" s="68" t="e">
        <f t="shared" ref="B3827:B3982" si="91">IF(#REF!="Concluído",1,"")</f>
        <v>#REF!</v>
      </c>
      <c r="C3827" s="69" t="str">
        <f t="shared" ref="C3827:C3982" si="92">IFERROR(SUMIF(#REF!,"Em Medição",#REF!),"")</f>
        <v/>
      </c>
      <c r="D3827" s="69" t="str">
        <f t="shared" ref="D3827:D3982" si="93">IFERROR(SUMIF(#REF!,"Não Medido",#REF!),"")</f>
        <v/>
      </c>
      <c r="E3827" s="69" t="str">
        <f t="shared" ref="E3827:E3982" si="94">IFERROR(#REF!,"")</f>
        <v/>
      </c>
      <c r="F3827" s="69" t="e">
        <f t="shared" ref="F3827:F3982" si="95">E3827-SUM(C3827:D3827)</f>
        <v>#VALUE!</v>
      </c>
    </row>
    <row r="3828" spans="1:6">
      <c r="A3828" s="68" t="e">
        <f t="shared" si="90"/>
        <v>#REF!</v>
      </c>
      <c r="B3828" s="68" t="e">
        <f t="shared" si="91"/>
        <v>#REF!</v>
      </c>
      <c r="C3828" s="69" t="str">
        <f t="shared" si="92"/>
        <v/>
      </c>
      <c r="D3828" s="69" t="str">
        <f t="shared" si="93"/>
        <v/>
      </c>
      <c r="E3828" s="69" t="str">
        <f t="shared" si="94"/>
        <v/>
      </c>
      <c r="F3828" s="69" t="e">
        <f t="shared" si="95"/>
        <v>#VALUE!</v>
      </c>
    </row>
    <row r="3829" spans="1:6">
      <c r="A3829" s="68" t="e">
        <f t="shared" si="90"/>
        <v>#REF!</v>
      </c>
      <c r="B3829" s="68" t="e">
        <f t="shared" si="91"/>
        <v>#REF!</v>
      </c>
      <c r="C3829" s="69" t="str">
        <f t="shared" si="92"/>
        <v/>
      </c>
      <c r="D3829" s="69" t="str">
        <f t="shared" si="93"/>
        <v/>
      </c>
      <c r="E3829" s="69" t="str">
        <f t="shared" si="94"/>
        <v/>
      </c>
      <c r="F3829" s="69" t="e">
        <f t="shared" si="95"/>
        <v>#VALUE!</v>
      </c>
    </row>
    <row r="3830" spans="1:6">
      <c r="A3830" s="68" t="e">
        <f t="shared" si="90"/>
        <v>#REF!</v>
      </c>
      <c r="B3830" s="68" t="e">
        <f t="shared" si="91"/>
        <v>#REF!</v>
      </c>
      <c r="C3830" s="69" t="str">
        <f t="shared" si="92"/>
        <v/>
      </c>
      <c r="D3830" s="69" t="str">
        <f t="shared" si="93"/>
        <v/>
      </c>
      <c r="E3830" s="69" t="str">
        <f t="shared" si="94"/>
        <v/>
      </c>
      <c r="F3830" s="69" t="e">
        <f t="shared" si="95"/>
        <v>#VALUE!</v>
      </c>
    </row>
    <row r="3831" spans="1:6">
      <c r="A3831" s="68" t="e">
        <f t="shared" si="90"/>
        <v>#REF!</v>
      </c>
      <c r="B3831" s="68" t="e">
        <f t="shared" si="91"/>
        <v>#REF!</v>
      </c>
      <c r="C3831" s="69" t="str">
        <f t="shared" si="92"/>
        <v/>
      </c>
      <c r="D3831" s="69" t="str">
        <f t="shared" si="93"/>
        <v/>
      </c>
      <c r="E3831" s="69" t="str">
        <f t="shared" si="94"/>
        <v/>
      </c>
      <c r="F3831" s="69" t="e">
        <f t="shared" si="95"/>
        <v>#VALUE!</v>
      </c>
    </row>
    <row r="3832" spans="1:6">
      <c r="A3832" s="68" t="e">
        <f t="shared" si="90"/>
        <v>#REF!</v>
      </c>
      <c r="B3832" s="68" t="e">
        <f t="shared" si="91"/>
        <v>#REF!</v>
      </c>
      <c r="C3832" s="69" t="str">
        <f t="shared" si="92"/>
        <v/>
      </c>
      <c r="D3832" s="69" t="str">
        <f t="shared" si="93"/>
        <v/>
      </c>
      <c r="E3832" s="69" t="str">
        <f t="shared" si="94"/>
        <v/>
      </c>
      <c r="F3832" s="69" t="e">
        <f t="shared" si="95"/>
        <v>#VALUE!</v>
      </c>
    </row>
    <row r="3833" spans="1:6">
      <c r="A3833" s="68" t="e">
        <f t="shared" si="90"/>
        <v>#REF!</v>
      </c>
      <c r="B3833" s="68" t="e">
        <f t="shared" si="91"/>
        <v>#REF!</v>
      </c>
      <c r="C3833" s="69" t="str">
        <f t="shared" si="92"/>
        <v/>
      </c>
      <c r="D3833" s="69" t="str">
        <f t="shared" si="93"/>
        <v/>
      </c>
      <c r="E3833" s="69" t="str">
        <f t="shared" si="94"/>
        <v/>
      </c>
      <c r="F3833" s="69" t="e">
        <f t="shared" si="95"/>
        <v>#VALUE!</v>
      </c>
    </row>
    <row r="3834" spans="1:6">
      <c r="A3834" s="68" t="e">
        <f t="shared" si="90"/>
        <v>#REF!</v>
      </c>
      <c r="B3834" s="68" t="e">
        <f t="shared" si="91"/>
        <v>#REF!</v>
      </c>
      <c r="C3834" s="69" t="str">
        <f t="shared" si="92"/>
        <v/>
      </c>
      <c r="D3834" s="69" t="str">
        <f t="shared" si="93"/>
        <v/>
      </c>
      <c r="E3834" s="69" t="str">
        <f t="shared" si="94"/>
        <v/>
      </c>
      <c r="F3834" s="69" t="e">
        <f t="shared" si="95"/>
        <v>#VALUE!</v>
      </c>
    </row>
    <row r="3835" spans="1:6">
      <c r="A3835" s="68" t="e">
        <f t="shared" si="90"/>
        <v>#REF!</v>
      </c>
      <c r="B3835" s="68" t="e">
        <f t="shared" si="91"/>
        <v>#REF!</v>
      </c>
      <c r="C3835" s="69" t="str">
        <f t="shared" si="92"/>
        <v/>
      </c>
      <c r="D3835" s="69" t="str">
        <f t="shared" si="93"/>
        <v/>
      </c>
      <c r="E3835" s="69" t="str">
        <f t="shared" si="94"/>
        <v/>
      </c>
      <c r="F3835" s="69" t="e">
        <f t="shared" si="95"/>
        <v>#VALUE!</v>
      </c>
    </row>
    <row r="3836" spans="1:6">
      <c r="A3836" s="68" t="e">
        <f t="shared" si="90"/>
        <v>#REF!</v>
      </c>
      <c r="B3836" s="68" t="e">
        <f t="shared" si="91"/>
        <v>#REF!</v>
      </c>
      <c r="C3836" s="69" t="str">
        <f t="shared" si="92"/>
        <v/>
      </c>
      <c r="D3836" s="69" t="str">
        <f t="shared" si="93"/>
        <v/>
      </c>
      <c r="E3836" s="69" t="str">
        <f t="shared" si="94"/>
        <v/>
      </c>
      <c r="F3836" s="69" t="e">
        <f t="shared" si="95"/>
        <v>#VALUE!</v>
      </c>
    </row>
    <row r="3837" spans="1:6">
      <c r="A3837" s="68" t="e">
        <f t="shared" si="90"/>
        <v>#REF!</v>
      </c>
      <c r="B3837" s="68" t="e">
        <f t="shared" si="91"/>
        <v>#REF!</v>
      </c>
      <c r="C3837" s="69" t="str">
        <f t="shared" si="92"/>
        <v/>
      </c>
      <c r="D3837" s="69" t="str">
        <f t="shared" si="93"/>
        <v/>
      </c>
      <c r="E3837" s="69" t="str">
        <f t="shared" si="94"/>
        <v/>
      </c>
      <c r="F3837" s="69" t="e">
        <f t="shared" si="95"/>
        <v>#VALUE!</v>
      </c>
    </row>
    <row r="3838" spans="1:6">
      <c r="A3838" s="68" t="e">
        <f t="shared" si="90"/>
        <v>#REF!</v>
      </c>
      <c r="B3838" s="68" t="e">
        <f t="shared" si="91"/>
        <v>#REF!</v>
      </c>
      <c r="C3838" s="69" t="str">
        <f t="shared" si="92"/>
        <v/>
      </c>
      <c r="D3838" s="69" t="str">
        <f t="shared" si="93"/>
        <v/>
      </c>
      <c r="E3838" s="69" t="str">
        <f t="shared" si="94"/>
        <v/>
      </c>
      <c r="F3838" s="69" t="e">
        <f t="shared" si="95"/>
        <v>#VALUE!</v>
      </c>
    </row>
    <row r="3839" spans="1:6">
      <c r="A3839" s="68" t="e">
        <f t="shared" si="90"/>
        <v>#REF!</v>
      </c>
      <c r="B3839" s="68" t="e">
        <f t="shared" si="91"/>
        <v>#REF!</v>
      </c>
      <c r="C3839" s="69" t="str">
        <f t="shared" si="92"/>
        <v/>
      </c>
      <c r="D3839" s="69" t="str">
        <f t="shared" si="93"/>
        <v/>
      </c>
      <c r="E3839" s="69" t="str">
        <f t="shared" si="94"/>
        <v/>
      </c>
      <c r="F3839" s="69" t="e">
        <f t="shared" si="95"/>
        <v>#VALUE!</v>
      </c>
    </row>
    <row r="3840" spans="1:6">
      <c r="A3840" s="68" t="e">
        <f t="shared" si="90"/>
        <v>#REF!</v>
      </c>
      <c r="B3840" s="68" t="e">
        <f t="shared" si="91"/>
        <v>#REF!</v>
      </c>
      <c r="C3840" s="69" t="str">
        <f t="shared" si="92"/>
        <v/>
      </c>
      <c r="D3840" s="69" t="str">
        <f t="shared" si="93"/>
        <v/>
      </c>
      <c r="E3840" s="69" t="str">
        <f t="shared" si="94"/>
        <v/>
      </c>
      <c r="F3840" s="69" t="e">
        <f t="shared" si="95"/>
        <v>#VALUE!</v>
      </c>
    </row>
    <row r="3841" spans="1:6">
      <c r="A3841" s="68" t="e">
        <f t="shared" si="90"/>
        <v>#REF!</v>
      </c>
      <c r="B3841" s="68" t="e">
        <f t="shared" si="91"/>
        <v>#REF!</v>
      </c>
      <c r="C3841" s="69" t="str">
        <f t="shared" si="92"/>
        <v/>
      </c>
      <c r="D3841" s="69" t="str">
        <f t="shared" si="93"/>
        <v/>
      </c>
      <c r="E3841" s="69" t="str">
        <f t="shared" si="94"/>
        <v/>
      </c>
      <c r="F3841" s="69" t="e">
        <f t="shared" si="95"/>
        <v>#VALUE!</v>
      </c>
    </row>
    <row r="3842" spans="1:6">
      <c r="A3842" s="68" t="e">
        <f t="shared" si="90"/>
        <v>#REF!</v>
      </c>
      <c r="B3842" s="68" t="e">
        <f t="shared" si="91"/>
        <v>#REF!</v>
      </c>
      <c r="C3842" s="69" t="str">
        <f t="shared" si="92"/>
        <v/>
      </c>
      <c r="D3842" s="69" t="str">
        <f t="shared" si="93"/>
        <v/>
      </c>
      <c r="E3842" s="69" t="str">
        <f t="shared" si="94"/>
        <v/>
      </c>
      <c r="F3842" s="69" t="e">
        <f t="shared" si="95"/>
        <v>#VALUE!</v>
      </c>
    </row>
    <row r="3843" spans="1:6">
      <c r="A3843" s="68" t="e">
        <f t="shared" si="90"/>
        <v>#REF!</v>
      </c>
      <c r="B3843" s="68" t="e">
        <f t="shared" si="91"/>
        <v>#REF!</v>
      </c>
      <c r="C3843" s="69" t="str">
        <f t="shared" si="92"/>
        <v/>
      </c>
      <c r="D3843" s="69" t="str">
        <f t="shared" si="93"/>
        <v/>
      </c>
      <c r="E3843" s="69" t="str">
        <f t="shared" si="94"/>
        <v/>
      </c>
      <c r="F3843" s="69" t="e">
        <f t="shared" si="95"/>
        <v>#VALUE!</v>
      </c>
    </row>
    <row r="3844" spans="1:6">
      <c r="A3844" s="68" t="e">
        <f t="shared" si="90"/>
        <v>#REF!</v>
      </c>
      <c r="B3844" s="68" t="e">
        <f t="shared" si="91"/>
        <v>#REF!</v>
      </c>
      <c r="C3844" s="69" t="str">
        <f t="shared" si="92"/>
        <v/>
      </c>
      <c r="D3844" s="69" t="str">
        <f t="shared" si="93"/>
        <v/>
      </c>
      <c r="E3844" s="69" t="str">
        <f t="shared" si="94"/>
        <v/>
      </c>
      <c r="F3844" s="69" t="e">
        <f t="shared" si="95"/>
        <v>#VALUE!</v>
      </c>
    </row>
    <row r="3845" spans="1:6">
      <c r="A3845" s="68" t="e">
        <f t="shared" si="90"/>
        <v>#REF!</v>
      </c>
      <c r="B3845" s="68" t="e">
        <f t="shared" si="91"/>
        <v>#REF!</v>
      </c>
      <c r="C3845" s="69" t="str">
        <f t="shared" si="92"/>
        <v/>
      </c>
      <c r="D3845" s="69" t="str">
        <f t="shared" si="93"/>
        <v/>
      </c>
      <c r="E3845" s="69" t="str">
        <f t="shared" si="94"/>
        <v/>
      </c>
      <c r="F3845" s="69" t="e">
        <f t="shared" si="95"/>
        <v>#VALUE!</v>
      </c>
    </row>
    <row r="3846" spans="1:6">
      <c r="A3846" s="68" t="e">
        <f t="shared" si="90"/>
        <v>#REF!</v>
      </c>
      <c r="B3846" s="68" t="e">
        <f t="shared" si="91"/>
        <v>#REF!</v>
      </c>
      <c r="C3846" s="69" t="str">
        <f t="shared" si="92"/>
        <v/>
      </c>
      <c r="D3846" s="69" t="str">
        <f t="shared" si="93"/>
        <v/>
      </c>
      <c r="E3846" s="69" t="str">
        <f t="shared" si="94"/>
        <v/>
      </c>
      <c r="F3846" s="69" t="e">
        <f t="shared" si="95"/>
        <v>#VALUE!</v>
      </c>
    </row>
    <row r="3847" spans="1:6">
      <c r="A3847" s="68" t="e">
        <f t="shared" si="90"/>
        <v>#REF!</v>
      </c>
      <c r="B3847" s="68" t="e">
        <f t="shared" si="91"/>
        <v>#REF!</v>
      </c>
      <c r="C3847" s="69" t="str">
        <f t="shared" si="92"/>
        <v/>
      </c>
      <c r="D3847" s="69" t="str">
        <f t="shared" si="93"/>
        <v/>
      </c>
      <c r="E3847" s="69" t="str">
        <f t="shared" si="94"/>
        <v/>
      </c>
      <c r="F3847" s="69" t="e">
        <f t="shared" si="95"/>
        <v>#VALUE!</v>
      </c>
    </row>
    <row r="3848" spans="1:6">
      <c r="A3848" s="68" t="e">
        <f t="shared" si="90"/>
        <v>#REF!</v>
      </c>
      <c r="B3848" s="68" t="e">
        <f t="shared" si="91"/>
        <v>#REF!</v>
      </c>
      <c r="C3848" s="69" t="str">
        <f t="shared" si="92"/>
        <v/>
      </c>
      <c r="D3848" s="69" t="str">
        <f t="shared" si="93"/>
        <v/>
      </c>
      <c r="E3848" s="69" t="str">
        <f t="shared" si="94"/>
        <v/>
      </c>
      <c r="F3848" s="69" t="e">
        <f t="shared" si="95"/>
        <v>#VALUE!</v>
      </c>
    </row>
    <row r="3849" spans="1:6">
      <c r="A3849" s="68" t="e">
        <f t="shared" si="90"/>
        <v>#REF!</v>
      </c>
      <c r="B3849" s="68" t="e">
        <f t="shared" si="91"/>
        <v>#REF!</v>
      </c>
      <c r="C3849" s="69" t="str">
        <f t="shared" si="92"/>
        <v/>
      </c>
      <c r="D3849" s="69" t="str">
        <f t="shared" si="93"/>
        <v/>
      </c>
      <c r="E3849" s="69" t="str">
        <f t="shared" si="94"/>
        <v/>
      </c>
      <c r="F3849" s="69" t="e">
        <f t="shared" si="95"/>
        <v>#VALUE!</v>
      </c>
    </row>
    <row r="3850" spans="1:6">
      <c r="A3850" s="68" t="e">
        <f t="shared" si="90"/>
        <v>#REF!</v>
      </c>
      <c r="B3850" s="68" t="e">
        <f t="shared" si="91"/>
        <v>#REF!</v>
      </c>
      <c r="C3850" s="69" t="str">
        <f t="shared" si="92"/>
        <v/>
      </c>
      <c r="D3850" s="69" t="str">
        <f t="shared" si="93"/>
        <v/>
      </c>
      <c r="E3850" s="69" t="str">
        <f t="shared" si="94"/>
        <v/>
      </c>
      <c r="F3850" s="69" t="e">
        <f t="shared" si="95"/>
        <v>#VALUE!</v>
      </c>
    </row>
    <row r="3851" spans="1:6">
      <c r="A3851" s="68" t="e">
        <f t="shared" si="90"/>
        <v>#REF!</v>
      </c>
      <c r="B3851" s="68" t="e">
        <f t="shared" si="91"/>
        <v>#REF!</v>
      </c>
      <c r="C3851" s="69" t="str">
        <f t="shared" si="92"/>
        <v/>
      </c>
      <c r="D3851" s="69" t="str">
        <f t="shared" si="93"/>
        <v/>
      </c>
      <c r="E3851" s="69" t="str">
        <f t="shared" si="94"/>
        <v/>
      </c>
      <c r="F3851" s="69" t="e">
        <f t="shared" si="95"/>
        <v>#VALUE!</v>
      </c>
    </row>
    <row r="3852" spans="1:6">
      <c r="A3852" s="68" t="e">
        <f t="shared" si="90"/>
        <v>#REF!</v>
      </c>
      <c r="B3852" s="68" t="e">
        <f t="shared" si="91"/>
        <v>#REF!</v>
      </c>
      <c r="C3852" s="69" t="str">
        <f t="shared" si="92"/>
        <v/>
      </c>
      <c r="D3852" s="69" t="str">
        <f t="shared" si="93"/>
        <v/>
      </c>
      <c r="E3852" s="69" t="str">
        <f t="shared" si="94"/>
        <v/>
      </c>
      <c r="F3852" s="69" t="e">
        <f t="shared" si="95"/>
        <v>#VALUE!</v>
      </c>
    </row>
    <row r="3853" spans="1:6">
      <c r="A3853" s="68" t="e">
        <f t="shared" si="90"/>
        <v>#REF!</v>
      </c>
      <c r="B3853" s="68" t="e">
        <f t="shared" si="91"/>
        <v>#REF!</v>
      </c>
      <c r="C3853" s="69" t="str">
        <f t="shared" si="92"/>
        <v/>
      </c>
      <c r="D3853" s="69" t="str">
        <f t="shared" si="93"/>
        <v/>
      </c>
      <c r="E3853" s="69" t="str">
        <f t="shared" si="94"/>
        <v/>
      </c>
      <c r="F3853" s="69" t="e">
        <f t="shared" si="95"/>
        <v>#VALUE!</v>
      </c>
    </row>
    <row r="3854" spans="1:6">
      <c r="A3854" s="68" t="e">
        <f t="shared" si="90"/>
        <v>#REF!</v>
      </c>
      <c r="B3854" s="68" t="e">
        <f t="shared" si="91"/>
        <v>#REF!</v>
      </c>
      <c r="C3854" s="69" t="str">
        <f t="shared" si="92"/>
        <v/>
      </c>
      <c r="D3854" s="69" t="str">
        <f t="shared" si="93"/>
        <v/>
      </c>
      <c r="E3854" s="69" t="str">
        <f t="shared" si="94"/>
        <v/>
      </c>
      <c r="F3854" s="69" t="e">
        <f t="shared" si="95"/>
        <v>#VALUE!</v>
      </c>
    </row>
    <row r="3855" spans="1:6">
      <c r="A3855" s="68" t="e">
        <f t="shared" si="90"/>
        <v>#REF!</v>
      </c>
      <c r="B3855" s="68" t="e">
        <f t="shared" si="91"/>
        <v>#REF!</v>
      </c>
      <c r="C3855" s="69" t="str">
        <f t="shared" si="92"/>
        <v/>
      </c>
      <c r="D3855" s="69" t="str">
        <f t="shared" si="93"/>
        <v/>
      </c>
      <c r="E3855" s="69" t="str">
        <f t="shared" si="94"/>
        <v/>
      </c>
      <c r="F3855" s="69" t="e">
        <f t="shared" si="95"/>
        <v>#VALUE!</v>
      </c>
    </row>
    <row r="3856" spans="1:6">
      <c r="A3856" s="68" t="e">
        <f t="shared" si="90"/>
        <v>#REF!</v>
      </c>
      <c r="B3856" s="68" t="e">
        <f t="shared" si="91"/>
        <v>#REF!</v>
      </c>
      <c r="C3856" s="69" t="str">
        <f t="shared" si="92"/>
        <v/>
      </c>
      <c r="D3856" s="69" t="str">
        <f t="shared" si="93"/>
        <v/>
      </c>
      <c r="E3856" s="69" t="str">
        <f t="shared" si="94"/>
        <v/>
      </c>
      <c r="F3856" s="69" t="e">
        <f t="shared" si="95"/>
        <v>#VALUE!</v>
      </c>
    </row>
    <row r="3857" spans="1:6">
      <c r="A3857" s="68" t="e">
        <f t="shared" si="90"/>
        <v>#REF!</v>
      </c>
      <c r="B3857" s="68" t="e">
        <f t="shared" si="91"/>
        <v>#REF!</v>
      </c>
      <c r="C3857" s="69" t="str">
        <f t="shared" si="92"/>
        <v/>
      </c>
      <c r="D3857" s="69" t="str">
        <f t="shared" si="93"/>
        <v/>
      </c>
      <c r="E3857" s="69" t="str">
        <f t="shared" si="94"/>
        <v/>
      </c>
      <c r="F3857" s="69" t="e">
        <f t="shared" si="95"/>
        <v>#VALUE!</v>
      </c>
    </row>
    <row r="3858" spans="1:6">
      <c r="A3858" s="68" t="e">
        <f t="shared" si="90"/>
        <v>#REF!</v>
      </c>
      <c r="B3858" s="68" t="e">
        <f t="shared" si="91"/>
        <v>#REF!</v>
      </c>
      <c r="C3858" s="69" t="str">
        <f t="shared" si="92"/>
        <v/>
      </c>
      <c r="D3858" s="69" t="str">
        <f t="shared" si="93"/>
        <v/>
      </c>
      <c r="E3858" s="69" t="str">
        <f t="shared" si="94"/>
        <v/>
      </c>
      <c r="F3858" s="69" t="e">
        <f t="shared" si="95"/>
        <v>#VALUE!</v>
      </c>
    </row>
    <row r="3859" spans="1:6">
      <c r="A3859" s="68" t="e">
        <f t="shared" si="90"/>
        <v>#REF!</v>
      </c>
      <c r="B3859" s="68" t="e">
        <f t="shared" si="91"/>
        <v>#REF!</v>
      </c>
      <c r="C3859" s="69" t="str">
        <f t="shared" si="92"/>
        <v/>
      </c>
      <c r="D3859" s="69" t="str">
        <f t="shared" si="93"/>
        <v/>
      </c>
      <c r="E3859" s="69" t="str">
        <f t="shared" si="94"/>
        <v/>
      </c>
      <c r="F3859" s="69" t="e">
        <f t="shared" si="95"/>
        <v>#VALUE!</v>
      </c>
    </row>
    <row r="3860" spans="1:6">
      <c r="A3860" s="68" t="e">
        <f t="shared" si="90"/>
        <v>#REF!</v>
      </c>
      <c r="B3860" s="68" t="e">
        <f t="shared" si="91"/>
        <v>#REF!</v>
      </c>
      <c r="C3860" s="69" t="str">
        <f t="shared" si="92"/>
        <v/>
      </c>
      <c r="D3860" s="69" t="str">
        <f t="shared" si="93"/>
        <v/>
      </c>
      <c r="E3860" s="69" t="str">
        <f t="shared" si="94"/>
        <v/>
      </c>
      <c r="F3860" s="69" t="e">
        <f t="shared" si="95"/>
        <v>#VALUE!</v>
      </c>
    </row>
    <row r="3861" spans="1:6">
      <c r="A3861" s="68" t="e">
        <f t="shared" si="90"/>
        <v>#REF!</v>
      </c>
      <c r="B3861" s="68" t="e">
        <f t="shared" si="91"/>
        <v>#REF!</v>
      </c>
      <c r="C3861" s="69" t="str">
        <f t="shared" si="92"/>
        <v/>
      </c>
      <c r="D3861" s="69" t="str">
        <f t="shared" si="93"/>
        <v/>
      </c>
      <c r="E3861" s="69" t="str">
        <f t="shared" si="94"/>
        <v/>
      </c>
      <c r="F3861" s="69" t="e">
        <f t="shared" si="95"/>
        <v>#VALUE!</v>
      </c>
    </row>
    <row r="3862" spans="1:6">
      <c r="A3862" s="68" t="e">
        <f t="shared" si="90"/>
        <v>#REF!</v>
      </c>
      <c r="B3862" s="68" t="e">
        <f t="shared" si="91"/>
        <v>#REF!</v>
      </c>
      <c r="C3862" s="69" t="str">
        <f t="shared" si="92"/>
        <v/>
      </c>
      <c r="D3862" s="69" t="str">
        <f t="shared" si="93"/>
        <v/>
      </c>
      <c r="E3862" s="69" t="str">
        <f t="shared" si="94"/>
        <v/>
      </c>
      <c r="F3862" s="69" t="e">
        <f t="shared" si="95"/>
        <v>#VALUE!</v>
      </c>
    </row>
    <row r="3863" spans="1:6">
      <c r="A3863" s="68" t="e">
        <f t="shared" si="90"/>
        <v>#REF!</v>
      </c>
      <c r="B3863" s="68" t="e">
        <f t="shared" si="91"/>
        <v>#REF!</v>
      </c>
      <c r="C3863" s="69" t="str">
        <f t="shared" si="92"/>
        <v/>
      </c>
      <c r="D3863" s="69" t="str">
        <f t="shared" si="93"/>
        <v/>
      </c>
      <c r="E3863" s="69" t="str">
        <f t="shared" si="94"/>
        <v/>
      </c>
      <c r="F3863" s="69" t="e">
        <f t="shared" si="95"/>
        <v>#VALUE!</v>
      </c>
    </row>
    <row r="3864" spans="1:6">
      <c r="A3864" s="68" t="e">
        <f t="shared" si="90"/>
        <v>#REF!</v>
      </c>
      <c r="B3864" s="68" t="e">
        <f t="shared" si="91"/>
        <v>#REF!</v>
      </c>
      <c r="C3864" s="69" t="str">
        <f t="shared" si="92"/>
        <v/>
      </c>
      <c r="D3864" s="69" t="str">
        <f t="shared" si="93"/>
        <v/>
      </c>
      <c r="E3864" s="69" t="str">
        <f t="shared" si="94"/>
        <v/>
      </c>
      <c r="F3864" s="69" t="e">
        <f t="shared" si="95"/>
        <v>#VALUE!</v>
      </c>
    </row>
    <row r="3865" spans="1:6">
      <c r="A3865" s="68" t="e">
        <f t="shared" si="90"/>
        <v>#REF!</v>
      </c>
      <c r="B3865" s="68" t="e">
        <f t="shared" si="91"/>
        <v>#REF!</v>
      </c>
      <c r="C3865" s="69" t="str">
        <f t="shared" si="92"/>
        <v/>
      </c>
      <c r="D3865" s="69" t="str">
        <f t="shared" si="93"/>
        <v/>
      </c>
      <c r="E3865" s="69" t="str">
        <f t="shared" si="94"/>
        <v/>
      </c>
      <c r="F3865" s="69" t="e">
        <f t="shared" si="95"/>
        <v>#VALUE!</v>
      </c>
    </row>
    <row r="3866" spans="1:6">
      <c r="A3866" s="68" t="e">
        <f t="shared" si="90"/>
        <v>#REF!</v>
      </c>
      <c r="B3866" s="68" t="e">
        <f t="shared" si="91"/>
        <v>#REF!</v>
      </c>
      <c r="C3866" s="69" t="str">
        <f t="shared" si="92"/>
        <v/>
      </c>
      <c r="D3866" s="69" t="str">
        <f t="shared" si="93"/>
        <v/>
      </c>
      <c r="E3866" s="69" t="str">
        <f t="shared" si="94"/>
        <v/>
      </c>
      <c r="F3866" s="69" t="e">
        <f t="shared" si="95"/>
        <v>#VALUE!</v>
      </c>
    </row>
    <row r="3867" spans="1:6">
      <c r="A3867" s="68" t="e">
        <f t="shared" si="90"/>
        <v>#REF!</v>
      </c>
      <c r="B3867" s="68" t="e">
        <f t="shared" si="91"/>
        <v>#REF!</v>
      </c>
      <c r="C3867" s="69" t="str">
        <f t="shared" si="92"/>
        <v/>
      </c>
      <c r="D3867" s="69" t="str">
        <f t="shared" si="93"/>
        <v/>
      </c>
      <c r="E3867" s="69" t="str">
        <f t="shared" si="94"/>
        <v/>
      </c>
      <c r="F3867" s="69" t="e">
        <f t="shared" si="95"/>
        <v>#VALUE!</v>
      </c>
    </row>
    <row r="3868" spans="1:6">
      <c r="A3868" s="68" t="e">
        <f t="shared" si="90"/>
        <v>#REF!</v>
      </c>
      <c r="B3868" s="68" t="e">
        <f t="shared" si="91"/>
        <v>#REF!</v>
      </c>
      <c r="C3868" s="69" t="str">
        <f t="shared" si="92"/>
        <v/>
      </c>
      <c r="D3868" s="69" t="str">
        <f t="shared" si="93"/>
        <v/>
      </c>
      <c r="E3868" s="69" t="str">
        <f t="shared" si="94"/>
        <v/>
      </c>
      <c r="F3868" s="69" t="e">
        <f t="shared" si="95"/>
        <v>#VALUE!</v>
      </c>
    </row>
    <row r="3869" spans="1:6">
      <c r="A3869" s="68" t="e">
        <f t="shared" si="90"/>
        <v>#REF!</v>
      </c>
      <c r="B3869" s="68" t="e">
        <f t="shared" si="91"/>
        <v>#REF!</v>
      </c>
      <c r="C3869" s="69" t="str">
        <f t="shared" si="92"/>
        <v/>
      </c>
      <c r="D3869" s="69" t="str">
        <f t="shared" si="93"/>
        <v/>
      </c>
      <c r="E3869" s="69" t="str">
        <f t="shared" si="94"/>
        <v/>
      </c>
      <c r="F3869" s="69" t="e">
        <f t="shared" si="95"/>
        <v>#VALUE!</v>
      </c>
    </row>
    <row r="3870" spans="1:6">
      <c r="A3870" s="68" t="e">
        <f t="shared" si="90"/>
        <v>#REF!</v>
      </c>
      <c r="B3870" s="68" t="e">
        <f t="shared" si="91"/>
        <v>#REF!</v>
      </c>
      <c r="C3870" s="69" t="str">
        <f t="shared" si="92"/>
        <v/>
      </c>
      <c r="D3870" s="69" t="str">
        <f t="shared" si="93"/>
        <v/>
      </c>
      <c r="E3870" s="69" t="str">
        <f t="shared" si="94"/>
        <v/>
      </c>
      <c r="F3870" s="69" t="e">
        <f t="shared" si="95"/>
        <v>#VALUE!</v>
      </c>
    </row>
    <row r="3871" spans="1:6">
      <c r="A3871" s="68" t="e">
        <f t="shared" si="90"/>
        <v>#REF!</v>
      </c>
      <c r="B3871" s="68" t="e">
        <f t="shared" si="91"/>
        <v>#REF!</v>
      </c>
      <c r="C3871" s="69" t="str">
        <f t="shared" si="92"/>
        <v/>
      </c>
      <c r="D3871" s="69" t="str">
        <f t="shared" si="93"/>
        <v/>
      </c>
      <c r="E3871" s="69" t="str">
        <f t="shared" si="94"/>
        <v/>
      </c>
      <c r="F3871" s="69" t="e">
        <f t="shared" si="95"/>
        <v>#VALUE!</v>
      </c>
    </row>
    <row r="3872" spans="1:6">
      <c r="A3872" s="68" t="e">
        <f t="shared" si="90"/>
        <v>#REF!</v>
      </c>
      <c r="B3872" s="68" t="e">
        <f t="shared" si="91"/>
        <v>#REF!</v>
      </c>
      <c r="C3872" s="69" t="str">
        <f t="shared" si="92"/>
        <v/>
      </c>
      <c r="D3872" s="69" t="str">
        <f t="shared" si="93"/>
        <v/>
      </c>
      <c r="E3872" s="69" t="str">
        <f t="shared" si="94"/>
        <v/>
      </c>
      <c r="F3872" s="69" t="e">
        <f t="shared" si="95"/>
        <v>#VALUE!</v>
      </c>
    </row>
    <row r="3873" spans="1:6">
      <c r="A3873" s="68" t="e">
        <f t="shared" si="90"/>
        <v>#REF!</v>
      </c>
      <c r="B3873" s="68" t="e">
        <f t="shared" si="91"/>
        <v>#REF!</v>
      </c>
      <c r="C3873" s="69" t="str">
        <f t="shared" si="92"/>
        <v/>
      </c>
      <c r="D3873" s="69" t="str">
        <f t="shared" si="93"/>
        <v/>
      </c>
      <c r="E3873" s="69" t="str">
        <f t="shared" si="94"/>
        <v/>
      </c>
      <c r="F3873" s="69" t="e">
        <f t="shared" si="95"/>
        <v>#VALUE!</v>
      </c>
    </row>
    <row r="3874" spans="1:6">
      <c r="A3874" s="68" t="e">
        <f t="shared" si="90"/>
        <v>#REF!</v>
      </c>
      <c r="B3874" s="68" t="e">
        <f t="shared" si="91"/>
        <v>#REF!</v>
      </c>
      <c r="C3874" s="69" t="str">
        <f t="shared" si="92"/>
        <v/>
      </c>
      <c r="D3874" s="69" t="str">
        <f t="shared" si="93"/>
        <v/>
      </c>
      <c r="E3874" s="69" t="str">
        <f t="shared" si="94"/>
        <v/>
      </c>
      <c r="F3874" s="69" t="e">
        <f t="shared" si="95"/>
        <v>#VALUE!</v>
      </c>
    </row>
    <row r="3875" spans="1:6">
      <c r="A3875" s="68" t="e">
        <f t="shared" si="90"/>
        <v>#REF!</v>
      </c>
      <c r="B3875" s="68" t="e">
        <f t="shared" si="91"/>
        <v>#REF!</v>
      </c>
      <c r="C3875" s="69" t="str">
        <f t="shared" si="92"/>
        <v/>
      </c>
      <c r="D3875" s="69" t="str">
        <f t="shared" si="93"/>
        <v/>
      </c>
      <c r="E3875" s="69" t="str">
        <f t="shared" si="94"/>
        <v/>
      </c>
      <c r="F3875" s="69" t="e">
        <f t="shared" si="95"/>
        <v>#VALUE!</v>
      </c>
    </row>
    <row r="3876" spans="1:6">
      <c r="A3876" s="68" t="e">
        <f t="shared" si="90"/>
        <v>#REF!</v>
      </c>
      <c r="B3876" s="68" t="e">
        <f t="shared" si="91"/>
        <v>#REF!</v>
      </c>
      <c r="C3876" s="69" t="str">
        <f t="shared" si="92"/>
        <v/>
      </c>
      <c r="D3876" s="69" t="str">
        <f t="shared" si="93"/>
        <v/>
      </c>
      <c r="E3876" s="69" t="str">
        <f t="shared" si="94"/>
        <v/>
      </c>
      <c r="F3876" s="69" t="e">
        <f t="shared" si="95"/>
        <v>#VALUE!</v>
      </c>
    </row>
    <row r="3877" spans="1:6">
      <c r="A3877" s="68" t="e">
        <f t="shared" si="90"/>
        <v>#REF!</v>
      </c>
      <c r="B3877" s="68" t="e">
        <f t="shared" si="91"/>
        <v>#REF!</v>
      </c>
      <c r="C3877" s="69" t="str">
        <f t="shared" si="92"/>
        <v/>
      </c>
      <c r="D3877" s="69" t="str">
        <f t="shared" si="93"/>
        <v/>
      </c>
      <c r="E3877" s="69" t="str">
        <f t="shared" si="94"/>
        <v/>
      </c>
      <c r="F3877" s="69" t="e">
        <f t="shared" si="95"/>
        <v>#VALUE!</v>
      </c>
    </row>
    <row r="3878" spans="1:6">
      <c r="A3878" s="68" t="e">
        <f t="shared" si="90"/>
        <v>#REF!</v>
      </c>
      <c r="B3878" s="68" t="e">
        <f t="shared" si="91"/>
        <v>#REF!</v>
      </c>
      <c r="C3878" s="69" t="str">
        <f t="shared" si="92"/>
        <v/>
      </c>
      <c r="D3878" s="69" t="str">
        <f t="shared" si="93"/>
        <v/>
      </c>
      <c r="E3878" s="69" t="str">
        <f t="shared" si="94"/>
        <v/>
      </c>
      <c r="F3878" s="69" t="e">
        <f t="shared" si="95"/>
        <v>#VALUE!</v>
      </c>
    </row>
    <row r="3879" spans="1:6">
      <c r="A3879" s="68" t="e">
        <f t="shared" si="90"/>
        <v>#REF!</v>
      </c>
      <c r="B3879" s="68" t="e">
        <f t="shared" si="91"/>
        <v>#REF!</v>
      </c>
      <c r="C3879" s="69" t="str">
        <f t="shared" si="92"/>
        <v/>
      </c>
      <c r="D3879" s="69" t="str">
        <f t="shared" si="93"/>
        <v/>
      </c>
      <c r="E3879" s="69" t="str">
        <f t="shared" si="94"/>
        <v/>
      </c>
      <c r="F3879" s="69" t="e">
        <f t="shared" si="95"/>
        <v>#VALUE!</v>
      </c>
    </row>
    <row r="3880" spans="1:6">
      <c r="A3880" s="68" t="e">
        <f t="shared" si="90"/>
        <v>#REF!</v>
      </c>
      <c r="B3880" s="68" t="e">
        <f t="shared" si="91"/>
        <v>#REF!</v>
      </c>
      <c r="C3880" s="69" t="str">
        <f t="shared" si="92"/>
        <v/>
      </c>
      <c r="D3880" s="69" t="str">
        <f t="shared" si="93"/>
        <v/>
      </c>
      <c r="E3880" s="69" t="str">
        <f t="shared" si="94"/>
        <v/>
      </c>
      <c r="F3880" s="69" t="e">
        <f t="shared" si="95"/>
        <v>#VALUE!</v>
      </c>
    </row>
    <row r="3881" spans="1:6">
      <c r="A3881" s="68" t="e">
        <f t="shared" si="90"/>
        <v>#REF!</v>
      </c>
      <c r="B3881" s="68" t="e">
        <f t="shared" si="91"/>
        <v>#REF!</v>
      </c>
      <c r="C3881" s="69" t="str">
        <f t="shared" si="92"/>
        <v/>
      </c>
      <c r="D3881" s="69" t="str">
        <f t="shared" si="93"/>
        <v/>
      </c>
      <c r="E3881" s="69" t="str">
        <f t="shared" si="94"/>
        <v/>
      </c>
      <c r="F3881" s="69" t="e">
        <f t="shared" si="95"/>
        <v>#VALUE!</v>
      </c>
    </row>
    <row r="3882" spans="1:6">
      <c r="A3882" s="68" t="e">
        <f t="shared" si="90"/>
        <v>#REF!</v>
      </c>
      <c r="B3882" s="68" t="e">
        <f t="shared" si="91"/>
        <v>#REF!</v>
      </c>
      <c r="C3882" s="69" t="str">
        <f t="shared" si="92"/>
        <v/>
      </c>
      <c r="D3882" s="69" t="str">
        <f t="shared" si="93"/>
        <v/>
      </c>
      <c r="E3882" s="69" t="str">
        <f t="shared" si="94"/>
        <v/>
      </c>
      <c r="F3882" s="69" t="e">
        <f t="shared" si="95"/>
        <v>#VALUE!</v>
      </c>
    </row>
    <row r="3883" spans="1:6">
      <c r="A3883" s="68" t="e">
        <f t="shared" si="90"/>
        <v>#REF!</v>
      </c>
      <c r="B3883" s="68" t="e">
        <f t="shared" si="91"/>
        <v>#REF!</v>
      </c>
      <c r="C3883" s="69" t="str">
        <f t="shared" si="92"/>
        <v/>
      </c>
      <c r="D3883" s="69" t="str">
        <f t="shared" si="93"/>
        <v/>
      </c>
      <c r="E3883" s="69" t="str">
        <f t="shared" si="94"/>
        <v/>
      </c>
      <c r="F3883" s="69" t="e">
        <f t="shared" si="95"/>
        <v>#VALUE!</v>
      </c>
    </row>
    <row r="3884" spans="1:6">
      <c r="A3884" s="68" t="e">
        <f t="shared" si="90"/>
        <v>#REF!</v>
      </c>
      <c r="B3884" s="68" t="e">
        <f t="shared" si="91"/>
        <v>#REF!</v>
      </c>
      <c r="C3884" s="69" t="str">
        <f t="shared" si="92"/>
        <v/>
      </c>
      <c r="D3884" s="69" t="str">
        <f t="shared" si="93"/>
        <v/>
      </c>
      <c r="E3884" s="69" t="str">
        <f t="shared" si="94"/>
        <v/>
      </c>
      <c r="F3884" s="69" t="e">
        <f t="shared" si="95"/>
        <v>#VALUE!</v>
      </c>
    </row>
    <row r="3885" spans="1:6">
      <c r="A3885" s="68" t="e">
        <f t="shared" si="90"/>
        <v>#REF!</v>
      </c>
      <c r="B3885" s="68" t="e">
        <f t="shared" si="91"/>
        <v>#REF!</v>
      </c>
      <c r="C3885" s="69" t="str">
        <f t="shared" si="92"/>
        <v/>
      </c>
      <c r="D3885" s="69" t="str">
        <f t="shared" si="93"/>
        <v/>
      </c>
      <c r="E3885" s="69" t="str">
        <f t="shared" si="94"/>
        <v/>
      </c>
      <c r="F3885" s="69" t="e">
        <f t="shared" si="95"/>
        <v>#VALUE!</v>
      </c>
    </row>
    <row r="3886" spans="1:6">
      <c r="A3886" s="68" t="e">
        <f t="shared" si="90"/>
        <v>#REF!</v>
      </c>
      <c r="B3886" s="68" t="e">
        <f t="shared" si="91"/>
        <v>#REF!</v>
      </c>
      <c r="C3886" s="69" t="str">
        <f t="shared" si="92"/>
        <v/>
      </c>
      <c r="D3886" s="69" t="str">
        <f t="shared" si="93"/>
        <v/>
      </c>
      <c r="E3886" s="69" t="str">
        <f t="shared" si="94"/>
        <v/>
      </c>
      <c r="F3886" s="69" t="e">
        <f t="shared" si="95"/>
        <v>#VALUE!</v>
      </c>
    </row>
    <row r="3887" spans="1:6">
      <c r="A3887" s="68" t="e">
        <f t="shared" si="90"/>
        <v>#REF!</v>
      </c>
      <c r="B3887" s="68" t="e">
        <f t="shared" si="91"/>
        <v>#REF!</v>
      </c>
      <c r="C3887" s="69" t="str">
        <f t="shared" si="92"/>
        <v/>
      </c>
      <c r="D3887" s="69" t="str">
        <f t="shared" si="93"/>
        <v/>
      </c>
      <c r="E3887" s="69" t="str">
        <f t="shared" si="94"/>
        <v/>
      </c>
      <c r="F3887" s="69" t="e">
        <f t="shared" si="95"/>
        <v>#VALUE!</v>
      </c>
    </row>
    <row r="3888" spans="1:6">
      <c r="A3888" s="68" t="e">
        <f t="shared" si="90"/>
        <v>#REF!</v>
      </c>
      <c r="B3888" s="68" t="e">
        <f t="shared" si="91"/>
        <v>#REF!</v>
      </c>
      <c r="C3888" s="69" t="str">
        <f t="shared" si="92"/>
        <v/>
      </c>
      <c r="D3888" s="69" t="str">
        <f t="shared" si="93"/>
        <v/>
      </c>
      <c r="E3888" s="69" t="str">
        <f t="shared" si="94"/>
        <v/>
      </c>
      <c r="F3888" s="69" t="e">
        <f t="shared" si="95"/>
        <v>#VALUE!</v>
      </c>
    </row>
    <row r="3889" spans="1:6">
      <c r="A3889" s="68" t="e">
        <f t="shared" si="90"/>
        <v>#REF!</v>
      </c>
      <c r="B3889" s="68" t="e">
        <f t="shared" si="91"/>
        <v>#REF!</v>
      </c>
      <c r="C3889" s="69" t="str">
        <f t="shared" si="92"/>
        <v/>
      </c>
      <c r="D3889" s="69" t="str">
        <f t="shared" si="93"/>
        <v/>
      </c>
      <c r="E3889" s="69" t="str">
        <f t="shared" si="94"/>
        <v/>
      </c>
      <c r="F3889" s="69" t="e">
        <f t="shared" si="95"/>
        <v>#VALUE!</v>
      </c>
    </row>
    <row r="3890" spans="1:6">
      <c r="A3890" s="68" t="e">
        <f t="shared" si="90"/>
        <v>#REF!</v>
      </c>
      <c r="B3890" s="68" t="e">
        <f t="shared" si="91"/>
        <v>#REF!</v>
      </c>
      <c r="C3890" s="69" t="str">
        <f t="shared" si="92"/>
        <v/>
      </c>
      <c r="D3890" s="69" t="str">
        <f t="shared" si="93"/>
        <v/>
      </c>
      <c r="E3890" s="69" t="str">
        <f t="shared" si="94"/>
        <v/>
      </c>
      <c r="F3890" s="69" t="e">
        <f t="shared" si="95"/>
        <v>#VALUE!</v>
      </c>
    </row>
    <row r="3891" spans="1:6">
      <c r="A3891" s="68" t="e">
        <f t="shared" si="90"/>
        <v>#REF!</v>
      </c>
      <c r="B3891" s="68" t="e">
        <f t="shared" si="91"/>
        <v>#REF!</v>
      </c>
      <c r="C3891" s="69" t="str">
        <f t="shared" si="92"/>
        <v/>
      </c>
      <c r="D3891" s="69" t="str">
        <f t="shared" si="93"/>
        <v/>
      </c>
      <c r="E3891" s="69" t="str">
        <f t="shared" si="94"/>
        <v/>
      </c>
      <c r="F3891" s="69" t="e">
        <f t="shared" si="95"/>
        <v>#VALUE!</v>
      </c>
    </row>
    <row r="3892" spans="1:6">
      <c r="A3892" s="68" t="e">
        <f t="shared" si="90"/>
        <v>#REF!</v>
      </c>
      <c r="B3892" s="68" t="e">
        <f t="shared" si="91"/>
        <v>#REF!</v>
      </c>
      <c r="C3892" s="69" t="str">
        <f t="shared" si="92"/>
        <v/>
      </c>
      <c r="D3892" s="69" t="str">
        <f t="shared" si="93"/>
        <v/>
      </c>
      <c r="E3892" s="69" t="str">
        <f t="shared" si="94"/>
        <v/>
      </c>
      <c r="F3892" s="69" t="e">
        <f t="shared" si="95"/>
        <v>#VALUE!</v>
      </c>
    </row>
    <row r="3893" spans="1:6">
      <c r="A3893" s="68" t="e">
        <f t="shared" si="90"/>
        <v>#REF!</v>
      </c>
      <c r="B3893" s="68" t="e">
        <f t="shared" si="91"/>
        <v>#REF!</v>
      </c>
      <c r="C3893" s="69" t="str">
        <f t="shared" si="92"/>
        <v/>
      </c>
      <c r="D3893" s="69" t="str">
        <f t="shared" si="93"/>
        <v/>
      </c>
      <c r="E3893" s="69" t="str">
        <f t="shared" si="94"/>
        <v/>
      </c>
      <c r="F3893" s="69" t="e">
        <f t="shared" si="95"/>
        <v>#VALUE!</v>
      </c>
    </row>
    <row r="3894" spans="1:6">
      <c r="A3894" s="68" t="e">
        <f t="shared" si="90"/>
        <v>#REF!</v>
      </c>
      <c r="B3894" s="68" t="e">
        <f t="shared" si="91"/>
        <v>#REF!</v>
      </c>
      <c r="C3894" s="69" t="str">
        <f t="shared" si="92"/>
        <v/>
      </c>
      <c r="D3894" s="69" t="str">
        <f t="shared" si="93"/>
        <v/>
      </c>
      <c r="E3894" s="69" t="str">
        <f t="shared" si="94"/>
        <v/>
      </c>
      <c r="F3894" s="69" t="e">
        <f t="shared" si="95"/>
        <v>#VALUE!</v>
      </c>
    </row>
    <row r="3895" spans="1:6">
      <c r="A3895" s="68" t="e">
        <f t="shared" si="90"/>
        <v>#REF!</v>
      </c>
      <c r="B3895" s="68" t="e">
        <f t="shared" si="91"/>
        <v>#REF!</v>
      </c>
      <c r="C3895" s="69" t="str">
        <f t="shared" si="92"/>
        <v/>
      </c>
      <c r="D3895" s="69" t="str">
        <f t="shared" si="93"/>
        <v/>
      </c>
      <c r="E3895" s="69" t="str">
        <f t="shared" si="94"/>
        <v/>
      </c>
      <c r="F3895" s="69" t="e">
        <f t="shared" si="95"/>
        <v>#VALUE!</v>
      </c>
    </row>
    <row r="3896" spans="1:6">
      <c r="A3896" s="68" t="e">
        <f t="shared" si="90"/>
        <v>#REF!</v>
      </c>
      <c r="B3896" s="68" t="e">
        <f t="shared" si="91"/>
        <v>#REF!</v>
      </c>
      <c r="C3896" s="69" t="str">
        <f t="shared" si="92"/>
        <v/>
      </c>
      <c r="D3896" s="69" t="str">
        <f t="shared" si="93"/>
        <v/>
      </c>
      <c r="E3896" s="69" t="str">
        <f t="shared" si="94"/>
        <v/>
      </c>
      <c r="F3896" s="69" t="e">
        <f t="shared" si="95"/>
        <v>#VALUE!</v>
      </c>
    </row>
    <row r="3897" spans="1:6">
      <c r="A3897" s="68" t="e">
        <f t="shared" si="90"/>
        <v>#REF!</v>
      </c>
      <c r="B3897" s="68" t="e">
        <f t="shared" si="91"/>
        <v>#REF!</v>
      </c>
      <c r="C3897" s="69" t="str">
        <f t="shared" si="92"/>
        <v/>
      </c>
      <c r="D3897" s="69" t="str">
        <f t="shared" si="93"/>
        <v/>
      </c>
      <c r="E3897" s="69" t="str">
        <f t="shared" si="94"/>
        <v/>
      </c>
      <c r="F3897" s="69" t="e">
        <f t="shared" si="95"/>
        <v>#VALUE!</v>
      </c>
    </row>
    <row r="3898" spans="1:6">
      <c r="A3898" s="68" t="e">
        <f t="shared" si="90"/>
        <v>#REF!</v>
      </c>
      <c r="B3898" s="68" t="e">
        <f t="shared" si="91"/>
        <v>#REF!</v>
      </c>
      <c r="C3898" s="69" t="str">
        <f t="shared" si="92"/>
        <v/>
      </c>
      <c r="D3898" s="69" t="str">
        <f t="shared" si="93"/>
        <v/>
      </c>
      <c r="E3898" s="69" t="str">
        <f t="shared" si="94"/>
        <v/>
      </c>
      <c r="F3898" s="69" t="e">
        <f t="shared" si="95"/>
        <v>#VALUE!</v>
      </c>
    </row>
    <row r="3899" spans="1:6">
      <c r="A3899" s="68" t="e">
        <f t="shared" si="90"/>
        <v>#REF!</v>
      </c>
      <c r="B3899" s="68" t="e">
        <f t="shared" si="91"/>
        <v>#REF!</v>
      </c>
      <c r="C3899" s="69" t="str">
        <f t="shared" si="92"/>
        <v/>
      </c>
      <c r="D3899" s="69" t="str">
        <f t="shared" si="93"/>
        <v/>
      </c>
      <c r="E3899" s="69" t="str">
        <f t="shared" si="94"/>
        <v/>
      </c>
      <c r="F3899" s="69" t="e">
        <f t="shared" si="95"/>
        <v>#VALUE!</v>
      </c>
    </row>
    <row r="3900" spans="1:6">
      <c r="A3900" s="68" t="e">
        <f t="shared" si="90"/>
        <v>#REF!</v>
      </c>
      <c r="B3900" s="68" t="e">
        <f t="shared" si="91"/>
        <v>#REF!</v>
      </c>
      <c r="C3900" s="69" t="str">
        <f t="shared" si="92"/>
        <v/>
      </c>
      <c r="D3900" s="69" t="str">
        <f t="shared" si="93"/>
        <v/>
      </c>
      <c r="E3900" s="69" t="str">
        <f t="shared" si="94"/>
        <v/>
      </c>
      <c r="F3900" s="69" t="e">
        <f t="shared" si="95"/>
        <v>#VALUE!</v>
      </c>
    </row>
    <row r="3901" spans="1:6">
      <c r="A3901" s="68" t="e">
        <f t="shared" si="90"/>
        <v>#REF!</v>
      </c>
      <c r="B3901" s="68" t="e">
        <f t="shared" si="91"/>
        <v>#REF!</v>
      </c>
      <c r="C3901" s="69" t="str">
        <f t="shared" si="92"/>
        <v/>
      </c>
      <c r="D3901" s="69" t="str">
        <f t="shared" si="93"/>
        <v/>
      </c>
      <c r="E3901" s="69" t="str">
        <f t="shared" si="94"/>
        <v/>
      </c>
      <c r="F3901" s="69" t="e">
        <f t="shared" si="95"/>
        <v>#VALUE!</v>
      </c>
    </row>
    <row r="3902" spans="1:6">
      <c r="A3902" s="68" t="e">
        <f t="shared" si="90"/>
        <v>#REF!</v>
      </c>
      <c r="B3902" s="68" t="e">
        <f t="shared" si="91"/>
        <v>#REF!</v>
      </c>
      <c r="C3902" s="69" t="str">
        <f t="shared" si="92"/>
        <v/>
      </c>
      <c r="D3902" s="69" t="str">
        <f t="shared" si="93"/>
        <v/>
      </c>
      <c r="E3902" s="69" t="str">
        <f t="shared" si="94"/>
        <v/>
      </c>
      <c r="F3902" s="69" t="e">
        <f t="shared" si="95"/>
        <v>#VALUE!</v>
      </c>
    </row>
    <row r="3903" spans="1:6">
      <c r="A3903" s="68" t="e">
        <f t="shared" si="90"/>
        <v>#REF!</v>
      </c>
      <c r="B3903" s="68" t="e">
        <f t="shared" si="91"/>
        <v>#REF!</v>
      </c>
      <c r="C3903" s="69" t="str">
        <f t="shared" si="92"/>
        <v/>
      </c>
      <c r="D3903" s="69" t="str">
        <f t="shared" si="93"/>
        <v/>
      </c>
      <c r="E3903" s="69" t="str">
        <f t="shared" si="94"/>
        <v/>
      </c>
      <c r="F3903" s="69" t="e">
        <f t="shared" si="95"/>
        <v>#VALUE!</v>
      </c>
    </row>
    <row r="3904" spans="1:6">
      <c r="A3904" s="68" t="e">
        <f t="shared" si="90"/>
        <v>#REF!</v>
      </c>
      <c r="B3904" s="68" t="e">
        <f t="shared" si="91"/>
        <v>#REF!</v>
      </c>
      <c r="C3904" s="69" t="str">
        <f t="shared" si="92"/>
        <v/>
      </c>
      <c r="D3904" s="69" t="str">
        <f t="shared" si="93"/>
        <v/>
      </c>
      <c r="E3904" s="69" t="str">
        <f t="shared" si="94"/>
        <v/>
      </c>
      <c r="F3904" s="69" t="e">
        <f t="shared" si="95"/>
        <v>#VALUE!</v>
      </c>
    </row>
    <row r="3905" spans="1:6">
      <c r="A3905" s="68" t="e">
        <f t="shared" si="90"/>
        <v>#REF!</v>
      </c>
      <c r="B3905" s="68" t="e">
        <f t="shared" si="91"/>
        <v>#REF!</v>
      </c>
      <c r="C3905" s="69" t="str">
        <f t="shared" si="92"/>
        <v/>
      </c>
      <c r="D3905" s="69" t="str">
        <f t="shared" si="93"/>
        <v/>
      </c>
      <c r="E3905" s="69" t="str">
        <f t="shared" si="94"/>
        <v/>
      </c>
      <c r="F3905" s="69" t="e">
        <f t="shared" si="95"/>
        <v>#VALUE!</v>
      </c>
    </row>
    <row r="3906" spans="1:6">
      <c r="A3906" s="68" t="e">
        <f t="shared" si="90"/>
        <v>#REF!</v>
      </c>
      <c r="B3906" s="68" t="e">
        <f t="shared" si="91"/>
        <v>#REF!</v>
      </c>
      <c r="C3906" s="69" t="str">
        <f t="shared" si="92"/>
        <v/>
      </c>
      <c r="D3906" s="69" t="str">
        <f t="shared" si="93"/>
        <v/>
      </c>
      <c r="E3906" s="69" t="str">
        <f t="shared" si="94"/>
        <v/>
      </c>
      <c r="F3906" s="69" t="e">
        <f t="shared" si="95"/>
        <v>#VALUE!</v>
      </c>
    </row>
    <row r="3907" spans="1:6">
      <c r="A3907" s="68" t="e">
        <f t="shared" si="90"/>
        <v>#REF!</v>
      </c>
      <c r="B3907" s="68" t="e">
        <f t="shared" si="91"/>
        <v>#REF!</v>
      </c>
      <c r="C3907" s="69" t="str">
        <f t="shared" si="92"/>
        <v/>
      </c>
      <c r="D3907" s="69" t="str">
        <f t="shared" si="93"/>
        <v/>
      </c>
      <c r="E3907" s="69" t="str">
        <f t="shared" si="94"/>
        <v/>
      </c>
      <c r="F3907" s="69" t="e">
        <f t="shared" si="95"/>
        <v>#VALUE!</v>
      </c>
    </row>
    <row r="3908" spans="1:6">
      <c r="A3908" s="68" t="e">
        <f t="shared" si="90"/>
        <v>#REF!</v>
      </c>
      <c r="B3908" s="68" t="e">
        <f t="shared" si="91"/>
        <v>#REF!</v>
      </c>
      <c r="C3908" s="69" t="str">
        <f t="shared" si="92"/>
        <v/>
      </c>
      <c r="D3908" s="69" t="str">
        <f t="shared" si="93"/>
        <v/>
      </c>
      <c r="E3908" s="69" t="str">
        <f t="shared" si="94"/>
        <v/>
      </c>
      <c r="F3908" s="69" t="e">
        <f t="shared" si="95"/>
        <v>#VALUE!</v>
      </c>
    </row>
    <row r="3909" spans="1:6">
      <c r="A3909" s="68" t="e">
        <f t="shared" si="90"/>
        <v>#REF!</v>
      </c>
      <c r="B3909" s="68" t="e">
        <f t="shared" si="91"/>
        <v>#REF!</v>
      </c>
      <c r="C3909" s="69" t="str">
        <f t="shared" si="92"/>
        <v/>
      </c>
      <c r="D3909" s="69" t="str">
        <f t="shared" si="93"/>
        <v/>
      </c>
      <c r="E3909" s="69" t="str">
        <f t="shared" si="94"/>
        <v/>
      </c>
      <c r="F3909" s="69" t="e">
        <f t="shared" si="95"/>
        <v>#VALUE!</v>
      </c>
    </row>
    <row r="3910" spans="1:6">
      <c r="A3910" s="68" t="e">
        <f t="shared" si="90"/>
        <v>#REF!</v>
      </c>
      <c r="B3910" s="68" t="e">
        <f t="shared" si="91"/>
        <v>#REF!</v>
      </c>
      <c r="C3910" s="69" t="str">
        <f t="shared" si="92"/>
        <v/>
      </c>
      <c r="D3910" s="69" t="str">
        <f t="shared" si="93"/>
        <v/>
      </c>
      <c r="E3910" s="69" t="str">
        <f t="shared" si="94"/>
        <v/>
      </c>
      <c r="F3910" s="69" t="e">
        <f t="shared" si="95"/>
        <v>#VALUE!</v>
      </c>
    </row>
    <row r="3911" spans="1:6">
      <c r="A3911" s="68" t="e">
        <f t="shared" si="90"/>
        <v>#REF!</v>
      </c>
      <c r="B3911" s="68" t="e">
        <f t="shared" si="91"/>
        <v>#REF!</v>
      </c>
      <c r="C3911" s="69" t="str">
        <f t="shared" si="92"/>
        <v/>
      </c>
      <c r="D3911" s="69" t="str">
        <f t="shared" si="93"/>
        <v/>
      </c>
      <c r="E3911" s="69" t="str">
        <f t="shared" si="94"/>
        <v/>
      </c>
      <c r="F3911" s="69" t="e">
        <f t="shared" si="95"/>
        <v>#VALUE!</v>
      </c>
    </row>
    <row r="3912" spans="1:6">
      <c r="A3912" s="68" t="e">
        <f t="shared" si="90"/>
        <v>#REF!</v>
      </c>
      <c r="B3912" s="68" t="e">
        <f t="shared" si="91"/>
        <v>#REF!</v>
      </c>
      <c r="C3912" s="69" t="str">
        <f t="shared" si="92"/>
        <v/>
      </c>
      <c r="D3912" s="69" t="str">
        <f t="shared" si="93"/>
        <v/>
      </c>
      <c r="E3912" s="69" t="str">
        <f t="shared" si="94"/>
        <v/>
      </c>
      <c r="F3912" s="69" t="e">
        <f t="shared" si="95"/>
        <v>#VALUE!</v>
      </c>
    </row>
    <row r="3913" spans="1:6">
      <c r="A3913" s="68" t="e">
        <f t="shared" si="90"/>
        <v>#REF!</v>
      </c>
      <c r="B3913" s="68" t="e">
        <f t="shared" si="91"/>
        <v>#REF!</v>
      </c>
      <c r="C3913" s="69" t="str">
        <f t="shared" si="92"/>
        <v/>
      </c>
      <c r="D3913" s="69" t="str">
        <f t="shared" si="93"/>
        <v/>
      </c>
      <c r="E3913" s="69" t="str">
        <f t="shared" si="94"/>
        <v/>
      </c>
      <c r="F3913" s="69" t="e">
        <f t="shared" si="95"/>
        <v>#VALUE!</v>
      </c>
    </row>
    <row r="3914" spans="1:6">
      <c r="A3914" s="68" t="e">
        <f t="shared" si="90"/>
        <v>#REF!</v>
      </c>
      <c r="B3914" s="68" t="e">
        <f t="shared" si="91"/>
        <v>#REF!</v>
      </c>
      <c r="C3914" s="69" t="str">
        <f t="shared" si="92"/>
        <v/>
      </c>
      <c r="D3914" s="69" t="str">
        <f t="shared" si="93"/>
        <v/>
      </c>
      <c r="E3914" s="69" t="str">
        <f t="shared" si="94"/>
        <v/>
      </c>
      <c r="F3914" s="69" t="e">
        <f t="shared" si="95"/>
        <v>#VALUE!</v>
      </c>
    </row>
    <row r="3915" spans="1:6">
      <c r="A3915" s="68" t="e">
        <f t="shared" si="90"/>
        <v>#REF!</v>
      </c>
      <c r="B3915" s="68" t="e">
        <f t="shared" si="91"/>
        <v>#REF!</v>
      </c>
      <c r="C3915" s="69" t="str">
        <f t="shared" si="92"/>
        <v/>
      </c>
      <c r="D3915" s="69" t="str">
        <f t="shared" si="93"/>
        <v/>
      </c>
      <c r="E3915" s="69" t="str">
        <f t="shared" si="94"/>
        <v/>
      </c>
      <c r="F3915" s="69" t="e">
        <f t="shared" si="95"/>
        <v>#VALUE!</v>
      </c>
    </row>
    <row r="3916" spans="1:6">
      <c r="A3916" s="68" t="e">
        <f t="shared" si="90"/>
        <v>#REF!</v>
      </c>
      <c r="B3916" s="68" t="e">
        <f t="shared" si="91"/>
        <v>#REF!</v>
      </c>
      <c r="C3916" s="69" t="str">
        <f t="shared" si="92"/>
        <v/>
      </c>
      <c r="D3916" s="69" t="str">
        <f t="shared" si="93"/>
        <v/>
      </c>
      <c r="E3916" s="69" t="str">
        <f t="shared" si="94"/>
        <v/>
      </c>
      <c r="F3916" s="69" t="e">
        <f t="shared" si="95"/>
        <v>#VALUE!</v>
      </c>
    </row>
    <row r="3917" spans="1:6">
      <c r="A3917" s="68" t="e">
        <f t="shared" si="90"/>
        <v>#REF!</v>
      </c>
      <c r="B3917" s="68" t="e">
        <f t="shared" si="91"/>
        <v>#REF!</v>
      </c>
      <c r="C3917" s="69" t="str">
        <f t="shared" si="92"/>
        <v/>
      </c>
      <c r="D3917" s="69" t="str">
        <f t="shared" si="93"/>
        <v/>
      </c>
      <c r="E3917" s="69" t="str">
        <f t="shared" si="94"/>
        <v/>
      </c>
      <c r="F3917" s="69" t="e">
        <f t="shared" si="95"/>
        <v>#VALUE!</v>
      </c>
    </row>
    <row r="3918" spans="1:6">
      <c r="A3918" s="68" t="e">
        <f t="shared" si="90"/>
        <v>#REF!</v>
      </c>
      <c r="B3918" s="68" t="e">
        <f t="shared" si="91"/>
        <v>#REF!</v>
      </c>
      <c r="C3918" s="69" t="str">
        <f t="shared" si="92"/>
        <v/>
      </c>
      <c r="D3918" s="69" t="str">
        <f t="shared" si="93"/>
        <v/>
      </c>
      <c r="E3918" s="69" t="str">
        <f t="shared" si="94"/>
        <v/>
      </c>
      <c r="F3918" s="69" t="e">
        <f t="shared" si="95"/>
        <v>#VALUE!</v>
      </c>
    </row>
    <row r="3919" spans="1:6">
      <c r="A3919" s="68" t="e">
        <f t="shared" si="90"/>
        <v>#REF!</v>
      </c>
      <c r="B3919" s="68" t="e">
        <f t="shared" si="91"/>
        <v>#REF!</v>
      </c>
      <c r="C3919" s="69" t="str">
        <f t="shared" si="92"/>
        <v/>
      </c>
      <c r="D3919" s="69" t="str">
        <f t="shared" si="93"/>
        <v/>
      </c>
      <c r="E3919" s="69" t="str">
        <f t="shared" si="94"/>
        <v/>
      </c>
      <c r="F3919" s="69" t="e">
        <f t="shared" si="95"/>
        <v>#VALUE!</v>
      </c>
    </row>
    <row r="3920" spans="1:6">
      <c r="A3920" s="68" t="e">
        <f t="shared" si="90"/>
        <v>#REF!</v>
      </c>
      <c r="B3920" s="68" t="e">
        <f t="shared" si="91"/>
        <v>#REF!</v>
      </c>
      <c r="C3920" s="69" t="str">
        <f t="shared" si="92"/>
        <v/>
      </c>
      <c r="D3920" s="69" t="str">
        <f t="shared" si="93"/>
        <v/>
      </c>
      <c r="E3920" s="69" t="str">
        <f t="shared" si="94"/>
        <v/>
      </c>
      <c r="F3920" s="69" t="e">
        <f t="shared" si="95"/>
        <v>#VALUE!</v>
      </c>
    </row>
    <row r="3921" spans="1:6">
      <c r="A3921" s="68" t="e">
        <f t="shared" si="90"/>
        <v>#REF!</v>
      </c>
      <c r="B3921" s="68" t="e">
        <f t="shared" si="91"/>
        <v>#REF!</v>
      </c>
      <c r="C3921" s="69" t="str">
        <f t="shared" si="92"/>
        <v/>
      </c>
      <c r="D3921" s="69" t="str">
        <f t="shared" si="93"/>
        <v/>
      </c>
      <c r="E3921" s="69" t="str">
        <f t="shared" si="94"/>
        <v/>
      </c>
      <c r="F3921" s="69" t="e">
        <f t="shared" si="95"/>
        <v>#VALUE!</v>
      </c>
    </row>
    <row r="3922" spans="1:6">
      <c r="A3922" s="68" t="e">
        <f t="shared" si="90"/>
        <v>#REF!</v>
      </c>
      <c r="B3922" s="68" t="e">
        <f t="shared" si="91"/>
        <v>#REF!</v>
      </c>
      <c r="C3922" s="69" t="str">
        <f t="shared" si="92"/>
        <v/>
      </c>
      <c r="D3922" s="69" t="str">
        <f t="shared" si="93"/>
        <v/>
      </c>
      <c r="E3922" s="69" t="str">
        <f t="shared" si="94"/>
        <v/>
      </c>
      <c r="F3922" s="69" t="e">
        <f t="shared" si="95"/>
        <v>#VALUE!</v>
      </c>
    </row>
    <row r="3923" spans="1:6">
      <c r="A3923" s="68" t="e">
        <f t="shared" si="90"/>
        <v>#REF!</v>
      </c>
      <c r="B3923" s="68" t="e">
        <f t="shared" si="91"/>
        <v>#REF!</v>
      </c>
      <c r="C3923" s="69" t="str">
        <f t="shared" si="92"/>
        <v/>
      </c>
      <c r="D3923" s="69" t="str">
        <f t="shared" si="93"/>
        <v/>
      </c>
      <c r="E3923" s="69" t="str">
        <f t="shared" si="94"/>
        <v/>
      </c>
      <c r="F3923" s="69" t="e">
        <f t="shared" si="95"/>
        <v>#VALUE!</v>
      </c>
    </row>
    <row r="3924" spans="1:6">
      <c r="A3924" s="68" t="e">
        <f t="shared" si="90"/>
        <v>#REF!</v>
      </c>
      <c r="B3924" s="68" t="e">
        <f t="shared" si="91"/>
        <v>#REF!</v>
      </c>
      <c r="C3924" s="69" t="str">
        <f t="shared" si="92"/>
        <v/>
      </c>
      <c r="D3924" s="69" t="str">
        <f t="shared" si="93"/>
        <v/>
      </c>
      <c r="E3924" s="69" t="str">
        <f t="shared" si="94"/>
        <v/>
      </c>
      <c r="F3924" s="69" t="e">
        <f t="shared" si="95"/>
        <v>#VALUE!</v>
      </c>
    </row>
    <row r="3925" spans="1:6">
      <c r="A3925" s="68" t="e">
        <f t="shared" si="90"/>
        <v>#REF!</v>
      </c>
      <c r="B3925" s="68" t="e">
        <f t="shared" si="91"/>
        <v>#REF!</v>
      </c>
      <c r="C3925" s="69" t="str">
        <f t="shared" si="92"/>
        <v/>
      </c>
      <c r="D3925" s="69" t="str">
        <f t="shared" si="93"/>
        <v/>
      </c>
      <c r="E3925" s="69" t="str">
        <f t="shared" si="94"/>
        <v/>
      </c>
      <c r="F3925" s="69" t="e">
        <f t="shared" si="95"/>
        <v>#VALUE!</v>
      </c>
    </row>
    <row r="3926" spans="1:6">
      <c r="A3926" s="68" t="e">
        <f t="shared" si="90"/>
        <v>#REF!</v>
      </c>
      <c r="B3926" s="68" t="e">
        <f t="shared" si="91"/>
        <v>#REF!</v>
      </c>
      <c r="C3926" s="69" t="str">
        <f t="shared" si="92"/>
        <v/>
      </c>
      <c r="D3926" s="69" t="str">
        <f t="shared" si="93"/>
        <v/>
      </c>
      <c r="E3926" s="69" t="str">
        <f t="shared" si="94"/>
        <v/>
      </c>
      <c r="F3926" s="69" t="e">
        <f t="shared" si="95"/>
        <v>#VALUE!</v>
      </c>
    </row>
    <row r="3927" spans="1:6">
      <c r="A3927" s="68" t="e">
        <f t="shared" si="90"/>
        <v>#REF!</v>
      </c>
      <c r="B3927" s="68" t="e">
        <f t="shared" si="91"/>
        <v>#REF!</v>
      </c>
      <c r="C3927" s="69" t="str">
        <f t="shared" si="92"/>
        <v/>
      </c>
      <c r="D3927" s="69" t="str">
        <f t="shared" si="93"/>
        <v/>
      </c>
      <c r="E3927" s="69" t="str">
        <f t="shared" si="94"/>
        <v/>
      </c>
      <c r="F3927" s="69" t="e">
        <f t="shared" si="95"/>
        <v>#VALUE!</v>
      </c>
    </row>
    <row r="3928" spans="1:6">
      <c r="A3928" s="68" t="e">
        <f t="shared" si="90"/>
        <v>#REF!</v>
      </c>
      <c r="B3928" s="68" t="e">
        <f t="shared" si="91"/>
        <v>#REF!</v>
      </c>
      <c r="C3928" s="69" t="str">
        <f t="shared" si="92"/>
        <v/>
      </c>
      <c r="D3928" s="69" t="str">
        <f t="shared" si="93"/>
        <v/>
      </c>
      <c r="E3928" s="69" t="str">
        <f t="shared" si="94"/>
        <v/>
      </c>
      <c r="F3928" s="69" t="e">
        <f t="shared" si="95"/>
        <v>#VALUE!</v>
      </c>
    </row>
    <row r="3929" spans="1:6">
      <c r="A3929" s="68" t="e">
        <f t="shared" si="90"/>
        <v>#REF!</v>
      </c>
      <c r="B3929" s="68" t="e">
        <f t="shared" si="91"/>
        <v>#REF!</v>
      </c>
      <c r="C3929" s="69" t="str">
        <f t="shared" si="92"/>
        <v/>
      </c>
      <c r="D3929" s="69" t="str">
        <f t="shared" si="93"/>
        <v/>
      </c>
      <c r="E3929" s="69" t="str">
        <f t="shared" si="94"/>
        <v/>
      </c>
      <c r="F3929" s="69" t="e">
        <f t="shared" si="95"/>
        <v>#VALUE!</v>
      </c>
    </row>
    <row r="3930" spans="1:6">
      <c r="A3930" s="68" t="e">
        <f t="shared" si="90"/>
        <v>#REF!</v>
      </c>
      <c r="B3930" s="68" t="e">
        <f t="shared" si="91"/>
        <v>#REF!</v>
      </c>
      <c r="C3930" s="69" t="str">
        <f t="shared" si="92"/>
        <v/>
      </c>
      <c r="D3930" s="69" t="str">
        <f t="shared" si="93"/>
        <v/>
      </c>
      <c r="E3930" s="69" t="str">
        <f t="shared" si="94"/>
        <v/>
      </c>
      <c r="F3930" s="69" t="e">
        <f t="shared" si="95"/>
        <v>#VALUE!</v>
      </c>
    </row>
    <row r="3931" spans="1:6">
      <c r="A3931" s="68" t="e">
        <f t="shared" si="90"/>
        <v>#REF!</v>
      </c>
      <c r="B3931" s="68" t="e">
        <f t="shared" si="91"/>
        <v>#REF!</v>
      </c>
      <c r="C3931" s="69" t="str">
        <f t="shared" si="92"/>
        <v/>
      </c>
      <c r="D3931" s="69" t="str">
        <f t="shared" si="93"/>
        <v/>
      </c>
      <c r="E3931" s="69" t="str">
        <f t="shared" si="94"/>
        <v/>
      </c>
      <c r="F3931" s="69" t="e">
        <f t="shared" si="95"/>
        <v>#VALUE!</v>
      </c>
    </row>
    <row r="3932" spans="1:6">
      <c r="A3932" s="68" t="e">
        <f t="shared" si="90"/>
        <v>#REF!</v>
      </c>
      <c r="B3932" s="68" t="e">
        <f t="shared" si="91"/>
        <v>#REF!</v>
      </c>
      <c r="C3932" s="69" t="str">
        <f t="shared" si="92"/>
        <v/>
      </c>
      <c r="D3932" s="69" t="str">
        <f t="shared" si="93"/>
        <v/>
      </c>
      <c r="E3932" s="69" t="str">
        <f t="shared" si="94"/>
        <v/>
      </c>
      <c r="F3932" s="69" t="e">
        <f t="shared" si="95"/>
        <v>#VALUE!</v>
      </c>
    </row>
    <row r="3933" spans="1:6">
      <c r="A3933" s="68" t="e">
        <f t="shared" si="90"/>
        <v>#REF!</v>
      </c>
      <c r="B3933" s="68" t="e">
        <f t="shared" si="91"/>
        <v>#REF!</v>
      </c>
      <c r="C3933" s="69" t="str">
        <f t="shared" si="92"/>
        <v/>
      </c>
      <c r="D3933" s="69" t="str">
        <f t="shared" si="93"/>
        <v/>
      </c>
      <c r="E3933" s="69" t="str">
        <f t="shared" si="94"/>
        <v/>
      </c>
      <c r="F3933" s="69" t="e">
        <f t="shared" si="95"/>
        <v>#VALUE!</v>
      </c>
    </row>
    <row r="3934" spans="1:6">
      <c r="A3934" s="68" t="e">
        <f t="shared" si="90"/>
        <v>#REF!</v>
      </c>
      <c r="B3934" s="68" t="e">
        <f t="shared" si="91"/>
        <v>#REF!</v>
      </c>
      <c r="C3934" s="69" t="str">
        <f t="shared" si="92"/>
        <v/>
      </c>
      <c r="D3934" s="69" t="str">
        <f t="shared" si="93"/>
        <v/>
      </c>
      <c r="E3934" s="69" t="str">
        <f t="shared" si="94"/>
        <v/>
      </c>
      <c r="F3934" s="69" t="e">
        <f t="shared" si="95"/>
        <v>#VALUE!</v>
      </c>
    </row>
    <row r="3935" spans="1:6">
      <c r="A3935" s="68" t="e">
        <f t="shared" si="90"/>
        <v>#REF!</v>
      </c>
      <c r="B3935" s="68" t="e">
        <f t="shared" si="91"/>
        <v>#REF!</v>
      </c>
      <c r="C3935" s="69" t="str">
        <f t="shared" si="92"/>
        <v/>
      </c>
      <c r="D3935" s="69" t="str">
        <f t="shared" si="93"/>
        <v/>
      </c>
      <c r="E3935" s="69" t="str">
        <f t="shared" si="94"/>
        <v/>
      </c>
      <c r="F3935" s="69" t="e">
        <f t="shared" si="95"/>
        <v>#VALUE!</v>
      </c>
    </row>
    <row r="3936" spans="1:6">
      <c r="A3936" s="68" t="e">
        <f t="shared" si="90"/>
        <v>#REF!</v>
      </c>
      <c r="B3936" s="68" t="e">
        <f t="shared" si="91"/>
        <v>#REF!</v>
      </c>
      <c r="C3936" s="69" t="str">
        <f t="shared" si="92"/>
        <v/>
      </c>
      <c r="D3936" s="69" t="str">
        <f t="shared" si="93"/>
        <v/>
      </c>
      <c r="E3936" s="69" t="str">
        <f t="shared" si="94"/>
        <v/>
      </c>
      <c r="F3936" s="69" t="e">
        <f t="shared" si="95"/>
        <v>#VALUE!</v>
      </c>
    </row>
    <row r="3937" spans="1:6">
      <c r="A3937" s="68" t="e">
        <f t="shared" si="90"/>
        <v>#REF!</v>
      </c>
      <c r="B3937" s="68" t="e">
        <f t="shared" si="91"/>
        <v>#REF!</v>
      </c>
      <c r="C3937" s="69" t="str">
        <f t="shared" si="92"/>
        <v/>
      </c>
      <c r="D3937" s="69" t="str">
        <f t="shared" si="93"/>
        <v/>
      </c>
      <c r="E3937" s="69" t="str">
        <f t="shared" si="94"/>
        <v/>
      </c>
      <c r="F3937" s="69" t="e">
        <f t="shared" si="95"/>
        <v>#VALUE!</v>
      </c>
    </row>
    <row r="3938" spans="1:6">
      <c r="A3938" s="68" t="e">
        <f t="shared" si="90"/>
        <v>#REF!</v>
      </c>
      <c r="B3938" s="68" t="e">
        <f t="shared" si="91"/>
        <v>#REF!</v>
      </c>
      <c r="C3938" s="69" t="str">
        <f t="shared" si="92"/>
        <v/>
      </c>
      <c r="D3938" s="69" t="str">
        <f t="shared" si="93"/>
        <v/>
      </c>
      <c r="E3938" s="69" t="str">
        <f t="shared" si="94"/>
        <v/>
      </c>
      <c r="F3938" s="69" t="e">
        <f t="shared" si="95"/>
        <v>#VALUE!</v>
      </c>
    </row>
    <row r="3939" spans="1:6">
      <c r="A3939" s="68" t="e">
        <f t="shared" si="90"/>
        <v>#REF!</v>
      </c>
      <c r="B3939" s="68" t="e">
        <f t="shared" si="91"/>
        <v>#REF!</v>
      </c>
      <c r="C3939" s="69" t="str">
        <f t="shared" si="92"/>
        <v/>
      </c>
      <c r="D3939" s="69" t="str">
        <f t="shared" si="93"/>
        <v/>
      </c>
      <c r="E3939" s="69" t="str">
        <f t="shared" si="94"/>
        <v/>
      </c>
      <c r="F3939" s="69" t="e">
        <f t="shared" si="95"/>
        <v>#VALUE!</v>
      </c>
    </row>
    <row r="3940" spans="1:6">
      <c r="A3940" s="68" t="e">
        <f t="shared" si="90"/>
        <v>#REF!</v>
      </c>
      <c r="B3940" s="68" t="e">
        <f t="shared" si="91"/>
        <v>#REF!</v>
      </c>
      <c r="C3940" s="69" t="str">
        <f t="shared" si="92"/>
        <v/>
      </c>
      <c r="D3940" s="69" t="str">
        <f t="shared" si="93"/>
        <v/>
      </c>
      <c r="E3940" s="69" t="str">
        <f t="shared" si="94"/>
        <v/>
      </c>
      <c r="F3940" s="69" t="e">
        <f t="shared" si="95"/>
        <v>#VALUE!</v>
      </c>
    </row>
    <row r="3941" spans="1:6">
      <c r="A3941" s="68" t="e">
        <f t="shared" si="90"/>
        <v>#REF!</v>
      </c>
      <c r="B3941" s="68" t="e">
        <f t="shared" si="91"/>
        <v>#REF!</v>
      </c>
      <c r="C3941" s="69" t="str">
        <f t="shared" si="92"/>
        <v/>
      </c>
      <c r="D3941" s="69" t="str">
        <f t="shared" si="93"/>
        <v/>
      </c>
      <c r="E3941" s="69" t="str">
        <f t="shared" si="94"/>
        <v/>
      </c>
      <c r="F3941" s="69" t="e">
        <f t="shared" si="95"/>
        <v>#VALUE!</v>
      </c>
    </row>
    <row r="3942" spans="1:6">
      <c r="A3942" s="68" t="e">
        <f t="shared" si="90"/>
        <v>#REF!</v>
      </c>
      <c r="B3942" s="68" t="e">
        <f t="shared" si="91"/>
        <v>#REF!</v>
      </c>
      <c r="C3942" s="69" t="str">
        <f t="shared" si="92"/>
        <v/>
      </c>
      <c r="D3942" s="69" t="str">
        <f t="shared" si="93"/>
        <v/>
      </c>
      <c r="E3942" s="69" t="str">
        <f t="shared" si="94"/>
        <v/>
      </c>
      <c r="F3942" s="69" t="e">
        <f t="shared" si="95"/>
        <v>#VALUE!</v>
      </c>
    </row>
    <row r="3943" spans="1:6">
      <c r="A3943" s="68" t="e">
        <f t="shared" si="90"/>
        <v>#REF!</v>
      </c>
      <c r="B3943" s="68" t="e">
        <f t="shared" si="91"/>
        <v>#REF!</v>
      </c>
      <c r="C3943" s="69" t="str">
        <f t="shared" si="92"/>
        <v/>
      </c>
      <c r="D3943" s="69" t="str">
        <f t="shared" si="93"/>
        <v/>
      </c>
      <c r="E3943" s="69" t="str">
        <f t="shared" si="94"/>
        <v/>
      </c>
      <c r="F3943" s="69" t="e">
        <f t="shared" si="95"/>
        <v>#VALUE!</v>
      </c>
    </row>
    <row r="3944" spans="1:6">
      <c r="A3944" s="68" t="e">
        <f t="shared" si="90"/>
        <v>#REF!</v>
      </c>
      <c r="B3944" s="68" t="e">
        <f t="shared" si="91"/>
        <v>#REF!</v>
      </c>
      <c r="C3944" s="69" t="str">
        <f t="shared" si="92"/>
        <v/>
      </c>
      <c r="D3944" s="69" t="str">
        <f t="shared" si="93"/>
        <v/>
      </c>
      <c r="E3944" s="69" t="str">
        <f t="shared" si="94"/>
        <v/>
      </c>
      <c r="F3944" s="69" t="e">
        <f t="shared" si="95"/>
        <v>#VALUE!</v>
      </c>
    </row>
    <row r="3945" spans="1:6">
      <c r="A3945" s="68" t="e">
        <f t="shared" si="90"/>
        <v>#REF!</v>
      </c>
      <c r="B3945" s="68" t="e">
        <f t="shared" si="91"/>
        <v>#REF!</v>
      </c>
      <c r="C3945" s="69" t="str">
        <f t="shared" si="92"/>
        <v/>
      </c>
      <c r="D3945" s="69" t="str">
        <f t="shared" si="93"/>
        <v/>
      </c>
      <c r="E3945" s="69" t="str">
        <f t="shared" si="94"/>
        <v/>
      </c>
      <c r="F3945" s="69" t="e">
        <f t="shared" si="95"/>
        <v>#VALUE!</v>
      </c>
    </row>
    <row r="3946" spans="1:6">
      <c r="A3946" s="68" t="e">
        <f t="shared" si="90"/>
        <v>#REF!</v>
      </c>
      <c r="B3946" s="68" t="e">
        <f t="shared" si="91"/>
        <v>#REF!</v>
      </c>
      <c r="C3946" s="69" t="str">
        <f t="shared" si="92"/>
        <v/>
      </c>
      <c r="D3946" s="69" t="str">
        <f t="shared" si="93"/>
        <v/>
      </c>
      <c r="E3946" s="69" t="str">
        <f t="shared" si="94"/>
        <v/>
      </c>
      <c r="F3946" s="69" t="e">
        <f t="shared" si="95"/>
        <v>#VALUE!</v>
      </c>
    </row>
    <row r="3947" spans="1:6">
      <c r="A3947" s="68" t="e">
        <f t="shared" si="90"/>
        <v>#REF!</v>
      </c>
      <c r="B3947" s="68" t="e">
        <f t="shared" si="91"/>
        <v>#REF!</v>
      </c>
      <c r="C3947" s="69" t="str">
        <f t="shared" si="92"/>
        <v/>
      </c>
      <c r="D3947" s="69" t="str">
        <f t="shared" si="93"/>
        <v/>
      </c>
      <c r="E3947" s="69" t="str">
        <f t="shared" si="94"/>
        <v/>
      </c>
      <c r="F3947" s="69" t="e">
        <f t="shared" si="95"/>
        <v>#VALUE!</v>
      </c>
    </row>
    <row r="3948" spans="1:6">
      <c r="A3948" s="68" t="e">
        <f t="shared" si="90"/>
        <v>#REF!</v>
      </c>
      <c r="B3948" s="68" t="e">
        <f t="shared" si="91"/>
        <v>#REF!</v>
      </c>
      <c r="C3948" s="69" t="str">
        <f t="shared" si="92"/>
        <v/>
      </c>
      <c r="D3948" s="69" t="str">
        <f t="shared" si="93"/>
        <v/>
      </c>
      <c r="E3948" s="69" t="str">
        <f t="shared" si="94"/>
        <v/>
      </c>
      <c r="F3948" s="69" t="e">
        <f t="shared" si="95"/>
        <v>#VALUE!</v>
      </c>
    </row>
    <row r="3949" spans="1:6">
      <c r="A3949" s="68" t="e">
        <f t="shared" si="90"/>
        <v>#REF!</v>
      </c>
      <c r="B3949" s="68" t="e">
        <f t="shared" si="91"/>
        <v>#REF!</v>
      </c>
      <c r="C3949" s="69" t="str">
        <f t="shared" si="92"/>
        <v/>
      </c>
      <c r="D3949" s="69" t="str">
        <f t="shared" si="93"/>
        <v/>
      </c>
      <c r="E3949" s="69" t="str">
        <f t="shared" si="94"/>
        <v/>
      </c>
      <c r="F3949" s="69" t="e">
        <f t="shared" si="95"/>
        <v>#VALUE!</v>
      </c>
    </row>
    <row r="3950" spans="1:6">
      <c r="A3950" s="68" t="e">
        <f t="shared" si="90"/>
        <v>#REF!</v>
      </c>
      <c r="B3950" s="68" t="e">
        <f t="shared" si="91"/>
        <v>#REF!</v>
      </c>
      <c r="C3950" s="69" t="str">
        <f t="shared" si="92"/>
        <v/>
      </c>
      <c r="D3950" s="69" t="str">
        <f t="shared" si="93"/>
        <v/>
      </c>
      <c r="E3950" s="69" t="str">
        <f t="shared" si="94"/>
        <v/>
      </c>
      <c r="F3950" s="69" t="e">
        <f t="shared" si="95"/>
        <v>#VALUE!</v>
      </c>
    </row>
    <row r="3951" spans="1:6">
      <c r="A3951" s="68" t="e">
        <f t="shared" si="90"/>
        <v>#REF!</v>
      </c>
      <c r="B3951" s="68" t="e">
        <f t="shared" si="91"/>
        <v>#REF!</v>
      </c>
      <c r="C3951" s="69" t="str">
        <f t="shared" si="92"/>
        <v/>
      </c>
      <c r="D3951" s="69" t="str">
        <f t="shared" si="93"/>
        <v/>
      </c>
      <c r="E3951" s="69" t="str">
        <f t="shared" si="94"/>
        <v/>
      </c>
      <c r="F3951" s="69" t="e">
        <f t="shared" si="95"/>
        <v>#VALUE!</v>
      </c>
    </row>
    <row r="3952" spans="1:6">
      <c r="A3952" s="68" t="e">
        <f t="shared" si="90"/>
        <v>#REF!</v>
      </c>
      <c r="B3952" s="68" t="e">
        <f t="shared" si="91"/>
        <v>#REF!</v>
      </c>
      <c r="C3952" s="69" t="str">
        <f t="shared" si="92"/>
        <v/>
      </c>
      <c r="D3952" s="69" t="str">
        <f t="shared" si="93"/>
        <v/>
      </c>
      <c r="E3952" s="69" t="str">
        <f t="shared" si="94"/>
        <v/>
      </c>
      <c r="F3952" s="69" t="e">
        <f t="shared" si="95"/>
        <v>#VALUE!</v>
      </c>
    </row>
    <row r="3953" spans="1:6">
      <c r="A3953" s="68" t="e">
        <f t="shared" si="90"/>
        <v>#REF!</v>
      </c>
      <c r="B3953" s="68" t="e">
        <f t="shared" si="91"/>
        <v>#REF!</v>
      </c>
      <c r="C3953" s="69" t="str">
        <f t="shared" si="92"/>
        <v/>
      </c>
      <c r="D3953" s="69" t="str">
        <f t="shared" si="93"/>
        <v/>
      </c>
      <c r="E3953" s="69" t="str">
        <f t="shared" si="94"/>
        <v/>
      </c>
      <c r="F3953" s="69" t="e">
        <f t="shared" si="95"/>
        <v>#VALUE!</v>
      </c>
    </row>
    <row r="3954" spans="1:6">
      <c r="A3954" s="68" t="e">
        <f t="shared" si="90"/>
        <v>#REF!</v>
      </c>
      <c r="B3954" s="68" t="e">
        <f t="shared" si="91"/>
        <v>#REF!</v>
      </c>
      <c r="C3954" s="69" t="str">
        <f t="shared" si="92"/>
        <v/>
      </c>
      <c r="D3954" s="69" t="str">
        <f t="shared" si="93"/>
        <v/>
      </c>
      <c r="E3954" s="69" t="str">
        <f t="shared" si="94"/>
        <v/>
      </c>
      <c r="F3954" s="69" t="e">
        <f t="shared" si="95"/>
        <v>#VALUE!</v>
      </c>
    </row>
    <row r="3955" spans="1:6">
      <c r="A3955" s="68" t="e">
        <f t="shared" si="90"/>
        <v>#REF!</v>
      </c>
      <c r="B3955" s="68" t="e">
        <f t="shared" si="91"/>
        <v>#REF!</v>
      </c>
      <c r="C3955" s="69" t="str">
        <f t="shared" si="92"/>
        <v/>
      </c>
      <c r="D3955" s="69" t="str">
        <f t="shared" si="93"/>
        <v/>
      </c>
      <c r="E3955" s="69" t="str">
        <f t="shared" si="94"/>
        <v/>
      </c>
      <c r="F3955" s="69" t="e">
        <f t="shared" si="95"/>
        <v>#VALUE!</v>
      </c>
    </row>
    <row r="3956" spans="1:6">
      <c r="A3956" s="68" t="e">
        <f t="shared" si="90"/>
        <v>#REF!</v>
      </c>
      <c r="B3956" s="68" t="e">
        <f t="shared" si="91"/>
        <v>#REF!</v>
      </c>
      <c r="C3956" s="69" t="str">
        <f t="shared" si="92"/>
        <v/>
      </c>
      <c r="D3956" s="69" t="str">
        <f t="shared" si="93"/>
        <v/>
      </c>
      <c r="E3956" s="69" t="str">
        <f t="shared" si="94"/>
        <v/>
      </c>
      <c r="F3956" s="69" t="e">
        <f t="shared" si="95"/>
        <v>#VALUE!</v>
      </c>
    </row>
    <row r="3957" spans="1:6">
      <c r="A3957" s="68" t="e">
        <f t="shared" si="90"/>
        <v>#REF!</v>
      </c>
      <c r="B3957" s="68" t="e">
        <f t="shared" si="91"/>
        <v>#REF!</v>
      </c>
      <c r="C3957" s="69" t="str">
        <f t="shared" si="92"/>
        <v/>
      </c>
      <c r="D3957" s="69" t="str">
        <f t="shared" si="93"/>
        <v/>
      </c>
      <c r="E3957" s="69" t="str">
        <f t="shared" si="94"/>
        <v/>
      </c>
      <c r="F3957" s="69" t="e">
        <f t="shared" si="95"/>
        <v>#VALUE!</v>
      </c>
    </row>
    <row r="3958" spans="1:6">
      <c r="A3958" s="68" t="e">
        <f t="shared" si="90"/>
        <v>#REF!</v>
      </c>
      <c r="B3958" s="68" t="e">
        <f t="shared" si="91"/>
        <v>#REF!</v>
      </c>
      <c r="C3958" s="69" t="str">
        <f t="shared" si="92"/>
        <v/>
      </c>
      <c r="D3958" s="69" t="str">
        <f t="shared" si="93"/>
        <v/>
      </c>
      <c r="E3958" s="69" t="str">
        <f t="shared" si="94"/>
        <v/>
      </c>
      <c r="F3958" s="69" t="e">
        <f t="shared" si="95"/>
        <v>#VALUE!</v>
      </c>
    </row>
    <row r="3959" spans="1:6">
      <c r="A3959" s="68" t="e">
        <f t="shared" si="90"/>
        <v>#REF!</v>
      </c>
      <c r="B3959" s="68" t="e">
        <f t="shared" si="91"/>
        <v>#REF!</v>
      </c>
      <c r="C3959" s="69" t="str">
        <f t="shared" si="92"/>
        <v/>
      </c>
      <c r="D3959" s="69" t="str">
        <f t="shared" si="93"/>
        <v/>
      </c>
      <c r="E3959" s="69" t="str">
        <f t="shared" si="94"/>
        <v/>
      </c>
      <c r="F3959" s="69" t="e">
        <f t="shared" si="95"/>
        <v>#VALUE!</v>
      </c>
    </row>
    <row r="3960" spans="1:6">
      <c r="A3960" s="68" t="e">
        <f t="shared" si="90"/>
        <v>#REF!</v>
      </c>
      <c r="B3960" s="68" t="e">
        <f t="shared" si="91"/>
        <v>#REF!</v>
      </c>
      <c r="C3960" s="69" t="str">
        <f t="shared" si="92"/>
        <v/>
      </c>
      <c r="D3960" s="69" t="str">
        <f t="shared" si="93"/>
        <v/>
      </c>
      <c r="E3960" s="69" t="str">
        <f t="shared" si="94"/>
        <v/>
      </c>
      <c r="F3960" s="69" t="e">
        <f t="shared" si="95"/>
        <v>#VALUE!</v>
      </c>
    </row>
    <row r="3961" spans="1:6">
      <c r="A3961" s="68" t="e">
        <f t="shared" si="90"/>
        <v>#REF!</v>
      </c>
      <c r="B3961" s="68" t="e">
        <f t="shared" si="91"/>
        <v>#REF!</v>
      </c>
      <c r="C3961" s="69" t="str">
        <f t="shared" si="92"/>
        <v/>
      </c>
      <c r="D3961" s="69" t="str">
        <f t="shared" si="93"/>
        <v/>
      </c>
      <c r="E3961" s="69" t="str">
        <f t="shared" si="94"/>
        <v/>
      </c>
      <c r="F3961" s="69" t="e">
        <f t="shared" si="95"/>
        <v>#VALUE!</v>
      </c>
    </row>
    <row r="3962" spans="1:6">
      <c r="A3962" s="68" t="e">
        <f t="shared" si="90"/>
        <v>#REF!</v>
      </c>
      <c r="B3962" s="68" t="e">
        <f t="shared" si="91"/>
        <v>#REF!</v>
      </c>
      <c r="C3962" s="69" t="str">
        <f t="shared" si="92"/>
        <v/>
      </c>
      <c r="D3962" s="69" t="str">
        <f t="shared" si="93"/>
        <v/>
      </c>
      <c r="E3962" s="69" t="str">
        <f t="shared" si="94"/>
        <v/>
      </c>
      <c r="F3962" s="69" t="e">
        <f t="shared" si="95"/>
        <v>#VALUE!</v>
      </c>
    </row>
    <row r="3963" spans="1:6">
      <c r="A3963" s="68" t="e">
        <f t="shared" si="90"/>
        <v>#REF!</v>
      </c>
      <c r="B3963" s="68" t="e">
        <f t="shared" si="91"/>
        <v>#REF!</v>
      </c>
      <c r="C3963" s="69" t="str">
        <f t="shared" si="92"/>
        <v/>
      </c>
      <c r="D3963" s="69" t="str">
        <f t="shared" si="93"/>
        <v/>
      </c>
      <c r="E3963" s="69" t="str">
        <f t="shared" si="94"/>
        <v/>
      </c>
      <c r="F3963" s="69" t="e">
        <f t="shared" si="95"/>
        <v>#VALUE!</v>
      </c>
    </row>
    <row r="3964" spans="1:6">
      <c r="A3964" s="68" t="e">
        <f t="shared" si="90"/>
        <v>#REF!</v>
      </c>
      <c r="B3964" s="68" t="e">
        <f t="shared" si="91"/>
        <v>#REF!</v>
      </c>
      <c r="C3964" s="69" t="str">
        <f t="shared" si="92"/>
        <v/>
      </c>
      <c r="D3964" s="69" t="str">
        <f t="shared" si="93"/>
        <v/>
      </c>
      <c r="E3964" s="69" t="str">
        <f t="shared" si="94"/>
        <v/>
      </c>
      <c r="F3964" s="69" t="e">
        <f t="shared" si="95"/>
        <v>#VALUE!</v>
      </c>
    </row>
    <row r="3965" spans="1:6">
      <c r="A3965" s="68" t="e">
        <f t="shared" si="90"/>
        <v>#REF!</v>
      </c>
      <c r="B3965" s="68" t="e">
        <f t="shared" si="91"/>
        <v>#REF!</v>
      </c>
      <c r="C3965" s="69" t="str">
        <f t="shared" si="92"/>
        <v/>
      </c>
      <c r="D3965" s="69" t="str">
        <f t="shared" si="93"/>
        <v/>
      </c>
      <c r="E3965" s="69" t="str">
        <f t="shared" si="94"/>
        <v/>
      </c>
      <c r="F3965" s="69" t="e">
        <f t="shared" si="95"/>
        <v>#VALUE!</v>
      </c>
    </row>
    <row r="3966" spans="1:6">
      <c r="A3966" s="68" t="e">
        <f t="shared" si="90"/>
        <v>#REF!</v>
      </c>
      <c r="B3966" s="68" t="e">
        <f t="shared" si="91"/>
        <v>#REF!</v>
      </c>
      <c r="C3966" s="69" t="str">
        <f t="shared" si="92"/>
        <v/>
      </c>
      <c r="D3966" s="69" t="str">
        <f t="shared" si="93"/>
        <v/>
      </c>
      <c r="E3966" s="69" t="str">
        <f t="shared" si="94"/>
        <v/>
      </c>
      <c r="F3966" s="69" t="e">
        <f t="shared" si="95"/>
        <v>#VALUE!</v>
      </c>
    </row>
    <row r="3967" spans="1:6">
      <c r="A3967" s="68" t="e">
        <f t="shared" si="90"/>
        <v>#REF!</v>
      </c>
      <c r="B3967" s="68" t="e">
        <f t="shared" si="91"/>
        <v>#REF!</v>
      </c>
      <c r="C3967" s="69" t="str">
        <f t="shared" si="92"/>
        <v/>
      </c>
      <c r="D3967" s="69" t="str">
        <f t="shared" si="93"/>
        <v/>
      </c>
      <c r="E3967" s="69" t="str">
        <f t="shared" si="94"/>
        <v/>
      </c>
      <c r="F3967" s="69" t="e">
        <f t="shared" si="95"/>
        <v>#VALUE!</v>
      </c>
    </row>
    <row r="3968" spans="1:6">
      <c r="A3968" s="68" t="e">
        <f t="shared" si="90"/>
        <v>#REF!</v>
      </c>
      <c r="B3968" s="68" t="e">
        <f t="shared" si="91"/>
        <v>#REF!</v>
      </c>
      <c r="C3968" s="69" t="str">
        <f t="shared" si="92"/>
        <v/>
      </c>
      <c r="D3968" s="69" t="str">
        <f t="shared" si="93"/>
        <v/>
      </c>
      <c r="E3968" s="69" t="str">
        <f t="shared" si="94"/>
        <v/>
      </c>
      <c r="F3968" s="69" t="e">
        <f t="shared" si="95"/>
        <v>#VALUE!</v>
      </c>
    </row>
    <row r="3969" spans="1:6">
      <c r="A3969" s="68" t="e">
        <f t="shared" si="90"/>
        <v>#REF!</v>
      </c>
      <c r="B3969" s="68" t="e">
        <f t="shared" si="91"/>
        <v>#REF!</v>
      </c>
      <c r="C3969" s="69" t="str">
        <f t="shared" si="92"/>
        <v/>
      </c>
      <c r="D3969" s="69" t="str">
        <f t="shared" si="93"/>
        <v/>
      </c>
      <c r="E3969" s="69" t="str">
        <f t="shared" si="94"/>
        <v/>
      </c>
      <c r="F3969" s="69" t="e">
        <f t="shared" si="95"/>
        <v>#VALUE!</v>
      </c>
    </row>
    <row r="3970" spans="1:6">
      <c r="A3970" s="68" t="e">
        <f t="shared" si="90"/>
        <v>#REF!</v>
      </c>
      <c r="B3970" s="68" t="e">
        <f t="shared" si="91"/>
        <v>#REF!</v>
      </c>
      <c r="C3970" s="69" t="str">
        <f t="shared" si="92"/>
        <v/>
      </c>
      <c r="D3970" s="69" t="str">
        <f t="shared" si="93"/>
        <v/>
      </c>
      <c r="E3970" s="69" t="str">
        <f t="shared" si="94"/>
        <v/>
      </c>
      <c r="F3970" s="69" t="e">
        <f t="shared" si="95"/>
        <v>#VALUE!</v>
      </c>
    </row>
    <row r="3971" spans="1:6">
      <c r="A3971" s="68" t="e">
        <f t="shared" si="90"/>
        <v>#REF!</v>
      </c>
      <c r="B3971" s="68" t="e">
        <f t="shared" si="91"/>
        <v>#REF!</v>
      </c>
      <c r="C3971" s="69" t="str">
        <f t="shared" si="92"/>
        <v/>
      </c>
      <c r="D3971" s="69" t="str">
        <f t="shared" si="93"/>
        <v/>
      </c>
      <c r="E3971" s="69" t="str">
        <f t="shared" si="94"/>
        <v/>
      </c>
      <c r="F3971" s="69" t="e">
        <f t="shared" si="95"/>
        <v>#VALUE!</v>
      </c>
    </row>
    <row r="3972" spans="1:6">
      <c r="A3972" s="68" t="e">
        <f t="shared" si="90"/>
        <v>#REF!</v>
      </c>
      <c r="B3972" s="68" t="e">
        <f t="shared" si="91"/>
        <v>#REF!</v>
      </c>
      <c r="C3972" s="69" t="str">
        <f t="shared" si="92"/>
        <v/>
      </c>
      <c r="D3972" s="69" t="str">
        <f t="shared" si="93"/>
        <v/>
      </c>
      <c r="E3972" s="69" t="str">
        <f t="shared" si="94"/>
        <v/>
      </c>
      <c r="F3972" s="69" t="e">
        <f t="shared" si="95"/>
        <v>#VALUE!</v>
      </c>
    </row>
    <row r="3973" spans="1:6">
      <c r="A3973" s="68" t="e">
        <f t="shared" si="90"/>
        <v>#REF!</v>
      </c>
      <c r="B3973" s="68" t="e">
        <f t="shared" si="91"/>
        <v>#REF!</v>
      </c>
      <c r="C3973" s="69" t="str">
        <f t="shared" si="92"/>
        <v/>
      </c>
      <c r="D3973" s="69" t="str">
        <f t="shared" si="93"/>
        <v/>
      </c>
      <c r="E3973" s="69" t="str">
        <f t="shared" si="94"/>
        <v/>
      </c>
      <c r="F3973" s="69" t="e">
        <f t="shared" si="95"/>
        <v>#VALUE!</v>
      </c>
    </row>
    <row r="3974" spans="1:6">
      <c r="A3974" s="68" t="e">
        <f t="shared" si="90"/>
        <v>#REF!</v>
      </c>
      <c r="B3974" s="68" t="e">
        <f t="shared" si="91"/>
        <v>#REF!</v>
      </c>
      <c r="C3974" s="69" t="str">
        <f t="shared" si="92"/>
        <v/>
      </c>
      <c r="D3974" s="69" t="str">
        <f t="shared" si="93"/>
        <v/>
      </c>
      <c r="E3974" s="69" t="str">
        <f t="shared" si="94"/>
        <v/>
      </c>
      <c r="F3974" s="69" t="e">
        <f t="shared" si="95"/>
        <v>#VALUE!</v>
      </c>
    </row>
    <row r="3975" spans="1:6">
      <c r="A3975" s="68" t="e">
        <f t="shared" si="90"/>
        <v>#REF!</v>
      </c>
      <c r="B3975" s="68" t="e">
        <f t="shared" si="91"/>
        <v>#REF!</v>
      </c>
      <c r="C3975" s="69" t="str">
        <f t="shared" si="92"/>
        <v/>
      </c>
      <c r="D3975" s="69" t="str">
        <f t="shared" si="93"/>
        <v/>
      </c>
      <c r="E3975" s="69" t="str">
        <f t="shared" si="94"/>
        <v/>
      </c>
      <c r="F3975" s="69" t="e">
        <f t="shared" si="95"/>
        <v>#VALUE!</v>
      </c>
    </row>
    <row r="3976" spans="1:6">
      <c r="A3976" s="68" t="e">
        <f t="shared" si="90"/>
        <v>#REF!</v>
      </c>
      <c r="B3976" s="68" t="e">
        <f t="shared" si="91"/>
        <v>#REF!</v>
      </c>
      <c r="C3976" s="69" t="str">
        <f t="shared" si="92"/>
        <v/>
      </c>
      <c r="D3976" s="69" t="str">
        <f t="shared" si="93"/>
        <v/>
      </c>
      <c r="E3976" s="69" t="str">
        <f t="shared" si="94"/>
        <v/>
      </c>
      <c r="F3976" s="69" t="e">
        <f t="shared" si="95"/>
        <v>#VALUE!</v>
      </c>
    </row>
    <row r="3977" spans="1:6">
      <c r="A3977" s="68" t="e">
        <f t="shared" si="90"/>
        <v>#REF!</v>
      </c>
      <c r="B3977" s="68" t="e">
        <f t="shared" si="91"/>
        <v>#REF!</v>
      </c>
      <c r="C3977" s="69" t="str">
        <f t="shared" si="92"/>
        <v/>
      </c>
      <c r="D3977" s="69" t="str">
        <f t="shared" si="93"/>
        <v/>
      </c>
      <c r="E3977" s="69" t="str">
        <f t="shared" si="94"/>
        <v/>
      </c>
      <c r="F3977" s="69" t="e">
        <f t="shared" si="95"/>
        <v>#VALUE!</v>
      </c>
    </row>
    <row r="3978" spans="1:6">
      <c r="A3978" s="68" t="e">
        <f t="shared" si="90"/>
        <v>#REF!</v>
      </c>
      <c r="B3978" s="68" t="e">
        <f t="shared" si="91"/>
        <v>#REF!</v>
      </c>
      <c r="C3978" s="69" t="str">
        <f t="shared" si="92"/>
        <v/>
      </c>
      <c r="D3978" s="69" t="str">
        <f t="shared" si="93"/>
        <v/>
      </c>
      <c r="E3978" s="69" t="str">
        <f t="shared" si="94"/>
        <v/>
      </c>
      <c r="F3978" s="69" t="e">
        <f t="shared" si="95"/>
        <v>#VALUE!</v>
      </c>
    </row>
    <row r="3979" spans="1:6">
      <c r="A3979" s="68" t="e">
        <f t="shared" si="90"/>
        <v>#REF!</v>
      </c>
      <c r="B3979" s="68" t="e">
        <f t="shared" si="91"/>
        <v>#REF!</v>
      </c>
      <c r="C3979" s="69" t="str">
        <f t="shared" si="92"/>
        <v/>
      </c>
      <c r="D3979" s="69" t="str">
        <f t="shared" si="93"/>
        <v/>
      </c>
      <c r="E3979" s="69" t="str">
        <f t="shared" si="94"/>
        <v/>
      </c>
      <c r="F3979" s="69" t="e">
        <f t="shared" si="95"/>
        <v>#VALUE!</v>
      </c>
    </row>
    <row r="3980" spans="1:6">
      <c r="A3980" s="68" t="e">
        <f t="shared" si="90"/>
        <v>#REF!</v>
      </c>
      <c r="B3980" s="68" t="e">
        <f t="shared" si="91"/>
        <v>#REF!</v>
      </c>
      <c r="C3980" s="69" t="str">
        <f t="shared" si="92"/>
        <v/>
      </c>
      <c r="D3980" s="69" t="str">
        <f t="shared" si="93"/>
        <v/>
      </c>
      <c r="E3980" s="69" t="str">
        <f t="shared" si="94"/>
        <v/>
      </c>
      <c r="F3980" s="69" t="e">
        <f t="shared" si="95"/>
        <v>#VALUE!</v>
      </c>
    </row>
    <row r="3981" spans="1:6">
      <c r="A3981" s="68" t="e">
        <f t="shared" si="90"/>
        <v>#REF!</v>
      </c>
      <c r="B3981" s="68" t="e">
        <f t="shared" si="91"/>
        <v>#REF!</v>
      </c>
      <c r="C3981" s="69" t="str">
        <f t="shared" si="92"/>
        <v/>
      </c>
      <c r="D3981" s="69" t="str">
        <f t="shared" si="93"/>
        <v/>
      </c>
      <c r="E3981" s="69" t="str">
        <f t="shared" si="94"/>
        <v/>
      </c>
      <c r="F3981" s="69" t="e">
        <f t="shared" si="95"/>
        <v>#VALUE!</v>
      </c>
    </row>
    <row r="3982" spans="1:6">
      <c r="A3982" s="68" t="e">
        <f t="shared" si="90"/>
        <v>#REF!</v>
      </c>
      <c r="B3982" s="68" t="e">
        <f t="shared" si="91"/>
        <v>#REF!</v>
      </c>
      <c r="C3982" s="69" t="str">
        <f t="shared" si="92"/>
        <v/>
      </c>
      <c r="D3982" s="69" t="str">
        <f t="shared" si="93"/>
        <v/>
      </c>
      <c r="E3982" s="69" t="str">
        <f t="shared" si="94"/>
        <v/>
      </c>
      <c r="F3982" s="69" t="e">
        <f t="shared" si="95"/>
        <v>#VALUE!</v>
      </c>
    </row>
    <row r="3983" spans="1:6">
      <c r="A3983" s="68"/>
      <c r="B3983" s="68"/>
      <c r="C3983" s="69"/>
      <c r="D3983" s="69"/>
      <c r="E3983" s="69"/>
      <c r="F3983" s="70"/>
    </row>
    <row r="3984" spans="1:6">
      <c r="A3984" s="68"/>
      <c r="B3984" s="68"/>
      <c r="C3984" s="69"/>
      <c r="D3984" s="69"/>
      <c r="E3984" s="69"/>
      <c r="F3984" s="70"/>
    </row>
    <row r="3985" spans="1:6">
      <c r="A3985" s="68"/>
      <c r="B3985" s="68"/>
      <c r="C3985" s="69"/>
      <c r="D3985" s="69"/>
      <c r="E3985" s="69"/>
      <c r="F3985" s="70"/>
    </row>
    <row r="3986" spans="1:6">
      <c r="A3986" s="68"/>
      <c r="B3986" s="68"/>
      <c r="C3986" s="69"/>
      <c r="D3986" s="69"/>
      <c r="E3986" s="69"/>
      <c r="F3986" s="70"/>
    </row>
    <row r="3987" spans="1:6">
      <c r="A3987" s="68"/>
      <c r="B3987" s="68"/>
      <c r="C3987" s="69"/>
      <c r="D3987" s="69"/>
      <c r="E3987" s="69"/>
      <c r="F3987" s="70"/>
    </row>
    <row r="3988" spans="1:6">
      <c r="A3988" s="68"/>
      <c r="B3988" s="68"/>
      <c r="C3988" s="69"/>
      <c r="D3988" s="69"/>
      <c r="E3988" s="69"/>
      <c r="F3988" s="70"/>
    </row>
    <row r="3989" spans="1:6">
      <c r="A3989" s="68"/>
      <c r="B3989" s="68"/>
      <c r="C3989" s="69"/>
      <c r="D3989" s="69"/>
      <c r="E3989" s="69"/>
      <c r="F3989" s="70"/>
    </row>
    <row r="3990" spans="1:6">
      <c r="A3990" s="68"/>
      <c r="B3990" s="68"/>
      <c r="C3990" s="69"/>
      <c r="D3990" s="69"/>
      <c r="E3990" s="69"/>
      <c r="F3990" s="70"/>
    </row>
    <row r="3991" spans="1:6">
      <c r="A3991" s="68"/>
      <c r="B3991" s="68"/>
      <c r="C3991" s="69"/>
      <c r="D3991" s="69"/>
      <c r="E3991" s="69"/>
      <c r="F3991" s="70"/>
    </row>
    <row r="3992" spans="1:6">
      <c r="A3992" s="68"/>
      <c r="B3992" s="68"/>
      <c r="C3992" s="69"/>
      <c r="D3992" s="69"/>
      <c r="E3992" s="69"/>
      <c r="F3992" s="70"/>
    </row>
    <row r="3993" spans="1:6">
      <c r="A3993" s="68"/>
      <c r="B3993" s="68"/>
      <c r="C3993" s="69"/>
      <c r="D3993" s="69"/>
      <c r="E3993" s="69"/>
      <c r="F3993" s="70"/>
    </row>
    <row r="3994" spans="1:6">
      <c r="A3994" s="68"/>
      <c r="B3994" s="68"/>
      <c r="C3994" s="69"/>
      <c r="D3994" s="69"/>
      <c r="E3994" s="69"/>
      <c r="F3994" s="70"/>
    </row>
    <row r="3995" spans="1:6">
      <c r="A3995" s="68"/>
      <c r="B3995" s="68"/>
      <c r="C3995" s="69"/>
      <c r="D3995" s="69"/>
      <c r="E3995" s="69"/>
      <c r="F3995" s="70"/>
    </row>
    <row r="3996" spans="1:6">
      <c r="A3996" s="68"/>
      <c r="B3996" s="68"/>
      <c r="C3996" s="69"/>
      <c r="D3996" s="69"/>
      <c r="E3996" s="69"/>
      <c r="F3996" s="70"/>
    </row>
    <row r="3997" spans="1:6">
      <c r="A3997" s="68"/>
      <c r="B3997" s="68"/>
      <c r="C3997" s="69"/>
      <c r="D3997" s="69"/>
      <c r="E3997" s="69"/>
      <c r="F3997" s="70"/>
    </row>
    <row r="3998" spans="1:6">
      <c r="A3998" s="68"/>
      <c r="B3998" s="68"/>
      <c r="C3998" s="69"/>
      <c r="D3998" s="69"/>
      <c r="E3998" s="69"/>
      <c r="F3998" s="70"/>
    </row>
    <row r="3999" spans="1:6">
      <c r="A3999" s="68"/>
      <c r="B3999" s="68"/>
      <c r="C3999" s="69"/>
      <c r="D3999" s="69"/>
      <c r="E3999" s="69"/>
      <c r="F3999" s="70"/>
    </row>
    <row r="4000" spans="1:6">
      <c r="A4000" s="68"/>
      <c r="B4000" s="68"/>
      <c r="C4000" s="69"/>
      <c r="D4000" s="69"/>
      <c r="E4000" s="69"/>
      <c r="F4000" s="70"/>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2"/>
  <sheetViews>
    <sheetView showGridLines="0" workbookViewId="0"/>
  </sheetViews>
  <sheetFormatPr defaultColWidth="12.5703125" defaultRowHeight="15.75" customHeight="1"/>
  <sheetData>
    <row r="1"/>
    <row r="2"/>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H32"/>
  <sheetViews>
    <sheetView topLeftCell="A16" workbookViewId="0"/>
  </sheetViews>
  <sheetFormatPr defaultColWidth="12.5703125" defaultRowHeight="15.75" customHeight="1"/>
  <cols>
    <col min="1" max="1" width="10.42578125" customWidth="1"/>
    <col min="2" max="2" width="9.42578125" customWidth="1"/>
    <col min="3" max="3" width="40.28515625" customWidth="1"/>
    <col min="4" max="4" width="9" customWidth="1"/>
    <col min="5" max="5" width="12.140625" customWidth="1"/>
    <col min="6" max="6" width="7.28515625" customWidth="1"/>
    <col min="7" max="8" width="49.5703125" customWidth="1"/>
  </cols>
  <sheetData>
    <row r="1" spans="1:8" ht="15.75" customHeight="1">
      <c r="A1" s="52" t="s">
        <v>23123</v>
      </c>
      <c r="B1" s="52" t="s">
        <v>23124</v>
      </c>
      <c r="C1" s="52" t="s">
        <v>21</v>
      </c>
      <c r="D1" s="52" t="s">
        <v>23125</v>
      </c>
      <c r="E1" s="52" t="s">
        <v>23126</v>
      </c>
      <c r="F1" s="52" t="s">
        <v>23127</v>
      </c>
      <c r="G1" s="52" t="s">
        <v>23128</v>
      </c>
      <c r="H1" s="52" t="s">
        <v>1685</v>
      </c>
    </row>
    <row r="2" spans="1:8" ht="15.75" customHeight="1">
      <c r="A2" s="71">
        <v>1</v>
      </c>
      <c r="B2" s="60" t="s">
        <v>23129</v>
      </c>
      <c r="C2" s="60" t="s">
        <v>23130</v>
      </c>
      <c r="D2" s="60" t="s">
        <v>23131</v>
      </c>
      <c r="E2" s="60" t="s">
        <v>23132</v>
      </c>
      <c r="F2" s="60" t="s">
        <v>66</v>
      </c>
      <c r="G2" s="60" t="str">
        <f t="shared" ref="G2:G32" si="0">CONCATENATE(B2," - ",C2)</f>
        <v>XON-CE - ALMOXARIFADO INTERNO (CEARÁ)</v>
      </c>
      <c r="H2" s="60" t="s">
        <v>23132</v>
      </c>
    </row>
    <row r="3" spans="1:8" ht="15.75" customHeight="1">
      <c r="A3" s="71">
        <v>3</v>
      </c>
      <c r="B3" s="60" t="s">
        <v>23133</v>
      </c>
      <c r="C3" s="60" t="s">
        <v>23134</v>
      </c>
      <c r="D3" s="60" t="s">
        <v>23135</v>
      </c>
      <c r="E3" s="60" t="s">
        <v>23132</v>
      </c>
      <c r="F3" s="60" t="s">
        <v>77</v>
      </c>
      <c r="G3" s="60" t="str">
        <f t="shared" si="0"/>
        <v>XON-PB - ALMOXARIFADO INTERNO (PARAÍBA)</v>
      </c>
      <c r="H3" s="60" t="s">
        <v>23132</v>
      </c>
    </row>
    <row r="4" spans="1:8" ht="15.75" customHeight="1">
      <c r="A4" s="71">
        <v>4</v>
      </c>
      <c r="B4" s="60" t="s">
        <v>23136</v>
      </c>
      <c r="C4" s="60" t="s">
        <v>23137</v>
      </c>
      <c r="D4" s="60" t="s">
        <v>23135</v>
      </c>
      <c r="E4" s="60" t="s">
        <v>23132</v>
      </c>
      <c r="F4" s="60" t="s">
        <v>52</v>
      </c>
      <c r="G4" s="60" t="str">
        <f t="shared" si="0"/>
        <v>XON-RN - ALMOXARIFADO INTERNO (RIO GRANDE DO NORTE)</v>
      </c>
      <c r="H4" s="60" t="s">
        <v>23132</v>
      </c>
    </row>
    <row r="5" spans="1:8" ht="15.75" customHeight="1">
      <c r="A5" s="71">
        <v>5</v>
      </c>
      <c r="B5" s="60" t="s">
        <v>23138</v>
      </c>
      <c r="C5" s="60" t="s">
        <v>23139</v>
      </c>
      <c r="D5" s="60" t="s">
        <v>23131</v>
      </c>
      <c r="E5" s="60" t="s">
        <v>23140</v>
      </c>
      <c r="F5" s="60" t="s">
        <v>52</v>
      </c>
      <c r="G5" s="60" t="str">
        <f t="shared" si="0"/>
        <v>XRN-03 - ELY/ ANDERSON (84986690564)</v>
      </c>
      <c r="H5" s="60" t="s">
        <v>23141</v>
      </c>
    </row>
    <row r="6" spans="1:8" ht="15.75" customHeight="1">
      <c r="A6" s="71">
        <v>6</v>
      </c>
      <c r="B6" s="60" t="s">
        <v>23142</v>
      </c>
      <c r="C6" s="60" t="s">
        <v>23143</v>
      </c>
      <c r="D6" s="60" t="s">
        <v>23131</v>
      </c>
      <c r="E6" s="60" t="s">
        <v>23140</v>
      </c>
      <c r="F6" s="60" t="s">
        <v>66</v>
      </c>
      <c r="G6" s="60" t="str">
        <f t="shared" si="0"/>
        <v>XCE-01 - BATISTA E JAIR / (85991669867)</v>
      </c>
      <c r="H6" s="60" t="s">
        <v>23141</v>
      </c>
    </row>
    <row r="7" spans="1:8" ht="15.75" customHeight="1">
      <c r="A7" s="71">
        <v>7</v>
      </c>
      <c r="B7" s="60" t="s">
        <v>23144</v>
      </c>
      <c r="C7" s="60" t="s">
        <v>23145</v>
      </c>
      <c r="D7" s="60" t="s">
        <v>23131</v>
      </c>
      <c r="E7" s="60" t="s">
        <v>23140</v>
      </c>
      <c r="F7" s="60" t="s">
        <v>52</v>
      </c>
      <c r="G7" s="60" t="str">
        <f t="shared" si="0"/>
        <v>XRN-02 - ALDENIR (85991743369)</v>
      </c>
      <c r="H7" s="60" t="s">
        <v>23141</v>
      </c>
    </row>
    <row r="8" spans="1:8" ht="15.75" customHeight="1">
      <c r="A8" s="71">
        <v>11</v>
      </c>
      <c r="B8" s="60" t="s">
        <v>23146</v>
      </c>
      <c r="C8" s="60" t="s">
        <v>12351</v>
      </c>
      <c r="D8" s="60" t="s">
        <v>23131</v>
      </c>
      <c r="E8" s="60" t="s">
        <v>23140</v>
      </c>
      <c r="F8" s="60" t="s">
        <v>66</v>
      </c>
      <c r="G8" s="60" t="str">
        <f t="shared" si="0"/>
        <v>XCE-02 - FRANCISCO JOSE/ FERNANDO (85988636495)</v>
      </c>
      <c r="H8" s="60" t="s">
        <v>23141</v>
      </c>
    </row>
    <row r="9" spans="1:8" ht="15.75" customHeight="1">
      <c r="A9" s="71">
        <v>15</v>
      </c>
      <c r="B9" s="60" t="s">
        <v>23147</v>
      </c>
      <c r="C9" s="60" t="s">
        <v>6992</v>
      </c>
      <c r="D9" s="60" t="s">
        <v>23131</v>
      </c>
      <c r="E9" s="60" t="s">
        <v>23140</v>
      </c>
      <c r="F9" s="60" t="s">
        <v>66</v>
      </c>
      <c r="G9" s="60" t="str">
        <f t="shared" si="0"/>
        <v>XCE-13 - JEFESSON FREITAS/ ANDERSON (85981351805)</v>
      </c>
      <c r="H9" s="60" t="s">
        <v>23148</v>
      </c>
    </row>
    <row r="10" spans="1:8" ht="15.75" customHeight="1">
      <c r="A10" s="71">
        <v>17</v>
      </c>
      <c r="B10" s="60" t="s">
        <v>23149</v>
      </c>
      <c r="C10" s="60" t="s">
        <v>12963</v>
      </c>
      <c r="D10" s="60" t="s">
        <v>23131</v>
      </c>
      <c r="E10" s="60" t="s">
        <v>23140</v>
      </c>
      <c r="F10" s="60" t="s">
        <v>66</v>
      </c>
      <c r="G10" s="60" t="str">
        <f t="shared" si="0"/>
        <v>XCE-04 - JOAO VICTOR</v>
      </c>
      <c r="H10" s="60" t="s">
        <v>23148</v>
      </c>
    </row>
    <row r="11" spans="1:8" ht="15.75" customHeight="1">
      <c r="A11" s="71">
        <v>21</v>
      </c>
      <c r="B11" s="60" t="s">
        <v>23150</v>
      </c>
      <c r="C11" s="60" t="s">
        <v>4401</v>
      </c>
      <c r="D11" s="60" t="s">
        <v>23131</v>
      </c>
      <c r="E11" s="60" t="s">
        <v>23140</v>
      </c>
      <c r="F11" s="60" t="s">
        <v>66</v>
      </c>
      <c r="G11" s="60" t="str">
        <f t="shared" si="0"/>
        <v>XCE-05 - LEONARDO FERREIRA/ VALMIR (85985946718)</v>
      </c>
      <c r="H11" s="60" t="s">
        <v>23148</v>
      </c>
    </row>
    <row r="12" spans="1:8" ht="15.75" customHeight="1">
      <c r="A12" s="71">
        <v>45</v>
      </c>
      <c r="B12" s="60" t="s">
        <v>23151</v>
      </c>
      <c r="C12" s="60" t="s">
        <v>2372</v>
      </c>
      <c r="D12" s="60" t="s">
        <v>23131</v>
      </c>
      <c r="E12" s="60" t="s">
        <v>23140</v>
      </c>
      <c r="F12" s="60" t="s">
        <v>66</v>
      </c>
      <c r="G12" s="60" t="str">
        <f t="shared" si="0"/>
        <v>XCE-12 - JOÃO PAULO/ LUCAS (85989820412)</v>
      </c>
      <c r="H12" s="60" t="s">
        <v>23148</v>
      </c>
    </row>
    <row r="13" spans="1:8" ht="15.75" customHeight="1">
      <c r="A13" s="71">
        <v>55</v>
      </c>
      <c r="B13" s="60" t="s">
        <v>23152</v>
      </c>
      <c r="C13" s="60" t="s">
        <v>23153</v>
      </c>
      <c r="D13" s="60" t="s">
        <v>23135</v>
      </c>
      <c r="E13" s="60" t="s">
        <v>23154</v>
      </c>
      <c r="F13" s="60" t="s">
        <v>77</v>
      </c>
      <c r="G13" s="60" t="str">
        <f t="shared" si="0"/>
        <v>XPB-01 - PABLO OLIVEIRA E AGNO SERGIO</v>
      </c>
      <c r="H13" s="60" t="s">
        <v>23148</v>
      </c>
    </row>
    <row r="14" spans="1:8" ht="15.75" customHeight="1">
      <c r="A14" s="71">
        <v>56</v>
      </c>
      <c r="B14" s="60" t="s">
        <v>23155</v>
      </c>
      <c r="C14" s="60" t="s">
        <v>2734</v>
      </c>
      <c r="D14" s="60" t="s">
        <v>23135</v>
      </c>
      <c r="E14" s="60" t="s">
        <v>23154</v>
      </c>
      <c r="F14" s="60" t="s">
        <v>77</v>
      </c>
      <c r="G14" s="60" t="str">
        <f t="shared" si="0"/>
        <v>XPB-02 - CARLOS EMILIANO E LUIZ FERNANDO</v>
      </c>
      <c r="H14" s="60" t="s">
        <v>23148</v>
      </c>
    </row>
    <row r="15" spans="1:8" ht="15.75" customHeight="1">
      <c r="A15" s="71">
        <v>57</v>
      </c>
      <c r="B15" s="60" t="s">
        <v>23156</v>
      </c>
      <c r="C15" s="60" t="s">
        <v>23157</v>
      </c>
      <c r="D15" s="60" t="s">
        <v>23135</v>
      </c>
      <c r="E15" s="60" t="s">
        <v>23154</v>
      </c>
      <c r="F15" s="60" t="s">
        <v>77</v>
      </c>
      <c r="G15" s="60" t="str">
        <f t="shared" si="0"/>
        <v>XPB-03 - ROBSON LEONARDO</v>
      </c>
      <c r="H15" s="60" t="s">
        <v>23148</v>
      </c>
    </row>
    <row r="16" spans="1:8" ht="15.75" customHeight="1">
      <c r="A16" s="71">
        <v>59</v>
      </c>
      <c r="B16" s="60" t="s">
        <v>23158</v>
      </c>
      <c r="C16" s="60" t="s">
        <v>23159</v>
      </c>
      <c r="D16" s="60" t="s">
        <v>23135</v>
      </c>
      <c r="E16" s="60" t="s">
        <v>23154</v>
      </c>
      <c r="F16" s="60" t="s">
        <v>77</v>
      </c>
      <c r="G16" s="60" t="str">
        <f t="shared" si="0"/>
        <v>XPB-05 - RANIERE E FRANCISCO (SABIÁ)</v>
      </c>
      <c r="H16" s="60" t="s">
        <v>23148</v>
      </c>
    </row>
    <row r="17" spans="1:8" ht="15.75" customHeight="1">
      <c r="A17" s="71">
        <v>60</v>
      </c>
      <c r="B17" s="60" t="s">
        <v>23160</v>
      </c>
      <c r="C17" s="60" t="s">
        <v>23161</v>
      </c>
      <c r="D17" s="60" t="s">
        <v>23135</v>
      </c>
      <c r="E17" s="60" t="s">
        <v>23154</v>
      </c>
      <c r="F17" s="60" t="s">
        <v>77</v>
      </c>
      <c r="G17" s="60" t="str">
        <f t="shared" si="0"/>
        <v>XPB-06 - BRENO GUEDES E ELIONAI</v>
      </c>
      <c r="H17" s="60" t="s">
        <v>23148</v>
      </c>
    </row>
    <row r="18" spans="1:8" ht="15.75" customHeight="1">
      <c r="A18" s="71">
        <v>61</v>
      </c>
      <c r="B18" s="60" t="s">
        <v>23162</v>
      </c>
      <c r="C18" s="60" t="s">
        <v>23163</v>
      </c>
      <c r="D18" s="60" t="s">
        <v>23135</v>
      </c>
      <c r="E18" s="60" t="s">
        <v>23154</v>
      </c>
      <c r="F18" s="60" t="s">
        <v>77</v>
      </c>
      <c r="G18" s="60" t="str">
        <f t="shared" si="0"/>
        <v>XPB-04 - WELLINGTON BRONZEADO E ISAAC</v>
      </c>
      <c r="H18" s="60" t="s">
        <v>23148</v>
      </c>
    </row>
    <row r="19" spans="1:8" ht="15.75" customHeight="1">
      <c r="A19" s="71" t="s">
        <v>1305</v>
      </c>
      <c r="B19" s="60" t="s">
        <v>23164</v>
      </c>
      <c r="C19" s="60" t="s">
        <v>1306</v>
      </c>
      <c r="D19" s="60" t="s">
        <v>23131</v>
      </c>
      <c r="E19" s="60" t="s">
        <v>23140</v>
      </c>
      <c r="F19" s="60" t="s">
        <v>52</v>
      </c>
      <c r="G19" s="60" t="str">
        <f t="shared" si="0"/>
        <v>XRN-01 - PAULO ROBERTO (84996063007)</v>
      </c>
      <c r="H19" s="60" t="s">
        <v>23148</v>
      </c>
    </row>
    <row r="20" spans="1:8" ht="15.75" customHeight="1">
      <c r="A20" s="71" t="s">
        <v>1256</v>
      </c>
      <c r="B20" s="60" t="s">
        <v>23165</v>
      </c>
      <c r="C20" s="60" t="s">
        <v>13400</v>
      </c>
      <c r="D20" s="60" t="s">
        <v>23131</v>
      </c>
      <c r="E20" s="60" t="s">
        <v>23140</v>
      </c>
      <c r="F20" s="60" t="s">
        <v>66</v>
      </c>
      <c r="G20" s="60" t="str">
        <f t="shared" si="0"/>
        <v>XCE-08 - DANIEL MELO</v>
      </c>
      <c r="H20" s="60" t="s">
        <v>23166</v>
      </c>
    </row>
    <row r="21" spans="1:8" ht="15.75" customHeight="1">
      <c r="A21" s="71" t="s">
        <v>1319</v>
      </c>
      <c r="B21" s="60" t="s">
        <v>23167</v>
      </c>
      <c r="C21" s="60" t="s">
        <v>1320</v>
      </c>
      <c r="D21" s="60" t="s">
        <v>23131</v>
      </c>
      <c r="E21" s="60" t="s">
        <v>23140</v>
      </c>
      <c r="F21" s="60" t="s">
        <v>66</v>
      </c>
      <c r="G21" s="60" t="str">
        <f t="shared" si="0"/>
        <v>XCE-10 - EVANILDO/ DELANO (85991198015)</v>
      </c>
      <c r="H21" s="60" t="s">
        <v>23148</v>
      </c>
    </row>
    <row r="22" spans="1:8" ht="15">
      <c r="A22" s="71" t="s">
        <v>1242</v>
      </c>
      <c r="B22" s="60" t="s">
        <v>23168</v>
      </c>
      <c r="C22" s="60" t="s">
        <v>1244</v>
      </c>
      <c r="D22" s="60" t="s">
        <v>23131</v>
      </c>
      <c r="E22" s="60" t="s">
        <v>23140</v>
      </c>
      <c r="F22" s="60" t="s">
        <v>66</v>
      </c>
      <c r="G22" s="60" t="str">
        <f t="shared" si="0"/>
        <v>XCE-09 - ALEF/ CAIKY (85998135803)</v>
      </c>
      <c r="H22" s="60" t="s">
        <v>23148</v>
      </c>
    </row>
    <row r="23" spans="1:8" ht="15">
      <c r="A23" s="71" t="s">
        <v>3970</v>
      </c>
      <c r="B23" s="60" t="s">
        <v>23169</v>
      </c>
      <c r="C23" s="60" t="s">
        <v>6551</v>
      </c>
      <c r="D23" s="60" t="s">
        <v>23131</v>
      </c>
      <c r="E23" s="60" t="s">
        <v>23140</v>
      </c>
      <c r="F23" s="60" t="s">
        <v>66</v>
      </c>
      <c r="G23" s="60" t="str">
        <f t="shared" si="0"/>
        <v>XCE-11 - FRANCISCO/ WILL (85991442161)</v>
      </c>
      <c r="H23" s="60" t="s">
        <v>23148</v>
      </c>
    </row>
    <row r="24" spans="1:8" ht="15">
      <c r="A24" s="71" t="s">
        <v>2523</v>
      </c>
      <c r="B24" s="60" t="s">
        <v>23170</v>
      </c>
      <c r="C24" s="60" t="s">
        <v>2524</v>
      </c>
      <c r="D24" s="60" t="s">
        <v>23131</v>
      </c>
      <c r="E24" s="60" t="s">
        <v>23140</v>
      </c>
      <c r="F24" s="60" t="s">
        <v>66</v>
      </c>
      <c r="G24" s="60" t="str">
        <f t="shared" si="0"/>
        <v>XCE-07 - JOAQUIM GOMES/ ODAIL (85996525161)</v>
      </c>
      <c r="H24" s="60" t="s">
        <v>23148</v>
      </c>
    </row>
    <row r="25" spans="1:8" ht="15">
      <c r="A25" s="71" t="s">
        <v>23171</v>
      </c>
      <c r="B25" s="60" t="s">
        <v>23131</v>
      </c>
      <c r="C25" s="60" t="s">
        <v>23131</v>
      </c>
      <c r="D25" s="60" t="s">
        <v>23131</v>
      </c>
      <c r="E25" s="60" t="s">
        <v>23140</v>
      </c>
      <c r="F25" s="60" t="s">
        <v>66</v>
      </c>
      <c r="G25" s="60" t="str">
        <f t="shared" si="0"/>
        <v>ALARES - ALARES</v>
      </c>
      <c r="H25" s="60" t="s">
        <v>23140</v>
      </c>
    </row>
    <row r="26" spans="1:8" ht="15">
      <c r="A26" s="71" t="s">
        <v>5939</v>
      </c>
      <c r="B26" s="60" t="s">
        <v>23172</v>
      </c>
      <c r="C26" s="60" t="s">
        <v>5940</v>
      </c>
      <c r="D26" s="60" t="s">
        <v>23131</v>
      </c>
      <c r="E26" s="60" t="s">
        <v>23140</v>
      </c>
      <c r="F26" s="60" t="s">
        <v>66</v>
      </c>
      <c r="G26" s="60" t="str">
        <f t="shared" si="0"/>
        <v>XCE-03 - FERNANDO/ MAURÍCIO (85982026260)</v>
      </c>
      <c r="H26" s="60" t="s">
        <v>23141</v>
      </c>
    </row>
    <row r="27" spans="1:8" ht="15">
      <c r="A27" s="19" t="s">
        <v>4060</v>
      </c>
      <c r="B27" s="19" t="s">
        <v>23173</v>
      </c>
      <c r="C27" s="19" t="s">
        <v>4061</v>
      </c>
      <c r="D27" s="19" t="s">
        <v>23131</v>
      </c>
      <c r="E27" s="19" t="s">
        <v>23174</v>
      </c>
      <c r="F27" s="19" t="s">
        <v>52</v>
      </c>
      <c r="G27" s="60" t="str">
        <f t="shared" si="0"/>
        <v>XRN-04 - HÉLDER (84998410790)</v>
      </c>
      <c r="H27" s="19" t="s">
        <v>23140</v>
      </c>
    </row>
    <row r="28" spans="1:8" ht="15">
      <c r="A28" s="19" t="s">
        <v>2740</v>
      </c>
      <c r="B28" s="19" t="s">
        <v>23175</v>
      </c>
      <c r="C28" s="19" t="s">
        <v>2741</v>
      </c>
      <c r="D28" s="19" t="s">
        <v>23131</v>
      </c>
      <c r="E28" s="19" t="s">
        <v>23141</v>
      </c>
      <c r="F28" s="19" t="s">
        <v>52</v>
      </c>
      <c r="G28" s="60" t="str">
        <f t="shared" si="0"/>
        <v>XPRN-01 - DEDA (84991662573)</v>
      </c>
      <c r="H28" s="19" t="s">
        <v>23140</v>
      </c>
    </row>
    <row r="29" spans="1:8" ht="15">
      <c r="A29" s="19" t="s">
        <v>11756</v>
      </c>
      <c r="B29" s="19" t="s">
        <v>23176</v>
      </c>
      <c r="C29" s="19" t="s">
        <v>11757</v>
      </c>
      <c r="D29" s="19" t="s">
        <v>23131</v>
      </c>
      <c r="E29" s="19" t="s">
        <v>23140</v>
      </c>
      <c r="F29" s="19" t="s">
        <v>66</v>
      </c>
      <c r="G29" s="60" t="str">
        <f t="shared" si="0"/>
        <v>XCE-14 - YURY NEUTON (85996923320)</v>
      </c>
      <c r="H29" s="19" t="s">
        <v>23140</v>
      </c>
    </row>
    <row r="30" spans="1:8" ht="15">
      <c r="A30" s="19" t="s">
        <v>16986</v>
      </c>
      <c r="B30" s="19" t="s">
        <v>23177</v>
      </c>
      <c r="C30" s="19" t="s">
        <v>23178</v>
      </c>
      <c r="D30" s="19" t="s">
        <v>23131</v>
      </c>
      <c r="E30" s="19" t="s">
        <v>23179</v>
      </c>
      <c r="F30" s="19" t="s">
        <v>66</v>
      </c>
      <c r="G30" s="60" t="str">
        <f t="shared" si="0"/>
        <v>XCE-15 - AMARO INSTALAÇÕES (85981396733)</v>
      </c>
      <c r="H30" s="19" t="s">
        <v>23140</v>
      </c>
    </row>
    <row r="31" spans="1:8" ht="15">
      <c r="A31" s="19" t="s">
        <v>12655</v>
      </c>
      <c r="B31" s="19" t="s">
        <v>23180</v>
      </c>
      <c r="C31" s="19" t="s">
        <v>12656</v>
      </c>
      <c r="D31" s="19" t="s">
        <v>23131</v>
      </c>
      <c r="E31" s="19" t="s">
        <v>23179</v>
      </c>
      <c r="F31" s="19" t="s">
        <v>77</v>
      </c>
      <c r="G31" s="60" t="str">
        <f t="shared" si="0"/>
        <v>XPB-07 - CARLOS EDUARDO (88997640024)</v>
      </c>
    </row>
    <row r="32" spans="1:8" ht="15">
      <c r="A32" s="19" t="s">
        <v>13790</v>
      </c>
      <c r="B32" s="19" t="s">
        <v>23181</v>
      </c>
      <c r="C32" s="19" t="s">
        <v>13791</v>
      </c>
      <c r="D32" s="19" t="s">
        <v>23131</v>
      </c>
      <c r="E32" s="19" t="s">
        <v>23140</v>
      </c>
      <c r="F32" s="19" t="s">
        <v>66</v>
      </c>
      <c r="G32" s="60" t="str">
        <f t="shared" si="0"/>
        <v>XCE-16 - FERNANDO SOUZA (85996616671)</v>
      </c>
      <c r="H32" s="19" t="s">
        <v>23140</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D1006"/>
  <sheetViews>
    <sheetView workbookViewId="0"/>
  </sheetViews>
  <sheetFormatPr defaultColWidth="12.5703125" defaultRowHeight="15.75" customHeight="1"/>
  <cols>
    <col min="1" max="2" width="4.85546875" customWidth="1"/>
    <col min="4" max="5" width="20.7109375" customWidth="1"/>
  </cols>
  <sheetData>
    <row r="1" spans="1:30" ht="15.75" customHeight="1">
      <c r="A1" s="72" t="s">
        <v>23182</v>
      </c>
      <c r="B1" s="72" t="s">
        <v>23183</v>
      </c>
      <c r="C1" s="73" t="s">
        <v>23184</v>
      </c>
      <c r="D1" s="72" t="s">
        <v>23185</v>
      </c>
      <c r="E1" s="72" t="s">
        <v>23186</v>
      </c>
      <c r="F1" s="74" t="s">
        <v>23187</v>
      </c>
      <c r="G1" s="29">
        <f>SUM(D3:D45)</f>
        <v>0</v>
      </c>
      <c r="H1" s="29"/>
      <c r="I1" s="29"/>
      <c r="J1" s="29"/>
      <c r="K1" s="29"/>
      <c r="L1" s="29"/>
      <c r="M1" s="29"/>
      <c r="N1" s="29"/>
      <c r="O1" s="29"/>
      <c r="P1" s="29"/>
      <c r="Q1" s="29"/>
      <c r="R1" s="29"/>
      <c r="S1" s="29"/>
      <c r="T1" s="29"/>
      <c r="U1" s="29"/>
      <c r="V1" s="29"/>
      <c r="W1" s="29"/>
      <c r="X1" s="29"/>
      <c r="Y1" s="29"/>
      <c r="Z1" s="29"/>
      <c r="AA1" s="29"/>
      <c r="AB1" s="29"/>
      <c r="AC1" s="29"/>
      <c r="AD1" s="29"/>
    </row>
    <row r="2" spans="1:30" ht="15.75" customHeight="1">
      <c r="A2" s="75"/>
      <c r="B2" s="28">
        <v>1</v>
      </c>
      <c r="C2" s="76">
        <v>44942</v>
      </c>
      <c r="D2" s="29">
        <f>COUNTIFS(Os!I:I,$C2,Os!M:M,"Concluído")</f>
        <v>0</v>
      </c>
      <c r="E2" s="29">
        <f>D2</f>
        <v>0</v>
      </c>
      <c r="F2" s="77">
        <f t="shared" ref="F2:F256" si="0">E2/B2</f>
        <v>0</v>
      </c>
      <c r="H2" s="29"/>
      <c r="I2" s="29"/>
      <c r="J2" s="29"/>
      <c r="K2" s="29"/>
      <c r="L2" s="29"/>
      <c r="M2" s="29"/>
      <c r="N2" s="29"/>
      <c r="O2" s="29"/>
      <c r="P2" s="29"/>
      <c r="Q2" s="29"/>
      <c r="R2" s="29"/>
      <c r="S2" s="29"/>
      <c r="T2" s="29"/>
      <c r="U2" s="29"/>
      <c r="V2" s="29"/>
      <c r="W2" s="29"/>
      <c r="X2" s="29"/>
      <c r="Y2" s="29"/>
      <c r="Z2" s="29"/>
      <c r="AA2" s="29"/>
      <c r="AB2" s="29"/>
      <c r="AC2" s="29"/>
      <c r="AD2" s="29"/>
    </row>
    <row r="3" spans="1:30" ht="15.75" customHeight="1">
      <c r="A3" s="75"/>
      <c r="B3" s="28">
        <v>2</v>
      </c>
      <c r="C3" s="76">
        <v>44943</v>
      </c>
      <c r="D3" s="29">
        <f>COUNTIFS(Os!I:I,$C3,Os!M:M,"Concluído")</f>
        <v>0</v>
      </c>
      <c r="E3" s="29">
        <f t="shared" ref="E3:E17" si="1">D3+E2</f>
        <v>0</v>
      </c>
      <c r="F3" s="77">
        <f t="shared" si="0"/>
        <v>0</v>
      </c>
      <c r="H3" s="29"/>
      <c r="I3" s="29"/>
      <c r="J3" s="29"/>
      <c r="K3" s="29"/>
      <c r="L3" s="29"/>
      <c r="M3" s="29"/>
      <c r="N3" s="29"/>
      <c r="O3" s="29"/>
      <c r="P3" s="29"/>
      <c r="Q3" s="29"/>
      <c r="R3" s="29"/>
      <c r="S3" s="29"/>
      <c r="T3" s="29"/>
      <c r="U3" s="29"/>
      <c r="V3" s="29"/>
      <c r="W3" s="29"/>
      <c r="X3" s="29"/>
      <c r="Y3" s="29"/>
      <c r="Z3" s="29"/>
      <c r="AA3" s="29"/>
      <c r="AB3" s="29"/>
      <c r="AC3" s="29"/>
      <c r="AD3" s="29"/>
    </row>
    <row r="4" spans="1:30" ht="15.75" customHeight="1">
      <c r="A4" s="28"/>
      <c r="B4" s="28">
        <v>3</v>
      </c>
      <c r="C4" s="76">
        <v>44944</v>
      </c>
      <c r="D4" s="29">
        <f>COUNTIFS(Os!I:I,$C4,Os!M:M,"Concluído")</f>
        <v>0</v>
      </c>
      <c r="E4" s="29">
        <f t="shared" si="1"/>
        <v>0</v>
      </c>
      <c r="F4" s="77">
        <f t="shared" si="0"/>
        <v>0</v>
      </c>
      <c r="H4" s="29"/>
      <c r="I4" s="29"/>
      <c r="J4" s="29"/>
      <c r="K4" s="29"/>
      <c r="L4" s="29"/>
      <c r="M4" s="29"/>
      <c r="N4" s="29"/>
      <c r="O4" s="29"/>
      <c r="P4" s="29"/>
      <c r="Q4" s="29"/>
      <c r="R4" s="29"/>
      <c r="S4" s="29"/>
      <c r="T4" s="29"/>
      <c r="U4" s="29"/>
      <c r="V4" s="29"/>
      <c r="W4" s="29"/>
      <c r="X4" s="29"/>
      <c r="Y4" s="29"/>
      <c r="Z4" s="29"/>
      <c r="AA4" s="29"/>
      <c r="AB4" s="29"/>
      <c r="AC4" s="29"/>
      <c r="AD4" s="29"/>
    </row>
    <row r="5" spans="1:30" ht="15.75" customHeight="1">
      <c r="A5" s="28"/>
      <c r="B5" s="28">
        <v>4</v>
      </c>
      <c r="C5" s="76">
        <f t="shared" ref="C5:C259" si="2">C4+1</f>
        <v>44945</v>
      </c>
      <c r="D5" s="29">
        <f>COUNTIFS(Os!I:I,$C5,Os!M:M,"Concluído")</f>
        <v>0</v>
      </c>
      <c r="E5" s="29">
        <f t="shared" si="1"/>
        <v>0</v>
      </c>
      <c r="F5" s="77">
        <f t="shared" si="0"/>
        <v>0</v>
      </c>
      <c r="H5" s="29"/>
      <c r="I5" s="29"/>
      <c r="J5" s="29"/>
      <c r="K5" s="29"/>
      <c r="L5" s="29"/>
      <c r="M5" s="29"/>
      <c r="N5" s="29"/>
      <c r="O5" s="29"/>
      <c r="P5" s="29"/>
      <c r="Q5" s="29"/>
      <c r="R5" s="29"/>
      <c r="S5" s="29"/>
      <c r="T5" s="29"/>
      <c r="U5" s="29"/>
      <c r="V5" s="29"/>
      <c r="W5" s="29"/>
      <c r="X5" s="29"/>
      <c r="Y5" s="29"/>
      <c r="Z5" s="29"/>
      <c r="AA5" s="29"/>
      <c r="AB5" s="29"/>
      <c r="AC5" s="29"/>
      <c r="AD5" s="29"/>
    </row>
    <row r="6" spans="1:30" ht="15.75" customHeight="1">
      <c r="A6" s="28"/>
      <c r="B6" s="28">
        <v>5</v>
      </c>
      <c r="C6" s="76">
        <f t="shared" si="2"/>
        <v>44946</v>
      </c>
      <c r="D6" s="29">
        <f>COUNTIFS(Os!I:I,$C6,Os!M:M,"Concluído")</f>
        <v>0</v>
      </c>
      <c r="E6" s="29">
        <f t="shared" si="1"/>
        <v>0</v>
      </c>
      <c r="F6" s="77">
        <f t="shared" si="0"/>
        <v>0</v>
      </c>
      <c r="H6" s="29"/>
      <c r="I6" s="29"/>
      <c r="J6" s="29"/>
      <c r="K6" s="29"/>
      <c r="L6" s="29"/>
      <c r="M6" s="29"/>
      <c r="N6" s="29"/>
      <c r="O6" s="29"/>
      <c r="P6" s="29"/>
      <c r="Q6" s="29"/>
      <c r="R6" s="29"/>
      <c r="S6" s="29"/>
      <c r="T6" s="29"/>
      <c r="U6" s="29"/>
      <c r="V6" s="29"/>
      <c r="W6" s="29"/>
      <c r="X6" s="29"/>
      <c r="Y6" s="29"/>
      <c r="Z6" s="29"/>
      <c r="AA6" s="29"/>
      <c r="AB6" s="29"/>
      <c r="AC6" s="29"/>
      <c r="AD6" s="29"/>
    </row>
    <row r="7" spans="1:30" ht="15.75" customHeight="1">
      <c r="A7" s="28"/>
      <c r="B7" s="28">
        <v>6</v>
      </c>
      <c r="C7" s="76">
        <f t="shared" si="2"/>
        <v>44947</v>
      </c>
      <c r="D7" s="29">
        <f>COUNTIFS(Os!I:I,$C7,Os!M:M,"Concluído")</f>
        <v>0</v>
      </c>
      <c r="E7" s="29">
        <f t="shared" si="1"/>
        <v>0</v>
      </c>
      <c r="F7" s="77">
        <f t="shared" si="0"/>
        <v>0</v>
      </c>
      <c r="H7" s="29"/>
      <c r="I7" s="29"/>
      <c r="J7" s="29"/>
      <c r="K7" s="29"/>
      <c r="L7" s="29"/>
      <c r="M7" s="29"/>
      <c r="N7" s="29"/>
      <c r="O7" s="29"/>
      <c r="P7" s="29"/>
      <c r="Q7" s="29"/>
      <c r="R7" s="29"/>
      <c r="S7" s="29"/>
      <c r="T7" s="29"/>
      <c r="U7" s="29"/>
      <c r="V7" s="29"/>
      <c r="W7" s="29"/>
      <c r="X7" s="29"/>
      <c r="Y7" s="29"/>
      <c r="Z7" s="29"/>
      <c r="AA7" s="29"/>
      <c r="AB7" s="29"/>
      <c r="AC7" s="29"/>
      <c r="AD7" s="29"/>
    </row>
    <row r="8" spans="1:30" ht="15.75" customHeight="1">
      <c r="A8" s="28"/>
      <c r="B8" s="28">
        <v>7</v>
      </c>
      <c r="C8" s="76">
        <f t="shared" si="2"/>
        <v>44948</v>
      </c>
      <c r="D8" s="29">
        <f>COUNTIFS(Os!I:I,$C8,Os!M:M,"Concluído")</f>
        <v>0</v>
      </c>
      <c r="E8" s="29">
        <f t="shared" si="1"/>
        <v>0</v>
      </c>
      <c r="F8" s="77">
        <f t="shared" si="0"/>
        <v>0</v>
      </c>
      <c r="H8" s="29"/>
      <c r="I8" s="29"/>
      <c r="J8" s="29"/>
      <c r="K8" s="29"/>
      <c r="L8" s="29"/>
      <c r="M8" s="29"/>
      <c r="N8" s="29"/>
      <c r="O8" s="29"/>
      <c r="P8" s="29"/>
      <c r="Q8" s="29"/>
      <c r="R8" s="29"/>
      <c r="S8" s="29"/>
      <c r="T8" s="29"/>
      <c r="U8" s="29"/>
      <c r="V8" s="29"/>
      <c r="W8" s="29"/>
      <c r="X8" s="29"/>
      <c r="Y8" s="29"/>
      <c r="Z8" s="29"/>
      <c r="AA8" s="29"/>
      <c r="AB8" s="29"/>
      <c r="AC8" s="29"/>
      <c r="AD8" s="29"/>
    </row>
    <row r="9" spans="1:30" ht="15.75" customHeight="1">
      <c r="A9" s="28"/>
      <c r="B9" s="28">
        <v>8</v>
      </c>
      <c r="C9" s="76">
        <f t="shared" si="2"/>
        <v>44949</v>
      </c>
      <c r="D9" s="29">
        <f>COUNTIFS(Os!I:I,$C9,Os!M:M,"Concluído")</f>
        <v>0</v>
      </c>
      <c r="E9" s="29">
        <f t="shared" si="1"/>
        <v>0</v>
      </c>
      <c r="F9" s="77">
        <f t="shared" si="0"/>
        <v>0</v>
      </c>
      <c r="H9" s="29"/>
      <c r="I9" s="29"/>
      <c r="J9" s="29"/>
      <c r="K9" s="29"/>
      <c r="L9" s="29"/>
      <c r="M9" s="29"/>
      <c r="N9" s="29"/>
      <c r="O9" s="29"/>
      <c r="P9" s="29"/>
      <c r="Q9" s="29"/>
      <c r="R9" s="29"/>
      <c r="S9" s="29"/>
      <c r="T9" s="29"/>
      <c r="U9" s="29"/>
      <c r="V9" s="29"/>
      <c r="W9" s="29"/>
      <c r="X9" s="29"/>
      <c r="Y9" s="29"/>
      <c r="Z9" s="29"/>
      <c r="AA9" s="29"/>
      <c r="AB9" s="29"/>
      <c r="AC9" s="29"/>
      <c r="AD9" s="29"/>
    </row>
    <row r="10" spans="1:30" ht="15.75" customHeight="1">
      <c r="A10" s="28"/>
      <c r="B10" s="28">
        <v>9</v>
      </c>
      <c r="C10" s="76">
        <f t="shared" si="2"/>
        <v>44950</v>
      </c>
      <c r="D10" s="29">
        <f>COUNTIFS(Os!I:I,$C10,Os!M:M,"Concluído")</f>
        <v>0</v>
      </c>
      <c r="E10" s="29">
        <f t="shared" si="1"/>
        <v>0</v>
      </c>
      <c r="F10" s="77">
        <f t="shared" si="0"/>
        <v>0</v>
      </c>
      <c r="H10" s="29"/>
      <c r="I10" s="29"/>
      <c r="J10" s="29"/>
      <c r="K10" s="29"/>
      <c r="L10" s="29"/>
      <c r="M10" s="29"/>
      <c r="N10" s="29"/>
      <c r="O10" s="29"/>
      <c r="P10" s="29"/>
      <c r="Q10" s="29"/>
      <c r="R10" s="29"/>
      <c r="S10" s="29"/>
      <c r="T10" s="29"/>
      <c r="U10" s="29"/>
      <c r="V10" s="29"/>
      <c r="W10" s="29"/>
      <c r="X10" s="29"/>
      <c r="Y10" s="29"/>
      <c r="Z10" s="29"/>
      <c r="AA10" s="29"/>
      <c r="AB10" s="29"/>
      <c r="AC10" s="29"/>
      <c r="AD10" s="29"/>
    </row>
    <row r="11" spans="1:30" ht="15.75" customHeight="1">
      <c r="A11" s="28"/>
      <c r="B11" s="28">
        <v>10</v>
      </c>
      <c r="C11" s="76">
        <f t="shared" si="2"/>
        <v>44951</v>
      </c>
      <c r="D11" s="29">
        <f>COUNTIFS(Os!I:I,$C11,Os!M:M,"Concluído")</f>
        <v>0</v>
      </c>
      <c r="E11" s="29">
        <f t="shared" si="1"/>
        <v>0</v>
      </c>
      <c r="F11" s="77">
        <f t="shared" si="0"/>
        <v>0</v>
      </c>
      <c r="H11" s="29"/>
      <c r="I11" s="29"/>
      <c r="J11" s="29"/>
      <c r="K11" s="29"/>
      <c r="L11" s="29"/>
      <c r="M11" s="29"/>
      <c r="N11" s="29"/>
      <c r="O11" s="29"/>
      <c r="P11" s="29"/>
      <c r="Q11" s="29"/>
      <c r="R11" s="29"/>
      <c r="S11" s="29"/>
      <c r="T11" s="29"/>
      <c r="U11" s="29"/>
      <c r="V11" s="29"/>
      <c r="W11" s="29"/>
      <c r="X11" s="29"/>
      <c r="Y11" s="29"/>
      <c r="Z11" s="29"/>
      <c r="AA11" s="29"/>
      <c r="AB11" s="29"/>
      <c r="AC11" s="29"/>
      <c r="AD11" s="29"/>
    </row>
    <row r="12" spans="1:30" ht="15.75" customHeight="1">
      <c r="A12" s="28"/>
      <c r="B12" s="28">
        <v>11</v>
      </c>
      <c r="C12" s="76">
        <f t="shared" si="2"/>
        <v>44952</v>
      </c>
      <c r="D12" s="29">
        <f>COUNTIFS(Os!I:I,$C12,Os!M:M,"Concluído")</f>
        <v>0</v>
      </c>
      <c r="E12" s="29">
        <f t="shared" si="1"/>
        <v>0</v>
      </c>
      <c r="F12" s="77">
        <f t="shared" si="0"/>
        <v>0</v>
      </c>
      <c r="H12" s="29"/>
      <c r="I12" s="29"/>
      <c r="J12" s="29"/>
      <c r="K12" s="29"/>
      <c r="L12" s="29"/>
      <c r="M12" s="29"/>
      <c r="N12" s="29"/>
      <c r="O12" s="29"/>
      <c r="P12" s="29"/>
      <c r="Q12" s="29"/>
      <c r="R12" s="29"/>
      <c r="S12" s="29"/>
      <c r="T12" s="29"/>
      <c r="U12" s="29"/>
      <c r="V12" s="29"/>
      <c r="W12" s="29"/>
      <c r="X12" s="29"/>
      <c r="Y12" s="29"/>
      <c r="Z12" s="29"/>
      <c r="AA12" s="29"/>
      <c r="AB12" s="29"/>
      <c r="AC12" s="29"/>
      <c r="AD12" s="29"/>
    </row>
    <row r="13" spans="1:30" ht="15.75" customHeight="1">
      <c r="A13" s="28"/>
      <c r="B13" s="28">
        <v>12</v>
      </c>
      <c r="C13" s="76">
        <f t="shared" si="2"/>
        <v>44953</v>
      </c>
      <c r="D13" s="29">
        <f>COUNTIFS(Os!I:I,$C13,Os!M:M,"Concluído")</f>
        <v>0</v>
      </c>
      <c r="E13" s="29">
        <f t="shared" si="1"/>
        <v>0</v>
      </c>
      <c r="F13" s="77">
        <f t="shared" si="0"/>
        <v>0</v>
      </c>
      <c r="H13" s="29"/>
      <c r="I13" s="29"/>
      <c r="J13" s="29"/>
      <c r="K13" s="29"/>
      <c r="L13" s="29"/>
      <c r="M13" s="29"/>
      <c r="N13" s="29"/>
      <c r="O13" s="29"/>
      <c r="P13" s="29"/>
      <c r="Q13" s="29"/>
      <c r="R13" s="29"/>
      <c r="S13" s="29"/>
      <c r="T13" s="29"/>
      <c r="U13" s="29"/>
      <c r="V13" s="29"/>
      <c r="W13" s="29"/>
      <c r="X13" s="29"/>
      <c r="Y13" s="29"/>
      <c r="Z13" s="29"/>
      <c r="AA13" s="29"/>
      <c r="AB13" s="29"/>
      <c r="AC13" s="29"/>
      <c r="AD13" s="29"/>
    </row>
    <row r="14" spans="1:30" ht="15.75" customHeight="1">
      <c r="A14" s="28"/>
      <c r="B14" s="28">
        <v>13</v>
      </c>
      <c r="C14" s="76">
        <f t="shared" si="2"/>
        <v>44954</v>
      </c>
      <c r="D14" s="29">
        <f>COUNTIFS(Os!I:I,$C14,Os!M:M,"Concluído")</f>
        <v>0</v>
      </c>
      <c r="E14" s="29">
        <f t="shared" si="1"/>
        <v>0</v>
      </c>
      <c r="F14" s="77">
        <f t="shared" si="0"/>
        <v>0</v>
      </c>
      <c r="H14" s="29"/>
      <c r="I14" s="29"/>
      <c r="J14" s="29"/>
      <c r="K14" s="29"/>
      <c r="L14" s="29"/>
      <c r="M14" s="29"/>
      <c r="N14" s="29"/>
      <c r="O14" s="29"/>
      <c r="P14" s="29"/>
      <c r="Q14" s="29"/>
      <c r="R14" s="29"/>
      <c r="S14" s="29"/>
      <c r="T14" s="29"/>
      <c r="U14" s="29"/>
      <c r="V14" s="29"/>
      <c r="W14" s="29"/>
      <c r="X14" s="29"/>
      <c r="Y14" s="29"/>
      <c r="Z14" s="29"/>
      <c r="AA14" s="29"/>
      <c r="AB14" s="29"/>
      <c r="AC14" s="29"/>
      <c r="AD14" s="29"/>
    </row>
    <row r="15" spans="1:30" ht="15.75" customHeight="1">
      <c r="A15" s="28"/>
      <c r="B15" s="28">
        <v>14</v>
      </c>
      <c r="C15" s="76">
        <f t="shared" si="2"/>
        <v>44955</v>
      </c>
      <c r="D15" s="29">
        <f>COUNTIFS(Os!I:I,$C15,Os!M:M,"Concluído")</f>
        <v>0</v>
      </c>
      <c r="E15" s="29">
        <f t="shared" si="1"/>
        <v>0</v>
      </c>
      <c r="F15" s="77">
        <f t="shared" si="0"/>
        <v>0</v>
      </c>
      <c r="H15" s="29"/>
      <c r="I15" s="29"/>
      <c r="J15" s="29"/>
      <c r="K15" s="29"/>
      <c r="L15" s="29"/>
      <c r="M15" s="29"/>
      <c r="N15" s="29"/>
      <c r="O15" s="29"/>
      <c r="P15" s="29"/>
      <c r="Q15" s="29"/>
      <c r="R15" s="29"/>
      <c r="S15" s="29"/>
      <c r="T15" s="29"/>
      <c r="U15" s="29"/>
      <c r="V15" s="29"/>
      <c r="W15" s="29"/>
      <c r="X15" s="29"/>
      <c r="Y15" s="29"/>
      <c r="Z15" s="29"/>
      <c r="AA15" s="29"/>
      <c r="AB15" s="29"/>
      <c r="AC15" s="29"/>
      <c r="AD15" s="29"/>
    </row>
    <row r="16" spans="1:30" ht="15.75" customHeight="1">
      <c r="A16" s="28"/>
      <c r="B16" s="28">
        <v>15</v>
      </c>
      <c r="C16" s="76">
        <f t="shared" si="2"/>
        <v>44956</v>
      </c>
      <c r="D16" s="29">
        <f>COUNTIFS(Os!I:I,$C16,Os!M:M,"Concluído")</f>
        <v>0</v>
      </c>
      <c r="E16" s="29">
        <f t="shared" si="1"/>
        <v>0</v>
      </c>
      <c r="F16" s="77">
        <f t="shared" si="0"/>
        <v>0</v>
      </c>
      <c r="H16" s="29"/>
      <c r="I16" s="29"/>
      <c r="J16" s="29"/>
      <c r="K16" s="29"/>
      <c r="L16" s="29"/>
      <c r="M16" s="29"/>
      <c r="N16" s="29"/>
      <c r="O16" s="29"/>
      <c r="P16" s="29"/>
      <c r="Q16" s="29"/>
      <c r="R16" s="29"/>
      <c r="S16" s="29"/>
      <c r="T16" s="29"/>
      <c r="U16" s="29"/>
      <c r="V16" s="29"/>
      <c r="W16" s="29"/>
      <c r="X16" s="29"/>
      <c r="Y16" s="29"/>
      <c r="Z16" s="29"/>
      <c r="AA16" s="29"/>
      <c r="AB16" s="29"/>
      <c r="AC16" s="29"/>
      <c r="AD16" s="29"/>
    </row>
    <row r="17" spans="1:30" ht="15.75" customHeight="1">
      <c r="A17" s="28"/>
      <c r="B17" s="28">
        <v>16</v>
      </c>
      <c r="C17" s="76">
        <f t="shared" si="2"/>
        <v>44957</v>
      </c>
      <c r="D17" s="29">
        <f>COUNTIFS(Os!I:I,$C17,Os!M:M,"Concluído")</f>
        <v>0</v>
      </c>
      <c r="E17" s="29">
        <f t="shared" si="1"/>
        <v>0</v>
      </c>
      <c r="F17" s="77">
        <f t="shared" si="0"/>
        <v>0</v>
      </c>
      <c r="H17" s="29"/>
      <c r="I17" s="29"/>
      <c r="J17" s="29"/>
      <c r="K17" s="29"/>
      <c r="L17" s="29"/>
      <c r="M17" s="29"/>
      <c r="N17" s="29"/>
      <c r="O17" s="29"/>
      <c r="P17" s="29"/>
      <c r="Q17" s="29"/>
      <c r="R17" s="29"/>
      <c r="S17" s="29"/>
      <c r="T17" s="29"/>
      <c r="U17" s="29"/>
      <c r="V17" s="29"/>
      <c r="W17" s="29"/>
      <c r="X17" s="29"/>
      <c r="Y17" s="29"/>
      <c r="Z17" s="29"/>
      <c r="AA17" s="29"/>
      <c r="AB17" s="29"/>
      <c r="AC17" s="29"/>
      <c r="AD17" s="29"/>
    </row>
    <row r="18" spans="1:30" ht="15.75" customHeight="1">
      <c r="A18" s="56" t="s">
        <v>17447</v>
      </c>
      <c r="B18" s="56">
        <v>1</v>
      </c>
      <c r="C18" s="78">
        <f t="shared" si="2"/>
        <v>44958</v>
      </c>
      <c r="D18" s="79">
        <f>COUNTIFS(Os!I:I,$C18,Os!M:M,"Concluído")</f>
        <v>0</v>
      </c>
      <c r="E18" s="79">
        <f>D18</f>
        <v>0</v>
      </c>
      <c r="F18" s="80">
        <f t="shared" si="0"/>
        <v>0</v>
      </c>
      <c r="H18" s="29"/>
      <c r="I18" s="29"/>
      <c r="J18" s="29"/>
      <c r="K18" s="29"/>
      <c r="L18" s="29"/>
      <c r="M18" s="29"/>
      <c r="N18" s="29"/>
      <c r="O18" s="29"/>
      <c r="P18" s="29"/>
      <c r="Q18" s="29"/>
      <c r="R18" s="29"/>
      <c r="S18" s="29"/>
      <c r="T18" s="29"/>
      <c r="U18" s="29"/>
      <c r="V18" s="29"/>
      <c r="W18" s="29"/>
      <c r="X18" s="29"/>
      <c r="Y18" s="29"/>
      <c r="Z18" s="29"/>
      <c r="AA18" s="29"/>
      <c r="AB18" s="29"/>
      <c r="AC18" s="29"/>
      <c r="AD18" s="29"/>
    </row>
    <row r="19" spans="1:30" ht="15.75" customHeight="1">
      <c r="A19" s="28" t="s">
        <v>17447</v>
      </c>
      <c r="B19" s="28">
        <f t="shared" ref="B19:B273" si="3">1+B18</f>
        <v>2</v>
      </c>
      <c r="C19" s="76">
        <f t="shared" si="2"/>
        <v>44959</v>
      </c>
      <c r="D19" s="29">
        <f>COUNTIFS(Os!I:I,$C19,Os!M:M,"Concluído")</f>
        <v>0</v>
      </c>
      <c r="E19" s="29">
        <f t="shared" ref="E19:E273" si="4">D19+E18</f>
        <v>0</v>
      </c>
      <c r="F19" s="77">
        <f t="shared" si="0"/>
        <v>0</v>
      </c>
      <c r="H19" s="29"/>
      <c r="I19" s="29"/>
      <c r="J19" s="29"/>
      <c r="K19" s="29"/>
      <c r="L19" s="29"/>
      <c r="M19" s="29"/>
      <c r="N19" s="29"/>
      <c r="O19" s="29"/>
      <c r="P19" s="29"/>
      <c r="Q19" s="29"/>
      <c r="R19" s="29"/>
      <c r="S19" s="29"/>
      <c r="T19" s="29"/>
      <c r="U19" s="29"/>
      <c r="V19" s="29"/>
      <c r="W19" s="29"/>
      <c r="X19" s="29"/>
      <c r="Y19" s="29"/>
      <c r="Z19" s="29"/>
      <c r="AA19" s="29"/>
      <c r="AB19" s="29"/>
      <c r="AC19" s="29"/>
      <c r="AD19" s="29"/>
    </row>
    <row r="20" spans="1:30" ht="15.75" customHeight="1">
      <c r="A20" s="28" t="s">
        <v>17447</v>
      </c>
      <c r="B20" s="28">
        <f t="shared" si="3"/>
        <v>3</v>
      </c>
      <c r="C20" s="76">
        <f t="shared" si="2"/>
        <v>44960</v>
      </c>
      <c r="D20" s="29">
        <f>COUNTIFS(Os!I:I,$C20,Os!M:M,"Concluído")</f>
        <v>0</v>
      </c>
      <c r="E20" s="29">
        <f t="shared" si="4"/>
        <v>0</v>
      </c>
      <c r="F20" s="77">
        <f t="shared" si="0"/>
        <v>0</v>
      </c>
      <c r="H20" s="29"/>
      <c r="I20" s="29"/>
      <c r="J20" s="29"/>
      <c r="K20" s="29"/>
      <c r="L20" s="29"/>
      <c r="M20" s="29"/>
      <c r="N20" s="29"/>
      <c r="O20" s="29"/>
      <c r="P20" s="29"/>
      <c r="Q20" s="29"/>
      <c r="R20" s="29"/>
      <c r="S20" s="29"/>
      <c r="T20" s="29"/>
      <c r="U20" s="29"/>
      <c r="V20" s="29"/>
      <c r="W20" s="29"/>
      <c r="X20" s="29"/>
      <c r="Y20" s="29"/>
      <c r="Z20" s="29"/>
      <c r="AA20" s="29"/>
      <c r="AB20" s="29"/>
      <c r="AC20" s="29"/>
      <c r="AD20" s="29"/>
    </row>
    <row r="21" spans="1:30" ht="15.75" customHeight="1">
      <c r="A21" s="28" t="s">
        <v>17447</v>
      </c>
      <c r="B21" s="28">
        <f t="shared" si="3"/>
        <v>4</v>
      </c>
      <c r="C21" s="76">
        <f t="shared" si="2"/>
        <v>44961</v>
      </c>
      <c r="D21" s="29">
        <f>COUNTIFS(Os!I:I,$C21,Os!M:M,"Concluído")</f>
        <v>0</v>
      </c>
      <c r="E21" s="29">
        <f t="shared" si="4"/>
        <v>0</v>
      </c>
      <c r="F21" s="77">
        <f t="shared" si="0"/>
        <v>0</v>
      </c>
      <c r="H21" s="29"/>
      <c r="I21" s="29"/>
      <c r="J21" s="29"/>
      <c r="K21" s="29"/>
      <c r="L21" s="29"/>
      <c r="M21" s="29"/>
      <c r="N21" s="29"/>
      <c r="O21" s="29"/>
      <c r="P21" s="29"/>
      <c r="Q21" s="29"/>
      <c r="R21" s="29"/>
      <c r="S21" s="29"/>
      <c r="T21" s="29"/>
      <c r="U21" s="29"/>
      <c r="V21" s="29"/>
      <c r="W21" s="29"/>
      <c r="X21" s="29"/>
      <c r="Y21" s="29"/>
      <c r="Z21" s="29"/>
      <c r="AA21" s="29"/>
      <c r="AB21" s="29"/>
      <c r="AC21" s="29"/>
      <c r="AD21" s="29"/>
    </row>
    <row r="22" spans="1:30" ht="15">
      <c r="A22" s="28" t="s">
        <v>17447</v>
      </c>
      <c r="B22" s="28">
        <f t="shared" si="3"/>
        <v>5</v>
      </c>
      <c r="C22" s="76">
        <f t="shared" si="2"/>
        <v>44962</v>
      </c>
      <c r="D22" s="29">
        <f>COUNTIFS(Os!I:I,$C22,Os!M:M,"Concluído")</f>
        <v>0</v>
      </c>
      <c r="E22" s="29">
        <f t="shared" si="4"/>
        <v>0</v>
      </c>
      <c r="F22" s="77">
        <f t="shared" si="0"/>
        <v>0</v>
      </c>
      <c r="H22" s="29"/>
      <c r="I22" s="29"/>
      <c r="J22" s="29"/>
      <c r="K22" s="29"/>
      <c r="L22" s="29"/>
      <c r="M22" s="29"/>
      <c r="N22" s="29"/>
      <c r="O22" s="29"/>
      <c r="P22" s="29"/>
      <c r="Q22" s="29"/>
      <c r="R22" s="29"/>
      <c r="S22" s="29"/>
      <c r="T22" s="29"/>
      <c r="U22" s="29"/>
      <c r="V22" s="29"/>
      <c r="W22" s="29"/>
      <c r="X22" s="29"/>
      <c r="Y22" s="29"/>
      <c r="Z22" s="29"/>
      <c r="AA22" s="29"/>
      <c r="AB22" s="29"/>
      <c r="AC22" s="29"/>
      <c r="AD22" s="29"/>
    </row>
    <row r="23" spans="1:30" ht="15">
      <c r="A23" s="28" t="s">
        <v>17447</v>
      </c>
      <c r="B23" s="28">
        <f t="shared" si="3"/>
        <v>6</v>
      </c>
      <c r="C23" s="76">
        <f t="shared" si="2"/>
        <v>44963</v>
      </c>
      <c r="D23" s="29">
        <f>COUNTIFS(Os!I:I,$C23,Os!M:M,"Concluído")</f>
        <v>0</v>
      </c>
      <c r="E23" s="29">
        <f t="shared" si="4"/>
        <v>0</v>
      </c>
      <c r="F23" s="77">
        <f t="shared" si="0"/>
        <v>0</v>
      </c>
      <c r="H23" s="29"/>
      <c r="I23" s="29"/>
      <c r="J23" s="29"/>
      <c r="K23" s="29"/>
      <c r="L23" s="29"/>
      <c r="M23" s="29"/>
      <c r="N23" s="29"/>
      <c r="O23" s="29"/>
      <c r="P23" s="29"/>
      <c r="Q23" s="29"/>
      <c r="R23" s="29"/>
      <c r="S23" s="29"/>
      <c r="T23" s="29"/>
      <c r="U23" s="29"/>
      <c r="V23" s="29"/>
      <c r="W23" s="29"/>
      <c r="X23" s="29"/>
      <c r="Y23" s="29"/>
      <c r="Z23" s="29"/>
      <c r="AA23" s="29"/>
      <c r="AB23" s="29"/>
      <c r="AC23" s="29"/>
      <c r="AD23" s="29"/>
    </row>
    <row r="24" spans="1:30" ht="15">
      <c r="A24" s="28" t="s">
        <v>17447</v>
      </c>
      <c r="B24" s="28">
        <f t="shared" si="3"/>
        <v>7</v>
      </c>
      <c r="C24" s="76">
        <f t="shared" si="2"/>
        <v>44964</v>
      </c>
      <c r="D24" s="29">
        <f>COUNTIFS(Os!I:I,$C24,Os!M:M,"Concluído")</f>
        <v>0</v>
      </c>
      <c r="E24" s="29">
        <f t="shared" si="4"/>
        <v>0</v>
      </c>
      <c r="F24" s="77">
        <f t="shared" si="0"/>
        <v>0</v>
      </c>
      <c r="H24" s="29"/>
      <c r="I24" s="29"/>
      <c r="J24" s="29"/>
      <c r="K24" s="29"/>
      <c r="L24" s="29"/>
      <c r="M24" s="29"/>
      <c r="N24" s="29"/>
      <c r="O24" s="29"/>
      <c r="P24" s="29"/>
      <c r="Q24" s="29"/>
      <c r="R24" s="29"/>
      <c r="S24" s="29"/>
      <c r="T24" s="29"/>
      <c r="U24" s="29"/>
      <c r="V24" s="29"/>
      <c r="W24" s="29"/>
      <c r="X24" s="29"/>
      <c r="Y24" s="29"/>
      <c r="Z24" s="29"/>
      <c r="AA24" s="29"/>
      <c r="AB24" s="29"/>
      <c r="AC24" s="29"/>
      <c r="AD24" s="29"/>
    </row>
    <row r="25" spans="1:30" ht="15">
      <c r="A25" s="28" t="s">
        <v>17447</v>
      </c>
      <c r="B25" s="28">
        <f t="shared" si="3"/>
        <v>8</v>
      </c>
      <c r="C25" s="76">
        <f t="shared" si="2"/>
        <v>44965</v>
      </c>
      <c r="D25" s="29">
        <f>COUNTIFS(Os!I:I,$C25,Os!M:M,"Concluído")</f>
        <v>0</v>
      </c>
      <c r="E25" s="29">
        <f t="shared" si="4"/>
        <v>0</v>
      </c>
      <c r="F25" s="77">
        <f t="shared" si="0"/>
        <v>0</v>
      </c>
      <c r="H25" s="29"/>
      <c r="I25" s="29"/>
      <c r="J25" s="29"/>
      <c r="K25" s="29"/>
      <c r="L25" s="29"/>
      <c r="M25" s="29"/>
      <c r="N25" s="29"/>
      <c r="O25" s="29"/>
      <c r="P25" s="29"/>
      <c r="Q25" s="29"/>
      <c r="R25" s="29"/>
      <c r="S25" s="29"/>
      <c r="T25" s="29"/>
      <c r="U25" s="29"/>
      <c r="V25" s="29"/>
      <c r="W25" s="29"/>
      <c r="X25" s="29"/>
      <c r="Y25" s="29"/>
      <c r="Z25" s="29"/>
      <c r="AA25" s="29"/>
      <c r="AB25" s="29"/>
      <c r="AC25" s="29"/>
      <c r="AD25" s="29"/>
    </row>
    <row r="26" spans="1:30" ht="15">
      <c r="A26" s="28" t="s">
        <v>17447</v>
      </c>
      <c r="B26" s="28">
        <f t="shared" si="3"/>
        <v>9</v>
      </c>
      <c r="C26" s="76">
        <f t="shared" si="2"/>
        <v>44966</v>
      </c>
      <c r="D26" s="29">
        <f>COUNTIFS(Os!I:I,$C26,Os!M:M,"Concluído")</f>
        <v>0</v>
      </c>
      <c r="E26" s="29">
        <f t="shared" si="4"/>
        <v>0</v>
      </c>
      <c r="F26" s="77">
        <f t="shared" si="0"/>
        <v>0</v>
      </c>
      <c r="H26" s="29"/>
      <c r="I26" s="29"/>
      <c r="J26" s="29"/>
      <c r="K26" s="29"/>
      <c r="L26" s="29"/>
      <c r="M26" s="29"/>
      <c r="N26" s="29"/>
      <c r="O26" s="29"/>
      <c r="P26" s="29"/>
      <c r="Q26" s="29"/>
      <c r="R26" s="29"/>
      <c r="S26" s="29"/>
      <c r="T26" s="29"/>
      <c r="U26" s="29"/>
      <c r="V26" s="29"/>
      <c r="W26" s="29"/>
      <c r="X26" s="29"/>
      <c r="Y26" s="29"/>
      <c r="Z26" s="29"/>
      <c r="AA26" s="29"/>
      <c r="AB26" s="29"/>
      <c r="AC26" s="29"/>
      <c r="AD26" s="29"/>
    </row>
    <row r="27" spans="1:30" ht="15">
      <c r="A27" s="28" t="s">
        <v>17447</v>
      </c>
      <c r="B27" s="28">
        <f t="shared" si="3"/>
        <v>10</v>
      </c>
      <c r="C27" s="76">
        <f t="shared" si="2"/>
        <v>44967</v>
      </c>
      <c r="D27" s="29">
        <f>COUNTIFS(Os!I:I,$C27,Os!M:M,"Concluído")</f>
        <v>0</v>
      </c>
      <c r="E27" s="29">
        <f t="shared" si="4"/>
        <v>0</v>
      </c>
      <c r="F27" s="77">
        <f t="shared" si="0"/>
        <v>0</v>
      </c>
      <c r="H27" s="29"/>
      <c r="I27" s="29"/>
      <c r="J27" s="29"/>
      <c r="K27" s="29"/>
      <c r="L27" s="29"/>
      <c r="M27" s="29"/>
      <c r="N27" s="29"/>
      <c r="O27" s="29"/>
      <c r="P27" s="29"/>
      <c r="Q27" s="29"/>
      <c r="R27" s="29"/>
      <c r="S27" s="29"/>
      <c r="T27" s="29"/>
      <c r="U27" s="29"/>
      <c r="V27" s="29"/>
      <c r="W27" s="29"/>
      <c r="X27" s="29"/>
      <c r="Y27" s="29"/>
      <c r="Z27" s="29"/>
      <c r="AA27" s="29"/>
      <c r="AB27" s="29"/>
      <c r="AC27" s="29"/>
      <c r="AD27" s="29"/>
    </row>
    <row r="28" spans="1:30" ht="15">
      <c r="A28" s="28" t="s">
        <v>17447</v>
      </c>
      <c r="B28" s="28">
        <f t="shared" si="3"/>
        <v>11</v>
      </c>
      <c r="C28" s="76">
        <f t="shared" si="2"/>
        <v>44968</v>
      </c>
      <c r="D28" s="29">
        <f>COUNTIFS(Os!I:I,$C28,Os!M:M,"Concluído")</f>
        <v>0</v>
      </c>
      <c r="E28" s="29">
        <f t="shared" si="4"/>
        <v>0</v>
      </c>
      <c r="F28" s="77">
        <f t="shared" si="0"/>
        <v>0</v>
      </c>
      <c r="H28" s="29"/>
      <c r="I28" s="29"/>
      <c r="J28" s="29"/>
      <c r="K28" s="29"/>
      <c r="L28" s="29"/>
      <c r="M28" s="29"/>
      <c r="N28" s="29"/>
      <c r="O28" s="29"/>
      <c r="P28" s="29"/>
      <c r="Q28" s="29"/>
      <c r="R28" s="29"/>
      <c r="S28" s="29"/>
      <c r="T28" s="29"/>
      <c r="U28" s="29"/>
      <c r="V28" s="29"/>
      <c r="W28" s="29"/>
      <c r="X28" s="29"/>
      <c r="Y28" s="29"/>
      <c r="Z28" s="29"/>
      <c r="AA28" s="29"/>
      <c r="AB28" s="29"/>
      <c r="AC28" s="29"/>
      <c r="AD28" s="29"/>
    </row>
    <row r="29" spans="1:30" ht="15">
      <c r="A29" s="28" t="s">
        <v>17447</v>
      </c>
      <c r="B29" s="28">
        <f t="shared" si="3"/>
        <v>12</v>
      </c>
      <c r="C29" s="76">
        <f t="shared" si="2"/>
        <v>44969</v>
      </c>
      <c r="D29" s="29">
        <f>COUNTIFS(Os!I:I,$C29,Os!M:M,"Concluído")</f>
        <v>0</v>
      </c>
      <c r="E29" s="29">
        <f t="shared" si="4"/>
        <v>0</v>
      </c>
      <c r="F29" s="77">
        <f t="shared" si="0"/>
        <v>0</v>
      </c>
      <c r="H29" s="29"/>
      <c r="I29" s="29"/>
      <c r="J29" s="29"/>
      <c r="K29" s="29"/>
      <c r="L29" s="29"/>
      <c r="M29" s="29"/>
      <c r="N29" s="29"/>
      <c r="O29" s="29"/>
      <c r="P29" s="29"/>
      <c r="Q29" s="29"/>
      <c r="R29" s="29"/>
      <c r="S29" s="29"/>
      <c r="T29" s="29"/>
      <c r="U29" s="29"/>
      <c r="V29" s="29"/>
      <c r="W29" s="29"/>
      <c r="X29" s="29"/>
      <c r="Y29" s="29"/>
      <c r="Z29" s="29"/>
      <c r="AA29" s="29"/>
      <c r="AB29" s="29"/>
      <c r="AC29" s="29"/>
      <c r="AD29" s="29"/>
    </row>
    <row r="30" spans="1:30" ht="15">
      <c r="A30" s="28" t="s">
        <v>17447</v>
      </c>
      <c r="B30" s="28">
        <f t="shared" si="3"/>
        <v>13</v>
      </c>
      <c r="C30" s="76">
        <f t="shared" si="2"/>
        <v>44970</v>
      </c>
      <c r="D30" s="29">
        <f>COUNTIFS(Os!I:I,$C30,Os!M:M,"Concluído")</f>
        <v>0</v>
      </c>
      <c r="E30" s="29">
        <f t="shared" si="4"/>
        <v>0</v>
      </c>
      <c r="F30" s="77">
        <f t="shared" si="0"/>
        <v>0</v>
      </c>
      <c r="H30" s="29"/>
      <c r="I30" s="29"/>
      <c r="J30" s="29"/>
      <c r="K30" s="29"/>
      <c r="L30" s="29"/>
      <c r="M30" s="29"/>
      <c r="N30" s="29"/>
      <c r="O30" s="29"/>
      <c r="P30" s="29"/>
      <c r="Q30" s="29"/>
      <c r="R30" s="29"/>
      <c r="S30" s="29"/>
      <c r="T30" s="29"/>
      <c r="U30" s="29"/>
      <c r="V30" s="29"/>
      <c r="W30" s="29"/>
      <c r="X30" s="29"/>
      <c r="Y30" s="29"/>
      <c r="Z30" s="29"/>
      <c r="AA30" s="29"/>
      <c r="AB30" s="29"/>
      <c r="AC30" s="29"/>
      <c r="AD30" s="29"/>
    </row>
    <row r="31" spans="1:30" ht="15">
      <c r="A31" s="28" t="s">
        <v>17447</v>
      </c>
      <c r="B31" s="28">
        <f t="shared" si="3"/>
        <v>14</v>
      </c>
      <c r="C31" s="76">
        <f t="shared" si="2"/>
        <v>44971</v>
      </c>
      <c r="D31" s="29">
        <f>COUNTIFS(Os!I:I,$C31,Os!M:M,"Concluído")</f>
        <v>0</v>
      </c>
      <c r="E31" s="29">
        <f t="shared" si="4"/>
        <v>0</v>
      </c>
      <c r="F31" s="77">
        <f t="shared" si="0"/>
        <v>0</v>
      </c>
      <c r="H31" s="29"/>
      <c r="I31" s="29"/>
      <c r="J31" s="29"/>
      <c r="K31" s="29"/>
      <c r="L31" s="29"/>
      <c r="M31" s="29"/>
      <c r="N31" s="29"/>
      <c r="O31" s="29"/>
      <c r="P31" s="29"/>
      <c r="Q31" s="29"/>
      <c r="R31" s="29"/>
      <c r="S31" s="29"/>
      <c r="T31" s="29"/>
      <c r="U31" s="29"/>
      <c r="V31" s="29"/>
      <c r="W31" s="29"/>
      <c r="X31" s="29"/>
      <c r="Y31" s="29"/>
      <c r="Z31" s="29"/>
      <c r="AA31" s="29"/>
      <c r="AB31" s="29"/>
      <c r="AC31" s="29"/>
      <c r="AD31" s="29"/>
    </row>
    <row r="32" spans="1:30" ht="15">
      <c r="A32" s="28" t="s">
        <v>17447</v>
      </c>
      <c r="B32" s="28">
        <f t="shared" si="3"/>
        <v>15</v>
      </c>
      <c r="C32" s="76">
        <f t="shared" si="2"/>
        <v>44972</v>
      </c>
      <c r="D32" s="29">
        <f>COUNTIFS(Os!I:I,$C32,Os!M:M,"Concluído")</f>
        <v>0</v>
      </c>
      <c r="E32" s="29">
        <f t="shared" si="4"/>
        <v>0</v>
      </c>
      <c r="F32" s="77">
        <f t="shared" si="0"/>
        <v>0</v>
      </c>
      <c r="H32" s="29"/>
      <c r="I32" s="29"/>
      <c r="J32" s="29"/>
      <c r="K32" s="29"/>
      <c r="L32" s="29"/>
      <c r="M32" s="29"/>
      <c r="N32" s="29"/>
      <c r="O32" s="29"/>
      <c r="P32" s="29"/>
      <c r="Q32" s="29"/>
      <c r="R32" s="29"/>
      <c r="S32" s="29"/>
      <c r="T32" s="29"/>
      <c r="U32" s="29"/>
      <c r="V32" s="29"/>
      <c r="W32" s="29"/>
      <c r="X32" s="29"/>
      <c r="Y32" s="29"/>
      <c r="Z32" s="29"/>
      <c r="AA32" s="29"/>
      <c r="AB32" s="29"/>
      <c r="AC32" s="29"/>
      <c r="AD32" s="29"/>
    </row>
    <row r="33" spans="1:30" ht="15">
      <c r="A33" s="28" t="s">
        <v>17447</v>
      </c>
      <c r="B33" s="28">
        <f t="shared" si="3"/>
        <v>16</v>
      </c>
      <c r="C33" s="76">
        <f t="shared" si="2"/>
        <v>44973</v>
      </c>
      <c r="D33" s="29">
        <f>COUNTIFS(Os!I:I,$C33,Os!M:M,"Concluído")</f>
        <v>0</v>
      </c>
      <c r="E33" s="29">
        <f t="shared" si="4"/>
        <v>0</v>
      </c>
      <c r="F33" s="77">
        <f t="shared" si="0"/>
        <v>0</v>
      </c>
      <c r="H33" s="29"/>
      <c r="I33" s="29"/>
      <c r="J33" s="29"/>
      <c r="K33" s="29"/>
      <c r="L33" s="29"/>
      <c r="M33" s="29"/>
      <c r="N33" s="29"/>
      <c r="O33" s="29"/>
      <c r="P33" s="29"/>
      <c r="Q33" s="29"/>
      <c r="R33" s="29"/>
      <c r="S33" s="29"/>
      <c r="T33" s="29"/>
      <c r="U33" s="29"/>
      <c r="V33" s="29"/>
      <c r="W33" s="29"/>
      <c r="X33" s="29"/>
      <c r="Y33" s="29"/>
      <c r="Z33" s="29"/>
      <c r="AA33" s="29"/>
      <c r="AB33" s="29"/>
      <c r="AC33" s="29"/>
      <c r="AD33" s="29"/>
    </row>
    <row r="34" spans="1:30" ht="15">
      <c r="A34" s="28" t="s">
        <v>17447</v>
      </c>
      <c r="B34" s="28">
        <f t="shared" si="3"/>
        <v>17</v>
      </c>
      <c r="C34" s="76">
        <f t="shared" si="2"/>
        <v>44974</v>
      </c>
      <c r="D34" s="29">
        <f>COUNTIFS(Os!I:I,$C34,Os!M:M,"Concluído")</f>
        <v>0</v>
      </c>
      <c r="E34" s="29">
        <f t="shared" si="4"/>
        <v>0</v>
      </c>
      <c r="F34" s="77">
        <f t="shared" si="0"/>
        <v>0</v>
      </c>
      <c r="H34" s="29"/>
      <c r="I34" s="29"/>
      <c r="J34" s="29"/>
      <c r="K34" s="29"/>
      <c r="L34" s="29"/>
      <c r="M34" s="29"/>
      <c r="N34" s="29"/>
      <c r="O34" s="29"/>
      <c r="P34" s="29"/>
      <c r="Q34" s="29"/>
      <c r="R34" s="29"/>
      <c r="S34" s="29"/>
      <c r="T34" s="29"/>
      <c r="U34" s="29"/>
      <c r="V34" s="29"/>
      <c r="W34" s="29"/>
      <c r="X34" s="29"/>
      <c r="Y34" s="29"/>
      <c r="Z34" s="29"/>
      <c r="AA34" s="29"/>
      <c r="AB34" s="29"/>
      <c r="AC34" s="29"/>
      <c r="AD34" s="29"/>
    </row>
    <row r="35" spans="1:30" ht="15">
      <c r="A35" s="28" t="s">
        <v>17447</v>
      </c>
      <c r="B35" s="28">
        <f t="shared" si="3"/>
        <v>18</v>
      </c>
      <c r="C35" s="76">
        <f t="shared" si="2"/>
        <v>44975</v>
      </c>
      <c r="D35" s="29">
        <f>COUNTIFS(Os!I:I,$C35,Os!M:M,"Concluído")</f>
        <v>0</v>
      </c>
      <c r="E35" s="29">
        <f t="shared" si="4"/>
        <v>0</v>
      </c>
      <c r="F35" s="77">
        <f t="shared" si="0"/>
        <v>0</v>
      </c>
      <c r="H35" s="29"/>
      <c r="I35" s="29"/>
      <c r="J35" s="29"/>
      <c r="K35" s="29"/>
      <c r="L35" s="29"/>
      <c r="M35" s="29"/>
      <c r="N35" s="29"/>
      <c r="O35" s="29"/>
      <c r="P35" s="29"/>
      <c r="Q35" s="29"/>
      <c r="R35" s="29"/>
      <c r="S35" s="29"/>
      <c r="T35" s="29"/>
      <c r="U35" s="29"/>
      <c r="V35" s="29"/>
      <c r="W35" s="29"/>
      <c r="X35" s="29"/>
      <c r="Y35" s="29"/>
      <c r="Z35" s="29"/>
      <c r="AA35" s="29"/>
      <c r="AB35" s="29"/>
      <c r="AC35" s="29"/>
      <c r="AD35" s="29"/>
    </row>
    <row r="36" spans="1:30" ht="15">
      <c r="A36" s="28" t="s">
        <v>17447</v>
      </c>
      <c r="B36" s="28">
        <f t="shared" si="3"/>
        <v>19</v>
      </c>
      <c r="C36" s="76">
        <f t="shared" si="2"/>
        <v>44976</v>
      </c>
      <c r="D36" s="29">
        <f>COUNTIFS(Os!I:I,$C36,Os!M:M,"Concluído")</f>
        <v>0</v>
      </c>
      <c r="E36" s="29">
        <f t="shared" si="4"/>
        <v>0</v>
      </c>
      <c r="F36" s="77">
        <f t="shared" si="0"/>
        <v>0</v>
      </c>
      <c r="H36" s="29"/>
      <c r="I36" s="29"/>
      <c r="J36" s="29"/>
      <c r="K36" s="29"/>
      <c r="L36" s="29"/>
      <c r="M36" s="29"/>
      <c r="N36" s="29"/>
      <c r="O36" s="29"/>
      <c r="P36" s="29"/>
      <c r="Q36" s="29"/>
      <c r="R36" s="29"/>
      <c r="S36" s="29"/>
      <c r="T36" s="29"/>
      <c r="U36" s="29"/>
      <c r="V36" s="29"/>
      <c r="W36" s="29"/>
      <c r="X36" s="29"/>
      <c r="Y36" s="29"/>
      <c r="Z36" s="29"/>
      <c r="AA36" s="29"/>
      <c r="AB36" s="29"/>
      <c r="AC36" s="29"/>
      <c r="AD36" s="29"/>
    </row>
    <row r="37" spans="1:30" ht="15">
      <c r="A37" s="28" t="s">
        <v>17447</v>
      </c>
      <c r="B37" s="28">
        <f t="shared" si="3"/>
        <v>20</v>
      </c>
      <c r="C37" s="76">
        <f t="shared" si="2"/>
        <v>44977</v>
      </c>
      <c r="D37" s="29">
        <f>COUNTIFS(Os!I:I,$C37,Os!M:M,"Concluído")</f>
        <v>0</v>
      </c>
      <c r="E37" s="29">
        <f t="shared" si="4"/>
        <v>0</v>
      </c>
      <c r="F37" s="77">
        <f t="shared" si="0"/>
        <v>0</v>
      </c>
      <c r="G37" s="29"/>
      <c r="H37" s="29"/>
      <c r="I37" s="29"/>
      <c r="J37" s="29"/>
      <c r="K37" s="29"/>
      <c r="L37" s="29"/>
      <c r="M37" s="29"/>
      <c r="N37" s="29"/>
      <c r="O37" s="29"/>
      <c r="P37" s="29"/>
      <c r="Q37" s="29"/>
      <c r="R37" s="29"/>
      <c r="S37" s="29"/>
      <c r="T37" s="29"/>
      <c r="U37" s="29"/>
      <c r="V37" s="29"/>
      <c r="W37" s="29"/>
      <c r="X37" s="29"/>
      <c r="Y37" s="29"/>
      <c r="Z37" s="29"/>
      <c r="AA37" s="29"/>
      <c r="AB37" s="29"/>
      <c r="AC37" s="29"/>
      <c r="AD37" s="29"/>
    </row>
    <row r="38" spans="1:30" ht="15">
      <c r="A38" s="28" t="s">
        <v>17447</v>
      </c>
      <c r="B38" s="28">
        <f t="shared" si="3"/>
        <v>21</v>
      </c>
      <c r="C38" s="76">
        <f t="shared" si="2"/>
        <v>44978</v>
      </c>
      <c r="D38" s="29">
        <f>COUNTIFS(Os!I:I,$C38,Os!M:M,"Concluído")</f>
        <v>0</v>
      </c>
      <c r="E38" s="29">
        <f t="shared" si="4"/>
        <v>0</v>
      </c>
      <c r="F38" s="77">
        <f t="shared" si="0"/>
        <v>0</v>
      </c>
      <c r="G38" s="29"/>
      <c r="H38" s="29"/>
      <c r="I38" s="29"/>
      <c r="J38" s="29"/>
      <c r="K38" s="29"/>
      <c r="L38" s="29"/>
      <c r="M38" s="29"/>
      <c r="N38" s="29"/>
      <c r="O38" s="29"/>
      <c r="P38" s="29"/>
      <c r="Q38" s="29"/>
      <c r="R38" s="29"/>
      <c r="S38" s="29"/>
      <c r="T38" s="29"/>
      <c r="U38" s="29"/>
      <c r="V38" s="29"/>
      <c r="W38" s="29"/>
      <c r="X38" s="29"/>
      <c r="Y38" s="29"/>
      <c r="Z38" s="29"/>
      <c r="AA38" s="29"/>
      <c r="AB38" s="29"/>
      <c r="AC38" s="29"/>
      <c r="AD38" s="29"/>
    </row>
    <row r="39" spans="1:30" ht="15">
      <c r="A39" s="28" t="s">
        <v>17447</v>
      </c>
      <c r="B39" s="28">
        <f t="shared" si="3"/>
        <v>22</v>
      </c>
      <c r="C39" s="76">
        <f t="shared" si="2"/>
        <v>44979</v>
      </c>
      <c r="D39" s="29">
        <f>COUNTIFS(Os!I:I,$C39,Os!M:M,"Concluído")</f>
        <v>0</v>
      </c>
      <c r="E39" s="29">
        <f t="shared" si="4"/>
        <v>0</v>
      </c>
      <c r="F39" s="77">
        <f t="shared" si="0"/>
        <v>0</v>
      </c>
      <c r="G39" s="29"/>
      <c r="H39" s="29"/>
      <c r="I39" s="29"/>
      <c r="J39" s="29"/>
      <c r="K39" s="29"/>
      <c r="L39" s="29"/>
      <c r="M39" s="29"/>
      <c r="N39" s="29"/>
      <c r="O39" s="29"/>
      <c r="P39" s="29"/>
      <c r="Q39" s="29"/>
      <c r="R39" s="29"/>
      <c r="S39" s="29"/>
      <c r="T39" s="29"/>
      <c r="U39" s="29"/>
      <c r="V39" s="29"/>
      <c r="W39" s="29"/>
      <c r="X39" s="29"/>
      <c r="Y39" s="29"/>
      <c r="Z39" s="29"/>
      <c r="AA39" s="29"/>
      <c r="AB39" s="29"/>
      <c r="AC39" s="29"/>
      <c r="AD39" s="29"/>
    </row>
    <row r="40" spans="1:30" ht="15">
      <c r="A40" s="28" t="s">
        <v>17447</v>
      </c>
      <c r="B40" s="28">
        <f t="shared" si="3"/>
        <v>23</v>
      </c>
      <c r="C40" s="76">
        <f t="shared" si="2"/>
        <v>44980</v>
      </c>
      <c r="D40" s="29">
        <f>COUNTIFS(Os!I:I,$C40,Os!M:M,"Concluído")</f>
        <v>0</v>
      </c>
      <c r="E40" s="29">
        <f t="shared" si="4"/>
        <v>0</v>
      </c>
      <c r="F40" s="77">
        <f t="shared" si="0"/>
        <v>0</v>
      </c>
      <c r="G40" s="29"/>
      <c r="H40" s="29"/>
      <c r="I40" s="29"/>
      <c r="J40" s="29"/>
      <c r="K40" s="29"/>
      <c r="L40" s="29"/>
      <c r="M40" s="29"/>
      <c r="N40" s="29"/>
      <c r="O40" s="29"/>
      <c r="P40" s="29"/>
      <c r="Q40" s="29"/>
      <c r="R40" s="29"/>
      <c r="S40" s="29"/>
      <c r="T40" s="29"/>
      <c r="U40" s="29"/>
      <c r="V40" s="29"/>
      <c r="W40" s="29"/>
      <c r="X40" s="29"/>
      <c r="Y40" s="29"/>
      <c r="Z40" s="29"/>
      <c r="AA40" s="29"/>
      <c r="AB40" s="29"/>
      <c r="AC40" s="29"/>
      <c r="AD40" s="29"/>
    </row>
    <row r="41" spans="1:30" ht="15">
      <c r="A41" s="28" t="s">
        <v>17447</v>
      </c>
      <c r="B41" s="28">
        <f t="shared" si="3"/>
        <v>24</v>
      </c>
      <c r="C41" s="76">
        <f t="shared" si="2"/>
        <v>44981</v>
      </c>
      <c r="D41" s="29">
        <f>COUNTIFS(Os!I:I,$C41,Os!M:M,"Concluído")</f>
        <v>0</v>
      </c>
      <c r="E41" s="29">
        <f t="shared" si="4"/>
        <v>0</v>
      </c>
      <c r="F41" s="77">
        <f t="shared" si="0"/>
        <v>0</v>
      </c>
      <c r="G41" s="29"/>
      <c r="H41" s="29"/>
      <c r="I41" s="29"/>
      <c r="J41" s="29"/>
      <c r="K41" s="29"/>
      <c r="L41" s="29"/>
      <c r="M41" s="29"/>
      <c r="N41" s="29"/>
      <c r="O41" s="29"/>
      <c r="P41" s="29"/>
      <c r="Q41" s="29"/>
      <c r="R41" s="29"/>
      <c r="S41" s="29"/>
      <c r="T41" s="29"/>
      <c r="U41" s="29"/>
      <c r="V41" s="29"/>
      <c r="W41" s="29"/>
      <c r="X41" s="29"/>
      <c r="Y41" s="29"/>
      <c r="Z41" s="29"/>
      <c r="AA41" s="29"/>
      <c r="AB41" s="29"/>
      <c r="AC41" s="29"/>
      <c r="AD41" s="29"/>
    </row>
    <row r="42" spans="1:30" ht="15">
      <c r="A42" s="28" t="s">
        <v>17447</v>
      </c>
      <c r="B42" s="28">
        <f t="shared" si="3"/>
        <v>25</v>
      </c>
      <c r="C42" s="76">
        <f t="shared" si="2"/>
        <v>44982</v>
      </c>
      <c r="D42" s="29">
        <f>COUNTIFS(Os!I:I,$C42,Os!M:M,"Concluído")</f>
        <v>0</v>
      </c>
      <c r="E42" s="29">
        <f t="shared" si="4"/>
        <v>0</v>
      </c>
      <c r="F42" s="77">
        <f t="shared" si="0"/>
        <v>0</v>
      </c>
      <c r="G42" s="29"/>
      <c r="H42" s="29"/>
      <c r="I42" s="29"/>
      <c r="J42" s="29"/>
      <c r="K42" s="29"/>
      <c r="L42" s="29"/>
      <c r="M42" s="29"/>
      <c r="N42" s="29"/>
      <c r="O42" s="29"/>
      <c r="P42" s="29"/>
      <c r="Q42" s="29"/>
      <c r="R42" s="29"/>
      <c r="S42" s="29"/>
      <c r="T42" s="29"/>
      <c r="U42" s="29"/>
      <c r="V42" s="29"/>
      <c r="W42" s="29"/>
      <c r="X42" s="29"/>
      <c r="Y42" s="29"/>
      <c r="Z42" s="29"/>
      <c r="AA42" s="29"/>
      <c r="AB42" s="29"/>
      <c r="AC42" s="29"/>
      <c r="AD42" s="29"/>
    </row>
    <row r="43" spans="1:30" ht="15">
      <c r="A43" s="28" t="s">
        <v>17447</v>
      </c>
      <c r="B43" s="28">
        <f t="shared" si="3"/>
        <v>26</v>
      </c>
      <c r="C43" s="76">
        <f t="shared" si="2"/>
        <v>44983</v>
      </c>
      <c r="D43" s="29">
        <f>COUNTIFS(Os!I:I,$C43,Os!M:M,"Concluído")</f>
        <v>0</v>
      </c>
      <c r="E43" s="29">
        <f t="shared" si="4"/>
        <v>0</v>
      </c>
      <c r="F43" s="77">
        <f t="shared" si="0"/>
        <v>0</v>
      </c>
      <c r="G43" s="29"/>
      <c r="H43" s="29"/>
      <c r="I43" s="29"/>
      <c r="J43" s="29"/>
      <c r="K43" s="29"/>
      <c r="L43" s="29"/>
      <c r="M43" s="29"/>
      <c r="N43" s="29"/>
      <c r="O43" s="29"/>
      <c r="P43" s="29"/>
      <c r="Q43" s="29"/>
      <c r="R43" s="29"/>
      <c r="S43" s="29"/>
      <c r="T43" s="29"/>
      <c r="U43" s="29"/>
      <c r="V43" s="29"/>
      <c r="W43" s="29"/>
      <c r="X43" s="29"/>
      <c r="Y43" s="29"/>
      <c r="Z43" s="29"/>
      <c r="AA43" s="29"/>
      <c r="AB43" s="29"/>
      <c r="AC43" s="29"/>
      <c r="AD43" s="29"/>
    </row>
    <row r="44" spans="1:30" ht="15">
      <c r="A44" s="28" t="s">
        <v>17447</v>
      </c>
      <c r="B44" s="28">
        <f t="shared" si="3"/>
        <v>27</v>
      </c>
      <c r="C44" s="76">
        <f t="shared" si="2"/>
        <v>44984</v>
      </c>
      <c r="D44" s="29">
        <f>COUNTIFS(Os!I:I,$C44,Os!M:M,"Concluído")</f>
        <v>0</v>
      </c>
      <c r="E44" s="29">
        <f t="shared" si="4"/>
        <v>0</v>
      </c>
      <c r="F44" s="77">
        <f t="shared" si="0"/>
        <v>0</v>
      </c>
      <c r="G44" s="29"/>
      <c r="H44" s="29"/>
      <c r="I44" s="29"/>
      <c r="J44" s="29"/>
      <c r="K44" s="29"/>
      <c r="L44" s="29"/>
      <c r="M44" s="29"/>
      <c r="N44" s="29"/>
      <c r="O44" s="29"/>
      <c r="P44" s="29"/>
      <c r="Q44" s="29"/>
      <c r="R44" s="29"/>
      <c r="S44" s="29"/>
      <c r="T44" s="29"/>
      <c r="U44" s="29"/>
      <c r="V44" s="29"/>
      <c r="W44" s="29"/>
      <c r="X44" s="29"/>
      <c r="Y44" s="29"/>
      <c r="Z44" s="29"/>
      <c r="AA44" s="29"/>
      <c r="AB44" s="29"/>
      <c r="AC44" s="29"/>
      <c r="AD44" s="29"/>
    </row>
    <row r="45" spans="1:30" ht="15">
      <c r="A45" s="28" t="s">
        <v>17447</v>
      </c>
      <c r="B45" s="28">
        <f t="shared" si="3"/>
        <v>28</v>
      </c>
      <c r="C45" s="76">
        <f t="shared" si="2"/>
        <v>44985</v>
      </c>
      <c r="D45" s="29">
        <f>COUNTIFS(Os!I:I,$C45,Os!M:M,"Concluído")</f>
        <v>0</v>
      </c>
      <c r="E45" s="29">
        <f t="shared" si="4"/>
        <v>0</v>
      </c>
      <c r="F45" s="77">
        <f t="shared" si="0"/>
        <v>0</v>
      </c>
      <c r="G45" s="29"/>
      <c r="H45" s="29"/>
      <c r="I45" s="29"/>
      <c r="J45" s="29"/>
      <c r="K45" s="29"/>
      <c r="L45" s="29"/>
      <c r="M45" s="29"/>
      <c r="N45" s="29"/>
      <c r="O45" s="29"/>
      <c r="P45" s="29"/>
      <c r="Q45" s="29"/>
      <c r="R45" s="29"/>
      <c r="S45" s="29"/>
      <c r="T45" s="29"/>
      <c r="U45" s="29"/>
      <c r="V45" s="29"/>
      <c r="W45" s="29"/>
      <c r="X45" s="29"/>
      <c r="Y45" s="29"/>
      <c r="Z45" s="29"/>
      <c r="AA45" s="29"/>
      <c r="AB45" s="29"/>
      <c r="AC45" s="29"/>
      <c r="AD45" s="29"/>
    </row>
    <row r="46" spans="1:30" ht="15">
      <c r="A46" s="28" t="s">
        <v>17447</v>
      </c>
      <c r="B46" s="28">
        <f t="shared" si="3"/>
        <v>29</v>
      </c>
      <c r="C46" s="76">
        <f t="shared" si="2"/>
        <v>44986</v>
      </c>
      <c r="D46" s="29">
        <f>COUNTIFS(Os!I:I,$C46,Os!M:M,"Concluído")</f>
        <v>0</v>
      </c>
      <c r="E46" s="29">
        <f t="shared" si="4"/>
        <v>0</v>
      </c>
      <c r="F46" s="77">
        <f t="shared" si="0"/>
        <v>0</v>
      </c>
      <c r="G46" s="29"/>
      <c r="H46" s="29"/>
      <c r="I46" s="29"/>
      <c r="J46" s="29"/>
      <c r="K46" s="29"/>
      <c r="L46" s="29"/>
      <c r="M46" s="29"/>
      <c r="N46" s="29"/>
      <c r="O46" s="29"/>
      <c r="P46" s="29"/>
      <c r="Q46" s="29"/>
      <c r="R46" s="29"/>
      <c r="S46" s="29"/>
      <c r="T46" s="29"/>
      <c r="U46" s="29"/>
      <c r="V46" s="29"/>
      <c r="W46" s="29"/>
      <c r="X46" s="29"/>
      <c r="Y46" s="29"/>
      <c r="Z46" s="29"/>
      <c r="AA46" s="29"/>
      <c r="AB46" s="29"/>
      <c r="AC46" s="29"/>
      <c r="AD46" s="29"/>
    </row>
    <row r="47" spans="1:30" ht="15">
      <c r="A47" s="28" t="s">
        <v>17447</v>
      </c>
      <c r="B47" s="28">
        <f t="shared" si="3"/>
        <v>30</v>
      </c>
      <c r="C47" s="76">
        <f t="shared" si="2"/>
        <v>44987</v>
      </c>
      <c r="D47" s="29">
        <f>COUNTIFS(Os!I:I,$C47,Os!M:M,"Concluído")</f>
        <v>0</v>
      </c>
      <c r="E47" s="29">
        <f t="shared" si="4"/>
        <v>0</v>
      </c>
      <c r="F47" s="77">
        <f t="shared" si="0"/>
        <v>0</v>
      </c>
      <c r="G47" s="29"/>
      <c r="H47" s="29"/>
      <c r="I47" s="29"/>
      <c r="J47" s="29"/>
      <c r="K47" s="29"/>
      <c r="L47" s="29"/>
      <c r="M47" s="29"/>
      <c r="N47" s="29"/>
      <c r="O47" s="29"/>
      <c r="P47" s="29"/>
      <c r="Q47" s="29"/>
      <c r="R47" s="29"/>
      <c r="S47" s="29"/>
      <c r="T47" s="29"/>
      <c r="U47" s="29"/>
      <c r="V47" s="29"/>
      <c r="W47" s="29"/>
      <c r="X47" s="29"/>
      <c r="Y47" s="29"/>
      <c r="Z47" s="29"/>
      <c r="AA47" s="29"/>
      <c r="AB47" s="29"/>
      <c r="AC47" s="29"/>
      <c r="AD47" s="29"/>
    </row>
    <row r="48" spans="1:30" ht="15">
      <c r="A48" s="28" t="s">
        <v>17447</v>
      </c>
      <c r="B48" s="28">
        <f t="shared" si="3"/>
        <v>31</v>
      </c>
      <c r="C48" s="76">
        <f t="shared" si="2"/>
        <v>44988</v>
      </c>
      <c r="D48" s="29">
        <f>COUNTIFS(Os!I:I,$C48,Os!M:M,"Concluído")</f>
        <v>0</v>
      </c>
      <c r="E48" s="29">
        <f t="shared" si="4"/>
        <v>0</v>
      </c>
      <c r="F48" s="77">
        <f t="shared" si="0"/>
        <v>0</v>
      </c>
      <c r="G48" s="29"/>
      <c r="H48" s="29"/>
      <c r="I48" s="29"/>
      <c r="J48" s="29"/>
      <c r="K48" s="29"/>
      <c r="L48" s="29"/>
      <c r="M48" s="29"/>
      <c r="N48" s="29"/>
      <c r="O48" s="29"/>
      <c r="P48" s="29"/>
      <c r="Q48" s="29"/>
      <c r="R48" s="29"/>
      <c r="S48" s="29"/>
      <c r="T48" s="29"/>
      <c r="U48" s="29"/>
      <c r="V48" s="29"/>
      <c r="W48" s="29"/>
      <c r="X48" s="29"/>
      <c r="Y48" s="29"/>
      <c r="Z48" s="29"/>
      <c r="AA48" s="29"/>
      <c r="AB48" s="29"/>
      <c r="AC48" s="29"/>
      <c r="AD48" s="29"/>
    </row>
    <row r="49" spans="1:30" ht="15">
      <c r="A49" s="28" t="s">
        <v>17447</v>
      </c>
      <c r="B49" s="28">
        <f t="shared" si="3"/>
        <v>32</v>
      </c>
      <c r="C49" s="76">
        <f t="shared" si="2"/>
        <v>44989</v>
      </c>
      <c r="D49" s="29">
        <f>COUNTIFS(Os!I:I,$C49,Os!M:M,"Concluído")</f>
        <v>0</v>
      </c>
      <c r="E49" s="29">
        <f t="shared" si="4"/>
        <v>0</v>
      </c>
      <c r="F49" s="77">
        <f t="shared" si="0"/>
        <v>0</v>
      </c>
      <c r="G49" s="29"/>
      <c r="H49" s="29"/>
      <c r="I49" s="29"/>
      <c r="J49" s="29"/>
      <c r="K49" s="29"/>
      <c r="L49" s="29"/>
      <c r="M49" s="29"/>
      <c r="N49" s="29"/>
      <c r="O49" s="29"/>
      <c r="P49" s="29"/>
      <c r="Q49" s="29"/>
      <c r="R49" s="29"/>
      <c r="S49" s="29"/>
      <c r="T49" s="29"/>
      <c r="U49" s="29"/>
      <c r="V49" s="29"/>
      <c r="W49" s="29"/>
      <c r="X49" s="29"/>
      <c r="Y49" s="29"/>
      <c r="Z49" s="29"/>
      <c r="AA49" s="29"/>
      <c r="AB49" s="29"/>
      <c r="AC49" s="29"/>
      <c r="AD49" s="29"/>
    </row>
    <row r="50" spans="1:30" ht="15">
      <c r="A50" s="28" t="s">
        <v>17447</v>
      </c>
      <c r="B50" s="28">
        <f t="shared" si="3"/>
        <v>33</v>
      </c>
      <c r="C50" s="76">
        <f t="shared" si="2"/>
        <v>44990</v>
      </c>
      <c r="D50" s="29">
        <f>COUNTIFS(Os!I:I,$C50,Os!M:M,"Concluído")</f>
        <v>0</v>
      </c>
      <c r="E50" s="29">
        <f t="shared" si="4"/>
        <v>0</v>
      </c>
      <c r="F50" s="77">
        <f t="shared" si="0"/>
        <v>0</v>
      </c>
      <c r="G50" s="29"/>
      <c r="H50" s="29"/>
      <c r="I50" s="29"/>
      <c r="J50" s="29"/>
      <c r="K50" s="29"/>
      <c r="L50" s="29"/>
      <c r="M50" s="29"/>
      <c r="N50" s="29"/>
      <c r="O50" s="29"/>
      <c r="P50" s="29"/>
      <c r="Q50" s="29"/>
      <c r="R50" s="29"/>
      <c r="S50" s="29"/>
      <c r="T50" s="29"/>
      <c r="U50" s="29"/>
      <c r="V50" s="29"/>
      <c r="W50" s="29"/>
      <c r="X50" s="29"/>
      <c r="Y50" s="29"/>
      <c r="Z50" s="29"/>
      <c r="AA50" s="29"/>
      <c r="AB50" s="29"/>
      <c r="AC50" s="29"/>
      <c r="AD50" s="29"/>
    </row>
    <row r="51" spans="1:30" ht="15">
      <c r="A51" s="28" t="s">
        <v>17447</v>
      </c>
      <c r="B51" s="28">
        <f t="shared" si="3"/>
        <v>34</v>
      </c>
      <c r="C51" s="76">
        <f t="shared" si="2"/>
        <v>44991</v>
      </c>
      <c r="D51" s="29">
        <f>COUNTIFS(Os!I:I,$C51,Os!M:M,"Concluído")</f>
        <v>0</v>
      </c>
      <c r="E51" s="29">
        <f t="shared" si="4"/>
        <v>0</v>
      </c>
      <c r="F51" s="77">
        <f t="shared" si="0"/>
        <v>0</v>
      </c>
      <c r="G51" s="29"/>
      <c r="H51" s="29"/>
      <c r="I51" s="29"/>
      <c r="J51" s="29"/>
      <c r="K51" s="29"/>
      <c r="L51" s="29"/>
      <c r="M51" s="29"/>
      <c r="N51" s="29"/>
      <c r="O51" s="29"/>
      <c r="P51" s="29"/>
      <c r="Q51" s="29"/>
      <c r="R51" s="29"/>
      <c r="S51" s="29"/>
      <c r="T51" s="29"/>
      <c r="U51" s="29"/>
      <c r="V51" s="29"/>
      <c r="W51" s="29"/>
      <c r="X51" s="29"/>
      <c r="Y51" s="29"/>
      <c r="Z51" s="29"/>
      <c r="AA51" s="29"/>
      <c r="AB51" s="29"/>
      <c r="AC51" s="29"/>
      <c r="AD51" s="29"/>
    </row>
    <row r="52" spans="1:30" ht="15">
      <c r="A52" s="28" t="s">
        <v>17447</v>
      </c>
      <c r="B52" s="28">
        <f t="shared" si="3"/>
        <v>35</v>
      </c>
      <c r="C52" s="76">
        <f t="shared" si="2"/>
        <v>44992</v>
      </c>
      <c r="D52" s="29">
        <f>COUNTIFS(Os!I:I,$C52,Os!M:M,"Concluído")</f>
        <v>0</v>
      </c>
      <c r="E52" s="29">
        <f t="shared" si="4"/>
        <v>0</v>
      </c>
      <c r="F52" s="77">
        <f t="shared" si="0"/>
        <v>0</v>
      </c>
      <c r="G52" s="29"/>
      <c r="H52" s="29"/>
      <c r="I52" s="29"/>
      <c r="J52" s="29"/>
      <c r="K52" s="29"/>
      <c r="L52" s="29"/>
      <c r="M52" s="29"/>
      <c r="N52" s="29"/>
      <c r="O52" s="29"/>
      <c r="P52" s="29"/>
      <c r="Q52" s="29"/>
      <c r="R52" s="29"/>
      <c r="S52" s="29"/>
      <c r="T52" s="29"/>
      <c r="U52" s="29"/>
      <c r="V52" s="29"/>
      <c r="W52" s="29"/>
      <c r="X52" s="29"/>
      <c r="Y52" s="29"/>
      <c r="Z52" s="29"/>
      <c r="AA52" s="29"/>
      <c r="AB52" s="29"/>
      <c r="AC52" s="29"/>
      <c r="AD52" s="29"/>
    </row>
    <row r="53" spans="1:30" ht="15">
      <c r="A53" s="28" t="s">
        <v>17447</v>
      </c>
      <c r="B53" s="28">
        <f t="shared" si="3"/>
        <v>36</v>
      </c>
      <c r="C53" s="76">
        <f t="shared" si="2"/>
        <v>44993</v>
      </c>
      <c r="D53" s="29">
        <f>COUNTIFS(Os!I:I,$C53,Os!M:M,"Concluído")</f>
        <v>0</v>
      </c>
      <c r="E53" s="29">
        <f t="shared" si="4"/>
        <v>0</v>
      </c>
      <c r="F53" s="77">
        <f t="shared" si="0"/>
        <v>0</v>
      </c>
      <c r="G53" s="29"/>
      <c r="H53" s="29"/>
      <c r="I53" s="29"/>
      <c r="J53" s="29"/>
      <c r="K53" s="29"/>
      <c r="L53" s="29"/>
      <c r="M53" s="29"/>
      <c r="N53" s="29"/>
      <c r="O53" s="29"/>
      <c r="P53" s="29"/>
      <c r="Q53" s="29"/>
      <c r="R53" s="29"/>
      <c r="S53" s="29"/>
      <c r="T53" s="29"/>
      <c r="U53" s="29"/>
      <c r="V53" s="29"/>
      <c r="W53" s="29"/>
      <c r="X53" s="29"/>
      <c r="Y53" s="29"/>
      <c r="Z53" s="29"/>
      <c r="AA53" s="29"/>
      <c r="AB53" s="29"/>
      <c r="AC53" s="29"/>
      <c r="AD53" s="29"/>
    </row>
    <row r="54" spans="1:30" ht="15">
      <c r="A54" s="28" t="s">
        <v>17447</v>
      </c>
      <c r="B54" s="28">
        <f t="shared" si="3"/>
        <v>37</v>
      </c>
      <c r="C54" s="76">
        <f t="shared" si="2"/>
        <v>44994</v>
      </c>
      <c r="D54" s="29">
        <f>COUNTIFS(Os!I:I,$C54,Os!M:M,"Concluído")</f>
        <v>0</v>
      </c>
      <c r="E54" s="29">
        <f t="shared" si="4"/>
        <v>0</v>
      </c>
      <c r="F54" s="77">
        <f t="shared" si="0"/>
        <v>0</v>
      </c>
      <c r="G54" s="29"/>
      <c r="H54" s="29"/>
      <c r="I54" s="29"/>
      <c r="J54" s="29"/>
      <c r="K54" s="29"/>
      <c r="L54" s="29"/>
      <c r="M54" s="29"/>
      <c r="N54" s="29"/>
      <c r="O54" s="29"/>
      <c r="P54" s="29"/>
      <c r="Q54" s="29"/>
      <c r="R54" s="29"/>
      <c r="S54" s="29"/>
      <c r="T54" s="29"/>
      <c r="U54" s="29"/>
      <c r="V54" s="29"/>
      <c r="W54" s="29"/>
      <c r="X54" s="29"/>
      <c r="Y54" s="29"/>
      <c r="Z54" s="29"/>
      <c r="AA54" s="29"/>
      <c r="AB54" s="29"/>
      <c r="AC54" s="29"/>
      <c r="AD54" s="29"/>
    </row>
    <row r="55" spans="1:30" ht="15">
      <c r="A55" s="28" t="s">
        <v>17447</v>
      </c>
      <c r="B55" s="28">
        <f t="shared" si="3"/>
        <v>38</v>
      </c>
      <c r="C55" s="76">
        <f t="shared" si="2"/>
        <v>44995</v>
      </c>
      <c r="D55" s="29">
        <f>COUNTIFS(Os!I:I,$C55,Os!M:M,"Concluído")</f>
        <v>0</v>
      </c>
      <c r="E55" s="29">
        <f t="shared" si="4"/>
        <v>0</v>
      </c>
      <c r="F55" s="77">
        <f t="shared" si="0"/>
        <v>0</v>
      </c>
      <c r="G55" s="29"/>
      <c r="H55" s="29"/>
      <c r="I55" s="29"/>
      <c r="J55" s="29"/>
      <c r="K55" s="29"/>
      <c r="L55" s="29"/>
      <c r="M55" s="29"/>
      <c r="N55" s="29"/>
      <c r="O55" s="29"/>
      <c r="P55" s="29"/>
      <c r="Q55" s="29"/>
      <c r="R55" s="29"/>
      <c r="S55" s="29"/>
      <c r="T55" s="29"/>
      <c r="U55" s="29"/>
      <c r="V55" s="29"/>
      <c r="W55" s="29"/>
      <c r="X55" s="29"/>
      <c r="Y55" s="29"/>
      <c r="Z55" s="29"/>
      <c r="AA55" s="29"/>
      <c r="AB55" s="29"/>
      <c r="AC55" s="29"/>
      <c r="AD55" s="29"/>
    </row>
    <row r="56" spans="1:30" ht="15">
      <c r="A56" s="28" t="s">
        <v>17447</v>
      </c>
      <c r="B56" s="28">
        <f t="shared" si="3"/>
        <v>39</v>
      </c>
      <c r="C56" s="76">
        <f t="shared" si="2"/>
        <v>44996</v>
      </c>
      <c r="D56" s="29">
        <f>COUNTIFS(Os!I:I,$C56,Os!M:M,"Concluído")</f>
        <v>0</v>
      </c>
      <c r="E56" s="29">
        <f t="shared" si="4"/>
        <v>0</v>
      </c>
      <c r="F56" s="77">
        <f t="shared" si="0"/>
        <v>0</v>
      </c>
      <c r="G56" s="29"/>
      <c r="H56" s="29"/>
      <c r="I56" s="29"/>
      <c r="J56" s="29"/>
      <c r="K56" s="29"/>
      <c r="L56" s="29"/>
      <c r="M56" s="29"/>
      <c r="N56" s="29"/>
      <c r="O56" s="29"/>
      <c r="P56" s="29"/>
      <c r="Q56" s="29"/>
      <c r="R56" s="29"/>
      <c r="S56" s="29"/>
      <c r="T56" s="29"/>
      <c r="U56" s="29"/>
      <c r="V56" s="29"/>
      <c r="W56" s="29"/>
      <c r="X56" s="29"/>
      <c r="Y56" s="29"/>
      <c r="Z56" s="29"/>
      <c r="AA56" s="29"/>
      <c r="AB56" s="29"/>
      <c r="AC56" s="29"/>
      <c r="AD56" s="29"/>
    </row>
    <row r="57" spans="1:30" ht="15">
      <c r="A57" s="28" t="s">
        <v>17447</v>
      </c>
      <c r="B57" s="28">
        <f t="shared" si="3"/>
        <v>40</v>
      </c>
      <c r="C57" s="76">
        <f t="shared" si="2"/>
        <v>44997</v>
      </c>
      <c r="D57" s="29">
        <f>COUNTIFS(Os!I:I,$C57,Os!M:M,"Concluído")</f>
        <v>0</v>
      </c>
      <c r="E57" s="29">
        <f t="shared" si="4"/>
        <v>0</v>
      </c>
      <c r="F57" s="77">
        <f t="shared" si="0"/>
        <v>0</v>
      </c>
      <c r="G57" s="29"/>
      <c r="H57" s="29"/>
      <c r="I57" s="29"/>
      <c r="J57" s="29"/>
      <c r="K57" s="29"/>
      <c r="L57" s="29"/>
      <c r="M57" s="29"/>
      <c r="N57" s="29"/>
      <c r="O57" s="29"/>
      <c r="P57" s="29"/>
      <c r="Q57" s="29"/>
      <c r="R57" s="29"/>
      <c r="S57" s="29"/>
      <c r="T57" s="29"/>
      <c r="U57" s="29"/>
      <c r="V57" s="29"/>
      <c r="W57" s="29"/>
      <c r="X57" s="29"/>
      <c r="Y57" s="29"/>
      <c r="Z57" s="29"/>
      <c r="AA57" s="29"/>
      <c r="AB57" s="29"/>
      <c r="AC57" s="29"/>
      <c r="AD57" s="29"/>
    </row>
    <row r="58" spans="1:30" ht="15">
      <c r="A58" s="28" t="s">
        <v>17447</v>
      </c>
      <c r="B58" s="28">
        <f t="shared" si="3"/>
        <v>41</v>
      </c>
      <c r="C58" s="76">
        <f t="shared" si="2"/>
        <v>44998</v>
      </c>
      <c r="D58" s="29">
        <f>COUNTIFS(Os!I:I,$C58,Os!M:M,"Concluído")</f>
        <v>0</v>
      </c>
      <c r="E58" s="29">
        <f t="shared" si="4"/>
        <v>0</v>
      </c>
      <c r="F58" s="77">
        <f t="shared" si="0"/>
        <v>0</v>
      </c>
      <c r="G58" s="29"/>
      <c r="H58" s="29"/>
      <c r="I58" s="29"/>
      <c r="J58" s="29"/>
      <c r="K58" s="29"/>
      <c r="L58" s="29"/>
      <c r="M58" s="29"/>
      <c r="N58" s="29"/>
      <c r="O58" s="29"/>
      <c r="P58" s="29"/>
      <c r="Q58" s="29"/>
      <c r="R58" s="29"/>
      <c r="S58" s="29"/>
      <c r="T58" s="29"/>
      <c r="U58" s="29"/>
      <c r="V58" s="29"/>
      <c r="W58" s="29"/>
      <c r="X58" s="29"/>
      <c r="Y58" s="29"/>
      <c r="Z58" s="29"/>
      <c r="AA58" s="29"/>
      <c r="AB58" s="29"/>
      <c r="AC58" s="29"/>
      <c r="AD58" s="29"/>
    </row>
    <row r="59" spans="1:30" ht="15">
      <c r="A59" s="28" t="s">
        <v>17447</v>
      </c>
      <c r="B59" s="28">
        <f t="shared" si="3"/>
        <v>42</v>
      </c>
      <c r="C59" s="76">
        <f t="shared" si="2"/>
        <v>44999</v>
      </c>
      <c r="D59" s="29">
        <f>COUNTIFS(Os!I:I,$C59,Os!M:M,"Concluído")</f>
        <v>0</v>
      </c>
      <c r="E59" s="29">
        <f t="shared" si="4"/>
        <v>0</v>
      </c>
      <c r="F59" s="77">
        <f t="shared" si="0"/>
        <v>0</v>
      </c>
      <c r="G59" s="29"/>
      <c r="H59" s="29"/>
      <c r="I59" s="29"/>
      <c r="J59" s="29"/>
      <c r="K59" s="29"/>
      <c r="L59" s="29"/>
      <c r="M59" s="29"/>
      <c r="N59" s="29"/>
      <c r="O59" s="29"/>
      <c r="P59" s="29"/>
      <c r="Q59" s="29"/>
      <c r="R59" s="29"/>
      <c r="S59" s="29"/>
      <c r="T59" s="29"/>
      <c r="U59" s="29"/>
      <c r="V59" s="29"/>
      <c r="W59" s="29"/>
      <c r="X59" s="29"/>
      <c r="Y59" s="29"/>
      <c r="Z59" s="29"/>
      <c r="AA59" s="29"/>
      <c r="AB59" s="29"/>
      <c r="AC59" s="29"/>
      <c r="AD59" s="29"/>
    </row>
    <row r="60" spans="1:30" ht="15">
      <c r="A60" s="28" t="s">
        <v>17447</v>
      </c>
      <c r="B60" s="28">
        <f t="shared" si="3"/>
        <v>43</v>
      </c>
      <c r="C60" s="76">
        <f t="shared" si="2"/>
        <v>45000</v>
      </c>
      <c r="D60" s="29">
        <f>COUNTIFS(Os!I:I,$C60,Os!M:M,"Concluído")</f>
        <v>0</v>
      </c>
      <c r="E60" s="29">
        <f t="shared" si="4"/>
        <v>0</v>
      </c>
      <c r="F60" s="77">
        <f t="shared" si="0"/>
        <v>0</v>
      </c>
      <c r="G60" s="29"/>
      <c r="H60" s="29"/>
      <c r="I60" s="29"/>
      <c r="J60" s="29"/>
      <c r="K60" s="29"/>
      <c r="L60" s="29"/>
      <c r="M60" s="29"/>
      <c r="N60" s="29"/>
      <c r="O60" s="29"/>
      <c r="P60" s="29"/>
      <c r="Q60" s="29"/>
      <c r="R60" s="29"/>
      <c r="S60" s="29"/>
      <c r="T60" s="29"/>
      <c r="U60" s="29"/>
      <c r="V60" s="29"/>
      <c r="W60" s="29"/>
      <c r="X60" s="29"/>
      <c r="Y60" s="29"/>
      <c r="Z60" s="29"/>
      <c r="AA60" s="29"/>
      <c r="AB60" s="29"/>
      <c r="AC60" s="29"/>
      <c r="AD60" s="29"/>
    </row>
    <row r="61" spans="1:30" ht="15">
      <c r="A61" s="28" t="s">
        <v>17447</v>
      </c>
      <c r="B61" s="28">
        <f t="shared" si="3"/>
        <v>44</v>
      </c>
      <c r="C61" s="76">
        <f t="shared" si="2"/>
        <v>45001</v>
      </c>
      <c r="D61" s="29">
        <f>COUNTIFS(Os!I:I,$C61,Os!M:M,"Concluído")</f>
        <v>0</v>
      </c>
      <c r="E61" s="29">
        <f t="shared" si="4"/>
        <v>0</v>
      </c>
      <c r="F61" s="77">
        <f t="shared" si="0"/>
        <v>0</v>
      </c>
      <c r="G61" s="29"/>
      <c r="H61" s="29"/>
      <c r="I61" s="29"/>
      <c r="J61" s="29"/>
      <c r="K61" s="29"/>
      <c r="L61" s="29"/>
      <c r="M61" s="29"/>
      <c r="N61" s="29"/>
      <c r="O61" s="29"/>
      <c r="P61" s="29"/>
      <c r="Q61" s="29"/>
      <c r="R61" s="29"/>
      <c r="S61" s="29"/>
      <c r="T61" s="29"/>
      <c r="U61" s="29"/>
      <c r="V61" s="29"/>
      <c r="W61" s="29"/>
      <c r="X61" s="29"/>
      <c r="Y61" s="29"/>
      <c r="Z61" s="29"/>
      <c r="AA61" s="29"/>
      <c r="AB61" s="29"/>
      <c r="AC61" s="29"/>
      <c r="AD61" s="29"/>
    </row>
    <row r="62" spans="1:30" ht="15">
      <c r="A62" s="28" t="s">
        <v>17447</v>
      </c>
      <c r="B62" s="28">
        <f t="shared" si="3"/>
        <v>45</v>
      </c>
      <c r="C62" s="76">
        <f t="shared" si="2"/>
        <v>45002</v>
      </c>
      <c r="D62" s="29">
        <f>COUNTIFS(Os!I:I,$C62,Os!M:M,"Concluído")</f>
        <v>0</v>
      </c>
      <c r="E62" s="29">
        <f t="shared" si="4"/>
        <v>0</v>
      </c>
      <c r="F62" s="77">
        <f t="shared" si="0"/>
        <v>0</v>
      </c>
      <c r="G62" s="29"/>
      <c r="H62" s="29"/>
      <c r="I62" s="29"/>
      <c r="J62" s="29"/>
      <c r="K62" s="29"/>
      <c r="L62" s="29"/>
      <c r="M62" s="29"/>
      <c r="N62" s="29"/>
      <c r="O62" s="29"/>
      <c r="P62" s="29"/>
      <c r="Q62" s="29"/>
      <c r="R62" s="29"/>
      <c r="S62" s="29"/>
      <c r="T62" s="29"/>
      <c r="U62" s="29"/>
      <c r="V62" s="29"/>
      <c r="W62" s="29"/>
      <c r="X62" s="29"/>
      <c r="Y62" s="29"/>
      <c r="Z62" s="29"/>
      <c r="AA62" s="29"/>
      <c r="AB62" s="29"/>
      <c r="AC62" s="29"/>
      <c r="AD62" s="29"/>
    </row>
    <row r="63" spans="1:30" ht="15">
      <c r="A63" s="28" t="s">
        <v>17447</v>
      </c>
      <c r="B63" s="28">
        <f t="shared" si="3"/>
        <v>46</v>
      </c>
      <c r="C63" s="76">
        <f t="shared" si="2"/>
        <v>45003</v>
      </c>
      <c r="D63" s="29">
        <f>COUNTIFS(Os!I:I,$C63,Os!M:M,"Concluído")</f>
        <v>0</v>
      </c>
      <c r="E63" s="29">
        <f t="shared" si="4"/>
        <v>0</v>
      </c>
      <c r="F63" s="77">
        <f t="shared" si="0"/>
        <v>0</v>
      </c>
      <c r="G63" s="29"/>
      <c r="H63" s="29"/>
      <c r="I63" s="29"/>
      <c r="J63" s="29"/>
      <c r="K63" s="29"/>
      <c r="L63" s="29"/>
      <c r="M63" s="29"/>
      <c r="N63" s="29"/>
      <c r="O63" s="29"/>
      <c r="P63" s="29"/>
      <c r="Q63" s="29"/>
      <c r="R63" s="29"/>
      <c r="S63" s="29"/>
      <c r="T63" s="29"/>
      <c r="U63" s="29"/>
      <c r="V63" s="29"/>
      <c r="W63" s="29"/>
      <c r="X63" s="29"/>
      <c r="Y63" s="29"/>
      <c r="Z63" s="29"/>
      <c r="AA63" s="29"/>
      <c r="AB63" s="29"/>
      <c r="AC63" s="29"/>
      <c r="AD63" s="29"/>
    </row>
    <row r="64" spans="1:30" ht="15">
      <c r="A64" s="28" t="s">
        <v>17447</v>
      </c>
      <c r="B64" s="28">
        <f t="shared" si="3"/>
        <v>47</v>
      </c>
      <c r="C64" s="76">
        <f t="shared" si="2"/>
        <v>45004</v>
      </c>
      <c r="D64" s="29">
        <f>COUNTIFS(Os!I:I,$C64,Os!M:M,"Concluído")</f>
        <v>0</v>
      </c>
      <c r="E64" s="29">
        <f t="shared" si="4"/>
        <v>0</v>
      </c>
      <c r="F64" s="77">
        <f t="shared" si="0"/>
        <v>0</v>
      </c>
      <c r="G64" s="29"/>
      <c r="H64" s="29"/>
      <c r="I64" s="29"/>
      <c r="J64" s="29"/>
      <c r="K64" s="29"/>
      <c r="L64" s="29"/>
      <c r="M64" s="29"/>
      <c r="N64" s="29"/>
      <c r="O64" s="29"/>
      <c r="P64" s="29"/>
      <c r="Q64" s="29"/>
      <c r="R64" s="29"/>
      <c r="S64" s="29"/>
      <c r="T64" s="29"/>
      <c r="U64" s="29"/>
      <c r="V64" s="29"/>
      <c r="W64" s="29"/>
      <c r="X64" s="29"/>
      <c r="Y64" s="29"/>
      <c r="Z64" s="29"/>
      <c r="AA64" s="29"/>
      <c r="AB64" s="29"/>
      <c r="AC64" s="29"/>
      <c r="AD64" s="29"/>
    </row>
    <row r="65" spans="1:30" ht="15">
      <c r="A65" s="28" t="s">
        <v>17447</v>
      </c>
      <c r="B65" s="28">
        <f t="shared" si="3"/>
        <v>48</v>
      </c>
      <c r="C65" s="76">
        <f t="shared" si="2"/>
        <v>45005</v>
      </c>
      <c r="D65" s="29">
        <f>COUNTIFS(Os!I:I,$C65,Os!M:M,"Concluído")</f>
        <v>0</v>
      </c>
      <c r="E65" s="29">
        <f t="shared" si="4"/>
        <v>0</v>
      </c>
      <c r="F65" s="77">
        <f t="shared" si="0"/>
        <v>0</v>
      </c>
      <c r="G65" s="29"/>
      <c r="H65" s="29"/>
      <c r="I65" s="29"/>
      <c r="J65" s="29"/>
      <c r="K65" s="29"/>
      <c r="L65" s="29"/>
      <c r="M65" s="29"/>
      <c r="N65" s="29"/>
      <c r="O65" s="29"/>
      <c r="P65" s="29"/>
      <c r="Q65" s="29"/>
      <c r="R65" s="29"/>
      <c r="S65" s="29"/>
      <c r="T65" s="29"/>
      <c r="U65" s="29"/>
      <c r="V65" s="29"/>
      <c r="W65" s="29"/>
      <c r="X65" s="29"/>
      <c r="Y65" s="29"/>
      <c r="Z65" s="29"/>
      <c r="AA65" s="29"/>
      <c r="AB65" s="29"/>
      <c r="AC65" s="29"/>
      <c r="AD65" s="29"/>
    </row>
    <row r="66" spans="1:30" ht="15">
      <c r="A66" s="28" t="s">
        <v>17447</v>
      </c>
      <c r="B66" s="28">
        <f t="shared" si="3"/>
        <v>49</v>
      </c>
      <c r="C66" s="76">
        <f t="shared" si="2"/>
        <v>45006</v>
      </c>
      <c r="D66" s="29">
        <f>COUNTIFS(Os!I:I,$C66,Os!M:M,"Concluído")</f>
        <v>0</v>
      </c>
      <c r="E66" s="29">
        <f t="shared" si="4"/>
        <v>0</v>
      </c>
      <c r="F66" s="77">
        <f t="shared" si="0"/>
        <v>0</v>
      </c>
      <c r="G66" s="29"/>
      <c r="H66" s="29"/>
      <c r="I66" s="29"/>
      <c r="J66" s="29"/>
      <c r="K66" s="29"/>
      <c r="L66" s="29"/>
      <c r="M66" s="29"/>
      <c r="N66" s="29"/>
      <c r="O66" s="29"/>
      <c r="P66" s="29"/>
      <c r="Q66" s="29"/>
      <c r="R66" s="29"/>
      <c r="S66" s="29"/>
      <c r="T66" s="29"/>
      <c r="U66" s="29"/>
      <c r="V66" s="29"/>
      <c r="W66" s="29"/>
      <c r="X66" s="29"/>
      <c r="Y66" s="29"/>
      <c r="Z66" s="29"/>
      <c r="AA66" s="29"/>
      <c r="AB66" s="29"/>
      <c r="AC66" s="29"/>
      <c r="AD66" s="29"/>
    </row>
    <row r="67" spans="1:30" ht="15">
      <c r="A67" s="28" t="s">
        <v>17447</v>
      </c>
      <c r="B67" s="28">
        <f t="shared" si="3"/>
        <v>50</v>
      </c>
      <c r="C67" s="76">
        <f t="shared" si="2"/>
        <v>45007</v>
      </c>
      <c r="D67" s="29">
        <f>COUNTIFS(Os!I:I,$C67,Os!M:M,"Concluído")</f>
        <v>0</v>
      </c>
      <c r="E67" s="29">
        <f t="shared" si="4"/>
        <v>0</v>
      </c>
      <c r="F67" s="77">
        <f t="shared" si="0"/>
        <v>0</v>
      </c>
      <c r="G67" s="29"/>
      <c r="H67" s="29"/>
      <c r="I67" s="29"/>
      <c r="J67" s="29"/>
      <c r="K67" s="29"/>
      <c r="L67" s="29"/>
      <c r="M67" s="29"/>
      <c r="N67" s="29"/>
      <c r="O67" s="29"/>
      <c r="P67" s="29"/>
      <c r="Q67" s="29"/>
      <c r="R67" s="29"/>
      <c r="S67" s="29"/>
      <c r="T67" s="29"/>
      <c r="U67" s="29"/>
      <c r="V67" s="29"/>
      <c r="W67" s="29"/>
      <c r="X67" s="29"/>
      <c r="Y67" s="29"/>
      <c r="Z67" s="29"/>
      <c r="AA67" s="29"/>
      <c r="AB67" s="29"/>
      <c r="AC67" s="29"/>
      <c r="AD67" s="29"/>
    </row>
    <row r="68" spans="1:30" ht="15">
      <c r="A68" s="28" t="s">
        <v>17447</v>
      </c>
      <c r="B68" s="28">
        <f t="shared" si="3"/>
        <v>51</v>
      </c>
      <c r="C68" s="76">
        <f t="shared" si="2"/>
        <v>45008</v>
      </c>
      <c r="D68" s="29">
        <f>COUNTIFS(Os!I:I,$C68,Os!M:M,"Concluído")</f>
        <v>0</v>
      </c>
      <c r="E68" s="29">
        <f t="shared" si="4"/>
        <v>0</v>
      </c>
      <c r="F68" s="77">
        <f t="shared" si="0"/>
        <v>0</v>
      </c>
      <c r="G68" s="29"/>
      <c r="H68" s="29"/>
      <c r="I68" s="29"/>
      <c r="J68" s="29"/>
      <c r="K68" s="29"/>
      <c r="L68" s="29"/>
      <c r="M68" s="29"/>
      <c r="N68" s="29"/>
      <c r="O68" s="29"/>
      <c r="P68" s="29"/>
      <c r="Q68" s="29"/>
      <c r="R68" s="29"/>
      <c r="S68" s="29"/>
      <c r="T68" s="29"/>
      <c r="U68" s="29"/>
      <c r="V68" s="29"/>
      <c r="W68" s="29"/>
      <c r="X68" s="29"/>
      <c r="Y68" s="29"/>
      <c r="Z68" s="29"/>
      <c r="AA68" s="29"/>
      <c r="AB68" s="29"/>
      <c r="AC68" s="29"/>
      <c r="AD68" s="29"/>
    </row>
    <row r="69" spans="1:30" ht="15">
      <c r="A69" s="28" t="s">
        <v>17447</v>
      </c>
      <c r="B69" s="28">
        <f t="shared" si="3"/>
        <v>52</v>
      </c>
      <c r="C69" s="76">
        <f t="shared" si="2"/>
        <v>45009</v>
      </c>
      <c r="D69" s="29">
        <f>COUNTIFS(Os!I:I,$C69,Os!M:M,"Concluído")</f>
        <v>0</v>
      </c>
      <c r="E69" s="29">
        <f t="shared" si="4"/>
        <v>0</v>
      </c>
      <c r="F69" s="77">
        <f t="shared" si="0"/>
        <v>0</v>
      </c>
      <c r="G69" s="29"/>
      <c r="H69" s="29"/>
      <c r="I69" s="29"/>
      <c r="J69" s="29"/>
      <c r="K69" s="29"/>
      <c r="L69" s="29"/>
      <c r="M69" s="29"/>
      <c r="N69" s="29"/>
      <c r="O69" s="29"/>
      <c r="P69" s="29"/>
      <c r="Q69" s="29"/>
      <c r="R69" s="29"/>
      <c r="S69" s="29"/>
      <c r="T69" s="29"/>
      <c r="U69" s="29"/>
      <c r="V69" s="29"/>
      <c r="W69" s="29"/>
      <c r="X69" s="29"/>
      <c r="Y69" s="29"/>
      <c r="Z69" s="29"/>
      <c r="AA69" s="29"/>
      <c r="AB69" s="29"/>
      <c r="AC69" s="29"/>
      <c r="AD69" s="29"/>
    </row>
    <row r="70" spans="1:30" ht="15">
      <c r="A70" s="28" t="s">
        <v>17447</v>
      </c>
      <c r="B70" s="28">
        <f t="shared" si="3"/>
        <v>53</v>
      </c>
      <c r="C70" s="76">
        <f t="shared" si="2"/>
        <v>45010</v>
      </c>
      <c r="D70" s="29">
        <f>COUNTIFS(Os!I:I,$C70,Os!M:M,"Concluído")</f>
        <v>0</v>
      </c>
      <c r="E70" s="29">
        <f t="shared" si="4"/>
        <v>0</v>
      </c>
      <c r="F70" s="77">
        <f t="shared" si="0"/>
        <v>0</v>
      </c>
      <c r="G70" s="29"/>
      <c r="H70" s="29"/>
      <c r="I70" s="29"/>
      <c r="J70" s="29"/>
      <c r="K70" s="29"/>
      <c r="L70" s="29"/>
      <c r="M70" s="29"/>
      <c r="N70" s="29"/>
      <c r="O70" s="29"/>
      <c r="P70" s="29"/>
      <c r="Q70" s="29"/>
      <c r="R70" s="29"/>
      <c r="S70" s="29"/>
      <c r="T70" s="29"/>
      <c r="U70" s="29"/>
      <c r="V70" s="29"/>
      <c r="W70" s="29"/>
      <c r="X70" s="29"/>
      <c r="Y70" s="29"/>
      <c r="Z70" s="29"/>
      <c r="AA70" s="29"/>
      <c r="AB70" s="29"/>
      <c r="AC70" s="29"/>
      <c r="AD70" s="29"/>
    </row>
    <row r="71" spans="1:30" ht="15">
      <c r="A71" s="28" t="s">
        <v>17447</v>
      </c>
      <c r="B71" s="28">
        <f t="shared" si="3"/>
        <v>54</v>
      </c>
      <c r="C71" s="76">
        <f t="shared" si="2"/>
        <v>45011</v>
      </c>
      <c r="D71" s="29">
        <f>COUNTIFS(Os!I:I,$C71,Os!M:M,"Concluído")</f>
        <v>0</v>
      </c>
      <c r="E71" s="29">
        <f t="shared" si="4"/>
        <v>0</v>
      </c>
      <c r="F71" s="77">
        <f t="shared" si="0"/>
        <v>0</v>
      </c>
      <c r="G71" s="29"/>
      <c r="H71" s="29"/>
      <c r="I71" s="29"/>
      <c r="J71" s="29"/>
      <c r="K71" s="29"/>
      <c r="L71" s="29"/>
      <c r="M71" s="29"/>
      <c r="N71" s="29"/>
      <c r="O71" s="29"/>
      <c r="P71" s="29"/>
      <c r="Q71" s="29"/>
      <c r="R71" s="29"/>
      <c r="S71" s="29"/>
      <c r="T71" s="29"/>
      <c r="U71" s="29"/>
      <c r="V71" s="29"/>
      <c r="W71" s="29"/>
      <c r="X71" s="29"/>
      <c r="Y71" s="29"/>
      <c r="Z71" s="29"/>
      <c r="AA71" s="29"/>
      <c r="AB71" s="29"/>
      <c r="AC71" s="29"/>
      <c r="AD71" s="29"/>
    </row>
    <row r="72" spans="1:30" ht="15">
      <c r="A72" s="28" t="s">
        <v>17447</v>
      </c>
      <c r="B72" s="28">
        <f t="shared" si="3"/>
        <v>55</v>
      </c>
      <c r="C72" s="76">
        <f t="shared" si="2"/>
        <v>45012</v>
      </c>
      <c r="D72" s="29">
        <f>COUNTIFS(Os!I:I,$C72,Os!M:M,"Concluído")</f>
        <v>0</v>
      </c>
      <c r="E72" s="29">
        <f t="shared" si="4"/>
        <v>0</v>
      </c>
      <c r="F72" s="77">
        <f t="shared" si="0"/>
        <v>0</v>
      </c>
      <c r="G72" s="29"/>
      <c r="H72" s="29"/>
      <c r="I72" s="29"/>
      <c r="J72" s="29"/>
      <c r="K72" s="29"/>
      <c r="L72" s="29"/>
      <c r="M72" s="29"/>
      <c r="N72" s="29"/>
      <c r="O72" s="29"/>
      <c r="P72" s="29"/>
      <c r="Q72" s="29"/>
      <c r="R72" s="29"/>
      <c r="S72" s="29"/>
      <c r="T72" s="29"/>
      <c r="U72" s="29"/>
      <c r="V72" s="29"/>
      <c r="W72" s="29"/>
      <c r="X72" s="29"/>
      <c r="Y72" s="29"/>
      <c r="Z72" s="29"/>
      <c r="AA72" s="29"/>
      <c r="AB72" s="29"/>
      <c r="AC72" s="29"/>
      <c r="AD72" s="29"/>
    </row>
    <row r="73" spans="1:30" ht="15">
      <c r="A73" s="28" t="s">
        <v>17447</v>
      </c>
      <c r="B73" s="28">
        <f t="shared" si="3"/>
        <v>56</v>
      </c>
      <c r="C73" s="76">
        <f t="shared" si="2"/>
        <v>45013</v>
      </c>
      <c r="D73" s="29">
        <f>COUNTIFS(Os!I:I,$C73,Os!M:M,"Concluído")</f>
        <v>0</v>
      </c>
      <c r="E73" s="29">
        <f t="shared" si="4"/>
        <v>0</v>
      </c>
      <c r="F73" s="77">
        <f t="shared" si="0"/>
        <v>0</v>
      </c>
      <c r="G73" s="29"/>
      <c r="H73" s="29"/>
      <c r="I73" s="29"/>
      <c r="J73" s="29"/>
      <c r="K73" s="29"/>
      <c r="L73" s="29"/>
      <c r="M73" s="29"/>
      <c r="N73" s="29"/>
      <c r="O73" s="29"/>
      <c r="P73" s="29"/>
      <c r="Q73" s="29"/>
      <c r="R73" s="29"/>
      <c r="S73" s="29"/>
      <c r="T73" s="29"/>
      <c r="U73" s="29"/>
      <c r="V73" s="29"/>
      <c r="W73" s="29"/>
      <c r="X73" s="29"/>
      <c r="Y73" s="29"/>
      <c r="Z73" s="29"/>
      <c r="AA73" s="29"/>
      <c r="AB73" s="29"/>
      <c r="AC73" s="29"/>
      <c r="AD73" s="29"/>
    </row>
    <row r="74" spans="1:30" ht="15">
      <c r="A74" s="28" t="s">
        <v>17447</v>
      </c>
      <c r="B74" s="28">
        <f t="shared" si="3"/>
        <v>57</v>
      </c>
      <c r="C74" s="76">
        <f t="shared" si="2"/>
        <v>45014</v>
      </c>
      <c r="D74" s="29">
        <f>COUNTIFS(Os!I:I,$C74,Os!M:M,"Concluído")</f>
        <v>0</v>
      </c>
      <c r="E74" s="29">
        <f t="shared" si="4"/>
        <v>0</v>
      </c>
      <c r="F74" s="77">
        <f t="shared" si="0"/>
        <v>0</v>
      </c>
      <c r="G74" s="29"/>
      <c r="H74" s="29"/>
      <c r="I74" s="29"/>
      <c r="J74" s="29"/>
      <c r="K74" s="29"/>
      <c r="L74" s="29"/>
      <c r="M74" s="29"/>
      <c r="N74" s="29"/>
      <c r="O74" s="29"/>
      <c r="P74" s="29"/>
      <c r="Q74" s="29"/>
      <c r="R74" s="29"/>
      <c r="S74" s="29"/>
      <c r="T74" s="29"/>
      <c r="U74" s="29"/>
      <c r="V74" s="29"/>
      <c r="W74" s="29"/>
      <c r="X74" s="29"/>
      <c r="Y74" s="29"/>
      <c r="Z74" s="29"/>
      <c r="AA74" s="29"/>
      <c r="AB74" s="29"/>
      <c r="AC74" s="29"/>
      <c r="AD74" s="29"/>
    </row>
    <row r="75" spans="1:30" ht="15">
      <c r="A75" s="28" t="s">
        <v>17447</v>
      </c>
      <c r="B75" s="28">
        <f t="shared" si="3"/>
        <v>58</v>
      </c>
      <c r="C75" s="76">
        <f t="shared" si="2"/>
        <v>45015</v>
      </c>
      <c r="D75" s="29">
        <f>COUNTIFS(Os!I:I,$C75,Os!M:M,"Concluído")</f>
        <v>0</v>
      </c>
      <c r="E75" s="29">
        <f t="shared" si="4"/>
        <v>0</v>
      </c>
      <c r="F75" s="77">
        <f t="shared" si="0"/>
        <v>0</v>
      </c>
      <c r="G75" s="29"/>
      <c r="H75" s="29"/>
      <c r="I75" s="29"/>
      <c r="J75" s="29"/>
      <c r="K75" s="29"/>
      <c r="L75" s="29"/>
      <c r="M75" s="29"/>
      <c r="N75" s="29"/>
      <c r="O75" s="29"/>
      <c r="P75" s="29"/>
      <c r="Q75" s="29"/>
      <c r="R75" s="29"/>
      <c r="S75" s="29"/>
      <c r="T75" s="29"/>
      <c r="U75" s="29"/>
      <c r="V75" s="29"/>
      <c r="W75" s="29"/>
      <c r="X75" s="29"/>
      <c r="Y75" s="29"/>
      <c r="Z75" s="29"/>
      <c r="AA75" s="29"/>
      <c r="AB75" s="29"/>
      <c r="AC75" s="29"/>
      <c r="AD75" s="29"/>
    </row>
    <row r="76" spans="1:30" ht="15">
      <c r="A76" s="28" t="s">
        <v>17447</v>
      </c>
      <c r="B76" s="28">
        <f t="shared" si="3"/>
        <v>59</v>
      </c>
      <c r="C76" s="76">
        <f t="shared" si="2"/>
        <v>45016</v>
      </c>
      <c r="D76" s="29">
        <f>COUNTIFS(Os!I:I,$C76,Os!M:M,"Concluído")</f>
        <v>0</v>
      </c>
      <c r="E76" s="29">
        <f t="shared" si="4"/>
        <v>0</v>
      </c>
      <c r="F76" s="77">
        <f t="shared" si="0"/>
        <v>0</v>
      </c>
      <c r="G76" s="29"/>
      <c r="H76" s="29"/>
      <c r="I76" s="29"/>
      <c r="J76" s="29"/>
      <c r="K76" s="29"/>
      <c r="L76" s="29"/>
      <c r="M76" s="29"/>
      <c r="N76" s="29"/>
      <c r="O76" s="29"/>
      <c r="P76" s="29"/>
      <c r="Q76" s="29"/>
      <c r="R76" s="29"/>
      <c r="S76" s="29"/>
      <c r="T76" s="29"/>
      <c r="U76" s="29"/>
      <c r="V76" s="29"/>
      <c r="W76" s="29"/>
      <c r="X76" s="29"/>
      <c r="Y76" s="29"/>
      <c r="Z76" s="29"/>
      <c r="AA76" s="29"/>
      <c r="AB76" s="29"/>
      <c r="AC76" s="29"/>
      <c r="AD76" s="29"/>
    </row>
    <row r="77" spans="1:30" ht="15">
      <c r="A77" s="28" t="s">
        <v>17447</v>
      </c>
      <c r="B77" s="28">
        <f t="shared" si="3"/>
        <v>60</v>
      </c>
      <c r="C77" s="76">
        <f t="shared" si="2"/>
        <v>45017</v>
      </c>
      <c r="D77" s="29">
        <f>COUNTIFS(Os!I:I,$C77,Os!M:M,"Concluído")</f>
        <v>0</v>
      </c>
      <c r="E77" s="29">
        <f t="shared" si="4"/>
        <v>0</v>
      </c>
      <c r="F77" s="77">
        <f t="shared" si="0"/>
        <v>0</v>
      </c>
      <c r="G77" s="29"/>
      <c r="H77" s="29"/>
      <c r="I77" s="29"/>
      <c r="J77" s="29"/>
      <c r="K77" s="29"/>
      <c r="L77" s="29"/>
      <c r="M77" s="29"/>
      <c r="N77" s="29"/>
      <c r="O77" s="29"/>
      <c r="P77" s="29"/>
      <c r="Q77" s="29"/>
      <c r="R77" s="29"/>
      <c r="S77" s="29"/>
      <c r="T77" s="29"/>
      <c r="U77" s="29"/>
      <c r="V77" s="29"/>
      <c r="W77" s="29"/>
      <c r="X77" s="29"/>
      <c r="Y77" s="29"/>
      <c r="Z77" s="29"/>
      <c r="AA77" s="29"/>
      <c r="AB77" s="29"/>
      <c r="AC77" s="29"/>
      <c r="AD77" s="29"/>
    </row>
    <row r="78" spans="1:30" ht="15">
      <c r="A78" s="28" t="s">
        <v>17447</v>
      </c>
      <c r="B78" s="28">
        <f t="shared" si="3"/>
        <v>61</v>
      </c>
      <c r="C78" s="76">
        <f t="shared" si="2"/>
        <v>45018</v>
      </c>
      <c r="D78" s="29">
        <f>COUNTIFS(Os!I:I,$C78,Os!M:M,"Concluído")</f>
        <v>0</v>
      </c>
      <c r="E78" s="29">
        <f t="shared" si="4"/>
        <v>0</v>
      </c>
      <c r="F78" s="77">
        <f t="shared" si="0"/>
        <v>0</v>
      </c>
      <c r="G78" s="29"/>
      <c r="H78" s="29"/>
      <c r="I78" s="29"/>
      <c r="J78" s="29"/>
      <c r="K78" s="29"/>
      <c r="L78" s="29"/>
      <c r="M78" s="29"/>
      <c r="N78" s="29"/>
      <c r="O78" s="29"/>
      <c r="P78" s="29"/>
      <c r="Q78" s="29"/>
      <c r="R78" s="29"/>
      <c r="S78" s="29"/>
      <c r="T78" s="29"/>
      <c r="U78" s="29"/>
      <c r="V78" s="29"/>
      <c r="W78" s="29"/>
      <c r="X78" s="29"/>
      <c r="Y78" s="29"/>
      <c r="Z78" s="29"/>
      <c r="AA78" s="29"/>
      <c r="AB78" s="29"/>
      <c r="AC78" s="29"/>
      <c r="AD78" s="29"/>
    </row>
    <row r="79" spans="1:30" ht="15">
      <c r="A79" s="28" t="s">
        <v>17447</v>
      </c>
      <c r="B79" s="28">
        <f t="shared" si="3"/>
        <v>62</v>
      </c>
      <c r="C79" s="76">
        <f t="shared" si="2"/>
        <v>45019</v>
      </c>
      <c r="D79" s="29">
        <f>COUNTIFS(Os!I:I,$C79,Os!M:M,"Concluído")</f>
        <v>0</v>
      </c>
      <c r="E79" s="29">
        <f t="shared" si="4"/>
        <v>0</v>
      </c>
      <c r="F79" s="77">
        <f t="shared" si="0"/>
        <v>0</v>
      </c>
      <c r="G79" s="29"/>
      <c r="H79" s="29"/>
      <c r="I79" s="29"/>
      <c r="J79" s="29"/>
      <c r="K79" s="29"/>
      <c r="L79" s="29"/>
      <c r="M79" s="29"/>
      <c r="N79" s="29"/>
      <c r="O79" s="29"/>
      <c r="P79" s="29"/>
      <c r="Q79" s="29"/>
      <c r="R79" s="29"/>
      <c r="S79" s="29"/>
      <c r="T79" s="29"/>
      <c r="U79" s="29"/>
      <c r="V79" s="29"/>
      <c r="W79" s="29"/>
      <c r="X79" s="29"/>
      <c r="Y79" s="29"/>
      <c r="Z79" s="29"/>
      <c r="AA79" s="29"/>
      <c r="AB79" s="29"/>
      <c r="AC79" s="29"/>
      <c r="AD79" s="29"/>
    </row>
    <row r="80" spans="1:30" ht="15">
      <c r="A80" s="28" t="s">
        <v>17447</v>
      </c>
      <c r="B80" s="28">
        <f t="shared" si="3"/>
        <v>63</v>
      </c>
      <c r="C80" s="76">
        <f t="shared" si="2"/>
        <v>45020</v>
      </c>
      <c r="D80" s="29">
        <f>COUNTIFS(Os!I:I,$C80,Os!M:M,"Concluído")</f>
        <v>0</v>
      </c>
      <c r="E80" s="29">
        <f t="shared" si="4"/>
        <v>0</v>
      </c>
      <c r="F80" s="77">
        <f t="shared" si="0"/>
        <v>0</v>
      </c>
      <c r="G80" s="29"/>
      <c r="H80" s="29"/>
      <c r="I80" s="29"/>
      <c r="J80" s="29"/>
      <c r="K80" s="29"/>
      <c r="L80" s="29"/>
      <c r="M80" s="29"/>
      <c r="N80" s="29"/>
      <c r="O80" s="29"/>
      <c r="P80" s="29"/>
      <c r="Q80" s="29"/>
      <c r="R80" s="29"/>
      <c r="S80" s="29"/>
      <c r="T80" s="29"/>
      <c r="U80" s="29"/>
      <c r="V80" s="29"/>
      <c r="W80" s="29"/>
      <c r="X80" s="29"/>
      <c r="Y80" s="29"/>
      <c r="Z80" s="29"/>
      <c r="AA80" s="29"/>
      <c r="AB80" s="29"/>
      <c r="AC80" s="29"/>
      <c r="AD80" s="29"/>
    </row>
    <row r="81" spans="1:30" ht="15">
      <c r="A81" s="28" t="s">
        <v>17447</v>
      </c>
      <c r="B81" s="28">
        <f t="shared" si="3"/>
        <v>64</v>
      </c>
      <c r="C81" s="76">
        <f t="shared" si="2"/>
        <v>45021</v>
      </c>
      <c r="D81" s="29">
        <f>COUNTIFS(Os!I:I,$C81,Os!M:M,"Concluído")</f>
        <v>0</v>
      </c>
      <c r="E81" s="29">
        <f t="shared" si="4"/>
        <v>0</v>
      </c>
      <c r="F81" s="77">
        <f t="shared" si="0"/>
        <v>0</v>
      </c>
      <c r="G81" s="29"/>
      <c r="H81" s="29"/>
      <c r="I81" s="29"/>
      <c r="J81" s="29"/>
      <c r="K81" s="29"/>
      <c r="L81" s="29"/>
      <c r="M81" s="29"/>
      <c r="N81" s="29"/>
      <c r="O81" s="29"/>
      <c r="P81" s="29"/>
      <c r="Q81" s="29"/>
      <c r="R81" s="29"/>
      <c r="S81" s="29"/>
      <c r="T81" s="29"/>
      <c r="U81" s="29"/>
      <c r="V81" s="29"/>
      <c r="W81" s="29"/>
      <c r="X81" s="29"/>
      <c r="Y81" s="29"/>
      <c r="Z81" s="29"/>
      <c r="AA81" s="29"/>
      <c r="AB81" s="29"/>
      <c r="AC81" s="29"/>
      <c r="AD81" s="29"/>
    </row>
    <row r="82" spans="1:30" ht="15">
      <c r="A82" s="28" t="s">
        <v>17447</v>
      </c>
      <c r="B82" s="28">
        <f t="shared" si="3"/>
        <v>65</v>
      </c>
      <c r="C82" s="76">
        <f t="shared" si="2"/>
        <v>45022</v>
      </c>
      <c r="D82" s="29">
        <f>COUNTIFS(Os!I:I,$C82,Os!M:M,"Concluído")</f>
        <v>0</v>
      </c>
      <c r="E82" s="29">
        <f t="shared" si="4"/>
        <v>0</v>
      </c>
      <c r="F82" s="77">
        <f t="shared" si="0"/>
        <v>0</v>
      </c>
      <c r="G82" s="29"/>
      <c r="H82" s="29"/>
      <c r="I82" s="29"/>
      <c r="J82" s="29"/>
      <c r="K82" s="29"/>
      <c r="L82" s="29"/>
      <c r="M82" s="29"/>
      <c r="N82" s="29"/>
      <c r="O82" s="29"/>
      <c r="P82" s="29"/>
      <c r="Q82" s="29"/>
      <c r="R82" s="29"/>
      <c r="S82" s="29"/>
      <c r="T82" s="29"/>
      <c r="U82" s="29"/>
      <c r="V82" s="29"/>
      <c r="W82" s="29"/>
      <c r="X82" s="29"/>
      <c r="Y82" s="29"/>
      <c r="Z82" s="29"/>
      <c r="AA82" s="29"/>
      <c r="AB82" s="29"/>
      <c r="AC82" s="29"/>
      <c r="AD82" s="29"/>
    </row>
    <row r="83" spans="1:30" ht="15">
      <c r="A83" s="28" t="s">
        <v>17447</v>
      </c>
      <c r="B83" s="28">
        <f t="shared" si="3"/>
        <v>66</v>
      </c>
      <c r="C83" s="76">
        <f t="shared" si="2"/>
        <v>45023</v>
      </c>
      <c r="D83" s="29">
        <f>COUNTIFS(Os!I:I,$C83,Os!M:M,"Concluído")</f>
        <v>0</v>
      </c>
      <c r="E83" s="29">
        <f t="shared" si="4"/>
        <v>0</v>
      </c>
      <c r="F83" s="77">
        <f t="shared" si="0"/>
        <v>0</v>
      </c>
      <c r="G83" s="29"/>
      <c r="H83" s="29"/>
      <c r="I83" s="29"/>
      <c r="J83" s="29"/>
      <c r="K83" s="29"/>
      <c r="L83" s="29"/>
      <c r="M83" s="29"/>
      <c r="N83" s="29"/>
      <c r="O83" s="29"/>
      <c r="P83" s="29"/>
      <c r="Q83" s="29"/>
      <c r="R83" s="29"/>
      <c r="S83" s="29"/>
      <c r="T83" s="29"/>
      <c r="U83" s="29"/>
      <c r="V83" s="29"/>
      <c r="W83" s="29"/>
      <c r="X83" s="29"/>
      <c r="Y83" s="29"/>
      <c r="Z83" s="29"/>
      <c r="AA83" s="29"/>
      <c r="AB83" s="29"/>
      <c r="AC83" s="29"/>
      <c r="AD83" s="29"/>
    </row>
    <row r="84" spans="1:30" ht="15">
      <c r="A84" s="28" t="s">
        <v>17447</v>
      </c>
      <c r="B84" s="28">
        <f t="shared" si="3"/>
        <v>67</v>
      </c>
      <c r="C84" s="76">
        <f t="shared" si="2"/>
        <v>45024</v>
      </c>
      <c r="D84" s="29">
        <f>COUNTIFS(Os!I:I,$C84,Os!M:M,"Concluído")</f>
        <v>0</v>
      </c>
      <c r="E84" s="29">
        <f t="shared" si="4"/>
        <v>0</v>
      </c>
      <c r="F84" s="77">
        <f t="shared" si="0"/>
        <v>0</v>
      </c>
      <c r="G84" s="29"/>
      <c r="H84" s="29"/>
      <c r="I84" s="29"/>
      <c r="J84" s="29"/>
      <c r="K84" s="29"/>
      <c r="L84" s="29"/>
      <c r="M84" s="29"/>
      <c r="N84" s="29"/>
      <c r="O84" s="29"/>
      <c r="P84" s="29"/>
      <c r="Q84" s="29"/>
      <c r="R84" s="29"/>
      <c r="S84" s="29"/>
      <c r="T84" s="29"/>
      <c r="U84" s="29"/>
      <c r="V84" s="29"/>
      <c r="W84" s="29"/>
      <c r="X84" s="29"/>
      <c r="Y84" s="29"/>
      <c r="Z84" s="29"/>
      <c r="AA84" s="29"/>
      <c r="AB84" s="29"/>
      <c r="AC84" s="29"/>
      <c r="AD84" s="29"/>
    </row>
    <row r="85" spans="1:30" ht="15">
      <c r="A85" s="28" t="s">
        <v>17447</v>
      </c>
      <c r="B85" s="28">
        <f t="shared" si="3"/>
        <v>68</v>
      </c>
      <c r="C85" s="76">
        <f t="shared" si="2"/>
        <v>45025</v>
      </c>
      <c r="D85" s="29">
        <f>COUNTIFS(Os!I:I,$C85,Os!M:M,"Concluído")</f>
        <v>0</v>
      </c>
      <c r="E85" s="29">
        <f t="shared" si="4"/>
        <v>0</v>
      </c>
      <c r="F85" s="77">
        <f t="shared" si="0"/>
        <v>0</v>
      </c>
      <c r="G85" s="29"/>
      <c r="H85" s="29"/>
      <c r="I85" s="29"/>
      <c r="J85" s="29"/>
      <c r="K85" s="29"/>
      <c r="L85" s="29"/>
      <c r="M85" s="29"/>
      <c r="N85" s="29"/>
      <c r="O85" s="29"/>
      <c r="P85" s="29"/>
      <c r="Q85" s="29"/>
      <c r="R85" s="29"/>
      <c r="S85" s="29"/>
      <c r="T85" s="29"/>
      <c r="U85" s="29"/>
      <c r="V85" s="29"/>
      <c r="W85" s="29"/>
      <c r="X85" s="29"/>
      <c r="Y85" s="29"/>
      <c r="Z85" s="29"/>
      <c r="AA85" s="29"/>
      <c r="AB85" s="29"/>
      <c r="AC85" s="29"/>
      <c r="AD85" s="29"/>
    </row>
    <row r="86" spans="1:30" ht="15">
      <c r="A86" s="28" t="s">
        <v>17447</v>
      </c>
      <c r="B86" s="28">
        <f t="shared" si="3"/>
        <v>69</v>
      </c>
      <c r="C86" s="76">
        <f t="shared" si="2"/>
        <v>45026</v>
      </c>
      <c r="D86" s="29">
        <f>COUNTIFS(Os!I:I,$C86,Os!M:M,"Concluído")</f>
        <v>0</v>
      </c>
      <c r="E86" s="29">
        <f t="shared" si="4"/>
        <v>0</v>
      </c>
      <c r="F86" s="77">
        <f t="shared" si="0"/>
        <v>0</v>
      </c>
      <c r="G86" s="29"/>
      <c r="H86" s="29"/>
      <c r="I86" s="29"/>
      <c r="J86" s="29"/>
      <c r="K86" s="29"/>
      <c r="L86" s="29"/>
      <c r="M86" s="29"/>
      <c r="N86" s="29"/>
      <c r="O86" s="29"/>
      <c r="P86" s="29"/>
      <c r="Q86" s="29"/>
      <c r="R86" s="29"/>
      <c r="S86" s="29"/>
      <c r="T86" s="29"/>
      <c r="U86" s="29"/>
      <c r="V86" s="29"/>
      <c r="W86" s="29"/>
      <c r="X86" s="29"/>
      <c r="Y86" s="29"/>
      <c r="Z86" s="29"/>
      <c r="AA86" s="29"/>
      <c r="AB86" s="29"/>
      <c r="AC86" s="29"/>
      <c r="AD86" s="29"/>
    </row>
    <row r="87" spans="1:30" ht="15">
      <c r="A87" s="28" t="s">
        <v>17447</v>
      </c>
      <c r="B87" s="28">
        <f t="shared" si="3"/>
        <v>70</v>
      </c>
      <c r="C87" s="76">
        <f t="shared" si="2"/>
        <v>45027</v>
      </c>
      <c r="D87" s="29">
        <f>COUNTIFS(Os!I:I,$C87,Os!M:M,"Concluído")</f>
        <v>0</v>
      </c>
      <c r="E87" s="29">
        <f t="shared" si="4"/>
        <v>0</v>
      </c>
      <c r="F87" s="77">
        <f t="shared" si="0"/>
        <v>0</v>
      </c>
      <c r="G87" s="29"/>
      <c r="H87" s="29"/>
      <c r="I87" s="29"/>
      <c r="J87" s="29"/>
      <c r="K87" s="29"/>
      <c r="L87" s="29"/>
      <c r="M87" s="29"/>
      <c r="N87" s="29"/>
      <c r="O87" s="29"/>
      <c r="P87" s="29"/>
      <c r="Q87" s="29"/>
      <c r="R87" s="29"/>
      <c r="S87" s="29"/>
      <c r="T87" s="29"/>
      <c r="U87" s="29"/>
      <c r="V87" s="29"/>
      <c r="W87" s="29"/>
      <c r="X87" s="29"/>
      <c r="Y87" s="29"/>
      <c r="Z87" s="29"/>
      <c r="AA87" s="29"/>
      <c r="AB87" s="29"/>
      <c r="AC87" s="29"/>
      <c r="AD87" s="29"/>
    </row>
    <row r="88" spans="1:30" ht="15">
      <c r="A88" s="28" t="s">
        <v>17447</v>
      </c>
      <c r="B88" s="28">
        <f t="shared" si="3"/>
        <v>71</v>
      </c>
      <c r="C88" s="76">
        <f t="shared" si="2"/>
        <v>45028</v>
      </c>
      <c r="D88" s="29">
        <f>COUNTIFS(Os!I:I,$C88,Os!M:M,"Concluído")</f>
        <v>0</v>
      </c>
      <c r="E88" s="29">
        <f t="shared" si="4"/>
        <v>0</v>
      </c>
      <c r="F88" s="77">
        <f t="shared" si="0"/>
        <v>0</v>
      </c>
      <c r="G88" s="29"/>
      <c r="H88" s="29"/>
      <c r="I88" s="29"/>
      <c r="J88" s="29"/>
      <c r="K88" s="29"/>
      <c r="L88" s="29"/>
      <c r="M88" s="29"/>
      <c r="N88" s="29"/>
      <c r="O88" s="29"/>
      <c r="P88" s="29"/>
      <c r="Q88" s="29"/>
      <c r="R88" s="29"/>
      <c r="S88" s="29"/>
      <c r="T88" s="29"/>
      <c r="U88" s="29"/>
      <c r="V88" s="29"/>
      <c r="W88" s="29"/>
      <c r="X88" s="29"/>
      <c r="Y88" s="29"/>
      <c r="Z88" s="29"/>
      <c r="AA88" s="29"/>
      <c r="AB88" s="29"/>
      <c r="AC88" s="29"/>
      <c r="AD88" s="29"/>
    </row>
    <row r="89" spans="1:30" ht="15">
      <c r="A89" s="28" t="s">
        <v>17447</v>
      </c>
      <c r="B89" s="28">
        <f t="shared" si="3"/>
        <v>72</v>
      </c>
      <c r="C89" s="76">
        <f t="shared" si="2"/>
        <v>45029</v>
      </c>
      <c r="D89" s="29">
        <f>COUNTIFS(Os!I:I,$C89,Os!M:M,"Concluído")</f>
        <v>0</v>
      </c>
      <c r="E89" s="29">
        <f t="shared" si="4"/>
        <v>0</v>
      </c>
      <c r="F89" s="77">
        <f t="shared" si="0"/>
        <v>0</v>
      </c>
      <c r="G89" s="29"/>
      <c r="H89" s="29"/>
      <c r="I89" s="29"/>
      <c r="J89" s="29"/>
      <c r="K89" s="29"/>
      <c r="L89" s="29"/>
      <c r="M89" s="29"/>
      <c r="N89" s="29"/>
      <c r="O89" s="29"/>
      <c r="P89" s="29"/>
      <c r="Q89" s="29"/>
      <c r="R89" s="29"/>
      <c r="S89" s="29"/>
      <c r="T89" s="29"/>
      <c r="U89" s="29"/>
      <c r="V89" s="29"/>
      <c r="W89" s="29"/>
      <c r="X89" s="29"/>
      <c r="Y89" s="29"/>
      <c r="Z89" s="29"/>
      <c r="AA89" s="29"/>
      <c r="AB89" s="29"/>
      <c r="AC89" s="29"/>
      <c r="AD89" s="29"/>
    </row>
    <row r="90" spans="1:30" ht="15">
      <c r="A90" s="28" t="s">
        <v>17447</v>
      </c>
      <c r="B90" s="28">
        <f t="shared" si="3"/>
        <v>73</v>
      </c>
      <c r="C90" s="76">
        <f t="shared" si="2"/>
        <v>45030</v>
      </c>
      <c r="D90" s="29">
        <f>COUNTIFS(Os!I:I,$C90,Os!M:M,"Concluído")</f>
        <v>0</v>
      </c>
      <c r="E90" s="29">
        <f t="shared" si="4"/>
        <v>0</v>
      </c>
      <c r="F90" s="77">
        <f t="shared" si="0"/>
        <v>0</v>
      </c>
      <c r="G90" s="29"/>
      <c r="H90" s="29"/>
      <c r="I90" s="29"/>
      <c r="J90" s="29"/>
      <c r="K90" s="29"/>
      <c r="L90" s="29"/>
      <c r="M90" s="29"/>
      <c r="N90" s="29"/>
      <c r="O90" s="29"/>
      <c r="P90" s="29"/>
      <c r="Q90" s="29"/>
      <c r="R90" s="29"/>
      <c r="S90" s="29"/>
      <c r="T90" s="29"/>
      <c r="U90" s="29"/>
      <c r="V90" s="29"/>
      <c r="W90" s="29"/>
      <c r="X90" s="29"/>
      <c r="Y90" s="29"/>
      <c r="Z90" s="29"/>
      <c r="AA90" s="29"/>
      <c r="AB90" s="29"/>
      <c r="AC90" s="29"/>
      <c r="AD90" s="29"/>
    </row>
    <row r="91" spans="1:30" ht="15">
      <c r="A91" s="28" t="s">
        <v>17447</v>
      </c>
      <c r="B91" s="28">
        <f t="shared" si="3"/>
        <v>74</v>
      </c>
      <c r="C91" s="76">
        <f t="shared" si="2"/>
        <v>45031</v>
      </c>
      <c r="D91" s="29">
        <f>COUNTIFS(Os!I:I,$C91,Os!M:M,"Concluído")</f>
        <v>0</v>
      </c>
      <c r="E91" s="29">
        <f t="shared" si="4"/>
        <v>0</v>
      </c>
      <c r="F91" s="77">
        <f t="shared" si="0"/>
        <v>0</v>
      </c>
      <c r="G91" s="29"/>
      <c r="H91" s="29"/>
      <c r="I91" s="29"/>
      <c r="J91" s="29"/>
      <c r="K91" s="29"/>
      <c r="L91" s="29"/>
      <c r="M91" s="29"/>
      <c r="N91" s="29"/>
      <c r="O91" s="29"/>
      <c r="P91" s="29"/>
      <c r="Q91" s="29"/>
      <c r="R91" s="29"/>
      <c r="S91" s="29"/>
      <c r="T91" s="29"/>
      <c r="U91" s="29"/>
      <c r="V91" s="29"/>
      <c r="W91" s="29"/>
      <c r="X91" s="29"/>
      <c r="Y91" s="29"/>
      <c r="Z91" s="29"/>
      <c r="AA91" s="29"/>
      <c r="AB91" s="29"/>
      <c r="AC91" s="29"/>
      <c r="AD91" s="29"/>
    </row>
    <row r="92" spans="1:30" ht="15">
      <c r="A92" s="28" t="s">
        <v>17447</v>
      </c>
      <c r="B92" s="28">
        <f t="shared" si="3"/>
        <v>75</v>
      </c>
      <c r="C92" s="76">
        <f t="shared" si="2"/>
        <v>45032</v>
      </c>
      <c r="D92" s="29">
        <f>COUNTIFS(Os!I:I,$C92,Os!M:M,"Concluído")</f>
        <v>0</v>
      </c>
      <c r="E92" s="29">
        <f t="shared" si="4"/>
        <v>0</v>
      </c>
      <c r="F92" s="77">
        <f t="shared" si="0"/>
        <v>0</v>
      </c>
      <c r="G92" s="29"/>
      <c r="H92" s="29"/>
      <c r="I92" s="29"/>
      <c r="J92" s="29"/>
      <c r="K92" s="29"/>
      <c r="L92" s="29"/>
      <c r="M92" s="29"/>
      <c r="N92" s="29"/>
      <c r="O92" s="29"/>
      <c r="P92" s="29"/>
      <c r="Q92" s="29"/>
      <c r="R92" s="29"/>
      <c r="S92" s="29"/>
      <c r="T92" s="29"/>
      <c r="U92" s="29"/>
      <c r="V92" s="29"/>
      <c r="W92" s="29"/>
      <c r="X92" s="29"/>
      <c r="Y92" s="29"/>
      <c r="Z92" s="29"/>
      <c r="AA92" s="29"/>
      <c r="AB92" s="29"/>
      <c r="AC92" s="29"/>
      <c r="AD92" s="29"/>
    </row>
    <row r="93" spans="1:30" ht="15">
      <c r="A93" s="28" t="s">
        <v>17447</v>
      </c>
      <c r="B93" s="28">
        <f t="shared" si="3"/>
        <v>76</v>
      </c>
      <c r="C93" s="76">
        <f t="shared" si="2"/>
        <v>45033</v>
      </c>
      <c r="D93" s="29">
        <f>COUNTIFS(Os!I:I,$C93,Os!M:M,"Concluído")</f>
        <v>0</v>
      </c>
      <c r="E93" s="29">
        <f t="shared" si="4"/>
        <v>0</v>
      </c>
      <c r="F93" s="77">
        <f t="shared" si="0"/>
        <v>0</v>
      </c>
      <c r="G93" s="29"/>
      <c r="H93" s="29"/>
      <c r="I93" s="29"/>
      <c r="J93" s="29"/>
      <c r="K93" s="29"/>
      <c r="L93" s="29"/>
      <c r="M93" s="29"/>
      <c r="N93" s="29"/>
      <c r="O93" s="29"/>
      <c r="P93" s="29"/>
      <c r="Q93" s="29"/>
      <c r="R93" s="29"/>
      <c r="S93" s="29"/>
      <c r="T93" s="29"/>
      <c r="U93" s="29"/>
      <c r="V93" s="29"/>
      <c r="W93" s="29"/>
      <c r="X93" s="29"/>
      <c r="Y93" s="29"/>
      <c r="Z93" s="29"/>
      <c r="AA93" s="29"/>
      <c r="AB93" s="29"/>
      <c r="AC93" s="29"/>
      <c r="AD93" s="29"/>
    </row>
    <row r="94" spans="1:30" ht="15">
      <c r="A94" s="28" t="s">
        <v>17447</v>
      </c>
      <c r="B94" s="28">
        <f t="shared" si="3"/>
        <v>77</v>
      </c>
      <c r="C94" s="76">
        <f t="shared" si="2"/>
        <v>45034</v>
      </c>
      <c r="D94" s="29">
        <f>COUNTIFS(Os!I:I,$C94,Os!M:M,"Concluído")</f>
        <v>0</v>
      </c>
      <c r="E94" s="29">
        <f t="shared" si="4"/>
        <v>0</v>
      </c>
      <c r="F94" s="77">
        <f t="shared" si="0"/>
        <v>0</v>
      </c>
      <c r="G94" s="29"/>
      <c r="H94" s="29"/>
      <c r="I94" s="29"/>
      <c r="J94" s="29"/>
      <c r="K94" s="29"/>
      <c r="L94" s="29"/>
      <c r="M94" s="29"/>
      <c r="N94" s="29"/>
      <c r="O94" s="29"/>
      <c r="P94" s="29"/>
      <c r="Q94" s="29"/>
      <c r="R94" s="29"/>
      <c r="S94" s="29"/>
      <c r="T94" s="29"/>
      <c r="U94" s="29"/>
      <c r="V94" s="29"/>
      <c r="W94" s="29"/>
      <c r="X94" s="29"/>
      <c r="Y94" s="29"/>
      <c r="Z94" s="29"/>
      <c r="AA94" s="29"/>
      <c r="AB94" s="29"/>
      <c r="AC94" s="29"/>
      <c r="AD94" s="29"/>
    </row>
    <row r="95" spans="1:30" ht="15">
      <c r="A95" s="28" t="s">
        <v>17447</v>
      </c>
      <c r="B95" s="28">
        <f t="shared" si="3"/>
        <v>78</v>
      </c>
      <c r="C95" s="76">
        <f t="shared" si="2"/>
        <v>45035</v>
      </c>
      <c r="D95" s="29">
        <f>COUNTIFS(Os!I:I,$C95,Os!M:M,"Concluído")</f>
        <v>0</v>
      </c>
      <c r="E95" s="29">
        <f t="shared" si="4"/>
        <v>0</v>
      </c>
      <c r="F95" s="77">
        <f t="shared" si="0"/>
        <v>0</v>
      </c>
      <c r="G95" s="29"/>
      <c r="H95" s="29"/>
      <c r="I95" s="29"/>
      <c r="J95" s="29"/>
      <c r="K95" s="29"/>
      <c r="L95" s="29"/>
      <c r="M95" s="29"/>
      <c r="N95" s="29"/>
      <c r="O95" s="29"/>
      <c r="P95" s="29"/>
      <c r="Q95" s="29"/>
      <c r="R95" s="29"/>
      <c r="S95" s="29"/>
      <c r="T95" s="29"/>
      <c r="U95" s="29"/>
      <c r="V95" s="29"/>
      <c r="W95" s="29"/>
      <c r="X95" s="29"/>
      <c r="Y95" s="29"/>
      <c r="Z95" s="29"/>
      <c r="AA95" s="29"/>
      <c r="AB95" s="29"/>
      <c r="AC95" s="29"/>
      <c r="AD95" s="29"/>
    </row>
    <row r="96" spans="1:30" ht="15">
      <c r="A96" s="28" t="s">
        <v>17447</v>
      </c>
      <c r="B96" s="28">
        <f t="shared" si="3"/>
        <v>79</v>
      </c>
      <c r="C96" s="76">
        <f t="shared" si="2"/>
        <v>45036</v>
      </c>
      <c r="D96" s="29">
        <f>COUNTIFS(Os!I:I,$C96,Os!M:M,"Concluído")</f>
        <v>0</v>
      </c>
      <c r="E96" s="29">
        <f t="shared" si="4"/>
        <v>0</v>
      </c>
      <c r="F96" s="77">
        <f t="shared" si="0"/>
        <v>0</v>
      </c>
      <c r="G96" s="29"/>
      <c r="H96" s="29"/>
      <c r="I96" s="29"/>
      <c r="J96" s="29"/>
      <c r="K96" s="29"/>
      <c r="L96" s="29"/>
      <c r="M96" s="29"/>
      <c r="N96" s="29"/>
      <c r="O96" s="29"/>
      <c r="P96" s="29"/>
      <c r="Q96" s="29"/>
      <c r="R96" s="29"/>
      <c r="S96" s="29"/>
      <c r="T96" s="29"/>
      <c r="U96" s="29"/>
      <c r="V96" s="29"/>
      <c r="W96" s="29"/>
      <c r="X96" s="29"/>
      <c r="Y96" s="29"/>
      <c r="Z96" s="29"/>
      <c r="AA96" s="29"/>
      <c r="AB96" s="29"/>
      <c r="AC96" s="29"/>
      <c r="AD96" s="29"/>
    </row>
    <row r="97" spans="1:30" ht="15">
      <c r="A97" s="28" t="s">
        <v>17447</v>
      </c>
      <c r="B97" s="28">
        <f t="shared" si="3"/>
        <v>80</v>
      </c>
      <c r="C97" s="76">
        <f t="shared" si="2"/>
        <v>45037</v>
      </c>
      <c r="D97" s="29">
        <f>COUNTIFS(Os!I:I,$C97,Os!M:M,"Concluído")</f>
        <v>0</v>
      </c>
      <c r="E97" s="29">
        <f t="shared" si="4"/>
        <v>0</v>
      </c>
      <c r="F97" s="77">
        <f t="shared" si="0"/>
        <v>0</v>
      </c>
      <c r="G97" s="29"/>
      <c r="H97" s="29"/>
      <c r="I97" s="29"/>
      <c r="J97" s="29"/>
      <c r="K97" s="29"/>
      <c r="L97" s="29"/>
      <c r="M97" s="29"/>
      <c r="N97" s="29"/>
      <c r="O97" s="29"/>
      <c r="P97" s="29"/>
      <c r="Q97" s="29"/>
      <c r="R97" s="29"/>
      <c r="S97" s="29"/>
      <c r="T97" s="29"/>
      <c r="U97" s="29"/>
      <c r="V97" s="29"/>
      <c r="W97" s="29"/>
      <c r="X97" s="29"/>
      <c r="Y97" s="29"/>
      <c r="Z97" s="29"/>
      <c r="AA97" s="29"/>
      <c r="AB97" s="29"/>
      <c r="AC97" s="29"/>
      <c r="AD97" s="29"/>
    </row>
    <row r="98" spans="1:30" ht="15">
      <c r="A98" s="28" t="s">
        <v>17447</v>
      </c>
      <c r="B98" s="28">
        <f t="shared" si="3"/>
        <v>81</v>
      </c>
      <c r="C98" s="76">
        <f t="shared" si="2"/>
        <v>45038</v>
      </c>
      <c r="D98" s="29">
        <f>COUNTIFS(Os!I:I,$C98,Os!M:M,"Concluído")</f>
        <v>0</v>
      </c>
      <c r="E98" s="29">
        <f t="shared" si="4"/>
        <v>0</v>
      </c>
      <c r="F98" s="77">
        <f t="shared" si="0"/>
        <v>0</v>
      </c>
      <c r="G98" s="29"/>
      <c r="H98" s="29"/>
      <c r="I98" s="29"/>
      <c r="J98" s="29"/>
      <c r="K98" s="29"/>
      <c r="L98" s="29"/>
      <c r="M98" s="29"/>
      <c r="N98" s="29"/>
      <c r="O98" s="29"/>
      <c r="P98" s="29"/>
      <c r="Q98" s="29"/>
      <c r="R98" s="29"/>
      <c r="S98" s="29"/>
      <c r="T98" s="29"/>
      <c r="U98" s="29"/>
      <c r="V98" s="29"/>
      <c r="W98" s="29"/>
      <c r="X98" s="29"/>
      <c r="Y98" s="29"/>
      <c r="Z98" s="29"/>
      <c r="AA98" s="29"/>
      <c r="AB98" s="29"/>
      <c r="AC98" s="29"/>
      <c r="AD98" s="29"/>
    </row>
    <row r="99" spans="1:30" ht="15">
      <c r="A99" s="28" t="s">
        <v>17447</v>
      </c>
      <c r="B99" s="28">
        <f t="shared" si="3"/>
        <v>82</v>
      </c>
      <c r="C99" s="76">
        <f t="shared" si="2"/>
        <v>45039</v>
      </c>
      <c r="D99" s="29">
        <f>COUNTIFS(Os!I:I,$C99,Os!M:M,"Concluído")</f>
        <v>0</v>
      </c>
      <c r="E99" s="29">
        <f t="shared" si="4"/>
        <v>0</v>
      </c>
      <c r="F99" s="77">
        <f t="shared" si="0"/>
        <v>0</v>
      </c>
      <c r="G99" s="29"/>
      <c r="H99" s="29"/>
      <c r="I99" s="29"/>
      <c r="J99" s="29"/>
      <c r="K99" s="29"/>
      <c r="L99" s="29"/>
      <c r="M99" s="29"/>
      <c r="N99" s="29"/>
      <c r="O99" s="29"/>
      <c r="P99" s="29"/>
      <c r="Q99" s="29"/>
      <c r="R99" s="29"/>
      <c r="S99" s="29"/>
      <c r="T99" s="29"/>
      <c r="U99" s="29"/>
      <c r="V99" s="29"/>
      <c r="W99" s="29"/>
      <c r="X99" s="29"/>
      <c r="Y99" s="29"/>
      <c r="Z99" s="29"/>
      <c r="AA99" s="29"/>
      <c r="AB99" s="29"/>
      <c r="AC99" s="29"/>
      <c r="AD99" s="29"/>
    </row>
    <row r="100" spans="1:30" ht="15">
      <c r="A100" s="28" t="s">
        <v>17447</v>
      </c>
      <c r="B100" s="28">
        <f t="shared" si="3"/>
        <v>83</v>
      </c>
      <c r="C100" s="76">
        <f t="shared" si="2"/>
        <v>45040</v>
      </c>
      <c r="D100" s="29">
        <f>COUNTIFS(Os!I:I,$C100,Os!M:M,"Concluído")</f>
        <v>0</v>
      </c>
      <c r="E100" s="29">
        <f t="shared" si="4"/>
        <v>0</v>
      </c>
      <c r="F100" s="77">
        <f t="shared" si="0"/>
        <v>0</v>
      </c>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row>
    <row r="101" spans="1:30" ht="15">
      <c r="A101" s="28" t="s">
        <v>17447</v>
      </c>
      <c r="B101" s="28">
        <f t="shared" si="3"/>
        <v>84</v>
      </c>
      <c r="C101" s="76">
        <f t="shared" si="2"/>
        <v>45041</v>
      </c>
      <c r="D101" s="29">
        <f>COUNTIFS(Os!I:I,$C101,Os!M:M,"Concluído")</f>
        <v>0</v>
      </c>
      <c r="E101" s="29">
        <f t="shared" si="4"/>
        <v>0</v>
      </c>
      <c r="F101" s="77">
        <f t="shared" si="0"/>
        <v>0</v>
      </c>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row>
    <row r="102" spans="1:30" ht="15">
      <c r="A102" s="28" t="s">
        <v>17447</v>
      </c>
      <c r="B102" s="28">
        <f t="shared" si="3"/>
        <v>85</v>
      </c>
      <c r="C102" s="76">
        <f t="shared" si="2"/>
        <v>45042</v>
      </c>
      <c r="D102" s="29">
        <f>COUNTIFS(Os!I:I,$C102,Os!M:M,"Concluído")</f>
        <v>0</v>
      </c>
      <c r="E102" s="29">
        <f t="shared" si="4"/>
        <v>0</v>
      </c>
      <c r="F102" s="77">
        <f t="shared" si="0"/>
        <v>0</v>
      </c>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row>
    <row r="103" spans="1:30" ht="15">
      <c r="A103" s="28" t="s">
        <v>17447</v>
      </c>
      <c r="B103" s="28">
        <f t="shared" si="3"/>
        <v>86</v>
      </c>
      <c r="C103" s="76">
        <f t="shared" si="2"/>
        <v>45043</v>
      </c>
      <c r="D103" s="29">
        <f>COUNTIFS(Os!I:I,$C103,Os!M:M,"Concluído")</f>
        <v>0</v>
      </c>
      <c r="E103" s="29">
        <f t="shared" si="4"/>
        <v>0</v>
      </c>
      <c r="F103" s="77">
        <f t="shared" si="0"/>
        <v>0</v>
      </c>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row>
    <row r="104" spans="1:30" ht="15">
      <c r="A104" s="28" t="s">
        <v>17447</v>
      </c>
      <c r="B104" s="28">
        <f t="shared" si="3"/>
        <v>87</v>
      </c>
      <c r="C104" s="76">
        <f t="shared" si="2"/>
        <v>45044</v>
      </c>
      <c r="D104" s="29">
        <f>COUNTIFS(Os!I:I,$C104,Os!M:M,"Concluído")</f>
        <v>0</v>
      </c>
      <c r="E104" s="29">
        <f t="shared" si="4"/>
        <v>0</v>
      </c>
      <c r="F104" s="77">
        <f t="shared" si="0"/>
        <v>0</v>
      </c>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row>
    <row r="105" spans="1:30" ht="15">
      <c r="A105" s="28" t="s">
        <v>17447</v>
      </c>
      <c r="B105" s="28">
        <f t="shared" si="3"/>
        <v>88</v>
      </c>
      <c r="C105" s="76">
        <f t="shared" si="2"/>
        <v>45045</v>
      </c>
      <c r="D105" s="29">
        <f>COUNTIFS(Os!I:I,$C105,Os!M:M,"Concluído")</f>
        <v>0</v>
      </c>
      <c r="E105" s="29">
        <f t="shared" si="4"/>
        <v>0</v>
      </c>
      <c r="F105" s="77">
        <f t="shared" si="0"/>
        <v>0</v>
      </c>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row>
    <row r="106" spans="1:30" ht="15">
      <c r="A106" s="28" t="s">
        <v>17447</v>
      </c>
      <c r="B106" s="28">
        <f t="shared" si="3"/>
        <v>89</v>
      </c>
      <c r="C106" s="76">
        <f t="shared" si="2"/>
        <v>45046</v>
      </c>
      <c r="D106" s="29">
        <f>COUNTIFS(Os!I:I,$C106,Os!M:M,"Concluído")</f>
        <v>0</v>
      </c>
      <c r="E106" s="29">
        <f t="shared" si="4"/>
        <v>0</v>
      </c>
      <c r="F106" s="77">
        <f t="shared" si="0"/>
        <v>0</v>
      </c>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row>
    <row r="107" spans="1:30" ht="15">
      <c r="A107" s="28" t="s">
        <v>17447</v>
      </c>
      <c r="B107" s="28">
        <f t="shared" si="3"/>
        <v>90</v>
      </c>
      <c r="C107" s="76">
        <f t="shared" si="2"/>
        <v>45047</v>
      </c>
      <c r="D107" s="29">
        <f>COUNTIFS(Os!I:I,$C107,Os!M:M,"Concluído")</f>
        <v>0</v>
      </c>
      <c r="E107" s="29">
        <f t="shared" si="4"/>
        <v>0</v>
      </c>
      <c r="F107" s="77">
        <f t="shared" si="0"/>
        <v>0</v>
      </c>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row>
    <row r="108" spans="1:30" ht="15">
      <c r="A108" s="28" t="s">
        <v>17447</v>
      </c>
      <c r="B108" s="28">
        <f t="shared" si="3"/>
        <v>91</v>
      </c>
      <c r="C108" s="76">
        <f t="shared" si="2"/>
        <v>45048</v>
      </c>
      <c r="D108" s="29">
        <f>COUNTIFS(Os!I:I,$C108,Os!M:M,"Concluído")</f>
        <v>0</v>
      </c>
      <c r="E108" s="29">
        <f t="shared" si="4"/>
        <v>0</v>
      </c>
      <c r="F108" s="77">
        <f t="shared" si="0"/>
        <v>0</v>
      </c>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row>
    <row r="109" spans="1:30" ht="15">
      <c r="A109" s="28" t="s">
        <v>17447</v>
      </c>
      <c r="B109" s="28">
        <f t="shared" si="3"/>
        <v>92</v>
      </c>
      <c r="C109" s="76">
        <f t="shared" si="2"/>
        <v>45049</v>
      </c>
      <c r="D109" s="29">
        <f>COUNTIFS(Os!I:I,$C109,Os!M:M,"Concluído")</f>
        <v>0</v>
      </c>
      <c r="E109" s="29">
        <f t="shared" si="4"/>
        <v>0</v>
      </c>
      <c r="F109" s="77">
        <f t="shared" si="0"/>
        <v>0</v>
      </c>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row>
    <row r="110" spans="1:30" ht="15">
      <c r="A110" s="28" t="s">
        <v>17447</v>
      </c>
      <c r="B110" s="28">
        <f t="shared" si="3"/>
        <v>93</v>
      </c>
      <c r="C110" s="76">
        <f t="shared" si="2"/>
        <v>45050</v>
      </c>
      <c r="D110" s="29">
        <f>COUNTIFS(Os!I:I,$C110,Os!M:M,"Concluído")</f>
        <v>0</v>
      </c>
      <c r="E110" s="29">
        <f t="shared" si="4"/>
        <v>0</v>
      </c>
      <c r="F110" s="77">
        <f t="shared" si="0"/>
        <v>0</v>
      </c>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row>
    <row r="111" spans="1:30" ht="15">
      <c r="A111" s="28" t="s">
        <v>17447</v>
      </c>
      <c r="B111" s="28">
        <f t="shared" si="3"/>
        <v>94</v>
      </c>
      <c r="C111" s="76">
        <f t="shared" si="2"/>
        <v>45051</v>
      </c>
      <c r="D111" s="29">
        <f>COUNTIFS(Os!I:I,$C111,Os!M:M,"Concluído")</f>
        <v>0</v>
      </c>
      <c r="E111" s="29">
        <f t="shared" si="4"/>
        <v>0</v>
      </c>
      <c r="F111" s="77">
        <f t="shared" si="0"/>
        <v>0</v>
      </c>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row>
    <row r="112" spans="1:30" ht="15">
      <c r="A112" s="28" t="s">
        <v>17447</v>
      </c>
      <c r="B112" s="28">
        <f t="shared" si="3"/>
        <v>95</v>
      </c>
      <c r="C112" s="76">
        <f t="shared" si="2"/>
        <v>45052</v>
      </c>
      <c r="D112" s="29">
        <f>COUNTIFS(Os!I:I,$C112,Os!M:M,"Concluído")</f>
        <v>0</v>
      </c>
      <c r="E112" s="29">
        <f t="shared" si="4"/>
        <v>0</v>
      </c>
      <c r="F112" s="77">
        <f t="shared" si="0"/>
        <v>0</v>
      </c>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row>
    <row r="113" spans="1:30" ht="15">
      <c r="A113" s="28" t="s">
        <v>17447</v>
      </c>
      <c r="B113" s="28">
        <f t="shared" si="3"/>
        <v>96</v>
      </c>
      <c r="C113" s="76">
        <f t="shared" si="2"/>
        <v>45053</v>
      </c>
      <c r="D113" s="29">
        <f>COUNTIFS(Os!I:I,$C113,Os!M:M,"Concluído")</f>
        <v>0</v>
      </c>
      <c r="E113" s="29">
        <f t="shared" si="4"/>
        <v>0</v>
      </c>
      <c r="F113" s="77">
        <f t="shared" si="0"/>
        <v>0</v>
      </c>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row>
    <row r="114" spans="1:30" ht="15">
      <c r="A114" s="28" t="s">
        <v>17447</v>
      </c>
      <c r="B114" s="28">
        <f t="shared" si="3"/>
        <v>97</v>
      </c>
      <c r="C114" s="76">
        <f t="shared" si="2"/>
        <v>45054</v>
      </c>
      <c r="D114" s="29">
        <f>COUNTIFS(Os!I:I,$C114,Os!M:M,"Concluído")</f>
        <v>0</v>
      </c>
      <c r="E114" s="29">
        <f t="shared" si="4"/>
        <v>0</v>
      </c>
      <c r="F114" s="77">
        <f t="shared" si="0"/>
        <v>0</v>
      </c>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row>
    <row r="115" spans="1:30" ht="15">
      <c r="A115" s="28" t="s">
        <v>17447</v>
      </c>
      <c r="B115" s="28">
        <f t="shared" si="3"/>
        <v>98</v>
      </c>
      <c r="C115" s="76">
        <f t="shared" si="2"/>
        <v>45055</v>
      </c>
      <c r="D115" s="29">
        <f>COUNTIFS(Os!I:I,$C115,Os!M:M,"Concluído")</f>
        <v>0</v>
      </c>
      <c r="E115" s="29">
        <f t="shared" si="4"/>
        <v>0</v>
      </c>
      <c r="F115" s="77">
        <f t="shared" si="0"/>
        <v>0</v>
      </c>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row>
    <row r="116" spans="1:30" ht="15">
      <c r="A116" s="28" t="s">
        <v>17447</v>
      </c>
      <c r="B116" s="28">
        <f t="shared" si="3"/>
        <v>99</v>
      </c>
      <c r="C116" s="76">
        <f t="shared" si="2"/>
        <v>45056</v>
      </c>
      <c r="D116" s="29">
        <f>COUNTIFS(Os!I:I,$C116,Os!M:M,"Concluído")</f>
        <v>0</v>
      </c>
      <c r="E116" s="29">
        <f t="shared" si="4"/>
        <v>0</v>
      </c>
      <c r="F116" s="77">
        <f t="shared" si="0"/>
        <v>0</v>
      </c>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row>
    <row r="117" spans="1:30" ht="15">
      <c r="A117" s="28" t="s">
        <v>17447</v>
      </c>
      <c r="B117" s="28">
        <f t="shared" si="3"/>
        <v>100</v>
      </c>
      <c r="C117" s="76">
        <f t="shared" si="2"/>
        <v>45057</v>
      </c>
      <c r="D117" s="29">
        <f>COUNTIFS(Os!I:I,$C117,Os!M:M,"Concluído")</f>
        <v>0</v>
      </c>
      <c r="E117" s="29">
        <f t="shared" si="4"/>
        <v>0</v>
      </c>
      <c r="F117" s="77">
        <f t="shared" si="0"/>
        <v>0</v>
      </c>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row>
    <row r="118" spans="1:30" ht="15">
      <c r="A118" s="28" t="s">
        <v>17447</v>
      </c>
      <c r="B118" s="28">
        <f t="shared" si="3"/>
        <v>101</v>
      </c>
      <c r="C118" s="76">
        <f t="shared" si="2"/>
        <v>45058</v>
      </c>
      <c r="D118" s="29">
        <f>COUNTIFS(Os!I:I,$C118,Os!M:M,"Concluído")</f>
        <v>0</v>
      </c>
      <c r="E118" s="29">
        <f t="shared" si="4"/>
        <v>0</v>
      </c>
      <c r="F118" s="77">
        <f t="shared" si="0"/>
        <v>0</v>
      </c>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row>
    <row r="119" spans="1:30" ht="15">
      <c r="A119" s="28" t="s">
        <v>17447</v>
      </c>
      <c r="B119" s="28">
        <f t="shared" si="3"/>
        <v>102</v>
      </c>
      <c r="C119" s="76">
        <f t="shared" si="2"/>
        <v>45059</v>
      </c>
      <c r="D119" s="29">
        <f>COUNTIFS(Os!I:I,$C119,Os!M:M,"Concluído")</f>
        <v>0</v>
      </c>
      <c r="E119" s="29">
        <f t="shared" si="4"/>
        <v>0</v>
      </c>
      <c r="F119" s="77">
        <f t="shared" si="0"/>
        <v>0</v>
      </c>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row>
    <row r="120" spans="1:30" ht="15">
      <c r="A120" s="28" t="s">
        <v>17447</v>
      </c>
      <c r="B120" s="28">
        <f t="shared" si="3"/>
        <v>103</v>
      </c>
      <c r="C120" s="76">
        <f t="shared" si="2"/>
        <v>45060</v>
      </c>
      <c r="D120" s="29">
        <f>COUNTIFS(Os!I:I,$C120,Os!M:M,"Concluído")</f>
        <v>0</v>
      </c>
      <c r="E120" s="29">
        <f t="shared" si="4"/>
        <v>0</v>
      </c>
      <c r="F120" s="77">
        <f t="shared" si="0"/>
        <v>0</v>
      </c>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row>
    <row r="121" spans="1:30" ht="15">
      <c r="A121" s="28" t="s">
        <v>17447</v>
      </c>
      <c r="B121" s="28">
        <f t="shared" si="3"/>
        <v>104</v>
      </c>
      <c r="C121" s="76">
        <f t="shared" si="2"/>
        <v>45061</v>
      </c>
      <c r="D121" s="29">
        <f>COUNTIFS(Os!I:I,$C121,Os!M:M,"Concluído")</f>
        <v>0</v>
      </c>
      <c r="E121" s="29">
        <f t="shared" si="4"/>
        <v>0</v>
      </c>
      <c r="F121" s="77">
        <f t="shared" si="0"/>
        <v>0</v>
      </c>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row>
    <row r="122" spans="1:30" ht="15">
      <c r="A122" s="28" t="s">
        <v>17447</v>
      </c>
      <c r="B122" s="28">
        <f t="shared" si="3"/>
        <v>105</v>
      </c>
      <c r="C122" s="76">
        <f t="shared" si="2"/>
        <v>45062</v>
      </c>
      <c r="D122" s="29">
        <f>COUNTIFS(Os!I:I,$C122,Os!M:M,"Concluído")</f>
        <v>0</v>
      </c>
      <c r="E122" s="29">
        <f t="shared" si="4"/>
        <v>0</v>
      </c>
      <c r="F122" s="77">
        <f t="shared" si="0"/>
        <v>0</v>
      </c>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row>
    <row r="123" spans="1:30" ht="15">
      <c r="A123" s="28" t="s">
        <v>17447</v>
      </c>
      <c r="B123" s="28">
        <f t="shared" si="3"/>
        <v>106</v>
      </c>
      <c r="C123" s="76">
        <f t="shared" si="2"/>
        <v>45063</v>
      </c>
      <c r="D123" s="29">
        <f>COUNTIFS(Os!I:I,$C123,Os!M:M,"Concluído")</f>
        <v>0</v>
      </c>
      <c r="E123" s="29">
        <f t="shared" si="4"/>
        <v>0</v>
      </c>
      <c r="F123" s="77">
        <f t="shared" si="0"/>
        <v>0</v>
      </c>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row>
    <row r="124" spans="1:30" ht="15">
      <c r="A124" s="28" t="s">
        <v>17447</v>
      </c>
      <c r="B124" s="28">
        <f t="shared" si="3"/>
        <v>107</v>
      </c>
      <c r="C124" s="76">
        <f t="shared" si="2"/>
        <v>45064</v>
      </c>
      <c r="D124" s="29">
        <f>COUNTIFS(Os!I:I,$C124,Os!M:M,"Concluído")</f>
        <v>0</v>
      </c>
      <c r="E124" s="29">
        <f t="shared" si="4"/>
        <v>0</v>
      </c>
      <c r="F124" s="77">
        <f t="shared" si="0"/>
        <v>0</v>
      </c>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row>
    <row r="125" spans="1:30" ht="15">
      <c r="A125" s="28" t="s">
        <v>17447</v>
      </c>
      <c r="B125" s="28">
        <f t="shared" si="3"/>
        <v>108</v>
      </c>
      <c r="C125" s="76">
        <f t="shared" si="2"/>
        <v>45065</v>
      </c>
      <c r="D125" s="29">
        <f>COUNTIFS(Os!I:I,$C125,Os!M:M,"Concluído")</f>
        <v>0</v>
      </c>
      <c r="E125" s="29">
        <f t="shared" si="4"/>
        <v>0</v>
      </c>
      <c r="F125" s="77">
        <f t="shared" si="0"/>
        <v>0</v>
      </c>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row>
    <row r="126" spans="1:30" ht="15">
      <c r="A126" s="28" t="s">
        <v>17447</v>
      </c>
      <c r="B126" s="28">
        <f t="shared" si="3"/>
        <v>109</v>
      </c>
      <c r="C126" s="76">
        <f t="shared" si="2"/>
        <v>45066</v>
      </c>
      <c r="D126" s="29">
        <f>COUNTIFS(Os!I:I,$C126,Os!M:M,"Concluído")</f>
        <v>0</v>
      </c>
      <c r="E126" s="29">
        <f t="shared" si="4"/>
        <v>0</v>
      </c>
      <c r="F126" s="77">
        <f t="shared" si="0"/>
        <v>0</v>
      </c>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row>
    <row r="127" spans="1:30" ht="15">
      <c r="A127" s="28" t="s">
        <v>17447</v>
      </c>
      <c r="B127" s="28">
        <f t="shared" si="3"/>
        <v>110</v>
      </c>
      <c r="C127" s="76">
        <f t="shared" si="2"/>
        <v>45067</v>
      </c>
      <c r="D127" s="29">
        <f>COUNTIFS(Os!I:I,$C127,Os!M:M,"Concluído")</f>
        <v>0</v>
      </c>
      <c r="E127" s="29">
        <f t="shared" si="4"/>
        <v>0</v>
      </c>
      <c r="F127" s="77">
        <f t="shared" si="0"/>
        <v>0</v>
      </c>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row>
    <row r="128" spans="1:30" ht="15">
      <c r="A128" s="28" t="s">
        <v>17447</v>
      </c>
      <c r="B128" s="28">
        <f t="shared" si="3"/>
        <v>111</v>
      </c>
      <c r="C128" s="76">
        <f t="shared" si="2"/>
        <v>45068</v>
      </c>
      <c r="D128" s="29">
        <f>COUNTIFS(Os!I:I,$C128,Os!M:M,"Concluído")</f>
        <v>0</v>
      </c>
      <c r="E128" s="29">
        <f t="shared" si="4"/>
        <v>0</v>
      </c>
      <c r="F128" s="77">
        <f t="shared" si="0"/>
        <v>0</v>
      </c>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row>
    <row r="129" spans="1:30" ht="15">
      <c r="A129" s="28" t="s">
        <v>17447</v>
      </c>
      <c r="B129" s="28">
        <f t="shared" si="3"/>
        <v>112</v>
      </c>
      <c r="C129" s="76">
        <f t="shared" si="2"/>
        <v>45069</v>
      </c>
      <c r="D129" s="29">
        <f>COUNTIFS(Os!I:I,$C129,Os!M:M,"Concluído")</f>
        <v>0</v>
      </c>
      <c r="E129" s="29">
        <f t="shared" si="4"/>
        <v>0</v>
      </c>
      <c r="F129" s="77">
        <f t="shared" si="0"/>
        <v>0</v>
      </c>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row>
    <row r="130" spans="1:30" ht="15">
      <c r="A130" s="28" t="s">
        <v>17447</v>
      </c>
      <c r="B130" s="28">
        <f t="shared" si="3"/>
        <v>113</v>
      </c>
      <c r="C130" s="76">
        <f t="shared" si="2"/>
        <v>45070</v>
      </c>
      <c r="D130" s="29">
        <f>COUNTIFS(Os!I:I,$C130,Os!M:M,"Concluído")</f>
        <v>0</v>
      </c>
      <c r="E130" s="29">
        <f t="shared" si="4"/>
        <v>0</v>
      </c>
      <c r="F130" s="77">
        <f t="shared" si="0"/>
        <v>0</v>
      </c>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row>
    <row r="131" spans="1:30" ht="15">
      <c r="A131" s="28" t="s">
        <v>17447</v>
      </c>
      <c r="B131" s="28">
        <f t="shared" si="3"/>
        <v>114</v>
      </c>
      <c r="C131" s="76">
        <f t="shared" si="2"/>
        <v>45071</v>
      </c>
      <c r="D131" s="29">
        <f>COUNTIFS(Os!I:I,$C131,Os!M:M,"Concluído")</f>
        <v>0</v>
      </c>
      <c r="E131" s="29">
        <f t="shared" si="4"/>
        <v>0</v>
      </c>
      <c r="F131" s="77">
        <f t="shared" si="0"/>
        <v>0</v>
      </c>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row>
    <row r="132" spans="1:30" ht="15">
      <c r="A132" s="28" t="s">
        <v>17447</v>
      </c>
      <c r="B132" s="28">
        <f t="shared" si="3"/>
        <v>115</v>
      </c>
      <c r="C132" s="76">
        <f t="shared" si="2"/>
        <v>45072</v>
      </c>
      <c r="D132" s="29">
        <f>COUNTIFS(Os!I:I,$C132,Os!M:M,"Concluído")</f>
        <v>0</v>
      </c>
      <c r="E132" s="29">
        <f t="shared" si="4"/>
        <v>0</v>
      </c>
      <c r="F132" s="77">
        <f t="shared" si="0"/>
        <v>0</v>
      </c>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row>
    <row r="133" spans="1:30" ht="15">
      <c r="A133" s="28" t="s">
        <v>17447</v>
      </c>
      <c r="B133" s="28">
        <f t="shared" si="3"/>
        <v>116</v>
      </c>
      <c r="C133" s="76">
        <f t="shared" si="2"/>
        <v>45073</v>
      </c>
      <c r="D133" s="29">
        <f>COUNTIFS(Os!I:I,$C133,Os!M:M,"Concluído")</f>
        <v>0</v>
      </c>
      <c r="E133" s="29">
        <f t="shared" si="4"/>
        <v>0</v>
      </c>
      <c r="F133" s="77">
        <f t="shared" si="0"/>
        <v>0</v>
      </c>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row>
    <row r="134" spans="1:30" ht="15">
      <c r="A134" s="28" t="s">
        <v>17447</v>
      </c>
      <c r="B134" s="28">
        <f t="shared" si="3"/>
        <v>117</v>
      </c>
      <c r="C134" s="76">
        <f t="shared" si="2"/>
        <v>45074</v>
      </c>
      <c r="D134" s="29">
        <f>COUNTIFS(Os!I:I,$C134,Os!M:M,"Concluído")</f>
        <v>0</v>
      </c>
      <c r="E134" s="29">
        <f t="shared" si="4"/>
        <v>0</v>
      </c>
      <c r="F134" s="77">
        <f t="shared" si="0"/>
        <v>0</v>
      </c>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row>
    <row r="135" spans="1:30" ht="15">
      <c r="A135" s="28" t="s">
        <v>17447</v>
      </c>
      <c r="B135" s="28">
        <f t="shared" si="3"/>
        <v>118</v>
      </c>
      <c r="C135" s="76">
        <f t="shared" si="2"/>
        <v>45075</v>
      </c>
      <c r="D135" s="29">
        <f>COUNTIFS(Os!I:I,$C135,Os!M:M,"Concluído")</f>
        <v>0</v>
      </c>
      <c r="E135" s="29">
        <f t="shared" si="4"/>
        <v>0</v>
      </c>
      <c r="F135" s="77">
        <f t="shared" si="0"/>
        <v>0</v>
      </c>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row>
    <row r="136" spans="1:30" ht="15">
      <c r="A136" s="28" t="s">
        <v>17447</v>
      </c>
      <c r="B136" s="28">
        <f t="shared" si="3"/>
        <v>119</v>
      </c>
      <c r="C136" s="76">
        <f t="shared" si="2"/>
        <v>45076</v>
      </c>
      <c r="D136" s="29">
        <f>COUNTIFS(Os!I:I,$C136,Os!M:M,"Concluído")</f>
        <v>0</v>
      </c>
      <c r="E136" s="29">
        <f t="shared" si="4"/>
        <v>0</v>
      </c>
      <c r="F136" s="77">
        <f t="shared" si="0"/>
        <v>0</v>
      </c>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row>
    <row r="137" spans="1:30" ht="15">
      <c r="A137" s="28" t="s">
        <v>17447</v>
      </c>
      <c r="B137" s="28">
        <f t="shared" si="3"/>
        <v>120</v>
      </c>
      <c r="C137" s="76">
        <f t="shared" si="2"/>
        <v>45077</v>
      </c>
      <c r="D137" s="29">
        <f>COUNTIFS(Os!I:I,$C137,Os!M:M,"Concluído")</f>
        <v>0</v>
      </c>
      <c r="E137" s="29">
        <f t="shared" si="4"/>
        <v>0</v>
      </c>
      <c r="F137" s="77">
        <f t="shared" si="0"/>
        <v>0</v>
      </c>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row>
    <row r="138" spans="1:30" ht="15">
      <c r="A138" s="28" t="s">
        <v>17447</v>
      </c>
      <c r="B138" s="28">
        <f t="shared" si="3"/>
        <v>121</v>
      </c>
      <c r="C138" s="76">
        <f t="shared" si="2"/>
        <v>45078</v>
      </c>
      <c r="D138" s="29">
        <f>COUNTIFS(Os!I:I,$C138,Os!M:M,"Concluído")</f>
        <v>0</v>
      </c>
      <c r="E138" s="29">
        <f t="shared" si="4"/>
        <v>0</v>
      </c>
      <c r="F138" s="77">
        <f t="shared" si="0"/>
        <v>0</v>
      </c>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row>
    <row r="139" spans="1:30" ht="15">
      <c r="A139" s="28" t="s">
        <v>17447</v>
      </c>
      <c r="B139" s="28">
        <f t="shared" si="3"/>
        <v>122</v>
      </c>
      <c r="C139" s="76">
        <f t="shared" si="2"/>
        <v>45079</v>
      </c>
      <c r="D139" s="29">
        <f>COUNTIFS(Os!I:I,$C139,Os!M:M,"Concluído")</f>
        <v>0</v>
      </c>
      <c r="E139" s="29">
        <f t="shared" si="4"/>
        <v>0</v>
      </c>
      <c r="F139" s="77">
        <f t="shared" si="0"/>
        <v>0</v>
      </c>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row>
    <row r="140" spans="1:30" ht="15">
      <c r="A140" s="28" t="s">
        <v>17447</v>
      </c>
      <c r="B140" s="28">
        <f t="shared" si="3"/>
        <v>123</v>
      </c>
      <c r="C140" s="76">
        <f t="shared" si="2"/>
        <v>45080</v>
      </c>
      <c r="D140" s="29">
        <f>COUNTIFS(Os!I:I,$C140,Os!M:M,"Concluído")</f>
        <v>0</v>
      </c>
      <c r="E140" s="29">
        <f t="shared" si="4"/>
        <v>0</v>
      </c>
      <c r="F140" s="77">
        <f t="shared" si="0"/>
        <v>0</v>
      </c>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row>
    <row r="141" spans="1:30" ht="15">
      <c r="A141" s="28" t="s">
        <v>17447</v>
      </c>
      <c r="B141" s="28">
        <f t="shared" si="3"/>
        <v>124</v>
      </c>
      <c r="C141" s="76">
        <f t="shared" si="2"/>
        <v>45081</v>
      </c>
      <c r="D141" s="29">
        <f>COUNTIFS(Os!I:I,$C141,Os!M:M,"Concluído")</f>
        <v>0</v>
      </c>
      <c r="E141" s="29">
        <f t="shared" si="4"/>
        <v>0</v>
      </c>
      <c r="F141" s="77">
        <f t="shared" si="0"/>
        <v>0</v>
      </c>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row>
    <row r="142" spans="1:30" ht="15">
      <c r="A142" s="28" t="s">
        <v>17447</v>
      </c>
      <c r="B142" s="28">
        <f t="shared" si="3"/>
        <v>125</v>
      </c>
      <c r="C142" s="76">
        <f t="shared" si="2"/>
        <v>45082</v>
      </c>
      <c r="D142" s="29">
        <f>COUNTIFS(Os!I:I,$C142,Os!M:M,"Concluído")</f>
        <v>0</v>
      </c>
      <c r="E142" s="29">
        <f t="shared" si="4"/>
        <v>0</v>
      </c>
      <c r="F142" s="77">
        <f t="shared" si="0"/>
        <v>0</v>
      </c>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row>
    <row r="143" spans="1:30" ht="15">
      <c r="A143" s="28" t="s">
        <v>17447</v>
      </c>
      <c r="B143" s="28">
        <f t="shared" si="3"/>
        <v>126</v>
      </c>
      <c r="C143" s="76">
        <f t="shared" si="2"/>
        <v>45083</v>
      </c>
      <c r="D143" s="29">
        <f>COUNTIFS(Os!I:I,$C143,Os!M:M,"Concluído")</f>
        <v>0</v>
      </c>
      <c r="E143" s="29">
        <f t="shared" si="4"/>
        <v>0</v>
      </c>
      <c r="F143" s="77">
        <f t="shared" si="0"/>
        <v>0</v>
      </c>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row>
    <row r="144" spans="1:30" ht="15">
      <c r="A144" s="28" t="s">
        <v>17447</v>
      </c>
      <c r="B144" s="28">
        <f t="shared" si="3"/>
        <v>127</v>
      </c>
      <c r="C144" s="76">
        <f t="shared" si="2"/>
        <v>45084</v>
      </c>
      <c r="D144" s="29">
        <f>COUNTIFS(Os!I:I,$C144,Os!M:M,"Concluído")</f>
        <v>0</v>
      </c>
      <c r="E144" s="29">
        <f t="shared" si="4"/>
        <v>0</v>
      </c>
      <c r="F144" s="77">
        <f t="shared" si="0"/>
        <v>0</v>
      </c>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row>
    <row r="145" spans="1:30" ht="15">
      <c r="A145" s="28" t="s">
        <v>17447</v>
      </c>
      <c r="B145" s="28">
        <f t="shared" si="3"/>
        <v>128</v>
      </c>
      <c r="C145" s="76">
        <f t="shared" si="2"/>
        <v>45085</v>
      </c>
      <c r="D145" s="29">
        <f>COUNTIFS(Os!I:I,$C145,Os!M:M,"Concluído")</f>
        <v>0</v>
      </c>
      <c r="E145" s="29">
        <f t="shared" si="4"/>
        <v>0</v>
      </c>
      <c r="F145" s="77">
        <f t="shared" si="0"/>
        <v>0</v>
      </c>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row>
    <row r="146" spans="1:30" ht="15">
      <c r="A146" s="28" t="s">
        <v>17447</v>
      </c>
      <c r="B146" s="28">
        <f t="shared" si="3"/>
        <v>129</v>
      </c>
      <c r="C146" s="76">
        <f t="shared" si="2"/>
        <v>45086</v>
      </c>
      <c r="D146" s="29">
        <f>COUNTIFS(Os!I:I,$C146,Os!M:M,"Concluído")</f>
        <v>0</v>
      </c>
      <c r="E146" s="29">
        <f t="shared" si="4"/>
        <v>0</v>
      </c>
      <c r="F146" s="77">
        <f t="shared" si="0"/>
        <v>0</v>
      </c>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row>
    <row r="147" spans="1:30" ht="15">
      <c r="A147" s="28" t="s">
        <v>17447</v>
      </c>
      <c r="B147" s="28">
        <f t="shared" si="3"/>
        <v>130</v>
      </c>
      <c r="C147" s="76">
        <f t="shared" si="2"/>
        <v>45087</v>
      </c>
      <c r="D147" s="29">
        <f>COUNTIFS(Os!I:I,$C147,Os!M:M,"Concluído")</f>
        <v>0</v>
      </c>
      <c r="E147" s="29">
        <f t="shared" si="4"/>
        <v>0</v>
      </c>
      <c r="F147" s="77">
        <f t="shared" si="0"/>
        <v>0</v>
      </c>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row>
    <row r="148" spans="1:30" ht="15">
      <c r="A148" s="28" t="s">
        <v>17447</v>
      </c>
      <c r="B148" s="28">
        <f t="shared" si="3"/>
        <v>131</v>
      </c>
      <c r="C148" s="76">
        <f t="shared" si="2"/>
        <v>45088</v>
      </c>
      <c r="D148" s="29">
        <f>COUNTIFS(Os!I:I,$C148,Os!M:M,"Concluído")</f>
        <v>0</v>
      </c>
      <c r="E148" s="29">
        <f t="shared" si="4"/>
        <v>0</v>
      </c>
      <c r="F148" s="77">
        <f t="shared" si="0"/>
        <v>0</v>
      </c>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row>
    <row r="149" spans="1:30" ht="15">
      <c r="A149" s="28" t="s">
        <v>17447</v>
      </c>
      <c r="B149" s="28">
        <f t="shared" si="3"/>
        <v>132</v>
      </c>
      <c r="C149" s="76">
        <f t="shared" si="2"/>
        <v>45089</v>
      </c>
      <c r="D149" s="29">
        <f>COUNTIFS(Os!I:I,$C149,Os!M:M,"Concluído")</f>
        <v>0</v>
      </c>
      <c r="E149" s="29">
        <f t="shared" si="4"/>
        <v>0</v>
      </c>
      <c r="F149" s="77">
        <f t="shared" si="0"/>
        <v>0</v>
      </c>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row>
    <row r="150" spans="1:30" ht="15">
      <c r="A150" s="28" t="s">
        <v>17447</v>
      </c>
      <c r="B150" s="28">
        <f t="shared" si="3"/>
        <v>133</v>
      </c>
      <c r="C150" s="76">
        <f t="shared" si="2"/>
        <v>45090</v>
      </c>
      <c r="D150" s="29">
        <f>COUNTIFS(Os!I:I,$C150,Os!M:M,"Concluído")</f>
        <v>0</v>
      </c>
      <c r="E150" s="29">
        <f t="shared" si="4"/>
        <v>0</v>
      </c>
      <c r="F150" s="77">
        <f t="shared" si="0"/>
        <v>0</v>
      </c>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row>
    <row r="151" spans="1:30" ht="15">
      <c r="A151" s="28" t="s">
        <v>17447</v>
      </c>
      <c r="B151" s="28">
        <f t="shared" si="3"/>
        <v>134</v>
      </c>
      <c r="C151" s="76">
        <f t="shared" si="2"/>
        <v>45091</v>
      </c>
      <c r="D151" s="29">
        <f>COUNTIFS(Os!I:I,$C151,Os!M:M,"Concluído")</f>
        <v>0</v>
      </c>
      <c r="E151" s="29">
        <f t="shared" si="4"/>
        <v>0</v>
      </c>
      <c r="F151" s="77">
        <f t="shared" si="0"/>
        <v>0</v>
      </c>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row>
    <row r="152" spans="1:30" ht="15">
      <c r="A152" s="28" t="s">
        <v>17447</v>
      </c>
      <c r="B152" s="28">
        <f t="shared" si="3"/>
        <v>135</v>
      </c>
      <c r="C152" s="76">
        <f t="shared" si="2"/>
        <v>45092</v>
      </c>
      <c r="D152" s="29">
        <f>COUNTIFS(Os!I:I,$C152,Os!M:M,"Concluído")</f>
        <v>0</v>
      </c>
      <c r="E152" s="29">
        <f t="shared" si="4"/>
        <v>0</v>
      </c>
      <c r="F152" s="77">
        <f t="shared" si="0"/>
        <v>0</v>
      </c>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row>
    <row r="153" spans="1:30" ht="15">
      <c r="A153" s="28" t="s">
        <v>17447</v>
      </c>
      <c r="B153" s="28">
        <f t="shared" si="3"/>
        <v>136</v>
      </c>
      <c r="C153" s="76">
        <f t="shared" si="2"/>
        <v>45093</v>
      </c>
      <c r="D153" s="29">
        <f>COUNTIFS(Os!I:I,$C153,Os!M:M,"Concluído")</f>
        <v>0</v>
      </c>
      <c r="E153" s="29">
        <f t="shared" si="4"/>
        <v>0</v>
      </c>
      <c r="F153" s="77">
        <f t="shared" si="0"/>
        <v>0</v>
      </c>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row>
    <row r="154" spans="1:30" ht="15">
      <c r="A154" s="28" t="s">
        <v>17447</v>
      </c>
      <c r="B154" s="28">
        <f t="shared" si="3"/>
        <v>137</v>
      </c>
      <c r="C154" s="76">
        <f t="shared" si="2"/>
        <v>45094</v>
      </c>
      <c r="D154" s="29">
        <f>COUNTIFS(Os!I:I,$C154,Os!M:M,"Concluído")</f>
        <v>0</v>
      </c>
      <c r="E154" s="29">
        <f t="shared" si="4"/>
        <v>0</v>
      </c>
      <c r="F154" s="77">
        <f t="shared" si="0"/>
        <v>0</v>
      </c>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row>
    <row r="155" spans="1:30" ht="15">
      <c r="A155" s="28" t="s">
        <v>17447</v>
      </c>
      <c r="B155" s="28">
        <f t="shared" si="3"/>
        <v>138</v>
      </c>
      <c r="C155" s="76">
        <f t="shared" si="2"/>
        <v>45095</v>
      </c>
      <c r="D155" s="29">
        <f>COUNTIFS(Os!I:I,$C155,Os!M:M,"Concluído")</f>
        <v>0</v>
      </c>
      <c r="E155" s="29">
        <f t="shared" si="4"/>
        <v>0</v>
      </c>
      <c r="F155" s="77">
        <f t="shared" si="0"/>
        <v>0</v>
      </c>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row>
    <row r="156" spans="1:30" ht="15">
      <c r="A156" s="28" t="s">
        <v>17447</v>
      </c>
      <c r="B156" s="28">
        <f t="shared" si="3"/>
        <v>139</v>
      </c>
      <c r="C156" s="76">
        <f t="shared" si="2"/>
        <v>45096</v>
      </c>
      <c r="D156" s="29">
        <f>COUNTIFS(Os!I:I,$C156,Os!M:M,"Concluído")</f>
        <v>0</v>
      </c>
      <c r="E156" s="29">
        <f t="shared" si="4"/>
        <v>0</v>
      </c>
      <c r="F156" s="77">
        <f t="shared" si="0"/>
        <v>0</v>
      </c>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row>
    <row r="157" spans="1:30" ht="15">
      <c r="A157" s="28" t="s">
        <v>17447</v>
      </c>
      <c r="B157" s="28">
        <f t="shared" si="3"/>
        <v>140</v>
      </c>
      <c r="C157" s="76">
        <f t="shared" si="2"/>
        <v>45097</v>
      </c>
      <c r="D157" s="29">
        <f>COUNTIFS(Os!I:I,$C157,Os!M:M,"Concluído")</f>
        <v>0</v>
      </c>
      <c r="E157" s="29">
        <f t="shared" si="4"/>
        <v>0</v>
      </c>
      <c r="F157" s="77">
        <f t="shared" si="0"/>
        <v>0</v>
      </c>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row>
    <row r="158" spans="1:30" ht="15">
      <c r="A158" s="28" t="s">
        <v>17447</v>
      </c>
      <c r="B158" s="28">
        <f t="shared" si="3"/>
        <v>141</v>
      </c>
      <c r="C158" s="76">
        <f t="shared" si="2"/>
        <v>45098</v>
      </c>
      <c r="D158" s="29">
        <f>COUNTIFS(Os!I:I,$C158,Os!M:M,"Concluído")</f>
        <v>0</v>
      </c>
      <c r="E158" s="29">
        <f t="shared" si="4"/>
        <v>0</v>
      </c>
      <c r="F158" s="77">
        <f t="shared" si="0"/>
        <v>0</v>
      </c>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row>
    <row r="159" spans="1:30" ht="15">
      <c r="A159" s="28" t="s">
        <v>17447</v>
      </c>
      <c r="B159" s="28">
        <f t="shared" si="3"/>
        <v>142</v>
      </c>
      <c r="C159" s="76">
        <f t="shared" si="2"/>
        <v>45099</v>
      </c>
      <c r="D159" s="29">
        <f>COUNTIFS(Os!I:I,$C159,Os!M:M,"Concluído")</f>
        <v>0</v>
      </c>
      <c r="E159" s="29">
        <f t="shared" si="4"/>
        <v>0</v>
      </c>
      <c r="F159" s="77">
        <f t="shared" si="0"/>
        <v>0</v>
      </c>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row>
    <row r="160" spans="1:30" ht="15">
      <c r="A160" s="28" t="s">
        <v>17447</v>
      </c>
      <c r="B160" s="28">
        <f t="shared" si="3"/>
        <v>143</v>
      </c>
      <c r="C160" s="76">
        <f t="shared" si="2"/>
        <v>45100</v>
      </c>
      <c r="D160" s="29">
        <f>COUNTIFS(Os!I:I,$C160,Os!M:M,"Concluído")</f>
        <v>0</v>
      </c>
      <c r="E160" s="29">
        <f t="shared" si="4"/>
        <v>0</v>
      </c>
      <c r="F160" s="77">
        <f t="shared" si="0"/>
        <v>0</v>
      </c>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row>
    <row r="161" spans="1:30" ht="15">
      <c r="A161" s="28" t="s">
        <v>17447</v>
      </c>
      <c r="B161" s="28">
        <f t="shared" si="3"/>
        <v>144</v>
      </c>
      <c r="C161" s="76">
        <f t="shared" si="2"/>
        <v>45101</v>
      </c>
      <c r="D161" s="29">
        <f>COUNTIFS(Os!I:I,$C161,Os!M:M,"Concluído")</f>
        <v>0</v>
      </c>
      <c r="E161" s="29">
        <f t="shared" si="4"/>
        <v>0</v>
      </c>
      <c r="F161" s="77">
        <f t="shared" si="0"/>
        <v>0</v>
      </c>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row>
    <row r="162" spans="1:30" ht="15">
      <c r="A162" s="28" t="s">
        <v>17447</v>
      </c>
      <c r="B162" s="28">
        <f t="shared" si="3"/>
        <v>145</v>
      </c>
      <c r="C162" s="76">
        <f t="shared" si="2"/>
        <v>45102</v>
      </c>
      <c r="D162" s="29">
        <f>COUNTIFS(Os!I:I,$C162,Os!M:M,"Concluído")</f>
        <v>0</v>
      </c>
      <c r="E162" s="29">
        <f t="shared" si="4"/>
        <v>0</v>
      </c>
      <c r="F162" s="77">
        <f t="shared" si="0"/>
        <v>0</v>
      </c>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row>
    <row r="163" spans="1:30" ht="15">
      <c r="A163" s="28" t="s">
        <v>17447</v>
      </c>
      <c r="B163" s="28">
        <f t="shared" si="3"/>
        <v>146</v>
      </c>
      <c r="C163" s="76">
        <f t="shared" si="2"/>
        <v>45103</v>
      </c>
      <c r="D163" s="29">
        <f>COUNTIFS(Os!I:I,$C163,Os!M:M,"Concluído")</f>
        <v>0</v>
      </c>
      <c r="E163" s="29">
        <f t="shared" si="4"/>
        <v>0</v>
      </c>
      <c r="F163" s="77">
        <f t="shared" si="0"/>
        <v>0</v>
      </c>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row>
    <row r="164" spans="1:30" ht="15">
      <c r="A164" s="28" t="s">
        <v>17447</v>
      </c>
      <c r="B164" s="28">
        <f t="shared" si="3"/>
        <v>147</v>
      </c>
      <c r="C164" s="76">
        <f t="shared" si="2"/>
        <v>45104</v>
      </c>
      <c r="D164" s="29">
        <f>COUNTIFS(Os!I:I,$C164,Os!M:M,"Concluído")</f>
        <v>0</v>
      </c>
      <c r="E164" s="29">
        <f t="shared" si="4"/>
        <v>0</v>
      </c>
      <c r="F164" s="77">
        <f t="shared" si="0"/>
        <v>0</v>
      </c>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row>
    <row r="165" spans="1:30" ht="15">
      <c r="A165" s="28" t="s">
        <v>17447</v>
      </c>
      <c r="B165" s="28">
        <f t="shared" si="3"/>
        <v>148</v>
      </c>
      <c r="C165" s="76">
        <f t="shared" si="2"/>
        <v>45105</v>
      </c>
      <c r="D165" s="29">
        <f>COUNTIFS(Os!I:I,$C165,Os!M:M,"Concluído")</f>
        <v>0</v>
      </c>
      <c r="E165" s="29">
        <f t="shared" si="4"/>
        <v>0</v>
      </c>
      <c r="F165" s="77">
        <f t="shared" si="0"/>
        <v>0</v>
      </c>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row>
    <row r="166" spans="1:30" ht="15">
      <c r="A166" s="28" t="s">
        <v>17447</v>
      </c>
      <c r="B166" s="28">
        <f t="shared" si="3"/>
        <v>149</v>
      </c>
      <c r="C166" s="76">
        <f t="shared" si="2"/>
        <v>45106</v>
      </c>
      <c r="D166" s="29">
        <f>COUNTIFS(Os!I:I,$C166,Os!M:M,"Concluído")</f>
        <v>0</v>
      </c>
      <c r="E166" s="29">
        <f t="shared" si="4"/>
        <v>0</v>
      </c>
      <c r="F166" s="77">
        <f t="shared" si="0"/>
        <v>0</v>
      </c>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row>
    <row r="167" spans="1:30" ht="15">
      <c r="A167" s="28" t="s">
        <v>17447</v>
      </c>
      <c r="B167" s="28">
        <f t="shared" si="3"/>
        <v>150</v>
      </c>
      <c r="C167" s="76">
        <f t="shared" si="2"/>
        <v>45107</v>
      </c>
      <c r="D167" s="29">
        <f>COUNTIFS(Os!I:I,$C167,Os!M:M,"Concluído")</f>
        <v>0</v>
      </c>
      <c r="E167" s="29">
        <f t="shared" si="4"/>
        <v>0</v>
      </c>
      <c r="F167" s="77">
        <f t="shared" si="0"/>
        <v>0</v>
      </c>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row>
    <row r="168" spans="1:30" ht="15">
      <c r="A168" s="28" t="s">
        <v>17447</v>
      </c>
      <c r="B168" s="28">
        <f t="shared" si="3"/>
        <v>151</v>
      </c>
      <c r="C168" s="76">
        <f t="shared" si="2"/>
        <v>45108</v>
      </c>
      <c r="D168" s="29">
        <f>COUNTIFS(Os!I:I,$C168,Os!M:M,"Concluído")</f>
        <v>0</v>
      </c>
      <c r="E168" s="29">
        <f t="shared" si="4"/>
        <v>0</v>
      </c>
      <c r="F168" s="77">
        <f t="shared" si="0"/>
        <v>0</v>
      </c>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row>
    <row r="169" spans="1:30" ht="15">
      <c r="A169" s="28" t="s">
        <v>17447</v>
      </c>
      <c r="B169" s="28">
        <f t="shared" si="3"/>
        <v>152</v>
      </c>
      <c r="C169" s="76">
        <f t="shared" si="2"/>
        <v>45109</v>
      </c>
      <c r="D169" s="29">
        <f>COUNTIFS(Os!I:I,$C169,Os!M:M,"Concluído")</f>
        <v>0</v>
      </c>
      <c r="E169" s="29">
        <f t="shared" si="4"/>
        <v>0</v>
      </c>
      <c r="F169" s="77">
        <f t="shared" si="0"/>
        <v>0</v>
      </c>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row>
    <row r="170" spans="1:30" ht="15">
      <c r="A170" s="28" t="s">
        <v>17447</v>
      </c>
      <c r="B170" s="28">
        <f t="shared" si="3"/>
        <v>153</v>
      </c>
      <c r="C170" s="76">
        <f t="shared" si="2"/>
        <v>45110</v>
      </c>
      <c r="D170" s="29">
        <f>COUNTIFS(Os!I:I,$C170,Os!M:M,"Concluído")</f>
        <v>0</v>
      </c>
      <c r="E170" s="29">
        <f t="shared" si="4"/>
        <v>0</v>
      </c>
      <c r="F170" s="77">
        <f t="shared" si="0"/>
        <v>0</v>
      </c>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row>
    <row r="171" spans="1:30" ht="15">
      <c r="A171" s="28" t="s">
        <v>17447</v>
      </c>
      <c r="B171" s="28">
        <f t="shared" si="3"/>
        <v>154</v>
      </c>
      <c r="C171" s="76">
        <f t="shared" si="2"/>
        <v>45111</v>
      </c>
      <c r="D171" s="29">
        <f>COUNTIFS(Os!I:I,$C171,Os!M:M,"Concluído")</f>
        <v>0</v>
      </c>
      <c r="E171" s="29">
        <f t="shared" si="4"/>
        <v>0</v>
      </c>
      <c r="F171" s="77">
        <f t="shared" si="0"/>
        <v>0</v>
      </c>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row>
    <row r="172" spans="1:30" ht="15">
      <c r="A172" s="28" t="s">
        <v>17447</v>
      </c>
      <c r="B172" s="28">
        <f t="shared" si="3"/>
        <v>155</v>
      </c>
      <c r="C172" s="76">
        <f t="shared" si="2"/>
        <v>45112</v>
      </c>
      <c r="D172" s="29">
        <f>COUNTIFS(Os!I:I,$C172,Os!M:M,"Concluído")</f>
        <v>0</v>
      </c>
      <c r="E172" s="29">
        <f t="shared" si="4"/>
        <v>0</v>
      </c>
      <c r="F172" s="77">
        <f t="shared" si="0"/>
        <v>0</v>
      </c>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row>
    <row r="173" spans="1:30" ht="15">
      <c r="A173" s="28" t="s">
        <v>17447</v>
      </c>
      <c r="B173" s="28">
        <f t="shared" si="3"/>
        <v>156</v>
      </c>
      <c r="C173" s="76">
        <f t="shared" si="2"/>
        <v>45113</v>
      </c>
      <c r="D173" s="29">
        <f>COUNTIFS(Os!I:I,$C173,Os!M:M,"Concluído")</f>
        <v>0</v>
      </c>
      <c r="E173" s="29">
        <f t="shared" si="4"/>
        <v>0</v>
      </c>
      <c r="F173" s="77">
        <f t="shared" si="0"/>
        <v>0</v>
      </c>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row>
    <row r="174" spans="1:30" ht="15">
      <c r="A174" s="28" t="s">
        <v>17447</v>
      </c>
      <c r="B174" s="28">
        <f t="shared" si="3"/>
        <v>157</v>
      </c>
      <c r="C174" s="76">
        <f t="shared" si="2"/>
        <v>45114</v>
      </c>
      <c r="D174" s="29">
        <f>COUNTIFS(Os!I:I,$C174,Os!M:M,"Concluído")</f>
        <v>0</v>
      </c>
      <c r="E174" s="29">
        <f t="shared" si="4"/>
        <v>0</v>
      </c>
      <c r="F174" s="77">
        <f t="shared" si="0"/>
        <v>0</v>
      </c>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row>
    <row r="175" spans="1:30" ht="15">
      <c r="A175" s="28" t="s">
        <v>17447</v>
      </c>
      <c r="B175" s="28">
        <f t="shared" si="3"/>
        <v>158</v>
      </c>
      <c r="C175" s="76">
        <f t="shared" si="2"/>
        <v>45115</v>
      </c>
      <c r="D175" s="29">
        <f>COUNTIFS(Os!I:I,$C175,Os!M:M,"Concluído")</f>
        <v>0</v>
      </c>
      <c r="E175" s="29">
        <f t="shared" si="4"/>
        <v>0</v>
      </c>
      <c r="F175" s="77">
        <f t="shared" si="0"/>
        <v>0</v>
      </c>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row>
    <row r="176" spans="1:30" ht="15">
      <c r="A176" s="28" t="s">
        <v>17447</v>
      </c>
      <c r="B176" s="28">
        <f t="shared" si="3"/>
        <v>159</v>
      </c>
      <c r="C176" s="76">
        <f t="shared" si="2"/>
        <v>45116</v>
      </c>
      <c r="D176" s="29">
        <f>COUNTIFS(Os!I:I,$C176,Os!M:M,"Concluído")</f>
        <v>0</v>
      </c>
      <c r="E176" s="29">
        <f t="shared" si="4"/>
        <v>0</v>
      </c>
      <c r="F176" s="77">
        <f t="shared" si="0"/>
        <v>0</v>
      </c>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row>
    <row r="177" spans="1:30" ht="15">
      <c r="A177" s="28" t="s">
        <v>17447</v>
      </c>
      <c r="B177" s="28">
        <f t="shared" si="3"/>
        <v>160</v>
      </c>
      <c r="C177" s="76">
        <f t="shared" si="2"/>
        <v>45117</v>
      </c>
      <c r="D177" s="29">
        <f>COUNTIFS(Os!I:I,$C177,Os!M:M,"Concluído")</f>
        <v>0</v>
      </c>
      <c r="E177" s="29">
        <f t="shared" si="4"/>
        <v>0</v>
      </c>
      <c r="F177" s="77">
        <f t="shared" si="0"/>
        <v>0</v>
      </c>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row>
    <row r="178" spans="1:30" ht="15">
      <c r="A178" s="28" t="s">
        <v>17447</v>
      </c>
      <c r="B178" s="28">
        <f t="shared" si="3"/>
        <v>161</v>
      </c>
      <c r="C178" s="76">
        <f t="shared" si="2"/>
        <v>45118</v>
      </c>
      <c r="D178" s="29">
        <f>COUNTIFS(Os!I:I,$C178,Os!M:M,"Concluído")</f>
        <v>0</v>
      </c>
      <c r="E178" s="29">
        <f t="shared" si="4"/>
        <v>0</v>
      </c>
      <c r="F178" s="77">
        <f t="shared" si="0"/>
        <v>0</v>
      </c>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row>
    <row r="179" spans="1:30" ht="15">
      <c r="A179" s="28" t="s">
        <v>17447</v>
      </c>
      <c r="B179" s="28">
        <f t="shared" si="3"/>
        <v>162</v>
      </c>
      <c r="C179" s="76">
        <f t="shared" si="2"/>
        <v>45119</v>
      </c>
      <c r="D179" s="29">
        <f>COUNTIFS(Os!I:I,$C179,Os!M:M,"Concluído")</f>
        <v>0</v>
      </c>
      <c r="E179" s="29">
        <f t="shared" si="4"/>
        <v>0</v>
      </c>
      <c r="F179" s="77">
        <f t="shared" si="0"/>
        <v>0</v>
      </c>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row>
    <row r="180" spans="1:30" ht="15">
      <c r="A180" s="28" t="s">
        <v>17447</v>
      </c>
      <c r="B180" s="28">
        <f t="shared" si="3"/>
        <v>163</v>
      </c>
      <c r="C180" s="76">
        <f t="shared" si="2"/>
        <v>45120</v>
      </c>
      <c r="D180" s="29">
        <f>COUNTIFS(Os!I:I,$C180,Os!M:M,"Concluído")</f>
        <v>0</v>
      </c>
      <c r="E180" s="29">
        <f t="shared" si="4"/>
        <v>0</v>
      </c>
      <c r="F180" s="77">
        <f t="shared" si="0"/>
        <v>0</v>
      </c>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row>
    <row r="181" spans="1:30" ht="15">
      <c r="A181" s="28" t="s">
        <v>17447</v>
      </c>
      <c r="B181" s="28">
        <f t="shared" si="3"/>
        <v>164</v>
      </c>
      <c r="C181" s="76">
        <f t="shared" si="2"/>
        <v>45121</v>
      </c>
      <c r="D181" s="29">
        <f>COUNTIFS(Os!I:I,$C181,Os!M:M,"Concluído")</f>
        <v>0</v>
      </c>
      <c r="E181" s="29">
        <f t="shared" si="4"/>
        <v>0</v>
      </c>
      <c r="F181" s="77">
        <f t="shared" si="0"/>
        <v>0</v>
      </c>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row>
    <row r="182" spans="1:30" ht="15">
      <c r="A182" s="28" t="s">
        <v>17447</v>
      </c>
      <c r="B182" s="28">
        <f t="shared" si="3"/>
        <v>165</v>
      </c>
      <c r="C182" s="76">
        <f t="shared" si="2"/>
        <v>45122</v>
      </c>
      <c r="D182" s="29">
        <f>COUNTIFS(Os!I:I,$C182,Os!M:M,"Concluído")</f>
        <v>0</v>
      </c>
      <c r="E182" s="29">
        <f t="shared" si="4"/>
        <v>0</v>
      </c>
      <c r="F182" s="77">
        <f t="shared" si="0"/>
        <v>0</v>
      </c>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row>
    <row r="183" spans="1:30" ht="15">
      <c r="A183" s="28" t="s">
        <v>17447</v>
      </c>
      <c r="B183" s="28">
        <f t="shared" si="3"/>
        <v>166</v>
      </c>
      <c r="C183" s="76">
        <f t="shared" si="2"/>
        <v>45123</v>
      </c>
      <c r="D183" s="29">
        <f>COUNTIFS(Os!I:I,$C183,Os!M:M,"Concluído")</f>
        <v>0</v>
      </c>
      <c r="E183" s="29">
        <f t="shared" si="4"/>
        <v>0</v>
      </c>
      <c r="F183" s="77">
        <f t="shared" si="0"/>
        <v>0</v>
      </c>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row>
    <row r="184" spans="1:30" ht="15">
      <c r="A184" s="28" t="s">
        <v>17447</v>
      </c>
      <c r="B184" s="28">
        <f t="shared" si="3"/>
        <v>167</v>
      </c>
      <c r="C184" s="76">
        <f t="shared" si="2"/>
        <v>45124</v>
      </c>
      <c r="D184" s="29">
        <f>COUNTIFS(Os!I:I,$C184,Os!M:M,"Concluído")</f>
        <v>0</v>
      </c>
      <c r="E184" s="29">
        <f t="shared" si="4"/>
        <v>0</v>
      </c>
      <c r="F184" s="77">
        <f t="shared" si="0"/>
        <v>0</v>
      </c>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row>
    <row r="185" spans="1:30" ht="15">
      <c r="A185" s="28" t="s">
        <v>17447</v>
      </c>
      <c r="B185" s="28">
        <f t="shared" si="3"/>
        <v>168</v>
      </c>
      <c r="C185" s="76">
        <f t="shared" si="2"/>
        <v>45125</v>
      </c>
      <c r="D185" s="29">
        <f>COUNTIFS(Os!I:I,$C185,Os!M:M,"Concluído")</f>
        <v>0</v>
      </c>
      <c r="E185" s="29">
        <f t="shared" si="4"/>
        <v>0</v>
      </c>
      <c r="F185" s="77">
        <f t="shared" si="0"/>
        <v>0</v>
      </c>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row>
    <row r="186" spans="1:30" ht="15">
      <c r="A186" s="28" t="s">
        <v>17447</v>
      </c>
      <c r="B186" s="28">
        <f t="shared" si="3"/>
        <v>169</v>
      </c>
      <c r="C186" s="76">
        <f t="shared" si="2"/>
        <v>45126</v>
      </c>
      <c r="D186" s="29">
        <f>COUNTIFS(Os!I:I,$C186,Os!M:M,"Concluído")</f>
        <v>0</v>
      </c>
      <c r="E186" s="29">
        <f t="shared" si="4"/>
        <v>0</v>
      </c>
      <c r="F186" s="77">
        <f t="shared" si="0"/>
        <v>0</v>
      </c>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row>
    <row r="187" spans="1:30" ht="15">
      <c r="A187" s="28" t="s">
        <v>17447</v>
      </c>
      <c r="B187" s="28">
        <f t="shared" si="3"/>
        <v>170</v>
      </c>
      <c r="C187" s="76">
        <f t="shared" si="2"/>
        <v>45127</v>
      </c>
      <c r="D187" s="29">
        <f>COUNTIFS(Os!I:I,$C187,Os!M:M,"Concluído")</f>
        <v>0</v>
      </c>
      <c r="E187" s="29">
        <f t="shared" si="4"/>
        <v>0</v>
      </c>
      <c r="F187" s="77">
        <f t="shared" si="0"/>
        <v>0</v>
      </c>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row>
    <row r="188" spans="1:30" ht="15">
      <c r="A188" s="28" t="s">
        <v>17447</v>
      </c>
      <c r="B188" s="28">
        <f t="shared" si="3"/>
        <v>171</v>
      </c>
      <c r="C188" s="76">
        <f t="shared" si="2"/>
        <v>45128</v>
      </c>
      <c r="D188" s="29">
        <f>COUNTIFS(Os!I:I,$C188,Os!M:M,"Concluído")</f>
        <v>0</v>
      </c>
      <c r="E188" s="29">
        <f t="shared" si="4"/>
        <v>0</v>
      </c>
      <c r="F188" s="77">
        <f t="shared" si="0"/>
        <v>0</v>
      </c>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row>
    <row r="189" spans="1:30" ht="15">
      <c r="A189" s="28" t="s">
        <v>17447</v>
      </c>
      <c r="B189" s="28">
        <f t="shared" si="3"/>
        <v>172</v>
      </c>
      <c r="C189" s="76">
        <f t="shared" si="2"/>
        <v>45129</v>
      </c>
      <c r="D189" s="29">
        <f>COUNTIFS(Os!I:I,$C189,Os!M:M,"Concluído")</f>
        <v>0</v>
      </c>
      <c r="E189" s="29">
        <f t="shared" si="4"/>
        <v>0</v>
      </c>
      <c r="F189" s="77">
        <f t="shared" si="0"/>
        <v>0</v>
      </c>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row>
    <row r="190" spans="1:30" ht="15">
      <c r="A190" s="28" t="s">
        <v>17447</v>
      </c>
      <c r="B190" s="28">
        <f t="shared" si="3"/>
        <v>173</v>
      </c>
      <c r="C190" s="76">
        <f t="shared" si="2"/>
        <v>45130</v>
      </c>
      <c r="D190" s="29">
        <f>COUNTIFS(Os!I:I,$C190,Os!M:M,"Concluído")</f>
        <v>0</v>
      </c>
      <c r="E190" s="29">
        <f t="shared" si="4"/>
        <v>0</v>
      </c>
      <c r="F190" s="77">
        <f t="shared" si="0"/>
        <v>0</v>
      </c>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row>
    <row r="191" spans="1:30" ht="15">
      <c r="A191" s="28" t="s">
        <v>17447</v>
      </c>
      <c r="B191" s="28">
        <f t="shared" si="3"/>
        <v>174</v>
      </c>
      <c r="C191" s="76">
        <f t="shared" si="2"/>
        <v>45131</v>
      </c>
      <c r="D191" s="29">
        <f>COUNTIFS(Os!I:I,$C191,Os!M:M,"Concluído")</f>
        <v>0</v>
      </c>
      <c r="E191" s="29">
        <f t="shared" si="4"/>
        <v>0</v>
      </c>
      <c r="F191" s="77">
        <f t="shared" si="0"/>
        <v>0</v>
      </c>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row>
    <row r="192" spans="1:30" ht="15">
      <c r="A192" s="28" t="s">
        <v>17447</v>
      </c>
      <c r="B192" s="28">
        <f t="shared" si="3"/>
        <v>175</v>
      </c>
      <c r="C192" s="76">
        <f t="shared" si="2"/>
        <v>45132</v>
      </c>
      <c r="D192" s="29">
        <f>COUNTIFS(Os!I:I,$C192,Os!M:M,"Concluído")</f>
        <v>0</v>
      </c>
      <c r="E192" s="29">
        <f t="shared" si="4"/>
        <v>0</v>
      </c>
      <c r="F192" s="77">
        <f t="shared" si="0"/>
        <v>0</v>
      </c>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row>
    <row r="193" spans="1:30" ht="15">
      <c r="A193" s="28" t="s">
        <v>17447</v>
      </c>
      <c r="B193" s="28">
        <f t="shared" si="3"/>
        <v>176</v>
      </c>
      <c r="C193" s="76">
        <f t="shared" si="2"/>
        <v>45133</v>
      </c>
      <c r="D193" s="29">
        <f>COUNTIFS(Os!I:I,$C193,Os!M:M,"Concluído")</f>
        <v>0</v>
      </c>
      <c r="E193" s="29">
        <f t="shared" si="4"/>
        <v>0</v>
      </c>
      <c r="F193" s="77">
        <f t="shared" si="0"/>
        <v>0</v>
      </c>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row>
    <row r="194" spans="1:30" ht="15">
      <c r="A194" s="28" t="s">
        <v>17447</v>
      </c>
      <c r="B194" s="28">
        <f t="shared" si="3"/>
        <v>177</v>
      </c>
      <c r="C194" s="76">
        <f t="shared" si="2"/>
        <v>45134</v>
      </c>
      <c r="D194" s="29">
        <f>COUNTIFS(Os!I:I,$C194,Os!M:M,"Concluído")</f>
        <v>0</v>
      </c>
      <c r="E194" s="29">
        <f t="shared" si="4"/>
        <v>0</v>
      </c>
      <c r="F194" s="77">
        <f t="shared" si="0"/>
        <v>0</v>
      </c>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row>
    <row r="195" spans="1:30" ht="15">
      <c r="A195" s="28" t="s">
        <v>17447</v>
      </c>
      <c r="B195" s="28">
        <f t="shared" si="3"/>
        <v>178</v>
      </c>
      <c r="C195" s="76">
        <f t="shared" si="2"/>
        <v>45135</v>
      </c>
      <c r="D195" s="29">
        <f>COUNTIFS(Os!I:I,$C195,Os!M:M,"Concluído")</f>
        <v>0</v>
      </c>
      <c r="E195" s="29">
        <f t="shared" si="4"/>
        <v>0</v>
      </c>
      <c r="F195" s="77">
        <f t="shared" si="0"/>
        <v>0</v>
      </c>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row>
    <row r="196" spans="1:30" ht="15">
      <c r="A196" s="28" t="s">
        <v>17447</v>
      </c>
      <c r="B196" s="28">
        <f t="shared" si="3"/>
        <v>179</v>
      </c>
      <c r="C196" s="76">
        <f t="shared" si="2"/>
        <v>45136</v>
      </c>
      <c r="D196" s="29">
        <f>COUNTIFS(Os!I:I,$C196,Os!M:M,"Concluído")</f>
        <v>0</v>
      </c>
      <c r="E196" s="29">
        <f t="shared" si="4"/>
        <v>0</v>
      </c>
      <c r="F196" s="77">
        <f t="shared" si="0"/>
        <v>0</v>
      </c>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row>
    <row r="197" spans="1:30" ht="15">
      <c r="A197" s="28" t="s">
        <v>17447</v>
      </c>
      <c r="B197" s="28">
        <f t="shared" si="3"/>
        <v>180</v>
      </c>
      <c r="C197" s="76">
        <f t="shared" si="2"/>
        <v>45137</v>
      </c>
      <c r="D197" s="29">
        <f>COUNTIFS(Os!I:I,$C197,Os!M:M,"Concluído")</f>
        <v>0</v>
      </c>
      <c r="E197" s="29">
        <f t="shared" si="4"/>
        <v>0</v>
      </c>
      <c r="F197" s="77">
        <f t="shared" si="0"/>
        <v>0</v>
      </c>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row>
    <row r="198" spans="1:30" ht="15">
      <c r="A198" s="28" t="s">
        <v>17447</v>
      </c>
      <c r="B198" s="28">
        <f t="shared" si="3"/>
        <v>181</v>
      </c>
      <c r="C198" s="76">
        <f t="shared" si="2"/>
        <v>45138</v>
      </c>
      <c r="D198" s="29">
        <f>COUNTIFS(Os!I:I,$C198,Os!M:M,"Concluído")</f>
        <v>0</v>
      </c>
      <c r="E198" s="29">
        <f t="shared" si="4"/>
        <v>0</v>
      </c>
      <c r="F198" s="77">
        <f t="shared" si="0"/>
        <v>0</v>
      </c>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row>
    <row r="199" spans="1:30" ht="15">
      <c r="A199" s="28" t="s">
        <v>17447</v>
      </c>
      <c r="B199" s="28">
        <f t="shared" si="3"/>
        <v>182</v>
      </c>
      <c r="C199" s="76">
        <f t="shared" si="2"/>
        <v>45139</v>
      </c>
      <c r="D199" s="29">
        <f>COUNTIFS(Os!I:I,$C199,Os!M:M,"Concluído")</f>
        <v>0</v>
      </c>
      <c r="E199" s="29">
        <f t="shared" si="4"/>
        <v>0</v>
      </c>
      <c r="F199" s="77">
        <f t="shared" si="0"/>
        <v>0</v>
      </c>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row>
    <row r="200" spans="1:30" ht="15">
      <c r="A200" s="28" t="s">
        <v>17447</v>
      </c>
      <c r="B200" s="28">
        <f t="shared" si="3"/>
        <v>183</v>
      </c>
      <c r="C200" s="76">
        <f t="shared" si="2"/>
        <v>45140</v>
      </c>
      <c r="D200" s="29">
        <f>COUNTIFS(Os!I:I,$C200,Os!M:M,"Concluído")</f>
        <v>0</v>
      </c>
      <c r="E200" s="29">
        <f t="shared" si="4"/>
        <v>0</v>
      </c>
      <c r="F200" s="77">
        <f t="shared" si="0"/>
        <v>0</v>
      </c>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row>
    <row r="201" spans="1:30" ht="15">
      <c r="A201" s="28" t="s">
        <v>17447</v>
      </c>
      <c r="B201" s="28">
        <f t="shared" si="3"/>
        <v>184</v>
      </c>
      <c r="C201" s="76">
        <f t="shared" si="2"/>
        <v>45141</v>
      </c>
      <c r="D201" s="29">
        <f>COUNTIFS(Os!I:I,$C201,Os!M:M,"Concluído")</f>
        <v>0</v>
      </c>
      <c r="E201" s="29">
        <f t="shared" si="4"/>
        <v>0</v>
      </c>
      <c r="F201" s="77">
        <f t="shared" si="0"/>
        <v>0</v>
      </c>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row>
    <row r="202" spans="1:30" ht="15">
      <c r="A202" s="28" t="s">
        <v>17447</v>
      </c>
      <c r="B202" s="28">
        <f t="shared" si="3"/>
        <v>185</v>
      </c>
      <c r="C202" s="76">
        <f t="shared" si="2"/>
        <v>45142</v>
      </c>
      <c r="D202" s="29">
        <f>COUNTIFS(Os!I:I,$C202,Os!M:M,"Concluído")</f>
        <v>0</v>
      </c>
      <c r="E202" s="29">
        <f t="shared" si="4"/>
        <v>0</v>
      </c>
      <c r="F202" s="77">
        <f t="shared" si="0"/>
        <v>0</v>
      </c>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row>
    <row r="203" spans="1:30" ht="15">
      <c r="A203" s="28" t="s">
        <v>17447</v>
      </c>
      <c r="B203" s="28">
        <f t="shared" si="3"/>
        <v>186</v>
      </c>
      <c r="C203" s="76">
        <f t="shared" si="2"/>
        <v>45143</v>
      </c>
      <c r="D203" s="29">
        <f>COUNTIFS(Os!I:I,$C203,Os!M:M,"Concluído")</f>
        <v>0</v>
      </c>
      <c r="E203" s="29">
        <f t="shared" si="4"/>
        <v>0</v>
      </c>
      <c r="F203" s="77">
        <f t="shared" si="0"/>
        <v>0</v>
      </c>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row>
    <row r="204" spans="1:30" ht="15">
      <c r="A204" s="28" t="s">
        <v>17447</v>
      </c>
      <c r="B204" s="28">
        <f t="shared" si="3"/>
        <v>187</v>
      </c>
      <c r="C204" s="76">
        <f t="shared" si="2"/>
        <v>45144</v>
      </c>
      <c r="D204" s="29">
        <f>COUNTIFS(Os!I:I,$C204,Os!M:M,"Concluído")</f>
        <v>0</v>
      </c>
      <c r="E204" s="29">
        <f t="shared" si="4"/>
        <v>0</v>
      </c>
      <c r="F204" s="77">
        <f t="shared" si="0"/>
        <v>0</v>
      </c>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row>
    <row r="205" spans="1:30" ht="15">
      <c r="A205" s="28" t="s">
        <v>17447</v>
      </c>
      <c r="B205" s="28">
        <f t="shared" si="3"/>
        <v>188</v>
      </c>
      <c r="C205" s="76">
        <f t="shared" si="2"/>
        <v>45145</v>
      </c>
      <c r="D205" s="29">
        <f>COUNTIFS(Os!I:I,$C205,Os!M:M,"Concluído")</f>
        <v>0</v>
      </c>
      <c r="E205" s="29">
        <f t="shared" si="4"/>
        <v>0</v>
      </c>
      <c r="F205" s="77">
        <f t="shared" si="0"/>
        <v>0</v>
      </c>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row>
    <row r="206" spans="1:30" ht="15">
      <c r="A206" s="28" t="s">
        <v>17447</v>
      </c>
      <c r="B206" s="28">
        <f t="shared" si="3"/>
        <v>189</v>
      </c>
      <c r="C206" s="76">
        <f t="shared" si="2"/>
        <v>45146</v>
      </c>
      <c r="D206" s="29">
        <f>COUNTIFS(Os!I:I,$C206,Os!M:M,"Concluído")</f>
        <v>0</v>
      </c>
      <c r="E206" s="29">
        <f t="shared" si="4"/>
        <v>0</v>
      </c>
      <c r="F206" s="77">
        <f t="shared" si="0"/>
        <v>0</v>
      </c>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row>
    <row r="207" spans="1:30" ht="15">
      <c r="A207" s="28" t="s">
        <v>17447</v>
      </c>
      <c r="B207" s="28">
        <f t="shared" si="3"/>
        <v>190</v>
      </c>
      <c r="C207" s="76">
        <f t="shared" si="2"/>
        <v>45147</v>
      </c>
      <c r="D207" s="29">
        <f>COUNTIFS(Os!I:I,$C207,Os!M:M,"Concluído")</f>
        <v>0</v>
      </c>
      <c r="E207" s="29">
        <f t="shared" si="4"/>
        <v>0</v>
      </c>
      <c r="F207" s="77">
        <f t="shared" si="0"/>
        <v>0</v>
      </c>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row>
    <row r="208" spans="1:30" ht="15">
      <c r="A208" s="28" t="s">
        <v>17447</v>
      </c>
      <c r="B208" s="28">
        <f t="shared" si="3"/>
        <v>191</v>
      </c>
      <c r="C208" s="76">
        <f t="shared" si="2"/>
        <v>45148</v>
      </c>
      <c r="D208" s="29">
        <f>COUNTIFS(Os!I:I,$C208,Os!M:M,"Concluído")</f>
        <v>0</v>
      </c>
      <c r="E208" s="29">
        <f t="shared" si="4"/>
        <v>0</v>
      </c>
      <c r="F208" s="77">
        <f t="shared" si="0"/>
        <v>0</v>
      </c>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row>
    <row r="209" spans="1:30" ht="15">
      <c r="A209" s="28" t="s">
        <v>17447</v>
      </c>
      <c r="B209" s="28">
        <f t="shared" si="3"/>
        <v>192</v>
      </c>
      <c r="C209" s="76">
        <f t="shared" si="2"/>
        <v>45149</v>
      </c>
      <c r="D209" s="29">
        <f>COUNTIFS(Os!I:I,$C209,Os!M:M,"Concluído")</f>
        <v>0</v>
      </c>
      <c r="E209" s="29">
        <f t="shared" si="4"/>
        <v>0</v>
      </c>
      <c r="F209" s="77">
        <f t="shared" si="0"/>
        <v>0</v>
      </c>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row>
    <row r="210" spans="1:30" ht="15">
      <c r="A210" s="28" t="s">
        <v>17447</v>
      </c>
      <c r="B210" s="28">
        <f t="shared" si="3"/>
        <v>193</v>
      </c>
      <c r="C210" s="76">
        <f t="shared" si="2"/>
        <v>45150</v>
      </c>
      <c r="D210" s="29">
        <f>COUNTIFS(Os!I:I,$C210,Os!M:M,"Concluído")</f>
        <v>0</v>
      </c>
      <c r="E210" s="29">
        <f t="shared" si="4"/>
        <v>0</v>
      </c>
      <c r="F210" s="77">
        <f t="shared" si="0"/>
        <v>0</v>
      </c>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row>
    <row r="211" spans="1:30" ht="15">
      <c r="A211" s="28" t="s">
        <v>17447</v>
      </c>
      <c r="B211" s="28">
        <f t="shared" si="3"/>
        <v>194</v>
      </c>
      <c r="C211" s="76">
        <f t="shared" si="2"/>
        <v>45151</v>
      </c>
      <c r="D211" s="29">
        <f>COUNTIFS(Os!I:I,$C211,Os!M:M,"Concluído")</f>
        <v>0</v>
      </c>
      <c r="E211" s="29">
        <f t="shared" si="4"/>
        <v>0</v>
      </c>
      <c r="F211" s="77">
        <f t="shared" si="0"/>
        <v>0</v>
      </c>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row>
    <row r="212" spans="1:30" ht="15">
      <c r="A212" s="28" t="s">
        <v>17447</v>
      </c>
      <c r="B212" s="28">
        <f t="shared" si="3"/>
        <v>195</v>
      </c>
      <c r="C212" s="76">
        <f t="shared" si="2"/>
        <v>45152</v>
      </c>
      <c r="D212" s="29">
        <f>COUNTIFS(Os!I:I,$C212,Os!M:M,"Concluído")</f>
        <v>0</v>
      </c>
      <c r="E212" s="29">
        <f t="shared" si="4"/>
        <v>0</v>
      </c>
      <c r="F212" s="77">
        <f t="shared" si="0"/>
        <v>0</v>
      </c>
      <c r="G212" s="81"/>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row>
    <row r="213" spans="1:30" ht="15">
      <c r="A213" s="28" t="s">
        <v>17447</v>
      </c>
      <c r="B213" s="28">
        <f t="shared" si="3"/>
        <v>196</v>
      </c>
      <c r="C213" s="76">
        <f t="shared" si="2"/>
        <v>45153</v>
      </c>
      <c r="D213" s="29">
        <f>COUNTIFS(Os!I:I,$C213,Os!M:M,"Concluído")</f>
        <v>0</v>
      </c>
      <c r="E213" s="29">
        <f t="shared" si="4"/>
        <v>0</v>
      </c>
      <c r="F213" s="77">
        <f t="shared" si="0"/>
        <v>0</v>
      </c>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row>
    <row r="214" spans="1:30" ht="15">
      <c r="A214" s="28" t="s">
        <v>17447</v>
      </c>
      <c r="B214" s="28">
        <f t="shared" si="3"/>
        <v>197</v>
      </c>
      <c r="C214" s="76">
        <f t="shared" si="2"/>
        <v>45154</v>
      </c>
      <c r="D214" s="29">
        <f>COUNTIFS(Os!I:I,$C214,Os!M:M,"Concluído")</f>
        <v>0</v>
      </c>
      <c r="E214" s="29">
        <f t="shared" si="4"/>
        <v>0</v>
      </c>
      <c r="F214" s="77">
        <f t="shared" si="0"/>
        <v>0</v>
      </c>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row>
    <row r="215" spans="1:30" ht="15">
      <c r="A215" s="28" t="s">
        <v>17447</v>
      </c>
      <c r="B215" s="28">
        <f t="shared" si="3"/>
        <v>198</v>
      </c>
      <c r="C215" s="76">
        <f t="shared" si="2"/>
        <v>45155</v>
      </c>
      <c r="D215" s="29">
        <f>COUNTIFS(Os!I:I,$C215,Os!M:M,"Concluído")</f>
        <v>0</v>
      </c>
      <c r="E215" s="29">
        <f t="shared" si="4"/>
        <v>0</v>
      </c>
      <c r="F215" s="77">
        <f t="shared" si="0"/>
        <v>0</v>
      </c>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row>
    <row r="216" spans="1:30" ht="15">
      <c r="A216" s="28" t="s">
        <v>17447</v>
      </c>
      <c r="B216" s="28">
        <f t="shared" si="3"/>
        <v>199</v>
      </c>
      <c r="C216" s="76">
        <f t="shared" si="2"/>
        <v>45156</v>
      </c>
      <c r="D216" s="29">
        <f>COUNTIFS(Os!I:I,$C216,Os!M:M,"Concluído")</f>
        <v>0</v>
      </c>
      <c r="E216" s="29">
        <f t="shared" si="4"/>
        <v>0</v>
      </c>
      <c r="F216" s="77">
        <f t="shared" si="0"/>
        <v>0</v>
      </c>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row>
    <row r="217" spans="1:30" ht="15">
      <c r="A217" s="28" t="s">
        <v>17447</v>
      </c>
      <c r="B217" s="28">
        <f t="shared" si="3"/>
        <v>200</v>
      </c>
      <c r="C217" s="76">
        <f t="shared" si="2"/>
        <v>45157</v>
      </c>
      <c r="D217" s="29">
        <f>COUNTIFS(Os!I:I,$C217,Os!M:M,"Concluído")</f>
        <v>0</v>
      </c>
      <c r="E217" s="29">
        <f t="shared" si="4"/>
        <v>0</v>
      </c>
      <c r="F217" s="77">
        <f t="shared" si="0"/>
        <v>0</v>
      </c>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row>
    <row r="218" spans="1:30" ht="15">
      <c r="A218" s="28" t="s">
        <v>17447</v>
      </c>
      <c r="B218" s="28">
        <f t="shared" si="3"/>
        <v>201</v>
      </c>
      <c r="C218" s="76">
        <f t="shared" si="2"/>
        <v>45158</v>
      </c>
      <c r="D218" s="29">
        <f>COUNTIFS(Os!I:I,$C218,Os!M:M,"Concluído")</f>
        <v>0</v>
      </c>
      <c r="E218" s="29">
        <f t="shared" si="4"/>
        <v>0</v>
      </c>
      <c r="F218" s="77">
        <f t="shared" si="0"/>
        <v>0</v>
      </c>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row>
    <row r="219" spans="1:30" ht="15">
      <c r="A219" s="28" t="s">
        <v>17447</v>
      </c>
      <c r="B219" s="28">
        <f t="shared" si="3"/>
        <v>202</v>
      </c>
      <c r="C219" s="76">
        <f t="shared" si="2"/>
        <v>45159</v>
      </c>
      <c r="D219" s="29">
        <f>COUNTIFS(Os!I:I,$C219,Os!M:M,"Concluído")</f>
        <v>0</v>
      </c>
      <c r="E219" s="29">
        <f t="shared" si="4"/>
        <v>0</v>
      </c>
      <c r="F219" s="77">
        <f t="shared" si="0"/>
        <v>0</v>
      </c>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row>
    <row r="220" spans="1:30" ht="15">
      <c r="A220" s="28" t="s">
        <v>17447</v>
      </c>
      <c r="B220" s="28">
        <f t="shared" si="3"/>
        <v>203</v>
      </c>
      <c r="C220" s="76">
        <f t="shared" si="2"/>
        <v>45160</v>
      </c>
      <c r="D220" s="29">
        <f>COUNTIFS(Os!I:I,$C220,Os!M:M,"Concluído")</f>
        <v>0</v>
      </c>
      <c r="E220" s="29">
        <f t="shared" si="4"/>
        <v>0</v>
      </c>
      <c r="F220" s="77">
        <f t="shared" si="0"/>
        <v>0</v>
      </c>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row>
    <row r="221" spans="1:30" ht="15">
      <c r="A221" s="28" t="s">
        <v>17447</v>
      </c>
      <c r="B221" s="28">
        <f t="shared" si="3"/>
        <v>204</v>
      </c>
      <c r="C221" s="76">
        <f t="shared" si="2"/>
        <v>45161</v>
      </c>
      <c r="D221" s="29">
        <f>COUNTIFS(Os!I:I,$C221,Os!M:M,"Concluído")</f>
        <v>0</v>
      </c>
      <c r="E221" s="29">
        <f t="shared" si="4"/>
        <v>0</v>
      </c>
      <c r="F221" s="77">
        <f t="shared" si="0"/>
        <v>0</v>
      </c>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row>
    <row r="222" spans="1:30" ht="15">
      <c r="A222" s="28" t="s">
        <v>17447</v>
      </c>
      <c r="B222" s="28">
        <f t="shared" si="3"/>
        <v>205</v>
      </c>
      <c r="C222" s="76">
        <f t="shared" si="2"/>
        <v>45162</v>
      </c>
      <c r="D222" s="29">
        <f>COUNTIFS(Os!I:I,$C222,Os!M:M,"Concluído")</f>
        <v>0</v>
      </c>
      <c r="E222" s="29">
        <f t="shared" si="4"/>
        <v>0</v>
      </c>
      <c r="F222" s="77">
        <f t="shared" si="0"/>
        <v>0</v>
      </c>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row>
    <row r="223" spans="1:30" ht="15">
      <c r="A223" s="28" t="s">
        <v>17447</v>
      </c>
      <c r="B223" s="28">
        <f t="shared" si="3"/>
        <v>206</v>
      </c>
      <c r="C223" s="76">
        <f t="shared" si="2"/>
        <v>45163</v>
      </c>
      <c r="D223" s="29">
        <f>COUNTIFS(Os!I:I,$C223,Os!M:M,"Concluído")</f>
        <v>0</v>
      </c>
      <c r="E223" s="29">
        <f t="shared" si="4"/>
        <v>0</v>
      </c>
      <c r="F223" s="77">
        <f t="shared" si="0"/>
        <v>0</v>
      </c>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row>
    <row r="224" spans="1:30" ht="15">
      <c r="A224" s="28" t="s">
        <v>17447</v>
      </c>
      <c r="B224" s="28">
        <f t="shared" si="3"/>
        <v>207</v>
      </c>
      <c r="C224" s="76">
        <f t="shared" si="2"/>
        <v>45164</v>
      </c>
      <c r="D224" s="29">
        <f>COUNTIFS(Os!I:I,$C224,Os!M:M,"Concluído")</f>
        <v>0</v>
      </c>
      <c r="E224" s="29">
        <f t="shared" si="4"/>
        <v>0</v>
      </c>
      <c r="F224" s="77">
        <f t="shared" si="0"/>
        <v>0</v>
      </c>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row>
    <row r="225" spans="1:30" ht="15">
      <c r="A225" s="28" t="s">
        <v>17447</v>
      </c>
      <c r="B225" s="28">
        <f t="shared" si="3"/>
        <v>208</v>
      </c>
      <c r="C225" s="76">
        <f t="shared" si="2"/>
        <v>45165</v>
      </c>
      <c r="D225" s="29">
        <f>COUNTIFS(Os!I:I,$C225,Os!M:M,"Concluído")</f>
        <v>0</v>
      </c>
      <c r="E225" s="29">
        <f t="shared" si="4"/>
        <v>0</v>
      </c>
      <c r="F225" s="77">
        <f t="shared" si="0"/>
        <v>0</v>
      </c>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row>
    <row r="226" spans="1:30" ht="15">
      <c r="A226" s="28" t="s">
        <v>17447</v>
      </c>
      <c r="B226" s="28">
        <f t="shared" si="3"/>
        <v>209</v>
      </c>
      <c r="C226" s="76">
        <f t="shared" si="2"/>
        <v>45166</v>
      </c>
      <c r="D226" s="29">
        <f>COUNTIFS(Os!I:I,$C226,Os!M:M,"Concluído")</f>
        <v>0</v>
      </c>
      <c r="E226" s="29">
        <f t="shared" si="4"/>
        <v>0</v>
      </c>
      <c r="F226" s="77">
        <f t="shared" si="0"/>
        <v>0</v>
      </c>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row>
    <row r="227" spans="1:30" ht="15">
      <c r="A227" s="28" t="s">
        <v>17447</v>
      </c>
      <c r="B227" s="28">
        <f t="shared" si="3"/>
        <v>210</v>
      </c>
      <c r="C227" s="76">
        <f t="shared" si="2"/>
        <v>45167</v>
      </c>
      <c r="D227" s="29">
        <f>COUNTIFS(Os!I:I,$C227,Os!M:M,"Concluído")</f>
        <v>0</v>
      </c>
      <c r="E227" s="29">
        <f t="shared" si="4"/>
        <v>0</v>
      </c>
      <c r="F227" s="77">
        <f t="shared" si="0"/>
        <v>0</v>
      </c>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row>
    <row r="228" spans="1:30" ht="15">
      <c r="A228" s="28" t="s">
        <v>17447</v>
      </c>
      <c r="B228" s="28">
        <f t="shared" si="3"/>
        <v>211</v>
      </c>
      <c r="C228" s="76">
        <f t="shared" si="2"/>
        <v>45168</v>
      </c>
      <c r="D228" s="29">
        <f>COUNTIFS(Os!I:I,$C228,Os!M:M,"Concluído")</f>
        <v>0</v>
      </c>
      <c r="E228" s="29">
        <f t="shared" si="4"/>
        <v>0</v>
      </c>
      <c r="F228" s="77">
        <f t="shared" si="0"/>
        <v>0</v>
      </c>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row>
    <row r="229" spans="1:30" ht="15">
      <c r="A229" s="28" t="s">
        <v>17447</v>
      </c>
      <c r="B229" s="28">
        <f t="shared" si="3"/>
        <v>212</v>
      </c>
      <c r="C229" s="76">
        <f t="shared" si="2"/>
        <v>45169</v>
      </c>
      <c r="D229" s="29">
        <f>COUNTIFS(Os!I:I,$C229,Os!M:M,"Concluído")</f>
        <v>0</v>
      </c>
      <c r="E229" s="29">
        <f t="shared" si="4"/>
        <v>0</v>
      </c>
      <c r="F229" s="77">
        <f t="shared" si="0"/>
        <v>0</v>
      </c>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row>
    <row r="230" spans="1:30" ht="15">
      <c r="A230" s="28" t="s">
        <v>17447</v>
      </c>
      <c r="B230" s="28">
        <f t="shared" si="3"/>
        <v>213</v>
      </c>
      <c r="C230" s="76">
        <f t="shared" si="2"/>
        <v>45170</v>
      </c>
      <c r="D230" s="29">
        <f>COUNTIFS(Os!I:I,$C230,Os!M:M,"Concluído")</f>
        <v>0</v>
      </c>
      <c r="E230" s="29">
        <f t="shared" si="4"/>
        <v>0</v>
      </c>
      <c r="F230" s="77">
        <f t="shared" si="0"/>
        <v>0</v>
      </c>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row>
    <row r="231" spans="1:30" ht="15">
      <c r="A231" s="28" t="s">
        <v>17447</v>
      </c>
      <c r="B231" s="28">
        <f t="shared" si="3"/>
        <v>214</v>
      </c>
      <c r="C231" s="76">
        <f t="shared" si="2"/>
        <v>45171</v>
      </c>
      <c r="D231" s="29">
        <f>COUNTIFS(Os!I:I,$C231,Os!M:M,"Concluído")</f>
        <v>0</v>
      </c>
      <c r="E231" s="29">
        <f t="shared" si="4"/>
        <v>0</v>
      </c>
      <c r="F231" s="77">
        <f t="shared" si="0"/>
        <v>0</v>
      </c>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row>
    <row r="232" spans="1:30" ht="15">
      <c r="A232" s="28" t="s">
        <v>17447</v>
      </c>
      <c r="B232" s="28">
        <f t="shared" si="3"/>
        <v>215</v>
      </c>
      <c r="C232" s="76">
        <f t="shared" si="2"/>
        <v>45172</v>
      </c>
      <c r="D232" s="29">
        <f>COUNTIFS(Os!I:I,$C232,Os!M:M,"Concluído")</f>
        <v>0</v>
      </c>
      <c r="E232" s="29">
        <f t="shared" si="4"/>
        <v>0</v>
      </c>
      <c r="F232" s="77">
        <f t="shared" si="0"/>
        <v>0</v>
      </c>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row>
    <row r="233" spans="1:30" ht="15">
      <c r="A233" s="28" t="s">
        <v>17447</v>
      </c>
      <c r="B233" s="28">
        <f t="shared" si="3"/>
        <v>216</v>
      </c>
      <c r="C233" s="76">
        <f t="shared" si="2"/>
        <v>45173</v>
      </c>
      <c r="D233" s="29">
        <f>COUNTIFS(Os!I:I,$C233,Os!M:M,"Concluído")</f>
        <v>0</v>
      </c>
      <c r="E233" s="29">
        <f t="shared" si="4"/>
        <v>0</v>
      </c>
      <c r="F233" s="77">
        <f t="shared" si="0"/>
        <v>0</v>
      </c>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row>
    <row r="234" spans="1:30" ht="15">
      <c r="A234" s="28" t="s">
        <v>17447</v>
      </c>
      <c r="B234" s="28">
        <f t="shared" si="3"/>
        <v>217</v>
      </c>
      <c r="C234" s="76">
        <f t="shared" si="2"/>
        <v>45174</v>
      </c>
      <c r="D234" s="29">
        <f>COUNTIFS(Os!I:I,$C234,Os!M:M,"Concluído")</f>
        <v>0</v>
      </c>
      <c r="E234" s="29">
        <f t="shared" si="4"/>
        <v>0</v>
      </c>
      <c r="F234" s="77">
        <f t="shared" si="0"/>
        <v>0</v>
      </c>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row>
    <row r="235" spans="1:30" ht="15">
      <c r="A235" s="28" t="s">
        <v>17447</v>
      </c>
      <c r="B235" s="28">
        <f t="shared" si="3"/>
        <v>218</v>
      </c>
      <c r="C235" s="76">
        <f t="shared" si="2"/>
        <v>45175</v>
      </c>
      <c r="D235" s="29">
        <f>COUNTIFS(Os!I:I,$C235,Os!M:M,"Concluído")</f>
        <v>0</v>
      </c>
      <c r="E235" s="29">
        <f t="shared" si="4"/>
        <v>0</v>
      </c>
      <c r="F235" s="77">
        <f t="shared" si="0"/>
        <v>0</v>
      </c>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row>
    <row r="236" spans="1:30" ht="15">
      <c r="A236" s="28" t="s">
        <v>17447</v>
      </c>
      <c r="B236" s="28">
        <f t="shared" si="3"/>
        <v>219</v>
      </c>
      <c r="C236" s="76">
        <f t="shared" si="2"/>
        <v>45176</v>
      </c>
      <c r="D236" s="29">
        <f>COUNTIFS(Os!I:I,$C236,Os!M:M,"Concluído")</f>
        <v>0</v>
      </c>
      <c r="E236" s="29">
        <f t="shared" si="4"/>
        <v>0</v>
      </c>
      <c r="F236" s="77">
        <f t="shared" si="0"/>
        <v>0</v>
      </c>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row>
    <row r="237" spans="1:30" ht="15">
      <c r="A237" s="28" t="s">
        <v>17447</v>
      </c>
      <c r="B237" s="28">
        <f t="shared" si="3"/>
        <v>220</v>
      </c>
      <c r="C237" s="76">
        <f t="shared" si="2"/>
        <v>45177</v>
      </c>
      <c r="D237" s="29">
        <f>COUNTIFS(Os!I:I,$C237,Os!M:M,"Concluído")</f>
        <v>0</v>
      </c>
      <c r="E237" s="29">
        <f t="shared" si="4"/>
        <v>0</v>
      </c>
      <c r="F237" s="77">
        <f t="shared" si="0"/>
        <v>0</v>
      </c>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row>
    <row r="238" spans="1:30" ht="15">
      <c r="A238" s="28" t="s">
        <v>17447</v>
      </c>
      <c r="B238" s="28">
        <f t="shared" si="3"/>
        <v>221</v>
      </c>
      <c r="C238" s="76">
        <f t="shared" si="2"/>
        <v>45178</v>
      </c>
      <c r="D238" s="29">
        <f>COUNTIFS(Os!I:I,$C238,Os!M:M,"Concluído")</f>
        <v>0</v>
      </c>
      <c r="E238" s="29">
        <f t="shared" si="4"/>
        <v>0</v>
      </c>
      <c r="F238" s="77">
        <f t="shared" si="0"/>
        <v>0</v>
      </c>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row>
    <row r="239" spans="1:30" ht="15">
      <c r="A239" s="28" t="s">
        <v>17447</v>
      </c>
      <c r="B239" s="28">
        <f t="shared" si="3"/>
        <v>222</v>
      </c>
      <c r="C239" s="76">
        <f t="shared" si="2"/>
        <v>45179</v>
      </c>
      <c r="D239" s="29">
        <f>COUNTIFS(Os!I:I,$C239,Os!M:M,"Concluído")</f>
        <v>0</v>
      </c>
      <c r="E239" s="29">
        <f t="shared" si="4"/>
        <v>0</v>
      </c>
      <c r="F239" s="77">
        <f t="shared" si="0"/>
        <v>0</v>
      </c>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row>
    <row r="240" spans="1:30" ht="15">
      <c r="A240" s="28" t="s">
        <v>17447</v>
      </c>
      <c r="B240" s="28">
        <f t="shared" si="3"/>
        <v>223</v>
      </c>
      <c r="C240" s="76">
        <f t="shared" si="2"/>
        <v>45180</v>
      </c>
      <c r="D240" s="29">
        <f>COUNTIFS(Os!I:I,$C240,Os!M:M,"Concluído")</f>
        <v>0</v>
      </c>
      <c r="E240" s="29">
        <f t="shared" si="4"/>
        <v>0</v>
      </c>
      <c r="F240" s="77">
        <f t="shared" si="0"/>
        <v>0</v>
      </c>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row>
    <row r="241" spans="1:30" ht="15">
      <c r="A241" s="28" t="s">
        <v>17447</v>
      </c>
      <c r="B241" s="28">
        <f t="shared" si="3"/>
        <v>224</v>
      </c>
      <c r="C241" s="76">
        <f t="shared" si="2"/>
        <v>45181</v>
      </c>
      <c r="D241" s="29">
        <f>COUNTIFS(Os!I:I,$C241,Os!M:M,"Concluído")</f>
        <v>0</v>
      </c>
      <c r="E241" s="29">
        <f t="shared" si="4"/>
        <v>0</v>
      </c>
      <c r="F241" s="77">
        <f t="shared" si="0"/>
        <v>0</v>
      </c>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row>
    <row r="242" spans="1:30" ht="15">
      <c r="A242" s="28" t="s">
        <v>17447</v>
      </c>
      <c r="B242" s="28">
        <f t="shared" si="3"/>
        <v>225</v>
      </c>
      <c r="C242" s="76">
        <f t="shared" si="2"/>
        <v>45182</v>
      </c>
      <c r="D242" s="29">
        <f>COUNTIFS(Os!I:I,$C242,Os!M:M,"Concluído")</f>
        <v>0</v>
      </c>
      <c r="E242" s="29">
        <f t="shared" si="4"/>
        <v>0</v>
      </c>
      <c r="F242" s="77">
        <f t="shared" si="0"/>
        <v>0</v>
      </c>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row>
    <row r="243" spans="1:30" ht="15">
      <c r="A243" s="28" t="s">
        <v>17447</v>
      </c>
      <c r="B243" s="28">
        <f t="shared" si="3"/>
        <v>226</v>
      </c>
      <c r="C243" s="76">
        <f t="shared" si="2"/>
        <v>45183</v>
      </c>
      <c r="D243" s="29">
        <f>COUNTIFS(Os!I:I,$C243,Os!M:M,"Concluído")</f>
        <v>0</v>
      </c>
      <c r="E243" s="29">
        <f t="shared" si="4"/>
        <v>0</v>
      </c>
      <c r="F243" s="77">
        <f t="shared" si="0"/>
        <v>0</v>
      </c>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row>
    <row r="244" spans="1:30" ht="15">
      <c r="A244" s="28" t="s">
        <v>17447</v>
      </c>
      <c r="B244" s="28">
        <f t="shared" si="3"/>
        <v>227</v>
      </c>
      <c r="C244" s="76">
        <f t="shared" si="2"/>
        <v>45184</v>
      </c>
      <c r="D244" s="29">
        <f>COUNTIFS(Os!I:I,$C244,Os!M:M,"Concluído")</f>
        <v>0</v>
      </c>
      <c r="E244" s="29">
        <f t="shared" si="4"/>
        <v>0</v>
      </c>
      <c r="F244" s="77">
        <f t="shared" si="0"/>
        <v>0</v>
      </c>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row>
    <row r="245" spans="1:30" ht="15">
      <c r="A245" s="28" t="s">
        <v>17447</v>
      </c>
      <c r="B245" s="28">
        <f t="shared" si="3"/>
        <v>228</v>
      </c>
      <c r="C245" s="76">
        <f t="shared" si="2"/>
        <v>45185</v>
      </c>
      <c r="D245" s="29">
        <f>COUNTIFS(Os!I:I,$C245,Os!M:M,"Concluído")</f>
        <v>0</v>
      </c>
      <c r="E245" s="29">
        <f t="shared" si="4"/>
        <v>0</v>
      </c>
      <c r="F245" s="77">
        <f t="shared" si="0"/>
        <v>0</v>
      </c>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row>
    <row r="246" spans="1:30" ht="15">
      <c r="A246" s="28" t="s">
        <v>17447</v>
      </c>
      <c r="B246" s="28">
        <f t="shared" si="3"/>
        <v>229</v>
      </c>
      <c r="C246" s="76">
        <f t="shared" si="2"/>
        <v>45186</v>
      </c>
      <c r="D246" s="29">
        <f>COUNTIFS(Os!I:I,$C246,Os!M:M,"Concluído")</f>
        <v>0</v>
      </c>
      <c r="E246" s="29">
        <f t="shared" si="4"/>
        <v>0</v>
      </c>
      <c r="F246" s="77">
        <f t="shared" si="0"/>
        <v>0</v>
      </c>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row>
    <row r="247" spans="1:30" ht="15">
      <c r="A247" s="28" t="s">
        <v>17447</v>
      </c>
      <c r="B247" s="28">
        <f t="shared" si="3"/>
        <v>230</v>
      </c>
      <c r="C247" s="76">
        <f t="shared" si="2"/>
        <v>45187</v>
      </c>
      <c r="D247" s="29">
        <f>COUNTIFS(Os!I:I,$C247,Os!M:M,"Concluído")</f>
        <v>0</v>
      </c>
      <c r="E247" s="29">
        <f t="shared" si="4"/>
        <v>0</v>
      </c>
      <c r="F247" s="77">
        <f t="shared" si="0"/>
        <v>0</v>
      </c>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row>
    <row r="248" spans="1:30" ht="15">
      <c r="A248" s="28" t="s">
        <v>17447</v>
      </c>
      <c r="B248" s="28">
        <f t="shared" si="3"/>
        <v>231</v>
      </c>
      <c r="C248" s="76">
        <f t="shared" si="2"/>
        <v>45188</v>
      </c>
      <c r="D248" s="29">
        <f>COUNTIFS(Os!I:I,$C248,Os!M:M,"Concluído")</f>
        <v>0</v>
      </c>
      <c r="E248" s="29">
        <f t="shared" si="4"/>
        <v>0</v>
      </c>
      <c r="F248" s="77">
        <f t="shared" si="0"/>
        <v>0</v>
      </c>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row>
    <row r="249" spans="1:30" ht="15">
      <c r="A249" s="28" t="s">
        <v>17447</v>
      </c>
      <c r="B249" s="28">
        <f t="shared" si="3"/>
        <v>232</v>
      </c>
      <c r="C249" s="76">
        <f t="shared" si="2"/>
        <v>45189</v>
      </c>
      <c r="D249" s="29">
        <f>COUNTIFS(Os!I:I,$C249,Os!M:M,"Concluído")</f>
        <v>0</v>
      </c>
      <c r="E249" s="29">
        <f t="shared" si="4"/>
        <v>0</v>
      </c>
      <c r="F249" s="77">
        <f t="shared" si="0"/>
        <v>0</v>
      </c>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row>
    <row r="250" spans="1:30" ht="15">
      <c r="A250" s="28" t="s">
        <v>17447</v>
      </c>
      <c r="B250" s="28">
        <f t="shared" si="3"/>
        <v>233</v>
      </c>
      <c r="C250" s="76">
        <f t="shared" si="2"/>
        <v>45190</v>
      </c>
      <c r="D250" s="29">
        <f>COUNTIFS(Os!I:I,$C250,Os!M:M,"Concluído")</f>
        <v>0</v>
      </c>
      <c r="E250" s="29">
        <f t="shared" si="4"/>
        <v>0</v>
      </c>
      <c r="F250" s="77">
        <f t="shared" si="0"/>
        <v>0</v>
      </c>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row>
    <row r="251" spans="1:30" ht="15">
      <c r="A251" s="28" t="s">
        <v>17447</v>
      </c>
      <c r="B251" s="28">
        <f t="shared" si="3"/>
        <v>234</v>
      </c>
      <c r="C251" s="76">
        <f t="shared" si="2"/>
        <v>45191</v>
      </c>
      <c r="D251" s="29">
        <f>COUNTIFS(Os!I:I,$C251,Os!M:M,"Concluído")</f>
        <v>0</v>
      </c>
      <c r="E251" s="29">
        <f t="shared" si="4"/>
        <v>0</v>
      </c>
      <c r="F251" s="77">
        <f t="shared" si="0"/>
        <v>0</v>
      </c>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row>
    <row r="252" spans="1:30" ht="15">
      <c r="A252" s="28" t="s">
        <v>17447</v>
      </c>
      <c r="B252" s="28">
        <f t="shared" si="3"/>
        <v>235</v>
      </c>
      <c r="C252" s="76">
        <f t="shared" si="2"/>
        <v>45192</v>
      </c>
      <c r="D252" s="29">
        <f>COUNTIFS(Os!I:I,$C252,Os!M:M,"Concluído")</f>
        <v>0</v>
      </c>
      <c r="E252" s="29">
        <f t="shared" si="4"/>
        <v>0</v>
      </c>
      <c r="F252" s="77">
        <f t="shared" si="0"/>
        <v>0</v>
      </c>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row>
    <row r="253" spans="1:30" ht="15">
      <c r="A253" s="28" t="s">
        <v>17447</v>
      </c>
      <c r="B253" s="28">
        <f t="shared" si="3"/>
        <v>236</v>
      </c>
      <c r="C253" s="76">
        <f t="shared" si="2"/>
        <v>45193</v>
      </c>
      <c r="D253" s="29">
        <f>COUNTIFS(Os!I:I,$C253,Os!M:M,"Concluído")</f>
        <v>0</v>
      </c>
      <c r="E253" s="29">
        <f t="shared" si="4"/>
        <v>0</v>
      </c>
      <c r="F253" s="77">
        <f t="shared" si="0"/>
        <v>0</v>
      </c>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row>
    <row r="254" spans="1:30" ht="15">
      <c r="A254" s="28" t="s">
        <v>17447</v>
      </c>
      <c r="B254" s="28">
        <f t="shared" si="3"/>
        <v>237</v>
      </c>
      <c r="C254" s="76">
        <f t="shared" si="2"/>
        <v>45194</v>
      </c>
      <c r="D254" s="29">
        <f>COUNTIFS(Os!I:I,$C254,Os!M:M,"Concluído")</f>
        <v>0</v>
      </c>
      <c r="E254" s="29">
        <f t="shared" si="4"/>
        <v>0</v>
      </c>
      <c r="F254" s="77">
        <f t="shared" si="0"/>
        <v>0</v>
      </c>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row>
    <row r="255" spans="1:30" ht="15">
      <c r="A255" s="28" t="s">
        <v>17447</v>
      </c>
      <c r="B255" s="28">
        <f t="shared" si="3"/>
        <v>238</v>
      </c>
      <c r="C255" s="76">
        <f t="shared" si="2"/>
        <v>45195</v>
      </c>
      <c r="D255" s="29">
        <f>COUNTIFS(Os!I:I,$C255,Os!M:M,"Concluído")</f>
        <v>0</v>
      </c>
      <c r="E255" s="29">
        <f t="shared" si="4"/>
        <v>0</v>
      </c>
      <c r="F255" s="77">
        <f t="shared" si="0"/>
        <v>0</v>
      </c>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row>
    <row r="256" spans="1:30" ht="15">
      <c r="A256" s="28" t="s">
        <v>17447</v>
      </c>
      <c r="B256" s="28">
        <f t="shared" si="3"/>
        <v>239</v>
      </c>
      <c r="C256" s="76">
        <f t="shared" si="2"/>
        <v>45196</v>
      </c>
      <c r="D256" s="29">
        <f>COUNTIFS(Os!I:I,$C256,Os!M:M,"Concluído")</f>
        <v>0</v>
      </c>
      <c r="E256" s="29">
        <f t="shared" si="4"/>
        <v>0</v>
      </c>
      <c r="F256" s="77">
        <f t="shared" si="0"/>
        <v>0</v>
      </c>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row>
    <row r="257" spans="1:30" ht="15">
      <c r="A257" s="28" t="s">
        <v>17447</v>
      </c>
      <c r="B257" s="28">
        <f t="shared" si="3"/>
        <v>240</v>
      </c>
      <c r="C257" s="76">
        <f t="shared" si="2"/>
        <v>45197</v>
      </c>
      <c r="D257" s="29">
        <f>COUNTIFS(Os!I:I,$C257,Os!M:M,"Concluído")</f>
        <v>0</v>
      </c>
      <c r="E257" s="29">
        <f t="shared" si="4"/>
        <v>0</v>
      </c>
      <c r="F257" s="77">
        <f t="shared" ref="F257:F305" si="5">E257/B257</f>
        <v>0</v>
      </c>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row>
    <row r="258" spans="1:30" ht="15">
      <c r="A258" s="28" t="s">
        <v>17447</v>
      </c>
      <c r="B258" s="28">
        <f t="shared" si="3"/>
        <v>241</v>
      </c>
      <c r="C258" s="76">
        <f t="shared" si="2"/>
        <v>45198</v>
      </c>
      <c r="D258" s="29">
        <f>COUNTIFS(Os!I:I,$C258,Os!M:M,"Concluído")</f>
        <v>0</v>
      </c>
      <c r="E258" s="29">
        <f t="shared" si="4"/>
        <v>0</v>
      </c>
      <c r="F258" s="77">
        <f t="shared" si="5"/>
        <v>0</v>
      </c>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row>
    <row r="259" spans="1:30" ht="15">
      <c r="A259" s="28" t="s">
        <v>17447</v>
      </c>
      <c r="B259" s="28">
        <f t="shared" si="3"/>
        <v>242</v>
      </c>
      <c r="C259" s="76">
        <f t="shared" si="2"/>
        <v>45199</v>
      </c>
      <c r="D259" s="29">
        <f>COUNTIFS(Os!I:I,$C259,Os!M:M,"Concluído")</f>
        <v>0</v>
      </c>
      <c r="E259" s="29">
        <f t="shared" si="4"/>
        <v>0</v>
      </c>
      <c r="F259" s="77">
        <f t="shared" si="5"/>
        <v>0</v>
      </c>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row>
    <row r="260" spans="1:30" ht="15">
      <c r="A260" s="28" t="s">
        <v>17447</v>
      </c>
      <c r="B260" s="28">
        <f t="shared" si="3"/>
        <v>243</v>
      </c>
      <c r="C260" s="76">
        <f t="shared" ref="C260:C305" si="6">C259+1</f>
        <v>45200</v>
      </c>
      <c r="D260" s="29">
        <f>COUNTIFS(Os!I:I,$C260,Os!M:M,"Concluído")</f>
        <v>0</v>
      </c>
      <c r="E260" s="29">
        <f t="shared" si="4"/>
        <v>0</v>
      </c>
      <c r="F260" s="77">
        <f t="shared" si="5"/>
        <v>0</v>
      </c>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row>
    <row r="261" spans="1:30" ht="15">
      <c r="A261" s="28" t="s">
        <v>17447</v>
      </c>
      <c r="B261" s="28">
        <f t="shared" si="3"/>
        <v>244</v>
      </c>
      <c r="C261" s="76">
        <f t="shared" si="6"/>
        <v>45201</v>
      </c>
      <c r="D261" s="29">
        <f>COUNTIFS(Os!I:I,$C261,Os!M:M,"Concluído")</f>
        <v>0</v>
      </c>
      <c r="E261" s="29">
        <f t="shared" si="4"/>
        <v>0</v>
      </c>
      <c r="F261" s="77">
        <f t="shared" si="5"/>
        <v>0</v>
      </c>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row>
    <row r="262" spans="1:30" ht="15">
      <c r="A262" s="28" t="s">
        <v>17447</v>
      </c>
      <c r="B262" s="28">
        <f t="shared" si="3"/>
        <v>245</v>
      </c>
      <c r="C262" s="76">
        <f t="shared" si="6"/>
        <v>45202</v>
      </c>
      <c r="D262" s="29">
        <f>COUNTIFS(Os!I:I,$C262,Os!M:M,"Concluído")</f>
        <v>0</v>
      </c>
      <c r="E262" s="29">
        <f t="shared" si="4"/>
        <v>0</v>
      </c>
      <c r="F262" s="77">
        <f t="shared" si="5"/>
        <v>0</v>
      </c>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row>
    <row r="263" spans="1:30" ht="15">
      <c r="A263" s="28" t="s">
        <v>17447</v>
      </c>
      <c r="B263" s="28">
        <f t="shared" si="3"/>
        <v>246</v>
      </c>
      <c r="C263" s="76">
        <f t="shared" si="6"/>
        <v>45203</v>
      </c>
      <c r="D263" s="29">
        <f>COUNTIFS(Os!I:I,$C263,Os!M:M,"Concluído")</f>
        <v>0</v>
      </c>
      <c r="E263" s="29">
        <f t="shared" si="4"/>
        <v>0</v>
      </c>
      <c r="F263" s="77">
        <f t="shared" si="5"/>
        <v>0</v>
      </c>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row>
    <row r="264" spans="1:30" ht="15">
      <c r="A264" s="28" t="s">
        <v>17447</v>
      </c>
      <c r="B264" s="28">
        <f t="shared" si="3"/>
        <v>247</v>
      </c>
      <c r="C264" s="76">
        <f t="shared" si="6"/>
        <v>45204</v>
      </c>
      <c r="D264" s="29">
        <f>COUNTIFS(Os!I:I,$C264,Os!M:M,"Concluído")</f>
        <v>0</v>
      </c>
      <c r="E264" s="29">
        <f t="shared" si="4"/>
        <v>0</v>
      </c>
      <c r="F264" s="77">
        <f t="shared" si="5"/>
        <v>0</v>
      </c>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row>
    <row r="265" spans="1:30" ht="15">
      <c r="A265" s="28" t="s">
        <v>17447</v>
      </c>
      <c r="B265" s="28">
        <f t="shared" si="3"/>
        <v>248</v>
      </c>
      <c r="C265" s="76">
        <f t="shared" si="6"/>
        <v>45205</v>
      </c>
      <c r="D265" s="29">
        <f>COUNTIFS(Os!I:I,$C265,Os!M:M,"Concluído")</f>
        <v>0</v>
      </c>
      <c r="E265" s="29">
        <f t="shared" si="4"/>
        <v>0</v>
      </c>
      <c r="F265" s="77">
        <f t="shared" si="5"/>
        <v>0</v>
      </c>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row>
    <row r="266" spans="1:30" ht="15">
      <c r="A266" s="28" t="s">
        <v>17447</v>
      </c>
      <c r="B266" s="28">
        <f t="shared" si="3"/>
        <v>249</v>
      </c>
      <c r="C266" s="76">
        <f t="shared" si="6"/>
        <v>45206</v>
      </c>
      <c r="D266" s="29">
        <f>COUNTIFS(Os!I:I,$C266,Os!M:M,"Concluído")</f>
        <v>0</v>
      </c>
      <c r="E266" s="29">
        <f t="shared" si="4"/>
        <v>0</v>
      </c>
      <c r="F266" s="77">
        <f t="shared" si="5"/>
        <v>0</v>
      </c>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row>
    <row r="267" spans="1:30" ht="15">
      <c r="A267" s="28" t="s">
        <v>17447</v>
      </c>
      <c r="B267" s="28">
        <f t="shared" si="3"/>
        <v>250</v>
      </c>
      <c r="C267" s="76">
        <f t="shared" si="6"/>
        <v>45207</v>
      </c>
      <c r="D267" s="29">
        <f>COUNTIFS(Os!I:I,$C267,Os!M:M,"Concluído")</f>
        <v>0</v>
      </c>
      <c r="E267" s="29">
        <f t="shared" si="4"/>
        <v>0</v>
      </c>
      <c r="F267" s="77">
        <f t="shared" si="5"/>
        <v>0</v>
      </c>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row>
    <row r="268" spans="1:30" ht="15">
      <c r="A268" s="28" t="s">
        <v>17447</v>
      </c>
      <c r="B268" s="28">
        <f t="shared" si="3"/>
        <v>251</v>
      </c>
      <c r="C268" s="76">
        <f t="shared" si="6"/>
        <v>45208</v>
      </c>
      <c r="D268" s="29">
        <f>COUNTIFS(Os!I:I,$C268,Os!M:M,"Concluído")</f>
        <v>0</v>
      </c>
      <c r="E268" s="29">
        <f t="shared" si="4"/>
        <v>0</v>
      </c>
      <c r="F268" s="77">
        <f t="shared" si="5"/>
        <v>0</v>
      </c>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row>
    <row r="269" spans="1:30" ht="15">
      <c r="A269" s="28" t="s">
        <v>17447</v>
      </c>
      <c r="B269" s="28">
        <f t="shared" si="3"/>
        <v>252</v>
      </c>
      <c r="C269" s="76">
        <f t="shared" si="6"/>
        <v>45209</v>
      </c>
      <c r="D269" s="29">
        <f>COUNTIFS(Os!I:I,$C269,Os!M:M,"Concluído")</f>
        <v>0</v>
      </c>
      <c r="E269" s="29">
        <f t="shared" si="4"/>
        <v>0</v>
      </c>
      <c r="F269" s="77">
        <f t="shared" si="5"/>
        <v>0</v>
      </c>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row>
    <row r="270" spans="1:30" ht="15">
      <c r="A270" s="28" t="s">
        <v>17447</v>
      </c>
      <c r="B270" s="28">
        <f t="shared" si="3"/>
        <v>253</v>
      </c>
      <c r="C270" s="76">
        <f t="shared" si="6"/>
        <v>45210</v>
      </c>
      <c r="D270" s="29">
        <f>COUNTIFS(Os!I:I,$C270,Os!M:M,"Concluído")</f>
        <v>0</v>
      </c>
      <c r="E270" s="29">
        <f t="shared" si="4"/>
        <v>0</v>
      </c>
      <c r="F270" s="77">
        <f t="shared" si="5"/>
        <v>0</v>
      </c>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row>
    <row r="271" spans="1:30" ht="15">
      <c r="A271" s="28" t="s">
        <v>17447</v>
      </c>
      <c r="B271" s="28">
        <f t="shared" si="3"/>
        <v>254</v>
      </c>
      <c r="C271" s="76">
        <f t="shared" si="6"/>
        <v>45211</v>
      </c>
      <c r="D271" s="29">
        <f>COUNTIFS(Os!I:I,$C271,Os!M:M,"Concluído")</f>
        <v>0</v>
      </c>
      <c r="E271" s="29">
        <f t="shared" si="4"/>
        <v>0</v>
      </c>
      <c r="F271" s="77">
        <f t="shared" si="5"/>
        <v>0</v>
      </c>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row>
    <row r="272" spans="1:30" ht="15">
      <c r="A272" s="28" t="s">
        <v>17447</v>
      </c>
      <c r="B272" s="28">
        <f t="shared" si="3"/>
        <v>255</v>
      </c>
      <c r="C272" s="76">
        <f t="shared" si="6"/>
        <v>45212</v>
      </c>
      <c r="D272" s="29">
        <f>COUNTIFS(Os!I:I,$C272,Os!M:M,"Concluído")</f>
        <v>0</v>
      </c>
      <c r="E272" s="29">
        <f t="shared" si="4"/>
        <v>0</v>
      </c>
      <c r="F272" s="77">
        <f t="shared" si="5"/>
        <v>0</v>
      </c>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row>
    <row r="273" spans="1:30" ht="15">
      <c r="A273" s="28" t="s">
        <v>17447</v>
      </c>
      <c r="B273" s="28">
        <f t="shared" si="3"/>
        <v>256</v>
      </c>
      <c r="C273" s="76">
        <f t="shared" si="6"/>
        <v>45213</v>
      </c>
      <c r="D273" s="29">
        <f>COUNTIFS(Os!I:I,$C273,Os!M:M,"Concluído")</f>
        <v>0</v>
      </c>
      <c r="E273" s="29">
        <f t="shared" si="4"/>
        <v>0</v>
      </c>
      <c r="F273" s="77">
        <f t="shared" si="5"/>
        <v>0</v>
      </c>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row>
    <row r="274" spans="1:30" ht="15">
      <c r="A274" s="28" t="s">
        <v>17447</v>
      </c>
      <c r="B274" s="28">
        <f t="shared" ref="B274:B305" si="7">1+B273</f>
        <v>257</v>
      </c>
      <c r="C274" s="76">
        <f t="shared" si="6"/>
        <v>45214</v>
      </c>
      <c r="D274" s="29">
        <f>COUNTIFS(Os!I:I,$C274,Os!M:M,"Concluído")</f>
        <v>0</v>
      </c>
      <c r="E274" s="29">
        <f t="shared" ref="E274:E305" si="8">D274+E273</f>
        <v>0</v>
      </c>
      <c r="F274" s="77">
        <f t="shared" si="5"/>
        <v>0</v>
      </c>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row>
    <row r="275" spans="1:30" ht="15">
      <c r="A275" s="28" t="s">
        <v>17447</v>
      </c>
      <c r="B275" s="28">
        <f t="shared" si="7"/>
        <v>258</v>
      </c>
      <c r="C275" s="76">
        <f t="shared" si="6"/>
        <v>45215</v>
      </c>
      <c r="D275" s="29">
        <f>COUNTIFS(Os!I:I,$C275,Os!M:M,"Concluído")</f>
        <v>0</v>
      </c>
      <c r="E275" s="29">
        <f t="shared" si="8"/>
        <v>0</v>
      </c>
      <c r="F275" s="77">
        <f t="shared" si="5"/>
        <v>0</v>
      </c>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row>
    <row r="276" spans="1:30" ht="15">
      <c r="A276" s="28" t="s">
        <v>17447</v>
      </c>
      <c r="B276" s="28">
        <f t="shared" si="7"/>
        <v>259</v>
      </c>
      <c r="C276" s="76">
        <f t="shared" si="6"/>
        <v>45216</v>
      </c>
      <c r="D276" s="29">
        <f>COUNTIFS(Os!I:I,$C276,Os!M:M,"Concluído")</f>
        <v>0</v>
      </c>
      <c r="E276" s="29">
        <f t="shared" si="8"/>
        <v>0</v>
      </c>
      <c r="F276" s="77">
        <f t="shared" si="5"/>
        <v>0</v>
      </c>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row>
    <row r="277" spans="1:30" ht="15">
      <c r="A277" s="28" t="s">
        <v>17447</v>
      </c>
      <c r="B277" s="28">
        <f t="shared" si="7"/>
        <v>260</v>
      </c>
      <c r="C277" s="76">
        <f t="shared" si="6"/>
        <v>45217</v>
      </c>
      <c r="D277" s="29">
        <f>COUNTIFS(Os!I:I,$C277,Os!M:M,"Concluído")</f>
        <v>0</v>
      </c>
      <c r="E277" s="29">
        <f t="shared" si="8"/>
        <v>0</v>
      </c>
      <c r="F277" s="77">
        <f t="shared" si="5"/>
        <v>0</v>
      </c>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row>
    <row r="278" spans="1:30" ht="15">
      <c r="A278" s="28" t="s">
        <v>17447</v>
      </c>
      <c r="B278" s="28">
        <f t="shared" si="7"/>
        <v>261</v>
      </c>
      <c r="C278" s="76">
        <f t="shared" si="6"/>
        <v>45218</v>
      </c>
      <c r="D278" s="29">
        <f>COUNTIFS(Os!I:I,$C278,Os!M:M,"Concluído")</f>
        <v>0</v>
      </c>
      <c r="E278" s="29">
        <f t="shared" si="8"/>
        <v>0</v>
      </c>
      <c r="F278" s="77">
        <f t="shared" si="5"/>
        <v>0</v>
      </c>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row>
    <row r="279" spans="1:30" ht="15">
      <c r="A279" s="28" t="s">
        <v>17447</v>
      </c>
      <c r="B279" s="28">
        <f t="shared" si="7"/>
        <v>262</v>
      </c>
      <c r="C279" s="76">
        <f t="shared" si="6"/>
        <v>45219</v>
      </c>
      <c r="D279" s="29">
        <f>COUNTIFS(Os!I:I,$C279,Os!M:M,"Concluído")</f>
        <v>0</v>
      </c>
      <c r="E279" s="29">
        <f t="shared" si="8"/>
        <v>0</v>
      </c>
      <c r="F279" s="77">
        <f t="shared" si="5"/>
        <v>0</v>
      </c>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row>
    <row r="280" spans="1:30" ht="15">
      <c r="A280" s="28" t="s">
        <v>17447</v>
      </c>
      <c r="B280" s="28">
        <f t="shared" si="7"/>
        <v>263</v>
      </c>
      <c r="C280" s="76">
        <f t="shared" si="6"/>
        <v>45220</v>
      </c>
      <c r="D280" s="29">
        <f>COUNTIFS(Os!I:I,$C280,Os!M:M,"Concluído")</f>
        <v>0</v>
      </c>
      <c r="E280" s="29">
        <f t="shared" si="8"/>
        <v>0</v>
      </c>
      <c r="F280" s="77">
        <f t="shared" si="5"/>
        <v>0</v>
      </c>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row>
    <row r="281" spans="1:30" ht="15">
      <c r="A281" s="28" t="s">
        <v>17447</v>
      </c>
      <c r="B281" s="28">
        <f t="shared" si="7"/>
        <v>264</v>
      </c>
      <c r="C281" s="76">
        <f t="shared" si="6"/>
        <v>45221</v>
      </c>
      <c r="D281" s="29">
        <f>COUNTIFS(Os!I:I,$C281,Os!M:M,"Concluído")</f>
        <v>0</v>
      </c>
      <c r="E281" s="29">
        <f t="shared" si="8"/>
        <v>0</v>
      </c>
      <c r="F281" s="77">
        <f t="shared" si="5"/>
        <v>0</v>
      </c>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row>
    <row r="282" spans="1:30" ht="15">
      <c r="A282" s="28" t="s">
        <v>17447</v>
      </c>
      <c r="B282" s="28">
        <f t="shared" si="7"/>
        <v>265</v>
      </c>
      <c r="C282" s="76">
        <f t="shared" si="6"/>
        <v>45222</v>
      </c>
      <c r="D282" s="29">
        <f>COUNTIFS(Os!I:I,$C282,Os!M:M,"Concluído")</f>
        <v>0</v>
      </c>
      <c r="E282" s="29">
        <f t="shared" si="8"/>
        <v>0</v>
      </c>
      <c r="F282" s="77">
        <f t="shared" si="5"/>
        <v>0</v>
      </c>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row>
    <row r="283" spans="1:30" ht="15">
      <c r="A283" s="28" t="s">
        <v>17447</v>
      </c>
      <c r="B283" s="28">
        <f t="shared" si="7"/>
        <v>266</v>
      </c>
      <c r="C283" s="76">
        <f t="shared" si="6"/>
        <v>45223</v>
      </c>
      <c r="D283" s="29">
        <f>COUNTIFS(Os!I:I,$C283,Os!M:M,"Concluído")</f>
        <v>0</v>
      </c>
      <c r="E283" s="29">
        <f t="shared" si="8"/>
        <v>0</v>
      </c>
      <c r="F283" s="77">
        <f t="shared" si="5"/>
        <v>0</v>
      </c>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row>
    <row r="284" spans="1:30" ht="15">
      <c r="A284" s="28" t="s">
        <v>17447</v>
      </c>
      <c r="B284" s="28">
        <f t="shared" si="7"/>
        <v>267</v>
      </c>
      <c r="C284" s="76">
        <f t="shared" si="6"/>
        <v>45224</v>
      </c>
      <c r="D284" s="29">
        <f>COUNTIFS(Os!I:I,$C284,Os!M:M,"Concluído")</f>
        <v>0</v>
      </c>
      <c r="E284" s="29">
        <f t="shared" si="8"/>
        <v>0</v>
      </c>
      <c r="F284" s="77">
        <f t="shared" si="5"/>
        <v>0</v>
      </c>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row>
    <row r="285" spans="1:30" ht="15">
      <c r="A285" s="28" t="s">
        <v>17447</v>
      </c>
      <c r="B285" s="28">
        <f t="shared" si="7"/>
        <v>268</v>
      </c>
      <c r="C285" s="76">
        <f t="shared" si="6"/>
        <v>45225</v>
      </c>
      <c r="D285" s="29">
        <f>COUNTIFS(Os!I:I,$C285,Os!M:M,"Concluído")</f>
        <v>0</v>
      </c>
      <c r="E285" s="29">
        <f t="shared" si="8"/>
        <v>0</v>
      </c>
      <c r="F285" s="77">
        <f t="shared" si="5"/>
        <v>0</v>
      </c>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row>
    <row r="286" spans="1:30" ht="15">
      <c r="A286" s="28" t="s">
        <v>17447</v>
      </c>
      <c r="B286" s="28">
        <f t="shared" si="7"/>
        <v>269</v>
      </c>
      <c r="C286" s="76">
        <f t="shared" si="6"/>
        <v>45226</v>
      </c>
      <c r="D286" s="29">
        <f>COUNTIFS(Os!I:I,$C286,Os!M:M,"Concluído")</f>
        <v>0</v>
      </c>
      <c r="E286" s="29">
        <f t="shared" si="8"/>
        <v>0</v>
      </c>
      <c r="F286" s="77">
        <f t="shared" si="5"/>
        <v>0</v>
      </c>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row>
    <row r="287" spans="1:30" ht="15">
      <c r="A287" s="28" t="s">
        <v>17447</v>
      </c>
      <c r="B287" s="28">
        <f t="shared" si="7"/>
        <v>270</v>
      </c>
      <c r="C287" s="76">
        <f t="shared" si="6"/>
        <v>45227</v>
      </c>
      <c r="D287" s="29">
        <f>COUNTIFS(Os!I:I,$C287,Os!M:M,"Concluído")</f>
        <v>0</v>
      </c>
      <c r="E287" s="29">
        <f t="shared" si="8"/>
        <v>0</v>
      </c>
      <c r="F287" s="77">
        <f t="shared" si="5"/>
        <v>0</v>
      </c>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row>
    <row r="288" spans="1:30" ht="15">
      <c r="A288" s="28" t="s">
        <v>17447</v>
      </c>
      <c r="B288" s="28">
        <f t="shared" si="7"/>
        <v>271</v>
      </c>
      <c r="C288" s="76">
        <f t="shared" si="6"/>
        <v>45228</v>
      </c>
      <c r="D288" s="29">
        <f>COUNTIFS(Os!I:I,$C288,Os!M:M,"Concluído")</f>
        <v>0</v>
      </c>
      <c r="E288" s="29">
        <f t="shared" si="8"/>
        <v>0</v>
      </c>
      <c r="F288" s="77">
        <f t="shared" si="5"/>
        <v>0</v>
      </c>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row>
    <row r="289" spans="1:30" ht="15">
      <c r="A289" s="28" t="s">
        <v>17447</v>
      </c>
      <c r="B289" s="28">
        <f t="shared" si="7"/>
        <v>272</v>
      </c>
      <c r="C289" s="76">
        <f t="shared" si="6"/>
        <v>45229</v>
      </c>
      <c r="D289" s="29">
        <f>COUNTIFS(Os!I:I,$C289,Os!M:M,"Concluído")</f>
        <v>0</v>
      </c>
      <c r="E289" s="29">
        <f t="shared" si="8"/>
        <v>0</v>
      </c>
      <c r="F289" s="77">
        <f t="shared" si="5"/>
        <v>0</v>
      </c>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row>
    <row r="290" spans="1:30" ht="15">
      <c r="A290" s="28" t="s">
        <v>17447</v>
      </c>
      <c r="B290" s="28">
        <f t="shared" si="7"/>
        <v>273</v>
      </c>
      <c r="C290" s="76">
        <f t="shared" si="6"/>
        <v>45230</v>
      </c>
      <c r="D290" s="29">
        <f>COUNTIFS(Os!I:I,$C290,Os!M:M,"Concluído")</f>
        <v>0</v>
      </c>
      <c r="E290" s="29">
        <f t="shared" si="8"/>
        <v>0</v>
      </c>
      <c r="F290" s="77">
        <f t="shared" si="5"/>
        <v>0</v>
      </c>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row>
    <row r="291" spans="1:30" ht="15">
      <c r="A291" s="28" t="s">
        <v>17447</v>
      </c>
      <c r="B291" s="28">
        <f t="shared" si="7"/>
        <v>274</v>
      </c>
      <c r="C291" s="76">
        <f t="shared" si="6"/>
        <v>45231</v>
      </c>
      <c r="D291" s="29">
        <f>COUNTIFS(Os!I:I,$C291,Os!M:M,"Concluído")</f>
        <v>0</v>
      </c>
      <c r="E291" s="29">
        <f t="shared" si="8"/>
        <v>0</v>
      </c>
      <c r="F291" s="77">
        <f t="shared" si="5"/>
        <v>0</v>
      </c>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row>
    <row r="292" spans="1:30" ht="15">
      <c r="A292" s="28" t="s">
        <v>17447</v>
      </c>
      <c r="B292" s="28">
        <f t="shared" si="7"/>
        <v>275</v>
      </c>
      <c r="C292" s="76">
        <f t="shared" si="6"/>
        <v>45232</v>
      </c>
      <c r="D292" s="29">
        <f>COUNTIFS(Os!I:I,$C292,Os!M:M,"Concluído")</f>
        <v>0</v>
      </c>
      <c r="E292" s="29">
        <f t="shared" si="8"/>
        <v>0</v>
      </c>
      <c r="F292" s="77">
        <f t="shared" si="5"/>
        <v>0</v>
      </c>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row>
    <row r="293" spans="1:30" ht="15">
      <c r="A293" s="28" t="s">
        <v>17447</v>
      </c>
      <c r="B293" s="28">
        <f t="shared" si="7"/>
        <v>276</v>
      </c>
      <c r="C293" s="76">
        <f t="shared" si="6"/>
        <v>45233</v>
      </c>
      <c r="D293" s="29">
        <f>COUNTIFS(Os!I:I,$C293,Os!M:M,"Concluído")</f>
        <v>0</v>
      </c>
      <c r="E293" s="29">
        <f t="shared" si="8"/>
        <v>0</v>
      </c>
      <c r="F293" s="77">
        <f t="shared" si="5"/>
        <v>0</v>
      </c>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row>
    <row r="294" spans="1:30" ht="15">
      <c r="A294" s="28" t="s">
        <v>17447</v>
      </c>
      <c r="B294" s="28">
        <f t="shared" si="7"/>
        <v>277</v>
      </c>
      <c r="C294" s="76">
        <f t="shared" si="6"/>
        <v>45234</v>
      </c>
      <c r="D294" s="29">
        <f>COUNTIFS(Os!I:I,$C294,Os!M:M,"Concluído")</f>
        <v>0</v>
      </c>
      <c r="E294" s="29">
        <f t="shared" si="8"/>
        <v>0</v>
      </c>
      <c r="F294" s="77">
        <f t="shared" si="5"/>
        <v>0</v>
      </c>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row>
    <row r="295" spans="1:30" ht="15">
      <c r="A295" s="28" t="s">
        <v>17447</v>
      </c>
      <c r="B295" s="28">
        <f t="shared" si="7"/>
        <v>278</v>
      </c>
      <c r="C295" s="76">
        <f t="shared" si="6"/>
        <v>45235</v>
      </c>
      <c r="D295" s="29">
        <f>COUNTIFS(Os!I:I,$C295,Os!M:M,"Concluído")</f>
        <v>0</v>
      </c>
      <c r="E295" s="29">
        <f t="shared" si="8"/>
        <v>0</v>
      </c>
      <c r="F295" s="77">
        <f t="shared" si="5"/>
        <v>0</v>
      </c>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row>
    <row r="296" spans="1:30" ht="15">
      <c r="A296" s="28" t="s">
        <v>17447</v>
      </c>
      <c r="B296" s="28">
        <f t="shared" si="7"/>
        <v>279</v>
      </c>
      <c r="C296" s="76">
        <f t="shared" si="6"/>
        <v>45236</v>
      </c>
      <c r="D296" s="29">
        <f>COUNTIFS(Os!I:I,$C296,Os!M:M,"Concluído")</f>
        <v>0</v>
      </c>
      <c r="E296" s="29">
        <f t="shared" si="8"/>
        <v>0</v>
      </c>
      <c r="F296" s="77">
        <f t="shared" si="5"/>
        <v>0</v>
      </c>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row>
    <row r="297" spans="1:30" ht="15">
      <c r="A297" s="28" t="s">
        <v>17447</v>
      </c>
      <c r="B297" s="28">
        <f t="shared" si="7"/>
        <v>280</v>
      </c>
      <c r="C297" s="76">
        <f t="shared" si="6"/>
        <v>45237</v>
      </c>
      <c r="D297" s="29">
        <f>COUNTIFS(Os!I:I,$C297,Os!M:M,"Concluído")</f>
        <v>0</v>
      </c>
      <c r="E297" s="29">
        <f t="shared" si="8"/>
        <v>0</v>
      </c>
      <c r="F297" s="77">
        <f t="shared" si="5"/>
        <v>0</v>
      </c>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row>
    <row r="298" spans="1:30" ht="15">
      <c r="A298" s="28" t="s">
        <v>17447</v>
      </c>
      <c r="B298" s="28">
        <f t="shared" si="7"/>
        <v>281</v>
      </c>
      <c r="C298" s="76">
        <f t="shared" si="6"/>
        <v>45238</v>
      </c>
      <c r="D298" s="29">
        <f>COUNTIFS(Os!I:I,$C298,Os!M:M,"Concluído")</f>
        <v>0</v>
      </c>
      <c r="E298" s="29">
        <f t="shared" si="8"/>
        <v>0</v>
      </c>
      <c r="F298" s="77">
        <f t="shared" si="5"/>
        <v>0</v>
      </c>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row>
    <row r="299" spans="1:30" ht="15">
      <c r="A299" s="28" t="s">
        <v>17447</v>
      </c>
      <c r="B299" s="28">
        <f t="shared" si="7"/>
        <v>282</v>
      </c>
      <c r="C299" s="76">
        <f t="shared" si="6"/>
        <v>45239</v>
      </c>
      <c r="D299" s="29">
        <f>COUNTIFS(Os!I:I,$C299,Os!M:M,"Concluído")</f>
        <v>0</v>
      </c>
      <c r="E299" s="29">
        <f t="shared" si="8"/>
        <v>0</v>
      </c>
      <c r="F299" s="77">
        <f t="shared" si="5"/>
        <v>0</v>
      </c>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row>
    <row r="300" spans="1:30" ht="15">
      <c r="A300" s="28" t="s">
        <v>17447</v>
      </c>
      <c r="B300" s="28">
        <f t="shared" si="7"/>
        <v>283</v>
      </c>
      <c r="C300" s="76">
        <f t="shared" si="6"/>
        <v>45240</v>
      </c>
      <c r="D300" s="29">
        <f>COUNTIFS(Os!I:I,$C300,Os!M:M,"Concluído")</f>
        <v>0</v>
      </c>
      <c r="E300" s="29">
        <f t="shared" si="8"/>
        <v>0</v>
      </c>
      <c r="F300" s="77">
        <f t="shared" si="5"/>
        <v>0</v>
      </c>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row>
    <row r="301" spans="1:30" ht="15">
      <c r="A301" s="28" t="s">
        <v>17447</v>
      </c>
      <c r="B301" s="28">
        <f t="shared" si="7"/>
        <v>284</v>
      </c>
      <c r="C301" s="76">
        <f t="shared" si="6"/>
        <v>45241</v>
      </c>
      <c r="D301" s="29">
        <f>COUNTIFS(Os!I:I,$C301,Os!M:M,"Concluído")</f>
        <v>0</v>
      </c>
      <c r="E301" s="29">
        <f t="shared" si="8"/>
        <v>0</v>
      </c>
      <c r="F301" s="77">
        <f t="shared" si="5"/>
        <v>0</v>
      </c>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row>
    <row r="302" spans="1:30" ht="15">
      <c r="A302" s="28" t="s">
        <v>17447</v>
      </c>
      <c r="B302" s="28">
        <f t="shared" si="7"/>
        <v>285</v>
      </c>
      <c r="C302" s="76">
        <f t="shared" si="6"/>
        <v>45242</v>
      </c>
      <c r="D302" s="29">
        <f>COUNTIFS(Os!I:I,$C302,Os!M:M,"Concluído")</f>
        <v>0</v>
      </c>
      <c r="E302" s="29">
        <f t="shared" si="8"/>
        <v>0</v>
      </c>
      <c r="F302" s="77">
        <f t="shared" si="5"/>
        <v>0</v>
      </c>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row>
    <row r="303" spans="1:30" ht="15">
      <c r="A303" s="28" t="s">
        <v>17447</v>
      </c>
      <c r="B303" s="28">
        <f t="shared" si="7"/>
        <v>286</v>
      </c>
      <c r="C303" s="76">
        <f t="shared" si="6"/>
        <v>45243</v>
      </c>
      <c r="D303" s="29">
        <f>COUNTIFS(Os!I:I,$C303,Os!M:M,"Concluído")</f>
        <v>0</v>
      </c>
      <c r="E303" s="29">
        <f t="shared" si="8"/>
        <v>0</v>
      </c>
      <c r="F303" s="77">
        <f t="shared" si="5"/>
        <v>0</v>
      </c>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row>
    <row r="304" spans="1:30" ht="15">
      <c r="A304" s="28" t="s">
        <v>17447</v>
      </c>
      <c r="B304" s="28">
        <f t="shared" si="7"/>
        <v>287</v>
      </c>
      <c r="C304" s="76">
        <f t="shared" si="6"/>
        <v>45244</v>
      </c>
      <c r="D304" s="29">
        <f>COUNTIFS(Os!I:I,$C304,Os!M:M,"Concluído")</f>
        <v>0</v>
      </c>
      <c r="E304" s="29">
        <f t="shared" si="8"/>
        <v>0</v>
      </c>
      <c r="F304" s="77">
        <f t="shared" si="5"/>
        <v>0</v>
      </c>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row>
    <row r="305" spans="1:30" ht="15">
      <c r="A305" s="28" t="s">
        <v>17447</v>
      </c>
      <c r="B305" s="28">
        <f t="shared" si="7"/>
        <v>288</v>
      </c>
      <c r="C305" s="76">
        <f t="shared" si="6"/>
        <v>45245</v>
      </c>
      <c r="D305" s="29">
        <f>COUNTIFS(Os!I:I,$C305,Os!M:M,"Concluído")</f>
        <v>0</v>
      </c>
      <c r="E305" s="29">
        <f t="shared" si="8"/>
        <v>0</v>
      </c>
      <c r="F305" s="77">
        <f t="shared" si="5"/>
        <v>0</v>
      </c>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row>
    <row r="306" spans="1:30" ht="15">
      <c r="A306" s="75"/>
      <c r="B306" s="75"/>
      <c r="C306" s="82"/>
      <c r="D306" s="28"/>
      <c r="E306" s="28"/>
      <c r="F306" s="83"/>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row>
    <row r="307" spans="1:30" ht="15">
      <c r="A307" s="75"/>
      <c r="B307" s="75"/>
      <c r="C307" s="82"/>
      <c r="D307" s="28"/>
      <c r="E307" s="28"/>
      <c r="F307" s="83"/>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row>
    <row r="308" spans="1:30" ht="15">
      <c r="A308" s="75"/>
      <c r="B308" s="75"/>
      <c r="C308" s="82"/>
      <c r="D308" s="28"/>
      <c r="E308" s="28"/>
      <c r="F308" s="83"/>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row>
    <row r="309" spans="1:30" ht="15">
      <c r="A309" s="75"/>
      <c r="B309" s="75"/>
      <c r="C309" s="82"/>
      <c r="D309" s="28"/>
      <c r="E309" s="28"/>
      <c r="F309" s="83"/>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row>
    <row r="310" spans="1:30" ht="15">
      <c r="A310" s="75"/>
      <c r="B310" s="75"/>
      <c r="C310" s="82"/>
      <c r="D310" s="28"/>
      <c r="E310" s="28"/>
      <c r="F310" s="83"/>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row>
    <row r="311" spans="1:30" ht="15">
      <c r="A311" s="75"/>
      <c r="B311" s="75"/>
      <c r="C311" s="82"/>
      <c r="D311" s="28"/>
      <c r="E311" s="28"/>
      <c r="F311" s="83"/>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row>
    <row r="312" spans="1:30" ht="15">
      <c r="A312" s="75"/>
      <c r="B312" s="75"/>
      <c r="C312" s="82"/>
      <c r="D312" s="28"/>
      <c r="E312" s="28"/>
      <c r="F312" s="83"/>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row>
    <row r="313" spans="1:30" ht="15">
      <c r="A313" s="75"/>
      <c r="B313" s="75"/>
      <c r="C313" s="82"/>
      <c r="D313" s="28"/>
      <c r="E313" s="28"/>
      <c r="F313" s="83"/>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row>
    <row r="314" spans="1:30" ht="15">
      <c r="A314" s="75"/>
      <c r="B314" s="75"/>
      <c r="C314" s="82"/>
      <c r="D314" s="28"/>
      <c r="E314" s="28"/>
      <c r="F314" s="83"/>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row>
    <row r="315" spans="1:30" ht="15">
      <c r="A315" s="75"/>
      <c r="B315" s="75"/>
      <c r="C315" s="82"/>
      <c r="D315" s="28"/>
      <c r="E315" s="28"/>
      <c r="F315" s="83"/>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row>
    <row r="316" spans="1:30" ht="15">
      <c r="A316" s="75"/>
      <c r="B316" s="75"/>
      <c r="C316" s="82"/>
      <c r="D316" s="28"/>
      <c r="E316" s="28"/>
      <c r="F316" s="83"/>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row>
    <row r="317" spans="1:30" ht="15">
      <c r="A317" s="75"/>
      <c r="B317" s="75"/>
      <c r="C317" s="82"/>
      <c r="D317" s="28"/>
      <c r="E317" s="28"/>
      <c r="F317" s="83"/>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row>
    <row r="318" spans="1:30" ht="15">
      <c r="A318" s="75"/>
      <c r="B318" s="75"/>
      <c r="C318" s="82"/>
      <c r="D318" s="28"/>
      <c r="E318" s="28"/>
      <c r="F318" s="83"/>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row>
    <row r="319" spans="1:30" ht="15">
      <c r="A319" s="75"/>
      <c r="B319" s="75"/>
      <c r="C319" s="82"/>
      <c r="D319" s="28"/>
      <c r="E319" s="28"/>
      <c r="F319" s="83"/>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row>
    <row r="320" spans="1:30" ht="15">
      <c r="A320" s="75"/>
      <c r="B320" s="75"/>
      <c r="C320" s="82"/>
      <c r="D320" s="28"/>
      <c r="E320" s="28"/>
      <c r="F320" s="83"/>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row>
    <row r="321" spans="1:30" ht="15">
      <c r="A321" s="75"/>
      <c r="B321" s="75"/>
      <c r="C321" s="82"/>
      <c r="D321" s="28"/>
      <c r="E321" s="28"/>
      <c r="F321" s="83"/>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row>
    <row r="322" spans="1:30" ht="15">
      <c r="A322" s="75"/>
      <c r="B322" s="75"/>
      <c r="C322" s="82"/>
      <c r="D322" s="28"/>
      <c r="E322" s="28"/>
      <c r="F322" s="83"/>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row>
    <row r="323" spans="1:30" ht="15">
      <c r="A323" s="75"/>
      <c r="B323" s="75"/>
      <c r="C323" s="82"/>
      <c r="D323" s="28"/>
      <c r="E323" s="28"/>
      <c r="F323" s="83"/>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row>
    <row r="324" spans="1:30" ht="15">
      <c r="A324" s="75"/>
      <c r="B324" s="75"/>
      <c r="C324" s="82"/>
      <c r="D324" s="28"/>
      <c r="E324" s="28"/>
      <c r="F324" s="83"/>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row>
    <row r="325" spans="1:30" ht="15">
      <c r="A325" s="75"/>
      <c r="B325" s="75"/>
      <c r="C325" s="82"/>
      <c r="D325" s="28"/>
      <c r="E325" s="28"/>
      <c r="F325" s="83"/>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row>
    <row r="326" spans="1:30" ht="15">
      <c r="A326" s="75"/>
      <c r="B326" s="75"/>
      <c r="C326" s="82"/>
      <c r="D326" s="28"/>
      <c r="E326" s="28"/>
      <c r="F326" s="83"/>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row>
    <row r="327" spans="1:30" ht="15">
      <c r="A327" s="75"/>
      <c r="B327" s="75"/>
      <c r="C327" s="82"/>
      <c r="D327" s="28"/>
      <c r="E327" s="28"/>
      <c r="F327" s="83"/>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row>
    <row r="328" spans="1:30" ht="15">
      <c r="A328" s="75"/>
      <c r="B328" s="75"/>
      <c r="C328" s="82"/>
      <c r="D328" s="28"/>
      <c r="E328" s="28"/>
      <c r="F328" s="83"/>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row>
    <row r="329" spans="1:30" ht="15">
      <c r="A329" s="75"/>
      <c r="B329" s="75"/>
      <c r="C329" s="82"/>
      <c r="D329" s="28"/>
      <c r="E329" s="28"/>
      <c r="F329" s="83"/>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row>
    <row r="330" spans="1:30" ht="15">
      <c r="A330" s="75"/>
      <c r="B330" s="75"/>
      <c r="C330" s="82"/>
      <c r="D330" s="28"/>
      <c r="E330" s="28"/>
      <c r="F330" s="83"/>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row>
    <row r="331" spans="1:30" ht="15">
      <c r="A331" s="75"/>
      <c r="B331" s="75"/>
      <c r="C331" s="82"/>
      <c r="D331" s="28"/>
      <c r="E331" s="28"/>
      <c r="F331" s="83"/>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row>
    <row r="332" spans="1:30" ht="15">
      <c r="A332" s="75"/>
      <c r="B332" s="75"/>
      <c r="C332" s="82"/>
      <c r="D332" s="28"/>
      <c r="E332" s="28"/>
      <c r="F332" s="83"/>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row>
    <row r="333" spans="1:30" ht="15">
      <c r="A333" s="75"/>
      <c r="B333" s="75"/>
      <c r="C333" s="82"/>
      <c r="D333" s="28"/>
      <c r="E333" s="28"/>
      <c r="F333" s="83"/>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row>
    <row r="334" spans="1:30" ht="15">
      <c r="A334" s="75"/>
      <c r="B334" s="75"/>
      <c r="C334" s="82"/>
      <c r="D334" s="28"/>
      <c r="E334" s="28"/>
      <c r="F334" s="83"/>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row>
    <row r="335" spans="1:30" ht="15">
      <c r="A335" s="75"/>
      <c r="B335" s="75"/>
      <c r="C335" s="82"/>
      <c r="D335" s="28"/>
      <c r="E335" s="28"/>
      <c r="F335" s="83"/>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row>
    <row r="336" spans="1:30" ht="15">
      <c r="A336" s="75"/>
      <c r="B336" s="75"/>
      <c r="C336" s="82"/>
      <c r="D336" s="28"/>
      <c r="E336" s="28"/>
      <c r="F336" s="83"/>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row>
    <row r="337" spans="1:30" ht="15">
      <c r="A337" s="75"/>
      <c r="B337" s="75"/>
      <c r="C337" s="82"/>
      <c r="D337" s="28"/>
      <c r="E337" s="28"/>
      <c r="F337" s="83"/>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row>
    <row r="338" spans="1:30" ht="15">
      <c r="A338" s="75"/>
      <c r="B338" s="75"/>
      <c r="C338" s="82"/>
      <c r="D338" s="28"/>
      <c r="E338" s="28"/>
      <c r="F338" s="83"/>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row>
    <row r="339" spans="1:30" ht="15">
      <c r="A339" s="75"/>
      <c r="B339" s="75"/>
      <c r="C339" s="82"/>
      <c r="D339" s="28"/>
      <c r="E339" s="28"/>
      <c r="F339" s="83"/>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row>
    <row r="340" spans="1:30" ht="15">
      <c r="A340" s="75"/>
      <c r="B340" s="75"/>
      <c r="C340" s="82"/>
      <c r="D340" s="28"/>
      <c r="E340" s="28"/>
      <c r="F340" s="83"/>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row>
    <row r="341" spans="1:30" ht="15">
      <c r="A341" s="75"/>
      <c r="B341" s="75"/>
      <c r="C341" s="82"/>
      <c r="D341" s="28"/>
      <c r="E341" s="28"/>
      <c r="F341" s="83"/>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row>
    <row r="342" spans="1:30" ht="15">
      <c r="A342" s="75"/>
      <c r="B342" s="75"/>
      <c r="C342" s="82"/>
      <c r="D342" s="28"/>
      <c r="E342" s="28"/>
      <c r="F342" s="83"/>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row>
    <row r="343" spans="1:30" ht="15">
      <c r="A343" s="75"/>
      <c r="B343" s="75"/>
      <c r="C343" s="82"/>
      <c r="D343" s="28"/>
      <c r="E343" s="28"/>
      <c r="F343" s="83"/>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row>
    <row r="344" spans="1:30" ht="15">
      <c r="A344" s="75"/>
      <c r="B344" s="75"/>
      <c r="C344" s="82"/>
      <c r="D344" s="28"/>
      <c r="E344" s="28"/>
      <c r="F344" s="83"/>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row>
    <row r="345" spans="1:30" ht="15">
      <c r="A345" s="75"/>
      <c r="B345" s="75"/>
      <c r="C345" s="82"/>
      <c r="D345" s="28"/>
      <c r="E345" s="28"/>
      <c r="F345" s="83"/>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row>
    <row r="346" spans="1:30" ht="15">
      <c r="A346" s="75"/>
      <c r="B346" s="75"/>
      <c r="C346" s="82"/>
      <c r="D346" s="28"/>
      <c r="E346" s="28"/>
      <c r="F346" s="83"/>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row>
    <row r="347" spans="1:30" ht="15">
      <c r="A347" s="75"/>
      <c r="B347" s="75"/>
      <c r="C347" s="82"/>
      <c r="D347" s="28"/>
      <c r="E347" s="28"/>
      <c r="F347" s="83"/>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row>
    <row r="348" spans="1:30" ht="15">
      <c r="A348" s="75"/>
      <c r="B348" s="75"/>
      <c r="C348" s="82"/>
      <c r="D348" s="28"/>
      <c r="E348" s="28"/>
      <c r="F348" s="83"/>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row>
    <row r="349" spans="1:30" ht="15">
      <c r="A349" s="75"/>
      <c r="B349" s="75"/>
      <c r="C349" s="82"/>
      <c r="D349" s="28"/>
      <c r="E349" s="28"/>
      <c r="F349" s="83"/>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row>
    <row r="350" spans="1:30" ht="15">
      <c r="A350" s="75"/>
      <c r="B350" s="75"/>
      <c r="C350" s="82"/>
      <c r="D350" s="28"/>
      <c r="E350" s="28"/>
      <c r="F350" s="83"/>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row>
    <row r="351" spans="1:30" ht="15">
      <c r="A351" s="75"/>
      <c r="B351" s="75"/>
      <c r="C351" s="82"/>
      <c r="D351" s="28"/>
      <c r="E351" s="28"/>
      <c r="F351" s="83"/>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row>
    <row r="352" spans="1:30" ht="15">
      <c r="A352" s="75"/>
      <c r="B352" s="75"/>
      <c r="C352" s="82"/>
      <c r="D352" s="28"/>
      <c r="E352" s="28"/>
      <c r="F352" s="83"/>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row>
    <row r="353" spans="1:30" ht="15">
      <c r="A353" s="75"/>
      <c r="B353" s="75"/>
      <c r="C353" s="82"/>
      <c r="D353" s="28"/>
      <c r="E353" s="28"/>
      <c r="F353" s="83"/>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row>
    <row r="354" spans="1:30" ht="15">
      <c r="A354" s="75"/>
      <c r="B354" s="75"/>
      <c r="C354" s="82"/>
      <c r="D354" s="28"/>
      <c r="E354" s="28"/>
      <c r="F354" s="83"/>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row>
    <row r="355" spans="1:30" ht="15">
      <c r="A355" s="75"/>
      <c r="B355" s="75"/>
      <c r="C355" s="82"/>
      <c r="D355" s="28"/>
      <c r="E355" s="28"/>
      <c r="F355" s="83"/>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row>
    <row r="356" spans="1:30" ht="15">
      <c r="A356" s="75"/>
      <c r="B356" s="75"/>
      <c r="C356" s="82"/>
      <c r="D356" s="28"/>
      <c r="E356" s="28"/>
      <c r="F356" s="83"/>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row>
    <row r="357" spans="1:30" ht="15">
      <c r="A357" s="75"/>
      <c r="B357" s="75"/>
      <c r="C357" s="82"/>
      <c r="D357" s="28"/>
      <c r="E357" s="28"/>
      <c r="F357" s="83"/>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row>
    <row r="358" spans="1:30" ht="15">
      <c r="A358" s="75"/>
      <c r="B358" s="75"/>
      <c r="C358" s="82"/>
      <c r="D358" s="28"/>
      <c r="E358" s="28"/>
      <c r="F358" s="83"/>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row>
    <row r="359" spans="1:30" ht="15">
      <c r="A359" s="75"/>
      <c r="B359" s="75"/>
      <c r="C359" s="82"/>
      <c r="D359" s="28"/>
      <c r="E359" s="28"/>
      <c r="F359" s="83"/>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row>
    <row r="360" spans="1:30" ht="15">
      <c r="A360" s="75"/>
      <c r="B360" s="75"/>
      <c r="C360" s="82"/>
      <c r="D360" s="28"/>
      <c r="E360" s="28"/>
      <c r="F360" s="83"/>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row>
    <row r="361" spans="1:30" ht="15">
      <c r="A361" s="75"/>
      <c r="B361" s="75"/>
      <c r="C361" s="82"/>
      <c r="D361" s="28"/>
      <c r="E361" s="28"/>
      <c r="F361" s="83"/>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row>
    <row r="362" spans="1:30" ht="15">
      <c r="A362" s="75"/>
      <c r="B362" s="75"/>
      <c r="C362" s="82"/>
      <c r="D362" s="28"/>
      <c r="E362" s="28"/>
      <c r="F362" s="83"/>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row>
    <row r="363" spans="1:30" ht="15">
      <c r="A363" s="75"/>
      <c r="B363" s="75"/>
      <c r="C363" s="82"/>
      <c r="D363" s="28"/>
      <c r="E363" s="28"/>
      <c r="F363" s="83"/>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row>
    <row r="364" spans="1:30" ht="15">
      <c r="A364" s="75"/>
      <c r="B364" s="75"/>
      <c r="C364" s="82"/>
      <c r="D364" s="28"/>
      <c r="E364" s="28"/>
      <c r="F364" s="83"/>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row>
    <row r="365" spans="1:30" ht="15">
      <c r="A365" s="75"/>
      <c r="B365" s="75"/>
      <c r="C365" s="82"/>
      <c r="D365" s="28"/>
      <c r="E365" s="28"/>
      <c r="F365" s="83"/>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row>
    <row r="366" spans="1:30" ht="15">
      <c r="A366" s="75"/>
      <c r="B366" s="75"/>
      <c r="C366" s="82"/>
      <c r="D366" s="28"/>
      <c r="E366" s="28"/>
      <c r="F366" s="83"/>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row>
    <row r="367" spans="1:30" ht="15">
      <c r="A367" s="75"/>
      <c r="B367" s="75"/>
      <c r="C367" s="82"/>
      <c r="D367" s="28"/>
      <c r="E367" s="28"/>
      <c r="F367" s="83"/>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row>
    <row r="368" spans="1:30" ht="15">
      <c r="A368" s="75"/>
      <c r="B368" s="75"/>
      <c r="C368" s="82"/>
      <c r="D368" s="28"/>
      <c r="E368" s="28"/>
      <c r="F368" s="83"/>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row>
    <row r="369" spans="1:30" ht="15">
      <c r="A369" s="75"/>
      <c r="B369" s="75"/>
      <c r="C369" s="82"/>
      <c r="D369" s="28"/>
      <c r="E369" s="28"/>
      <c r="F369" s="83"/>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row>
    <row r="370" spans="1:30" ht="15">
      <c r="A370" s="75"/>
      <c r="B370" s="75"/>
      <c r="C370" s="82"/>
      <c r="D370" s="28"/>
      <c r="E370" s="28"/>
      <c r="F370" s="83"/>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row>
    <row r="371" spans="1:30" ht="15">
      <c r="A371" s="75"/>
      <c r="B371" s="75"/>
      <c r="C371" s="82"/>
      <c r="D371" s="28"/>
      <c r="E371" s="28"/>
      <c r="F371" s="83"/>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row>
    <row r="372" spans="1:30" ht="15">
      <c r="A372" s="75"/>
      <c r="B372" s="75"/>
      <c r="C372" s="82"/>
      <c r="D372" s="28"/>
      <c r="E372" s="28"/>
      <c r="F372" s="83"/>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row>
    <row r="373" spans="1:30" ht="15">
      <c r="A373" s="75"/>
      <c r="B373" s="75"/>
      <c r="C373" s="82"/>
      <c r="D373" s="28"/>
      <c r="E373" s="28"/>
      <c r="F373" s="83"/>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row>
    <row r="374" spans="1:30" ht="15">
      <c r="A374" s="75"/>
      <c r="B374" s="75"/>
      <c r="C374" s="82"/>
      <c r="D374" s="28"/>
      <c r="E374" s="28"/>
      <c r="F374" s="83"/>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row>
    <row r="375" spans="1:30" ht="15">
      <c r="A375" s="75"/>
      <c r="B375" s="75"/>
      <c r="C375" s="82"/>
      <c r="D375" s="28"/>
      <c r="E375" s="28"/>
      <c r="F375" s="83"/>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row>
    <row r="376" spans="1:30" ht="15">
      <c r="A376" s="75"/>
      <c r="B376" s="75"/>
      <c r="C376" s="82"/>
      <c r="D376" s="28"/>
      <c r="E376" s="28"/>
      <c r="F376" s="83"/>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row>
    <row r="377" spans="1:30" ht="15">
      <c r="A377" s="75"/>
      <c r="B377" s="75"/>
      <c r="C377" s="82"/>
      <c r="D377" s="28"/>
      <c r="E377" s="28"/>
      <c r="F377" s="83"/>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row>
    <row r="378" spans="1:30" ht="15">
      <c r="A378" s="75"/>
      <c r="B378" s="75"/>
      <c r="C378" s="82"/>
      <c r="D378" s="28"/>
      <c r="E378" s="28"/>
      <c r="F378" s="83"/>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row>
    <row r="379" spans="1:30" ht="15">
      <c r="A379" s="75"/>
      <c r="B379" s="75"/>
      <c r="C379" s="82"/>
      <c r="D379" s="28"/>
      <c r="E379" s="28"/>
      <c r="F379" s="83"/>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row>
    <row r="380" spans="1:30" ht="15">
      <c r="A380" s="75"/>
      <c r="B380" s="75"/>
      <c r="C380" s="82"/>
      <c r="D380" s="28"/>
      <c r="E380" s="28"/>
      <c r="F380" s="83"/>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row>
    <row r="381" spans="1:30" ht="15">
      <c r="A381" s="75"/>
      <c r="B381" s="75"/>
      <c r="C381" s="82"/>
      <c r="D381" s="28"/>
      <c r="E381" s="28"/>
      <c r="F381" s="83"/>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row>
    <row r="382" spans="1:30" ht="15">
      <c r="A382" s="75"/>
      <c r="B382" s="75"/>
      <c r="C382" s="82"/>
      <c r="D382" s="28"/>
      <c r="E382" s="28"/>
      <c r="F382" s="83"/>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row>
    <row r="383" spans="1:30" ht="15">
      <c r="A383" s="75"/>
      <c r="B383" s="75"/>
      <c r="C383" s="82"/>
      <c r="D383" s="28"/>
      <c r="E383" s="28"/>
      <c r="F383" s="83"/>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row>
    <row r="384" spans="1:30" ht="15">
      <c r="A384" s="75"/>
      <c r="B384" s="75"/>
      <c r="C384" s="82"/>
      <c r="D384" s="28"/>
      <c r="E384" s="28"/>
      <c r="F384" s="83"/>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row>
    <row r="385" spans="1:30" ht="15">
      <c r="A385" s="75"/>
      <c r="B385" s="75"/>
      <c r="C385" s="82"/>
      <c r="D385" s="28"/>
      <c r="E385" s="28"/>
      <c r="F385" s="83"/>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row>
    <row r="386" spans="1:30" ht="15">
      <c r="A386" s="75"/>
      <c r="B386" s="75"/>
      <c r="C386" s="82"/>
      <c r="D386" s="28"/>
      <c r="E386" s="28"/>
      <c r="F386" s="83"/>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row>
    <row r="387" spans="1:30" ht="15">
      <c r="A387" s="75"/>
      <c r="B387" s="75"/>
      <c r="C387" s="82"/>
      <c r="D387" s="28"/>
      <c r="E387" s="28"/>
      <c r="F387" s="83"/>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row>
    <row r="388" spans="1:30" ht="15">
      <c r="A388" s="75"/>
      <c r="B388" s="75"/>
      <c r="C388" s="82"/>
      <c r="D388" s="28"/>
      <c r="E388" s="28"/>
      <c r="F388" s="83"/>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row>
    <row r="389" spans="1:30" ht="15">
      <c r="A389" s="75"/>
      <c r="B389" s="75"/>
      <c r="C389" s="82"/>
      <c r="D389" s="28"/>
      <c r="E389" s="28"/>
      <c r="F389" s="83"/>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row>
    <row r="390" spans="1:30" ht="15">
      <c r="A390" s="75"/>
      <c r="B390" s="75"/>
      <c r="C390" s="82"/>
      <c r="D390" s="28"/>
      <c r="E390" s="28"/>
      <c r="F390" s="83"/>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row>
    <row r="391" spans="1:30" ht="15">
      <c r="A391" s="75"/>
      <c r="B391" s="75"/>
      <c r="C391" s="82"/>
      <c r="D391" s="28"/>
      <c r="E391" s="28"/>
      <c r="F391" s="83"/>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row>
    <row r="392" spans="1:30" ht="15">
      <c r="A392" s="75"/>
      <c r="B392" s="75"/>
      <c r="C392" s="82"/>
      <c r="D392" s="28"/>
      <c r="E392" s="28"/>
      <c r="F392" s="83"/>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row>
    <row r="393" spans="1:30" ht="15">
      <c r="A393" s="75"/>
      <c r="B393" s="75"/>
      <c r="C393" s="82"/>
      <c r="D393" s="28"/>
      <c r="E393" s="28"/>
      <c r="F393" s="83"/>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row>
    <row r="394" spans="1:30" ht="15">
      <c r="A394" s="75"/>
      <c r="B394" s="75"/>
      <c r="C394" s="82"/>
      <c r="D394" s="28"/>
      <c r="E394" s="28"/>
      <c r="F394" s="83"/>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row>
    <row r="395" spans="1:30" ht="15">
      <c r="A395" s="75"/>
      <c r="B395" s="75"/>
      <c r="C395" s="82"/>
      <c r="D395" s="28"/>
      <c r="E395" s="28"/>
      <c r="F395" s="83"/>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row>
    <row r="396" spans="1:30" ht="15">
      <c r="A396" s="75"/>
      <c r="B396" s="75"/>
      <c r="C396" s="82"/>
      <c r="D396" s="28"/>
      <c r="E396" s="28"/>
      <c r="F396" s="83"/>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row>
    <row r="397" spans="1:30" ht="15">
      <c r="A397" s="75"/>
      <c r="B397" s="75"/>
      <c r="C397" s="82"/>
      <c r="D397" s="28"/>
      <c r="E397" s="28"/>
      <c r="F397" s="83"/>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row>
    <row r="398" spans="1:30" ht="15">
      <c r="A398" s="75"/>
      <c r="B398" s="75"/>
      <c r="C398" s="82"/>
      <c r="D398" s="28"/>
      <c r="E398" s="28"/>
      <c r="F398" s="83"/>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row>
    <row r="399" spans="1:30" ht="15">
      <c r="A399" s="75"/>
      <c r="B399" s="75"/>
      <c r="C399" s="82"/>
      <c r="D399" s="28"/>
      <c r="E399" s="28"/>
      <c r="F399" s="83"/>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row>
    <row r="400" spans="1:30" ht="15">
      <c r="A400" s="75"/>
      <c r="B400" s="75"/>
      <c r="C400" s="82"/>
      <c r="D400" s="28"/>
      <c r="E400" s="28"/>
      <c r="F400" s="83"/>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row>
    <row r="401" spans="1:30" ht="15">
      <c r="A401" s="75"/>
      <c r="B401" s="75"/>
      <c r="C401" s="82"/>
      <c r="D401" s="28"/>
      <c r="E401" s="28"/>
      <c r="F401" s="83"/>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row>
    <row r="402" spans="1:30" ht="15">
      <c r="A402" s="75"/>
      <c r="B402" s="75"/>
      <c r="C402" s="82"/>
      <c r="D402" s="28"/>
      <c r="E402" s="28"/>
      <c r="F402" s="83"/>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row>
    <row r="403" spans="1:30" ht="15">
      <c r="A403" s="75"/>
      <c r="B403" s="75"/>
      <c r="C403" s="82"/>
      <c r="D403" s="28"/>
      <c r="E403" s="28"/>
      <c r="F403" s="83"/>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row>
    <row r="404" spans="1:30" ht="15">
      <c r="A404" s="75"/>
      <c r="B404" s="75"/>
      <c r="C404" s="82"/>
      <c r="D404" s="28"/>
      <c r="E404" s="28"/>
      <c r="F404" s="83"/>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row>
    <row r="405" spans="1:30" ht="15">
      <c r="A405" s="75"/>
      <c r="B405" s="75"/>
      <c r="C405" s="82"/>
      <c r="D405" s="28"/>
      <c r="E405" s="28"/>
      <c r="F405" s="83"/>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row>
    <row r="406" spans="1:30" ht="15">
      <c r="A406" s="75"/>
      <c r="B406" s="75"/>
      <c r="C406" s="82"/>
      <c r="D406" s="28"/>
      <c r="E406" s="28"/>
      <c r="F406" s="83"/>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row>
    <row r="407" spans="1:30" ht="15">
      <c r="A407" s="75"/>
      <c r="B407" s="75"/>
      <c r="C407" s="82"/>
      <c r="D407" s="28"/>
      <c r="E407" s="28"/>
      <c r="F407" s="83"/>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row>
    <row r="408" spans="1:30" ht="15">
      <c r="A408" s="75"/>
      <c r="B408" s="75"/>
      <c r="C408" s="82"/>
      <c r="D408" s="28"/>
      <c r="E408" s="28"/>
      <c r="F408" s="83"/>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row>
    <row r="409" spans="1:30" ht="15">
      <c r="A409" s="75"/>
      <c r="B409" s="75"/>
      <c r="C409" s="82"/>
      <c r="D409" s="28"/>
      <c r="E409" s="28"/>
      <c r="F409" s="83"/>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row>
    <row r="410" spans="1:30" ht="15">
      <c r="A410" s="75"/>
      <c r="B410" s="75"/>
      <c r="C410" s="82"/>
      <c r="D410" s="28"/>
      <c r="E410" s="28"/>
      <c r="F410" s="83"/>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row>
    <row r="411" spans="1:30" ht="15">
      <c r="A411" s="75"/>
      <c r="B411" s="75"/>
      <c r="C411" s="82"/>
      <c r="D411" s="28"/>
      <c r="E411" s="28"/>
      <c r="F411" s="83"/>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row>
    <row r="412" spans="1:30" ht="15">
      <c r="A412" s="75"/>
      <c r="B412" s="75"/>
      <c r="C412" s="82"/>
      <c r="D412" s="28"/>
      <c r="E412" s="28"/>
      <c r="F412" s="83"/>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row>
    <row r="413" spans="1:30" ht="15">
      <c r="A413" s="75"/>
      <c r="B413" s="75"/>
      <c r="C413" s="82"/>
      <c r="D413" s="28"/>
      <c r="E413" s="28"/>
      <c r="F413" s="83"/>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row>
    <row r="414" spans="1:30" ht="15">
      <c r="A414" s="75"/>
      <c r="B414" s="75"/>
      <c r="C414" s="82"/>
      <c r="D414" s="28"/>
      <c r="E414" s="28"/>
      <c r="F414" s="83"/>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row>
    <row r="415" spans="1:30" ht="15">
      <c r="A415" s="75"/>
      <c r="B415" s="75"/>
      <c r="C415" s="82"/>
      <c r="D415" s="28"/>
      <c r="E415" s="28"/>
      <c r="F415" s="83"/>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row>
    <row r="416" spans="1:30" ht="15">
      <c r="A416" s="75"/>
      <c r="B416" s="75"/>
      <c r="C416" s="82"/>
      <c r="D416" s="28"/>
      <c r="E416" s="28"/>
      <c r="F416" s="83"/>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row>
    <row r="417" spans="1:30" ht="15">
      <c r="A417" s="75"/>
      <c r="B417" s="75"/>
      <c r="C417" s="82"/>
      <c r="D417" s="28"/>
      <c r="E417" s="28"/>
      <c r="F417" s="83"/>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row>
    <row r="418" spans="1:30" ht="15">
      <c r="A418" s="75"/>
      <c r="B418" s="75"/>
      <c r="C418" s="82"/>
      <c r="D418" s="28"/>
      <c r="E418" s="28"/>
      <c r="F418" s="83"/>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row>
    <row r="419" spans="1:30" ht="15">
      <c r="A419" s="75"/>
      <c r="B419" s="75"/>
      <c r="C419" s="82"/>
      <c r="D419" s="28"/>
      <c r="E419" s="28"/>
      <c r="F419" s="83"/>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row>
    <row r="420" spans="1:30" ht="15">
      <c r="A420" s="75"/>
      <c r="B420" s="75"/>
      <c r="C420" s="82"/>
      <c r="D420" s="28"/>
      <c r="E420" s="28"/>
      <c r="F420" s="83"/>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row>
    <row r="421" spans="1:30" ht="15">
      <c r="A421" s="75"/>
      <c r="B421" s="75"/>
      <c r="C421" s="82"/>
      <c r="D421" s="28"/>
      <c r="E421" s="28"/>
      <c r="F421" s="83"/>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row>
    <row r="422" spans="1:30" ht="15">
      <c r="A422" s="75"/>
      <c r="B422" s="75"/>
      <c r="C422" s="82"/>
      <c r="D422" s="28"/>
      <c r="E422" s="28"/>
      <c r="F422" s="83"/>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row>
    <row r="423" spans="1:30" ht="15">
      <c r="A423" s="75"/>
      <c r="B423" s="75"/>
      <c r="C423" s="82"/>
      <c r="D423" s="28"/>
      <c r="E423" s="28"/>
      <c r="F423" s="83"/>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row>
    <row r="424" spans="1:30" ht="15">
      <c r="A424" s="75"/>
      <c r="B424" s="75"/>
      <c r="C424" s="82"/>
      <c r="D424" s="28"/>
      <c r="E424" s="28"/>
      <c r="F424" s="83"/>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row>
    <row r="425" spans="1:30" ht="15">
      <c r="A425" s="75"/>
      <c r="B425" s="75"/>
      <c r="C425" s="82"/>
      <c r="D425" s="28"/>
      <c r="E425" s="28"/>
      <c r="F425" s="83"/>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row>
    <row r="426" spans="1:30" ht="15">
      <c r="A426" s="75"/>
      <c r="B426" s="75"/>
      <c r="C426" s="82"/>
      <c r="D426" s="28"/>
      <c r="E426" s="28"/>
      <c r="F426" s="83"/>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row>
    <row r="427" spans="1:30" ht="15">
      <c r="A427" s="75"/>
      <c r="B427" s="75"/>
      <c r="C427" s="82"/>
      <c r="D427" s="28"/>
      <c r="E427" s="28"/>
      <c r="F427" s="83"/>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row>
    <row r="428" spans="1:30" ht="15">
      <c r="A428" s="75"/>
      <c r="B428" s="75"/>
      <c r="C428" s="82"/>
      <c r="D428" s="28"/>
      <c r="E428" s="28"/>
      <c r="F428" s="83"/>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row>
    <row r="429" spans="1:30" ht="15">
      <c r="A429" s="75"/>
      <c r="B429" s="75"/>
      <c r="C429" s="82"/>
      <c r="D429" s="28"/>
      <c r="E429" s="28"/>
      <c r="F429" s="83"/>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row>
    <row r="430" spans="1:30" ht="15">
      <c r="A430" s="75"/>
      <c r="B430" s="75"/>
      <c r="C430" s="82"/>
      <c r="D430" s="28"/>
      <c r="E430" s="28"/>
      <c r="F430" s="83"/>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row>
    <row r="431" spans="1:30" ht="15">
      <c r="A431" s="75"/>
      <c r="B431" s="75"/>
      <c r="C431" s="82"/>
      <c r="D431" s="28"/>
      <c r="E431" s="28"/>
      <c r="F431" s="83"/>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row>
    <row r="432" spans="1:30" ht="15">
      <c r="A432" s="75"/>
      <c r="B432" s="75"/>
      <c r="C432" s="82"/>
      <c r="D432" s="28"/>
      <c r="E432" s="28"/>
      <c r="F432" s="83"/>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row>
    <row r="433" spans="1:30" ht="15">
      <c r="A433" s="75"/>
      <c r="B433" s="75"/>
      <c r="C433" s="82"/>
      <c r="D433" s="28"/>
      <c r="E433" s="28"/>
      <c r="F433" s="83"/>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row>
    <row r="434" spans="1:30" ht="15">
      <c r="A434" s="75"/>
      <c r="B434" s="75"/>
      <c r="C434" s="82"/>
      <c r="D434" s="28"/>
      <c r="E434" s="28"/>
      <c r="F434" s="83"/>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row>
    <row r="435" spans="1:30" ht="15">
      <c r="A435" s="75"/>
      <c r="B435" s="75"/>
      <c r="C435" s="82"/>
      <c r="D435" s="28"/>
      <c r="E435" s="28"/>
      <c r="F435" s="83"/>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row>
    <row r="436" spans="1:30" ht="15">
      <c r="A436" s="75"/>
      <c r="B436" s="75"/>
      <c r="C436" s="82"/>
      <c r="D436" s="28"/>
      <c r="E436" s="28"/>
      <c r="F436" s="83"/>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row>
    <row r="437" spans="1:30" ht="15">
      <c r="A437" s="75"/>
      <c r="B437" s="75"/>
      <c r="C437" s="82"/>
      <c r="D437" s="28"/>
      <c r="E437" s="28"/>
      <c r="F437" s="83"/>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row>
    <row r="438" spans="1:30" ht="15">
      <c r="A438" s="75"/>
      <c r="B438" s="75"/>
      <c r="C438" s="82"/>
      <c r="D438" s="28"/>
      <c r="E438" s="28"/>
      <c r="F438" s="83"/>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row>
    <row r="439" spans="1:30" ht="15">
      <c r="A439" s="75"/>
      <c r="B439" s="75"/>
      <c r="C439" s="82"/>
      <c r="D439" s="28"/>
      <c r="E439" s="28"/>
      <c r="F439" s="83"/>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row>
    <row r="440" spans="1:30" ht="15">
      <c r="A440" s="75"/>
      <c r="B440" s="75"/>
      <c r="C440" s="82"/>
      <c r="D440" s="28"/>
      <c r="E440" s="28"/>
      <c r="F440" s="83"/>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row>
    <row r="441" spans="1:30" ht="15">
      <c r="A441" s="75"/>
      <c r="B441" s="75"/>
      <c r="C441" s="82"/>
      <c r="D441" s="28"/>
      <c r="E441" s="28"/>
      <c r="F441" s="83"/>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row>
    <row r="442" spans="1:30" ht="15">
      <c r="A442" s="75"/>
      <c r="B442" s="75"/>
      <c r="C442" s="82"/>
      <c r="D442" s="28"/>
      <c r="E442" s="28"/>
      <c r="F442" s="83"/>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row>
    <row r="443" spans="1:30" ht="15">
      <c r="A443" s="75"/>
      <c r="B443" s="75"/>
      <c r="C443" s="82"/>
      <c r="D443" s="28"/>
      <c r="E443" s="28"/>
      <c r="F443" s="83"/>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row>
    <row r="444" spans="1:30" ht="15">
      <c r="A444" s="75"/>
      <c r="B444" s="75"/>
      <c r="C444" s="82"/>
      <c r="D444" s="28"/>
      <c r="E444" s="28"/>
      <c r="F444" s="83"/>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row>
    <row r="445" spans="1:30" ht="15">
      <c r="A445" s="75"/>
      <c r="B445" s="75"/>
      <c r="C445" s="82"/>
      <c r="D445" s="28"/>
      <c r="E445" s="28"/>
      <c r="F445" s="83"/>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row>
    <row r="446" spans="1:30" ht="15">
      <c r="A446" s="75"/>
      <c r="B446" s="75"/>
      <c r="C446" s="82"/>
      <c r="D446" s="28"/>
      <c r="E446" s="28"/>
      <c r="F446" s="83"/>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row>
    <row r="447" spans="1:30" ht="15">
      <c r="A447" s="75"/>
      <c r="B447" s="75"/>
      <c r="C447" s="82"/>
      <c r="D447" s="28"/>
      <c r="E447" s="28"/>
      <c r="F447" s="83"/>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row>
    <row r="448" spans="1:30" ht="15">
      <c r="A448" s="75"/>
      <c r="B448" s="75"/>
      <c r="C448" s="82"/>
      <c r="D448" s="28"/>
      <c r="E448" s="28"/>
      <c r="F448" s="83"/>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row>
    <row r="449" spans="1:30" ht="15">
      <c r="A449" s="75"/>
      <c r="B449" s="75"/>
      <c r="C449" s="82"/>
      <c r="D449" s="28"/>
      <c r="E449" s="28"/>
      <c r="F449" s="83"/>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row>
    <row r="450" spans="1:30" ht="15">
      <c r="A450" s="75"/>
      <c r="B450" s="75"/>
      <c r="C450" s="82"/>
      <c r="D450" s="28"/>
      <c r="E450" s="28"/>
      <c r="F450" s="83"/>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row>
    <row r="451" spans="1:30" ht="15">
      <c r="A451" s="75"/>
      <c r="B451" s="75"/>
      <c r="C451" s="82"/>
      <c r="D451" s="28"/>
      <c r="E451" s="28"/>
      <c r="F451" s="83"/>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row>
    <row r="452" spans="1:30" ht="15">
      <c r="A452" s="75"/>
      <c r="B452" s="75"/>
      <c r="C452" s="82"/>
      <c r="D452" s="28"/>
      <c r="E452" s="28"/>
      <c r="F452" s="83"/>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row>
    <row r="453" spans="1:30" ht="15">
      <c r="A453" s="75"/>
      <c r="B453" s="75"/>
      <c r="C453" s="82"/>
      <c r="D453" s="28"/>
      <c r="E453" s="28"/>
      <c r="F453" s="83"/>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row>
    <row r="454" spans="1:30" ht="15">
      <c r="A454" s="75"/>
      <c r="B454" s="75"/>
      <c r="C454" s="82"/>
      <c r="D454" s="28"/>
      <c r="E454" s="28"/>
      <c r="F454" s="83"/>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row>
    <row r="455" spans="1:30" ht="15">
      <c r="A455" s="75"/>
      <c r="B455" s="75"/>
      <c r="C455" s="82"/>
      <c r="D455" s="28"/>
      <c r="E455" s="28"/>
      <c r="F455" s="83"/>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row>
    <row r="456" spans="1:30" ht="15">
      <c r="A456" s="75"/>
      <c r="B456" s="75"/>
      <c r="C456" s="82"/>
      <c r="D456" s="28"/>
      <c r="E456" s="28"/>
      <c r="F456" s="83"/>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row>
    <row r="457" spans="1:30" ht="15">
      <c r="A457" s="75"/>
      <c r="B457" s="75"/>
      <c r="C457" s="82"/>
      <c r="D457" s="28"/>
      <c r="E457" s="28"/>
      <c r="F457" s="83"/>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row>
    <row r="458" spans="1:30" ht="15">
      <c r="A458" s="75"/>
      <c r="B458" s="75"/>
      <c r="C458" s="82"/>
      <c r="D458" s="28"/>
      <c r="E458" s="28"/>
      <c r="F458" s="83"/>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row>
    <row r="459" spans="1:30" ht="15">
      <c r="A459" s="75"/>
      <c r="B459" s="75"/>
      <c r="C459" s="82"/>
      <c r="D459" s="28"/>
      <c r="E459" s="28"/>
      <c r="F459" s="83"/>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row>
    <row r="460" spans="1:30" ht="15">
      <c r="A460" s="75"/>
      <c r="B460" s="75"/>
      <c r="C460" s="82"/>
      <c r="D460" s="28"/>
      <c r="E460" s="28"/>
      <c r="F460" s="83"/>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row>
    <row r="461" spans="1:30" ht="15">
      <c r="A461" s="75"/>
      <c r="B461" s="75"/>
      <c r="C461" s="82"/>
      <c r="D461" s="28"/>
      <c r="E461" s="28"/>
      <c r="F461" s="83"/>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row>
    <row r="462" spans="1:30" ht="15">
      <c r="A462" s="75"/>
      <c r="B462" s="75"/>
      <c r="C462" s="82"/>
      <c r="D462" s="28"/>
      <c r="E462" s="28"/>
      <c r="F462" s="83"/>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row>
    <row r="463" spans="1:30" ht="15">
      <c r="A463" s="75"/>
      <c r="B463" s="75"/>
      <c r="C463" s="82"/>
      <c r="D463" s="28"/>
      <c r="E463" s="28"/>
      <c r="F463" s="83"/>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row>
    <row r="464" spans="1:30" ht="15">
      <c r="A464" s="75"/>
      <c r="B464" s="75"/>
      <c r="C464" s="82"/>
      <c r="D464" s="28"/>
      <c r="E464" s="28"/>
      <c r="F464" s="83"/>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row>
    <row r="465" spans="1:30" ht="15">
      <c r="A465" s="75"/>
      <c r="B465" s="75"/>
      <c r="C465" s="82"/>
      <c r="D465" s="28"/>
      <c r="E465" s="28"/>
      <c r="F465" s="83"/>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row>
    <row r="466" spans="1:30" ht="15">
      <c r="A466" s="75"/>
      <c r="B466" s="75"/>
      <c r="C466" s="82"/>
      <c r="D466" s="28"/>
      <c r="E466" s="28"/>
      <c r="F466" s="83"/>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row>
    <row r="467" spans="1:30" ht="15">
      <c r="A467" s="75"/>
      <c r="B467" s="75"/>
      <c r="C467" s="82"/>
      <c r="D467" s="28"/>
      <c r="E467" s="28"/>
      <c r="F467" s="83"/>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row>
    <row r="468" spans="1:30" ht="15">
      <c r="A468" s="75"/>
      <c r="B468" s="75"/>
      <c r="C468" s="82"/>
      <c r="D468" s="28"/>
      <c r="E468" s="28"/>
      <c r="F468" s="83"/>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row>
    <row r="469" spans="1:30" ht="15">
      <c r="A469" s="75"/>
      <c r="B469" s="75"/>
      <c r="C469" s="82"/>
      <c r="D469" s="28"/>
      <c r="E469" s="28"/>
      <c r="F469" s="83"/>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row>
    <row r="470" spans="1:30" ht="15">
      <c r="A470" s="75"/>
      <c r="B470" s="75"/>
      <c r="C470" s="82"/>
      <c r="D470" s="28"/>
      <c r="E470" s="28"/>
      <c r="F470" s="83"/>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row>
    <row r="471" spans="1:30" ht="15">
      <c r="A471" s="75"/>
      <c r="B471" s="75"/>
      <c r="C471" s="82"/>
      <c r="D471" s="28"/>
      <c r="E471" s="28"/>
      <c r="F471" s="83"/>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row>
    <row r="472" spans="1:30" ht="15">
      <c r="A472" s="75"/>
      <c r="B472" s="75"/>
      <c r="C472" s="82"/>
      <c r="D472" s="28"/>
      <c r="E472" s="28"/>
      <c r="F472" s="83"/>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row>
    <row r="473" spans="1:30" ht="15">
      <c r="A473" s="75"/>
      <c r="B473" s="75"/>
      <c r="C473" s="82"/>
      <c r="D473" s="28"/>
      <c r="E473" s="28"/>
      <c r="F473" s="83"/>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row>
    <row r="474" spans="1:30" ht="15">
      <c r="A474" s="75"/>
      <c r="B474" s="75"/>
      <c r="C474" s="82"/>
      <c r="D474" s="28"/>
      <c r="E474" s="28"/>
      <c r="F474" s="83"/>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row>
    <row r="475" spans="1:30" ht="15">
      <c r="A475" s="75"/>
      <c r="B475" s="75"/>
      <c r="C475" s="82"/>
      <c r="D475" s="28"/>
      <c r="E475" s="28"/>
      <c r="F475" s="83"/>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row>
    <row r="476" spans="1:30" ht="15">
      <c r="A476" s="75"/>
      <c r="B476" s="75"/>
      <c r="C476" s="82"/>
      <c r="D476" s="28"/>
      <c r="E476" s="28"/>
      <c r="F476" s="83"/>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row>
    <row r="477" spans="1:30" ht="15">
      <c r="A477" s="75"/>
      <c r="B477" s="75"/>
      <c r="C477" s="82"/>
      <c r="D477" s="28"/>
      <c r="E477" s="28"/>
      <c r="F477" s="83"/>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row>
    <row r="478" spans="1:30" ht="15">
      <c r="A478" s="75"/>
      <c r="B478" s="75"/>
      <c r="C478" s="82"/>
      <c r="D478" s="28"/>
      <c r="E478" s="28"/>
      <c r="F478" s="83"/>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row>
    <row r="479" spans="1:30" ht="15">
      <c r="A479" s="75"/>
      <c r="B479" s="75"/>
      <c r="C479" s="82"/>
      <c r="D479" s="28"/>
      <c r="E479" s="28"/>
      <c r="F479" s="83"/>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row>
    <row r="480" spans="1:30" ht="15">
      <c r="A480" s="75"/>
      <c r="B480" s="75"/>
      <c r="C480" s="82"/>
      <c r="D480" s="28"/>
      <c r="E480" s="28"/>
      <c r="F480" s="83"/>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row>
    <row r="481" spans="1:30" ht="15">
      <c r="A481" s="75"/>
      <c r="B481" s="75"/>
      <c r="C481" s="82"/>
      <c r="D481" s="28"/>
      <c r="E481" s="28"/>
      <c r="F481" s="83"/>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row>
    <row r="482" spans="1:30" ht="15">
      <c r="A482" s="75"/>
      <c r="B482" s="75"/>
      <c r="C482" s="82"/>
      <c r="D482" s="28"/>
      <c r="E482" s="28"/>
      <c r="F482" s="83"/>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row>
    <row r="483" spans="1:30" ht="15">
      <c r="A483" s="75"/>
      <c r="B483" s="75"/>
      <c r="C483" s="82"/>
      <c r="D483" s="28"/>
      <c r="E483" s="28"/>
      <c r="F483" s="83"/>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row>
    <row r="484" spans="1:30" ht="15">
      <c r="A484" s="75"/>
      <c r="B484" s="75"/>
      <c r="C484" s="82"/>
      <c r="D484" s="28"/>
      <c r="E484" s="28"/>
      <c r="F484" s="83"/>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row>
    <row r="485" spans="1:30" ht="15">
      <c r="A485" s="75"/>
      <c r="B485" s="75"/>
      <c r="C485" s="82"/>
      <c r="D485" s="28"/>
      <c r="E485" s="28"/>
      <c r="F485" s="83"/>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row>
    <row r="486" spans="1:30" ht="15">
      <c r="A486" s="75"/>
      <c r="B486" s="75"/>
      <c r="C486" s="82"/>
      <c r="D486" s="28"/>
      <c r="E486" s="28"/>
      <c r="F486" s="83"/>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row>
    <row r="487" spans="1:30" ht="15">
      <c r="A487" s="75"/>
      <c r="B487" s="75"/>
      <c r="C487" s="82"/>
      <c r="D487" s="28"/>
      <c r="E487" s="28"/>
      <c r="F487" s="83"/>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row>
    <row r="488" spans="1:30" ht="15">
      <c r="A488" s="75"/>
      <c r="B488" s="75"/>
      <c r="C488" s="82"/>
      <c r="D488" s="28"/>
      <c r="E488" s="28"/>
      <c r="F488" s="83"/>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row>
    <row r="489" spans="1:30" ht="15">
      <c r="A489" s="75"/>
      <c r="B489" s="75"/>
      <c r="C489" s="82"/>
      <c r="D489" s="28"/>
      <c r="E489" s="28"/>
      <c r="F489" s="83"/>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row>
    <row r="490" spans="1:30" ht="15">
      <c r="A490" s="75"/>
      <c r="B490" s="75"/>
      <c r="C490" s="82"/>
      <c r="D490" s="28"/>
      <c r="E490" s="28"/>
      <c r="F490" s="83"/>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row>
    <row r="491" spans="1:30" ht="15">
      <c r="A491" s="75"/>
      <c r="B491" s="75"/>
      <c r="C491" s="82"/>
      <c r="D491" s="28"/>
      <c r="E491" s="28"/>
      <c r="F491" s="83"/>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row>
    <row r="492" spans="1:30" ht="15">
      <c r="A492" s="75"/>
      <c r="B492" s="75"/>
      <c r="C492" s="82"/>
      <c r="D492" s="28"/>
      <c r="E492" s="28"/>
      <c r="F492" s="83"/>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row>
    <row r="493" spans="1:30" ht="15">
      <c r="A493" s="75"/>
      <c r="B493" s="75"/>
      <c r="C493" s="82"/>
      <c r="D493" s="28"/>
      <c r="E493" s="28"/>
      <c r="F493" s="83"/>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row>
    <row r="494" spans="1:30" ht="15">
      <c r="A494" s="75"/>
      <c r="B494" s="75"/>
      <c r="C494" s="82"/>
      <c r="D494" s="28"/>
      <c r="E494" s="28"/>
      <c r="F494" s="83"/>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row>
    <row r="495" spans="1:30" ht="15">
      <c r="A495" s="75"/>
      <c r="B495" s="75"/>
      <c r="C495" s="82"/>
      <c r="D495" s="28"/>
      <c r="E495" s="28"/>
      <c r="F495" s="83"/>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row>
    <row r="496" spans="1:30" ht="15">
      <c r="A496" s="75"/>
      <c r="B496" s="75"/>
      <c r="C496" s="82"/>
      <c r="D496" s="28"/>
      <c r="E496" s="28"/>
      <c r="F496" s="83"/>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row>
    <row r="497" spans="1:30" ht="15">
      <c r="A497" s="75"/>
      <c r="B497" s="75"/>
      <c r="C497" s="82"/>
      <c r="D497" s="28"/>
      <c r="E497" s="28"/>
      <c r="F497" s="83"/>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row>
    <row r="498" spans="1:30" ht="15">
      <c r="A498" s="75"/>
      <c r="B498" s="75"/>
      <c r="C498" s="82"/>
      <c r="D498" s="28"/>
      <c r="E498" s="28"/>
      <c r="F498" s="83"/>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row>
    <row r="499" spans="1:30" ht="15">
      <c r="A499" s="75"/>
      <c r="B499" s="75"/>
      <c r="C499" s="82"/>
      <c r="D499" s="28"/>
      <c r="E499" s="28"/>
      <c r="F499" s="83"/>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row>
    <row r="500" spans="1:30" ht="15">
      <c r="A500" s="75"/>
      <c r="B500" s="75"/>
      <c r="C500" s="82"/>
      <c r="D500" s="28"/>
      <c r="E500" s="28"/>
      <c r="F500" s="83"/>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row>
    <row r="501" spans="1:30" ht="15">
      <c r="A501" s="75"/>
      <c r="B501" s="75"/>
      <c r="C501" s="82"/>
      <c r="D501" s="28"/>
      <c r="E501" s="28"/>
      <c r="F501" s="83"/>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row>
    <row r="502" spans="1:30" ht="15">
      <c r="A502" s="75"/>
      <c r="B502" s="75"/>
      <c r="C502" s="82"/>
      <c r="D502" s="28"/>
      <c r="E502" s="28"/>
      <c r="F502" s="83"/>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row>
    <row r="503" spans="1:30" ht="15">
      <c r="A503" s="75"/>
      <c r="B503" s="75"/>
      <c r="C503" s="82"/>
      <c r="D503" s="28"/>
      <c r="E503" s="28"/>
      <c r="F503" s="83"/>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row>
    <row r="504" spans="1:30" ht="15">
      <c r="A504" s="75"/>
      <c r="B504" s="75"/>
      <c r="C504" s="82"/>
      <c r="D504" s="28"/>
      <c r="E504" s="28"/>
      <c r="F504" s="83"/>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row>
    <row r="505" spans="1:30" ht="15">
      <c r="A505" s="75"/>
      <c r="B505" s="75"/>
      <c r="C505" s="82"/>
      <c r="D505" s="28"/>
      <c r="E505" s="28"/>
      <c r="F505" s="83"/>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row>
    <row r="506" spans="1:30" ht="15">
      <c r="A506" s="75"/>
      <c r="B506" s="75"/>
      <c r="C506" s="82"/>
      <c r="D506" s="28"/>
      <c r="E506" s="28"/>
      <c r="F506" s="83"/>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row>
    <row r="507" spans="1:30" ht="15">
      <c r="A507" s="75"/>
      <c r="B507" s="75"/>
      <c r="C507" s="82"/>
      <c r="D507" s="28"/>
      <c r="E507" s="28"/>
      <c r="F507" s="83"/>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row>
    <row r="508" spans="1:30" ht="15">
      <c r="A508" s="75"/>
      <c r="B508" s="75"/>
      <c r="C508" s="82"/>
      <c r="D508" s="28"/>
      <c r="E508" s="28"/>
      <c r="F508" s="83"/>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row>
    <row r="509" spans="1:30" ht="15">
      <c r="A509" s="75"/>
      <c r="B509" s="75"/>
      <c r="C509" s="82"/>
      <c r="D509" s="28"/>
      <c r="E509" s="28"/>
      <c r="F509" s="83"/>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row>
    <row r="510" spans="1:30" ht="15">
      <c r="A510" s="75"/>
      <c r="B510" s="75"/>
      <c r="C510" s="82"/>
      <c r="D510" s="28"/>
      <c r="E510" s="28"/>
      <c r="F510" s="83"/>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row>
    <row r="511" spans="1:30" ht="15">
      <c r="A511" s="75"/>
      <c r="B511" s="75"/>
      <c r="C511" s="82"/>
      <c r="D511" s="28"/>
      <c r="E511" s="28"/>
      <c r="F511" s="83"/>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row>
    <row r="512" spans="1:30" ht="15">
      <c r="A512" s="75"/>
      <c r="B512" s="75"/>
      <c r="C512" s="82"/>
      <c r="D512" s="28"/>
      <c r="E512" s="28"/>
      <c r="F512" s="83"/>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row>
    <row r="513" spans="1:30" ht="15">
      <c r="A513" s="75"/>
      <c r="B513" s="75"/>
      <c r="C513" s="82"/>
      <c r="D513" s="28"/>
      <c r="E513" s="28"/>
      <c r="F513" s="83"/>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row>
    <row r="514" spans="1:30" ht="15">
      <c r="A514" s="75"/>
      <c r="B514" s="75"/>
      <c r="C514" s="82"/>
      <c r="D514" s="28"/>
      <c r="E514" s="28"/>
      <c r="F514" s="83"/>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row>
    <row r="515" spans="1:30" ht="15">
      <c r="A515" s="75"/>
      <c r="B515" s="75"/>
      <c r="C515" s="82"/>
      <c r="D515" s="28"/>
      <c r="E515" s="28"/>
      <c r="F515" s="83"/>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row>
    <row r="516" spans="1:30" ht="15">
      <c r="A516" s="75"/>
      <c r="B516" s="75"/>
      <c r="C516" s="82"/>
      <c r="D516" s="28"/>
      <c r="E516" s="28"/>
      <c r="F516" s="83"/>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row>
    <row r="517" spans="1:30" ht="15">
      <c r="A517" s="75"/>
      <c r="B517" s="75"/>
      <c r="C517" s="82"/>
      <c r="D517" s="28"/>
      <c r="E517" s="28"/>
      <c r="F517" s="83"/>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row>
    <row r="518" spans="1:30" ht="15">
      <c r="A518" s="75"/>
      <c r="B518" s="75"/>
      <c r="C518" s="82"/>
      <c r="D518" s="28"/>
      <c r="E518" s="28"/>
      <c r="F518" s="83"/>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row>
    <row r="519" spans="1:30" ht="15">
      <c r="A519" s="75"/>
      <c r="B519" s="75"/>
      <c r="C519" s="82"/>
      <c r="D519" s="28"/>
      <c r="E519" s="28"/>
      <c r="F519" s="83"/>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row>
    <row r="520" spans="1:30" ht="15">
      <c r="A520" s="75"/>
      <c r="B520" s="75"/>
      <c r="C520" s="82"/>
      <c r="D520" s="28"/>
      <c r="E520" s="28"/>
      <c r="F520" s="83"/>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row>
    <row r="521" spans="1:30" ht="15">
      <c r="A521" s="75"/>
      <c r="B521" s="75"/>
      <c r="C521" s="82"/>
      <c r="D521" s="28"/>
      <c r="E521" s="28"/>
      <c r="F521" s="83"/>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row>
    <row r="522" spans="1:30" ht="15">
      <c r="A522" s="75"/>
      <c r="B522" s="75"/>
      <c r="C522" s="82"/>
      <c r="D522" s="28"/>
      <c r="E522" s="28"/>
      <c r="F522" s="83"/>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row>
    <row r="523" spans="1:30" ht="15">
      <c r="A523" s="75"/>
      <c r="B523" s="75"/>
      <c r="C523" s="82"/>
      <c r="D523" s="28"/>
      <c r="E523" s="28"/>
      <c r="F523" s="83"/>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row>
    <row r="524" spans="1:30" ht="15">
      <c r="A524" s="75"/>
      <c r="B524" s="75"/>
      <c r="C524" s="82"/>
      <c r="D524" s="28"/>
      <c r="E524" s="28"/>
      <c r="F524" s="83"/>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row>
    <row r="525" spans="1:30" ht="15">
      <c r="A525" s="75"/>
      <c r="B525" s="75"/>
      <c r="C525" s="82"/>
      <c r="D525" s="28"/>
      <c r="E525" s="28"/>
      <c r="F525" s="83"/>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row>
    <row r="526" spans="1:30" ht="15">
      <c r="A526" s="75"/>
      <c r="B526" s="75"/>
      <c r="C526" s="82"/>
      <c r="D526" s="28"/>
      <c r="E526" s="28"/>
      <c r="F526" s="83"/>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row>
    <row r="527" spans="1:30" ht="15">
      <c r="A527" s="75"/>
      <c r="B527" s="75"/>
      <c r="C527" s="82"/>
      <c r="D527" s="28"/>
      <c r="E527" s="28"/>
      <c r="F527" s="83"/>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row>
    <row r="528" spans="1:30" ht="15">
      <c r="A528" s="75"/>
      <c r="B528" s="75"/>
      <c r="C528" s="82"/>
      <c r="D528" s="28"/>
      <c r="E528" s="28"/>
      <c r="F528" s="83"/>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row>
    <row r="529" spans="1:30" ht="15">
      <c r="A529" s="75"/>
      <c r="B529" s="75"/>
      <c r="C529" s="82"/>
      <c r="D529" s="28"/>
      <c r="E529" s="28"/>
      <c r="F529" s="83"/>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row>
    <row r="530" spans="1:30" ht="15">
      <c r="A530" s="75"/>
      <c r="B530" s="75"/>
      <c r="C530" s="82"/>
      <c r="D530" s="28"/>
      <c r="E530" s="28"/>
      <c r="F530" s="83"/>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row>
    <row r="531" spans="1:30" ht="15">
      <c r="A531" s="75"/>
      <c r="B531" s="75"/>
      <c r="C531" s="82"/>
      <c r="D531" s="28"/>
      <c r="E531" s="28"/>
      <c r="F531" s="83"/>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row>
    <row r="532" spans="1:30" ht="15">
      <c r="A532" s="75"/>
      <c r="B532" s="75"/>
      <c r="C532" s="82"/>
      <c r="D532" s="28"/>
      <c r="E532" s="28"/>
      <c r="F532" s="83"/>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row>
    <row r="533" spans="1:30" ht="15">
      <c r="A533" s="75"/>
      <c r="B533" s="75"/>
      <c r="C533" s="82"/>
      <c r="D533" s="28"/>
      <c r="E533" s="28"/>
      <c r="F533" s="83"/>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row>
    <row r="534" spans="1:30" ht="15">
      <c r="A534" s="75"/>
      <c r="B534" s="75"/>
      <c r="C534" s="82"/>
      <c r="D534" s="28"/>
      <c r="E534" s="28"/>
      <c r="F534" s="83"/>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row>
    <row r="535" spans="1:30" ht="15">
      <c r="A535" s="75"/>
      <c r="B535" s="75"/>
      <c r="C535" s="82"/>
      <c r="D535" s="28"/>
      <c r="E535" s="28"/>
      <c r="F535" s="83"/>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row>
    <row r="536" spans="1:30" ht="15">
      <c r="A536" s="75"/>
      <c r="B536" s="75"/>
      <c r="C536" s="82"/>
      <c r="D536" s="28"/>
      <c r="E536" s="28"/>
      <c r="F536" s="83"/>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row>
    <row r="537" spans="1:30" ht="15">
      <c r="A537" s="75"/>
      <c r="B537" s="75"/>
      <c r="C537" s="82"/>
      <c r="D537" s="28"/>
      <c r="E537" s="28"/>
      <c r="F537" s="83"/>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row>
    <row r="538" spans="1:30" ht="15">
      <c r="A538" s="75"/>
      <c r="B538" s="75"/>
      <c r="C538" s="82"/>
      <c r="D538" s="28"/>
      <c r="E538" s="28"/>
      <c r="F538" s="83"/>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row>
    <row r="539" spans="1:30" ht="15">
      <c r="A539" s="75"/>
      <c r="B539" s="75"/>
      <c r="C539" s="82"/>
      <c r="D539" s="28"/>
      <c r="E539" s="28"/>
      <c r="F539" s="83"/>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row>
    <row r="540" spans="1:30" ht="15">
      <c r="A540" s="75"/>
      <c r="B540" s="75"/>
      <c r="C540" s="82"/>
      <c r="D540" s="28"/>
      <c r="E540" s="28"/>
      <c r="F540" s="83"/>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row>
    <row r="541" spans="1:30" ht="15">
      <c r="A541" s="75"/>
      <c r="B541" s="75"/>
      <c r="C541" s="82"/>
      <c r="D541" s="28"/>
      <c r="E541" s="28"/>
      <c r="F541" s="83"/>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row>
    <row r="542" spans="1:30" ht="15">
      <c r="A542" s="75"/>
      <c r="B542" s="75"/>
      <c r="C542" s="82"/>
      <c r="D542" s="28"/>
      <c r="E542" s="28"/>
      <c r="F542" s="83"/>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row>
    <row r="543" spans="1:30" ht="15">
      <c r="A543" s="75"/>
      <c r="B543" s="75"/>
      <c r="C543" s="82"/>
      <c r="D543" s="28"/>
      <c r="E543" s="28"/>
      <c r="F543" s="83"/>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row>
    <row r="544" spans="1:30" ht="15">
      <c r="A544" s="75"/>
      <c r="B544" s="75"/>
      <c r="C544" s="82"/>
      <c r="D544" s="28"/>
      <c r="E544" s="28"/>
      <c r="F544" s="83"/>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row>
    <row r="545" spans="1:30" ht="15">
      <c r="A545" s="75"/>
      <c r="B545" s="75"/>
      <c r="C545" s="82"/>
      <c r="D545" s="28"/>
      <c r="E545" s="28"/>
      <c r="F545" s="83"/>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row>
    <row r="546" spans="1:30" ht="15">
      <c r="A546" s="75"/>
      <c r="B546" s="75"/>
      <c r="C546" s="82"/>
      <c r="D546" s="28"/>
      <c r="E546" s="28"/>
      <c r="F546" s="83"/>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row>
    <row r="547" spans="1:30" ht="15">
      <c r="A547" s="75"/>
      <c r="B547" s="75"/>
      <c r="C547" s="82"/>
      <c r="D547" s="28"/>
      <c r="E547" s="28"/>
      <c r="F547" s="83"/>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row>
    <row r="548" spans="1:30" ht="15">
      <c r="A548" s="75"/>
      <c r="B548" s="75"/>
      <c r="C548" s="82"/>
      <c r="D548" s="28"/>
      <c r="E548" s="28"/>
      <c r="F548" s="83"/>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row>
    <row r="549" spans="1:30" ht="15">
      <c r="A549" s="75"/>
      <c r="B549" s="75"/>
      <c r="C549" s="82"/>
      <c r="D549" s="28"/>
      <c r="E549" s="28"/>
      <c r="F549" s="83"/>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row>
    <row r="550" spans="1:30" ht="15">
      <c r="A550" s="75"/>
      <c r="B550" s="75"/>
      <c r="C550" s="82"/>
      <c r="D550" s="28"/>
      <c r="E550" s="28"/>
      <c r="F550" s="83"/>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row>
    <row r="551" spans="1:30" ht="15">
      <c r="A551" s="75"/>
      <c r="B551" s="75"/>
      <c r="C551" s="82"/>
      <c r="D551" s="28"/>
      <c r="E551" s="28"/>
      <c r="F551" s="83"/>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row>
    <row r="552" spans="1:30" ht="15">
      <c r="A552" s="75"/>
      <c r="B552" s="75"/>
      <c r="C552" s="82"/>
      <c r="D552" s="28"/>
      <c r="E552" s="28"/>
      <c r="F552" s="83"/>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row>
    <row r="553" spans="1:30" ht="15">
      <c r="A553" s="75"/>
      <c r="B553" s="75"/>
      <c r="C553" s="82"/>
      <c r="D553" s="28"/>
      <c r="E553" s="28"/>
      <c r="F553" s="83"/>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row>
    <row r="554" spans="1:30" ht="15">
      <c r="A554" s="75"/>
      <c r="B554" s="75"/>
      <c r="C554" s="82"/>
      <c r="D554" s="28"/>
      <c r="E554" s="28"/>
      <c r="F554" s="83"/>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row>
    <row r="555" spans="1:30" ht="15">
      <c r="A555" s="75"/>
      <c r="B555" s="75"/>
      <c r="C555" s="82"/>
      <c r="D555" s="28"/>
      <c r="E555" s="28"/>
      <c r="F555" s="83"/>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row>
    <row r="556" spans="1:30" ht="15">
      <c r="A556" s="75"/>
      <c r="B556" s="75"/>
      <c r="C556" s="82"/>
      <c r="D556" s="28"/>
      <c r="E556" s="28"/>
      <c r="F556" s="83"/>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row>
    <row r="557" spans="1:30" ht="15">
      <c r="A557" s="75"/>
      <c r="B557" s="75"/>
      <c r="C557" s="82"/>
      <c r="D557" s="28"/>
      <c r="E557" s="28"/>
      <c r="F557" s="83"/>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row>
    <row r="558" spans="1:30" ht="15">
      <c r="A558" s="75"/>
      <c r="B558" s="75"/>
      <c r="C558" s="82"/>
      <c r="D558" s="28"/>
      <c r="E558" s="28"/>
      <c r="F558" s="83"/>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row>
    <row r="559" spans="1:30" ht="15">
      <c r="A559" s="75"/>
      <c r="B559" s="75"/>
      <c r="C559" s="82"/>
      <c r="D559" s="28"/>
      <c r="E559" s="28"/>
      <c r="F559" s="83"/>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row>
    <row r="560" spans="1:30" ht="15">
      <c r="A560" s="75"/>
      <c r="B560" s="75"/>
      <c r="C560" s="82"/>
      <c r="D560" s="28"/>
      <c r="E560" s="28"/>
      <c r="F560" s="83"/>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row>
    <row r="561" spans="1:30" ht="15">
      <c r="A561" s="75"/>
      <c r="B561" s="75"/>
      <c r="C561" s="82"/>
      <c r="D561" s="28"/>
      <c r="E561" s="28"/>
      <c r="F561" s="83"/>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row>
    <row r="562" spans="1:30" ht="15">
      <c r="A562" s="75"/>
      <c r="B562" s="75"/>
      <c r="C562" s="82"/>
      <c r="D562" s="28"/>
      <c r="E562" s="28"/>
      <c r="F562" s="83"/>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row>
    <row r="563" spans="1:30" ht="15">
      <c r="A563" s="75"/>
      <c r="B563" s="75"/>
      <c r="C563" s="82"/>
      <c r="D563" s="28"/>
      <c r="E563" s="28"/>
      <c r="F563" s="83"/>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row>
    <row r="564" spans="1:30" ht="15">
      <c r="A564" s="75"/>
      <c r="B564" s="75"/>
      <c r="C564" s="82"/>
      <c r="D564" s="28"/>
      <c r="E564" s="28"/>
      <c r="F564" s="83"/>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row>
    <row r="565" spans="1:30" ht="15">
      <c r="A565" s="75"/>
      <c r="B565" s="75"/>
      <c r="C565" s="82"/>
      <c r="D565" s="28"/>
      <c r="E565" s="28"/>
      <c r="F565" s="83"/>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row>
    <row r="566" spans="1:30" ht="15">
      <c r="A566" s="75"/>
      <c r="B566" s="75"/>
      <c r="C566" s="82"/>
      <c r="D566" s="28"/>
      <c r="E566" s="28"/>
      <c r="F566" s="83"/>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row>
    <row r="567" spans="1:30" ht="15">
      <c r="A567" s="75"/>
      <c r="B567" s="75"/>
      <c r="C567" s="82"/>
      <c r="D567" s="28"/>
      <c r="E567" s="28"/>
      <c r="F567" s="83"/>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row>
    <row r="568" spans="1:30" ht="15">
      <c r="A568" s="75"/>
      <c r="B568" s="75"/>
      <c r="C568" s="82"/>
      <c r="D568" s="28"/>
      <c r="E568" s="28"/>
      <c r="F568" s="83"/>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row>
    <row r="569" spans="1:30" ht="15">
      <c r="A569" s="75"/>
      <c r="B569" s="75"/>
      <c r="C569" s="82"/>
      <c r="D569" s="28"/>
      <c r="E569" s="28"/>
      <c r="F569" s="83"/>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row>
    <row r="570" spans="1:30" ht="15">
      <c r="A570" s="75"/>
      <c r="B570" s="75"/>
      <c r="C570" s="82"/>
      <c r="D570" s="28"/>
      <c r="E570" s="28"/>
      <c r="F570" s="83"/>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row>
    <row r="571" spans="1:30" ht="15">
      <c r="A571" s="75"/>
      <c r="B571" s="75"/>
      <c r="C571" s="82"/>
      <c r="D571" s="28"/>
      <c r="E571" s="28"/>
      <c r="F571" s="83"/>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row>
    <row r="572" spans="1:30" ht="15">
      <c r="A572" s="75"/>
      <c r="B572" s="75"/>
      <c r="C572" s="82"/>
      <c r="D572" s="28"/>
      <c r="E572" s="28"/>
      <c r="F572" s="83"/>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row>
    <row r="573" spans="1:30" ht="15">
      <c r="A573" s="75"/>
      <c r="B573" s="75"/>
      <c r="C573" s="82"/>
      <c r="D573" s="28"/>
      <c r="E573" s="28"/>
      <c r="F573" s="83"/>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row>
    <row r="574" spans="1:30" ht="15">
      <c r="A574" s="75"/>
      <c r="B574" s="75"/>
      <c r="C574" s="82"/>
      <c r="D574" s="28"/>
      <c r="E574" s="28"/>
      <c r="F574" s="83"/>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row>
    <row r="575" spans="1:30" ht="15">
      <c r="A575" s="75"/>
      <c r="B575" s="75"/>
      <c r="C575" s="82"/>
      <c r="D575" s="28"/>
      <c r="E575" s="28"/>
      <c r="F575" s="83"/>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row>
    <row r="576" spans="1:30" ht="15">
      <c r="A576" s="75"/>
      <c r="B576" s="75"/>
      <c r="C576" s="82"/>
      <c r="D576" s="28"/>
      <c r="E576" s="28"/>
      <c r="F576" s="83"/>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row>
    <row r="577" spans="1:30" ht="15">
      <c r="A577" s="75"/>
      <c r="B577" s="75"/>
      <c r="C577" s="82"/>
      <c r="D577" s="28"/>
      <c r="E577" s="28"/>
      <c r="F577" s="83"/>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row>
    <row r="578" spans="1:30" ht="15">
      <c r="A578" s="75"/>
      <c r="B578" s="75"/>
      <c r="C578" s="82"/>
      <c r="D578" s="28"/>
      <c r="E578" s="28"/>
      <c r="F578" s="83"/>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row>
    <row r="579" spans="1:30" ht="15">
      <c r="A579" s="75"/>
      <c r="B579" s="75"/>
      <c r="C579" s="82"/>
      <c r="D579" s="28"/>
      <c r="E579" s="28"/>
      <c r="F579" s="83"/>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row>
    <row r="580" spans="1:30" ht="15">
      <c r="A580" s="75"/>
      <c r="B580" s="75"/>
      <c r="C580" s="82"/>
      <c r="D580" s="28"/>
      <c r="E580" s="28"/>
      <c r="F580" s="83"/>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row>
    <row r="581" spans="1:30" ht="15">
      <c r="A581" s="75"/>
      <c r="B581" s="75"/>
      <c r="C581" s="82"/>
      <c r="D581" s="28"/>
      <c r="E581" s="28"/>
      <c r="F581" s="83"/>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row>
    <row r="582" spans="1:30" ht="15">
      <c r="A582" s="75"/>
      <c r="B582" s="75"/>
      <c r="C582" s="82"/>
      <c r="D582" s="28"/>
      <c r="E582" s="28"/>
      <c r="F582" s="83"/>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row>
    <row r="583" spans="1:30" ht="15">
      <c r="A583" s="75"/>
      <c r="B583" s="75"/>
      <c r="C583" s="82"/>
      <c r="D583" s="28"/>
      <c r="E583" s="28"/>
      <c r="F583" s="83"/>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row>
    <row r="584" spans="1:30" ht="15">
      <c r="A584" s="75"/>
      <c r="B584" s="75"/>
      <c r="C584" s="82"/>
      <c r="D584" s="28"/>
      <c r="E584" s="28"/>
      <c r="F584" s="83"/>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row>
    <row r="585" spans="1:30" ht="15">
      <c r="A585" s="75"/>
      <c r="B585" s="75"/>
      <c r="C585" s="82"/>
      <c r="D585" s="28"/>
      <c r="E585" s="28"/>
      <c r="F585" s="83"/>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row>
    <row r="586" spans="1:30" ht="15">
      <c r="A586" s="75"/>
      <c r="B586" s="75"/>
      <c r="C586" s="82"/>
      <c r="D586" s="28"/>
      <c r="E586" s="28"/>
      <c r="F586" s="83"/>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row>
    <row r="587" spans="1:30" ht="15">
      <c r="A587" s="75"/>
      <c r="B587" s="75"/>
      <c r="C587" s="82"/>
      <c r="D587" s="28"/>
      <c r="E587" s="28"/>
      <c r="F587" s="83"/>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row>
    <row r="588" spans="1:30" ht="15">
      <c r="A588" s="75"/>
      <c r="B588" s="75"/>
      <c r="C588" s="82"/>
      <c r="D588" s="28"/>
      <c r="E588" s="28"/>
      <c r="F588" s="83"/>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row>
    <row r="589" spans="1:30" ht="15">
      <c r="A589" s="75"/>
      <c r="B589" s="75"/>
      <c r="C589" s="82"/>
      <c r="D589" s="28"/>
      <c r="E589" s="28"/>
      <c r="F589" s="83"/>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row>
    <row r="590" spans="1:30" ht="15">
      <c r="A590" s="75"/>
      <c r="B590" s="75"/>
      <c r="C590" s="82"/>
      <c r="D590" s="28"/>
      <c r="E590" s="28"/>
      <c r="F590" s="83"/>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row>
    <row r="591" spans="1:30" ht="15">
      <c r="A591" s="75"/>
      <c r="B591" s="75"/>
      <c r="C591" s="82"/>
      <c r="D591" s="28"/>
      <c r="E591" s="28"/>
      <c r="F591" s="83"/>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row>
    <row r="592" spans="1:30" ht="15">
      <c r="A592" s="75"/>
      <c r="B592" s="75"/>
      <c r="C592" s="82"/>
      <c r="D592" s="28"/>
      <c r="E592" s="28"/>
      <c r="F592" s="83"/>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row>
    <row r="593" spans="1:30" ht="15">
      <c r="A593" s="75"/>
      <c r="B593" s="75"/>
      <c r="C593" s="82"/>
      <c r="D593" s="28"/>
      <c r="E593" s="28"/>
      <c r="F593" s="83"/>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row>
    <row r="594" spans="1:30" ht="15">
      <c r="A594" s="75"/>
      <c r="B594" s="75"/>
      <c r="C594" s="82"/>
      <c r="D594" s="28"/>
      <c r="E594" s="28"/>
      <c r="F594" s="83"/>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row>
    <row r="595" spans="1:30" ht="15">
      <c r="A595" s="75"/>
      <c r="B595" s="75"/>
      <c r="C595" s="82"/>
      <c r="D595" s="28"/>
      <c r="E595" s="28"/>
      <c r="F595" s="83"/>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row>
    <row r="596" spans="1:30" ht="15">
      <c r="A596" s="75"/>
      <c r="B596" s="75"/>
      <c r="C596" s="82"/>
      <c r="D596" s="28"/>
      <c r="E596" s="28"/>
      <c r="F596" s="83"/>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row>
    <row r="597" spans="1:30" ht="15">
      <c r="A597" s="75"/>
      <c r="B597" s="75"/>
      <c r="C597" s="82"/>
      <c r="D597" s="28"/>
      <c r="E597" s="28"/>
      <c r="F597" s="83"/>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row>
    <row r="598" spans="1:30" ht="15">
      <c r="A598" s="75"/>
      <c r="B598" s="75"/>
      <c r="C598" s="82"/>
      <c r="D598" s="28"/>
      <c r="E598" s="28"/>
      <c r="F598" s="83"/>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row>
    <row r="599" spans="1:30" ht="15">
      <c r="A599" s="75"/>
      <c r="B599" s="75"/>
      <c r="C599" s="82"/>
      <c r="D599" s="28"/>
      <c r="E599" s="28"/>
      <c r="F599" s="83"/>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row>
    <row r="600" spans="1:30" ht="15">
      <c r="A600" s="75"/>
      <c r="B600" s="75"/>
      <c r="C600" s="82"/>
      <c r="D600" s="28"/>
      <c r="E600" s="28"/>
      <c r="F600" s="83"/>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row>
    <row r="601" spans="1:30" ht="15">
      <c r="A601" s="75"/>
      <c r="B601" s="75"/>
      <c r="C601" s="82"/>
      <c r="D601" s="28"/>
      <c r="E601" s="28"/>
      <c r="F601" s="83"/>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row>
    <row r="602" spans="1:30" ht="15">
      <c r="A602" s="75"/>
      <c r="B602" s="75"/>
      <c r="C602" s="82"/>
      <c r="D602" s="28"/>
      <c r="E602" s="28"/>
      <c r="F602" s="83"/>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row>
    <row r="603" spans="1:30" ht="15">
      <c r="A603" s="75"/>
      <c r="B603" s="75"/>
      <c r="C603" s="82"/>
      <c r="D603" s="28"/>
      <c r="E603" s="28"/>
      <c r="F603" s="83"/>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row>
    <row r="604" spans="1:30" ht="15">
      <c r="A604" s="75"/>
      <c r="B604" s="75"/>
      <c r="C604" s="82"/>
      <c r="D604" s="28"/>
      <c r="E604" s="28"/>
      <c r="F604" s="83"/>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row>
    <row r="605" spans="1:30" ht="15">
      <c r="A605" s="75"/>
      <c r="B605" s="75"/>
      <c r="C605" s="82"/>
      <c r="D605" s="28"/>
      <c r="E605" s="28"/>
      <c r="F605" s="83"/>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row>
    <row r="606" spans="1:30" ht="15">
      <c r="A606" s="75"/>
      <c r="B606" s="75"/>
      <c r="C606" s="82"/>
      <c r="D606" s="28"/>
      <c r="E606" s="28"/>
      <c r="F606" s="83"/>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row>
    <row r="607" spans="1:30" ht="15">
      <c r="A607" s="75"/>
      <c r="B607" s="75"/>
      <c r="C607" s="82"/>
      <c r="D607" s="28"/>
      <c r="E607" s="28"/>
      <c r="F607" s="83"/>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row>
    <row r="608" spans="1:30" ht="15">
      <c r="A608" s="75"/>
      <c r="B608" s="75"/>
      <c r="C608" s="82"/>
      <c r="D608" s="28"/>
      <c r="E608" s="28"/>
      <c r="F608" s="83"/>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row>
    <row r="609" spans="1:30" ht="15">
      <c r="A609" s="75"/>
      <c r="B609" s="75"/>
      <c r="C609" s="82"/>
      <c r="D609" s="28"/>
      <c r="E609" s="28"/>
      <c r="F609" s="83"/>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row>
    <row r="610" spans="1:30" ht="15">
      <c r="A610" s="75"/>
      <c r="B610" s="75"/>
      <c r="C610" s="82"/>
      <c r="D610" s="28"/>
      <c r="E610" s="28"/>
      <c r="F610" s="83"/>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row>
    <row r="611" spans="1:30" ht="15">
      <c r="A611" s="75"/>
      <c r="B611" s="75"/>
      <c r="C611" s="82"/>
      <c r="D611" s="28"/>
      <c r="E611" s="28"/>
      <c r="F611" s="83"/>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row>
    <row r="612" spans="1:30" ht="15">
      <c r="A612" s="75"/>
      <c r="B612" s="75"/>
      <c r="C612" s="82"/>
      <c r="D612" s="28"/>
      <c r="E612" s="28"/>
      <c r="F612" s="83"/>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row>
    <row r="613" spans="1:30" ht="15">
      <c r="A613" s="75"/>
      <c r="B613" s="75"/>
      <c r="C613" s="82"/>
      <c r="D613" s="28"/>
      <c r="E613" s="28"/>
      <c r="F613" s="83"/>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row>
    <row r="614" spans="1:30" ht="15">
      <c r="A614" s="75"/>
      <c r="B614" s="75"/>
      <c r="C614" s="82"/>
      <c r="D614" s="28"/>
      <c r="E614" s="28"/>
      <c r="F614" s="83"/>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row>
    <row r="615" spans="1:30" ht="15">
      <c r="A615" s="75"/>
      <c r="B615" s="75"/>
      <c r="C615" s="82"/>
      <c r="D615" s="28"/>
      <c r="E615" s="28"/>
      <c r="F615" s="83"/>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row>
    <row r="616" spans="1:30" ht="15">
      <c r="A616" s="75"/>
      <c r="B616" s="75"/>
      <c r="C616" s="82"/>
      <c r="D616" s="28"/>
      <c r="E616" s="28"/>
      <c r="F616" s="83"/>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row>
    <row r="617" spans="1:30" ht="15">
      <c r="A617" s="75"/>
      <c r="B617" s="75"/>
      <c r="C617" s="82"/>
      <c r="D617" s="28"/>
      <c r="E617" s="28"/>
      <c r="F617" s="83"/>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row>
    <row r="618" spans="1:30" ht="15">
      <c r="A618" s="75"/>
      <c r="B618" s="75"/>
      <c r="C618" s="82"/>
      <c r="D618" s="28"/>
      <c r="E618" s="28"/>
      <c r="F618" s="83"/>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row>
    <row r="619" spans="1:30" ht="15">
      <c r="A619" s="75"/>
      <c r="B619" s="75"/>
      <c r="C619" s="82"/>
      <c r="D619" s="28"/>
      <c r="E619" s="28"/>
      <c r="F619" s="83"/>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row>
    <row r="620" spans="1:30" ht="15">
      <c r="A620" s="75"/>
      <c r="B620" s="75"/>
      <c r="C620" s="82"/>
      <c r="D620" s="28"/>
      <c r="E620" s="28"/>
      <c r="F620" s="83"/>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row>
    <row r="621" spans="1:30" ht="15">
      <c r="A621" s="75"/>
      <c r="B621" s="75"/>
      <c r="C621" s="82"/>
      <c r="D621" s="28"/>
      <c r="E621" s="28"/>
      <c r="F621" s="83"/>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row>
    <row r="622" spans="1:30" ht="15">
      <c r="A622" s="75"/>
      <c r="B622" s="75"/>
      <c r="C622" s="82"/>
      <c r="D622" s="28"/>
      <c r="E622" s="28"/>
      <c r="F622" s="83"/>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row>
    <row r="623" spans="1:30" ht="15">
      <c r="A623" s="75"/>
      <c r="B623" s="75"/>
      <c r="C623" s="82"/>
      <c r="D623" s="28"/>
      <c r="E623" s="28"/>
      <c r="F623" s="83"/>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row>
    <row r="624" spans="1:30" ht="15">
      <c r="A624" s="75"/>
      <c r="B624" s="75"/>
      <c r="C624" s="82"/>
      <c r="D624" s="28"/>
      <c r="E624" s="28"/>
      <c r="F624" s="83"/>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row>
    <row r="625" spans="1:30" ht="15">
      <c r="A625" s="75"/>
      <c r="B625" s="75"/>
      <c r="C625" s="82"/>
      <c r="D625" s="28"/>
      <c r="E625" s="28"/>
      <c r="F625" s="83"/>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row>
    <row r="626" spans="1:30" ht="15">
      <c r="A626" s="75"/>
      <c r="B626" s="75"/>
      <c r="C626" s="82"/>
      <c r="D626" s="28"/>
      <c r="E626" s="28"/>
      <c r="F626" s="83"/>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row>
    <row r="627" spans="1:30" ht="15">
      <c r="A627" s="75"/>
      <c r="B627" s="75"/>
      <c r="C627" s="82"/>
      <c r="D627" s="28"/>
      <c r="E627" s="28"/>
      <c r="F627" s="83"/>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row>
    <row r="628" spans="1:30" ht="15">
      <c r="A628" s="75"/>
      <c r="B628" s="75"/>
      <c r="C628" s="82"/>
      <c r="D628" s="28"/>
      <c r="E628" s="28"/>
      <c r="F628" s="83"/>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row>
    <row r="629" spans="1:30" ht="15">
      <c r="A629" s="75"/>
      <c r="B629" s="75"/>
      <c r="C629" s="82"/>
      <c r="D629" s="28"/>
      <c r="E629" s="28"/>
      <c r="F629" s="83"/>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row>
    <row r="630" spans="1:30" ht="15">
      <c r="A630" s="75"/>
      <c r="B630" s="75"/>
      <c r="C630" s="82"/>
      <c r="D630" s="28"/>
      <c r="E630" s="28"/>
      <c r="F630" s="83"/>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row>
    <row r="631" spans="1:30" ht="15">
      <c r="A631" s="75"/>
      <c r="B631" s="75"/>
      <c r="C631" s="82"/>
      <c r="D631" s="28"/>
      <c r="E631" s="28"/>
      <c r="F631" s="83"/>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row>
    <row r="632" spans="1:30" ht="15">
      <c r="A632" s="75"/>
      <c r="B632" s="75"/>
      <c r="C632" s="82"/>
      <c r="D632" s="28"/>
      <c r="E632" s="28"/>
      <c r="F632" s="83"/>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row>
    <row r="633" spans="1:30" ht="15">
      <c r="A633" s="75"/>
      <c r="B633" s="75"/>
      <c r="C633" s="82"/>
      <c r="D633" s="28"/>
      <c r="E633" s="28"/>
      <c r="F633" s="83"/>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row>
    <row r="634" spans="1:30" ht="15">
      <c r="A634" s="75"/>
      <c r="B634" s="75"/>
      <c r="C634" s="82"/>
      <c r="D634" s="28"/>
      <c r="E634" s="28"/>
      <c r="F634" s="83"/>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row>
    <row r="635" spans="1:30" ht="15">
      <c r="A635" s="75"/>
      <c r="B635" s="75"/>
      <c r="C635" s="82"/>
      <c r="D635" s="28"/>
      <c r="E635" s="28"/>
      <c r="F635" s="83"/>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row>
    <row r="636" spans="1:30" ht="15">
      <c r="A636" s="75"/>
      <c r="B636" s="75"/>
      <c r="C636" s="82"/>
      <c r="D636" s="28"/>
      <c r="E636" s="28"/>
      <c r="F636" s="83"/>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row>
    <row r="637" spans="1:30" ht="15">
      <c r="A637" s="75"/>
      <c r="B637" s="75"/>
      <c r="C637" s="82"/>
      <c r="D637" s="28"/>
      <c r="E637" s="28"/>
      <c r="F637" s="83"/>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row>
    <row r="638" spans="1:30" ht="15">
      <c r="A638" s="75"/>
      <c r="B638" s="75"/>
      <c r="C638" s="82"/>
      <c r="D638" s="28"/>
      <c r="E638" s="28"/>
      <c r="F638" s="83"/>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row>
    <row r="639" spans="1:30" ht="15">
      <c r="A639" s="75"/>
      <c r="B639" s="75"/>
      <c r="C639" s="82"/>
      <c r="D639" s="28"/>
      <c r="E639" s="28"/>
      <c r="F639" s="83"/>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row>
    <row r="640" spans="1:30" ht="15">
      <c r="A640" s="75"/>
      <c r="B640" s="75"/>
      <c r="C640" s="82"/>
      <c r="D640" s="28"/>
      <c r="E640" s="28"/>
      <c r="F640" s="83"/>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row>
    <row r="641" spans="1:30" ht="15">
      <c r="A641" s="75"/>
      <c r="B641" s="75"/>
      <c r="C641" s="82"/>
      <c r="D641" s="28"/>
      <c r="E641" s="28"/>
      <c r="F641" s="83"/>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row>
    <row r="642" spans="1:30" ht="15">
      <c r="A642" s="75"/>
      <c r="B642" s="75"/>
      <c r="C642" s="82"/>
      <c r="D642" s="28"/>
      <c r="E642" s="28"/>
      <c r="F642" s="83"/>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row>
    <row r="643" spans="1:30" ht="15">
      <c r="A643" s="75"/>
      <c r="B643" s="75"/>
      <c r="C643" s="82"/>
      <c r="D643" s="28"/>
      <c r="E643" s="28"/>
      <c r="F643" s="83"/>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row>
    <row r="644" spans="1:30" ht="15">
      <c r="A644" s="75"/>
      <c r="B644" s="75"/>
      <c r="C644" s="82"/>
      <c r="D644" s="28"/>
      <c r="E644" s="28"/>
      <c r="F644" s="83"/>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row>
    <row r="645" spans="1:30" ht="15">
      <c r="A645" s="75"/>
      <c r="B645" s="75"/>
      <c r="C645" s="82"/>
      <c r="D645" s="28"/>
      <c r="E645" s="28"/>
      <c r="F645" s="83"/>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row>
    <row r="646" spans="1:30" ht="15">
      <c r="A646" s="75"/>
      <c r="B646" s="75"/>
      <c r="C646" s="82"/>
      <c r="D646" s="28"/>
      <c r="E646" s="28"/>
      <c r="F646" s="83"/>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row>
    <row r="647" spans="1:30" ht="15">
      <c r="A647" s="75"/>
      <c r="B647" s="75"/>
      <c r="C647" s="82"/>
      <c r="D647" s="28"/>
      <c r="E647" s="28"/>
      <c r="F647" s="83"/>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row>
    <row r="648" spans="1:30" ht="15">
      <c r="A648" s="75"/>
      <c r="B648" s="75"/>
      <c r="C648" s="82"/>
      <c r="D648" s="28"/>
      <c r="E648" s="28"/>
      <c r="F648" s="83"/>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row>
    <row r="649" spans="1:30" ht="15">
      <c r="A649" s="75"/>
      <c r="B649" s="75"/>
      <c r="C649" s="82"/>
      <c r="D649" s="28"/>
      <c r="E649" s="28"/>
      <c r="F649" s="83"/>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row>
    <row r="650" spans="1:30" ht="15">
      <c r="A650" s="75"/>
      <c r="B650" s="75"/>
      <c r="C650" s="82"/>
      <c r="D650" s="28"/>
      <c r="E650" s="28"/>
      <c r="F650" s="83"/>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row>
    <row r="651" spans="1:30" ht="15">
      <c r="A651" s="75"/>
      <c r="B651" s="75"/>
      <c r="C651" s="82"/>
      <c r="D651" s="28"/>
      <c r="E651" s="28"/>
      <c r="F651" s="83"/>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row>
    <row r="652" spans="1:30" ht="15">
      <c r="A652" s="75"/>
      <c r="B652" s="75"/>
      <c r="C652" s="82"/>
      <c r="D652" s="28"/>
      <c r="E652" s="28"/>
      <c r="F652" s="83"/>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row>
    <row r="653" spans="1:30" ht="15">
      <c r="A653" s="75"/>
      <c r="B653" s="75"/>
      <c r="C653" s="82"/>
      <c r="D653" s="28"/>
      <c r="E653" s="28"/>
      <c r="F653" s="83"/>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row>
    <row r="654" spans="1:30" ht="15">
      <c r="A654" s="75"/>
      <c r="B654" s="75"/>
      <c r="C654" s="82"/>
      <c r="D654" s="28"/>
      <c r="E654" s="28"/>
      <c r="F654" s="83"/>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row>
    <row r="655" spans="1:30" ht="15">
      <c r="A655" s="75"/>
      <c r="B655" s="75"/>
      <c r="C655" s="82"/>
      <c r="D655" s="28"/>
      <c r="E655" s="28"/>
      <c r="F655" s="83"/>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row>
    <row r="656" spans="1:30" ht="15">
      <c r="A656" s="75"/>
      <c r="B656" s="75"/>
      <c r="C656" s="82"/>
      <c r="D656" s="28"/>
      <c r="E656" s="28"/>
      <c r="F656" s="83"/>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row>
    <row r="657" spans="1:30" ht="15">
      <c r="A657" s="75"/>
      <c r="B657" s="75"/>
      <c r="C657" s="82"/>
      <c r="D657" s="28"/>
      <c r="E657" s="28"/>
      <c r="F657" s="83"/>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row>
    <row r="658" spans="1:30" ht="15">
      <c r="A658" s="75"/>
      <c r="B658" s="75"/>
      <c r="C658" s="82"/>
      <c r="D658" s="28"/>
      <c r="E658" s="28"/>
      <c r="F658" s="83"/>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row>
    <row r="659" spans="1:30" ht="15">
      <c r="A659" s="75"/>
      <c r="B659" s="75"/>
      <c r="C659" s="82"/>
      <c r="D659" s="28"/>
      <c r="E659" s="28"/>
      <c r="F659" s="83"/>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row>
    <row r="660" spans="1:30" ht="15">
      <c r="A660" s="75"/>
      <c r="B660" s="75"/>
      <c r="C660" s="82"/>
      <c r="D660" s="28"/>
      <c r="E660" s="28"/>
      <c r="F660" s="83"/>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row>
    <row r="661" spans="1:30" ht="15">
      <c r="A661" s="75"/>
      <c r="B661" s="75"/>
      <c r="C661" s="82"/>
      <c r="D661" s="28"/>
      <c r="E661" s="28"/>
      <c r="F661" s="83"/>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row>
    <row r="662" spans="1:30" ht="15">
      <c r="A662" s="75"/>
      <c r="B662" s="75"/>
      <c r="C662" s="82"/>
      <c r="D662" s="28"/>
      <c r="E662" s="28"/>
      <c r="F662" s="83"/>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row>
    <row r="663" spans="1:30" ht="15">
      <c r="A663" s="75"/>
      <c r="B663" s="75"/>
      <c r="C663" s="82"/>
      <c r="D663" s="28"/>
      <c r="E663" s="28"/>
      <c r="F663" s="83"/>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row>
    <row r="664" spans="1:30" ht="15">
      <c r="A664" s="75"/>
      <c r="B664" s="75"/>
      <c r="C664" s="82"/>
      <c r="D664" s="28"/>
      <c r="E664" s="28"/>
      <c r="F664" s="83"/>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row>
    <row r="665" spans="1:30" ht="15">
      <c r="A665" s="75"/>
      <c r="B665" s="75"/>
      <c r="C665" s="82"/>
      <c r="D665" s="28"/>
      <c r="E665" s="28"/>
      <c r="F665" s="83"/>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row>
    <row r="666" spans="1:30" ht="15">
      <c r="A666" s="75"/>
      <c r="B666" s="75"/>
      <c r="C666" s="82"/>
      <c r="D666" s="28"/>
      <c r="E666" s="28"/>
      <c r="F666" s="83"/>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row>
    <row r="667" spans="1:30" ht="15">
      <c r="A667" s="75"/>
      <c r="B667" s="75"/>
      <c r="C667" s="82"/>
      <c r="D667" s="28"/>
      <c r="E667" s="28"/>
      <c r="F667" s="83"/>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row>
    <row r="668" spans="1:30" ht="15">
      <c r="A668" s="75"/>
      <c r="B668" s="75"/>
      <c r="C668" s="82"/>
      <c r="D668" s="28"/>
      <c r="E668" s="28"/>
      <c r="F668" s="83"/>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row>
    <row r="669" spans="1:30" ht="15">
      <c r="A669" s="75"/>
      <c r="B669" s="75"/>
      <c r="C669" s="82"/>
      <c r="D669" s="28"/>
      <c r="E669" s="28"/>
      <c r="F669" s="83"/>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row>
    <row r="670" spans="1:30" ht="15">
      <c r="A670" s="75"/>
      <c r="B670" s="75"/>
      <c r="C670" s="82"/>
      <c r="D670" s="28"/>
      <c r="E670" s="28"/>
      <c r="F670" s="83"/>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row>
    <row r="671" spans="1:30" ht="15">
      <c r="A671" s="75"/>
      <c r="B671" s="75"/>
      <c r="C671" s="82"/>
      <c r="D671" s="28"/>
      <c r="E671" s="28"/>
      <c r="F671" s="83"/>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row>
    <row r="672" spans="1:30" ht="15">
      <c r="A672" s="75"/>
      <c r="B672" s="75"/>
      <c r="C672" s="82"/>
      <c r="D672" s="28"/>
      <c r="E672" s="28"/>
      <c r="F672" s="83"/>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row>
    <row r="673" spans="1:30" ht="15">
      <c r="A673" s="75"/>
      <c r="B673" s="75"/>
      <c r="C673" s="82"/>
      <c r="D673" s="28"/>
      <c r="E673" s="28"/>
      <c r="F673" s="83"/>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row>
    <row r="674" spans="1:30" ht="15">
      <c r="A674" s="75"/>
      <c r="B674" s="75"/>
      <c r="C674" s="82"/>
      <c r="D674" s="28"/>
      <c r="E674" s="28"/>
      <c r="F674" s="83"/>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row>
    <row r="675" spans="1:30" ht="15">
      <c r="A675" s="75"/>
      <c r="B675" s="75"/>
      <c r="C675" s="82"/>
      <c r="D675" s="28"/>
      <c r="E675" s="28"/>
      <c r="F675" s="83"/>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row>
    <row r="676" spans="1:30" ht="15">
      <c r="A676" s="75"/>
      <c r="B676" s="75"/>
      <c r="C676" s="82"/>
      <c r="D676" s="28"/>
      <c r="E676" s="28"/>
      <c r="F676" s="83"/>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row>
    <row r="677" spans="1:30" ht="15">
      <c r="A677" s="75"/>
      <c r="B677" s="75"/>
      <c r="C677" s="82"/>
      <c r="D677" s="28"/>
      <c r="E677" s="28"/>
      <c r="F677" s="83"/>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row>
    <row r="678" spans="1:30" ht="15">
      <c r="A678" s="75"/>
      <c r="B678" s="75"/>
      <c r="C678" s="82"/>
      <c r="D678" s="28"/>
      <c r="E678" s="28"/>
      <c r="F678" s="83"/>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row>
    <row r="679" spans="1:30" ht="15">
      <c r="A679" s="75"/>
      <c r="B679" s="75"/>
      <c r="C679" s="82"/>
      <c r="D679" s="28"/>
      <c r="E679" s="28"/>
      <c r="F679" s="83"/>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row>
    <row r="680" spans="1:30" ht="15">
      <c r="A680" s="75"/>
      <c r="B680" s="75"/>
      <c r="C680" s="82"/>
      <c r="D680" s="28"/>
      <c r="E680" s="28"/>
      <c r="F680" s="83"/>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row>
    <row r="681" spans="1:30" ht="15">
      <c r="A681" s="75"/>
      <c r="B681" s="75"/>
      <c r="C681" s="82"/>
      <c r="D681" s="28"/>
      <c r="E681" s="28"/>
      <c r="F681" s="83"/>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row>
    <row r="682" spans="1:30" ht="15">
      <c r="A682" s="75"/>
      <c r="B682" s="75"/>
      <c r="C682" s="82"/>
      <c r="D682" s="28"/>
      <c r="E682" s="28"/>
      <c r="F682" s="83"/>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row>
    <row r="683" spans="1:30" ht="15">
      <c r="A683" s="75"/>
      <c r="B683" s="75"/>
      <c r="C683" s="82"/>
      <c r="D683" s="28"/>
      <c r="E683" s="28"/>
      <c r="F683" s="83"/>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row>
    <row r="684" spans="1:30" ht="15">
      <c r="A684" s="75"/>
      <c r="B684" s="75"/>
      <c r="C684" s="82"/>
      <c r="D684" s="28"/>
      <c r="E684" s="28"/>
      <c r="F684" s="83"/>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row>
    <row r="685" spans="1:30" ht="15">
      <c r="A685" s="75"/>
      <c r="B685" s="75"/>
      <c r="C685" s="82"/>
      <c r="D685" s="28"/>
      <c r="E685" s="28"/>
      <c r="F685" s="83"/>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row>
    <row r="686" spans="1:30" ht="15">
      <c r="A686" s="75"/>
      <c r="B686" s="75"/>
      <c r="C686" s="82"/>
      <c r="D686" s="28"/>
      <c r="E686" s="28"/>
      <c r="F686" s="83"/>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row>
    <row r="687" spans="1:30" ht="15">
      <c r="A687" s="75"/>
      <c r="B687" s="75"/>
      <c r="C687" s="82"/>
      <c r="D687" s="28"/>
      <c r="E687" s="28"/>
      <c r="F687" s="83"/>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row>
    <row r="688" spans="1:30" ht="15">
      <c r="A688" s="75"/>
      <c r="B688" s="75"/>
      <c r="C688" s="82"/>
      <c r="D688" s="28"/>
      <c r="E688" s="28"/>
      <c r="F688" s="83"/>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row>
    <row r="689" spans="1:30" ht="15">
      <c r="A689" s="75"/>
      <c r="B689" s="75"/>
      <c r="C689" s="82"/>
      <c r="D689" s="28"/>
      <c r="E689" s="28"/>
      <c r="F689" s="83"/>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row>
    <row r="690" spans="1:30" ht="15">
      <c r="A690" s="75"/>
      <c r="B690" s="75"/>
      <c r="C690" s="82"/>
      <c r="D690" s="28"/>
      <c r="E690" s="28"/>
      <c r="F690" s="83"/>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row>
    <row r="691" spans="1:30" ht="15">
      <c r="A691" s="75"/>
      <c r="B691" s="75"/>
      <c r="C691" s="82"/>
      <c r="D691" s="28"/>
      <c r="E691" s="28"/>
      <c r="F691" s="83"/>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row>
    <row r="692" spans="1:30" ht="15">
      <c r="A692" s="75"/>
      <c r="B692" s="75"/>
      <c r="C692" s="82"/>
      <c r="D692" s="28"/>
      <c r="E692" s="28"/>
      <c r="F692" s="83"/>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row>
    <row r="693" spans="1:30" ht="15">
      <c r="A693" s="75"/>
      <c r="B693" s="75"/>
      <c r="C693" s="82"/>
      <c r="D693" s="28"/>
      <c r="E693" s="28"/>
      <c r="F693" s="83"/>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row>
    <row r="694" spans="1:30" ht="15">
      <c r="A694" s="75"/>
      <c r="B694" s="75"/>
      <c r="C694" s="82"/>
      <c r="D694" s="28"/>
      <c r="E694" s="28"/>
      <c r="F694" s="83"/>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row>
    <row r="695" spans="1:30" ht="15">
      <c r="A695" s="75"/>
      <c r="B695" s="75"/>
      <c r="C695" s="82"/>
      <c r="D695" s="28"/>
      <c r="E695" s="28"/>
      <c r="F695" s="83"/>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row>
    <row r="696" spans="1:30" ht="15">
      <c r="A696" s="75"/>
      <c r="B696" s="75"/>
      <c r="C696" s="82"/>
      <c r="D696" s="28"/>
      <c r="E696" s="28"/>
      <c r="F696" s="83"/>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row>
    <row r="697" spans="1:30" ht="15">
      <c r="A697" s="75"/>
      <c r="B697" s="75"/>
      <c r="C697" s="82"/>
      <c r="D697" s="28"/>
      <c r="E697" s="28"/>
      <c r="F697" s="83"/>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row>
    <row r="698" spans="1:30" ht="15">
      <c r="A698" s="75"/>
      <c r="B698" s="75"/>
      <c r="C698" s="82"/>
      <c r="D698" s="28"/>
      <c r="E698" s="28"/>
      <c r="F698" s="83"/>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row>
    <row r="699" spans="1:30" ht="15">
      <c r="A699" s="75"/>
      <c r="B699" s="75"/>
      <c r="C699" s="82"/>
      <c r="D699" s="28"/>
      <c r="E699" s="28"/>
      <c r="F699" s="83"/>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row>
    <row r="700" spans="1:30" ht="15">
      <c r="A700" s="75"/>
      <c r="B700" s="75"/>
      <c r="C700" s="82"/>
      <c r="D700" s="28"/>
      <c r="E700" s="28"/>
      <c r="F700" s="83"/>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row>
    <row r="701" spans="1:30" ht="15">
      <c r="A701" s="75"/>
      <c r="B701" s="75"/>
      <c r="C701" s="82"/>
      <c r="D701" s="28"/>
      <c r="E701" s="28"/>
      <c r="F701" s="83"/>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row>
    <row r="702" spans="1:30" ht="15">
      <c r="A702" s="75"/>
      <c r="B702" s="75"/>
      <c r="C702" s="82"/>
      <c r="D702" s="28"/>
      <c r="E702" s="28"/>
      <c r="F702" s="83"/>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row>
    <row r="703" spans="1:30" ht="15">
      <c r="A703" s="75"/>
      <c r="B703" s="75"/>
      <c r="C703" s="82"/>
      <c r="D703" s="28"/>
      <c r="E703" s="28"/>
      <c r="F703" s="83"/>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row>
    <row r="704" spans="1:30" ht="15">
      <c r="A704" s="75"/>
      <c r="B704" s="75"/>
      <c r="C704" s="82"/>
      <c r="D704" s="28"/>
      <c r="E704" s="28"/>
      <c r="F704" s="83"/>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row>
    <row r="705" spans="1:30" ht="15">
      <c r="A705" s="75"/>
      <c r="B705" s="75"/>
      <c r="C705" s="82"/>
      <c r="D705" s="28"/>
      <c r="E705" s="28"/>
      <c r="F705" s="83"/>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row>
    <row r="706" spans="1:30" ht="15">
      <c r="A706" s="75"/>
      <c r="B706" s="75"/>
      <c r="C706" s="82"/>
      <c r="D706" s="28"/>
      <c r="E706" s="28"/>
      <c r="F706" s="83"/>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row>
    <row r="707" spans="1:30" ht="15">
      <c r="A707" s="75"/>
      <c r="B707" s="75"/>
      <c r="C707" s="82"/>
      <c r="D707" s="28"/>
      <c r="E707" s="28"/>
      <c r="F707" s="83"/>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row>
    <row r="708" spans="1:30" ht="15">
      <c r="A708" s="75"/>
      <c r="B708" s="75"/>
      <c r="C708" s="82"/>
      <c r="D708" s="28"/>
      <c r="E708" s="28"/>
      <c r="F708" s="83"/>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row>
    <row r="709" spans="1:30" ht="15">
      <c r="A709" s="75"/>
      <c r="B709" s="75"/>
      <c r="C709" s="82"/>
      <c r="D709" s="28"/>
      <c r="E709" s="28"/>
      <c r="F709" s="83"/>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row>
    <row r="710" spans="1:30" ht="15">
      <c r="A710" s="75"/>
      <c r="B710" s="75"/>
      <c r="C710" s="82"/>
      <c r="D710" s="28"/>
      <c r="E710" s="28"/>
      <c r="F710" s="83"/>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row>
    <row r="711" spans="1:30" ht="15">
      <c r="A711" s="75"/>
      <c r="B711" s="75"/>
      <c r="C711" s="82"/>
      <c r="D711" s="28"/>
      <c r="E711" s="28"/>
      <c r="F711" s="83"/>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row>
    <row r="712" spans="1:30" ht="15">
      <c r="A712" s="75"/>
      <c r="B712" s="75"/>
      <c r="C712" s="82"/>
      <c r="D712" s="28"/>
      <c r="E712" s="28"/>
      <c r="F712" s="83"/>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row>
    <row r="713" spans="1:30" ht="15">
      <c r="A713" s="75"/>
      <c r="B713" s="75"/>
      <c r="C713" s="82"/>
      <c r="D713" s="28"/>
      <c r="E713" s="28"/>
      <c r="F713" s="83"/>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row>
    <row r="714" spans="1:30" ht="15">
      <c r="A714" s="75"/>
      <c r="B714" s="75"/>
      <c r="C714" s="82"/>
      <c r="D714" s="28"/>
      <c r="E714" s="28"/>
      <c r="F714" s="83"/>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row>
    <row r="715" spans="1:30" ht="15">
      <c r="A715" s="75"/>
      <c r="B715" s="75"/>
      <c r="C715" s="82"/>
      <c r="D715" s="28"/>
      <c r="E715" s="28"/>
      <c r="F715" s="83"/>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row>
    <row r="716" spans="1:30" ht="15">
      <c r="A716" s="75"/>
      <c r="B716" s="75"/>
      <c r="C716" s="82"/>
      <c r="D716" s="28"/>
      <c r="E716" s="28"/>
      <c r="F716" s="83"/>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row>
    <row r="717" spans="1:30" ht="15">
      <c r="A717" s="75"/>
      <c r="B717" s="75"/>
      <c r="C717" s="82"/>
      <c r="D717" s="28"/>
      <c r="E717" s="28"/>
      <c r="F717" s="83"/>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row>
    <row r="718" spans="1:30" ht="15">
      <c r="A718" s="75"/>
      <c r="B718" s="75"/>
      <c r="C718" s="82"/>
      <c r="D718" s="28"/>
      <c r="E718" s="28"/>
      <c r="F718" s="83"/>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row>
    <row r="719" spans="1:30" ht="15">
      <c r="A719" s="75"/>
      <c r="B719" s="75"/>
      <c r="C719" s="82"/>
      <c r="D719" s="28"/>
      <c r="E719" s="28"/>
      <c r="F719" s="83"/>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row>
    <row r="720" spans="1:30" ht="15">
      <c r="A720" s="75"/>
      <c r="B720" s="75"/>
      <c r="C720" s="82"/>
      <c r="D720" s="28"/>
      <c r="E720" s="28"/>
      <c r="F720" s="83"/>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row>
    <row r="721" spans="1:30" ht="15">
      <c r="A721" s="75"/>
      <c r="B721" s="75"/>
      <c r="C721" s="82"/>
      <c r="D721" s="28"/>
      <c r="E721" s="28"/>
      <c r="F721" s="83"/>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row>
    <row r="722" spans="1:30" ht="15">
      <c r="A722" s="75"/>
      <c r="B722" s="75"/>
      <c r="C722" s="82"/>
      <c r="D722" s="28"/>
      <c r="E722" s="28"/>
      <c r="F722" s="83"/>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row>
    <row r="723" spans="1:30" ht="15">
      <c r="A723" s="75"/>
      <c r="B723" s="75"/>
      <c r="C723" s="82"/>
      <c r="D723" s="28"/>
      <c r="E723" s="28"/>
      <c r="F723" s="83"/>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row>
    <row r="724" spans="1:30" ht="15">
      <c r="A724" s="75"/>
      <c r="B724" s="75"/>
      <c r="C724" s="82"/>
      <c r="D724" s="28"/>
      <c r="E724" s="28"/>
      <c r="F724" s="83"/>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row>
    <row r="725" spans="1:30" ht="15">
      <c r="A725" s="75"/>
      <c r="B725" s="75"/>
      <c r="C725" s="82"/>
      <c r="D725" s="28"/>
      <c r="E725" s="28"/>
      <c r="F725" s="83"/>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row>
    <row r="726" spans="1:30" ht="15">
      <c r="A726" s="75"/>
      <c r="B726" s="75"/>
      <c r="C726" s="82"/>
      <c r="D726" s="28"/>
      <c r="E726" s="28"/>
      <c r="F726" s="83"/>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row>
    <row r="727" spans="1:30" ht="15">
      <c r="A727" s="75"/>
      <c r="B727" s="75"/>
      <c r="C727" s="82"/>
      <c r="D727" s="28"/>
      <c r="E727" s="28"/>
      <c r="F727" s="83"/>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row>
    <row r="728" spans="1:30" ht="15">
      <c r="A728" s="75"/>
      <c r="B728" s="75"/>
      <c r="C728" s="82"/>
      <c r="D728" s="28"/>
      <c r="E728" s="28"/>
      <c r="F728" s="83"/>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row>
    <row r="729" spans="1:30" ht="15">
      <c r="A729" s="75"/>
      <c r="B729" s="75"/>
      <c r="C729" s="82"/>
      <c r="D729" s="28"/>
      <c r="E729" s="28"/>
      <c r="F729" s="83"/>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row>
    <row r="730" spans="1:30" ht="15">
      <c r="A730" s="75"/>
      <c r="B730" s="75"/>
      <c r="C730" s="82"/>
      <c r="D730" s="28"/>
      <c r="E730" s="28"/>
      <c r="F730" s="83"/>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row>
    <row r="731" spans="1:30" ht="15">
      <c r="A731" s="75"/>
      <c r="B731" s="75"/>
      <c r="C731" s="82"/>
      <c r="D731" s="28"/>
      <c r="E731" s="28"/>
      <c r="F731" s="83"/>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row>
    <row r="732" spans="1:30" ht="15">
      <c r="A732" s="75"/>
      <c r="B732" s="75"/>
      <c r="C732" s="82"/>
      <c r="D732" s="28"/>
      <c r="E732" s="28"/>
      <c r="F732" s="83"/>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row>
    <row r="733" spans="1:30" ht="15">
      <c r="A733" s="75"/>
      <c r="B733" s="75"/>
      <c r="C733" s="82"/>
      <c r="D733" s="28"/>
      <c r="E733" s="28"/>
      <c r="F733" s="83"/>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row>
    <row r="734" spans="1:30" ht="15">
      <c r="A734" s="75"/>
      <c r="B734" s="75"/>
      <c r="C734" s="82"/>
      <c r="D734" s="28"/>
      <c r="E734" s="28"/>
      <c r="F734" s="83"/>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row>
    <row r="735" spans="1:30" ht="15">
      <c r="A735" s="75"/>
      <c r="B735" s="75"/>
      <c r="C735" s="82"/>
      <c r="D735" s="28"/>
      <c r="E735" s="28"/>
      <c r="F735" s="83"/>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row>
    <row r="736" spans="1:30" ht="15">
      <c r="A736" s="75"/>
      <c r="B736" s="75"/>
      <c r="C736" s="82"/>
      <c r="D736" s="28"/>
      <c r="E736" s="28"/>
      <c r="F736" s="83"/>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row>
    <row r="737" spans="1:30" ht="15">
      <c r="A737" s="75"/>
      <c r="B737" s="75"/>
      <c r="C737" s="82"/>
      <c r="D737" s="28"/>
      <c r="E737" s="28"/>
      <c r="F737" s="83"/>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row>
    <row r="738" spans="1:30" ht="15">
      <c r="A738" s="75"/>
      <c r="B738" s="75"/>
      <c r="C738" s="82"/>
      <c r="D738" s="28"/>
      <c r="E738" s="28"/>
      <c r="F738" s="83"/>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row>
    <row r="739" spans="1:30" ht="15">
      <c r="A739" s="75"/>
      <c r="B739" s="75"/>
      <c r="C739" s="82"/>
      <c r="D739" s="28"/>
      <c r="E739" s="28"/>
      <c r="F739" s="83"/>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row>
    <row r="740" spans="1:30" ht="15">
      <c r="A740" s="75"/>
      <c r="B740" s="75"/>
      <c r="C740" s="82"/>
      <c r="D740" s="28"/>
      <c r="E740" s="28"/>
      <c r="F740" s="83"/>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row>
    <row r="741" spans="1:30" ht="15">
      <c r="A741" s="75"/>
      <c r="B741" s="75"/>
      <c r="C741" s="82"/>
      <c r="D741" s="28"/>
      <c r="E741" s="28"/>
      <c r="F741" s="83"/>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row>
    <row r="742" spans="1:30" ht="15">
      <c r="A742" s="75"/>
      <c r="B742" s="75"/>
      <c r="C742" s="82"/>
      <c r="D742" s="28"/>
      <c r="E742" s="28"/>
      <c r="F742" s="83"/>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row>
    <row r="743" spans="1:30" ht="15">
      <c r="A743" s="75"/>
      <c r="B743" s="75"/>
      <c r="C743" s="82"/>
      <c r="D743" s="28"/>
      <c r="E743" s="28"/>
      <c r="F743" s="83"/>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row>
    <row r="744" spans="1:30" ht="15">
      <c r="A744" s="75"/>
      <c r="B744" s="75"/>
      <c r="C744" s="82"/>
      <c r="D744" s="28"/>
      <c r="E744" s="28"/>
      <c r="F744" s="83"/>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row>
    <row r="745" spans="1:30" ht="15">
      <c r="A745" s="75"/>
      <c r="B745" s="75"/>
      <c r="C745" s="82"/>
      <c r="D745" s="28"/>
      <c r="E745" s="28"/>
      <c r="F745" s="83"/>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row>
    <row r="746" spans="1:30" ht="15">
      <c r="A746" s="75"/>
      <c r="B746" s="75"/>
      <c r="C746" s="82"/>
      <c r="D746" s="28"/>
      <c r="E746" s="28"/>
      <c r="F746" s="83"/>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row>
    <row r="747" spans="1:30" ht="15">
      <c r="A747" s="75"/>
      <c r="B747" s="75"/>
      <c r="C747" s="82"/>
      <c r="D747" s="28"/>
      <c r="E747" s="28"/>
      <c r="F747" s="83"/>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row>
    <row r="748" spans="1:30" ht="15">
      <c r="A748" s="75"/>
      <c r="B748" s="75"/>
      <c r="C748" s="82"/>
      <c r="D748" s="28"/>
      <c r="E748" s="28"/>
      <c r="F748" s="83"/>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row>
    <row r="749" spans="1:30" ht="15">
      <c r="A749" s="75"/>
      <c r="B749" s="75"/>
      <c r="C749" s="82"/>
      <c r="D749" s="28"/>
      <c r="E749" s="28"/>
      <c r="F749" s="83"/>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row>
    <row r="750" spans="1:30" ht="15">
      <c r="A750" s="75"/>
      <c r="B750" s="75"/>
      <c r="C750" s="82"/>
      <c r="D750" s="28"/>
      <c r="E750" s="28"/>
      <c r="F750" s="83"/>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row>
    <row r="751" spans="1:30" ht="15">
      <c r="A751" s="75"/>
      <c r="B751" s="75"/>
      <c r="C751" s="82"/>
      <c r="D751" s="28"/>
      <c r="E751" s="28"/>
      <c r="F751" s="83"/>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row>
    <row r="752" spans="1:30" ht="15">
      <c r="A752" s="75"/>
      <c r="B752" s="75"/>
      <c r="C752" s="82"/>
      <c r="D752" s="28"/>
      <c r="E752" s="28"/>
      <c r="F752" s="83"/>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row>
    <row r="753" spans="1:30" ht="15">
      <c r="A753" s="75"/>
      <c r="B753" s="75"/>
      <c r="C753" s="82"/>
      <c r="D753" s="28"/>
      <c r="E753" s="28"/>
      <c r="F753" s="83"/>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row>
    <row r="754" spans="1:30" ht="15">
      <c r="A754" s="75"/>
      <c r="B754" s="75"/>
      <c r="C754" s="82"/>
      <c r="D754" s="28"/>
      <c r="E754" s="28"/>
      <c r="F754" s="83"/>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row>
    <row r="755" spans="1:30" ht="15">
      <c r="A755" s="75"/>
      <c r="B755" s="75"/>
      <c r="C755" s="82"/>
      <c r="D755" s="28"/>
      <c r="E755" s="28"/>
      <c r="F755" s="83"/>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row>
    <row r="756" spans="1:30" ht="15">
      <c r="A756" s="75"/>
      <c r="B756" s="75"/>
      <c r="C756" s="82"/>
      <c r="D756" s="28"/>
      <c r="E756" s="28"/>
      <c r="F756" s="83"/>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row>
    <row r="757" spans="1:30" ht="15">
      <c r="A757" s="75"/>
      <c r="B757" s="75"/>
      <c r="C757" s="82"/>
      <c r="D757" s="28"/>
      <c r="E757" s="28"/>
      <c r="F757" s="83"/>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row>
    <row r="758" spans="1:30" ht="15">
      <c r="A758" s="75"/>
      <c r="B758" s="75"/>
      <c r="C758" s="82"/>
      <c r="D758" s="28"/>
      <c r="E758" s="28"/>
      <c r="F758" s="83"/>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row>
    <row r="759" spans="1:30" ht="15">
      <c r="A759" s="75"/>
      <c r="B759" s="75"/>
      <c r="C759" s="82"/>
      <c r="D759" s="28"/>
      <c r="E759" s="28"/>
      <c r="F759" s="83"/>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row>
    <row r="760" spans="1:30" ht="15">
      <c r="A760" s="75"/>
      <c r="B760" s="75"/>
      <c r="C760" s="82"/>
      <c r="D760" s="28"/>
      <c r="E760" s="28"/>
      <c r="F760" s="83"/>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row>
    <row r="761" spans="1:30" ht="15">
      <c r="A761" s="75"/>
      <c r="B761" s="75"/>
      <c r="C761" s="82"/>
      <c r="D761" s="28"/>
      <c r="E761" s="28"/>
      <c r="F761" s="83"/>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row>
    <row r="762" spans="1:30" ht="15">
      <c r="A762" s="75"/>
      <c r="B762" s="75"/>
      <c r="C762" s="82"/>
      <c r="D762" s="28"/>
      <c r="E762" s="28"/>
      <c r="F762" s="83"/>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row>
    <row r="763" spans="1:30" ht="15">
      <c r="A763" s="75"/>
      <c r="B763" s="75"/>
      <c r="C763" s="82"/>
      <c r="D763" s="28"/>
      <c r="E763" s="28"/>
      <c r="F763" s="83"/>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row>
    <row r="764" spans="1:30" ht="15">
      <c r="A764" s="75"/>
      <c r="B764" s="75"/>
      <c r="C764" s="82"/>
      <c r="D764" s="28"/>
      <c r="E764" s="28"/>
      <c r="F764" s="83"/>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row>
    <row r="765" spans="1:30" ht="15">
      <c r="A765" s="75"/>
      <c r="B765" s="75"/>
      <c r="C765" s="82"/>
      <c r="D765" s="28"/>
      <c r="E765" s="28"/>
      <c r="F765" s="83"/>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row>
    <row r="766" spans="1:30" ht="15">
      <c r="A766" s="75"/>
      <c r="B766" s="75"/>
      <c r="C766" s="82"/>
      <c r="D766" s="28"/>
      <c r="E766" s="28"/>
      <c r="F766" s="83"/>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row>
    <row r="767" spans="1:30" ht="15">
      <c r="A767" s="75"/>
      <c r="B767" s="75"/>
      <c r="C767" s="82"/>
      <c r="D767" s="28"/>
      <c r="E767" s="28"/>
      <c r="F767" s="83"/>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row>
    <row r="768" spans="1:30" ht="15">
      <c r="A768" s="75"/>
      <c r="B768" s="75"/>
      <c r="C768" s="82"/>
      <c r="D768" s="28"/>
      <c r="E768" s="28"/>
      <c r="F768" s="83"/>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row>
    <row r="769" spans="1:30" ht="15">
      <c r="A769" s="75"/>
      <c r="B769" s="75"/>
      <c r="C769" s="82"/>
      <c r="D769" s="28"/>
      <c r="E769" s="28"/>
      <c r="F769" s="83"/>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row>
    <row r="770" spans="1:30" ht="15">
      <c r="A770" s="75"/>
      <c r="B770" s="75"/>
      <c r="C770" s="82"/>
      <c r="D770" s="28"/>
      <c r="E770" s="28"/>
      <c r="F770" s="83"/>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row>
    <row r="771" spans="1:30" ht="15">
      <c r="A771" s="75"/>
      <c r="B771" s="75"/>
      <c r="C771" s="82"/>
      <c r="D771" s="28"/>
      <c r="E771" s="28"/>
      <c r="F771" s="83"/>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row>
    <row r="772" spans="1:30" ht="15">
      <c r="A772" s="75"/>
      <c r="B772" s="75"/>
      <c r="C772" s="82"/>
      <c r="D772" s="28"/>
      <c r="E772" s="28"/>
      <c r="F772" s="83"/>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row>
    <row r="773" spans="1:30" ht="15">
      <c r="A773" s="75"/>
      <c r="B773" s="75"/>
      <c r="C773" s="82"/>
      <c r="D773" s="28"/>
      <c r="E773" s="28"/>
      <c r="F773" s="83"/>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row>
    <row r="774" spans="1:30" ht="15">
      <c r="A774" s="75"/>
      <c r="B774" s="75"/>
      <c r="C774" s="82"/>
      <c r="D774" s="28"/>
      <c r="E774" s="28"/>
      <c r="F774" s="83"/>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row>
    <row r="775" spans="1:30" ht="15">
      <c r="A775" s="75"/>
      <c r="B775" s="75"/>
      <c r="C775" s="82"/>
      <c r="D775" s="28"/>
      <c r="E775" s="28"/>
      <c r="F775" s="83"/>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row>
    <row r="776" spans="1:30" ht="15">
      <c r="A776" s="75"/>
      <c r="B776" s="75"/>
      <c r="C776" s="82"/>
      <c r="D776" s="28"/>
      <c r="E776" s="28"/>
      <c r="F776" s="83"/>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row>
    <row r="777" spans="1:30" ht="15">
      <c r="A777" s="75"/>
      <c r="B777" s="75"/>
      <c r="C777" s="82"/>
      <c r="D777" s="28"/>
      <c r="E777" s="28"/>
      <c r="F777" s="83"/>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row>
    <row r="778" spans="1:30" ht="15">
      <c r="A778" s="75"/>
      <c r="B778" s="75"/>
      <c r="C778" s="82"/>
      <c r="D778" s="28"/>
      <c r="E778" s="28"/>
      <c r="F778" s="83"/>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row>
    <row r="779" spans="1:30" ht="15">
      <c r="A779" s="75"/>
      <c r="B779" s="75"/>
      <c r="C779" s="82"/>
      <c r="D779" s="28"/>
      <c r="E779" s="28"/>
      <c r="F779" s="83"/>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row>
    <row r="780" spans="1:30" ht="15">
      <c r="A780" s="75"/>
      <c r="B780" s="75"/>
      <c r="C780" s="82"/>
      <c r="D780" s="28"/>
      <c r="E780" s="28"/>
      <c r="F780" s="83"/>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row>
    <row r="781" spans="1:30" ht="15">
      <c r="A781" s="75"/>
      <c r="B781" s="75"/>
      <c r="C781" s="82"/>
      <c r="D781" s="28"/>
      <c r="E781" s="28"/>
      <c r="F781" s="83"/>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row>
    <row r="782" spans="1:30" ht="15">
      <c r="A782" s="75"/>
      <c r="B782" s="75"/>
      <c r="C782" s="82"/>
      <c r="D782" s="28"/>
      <c r="E782" s="28"/>
      <c r="F782" s="83"/>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row>
    <row r="783" spans="1:30" ht="15">
      <c r="A783" s="75"/>
      <c r="B783" s="75"/>
      <c r="C783" s="82"/>
      <c r="D783" s="28"/>
      <c r="E783" s="28"/>
      <c r="F783" s="83"/>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row>
    <row r="784" spans="1:30" ht="15">
      <c r="A784" s="75"/>
      <c r="B784" s="75"/>
      <c r="C784" s="82"/>
      <c r="D784" s="28"/>
      <c r="E784" s="28"/>
      <c r="F784" s="83"/>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row>
    <row r="785" spans="1:30" ht="15">
      <c r="A785" s="75"/>
      <c r="B785" s="75"/>
      <c r="C785" s="82"/>
      <c r="D785" s="28"/>
      <c r="E785" s="28"/>
      <c r="F785" s="83"/>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row>
    <row r="786" spans="1:30" ht="15">
      <c r="A786" s="75"/>
      <c r="B786" s="75"/>
      <c r="C786" s="82"/>
      <c r="D786" s="28"/>
      <c r="E786" s="28"/>
      <c r="F786" s="83"/>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row>
    <row r="787" spans="1:30" ht="15">
      <c r="A787" s="75"/>
      <c r="B787" s="75"/>
      <c r="C787" s="82"/>
      <c r="D787" s="28"/>
      <c r="E787" s="28"/>
      <c r="F787" s="83"/>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row>
    <row r="788" spans="1:30" ht="15">
      <c r="A788" s="75"/>
      <c r="B788" s="75"/>
      <c r="C788" s="82"/>
      <c r="D788" s="28"/>
      <c r="E788" s="28"/>
      <c r="F788" s="83"/>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row>
    <row r="789" spans="1:30" ht="15">
      <c r="A789" s="75"/>
      <c r="B789" s="75"/>
      <c r="C789" s="82"/>
      <c r="D789" s="28"/>
      <c r="E789" s="28"/>
      <c r="F789" s="83"/>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row>
    <row r="790" spans="1:30" ht="15">
      <c r="A790" s="75"/>
      <c r="B790" s="75"/>
      <c r="C790" s="82"/>
      <c r="D790" s="28"/>
      <c r="E790" s="28"/>
      <c r="F790" s="83"/>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row>
    <row r="791" spans="1:30" ht="15">
      <c r="A791" s="75"/>
      <c r="B791" s="75"/>
      <c r="C791" s="82"/>
      <c r="D791" s="28"/>
      <c r="E791" s="28"/>
      <c r="F791" s="83"/>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row>
    <row r="792" spans="1:30" ht="15">
      <c r="A792" s="75"/>
      <c r="B792" s="75"/>
      <c r="C792" s="82"/>
      <c r="D792" s="28"/>
      <c r="E792" s="28"/>
      <c r="F792" s="83"/>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row>
    <row r="793" spans="1:30" ht="15">
      <c r="A793" s="75"/>
      <c r="B793" s="75"/>
      <c r="C793" s="82"/>
      <c r="D793" s="28"/>
      <c r="E793" s="28"/>
      <c r="F793" s="83"/>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row>
    <row r="794" spans="1:30" ht="15">
      <c r="A794" s="75"/>
      <c r="B794" s="75"/>
      <c r="C794" s="82"/>
      <c r="D794" s="28"/>
      <c r="E794" s="28"/>
      <c r="F794" s="83"/>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row>
    <row r="795" spans="1:30" ht="15">
      <c r="A795" s="75"/>
      <c r="B795" s="75"/>
      <c r="C795" s="82"/>
      <c r="D795" s="28"/>
      <c r="E795" s="28"/>
      <c r="F795" s="83"/>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row>
    <row r="796" spans="1:30" ht="15">
      <c r="A796" s="75"/>
      <c r="B796" s="75"/>
      <c r="C796" s="82"/>
      <c r="D796" s="28"/>
      <c r="E796" s="28"/>
      <c r="F796" s="83"/>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row>
    <row r="797" spans="1:30" ht="15">
      <c r="A797" s="75"/>
      <c r="B797" s="75"/>
      <c r="C797" s="82"/>
      <c r="D797" s="28"/>
      <c r="E797" s="28"/>
      <c r="F797" s="83"/>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row>
    <row r="798" spans="1:30" ht="15">
      <c r="A798" s="75"/>
      <c r="B798" s="75"/>
      <c r="C798" s="82"/>
      <c r="D798" s="28"/>
      <c r="E798" s="28"/>
      <c r="F798" s="83"/>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row>
    <row r="799" spans="1:30" ht="15">
      <c r="A799" s="75"/>
      <c r="B799" s="75"/>
      <c r="C799" s="82"/>
      <c r="D799" s="28"/>
      <c r="E799" s="28"/>
      <c r="F799" s="83"/>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row>
    <row r="800" spans="1:30" ht="15">
      <c r="A800" s="75"/>
      <c r="B800" s="75"/>
      <c r="C800" s="82"/>
      <c r="D800" s="28"/>
      <c r="E800" s="28"/>
      <c r="F800" s="83"/>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row>
    <row r="801" spans="1:30" ht="15">
      <c r="A801" s="75"/>
      <c r="B801" s="75"/>
      <c r="C801" s="82"/>
      <c r="D801" s="28"/>
      <c r="E801" s="28"/>
      <c r="F801" s="83"/>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row>
    <row r="802" spans="1:30" ht="15">
      <c r="A802" s="75"/>
      <c r="B802" s="75"/>
      <c r="C802" s="82"/>
      <c r="D802" s="28"/>
      <c r="E802" s="28"/>
      <c r="F802" s="83"/>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row>
    <row r="803" spans="1:30" ht="15">
      <c r="A803" s="75"/>
      <c r="B803" s="75"/>
      <c r="C803" s="82"/>
      <c r="D803" s="28"/>
      <c r="E803" s="28"/>
      <c r="F803" s="83"/>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row>
    <row r="804" spans="1:30" ht="15">
      <c r="A804" s="75"/>
      <c r="B804" s="75"/>
      <c r="C804" s="82"/>
      <c r="D804" s="28"/>
      <c r="E804" s="28"/>
      <c r="F804" s="83"/>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row>
    <row r="805" spans="1:30" ht="15">
      <c r="A805" s="75"/>
      <c r="B805" s="75"/>
      <c r="C805" s="82"/>
      <c r="D805" s="28"/>
      <c r="E805" s="28"/>
      <c r="F805" s="83"/>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row>
    <row r="806" spans="1:30" ht="15">
      <c r="A806" s="75"/>
      <c r="B806" s="75"/>
      <c r="C806" s="82"/>
      <c r="D806" s="28"/>
      <c r="E806" s="28"/>
      <c r="F806" s="83"/>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row>
    <row r="807" spans="1:30" ht="15">
      <c r="A807" s="75"/>
      <c r="B807" s="75"/>
      <c r="C807" s="82"/>
      <c r="D807" s="28"/>
      <c r="E807" s="28"/>
      <c r="F807" s="83"/>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row>
    <row r="808" spans="1:30" ht="15">
      <c r="A808" s="75"/>
      <c r="B808" s="75"/>
      <c r="C808" s="82"/>
      <c r="D808" s="28"/>
      <c r="E808" s="28"/>
      <c r="F808" s="83"/>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row>
    <row r="809" spans="1:30" ht="15">
      <c r="A809" s="75"/>
      <c r="B809" s="75"/>
      <c r="C809" s="82"/>
      <c r="D809" s="28"/>
      <c r="E809" s="28"/>
      <c r="F809" s="83"/>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row>
    <row r="810" spans="1:30" ht="15">
      <c r="A810" s="75"/>
      <c r="B810" s="75"/>
      <c r="C810" s="82"/>
      <c r="D810" s="28"/>
      <c r="E810" s="28"/>
      <c r="F810" s="83"/>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row>
    <row r="811" spans="1:30" ht="15">
      <c r="A811" s="75"/>
      <c r="B811" s="75"/>
      <c r="C811" s="82"/>
      <c r="D811" s="28"/>
      <c r="E811" s="28"/>
      <c r="F811" s="83"/>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row>
    <row r="812" spans="1:30" ht="15">
      <c r="A812" s="75"/>
      <c r="B812" s="75"/>
      <c r="C812" s="82"/>
      <c r="D812" s="28"/>
      <c r="E812" s="28"/>
      <c r="F812" s="83"/>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row>
    <row r="813" spans="1:30" ht="15">
      <c r="A813" s="75"/>
      <c r="B813" s="75"/>
      <c r="C813" s="82"/>
      <c r="D813" s="28"/>
      <c r="E813" s="28"/>
      <c r="F813" s="83"/>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row>
    <row r="814" spans="1:30" ht="15">
      <c r="A814" s="75"/>
      <c r="B814" s="75"/>
      <c r="C814" s="82"/>
      <c r="D814" s="28"/>
      <c r="E814" s="28"/>
      <c r="F814" s="83"/>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row>
    <row r="815" spans="1:30" ht="15">
      <c r="A815" s="75"/>
      <c r="B815" s="75"/>
      <c r="C815" s="82"/>
      <c r="D815" s="28"/>
      <c r="E815" s="28"/>
      <c r="F815" s="83"/>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row>
    <row r="816" spans="1:30" ht="15">
      <c r="A816" s="75"/>
      <c r="B816" s="75"/>
      <c r="C816" s="82"/>
      <c r="D816" s="28"/>
      <c r="E816" s="28"/>
      <c r="F816" s="83"/>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row>
    <row r="817" spans="1:30" ht="15">
      <c r="A817" s="75"/>
      <c r="B817" s="75"/>
      <c r="C817" s="82"/>
      <c r="D817" s="28"/>
      <c r="E817" s="28"/>
      <c r="F817" s="83"/>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row>
    <row r="818" spans="1:30" ht="15">
      <c r="A818" s="75"/>
      <c r="B818" s="75"/>
      <c r="C818" s="82"/>
      <c r="D818" s="28"/>
      <c r="E818" s="28"/>
      <c r="F818" s="83"/>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row>
    <row r="819" spans="1:30" ht="15">
      <c r="A819" s="75"/>
      <c r="B819" s="75"/>
      <c r="C819" s="82"/>
      <c r="D819" s="28"/>
      <c r="E819" s="28"/>
      <c r="F819" s="83"/>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row>
    <row r="820" spans="1:30" ht="15">
      <c r="A820" s="75"/>
      <c r="B820" s="75"/>
      <c r="C820" s="82"/>
      <c r="D820" s="28"/>
      <c r="E820" s="28"/>
      <c r="F820" s="83"/>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row>
    <row r="821" spans="1:30" ht="15">
      <c r="A821" s="75"/>
      <c r="B821" s="75"/>
      <c r="C821" s="82"/>
      <c r="D821" s="28"/>
      <c r="E821" s="28"/>
      <c r="F821" s="83"/>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row>
    <row r="822" spans="1:30" ht="15">
      <c r="A822" s="75"/>
      <c r="B822" s="75"/>
      <c r="C822" s="82"/>
      <c r="D822" s="28"/>
      <c r="E822" s="28"/>
      <c r="F822" s="83"/>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row>
    <row r="823" spans="1:30" ht="15">
      <c r="A823" s="75"/>
      <c r="B823" s="75"/>
      <c r="C823" s="82"/>
      <c r="D823" s="28"/>
      <c r="E823" s="28"/>
      <c r="F823" s="83"/>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row>
    <row r="824" spans="1:30" ht="15">
      <c r="A824" s="75"/>
      <c r="B824" s="75"/>
      <c r="C824" s="82"/>
      <c r="D824" s="28"/>
      <c r="E824" s="28"/>
      <c r="F824" s="83"/>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row>
    <row r="825" spans="1:30" ht="15">
      <c r="A825" s="75"/>
      <c r="B825" s="75"/>
      <c r="C825" s="82"/>
      <c r="D825" s="28"/>
      <c r="E825" s="28"/>
      <c r="F825" s="83"/>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row>
    <row r="826" spans="1:30" ht="15">
      <c r="A826" s="75"/>
      <c r="B826" s="75"/>
      <c r="C826" s="82"/>
      <c r="D826" s="28"/>
      <c r="E826" s="28"/>
      <c r="F826" s="83"/>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row>
    <row r="827" spans="1:30" ht="15">
      <c r="A827" s="75"/>
      <c r="B827" s="75"/>
      <c r="C827" s="82"/>
      <c r="D827" s="28"/>
      <c r="E827" s="28"/>
      <c r="F827" s="83"/>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row>
    <row r="828" spans="1:30" ht="15">
      <c r="A828" s="75"/>
      <c r="B828" s="75"/>
      <c r="C828" s="82"/>
      <c r="D828" s="28"/>
      <c r="E828" s="28"/>
      <c r="F828" s="83"/>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row>
    <row r="829" spans="1:30" ht="15">
      <c r="A829" s="75"/>
      <c r="B829" s="75"/>
      <c r="C829" s="82"/>
      <c r="D829" s="28"/>
      <c r="E829" s="28"/>
      <c r="F829" s="83"/>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row>
    <row r="830" spans="1:30" ht="15">
      <c r="A830" s="75"/>
      <c r="B830" s="75"/>
      <c r="C830" s="82"/>
      <c r="D830" s="28"/>
      <c r="E830" s="28"/>
      <c r="F830" s="83"/>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row>
    <row r="831" spans="1:30" ht="15">
      <c r="A831" s="75"/>
      <c r="B831" s="75"/>
      <c r="C831" s="82"/>
      <c r="D831" s="28"/>
      <c r="E831" s="28"/>
      <c r="F831" s="83"/>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row>
    <row r="832" spans="1:30" ht="15">
      <c r="A832" s="75"/>
      <c r="B832" s="75"/>
      <c r="C832" s="82"/>
      <c r="D832" s="28"/>
      <c r="E832" s="28"/>
      <c r="F832" s="83"/>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row>
    <row r="833" spans="1:30" ht="15">
      <c r="A833" s="75"/>
      <c r="B833" s="75"/>
      <c r="C833" s="82"/>
      <c r="D833" s="28"/>
      <c r="E833" s="28"/>
      <c r="F833" s="83"/>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row>
    <row r="834" spans="1:30" ht="15">
      <c r="A834" s="75"/>
      <c r="B834" s="75"/>
      <c r="C834" s="82"/>
      <c r="D834" s="28"/>
      <c r="E834" s="28"/>
      <c r="F834" s="83"/>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row>
    <row r="835" spans="1:30" ht="15">
      <c r="A835" s="75"/>
      <c r="B835" s="75"/>
      <c r="C835" s="82"/>
      <c r="D835" s="28"/>
      <c r="E835" s="28"/>
      <c r="F835" s="83"/>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row>
    <row r="836" spans="1:30" ht="15">
      <c r="A836" s="75"/>
      <c r="B836" s="75"/>
      <c r="C836" s="82"/>
      <c r="D836" s="28"/>
      <c r="E836" s="28"/>
      <c r="F836" s="83"/>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row>
    <row r="837" spans="1:30" ht="15">
      <c r="A837" s="75"/>
      <c r="B837" s="75"/>
      <c r="C837" s="82"/>
      <c r="D837" s="28"/>
      <c r="E837" s="28"/>
      <c r="F837" s="83"/>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row>
    <row r="838" spans="1:30" ht="15">
      <c r="A838" s="75"/>
      <c r="B838" s="75"/>
      <c r="C838" s="82"/>
      <c r="D838" s="28"/>
      <c r="E838" s="28"/>
      <c r="F838" s="83"/>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row>
    <row r="839" spans="1:30" ht="15">
      <c r="A839" s="75"/>
      <c r="B839" s="75"/>
      <c r="C839" s="82"/>
      <c r="D839" s="28"/>
      <c r="E839" s="28"/>
      <c r="F839" s="83"/>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row>
    <row r="840" spans="1:30" ht="15">
      <c r="A840" s="75"/>
      <c r="B840" s="75"/>
      <c r="C840" s="82"/>
      <c r="D840" s="28"/>
      <c r="E840" s="28"/>
      <c r="F840" s="83"/>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row>
    <row r="841" spans="1:30" ht="15">
      <c r="A841" s="75"/>
      <c r="B841" s="75"/>
      <c r="C841" s="82"/>
      <c r="D841" s="28"/>
      <c r="E841" s="28"/>
      <c r="F841" s="83"/>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row>
    <row r="842" spans="1:30" ht="15">
      <c r="A842" s="75"/>
      <c r="B842" s="75"/>
      <c r="C842" s="82"/>
      <c r="D842" s="28"/>
      <c r="E842" s="28"/>
      <c r="F842" s="83"/>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row>
    <row r="843" spans="1:30" ht="15">
      <c r="A843" s="75"/>
      <c r="B843" s="75"/>
      <c r="C843" s="82"/>
      <c r="D843" s="28"/>
      <c r="E843" s="28"/>
      <c r="F843" s="83"/>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row>
    <row r="844" spans="1:30" ht="15">
      <c r="A844" s="75"/>
      <c r="B844" s="75"/>
      <c r="C844" s="82"/>
      <c r="D844" s="28"/>
      <c r="E844" s="28"/>
      <c r="F844" s="83"/>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row>
    <row r="845" spans="1:30" ht="15">
      <c r="A845" s="75"/>
      <c r="B845" s="75"/>
      <c r="C845" s="82"/>
      <c r="D845" s="28"/>
      <c r="E845" s="28"/>
      <c r="F845" s="83"/>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row>
    <row r="846" spans="1:30" ht="15">
      <c r="A846" s="75"/>
      <c r="B846" s="75"/>
      <c r="C846" s="82"/>
      <c r="D846" s="28"/>
      <c r="E846" s="28"/>
      <c r="F846" s="83"/>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row>
    <row r="847" spans="1:30" ht="15">
      <c r="A847" s="75"/>
      <c r="B847" s="75"/>
      <c r="C847" s="82"/>
      <c r="D847" s="28"/>
      <c r="E847" s="28"/>
      <c r="F847" s="83"/>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row>
    <row r="848" spans="1:30" ht="15">
      <c r="A848" s="75"/>
      <c r="B848" s="75"/>
      <c r="C848" s="82"/>
      <c r="D848" s="28"/>
      <c r="E848" s="28"/>
      <c r="F848" s="83"/>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row>
    <row r="849" spans="1:30" ht="15">
      <c r="A849" s="75"/>
      <c r="B849" s="75"/>
      <c r="C849" s="82"/>
      <c r="D849" s="28"/>
      <c r="E849" s="28"/>
      <c r="F849" s="83"/>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row>
    <row r="850" spans="1:30" ht="15">
      <c r="A850" s="75"/>
      <c r="B850" s="75"/>
      <c r="C850" s="82"/>
      <c r="D850" s="28"/>
      <c r="E850" s="28"/>
      <c r="F850" s="83"/>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row>
    <row r="851" spans="1:30" ht="15">
      <c r="A851" s="75"/>
      <c r="B851" s="75"/>
      <c r="C851" s="82"/>
      <c r="D851" s="28"/>
      <c r="E851" s="28"/>
      <c r="F851" s="83"/>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row>
    <row r="852" spans="1:30" ht="15">
      <c r="A852" s="75"/>
      <c r="B852" s="75"/>
      <c r="C852" s="82"/>
      <c r="D852" s="28"/>
      <c r="E852" s="28"/>
      <c r="F852" s="83"/>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row>
    <row r="853" spans="1:30" ht="15">
      <c r="A853" s="75"/>
      <c r="B853" s="75"/>
      <c r="C853" s="82"/>
      <c r="D853" s="28"/>
      <c r="E853" s="28"/>
      <c r="F853" s="83"/>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row>
    <row r="854" spans="1:30" ht="15">
      <c r="A854" s="75"/>
      <c r="B854" s="75"/>
      <c r="C854" s="82"/>
      <c r="D854" s="28"/>
      <c r="E854" s="28"/>
      <c r="F854" s="83"/>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row>
    <row r="855" spans="1:30" ht="15">
      <c r="A855" s="75"/>
      <c r="B855" s="75"/>
      <c r="C855" s="82"/>
      <c r="D855" s="28"/>
      <c r="E855" s="28"/>
      <c r="F855" s="83"/>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row>
    <row r="856" spans="1:30" ht="15">
      <c r="A856" s="75"/>
      <c r="B856" s="75"/>
      <c r="C856" s="82"/>
      <c r="D856" s="28"/>
      <c r="E856" s="28"/>
      <c r="F856" s="83"/>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row>
    <row r="857" spans="1:30" ht="15">
      <c r="A857" s="75"/>
      <c r="B857" s="75"/>
      <c r="C857" s="82"/>
      <c r="D857" s="28"/>
      <c r="E857" s="28"/>
      <c r="F857" s="83"/>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row>
    <row r="858" spans="1:30" ht="15">
      <c r="A858" s="75"/>
      <c r="B858" s="75"/>
      <c r="C858" s="82"/>
      <c r="D858" s="28"/>
      <c r="E858" s="28"/>
      <c r="F858" s="83"/>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row>
    <row r="859" spans="1:30" ht="15">
      <c r="A859" s="75"/>
      <c r="B859" s="75"/>
      <c r="C859" s="82"/>
      <c r="D859" s="28"/>
      <c r="E859" s="28"/>
      <c r="F859" s="83"/>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row>
    <row r="860" spans="1:30" ht="15">
      <c r="A860" s="75"/>
      <c r="B860" s="75"/>
      <c r="C860" s="82"/>
      <c r="D860" s="28"/>
      <c r="E860" s="28"/>
      <c r="F860" s="83"/>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row>
    <row r="861" spans="1:30" ht="15">
      <c r="A861" s="75"/>
      <c r="B861" s="75"/>
      <c r="C861" s="82"/>
      <c r="D861" s="28"/>
      <c r="E861" s="28"/>
      <c r="F861" s="83"/>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row>
    <row r="862" spans="1:30" ht="15">
      <c r="A862" s="75"/>
      <c r="B862" s="75"/>
      <c r="C862" s="82"/>
      <c r="D862" s="28"/>
      <c r="E862" s="28"/>
      <c r="F862" s="83"/>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row>
    <row r="863" spans="1:30" ht="15">
      <c r="A863" s="75"/>
      <c r="B863" s="75"/>
      <c r="C863" s="82"/>
      <c r="D863" s="28"/>
      <c r="E863" s="28"/>
      <c r="F863" s="83"/>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row>
    <row r="864" spans="1:30" ht="15">
      <c r="A864" s="75"/>
      <c r="B864" s="75"/>
      <c r="C864" s="82"/>
      <c r="D864" s="28"/>
      <c r="E864" s="28"/>
      <c r="F864" s="83"/>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row>
    <row r="865" spans="1:30" ht="15">
      <c r="A865" s="75"/>
      <c r="B865" s="75"/>
      <c r="C865" s="82"/>
      <c r="D865" s="28"/>
      <c r="E865" s="28"/>
      <c r="F865" s="83"/>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row>
    <row r="866" spans="1:30" ht="15">
      <c r="A866" s="75"/>
      <c r="B866" s="75"/>
      <c r="C866" s="82"/>
      <c r="D866" s="28"/>
      <c r="E866" s="28"/>
      <c r="F866" s="83"/>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row>
    <row r="867" spans="1:30" ht="15">
      <c r="A867" s="75"/>
      <c r="B867" s="75"/>
      <c r="C867" s="82"/>
      <c r="D867" s="28"/>
      <c r="E867" s="28"/>
      <c r="F867" s="83"/>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row>
    <row r="868" spans="1:30" ht="15">
      <c r="A868" s="75"/>
      <c r="B868" s="75"/>
      <c r="C868" s="82"/>
      <c r="D868" s="28"/>
      <c r="E868" s="28"/>
      <c r="F868" s="83"/>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row>
    <row r="869" spans="1:30" ht="15">
      <c r="A869" s="75"/>
      <c r="B869" s="75"/>
      <c r="C869" s="82"/>
      <c r="D869" s="28"/>
      <c r="E869" s="28"/>
      <c r="F869" s="83"/>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row>
    <row r="870" spans="1:30" ht="15">
      <c r="A870" s="75"/>
      <c r="B870" s="75"/>
      <c r="C870" s="82"/>
      <c r="D870" s="28"/>
      <c r="E870" s="28"/>
      <c r="F870" s="83"/>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row>
    <row r="871" spans="1:30" ht="15">
      <c r="A871" s="75"/>
      <c r="B871" s="75"/>
      <c r="C871" s="82"/>
      <c r="D871" s="28"/>
      <c r="E871" s="28"/>
      <c r="F871" s="83"/>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row>
    <row r="872" spans="1:30" ht="15">
      <c r="A872" s="75"/>
      <c r="B872" s="75"/>
      <c r="C872" s="82"/>
      <c r="D872" s="28"/>
      <c r="E872" s="28"/>
      <c r="F872" s="83"/>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row>
    <row r="873" spans="1:30" ht="15">
      <c r="A873" s="75"/>
      <c r="B873" s="75"/>
      <c r="C873" s="82"/>
      <c r="D873" s="28"/>
      <c r="E873" s="28"/>
      <c r="F873" s="83"/>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row>
    <row r="874" spans="1:30" ht="15">
      <c r="A874" s="75"/>
      <c r="B874" s="75"/>
      <c r="C874" s="82"/>
      <c r="D874" s="28"/>
      <c r="E874" s="28"/>
      <c r="F874" s="83"/>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row>
    <row r="875" spans="1:30" ht="15">
      <c r="A875" s="75"/>
      <c r="B875" s="75"/>
      <c r="C875" s="82"/>
      <c r="D875" s="28"/>
      <c r="E875" s="28"/>
      <c r="F875" s="83"/>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row>
    <row r="876" spans="1:30" ht="15">
      <c r="A876" s="75"/>
      <c r="B876" s="75"/>
      <c r="C876" s="82"/>
      <c r="D876" s="28"/>
      <c r="E876" s="28"/>
      <c r="F876" s="83"/>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row>
    <row r="877" spans="1:30" ht="15">
      <c r="A877" s="75"/>
      <c r="B877" s="75"/>
      <c r="C877" s="82"/>
      <c r="D877" s="28"/>
      <c r="E877" s="28"/>
      <c r="F877" s="83"/>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row>
    <row r="878" spans="1:30" ht="15">
      <c r="A878" s="75"/>
      <c r="B878" s="75"/>
      <c r="C878" s="82"/>
      <c r="D878" s="28"/>
      <c r="E878" s="28"/>
      <c r="F878" s="83"/>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row>
    <row r="879" spans="1:30" ht="15">
      <c r="A879" s="75"/>
      <c r="B879" s="75"/>
      <c r="C879" s="82"/>
      <c r="D879" s="28"/>
      <c r="E879" s="28"/>
      <c r="F879" s="83"/>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row>
    <row r="880" spans="1:30" ht="15">
      <c r="A880" s="75"/>
      <c r="B880" s="75"/>
      <c r="C880" s="82"/>
      <c r="D880" s="28"/>
      <c r="E880" s="28"/>
      <c r="F880" s="83"/>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row>
    <row r="881" spans="1:30" ht="15">
      <c r="A881" s="75"/>
      <c r="B881" s="75"/>
      <c r="C881" s="82"/>
      <c r="D881" s="28"/>
      <c r="E881" s="28"/>
      <c r="F881" s="83"/>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row>
    <row r="882" spans="1:30" ht="15">
      <c r="A882" s="75"/>
      <c r="B882" s="75"/>
      <c r="C882" s="82"/>
      <c r="D882" s="28"/>
      <c r="E882" s="28"/>
      <c r="F882" s="83"/>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row>
    <row r="883" spans="1:30" ht="15">
      <c r="A883" s="75"/>
      <c r="B883" s="75"/>
      <c r="C883" s="82"/>
      <c r="D883" s="28"/>
      <c r="E883" s="28"/>
      <c r="F883" s="83"/>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row>
    <row r="884" spans="1:30" ht="15">
      <c r="A884" s="75"/>
      <c r="B884" s="75"/>
      <c r="C884" s="82"/>
      <c r="D884" s="28"/>
      <c r="E884" s="28"/>
      <c r="F884" s="83"/>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row>
    <row r="885" spans="1:30" ht="15">
      <c r="A885" s="75"/>
      <c r="B885" s="75"/>
      <c r="C885" s="82"/>
      <c r="D885" s="28"/>
      <c r="E885" s="28"/>
      <c r="F885" s="83"/>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row>
    <row r="886" spans="1:30" ht="15">
      <c r="A886" s="75"/>
      <c r="B886" s="75"/>
      <c r="C886" s="82"/>
      <c r="D886" s="28"/>
      <c r="E886" s="28"/>
      <c r="F886" s="83"/>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row>
    <row r="887" spans="1:30" ht="15">
      <c r="A887" s="75"/>
      <c r="B887" s="75"/>
      <c r="C887" s="82"/>
      <c r="D887" s="28"/>
      <c r="E887" s="28"/>
      <c r="F887" s="83"/>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row>
    <row r="888" spans="1:30" ht="15">
      <c r="A888" s="75"/>
      <c r="B888" s="75"/>
      <c r="C888" s="82"/>
      <c r="D888" s="28"/>
      <c r="E888" s="28"/>
      <c r="F888" s="83"/>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row>
    <row r="889" spans="1:30" ht="15">
      <c r="A889" s="75"/>
      <c r="B889" s="75"/>
      <c r="C889" s="82"/>
      <c r="D889" s="28"/>
      <c r="E889" s="28"/>
      <c r="F889" s="83"/>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row>
    <row r="890" spans="1:30" ht="15">
      <c r="A890" s="75"/>
      <c r="B890" s="75"/>
      <c r="C890" s="82"/>
      <c r="D890" s="28"/>
      <c r="E890" s="28"/>
      <c r="F890" s="83"/>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row>
    <row r="891" spans="1:30" ht="15">
      <c r="A891" s="75"/>
      <c r="B891" s="75"/>
      <c r="C891" s="82"/>
      <c r="D891" s="28"/>
      <c r="E891" s="28"/>
      <c r="F891" s="83"/>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row>
    <row r="892" spans="1:30" ht="15">
      <c r="A892" s="75"/>
      <c r="B892" s="75"/>
      <c r="C892" s="82"/>
      <c r="D892" s="28"/>
      <c r="E892" s="28"/>
      <c r="F892" s="83"/>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row>
    <row r="893" spans="1:30" ht="15">
      <c r="A893" s="75"/>
      <c r="B893" s="75"/>
      <c r="C893" s="82"/>
      <c r="D893" s="28"/>
      <c r="E893" s="28"/>
      <c r="F893" s="83"/>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row>
    <row r="894" spans="1:30" ht="15">
      <c r="A894" s="75"/>
      <c r="B894" s="75"/>
      <c r="C894" s="82"/>
      <c r="D894" s="28"/>
      <c r="E894" s="28"/>
      <c r="F894" s="83"/>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row>
    <row r="895" spans="1:30" ht="15">
      <c r="A895" s="75"/>
      <c r="B895" s="75"/>
      <c r="C895" s="82"/>
      <c r="D895" s="28"/>
      <c r="E895" s="28"/>
      <c r="F895" s="83"/>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row>
    <row r="896" spans="1:30" ht="15">
      <c r="A896" s="75"/>
      <c r="B896" s="75"/>
      <c r="C896" s="82"/>
      <c r="D896" s="28"/>
      <c r="E896" s="28"/>
      <c r="F896" s="83"/>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row>
    <row r="897" spans="1:30" ht="15">
      <c r="A897" s="75"/>
      <c r="B897" s="75"/>
      <c r="C897" s="82"/>
      <c r="D897" s="28"/>
      <c r="E897" s="28"/>
      <c r="F897" s="83"/>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row>
    <row r="898" spans="1:30" ht="15">
      <c r="A898" s="75"/>
      <c r="B898" s="75"/>
      <c r="C898" s="82"/>
      <c r="D898" s="28"/>
      <c r="E898" s="28"/>
      <c r="F898" s="83"/>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row>
    <row r="899" spans="1:30" ht="15">
      <c r="A899" s="75"/>
      <c r="B899" s="75"/>
      <c r="C899" s="82"/>
      <c r="D899" s="28"/>
      <c r="E899" s="28"/>
      <c r="F899" s="83"/>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row>
    <row r="900" spans="1:30" ht="15">
      <c r="A900" s="75"/>
      <c r="B900" s="75"/>
      <c r="C900" s="82"/>
      <c r="D900" s="28"/>
      <c r="E900" s="28"/>
      <c r="F900" s="83"/>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row>
    <row r="901" spans="1:30" ht="15">
      <c r="A901" s="75"/>
      <c r="B901" s="75"/>
      <c r="C901" s="82"/>
      <c r="D901" s="28"/>
      <c r="E901" s="28"/>
      <c r="F901" s="83"/>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row>
    <row r="902" spans="1:30" ht="15">
      <c r="A902" s="75"/>
      <c r="B902" s="75"/>
      <c r="C902" s="82"/>
      <c r="D902" s="28"/>
      <c r="E902" s="28"/>
      <c r="F902" s="83"/>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row>
    <row r="903" spans="1:30" ht="15">
      <c r="A903" s="75"/>
      <c r="B903" s="75"/>
      <c r="C903" s="82"/>
      <c r="D903" s="28"/>
      <c r="E903" s="28"/>
      <c r="F903" s="83"/>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row>
    <row r="904" spans="1:30" ht="15">
      <c r="A904" s="75"/>
      <c r="B904" s="75"/>
      <c r="C904" s="82"/>
      <c r="D904" s="28"/>
      <c r="E904" s="28"/>
      <c r="F904" s="83"/>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row>
    <row r="905" spans="1:30" ht="15">
      <c r="A905" s="75"/>
      <c r="B905" s="75"/>
      <c r="C905" s="82"/>
      <c r="D905" s="28"/>
      <c r="E905" s="28"/>
      <c r="F905" s="83"/>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row>
    <row r="906" spans="1:30" ht="15">
      <c r="A906" s="75"/>
      <c r="B906" s="75"/>
      <c r="C906" s="82"/>
      <c r="D906" s="28"/>
      <c r="E906" s="28"/>
      <c r="F906" s="83"/>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row>
    <row r="907" spans="1:30" ht="15">
      <c r="A907" s="75"/>
      <c r="B907" s="75"/>
      <c r="C907" s="82"/>
      <c r="D907" s="28"/>
      <c r="E907" s="28"/>
      <c r="F907" s="83"/>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row>
    <row r="908" spans="1:30" ht="15">
      <c r="A908" s="75"/>
      <c r="B908" s="75"/>
      <c r="C908" s="82"/>
      <c r="D908" s="28"/>
      <c r="E908" s="28"/>
      <c r="F908" s="83"/>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row>
    <row r="909" spans="1:30" ht="15">
      <c r="A909" s="75"/>
      <c r="B909" s="75"/>
      <c r="C909" s="82"/>
      <c r="D909" s="28"/>
      <c r="E909" s="28"/>
      <c r="F909" s="83"/>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row>
    <row r="910" spans="1:30" ht="15">
      <c r="A910" s="75"/>
      <c r="B910" s="75"/>
      <c r="C910" s="82"/>
      <c r="D910" s="28"/>
      <c r="E910" s="28"/>
      <c r="F910" s="83"/>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row>
    <row r="911" spans="1:30" ht="15">
      <c r="A911" s="75"/>
      <c r="B911" s="75"/>
      <c r="C911" s="82"/>
      <c r="D911" s="28"/>
      <c r="E911" s="28"/>
      <c r="F911" s="83"/>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row>
    <row r="912" spans="1:30" ht="15">
      <c r="A912" s="75"/>
      <c r="B912" s="75"/>
      <c r="C912" s="82"/>
      <c r="D912" s="28"/>
      <c r="E912" s="28"/>
      <c r="F912" s="83"/>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row>
    <row r="913" spans="1:30" ht="15">
      <c r="A913" s="75"/>
      <c r="B913" s="75"/>
      <c r="C913" s="82"/>
      <c r="D913" s="28"/>
      <c r="E913" s="28"/>
      <c r="F913" s="83"/>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row>
    <row r="914" spans="1:30" ht="15">
      <c r="A914" s="75"/>
      <c r="B914" s="75"/>
      <c r="C914" s="82"/>
      <c r="D914" s="28"/>
      <c r="E914" s="28"/>
      <c r="F914" s="83"/>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row>
    <row r="915" spans="1:30" ht="15">
      <c r="A915" s="75"/>
      <c r="B915" s="75"/>
      <c r="C915" s="82"/>
      <c r="D915" s="28"/>
      <c r="E915" s="28"/>
      <c r="F915" s="83"/>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row>
    <row r="916" spans="1:30" ht="15">
      <c r="A916" s="75"/>
      <c r="B916" s="75"/>
      <c r="C916" s="82"/>
      <c r="D916" s="28"/>
      <c r="E916" s="28"/>
      <c r="F916" s="83"/>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row>
    <row r="917" spans="1:30" ht="15">
      <c r="A917" s="75"/>
      <c r="B917" s="75"/>
      <c r="C917" s="82"/>
      <c r="D917" s="28"/>
      <c r="E917" s="28"/>
      <c r="F917" s="83"/>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row>
    <row r="918" spans="1:30" ht="15">
      <c r="A918" s="75"/>
      <c r="B918" s="75"/>
      <c r="C918" s="82"/>
      <c r="D918" s="28"/>
      <c r="E918" s="28"/>
      <c r="F918" s="83"/>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row>
    <row r="919" spans="1:30" ht="15">
      <c r="A919" s="75"/>
      <c r="B919" s="75"/>
      <c r="C919" s="82"/>
      <c r="D919" s="28"/>
      <c r="E919" s="28"/>
      <c r="F919" s="83"/>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row>
    <row r="920" spans="1:30" ht="15">
      <c r="A920" s="75"/>
      <c r="B920" s="75"/>
      <c r="C920" s="82"/>
      <c r="D920" s="28"/>
      <c r="E920" s="28"/>
      <c r="F920" s="83"/>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row>
    <row r="921" spans="1:30" ht="15">
      <c r="A921" s="75"/>
      <c r="B921" s="75"/>
      <c r="C921" s="82"/>
      <c r="D921" s="28"/>
      <c r="E921" s="28"/>
      <c r="F921" s="83"/>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row>
    <row r="922" spans="1:30" ht="15">
      <c r="A922" s="75"/>
      <c r="B922" s="75"/>
      <c r="C922" s="82"/>
      <c r="D922" s="28"/>
      <c r="E922" s="28"/>
      <c r="F922" s="83"/>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row>
    <row r="923" spans="1:30" ht="15">
      <c r="A923" s="75"/>
      <c r="B923" s="75"/>
      <c r="C923" s="82"/>
      <c r="D923" s="28"/>
      <c r="E923" s="28"/>
      <c r="F923" s="83"/>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row>
    <row r="924" spans="1:30" ht="15">
      <c r="A924" s="75"/>
      <c r="B924" s="75"/>
      <c r="C924" s="82"/>
      <c r="D924" s="28"/>
      <c r="E924" s="28"/>
      <c r="F924" s="83"/>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row>
    <row r="925" spans="1:30" ht="15">
      <c r="A925" s="75"/>
      <c r="B925" s="75"/>
      <c r="C925" s="82"/>
      <c r="D925" s="28"/>
      <c r="E925" s="28"/>
      <c r="F925" s="83"/>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row>
    <row r="926" spans="1:30" ht="15">
      <c r="A926" s="75"/>
      <c r="B926" s="75"/>
      <c r="C926" s="82"/>
      <c r="D926" s="28"/>
      <c r="E926" s="28"/>
      <c r="F926" s="83"/>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row>
    <row r="927" spans="1:30" ht="15">
      <c r="A927" s="75"/>
      <c r="B927" s="75"/>
      <c r="C927" s="82"/>
      <c r="D927" s="28"/>
      <c r="E927" s="28"/>
      <c r="F927" s="83"/>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row>
    <row r="928" spans="1:30" ht="15">
      <c r="A928" s="75"/>
      <c r="B928" s="75"/>
      <c r="C928" s="82"/>
      <c r="D928" s="28"/>
      <c r="E928" s="28"/>
      <c r="F928" s="83"/>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row>
    <row r="929" spans="1:30" ht="15">
      <c r="A929" s="75"/>
      <c r="B929" s="75"/>
      <c r="C929" s="82"/>
      <c r="D929" s="28"/>
      <c r="E929" s="28"/>
      <c r="F929" s="83"/>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row>
    <row r="930" spans="1:30" ht="15">
      <c r="A930" s="75"/>
      <c r="B930" s="75"/>
      <c r="C930" s="82"/>
      <c r="D930" s="28"/>
      <c r="E930" s="28"/>
      <c r="F930" s="83"/>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row>
    <row r="931" spans="1:30" ht="15">
      <c r="A931" s="75"/>
      <c r="B931" s="75"/>
      <c r="C931" s="82"/>
      <c r="D931" s="28"/>
      <c r="E931" s="28"/>
      <c r="F931" s="83"/>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row>
    <row r="932" spans="1:30" ht="15">
      <c r="A932" s="75"/>
      <c r="B932" s="75"/>
      <c r="C932" s="82"/>
      <c r="D932" s="28"/>
      <c r="E932" s="28"/>
      <c r="F932" s="83"/>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row>
    <row r="933" spans="1:30" ht="15">
      <c r="A933" s="75"/>
      <c r="B933" s="75"/>
      <c r="C933" s="82"/>
      <c r="D933" s="28"/>
      <c r="E933" s="28"/>
      <c r="F933" s="83"/>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row>
    <row r="934" spans="1:30" ht="15">
      <c r="A934" s="75"/>
      <c r="B934" s="75"/>
      <c r="C934" s="82"/>
      <c r="D934" s="28"/>
      <c r="E934" s="28"/>
      <c r="F934" s="83"/>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row>
    <row r="935" spans="1:30" ht="15">
      <c r="A935" s="75"/>
      <c r="B935" s="75"/>
      <c r="C935" s="82"/>
      <c r="D935" s="28"/>
      <c r="E935" s="28"/>
      <c r="F935" s="83"/>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row>
    <row r="936" spans="1:30" ht="15">
      <c r="A936" s="75"/>
      <c r="B936" s="75"/>
      <c r="C936" s="82"/>
      <c r="D936" s="28"/>
      <c r="E936" s="28"/>
      <c r="F936" s="83"/>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row>
    <row r="937" spans="1:30" ht="15">
      <c r="A937" s="75"/>
      <c r="B937" s="75"/>
      <c r="C937" s="82"/>
      <c r="D937" s="28"/>
      <c r="E937" s="28"/>
      <c r="F937" s="83"/>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row>
    <row r="938" spans="1:30" ht="15">
      <c r="A938" s="75"/>
      <c r="B938" s="75"/>
      <c r="C938" s="82"/>
      <c r="D938" s="28"/>
      <c r="E938" s="28"/>
      <c r="F938" s="83"/>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row>
    <row r="939" spans="1:30" ht="15">
      <c r="A939" s="75"/>
      <c r="B939" s="75"/>
      <c r="C939" s="82"/>
      <c r="D939" s="28"/>
      <c r="E939" s="28"/>
      <c r="F939" s="83"/>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row>
    <row r="940" spans="1:30" ht="15">
      <c r="A940" s="75"/>
      <c r="B940" s="75"/>
      <c r="C940" s="82"/>
      <c r="D940" s="28"/>
      <c r="E940" s="28"/>
      <c r="F940" s="83"/>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row>
    <row r="941" spans="1:30" ht="15">
      <c r="A941" s="75"/>
      <c r="B941" s="75"/>
      <c r="C941" s="82"/>
      <c r="D941" s="28"/>
      <c r="E941" s="28"/>
      <c r="F941" s="83"/>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row>
    <row r="942" spans="1:30" ht="15">
      <c r="A942" s="75"/>
      <c r="B942" s="75"/>
      <c r="C942" s="82"/>
      <c r="D942" s="28"/>
      <c r="E942" s="28"/>
      <c r="F942" s="83"/>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row>
    <row r="943" spans="1:30" ht="15">
      <c r="A943" s="75"/>
      <c r="B943" s="75"/>
      <c r="C943" s="82"/>
      <c r="D943" s="28"/>
      <c r="E943" s="28"/>
      <c r="F943" s="83"/>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row>
    <row r="944" spans="1:30" ht="15">
      <c r="A944" s="75"/>
      <c r="B944" s="75"/>
      <c r="C944" s="82"/>
      <c r="D944" s="28"/>
      <c r="E944" s="28"/>
      <c r="F944" s="83"/>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row>
    <row r="945" spans="1:30" ht="15">
      <c r="A945" s="75"/>
      <c r="B945" s="75"/>
      <c r="C945" s="82"/>
      <c r="D945" s="28"/>
      <c r="E945" s="28"/>
      <c r="F945" s="83"/>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row>
    <row r="946" spans="1:30" ht="15">
      <c r="A946" s="75"/>
      <c r="B946" s="75"/>
      <c r="C946" s="82"/>
      <c r="D946" s="28"/>
      <c r="E946" s="28"/>
      <c r="F946" s="83"/>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row>
    <row r="947" spans="1:30" ht="15">
      <c r="A947" s="75"/>
      <c r="B947" s="75"/>
      <c r="C947" s="82"/>
      <c r="D947" s="28"/>
      <c r="E947" s="28"/>
      <c r="F947" s="83"/>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row>
    <row r="948" spans="1:30" ht="15">
      <c r="A948" s="75"/>
      <c r="B948" s="75"/>
      <c r="C948" s="82"/>
      <c r="D948" s="28"/>
      <c r="E948" s="28"/>
      <c r="F948" s="83"/>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row>
    <row r="949" spans="1:30" ht="15">
      <c r="A949" s="75"/>
      <c r="B949" s="75"/>
      <c r="C949" s="82"/>
      <c r="D949" s="28"/>
      <c r="E949" s="28"/>
      <c r="F949" s="83"/>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row>
    <row r="950" spans="1:30" ht="15">
      <c r="A950" s="75"/>
      <c r="B950" s="75"/>
      <c r="C950" s="82"/>
      <c r="D950" s="28"/>
      <c r="E950" s="28"/>
      <c r="F950" s="83"/>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row>
    <row r="951" spans="1:30" ht="15">
      <c r="A951" s="75"/>
      <c r="B951" s="75"/>
      <c r="C951" s="82"/>
      <c r="D951" s="28"/>
      <c r="E951" s="28"/>
      <c r="F951" s="83"/>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row>
    <row r="952" spans="1:30" ht="15">
      <c r="A952" s="75"/>
      <c r="B952" s="75"/>
      <c r="C952" s="82"/>
      <c r="D952" s="28"/>
      <c r="E952" s="28"/>
      <c r="F952" s="83"/>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row>
    <row r="953" spans="1:30" ht="15">
      <c r="A953" s="75"/>
      <c r="B953" s="75"/>
      <c r="C953" s="82"/>
      <c r="D953" s="28"/>
      <c r="E953" s="28"/>
      <c r="F953" s="83"/>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row>
    <row r="954" spans="1:30" ht="15">
      <c r="A954" s="75"/>
      <c r="B954" s="75"/>
      <c r="C954" s="82"/>
      <c r="D954" s="28"/>
      <c r="E954" s="28"/>
      <c r="F954" s="83"/>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row>
    <row r="955" spans="1:30" ht="15">
      <c r="A955" s="75"/>
      <c r="B955" s="75"/>
      <c r="C955" s="82"/>
      <c r="D955" s="28"/>
      <c r="E955" s="28"/>
      <c r="F955" s="83"/>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row>
    <row r="956" spans="1:30" ht="15">
      <c r="A956" s="75"/>
      <c r="B956" s="75"/>
      <c r="C956" s="82"/>
      <c r="D956" s="28"/>
      <c r="E956" s="28"/>
      <c r="F956" s="83"/>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row>
    <row r="957" spans="1:30" ht="15">
      <c r="A957" s="75"/>
      <c r="B957" s="75"/>
      <c r="C957" s="82"/>
      <c r="D957" s="28"/>
      <c r="E957" s="28"/>
      <c r="F957" s="83"/>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row>
    <row r="958" spans="1:30" ht="15">
      <c r="A958" s="75"/>
      <c r="B958" s="75"/>
      <c r="C958" s="82"/>
      <c r="D958" s="28"/>
      <c r="E958" s="28"/>
      <c r="F958" s="83"/>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row>
    <row r="959" spans="1:30" ht="15">
      <c r="A959" s="75"/>
      <c r="B959" s="75"/>
      <c r="C959" s="82"/>
      <c r="D959" s="28"/>
      <c r="E959" s="28"/>
      <c r="F959" s="83"/>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row>
    <row r="960" spans="1:30" ht="15">
      <c r="A960" s="75"/>
      <c r="B960" s="75"/>
      <c r="C960" s="82"/>
      <c r="D960" s="28"/>
      <c r="E960" s="28"/>
      <c r="F960" s="83"/>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row>
    <row r="961" spans="1:30" ht="15">
      <c r="A961" s="75"/>
      <c r="B961" s="75"/>
      <c r="C961" s="82"/>
      <c r="D961" s="28"/>
      <c r="E961" s="28"/>
      <c r="F961" s="83"/>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row>
    <row r="962" spans="1:30" ht="15">
      <c r="A962" s="75"/>
      <c r="B962" s="75"/>
      <c r="C962" s="82"/>
      <c r="D962" s="28"/>
      <c r="E962" s="28"/>
      <c r="F962" s="83"/>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row>
    <row r="963" spans="1:30" ht="15">
      <c r="A963" s="75"/>
      <c r="B963" s="75"/>
      <c r="C963" s="82"/>
      <c r="D963" s="28"/>
      <c r="E963" s="28"/>
      <c r="F963" s="83"/>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row>
    <row r="964" spans="1:30" ht="15">
      <c r="A964" s="75"/>
      <c r="B964" s="75"/>
      <c r="C964" s="82"/>
      <c r="D964" s="28"/>
      <c r="E964" s="28"/>
      <c r="F964" s="83"/>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row>
    <row r="965" spans="1:30" ht="15">
      <c r="A965" s="75"/>
      <c r="B965" s="75"/>
      <c r="C965" s="82"/>
      <c r="D965" s="28"/>
      <c r="E965" s="28"/>
      <c r="F965" s="83"/>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row>
    <row r="966" spans="1:30" ht="15">
      <c r="A966" s="75"/>
      <c r="B966" s="75"/>
      <c r="C966" s="82"/>
      <c r="D966" s="28"/>
      <c r="E966" s="28"/>
      <c r="F966" s="83"/>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row>
    <row r="967" spans="1:30" ht="15">
      <c r="A967" s="75"/>
      <c r="B967" s="75"/>
      <c r="C967" s="82"/>
      <c r="D967" s="28"/>
      <c r="E967" s="28"/>
      <c r="F967" s="83"/>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row>
    <row r="968" spans="1:30" ht="15">
      <c r="A968" s="75"/>
      <c r="B968" s="75"/>
      <c r="C968" s="82"/>
      <c r="D968" s="28"/>
      <c r="E968" s="28"/>
      <c r="F968" s="83"/>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row>
    <row r="969" spans="1:30" ht="15">
      <c r="A969" s="75"/>
      <c r="B969" s="75"/>
      <c r="C969" s="82"/>
      <c r="D969" s="28"/>
      <c r="E969" s="28"/>
      <c r="F969" s="83"/>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row>
    <row r="970" spans="1:30" ht="15">
      <c r="A970" s="75"/>
      <c r="B970" s="75"/>
      <c r="C970" s="82"/>
      <c r="D970" s="28"/>
      <c r="E970" s="28"/>
      <c r="F970" s="83"/>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row>
    <row r="971" spans="1:30" ht="15">
      <c r="A971" s="75"/>
      <c r="B971" s="75"/>
      <c r="C971" s="82"/>
      <c r="D971" s="28"/>
      <c r="E971" s="28"/>
      <c r="F971" s="83"/>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row>
    <row r="972" spans="1:30" ht="15">
      <c r="A972" s="75"/>
      <c r="B972" s="75"/>
      <c r="C972" s="82"/>
      <c r="D972" s="28"/>
      <c r="E972" s="28"/>
      <c r="F972" s="83"/>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row>
    <row r="973" spans="1:30" ht="15">
      <c r="A973" s="75"/>
      <c r="B973" s="75"/>
      <c r="C973" s="82"/>
      <c r="D973" s="28"/>
      <c r="E973" s="28"/>
      <c r="F973" s="83"/>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row>
    <row r="974" spans="1:30" ht="15">
      <c r="A974" s="75"/>
      <c r="B974" s="75"/>
      <c r="C974" s="82"/>
      <c r="D974" s="28"/>
      <c r="E974" s="28"/>
      <c r="F974" s="83"/>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row>
    <row r="975" spans="1:30" ht="15">
      <c r="A975" s="75"/>
      <c r="B975" s="75"/>
      <c r="C975" s="82"/>
      <c r="D975" s="28"/>
      <c r="E975" s="28"/>
      <c r="F975" s="83"/>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row>
    <row r="976" spans="1:30" ht="15">
      <c r="A976" s="75"/>
      <c r="B976" s="75"/>
      <c r="C976" s="82"/>
      <c r="D976" s="28"/>
      <c r="E976" s="28"/>
      <c r="F976" s="83"/>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row>
    <row r="977" spans="1:30" ht="15">
      <c r="A977" s="75"/>
      <c r="B977" s="75"/>
      <c r="C977" s="82"/>
      <c r="D977" s="28"/>
      <c r="E977" s="28"/>
      <c r="F977" s="83"/>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row>
    <row r="978" spans="1:30" ht="15">
      <c r="A978" s="75"/>
      <c r="B978" s="75"/>
      <c r="C978" s="82"/>
      <c r="D978" s="28"/>
      <c r="E978" s="28"/>
      <c r="F978" s="83"/>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row>
    <row r="979" spans="1:30" ht="15">
      <c r="A979" s="75"/>
      <c r="B979" s="75"/>
      <c r="C979" s="82"/>
      <c r="D979" s="28"/>
      <c r="E979" s="28"/>
      <c r="F979" s="83"/>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row>
    <row r="980" spans="1:30" ht="15">
      <c r="A980" s="75"/>
      <c r="B980" s="75"/>
      <c r="C980" s="82"/>
      <c r="D980" s="28"/>
      <c r="E980" s="28"/>
      <c r="F980" s="83"/>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row>
    <row r="981" spans="1:30" ht="15">
      <c r="A981" s="75"/>
      <c r="B981" s="75"/>
      <c r="C981" s="82"/>
      <c r="D981" s="28"/>
      <c r="E981" s="28"/>
      <c r="F981" s="83"/>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row>
    <row r="982" spans="1:30" ht="15">
      <c r="A982" s="75"/>
      <c r="B982" s="75"/>
      <c r="C982" s="82"/>
      <c r="D982" s="28"/>
      <c r="E982" s="28"/>
      <c r="F982" s="83"/>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row>
    <row r="983" spans="1:30" ht="15">
      <c r="A983" s="75"/>
      <c r="B983" s="75"/>
      <c r="C983" s="82"/>
      <c r="D983" s="28"/>
      <c r="E983" s="28"/>
      <c r="F983" s="83"/>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row>
    <row r="984" spans="1:30" ht="15">
      <c r="A984" s="75"/>
      <c r="B984" s="75"/>
      <c r="C984" s="82"/>
      <c r="D984" s="28"/>
      <c r="E984" s="28"/>
      <c r="F984" s="83"/>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row>
    <row r="985" spans="1:30" ht="15">
      <c r="A985" s="75"/>
      <c r="B985" s="75"/>
      <c r="C985" s="82"/>
      <c r="D985" s="28"/>
      <c r="E985" s="28"/>
      <c r="F985" s="83"/>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row>
    <row r="986" spans="1:30" ht="15">
      <c r="A986" s="75"/>
      <c r="B986" s="75"/>
      <c r="C986" s="82"/>
      <c r="D986" s="28"/>
      <c r="E986" s="28"/>
      <c r="F986" s="83"/>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row>
    <row r="987" spans="1:30" ht="15">
      <c r="A987" s="75"/>
      <c r="B987" s="75"/>
      <c r="C987" s="82"/>
      <c r="D987" s="28"/>
      <c r="E987" s="28"/>
      <c r="F987" s="83"/>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row>
    <row r="988" spans="1:30" ht="15">
      <c r="A988" s="75"/>
      <c r="B988" s="75"/>
      <c r="C988" s="82"/>
      <c r="D988" s="28"/>
      <c r="E988" s="28"/>
      <c r="F988" s="83"/>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row>
    <row r="989" spans="1:30" ht="15">
      <c r="A989" s="75"/>
      <c r="B989" s="75"/>
      <c r="C989" s="82"/>
      <c r="D989" s="28"/>
      <c r="E989" s="28"/>
      <c r="F989" s="83"/>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row>
    <row r="990" spans="1:30" ht="15">
      <c r="A990" s="75"/>
      <c r="B990" s="75"/>
      <c r="C990" s="82"/>
      <c r="D990" s="28"/>
      <c r="E990" s="28"/>
      <c r="F990" s="83"/>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row>
    <row r="991" spans="1:30" ht="15">
      <c r="A991" s="75"/>
      <c r="B991" s="75"/>
      <c r="C991" s="82"/>
      <c r="D991" s="28"/>
      <c r="E991" s="28"/>
      <c r="F991" s="83"/>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row>
    <row r="992" spans="1:30" ht="15">
      <c r="A992" s="75"/>
      <c r="B992" s="75"/>
      <c r="C992" s="82"/>
      <c r="D992" s="28"/>
      <c r="E992" s="28"/>
      <c r="F992" s="83"/>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row>
    <row r="993" spans="1:30" ht="15">
      <c r="A993" s="75"/>
      <c r="B993" s="75"/>
      <c r="C993" s="82"/>
      <c r="D993" s="28"/>
      <c r="E993" s="28"/>
      <c r="F993" s="83"/>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row>
    <row r="994" spans="1:30" ht="15">
      <c r="A994" s="75"/>
      <c r="B994" s="75"/>
      <c r="C994" s="82"/>
      <c r="D994" s="28"/>
      <c r="E994" s="28"/>
      <c r="F994" s="83"/>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row>
    <row r="995" spans="1:30" ht="15">
      <c r="A995" s="75"/>
      <c r="B995" s="75"/>
      <c r="C995" s="82"/>
      <c r="D995" s="28"/>
      <c r="E995" s="28"/>
      <c r="F995" s="83"/>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row>
    <row r="996" spans="1:30" ht="15">
      <c r="A996" s="75"/>
      <c r="B996" s="75"/>
      <c r="C996" s="82"/>
      <c r="D996" s="28"/>
      <c r="E996" s="28"/>
      <c r="F996" s="83"/>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row>
    <row r="997" spans="1:30" ht="15">
      <c r="A997" s="75"/>
      <c r="B997" s="75"/>
      <c r="C997" s="82"/>
      <c r="D997" s="28"/>
      <c r="E997" s="28"/>
      <c r="F997" s="83"/>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row>
    <row r="998" spans="1:30" ht="15">
      <c r="A998" s="75"/>
      <c r="B998" s="75"/>
      <c r="C998" s="82"/>
      <c r="D998" s="28"/>
      <c r="E998" s="28"/>
      <c r="F998" s="83"/>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row>
    <row r="999" spans="1:30" ht="15">
      <c r="A999" s="75"/>
      <c r="B999" s="75"/>
      <c r="C999" s="82"/>
      <c r="D999" s="28"/>
      <c r="E999" s="28"/>
      <c r="F999" s="83"/>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row>
    <row r="1000" spans="1:30" ht="15">
      <c r="A1000" s="75"/>
      <c r="B1000" s="75"/>
      <c r="C1000" s="82"/>
      <c r="D1000" s="28"/>
      <c r="E1000" s="28"/>
      <c r="F1000" s="83"/>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row>
    <row r="1001" spans="1:30" ht="15">
      <c r="A1001" s="75"/>
      <c r="B1001" s="75"/>
      <c r="C1001" s="82"/>
      <c r="D1001" s="28"/>
      <c r="E1001" s="28"/>
      <c r="F1001" s="83"/>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row>
    <row r="1002" spans="1:30" ht="15">
      <c r="A1002" s="75"/>
      <c r="B1002" s="75"/>
      <c r="C1002" s="82"/>
      <c r="D1002" s="28"/>
      <c r="E1002" s="28"/>
      <c r="F1002" s="83"/>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row>
    <row r="1003" spans="1:30" ht="15">
      <c r="A1003" s="75"/>
      <c r="B1003" s="75"/>
      <c r="C1003" s="82"/>
      <c r="D1003" s="28"/>
      <c r="E1003" s="28"/>
      <c r="F1003" s="83"/>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row>
    <row r="1004" spans="1:30" ht="15">
      <c r="A1004" s="75"/>
      <c r="B1004" s="75"/>
      <c r="C1004" s="82"/>
      <c r="D1004" s="28"/>
      <c r="E1004" s="28"/>
      <c r="F1004" s="83"/>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row>
    <row r="1005" spans="1:30" ht="15">
      <c r="A1005" s="75"/>
      <c r="B1005" s="75"/>
      <c r="C1005" s="82"/>
      <c r="D1005" s="28"/>
      <c r="E1005" s="28"/>
      <c r="F1005" s="83"/>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row>
    <row r="1006" spans="1:30" ht="15">
      <c r="A1006" s="75"/>
      <c r="B1006" s="75"/>
      <c r="C1006" s="82"/>
      <c r="D1006" s="28"/>
      <c r="E1006" s="28"/>
      <c r="F1006" s="83"/>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row>
  </sheetData>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380"/>
  <sheetViews>
    <sheetView topLeftCell="A357" workbookViewId="0"/>
  </sheetViews>
  <sheetFormatPr defaultColWidth="12.5703125" defaultRowHeight="15.75" customHeight="1"/>
  <cols>
    <col min="8" max="8" width="41" customWidth="1"/>
  </cols>
  <sheetData>
    <row r="1" spans="1:14" ht="15.75" customHeight="1">
      <c r="A1" s="84" t="s">
        <v>23188</v>
      </c>
      <c r="B1" s="52" t="s">
        <v>3</v>
      </c>
      <c r="C1" s="52" t="s">
        <v>23189</v>
      </c>
      <c r="D1" s="52" t="s">
        <v>17442</v>
      </c>
      <c r="E1" s="52" t="s">
        <v>23190</v>
      </c>
      <c r="F1" s="52" t="s">
        <v>23191</v>
      </c>
      <c r="G1" s="52" t="s">
        <v>23192</v>
      </c>
      <c r="H1" s="52" t="s">
        <v>23193</v>
      </c>
      <c r="I1" s="52" t="s">
        <v>23194</v>
      </c>
      <c r="J1" s="52" t="s">
        <v>23195</v>
      </c>
      <c r="K1" s="52" t="s">
        <v>16481</v>
      </c>
      <c r="L1" s="52" t="s">
        <v>23196</v>
      </c>
      <c r="M1" s="52" t="s">
        <v>1685</v>
      </c>
      <c r="N1" s="52" t="s">
        <v>23197</v>
      </c>
    </row>
    <row r="2" spans="1:14">
      <c r="A2" s="19" t="s">
        <v>23198</v>
      </c>
      <c r="B2" s="19" t="s">
        <v>23199</v>
      </c>
      <c r="C2" s="85">
        <v>45308</v>
      </c>
      <c r="D2" s="19" t="s">
        <v>17428</v>
      </c>
      <c r="E2" s="19" t="s">
        <v>17426</v>
      </c>
      <c r="F2" s="19" t="s">
        <v>17427</v>
      </c>
      <c r="G2" s="27" t="s">
        <v>23200</v>
      </c>
      <c r="H2" s="19" t="s">
        <v>23201</v>
      </c>
      <c r="J2" s="27" t="s">
        <v>1324</v>
      </c>
      <c r="K2" s="19" t="s">
        <v>23202</v>
      </c>
      <c r="L2" s="24">
        <v>45340.701562499999</v>
      </c>
      <c r="M2" s="24"/>
      <c r="N2" s="24"/>
    </row>
    <row r="3" spans="1:14">
      <c r="A3" s="19" t="s">
        <v>23203</v>
      </c>
      <c r="B3" s="19" t="s">
        <v>23199</v>
      </c>
      <c r="C3" s="85">
        <v>45308</v>
      </c>
      <c r="D3" s="19" t="s">
        <v>17428</v>
      </c>
      <c r="E3" s="19" t="s">
        <v>17426</v>
      </c>
      <c r="F3" s="19" t="s">
        <v>17427</v>
      </c>
      <c r="G3" s="27" t="s">
        <v>23200</v>
      </c>
      <c r="H3" s="19" t="s">
        <v>23201</v>
      </c>
      <c r="J3" s="27" t="s">
        <v>1324</v>
      </c>
      <c r="K3" s="19" t="s">
        <v>23204</v>
      </c>
      <c r="L3" s="19"/>
      <c r="M3" s="19"/>
      <c r="N3" s="19"/>
    </row>
    <row r="4" spans="1:14">
      <c r="A4" s="19" t="s">
        <v>23205</v>
      </c>
      <c r="B4" s="19"/>
      <c r="C4" s="85">
        <v>45308</v>
      </c>
      <c r="D4" s="19" t="s">
        <v>17440</v>
      </c>
      <c r="E4" s="19" t="s">
        <v>17438</v>
      </c>
      <c r="F4" s="19" t="s">
        <v>17439</v>
      </c>
      <c r="G4" s="27" t="s">
        <v>23200</v>
      </c>
      <c r="H4" s="19" t="s">
        <v>23201</v>
      </c>
      <c r="I4" s="27" t="s">
        <v>23206</v>
      </c>
      <c r="J4" s="19" t="s">
        <v>23207</v>
      </c>
      <c r="K4" s="19" t="s">
        <v>23208</v>
      </c>
      <c r="L4" s="19"/>
      <c r="M4" s="19"/>
      <c r="N4" s="19"/>
    </row>
    <row r="5" spans="1:14">
      <c r="A5" s="19" t="s">
        <v>23209</v>
      </c>
      <c r="B5" s="19" t="s">
        <v>23199</v>
      </c>
      <c r="C5" s="85">
        <v>45308</v>
      </c>
      <c r="D5" s="19" t="s">
        <v>17428</v>
      </c>
      <c r="E5" s="19" t="s">
        <v>17426</v>
      </c>
      <c r="F5" s="19" t="s">
        <v>17427</v>
      </c>
      <c r="G5" s="27" t="s">
        <v>23200</v>
      </c>
      <c r="H5" s="19" t="s">
        <v>23201</v>
      </c>
      <c r="J5" s="27" t="s">
        <v>1324</v>
      </c>
      <c r="K5" s="19" t="s">
        <v>23210</v>
      </c>
      <c r="L5" s="19"/>
      <c r="M5" s="19"/>
      <c r="N5" s="19"/>
    </row>
    <row r="6" spans="1:14">
      <c r="A6" s="19" t="s">
        <v>23211</v>
      </c>
      <c r="B6" s="19" t="s">
        <v>23199</v>
      </c>
      <c r="C6" s="85">
        <v>45308</v>
      </c>
      <c r="D6" s="19" t="s">
        <v>17428</v>
      </c>
      <c r="E6" s="19" t="s">
        <v>17426</v>
      </c>
      <c r="F6" s="19" t="s">
        <v>17427</v>
      </c>
      <c r="G6" s="27" t="s">
        <v>23200</v>
      </c>
      <c r="H6" s="19" t="s">
        <v>23201</v>
      </c>
      <c r="I6" s="19"/>
      <c r="J6" s="27" t="s">
        <v>1324</v>
      </c>
      <c r="K6" s="19" t="s">
        <v>23212</v>
      </c>
      <c r="L6" s="19"/>
      <c r="M6" s="19"/>
      <c r="N6" s="19"/>
    </row>
    <row r="7" spans="1:14">
      <c r="A7" s="19" t="s">
        <v>23213</v>
      </c>
      <c r="C7" s="85">
        <v>45308</v>
      </c>
      <c r="D7" s="19" t="s">
        <v>17425</v>
      </c>
      <c r="E7" s="19" t="s">
        <v>17424</v>
      </c>
      <c r="F7" s="19" t="s">
        <v>17425</v>
      </c>
      <c r="G7" s="27" t="s">
        <v>23200</v>
      </c>
      <c r="H7" s="19" t="s">
        <v>23201</v>
      </c>
      <c r="J7" s="27" t="s">
        <v>1324</v>
      </c>
      <c r="K7" s="19" t="s">
        <v>23214</v>
      </c>
      <c r="L7" s="19"/>
      <c r="M7" s="19"/>
      <c r="N7" s="19"/>
    </row>
    <row r="8" spans="1:14">
      <c r="A8" s="19" t="s">
        <v>23215</v>
      </c>
      <c r="B8" s="19"/>
      <c r="C8" s="85">
        <v>45308</v>
      </c>
      <c r="D8" s="19" t="s">
        <v>17440</v>
      </c>
      <c r="E8" s="19" t="s">
        <v>17438</v>
      </c>
      <c r="F8" s="19" t="s">
        <v>17439</v>
      </c>
      <c r="G8" s="27" t="s">
        <v>23200</v>
      </c>
      <c r="H8" s="19" t="s">
        <v>23201</v>
      </c>
      <c r="I8" s="27" t="s">
        <v>23216</v>
      </c>
      <c r="J8" s="19" t="s">
        <v>23217</v>
      </c>
      <c r="K8" s="19" t="s">
        <v>23218</v>
      </c>
      <c r="L8" s="19"/>
      <c r="M8" s="19"/>
      <c r="N8" s="19"/>
    </row>
    <row r="9" spans="1:14">
      <c r="A9" s="19" t="s">
        <v>23219</v>
      </c>
      <c r="B9" s="19"/>
      <c r="C9" s="85">
        <v>45308</v>
      </c>
      <c r="D9" s="19" t="s">
        <v>17440</v>
      </c>
      <c r="E9" s="19" t="s">
        <v>17438</v>
      </c>
      <c r="F9" s="19" t="s">
        <v>17439</v>
      </c>
      <c r="G9" s="27" t="s">
        <v>23200</v>
      </c>
      <c r="H9" s="19" t="s">
        <v>23201</v>
      </c>
      <c r="I9" s="27" t="s">
        <v>23220</v>
      </c>
      <c r="J9" s="19" t="s">
        <v>23221</v>
      </c>
    </row>
    <row r="10" spans="1:14">
      <c r="A10" s="19" t="s">
        <v>23222</v>
      </c>
      <c r="B10" s="19"/>
      <c r="C10" s="85">
        <v>45309</v>
      </c>
      <c r="D10" s="19" t="s">
        <v>17440</v>
      </c>
      <c r="E10" s="19" t="s">
        <v>17438</v>
      </c>
      <c r="F10" s="19" t="s">
        <v>17439</v>
      </c>
      <c r="G10" s="27" t="s">
        <v>23200</v>
      </c>
      <c r="H10" s="19" t="s">
        <v>23201</v>
      </c>
      <c r="I10" s="27" t="s">
        <v>23223</v>
      </c>
      <c r="J10" s="19" t="s">
        <v>23224</v>
      </c>
      <c r="K10" s="19" t="s">
        <v>23225</v>
      </c>
      <c r="L10" s="19"/>
      <c r="M10" s="19"/>
      <c r="N10" s="19"/>
    </row>
    <row r="11" spans="1:14">
      <c r="A11" s="19" t="s">
        <v>23226</v>
      </c>
      <c r="B11" s="19"/>
      <c r="C11" s="85">
        <v>45309</v>
      </c>
      <c r="D11" s="19" t="s">
        <v>17440</v>
      </c>
      <c r="E11" s="19" t="s">
        <v>17438</v>
      </c>
      <c r="F11" s="19" t="s">
        <v>17439</v>
      </c>
      <c r="G11" s="27" t="s">
        <v>23200</v>
      </c>
      <c r="H11" s="19" t="s">
        <v>23201</v>
      </c>
      <c r="I11" s="27" t="s">
        <v>23227</v>
      </c>
      <c r="J11" s="19" t="s">
        <v>23228</v>
      </c>
    </row>
    <row r="12" spans="1:14">
      <c r="A12" s="19" t="s">
        <v>23229</v>
      </c>
      <c r="B12" s="19" t="s">
        <v>23199</v>
      </c>
      <c r="C12" s="85">
        <v>45310</v>
      </c>
      <c r="D12" s="19" t="s">
        <v>17428</v>
      </c>
      <c r="E12" s="19" t="s">
        <v>17426</v>
      </c>
      <c r="F12" s="19" t="s">
        <v>17427</v>
      </c>
      <c r="G12" s="27" t="s">
        <v>23200</v>
      </c>
      <c r="H12" s="19" t="s">
        <v>23201</v>
      </c>
      <c r="I12" s="19"/>
      <c r="J12" s="27" t="s">
        <v>1324</v>
      </c>
      <c r="K12" s="19" t="s">
        <v>23230</v>
      </c>
      <c r="L12" s="19"/>
      <c r="M12" s="19"/>
      <c r="N12" s="19"/>
    </row>
    <row r="13" spans="1:14">
      <c r="A13" s="19" t="s">
        <v>23231</v>
      </c>
      <c r="B13" s="19" t="s">
        <v>23199</v>
      </c>
      <c r="C13" s="85">
        <v>45310</v>
      </c>
      <c r="D13" s="19" t="s">
        <v>17428</v>
      </c>
      <c r="E13" s="19" t="s">
        <v>17426</v>
      </c>
      <c r="F13" s="19" t="s">
        <v>17427</v>
      </c>
      <c r="G13" s="27" t="s">
        <v>23200</v>
      </c>
      <c r="H13" s="19" t="s">
        <v>23201</v>
      </c>
      <c r="I13" s="19"/>
      <c r="J13" s="27" t="s">
        <v>1324</v>
      </c>
      <c r="K13" s="19" t="s">
        <v>23232</v>
      </c>
      <c r="L13" s="19"/>
      <c r="M13" s="19"/>
      <c r="N13" s="19"/>
    </row>
    <row r="14" spans="1:14">
      <c r="A14" s="19" t="s">
        <v>23233</v>
      </c>
      <c r="B14" s="19"/>
      <c r="C14" s="85">
        <v>45310</v>
      </c>
      <c r="D14" s="19" t="s">
        <v>17440</v>
      </c>
      <c r="E14" s="19" t="s">
        <v>17438</v>
      </c>
      <c r="F14" s="19" t="s">
        <v>17439</v>
      </c>
      <c r="G14" s="27" t="s">
        <v>23200</v>
      </c>
      <c r="H14" s="19" t="s">
        <v>23201</v>
      </c>
      <c r="I14" s="27" t="s">
        <v>23206</v>
      </c>
      <c r="J14" s="19" t="s">
        <v>23207</v>
      </c>
      <c r="L14" s="24">
        <v>45340.702569444446</v>
      </c>
      <c r="M14" s="24"/>
      <c r="N14" s="24"/>
    </row>
    <row r="15" spans="1:14">
      <c r="A15" s="19" t="s">
        <v>23234</v>
      </c>
      <c r="B15" s="19"/>
      <c r="C15" s="85">
        <v>45310</v>
      </c>
      <c r="D15" s="19" t="s">
        <v>17440</v>
      </c>
      <c r="E15" s="19" t="s">
        <v>17438</v>
      </c>
      <c r="F15" s="19" t="s">
        <v>17439</v>
      </c>
      <c r="G15" s="27" t="s">
        <v>23200</v>
      </c>
      <c r="H15" s="19" t="s">
        <v>23201</v>
      </c>
      <c r="I15" s="27" t="s">
        <v>16489</v>
      </c>
      <c r="J15" s="19" t="s">
        <v>23235</v>
      </c>
      <c r="K15" s="19" t="s">
        <v>23236</v>
      </c>
      <c r="L15" s="19"/>
      <c r="M15" s="19"/>
      <c r="N15" s="19"/>
    </row>
    <row r="16" spans="1:14">
      <c r="A16" s="19" t="s">
        <v>23237</v>
      </c>
      <c r="B16" s="19"/>
      <c r="C16" s="85">
        <v>45310</v>
      </c>
      <c r="D16" s="19" t="s">
        <v>17440</v>
      </c>
      <c r="E16" s="19" t="s">
        <v>17438</v>
      </c>
      <c r="F16" s="19" t="s">
        <v>17439</v>
      </c>
      <c r="G16" s="27" t="s">
        <v>16489</v>
      </c>
      <c r="H16" s="19" t="s">
        <v>23235</v>
      </c>
      <c r="I16" s="27" t="s">
        <v>23200</v>
      </c>
      <c r="J16" s="19" t="s">
        <v>23201</v>
      </c>
      <c r="K16" s="19" t="s">
        <v>23238</v>
      </c>
      <c r="L16" s="19"/>
      <c r="M16" s="19"/>
      <c r="N16" s="19"/>
    </row>
    <row r="17" spans="1:14">
      <c r="A17" s="19" t="s">
        <v>23239</v>
      </c>
      <c r="B17" s="19"/>
      <c r="C17" s="85">
        <v>45310</v>
      </c>
      <c r="D17" s="19" t="s">
        <v>17440</v>
      </c>
      <c r="E17" s="19" t="s">
        <v>17438</v>
      </c>
      <c r="F17" s="19" t="s">
        <v>17439</v>
      </c>
      <c r="G17" s="27" t="s">
        <v>23200</v>
      </c>
      <c r="H17" s="19" t="s">
        <v>23201</v>
      </c>
      <c r="I17" s="19" t="s">
        <v>23240</v>
      </c>
      <c r="J17" s="19" t="s">
        <v>23241</v>
      </c>
      <c r="K17" s="19" t="s">
        <v>23242</v>
      </c>
      <c r="L17" s="19"/>
      <c r="M17" s="19"/>
      <c r="N17" s="19"/>
    </row>
    <row r="18" spans="1:14">
      <c r="A18" s="19" t="s">
        <v>23243</v>
      </c>
      <c r="B18" s="19"/>
      <c r="C18" s="85">
        <v>45310</v>
      </c>
      <c r="D18" s="19" t="s">
        <v>17440</v>
      </c>
      <c r="E18" s="19" t="s">
        <v>17438</v>
      </c>
      <c r="F18" s="19" t="s">
        <v>17439</v>
      </c>
      <c r="G18" s="27" t="s">
        <v>23206</v>
      </c>
      <c r="H18" s="19" t="s">
        <v>23207</v>
      </c>
      <c r="I18" s="27" t="s">
        <v>23200</v>
      </c>
      <c r="J18" s="19" t="s">
        <v>23201</v>
      </c>
      <c r="K18" s="19" t="s">
        <v>23244</v>
      </c>
      <c r="L18" s="24">
        <v>45341.729872685188</v>
      </c>
      <c r="M18" s="24"/>
      <c r="N18" s="24"/>
    </row>
    <row r="19" spans="1:14">
      <c r="A19" s="19" t="s">
        <v>23245</v>
      </c>
      <c r="B19" s="19" t="s">
        <v>23199</v>
      </c>
      <c r="C19" s="85">
        <v>45310</v>
      </c>
      <c r="D19" s="19" t="s">
        <v>17428</v>
      </c>
      <c r="E19" s="19" t="s">
        <v>17426</v>
      </c>
      <c r="F19" s="19" t="s">
        <v>17427</v>
      </c>
      <c r="G19" s="27" t="s">
        <v>23200</v>
      </c>
      <c r="H19" s="19" t="s">
        <v>23201</v>
      </c>
      <c r="I19" s="19"/>
      <c r="J19" s="27" t="s">
        <v>1324</v>
      </c>
      <c r="K19" s="19" t="s">
        <v>23246</v>
      </c>
      <c r="L19" s="19"/>
      <c r="M19" s="19"/>
      <c r="N19" s="19"/>
    </row>
    <row r="20" spans="1:14">
      <c r="A20" s="19" t="s">
        <v>23247</v>
      </c>
      <c r="B20" s="19" t="s">
        <v>23199</v>
      </c>
      <c r="C20" s="85">
        <v>45310</v>
      </c>
      <c r="D20" s="19" t="s">
        <v>17435</v>
      </c>
      <c r="E20" s="19" t="s">
        <v>17433</v>
      </c>
      <c r="F20" s="19" t="s">
        <v>17434</v>
      </c>
      <c r="G20" s="27" t="s">
        <v>23216</v>
      </c>
      <c r="H20" s="19" t="s">
        <v>23217</v>
      </c>
      <c r="I20" s="19"/>
      <c r="J20" s="27" t="s">
        <v>1324</v>
      </c>
      <c r="K20" s="19" t="s">
        <v>23248</v>
      </c>
      <c r="L20" s="19"/>
      <c r="M20" s="19"/>
      <c r="N20" s="19"/>
    </row>
    <row r="21" spans="1:14">
      <c r="A21" s="19" t="s">
        <v>23249</v>
      </c>
      <c r="B21" s="19"/>
      <c r="C21" s="85">
        <v>45313</v>
      </c>
      <c r="D21" s="19" t="s">
        <v>17440</v>
      </c>
      <c r="E21" s="19" t="s">
        <v>17438</v>
      </c>
      <c r="F21" s="19" t="s">
        <v>17439</v>
      </c>
      <c r="G21" s="27" t="s">
        <v>23200</v>
      </c>
      <c r="H21" s="19" t="s">
        <v>23201</v>
      </c>
      <c r="I21" s="19" t="s">
        <v>23240</v>
      </c>
      <c r="J21" s="19" t="s">
        <v>23241</v>
      </c>
      <c r="K21" s="19" t="s">
        <v>23250</v>
      </c>
      <c r="L21" s="19"/>
      <c r="M21" s="19"/>
      <c r="N21" s="19"/>
    </row>
    <row r="22" spans="1:14" ht="12.75">
      <c r="A22" s="19" t="s">
        <v>23251</v>
      </c>
      <c r="B22" s="19"/>
      <c r="C22" s="85">
        <v>45313</v>
      </c>
      <c r="D22" s="19" t="s">
        <v>17440</v>
      </c>
      <c r="E22" s="19" t="s">
        <v>17438</v>
      </c>
      <c r="F22" s="19" t="s">
        <v>17439</v>
      </c>
      <c r="G22" s="27" t="s">
        <v>23200</v>
      </c>
      <c r="H22" s="19" t="s">
        <v>23201</v>
      </c>
      <c r="I22" s="27" t="s">
        <v>16489</v>
      </c>
      <c r="J22" s="19" t="s">
        <v>23235</v>
      </c>
      <c r="K22" s="19" t="s">
        <v>23252</v>
      </c>
      <c r="L22" s="19"/>
      <c r="M22" s="19"/>
      <c r="N22" s="19"/>
    </row>
    <row r="23" spans="1:14" ht="12.75">
      <c r="A23" s="19" t="s">
        <v>23253</v>
      </c>
      <c r="B23" s="19"/>
      <c r="C23" s="85">
        <v>45313</v>
      </c>
      <c r="D23" s="19" t="s">
        <v>17440</v>
      </c>
      <c r="E23" s="19" t="s">
        <v>17438</v>
      </c>
      <c r="F23" s="19" t="s">
        <v>17439</v>
      </c>
      <c r="G23" s="27" t="s">
        <v>23200</v>
      </c>
      <c r="H23" s="19" t="s">
        <v>23201</v>
      </c>
      <c r="I23" s="27" t="s">
        <v>23220</v>
      </c>
      <c r="J23" s="19" t="s">
        <v>23221</v>
      </c>
      <c r="K23" s="19" t="s">
        <v>23254</v>
      </c>
      <c r="L23" s="19"/>
      <c r="M23" s="19"/>
      <c r="N23" s="19"/>
    </row>
    <row r="24" spans="1:14" ht="12.75">
      <c r="A24" s="19" t="s">
        <v>23255</v>
      </c>
      <c r="B24" s="19"/>
      <c r="C24" s="85">
        <v>45313</v>
      </c>
      <c r="D24" s="19" t="s">
        <v>17425</v>
      </c>
      <c r="E24" s="19" t="s">
        <v>17424</v>
      </c>
      <c r="F24" s="19" t="s">
        <v>17425</v>
      </c>
      <c r="G24" s="27" t="s">
        <v>23256</v>
      </c>
      <c r="H24" s="19" t="s">
        <v>23257</v>
      </c>
      <c r="I24" s="19"/>
      <c r="J24" s="27" t="s">
        <v>1324</v>
      </c>
      <c r="K24" s="19" t="s">
        <v>23258</v>
      </c>
      <c r="L24" s="19"/>
      <c r="M24" s="19"/>
      <c r="N24" s="19"/>
    </row>
    <row r="25" spans="1:14" ht="12.75">
      <c r="A25" s="19" t="s">
        <v>23259</v>
      </c>
      <c r="B25" s="19" t="s">
        <v>23199</v>
      </c>
      <c r="C25" s="85">
        <v>45313</v>
      </c>
      <c r="D25" s="19" t="s">
        <v>17428</v>
      </c>
      <c r="E25" s="19" t="s">
        <v>17426</v>
      </c>
      <c r="F25" s="19" t="s">
        <v>17427</v>
      </c>
      <c r="G25" s="27" t="s">
        <v>23200</v>
      </c>
      <c r="H25" s="19" t="s">
        <v>23201</v>
      </c>
      <c r="I25" s="19"/>
      <c r="J25" s="27" t="s">
        <v>1324</v>
      </c>
      <c r="K25" s="19" t="s">
        <v>23260</v>
      </c>
      <c r="L25" s="19"/>
      <c r="M25" s="19"/>
      <c r="N25" s="19"/>
    </row>
    <row r="26" spans="1:14" ht="12.75">
      <c r="A26" s="19" t="s">
        <v>23261</v>
      </c>
      <c r="B26" s="19" t="s">
        <v>23199</v>
      </c>
      <c r="C26" s="85">
        <v>45313</v>
      </c>
      <c r="D26" s="19" t="s">
        <v>17428</v>
      </c>
      <c r="E26" s="19" t="s">
        <v>17426</v>
      </c>
      <c r="F26" s="19" t="s">
        <v>17427</v>
      </c>
      <c r="G26" s="27" t="s">
        <v>23200</v>
      </c>
      <c r="H26" s="19" t="s">
        <v>23201</v>
      </c>
      <c r="I26" s="19"/>
      <c r="J26" s="27" t="s">
        <v>1324</v>
      </c>
      <c r="K26" s="19" t="s">
        <v>23262</v>
      </c>
      <c r="L26" s="19"/>
      <c r="M26" s="19"/>
      <c r="N26" s="19"/>
    </row>
    <row r="27" spans="1:14" ht="12.75">
      <c r="A27" s="19" t="s">
        <v>23263</v>
      </c>
      <c r="B27" s="19"/>
      <c r="C27" s="85">
        <v>45313</v>
      </c>
      <c r="D27" s="19" t="s">
        <v>17440</v>
      </c>
      <c r="E27" s="19" t="s">
        <v>17438</v>
      </c>
      <c r="F27" s="19" t="s">
        <v>17439</v>
      </c>
      <c r="G27" s="27" t="s">
        <v>23200</v>
      </c>
      <c r="H27" s="19" t="s">
        <v>23201</v>
      </c>
      <c r="I27" s="27" t="s">
        <v>23227</v>
      </c>
      <c r="J27" s="19" t="s">
        <v>23228</v>
      </c>
      <c r="K27" s="19" t="s">
        <v>23264</v>
      </c>
      <c r="L27" s="19"/>
      <c r="M27" s="19"/>
      <c r="N27" s="19"/>
    </row>
    <row r="28" spans="1:14" ht="12.75">
      <c r="A28" s="19" t="s">
        <v>23265</v>
      </c>
      <c r="B28" s="19"/>
      <c r="C28" s="85">
        <v>45313</v>
      </c>
      <c r="D28" s="19" t="s">
        <v>17440</v>
      </c>
      <c r="E28" s="19" t="s">
        <v>17438</v>
      </c>
      <c r="F28" s="19" t="s">
        <v>17439</v>
      </c>
      <c r="G28" s="27" t="s">
        <v>23200</v>
      </c>
      <c r="H28" s="19" t="s">
        <v>23201</v>
      </c>
      <c r="I28" s="27" t="s">
        <v>23216</v>
      </c>
      <c r="J28" s="19" t="s">
        <v>23217</v>
      </c>
      <c r="K28" s="19" t="s">
        <v>23266</v>
      </c>
      <c r="L28" s="19"/>
      <c r="M28" s="19"/>
      <c r="N28" s="19"/>
    </row>
    <row r="29" spans="1:14" ht="12.75">
      <c r="A29" s="19" t="s">
        <v>23267</v>
      </c>
      <c r="B29" s="19"/>
      <c r="C29" s="85">
        <v>45313</v>
      </c>
      <c r="D29" s="19" t="s">
        <v>17425</v>
      </c>
      <c r="E29" s="19" t="s">
        <v>17424</v>
      </c>
      <c r="F29" s="19" t="s">
        <v>17425</v>
      </c>
      <c r="G29" s="27" t="s">
        <v>23268</v>
      </c>
      <c r="H29" s="19" t="s">
        <v>23269</v>
      </c>
      <c r="I29" s="19"/>
      <c r="J29" s="27" t="s">
        <v>1324</v>
      </c>
      <c r="K29" s="19" t="s">
        <v>23270</v>
      </c>
      <c r="L29" s="19"/>
      <c r="M29" s="19"/>
      <c r="N29" s="19"/>
    </row>
    <row r="30" spans="1:14" ht="12.75">
      <c r="A30" s="19" t="s">
        <v>23271</v>
      </c>
      <c r="B30" s="19"/>
      <c r="C30" s="85">
        <v>45313</v>
      </c>
      <c r="D30" s="19" t="s">
        <v>17440</v>
      </c>
      <c r="E30" s="19" t="s">
        <v>17438</v>
      </c>
      <c r="F30" s="19" t="s">
        <v>17439</v>
      </c>
      <c r="G30" s="27" t="s">
        <v>23268</v>
      </c>
      <c r="H30" s="19" t="s">
        <v>23269</v>
      </c>
      <c r="I30" s="27" t="s">
        <v>23272</v>
      </c>
      <c r="J30" s="19" t="s">
        <v>23273</v>
      </c>
      <c r="K30" s="19" t="s">
        <v>23274</v>
      </c>
      <c r="L30" s="19"/>
      <c r="M30" s="19"/>
      <c r="N30" s="19"/>
    </row>
    <row r="31" spans="1:14" ht="12.75">
      <c r="A31" s="19" t="s">
        <v>23275</v>
      </c>
      <c r="B31" s="19" t="s">
        <v>23199</v>
      </c>
      <c r="C31" s="85">
        <v>45313</v>
      </c>
      <c r="D31" s="19" t="s">
        <v>17435</v>
      </c>
      <c r="E31" s="19" t="s">
        <v>17433</v>
      </c>
      <c r="F31" s="19" t="s">
        <v>17434</v>
      </c>
      <c r="G31" s="27" t="s">
        <v>23216</v>
      </c>
      <c r="H31" s="19" t="s">
        <v>23217</v>
      </c>
      <c r="I31" s="19"/>
      <c r="J31" s="27" t="s">
        <v>1324</v>
      </c>
      <c r="K31" s="19" t="s">
        <v>23276</v>
      </c>
      <c r="L31" s="19"/>
      <c r="M31" s="19"/>
      <c r="N31" s="19"/>
    </row>
    <row r="32" spans="1:14" ht="12.75">
      <c r="A32" s="19" t="s">
        <v>23277</v>
      </c>
      <c r="B32" s="19" t="s">
        <v>23199</v>
      </c>
      <c r="C32" s="85">
        <v>45313</v>
      </c>
      <c r="D32" s="19" t="s">
        <v>17435</v>
      </c>
      <c r="E32" s="19" t="s">
        <v>17433</v>
      </c>
      <c r="F32" s="19" t="s">
        <v>17434</v>
      </c>
      <c r="G32" s="27" t="s">
        <v>23216</v>
      </c>
      <c r="H32" s="19" t="s">
        <v>23217</v>
      </c>
      <c r="I32" s="19"/>
      <c r="J32" s="27" t="s">
        <v>1324</v>
      </c>
      <c r="K32" s="19" t="s">
        <v>23278</v>
      </c>
      <c r="L32" s="19"/>
      <c r="M32" s="19"/>
      <c r="N32" s="19"/>
    </row>
    <row r="33" spans="1:14" ht="12.75">
      <c r="A33" s="19" t="s">
        <v>23279</v>
      </c>
      <c r="B33" s="19" t="s">
        <v>23199</v>
      </c>
      <c r="C33" s="85">
        <v>45313</v>
      </c>
      <c r="D33" s="19" t="s">
        <v>17435</v>
      </c>
      <c r="E33" s="19" t="s">
        <v>17433</v>
      </c>
      <c r="F33" s="19" t="s">
        <v>17434</v>
      </c>
      <c r="G33" s="27" t="s">
        <v>16489</v>
      </c>
      <c r="H33" s="19" t="s">
        <v>23235</v>
      </c>
      <c r="I33" s="19"/>
      <c r="J33" s="27" t="s">
        <v>1324</v>
      </c>
      <c r="K33" s="19" t="s">
        <v>23280</v>
      </c>
      <c r="L33" s="19"/>
      <c r="M33" s="19"/>
      <c r="N33" s="19"/>
    </row>
    <row r="34" spans="1:14" ht="12.75">
      <c r="A34" s="19" t="s">
        <v>23281</v>
      </c>
      <c r="B34" s="19" t="s">
        <v>23199</v>
      </c>
      <c r="C34" s="85">
        <v>45313</v>
      </c>
      <c r="D34" s="19" t="s">
        <v>17435</v>
      </c>
      <c r="E34" s="19" t="s">
        <v>17433</v>
      </c>
      <c r="F34" s="19" t="s">
        <v>17434</v>
      </c>
      <c r="G34" s="27" t="s">
        <v>23216</v>
      </c>
      <c r="H34" s="19" t="s">
        <v>23217</v>
      </c>
      <c r="I34" s="19"/>
      <c r="J34" s="27" t="s">
        <v>1324</v>
      </c>
      <c r="K34" s="19" t="s">
        <v>23282</v>
      </c>
      <c r="L34" s="19"/>
      <c r="M34" s="19"/>
      <c r="N34" s="19"/>
    </row>
    <row r="35" spans="1:14" ht="12.75">
      <c r="A35" s="19" t="s">
        <v>23283</v>
      </c>
      <c r="B35" s="19"/>
      <c r="C35" s="85">
        <v>45314</v>
      </c>
      <c r="D35" s="19" t="s">
        <v>17440</v>
      </c>
      <c r="E35" s="19" t="s">
        <v>17438</v>
      </c>
      <c r="F35" s="19" t="s">
        <v>17439</v>
      </c>
      <c r="G35" s="27" t="s">
        <v>23200</v>
      </c>
      <c r="H35" s="19" t="s">
        <v>23201</v>
      </c>
      <c r="I35" s="19" t="s">
        <v>23240</v>
      </c>
      <c r="J35" s="19" t="s">
        <v>23241</v>
      </c>
      <c r="K35" s="19" t="s">
        <v>23284</v>
      </c>
      <c r="L35" s="19"/>
      <c r="M35" s="19"/>
      <c r="N35" s="19"/>
    </row>
    <row r="36" spans="1:14" ht="12.75">
      <c r="A36" s="19" t="s">
        <v>23285</v>
      </c>
      <c r="B36" s="19"/>
      <c r="C36" s="85">
        <v>45314</v>
      </c>
      <c r="D36" s="19" t="s">
        <v>17440</v>
      </c>
      <c r="E36" s="19" t="s">
        <v>17438</v>
      </c>
      <c r="F36" s="19" t="s">
        <v>17439</v>
      </c>
      <c r="G36" s="27" t="s">
        <v>23200</v>
      </c>
      <c r="H36" s="19" t="s">
        <v>23201</v>
      </c>
      <c r="I36" s="27" t="s">
        <v>23272</v>
      </c>
      <c r="J36" s="19" t="s">
        <v>23273</v>
      </c>
      <c r="K36" s="19" t="s">
        <v>23286</v>
      </c>
      <c r="L36" s="19"/>
      <c r="M36" s="19"/>
      <c r="N36" s="19"/>
    </row>
    <row r="37" spans="1:14" ht="12.75">
      <c r="A37" s="27" t="s">
        <v>23287</v>
      </c>
      <c r="B37" s="19"/>
      <c r="C37" s="85">
        <v>45314</v>
      </c>
      <c r="D37" s="19" t="s">
        <v>17440</v>
      </c>
      <c r="E37" s="19" t="s">
        <v>17438</v>
      </c>
      <c r="F37" s="19" t="s">
        <v>17439</v>
      </c>
      <c r="G37" s="27" t="s">
        <v>23200</v>
      </c>
      <c r="H37" s="19" t="s">
        <v>23201</v>
      </c>
      <c r="I37" s="27" t="s">
        <v>1371</v>
      </c>
      <c r="J37" s="19" t="s">
        <v>23288</v>
      </c>
      <c r="K37" s="19" t="s">
        <v>23286</v>
      </c>
      <c r="L37" s="19"/>
      <c r="M37" s="19"/>
      <c r="N37" s="19"/>
    </row>
    <row r="38" spans="1:14" ht="12.75">
      <c r="A38" s="19" t="s">
        <v>23289</v>
      </c>
      <c r="B38" s="19"/>
      <c r="C38" s="85">
        <v>45314</v>
      </c>
      <c r="D38" s="19" t="s">
        <v>17440</v>
      </c>
      <c r="E38" s="19" t="s">
        <v>17438</v>
      </c>
      <c r="F38" s="19" t="s">
        <v>17439</v>
      </c>
      <c r="G38" s="27" t="s">
        <v>23200</v>
      </c>
      <c r="H38" s="19" t="s">
        <v>23201</v>
      </c>
      <c r="I38" s="27" t="s">
        <v>23272</v>
      </c>
      <c r="J38" s="19" t="s">
        <v>23273</v>
      </c>
      <c r="K38" s="19"/>
      <c r="L38" s="19"/>
      <c r="M38" s="19"/>
      <c r="N38" s="19"/>
    </row>
    <row r="39" spans="1:14" ht="12.75">
      <c r="A39" s="19" t="s">
        <v>23290</v>
      </c>
      <c r="B39" s="19" t="s">
        <v>23199</v>
      </c>
      <c r="C39" s="85">
        <v>45314</v>
      </c>
      <c r="D39" s="19" t="s">
        <v>17435</v>
      </c>
      <c r="E39" s="19" t="s">
        <v>17433</v>
      </c>
      <c r="F39" s="19" t="s">
        <v>17434</v>
      </c>
      <c r="G39" s="27" t="s">
        <v>16489</v>
      </c>
      <c r="H39" s="19" t="s">
        <v>23235</v>
      </c>
      <c r="I39" s="19"/>
      <c r="J39" s="27" t="s">
        <v>1324</v>
      </c>
      <c r="K39" s="19" t="s">
        <v>23291</v>
      </c>
      <c r="L39" s="19"/>
      <c r="M39" s="19"/>
      <c r="N39" s="19"/>
    </row>
    <row r="40" spans="1:14" ht="12.75">
      <c r="A40" s="19" t="s">
        <v>23292</v>
      </c>
      <c r="B40" s="19" t="s">
        <v>23199</v>
      </c>
      <c r="C40" s="85">
        <v>45314</v>
      </c>
      <c r="D40" s="19" t="s">
        <v>17435</v>
      </c>
      <c r="E40" s="19" t="s">
        <v>17433</v>
      </c>
      <c r="F40" s="19" t="s">
        <v>17434</v>
      </c>
      <c r="G40" s="27" t="s">
        <v>23216</v>
      </c>
      <c r="H40" s="19" t="s">
        <v>23217</v>
      </c>
      <c r="I40" s="19"/>
      <c r="J40" s="27" t="s">
        <v>1324</v>
      </c>
      <c r="K40" s="19" t="s">
        <v>23293</v>
      </c>
      <c r="L40" s="19"/>
      <c r="M40" s="19"/>
      <c r="N40" s="19"/>
    </row>
    <row r="41" spans="1:14" ht="12.75">
      <c r="A41" s="19" t="s">
        <v>23294</v>
      </c>
      <c r="B41" s="19" t="s">
        <v>23199</v>
      </c>
      <c r="C41" s="85">
        <v>45314</v>
      </c>
      <c r="D41" s="19" t="s">
        <v>17435</v>
      </c>
      <c r="E41" s="19" t="s">
        <v>17433</v>
      </c>
      <c r="F41" s="19" t="s">
        <v>17434</v>
      </c>
      <c r="G41" s="27" t="s">
        <v>23220</v>
      </c>
      <c r="H41" s="19" t="s">
        <v>23221</v>
      </c>
      <c r="I41" s="19"/>
      <c r="J41" s="27" t="s">
        <v>1324</v>
      </c>
      <c r="K41" s="19" t="s">
        <v>23295</v>
      </c>
      <c r="L41" s="19"/>
      <c r="M41" s="19"/>
      <c r="N41" s="19"/>
    </row>
    <row r="42" spans="1:14" ht="12.75">
      <c r="A42" s="19" t="s">
        <v>23296</v>
      </c>
      <c r="B42" s="19" t="s">
        <v>23199</v>
      </c>
      <c r="C42" s="85">
        <v>45314</v>
      </c>
      <c r="D42" s="19" t="s">
        <v>17435</v>
      </c>
      <c r="E42" s="19" t="s">
        <v>17433</v>
      </c>
      <c r="F42" s="19" t="s">
        <v>17434</v>
      </c>
      <c r="G42" s="27" t="s">
        <v>23220</v>
      </c>
      <c r="H42" s="19" t="s">
        <v>23221</v>
      </c>
      <c r="I42" s="19"/>
      <c r="J42" s="27" t="s">
        <v>1324</v>
      </c>
      <c r="K42" s="19" t="s">
        <v>23297</v>
      </c>
      <c r="L42" s="19"/>
      <c r="M42" s="19"/>
      <c r="N42" s="19"/>
    </row>
    <row r="43" spans="1:14" ht="12.75">
      <c r="A43" s="19" t="s">
        <v>23298</v>
      </c>
      <c r="B43" s="19" t="s">
        <v>23199</v>
      </c>
      <c r="C43" s="85">
        <v>45314</v>
      </c>
      <c r="D43" s="19" t="s">
        <v>17435</v>
      </c>
      <c r="E43" s="19" t="s">
        <v>17433</v>
      </c>
      <c r="F43" s="19" t="s">
        <v>17434</v>
      </c>
      <c r="G43" s="27" t="s">
        <v>23220</v>
      </c>
      <c r="H43" s="19" t="s">
        <v>23221</v>
      </c>
      <c r="I43" s="19"/>
      <c r="J43" s="27" t="s">
        <v>1324</v>
      </c>
      <c r="K43" s="19" t="s">
        <v>23299</v>
      </c>
      <c r="L43" s="19"/>
      <c r="M43" s="19"/>
      <c r="N43" s="19"/>
    </row>
    <row r="44" spans="1:14" ht="12.75">
      <c r="A44" s="19" t="s">
        <v>23300</v>
      </c>
      <c r="B44" s="19" t="s">
        <v>23199</v>
      </c>
      <c r="C44" s="85">
        <v>45314</v>
      </c>
      <c r="D44" s="19" t="s">
        <v>17435</v>
      </c>
      <c r="E44" s="19" t="s">
        <v>17433</v>
      </c>
      <c r="F44" s="19" t="s">
        <v>17434</v>
      </c>
      <c r="G44" s="27" t="s">
        <v>23227</v>
      </c>
      <c r="H44" s="19" t="s">
        <v>23228</v>
      </c>
      <c r="I44" s="19"/>
      <c r="J44" s="27" t="s">
        <v>1324</v>
      </c>
      <c r="K44" s="19" t="s">
        <v>23301</v>
      </c>
      <c r="L44" s="19"/>
      <c r="M44" s="19"/>
      <c r="N44" s="19"/>
    </row>
    <row r="45" spans="1:14" ht="12.75">
      <c r="A45" s="19" t="s">
        <v>23302</v>
      </c>
      <c r="B45" s="19" t="s">
        <v>23199</v>
      </c>
      <c r="C45" s="85">
        <v>45314</v>
      </c>
      <c r="D45" s="19" t="s">
        <v>17435</v>
      </c>
      <c r="E45" s="19" t="s">
        <v>17433</v>
      </c>
      <c r="F45" s="19" t="s">
        <v>17434</v>
      </c>
      <c r="G45" s="27" t="s">
        <v>23227</v>
      </c>
      <c r="H45" s="19" t="s">
        <v>23228</v>
      </c>
      <c r="I45" s="19"/>
      <c r="J45" s="27" t="s">
        <v>1324</v>
      </c>
      <c r="K45" s="19" t="s">
        <v>23303</v>
      </c>
      <c r="L45" s="19"/>
      <c r="M45" s="19"/>
      <c r="N45" s="19"/>
    </row>
    <row r="46" spans="1:14" ht="12.75">
      <c r="A46" s="19" t="s">
        <v>23304</v>
      </c>
      <c r="B46" s="19" t="s">
        <v>23199</v>
      </c>
      <c r="C46" s="85">
        <v>45314</v>
      </c>
      <c r="D46" s="19" t="s">
        <v>17435</v>
      </c>
      <c r="E46" s="19" t="s">
        <v>17433</v>
      </c>
      <c r="F46" s="19" t="s">
        <v>17434</v>
      </c>
      <c r="G46" s="27" t="s">
        <v>23227</v>
      </c>
      <c r="H46" s="19" t="s">
        <v>23228</v>
      </c>
      <c r="I46" s="19"/>
      <c r="J46" s="27" t="s">
        <v>1324</v>
      </c>
      <c r="K46" s="19" t="s">
        <v>23305</v>
      </c>
      <c r="L46" s="19"/>
      <c r="M46" s="19"/>
      <c r="N46" s="19"/>
    </row>
    <row r="47" spans="1:14" ht="12.75">
      <c r="A47" s="19" t="s">
        <v>23306</v>
      </c>
      <c r="B47" s="19" t="s">
        <v>23199</v>
      </c>
      <c r="C47" s="85">
        <v>45314</v>
      </c>
      <c r="D47" s="19" t="s">
        <v>17435</v>
      </c>
      <c r="E47" s="19" t="s">
        <v>17433</v>
      </c>
      <c r="F47" s="19" t="s">
        <v>17434</v>
      </c>
      <c r="G47" s="27" t="s">
        <v>23216</v>
      </c>
      <c r="H47" s="19" t="s">
        <v>23217</v>
      </c>
      <c r="I47" s="19"/>
      <c r="J47" s="27" t="s">
        <v>1324</v>
      </c>
      <c r="K47" s="19"/>
      <c r="L47" s="19"/>
      <c r="M47" s="19"/>
      <c r="N47" s="19"/>
    </row>
    <row r="48" spans="1:14" ht="12.75">
      <c r="A48" s="19" t="s">
        <v>23307</v>
      </c>
      <c r="B48" s="19" t="s">
        <v>23199</v>
      </c>
      <c r="C48" s="85">
        <v>45314</v>
      </c>
      <c r="D48" s="19" t="s">
        <v>17435</v>
      </c>
      <c r="E48" s="19" t="s">
        <v>17433</v>
      </c>
      <c r="F48" s="19" t="s">
        <v>17434</v>
      </c>
      <c r="G48" s="27" t="s">
        <v>16489</v>
      </c>
      <c r="H48" s="19" t="s">
        <v>23235</v>
      </c>
      <c r="I48" s="19"/>
      <c r="J48" s="27" t="s">
        <v>1324</v>
      </c>
      <c r="K48" s="19"/>
      <c r="L48" s="19"/>
      <c r="M48" s="19"/>
      <c r="N48" s="19"/>
    </row>
    <row r="49" spans="1:14" ht="12.75">
      <c r="A49" s="19" t="s">
        <v>23308</v>
      </c>
      <c r="B49" s="19"/>
      <c r="C49" s="85">
        <v>45314</v>
      </c>
      <c r="D49" s="19" t="s">
        <v>17440</v>
      </c>
      <c r="E49" s="19" t="s">
        <v>17438</v>
      </c>
      <c r="F49" s="19" t="s">
        <v>17439</v>
      </c>
      <c r="G49" s="27" t="s">
        <v>23200</v>
      </c>
      <c r="H49" s="19" t="s">
        <v>23201</v>
      </c>
      <c r="I49" s="27" t="s">
        <v>23216</v>
      </c>
      <c r="J49" s="19" t="s">
        <v>23217</v>
      </c>
      <c r="K49" s="19"/>
      <c r="L49" s="19"/>
      <c r="M49" s="19"/>
      <c r="N49" s="19"/>
    </row>
    <row r="50" spans="1:14" ht="12.75">
      <c r="A50" s="19" t="s">
        <v>23309</v>
      </c>
      <c r="B50" s="19"/>
      <c r="C50" s="85">
        <v>45314</v>
      </c>
      <c r="D50" s="19" t="s">
        <v>17440</v>
      </c>
      <c r="E50" s="19" t="s">
        <v>17438</v>
      </c>
      <c r="F50" s="19" t="s">
        <v>17439</v>
      </c>
      <c r="G50" s="27" t="s">
        <v>23200</v>
      </c>
      <c r="H50" s="19" t="s">
        <v>23201</v>
      </c>
      <c r="I50" s="27" t="s">
        <v>23310</v>
      </c>
      <c r="J50" s="19" t="s">
        <v>23311</v>
      </c>
      <c r="K50" s="19"/>
      <c r="L50" s="19"/>
      <c r="M50" s="19"/>
      <c r="N50" s="19"/>
    </row>
    <row r="51" spans="1:14" ht="12.75">
      <c r="A51" s="19" t="s">
        <v>23312</v>
      </c>
      <c r="B51" s="19"/>
      <c r="C51" s="85">
        <v>45314</v>
      </c>
      <c r="D51" s="19" t="s">
        <v>17440</v>
      </c>
      <c r="E51" s="19" t="s">
        <v>17438</v>
      </c>
      <c r="F51" s="19" t="s">
        <v>17439</v>
      </c>
      <c r="G51" s="19" t="s">
        <v>23240</v>
      </c>
      <c r="H51" s="19" t="s">
        <v>23241</v>
      </c>
      <c r="I51" s="27" t="s">
        <v>23220</v>
      </c>
      <c r="J51" s="19" t="s">
        <v>23221</v>
      </c>
      <c r="K51" s="19" t="s">
        <v>23313</v>
      </c>
      <c r="L51" s="19"/>
      <c r="M51" s="19"/>
      <c r="N51" s="19"/>
    </row>
    <row r="52" spans="1:14" ht="12.75">
      <c r="A52" s="19" t="s">
        <v>23314</v>
      </c>
      <c r="B52" s="19"/>
      <c r="C52" s="85">
        <v>45314</v>
      </c>
      <c r="D52" s="19" t="s">
        <v>17440</v>
      </c>
      <c r="E52" s="19" t="s">
        <v>17438</v>
      </c>
      <c r="F52" s="19" t="s">
        <v>17439</v>
      </c>
      <c r="G52" s="19" t="s">
        <v>23240</v>
      </c>
      <c r="H52" s="19" t="s">
        <v>23241</v>
      </c>
      <c r="I52" s="27" t="s">
        <v>23227</v>
      </c>
      <c r="J52" s="19" t="s">
        <v>23228</v>
      </c>
      <c r="K52" s="19" t="s">
        <v>23313</v>
      </c>
      <c r="L52" s="19"/>
      <c r="M52" s="19"/>
      <c r="N52" s="19"/>
    </row>
    <row r="53" spans="1:14" ht="12.75">
      <c r="A53" s="19" t="s">
        <v>23315</v>
      </c>
      <c r="B53" s="19"/>
      <c r="C53" s="85">
        <v>45314</v>
      </c>
      <c r="D53" s="19" t="s">
        <v>17440</v>
      </c>
      <c r="E53" s="19" t="s">
        <v>17438</v>
      </c>
      <c r="F53" s="19" t="s">
        <v>17439</v>
      </c>
      <c r="G53" s="19" t="s">
        <v>23240</v>
      </c>
      <c r="H53" s="19" t="s">
        <v>23241</v>
      </c>
      <c r="I53" s="27" t="s">
        <v>23223</v>
      </c>
      <c r="J53" s="19" t="s">
        <v>23224</v>
      </c>
      <c r="K53" s="19" t="s">
        <v>23313</v>
      </c>
      <c r="L53" s="19"/>
      <c r="M53" s="19"/>
      <c r="N53" s="19"/>
    </row>
    <row r="54" spans="1:14" ht="12.75">
      <c r="A54" s="19" t="s">
        <v>23316</v>
      </c>
      <c r="B54" s="19"/>
      <c r="C54" s="85">
        <v>45314</v>
      </c>
      <c r="D54" s="19" t="s">
        <v>17440</v>
      </c>
      <c r="E54" s="19" t="s">
        <v>17438</v>
      </c>
      <c r="F54" s="19" t="s">
        <v>17439</v>
      </c>
      <c r="G54" s="19" t="s">
        <v>23240</v>
      </c>
      <c r="H54" s="19" t="s">
        <v>23241</v>
      </c>
      <c r="I54" s="27" t="s">
        <v>23200</v>
      </c>
      <c r="J54" s="19" t="s">
        <v>23201</v>
      </c>
      <c r="K54" s="19" t="s">
        <v>23317</v>
      </c>
      <c r="L54" s="19"/>
      <c r="M54" s="19"/>
      <c r="N54" s="19"/>
    </row>
    <row r="55" spans="1:14" ht="12.75">
      <c r="A55" s="19" t="s">
        <v>23318</v>
      </c>
      <c r="B55" s="19"/>
      <c r="C55" s="85">
        <v>45314</v>
      </c>
      <c r="D55" s="19" t="s">
        <v>17435</v>
      </c>
      <c r="E55" s="19" t="s">
        <v>17433</v>
      </c>
      <c r="F55" s="19" t="s">
        <v>17434</v>
      </c>
      <c r="G55" s="27" t="s">
        <v>23206</v>
      </c>
      <c r="H55" s="19" t="s">
        <v>23207</v>
      </c>
      <c r="I55" s="19"/>
      <c r="J55" s="27" t="s">
        <v>1324</v>
      </c>
      <c r="K55" s="19"/>
      <c r="L55" s="19"/>
      <c r="M55" s="19"/>
      <c r="N55" s="19"/>
    </row>
    <row r="56" spans="1:14" ht="12.75">
      <c r="A56" s="19" t="s">
        <v>23319</v>
      </c>
      <c r="B56" s="19" t="s">
        <v>23199</v>
      </c>
      <c r="C56" s="85">
        <v>45315</v>
      </c>
      <c r="D56" s="19" t="s">
        <v>17428</v>
      </c>
      <c r="E56" s="19" t="s">
        <v>17426</v>
      </c>
      <c r="F56" s="19" t="s">
        <v>17427</v>
      </c>
      <c r="G56" s="27" t="s">
        <v>23200</v>
      </c>
      <c r="H56" s="19" t="s">
        <v>23201</v>
      </c>
      <c r="I56" s="19"/>
      <c r="J56" s="27" t="s">
        <v>1324</v>
      </c>
      <c r="K56" s="19"/>
      <c r="L56" s="19"/>
      <c r="M56" s="19"/>
      <c r="N56" s="19"/>
    </row>
    <row r="57" spans="1:14" ht="12.75">
      <c r="A57" s="19" t="s">
        <v>23320</v>
      </c>
      <c r="B57" s="19"/>
      <c r="C57" s="85">
        <v>45315</v>
      </c>
      <c r="D57" s="19" t="s">
        <v>17440</v>
      </c>
      <c r="E57" s="19" t="s">
        <v>17438</v>
      </c>
      <c r="F57" s="19" t="s">
        <v>17439</v>
      </c>
      <c r="G57" s="27" t="s">
        <v>23200</v>
      </c>
      <c r="H57" s="19" t="s">
        <v>23201</v>
      </c>
      <c r="I57" s="27" t="s">
        <v>16489</v>
      </c>
      <c r="J57" s="19" t="s">
        <v>23235</v>
      </c>
      <c r="K57" s="19"/>
      <c r="L57" s="19"/>
      <c r="M57" s="19"/>
      <c r="N57" s="19"/>
    </row>
    <row r="58" spans="1:14" ht="12.75">
      <c r="A58" s="19" t="s">
        <v>23321</v>
      </c>
      <c r="B58" s="19"/>
      <c r="C58" s="85">
        <v>45315</v>
      </c>
      <c r="D58" s="19" t="s">
        <v>17440</v>
      </c>
      <c r="E58" s="19" t="s">
        <v>17438</v>
      </c>
      <c r="F58" s="19" t="s">
        <v>17439</v>
      </c>
      <c r="G58" s="27" t="s">
        <v>23200</v>
      </c>
      <c r="H58" s="19" t="s">
        <v>23201</v>
      </c>
      <c r="I58" s="27" t="s">
        <v>23322</v>
      </c>
      <c r="J58" s="19" t="s">
        <v>23323</v>
      </c>
      <c r="K58" s="19"/>
      <c r="L58" s="19"/>
      <c r="M58" s="19"/>
      <c r="N58" s="19"/>
    </row>
    <row r="59" spans="1:14" ht="12.75">
      <c r="A59" s="19" t="s">
        <v>23324</v>
      </c>
      <c r="B59" s="19"/>
      <c r="C59" s="85">
        <v>45315</v>
      </c>
      <c r="D59" s="19" t="s">
        <v>17440</v>
      </c>
      <c r="E59" s="19" t="s">
        <v>17438</v>
      </c>
      <c r="F59" s="19" t="s">
        <v>17439</v>
      </c>
      <c r="G59" s="27" t="s">
        <v>23200</v>
      </c>
      <c r="H59" s="19" t="s">
        <v>23201</v>
      </c>
      <c r="I59" s="27" t="s">
        <v>23220</v>
      </c>
      <c r="J59" s="19" t="s">
        <v>23221</v>
      </c>
      <c r="K59" s="19"/>
      <c r="L59" s="19"/>
      <c r="M59" s="19"/>
      <c r="N59" s="19"/>
    </row>
    <row r="60" spans="1:14" ht="12.75">
      <c r="A60" s="19" t="s">
        <v>23325</v>
      </c>
      <c r="B60" s="19"/>
      <c r="C60" s="85">
        <v>45315</v>
      </c>
      <c r="D60" s="19" t="s">
        <v>17440</v>
      </c>
      <c r="E60" s="19" t="s">
        <v>17438</v>
      </c>
      <c r="F60" s="19" t="s">
        <v>17439</v>
      </c>
      <c r="G60" s="27" t="s">
        <v>23200</v>
      </c>
      <c r="H60" s="19" t="s">
        <v>23201</v>
      </c>
      <c r="I60" s="27" t="s">
        <v>23227</v>
      </c>
      <c r="J60" s="19" t="s">
        <v>23228</v>
      </c>
      <c r="K60" s="19"/>
      <c r="L60" s="19"/>
      <c r="M60" s="19"/>
      <c r="N60" s="19"/>
    </row>
    <row r="61" spans="1:14" ht="12.75">
      <c r="A61" s="19" t="s">
        <v>23326</v>
      </c>
      <c r="B61" s="19"/>
      <c r="C61" s="85">
        <v>45315</v>
      </c>
      <c r="D61" s="19" t="s">
        <v>17440</v>
      </c>
      <c r="E61" s="19" t="s">
        <v>17438</v>
      </c>
      <c r="F61" s="19" t="s">
        <v>17439</v>
      </c>
      <c r="G61" s="27" t="s">
        <v>23223</v>
      </c>
      <c r="H61" s="19" t="s">
        <v>23224</v>
      </c>
      <c r="I61" s="27" t="s">
        <v>23200</v>
      </c>
      <c r="J61" s="19" t="s">
        <v>23201</v>
      </c>
      <c r="K61" s="19" t="s">
        <v>23327</v>
      </c>
      <c r="L61" s="19"/>
      <c r="M61" s="19"/>
      <c r="N61" s="19"/>
    </row>
    <row r="62" spans="1:14" ht="12.75">
      <c r="A62" s="19" t="s">
        <v>23328</v>
      </c>
      <c r="B62" s="19"/>
      <c r="C62" s="85">
        <v>45315</v>
      </c>
      <c r="D62" s="19" t="s">
        <v>17440</v>
      </c>
      <c r="E62" s="19" t="s">
        <v>17438</v>
      </c>
      <c r="F62" s="19" t="s">
        <v>17439</v>
      </c>
      <c r="G62" s="27" t="s">
        <v>23200</v>
      </c>
      <c r="H62" s="19" t="s">
        <v>23201</v>
      </c>
      <c r="I62" s="27" t="s">
        <v>23223</v>
      </c>
      <c r="J62" s="19" t="s">
        <v>23224</v>
      </c>
      <c r="K62" s="19" t="s">
        <v>23327</v>
      </c>
      <c r="L62" s="19"/>
      <c r="M62" s="19"/>
      <c r="N62" s="19"/>
    </row>
    <row r="63" spans="1:14" ht="12.75">
      <c r="A63" s="19" t="s">
        <v>23329</v>
      </c>
      <c r="B63" s="19"/>
      <c r="C63" s="85">
        <v>45315</v>
      </c>
      <c r="D63" s="19" t="s">
        <v>17440</v>
      </c>
      <c r="E63" s="19" t="s">
        <v>17438</v>
      </c>
      <c r="F63" s="19" t="s">
        <v>17439</v>
      </c>
      <c r="G63" s="27" t="s">
        <v>23200</v>
      </c>
      <c r="H63" s="19" t="s">
        <v>23201</v>
      </c>
      <c r="I63" s="27" t="s">
        <v>23216</v>
      </c>
      <c r="J63" s="19" t="s">
        <v>23217</v>
      </c>
      <c r="K63" s="19" t="s">
        <v>23327</v>
      </c>
      <c r="L63" s="19"/>
      <c r="M63" s="19"/>
      <c r="N63" s="19"/>
    </row>
    <row r="64" spans="1:14" ht="12.75">
      <c r="A64" s="19" t="s">
        <v>23330</v>
      </c>
      <c r="B64" s="19"/>
      <c r="C64" s="85">
        <v>45315</v>
      </c>
      <c r="D64" s="19" t="s">
        <v>17440</v>
      </c>
      <c r="E64" s="19" t="s">
        <v>17438</v>
      </c>
      <c r="F64" s="19" t="s">
        <v>17439</v>
      </c>
      <c r="G64" s="27" t="s">
        <v>23216</v>
      </c>
      <c r="H64" s="19" t="s">
        <v>23217</v>
      </c>
      <c r="I64" s="27" t="s">
        <v>23200</v>
      </c>
      <c r="J64" s="19" t="s">
        <v>23201</v>
      </c>
      <c r="K64" s="19" t="s">
        <v>23327</v>
      </c>
      <c r="L64" s="19"/>
      <c r="M64" s="19"/>
      <c r="N64" s="19"/>
    </row>
    <row r="65" spans="1:14" ht="12.75">
      <c r="A65" s="19" t="s">
        <v>23331</v>
      </c>
      <c r="B65" s="19" t="s">
        <v>23199</v>
      </c>
      <c r="C65" s="85">
        <v>45315</v>
      </c>
      <c r="D65" s="19" t="s">
        <v>17435</v>
      </c>
      <c r="E65" s="19" t="s">
        <v>17433</v>
      </c>
      <c r="F65" s="19" t="s">
        <v>17434</v>
      </c>
      <c r="G65" s="27" t="s">
        <v>16489</v>
      </c>
      <c r="H65" s="19" t="s">
        <v>23235</v>
      </c>
      <c r="I65" s="19"/>
      <c r="J65" s="27" t="s">
        <v>1324</v>
      </c>
      <c r="K65" s="19"/>
      <c r="L65" s="19"/>
      <c r="M65" s="19"/>
      <c r="N65" s="19"/>
    </row>
    <row r="66" spans="1:14" ht="12.75">
      <c r="A66" s="19" t="s">
        <v>23332</v>
      </c>
      <c r="B66" s="19" t="s">
        <v>23199</v>
      </c>
      <c r="C66" s="85">
        <v>45315</v>
      </c>
      <c r="D66" s="19" t="s">
        <v>17435</v>
      </c>
      <c r="E66" s="19" t="s">
        <v>17433</v>
      </c>
      <c r="F66" s="19" t="s">
        <v>17434</v>
      </c>
      <c r="G66" s="27" t="s">
        <v>23272</v>
      </c>
      <c r="H66" s="19" t="s">
        <v>23273</v>
      </c>
      <c r="I66" s="19"/>
      <c r="J66" s="27" t="s">
        <v>1324</v>
      </c>
      <c r="K66" s="19" t="s">
        <v>23333</v>
      </c>
      <c r="L66" s="19"/>
      <c r="M66" s="19"/>
      <c r="N66" s="19"/>
    </row>
    <row r="67" spans="1:14" ht="12.75">
      <c r="A67" s="19" t="s">
        <v>23334</v>
      </c>
      <c r="B67" s="19"/>
      <c r="C67" s="85">
        <v>45315</v>
      </c>
      <c r="D67" s="19" t="s">
        <v>17440</v>
      </c>
      <c r="E67" s="19" t="s">
        <v>17438</v>
      </c>
      <c r="F67" s="19" t="s">
        <v>17439</v>
      </c>
      <c r="G67" s="19" t="s">
        <v>23240</v>
      </c>
      <c r="H67" s="19" t="s">
        <v>23241</v>
      </c>
      <c r="I67" s="27" t="s">
        <v>23272</v>
      </c>
      <c r="J67" s="19" t="s">
        <v>23273</v>
      </c>
      <c r="K67" s="19"/>
      <c r="L67" s="19"/>
      <c r="M67" s="19"/>
      <c r="N67" s="19"/>
    </row>
    <row r="68" spans="1:14" ht="12.75">
      <c r="A68" s="19" t="s">
        <v>23335</v>
      </c>
      <c r="B68" s="19" t="s">
        <v>23199</v>
      </c>
      <c r="C68" s="85">
        <v>45315</v>
      </c>
      <c r="D68" s="19" t="s">
        <v>17435</v>
      </c>
      <c r="E68" s="19" t="s">
        <v>17433</v>
      </c>
      <c r="F68" s="19" t="s">
        <v>17434</v>
      </c>
      <c r="G68" s="27" t="s">
        <v>1371</v>
      </c>
      <c r="H68" s="19" t="s">
        <v>23288</v>
      </c>
      <c r="I68" s="19"/>
      <c r="J68" s="27" t="s">
        <v>1324</v>
      </c>
      <c r="K68" s="19"/>
      <c r="L68" s="19"/>
      <c r="M68" s="19"/>
      <c r="N68" s="19"/>
    </row>
    <row r="69" spans="1:14" ht="12.75">
      <c r="A69" s="19" t="s">
        <v>23336</v>
      </c>
      <c r="B69" s="19" t="s">
        <v>23199</v>
      </c>
      <c r="C69" s="85">
        <v>45315</v>
      </c>
      <c r="D69" s="19" t="s">
        <v>17435</v>
      </c>
      <c r="E69" s="19" t="s">
        <v>17433</v>
      </c>
      <c r="F69" s="19" t="s">
        <v>17434</v>
      </c>
      <c r="G69" s="27" t="s">
        <v>23216</v>
      </c>
      <c r="H69" s="19" t="s">
        <v>23217</v>
      </c>
      <c r="I69" s="19"/>
      <c r="J69" s="27" t="s">
        <v>1324</v>
      </c>
      <c r="K69" s="19" t="s">
        <v>23337</v>
      </c>
      <c r="L69" s="19"/>
      <c r="M69" s="19"/>
      <c r="N69" s="19"/>
    </row>
    <row r="70" spans="1:14" ht="12.75">
      <c r="A70" s="19" t="s">
        <v>23338</v>
      </c>
      <c r="B70" s="19"/>
      <c r="C70" s="85">
        <v>45315</v>
      </c>
      <c r="D70" s="19" t="s">
        <v>17440</v>
      </c>
      <c r="E70" s="19" t="s">
        <v>17438</v>
      </c>
      <c r="F70" s="19" t="s">
        <v>17439</v>
      </c>
      <c r="G70" s="19" t="s">
        <v>23240</v>
      </c>
      <c r="H70" s="19" t="s">
        <v>23241</v>
      </c>
      <c r="I70" s="27" t="s">
        <v>16489</v>
      </c>
      <c r="J70" s="19" t="s">
        <v>23235</v>
      </c>
      <c r="K70" s="19"/>
      <c r="L70" s="19"/>
      <c r="M70" s="19"/>
      <c r="N70" s="19"/>
    </row>
    <row r="71" spans="1:14" ht="12.75">
      <c r="A71" s="19" t="s">
        <v>23339</v>
      </c>
      <c r="B71" s="19" t="s">
        <v>23199</v>
      </c>
      <c r="C71" s="85">
        <v>45315</v>
      </c>
      <c r="D71" s="19" t="s">
        <v>17435</v>
      </c>
      <c r="E71" s="19" t="s">
        <v>17433</v>
      </c>
      <c r="F71" s="19" t="s">
        <v>17434</v>
      </c>
      <c r="G71" s="27" t="s">
        <v>16489</v>
      </c>
      <c r="H71" s="19" t="s">
        <v>23235</v>
      </c>
      <c r="I71" s="19"/>
      <c r="J71" s="27" t="s">
        <v>1324</v>
      </c>
      <c r="K71" s="19"/>
      <c r="L71" s="19"/>
      <c r="M71" s="19"/>
      <c r="N71" s="19"/>
    </row>
    <row r="72" spans="1:14" ht="12.75">
      <c r="A72" s="19" t="s">
        <v>23340</v>
      </c>
      <c r="B72" s="19" t="s">
        <v>23199</v>
      </c>
      <c r="C72" s="85">
        <v>45315</v>
      </c>
      <c r="D72" s="19" t="s">
        <v>17435</v>
      </c>
      <c r="E72" s="19" t="s">
        <v>17433</v>
      </c>
      <c r="F72" s="19" t="s">
        <v>17434</v>
      </c>
      <c r="G72" s="27" t="s">
        <v>23216</v>
      </c>
      <c r="H72" s="19" t="s">
        <v>23217</v>
      </c>
      <c r="I72" s="19"/>
      <c r="J72" s="27" t="s">
        <v>1324</v>
      </c>
      <c r="K72" s="19"/>
      <c r="L72" s="19"/>
      <c r="M72" s="19"/>
      <c r="N72" s="19"/>
    </row>
    <row r="73" spans="1:14" ht="12.75">
      <c r="A73" s="19" t="s">
        <v>23341</v>
      </c>
      <c r="B73" s="19"/>
      <c r="C73" s="85">
        <v>45316</v>
      </c>
      <c r="D73" s="19" t="s">
        <v>17440</v>
      </c>
      <c r="E73" s="19" t="s">
        <v>17438</v>
      </c>
      <c r="F73" s="19" t="s">
        <v>17439</v>
      </c>
      <c r="G73" s="27" t="s">
        <v>23200</v>
      </c>
      <c r="H73" s="19" t="s">
        <v>23201</v>
      </c>
      <c r="I73" s="27" t="s">
        <v>1371</v>
      </c>
      <c r="J73" s="19" t="s">
        <v>23288</v>
      </c>
      <c r="K73" s="19"/>
      <c r="L73" s="19"/>
      <c r="M73" s="19"/>
      <c r="N73" s="19"/>
    </row>
    <row r="74" spans="1:14" ht="12.75">
      <c r="A74" s="19" t="s">
        <v>23342</v>
      </c>
      <c r="B74" s="19" t="s">
        <v>23199</v>
      </c>
      <c r="C74" s="85">
        <v>45316</v>
      </c>
      <c r="D74" s="19" t="s">
        <v>17435</v>
      </c>
      <c r="E74" s="19" t="s">
        <v>17433</v>
      </c>
      <c r="F74" s="19" t="s">
        <v>17434</v>
      </c>
      <c r="G74" s="27" t="s">
        <v>23220</v>
      </c>
      <c r="H74" s="19" t="s">
        <v>23221</v>
      </c>
      <c r="I74" s="19"/>
      <c r="J74" s="27" t="s">
        <v>1324</v>
      </c>
      <c r="K74" s="19" t="s">
        <v>23343</v>
      </c>
      <c r="L74" s="19"/>
      <c r="M74" s="19"/>
      <c r="N74" s="19"/>
    </row>
    <row r="75" spans="1:14" ht="12.75">
      <c r="A75" s="19" t="s">
        <v>23344</v>
      </c>
      <c r="B75" s="19" t="s">
        <v>23199</v>
      </c>
      <c r="C75" s="85">
        <v>45316</v>
      </c>
      <c r="D75" s="19" t="s">
        <v>17435</v>
      </c>
      <c r="E75" s="19" t="s">
        <v>17433</v>
      </c>
      <c r="F75" s="19" t="s">
        <v>17434</v>
      </c>
      <c r="G75" s="27" t="s">
        <v>23220</v>
      </c>
      <c r="H75" s="19" t="s">
        <v>23221</v>
      </c>
      <c r="I75" s="19"/>
      <c r="J75" s="27" t="s">
        <v>1324</v>
      </c>
      <c r="K75" s="19" t="s">
        <v>23345</v>
      </c>
      <c r="L75" s="19"/>
      <c r="M75" s="19"/>
      <c r="N75" s="19"/>
    </row>
    <row r="76" spans="1:14" ht="12.75">
      <c r="A76" s="19" t="s">
        <v>23346</v>
      </c>
      <c r="B76" s="19" t="s">
        <v>23199</v>
      </c>
      <c r="C76" s="85">
        <v>45316</v>
      </c>
      <c r="D76" s="19" t="s">
        <v>17435</v>
      </c>
      <c r="E76" s="19" t="s">
        <v>17433</v>
      </c>
      <c r="F76" s="19" t="s">
        <v>17434</v>
      </c>
      <c r="G76" s="27" t="s">
        <v>23272</v>
      </c>
      <c r="H76" s="19" t="s">
        <v>23273</v>
      </c>
      <c r="I76" s="19"/>
      <c r="J76" s="27" t="s">
        <v>1324</v>
      </c>
      <c r="K76" s="19"/>
      <c r="L76" s="19"/>
      <c r="M76" s="19"/>
      <c r="N76" s="19"/>
    </row>
    <row r="77" spans="1:14" ht="12.75">
      <c r="A77" s="19" t="s">
        <v>23347</v>
      </c>
      <c r="B77" s="19" t="s">
        <v>23199</v>
      </c>
      <c r="C77" s="85">
        <v>45316</v>
      </c>
      <c r="D77" s="19" t="s">
        <v>17435</v>
      </c>
      <c r="E77" s="19" t="s">
        <v>17433</v>
      </c>
      <c r="F77" s="19" t="s">
        <v>17434</v>
      </c>
      <c r="G77" s="27" t="s">
        <v>16489</v>
      </c>
      <c r="H77" s="19" t="s">
        <v>23235</v>
      </c>
      <c r="I77" s="19"/>
      <c r="J77" s="27" t="s">
        <v>1324</v>
      </c>
      <c r="K77" s="19"/>
      <c r="L77" s="19"/>
      <c r="M77" s="19"/>
      <c r="N77" s="19"/>
    </row>
    <row r="78" spans="1:14" ht="12.75">
      <c r="A78" s="19" t="s">
        <v>23348</v>
      </c>
      <c r="B78" s="19"/>
      <c r="C78" s="85">
        <v>45316</v>
      </c>
      <c r="D78" s="19" t="s">
        <v>17440</v>
      </c>
      <c r="E78" s="19" t="s">
        <v>17438</v>
      </c>
      <c r="F78" s="19" t="s">
        <v>17439</v>
      </c>
      <c r="G78" s="27" t="s">
        <v>23200</v>
      </c>
      <c r="H78" s="19" t="s">
        <v>23201</v>
      </c>
      <c r="I78" s="27" t="s">
        <v>23220</v>
      </c>
      <c r="J78" s="19" t="s">
        <v>23221</v>
      </c>
      <c r="K78" s="19" t="s">
        <v>23349</v>
      </c>
      <c r="L78" s="19"/>
      <c r="M78" s="19"/>
      <c r="N78" s="19"/>
    </row>
    <row r="79" spans="1:14" ht="12.75">
      <c r="A79" s="19" t="s">
        <v>23350</v>
      </c>
      <c r="B79" s="19"/>
      <c r="C79" s="85">
        <v>45317</v>
      </c>
      <c r="D79" s="19" t="s">
        <v>17440</v>
      </c>
      <c r="E79" s="19" t="s">
        <v>17438</v>
      </c>
      <c r="F79" s="19" t="s">
        <v>17439</v>
      </c>
      <c r="G79" s="27" t="s">
        <v>23200</v>
      </c>
      <c r="H79" s="19" t="s">
        <v>23201</v>
      </c>
      <c r="I79" s="27" t="s">
        <v>16489</v>
      </c>
      <c r="J79" s="19" t="s">
        <v>23235</v>
      </c>
      <c r="K79" s="19" t="s">
        <v>23351</v>
      </c>
      <c r="L79" s="19"/>
      <c r="M79" s="19"/>
      <c r="N79" s="19"/>
    </row>
    <row r="80" spans="1:14" ht="12.75">
      <c r="A80" s="19" t="s">
        <v>23352</v>
      </c>
      <c r="B80" s="19"/>
      <c r="C80" s="85">
        <v>45317</v>
      </c>
      <c r="D80" s="19" t="s">
        <v>17440</v>
      </c>
      <c r="E80" s="19" t="s">
        <v>17438</v>
      </c>
      <c r="F80" s="19" t="s">
        <v>17439</v>
      </c>
      <c r="G80" s="27" t="s">
        <v>23200</v>
      </c>
      <c r="H80" s="19" t="s">
        <v>23201</v>
      </c>
      <c r="I80" s="27" t="s">
        <v>23322</v>
      </c>
      <c r="J80" s="19" t="s">
        <v>23323</v>
      </c>
      <c r="K80" s="19"/>
      <c r="L80" s="19"/>
      <c r="M80" s="19"/>
      <c r="N80" s="19"/>
    </row>
    <row r="81" spans="1:14" ht="12.75">
      <c r="A81" s="19" t="s">
        <v>23353</v>
      </c>
      <c r="B81" s="19"/>
      <c r="C81" s="85">
        <v>45317</v>
      </c>
      <c r="D81" s="19" t="s">
        <v>17440</v>
      </c>
      <c r="E81" s="19" t="s">
        <v>17438</v>
      </c>
      <c r="F81" s="19" t="s">
        <v>17439</v>
      </c>
      <c r="G81" s="27" t="s">
        <v>23206</v>
      </c>
      <c r="H81" s="19" t="s">
        <v>23207</v>
      </c>
      <c r="I81" s="27" t="s">
        <v>23200</v>
      </c>
      <c r="J81" s="19" t="s">
        <v>23201</v>
      </c>
      <c r="K81" s="19" t="s">
        <v>23354</v>
      </c>
      <c r="L81" s="19"/>
      <c r="M81" s="19"/>
      <c r="N81" s="19"/>
    </row>
    <row r="82" spans="1:14" ht="12.75">
      <c r="A82" s="19" t="s">
        <v>23355</v>
      </c>
      <c r="B82" s="19" t="s">
        <v>23199</v>
      </c>
      <c r="C82" s="85">
        <v>45317</v>
      </c>
      <c r="D82" s="19" t="s">
        <v>17435</v>
      </c>
      <c r="E82" s="19" t="s">
        <v>17433</v>
      </c>
      <c r="F82" s="19" t="s">
        <v>17434</v>
      </c>
      <c r="G82" s="27" t="s">
        <v>23220</v>
      </c>
      <c r="H82" s="19" t="s">
        <v>23221</v>
      </c>
      <c r="I82" s="19"/>
      <c r="J82" s="27" t="s">
        <v>1324</v>
      </c>
      <c r="K82" s="19" t="s">
        <v>23356</v>
      </c>
      <c r="L82" s="19"/>
      <c r="M82" s="19"/>
      <c r="N82" s="19"/>
    </row>
    <row r="83" spans="1:14" ht="12.75">
      <c r="A83" s="19" t="s">
        <v>23357</v>
      </c>
      <c r="B83" s="19"/>
      <c r="C83" s="85">
        <v>45317</v>
      </c>
      <c r="D83" s="19" t="s">
        <v>17440</v>
      </c>
      <c r="E83" s="19" t="s">
        <v>17438</v>
      </c>
      <c r="F83" s="19" t="s">
        <v>17439</v>
      </c>
      <c r="G83" s="27" t="s">
        <v>23200</v>
      </c>
      <c r="H83" s="19" t="s">
        <v>23201</v>
      </c>
      <c r="I83" s="27" t="s">
        <v>23223</v>
      </c>
      <c r="J83" s="19" t="s">
        <v>23224</v>
      </c>
      <c r="K83" s="19"/>
      <c r="L83" s="19"/>
      <c r="M83" s="19"/>
      <c r="N83" s="19"/>
    </row>
    <row r="84" spans="1:14" ht="12.75">
      <c r="A84" s="19" t="s">
        <v>23358</v>
      </c>
      <c r="B84" s="19" t="s">
        <v>23199</v>
      </c>
      <c r="C84" s="85">
        <v>45317</v>
      </c>
      <c r="D84" s="19" t="s">
        <v>17435</v>
      </c>
      <c r="E84" s="19" t="s">
        <v>17433</v>
      </c>
      <c r="F84" s="19" t="s">
        <v>17434</v>
      </c>
      <c r="G84" s="27" t="s">
        <v>16489</v>
      </c>
      <c r="H84" s="19" t="s">
        <v>23235</v>
      </c>
      <c r="I84" s="19"/>
      <c r="J84" s="27" t="s">
        <v>1324</v>
      </c>
      <c r="K84" s="27" t="s">
        <v>23359</v>
      </c>
      <c r="L84" s="19"/>
      <c r="M84" s="19"/>
      <c r="N84" s="19"/>
    </row>
    <row r="85" spans="1:14" ht="12.75">
      <c r="A85" s="19" t="s">
        <v>23360</v>
      </c>
      <c r="B85" s="19" t="s">
        <v>23199</v>
      </c>
      <c r="C85" s="85">
        <v>45317</v>
      </c>
      <c r="D85" s="19" t="s">
        <v>17435</v>
      </c>
      <c r="E85" s="19" t="s">
        <v>17433</v>
      </c>
      <c r="F85" s="19" t="s">
        <v>17434</v>
      </c>
      <c r="G85" s="27" t="s">
        <v>1371</v>
      </c>
      <c r="H85" s="19" t="s">
        <v>23288</v>
      </c>
      <c r="I85" s="19"/>
      <c r="J85" s="27" t="s">
        <v>1324</v>
      </c>
      <c r="K85" s="27" t="s">
        <v>23361</v>
      </c>
      <c r="L85" s="19"/>
      <c r="M85" s="19"/>
      <c r="N85" s="19"/>
    </row>
    <row r="86" spans="1:14" ht="12.75">
      <c r="A86" s="19" t="s">
        <v>23362</v>
      </c>
      <c r="B86" s="19" t="s">
        <v>23199</v>
      </c>
      <c r="C86" s="85">
        <v>45317</v>
      </c>
      <c r="D86" s="19" t="s">
        <v>17435</v>
      </c>
      <c r="E86" s="19" t="s">
        <v>17433</v>
      </c>
      <c r="F86" s="19" t="s">
        <v>17434</v>
      </c>
      <c r="G86" s="27" t="s">
        <v>23272</v>
      </c>
      <c r="H86" s="19" t="s">
        <v>23273</v>
      </c>
      <c r="I86" s="19"/>
      <c r="J86" s="27" t="s">
        <v>1324</v>
      </c>
      <c r="K86" s="27" t="s">
        <v>23361</v>
      </c>
      <c r="L86" s="19"/>
      <c r="M86" s="19"/>
      <c r="N86" s="19"/>
    </row>
    <row r="87" spans="1:14" ht="12.75">
      <c r="A87" s="19" t="s">
        <v>23363</v>
      </c>
      <c r="B87" s="19" t="s">
        <v>23199</v>
      </c>
      <c r="C87" s="85">
        <v>45317</v>
      </c>
      <c r="D87" s="19" t="s">
        <v>17435</v>
      </c>
      <c r="E87" s="19" t="s">
        <v>17433</v>
      </c>
      <c r="F87" s="19" t="s">
        <v>17434</v>
      </c>
      <c r="G87" s="27" t="s">
        <v>16489</v>
      </c>
      <c r="H87" s="19" t="s">
        <v>23235</v>
      </c>
      <c r="I87" s="19"/>
      <c r="J87" s="27" t="s">
        <v>1324</v>
      </c>
      <c r="K87" s="27" t="s">
        <v>23361</v>
      </c>
      <c r="L87" s="19"/>
      <c r="M87" s="19"/>
      <c r="N87" s="19"/>
    </row>
    <row r="88" spans="1:14" ht="12.75">
      <c r="A88" s="19" t="s">
        <v>23364</v>
      </c>
      <c r="B88" s="19" t="s">
        <v>23199</v>
      </c>
      <c r="C88" s="85">
        <v>45317</v>
      </c>
      <c r="D88" s="19" t="s">
        <v>17435</v>
      </c>
      <c r="E88" s="19" t="s">
        <v>17433</v>
      </c>
      <c r="F88" s="19" t="s">
        <v>17434</v>
      </c>
      <c r="G88" s="27" t="s">
        <v>23216</v>
      </c>
      <c r="H88" s="19" t="s">
        <v>23217</v>
      </c>
      <c r="I88" s="19"/>
      <c r="J88" s="27" t="s">
        <v>1324</v>
      </c>
      <c r="K88" s="27" t="s">
        <v>23361</v>
      </c>
      <c r="L88" s="19"/>
      <c r="M88" s="19"/>
      <c r="N88" s="19"/>
    </row>
    <row r="89" spans="1:14" ht="12.75">
      <c r="A89" s="19" t="s">
        <v>23365</v>
      </c>
      <c r="B89" s="19" t="s">
        <v>23199</v>
      </c>
      <c r="C89" s="85">
        <v>45317</v>
      </c>
      <c r="D89" s="19" t="s">
        <v>17435</v>
      </c>
      <c r="E89" s="19" t="s">
        <v>17433</v>
      </c>
      <c r="F89" s="19" t="s">
        <v>17434</v>
      </c>
      <c r="G89" s="27" t="s">
        <v>16489</v>
      </c>
      <c r="H89" s="19" t="s">
        <v>23235</v>
      </c>
      <c r="I89" s="19"/>
      <c r="J89" s="27" t="s">
        <v>1324</v>
      </c>
      <c r="K89" s="19"/>
      <c r="L89" s="19"/>
      <c r="M89" s="19"/>
      <c r="N89" s="19"/>
    </row>
    <row r="90" spans="1:14" ht="12.75">
      <c r="A90" s="19" t="s">
        <v>23366</v>
      </c>
      <c r="B90" s="19" t="s">
        <v>23199</v>
      </c>
      <c r="C90" s="85">
        <v>45317</v>
      </c>
      <c r="D90" s="19" t="s">
        <v>17435</v>
      </c>
      <c r="E90" s="19" t="s">
        <v>17433</v>
      </c>
      <c r="F90" s="19" t="s">
        <v>17434</v>
      </c>
      <c r="G90" s="27" t="s">
        <v>23272</v>
      </c>
      <c r="H90" s="19" t="s">
        <v>23273</v>
      </c>
      <c r="I90" s="19"/>
      <c r="J90" s="27" t="s">
        <v>1324</v>
      </c>
      <c r="K90" s="19"/>
      <c r="L90" s="19"/>
      <c r="M90" s="19"/>
      <c r="N90" s="19"/>
    </row>
    <row r="91" spans="1:14" ht="12.75">
      <c r="A91" s="19" t="s">
        <v>23367</v>
      </c>
      <c r="B91" s="19" t="s">
        <v>23199</v>
      </c>
      <c r="C91" s="85">
        <v>45317</v>
      </c>
      <c r="D91" s="19" t="s">
        <v>17435</v>
      </c>
      <c r="E91" s="19" t="s">
        <v>17433</v>
      </c>
      <c r="F91" s="19" t="s">
        <v>17434</v>
      </c>
      <c r="G91" s="27" t="s">
        <v>23216</v>
      </c>
      <c r="H91" s="19" t="s">
        <v>23217</v>
      </c>
      <c r="I91" s="19"/>
      <c r="J91" s="27" t="s">
        <v>1324</v>
      </c>
      <c r="K91" s="19"/>
      <c r="L91" s="19"/>
      <c r="M91" s="19"/>
      <c r="N91" s="19"/>
    </row>
    <row r="92" spans="1:14" ht="12.75">
      <c r="A92" s="19" t="s">
        <v>23368</v>
      </c>
      <c r="B92" s="19"/>
      <c r="C92" s="85">
        <v>45320</v>
      </c>
      <c r="D92" s="19" t="s">
        <v>17440</v>
      </c>
      <c r="E92" s="19" t="s">
        <v>17438</v>
      </c>
      <c r="F92" s="19" t="s">
        <v>17439</v>
      </c>
      <c r="G92" s="27" t="s">
        <v>23200</v>
      </c>
      <c r="H92" s="19" t="s">
        <v>23201</v>
      </c>
      <c r="I92" s="27" t="s">
        <v>23369</v>
      </c>
      <c r="J92" s="19" t="s">
        <v>23370</v>
      </c>
      <c r="K92" s="19" t="s">
        <v>23371</v>
      </c>
      <c r="L92" s="19"/>
      <c r="M92" s="19"/>
      <c r="N92" s="19"/>
    </row>
    <row r="93" spans="1:14" ht="12.75">
      <c r="A93" s="19" t="s">
        <v>23372</v>
      </c>
      <c r="B93" s="19"/>
      <c r="C93" s="85">
        <v>45320</v>
      </c>
      <c r="D93" s="19" t="s">
        <v>17440</v>
      </c>
      <c r="E93" s="19" t="s">
        <v>17438</v>
      </c>
      <c r="F93" s="19" t="s">
        <v>17439</v>
      </c>
      <c r="G93" s="27" t="s">
        <v>23200</v>
      </c>
      <c r="H93" s="19" t="s">
        <v>23201</v>
      </c>
      <c r="I93" s="27" t="s">
        <v>6991</v>
      </c>
      <c r="J93" s="19" t="s">
        <v>23373</v>
      </c>
      <c r="K93" s="19" t="s">
        <v>23374</v>
      </c>
      <c r="L93" s="19"/>
      <c r="M93" s="19"/>
      <c r="N93" s="19"/>
    </row>
    <row r="94" spans="1:14" ht="12.75">
      <c r="A94" s="19" t="s">
        <v>23375</v>
      </c>
      <c r="B94" s="19" t="s">
        <v>23199</v>
      </c>
      <c r="C94" s="85">
        <v>45320</v>
      </c>
      <c r="D94" s="19" t="s">
        <v>17428</v>
      </c>
      <c r="E94" s="19" t="s">
        <v>17426</v>
      </c>
      <c r="F94" s="19" t="s">
        <v>17427</v>
      </c>
      <c r="G94" s="27" t="s">
        <v>23200</v>
      </c>
      <c r="H94" s="19" t="s">
        <v>23201</v>
      </c>
      <c r="I94" s="19"/>
      <c r="J94" s="27" t="s">
        <v>1324</v>
      </c>
      <c r="K94" s="19" t="s">
        <v>23376</v>
      </c>
      <c r="L94" s="19"/>
      <c r="M94" s="19"/>
      <c r="N94" s="19"/>
    </row>
    <row r="95" spans="1:14" ht="12.75">
      <c r="A95" s="19" t="s">
        <v>23377</v>
      </c>
      <c r="B95" s="19" t="s">
        <v>23199</v>
      </c>
      <c r="C95" s="85">
        <v>45320</v>
      </c>
      <c r="D95" s="19" t="s">
        <v>17435</v>
      </c>
      <c r="E95" s="19" t="s">
        <v>17433</v>
      </c>
      <c r="F95" s="19" t="s">
        <v>17434</v>
      </c>
      <c r="G95" s="27" t="s">
        <v>23220</v>
      </c>
      <c r="H95" s="19" t="s">
        <v>23221</v>
      </c>
      <c r="I95" s="19"/>
      <c r="J95" s="27" t="s">
        <v>1324</v>
      </c>
      <c r="K95" s="19" t="s">
        <v>23378</v>
      </c>
      <c r="L95" s="19"/>
      <c r="M95" s="19"/>
      <c r="N95" s="19"/>
    </row>
    <row r="96" spans="1:14" ht="12.75">
      <c r="A96" s="19" t="s">
        <v>23379</v>
      </c>
      <c r="B96" s="19"/>
      <c r="C96" s="85">
        <v>45320</v>
      </c>
      <c r="D96" s="19" t="s">
        <v>17440</v>
      </c>
      <c r="E96" s="19" t="s">
        <v>17438</v>
      </c>
      <c r="F96" s="19" t="s">
        <v>17439</v>
      </c>
      <c r="G96" s="27" t="s">
        <v>23200</v>
      </c>
      <c r="H96" s="19" t="s">
        <v>23201</v>
      </c>
      <c r="I96" s="27" t="s">
        <v>23220</v>
      </c>
      <c r="J96" s="19" t="s">
        <v>23221</v>
      </c>
      <c r="K96" s="19"/>
      <c r="L96" s="19"/>
      <c r="M96" s="19"/>
      <c r="N96" s="19"/>
    </row>
    <row r="97" spans="1:14" ht="12.75">
      <c r="A97" s="19" t="s">
        <v>23380</v>
      </c>
      <c r="B97" s="19"/>
      <c r="C97" s="85">
        <v>45321</v>
      </c>
      <c r="D97" s="19" t="s">
        <v>17440</v>
      </c>
      <c r="E97" s="19" t="s">
        <v>17438</v>
      </c>
      <c r="F97" s="19" t="s">
        <v>17439</v>
      </c>
      <c r="G97" s="27" t="s">
        <v>23200</v>
      </c>
      <c r="H97" s="19" t="s">
        <v>23201</v>
      </c>
      <c r="I97" s="27" t="s">
        <v>23227</v>
      </c>
      <c r="J97" s="19" t="s">
        <v>23228</v>
      </c>
      <c r="K97" s="19"/>
      <c r="L97" s="19"/>
      <c r="M97" s="19"/>
      <c r="N97" s="19"/>
    </row>
    <row r="98" spans="1:14" ht="12.75">
      <c r="A98" s="19" t="s">
        <v>23381</v>
      </c>
      <c r="B98" s="19" t="s">
        <v>23199</v>
      </c>
      <c r="C98" s="85">
        <v>45321</v>
      </c>
      <c r="D98" s="19" t="s">
        <v>17435</v>
      </c>
      <c r="E98" s="19" t="s">
        <v>17433</v>
      </c>
      <c r="F98" s="19" t="s">
        <v>17434</v>
      </c>
      <c r="G98" s="27" t="s">
        <v>23227</v>
      </c>
      <c r="H98" s="19" t="s">
        <v>23228</v>
      </c>
      <c r="I98" s="19"/>
      <c r="J98" s="27" t="s">
        <v>1324</v>
      </c>
      <c r="K98" s="19" t="s">
        <v>23356</v>
      </c>
      <c r="L98" s="19"/>
      <c r="M98" s="19"/>
      <c r="N98" s="19"/>
    </row>
    <row r="99" spans="1:14" ht="12.75">
      <c r="A99" s="19" t="s">
        <v>23382</v>
      </c>
      <c r="B99" s="19" t="s">
        <v>23199</v>
      </c>
      <c r="C99" s="85">
        <v>45321</v>
      </c>
      <c r="D99" s="19" t="s">
        <v>17435</v>
      </c>
      <c r="E99" s="19" t="s">
        <v>17433</v>
      </c>
      <c r="F99" s="19" t="s">
        <v>17434</v>
      </c>
      <c r="G99" s="27" t="s">
        <v>23227</v>
      </c>
      <c r="H99" s="19" t="s">
        <v>23228</v>
      </c>
      <c r="I99" s="19"/>
      <c r="J99" s="27" t="s">
        <v>1324</v>
      </c>
      <c r="K99" s="19" t="s">
        <v>23383</v>
      </c>
      <c r="L99" s="19"/>
      <c r="M99" s="19"/>
      <c r="N99" s="19"/>
    </row>
    <row r="100" spans="1:14" ht="12.75">
      <c r="A100" s="19" t="s">
        <v>23384</v>
      </c>
      <c r="B100" s="19" t="s">
        <v>23199</v>
      </c>
      <c r="C100" s="85">
        <v>45321</v>
      </c>
      <c r="D100" s="19" t="s">
        <v>17435</v>
      </c>
      <c r="E100" s="19" t="s">
        <v>17433</v>
      </c>
      <c r="F100" s="19" t="s">
        <v>17434</v>
      </c>
      <c r="G100" s="27" t="s">
        <v>23227</v>
      </c>
      <c r="H100" s="19" t="s">
        <v>23228</v>
      </c>
      <c r="I100" s="19"/>
      <c r="J100" s="27" t="s">
        <v>1324</v>
      </c>
      <c r="K100" s="19" t="s">
        <v>23385</v>
      </c>
      <c r="L100" s="19"/>
      <c r="M100" s="19"/>
      <c r="N100" s="19"/>
    </row>
    <row r="101" spans="1:14" ht="12.75">
      <c r="A101" s="19" t="s">
        <v>23386</v>
      </c>
      <c r="B101" s="19" t="s">
        <v>23199</v>
      </c>
      <c r="C101" s="85">
        <v>45321</v>
      </c>
      <c r="D101" s="19" t="s">
        <v>17435</v>
      </c>
      <c r="E101" s="19" t="s">
        <v>17433</v>
      </c>
      <c r="F101" s="19" t="s">
        <v>17434</v>
      </c>
      <c r="G101" s="27" t="s">
        <v>23322</v>
      </c>
      <c r="H101" s="19" t="s">
        <v>23323</v>
      </c>
      <c r="I101" s="19"/>
      <c r="J101" s="27" t="s">
        <v>1324</v>
      </c>
      <c r="K101" s="19" t="s">
        <v>23356</v>
      </c>
      <c r="L101" s="19"/>
      <c r="M101" s="19"/>
      <c r="N101" s="19"/>
    </row>
    <row r="102" spans="1:14" ht="12.75">
      <c r="A102" s="19" t="s">
        <v>23387</v>
      </c>
      <c r="B102" s="19" t="s">
        <v>23199</v>
      </c>
      <c r="C102" s="85">
        <v>45321</v>
      </c>
      <c r="D102" s="19" t="s">
        <v>17435</v>
      </c>
      <c r="E102" s="19" t="s">
        <v>17433</v>
      </c>
      <c r="F102" s="19" t="s">
        <v>17434</v>
      </c>
      <c r="G102" s="27" t="s">
        <v>23322</v>
      </c>
      <c r="H102" s="19" t="s">
        <v>23323</v>
      </c>
      <c r="I102" s="19"/>
      <c r="J102" s="27" t="s">
        <v>1324</v>
      </c>
      <c r="K102" s="19" t="s">
        <v>23383</v>
      </c>
      <c r="L102" s="19"/>
      <c r="M102" s="19"/>
      <c r="N102" s="19"/>
    </row>
    <row r="103" spans="1:14" ht="12.75">
      <c r="A103" s="19" t="s">
        <v>23388</v>
      </c>
      <c r="B103" s="19" t="s">
        <v>23199</v>
      </c>
      <c r="C103" s="85">
        <v>45321</v>
      </c>
      <c r="D103" s="19" t="s">
        <v>17435</v>
      </c>
      <c r="E103" s="19" t="s">
        <v>17433</v>
      </c>
      <c r="F103" s="19" t="s">
        <v>17434</v>
      </c>
      <c r="G103" s="27" t="s">
        <v>23322</v>
      </c>
      <c r="H103" s="19" t="s">
        <v>23323</v>
      </c>
      <c r="I103" s="19"/>
      <c r="J103" s="27" t="s">
        <v>1324</v>
      </c>
      <c r="K103" s="19" t="s">
        <v>23385</v>
      </c>
      <c r="L103" s="19"/>
      <c r="M103" s="19"/>
      <c r="N103" s="19"/>
    </row>
    <row r="104" spans="1:14" ht="12.75">
      <c r="A104" s="19" t="s">
        <v>23389</v>
      </c>
      <c r="B104" s="19" t="s">
        <v>23199</v>
      </c>
      <c r="C104" s="85">
        <v>45321</v>
      </c>
      <c r="D104" s="19" t="s">
        <v>17435</v>
      </c>
      <c r="E104" s="19" t="s">
        <v>17433</v>
      </c>
      <c r="F104" s="19" t="s">
        <v>17434</v>
      </c>
      <c r="G104" s="27" t="s">
        <v>23322</v>
      </c>
      <c r="H104" s="19" t="s">
        <v>23323</v>
      </c>
      <c r="I104" s="19"/>
      <c r="J104" s="27" t="s">
        <v>1324</v>
      </c>
      <c r="K104" s="19" t="s">
        <v>23390</v>
      </c>
      <c r="L104" s="19"/>
      <c r="M104" s="19"/>
      <c r="N104" s="19"/>
    </row>
    <row r="105" spans="1:14" ht="12.75">
      <c r="A105" s="19" t="s">
        <v>23391</v>
      </c>
      <c r="B105" s="19" t="s">
        <v>23199</v>
      </c>
      <c r="C105" s="85">
        <v>45321</v>
      </c>
      <c r="D105" s="19" t="s">
        <v>17435</v>
      </c>
      <c r="E105" s="19" t="s">
        <v>17433</v>
      </c>
      <c r="F105" s="19" t="s">
        <v>17434</v>
      </c>
      <c r="G105" s="27" t="s">
        <v>23272</v>
      </c>
      <c r="H105" s="19" t="s">
        <v>23273</v>
      </c>
      <c r="I105" s="19"/>
      <c r="J105" s="27" t="s">
        <v>1324</v>
      </c>
      <c r="K105" s="19" t="s">
        <v>23392</v>
      </c>
      <c r="L105" s="19"/>
      <c r="M105" s="19"/>
      <c r="N105" s="19"/>
    </row>
    <row r="106" spans="1:14" ht="12.75">
      <c r="A106" s="19" t="s">
        <v>23393</v>
      </c>
      <c r="B106" s="19" t="s">
        <v>23199</v>
      </c>
      <c r="C106" s="85">
        <v>45321</v>
      </c>
      <c r="D106" s="19" t="s">
        <v>17435</v>
      </c>
      <c r="E106" s="19" t="s">
        <v>17433</v>
      </c>
      <c r="F106" s="19" t="s">
        <v>17434</v>
      </c>
      <c r="G106" s="27" t="s">
        <v>1371</v>
      </c>
      <c r="H106" s="19" t="s">
        <v>23288</v>
      </c>
      <c r="I106" s="19"/>
      <c r="J106" s="27" t="s">
        <v>1324</v>
      </c>
      <c r="K106" s="19" t="s">
        <v>23392</v>
      </c>
      <c r="L106" s="19"/>
      <c r="M106" s="19"/>
      <c r="N106" s="19"/>
    </row>
    <row r="107" spans="1:14" ht="12.75">
      <c r="A107" s="19" t="s">
        <v>23394</v>
      </c>
      <c r="B107" s="19" t="s">
        <v>23199</v>
      </c>
      <c r="C107" s="85">
        <v>45321</v>
      </c>
      <c r="D107" s="19" t="s">
        <v>17435</v>
      </c>
      <c r="E107" s="19" t="s">
        <v>17433</v>
      </c>
      <c r="F107" s="19" t="s">
        <v>17434</v>
      </c>
      <c r="G107" s="27" t="s">
        <v>16489</v>
      </c>
      <c r="H107" s="19" t="s">
        <v>23235</v>
      </c>
      <c r="I107" s="19"/>
      <c r="J107" s="27" t="s">
        <v>1324</v>
      </c>
      <c r="K107" s="19" t="s">
        <v>23385</v>
      </c>
      <c r="L107" s="19"/>
      <c r="M107" s="19"/>
      <c r="N107" s="19"/>
    </row>
    <row r="108" spans="1:14" ht="12.75">
      <c r="A108" s="19" t="s">
        <v>23395</v>
      </c>
      <c r="B108" s="19" t="s">
        <v>23199</v>
      </c>
      <c r="C108" s="85">
        <v>45321</v>
      </c>
      <c r="D108" s="19" t="s">
        <v>17435</v>
      </c>
      <c r="E108" s="19" t="s">
        <v>17433</v>
      </c>
      <c r="F108" s="19" t="s">
        <v>17434</v>
      </c>
      <c r="G108" s="27" t="s">
        <v>23396</v>
      </c>
      <c r="H108" s="19" t="s">
        <v>23397</v>
      </c>
      <c r="I108" s="19"/>
      <c r="J108" s="27" t="s">
        <v>1324</v>
      </c>
      <c r="K108" s="19" t="s">
        <v>23390</v>
      </c>
      <c r="L108" s="19"/>
      <c r="M108" s="19"/>
      <c r="N108" s="19"/>
    </row>
    <row r="109" spans="1:14" ht="12.75">
      <c r="A109" s="19" t="s">
        <v>23398</v>
      </c>
      <c r="B109" s="19" t="s">
        <v>23199</v>
      </c>
      <c r="C109" s="85">
        <v>45321</v>
      </c>
      <c r="D109" s="19" t="s">
        <v>17435</v>
      </c>
      <c r="E109" s="19" t="s">
        <v>17433</v>
      </c>
      <c r="F109" s="19" t="s">
        <v>17434</v>
      </c>
      <c r="G109" s="27" t="s">
        <v>23216</v>
      </c>
      <c r="H109" s="19" t="s">
        <v>23217</v>
      </c>
      <c r="I109" s="19"/>
      <c r="J109" s="27" t="s">
        <v>1324</v>
      </c>
      <c r="K109" s="19" t="s">
        <v>23399</v>
      </c>
      <c r="L109" s="19"/>
      <c r="M109" s="19"/>
      <c r="N109" s="19"/>
    </row>
    <row r="110" spans="1:14" ht="12.75">
      <c r="A110" s="19" t="s">
        <v>23400</v>
      </c>
      <c r="B110" s="19" t="s">
        <v>23199</v>
      </c>
      <c r="C110" s="85">
        <v>45322</v>
      </c>
      <c r="D110" s="19" t="s">
        <v>17435</v>
      </c>
      <c r="E110" s="19" t="s">
        <v>17433</v>
      </c>
      <c r="F110" s="19" t="s">
        <v>17434</v>
      </c>
      <c r="G110" s="27" t="s">
        <v>23369</v>
      </c>
      <c r="H110" s="19" t="s">
        <v>23370</v>
      </c>
      <c r="I110" s="19"/>
      <c r="J110" s="27" t="s">
        <v>1324</v>
      </c>
      <c r="K110" s="19" t="s">
        <v>23385</v>
      </c>
      <c r="L110" s="19"/>
      <c r="M110" s="19"/>
      <c r="N110" s="19"/>
    </row>
    <row r="111" spans="1:14" ht="12.75">
      <c r="A111" s="19" t="s">
        <v>23401</v>
      </c>
      <c r="B111" s="19" t="s">
        <v>23199</v>
      </c>
      <c r="C111" s="85">
        <v>45322</v>
      </c>
      <c r="D111" s="19" t="s">
        <v>17435</v>
      </c>
      <c r="E111" s="19" t="s">
        <v>17433</v>
      </c>
      <c r="F111" s="19" t="s">
        <v>17434</v>
      </c>
      <c r="G111" s="27" t="s">
        <v>6991</v>
      </c>
      <c r="H111" s="19" t="s">
        <v>23373</v>
      </c>
      <c r="I111" s="19"/>
      <c r="J111" s="27" t="s">
        <v>1324</v>
      </c>
      <c r="K111" s="19" t="s">
        <v>23402</v>
      </c>
      <c r="L111" s="19"/>
      <c r="M111" s="19"/>
      <c r="N111" s="19"/>
    </row>
    <row r="112" spans="1:14" ht="12.75">
      <c r="A112" s="19" t="s">
        <v>23403</v>
      </c>
      <c r="B112" s="19" t="s">
        <v>23199</v>
      </c>
      <c r="C112" s="85">
        <v>45322</v>
      </c>
      <c r="D112" s="19" t="s">
        <v>17435</v>
      </c>
      <c r="E112" s="19" t="s">
        <v>17433</v>
      </c>
      <c r="F112" s="19" t="s">
        <v>17434</v>
      </c>
      <c r="G112" s="27" t="s">
        <v>23272</v>
      </c>
      <c r="H112" s="19" t="s">
        <v>23273</v>
      </c>
      <c r="I112" s="19"/>
      <c r="J112" s="27" t="s">
        <v>1324</v>
      </c>
      <c r="K112" s="19"/>
      <c r="L112" s="19"/>
      <c r="M112" s="19"/>
      <c r="N112" s="19"/>
    </row>
    <row r="113" spans="1:14" ht="12.75">
      <c r="A113" s="19" t="s">
        <v>23404</v>
      </c>
      <c r="B113" s="19" t="s">
        <v>23199</v>
      </c>
      <c r="C113" s="85">
        <v>45322</v>
      </c>
      <c r="D113" s="19" t="s">
        <v>17435</v>
      </c>
      <c r="E113" s="19" t="s">
        <v>17433</v>
      </c>
      <c r="F113" s="19" t="s">
        <v>17434</v>
      </c>
      <c r="G113" s="27" t="s">
        <v>16489</v>
      </c>
      <c r="H113" s="19" t="s">
        <v>23235</v>
      </c>
      <c r="I113" s="19"/>
      <c r="J113" s="27" t="s">
        <v>1324</v>
      </c>
      <c r="K113" s="19"/>
      <c r="L113" s="19"/>
      <c r="M113" s="19"/>
      <c r="N113" s="19"/>
    </row>
    <row r="114" spans="1:14" ht="12.75">
      <c r="A114" s="19" t="s">
        <v>23405</v>
      </c>
      <c r="B114" s="19" t="s">
        <v>23199</v>
      </c>
      <c r="C114" s="85">
        <v>45322</v>
      </c>
      <c r="D114" s="19" t="s">
        <v>17435</v>
      </c>
      <c r="E114" s="19" t="s">
        <v>17433</v>
      </c>
      <c r="F114" s="19" t="s">
        <v>17434</v>
      </c>
      <c r="G114" s="27" t="s">
        <v>23220</v>
      </c>
      <c r="H114" s="19" t="s">
        <v>23221</v>
      </c>
      <c r="I114" s="19"/>
      <c r="J114" s="27" t="s">
        <v>1324</v>
      </c>
      <c r="K114" s="19" t="s">
        <v>23406</v>
      </c>
      <c r="L114" s="19"/>
      <c r="M114" s="19"/>
      <c r="N114" s="19"/>
    </row>
    <row r="115" spans="1:14" ht="12.75">
      <c r="A115" s="19" t="s">
        <v>23407</v>
      </c>
      <c r="B115" s="19" t="s">
        <v>23199</v>
      </c>
      <c r="C115" s="85">
        <v>45322</v>
      </c>
      <c r="D115" s="19" t="s">
        <v>17435</v>
      </c>
      <c r="E115" s="19" t="s">
        <v>17433</v>
      </c>
      <c r="F115" s="19" t="s">
        <v>17434</v>
      </c>
      <c r="G115" s="27" t="s">
        <v>23223</v>
      </c>
      <c r="H115" s="19" t="s">
        <v>23224</v>
      </c>
      <c r="I115" s="19"/>
      <c r="J115" s="27" t="s">
        <v>1324</v>
      </c>
      <c r="K115" s="19" t="s">
        <v>23408</v>
      </c>
      <c r="L115" s="19"/>
      <c r="M115" s="19"/>
      <c r="N115" s="19"/>
    </row>
    <row r="116" spans="1:14" ht="12.75">
      <c r="A116" s="19" t="s">
        <v>23409</v>
      </c>
      <c r="B116" s="19" t="s">
        <v>23199</v>
      </c>
      <c r="C116" s="85">
        <v>45322</v>
      </c>
      <c r="D116" s="19" t="s">
        <v>17435</v>
      </c>
      <c r="E116" s="19" t="s">
        <v>17433</v>
      </c>
      <c r="F116" s="19" t="s">
        <v>17434</v>
      </c>
      <c r="G116" s="27" t="s">
        <v>23223</v>
      </c>
      <c r="H116" s="19" t="s">
        <v>23224</v>
      </c>
      <c r="I116" s="19"/>
      <c r="J116" s="27" t="s">
        <v>1324</v>
      </c>
      <c r="K116" s="19" t="s">
        <v>23410</v>
      </c>
      <c r="L116" s="19"/>
      <c r="M116" s="19"/>
      <c r="N116" s="19"/>
    </row>
    <row r="117" spans="1:14" ht="12.75">
      <c r="A117" s="19" t="s">
        <v>23411</v>
      </c>
      <c r="B117" s="19" t="s">
        <v>23199</v>
      </c>
      <c r="C117" s="85">
        <v>45322</v>
      </c>
      <c r="D117" s="19" t="s">
        <v>17435</v>
      </c>
      <c r="E117" s="19" t="s">
        <v>17433</v>
      </c>
      <c r="F117" s="19" t="s">
        <v>17434</v>
      </c>
      <c r="G117" s="27" t="s">
        <v>23216</v>
      </c>
      <c r="H117" s="19" t="s">
        <v>23217</v>
      </c>
      <c r="I117" s="19"/>
      <c r="J117" s="27" t="s">
        <v>1324</v>
      </c>
      <c r="K117" s="19" t="s">
        <v>23406</v>
      </c>
      <c r="L117" s="19"/>
      <c r="M117" s="19"/>
      <c r="N117" s="19"/>
    </row>
    <row r="118" spans="1:14" ht="12.75">
      <c r="A118" s="19" t="s">
        <v>23412</v>
      </c>
      <c r="B118" s="19"/>
      <c r="C118" s="85">
        <v>45322</v>
      </c>
      <c r="D118" s="19" t="s">
        <v>17440</v>
      </c>
      <c r="E118" s="19" t="s">
        <v>17438</v>
      </c>
      <c r="F118" s="19" t="s">
        <v>17439</v>
      </c>
      <c r="G118" s="27" t="s">
        <v>23200</v>
      </c>
      <c r="H118" s="19" t="s">
        <v>23201</v>
      </c>
      <c r="I118" s="27" t="s">
        <v>23396</v>
      </c>
      <c r="J118" s="19" t="s">
        <v>23397</v>
      </c>
      <c r="K118" s="19" t="s">
        <v>23413</v>
      </c>
      <c r="L118" s="19"/>
      <c r="M118" s="19"/>
      <c r="N118" s="19"/>
    </row>
    <row r="119" spans="1:14" ht="12.75">
      <c r="A119" s="19" t="s">
        <v>23414</v>
      </c>
      <c r="B119" s="19"/>
      <c r="C119" s="85">
        <v>45322</v>
      </c>
      <c r="D119" s="19" t="s">
        <v>17440</v>
      </c>
      <c r="E119" s="19" t="s">
        <v>17438</v>
      </c>
      <c r="F119" s="19" t="s">
        <v>17439</v>
      </c>
      <c r="G119" s="19" t="s">
        <v>23240</v>
      </c>
      <c r="H119" s="19" t="s">
        <v>23241</v>
      </c>
      <c r="I119" s="27" t="s">
        <v>23206</v>
      </c>
      <c r="J119" s="19" t="s">
        <v>23207</v>
      </c>
      <c r="K119" s="19" t="s">
        <v>23415</v>
      </c>
      <c r="L119" s="19"/>
      <c r="M119" s="19"/>
      <c r="N119" s="19"/>
    </row>
    <row r="120" spans="1:14" ht="12.75">
      <c r="A120" s="19" t="s">
        <v>23416</v>
      </c>
      <c r="B120" s="19"/>
      <c r="C120" s="85">
        <v>45322</v>
      </c>
      <c r="D120" s="19" t="s">
        <v>17440</v>
      </c>
      <c r="E120" s="19" t="s">
        <v>17438</v>
      </c>
      <c r="F120" s="19" t="s">
        <v>17439</v>
      </c>
      <c r="G120" s="27" t="s">
        <v>23200</v>
      </c>
      <c r="H120" s="19" t="s">
        <v>23201</v>
      </c>
      <c r="I120" s="27" t="s">
        <v>23272</v>
      </c>
      <c r="J120" s="19" t="s">
        <v>23273</v>
      </c>
      <c r="K120" s="19"/>
      <c r="L120" s="19"/>
      <c r="M120" s="19"/>
      <c r="N120" s="19"/>
    </row>
    <row r="121" spans="1:14" ht="12.75">
      <c r="A121" s="19" t="s">
        <v>23417</v>
      </c>
      <c r="B121" s="19"/>
      <c r="C121" s="85">
        <v>45322</v>
      </c>
      <c r="D121" s="19" t="s">
        <v>17440</v>
      </c>
      <c r="E121" s="19" t="s">
        <v>17438</v>
      </c>
      <c r="F121" s="19" t="s">
        <v>17439</v>
      </c>
      <c r="G121" s="27" t="s">
        <v>23200</v>
      </c>
      <c r="H121" s="19" t="s">
        <v>23201</v>
      </c>
      <c r="I121" s="27" t="s">
        <v>23220</v>
      </c>
      <c r="J121" s="19" t="s">
        <v>23221</v>
      </c>
      <c r="K121" s="19" t="s">
        <v>23418</v>
      </c>
      <c r="L121" s="19"/>
      <c r="M121" s="19"/>
      <c r="N121" s="19"/>
    </row>
    <row r="122" spans="1:14" ht="12.75">
      <c r="A122" s="19" t="s">
        <v>23419</v>
      </c>
      <c r="B122" s="19"/>
      <c r="C122" s="85">
        <v>45322</v>
      </c>
      <c r="D122" s="19" t="s">
        <v>17440</v>
      </c>
      <c r="E122" s="19" t="s">
        <v>17438</v>
      </c>
      <c r="F122" s="19" t="s">
        <v>17439</v>
      </c>
      <c r="G122" s="27" t="s">
        <v>23200</v>
      </c>
      <c r="H122" s="19" t="s">
        <v>23201</v>
      </c>
      <c r="I122" s="27" t="s">
        <v>23227</v>
      </c>
      <c r="J122" s="19" t="s">
        <v>23228</v>
      </c>
      <c r="K122" s="19" t="s">
        <v>23420</v>
      </c>
      <c r="L122" s="19"/>
      <c r="M122" s="19"/>
      <c r="N122" s="19"/>
    </row>
    <row r="123" spans="1:14" ht="12.75">
      <c r="A123" s="19" t="s">
        <v>23421</v>
      </c>
      <c r="B123" s="19"/>
      <c r="C123" s="85">
        <v>45322</v>
      </c>
      <c r="D123" s="19" t="s">
        <v>17440</v>
      </c>
      <c r="E123" s="19" t="s">
        <v>17438</v>
      </c>
      <c r="F123" s="19" t="s">
        <v>17439</v>
      </c>
      <c r="G123" s="27" t="s">
        <v>23200</v>
      </c>
      <c r="H123" s="19" t="s">
        <v>23201</v>
      </c>
      <c r="I123" s="27" t="s">
        <v>16489</v>
      </c>
      <c r="J123" s="19" t="s">
        <v>23235</v>
      </c>
      <c r="K123" s="19"/>
      <c r="L123" s="19"/>
      <c r="M123" s="19"/>
      <c r="N123" s="19"/>
    </row>
    <row r="124" spans="1:14" ht="12.75">
      <c r="A124" s="19" t="s">
        <v>23422</v>
      </c>
      <c r="B124" s="19" t="s">
        <v>23199</v>
      </c>
      <c r="C124" s="85">
        <v>45323</v>
      </c>
      <c r="D124" s="19" t="s">
        <v>17435</v>
      </c>
      <c r="E124" s="19" t="s">
        <v>17433</v>
      </c>
      <c r="F124" s="19" t="s">
        <v>17434</v>
      </c>
      <c r="G124" s="27" t="s">
        <v>23220</v>
      </c>
      <c r="H124" s="19" t="s">
        <v>23221</v>
      </c>
      <c r="I124" s="19"/>
      <c r="J124" s="27" t="s">
        <v>1324</v>
      </c>
      <c r="K124" s="19" t="s">
        <v>23423</v>
      </c>
      <c r="L124" s="19"/>
      <c r="M124" s="19"/>
      <c r="N124" s="19"/>
    </row>
    <row r="125" spans="1:14" ht="12.75">
      <c r="A125" s="19" t="s">
        <v>23424</v>
      </c>
      <c r="B125" s="19"/>
      <c r="C125" s="85">
        <v>45323</v>
      </c>
      <c r="D125" s="19" t="s">
        <v>17440</v>
      </c>
      <c r="E125" s="19" t="s">
        <v>17438</v>
      </c>
      <c r="F125" s="19" t="s">
        <v>17439</v>
      </c>
      <c r="G125" s="27" t="s">
        <v>23200</v>
      </c>
      <c r="H125" s="19" t="s">
        <v>23201</v>
      </c>
      <c r="I125" s="27" t="s">
        <v>23322</v>
      </c>
      <c r="J125" s="19" t="s">
        <v>23323</v>
      </c>
      <c r="K125" s="19"/>
      <c r="L125" s="19"/>
      <c r="M125" s="19"/>
      <c r="N125" s="19"/>
    </row>
    <row r="126" spans="1:14" ht="12.75">
      <c r="A126" s="19" t="s">
        <v>23425</v>
      </c>
      <c r="B126" s="19"/>
      <c r="C126" s="85">
        <v>45323</v>
      </c>
      <c r="D126" s="19" t="s">
        <v>17440</v>
      </c>
      <c r="E126" s="19" t="s">
        <v>17438</v>
      </c>
      <c r="F126" s="19" t="s">
        <v>17439</v>
      </c>
      <c r="G126" s="27" t="s">
        <v>23322</v>
      </c>
      <c r="H126" s="19" t="s">
        <v>23323</v>
      </c>
      <c r="I126" s="27" t="s">
        <v>23200</v>
      </c>
      <c r="J126" s="19" t="s">
        <v>23201</v>
      </c>
      <c r="K126" s="19" t="s">
        <v>23426</v>
      </c>
      <c r="L126" s="19"/>
      <c r="M126" s="19"/>
      <c r="N126" s="19"/>
    </row>
    <row r="127" spans="1:14" ht="12.75">
      <c r="A127" s="19" t="s">
        <v>23427</v>
      </c>
      <c r="B127" s="19" t="s">
        <v>23199</v>
      </c>
      <c r="C127" s="85">
        <v>45327</v>
      </c>
      <c r="D127" s="19" t="s">
        <v>17435</v>
      </c>
      <c r="E127" s="19" t="s">
        <v>17433</v>
      </c>
      <c r="F127" s="19" t="s">
        <v>17434</v>
      </c>
      <c r="G127" s="27" t="s">
        <v>23272</v>
      </c>
      <c r="H127" s="19" t="s">
        <v>23273</v>
      </c>
      <c r="I127" s="19"/>
      <c r="J127" s="27" t="s">
        <v>1324</v>
      </c>
      <c r="K127" s="27" t="s">
        <v>23428</v>
      </c>
      <c r="L127" s="19"/>
      <c r="M127" s="19"/>
      <c r="N127" s="19"/>
    </row>
    <row r="128" spans="1:14" ht="12.75">
      <c r="A128" s="19" t="s">
        <v>23429</v>
      </c>
      <c r="B128" s="19"/>
      <c r="C128" s="85">
        <v>45327</v>
      </c>
      <c r="D128" s="19" t="s">
        <v>17440</v>
      </c>
      <c r="E128" s="19" t="s">
        <v>17438</v>
      </c>
      <c r="F128" s="19" t="s">
        <v>17439</v>
      </c>
      <c r="G128" s="27" t="s">
        <v>23216</v>
      </c>
      <c r="H128" s="19" t="s">
        <v>23217</v>
      </c>
      <c r="I128" s="27" t="s">
        <v>23227</v>
      </c>
      <c r="J128" s="19" t="s">
        <v>23228</v>
      </c>
      <c r="K128" s="19" t="s">
        <v>23430</v>
      </c>
      <c r="L128" s="19"/>
      <c r="M128" s="19"/>
      <c r="N128" s="19"/>
    </row>
    <row r="129" spans="1:14" ht="12.75">
      <c r="A129" s="19" t="s">
        <v>23431</v>
      </c>
      <c r="B129" s="19" t="s">
        <v>23199</v>
      </c>
      <c r="C129" s="85">
        <v>45327</v>
      </c>
      <c r="D129" s="19" t="s">
        <v>17435</v>
      </c>
      <c r="E129" s="19" t="s">
        <v>17433</v>
      </c>
      <c r="F129" s="19" t="s">
        <v>17434</v>
      </c>
      <c r="G129" s="27" t="s">
        <v>23216</v>
      </c>
      <c r="H129" s="19" t="s">
        <v>23217</v>
      </c>
      <c r="I129" s="19"/>
      <c r="J129" s="27" t="s">
        <v>1324</v>
      </c>
      <c r="K129" s="19" t="s">
        <v>23432</v>
      </c>
      <c r="L129" s="19"/>
      <c r="M129" s="19"/>
      <c r="N129" s="19"/>
    </row>
    <row r="130" spans="1:14" ht="12.75">
      <c r="A130" s="19" t="s">
        <v>23433</v>
      </c>
      <c r="B130" s="19" t="s">
        <v>23199</v>
      </c>
      <c r="C130" s="85">
        <v>45327</v>
      </c>
      <c r="D130" s="19" t="s">
        <v>17435</v>
      </c>
      <c r="E130" s="19" t="s">
        <v>17433</v>
      </c>
      <c r="F130" s="19" t="s">
        <v>17434</v>
      </c>
      <c r="G130" s="27" t="s">
        <v>1371</v>
      </c>
      <c r="H130" s="19" t="s">
        <v>23288</v>
      </c>
      <c r="I130" s="19"/>
      <c r="J130" s="27" t="s">
        <v>1324</v>
      </c>
      <c r="K130" s="19" t="s">
        <v>23434</v>
      </c>
      <c r="L130" s="19"/>
      <c r="M130" s="19"/>
      <c r="N130" s="19"/>
    </row>
    <row r="131" spans="1:14" ht="12.75">
      <c r="A131" s="19" t="s">
        <v>23435</v>
      </c>
      <c r="B131" s="19" t="s">
        <v>23199</v>
      </c>
      <c r="C131" s="85">
        <v>45327</v>
      </c>
      <c r="D131" s="19" t="s">
        <v>17435</v>
      </c>
      <c r="E131" s="19" t="s">
        <v>17433</v>
      </c>
      <c r="F131" s="19" t="s">
        <v>17434</v>
      </c>
      <c r="G131" s="27" t="s">
        <v>23272</v>
      </c>
      <c r="H131" s="19" t="s">
        <v>23273</v>
      </c>
      <c r="I131" s="19"/>
      <c r="J131" s="27" t="s">
        <v>1324</v>
      </c>
      <c r="K131" s="19" t="s">
        <v>23434</v>
      </c>
      <c r="L131" s="19"/>
      <c r="M131" s="19"/>
      <c r="N131" s="19"/>
    </row>
    <row r="132" spans="1:14" ht="12.75">
      <c r="A132" s="19" t="s">
        <v>23436</v>
      </c>
      <c r="B132" s="19" t="s">
        <v>23199</v>
      </c>
      <c r="C132" s="85">
        <v>45327</v>
      </c>
      <c r="D132" s="19" t="s">
        <v>17435</v>
      </c>
      <c r="E132" s="19" t="s">
        <v>17433</v>
      </c>
      <c r="F132" s="19" t="s">
        <v>17434</v>
      </c>
      <c r="G132" s="27" t="s">
        <v>1371</v>
      </c>
      <c r="H132" s="19" t="s">
        <v>23288</v>
      </c>
      <c r="I132" s="19"/>
      <c r="J132" s="27" t="s">
        <v>1324</v>
      </c>
      <c r="K132" s="19" t="s">
        <v>23437</v>
      </c>
      <c r="L132" s="19"/>
      <c r="M132" s="19"/>
      <c r="N132" s="19"/>
    </row>
    <row r="133" spans="1:14" ht="12.75">
      <c r="A133" s="19" t="s">
        <v>23438</v>
      </c>
      <c r="B133" s="19" t="s">
        <v>23199</v>
      </c>
      <c r="C133" s="85">
        <v>45327</v>
      </c>
      <c r="D133" s="19" t="s">
        <v>17435</v>
      </c>
      <c r="E133" s="19" t="s">
        <v>17433</v>
      </c>
      <c r="F133" s="19" t="s">
        <v>17434</v>
      </c>
      <c r="G133" s="27" t="s">
        <v>23272</v>
      </c>
      <c r="H133" s="19" t="s">
        <v>23273</v>
      </c>
      <c r="I133" s="19"/>
      <c r="J133" s="27" t="s">
        <v>1324</v>
      </c>
      <c r="K133" s="19" t="s">
        <v>23437</v>
      </c>
      <c r="L133" s="19"/>
      <c r="M133" s="19"/>
      <c r="N133" s="19"/>
    </row>
    <row r="134" spans="1:14" ht="12.75">
      <c r="A134" s="19" t="s">
        <v>23439</v>
      </c>
      <c r="B134" s="19" t="s">
        <v>23199</v>
      </c>
      <c r="C134" s="85">
        <v>45327</v>
      </c>
      <c r="D134" s="19" t="s">
        <v>17435</v>
      </c>
      <c r="E134" s="19" t="s">
        <v>17433</v>
      </c>
      <c r="F134" s="19" t="s">
        <v>17434</v>
      </c>
      <c r="G134" s="27" t="s">
        <v>1371</v>
      </c>
      <c r="H134" s="19" t="s">
        <v>23288</v>
      </c>
      <c r="I134" s="19"/>
      <c r="J134" s="27" t="s">
        <v>1324</v>
      </c>
      <c r="K134" s="19" t="s">
        <v>23440</v>
      </c>
      <c r="L134" s="19"/>
      <c r="M134" s="19"/>
      <c r="N134" s="19"/>
    </row>
    <row r="135" spans="1:14" ht="12.75">
      <c r="A135" s="19" t="s">
        <v>23441</v>
      </c>
      <c r="B135" s="19"/>
      <c r="C135" s="85">
        <v>45327</v>
      </c>
      <c r="D135" s="19" t="s">
        <v>17440</v>
      </c>
      <c r="E135" s="19" t="s">
        <v>17438</v>
      </c>
      <c r="F135" s="19" t="s">
        <v>17439</v>
      </c>
      <c r="G135" s="27" t="s">
        <v>23200</v>
      </c>
      <c r="H135" s="19" t="s">
        <v>23201</v>
      </c>
      <c r="I135" s="27" t="s">
        <v>23369</v>
      </c>
      <c r="J135" s="19" t="s">
        <v>23370</v>
      </c>
      <c r="K135" s="19" t="s">
        <v>23442</v>
      </c>
      <c r="L135" s="19"/>
      <c r="M135" s="19"/>
      <c r="N135" s="19"/>
    </row>
    <row r="136" spans="1:14" ht="12.75">
      <c r="A136" s="19" t="s">
        <v>23443</v>
      </c>
      <c r="B136" s="19" t="s">
        <v>23199</v>
      </c>
      <c r="C136" s="85">
        <v>45327</v>
      </c>
      <c r="D136" s="19" t="s">
        <v>17435</v>
      </c>
      <c r="E136" s="19" t="s">
        <v>17433</v>
      </c>
      <c r="F136" s="19" t="s">
        <v>17434</v>
      </c>
      <c r="G136" s="27" t="s">
        <v>23369</v>
      </c>
      <c r="H136" s="19" t="s">
        <v>23370</v>
      </c>
      <c r="I136" s="19"/>
      <c r="J136" s="27" t="s">
        <v>1324</v>
      </c>
      <c r="K136" s="19" t="s">
        <v>23444</v>
      </c>
      <c r="L136" s="19"/>
      <c r="M136" s="19"/>
      <c r="N136" s="19"/>
    </row>
    <row r="137" spans="1:14" ht="12.75">
      <c r="A137" s="19" t="s">
        <v>23445</v>
      </c>
      <c r="B137" s="19"/>
      <c r="C137" s="85">
        <v>45327</v>
      </c>
      <c r="D137" s="19" t="s">
        <v>17428</v>
      </c>
      <c r="E137" s="19" t="s">
        <v>17426</v>
      </c>
      <c r="F137" s="19" t="s">
        <v>17427</v>
      </c>
      <c r="G137" s="27" t="s">
        <v>23256</v>
      </c>
      <c r="H137" s="19" t="s">
        <v>23257</v>
      </c>
      <c r="I137" s="19"/>
      <c r="J137" s="27" t="s">
        <v>1324</v>
      </c>
      <c r="K137" s="19" t="s">
        <v>23446</v>
      </c>
      <c r="L137" s="24">
        <v>45347.58388888889</v>
      </c>
      <c r="M137" s="24"/>
      <c r="N137" s="24"/>
    </row>
    <row r="138" spans="1:14" ht="12.75">
      <c r="A138" s="19" t="s">
        <v>23447</v>
      </c>
      <c r="B138" s="19"/>
      <c r="C138" s="85">
        <v>45327</v>
      </c>
      <c r="D138" s="19" t="s">
        <v>17440</v>
      </c>
      <c r="E138" s="19" t="s">
        <v>17438</v>
      </c>
      <c r="F138" s="19" t="s">
        <v>17439</v>
      </c>
      <c r="G138" s="27" t="s">
        <v>23256</v>
      </c>
      <c r="H138" s="19" t="s">
        <v>23257</v>
      </c>
      <c r="I138" s="27" t="s">
        <v>16489</v>
      </c>
      <c r="J138" s="19" t="s">
        <v>23235</v>
      </c>
      <c r="K138" s="19" t="s">
        <v>23446</v>
      </c>
      <c r="L138" s="19"/>
      <c r="M138" s="19"/>
      <c r="N138" s="19"/>
    </row>
    <row r="139" spans="1:14" ht="12.75">
      <c r="A139" s="19" t="s">
        <v>23448</v>
      </c>
      <c r="B139" s="19"/>
      <c r="C139" s="85">
        <v>45327</v>
      </c>
      <c r="D139" s="19" t="s">
        <v>17440</v>
      </c>
      <c r="E139" s="19" t="s">
        <v>17438</v>
      </c>
      <c r="F139" s="19" t="s">
        <v>17439</v>
      </c>
      <c r="G139" s="27" t="s">
        <v>16489</v>
      </c>
      <c r="H139" s="19" t="s">
        <v>23235</v>
      </c>
      <c r="I139" s="27" t="s">
        <v>23200</v>
      </c>
      <c r="J139" s="19" t="s">
        <v>23201</v>
      </c>
      <c r="K139" s="19" t="s">
        <v>23238</v>
      </c>
      <c r="L139" s="19"/>
      <c r="M139" s="19"/>
      <c r="N139" s="19"/>
    </row>
    <row r="140" spans="1:14" ht="12.75">
      <c r="A140" s="19" t="s">
        <v>23449</v>
      </c>
      <c r="B140" s="19"/>
      <c r="C140" s="85">
        <v>45327</v>
      </c>
      <c r="D140" s="19" t="s">
        <v>17440</v>
      </c>
      <c r="E140" s="19" t="s">
        <v>17438</v>
      </c>
      <c r="F140" s="19" t="s">
        <v>17439</v>
      </c>
      <c r="G140" s="27" t="s">
        <v>23200</v>
      </c>
      <c r="H140" s="19" t="s">
        <v>23201</v>
      </c>
      <c r="I140" s="27" t="s">
        <v>1371</v>
      </c>
      <c r="J140" s="19" t="s">
        <v>23288</v>
      </c>
      <c r="K140" s="19" t="s">
        <v>23450</v>
      </c>
      <c r="L140" s="19"/>
      <c r="M140" s="19"/>
      <c r="N140" s="19"/>
    </row>
    <row r="141" spans="1:14" ht="12.75">
      <c r="A141" s="19" t="s">
        <v>23451</v>
      </c>
      <c r="B141" s="19"/>
      <c r="C141" s="85">
        <v>45327</v>
      </c>
      <c r="D141" s="19" t="s">
        <v>17440</v>
      </c>
      <c r="E141" s="19" t="s">
        <v>17438</v>
      </c>
      <c r="F141" s="19" t="s">
        <v>17439</v>
      </c>
      <c r="G141" s="27" t="s">
        <v>23200</v>
      </c>
      <c r="H141" s="19" t="s">
        <v>23201</v>
      </c>
      <c r="I141" s="27" t="s">
        <v>23322</v>
      </c>
      <c r="J141" s="19" t="s">
        <v>23323</v>
      </c>
      <c r="K141" s="19" t="s">
        <v>23452</v>
      </c>
      <c r="L141" s="24">
        <v>45347.548206018517</v>
      </c>
      <c r="M141" s="24"/>
      <c r="N141" s="24"/>
    </row>
    <row r="142" spans="1:14" ht="12.75">
      <c r="A142" s="19" t="s">
        <v>23453</v>
      </c>
      <c r="B142" s="19"/>
      <c r="C142" s="85">
        <v>45327</v>
      </c>
      <c r="D142" s="19" t="s">
        <v>17440</v>
      </c>
      <c r="E142" s="19" t="s">
        <v>17438</v>
      </c>
      <c r="F142" s="19" t="s">
        <v>17439</v>
      </c>
      <c r="G142" s="27" t="s">
        <v>23322</v>
      </c>
      <c r="H142" s="19" t="s">
        <v>23323</v>
      </c>
      <c r="I142" s="27" t="s">
        <v>23200</v>
      </c>
      <c r="J142" s="19" t="s">
        <v>23201</v>
      </c>
      <c r="K142" s="19" t="s">
        <v>23238</v>
      </c>
      <c r="L142" s="24">
        <v>45347.611400462964</v>
      </c>
      <c r="M142" s="24"/>
      <c r="N142" s="24"/>
    </row>
    <row r="143" spans="1:14" ht="12.75">
      <c r="A143" s="19" t="s">
        <v>23454</v>
      </c>
      <c r="B143" s="19" t="s">
        <v>23199</v>
      </c>
      <c r="C143" s="85">
        <v>45327</v>
      </c>
      <c r="D143" s="19" t="s">
        <v>17435</v>
      </c>
      <c r="E143" s="19" t="s">
        <v>17433</v>
      </c>
      <c r="F143" s="19" t="s">
        <v>17434</v>
      </c>
      <c r="G143" s="27" t="s">
        <v>23220</v>
      </c>
      <c r="H143" s="19" t="s">
        <v>23221</v>
      </c>
      <c r="I143" s="19"/>
      <c r="J143" s="27" t="s">
        <v>1324</v>
      </c>
      <c r="K143" s="19" t="s">
        <v>23434</v>
      </c>
      <c r="L143" s="24">
        <v>45347.584016203706</v>
      </c>
      <c r="M143" s="24"/>
      <c r="N143" s="24"/>
    </row>
    <row r="144" spans="1:14" ht="12.75">
      <c r="A144" s="19" t="s">
        <v>23455</v>
      </c>
      <c r="B144" s="19" t="s">
        <v>23199</v>
      </c>
      <c r="C144" s="85">
        <v>45327</v>
      </c>
      <c r="D144" s="19" t="s">
        <v>17435</v>
      </c>
      <c r="E144" s="19" t="s">
        <v>17433</v>
      </c>
      <c r="F144" s="19" t="s">
        <v>17434</v>
      </c>
      <c r="G144" s="27" t="s">
        <v>23220</v>
      </c>
      <c r="H144" s="19" t="s">
        <v>23221</v>
      </c>
      <c r="I144" s="19"/>
      <c r="J144" s="27" t="s">
        <v>1324</v>
      </c>
      <c r="K144" s="19" t="s">
        <v>23437</v>
      </c>
      <c r="L144" s="19"/>
      <c r="M144" s="19"/>
      <c r="N144" s="19"/>
    </row>
    <row r="145" spans="1:14" ht="12.75">
      <c r="A145" s="19" t="s">
        <v>23456</v>
      </c>
      <c r="B145" s="19" t="s">
        <v>23199</v>
      </c>
      <c r="C145" s="85">
        <v>45327</v>
      </c>
      <c r="D145" s="19" t="s">
        <v>17435</v>
      </c>
      <c r="E145" s="19" t="s">
        <v>17433</v>
      </c>
      <c r="F145" s="19" t="s">
        <v>17434</v>
      </c>
      <c r="G145" s="27" t="s">
        <v>23322</v>
      </c>
      <c r="H145" s="19" t="s">
        <v>23323</v>
      </c>
      <c r="I145" s="19"/>
      <c r="J145" s="27" t="s">
        <v>1324</v>
      </c>
      <c r="K145" s="19" t="s">
        <v>23457</v>
      </c>
      <c r="L145" s="19"/>
      <c r="M145" s="19"/>
      <c r="N145" s="19"/>
    </row>
    <row r="146" spans="1:14" ht="12.75">
      <c r="A146" s="19" t="s">
        <v>23458</v>
      </c>
      <c r="B146" s="19" t="s">
        <v>23199</v>
      </c>
      <c r="C146" s="85">
        <v>45327</v>
      </c>
      <c r="D146" s="19" t="s">
        <v>17435</v>
      </c>
      <c r="E146" s="19" t="s">
        <v>17433</v>
      </c>
      <c r="F146" s="19" t="s">
        <v>17434</v>
      </c>
      <c r="G146" s="27" t="s">
        <v>23322</v>
      </c>
      <c r="H146" s="19" t="s">
        <v>23323</v>
      </c>
      <c r="I146" s="19"/>
      <c r="J146" s="27" t="s">
        <v>1324</v>
      </c>
      <c r="K146" s="19" t="s">
        <v>23459</v>
      </c>
      <c r="L146" s="19"/>
      <c r="M146" s="19"/>
      <c r="N146" s="19"/>
    </row>
    <row r="147" spans="1:14" ht="12.75">
      <c r="A147" s="19" t="s">
        <v>23460</v>
      </c>
      <c r="B147" s="19" t="s">
        <v>23199</v>
      </c>
      <c r="C147" s="85">
        <v>45327</v>
      </c>
      <c r="D147" s="19" t="s">
        <v>17435</v>
      </c>
      <c r="E147" s="19" t="s">
        <v>17433</v>
      </c>
      <c r="F147" s="19" t="s">
        <v>17434</v>
      </c>
      <c r="G147" s="27" t="s">
        <v>23322</v>
      </c>
      <c r="H147" s="19" t="s">
        <v>23323</v>
      </c>
      <c r="I147" s="19"/>
      <c r="J147" s="27" t="s">
        <v>1324</v>
      </c>
      <c r="K147" s="19" t="s">
        <v>23461</v>
      </c>
      <c r="L147" s="19"/>
      <c r="M147" s="19"/>
      <c r="N147" s="19"/>
    </row>
    <row r="148" spans="1:14" ht="12.75">
      <c r="A148" s="19" t="s">
        <v>23462</v>
      </c>
      <c r="B148" s="19" t="s">
        <v>23199</v>
      </c>
      <c r="C148" s="85">
        <v>45327</v>
      </c>
      <c r="D148" s="19" t="s">
        <v>17435</v>
      </c>
      <c r="E148" s="19" t="s">
        <v>17433</v>
      </c>
      <c r="F148" s="19" t="s">
        <v>17434</v>
      </c>
      <c r="G148" s="27" t="s">
        <v>23227</v>
      </c>
      <c r="H148" s="19" t="s">
        <v>23228</v>
      </c>
      <c r="I148" s="19"/>
      <c r="J148" s="27" t="s">
        <v>1324</v>
      </c>
      <c r="K148" s="19" t="s">
        <v>23423</v>
      </c>
      <c r="L148" s="19"/>
      <c r="M148" s="19"/>
      <c r="N148" s="19"/>
    </row>
    <row r="149" spans="1:14" ht="12.75">
      <c r="A149" s="19" t="s">
        <v>23463</v>
      </c>
      <c r="B149" s="19" t="s">
        <v>23199</v>
      </c>
      <c r="C149" s="85">
        <v>45328</v>
      </c>
      <c r="D149" s="19" t="s">
        <v>17435</v>
      </c>
      <c r="E149" s="19" t="s">
        <v>17433</v>
      </c>
      <c r="F149" s="19" t="s">
        <v>17434</v>
      </c>
      <c r="G149" s="27" t="s">
        <v>23227</v>
      </c>
      <c r="H149" s="19" t="s">
        <v>23228</v>
      </c>
      <c r="I149" s="19"/>
      <c r="J149" s="27" t="s">
        <v>1324</v>
      </c>
      <c r="K149" s="19" t="s">
        <v>23434</v>
      </c>
      <c r="L149" s="19"/>
      <c r="M149" s="19"/>
      <c r="N149" s="19"/>
    </row>
    <row r="150" spans="1:14" ht="12.75">
      <c r="A150" s="19" t="s">
        <v>23464</v>
      </c>
      <c r="B150" s="19" t="s">
        <v>23199</v>
      </c>
      <c r="C150" s="85">
        <v>45328</v>
      </c>
      <c r="D150" s="19" t="s">
        <v>17435</v>
      </c>
      <c r="E150" s="19" t="s">
        <v>17433</v>
      </c>
      <c r="F150" s="19" t="s">
        <v>17434</v>
      </c>
      <c r="G150" s="27" t="s">
        <v>23227</v>
      </c>
      <c r="H150" s="19" t="s">
        <v>23228</v>
      </c>
      <c r="I150" s="19"/>
      <c r="J150" s="27" t="s">
        <v>1324</v>
      </c>
      <c r="K150" s="19" t="s">
        <v>23437</v>
      </c>
      <c r="L150" s="19"/>
      <c r="M150" s="19"/>
      <c r="N150" s="19"/>
    </row>
    <row r="151" spans="1:14" ht="12.75">
      <c r="A151" s="19" t="s">
        <v>23465</v>
      </c>
      <c r="B151" s="19" t="s">
        <v>23199</v>
      </c>
      <c r="C151" s="85">
        <v>45328</v>
      </c>
      <c r="D151" s="19" t="s">
        <v>17435</v>
      </c>
      <c r="E151" s="19" t="s">
        <v>17433</v>
      </c>
      <c r="F151" s="19" t="s">
        <v>17434</v>
      </c>
      <c r="G151" s="27" t="s">
        <v>23227</v>
      </c>
      <c r="H151" s="19" t="s">
        <v>23228</v>
      </c>
      <c r="I151" s="19"/>
      <c r="J151" s="27" t="s">
        <v>1324</v>
      </c>
      <c r="K151" s="19" t="s">
        <v>23466</v>
      </c>
      <c r="L151" s="19"/>
      <c r="M151" s="19"/>
      <c r="N151" s="19"/>
    </row>
    <row r="152" spans="1:14" ht="12.75">
      <c r="A152" s="19" t="s">
        <v>23467</v>
      </c>
      <c r="B152" s="19" t="s">
        <v>23199</v>
      </c>
      <c r="C152" s="85">
        <v>45328</v>
      </c>
      <c r="D152" s="19" t="s">
        <v>17435</v>
      </c>
      <c r="E152" s="19" t="s">
        <v>17433</v>
      </c>
      <c r="F152" s="19" t="s">
        <v>17434</v>
      </c>
      <c r="G152" s="27" t="s">
        <v>23223</v>
      </c>
      <c r="H152" s="19" t="s">
        <v>23224</v>
      </c>
      <c r="I152" s="19"/>
      <c r="J152" s="27" t="s">
        <v>1324</v>
      </c>
      <c r="K152" s="19" t="s">
        <v>23468</v>
      </c>
      <c r="L152" s="19"/>
      <c r="M152" s="19"/>
      <c r="N152" s="19"/>
    </row>
    <row r="153" spans="1:14" ht="12.75">
      <c r="A153" s="19" t="s">
        <v>23469</v>
      </c>
      <c r="B153" s="19" t="s">
        <v>23199</v>
      </c>
      <c r="C153" s="85">
        <v>45328</v>
      </c>
      <c r="D153" s="19" t="s">
        <v>17435</v>
      </c>
      <c r="E153" s="19" t="s">
        <v>17433</v>
      </c>
      <c r="F153" s="19" t="s">
        <v>17434</v>
      </c>
      <c r="G153" s="27" t="s">
        <v>23216</v>
      </c>
      <c r="H153" s="19" t="s">
        <v>23217</v>
      </c>
      <c r="I153" s="19"/>
      <c r="J153" s="27" t="s">
        <v>1324</v>
      </c>
      <c r="K153" s="19" t="s">
        <v>23470</v>
      </c>
      <c r="L153" s="19"/>
      <c r="M153" s="19"/>
      <c r="N153" s="19"/>
    </row>
    <row r="154" spans="1:14" ht="12.75">
      <c r="A154" s="19" t="s">
        <v>23471</v>
      </c>
      <c r="B154" s="19"/>
      <c r="C154" s="85">
        <v>45329</v>
      </c>
      <c r="D154" s="19" t="s">
        <v>17440</v>
      </c>
      <c r="E154" s="19" t="s">
        <v>17438</v>
      </c>
      <c r="F154" s="19" t="s">
        <v>17439</v>
      </c>
      <c r="G154" s="27" t="s">
        <v>23200</v>
      </c>
      <c r="H154" s="19" t="s">
        <v>23201</v>
      </c>
      <c r="I154" s="27" t="s">
        <v>23272</v>
      </c>
      <c r="J154" s="19" t="s">
        <v>23273</v>
      </c>
      <c r="K154" s="19"/>
      <c r="L154" s="19"/>
      <c r="M154" s="19"/>
      <c r="N154" s="19"/>
    </row>
    <row r="155" spans="1:14" ht="12.75">
      <c r="A155" s="19" t="s">
        <v>23472</v>
      </c>
      <c r="B155" s="19"/>
      <c r="C155" s="85">
        <v>45329</v>
      </c>
      <c r="D155" s="19" t="s">
        <v>17440</v>
      </c>
      <c r="E155" s="19" t="s">
        <v>17438</v>
      </c>
      <c r="F155" s="19" t="s">
        <v>17439</v>
      </c>
      <c r="G155" s="27" t="s">
        <v>23200</v>
      </c>
      <c r="H155" s="19" t="s">
        <v>23201</v>
      </c>
      <c r="I155" s="27" t="s">
        <v>23322</v>
      </c>
      <c r="J155" s="19" t="s">
        <v>23323</v>
      </c>
      <c r="K155" s="19" t="s">
        <v>23473</v>
      </c>
      <c r="L155" s="19"/>
      <c r="M155" s="19"/>
      <c r="N155" s="19"/>
    </row>
    <row r="156" spans="1:14" ht="12.75">
      <c r="A156" s="19" t="s">
        <v>23474</v>
      </c>
      <c r="B156" s="19"/>
      <c r="C156" s="85">
        <v>45330</v>
      </c>
      <c r="D156" s="19" t="s">
        <v>17440</v>
      </c>
      <c r="E156" s="19" t="s">
        <v>17438</v>
      </c>
      <c r="F156" s="19" t="s">
        <v>17439</v>
      </c>
      <c r="G156" s="27" t="s">
        <v>23200</v>
      </c>
      <c r="H156" s="19" t="s">
        <v>23201</v>
      </c>
      <c r="I156" s="27" t="s">
        <v>23216</v>
      </c>
      <c r="J156" s="19" t="s">
        <v>23217</v>
      </c>
      <c r="K156" s="19"/>
      <c r="L156" s="19"/>
      <c r="M156" s="19"/>
      <c r="N156" s="19"/>
    </row>
    <row r="157" spans="1:14" ht="12.75">
      <c r="A157" s="19" t="s">
        <v>23475</v>
      </c>
      <c r="B157" s="19"/>
      <c r="C157" s="85">
        <v>45330</v>
      </c>
      <c r="D157" s="19" t="s">
        <v>17440</v>
      </c>
      <c r="E157" s="19" t="s">
        <v>17438</v>
      </c>
      <c r="F157" s="19" t="s">
        <v>17439</v>
      </c>
      <c r="G157" s="27" t="s">
        <v>23216</v>
      </c>
      <c r="H157" s="19" t="s">
        <v>23217</v>
      </c>
      <c r="I157" s="27" t="s">
        <v>23200</v>
      </c>
      <c r="J157" s="19" t="s">
        <v>23201</v>
      </c>
      <c r="K157" s="19" t="s">
        <v>23476</v>
      </c>
      <c r="L157" s="19"/>
      <c r="M157" s="19"/>
      <c r="N157" s="19"/>
    </row>
    <row r="158" spans="1:14" ht="12.75">
      <c r="A158" s="19" t="s">
        <v>23477</v>
      </c>
      <c r="B158" s="19"/>
      <c r="C158" s="85">
        <v>45330</v>
      </c>
      <c r="D158" s="19" t="s">
        <v>17440</v>
      </c>
      <c r="E158" s="19" t="s">
        <v>17438</v>
      </c>
      <c r="F158" s="19" t="s">
        <v>17439</v>
      </c>
      <c r="G158" s="27" t="s">
        <v>23256</v>
      </c>
      <c r="H158" s="19" t="s">
        <v>23257</v>
      </c>
      <c r="I158" s="27" t="s">
        <v>16489</v>
      </c>
      <c r="J158" s="19" t="s">
        <v>23235</v>
      </c>
      <c r="K158" s="19" t="s">
        <v>23478</v>
      </c>
      <c r="L158" s="19"/>
      <c r="M158" s="19"/>
      <c r="N158" s="19"/>
    </row>
    <row r="159" spans="1:14" ht="12.75">
      <c r="A159" s="19" t="s">
        <v>23479</v>
      </c>
      <c r="B159" s="19"/>
      <c r="C159" s="85">
        <v>45330</v>
      </c>
      <c r="D159" s="19" t="s">
        <v>17440</v>
      </c>
      <c r="E159" s="19" t="s">
        <v>17438</v>
      </c>
      <c r="F159" s="19" t="s">
        <v>17439</v>
      </c>
      <c r="G159" s="27" t="s">
        <v>23256</v>
      </c>
      <c r="H159" s="19" t="s">
        <v>23257</v>
      </c>
      <c r="I159" s="27" t="s">
        <v>12350</v>
      </c>
      <c r="J159" s="19" t="s">
        <v>23480</v>
      </c>
      <c r="K159" s="19" t="s">
        <v>23446</v>
      </c>
      <c r="L159" s="19"/>
      <c r="M159" s="19"/>
      <c r="N159" s="19"/>
    </row>
    <row r="160" spans="1:14" ht="12.75">
      <c r="A160" s="19" t="s">
        <v>23481</v>
      </c>
      <c r="B160" s="19" t="s">
        <v>23199</v>
      </c>
      <c r="C160" s="85">
        <v>45330</v>
      </c>
      <c r="D160" s="19" t="s">
        <v>17435</v>
      </c>
      <c r="E160" s="19" t="s">
        <v>17433</v>
      </c>
      <c r="F160" s="19" t="s">
        <v>17434</v>
      </c>
      <c r="G160" s="27" t="s">
        <v>23227</v>
      </c>
      <c r="H160" s="19" t="s">
        <v>23228</v>
      </c>
      <c r="I160" s="19"/>
      <c r="J160" s="27" t="s">
        <v>1324</v>
      </c>
      <c r="K160" s="19" t="s">
        <v>23482</v>
      </c>
      <c r="L160" s="19"/>
      <c r="M160" s="19"/>
      <c r="N160" s="19"/>
    </row>
    <row r="161" spans="1:14" ht="12.75">
      <c r="A161" s="19" t="s">
        <v>23483</v>
      </c>
      <c r="B161" s="19"/>
      <c r="C161" s="85">
        <v>45331</v>
      </c>
      <c r="D161" s="19" t="s">
        <v>17440</v>
      </c>
      <c r="E161" s="19" t="s">
        <v>17438</v>
      </c>
      <c r="F161" s="19" t="s">
        <v>17439</v>
      </c>
      <c r="G161" s="27" t="s">
        <v>23200</v>
      </c>
      <c r="H161" s="19" t="s">
        <v>23201</v>
      </c>
      <c r="I161" s="27" t="s">
        <v>23220</v>
      </c>
      <c r="J161" s="19" t="s">
        <v>23221</v>
      </c>
      <c r="K161" s="19"/>
      <c r="L161" s="19"/>
      <c r="M161" s="19"/>
      <c r="N161" s="19"/>
    </row>
    <row r="162" spans="1:14" ht="12.75">
      <c r="A162" s="19" t="s">
        <v>23484</v>
      </c>
      <c r="B162" s="19"/>
      <c r="C162" s="85">
        <v>45331</v>
      </c>
      <c r="D162" s="19" t="s">
        <v>17440</v>
      </c>
      <c r="E162" s="19" t="s">
        <v>17438</v>
      </c>
      <c r="F162" s="19" t="s">
        <v>17439</v>
      </c>
      <c r="G162" s="27" t="s">
        <v>23200</v>
      </c>
      <c r="H162" s="19" t="s">
        <v>23201</v>
      </c>
      <c r="I162" s="27" t="s">
        <v>23227</v>
      </c>
      <c r="J162" s="19" t="s">
        <v>23228</v>
      </c>
      <c r="K162" s="19"/>
      <c r="L162" s="24">
        <v>45347.537511574075</v>
      </c>
      <c r="M162" s="24"/>
      <c r="N162" s="24"/>
    </row>
    <row r="163" spans="1:14" ht="12.75">
      <c r="A163" s="19" t="s">
        <v>23485</v>
      </c>
      <c r="B163" s="19" t="s">
        <v>23199</v>
      </c>
      <c r="C163" s="85">
        <v>45331</v>
      </c>
      <c r="D163" s="19" t="s">
        <v>17435</v>
      </c>
      <c r="E163" s="19" t="s">
        <v>17436</v>
      </c>
      <c r="F163" s="19" t="s">
        <v>17437</v>
      </c>
      <c r="G163" s="27" t="s">
        <v>23200</v>
      </c>
      <c r="H163" s="19" t="s">
        <v>23201</v>
      </c>
      <c r="I163" s="19"/>
      <c r="J163" s="27" t="s">
        <v>1324</v>
      </c>
      <c r="K163" s="19" t="s">
        <v>23486</v>
      </c>
      <c r="L163" s="24">
        <v>45347.519282407404</v>
      </c>
      <c r="M163" s="24"/>
      <c r="N163" s="24"/>
    </row>
    <row r="164" spans="1:14" ht="12.75">
      <c r="A164" s="19" t="s">
        <v>23487</v>
      </c>
      <c r="B164" s="19" t="s">
        <v>23199</v>
      </c>
      <c r="C164" s="85">
        <v>45331</v>
      </c>
      <c r="D164" s="19" t="s">
        <v>17428</v>
      </c>
      <c r="E164" s="19" t="s">
        <v>17426</v>
      </c>
      <c r="F164" s="19" t="s">
        <v>17427</v>
      </c>
      <c r="G164" s="27" t="s">
        <v>23200</v>
      </c>
      <c r="H164" s="19" t="s">
        <v>23201</v>
      </c>
      <c r="I164" s="19"/>
      <c r="J164" s="27" t="s">
        <v>1324</v>
      </c>
      <c r="K164" s="19" t="s">
        <v>23486</v>
      </c>
      <c r="L164" s="24">
        <v>45347.520104166666</v>
      </c>
      <c r="M164" s="24"/>
      <c r="N164" s="24"/>
    </row>
    <row r="165" spans="1:14" ht="12.75">
      <c r="A165" s="19" t="s">
        <v>23488</v>
      </c>
      <c r="B165" s="19" t="s">
        <v>23199</v>
      </c>
      <c r="C165" s="85">
        <v>45331</v>
      </c>
      <c r="D165" s="19" t="s">
        <v>17435</v>
      </c>
      <c r="E165" s="19" t="s">
        <v>17433</v>
      </c>
      <c r="F165" s="19" t="s">
        <v>17434</v>
      </c>
      <c r="G165" s="27" t="s">
        <v>23322</v>
      </c>
      <c r="H165" s="19" t="s">
        <v>23323</v>
      </c>
      <c r="I165" s="19"/>
      <c r="J165" s="27" t="s">
        <v>1324</v>
      </c>
      <c r="K165" s="19" t="s">
        <v>23466</v>
      </c>
      <c r="L165" s="19"/>
      <c r="M165" s="19"/>
      <c r="N165" s="19"/>
    </row>
    <row r="166" spans="1:14" ht="12.75">
      <c r="A166" s="19" t="s">
        <v>23489</v>
      </c>
      <c r="B166" s="19" t="s">
        <v>23199</v>
      </c>
      <c r="C166" s="85">
        <v>45331</v>
      </c>
      <c r="D166" s="19" t="s">
        <v>17435</v>
      </c>
      <c r="E166" s="19" t="s">
        <v>17433</v>
      </c>
      <c r="F166" s="19" t="s">
        <v>17434</v>
      </c>
      <c r="G166" s="27" t="s">
        <v>23322</v>
      </c>
      <c r="H166" s="19" t="s">
        <v>23323</v>
      </c>
      <c r="I166" s="19"/>
      <c r="J166" s="27" t="s">
        <v>1324</v>
      </c>
      <c r="K166" s="19" t="s">
        <v>23482</v>
      </c>
      <c r="L166" s="19"/>
      <c r="M166" s="19"/>
      <c r="N166" s="19"/>
    </row>
    <row r="167" spans="1:14" ht="12.75">
      <c r="A167" s="19" t="s">
        <v>23490</v>
      </c>
      <c r="B167" s="19" t="s">
        <v>23199</v>
      </c>
      <c r="C167" s="85">
        <v>45331</v>
      </c>
      <c r="D167" s="19" t="s">
        <v>17435</v>
      </c>
      <c r="E167" s="19" t="s">
        <v>17433</v>
      </c>
      <c r="F167" s="19" t="s">
        <v>17434</v>
      </c>
      <c r="G167" s="27" t="s">
        <v>23223</v>
      </c>
      <c r="H167" s="19" t="s">
        <v>23224</v>
      </c>
      <c r="I167" s="19"/>
      <c r="J167" s="27" t="s">
        <v>1324</v>
      </c>
      <c r="K167" s="19" t="s">
        <v>23491</v>
      </c>
      <c r="L167" s="19"/>
      <c r="M167" s="19"/>
      <c r="N167" s="19"/>
    </row>
    <row r="168" spans="1:14" ht="12.75">
      <c r="A168" s="19" t="s">
        <v>23492</v>
      </c>
      <c r="B168" s="19" t="s">
        <v>23199</v>
      </c>
      <c r="C168" s="85">
        <v>45331</v>
      </c>
      <c r="D168" s="19" t="s">
        <v>17435</v>
      </c>
      <c r="E168" s="19" t="s">
        <v>17433</v>
      </c>
      <c r="F168" s="19" t="s">
        <v>17434</v>
      </c>
      <c r="G168" s="27" t="s">
        <v>23227</v>
      </c>
      <c r="H168" s="19" t="s">
        <v>23228</v>
      </c>
      <c r="I168" s="19"/>
      <c r="J168" s="27" t="s">
        <v>1324</v>
      </c>
      <c r="K168" s="19" t="s">
        <v>23493</v>
      </c>
      <c r="L168" s="19"/>
      <c r="M168" s="19"/>
      <c r="N168" s="19"/>
    </row>
    <row r="169" spans="1:14" ht="12.75">
      <c r="A169" s="19" t="s">
        <v>23494</v>
      </c>
      <c r="B169" s="19" t="s">
        <v>23199</v>
      </c>
      <c r="C169" s="85">
        <v>45336</v>
      </c>
      <c r="D169" s="19" t="s">
        <v>17435</v>
      </c>
      <c r="E169" s="19" t="s">
        <v>17433</v>
      </c>
      <c r="F169" s="19" t="s">
        <v>17434</v>
      </c>
      <c r="G169" s="27" t="s">
        <v>23227</v>
      </c>
      <c r="H169" s="19" t="s">
        <v>23228</v>
      </c>
      <c r="I169" s="19"/>
      <c r="J169" s="27" t="s">
        <v>1324</v>
      </c>
      <c r="K169" s="19" t="s">
        <v>23495</v>
      </c>
      <c r="L169" s="19"/>
      <c r="M169" s="19"/>
      <c r="N169" s="19"/>
    </row>
    <row r="170" spans="1:14" ht="12.75">
      <c r="A170" s="19" t="s">
        <v>23496</v>
      </c>
      <c r="B170" s="19" t="s">
        <v>23199</v>
      </c>
      <c r="C170" s="85">
        <v>45336</v>
      </c>
      <c r="D170" s="19" t="s">
        <v>17435</v>
      </c>
      <c r="E170" s="19" t="s">
        <v>17433</v>
      </c>
      <c r="F170" s="19" t="s">
        <v>17434</v>
      </c>
      <c r="G170" s="27" t="s">
        <v>23220</v>
      </c>
      <c r="H170" s="19" t="s">
        <v>23221</v>
      </c>
      <c r="I170" s="19"/>
      <c r="J170" s="27" t="s">
        <v>1324</v>
      </c>
      <c r="K170" s="19" t="s">
        <v>23497</v>
      </c>
      <c r="L170" s="19"/>
      <c r="M170" s="19"/>
      <c r="N170" s="19"/>
    </row>
    <row r="171" spans="1:14" ht="12.75">
      <c r="A171" s="19" t="s">
        <v>23498</v>
      </c>
      <c r="B171" s="19"/>
      <c r="C171" s="85">
        <v>45337</v>
      </c>
      <c r="D171" s="19" t="s">
        <v>17440</v>
      </c>
      <c r="E171" s="19" t="s">
        <v>17438</v>
      </c>
      <c r="F171" s="19" t="s">
        <v>17439</v>
      </c>
      <c r="G171" s="27" t="s">
        <v>23220</v>
      </c>
      <c r="H171" s="19" t="s">
        <v>23221</v>
      </c>
      <c r="I171" s="27" t="s">
        <v>23200</v>
      </c>
      <c r="J171" s="19" t="s">
        <v>23201</v>
      </c>
      <c r="K171" s="19" t="s">
        <v>23238</v>
      </c>
      <c r="L171" s="19"/>
      <c r="M171" s="19"/>
      <c r="N171" s="19"/>
    </row>
    <row r="172" spans="1:14" ht="12.75">
      <c r="A172" s="19" t="s">
        <v>23499</v>
      </c>
      <c r="B172" s="19"/>
      <c r="C172" s="85">
        <v>45337</v>
      </c>
      <c r="D172" s="19" t="s">
        <v>17440</v>
      </c>
      <c r="E172" s="19" t="s">
        <v>17438</v>
      </c>
      <c r="F172" s="19" t="s">
        <v>17439</v>
      </c>
      <c r="G172" s="27" t="s">
        <v>23256</v>
      </c>
      <c r="H172" s="19" t="s">
        <v>23257</v>
      </c>
      <c r="I172" s="27" t="s">
        <v>16489</v>
      </c>
      <c r="J172" s="19" t="s">
        <v>23235</v>
      </c>
      <c r="K172" s="19"/>
      <c r="L172" s="19"/>
      <c r="M172" s="19"/>
      <c r="N172" s="19"/>
    </row>
    <row r="173" spans="1:14" ht="12.75">
      <c r="A173" s="19" t="s">
        <v>23500</v>
      </c>
      <c r="B173" s="19"/>
      <c r="C173" s="85">
        <v>45337</v>
      </c>
      <c r="D173" s="19" t="s">
        <v>17440</v>
      </c>
      <c r="E173" s="19" t="s">
        <v>17438</v>
      </c>
      <c r="F173" s="19" t="s">
        <v>17439</v>
      </c>
      <c r="G173" s="27" t="s">
        <v>23227</v>
      </c>
      <c r="H173" s="19" t="s">
        <v>23228</v>
      </c>
      <c r="I173" s="27" t="s">
        <v>23200</v>
      </c>
      <c r="J173" s="19" t="s">
        <v>23201</v>
      </c>
      <c r="K173" s="19" t="s">
        <v>23238</v>
      </c>
      <c r="L173" s="19"/>
      <c r="M173" s="19"/>
      <c r="N173" s="19"/>
    </row>
    <row r="174" spans="1:14" ht="12.75">
      <c r="A174" s="19" t="s">
        <v>23501</v>
      </c>
      <c r="B174" s="19"/>
      <c r="C174" s="85">
        <v>45337</v>
      </c>
      <c r="D174" s="19" t="s">
        <v>17440</v>
      </c>
      <c r="E174" s="19" t="s">
        <v>17438</v>
      </c>
      <c r="F174" s="19" t="s">
        <v>17439</v>
      </c>
      <c r="G174" s="27" t="s">
        <v>23200</v>
      </c>
      <c r="H174" s="19" t="s">
        <v>23201</v>
      </c>
      <c r="I174" s="27" t="s">
        <v>23216</v>
      </c>
      <c r="J174" s="19" t="s">
        <v>23217</v>
      </c>
      <c r="K174" s="19" t="s">
        <v>23502</v>
      </c>
      <c r="L174" s="19"/>
      <c r="M174" s="19"/>
      <c r="N174" s="19"/>
    </row>
    <row r="175" spans="1:14" ht="12.75">
      <c r="A175" s="19" t="s">
        <v>23503</v>
      </c>
      <c r="B175" s="19"/>
      <c r="C175" s="85">
        <v>45337</v>
      </c>
      <c r="D175" s="19" t="s">
        <v>17440</v>
      </c>
      <c r="E175" s="19" t="s">
        <v>17438</v>
      </c>
      <c r="F175" s="19" t="s">
        <v>17439</v>
      </c>
      <c r="G175" s="27" t="s">
        <v>23200</v>
      </c>
      <c r="H175" s="19" t="s">
        <v>23201</v>
      </c>
      <c r="I175" s="27" t="s">
        <v>23216</v>
      </c>
      <c r="J175" s="19" t="s">
        <v>23217</v>
      </c>
      <c r="K175" s="19" t="s">
        <v>23504</v>
      </c>
      <c r="L175" s="19"/>
      <c r="M175" s="19"/>
      <c r="N175" s="19"/>
    </row>
    <row r="176" spans="1:14" ht="12.75">
      <c r="A176" s="19" t="s">
        <v>23505</v>
      </c>
      <c r="B176" s="19"/>
      <c r="C176" s="85">
        <v>45337</v>
      </c>
      <c r="D176" s="19" t="s">
        <v>17440</v>
      </c>
      <c r="E176" s="19" t="s">
        <v>17438</v>
      </c>
      <c r="F176" s="19" t="s">
        <v>17439</v>
      </c>
      <c r="G176" s="27" t="s">
        <v>23200</v>
      </c>
      <c r="H176" s="19" t="s">
        <v>23201</v>
      </c>
      <c r="I176" s="27" t="s">
        <v>23322</v>
      </c>
      <c r="J176" s="19" t="s">
        <v>23323</v>
      </c>
      <c r="K176" s="19" t="s">
        <v>23506</v>
      </c>
      <c r="L176" s="19"/>
      <c r="M176" s="19"/>
      <c r="N176" s="19"/>
    </row>
    <row r="177" spans="1:14" ht="12.75">
      <c r="A177" s="19" t="s">
        <v>23507</v>
      </c>
      <c r="B177" s="19"/>
      <c r="C177" s="85">
        <v>45337</v>
      </c>
      <c r="D177" s="19" t="s">
        <v>17440</v>
      </c>
      <c r="E177" s="19" t="s">
        <v>17438</v>
      </c>
      <c r="F177" s="19" t="s">
        <v>17439</v>
      </c>
      <c r="G177" s="27" t="s">
        <v>23322</v>
      </c>
      <c r="H177" s="19" t="s">
        <v>23323</v>
      </c>
      <c r="I177" s="27" t="s">
        <v>23200</v>
      </c>
      <c r="J177" s="19" t="s">
        <v>23201</v>
      </c>
      <c r="K177" s="19" t="s">
        <v>23238</v>
      </c>
      <c r="L177" s="19"/>
      <c r="M177" s="19"/>
      <c r="N177" s="19"/>
    </row>
    <row r="178" spans="1:14" ht="12.75">
      <c r="A178" s="19" t="s">
        <v>23508</v>
      </c>
      <c r="B178" s="19"/>
      <c r="C178" s="85">
        <v>45337</v>
      </c>
      <c r="D178" s="19" t="s">
        <v>17440</v>
      </c>
      <c r="E178" s="19" t="s">
        <v>17438</v>
      </c>
      <c r="F178" s="19" t="s">
        <v>17439</v>
      </c>
      <c r="G178" s="27" t="s">
        <v>23200</v>
      </c>
      <c r="H178" s="19" t="s">
        <v>23201</v>
      </c>
      <c r="I178" s="27" t="s">
        <v>23216</v>
      </c>
      <c r="J178" s="19" t="s">
        <v>23217</v>
      </c>
      <c r="K178" s="19" t="s">
        <v>23506</v>
      </c>
      <c r="L178" s="19"/>
      <c r="M178" s="19"/>
      <c r="N178" s="19"/>
    </row>
    <row r="179" spans="1:14" ht="12.75">
      <c r="A179" s="19" t="s">
        <v>23509</v>
      </c>
      <c r="B179" s="19"/>
      <c r="C179" s="85">
        <v>45337</v>
      </c>
      <c r="D179" s="19" t="s">
        <v>17440</v>
      </c>
      <c r="E179" s="19" t="s">
        <v>17438</v>
      </c>
      <c r="F179" s="19" t="s">
        <v>17439</v>
      </c>
      <c r="G179" s="27" t="s">
        <v>23200</v>
      </c>
      <c r="H179" s="19" t="s">
        <v>23201</v>
      </c>
      <c r="I179" s="27" t="s">
        <v>6991</v>
      </c>
      <c r="J179" s="19" t="s">
        <v>23373</v>
      </c>
      <c r="K179" s="19" t="s">
        <v>23510</v>
      </c>
      <c r="L179" s="19"/>
      <c r="M179" s="19"/>
      <c r="N179" s="19"/>
    </row>
    <row r="180" spans="1:14" ht="12.75">
      <c r="A180" s="19" t="s">
        <v>23511</v>
      </c>
      <c r="B180" s="19"/>
      <c r="C180" s="85">
        <v>45337</v>
      </c>
      <c r="D180" s="19" t="s">
        <v>17440</v>
      </c>
      <c r="E180" s="19" t="s">
        <v>17438</v>
      </c>
      <c r="F180" s="19" t="s">
        <v>17439</v>
      </c>
      <c r="G180" s="27" t="s">
        <v>23200</v>
      </c>
      <c r="H180" s="19" t="s">
        <v>23201</v>
      </c>
      <c r="I180" s="27" t="s">
        <v>1371</v>
      </c>
      <c r="J180" s="19" t="s">
        <v>23288</v>
      </c>
      <c r="K180" s="19" t="s">
        <v>23510</v>
      </c>
      <c r="L180" s="24">
        <v>45341.627557870372</v>
      </c>
      <c r="M180" s="24"/>
      <c r="N180" s="24"/>
    </row>
    <row r="181" spans="1:14" ht="12.75">
      <c r="A181" s="19" t="s">
        <v>23512</v>
      </c>
      <c r="B181" s="19"/>
      <c r="C181" s="85">
        <v>45337</v>
      </c>
      <c r="D181" s="19" t="s">
        <v>17440</v>
      </c>
      <c r="E181" s="19" t="s">
        <v>17438</v>
      </c>
      <c r="F181" s="19" t="s">
        <v>17439</v>
      </c>
      <c r="G181" s="27" t="s">
        <v>23200</v>
      </c>
      <c r="H181" s="19" t="s">
        <v>23201</v>
      </c>
      <c r="I181" s="27" t="s">
        <v>23216</v>
      </c>
      <c r="J181" s="19" t="s">
        <v>23217</v>
      </c>
      <c r="K181" s="19"/>
      <c r="L181" s="24">
        <v>45341.627245370371</v>
      </c>
      <c r="M181" s="24"/>
      <c r="N181" s="24"/>
    </row>
    <row r="182" spans="1:14" ht="12.75">
      <c r="A182" s="19" t="s">
        <v>23513</v>
      </c>
      <c r="B182" s="19" t="s">
        <v>23199</v>
      </c>
      <c r="C182" s="85">
        <v>45341</v>
      </c>
      <c r="D182" s="19" t="s">
        <v>17435</v>
      </c>
      <c r="E182" s="19" t="s">
        <v>17433</v>
      </c>
      <c r="F182" s="19" t="s">
        <v>17434</v>
      </c>
      <c r="G182" s="27" t="s">
        <v>23322</v>
      </c>
      <c r="H182" s="19" t="s">
        <v>23323</v>
      </c>
      <c r="I182" s="19"/>
      <c r="J182" s="27" t="s">
        <v>1324</v>
      </c>
      <c r="K182" s="19" t="s">
        <v>23514</v>
      </c>
      <c r="L182" s="24"/>
      <c r="M182" s="24"/>
      <c r="N182" s="24"/>
    </row>
    <row r="183" spans="1:14" ht="12.75">
      <c r="A183" s="19" t="s">
        <v>23515</v>
      </c>
      <c r="B183" s="19" t="s">
        <v>23199</v>
      </c>
      <c r="C183" s="85">
        <v>45341</v>
      </c>
      <c r="D183" s="19" t="s">
        <v>17435</v>
      </c>
      <c r="E183" s="19" t="s">
        <v>17433</v>
      </c>
      <c r="F183" s="19" t="s">
        <v>17434</v>
      </c>
      <c r="G183" s="27" t="s">
        <v>23322</v>
      </c>
      <c r="H183" s="19" t="s">
        <v>23323</v>
      </c>
      <c r="I183" s="19"/>
      <c r="J183" s="27" t="s">
        <v>1324</v>
      </c>
      <c r="K183" s="19" t="s">
        <v>23516</v>
      </c>
      <c r="L183" s="24"/>
      <c r="M183" s="24"/>
      <c r="N183" s="24"/>
    </row>
    <row r="184" spans="1:14" ht="12.75">
      <c r="A184" s="19" t="s">
        <v>23517</v>
      </c>
      <c r="B184" s="19"/>
      <c r="C184" s="85">
        <v>45342</v>
      </c>
      <c r="D184" s="19" t="s">
        <v>17440</v>
      </c>
      <c r="E184" s="19" t="s">
        <v>17438</v>
      </c>
      <c r="F184" s="19" t="s">
        <v>17439</v>
      </c>
      <c r="G184" s="27" t="s">
        <v>23322</v>
      </c>
      <c r="H184" s="19" t="s">
        <v>23323</v>
      </c>
      <c r="I184" s="27" t="s">
        <v>23200</v>
      </c>
      <c r="J184" s="19" t="s">
        <v>23201</v>
      </c>
      <c r="K184" s="19" t="s">
        <v>23238</v>
      </c>
      <c r="L184" s="24"/>
      <c r="M184" s="24"/>
      <c r="N184" s="24"/>
    </row>
    <row r="185" spans="1:14" ht="12.75">
      <c r="A185" s="19" t="s">
        <v>23518</v>
      </c>
      <c r="B185" s="19" t="s">
        <v>23199</v>
      </c>
      <c r="C185" s="85">
        <v>45342</v>
      </c>
      <c r="D185" s="19" t="s">
        <v>17435</v>
      </c>
      <c r="E185" s="19" t="s">
        <v>17433</v>
      </c>
      <c r="F185" s="19" t="s">
        <v>17434</v>
      </c>
      <c r="G185" s="27" t="s">
        <v>23322</v>
      </c>
      <c r="H185" s="19" t="s">
        <v>23323</v>
      </c>
      <c r="I185" s="19"/>
      <c r="J185" s="27" t="s">
        <v>1324</v>
      </c>
      <c r="K185" s="19" t="s">
        <v>23519</v>
      </c>
      <c r="L185" s="24"/>
      <c r="M185" s="24"/>
      <c r="N185" s="24"/>
    </row>
    <row r="186" spans="1:14" ht="12.75">
      <c r="A186" s="19" t="s">
        <v>23520</v>
      </c>
      <c r="B186" s="19" t="s">
        <v>23199</v>
      </c>
      <c r="C186" s="85">
        <v>45342</v>
      </c>
      <c r="D186" s="19" t="s">
        <v>17435</v>
      </c>
      <c r="E186" s="19" t="s">
        <v>17433</v>
      </c>
      <c r="F186" s="19" t="s">
        <v>17434</v>
      </c>
      <c r="G186" s="27" t="s">
        <v>23206</v>
      </c>
      <c r="H186" s="19" t="s">
        <v>23207</v>
      </c>
      <c r="I186" s="19"/>
      <c r="J186" s="27" t="s">
        <v>1324</v>
      </c>
      <c r="K186" s="19" t="s">
        <v>23521</v>
      </c>
      <c r="L186" s="24"/>
      <c r="M186" s="24"/>
      <c r="N186" s="24"/>
    </row>
    <row r="187" spans="1:14" ht="12.75">
      <c r="A187" s="19" t="s">
        <v>23522</v>
      </c>
      <c r="B187" s="19" t="s">
        <v>23199</v>
      </c>
      <c r="C187" s="85">
        <v>45343</v>
      </c>
      <c r="D187" s="19" t="s">
        <v>17435</v>
      </c>
      <c r="E187" s="19" t="s">
        <v>17433</v>
      </c>
      <c r="F187" s="19" t="s">
        <v>17434</v>
      </c>
      <c r="G187" s="27" t="s">
        <v>23220</v>
      </c>
      <c r="H187" s="19" t="s">
        <v>23221</v>
      </c>
      <c r="I187" s="19"/>
      <c r="J187" s="27" t="s">
        <v>1324</v>
      </c>
      <c r="K187" s="19" t="s">
        <v>23523</v>
      </c>
      <c r="L187" s="24"/>
      <c r="M187" s="24"/>
      <c r="N187" s="24"/>
    </row>
    <row r="188" spans="1:14" ht="12.75">
      <c r="A188" s="19" t="s">
        <v>23524</v>
      </c>
      <c r="B188" s="19"/>
      <c r="C188" s="85">
        <v>45343</v>
      </c>
      <c r="D188" s="19" t="s">
        <v>17440</v>
      </c>
      <c r="E188" s="19" t="s">
        <v>17438</v>
      </c>
      <c r="F188" s="19" t="s">
        <v>17439</v>
      </c>
      <c r="G188" s="27" t="s">
        <v>23220</v>
      </c>
      <c r="H188" s="19" t="s">
        <v>23221</v>
      </c>
      <c r="I188" s="27" t="s">
        <v>23200</v>
      </c>
      <c r="J188" s="19" t="s">
        <v>23201</v>
      </c>
      <c r="K188" s="19" t="s">
        <v>23525</v>
      </c>
      <c r="L188" s="24"/>
      <c r="M188" s="24"/>
      <c r="N188" s="24"/>
    </row>
    <row r="189" spans="1:14" ht="12.75">
      <c r="A189" s="19" t="s">
        <v>23526</v>
      </c>
      <c r="B189" s="19"/>
      <c r="C189" s="85">
        <v>45343</v>
      </c>
      <c r="D189" s="19" t="s">
        <v>17440</v>
      </c>
      <c r="E189" s="19" t="s">
        <v>17438</v>
      </c>
      <c r="F189" s="19" t="s">
        <v>17439</v>
      </c>
      <c r="G189" s="27" t="s">
        <v>23227</v>
      </c>
      <c r="H189" s="19" t="s">
        <v>23228</v>
      </c>
      <c r="I189" s="27" t="s">
        <v>23216</v>
      </c>
      <c r="J189" s="19" t="s">
        <v>23217</v>
      </c>
      <c r="K189" s="19" t="s">
        <v>23527</v>
      </c>
      <c r="L189" s="24"/>
      <c r="M189" s="24"/>
      <c r="N189" s="24"/>
    </row>
    <row r="190" spans="1:14" ht="12.75">
      <c r="A190" s="19" t="s">
        <v>23528</v>
      </c>
      <c r="B190" s="19" t="s">
        <v>23199</v>
      </c>
      <c r="C190" s="85">
        <v>45343</v>
      </c>
      <c r="D190" s="19" t="s">
        <v>17428</v>
      </c>
      <c r="E190" s="19" t="s">
        <v>17426</v>
      </c>
      <c r="F190" s="19" t="s">
        <v>17427</v>
      </c>
      <c r="G190" s="27" t="s">
        <v>23200</v>
      </c>
      <c r="H190" s="19" t="s">
        <v>23201</v>
      </c>
      <c r="I190" s="19"/>
      <c r="J190" s="27" t="s">
        <v>1324</v>
      </c>
      <c r="K190" s="19" t="s">
        <v>23529</v>
      </c>
      <c r="L190" s="24"/>
      <c r="M190" s="24"/>
      <c r="N190" s="24"/>
    </row>
    <row r="191" spans="1:14" ht="12.75">
      <c r="A191" s="19" t="s">
        <v>23530</v>
      </c>
      <c r="B191" s="19"/>
      <c r="C191" s="85">
        <v>45343</v>
      </c>
      <c r="D191" s="19" t="s">
        <v>17440</v>
      </c>
      <c r="E191" s="19" t="s">
        <v>17438</v>
      </c>
      <c r="F191" s="19" t="s">
        <v>17439</v>
      </c>
      <c r="G191" s="27" t="s">
        <v>23200</v>
      </c>
      <c r="H191" s="19" t="s">
        <v>23201</v>
      </c>
      <c r="I191" s="27" t="s">
        <v>6991</v>
      </c>
      <c r="J191" s="19" t="s">
        <v>23373</v>
      </c>
      <c r="K191" s="19" t="s">
        <v>23531</v>
      </c>
      <c r="L191" s="24"/>
      <c r="M191" s="24"/>
      <c r="N191" s="24"/>
    </row>
    <row r="192" spans="1:14" ht="12.75">
      <c r="A192" s="19" t="s">
        <v>23532</v>
      </c>
      <c r="B192" s="19"/>
      <c r="C192" s="85">
        <v>45343</v>
      </c>
      <c r="D192" s="19" t="s">
        <v>17440</v>
      </c>
      <c r="E192" s="19" t="s">
        <v>17438</v>
      </c>
      <c r="F192" s="19" t="s">
        <v>17439</v>
      </c>
      <c r="G192" s="27" t="s">
        <v>23200</v>
      </c>
      <c r="H192" s="19" t="s">
        <v>23201</v>
      </c>
      <c r="I192" s="27" t="s">
        <v>23216</v>
      </c>
      <c r="J192" s="19" t="s">
        <v>23217</v>
      </c>
      <c r="K192" s="19" t="s">
        <v>23531</v>
      </c>
      <c r="L192" s="24"/>
      <c r="M192" s="24"/>
      <c r="N192" s="24"/>
    </row>
    <row r="193" spans="1:14" ht="12.75">
      <c r="A193" s="19" t="s">
        <v>23533</v>
      </c>
      <c r="B193" s="19" t="s">
        <v>23199</v>
      </c>
      <c r="C193" s="85">
        <v>45343</v>
      </c>
      <c r="D193" s="19" t="s">
        <v>17428</v>
      </c>
      <c r="E193" s="19" t="s">
        <v>17426</v>
      </c>
      <c r="F193" s="19" t="s">
        <v>17427</v>
      </c>
      <c r="G193" s="27" t="s">
        <v>23200</v>
      </c>
      <c r="H193" s="19" t="s">
        <v>23201</v>
      </c>
      <c r="I193" s="19"/>
      <c r="J193" s="27" t="s">
        <v>1324</v>
      </c>
      <c r="K193" s="19" t="s">
        <v>23534</v>
      </c>
      <c r="L193" s="24">
        <v>45347.625856481478</v>
      </c>
      <c r="M193" s="24"/>
      <c r="N193" s="24"/>
    </row>
    <row r="194" spans="1:14" ht="12.75">
      <c r="A194" s="19" t="s">
        <v>23535</v>
      </c>
      <c r="B194" s="19"/>
      <c r="C194" s="85">
        <v>45343</v>
      </c>
      <c r="D194" s="19" t="s">
        <v>17440</v>
      </c>
      <c r="E194" s="19" t="s">
        <v>17438</v>
      </c>
      <c r="F194" s="19" t="s">
        <v>17439</v>
      </c>
      <c r="G194" s="27" t="s">
        <v>23200</v>
      </c>
      <c r="H194" s="19" t="s">
        <v>23201</v>
      </c>
      <c r="I194" s="19" t="s">
        <v>23240</v>
      </c>
      <c r="J194" s="19" t="s">
        <v>23241</v>
      </c>
      <c r="K194" s="19" t="s">
        <v>23536</v>
      </c>
      <c r="L194" s="24"/>
      <c r="M194" s="24"/>
      <c r="N194" s="24"/>
    </row>
    <row r="195" spans="1:14" ht="12.75">
      <c r="A195" s="19" t="s">
        <v>23537</v>
      </c>
      <c r="B195" s="19" t="s">
        <v>23199</v>
      </c>
      <c r="C195" s="85">
        <v>45348</v>
      </c>
      <c r="D195" s="19" t="s">
        <v>17428</v>
      </c>
      <c r="E195" s="19" t="s">
        <v>17426</v>
      </c>
      <c r="F195" s="19" t="s">
        <v>17427</v>
      </c>
      <c r="G195" s="27" t="s">
        <v>23200</v>
      </c>
      <c r="H195" s="19" t="s">
        <v>23201</v>
      </c>
      <c r="I195" s="19"/>
      <c r="J195" s="27" t="s">
        <v>1324</v>
      </c>
      <c r="K195" s="19" t="s">
        <v>23538</v>
      </c>
      <c r="L195" s="24"/>
      <c r="M195" s="24"/>
      <c r="N195" s="24"/>
    </row>
    <row r="196" spans="1:14" ht="12.75">
      <c r="A196" s="19" t="s">
        <v>23539</v>
      </c>
      <c r="B196" s="19"/>
      <c r="C196" s="85">
        <v>45348</v>
      </c>
      <c r="D196" s="19" t="s">
        <v>17440</v>
      </c>
      <c r="E196" s="19" t="s">
        <v>17438</v>
      </c>
      <c r="F196" s="19" t="s">
        <v>17439</v>
      </c>
      <c r="G196" s="27" t="s">
        <v>23200</v>
      </c>
      <c r="H196" s="19" t="s">
        <v>23201</v>
      </c>
      <c r="I196" s="27" t="s">
        <v>16489</v>
      </c>
      <c r="J196" s="19" t="s">
        <v>23235</v>
      </c>
      <c r="K196" s="19"/>
      <c r="L196" s="24"/>
      <c r="M196" s="24"/>
      <c r="N196" s="24"/>
    </row>
    <row r="197" spans="1:14" ht="12.75">
      <c r="A197" s="19" t="s">
        <v>23540</v>
      </c>
      <c r="B197" s="19" t="s">
        <v>23199</v>
      </c>
      <c r="C197" s="85">
        <v>45348</v>
      </c>
      <c r="D197" s="19" t="s">
        <v>17435</v>
      </c>
      <c r="E197" s="19" t="s">
        <v>17433</v>
      </c>
      <c r="F197" s="19" t="s">
        <v>17434</v>
      </c>
      <c r="G197" s="27" t="s">
        <v>16489</v>
      </c>
      <c r="H197" s="19" t="s">
        <v>23235</v>
      </c>
      <c r="I197" s="19"/>
      <c r="J197" s="27" t="s">
        <v>1324</v>
      </c>
      <c r="K197" s="19"/>
      <c r="L197" s="24"/>
      <c r="M197" s="24"/>
      <c r="N197" s="24"/>
    </row>
    <row r="198" spans="1:14" ht="12.75">
      <c r="A198" s="19" t="s">
        <v>23541</v>
      </c>
      <c r="B198" s="19"/>
      <c r="C198" s="85">
        <v>45351</v>
      </c>
      <c r="D198" s="19" t="s">
        <v>17440</v>
      </c>
      <c r="E198" s="19" t="s">
        <v>17438</v>
      </c>
      <c r="F198" s="19" t="s">
        <v>17439</v>
      </c>
      <c r="G198" s="27" t="s">
        <v>23200</v>
      </c>
      <c r="H198" s="19" t="s">
        <v>23201</v>
      </c>
      <c r="I198" s="27" t="s">
        <v>23216</v>
      </c>
      <c r="J198" s="19" t="s">
        <v>23217</v>
      </c>
      <c r="K198" s="19" t="s">
        <v>23542</v>
      </c>
      <c r="L198" s="24">
        <v>45351.602361111109</v>
      </c>
      <c r="M198" s="24"/>
      <c r="N198" s="24"/>
    </row>
    <row r="199" spans="1:14" ht="12.75">
      <c r="A199" s="19" t="s">
        <v>23543</v>
      </c>
      <c r="B199" s="19"/>
      <c r="C199" s="85">
        <v>45355</v>
      </c>
      <c r="D199" s="19" t="s">
        <v>17440</v>
      </c>
      <c r="E199" s="19" t="s">
        <v>17438</v>
      </c>
      <c r="F199" s="19" t="s">
        <v>17439</v>
      </c>
      <c r="G199" s="27" t="s">
        <v>23200</v>
      </c>
      <c r="H199" s="19" t="s">
        <v>23201</v>
      </c>
      <c r="I199" s="27" t="s">
        <v>23216</v>
      </c>
      <c r="J199" s="19" t="s">
        <v>23217</v>
      </c>
      <c r="K199" s="19"/>
      <c r="L199" s="24"/>
      <c r="M199" s="24"/>
      <c r="N199" s="24"/>
    </row>
    <row r="200" spans="1:14" ht="12.75">
      <c r="A200" s="19" t="s">
        <v>23544</v>
      </c>
      <c r="B200" s="19"/>
      <c r="C200" s="85">
        <v>45355</v>
      </c>
      <c r="D200" s="19" t="s">
        <v>17440</v>
      </c>
      <c r="E200" s="19" t="s">
        <v>17438</v>
      </c>
      <c r="F200" s="19" t="s">
        <v>17439</v>
      </c>
      <c r="G200" s="27" t="s">
        <v>23216</v>
      </c>
      <c r="H200" s="19" t="s">
        <v>23217</v>
      </c>
      <c r="I200" s="27" t="s">
        <v>23200</v>
      </c>
      <c r="J200" s="19" t="s">
        <v>23201</v>
      </c>
      <c r="K200" s="19" t="s">
        <v>23238</v>
      </c>
      <c r="L200" s="24"/>
      <c r="M200" s="24"/>
      <c r="N200" s="24"/>
    </row>
    <row r="201" spans="1:14" ht="12.75">
      <c r="A201" s="19" t="s">
        <v>23545</v>
      </c>
      <c r="B201" s="19" t="s">
        <v>23199</v>
      </c>
      <c r="C201" s="85">
        <v>45355</v>
      </c>
      <c r="D201" s="19" t="s">
        <v>17435</v>
      </c>
      <c r="E201" s="19" t="s">
        <v>17433</v>
      </c>
      <c r="F201" s="19" t="s">
        <v>17434</v>
      </c>
      <c r="G201" s="27" t="s">
        <v>23216</v>
      </c>
      <c r="H201" s="19" t="s">
        <v>23217</v>
      </c>
      <c r="I201" s="19"/>
      <c r="J201" s="27" t="s">
        <v>1324</v>
      </c>
      <c r="K201" s="19" t="s">
        <v>23546</v>
      </c>
      <c r="L201" s="24"/>
      <c r="M201" s="24"/>
      <c r="N201" s="24"/>
    </row>
    <row r="202" spans="1:14" ht="12.75">
      <c r="A202" s="19" t="s">
        <v>23547</v>
      </c>
      <c r="B202" s="19" t="s">
        <v>23199</v>
      </c>
      <c r="C202" s="85">
        <v>45355</v>
      </c>
      <c r="D202" s="19" t="s">
        <v>17435</v>
      </c>
      <c r="E202" s="19" t="s">
        <v>17433</v>
      </c>
      <c r="F202" s="19" t="s">
        <v>17434</v>
      </c>
      <c r="G202" s="27" t="s">
        <v>6991</v>
      </c>
      <c r="H202" s="19" t="s">
        <v>23373</v>
      </c>
      <c r="I202" s="19"/>
      <c r="J202" s="27" t="s">
        <v>1324</v>
      </c>
      <c r="K202" s="19" t="s">
        <v>23548</v>
      </c>
      <c r="L202" s="24"/>
      <c r="M202" s="24"/>
      <c r="N202" s="24"/>
    </row>
    <row r="203" spans="1:14" ht="12.75">
      <c r="A203" s="19" t="s">
        <v>23549</v>
      </c>
      <c r="B203" s="19" t="s">
        <v>23199</v>
      </c>
      <c r="C203" s="85">
        <v>45355</v>
      </c>
      <c r="D203" s="19" t="s">
        <v>17435</v>
      </c>
      <c r="E203" s="19" t="s">
        <v>17433</v>
      </c>
      <c r="F203" s="19" t="s">
        <v>17434</v>
      </c>
      <c r="G203" s="27" t="s">
        <v>23272</v>
      </c>
      <c r="H203" s="19" t="s">
        <v>23273</v>
      </c>
      <c r="I203" s="19"/>
      <c r="J203" s="27" t="s">
        <v>1324</v>
      </c>
      <c r="K203" s="19" t="s">
        <v>23550</v>
      </c>
      <c r="L203" s="24"/>
      <c r="M203" s="24"/>
      <c r="N203" s="24"/>
    </row>
    <row r="204" spans="1:14" ht="12.75">
      <c r="A204" s="27" t="s">
        <v>23551</v>
      </c>
      <c r="B204" s="19" t="s">
        <v>23199</v>
      </c>
      <c r="C204" s="85">
        <v>45355</v>
      </c>
      <c r="D204" s="19" t="s">
        <v>17435</v>
      </c>
      <c r="E204" s="19" t="s">
        <v>17433</v>
      </c>
      <c r="F204" s="19" t="s">
        <v>17434</v>
      </c>
      <c r="G204" s="27" t="s">
        <v>23216</v>
      </c>
      <c r="H204" s="19" t="s">
        <v>23217</v>
      </c>
      <c r="I204" s="19"/>
      <c r="J204" s="27" t="s">
        <v>1324</v>
      </c>
      <c r="K204" s="19" t="s">
        <v>23552</v>
      </c>
      <c r="L204" s="24"/>
      <c r="M204" s="24"/>
      <c r="N204" s="24"/>
    </row>
    <row r="205" spans="1:14" ht="12.75">
      <c r="A205" s="19" t="s">
        <v>23553</v>
      </c>
      <c r="B205" s="19" t="s">
        <v>23199</v>
      </c>
      <c r="C205" s="85">
        <v>45355</v>
      </c>
      <c r="D205" s="19" t="s">
        <v>17435</v>
      </c>
      <c r="E205" s="19" t="s">
        <v>17433</v>
      </c>
      <c r="F205" s="19" t="s">
        <v>17434</v>
      </c>
      <c r="G205" s="27" t="s">
        <v>1371</v>
      </c>
      <c r="H205" s="19" t="s">
        <v>23288</v>
      </c>
      <c r="I205" s="19"/>
      <c r="J205" s="27" t="s">
        <v>1324</v>
      </c>
      <c r="K205" s="19" t="s">
        <v>23552</v>
      </c>
      <c r="L205" s="24"/>
      <c r="M205" s="24"/>
      <c r="N205" s="24"/>
    </row>
    <row r="206" spans="1:14" ht="12.75">
      <c r="A206" s="19" t="s">
        <v>23554</v>
      </c>
      <c r="B206" s="19" t="s">
        <v>23199</v>
      </c>
      <c r="C206" s="85">
        <v>45358</v>
      </c>
      <c r="D206" s="19" t="s">
        <v>17435</v>
      </c>
      <c r="E206" s="19" t="s">
        <v>17433</v>
      </c>
      <c r="F206" s="19" t="s">
        <v>17434</v>
      </c>
      <c r="G206" s="27" t="s">
        <v>23216</v>
      </c>
      <c r="H206" s="19" t="s">
        <v>23217</v>
      </c>
      <c r="I206" s="19"/>
      <c r="J206" s="27" t="s">
        <v>1324</v>
      </c>
      <c r="K206" s="19" t="s">
        <v>23555</v>
      </c>
      <c r="L206" s="24"/>
      <c r="M206" s="24"/>
      <c r="N206" s="24"/>
    </row>
    <row r="207" spans="1:14" ht="12.75">
      <c r="A207" s="19" t="s">
        <v>23556</v>
      </c>
      <c r="B207" s="19" t="s">
        <v>23199</v>
      </c>
      <c r="C207" s="85">
        <v>45385</v>
      </c>
      <c r="D207" s="19" t="s">
        <v>17435</v>
      </c>
      <c r="E207" s="19" t="s">
        <v>17436</v>
      </c>
      <c r="F207" s="19" t="s">
        <v>17437</v>
      </c>
      <c r="G207" s="27" t="s">
        <v>23200</v>
      </c>
      <c r="H207" s="19" t="s">
        <v>23201</v>
      </c>
      <c r="I207" s="19"/>
      <c r="J207" s="27" t="s">
        <v>1324</v>
      </c>
      <c r="K207" s="19" t="s">
        <v>23557</v>
      </c>
      <c r="L207" s="24">
        <v>45385.67627314815</v>
      </c>
      <c r="M207" s="24"/>
      <c r="N207" s="24"/>
    </row>
    <row r="208" spans="1:14" ht="12.75">
      <c r="A208" s="19" t="s">
        <v>23558</v>
      </c>
      <c r="B208" s="19"/>
      <c r="C208" s="85">
        <v>45385</v>
      </c>
      <c r="D208" s="19" t="s">
        <v>17440</v>
      </c>
      <c r="E208" s="19" t="s">
        <v>17438</v>
      </c>
      <c r="F208" s="19" t="s">
        <v>17439</v>
      </c>
      <c r="G208" s="27" t="s">
        <v>23322</v>
      </c>
      <c r="H208" s="19" t="s">
        <v>23323</v>
      </c>
      <c r="I208" s="27" t="s">
        <v>23200</v>
      </c>
      <c r="J208" s="19" t="s">
        <v>23201</v>
      </c>
      <c r="K208" s="19" t="s">
        <v>23238</v>
      </c>
      <c r="L208" s="24"/>
      <c r="M208" s="24"/>
      <c r="N208" s="24"/>
    </row>
    <row r="209" spans="1:14" ht="12.75">
      <c r="A209" s="19" t="s">
        <v>23559</v>
      </c>
      <c r="B209" s="19" t="s">
        <v>23199</v>
      </c>
      <c r="C209" s="85">
        <v>45385</v>
      </c>
      <c r="D209" s="19" t="s">
        <v>17435</v>
      </c>
      <c r="E209" s="19" t="s">
        <v>17436</v>
      </c>
      <c r="F209" s="19" t="s">
        <v>17437</v>
      </c>
      <c r="G209" s="27" t="s">
        <v>23200</v>
      </c>
      <c r="H209" s="19" t="s">
        <v>23201</v>
      </c>
      <c r="I209" s="19"/>
      <c r="J209" s="27" t="s">
        <v>1324</v>
      </c>
      <c r="K209" s="19" t="s">
        <v>23560</v>
      </c>
      <c r="L209" s="24"/>
      <c r="M209" s="24"/>
      <c r="N209" s="24"/>
    </row>
    <row r="210" spans="1:14" ht="12.75">
      <c r="A210" s="19" t="s">
        <v>23561</v>
      </c>
      <c r="B210" s="19"/>
      <c r="C210" s="85">
        <v>45386</v>
      </c>
      <c r="D210" s="19" t="s">
        <v>17440</v>
      </c>
      <c r="E210" s="19" t="s">
        <v>17438</v>
      </c>
      <c r="F210" s="19" t="s">
        <v>17439</v>
      </c>
      <c r="G210" s="27" t="s">
        <v>23200</v>
      </c>
      <c r="H210" s="19" t="s">
        <v>23201</v>
      </c>
      <c r="I210" s="27" t="s">
        <v>16489</v>
      </c>
      <c r="J210" s="19" t="s">
        <v>23235</v>
      </c>
      <c r="K210" s="19"/>
      <c r="L210" s="24"/>
      <c r="M210" s="24"/>
      <c r="N210" s="24"/>
    </row>
    <row r="211" spans="1:14" ht="12.75">
      <c r="A211" s="19" t="s">
        <v>23562</v>
      </c>
      <c r="B211" s="19"/>
      <c r="C211" s="85">
        <v>45386</v>
      </c>
      <c r="D211" s="19" t="s">
        <v>17440</v>
      </c>
      <c r="E211" s="19" t="s">
        <v>17438</v>
      </c>
      <c r="F211" s="19" t="s">
        <v>17439</v>
      </c>
      <c r="G211" s="27" t="s">
        <v>23200</v>
      </c>
      <c r="H211" s="19" t="s">
        <v>23201</v>
      </c>
      <c r="I211" s="27" t="s">
        <v>23216</v>
      </c>
      <c r="J211" s="19" t="s">
        <v>23563</v>
      </c>
      <c r="K211" s="19"/>
      <c r="L211" s="24"/>
      <c r="M211" s="24"/>
      <c r="N211" s="24"/>
    </row>
    <row r="212" spans="1:14" ht="12.75">
      <c r="A212" s="19" t="s">
        <v>23564</v>
      </c>
      <c r="B212" s="19"/>
      <c r="C212" s="85">
        <v>45386</v>
      </c>
      <c r="D212" s="19" t="s">
        <v>17440</v>
      </c>
      <c r="E212" s="19" t="s">
        <v>17438</v>
      </c>
      <c r="F212" s="19" t="s">
        <v>17439</v>
      </c>
      <c r="G212" s="27" t="s">
        <v>23200</v>
      </c>
      <c r="H212" s="19" t="s">
        <v>23201</v>
      </c>
      <c r="I212" s="27" t="s">
        <v>23227</v>
      </c>
      <c r="J212" s="19" t="s">
        <v>23228</v>
      </c>
      <c r="K212" s="19"/>
      <c r="L212" s="24"/>
      <c r="M212" s="24"/>
      <c r="N212" s="24"/>
    </row>
    <row r="213" spans="1:14" ht="12.75">
      <c r="A213" s="19" t="s">
        <v>23565</v>
      </c>
      <c r="B213" s="19"/>
      <c r="C213" s="85">
        <v>45386</v>
      </c>
      <c r="D213" s="19" t="s">
        <v>17440</v>
      </c>
      <c r="E213" s="19" t="s">
        <v>17438</v>
      </c>
      <c r="F213" s="19" t="s">
        <v>17439</v>
      </c>
      <c r="G213" s="27" t="s">
        <v>23200</v>
      </c>
      <c r="H213" s="19" t="s">
        <v>23201</v>
      </c>
      <c r="I213" s="27" t="s">
        <v>23223</v>
      </c>
      <c r="J213" s="19" t="s">
        <v>23224</v>
      </c>
      <c r="K213" s="19"/>
      <c r="L213" s="24"/>
      <c r="M213" s="24"/>
      <c r="N213" s="24"/>
    </row>
    <row r="214" spans="1:14" ht="12.75">
      <c r="A214" s="19" t="s">
        <v>23566</v>
      </c>
      <c r="B214" s="19" t="s">
        <v>23199</v>
      </c>
      <c r="C214" s="85">
        <v>45386</v>
      </c>
      <c r="D214" s="19" t="s">
        <v>17435</v>
      </c>
      <c r="E214" s="19" t="s">
        <v>17433</v>
      </c>
      <c r="F214" s="19" t="s">
        <v>17434</v>
      </c>
      <c r="G214" s="27" t="s">
        <v>16489</v>
      </c>
      <c r="H214" s="19" t="s">
        <v>23235</v>
      </c>
      <c r="I214" s="19"/>
      <c r="J214" s="27" t="s">
        <v>1324</v>
      </c>
      <c r="K214" s="19"/>
      <c r="L214" s="24"/>
      <c r="M214" s="24"/>
      <c r="N214" s="24"/>
    </row>
    <row r="215" spans="1:14" ht="12.75">
      <c r="A215" s="19" t="s">
        <v>23567</v>
      </c>
      <c r="B215" s="19" t="s">
        <v>23199</v>
      </c>
      <c r="C215" s="85">
        <v>45386</v>
      </c>
      <c r="D215" s="19" t="s">
        <v>17435</v>
      </c>
      <c r="E215" s="19" t="s">
        <v>17433</v>
      </c>
      <c r="F215" s="19" t="s">
        <v>17434</v>
      </c>
      <c r="G215" s="27" t="s">
        <v>23216</v>
      </c>
      <c r="H215" s="19" t="s">
        <v>23563</v>
      </c>
      <c r="I215" s="19"/>
      <c r="J215" s="27" t="s">
        <v>1324</v>
      </c>
      <c r="K215" s="19"/>
      <c r="L215" s="24"/>
      <c r="M215" s="24"/>
      <c r="N215" s="24"/>
    </row>
    <row r="216" spans="1:14" ht="12.75">
      <c r="A216" s="19" t="s">
        <v>23568</v>
      </c>
      <c r="B216" s="19" t="s">
        <v>23199</v>
      </c>
      <c r="C216" s="85">
        <v>45386</v>
      </c>
      <c r="D216" s="19" t="s">
        <v>17435</v>
      </c>
      <c r="E216" s="19" t="s">
        <v>17433</v>
      </c>
      <c r="F216" s="19" t="s">
        <v>17434</v>
      </c>
      <c r="G216" s="27" t="s">
        <v>23227</v>
      </c>
      <c r="H216" s="19" t="s">
        <v>23228</v>
      </c>
      <c r="I216" s="19"/>
      <c r="J216" s="27" t="s">
        <v>1324</v>
      </c>
      <c r="K216" s="19"/>
      <c r="L216" s="24"/>
      <c r="M216" s="24"/>
      <c r="N216" s="24"/>
    </row>
    <row r="217" spans="1:14" ht="12.75">
      <c r="A217" s="19" t="s">
        <v>23569</v>
      </c>
      <c r="B217" s="19" t="s">
        <v>23199</v>
      </c>
      <c r="C217" s="85">
        <v>45386</v>
      </c>
      <c r="D217" s="19" t="s">
        <v>17435</v>
      </c>
      <c r="E217" s="19" t="s">
        <v>17433</v>
      </c>
      <c r="F217" s="19" t="s">
        <v>17434</v>
      </c>
      <c r="G217" s="27" t="s">
        <v>23223</v>
      </c>
      <c r="H217" s="19" t="s">
        <v>23224</v>
      </c>
      <c r="I217" s="19"/>
      <c r="J217" s="27" t="s">
        <v>1324</v>
      </c>
      <c r="K217" s="19"/>
      <c r="L217" s="24"/>
      <c r="M217" s="24"/>
      <c r="N217" s="24"/>
    </row>
    <row r="218" spans="1:14" ht="12.75">
      <c r="A218" s="19" t="s">
        <v>23570</v>
      </c>
      <c r="B218" s="19" t="s">
        <v>23199</v>
      </c>
      <c r="C218" s="85">
        <v>45386</v>
      </c>
      <c r="D218" s="19" t="s">
        <v>17435</v>
      </c>
      <c r="E218" s="19" t="s">
        <v>17433</v>
      </c>
      <c r="F218" s="19" t="s">
        <v>17434</v>
      </c>
      <c r="G218" s="27" t="s">
        <v>1371</v>
      </c>
      <c r="H218" s="19" t="s">
        <v>23288</v>
      </c>
      <c r="I218" s="19"/>
      <c r="J218" s="27" t="s">
        <v>1324</v>
      </c>
      <c r="K218" s="19"/>
      <c r="L218" s="24"/>
      <c r="M218" s="24"/>
      <c r="N218" s="24"/>
    </row>
    <row r="219" spans="1:14" ht="12.75">
      <c r="A219" s="19" t="s">
        <v>23571</v>
      </c>
      <c r="B219" s="19"/>
      <c r="C219" s="85">
        <v>45386</v>
      </c>
      <c r="D219" s="19" t="s">
        <v>17440</v>
      </c>
      <c r="E219" s="19" t="s">
        <v>17438</v>
      </c>
      <c r="F219" s="19" t="s">
        <v>17439</v>
      </c>
      <c r="G219" s="27" t="s">
        <v>23200</v>
      </c>
      <c r="H219" s="19" t="s">
        <v>23201</v>
      </c>
      <c r="I219" s="27" t="s">
        <v>1371</v>
      </c>
      <c r="J219" s="19" t="s">
        <v>23288</v>
      </c>
      <c r="K219" s="19"/>
      <c r="L219" s="24"/>
      <c r="M219" s="24"/>
      <c r="N219" s="24"/>
    </row>
    <row r="220" spans="1:14" ht="12.75">
      <c r="A220" s="19" t="s">
        <v>23572</v>
      </c>
      <c r="B220" s="19"/>
      <c r="C220" s="85">
        <v>45386</v>
      </c>
      <c r="D220" s="19" t="s">
        <v>17440</v>
      </c>
      <c r="E220" s="19" t="s">
        <v>17438</v>
      </c>
      <c r="F220" s="19" t="s">
        <v>17439</v>
      </c>
      <c r="G220" s="27" t="s">
        <v>23200</v>
      </c>
      <c r="H220" s="19" t="s">
        <v>23201</v>
      </c>
      <c r="I220" s="27" t="s">
        <v>23272</v>
      </c>
      <c r="J220" s="19" t="s">
        <v>23273</v>
      </c>
      <c r="K220" s="19"/>
      <c r="L220" s="24"/>
      <c r="M220" s="24"/>
      <c r="N220" s="24"/>
    </row>
    <row r="221" spans="1:14" ht="12.75">
      <c r="A221" s="19" t="s">
        <v>23573</v>
      </c>
      <c r="B221" s="19"/>
      <c r="C221" s="85">
        <v>45386</v>
      </c>
      <c r="D221" s="19" t="s">
        <v>17440</v>
      </c>
      <c r="E221" s="19" t="s">
        <v>17438</v>
      </c>
      <c r="F221" s="19" t="s">
        <v>17439</v>
      </c>
      <c r="G221" s="27" t="s">
        <v>23310</v>
      </c>
      <c r="H221" s="19" t="s">
        <v>23311</v>
      </c>
      <c r="I221" s="27" t="s">
        <v>23200</v>
      </c>
      <c r="J221" s="19" t="s">
        <v>23201</v>
      </c>
      <c r="K221" s="19"/>
      <c r="L221" s="24"/>
      <c r="M221" s="24"/>
      <c r="N221" s="24"/>
    </row>
    <row r="222" spans="1:14" ht="12.75">
      <c r="A222" s="19" t="s">
        <v>23574</v>
      </c>
      <c r="B222" s="19"/>
      <c r="C222" s="85">
        <v>45386</v>
      </c>
      <c r="D222" s="19" t="s">
        <v>17440</v>
      </c>
      <c r="E222" s="19" t="s">
        <v>17438</v>
      </c>
      <c r="F222" s="19" t="s">
        <v>17439</v>
      </c>
      <c r="G222" s="27" t="s">
        <v>23216</v>
      </c>
      <c r="H222" s="19" t="s">
        <v>23563</v>
      </c>
      <c r="I222" s="27" t="s">
        <v>23200</v>
      </c>
      <c r="J222" s="19" t="s">
        <v>23201</v>
      </c>
      <c r="K222" s="19"/>
      <c r="L222" s="24"/>
      <c r="M222" s="24"/>
      <c r="N222" s="24"/>
    </row>
    <row r="223" spans="1:14" ht="12.75">
      <c r="A223" s="19" t="s">
        <v>23575</v>
      </c>
      <c r="B223" s="19"/>
      <c r="C223" s="85">
        <v>45387</v>
      </c>
      <c r="D223" s="19" t="s">
        <v>17440</v>
      </c>
      <c r="E223" s="19" t="s">
        <v>17438</v>
      </c>
      <c r="F223" s="19" t="s">
        <v>17439</v>
      </c>
      <c r="G223" s="27" t="s">
        <v>23322</v>
      </c>
      <c r="H223" s="19" t="s">
        <v>23323</v>
      </c>
      <c r="I223" s="27" t="s">
        <v>23200</v>
      </c>
      <c r="J223" s="19" t="s">
        <v>23201</v>
      </c>
      <c r="K223" s="19"/>
      <c r="L223" s="24"/>
      <c r="M223" s="24"/>
      <c r="N223" s="24"/>
    </row>
    <row r="224" spans="1:14" ht="12.75">
      <c r="A224" s="19" t="s">
        <v>23576</v>
      </c>
      <c r="B224" s="19" t="s">
        <v>23199</v>
      </c>
      <c r="C224" s="85">
        <v>45387</v>
      </c>
      <c r="D224" s="19" t="s">
        <v>17435</v>
      </c>
      <c r="E224" s="19" t="s">
        <v>17433</v>
      </c>
      <c r="F224" s="19" t="s">
        <v>17434</v>
      </c>
      <c r="G224" s="27" t="s">
        <v>23322</v>
      </c>
      <c r="H224" s="19" t="s">
        <v>23323</v>
      </c>
      <c r="I224" s="19"/>
      <c r="J224" s="27" t="s">
        <v>1324</v>
      </c>
      <c r="K224" s="19"/>
      <c r="L224" s="24"/>
      <c r="M224" s="24"/>
      <c r="N224" s="24"/>
    </row>
    <row r="225" spans="1:14" ht="12.75">
      <c r="A225" s="19" t="s">
        <v>23577</v>
      </c>
      <c r="B225" s="19"/>
      <c r="C225" s="85">
        <v>45387</v>
      </c>
      <c r="D225" s="19" t="s">
        <v>17440</v>
      </c>
      <c r="E225" s="19" t="s">
        <v>17438</v>
      </c>
      <c r="F225" s="19" t="s">
        <v>17439</v>
      </c>
      <c r="G225" s="19" t="s">
        <v>23240</v>
      </c>
      <c r="H225" s="19" t="s">
        <v>23241</v>
      </c>
      <c r="I225" s="27" t="s">
        <v>16489</v>
      </c>
      <c r="J225" s="19" t="s">
        <v>23235</v>
      </c>
      <c r="K225" s="19"/>
      <c r="L225" s="24"/>
      <c r="M225" s="24"/>
      <c r="N225" s="24"/>
    </row>
    <row r="226" spans="1:14" ht="12.75">
      <c r="A226" s="19" t="s">
        <v>23578</v>
      </c>
      <c r="B226" s="19"/>
      <c r="C226" s="85">
        <v>45387</v>
      </c>
      <c r="D226" s="19" t="s">
        <v>17440</v>
      </c>
      <c r="E226" s="19" t="s">
        <v>17438</v>
      </c>
      <c r="F226" s="19" t="s">
        <v>17439</v>
      </c>
      <c r="G226" s="19" t="s">
        <v>23240</v>
      </c>
      <c r="H226" s="19" t="s">
        <v>23241</v>
      </c>
      <c r="I226" s="27" t="s">
        <v>23272</v>
      </c>
      <c r="J226" s="19" t="s">
        <v>23273</v>
      </c>
      <c r="K226" s="19"/>
      <c r="L226" s="24"/>
      <c r="M226" s="24"/>
      <c r="N226" s="24"/>
    </row>
    <row r="227" spans="1:14" ht="12.75">
      <c r="A227" s="19" t="s">
        <v>23579</v>
      </c>
      <c r="B227" s="19" t="s">
        <v>23199</v>
      </c>
      <c r="C227" s="85">
        <v>45387</v>
      </c>
      <c r="D227" s="19" t="s">
        <v>17435</v>
      </c>
      <c r="E227" s="19" t="s">
        <v>17433</v>
      </c>
      <c r="F227" s="19" t="s">
        <v>17434</v>
      </c>
      <c r="G227" s="27" t="s">
        <v>6991</v>
      </c>
      <c r="H227" s="19" t="s">
        <v>23580</v>
      </c>
      <c r="I227" s="19"/>
      <c r="J227" s="27" t="s">
        <v>1324</v>
      </c>
      <c r="K227" s="19"/>
      <c r="L227" s="24"/>
      <c r="M227" s="24"/>
      <c r="N227" s="24"/>
    </row>
    <row r="228" spans="1:14" ht="12.75">
      <c r="A228" s="19" t="s">
        <v>23581</v>
      </c>
      <c r="B228" s="19"/>
      <c r="C228" s="85">
        <v>45387</v>
      </c>
      <c r="D228" s="19" t="s">
        <v>17440</v>
      </c>
      <c r="E228" s="19" t="s">
        <v>17438</v>
      </c>
      <c r="F228" s="19" t="s">
        <v>17439</v>
      </c>
      <c r="G228" s="27" t="s">
        <v>23256</v>
      </c>
      <c r="H228" s="19" t="s">
        <v>23257</v>
      </c>
      <c r="I228" s="27" t="s">
        <v>23200</v>
      </c>
      <c r="J228" s="19" t="s">
        <v>23201</v>
      </c>
      <c r="K228" s="19"/>
      <c r="L228" s="24"/>
      <c r="M228" s="24"/>
      <c r="N228" s="24"/>
    </row>
    <row r="229" spans="1:14" ht="12.75">
      <c r="A229" s="19" t="s">
        <v>23582</v>
      </c>
      <c r="B229" s="19"/>
      <c r="C229" s="85">
        <v>45387</v>
      </c>
      <c r="D229" s="19" t="s">
        <v>17440</v>
      </c>
      <c r="E229" s="19" t="s">
        <v>17438</v>
      </c>
      <c r="F229" s="19" t="s">
        <v>17439</v>
      </c>
      <c r="G229" s="27" t="s">
        <v>23223</v>
      </c>
      <c r="H229" s="19" t="s">
        <v>23224</v>
      </c>
      <c r="I229" s="27" t="s">
        <v>23216</v>
      </c>
      <c r="J229" s="19" t="s">
        <v>23563</v>
      </c>
      <c r="K229" s="19"/>
      <c r="L229" s="24"/>
      <c r="M229" s="24"/>
      <c r="N229" s="24"/>
    </row>
    <row r="230" spans="1:14" ht="12.75">
      <c r="A230" s="19" t="s">
        <v>23583</v>
      </c>
      <c r="B230" s="19"/>
      <c r="C230" s="85">
        <v>45387</v>
      </c>
      <c r="D230" s="19" t="s">
        <v>17440</v>
      </c>
      <c r="E230" s="19" t="s">
        <v>17438</v>
      </c>
      <c r="F230" s="19" t="s">
        <v>17439</v>
      </c>
      <c r="G230" s="27" t="s">
        <v>23227</v>
      </c>
      <c r="H230" s="19" t="s">
        <v>23228</v>
      </c>
      <c r="I230" s="27" t="s">
        <v>23220</v>
      </c>
      <c r="J230" s="19" t="s">
        <v>23221</v>
      </c>
      <c r="K230" s="19"/>
      <c r="L230" s="24"/>
      <c r="M230" s="24"/>
      <c r="N230" s="24"/>
    </row>
    <row r="231" spans="1:14" ht="12.75">
      <c r="A231" s="19" t="s">
        <v>23584</v>
      </c>
      <c r="B231" s="19" t="s">
        <v>23199</v>
      </c>
      <c r="C231" s="85">
        <v>45387</v>
      </c>
      <c r="D231" s="19" t="s">
        <v>17435</v>
      </c>
      <c r="E231" s="19" t="s">
        <v>17436</v>
      </c>
      <c r="F231" s="19" t="s">
        <v>17437</v>
      </c>
      <c r="G231" s="27" t="s">
        <v>23200</v>
      </c>
      <c r="H231" s="19" t="s">
        <v>23201</v>
      </c>
      <c r="I231" s="19"/>
      <c r="J231" s="27" t="s">
        <v>1324</v>
      </c>
      <c r="K231" s="19"/>
      <c r="L231" s="24"/>
      <c r="M231" s="24"/>
      <c r="N231" s="24"/>
    </row>
    <row r="232" spans="1:14" ht="12.75">
      <c r="A232" s="19" t="s">
        <v>23585</v>
      </c>
      <c r="B232" s="19"/>
      <c r="C232" s="85">
        <v>45387</v>
      </c>
      <c r="D232" s="19" t="s">
        <v>17440</v>
      </c>
      <c r="E232" s="19" t="s">
        <v>17438</v>
      </c>
      <c r="F232" s="19" t="s">
        <v>17439</v>
      </c>
      <c r="G232" s="27" t="s">
        <v>23216</v>
      </c>
      <c r="H232" s="19" t="s">
        <v>23563</v>
      </c>
      <c r="I232" s="27" t="s">
        <v>23223</v>
      </c>
      <c r="J232" s="19" t="s">
        <v>23224</v>
      </c>
      <c r="K232" s="19"/>
      <c r="L232" s="24"/>
      <c r="M232" s="24"/>
      <c r="N232" s="24"/>
    </row>
    <row r="233" spans="1:14" ht="12.75">
      <c r="A233" s="19" t="s">
        <v>23586</v>
      </c>
      <c r="B233" s="19"/>
      <c r="C233" s="85">
        <v>45387</v>
      </c>
      <c r="D233" s="19" t="s">
        <v>17440</v>
      </c>
      <c r="E233" s="19" t="s">
        <v>17438</v>
      </c>
      <c r="F233" s="19" t="s">
        <v>17439</v>
      </c>
      <c r="G233" s="27" t="s">
        <v>23200</v>
      </c>
      <c r="H233" s="19" t="s">
        <v>23201</v>
      </c>
      <c r="I233" s="27" t="s">
        <v>23220</v>
      </c>
      <c r="J233" s="19" t="s">
        <v>23221</v>
      </c>
      <c r="K233" s="19"/>
      <c r="L233" s="24"/>
      <c r="M233" s="24"/>
      <c r="N233" s="24"/>
    </row>
    <row r="234" spans="1:14" ht="12.75">
      <c r="A234" s="19" t="s">
        <v>23587</v>
      </c>
      <c r="B234" s="19" t="s">
        <v>23199</v>
      </c>
      <c r="C234" s="85">
        <v>45387</v>
      </c>
      <c r="D234" s="19" t="s">
        <v>17435</v>
      </c>
      <c r="E234" s="19" t="s">
        <v>17433</v>
      </c>
      <c r="F234" s="19" t="s">
        <v>17434</v>
      </c>
      <c r="G234" s="27" t="s">
        <v>23220</v>
      </c>
      <c r="H234" s="19" t="s">
        <v>23221</v>
      </c>
      <c r="I234" s="19"/>
      <c r="J234" s="27" t="s">
        <v>1324</v>
      </c>
      <c r="K234" s="19"/>
      <c r="L234" s="24"/>
      <c r="M234" s="24"/>
      <c r="N234" s="24"/>
    </row>
    <row r="235" spans="1:14" ht="12.75">
      <c r="A235" s="19" t="s">
        <v>23588</v>
      </c>
      <c r="B235" s="19"/>
      <c r="C235" s="85">
        <v>45387</v>
      </c>
      <c r="D235" s="19" t="s">
        <v>17425</v>
      </c>
      <c r="E235" s="19" t="s">
        <v>17424</v>
      </c>
      <c r="F235" s="19" t="s">
        <v>17425</v>
      </c>
      <c r="G235" s="27" t="s">
        <v>23256</v>
      </c>
      <c r="H235" s="19" t="s">
        <v>23257</v>
      </c>
      <c r="I235" s="19"/>
      <c r="J235" s="27" t="s">
        <v>1324</v>
      </c>
      <c r="K235" s="19" t="s">
        <v>23589</v>
      </c>
      <c r="L235" s="24"/>
      <c r="M235" s="24"/>
      <c r="N235" s="24"/>
    </row>
    <row r="236" spans="1:14" ht="12.75">
      <c r="A236" s="19" t="s">
        <v>23590</v>
      </c>
      <c r="B236" s="19"/>
      <c r="C236" s="85">
        <v>45390</v>
      </c>
      <c r="D236" s="19" t="s">
        <v>17440</v>
      </c>
      <c r="E236" s="19" t="s">
        <v>17438</v>
      </c>
      <c r="F236" s="19" t="s">
        <v>17439</v>
      </c>
      <c r="G236" s="27" t="s">
        <v>23256</v>
      </c>
      <c r="H236" s="19" t="s">
        <v>23257</v>
      </c>
      <c r="I236" s="27" t="s">
        <v>16489</v>
      </c>
      <c r="J236" s="19" t="s">
        <v>23235</v>
      </c>
      <c r="K236" s="19"/>
      <c r="L236" s="24"/>
      <c r="M236" s="24"/>
      <c r="N236" s="24"/>
    </row>
    <row r="237" spans="1:14" ht="12.75">
      <c r="A237" s="19" t="s">
        <v>23591</v>
      </c>
      <c r="B237" s="19" t="s">
        <v>23592</v>
      </c>
      <c r="C237" s="85">
        <v>45390</v>
      </c>
      <c r="D237" s="19" t="s">
        <v>17428</v>
      </c>
      <c r="E237" s="19" t="s">
        <v>17426</v>
      </c>
      <c r="F237" s="19" t="s">
        <v>17427</v>
      </c>
      <c r="G237" s="27" t="s">
        <v>23200</v>
      </c>
      <c r="H237" s="19" t="s">
        <v>23201</v>
      </c>
      <c r="I237" s="19"/>
      <c r="J237" s="27" t="s">
        <v>1324</v>
      </c>
      <c r="K237" s="19" t="s">
        <v>23593</v>
      </c>
      <c r="L237" s="24"/>
      <c r="M237" s="24"/>
      <c r="N237" s="24"/>
    </row>
    <row r="238" spans="1:14" ht="12.75">
      <c r="A238" s="19" t="s">
        <v>23594</v>
      </c>
      <c r="B238" s="19" t="s">
        <v>23592</v>
      </c>
      <c r="C238" s="85">
        <v>45390</v>
      </c>
      <c r="D238" s="19" t="s">
        <v>17440</v>
      </c>
      <c r="E238" s="19" t="s">
        <v>17438</v>
      </c>
      <c r="F238" s="19" t="s">
        <v>17439</v>
      </c>
      <c r="G238" s="27" t="s">
        <v>23200</v>
      </c>
      <c r="H238" s="19" t="s">
        <v>23201</v>
      </c>
      <c r="I238" s="27" t="s">
        <v>16489</v>
      </c>
      <c r="J238" s="19" t="s">
        <v>23235</v>
      </c>
      <c r="K238" s="19"/>
      <c r="L238" s="24"/>
      <c r="M238" s="24"/>
      <c r="N238" s="24"/>
    </row>
    <row r="239" spans="1:14" ht="12.75">
      <c r="A239" s="19" t="s">
        <v>23595</v>
      </c>
      <c r="B239" s="19" t="s">
        <v>23592</v>
      </c>
      <c r="C239" s="85">
        <v>45390</v>
      </c>
      <c r="D239" s="19" t="s">
        <v>17440</v>
      </c>
      <c r="E239" s="19" t="s">
        <v>17438</v>
      </c>
      <c r="F239" s="19" t="s">
        <v>17439</v>
      </c>
      <c r="G239" s="27" t="s">
        <v>23200</v>
      </c>
      <c r="H239" s="19" t="s">
        <v>23201</v>
      </c>
      <c r="I239" s="27" t="s">
        <v>23272</v>
      </c>
      <c r="J239" s="19" t="s">
        <v>23273</v>
      </c>
      <c r="K239" s="19"/>
      <c r="L239" s="24"/>
      <c r="M239" s="24"/>
      <c r="N239" s="24"/>
    </row>
    <row r="240" spans="1:14" ht="12.75">
      <c r="A240" s="19" t="s">
        <v>23596</v>
      </c>
      <c r="B240" s="19" t="s">
        <v>23592</v>
      </c>
      <c r="C240" s="85">
        <v>45391</v>
      </c>
      <c r="D240" s="19" t="s">
        <v>17440</v>
      </c>
      <c r="E240" s="19" t="s">
        <v>17438</v>
      </c>
      <c r="F240" s="19" t="s">
        <v>17439</v>
      </c>
      <c r="G240" s="27" t="s">
        <v>23200</v>
      </c>
      <c r="H240" s="19" t="s">
        <v>23201</v>
      </c>
      <c r="I240" s="27" t="s">
        <v>16489</v>
      </c>
      <c r="J240" s="19" t="s">
        <v>23235</v>
      </c>
      <c r="K240" s="19"/>
      <c r="L240" s="24"/>
      <c r="M240" s="24"/>
      <c r="N240" s="24"/>
    </row>
    <row r="241" spans="1:14" ht="12.75">
      <c r="A241" s="19" t="s">
        <v>23597</v>
      </c>
      <c r="B241" s="19" t="s">
        <v>23592</v>
      </c>
      <c r="C241" s="85">
        <v>45391</v>
      </c>
      <c r="D241" s="19" t="s">
        <v>17440</v>
      </c>
      <c r="E241" s="19" t="s">
        <v>17438</v>
      </c>
      <c r="F241" s="19" t="s">
        <v>17439</v>
      </c>
      <c r="G241" s="27" t="s">
        <v>23200</v>
      </c>
      <c r="H241" s="19" t="s">
        <v>23201</v>
      </c>
      <c r="I241" s="27" t="s">
        <v>23272</v>
      </c>
      <c r="J241" s="19" t="s">
        <v>23273</v>
      </c>
      <c r="K241" s="19"/>
      <c r="L241" s="24"/>
      <c r="M241" s="24"/>
      <c r="N241" s="24"/>
    </row>
    <row r="242" spans="1:14" ht="12.75">
      <c r="A242" s="19" t="s">
        <v>23598</v>
      </c>
      <c r="B242" s="19" t="s">
        <v>23592</v>
      </c>
      <c r="C242" s="85">
        <v>45392</v>
      </c>
      <c r="D242" s="19" t="s">
        <v>17428</v>
      </c>
      <c r="E242" s="19" t="s">
        <v>17426</v>
      </c>
      <c r="F242" s="19" t="s">
        <v>17427</v>
      </c>
      <c r="G242" s="27" t="s">
        <v>23200</v>
      </c>
      <c r="H242" s="19" t="s">
        <v>23201</v>
      </c>
      <c r="I242" s="19"/>
      <c r="J242" s="27" t="s">
        <v>1324</v>
      </c>
      <c r="K242" s="19" t="s">
        <v>23599</v>
      </c>
      <c r="L242" s="24"/>
      <c r="M242" s="24"/>
      <c r="N242" s="24"/>
    </row>
    <row r="243" spans="1:14" ht="12.75">
      <c r="A243" s="19" t="s">
        <v>23600</v>
      </c>
      <c r="B243" s="19" t="s">
        <v>23592</v>
      </c>
      <c r="C243" s="85">
        <v>45393</v>
      </c>
      <c r="D243" s="19" t="s">
        <v>17440</v>
      </c>
      <c r="E243" s="19" t="s">
        <v>17438</v>
      </c>
      <c r="F243" s="19" t="s">
        <v>17439</v>
      </c>
      <c r="G243" s="27" t="s">
        <v>23200</v>
      </c>
      <c r="H243" s="19" t="s">
        <v>23201</v>
      </c>
      <c r="I243" s="27" t="s">
        <v>23220</v>
      </c>
      <c r="J243" s="19" t="s">
        <v>23221</v>
      </c>
      <c r="K243" s="19"/>
      <c r="L243" s="24">
        <v>45393.338148148148</v>
      </c>
      <c r="M243" s="24"/>
      <c r="N243" s="24"/>
    </row>
    <row r="244" spans="1:14" ht="12.75">
      <c r="A244" s="19" t="s">
        <v>23601</v>
      </c>
      <c r="B244" s="19" t="s">
        <v>23592</v>
      </c>
      <c r="C244" s="85">
        <v>45393</v>
      </c>
      <c r="D244" s="19" t="s">
        <v>17440</v>
      </c>
      <c r="E244" s="19" t="s">
        <v>17438</v>
      </c>
      <c r="F244" s="19" t="s">
        <v>17439</v>
      </c>
      <c r="G244" s="27" t="s">
        <v>23200</v>
      </c>
      <c r="H244" s="19" t="s">
        <v>23201</v>
      </c>
      <c r="I244" s="27" t="s">
        <v>16489</v>
      </c>
      <c r="J244" s="19" t="s">
        <v>23235</v>
      </c>
      <c r="K244" s="19"/>
      <c r="L244" s="24"/>
      <c r="M244" s="24"/>
      <c r="N244" s="24"/>
    </row>
    <row r="245" spans="1:14" ht="12.75">
      <c r="A245" s="19" t="s">
        <v>23602</v>
      </c>
      <c r="B245" s="19" t="s">
        <v>23592</v>
      </c>
      <c r="C245" s="85">
        <v>45393</v>
      </c>
      <c r="D245" s="19" t="s">
        <v>17440</v>
      </c>
      <c r="E245" s="19" t="s">
        <v>17438</v>
      </c>
      <c r="F245" s="19" t="s">
        <v>17439</v>
      </c>
      <c r="G245" s="27" t="s">
        <v>23200</v>
      </c>
      <c r="H245" s="19" t="s">
        <v>23201</v>
      </c>
      <c r="I245" s="19" t="s">
        <v>23240</v>
      </c>
      <c r="J245" s="19" t="s">
        <v>23241</v>
      </c>
      <c r="K245" s="19"/>
      <c r="L245" s="24"/>
      <c r="M245" s="24"/>
      <c r="N245" s="24"/>
    </row>
    <row r="246" spans="1:14" ht="12.75">
      <c r="A246" s="19" t="s">
        <v>23603</v>
      </c>
      <c r="B246" s="19" t="s">
        <v>23592</v>
      </c>
      <c r="C246" s="85">
        <v>45394</v>
      </c>
      <c r="D246" s="19" t="s">
        <v>17440</v>
      </c>
      <c r="E246" s="19" t="s">
        <v>17438</v>
      </c>
      <c r="F246" s="19" t="s">
        <v>17439</v>
      </c>
      <c r="G246" s="27" t="s">
        <v>23200</v>
      </c>
      <c r="H246" s="19" t="s">
        <v>23201</v>
      </c>
      <c r="I246" s="27" t="s">
        <v>23227</v>
      </c>
      <c r="J246" s="19" t="s">
        <v>23228</v>
      </c>
      <c r="K246" s="19"/>
      <c r="L246" s="24">
        <v>45394.564421296294</v>
      </c>
      <c r="M246" s="24"/>
      <c r="N246" s="24"/>
    </row>
    <row r="247" spans="1:14" ht="12.75">
      <c r="A247" s="19" t="s">
        <v>23604</v>
      </c>
      <c r="B247" s="19" t="s">
        <v>23592</v>
      </c>
      <c r="C247" s="85">
        <v>45397</v>
      </c>
      <c r="D247" s="19" t="s">
        <v>17440</v>
      </c>
      <c r="E247" s="19" t="s">
        <v>17438</v>
      </c>
      <c r="F247" s="19" t="s">
        <v>17439</v>
      </c>
      <c r="G247" s="27" t="s">
        <v>23200</v>
      </c>
      <c r="H247" s="19" t="s">
        <v>23201</v>
      </c>
      <c r="I247" s="27" t="s">
        <v>23220</v>
      </c>
      <c r="J247" s="19" t="s">
        <v>23221</v>
      </c>
      <c r="K247" s="19"/>
      <c r="L247" s="24">
        <v>45397.686828703707</v>
      </c>
      <c r="M247" s="24"/>
      <c r="N247" s="24"/>
    </row>
    <row r="248" spans="1:14" ht="12.75">
      <c r="A248" s="19" t="s">
        <v>23605</v>
      </c>
      <c r="B248" s="19" t="s">
        <v>23592</v>
      </c>
      <c r="C248" s="85">
        <v>45398</v>
      </c>
      <c r="D248" s="19" t="s">
        <v>17440</v>
      </c>
      <c r="E248" s="19" t="s">
        <v>17438</v>
      </c>
      <c r="F248" s="19" t="s">
        <v>17439</v>
      </c>
      <c r="G248" s="27" t="s">
        <v>23200</v>
      </c>
      <c r="H248" s="19" t="s">
        <v>23201</v>
      </c>
      <c r="I248" s="27" t="s">
        <v>23227</v>
      </c>
      <c r="J248" s="19" t="s">
        <v>23228</v>
      </c>
      <c r="K248" s="19" t="s">
        <v>23606</v>
      </c>
      <c r="L248" s="24">
        <v>45399.575555555559</v>
      </c>
      <c r="M248" s="24"/>
      <c r="N248" s="24"/>
    </row>
    <row r="249" spans="1:14" ht="12.75">
      <c r="A249" s="19" t="s">
        <v>23607</v>
      </c>
      <c r="B249" s="19" t="s">
        <v>23199</v>
      </c>
      <c r="C249" s="85">
        <v>45398</v>
      </c>
      <c r="D249" s="19" t="s">
        <v>17440</v>
      </c>
      <c r="E249" s="19" t="s">
        <v>17438</v>
      </c>
      <c r="F249" s="19" t="s">
        <v>17439</v>
      </c>
      <c r="G249" s="27" t="s">
        <v>23200</v>
      </c>
      <c r="H249" s="19" t="s">
        <v>23201</v>
      </c>
      <c r="I249" s="27" t="s">
        <v>23220</v>
      </c>
      <c r="J249" s="19" t="s">
        <v>23221</v>
      </c>
      <c r="K249" s="19"/>
      <c r="L249" s="24"/>
      <c r="M249" s="24"/>
      <c r="N249" s="24"/>
    </row>
    <row r="250" spans="1:14" ht="12.75">
      <c r="A250" s="19" t="s">
        <v>23608</v>
      </c>
      <c r="B250" s="19" t="s">
        <v>23199</v>
      </c>
      <c r="C250" s="85">
        <v>45398</v>
      </c>
      <c r="D250" s="19" t="s">
        <v>17435</v>
      </c>
      <c r="E250" s="19" t="s">
        <v>17433</v>
      </c>
      <c r="F250" s="19" t="s">
        <v>17434</v>
      </c>
      <c r="G250" s="27" t="s">
        <v>23220</v>
      </c>
      <c r="H250" s="19" t="s">
        <v>23221</v>
      </c>
      <c r="I250" s="19"/>
      <c r="J250" s="27" t="s">
        <v>1324</v>
      </c>
      <c r="K250" s="19" t="s">
        <v>23609</v>
      </c>
      <c r="L250" s="24"/>
      <c r="M250" s="24"/>
      <c r="N250" s="24"/>
    </row>
    <row r="251" spans="1:14" ht="12.75">
      <c r="A251" s="19" t="s">
        <v>23610</v>
      </c>
      <c r="B251" s="19" t="s">
        <v>23592</v>
      </c>
      <c r="C251" s="85">
        <v>45399</v>
      </c>
      <c r="D251" s="19" t="s">
        <v>17440</v>
      </c>
      <c r="E251" s="19" t="s">
        <v>17438</v>
      </c>
      <c r="F251" s="19" t="s">
        <v>17439</v>
      </c>
      <c r="G251" s="27" t="s">
        <v>23200</v>
      </c>
      <c r="H251" s="19" t="s">
        <v>23201</v>
      </c>
      <c r="I251" s="27" t="s">
        <v>23220</v>
      </c>
      <c r="J251" s="19" t="s">
        <v>23221</v>
      </c>
      <c r="K251" s="19"/>
      <c r="L251" s="24">
        <v>45399.348657407405</v>
      </c>
      <c r="M251" s="24"/>
      <c r="N251" s="24"/>
    </row>
    <row r="252" spans="1:14" ht="12.75">
      <c r="A252" s="19" t="s">
        <v>23611</v>
      </c>
      <c r="B252" s="19" t="s">
        <v>23592</v>
      </c>
      <c r="C252" s="85">
        <v>45399</v>
      </c>
      <c r="D252" s="19" t="s">
        <v>17440</v>
      </c>
      <c r="E252" s="19" t="s">
        <v>17438</v>
      </c>
      <c r="F252" s="19" t="s">
        <v>17439</v>
      </c>
      <c r="G252" s="27" t="s">
        <v>23200</v>
      </c>
      <c r="H252" s="19" t="s">
        <v>23201</v>
      </c>
      <c r="I252" s="27" t="s">
        <v>23227</v>
      </c>
      <c r="J252" s="19" t="s">
        <v>23228</v>
      </c>
      <c r="K252" s="19"/>
      <c r="L252" s="24">
        <v>45399.575127314813</v>
      </c>
      <c r="M252" s="24"/>
      <c r="N252" s="24"/>
    </row>
    <row r="253" spans="1:14" ht="12.75">
      <c r="A253" s="19" t="s">
        <v>23612</v>
      </c>
      <c r="B253" s="19" t="s">
        <v>23592</v>
      </c>
      <c r="C253" s="85">
        <v>45397</v>
      </c>
      <c r="D253" s="19" t="s">
        <v>17428</v>
      </c>
      <c r="E253" s="19" t="s">
        <v>17426</v>
      </c>
      <c r="F253" s="19" t="s">
        <v>17427</v>
      </c>
      <c r="G253" s="27" t="s">
        <v>23200</v>
      </c>
      <c r="H253" s="19" t="s">
        <v>23201</v>
      </c>
      <c r="I253" s="19"/>
      <c r="J253" s="27" t="s">
        <v>1324</v>
      </c>
      <c r="K253" s="19" t="s">
        <v>23613</v>
      </c>
      <c r="L253" s="24"/>
      <c r="M253" s="24"/>
      <c r="N253" s="24"/>
    </row>
    <row r="254" spans="1:14" ht="12.75">
      <c r="A254" s="19" t="s">
        <v>23614</v>
      </c>
      <c r="B254" s="19" t="s">
        <v>23592</v>
      </c>
      <c r="C254" s="85">
        <v>45398</v>
      </c>
      <c r="D254" s="19" t="s">
        <v>17428</v>
      </c>
      <c r="E254" s="19" t="s">
        <v>17426</v>
      </c>
      <c r="F254" s="19" t="s">
        <v>17427</v>
      </c>
      <c r="G254" s="27" t="s">
        <v>23200</v>
      </c>
      <c r="H254" s="19" t="s">
        <v>23201</v>
      </c>
      <c r="I254" s="19"/>
      <c r="J254" s="27" t="s">
        <v>1324</v>
      </c>
      <c r="K254" s="19" t="s">
        <v>23615</v>
      </c>
      <c r="L254" s="24"/>
      <c r="M254" s="24"/>
      <c r="N254" s="24"/>
    </row>
    <row r="255" spans="1:14" ht="12.75">
      <c r="A255" s="27" t="s">
        <v>23616</v>
      </c>
      <c r="B255" s="19" t="s">
        <v>23592</v>
      </c>
      <c r="C255" s="85">
        <v>45400</v>
      </c>
      <c r="D255" s="19" t="s">
        <v>17428</v>
      </c>
      <c r="E255" s="19" t="s">
        <v>17426</v>
      </c>
      <c r="F255" s="19" t="s">
        <v>17427</v>
      </c>
      <c r="G255" s="27" t="s">
        <v>23200</v>
      </c>
      <c r="H255" s="19" t="s">
        <v>23201</v>
      </c>
      <c r="I255" s="19"/>
      <c r="J255" s="27" t="s">
        <v>1324</v>
      </c>
      <c r="K255" s="19" t="s">
        <v>23617</v>
      </c>
      <c r="L255" s="24"/>
      <c r="M255" s="24"/>
      <c r="N255" s="24"/>
    </row>
    <row r="256" spans="1:14" ht="12.75">
      <c r="A256" s="19" t="s">
        <v>23618</v>
      </c>
      <c r="B256" s="19" t="s">
        <v>23592</v>
      </c>
      <c r="C256" s="85">
        <v>45400</v>
      </c>
      <c r="D256" s="19" t="s">
        <v>17440</v>
      </c>
      <c r="E256" s="19" t="s">
        <v>17438</v>
      </c>
      <c r="F256" s="19" t="s">
        <v>17439</v>
      </c>
      <c r="G256" s="27" t="s">
        <v>23200</v>
      </c>
      <c r="H256" s="19" t="s">
        <v>23201</v>
      </c>
      <c r="I256" s="27" t="s">
        <v>23220</v>
      </c>
      <c r="J256" s="19" t="s">
        <v>23221</v>
      </c>
      <c r="K256" s="19"/>
      <c r="L256" s="24">
        <v>45400.70584490741</v>
      </c>
      <c r="M256" s="24"/>
      <c r="N256" s="24"/>
    </row>
    <row r="257" spans="1:14" ht="12.75">
      <c r="A257" s="19" t="s">
        <v>23619</v>
      </c>
      <c r="B257" s="19" t="s">
        <v>23592</v>
      </c>
      <c r="C257" s="85">
        <v>45400</v>
      </c>
      <c r="D257" s="19" t="s">
        <v>17440</v>
      </c>
      <c r="E257" s="19" t="s">
        <v>17438</v>
      </c>
      <c r="F257" s="19" t="s">
        <v>17439</v>
      </c>
      <c r="G257" s="27" t="s">
        <v>23200</v>
      </c>
      <c r="H257" s="19" t="s">
        <v>23201</v>
      </c>
      <c r="I257" s="27" t="s">
        <v>23227</v>
      </c>
      <c r="J257" s="19" t="s">
        <v>23228</v>
      </c>
      <c r="K257" s="19"/>
      <c r="L257" s="24">
        <v>45400.766053240739</v>
      </c>
      <c r="M257" s="24"/>
      <c r="N257" s="24"/>
    </row>
    <row r="258" spans="1:14" ht="12.75">
      <c r="A258" s="19" t="s">
        <v>23620</v>
      </c>
      <c r="B258" s="19" t="s">
        <v>23621</v>
      </c>
      <c r="C258" s="85">
        <v>45400</v>
      </c>
      <c r="D258" s="19" t="s">
        <v>17428</v>
      </c>
      <c r="E258" s="19" t="s">
        <v>17426</v>
      </c>
      <c r="F258" s="19" t="s">
        <v>17427</v>
      </c>
      <c r="G258" s="19" t="s">
        <v>23622</v>
      </c>
      <c r="H258" s="19" t="s">
        <v>23623</v>
      </c>
      <c r="I258" s="19"/>
      <c r="J258" s="27" t="s">
        <v>1324</v>
      </c>
      <c r="K258" s="19" t="s">
        <v>23624</v>
      </c>
      <c r="L258" s="24"/>
      <c r="M258" s="24"/>
      <c r="N258" s="24"/>
    </row>
    <row r="259" spans="1:14" ht="12.75">
      <c r="A259" s="19" t="s">
        <v>23625</v>
      </c>
      <c r="B259" s="19" t="s">
        <v>23621</v>
      </c>
      <c r="C259" s="85">
        <v>45400</v>
      </c>
      <c r="D259" s="19" t="s">
        <v>17428</v>
      </c>
      <c r="E259" s="19" t="s">
        <v>17426</v>
      </c>
      <c r="F259" s="19" t="s">
        <v>17427</v>
      </c>
      <c r="G259" s="19" t="s">
        <v>23622</v>
      </c>
      <c r="H259" s="19" t="s">
        <v>23623</v>
      </c>
      <c r="I259" s="19"/>
      <c r="J259" s="27" t="s">
        <v>1324</v>
      </c>
      <c r="K259" s="19" t="s">
        <v>23626</v>
      </c>
      <c r="L259" s="24"/>
      <c r="M259" s="24"/>
      <c r="N259" s="24"/>
    </row>
    <row r="260" spans="1:14" ht="12.75">
      <c r="A260" s="19" t="s">
        <v>23627</v>
      </c>
      <c r="B260" s="19" t="s">
        <v>23621</v>
      </c>
      <c r="C260" s="85">
        <v>45400</v>
      </c>
      <c r="D260" s="19" t="s">
        <v>17428</v>
      </c>
      <c r="E260" s="19" t="s">
        <v>17426</v>
      </c>
      <c r="F260" s="19" t="s">
        <v>17427</v>
      </c>
      <c r="G260" s="19" t="s">
        <v>23622</v>
      </c>
      <c r="H260" s="19" t="s">
        <v>23623</v>
      </c>
      <c r="I260" s="19"/>
      <c r="J260" s="27" t="s">
        <v>1324</v>
      </c>
      <c r="K260" s="19" t="s">
        <v>23628</v>
      </c>
      <c r="L260" s="24"/>
      <c r="M260" s="24"/>
      <c r="N260" s="24"/>
    </row>
    <row r="261" spans="1:14" ht="12.75">
      <c r="A261" s="19" t="s">
        <v>23629</v>
      </c>
      <c r="B261" s="19" t="s">
        <v>23621</v>
      </c>
      <c r="C261" s="85">
        <v>45404</v>
      </c>
      <c r="D261" s="19" t="s">
        <v>17440</v>
      </c>
      <c r="E261" s="19" t="s">
        <v>17438</v>
      </c>
      <c r="F261" s="19" t="s">
        <v>17439</v>
      </c>
      <c r="G261" s="19" t="s">
        <v>23622</v>
      </c>
      <c r="H261" s="19" t="s">
        <v>23623</v>
      </c>
      <c r="I261" s="19" t="s">
        <v>23630</v>
      </c>
      <c r="J261" s="19" t="s">
        <v>23631</v>
      </c>
      <c r="K261" s="19"/>
      <c r="L261" s="24"/>
      <c r="M261" s="24"/>
      <c r="N261" s="24"/>
    </row>
    <row r="262" spans="1:14" ht="12.75">
      <c r="A262" s="19" t="s">
        <v>23632</v>
      </c>
      <c r="B262" s="19" t="s">
        <v>23621</v>
      </c>
      <c r="C262" s="85">
        <v>45404</v>
      </c>
      <c r="D262" s="19" t="s">
        <v>17440</v>
      </c>
      <c r="E262" s="19" t="s">
        <v>17438</v>
      </c>
      <c r="F262" s="19" t="s">
        <v>17439</v>
      </c>
      <c r="G262" s="27" t="s">
        <v>23200</v>
      </c>
      <c r="H262" s="19" t="s">
        <v>23201</v>
      </c>
      <c r="I262" s="19" t="s">
        <v>23630</v>
      </c>
      <c r="J262" s="19" t="s">
        <v>23631</v>
      </c>
      <c r="K262" s="19" t="s">
        <v>23633</v>
      </c>
      <c r="L262" s="24"/>
      <c r="M262" s="24"/>
      <c r="N262" s="24"/>
    </row>
    <row r="263" spans="1:14" ht="12.75">
      <c r="A263" s="19" t="s">
        <v>23634</v>
      </c>
      <c r="B263" s="19" t="s">
        <v>23592</v>
      </c>
      <c r="C263" s="85">
        <v>45397</v>
      </c>
      <c r="D263" s="19" t="s">
        <v>17440</v>
      </c>
      <c r="E263" s="19" t="s">
        <v>17438</v>
      </c>
      <c r="F263" s="19" t="s">
        <v>17439</v>
      </c>
      <c r="G263" s="27" t="s">
        <v>23200</v>
      </c>
      <c r="H263" s="19" t="s">
        <v>23201</v>
      </c>
      <c r="I263" s="27" t="s">
        <v>16489</v>
      </c>
      <c r="J263" s="19" t="s">
        <v>23235</v>
      </c>
      <c r="K263" s="19"/>
      <c r="L263" s="24"/>
      <c r="M263" s="24"/>
      <c r="N263" s="24"/>
    </row>
    <row r="264" spans="1:14" ht="12.75">
      <c r="A264" s="19" t="s">
        <v>23635</v>
      </c>
      <c r="B264" s="19" t="s">
        <v>23592</v>
      </c>
      <c r="C264" s="85">
        <v>45400</v>
      </c>
      <c r="D264" s="19" t="s">
        <v>17440</v>
      </c>
      <c r="E264" s="19" t="s">
        <v>17438</v>
      </c>
      <c r="F264" s="19" t="s">
        <v>17439</v>
      </c>
      <c r="G264" s="27" t="s">
        <v>23200</v>
      </c>
      <c r="H264" s="19" t="s">
        <v>23201</v>
      </c>
      <c r="I264" s="27" t="s">
        <v>16489</v>
      </c>
      <c r="J264" s="19" t="s">
        <v>23235</v>
      </c>
      <c r="K264" s="19"/>
      <c r="L264" s="24"/>
      <c r="M264" s="24"/>
      <c r="N264" s="24"/>
    </row>
    <row r="265" spans="1:14" ht="12.75">
      <c r="A265" s="19" t="s">
        <v>23636</v>
      </c>
      <c r="B265" s="19" t="s">
        <v>23592</v>
      </c>
      <c r="C265" s="85">
        <v>45400</v>
      </c>
      <c r="D265" s="19" t="s">
        <v>17435</v>
      </c>
      <c r="E265" s="19" t="s">
        <v>17433</v>
      </c>
      <c r="F265" s="19" t="s">
        <v>17434</v>
      </c>
      <c r="G265" s="27" t="s">
        <v>16489</v>
      </c>
      <c r="H265" s="19" t="s">
        <v>23235</v>
      </c>
      <c r="I265" s="19"/>
      <c r="J265" s="27" t="s">
        <v>1324</v>
      </c>
      <c r="K265" s="19"/>
      <c r="L265" s="24"/>
      <c r="M265" s="24"/>
      <c r="N265" s="24"/>
    </row>
    <row r="266" spans="1:14" ht="12.75">
      <c r="A266" s="19" t="s">
        <v>23637</v>
      </c>
      <c r="B266" s="19" t="s">
        <v>23592</v>
      </c>
      <c r="C266" s="85">
        <v>45404</v>
      </c>
      <c r="D266" s="19" t="s">
        <v>17435</v>
      </c>
      <c r="E266" s="19" t="s">
        <v>17433</v>
      </c>
      <c r="F266" s="19" t="s">
        <v>17434</v>
      </c>
      <c r="G266" s="27" t="s">
        <v>16489</v>
      </c>
      <c r="H266" s="19" t="s">
        <v>23235</v>
      </c>
      <c r="I266" s="19"/>
      <c r="J266" s="27" t="s">
        <v>1324</v>
      </c>
      <c r="K266" s="19" t="s">
        <v>23638</v>
      </c>
      <c r="L266" s="24"/>
      <c r="M266" s="24"/>
      <c r="N266" s="24"/>
    </row>
    <row r="267" spans="1:14" ht="12.75">
      <c r="A267" s="19" t="s">
        <v>23639</v>
      </c>
      <c r="B267" s="19" t="s">
        <v>23640</v>
      </c>
      <c r="C267" s="85">
        <v>45352</v>
      </c>
      <c r="D267" s="19" t="s">
        <v>17440</v>
      </c>
      <c r="E267" s="19" t="s">
        <v>17438</v>
      </c>
      <c r="F267" s="19" t="s">
        <v>17439</v>
      </c>
      <c r="G267" s="27" t="s">
        <v>23256</v>
      </c>
      <c r="H267" s="19" t="s">
        <v>23257</v>
      </c>
      <c r="I267" s="27" t="s">
        <v>16489</v>
      </c>
      <c r="J267" s="19" t="s">
        <v>23235</v>
      </c>
      <c r="K267" s="19" t="s">
        <v>23446</v>
      </c>
      <c r="L267" s="24"/>
      <c r="M267" s="24"/>
      <c r="N267" s="24"/>
    </row>
    <row r="268" spans="1:14" ht="12.75">
      <c r="A268" s="19" t="s">
        <v>23641</v>
      </c>
      <c r="B268" s="19" t="s">
        <v>23640</v>
      </c>
      <c r="C268" s="85">
        <v>45373</v>
      </c>
      <c r="D268" s="19" t="s">
        <v>17435</v>
      </c>
      <c r="E268" s="19" t="s">
        <v>17433</v>
      </c>
      <c r="F268" s="19" t="s">
        <v>17434</v>
      </c>
      <c r="G268" s="27" t="s">
        <v>16489</v>
      </c>
      <c r="H268" s="19" t="s">
        <v>23235</v>
      </c>
      <c r="I268" s="19"/>
      <c r="J268" s="27" t="s">
        <v>1324</v>
      </c>
      <c r="K268" s="19" t="s">
        <v>23642</v>
      </c>
      <c r="L268" s="24"/>
      <c r="M268" s="24"/>
      <c r="N268" s="24"/>
    </row>
    <row r="269" spans="1:14" ht="12.75">
      <c r="A269" s="19" t="s">
        <v>23643</v>
      </c>
      <c r="B269" s="19" t="s">
        <v>23640</v>
      </c>
      <c r="C269" s="85">
        <v>45380</v>
      </c>
      <c r="D269" s="19" t="s">
        <v>17435</v>
      </c>
      <c r="E269" s="19" t="s">
        <v>17433</v>
      </c>
      <c r="F269" s="19" t="s">
        <v>17434</v>
      </c>
      <c r="G269" s="27" t="s">
        <v>12350</v>
      </c>
      <c r="H269" s="19" t="s">
        <v>23480</v>
      </c>
      <c r="I269" s="19"/>
      <c r="J269" s="27" t="s">
        <v>1324</v>
      </c>
      <c r="K269" s="19" t="s">
        <v>23644</v>
      </c>
      <c r="L269" s="24"/>
      <c r="M269" s="24"/>
      <c r="N269" s="24"/>
    </row>
    <row r="270" spans="1:14" ht="12.75">
      <c r="A270" s="19" t="s">
        <v>23645</v>
      </c>
      <c r="B270" s="19" t="s">
        <v>23640</v>
      </c>
      <c r="C270" s="85">
        <v>45366</v>
      </c>
      <c r="D270" s="19" t="s">
        <v>17440</v>
      </c>
      <c r="E270" s="19" t="s">
        <v>17438</v>
      </c>
      <c r="F270" s="19" t="s">
        <v>17439</v>
      </c>
      <c r="G270" s="27" t="s">
        <v>23256</v>
      </c>
      <c r="H270" s="19" t="s">
        <v>23257</v>
      </c>
      <c r="I270" s="27" t="s">
        <v>12350</v>
      </c>
      <c r="J270" s="19" t="s">
        <v>23480</v>
      </c>
      <c r="K270" s="19" t="s">
        <v>23478</v>
      </c>
      <c r="L270" s="24"/>
      <c r="M270" s="24"/>
      <c r="N270" s="24"/>
    </row>
    <row r="271" spans="1:14" ht="12.75">
      <c r="A271" s="19" t="s">
        <v>23646</v>
      </c>
      <c r="B271" s="19" t="s">
        <v>23640</v>
      </c>
      <c r="C271" s="85">
        <v>45350</v>
      </c>
      <c r="D271" s="19" t="s">
        <v>17440</v>
      </c>
      <c r="E271" s="19" t="s">
        <v>17438</v>
      </c>
      <c r="F271" s="19" t="s">
        <v>17439</v>
      </c>
      <c r="G271" s="27" t="s">
        <v>16489</v>
      </c>
      <c r="H271" s="19" t="s">
        <v>23235</v>
      </c>
      <c r="I271" s="27" t="s">
        <v>12350</v>
      </c>
      <c r="J271" s="19" t="s">
        <v>23480</v>
      </c>
      <c r="K271" s="19" t="s">
        <v>23446</v>
      </c>
      <c r="L271" s="24"/>
      <c r="M271" s="24"/>
      <c r="N271" s="24"/>
    </row>
    <row r="272" spans="1:14" ht="12.75">
      <c r="A272" s="19" t="s">
        <v>23647</v>
      </c>
      <c r="B272" s="19" t="s">
        <v>23592</v>
      </c>
      <c r="C272" s="85">
        <v>45402</v>
      </c>
      <c r="D272" s="19" t="s">
        <v>17440</v>
      </c>
      <c r="E272" s="19" t="s">
        <v>17438</v>
      </c>
      <c r="F272" s="19" t="s">
        <v>17439</v>
      </c>
      <c r="G272" s="27" t="s">
        <v>23200</v>
      </c>
      <c r="H272" s="19" t="s">
        <v>23201</v>
      </c>
      <c r="I272" s="27" t="s">
        <v>23369</v>
      </c>
      <c r="J272" s="19" t="s">
        <v>23370</v>
      </c>
      <c r="K272" s="19"/>
      <c r="L272" s="24"/>
      <c r="M272" s="24"/>
      <c r="N272" s="24"/>
    </row>
    <row r="273" spans="1:14" ht="12.75">
      <c r="A273" s="19" t="s">
        <v>23648</v>
      </c>
      <c r="B273" s="19" t="s">
        <v>23592</v>
      </c>
      <c r="C273" s="85">
        <v>45402</v>
      </c>
      <c r="D273" s="19" t="s">
        <v>17440</v>
      </c>
      <c r="E273" s="19" t="s">
        <v>17438</v>
      </c>
      <c r="F273" s="19" t="s">
        <v>17439</v>
      </c>
      <c r="G273" s="27" t="s">
        <v>23200</v>
      </c>
      <c r="H273" s="19" t="s">
        <v>23201</v>
      </c>
      <c r="I273" s="27" t="s">
        <v>23649</v>
      </c>
      <c r="J273" s="19" t="s">
        <v>23650</v>
      </c>
      <c r="K273" s="19"/>
      <c r="L273" s="24"/>
      <c r="M273" s="24"/>
      <c r="N273" s="24"/>
    </row>
    <row r="274" spans="1:14" ht="12.75">
      <c r="A274" s="19" t="s">
        <v>23651</v>
      </c>
      <c r="B274" s="19" t="s">
        <v>23592</v>
      </c>
      <c r="C274" s="85">
        <v>45407</v>
      </c>
      <c r="D274" s="19" t="s">
        <v>17440</v>
      </c>
      <c r="E274" s="19" t="s">
        <v>17438</v>
      </c>
      <c r="F274" s="19" t="s">
        <v>17439</v>
      </c>
      <c r="G274" s="27" t="s">
        <v>23227</v>
      </c>
      <c r="H274" s="19" t="s">
        <v>23228</v>
      </c>
      <c r="I274" s="27" t="s">
        <v>23220</v>
      </c>
      <c r="J274" s="19" t="s">
        <v>23221</v>
      </c>
      <c r="K274" s="19" t="s">
        <v>23652</v>
      </c>
      <c r="L274" s="24">
        <v>45407.366782407407</v>
      </c>
      <c r="M274" s="24"/>
      <c r="N274" s="24"/>
    </row>
    <row r="275" spans="1:14" ht="12.75">
      <c r="A275" s="19" t="s">
        <v>23653</v>
      </c>
      <c r="B275" s="19" t="s">
        <v>23621</v>
      </c>
      <c r="C275" s="85">
        <v>45407</v>
      </c>
      <c r="D275" s="19" t="s">
        <v>17440</v>
      </c>
      <c r="E275" s="19" t="s">
        <v>17438</v>
      </c>
      <c r="F275" s="19" t="s">
        <v>17439</v>
      </c>
      <c r="G275" s="19" t="s">
        <v>23622</v>
      </c>
      <c r="H275" s="19" t="s">
        <v>23654</v>
      </c>
      <c r="I275" s="19" t="s">
        <v>23630</v>
      </c>
      <c r="J275" s="19" t="s">
        <v>23655</v>
      </c>
      <c r="K275" s="19"/>
      <c r="L275" s="24"/>
      <c r="M275" s="24"/>
      <c r="N275" s="24"/>
    </row>
    <row r="276" spans="1:14" ht="12.75">
      <c r="A276" s="19" t="s">
        <v>23656</v>
      </c>
      <c r="B276" s="19" t="s">
        <v>23621</v>
      </c>
      <c r="C276" s="85">
        <v>45406</v>
      </c>
      <c r="D276" s="19" t="s">
        <v>17428</v>
      </c>
      <c r="E276" s="19" t="s">
        <v>17426</v>
      </c>
      <c r="F276" s="19" t="s">
        <v>17427</v>
      </c>
      <c r="G276" s="19" t="s">
        <v>23622</v>
      </c>
      <c r="H276" s="19" t="s">
        <v>23654</v>
      </c>
      <c r="I276" s="19"/>
      <c r="J276" s="27" t="s">
        <v>1324</v>
      </c>
      <c r="K276" s="19" t="s">
        <v>23657</v>
      </c>
      <c r="L276" s="24"/>
      <c r="M276" s="24"/>
      <c r="N276" s="24"/>
    </row>
    <row r="277" spans="1:14" ht="12.75">
      <c r="A277" s="19" t="s">
        <v>23658</v>
      </c>
      <c r="B277" s="19" t="s">
        <v>23592</v>
      </c>
      <c r="C277" s="85">
        <v>45408</v>
      </c>
      <c r="D277" s="19" t="s">
        <v>17440</v>
      </c>
      <c r="E277" s="19" t="s">
        <v>17438</v>
      </c>
      <c r="F277" s="19" t="s">
        <v>17439</v>
      </c>
      <c r="G277" s="27" t="s">
        <v>23227</v>
      </c>
      <c r="H277" s="19" t="s">
        <v>23228</v>
      </c>
      <c r="I277" s="27" t="s">
        <v>23220</v>
      </c>
      <c r="J277" s="19" t="s">
        <v>23221</v>
      </c>
      <c r="K277" s="19" t="s">
        <v>23659</v>
      </c>
      <c r="L277" s="24">
        <v>45408.387337962966</v>
      </c>
      <c r="M277" s="24"/>
      <c r="N277" s="24"/>
    </row>
    <row r="278" spans="1:14" ht="12.75">
      <c r="A278" s="19" t="s">
        <v>23660</v>
      </c>
      <c r="B278" s="19" t="s">
        <v>23621</v>
      </c>
      <c r="C278" s="85">
        <v>45406</v>
      </c>
      <c r="D278" s="19" t="s">
        <v>17435</v>
      </c>
      <c r="E278" s="19" t="s">
        <v>17433</v>
      </c>
      <c r="F278" s="19" t="s">
        <v>17434</v>
      </c>
      <c r="G278" s="19" t="s">
        <v>23630</v>
      </c>
      <c r="H278" s="19" t="s">
        <v>23655</v>
      </c>
      <c r="I278" s="19"/>
      <c r="J278" s="27" t="s">
        <v>1324</v>
      </c>
      <c r="K278" s="19" t="s">
        <v>23661</v>
      </c>
      <c r="L278" s="24"/>
      <c r="M278" s="24"/>
      <c r="N278" s="24"/>
    </row>
    <row r="279" spans="1:14" ht="12.75">
      <c r="A279" s="19" t="s">
        <v>23662</v>
      </c>
      <c r="B279" s="19" t="s">
        <v>23621</v>
      </c>
      <c r="C279" s="85">
        <v>45408</v>
      </c>
      <c r="D279" s="19" t="s">
        <v>17435</v>
      </c>
      <c r="E279" s="19" t="s">
        <v>17433</v>
      </c>
      <c r="F279" s="19" t="s">
        <v>17434</v>
      </c>
      <c r="G279" s="19" t="s">
        <v>23630</v>
      </c>
      <c r="H279" s="19" t="s">
        <v>23655</v>
      </c>
      <c r="I279" s="19"/>
      <c r="J279" s="27" t="s">
        <v>1324</v>
      </c>
      <c r="K279" s="19" t="s">
        <v>23663</v>
      </c>
      <c r="L279" s="24"/>
      <c r="M279" s="24"/>
      <c r="N279" s="24"/>
    </row>
    <row r="280" spans="1:14" ht="12.75">
      <c r="A280" s="19" t="s">
        <v>23664</v>
      </c>
      <c r="B280" s="19" t="s">
        <v>23621</v>
      </c>
      <c r="C280" s="85">
        <v>45411</v>
      </c>
      <c r="D280" s="19" t="s">
        <v>17440</v>
      </c>
      <c r="E280" s="19" t="s">
        <v>17438</v>
      </c>
      <c r="F280" s="19" t="s">
        <v>17439</v>
      </c>
      <c r="G280" s="19" t="s">
        <v>23622</v>
      </c>
      <c r="H280" s="19" t="s">
        <v>23654</v>
      </c>
      <c r="I280" s="19" t="s">
        <v>23665</v>
      </c>
      <c r="J280" s="19" t="s">
        <v>23666</v>
      </c>
      <c r="K280" s="19"/>
      <c r="L280" s="24">
        <v>45411.379571759258</v>
      </c>
      <c r="M280" s="24"/>
      <c r="N280" s="24"/>
    </row>
    <row r="281" spans="1:14" ht="12.75">
      <c r="A281" s="19" t="s">
        <v>23667</v>
      </c>
      <c r="B281" s="19" t="s">
        <v>23621</v>
      </c>
      <c r="C281" s="85">
        <v>45412</v>
      </c>
      <c r="D281" s="19" t="s">
        <v>17440</v>
      </c>
      <c r="E281" s="19" t="s">
        <v>17438</v>
      </c>
      <c r="F281" s="19" t="s">
        <v>17439</v>
      </c>
      <c r="G281" s="19" t="s">
        <v>23622</v>
      </c>
      <c r="H281" s="19" t="s">
        <v>23654</v>
      </c>
      <c r="I281" s="19" t="s">
        <v>23630</v>
      </c>
      <c r="J281" s="19" t="s">
        <v>23655</v>
      </c>
      <c r="K281" s="19" t="s">
        <v>23668</v>
      </c>
      <c r="L281" s="24"/>
      <c r="M281" s="24"/>
      <c r="N281" s="24"/>
    </row>
    <row r="282" spans="1:14" ht="12.75">
      <c r="A282" s="19" t="s">
        <v>23669</v>
      </c>
      <c r="B282" s="19" t="s">
        <v>23621</v>
      </c>
      <c r="C282" s="85">
        <v>45411</v>
      </c>
      <c r="D282" s="19" t="s">
        <v>17435</v>
      </c>
      <c r="E282" s="19" t="s">
        <v>17436</v>
      </c>
      <c r="F282" s="19" t="s">
        <v>17437</v>
      </c>
      <c r="G282" s="19" t="s">
        <v>23622</v>
      </c>
      <c r="H282" s="19" t="s">
        <v>23654</v>
      </c>
      <c r="I282" s="19"/>
      <c r="J282" s="27" t="s">
        <v>1324</v>
      </c>
      <c r="K282" s="19" t="s">
        <v>23670</v>
      </c>
      <c r="L282" s="24"/>
      <c r="M282" s="24"/>
      <c r="N282" s="24"/>
    </row>
    <row r="283" spans="1:14" ht="12.75">
      <c r="A283" s="19" t="s">
        <v>23671</v>
      </c>
      <c r="B283" s="19" t="s">
        <v>23592</v>
      </c>
      <c r="C283" s="85">
        <v>45392</v>
      </c>
      <c r="D283" s="19" t="s">
        <v>17428</v>
      </c>
      <c r="E283" s="19" t="s">
        <v>17426</v>
      </c>
      <c r="F283" s="19" t="s">
        <v>17427</v>
      </c>
      <c r="G283" s="27" t="s">
        <v>23200</v>
      </c>
      <c r="H283" s="19" t="s">
        <v>23201</v>
      </c>
      <c r="I283" s="19"/>
      <c r="J283" s="27" t="s">
        <v>1324</v>
      </c>
      <c r="K283" s="19" t="s">
        <v>23672</v>
      </c>
      <c r="L283" s="24"/>
      <c r="M283" s="24"/>
      <c r="N283" s="24"/>
    </row>
    <row r="284" spans="1:14" ht="12.75">
      <c r="A284" s="19" t="s">
        <v>23673</v>
      </c>
      <c r="B284" s="19" t="s">
        <v>23592</v>
      </c>
      <c r="C284" s="85">
        <v>45407</v>
      </c>
      <c r="D284" s="19" t="s">
        <v>17428</v>
      </c>
      <c r="E284" s="19" t="s">
        <v>17426</v>
      </c>
      <c r="F284" s="19" t="s">
        <v>17427</v>
      </c>
      <c r="G284" s="27" t="s">
        <v>23200</v>
      </c>
      <c r="H284" s="19" t="s">
        <v>23201</v>
      </c>
      <c r="I284" s="27" t="s">
        <v>23220</v>
      </c>
      <c r="J284" s="19" t="s">
        <v>23221</v>
      </c>
      <c r="K284" s="19" t="s">
        <v>23674</v>
      </c>
      <c r="L284" s="24"/>
      <c r="M284" s="24"/>
      <c r="N284" s="24"/>
    </row>
    <row r="285" spans="1:14" ht="12.75">
      <c r="A285" s="19" t="s">
        <v>23675</v>
      </c>
      <c r="B285" s="19" t="s">
        <v>23621</v>
      </c>
      <c r="C285" s="85">
        <v>45407</v>
      </c>
      <c r="D285" s="19" t="s">
        <v>17440</v>
      </c>
      <c r="E285" s="19" t="s">
        <v>17438</v>
      </c>
      <c r="F285" s="19" t="s">
        <v>17439</v>
      </c>
      <c r="G285" s="27" t="s">
        <v>23200</v>
      </c>
      <c r="H285" s="19" t="s">
        <v>23201</v>
      </c>
      <c r="I285" s="19" t="s">
        <v>23630</v>
      </c>
      <c r="J285" s="19" t="s">
        <v>23655</v>
      </c>
      <c r="K285" s="19"/>
      <c r="L285" s="24"/>
      <c r="M285" s="24"/>
      <c r="N285" s="24"/>
    </row>
    <row r="286" spans="1:14" ht="12.75">
      <c r="A286" s="19" t="s">
        <v>23676</v>
      </c>
      <c r="B286" s="19" t="s">
        <v>23621</v>
      </c>
      <c r="C286" s="85">
        <v>45407</v>
      </c>
      <c r="D286" s="19" t="s">
        <v>17440</v>
      </c>
      <c r="E286" s="19" t="s">
        <v>17438</v>
      </c>
      <c r="F286" s="19" t="s">
        <v>17439</v>
      </c>
      <c r="G286" s="27" t="s">
        <v>23256</v>
      </c>
      <c r="H286" s="19" t="s">
        <v>23257</v>
      </c>
      <c r="I286" s="19" t="s">
        <v>23630</v>
      </c>
      <c r="J286" s="19" t="s">
        <v>23655</v>
      </c>
      <c r="K286" s="19"/>
      <c r="L286" s="24"/>
      <c r="M286" s="24"/>
      <c r="N286" s="24"/>
    </row>
    <row r="287" spans="1:14" ht="12.75">
      <c r="A287" s="19" t="s">
        <v>23677</v>
      </c>
      <c r="B287" s="19" t="s">
        <v>23621</v>
      </c>
      <c r="C287" s="85">
        <v>45411</v>
      </c>
      <c r="D287" s="19" t="s">
        <v>17440</v>
      </c>
      <c r="E287" s="19" t="s">
        <v>17438</v>
      </c>
      <c r="F287" s="19" t="s">
        <v>17439</v>
      </c>
      <c r="G287" s="27" t="s">
        <v>23200</v>
      </c>
      <c r="H287" s="19" t="s">
        <v>23201</v>
      </c>
      <c r="I287" s="19" t="s">
        <v>23665</v>
      </c>
      <c r="J287" s="19" t="s">
        <v>23666</v>
      </c>
      <c r="K287" s="19"/>
      <c r="L287" s="24"/>
      <c r="M287" s="24"/>
      <c r="N287" s="24"/>
    </row>
    <row r="288" spans="1:14" ht="12.75">
      <c r="A288" s="19" t="s">
        <v>23678</v>
      </c>
      <c r="B288" s="19" t="s">
        <v>23621</v>
      </c>
      <c r="C288" s="85">
        <v>45411</v>
      </c>
      <c r="D288" s="19" t="s">
        <v>17440</v>
      </c>
      <c r="E288" s="19" t="s">
        <v>17438</v>
      </c>
      <c r="F288" s="19" t="s">
        <v>17439</v>
      </c>
      <c r="G288" s="27" t="s">
        <v>23256</v>
      </c>
      <c r="H288" s="19" t="s">
        <v>23257</v>
      </c>
      <c r="I288" s="19" t="s">
        <v>23665</v>
      </c>
      <c r="J288" s="19" t="s">
        <v>23666</v>
      </c>
      <c r="K288" s="19"/>
      <c r="L288" s="24"/>
      <c r="M288" s="24"/>
      <c r="N288" s="24"/>
    </row>
    <row r="289" spans="1:14" ht="12.75">
      <c r="A289" s="19" t="s">
        <v>23679</v>
      </c>
      <c r="B289" s="19" t="s">
        <v>23621</v>
      </c>
      <c r="C289" s="85">
        <v>45407</v>
      </c>
      <c r="D289" s="19" t="s">
        <v>17428</v>
      </c>
      <c r="E289" s="19" t="s">
        <v>17426</v>
      </c>
      <c r="F289" s="19" t="s">
        <v>17427</v>
      </c>
      <c r="G289" s="19" t="s">
        <v>23622</v>
      </c>
      <c r="H289" s="19" t="s">
        <v>23654</v>
      </c>
      <c r="I289" s="19"/>
      <c r="J289" s="27" t="s">
        <v>1324</v>
      </c>
      <c r="K289" s="19"/>
      <c r="L289" s="24"/>
      <c r="M289" s="24"/>
      <c r="N289" s="24"/>
    </row>
    <row r="290" spans="1:14" ht="12.75">
      <c r="A290" s="19" t="s">
        <v>23680</v>
      </c>
      <c r="B290" s="19" t="s">
        <v>23621</v>
      </c>
      <c r="C290" s="85">
        <v>45414</v>
      </c>
      <c r="D290" s="19" t="s">
        <v>17440</v>
      </c>
      <c r="E290" s="19" t="s">
        <v>17438</v>
      </c>
      <c r="F290" s="19" t="s">
        <v>17439</v>
      </c>
      <c r="G290" s="19" t="s">
        <v>23622</v>
      </c>
      <c r="H290" s="19" t="s">
        <v>23654</v>
      </c>
      <c r="I290" s="27" t="s">
        <v>23681</v>
      </c>
      <c r="J290" s="19" t="s">
        <v>23682</v>
      </c>
      <c r="K290" s="19"/>
      <c r="L290" s="24">
        <v>45414.339918981481</v>
      </c>
      <c r="M290" s="24"/>
      <c r="N290" s="24"/>
    </row>
    <row r="291" spans="1:14" ht="12.75">
      <c r="A291" s="19" t="s">
        <v>23683</v>
      </c>
      <c r="B291" s="19" t="s">
        <v>23592</v>
      </c>
      <c r="C291" s="85">
        <v>45407</v>
      </c>
      <c r="D291" s="19" t="s">
        <v>17440</v>
      </c>
      <c r="E291" s="19" t="s">
        <v>17438</v>
      </c>
      <c r="F291" s="19" t="s">
        <v>17439</v>
      </c>
      <c r="G291" s="27" t="s">
        <v>23200</v>
      </c>
      <c r="H291" s="19" t="s">
        <v>23201</v>
      </c>
      <c r="I291" s="19" t="s">
        <v>23684</v>
      </c>
      <c r="J291" s="19" t="s">
        <v>23685</v>
      </c>
      <c r="K291" s="19" t="s">
        <v>23686</v>
      </c>
      <c r="L291" s="24"/>
      <c r="M291" s="24"/>
      <c r="N291" s="19" t="s">
        <v>23140</v>
      </c>
    </row>
    <row r="292" spans="1:14" ht="12.75">
      <c r="A292" s="19" t="s">
        <v>23687</v>
      </c>
      <c r="B292" s="19" t="s">
        <v>23621</v>
      </c>
      <c r="C292" s="85">
        <v>45412</v>
      </c>
      <c r="D292" s="19" t="s">
        <v>17435</v>
      </c>
      <c r="E292" s="19" t="s">
        <v>17433</v>
      </c>
      <c r="F292" s="19" t="s">
        <v>17434</v>
      </c>
      <c r="G292" s="19" t="s">
        <v>23630</v>
      </c>
      <c r="H292" s="19" t="s">
        <v>23655</v>
      </c>
      <c r="I292" s="19"/>
      <c r="J292" s="27" t="s">
        <v>1324</v>
      </c>
      <c r="K292" s="19" t="s">
        <v>23688</v>
      </c>
      <c r="L292" s="24"/>
      <c r="M292" s="19" t="s">
        <v>23689</v>
      </c>
      <c r="N292" s="19"/>
    </row>
    <row r="293" spans="1:14" ht="12.75">
      <c r="A293" s="19" t="s">
        <v>23690</v>
      </c>
      <c r="B293" s="19" t="s">
        <v>23621</v>
      </c>
      <c r="C293" s="85">
        <v>45412</v>
      </c>
      <c r="D293" s="19" t="s">
        <v>17440</v>
      </c>
      <c r="E293" s="19" t="s">
        <v>17438</v>
      </c>
      <c r="F293" s="19" t="s">
        <v>17439</v>
      </c>
      <c r="G293" s="19" t="s">
        <v>23630</v>
      </c>
      <c r="H293" s="19" t="s">
        <v>23655</v>
      </c>
      <c r="I293" s="19" t="s">
        <v>23622</v>
      </c>
      <c r="J293" s="19" t="s">
        <v>23654</v>
      </c>
      <c r="K293" s="19" t="s">
        <v>23691</v>
      </c>
      <c r="L293" s="24"/>
      <c r="M293" s="24"/>
      <c r="N293" s="19"/>
    </row>
    <row r="294" spans="1:14" ht="12.75">
      <c r="A294" s="19" t="s">
        <v>23692</v>
      </c>
      <c r="B294" s="19" t="s">
        <v>23592</v>
      </c>
      <c r="C294" s="85">
        <v>45414</v>
      </c>
      <c r="D294" s="19" t="s">
        <v>17440</v>
      </c>
      <c r="E294" s="19" t="s">
        <v>17438</v>
      </c>
      <c r="F294" s="19" t="s">
        <v>17439</v>
      </c>
      <c r="G294" s="27" t="s">
        <v>23220</v>
      </c>
      <c r="H294" s="19" t="s">
        <v>23221</v>
      </c>
      <c r="I294" s="27" t="s">
        <v>23200</v>
      </c>
      <c r="J294" s="19" t="s">
        <v>23201</v>
      </c>
      <c r="K294" s="19" t="s">
        <v>23693</v>
      </c>
      <c r="L294" s="24"/>
      <c r="M294" s="24"/>
      <c r="N294" s="19"/>
    </row>
    <row r="295" spans="1:14" ht="12.75">
      <c r="A295" s="19" t="s">
        <v>23694</v>
      </c>
      <c r="B295" s="19" t="s">
        <v>23592</v>
      </c>
      <c r="C295" s="85">
        <v>45408</v>
      </c>
      <c r="D295" s="19" t="s">
        <v>17440</v>
      </c>
      <c r="E295" s="19" t="s">
        <v>17438</v>
      </c>
      <c r="F295" s="19" t="s">
        <v>17439</v>
      </c>
      <c r="G295" s="27" t="s">
        <v>23200</v>
      </c>
      <c r="H295" s="19" t="s">
        <v>23201</v>
      </c>
      <c r="I295" s="27" t="s">
        <v>23220</v>
      </c>
      <c r="J295" s="19" t="s">
        <v>23221</v>
      </c>
      <c r="K295" s="19" t="s">
        <v>23695</v>
      </c>
      <c r="L295" s="24"/>
      <c r="M295" s="19" t="s">
        <v>23140</v>
      </c>
      <c r="N295" s="19" t="s">
        <v>23140</v>
      </c>
    </row>
    <row r="296" spans="1:14" ht="12.75">
      <c r="A296" s="19" t="s">
        <v>23696</v>
      </c>
      <c r="B296" s="19" t="s">
        <v>23592</v>
      </c>
      <c r="C296" s="85">
        <v>45411</v>
      </c>
      <c r="D296" s="19" t="s">
        <v>17440</v>
      </c>
      <c r="E296" s="19" t="s">
        <v>17438</v>
      </c>
      <c r="F296" s="19" t="s">
        <v>17439</v>
      </c>
      <c r="G296" s="27" t="s">
        <v>23227</v>
      </c>
      <c r="H296" s="19" t="s">
        <v>23228</v>
      </c>
      <c r="I296" s="27" t="s">
        <v>23220</v>
      </c>
      <c r="J296" s="19" t="s">
        <v>23221</v>
      </c>
      <c r="K296" s="19"/>
      <c r="L296" s="24"/>
      <c r="M296" s="19" t="s">
        <v>23140</v>
      </c>
      <c r="N296" s="19" t="s">
        <v>23140</v>
      </c>
    </row>
    <row r="297" spans="1:14" ht="12.75">
      <c r="A297" s="19" t="s">
        <v>23697</v>
      </c>
      <c r="B297" s="19" t="s">
        <v>23592</v>
      </c>
      <c r="C297" s="85">
        <v>45411</v>
      </c>
      <c r="D297" s="19" t="s">
        <v>17440</v>
      </c>
      <c r="E297" s="19" t="s">
        <v>17438</v>
      </c>
      <c r="F297" s="19" t="s">
        <v>17439</v>
      </c>
      <c r="G297" s="27" t="s">
        <v>23227</v>
      </c>
      <c r="H297" s="19" t="s">
        <v>23228</v>
      </c>
      <c r="I297" s="27" t="s">
        <v>23200</v>
      </c>
      <c r="J297" s="19" t="s">
        <v>23201</v>
      </c>
      <c r="K297" s="19" t="s">
        <v>23698</v>
      </c>
      <c r="L297" s="24"/>
      <c r="M297" s="19" t="s">
        <v>23140</v>
      </c>
      <c r="N297" s="19" t="s">
        <v>23140</v>
      </c>
    </row>
    <row r="298" spans="1:14" ht="12.75">
      <c r="A298" s="19" t="s">
        <v>23699</v>
      </c>
      <c r="B298" s="19" t="s">
        <v>23592</v>
      </c>
      <c r="C298" s="85">
        <v>45407</v>
      </c>
      <c r="D298" s="19" t="s">
        <v>17440</v>
      </c>
      <c r="E298" s="19" t="s">
        <v>17438</v>
      </c>
      <c r="F298" s="19" t="s">
        <v>17439</v>
      </c>
      <c r="G298" s="27" t="s">
        <v>23200</v>
      </c>
      <c r="H298" s="19" t="s">
        <v>23201</v>
      </c>
      <c r="I298" s="27" t="s">
        <v>23220</v>
      </c>
      <c r="J298" s="19" t="s">
        <v>23221</v>
      </c>
      <c r="K298" s="19" t="s">
        <v>23700</v>
      </c>
      <c r="L298" s="24"/>
      <c r="M298" s="19" t="s">
        <v>23140</v>
      </c>
      <c r="N298" s="19" t="s">
        <v>23140</v>
      </c>
    </row>
    <row r="299" spans="1:14" ht="12.75">
      <c r="A299" s="19" t="s">
        <v>23701</v>
      </c>
      <c r="B299" s="19" t="s">
        <v>23592</v>
      </c>
      <c r="C299" s="85">
        <v>45415</v>
      </c>
      <c r="D299" s="19" t="s">
        <v>17440</v>
      </c>
      <c r="E299" s="19" t="s">
        <v>17438</v>
      </c>
      <c r="F299" s="19" t="s">
        <v>17439</v>
      </c>
      <c r="G299" s="27" t="s">
        <v>23200</v>
      </c>
      <c r="H299" s="19" t="s">
        <v>23201</v>
      </c>
      <c r="I299" s="19" t="s">
        <v>23684</v>
      </c>
      <c r="J299" s="19" t="s">
        <v>23685</v>
      </c>
      <c r="K299" s="19" t="s">
        <v>23695</v>
      </c>
      <c r="L299" s="24"/>
      <c r="M299" s="19" t="s">
        <v>23140</v>
      </c>
      <c r="N299" s="19" t="s">
        <v>23140</v>
      </c>
    </row>
    <row r="300" spans="1:14" ht="12.75">
      <c r="A300" s="19" t="s">
        <v>23702</v>
      </c>
      <c r="B300" s="19" t="s">
        <v>23621</v>
      </c>
      <c r="C300" s="85">
        <v>45414</v>
      </c>
      <c r="D300" s="19" t="s">
        <v>17440</v>
      </c>
      <c r="E300" s="19" t="s">
        <v>17438</v>
      </c>
      <c r="F300" s="19" t="s">
        <v>17439</v>
      </c>
      <c r="G300" s="19" t="s">
        <v>23622</v>
      </c>
      <c r="H300" s="19" t="s">
        <v>23654</v>
      </c>
      <c r="I300" s="19" t="s">
        <v>23665</v>
      </c>
      <c r="J300" s="19" t="s">
        <v>23666</v>
      </c>
      <c r="K300" s="19"/>
      <c r="L300" s="24"/>
      <c r="M300" s="19" t="s">
        <v>23689</v>
      </c>
      <c r="N300" s="19" t="s">
        <v>23689</v>
      </c>
    </row>
    <row r="301" spans="1:14" ht="12.75">
      <c r="A301" s="19" t="s">
        <v>23703</v>
      </c>
      <c r="B301" s="19" t="s">
        <v>23621</v>
      </c>
      <c r="C301" s="85">
        <v>45415</v>
      </c>
      <c r="D301" s="19" t="s">
        <v>17440</v>
      </c>
      <c r="E301" s="19" t="s">
        <v>17438</v>
      </c>
      <c r="F301" s="19" t="s">
        <v>17439</v>
      </c>
      <c r="G301" s="19" t="s">
        <v>23622</v>
      </c>
      <c r="H301" s="19" t="s">
        <v>23654</v>
      </c>
      <c r="I301" s="27" t="s">
        <v>23681</v>
      </c>
      <c r="J301" s="19" t="s">
        <v>23682</v>
      </c>
      <c r="K301" s="19"/>
      <c r="L301" s="24"/>
      <c r="M301" s="19" t="s">
        <v>23689</v>
      </c>
      <c r="N301" s="19" t="s">
        <v>23689</v>
      </c>
    </row>
    <row r="302" spans="1:14" ht="12.75">
      <c r="A302" s="19"/>
      <c r="B302" s="19"/>
      <c r="C302" s="85"/>
      <c r="D302" s="19"/>
      <c r="E302" s="19"/>
      <c r="F302" s="19"/>
      <c r="G302" s="19"/>
      <c r="H302" s="19"/>
      <c r="I302" s="19"/>
      <c r="J302" s="19"/>
      <c r="K302" s="19"/>
      <c r="L302" s="24"/>
      <c r="M302" s="19"/>
      <c r="N302" s="19"/>
    </row>
    <row r="303" spans="1:14" ht="12.75">
      <c r="A303" s="19" t="s">
        <v>23704</v>
      </c>
      <c r="B303" s="19" t="s">
        <v>23621</v>
      </c>
      <c r="C303" s="85">
        <v>45418</v>
      </c>
      <c r="D303" s="19" t="s">
        <v>17440</v>
      </c>
      <c r="E303" s="19" t="s">
        <v>17438</v>
      </c>
      <c r="F303" s="19" t="s">
        <v>17439</v>
      </c>
      <c r="G303" s="19" t="s">
        <v>23622</v>
      </c>
      <c r="H303" s="19" t="s">
        <v>23654</v>
      </c>
      <c r="I303" s="19" t="s">
        <v>23665</v>
      </c>
      <c r="J303" s="19" t="s">
        <v>23666</v>
      </c>
      <c r="K303" s="19"/>
      <c r="L303" s="24"/>
      <c r="M303" s="19" t="s">
        <v>23689</v>
      </c>
      <c r="N303" s="19" t="s">
        <v>23689</v>
      </c>
    </row>
    <row r="304" spans="1:14" ht="12.75">
      <c r="A304" s="19" t="s">
        <v>23705</v>
      </c>
      <c r="B304" s="19" t="s">
        <v>23621</v>
      </c>
      <c r="C304" s="85">
        <v>45414</v>
      </c>
      <c r="D304" s="19" t="s">
        <v>17428</v>
      </c>
      <c r="E304" s="19" t="s">
        <v>17429</v>
      </c>
      <c r="F304" s="19" t="s">
        <v>17430</v>
      </c>
      <c r="G304" s="19" t="s">
        <v>23630</v>
      </c>
      <c r="H304" s="19" t="s">
        <v>23655</v>
      </c>
      <c r="I304" s="19"/>
      <c r="J304" s="27" t="s">
        <v>1324</v>
      </c>
      <c r="K304" s="19" t="s">
        <v>23706</v>
      </c>
      <c r="L304" s="24"/>
      <c r="M304" s="19" t="s">
        <v>23689</v>
      </c>
      <c r="N304" s="19"/>
    </row>
    <row r="305" spans="1:14" ht="12.75">
      <c r="A305" s="19" t="s">
        <v>23707</v>
      </c>
      <c r="B305" s="19" t="s">
        <v>23592</v>
      </c>
      <c r="C305" s="85">
        <v>45418</v>
      </c>
      <c r="D305" s="19" t="s">
        <v>17440</v>
      </c>
      <c r="E305" s="19" t="s">
        <v>17438</v>
      </c>
      <c r="F305" s="19" t="s">
        <v>17439</v>
      </c>
      <c r="G305" s="27" t="s">
        <v>23200</v>
      </c>
      <c r="H305" s="19" t="s">
        <v>23201</v>
      </c>
      <c r="I305" s="19" t="s">
        <v>23684</v>
      </c>
      <c r="J305" s="19" t="s">
        <v>23685</v>
      </c>
      <c r="K305" s="19"/>
      <c r="L305" s="24"/>
      <c r="M305" s="19" t="s">
        <v>23140</v>
      </c>
      <c r="N305" s="19" t="s">
        <v>23140</v>
      </c>
    </row>
    <row r="306" spans="1:14" ht="12.75">
      <c r="A306" s="19" t="s">
        <v>23708</v>
      </c>
      <c r="B306" s="19" t="s">
        <v>23621</v>
      </c>
      <c r="C306" s="85">
        <v>45414</v>
      </c>
      <c r="D306" s="19" t="s">
        <v>17440</v>
      </c>
      <c r="E306" s="19" t="s">
        <v>17438</v>
      </c>
      <c r="F306" s="19" t="s">
        <v>17439</v>
      </c>
      <c r="G306" s="19" t="s">
        <v>23630</v>
      </c>
      <c r="H306" s="19" t="s">
        <v>23655</v>
      </c>
      <c r="I306" s="19" t="s">
        <v>23622</v>
      </c>
      <c r="J306" s="19" t="s">
        <v>23654</v>
      </c>
      <c r="K306" s="19" t="s">
        <v>23709</v>
      </c>
      <c r="L306" s="24"/>
      <c r="M306" s="19" t="s">
        <v>23689</v>
      </c>
      <c r="N306" s="19" t="s">
        <v>23689</v>
      </c>
    </row>
    <row r="307" spans="1:14" ht="12.75">
      <c r="A307" s="19" t="s">
        <v>23710</v>
      </c>
      <c r="B307" s="19" t="s">
        <v>23621</v>
      </c>
      <c r="C307" s="85">
        <v>45419</v>
      </c>
      <c r="D307" s="19" t="s">
        <v>17440</v>
      </c>
      <c r="E307" s="19" t="s">
        <v>17438</v>
      </c>
      <c r="F307" s="19" t="s">
        <v>17439</v>
      </c>
      <c r="G307" s="19" t="s">
        <v>23622</v>
      </c>
      <c r="H307" s="19" t="s">
        <v>23654</v>
      </c>
      <c r="I307" s="19" t="s">
        <v>23665</v>
      </c>
      <c r="J307" s="19" t="s">
        <v>23666</v>
      </c>
      <c r="K307" s="19"/>
      <c r="L307" s="24"/>
      <c r="M307" s="19" t="s">
        <v>23689</v>
      </c>
      <c r="N307" s="19" t="s">
        <v>23689</v>
      </c>
    </row>
    <row r="308" spans="1:14" ht="12.75">
      <c r="A308" s="19" t="s">
        <v>23711</v>
      </c>
      <c r="B308" s="19" t="s">
        <v>23621</v>
      </c>
      <c r="C308" s="85">
        <v>45419</v>
      </c>
      <c r="D308" s="19" t="s">
        <v>17435</v>
      </c>
      <c r="E308" s="19" t="s">
        <v>17433</v>
      </c>
      <c r="F308" s="19" t="s">
        <v>17434</v>
      </c>
      <c r="G308" s="19" t="s">
        <v>23665</v>
      </c>
      <c r="H308" s="19" t="s">
        <v>23666</v>
      </c>
      <c r="I308" s="19" t="s">
        <v>23665</v>
      </c>
      <c r="J308" s="19" t="s">
        <v>23666</v>
      </c>
      <c r="K308" s="19" t="s">
        <v>23712</v>
      </c>
      <c r="L308" s="24"/>
      <c r="M308" s="19" t="s">
        <v>23689</v>
      </c>
      <c r="N308" s="19" t="s">
        <v>23689</v>
      </c>
    </row>
    <row r="309" spans="1:14" ht="12.75">
      <c r="A309" s="19" t="s">
        <v>23713</v>
      </c>
      <c r="B309" s="19" t="s">
        <v>23621</v>
      </c>
      <c r="C309" s="85">
        <v>45418</v>
      </c>
      <c r="D309" s="19" t="s">
        <v>17435</v>
      </c>
      <c r="E309" s="19" t="s">
        <v>17433</v>
      </c>
      <c r="F309" s="19" t="s">
        <v>17434</v>
      </c>
      <c r="G309" s="19" t="s">
        <v>23665</v>
      </c>
      <c r="H309" s="19" t="s">
        <v>23666</v>
      </c>
      <c r="I309" s="19"/>
      <c r="J309" s="27" t="s">
        <v>1324</v>
      </c>
      <c r="K309" s="19" t="s">
        <v>23714</v>
      </c>
      <c r="L309" s="24"/>
      <c r="M309" s="19" t="s">
        <v>23689</v>
      </c>
      <c r="N309" s="19"/>
    </row>
    <row r="310" spans="1:14" ht="12.75">
      <c r="A310" s="19" t="s">
        <v>23715</v>
      </c>
      <c r="B310" s="19" t="s">
        <v>23621</v>
      </c>
      <c r="C310" s="85">
        <v>45414</v>
      </c>
      <c r="D310" s="19" t="s">
        <v>17435</v>
      </c>
      <c r="E310" s="19" t="s">
        <v>17433</v>
      </c>
      <c r="F310" s="19" t="s">
        <v>17434</v>
      </c>
      <c r="G310" s="19" t="s">
        <v>23665</v>
      </c>
      <c r="H310" s="19" t="s">
        <v>23666</v>
      </c>
      <c r="I310" s="19"/>
      <c r="J310" s="27" t="s">
        <v>1324</v>
      </c>
      <c r="K310" s="19"/>
      <c r="L310" s="24"/>
      <c r="M310" s="19" t="s">
        <v>23689</v>
      </c>
      <c r="N310" s="19"/>
    </row>
    <row r="311" spans="1:14" ht="12.75">
      <c r="A311" s="19" t="s">
        <v>23716</v>
      </c>
      <c r="B311" s="19" t="s">
        <v>23592</v>
      </c>
      <c r="C311" s="85">
        <v>45402</v>
      </c>
      <c r="D311" s="19" t="s">
        <v>17435</v>
      </c>
      <c r="E311" s="19" t="s">
        <v>17433</v>
      </c>
      <c r="F311" s="19" t="s">
        <v>17434</v>
      </c>
      <c r="G311" s="27" t="s">
        <v>16489</v>
      </c>
      <c r="H311" s="19" t="s">
        <v>23235</v>
      </c>
      <c r="I311" s="19"/>
      <c r="J311" s="27" t="s">
        <v>1324</v>
      </c>
      <c r="K311" s="19" t="s">
        <v>23717</v>
      </c>
      <c r="L311" s="24"/>
      <c r="M311" s="19" t="s">
        <v>23140</v>
      </c>
      <c r="N311" s="19"/>
    </row>
    <row r="312" spans="1:14" ht="12.75">
      <c r="A312" s="19" t="s">
        <v>23718</v>
      </c>
      <c r="B312" s="19" t="s">
        <v>23592</v>
      </c>
      <c r="C312" s="85">
        <v>45412</v>
      </c>
      <c r="D312" s="19" t="s">
        <v>17435</v>
      </c>
      <c r="E312" s="19" t="s">
        <v>17433</v>
      </c>
      <c r="F312" s="19" t="s">
        <v>17434</v>
      </c>
      <c r="G312" s="27" t="s">
        <v>23220</v>
      </c>
      <c r="H312" s="19" t="s">
        <v>23221</v>
      </c>
      <c r="I312" s="19"/>
      <c r="J312" s="27" t="s">
        <v>1324</v>
      </c>
      <c r="K312" s="19" t="s">
        <v>23719</v>
      </c>
      <c r="L312" s="24"/>
      <c r="M312" s="19" t="s">
        <v>23140</v>
      </c>
      <c r="N312" s="19"/>
    </row>
    <row r="313" spans="1:14" ht="12.75">
      <c r="A313" s="19" t="s">
        <v>23720</v>
      </c>
      <c r="B313" s="19" t="s">
        <v>23592</v>
      </c>
      <c r="C313" s="85">
        <v>45412</v>
      </c>
      <c r="D313" s="19" t="s">
        <v>17435</v>
      </c>
      <c r="E313" s="19" t="s">
        <v>17433</v>
      </c>
      <c r="F313" s="19" t="s">
        <v>17434</v>
      </c>
      <c r="G313" s="27" t="s">
        <v>23227</v>
      </c>
      <c r="H313" s="19" t="s">
        <v>23228</v>
      </c>
      <c r="I313" s="19"/>
      <c r="J313" s="27" t="s">
        <v>1324</v>
      </c>
      <c r="K313" s="19" t="s">
        <v>23721</v>
      </c>
      <c r="L313" s="24"/>
      <c r="M313" s="19" t="s">
        <v>23140</v>
      </c>
      <c r="N313" s="19"/>
    </row>
    <row r="314" spans="1:14" ht="12.75">
      <c r="A314" s="19" t="s">
        <v>23722</v>
      </c>
      <c r="B314" s="19" t="s">
        <v>23621</v>
      </c>
      <c r="C314" s="85">
        <v>45420</v>
      </c>
      <c r="D314" s="19" t="s">
        <v>17440</v>
      </c>
      <c r="E314" s="19" t="s">
        <v>17438</v>
      </c>
      <c r="F314" s="19" t="s">
        <v>17439</v>
      </c>
      <c r="G314" s="19" t="s">
        <v>23622</v>
      </c>
      <c r="H314" s="19" t="s">
        <v>23654</v>
      </c>
      <c r="I314" s="19" t="s">
        <v>23665</v>
      </c>
      <c r="J314" s="19" t="s">
        <v>23666</v>
      </c>
      <c r="K314" s="19"/>
      <c r="L314" s="24"/>
      <c r="M314" s="19" t="s">
        <v>23689</v>
      </c>
      <c r="N314" s="19" t="s">
        <v>23689</v>
      </c>
    </row>
    <row r="315" spans="1:14" ht="12.75">
      <c r="A315" s="19" t="s">
        <v>23723</v>
      </c>
      <c r="B315" s="19" t="s">
        <v>23621</v>
      </c>
      <c r="C315" s="85">
        <v>45421</v>
      </c>
      <c r="D315" s="19" t="s">
        <v>17440</v>
      </c>
      <c r="E315" s="19" t="s">
        <v>17438</v>
      </c>
      <c r="F315" s="19" t="s">
        <v>17439</v>
      </c>
      <c r="G315" s="19" t="s">
        <v>23622</v>
      </c>
      <c r="H315" s="19" t="s">
        <v>23654</v>
      </c>
      <c r="I315" s="19" t="s">
        <v>23665</v>
      </c>
      <c r="J315" s="19" t="s">
        <v>23666</v>
      </c>
      <c r="K315" s="19"/>
      <c r="L315" s="24"/>
      <c r="M315" s="19" t="s">
        <v>23689</v>
      </c>
      <c r="N315" s="19" t="s">
        <v>23689</v>
      </c>
    </row>
    <row r="316" spans="1:14" ht="12.75">
      <c r="A316" s="19" t="s">
        <v>23724</v>
      </c>
      <c r="B316" s="19" t="s">
        <v>23621</v>
      </c>
      <c r="C316" s="85">
        <v>45425</v>
      </c>
      <c r="D316" s="19" t="s">
        <v>17440</v>
      </c>
      <c r="E316" s="19" t="s">
        <v>17438</v>
      </c>
      <c r="F316" s="19" t="s">
        <v>17439</v>
      </c>
      <c r="G316" s="19" t="s">
        <v>23622</v>
      </c>
      <c r="H316" s="19" t="s">
        <v>23654</v>
      </c>
      <c r="I316" s="19" t="s">
        <v>23665</v>
      </c>
      <c r="J316" s="19" t="s">
        <v>23666</v>
      </c>
      <c r="K316" s="19"/>
      <c r="L316" s="24"/>
      <c r="M316" s="19" t="s">
        <v>23689</v>
      </c>
      <c r="N316" s="19" t="s">
        <v>23689</v>
      </c>
    </row>
    <row r="317" spans="1:14" ht="12.75">
      <c r="A317" s="19" t="s">
        <v>23725</v>
      </c>
      <c r="B317" s="19" t="s">
        <v>23621</v>
      </c>
      <c r="C317" s="85">
        <v>45426</v>
      </c>
      <c r="D317" s="19" t="s">
        <v>17440</v>
      </c>
      <c r="E317" s="19" t="s">
        <v>17438</v>
      </c>
      <c r="F317" s="19" t="s">
        <v>17439</v>
      </c>
      <c r="G317" s="19" t="s">
        <v>23622</v>
      </c>
      <c r="H317" s="19" t="s">
        <v>23654</v>
      </c>
      <c r="I317" s="19" t="s">
        <v>23665</v>
      </c>
      <c r="J317" s="19" t="s">
        <v>23666</v>
      </c>
      <c r="K317" s="19"/>
      <c r="L317" s="24"/>
      <c r="M317" s="19" t="s">
        <v>23689</v>
      </c>
      <c r="N317" s="19" t="s">
        <v>23689</v>
      </c>
    </row>
    <row r="318" spans="1:14" ht="12.75">
      <c r="A318" s="19" t="s">
        <v>23726</v>
      </c>
      <c r="B318" s="19" t="s">
        <v>23621</v>
      </c>
      <c r="C318" s="85">
        <v>45427</v>
      </c>
      <c r="D318" s="19" t="s">
        <v>17440</v>
      </c>
      <c r="E318" s="19" t="s">
        <v>17438</v>
      </c>
      <c r="F318" s="19" t="s">
        <v>17439</v>
      </c>
      <c r="G318" s="19" t="s">
        <v>23622</v>
      </c>
      <c r="H318" s="19" t="s">
        <v>23654</v>
      </c>
      <c r="I318" s="19" t="s">
        <v>23665</v>
      </c>
      <c r="J318" s="19" t="s">
        <v>23666</v>
      </c>
      <c r="K318" s="19"/>
      <c r="L318" s="24"/>
      <c r="M318" s="19" t="s">
        <v>23689</v>
      </c>
      <c r="N318" s="19" t="s">
        <v>23689</v>
      </c>
    </row>
    <row r="319" spans="1:14" ht="12.75">
      <c r="A319" s="19" t="s">
        <v>23727</v>
      </c>
      <c r="B319" s="19" t="s">
        <v>23621</v>
      </c>
      <c r="C319" s="85">
        <v>45420</v>
      </c>
      <c r="D319" s="19" t="s">
        <v>17435</v>
      </c>
      <c r="E319" s="19" t="s">
        <v>17433</v>
      </c>
      <c r="F319" s="19" t="s">
        <v>17434</v>
      </c>
      <c r="G319" s="19" t="s">
        <v>23665</v>
      </c>
      <c r="H319" s="19" t="s">
        <v>23666</v>
      </c>
      <c r="I319" s="19"/>
      <c r="J319" s="27" t="s">
        <v>1324</v>
      </c>
      <c r="K319" s="19"/>
      <c r="L319" s="24"/>
      <c r="M319" s="19" t="s">
        <v>23689</v>
      </c>
      <c r="N319" s="19"/>
    </row>
    <row r="320" spans="1:14" ht="12.75">
      <c r="A320" s="19" t="s">
        <v>23728</v>
      </c>
      <c r="B320" s="19" t="s">
        <v>23621</v>
      </c>
      <c r="C320" s="85">
        <v>45421</v>
      </c>
      <c r="D320" s="19" t="s">
        <v>17435</v>
      </c>
      <c r="E320" s="19" t="s">
        <v>17433</v>
      </c>
      <c r="F320" s="19" t="s">
        <v>17434</v>
      </c>
      <c r="G320" s="19" t="s">
        <v>23665</v>
      </c>
      <c r="H320" s="19" t="s">
        <v>23666</v>
      </c>
      <c r="I320" s="19"/>
      <c r="J320" s="27" t="s">
        <v>1324</v>
      </c>
      <c r="K320" s="19"/>
      <c r="L320" s="24"/>
      <c r="M320" s="19" t="s">
        <v>23689</v>
      </c>
      <c r="N320" s="19"/>
    </row>
    <row r="321" spans="1:14" ht="12.75">
      <c r="A321" s="19" t="s">
        <v>23729</v>
      </c>
      <c r="B321" s="19" t="s">
        <v>23621</v>
      </c>
      <c r="C321" s="85">
        <v>45422</v>
      </c>
      <c r="D321" s="19" t="s">
        <v>17435</v>
      </c>
      <c r="E321" s="19" t="s">
        <v>17433</v>
      </c>
      <c r="F321" s="19" t="s">
        <v>17434</v>
      </c>
      <c r="G321" s="19" t="s">
        <v>23665</v>
      </c>
      <c r="H321" s="19" t="s">
        <v>23666</v>
      </c>
      <c r="I321" s="19"/>
      <c r="J321" s="27" t="s">
        <v>1324</v>
      </c>
      <c r="K321" s="19"/>
      <c r="L321" s="24"/>
      <c r="M321" s="19" t="s">
        <v>23689</v>
      </c>
      <c r="N321" s="19"/>
    </row>
    <row r="322" spans="1:14" ht="12.75">
      <c r="A322" s="19" t="s">
        <v>23730</v>
      </c>
      <c r="B322" s="19" t="s">
        <v>23621</v>
      </c>
      <c r="C322" s="85">
        <v>45426</v>
      </c>
      <c r="D322" s="19" t="s">
        <v>17435</v>
      </c>
      <c r="E322" s="19" t="s">
        <v>17433</v>
      </c>
      <c r="F322" s="19" t="s">
        <v>17434</v>
      </c>
      <c r="G322" s="19" t="s">
        <v>23665</v>
      </c>
      <c r="H322" s="19" t="s">
        <v>23666</v>
      </c>
      <c r="I322" s="19"/>
      <c r="J322" s="27" t="s">
        <v>1324</v>
      </c>
      <c r="K322" s="19"/>
      <c r="L322" s="24"/>
      <c r="M322" s="19" t="s">
        <v>23689</v>
      </c>
      <c r="N322" s="19"/>
    </row>
    <row r="323" spans="1:14" ht="12.75">
      <c r="A323" s="19" t="s">
        <v>23731</v>
      </c>
      <c r="B323" s="19" t="s">
        <v>23621</v>
      </c>
      <c r="C323" s="85">
        <v>45427</v>
      </c>
      <c r="D323" s="19" t="s">
        <v>17435</v>
      </c>
      <c r="E323" s="19" t="s">
        <v>17433</v>
      </c>
      <c r="F323" s="19" t="s">
        <v>17434</v>
      </c>
      <c r="G323" s="19" t="s">
        <v>23665</v>
      </c>
      <c r="H323" s="19" t="s">
        <v>23666</v>
      </c>
      <c r="I323" s="19"/>
      <c r="J323" s="27" t="s">
        <v>1324</v>
      </c>
      <c r="K323" s="19"/>
      <c r="L323" s="24"/>
      <c r="M323" s="19" t="s">
        <v>23689</v>
      </c>
      <c r="N323" s="19"/>
    </row>
    <row r="324" spans="1:14" ht="12.75">
      <c r="A324" s="19" t="s">
        <v>23732</v>
      </c>
      <c r="B324" s="19" t="s">
        <v>23621</v>
      </c>
      <c r="C324" s="85">
        <v>45421</v>
      </c>
      <c r="D324" s="19" t="s">
        <v>17440</v>
      </c>
      <c r="E324" s="19" t="s">
        <v>17438</v>
      </c>
      <c r="F324" s="19" t="s">
        <v>17439</v>
      </c>
      <c r="G324" s="19" t="s">
        <v>23622</v>
      </c>
      <c r="H324" s="19" t="s">
        <v>23654</v>
      </c>
      <c r="I324" s="27" t="s">
        <v>23733</v>
      </c>
      <c r="J324" s="19" t="s">
        <v>23734</v>
      </c>
      <c r="K324" s="19"/>
      <c r="L324" s="24"/>
      <c r="M324" s="19" t="s">
        <v>23689</v>
      </c>
      <c r="N324" s="19" t="s">
        <v>23689</v>
      </c>
    </row>
    <row r="325" spans="1:14" ht="12.75">
      <c r="A325" s="19" t="s">
        <v>23735</v>
      </c>
      <c r="B325" s="19" t="s">
        <v>23621</v>
      </c>
      <c r="C325" s="85">
        <v>45427</v>
      </c>
      <c r="D325" s="19" t="s">
        <v>17435</v>
      </c>
      <c r="E325" s="19" t="s">
        <v>17433</v>
      </c>
      <c r="F325" s="19" t="s">
        <v>17434</v>
      </c>
      <c r="G325" s="27" t="s">
        <v>23733</v>
      </c>
      <c r="H325" s="19" t="s">
        <v>23734</v>
      </c>
      <c r="I325" s="19"/>
      <c r="J325" s="27" t="s">
        <v>1324</v>
      </c>
      <c r="K325" s="19" t="s">
        <v>23736</v>
      </c>
      <c r="L325" s="24"/>
      <c r="M325" s="19" t="s">
        <v>23689</v>
      </c>
      <c r="N325" s="19"/>
    </row>
    <row r="326" spans="1:14" ht="12.75">
      <c r="A326" s="19" t="s">
        <v>23737</v>
      </c>
      <c r="B326" s="19" t="s">
        <v>23621</v>
      </c>
      <c r="C326" s="85">
        <v>45418</v>
      </c>
      <c r="D326" s="19" t="s">
        <v>17440</v>
      </c>
      <c r="E326" s="19" t="s">
        <v>17438</v>
      </c>
      <c r="F326" s="19" t="s">
        <v>17439</v>
      </c>
      <c r="G326" s="19" t="s">
        <v>23622</v>
      </c>
      <c r="H326" s="19" t="s">
        <v>23654</v>
      </c>
      <c r="I326" s="27" t="s">
        <v>23738</v>
      </c>
      <c r="J326" s="19" t="s">
        <v>23739</v>
      </c>
      <c r="K326" s="19"/>
      <c r="L326" s="24"/>
      <c r="M326" s="19" t="s">
        <v>23689</v>
      </c>
      <c r="N326" s="19" t="s">
        <v>23689</v>
      </c>
    </row>
    <row r="327" spans="1:14" ht="12.75">
      <c r="A327" s="19" t="s">
        <v>23740</v>
      </c>
      <c r="B327" s="19" t="s">
        <v>23621</v>
      </c>
      <c r="C327" s="85">
        <v>45428</v>
      </c>
      <c r="D327" s="19" t="s">
        <v>17440</v>
      </c>
      <c r="E327" s="19" t="s">
        <v>17438</v>
      </c>
      <c r="F327" s="19" t="s">
        <v>17439</v>
      </c>
      <c r="G327" s="19" t="s">
        <v>23622</v>
      </c>
      <c r="H327" s="19" t="s">
        <v>23654</v>
      </c>
      <c r="I327" s="19" t="s">
        <v>23665</v>
      </c>
      <c r="J327" s="19" t="s">
        <v>23666</v>
      </c>
      <c r="K327" s="19"/>
      <c r="L327" s="24"/>
      <c r="M327" s="19" t="s">
        <v>23689</v>
      </c>
      <c r="N327" s="19" t="s">
        <v>23689</v>
      </c>
    </row>
    <row r="328" spans="1:14" ht="12.75">
      <c r="A328" s="19" t="s">
        <v>23741</v>
      </c>
      <c r="B328" s="19" t="s">
        <v>23621</v>
      </c>
      <c r="C328" s="85">
        <v>45428</v>
      </c>
      <c r="D328" s="19" t="s">
        <v>17435</v>
      </c>
      <c r="E328" s="19" t="s">
        <v>17433</v>
      </c>
      <c r="F328" s="19" t="s">
        <v>17434</v>
      </c>
      <c r="G328" s="19" t="s">
        <v>23665</v>
      </c>
      <c r="H328" s="19" t="s">
        <v>23666</v>
      </c>
      <c r="I328" s="19"/>
      <c r="J328" s="27" t="s">
        <v>1324</v>
      </c>
      <c r="K328" s="19"/>
      <c r="L328" s="24"/>
      <c r="M328" s="19" t="s">
        <v>23689</v>
      </c>
      <c r="N328" s="19"/>
    </row>
    <row r="329" spans="1:14" ht="12.75">
      <c r="A329" s="19" t="s">
        <v>23742</v>
      </c>
      <c r="B329" s="19" t="s">
        <v>23621</v>
      </c>
      <c r="C329" s="85">
        <v>45425</v>
      </c>
      <c r="D329" s="19" t="s">
        <v>17435</v>
      </c>
      <c r="E329" s="19" t="s">
        <v>17433</v>
      </c>
      <c r="F329" s="19" t="s">
        <v>17434</v>
      </c>
      <c r="G329" s="27" t="s">
        <v>23738</v>
      </c>
      <c r="H329" s="19" t="s">
        <v>23739</v>
      </c>
      <c r="I329" s="19"/>
      <c r="J329" s="27" t="s">
        <v>1324</v>
      </c>
      <c r="K329" s="19" t="s">
        <v>23743</v>
      </c>
      <c r="L329" s="24"/>
      <c r="M329" s="19" t="s">
        <v>23689</v>
      </c>
      <c r="N329" s="19"/>
    </row>
    <row r="330" spans="1:14" ht="12.75">
      <c r="A330" s="19" t="s">
        <v>23744</v>
      </c>
      <c r="B330" s="19" t="s">
        <v>23621</v>
      </c>
      <c r="C330" s="85">
        <v>45428</v>
      </c>
      <c r="D330" s="19" t="s">
        <v>17435</v>
      </c>
      <c r="E330" s="19" t="s">
        <v>17433</v>
      </c>
      <c r="F330" s="19" t="s">
        <v>17434</v>
      </c>
      <c r="G330" s="27" t="s">
        <v>23681</v>
      </c>
      <c r="H330" s="19" t="s">
        <v>23682</v>
      </c>
      <c r="I330" s="19"/>
      <c r="J330" s="27" t="s">
        <v>1324</v>
      </c>
      <c r="K330" s="19" t="s">
        <v>23745</v>
      </c>
      <c r="L330" s="24"/>
      <c r="M330" s="19" t="s">
        <v>23689</v>
      </c>
      <c r="N330" s="19"/>
    </row>
    <row r="331" spans="1:14" ht="12.75">
      <c r="A331" s="19" t="s">
        <v>23746</v>
      </c>
      <c r="B331" s="19" t="s">
        <v>23592</v>
      </c>
      <c r="C331" s="85">
        <v>45415</v>
      </c>
      <c r="D331" s="19" t="s">
        <v>17435</v>
      </c>
      <c r="E331" s="19" t="s">
        <v>17433</v>
      </c>
      <c r="F331" s="19" t="s">
        <v>17434</v>
      </c>
      <c r="G331" s="19" t="s">
        <v>23684</v>
      </c>
      <c r="H331" s="19" t="s">
        <v>23685</v>
      </c>
      <c r="I331" s="19"/>
      <c r="J331" s="27" t="s">
        <v>1324</v>
      </c>
      <c r="K331" s="19" t="s">
        <v>23747</v>
      </c>
      <c r="L331" s="24"/>
      <c r="M331" s="19" t="s">
        <v>23140</v>
      </c>
      <c r="N331" s="19"/>
    </row>
    <row r="332" spans="1:14" ht="12.75">
      <c r="A332" s="19" t="s">
        <v>23748</v>
      </c>
      <c r="B332" s="19" t="s">
        <v>23592</v>
      </c>
      <c r="C332" s="85">
        <v>45409</v>
      </c>
      <c r="D332" s="19" t="s">
        <v>17435</v>
      </c>
      <c r="E332" s="19" t="s">
        <v>17433</v>
      </c>
      <c r="F332" s="19" t="s">
        <v>17434</v>
      </c>
      <c r="G332" s="27" t="s">
        <v>23649</v>
      </c>
      <c r="H332" s="19" t="s">
        <v>23650</v>
      </c>
      <c r="I332" s="19"/>
      <c r="J332" s="27" t="s">
        <v>1324</v>
      </c>
      <c r="K332" s="19"/>
      <c r="L332" s="24"/>
      <c r="M332" s="19" t="s">
        <v>23140</v>
      </c>
      <c r="N332" s="19"/>
    </row>
    <row r="333" spans="1:14" ht="12.75">
      <c r="A333" s="19" t="s">
        <v>23749</v>
      </c>
      <c r="B333" s="19" t="s">
        <v>23592</v>
      </c>
      <c r="C333" s="85">
        <v>45402</v>
      </c>
      <c r="D333" s="19" t="s">
        <v>17435</v>
      </c>
      <c r="E333" s="19" t="s">
        <v>17433</v>
      </c>
      <c r="F333" s="19" t="s">
        <v>17434</v>
      </c>
      <c r="G333" s="27" t="s">
        <v>23369</v>
      </c>
      <c r="H333" s="19" t="s">
        <v>23370</v>
      </c>
      <c r="I333" s="19"/>
      <c r="J333" s="27" t="s">
        <v>1324</v>
      </c>
      <c r="K333" s="19"/>
      <c r="L333" s="24"/>
      <c r="M333" s="19" t="s">
        <v>23154</v>
      </c>
      <c r="N333" s="19"/>
    </row>
    <row r="334" spans="1:14" ht="12.75">
      <c r="A334" s="19" t="s">
        <v>23750</v>
      </c>
      <c r="B334" s="19" t="s">
        <v>23592</v>
      </c>
      <c r="C334" s="85">
        <v>45418</v>
      </c>
      <c r="D334" s="19" t="s">
        <v>17435</v>
      </c>
      <c r="E334" s="19" t="s">
        <v>17436</v>
      </c>
      <c r="F334" s="19" t="s">
        <v>17437</v>
      </c>
      <c r="G334" s="27" t="s">
        <v>23200</v>
      </c>
      <c r="H334" s="19" t="s">
        <v>23201</v>
      </c>
      <c r="I334" s="19"/>
      <c r="J334" s="27" t="s">
        <v>1324</v>
      </c>
      <c r="K334" s="19" t="s">
        <v>23238</v>
      </c>
      <c r="L334" s="24"/>
      <c r="M334" s="19" t="s">
        <v>23140</v>
      </c>
      <c r="N334" s="19"/>
    </row>
    <row r="335" spans="1:14" ht="12.75">
      <c r="A335" s="19" t="s">
        <v>23751</v>
      </c>
      <c r="B335" s="19" t="s">
        <v>23592</v>
      </c>
      <c r="C335" s="85">
        <v>45392</v>
      </c>
      <c r="D335" s="19" t="s">
        <v>17428</v>
      </c>
      <c r="E335" s="19" t="s">
        <v>17426</v>
      </c>
      <c r="F335" s="19" t="s">
        <v>17427</v>
      </c>
      <c r="G335" s="27" t="s">
        <v>23200</v>
      </c>
      <c r="H335" s="19" t="s">
        <v>23201</v>
      </c>
      <c r="I335" s="19"/>
      <c r="J335" s="27" t="s">
        <v>1324</v>
      </c>
      <c r="K335" s="19"/>
      <c r="L335" s="24"/>
      <c r="M335" s="19" t="s">
        <v>23140</v>
      </c>
      <c r="N335" s="19"/>
    </row>
    <row r="336" spans="1:14" ht="12.75">
      <c r="A336" s="19" t="s">
        <v>23752</v>
      </c>
      <c r="B336" s="19" t="s">
        <v>23592</v>
      </c>
      <c r="C336" s="85">
        <v>45403</v>
      </c>
      <c r="D336" s="19" t="s">
        <v>17435</v>
      </c>
      <c r="E336" s="19" t="s">
        <v>17433</v>
      </c>
      <c r="F336" s="19" t="s">
        <v>17434</v>
      </c>
      <c r="G336" s="27" t="s">
        <v>23649</v>
      </c>
      <c r="H336" s="19" t="s">
        <v>23650</v>
      </c>
      <c r="I336" s="19"/>
      <c r="J336" s="27" t="s">
        <v>1324</v>
      </c>
      <c r="K336" s="19"/>
      <c r="L336" s="24"/>
      <c r="M336" s="19" t="s">
        <v>23140</v>
      </c>
      <c r="N336" s="19"/>
    </row>
    <row r="337" spans="1:14" ht="12.75">
      <c r="A337" s="19" t="s">
        <v>23753</v>
      </c>
      <c r="B337" s="19" t="s">
        <v>23754</v>
      </c>
      <c r="C337" s="85">
        <v>45422</v>
      </c>
      <c r="D337" s="19" t="s">
        <v>17440</v>
      </c>
      <c r="E337" s="19" t="s">
        <v>17438</v>
      </c>
      <c r="F337" s="19" t="s">
        <v>17439</v>
      </c>
      <c r="G337" s="27" t="s">
        <v>23200</v>
      </c>
      <c r="H337" s="19" t="s">
        <v>23201</v>
      </c>
      <c r="I337" s="27" t="s">
        <v>23220</v>
      </c>
      <c r="J337" s="19" t="s">
        <v>23221</v>
      </c>
      <c r="K337" s="19"/>
      <c r="L337" s="24">
        <v>45434.509004629632</v>
      </c>
      <c r="M337" s="19" t="s">
        <v>23140</v>
      </c>
      <c r="N337" s="19" t="s">
        <v>23140</v>
      </c>
    </row>
    <row r="338" spans="1:14" ht="12.75">
      <c r="A338" s="19" t="s">
        <v>23755</v>
      </c>
      <c r="B338" s="19" t="s">
        <v>23621</v>
      </c>
      <c r="C338" s="85">
        <v>45413</v>
      </c>
      <c r="D338" s="19" t="s">
        <v>17440</v>
      </c>
      <c r="E338" s="19" t="s">
        <v>17438</v>
      </c>
      <c r="F338" s="19" t="s">
        <v>17439</v>
      </c>
      <c r="G338" s="27" t="s">
        <v>23200</v>
      </c>
      <c r="H338" s="19" t="s">
        <v>23201</v>
      </c>
      <c r="I338" s="19" t="s">
        <v>23622</v>
      </c>
      <c r="J338" s="19" t="s">
        <v>23654</v>
      </c>
      <c r="K338" s="19"/>
      <c r="L338" s="24"/>
      <c r="M338" s="19" t="s">
        <v>23140</v>
      </c>
      <c r="N338" s="19" t="s">
        <v>23689</v>
      </c>
    </row>
    <row r="339" spans="1:14" ht="12.75">
      <c r="A339" s="19" t="s">
        <v>23756</v>
      </c>
      <c r="B339" s="19" t="s">
        <v>23592</v>
      </c>
      <c r="C339" s="85">
        <v>45411</v>
      </c>
      <c r="D339" s="19" t="s">
        <v>17428</v>
      </c>
      <c r="E339" s="19" t="s">
        <v>17426</v>
      </c>
      <c r="F339" s="19" t="s">
        <v>17427</v>
      </c>
      <c r="G339" s="27" t="s">
        <v>23200</v>
      </c>
      <c r="H339" s="19" t="s">
        <v>23201</v>
      </c>
      <c r="I339" s="19"/>
      <c r="J339" s="27" t="s">
        <v>1324</v>
      </c>
      <c r="K339" s="19" t="s">
        <v>23757</v>
      </c>
      <c r="L339" s="24"/>
      <c r="M339" s="19" t="s">
        <v>23140</v>
      </c>
      <c r="N339" s="19"/>
    </row>
    <row r="340" spans="1:14" ht="12.75">
      <c r="A340" s="19" t="s">
        <v>23758</v>
      </c>
      <c r="B340" s="19" t="s">
        <v>23199</v>
      </c>
      <c r="C340" s="85">
        <v>45433</v>
      </c>
      <c r="D340" s="19" t="s">
        <v>17435</v>
      </c>
      <c r="E340" s="19" t="s">
        <v>17436</v>
      </c>
      <c r="F340" s="19" t="s">
        <v>17437</v>
      </c>
      <c r="G340" s="27" t="s">
        <v>23200</v>
      </c>
      <c r="H340" s="19" t="s">
        <v>23201</v>
      </c>
      <c r="I340" s="19"/>
      <c r="J340" s="27" t="s">
        <v>1324</v>
      </c>
      <c r="K340" s="19" t="s">
        <v>23244</v>
      </c>
      <c r="L340" s="24"/>
      <c r="M340" s="19" t="s">
        <v>23140</v>
      </c>
      <c r="N340" s="19"/>
    </row>
    <row r="341" spans="1:14" ht="12.75">
      <c r="A341" s="19" t="s">
        <v>23759</v>
      </c>
      <c r="B341" s="19" t="s">
        <v>23592</v>
      </c>
      <c r="C341" s="85">
        <v>45413</v>
      </c>
      <c r="D341" s="19" t="s">
        <v>17440</v>
      </c>
      <c r="E341" s="19" t="s">
        <v>17438</v>
      </c>
      <c r="F341" s="19" t="s">
        <v>17439</v>
      </c>
      <c r="G341" s="27" t="s">
        <v>23200</v>
      </c>
      <c r="H341" s="19" t="s">
        <v>23201</v>
      </c>
      <c r="I341" s="27" t="s">
        <v>16489</v>
      </c>
      <c r="J341" s="19" t="s">
        <v>23235</v>
      </c>
      <c r="K341" s="19"/>
      <c r="L341" s="24"/>
      <c r="M341" s="19" t="s">
        <v>23140</v>
      </c>
      <c r="N341" s="19" t="s">
        <v>23140</v>
      </c>
    </row>
    <row r="342" spans="1:14" ht="12.75">
      <c r="A342" s="19" t="s">
        <v>23760</v>
      </c>
      <c r="B342" s="19" t="s">
        <v>23592</v>
      </c>
      <c r="C342" s="85">
        <v>45413</v>
      </c>
      <c r="D342" s="19" t="s">
        <v>17440</v>
      </c>
      <c r="E342" s="19" t="s">
        <v>17438</v>
      </c>
      <c r="F342" s="19" t="s">
        <v>17439</v>
      </c>
      <c r="G342" s="27" t="s">
        <v>23200</v>
      </c>
      <c r="H342" s="19" t="s">
        <v>23201</v>
      </c>
      <c r="I342" s="19" t="s">
        <v>23684</v>
      </c>
      <c r="J342" s="19" t="s">
        <v>23685</v>
      </c>
      <c r="K342" s="19"/>
      <c r="L342" s="24"/>
      <c r="M342" s="19" t="s">
        <v>23140</v>
      </c>
      <c r="N342" s="19" t="s">
        <v>23140</v>
      </c>
    </row>
    <row r="343" spans="1:14" ht="12.75">
      <c r="A343" s="19" t="s">
        <v>23761</v>
      </c>
      <c r="B343" s="19" t="s">
        <v>23592</v>
      </c>
      <c r="C343" s="85">
        <v>45413</v>
      </c>
      <c r="D343" s="19" t="s">
        <v>17440</v>
      </c>
      <c r="E343" s="19" t="s">
        <v>17438</v>
      </c>
      <c r="F343" s="19" t="s">
        <v>17439</v>
      </c>
      <c r="G343" s="27" t="s">
        <v>23200</v>
      </c>
      <c r="H343" s="19" t="s">
        <v>23201</v>
      </c>
      <c r="I343" s="27" t="s">
        <v>23272</v>
      </c>
      <c r="J343" s="19" t="s">
        <v>23273</v>
      </c>
      <c r="K343" s="19"/>
      <c r="L343" s="24"/>
      <c r="M343" s="19" t="s">
        <v>23140</v>
      </c>
      <c r="N343" s="19" t="s">
        <v>23140</v>
      </c>
    </row>
    <row r="344" spans="1:14" ht="12.75">
      <c r="A344" s="19" t="s">
        <v>23762</v>
      </c>
      <c r="B344" s="19" t="s">
        <v>23592</v>
      </c>
      <c r="C344" s="85">
        <v>45413</v>
      </c>
      <c r="D344" s="19" t="s">
        <v>17440</v>
      </c>
      <c r="E344" s="19" t="s">
        <v>17438</v>
      </c>
      <c r="F344" s="19" t="s">
        <v>17439</v>
      </c>
      <c r="G344" s="27" t="s">
        <v>23200</v>
      </c>
      <c r="H344" s="19" t="s">
        <v>23201</v>
      </c>
      <c r="I344" s="27" t="s">
        <v>23220</v>
      </c>
      <c r="J344" s="19" t="s">
        <v>23221</v>
      </c>
      <c r="K344" s="19"/>
      <c r="L344" s="24"/>
      <c r="M344" s="19" t="s">
        <v>23140</v>
      </c>
      <c r="N344" s="19" t="s">
        <v>23140</v>
      </c>
    </row>
    <row r="345" spans="1:14" ht="12.75">
      <c r="A345" s="19" t="s">
        <v>23763</v>
      </c>
      <c r="B345" s="19" t="s">
        <v>23592</v>
      </c>
      <c r="C345" s="85">
        <v>45413</v>
      </c>
      <c r="D345" s="19" t="s">
        <v>17440</v>
      </c>
      <c r="E345" s="19" t="s">
        <v>17438</v>
      </c>
      <c r="F345" s="19" t="s">
        <v>17439</v>
      </c>
      <c r="G345" s="27" t="s">
        <v>23200</v>
      </c>
      <c r="H345" s="19" t="s">
        <v>23201</v>
      </c>
      <c r="I345" s="27" t="s">
        <v>23227</v>
      </c>
      <c r="J345" s="19" t="s">
        <v>23228</v>
      </c>
      <c r="K345" s="19"/>
      <c r="L345" s="24"/>
      <c r="M345" s="19" t="s">
        <v>23140</v>
      </c>
      <c r="N345" s="19" t="s">
        <v>23140</v>
      </c>
    </row>
    <row r="346" spans="1:14" ht="12.75">
      <c r="A346" s="19" t="s">
        <v>23764</v>
      </c>
      <c r="B346" s="19" t="s">
        <v>23592</v>
      </c>
      <c r="C346" s="85">
        <v>45413</v>
      </c>
      <c r="D346" s="19" t="s">
        <v>17440</v>
      </c>
      <c r="E346" s="19" t="s">
        <v>17438</v>
      </c>
      <c r="F346" s="19" t="s">
        <v>17439</v>
      </c>
      <c r="G346" s="19" t="s">
        <v>23240</v>
      </c>
      <c r="H346" s="19" t="s">
        <v>23241</v>
      </c>
      <c r="I346" s="27" t="s">
        <v>23200</v>
      </c>
      <c r="J346" s="19" t="s">
        <v>23201</v>
      </c>
      <c r="K346" s="19"/>
      <c r="L346" s="24"/>
      <c r="M346" s="19" t="s">
        <v>23140</v>
      </c>
      <c r="N346" s="19" t="s">
        <v>23140</v>
      </c>
    </row>
    <row r="347" spans="1:14" ht="12.75">
      <c r="A347" s="19" t="s">
        <v>23765</v>
      </c>
      <c r="B347" s="19" t="s">
        <v>23592</v>
      </c>
      <c r="C347" s="85">
        <v>45413</v>
      </c>
      <c r="D347" s="19" t="s">
        <v>17440</v>
      </c>
      <c r="E347" s="19" t="s">
        <v>17438</v>
      </c>
      <c r="F347" s="19" t="s">
        <v>17439</v>
      </c>
      <c r="G347" s="27" t="s">
        <v>16489</v>
      </c>
      <c r="H347" s="19" t="s">
        <v>23235</v>
      </c>
      <c r="I347" s="27" t="s">
        <v>23200</v>
      </c>
      <c r="J347" s="19" t="s">
        <v>23201</v>
      </c>
      <c r="K347" s="19"/>
      <c r="L347" s="24"/>
      <c r="M347" s="19" t="s">
        <v>23140</v>
      </c>
      <c r="N347" s="19" t="s">
        <v>23140</v>
      </c>
    </row>
    <row r="348" spans="1:14" ht="12.75">
      <c r="A348" s="19" t="s">
        <v>23766</v>
      </c>
      <c r="B348" s="19" t="s">
        <v>23592</v>
      </c>
      <c r="C348" s="85">
        <v>45413</v>
      </c>
      <c r="D348" s="19" t="s">
        <v>17440</v>
      </c>
      <c r="E348" s="19" t="s">
        <v>17438</v>
      </c>
      <c r="F348" s="19" t="s">
        <v>17439</v>
      </c>
      <c r="G348" s="27" t="s">
        <v>23272</v>
      </c>
      <c r="H348" s="19" t="s">
        <v>23273</v>
      </c>
      <c r="I348" s="27" t="s">
        <v>23200</v>
      </c>
      <c r="J348" s="19" t="s">
        <v>23201</v>
      </c>
      <c r="K348" s="19"/>
      <c r="L348" s="24"/>
      <c r="M348" s="19" t="s">
        <v>23140</v>
      </c>
      <c r="N348" s="19" t="s">
        <v>23140</v>
      </c>
    </row>
    <row r="349" spans="1:14" ht="12.75">
      <c r="A349" s="19" t="s">
        <v>23767</v>
      </c>
      <c r="B349" s="19" t="s">
        <v>23592</v>
      </c>
      <c r="C349" s="85">
        <v>45413</v>
      </c>
      <c r="D349" s="19" t="s">
        <v>17440</v>
      </c>
      <c r="E349" s="19" t="s">
        <v>17438</v>
      </c>
      <c r="F349" s="19" t="s">
        <v>17439</v>
      </c>
      <c r="G349" s="27" t="s">
        <v>16489</v>
      </c>
      <c r="H349" s="19" t="s">
        <v>23235</v>
      </c>
      <c r="I349" s="27" t="s">
        <v>23220</v>
      </c>
      <c r="J349" s="19" t="s">
        <v>23221</v>
      </c>
      <c r="K349" s="19"/>
      <c r="L349" s="24"/>
      <c r="M349" s="19" t="s">
        <v>23140</v>
      </c>
      <c r="N349" s="19" t="s">
        <v>23140</v>
      </c>
    </row>
    <row r="350" spans="1:14" ht="12.75">
      <c r="A350" s="19" t="s">
        <v>23768</v>
      </c>
      <c r="B350" s="19" t="s">
        <v>23592</v>
      </c>
      <c r="C350" s="85">
        <v>45413</v>
      </c>
      <c r="D350" s="19" t="s">
        <v>17440</v>
      </c>
      <c r="E350" s="19" t="s">
        <v>17438</v>
      </c>
      <c r="F350" s="19" t="s">
        <v>17439</v>
      </c>
      <c r="G350" s="27" t="s">
        <v>23220</v>
      </c>
      <c r="H350" s="19" t="s">
        <v>23221</v>
      </c>
      <c r="I350" s="27" t="s">
        <v>23200</v>
      </c>
      <c r="J350" s="19" t="s">
        <v>23201</v>
      </c>
      <c r="K350" s="19"/>
      <c r="L350" s="24"/>
      <c r="M350" s="19" t="s">
        <v>23140</v>
      </c>
      <c r="N350" s="19" t="s">
        <v>23140</v>
      </c>
    </row>
    <row r="351" spans="1:14" ht="12.75">
      <c r="A351" s="19" t="s">
        <v>23769</v>
      </c>
      <c r="B351" s="19" t="s">
        <v>23592</v>
      </c>
      <c r="C351" s="85">
        <v>45413</v>
      </c>
      <c r="D351" s="19" t="s">
        <v>17440</v>
      </c>
      <c r="E351" s="19" t="s">
        <v>17438</v>
      </c>
      <c r="F351" s="19" t="s">
        <v>17439</v>
      </c>
      <c r="G351" s="27" t="s">
        <v>23227</v>
      </c>
      <c r="H351" s="19" t="s">
        <v>23228</v>
      </c>
      <c r="I351" s="27" t="s">
        <v>23200</v>
      </c>
      <c r="J351" s="19" t="s">
        <v>23201</v>
      </c>
      <c r="K351" s="19"/>
      <c r="L351" s="24"/>
      <c r="M351" s="19" t="s">
        <v>23140</v>
      </c>
      <c r="N351" s="19" t="s">
        <v>23140</v>
      </c>
    </row>
    <row r="352" spans="1:14" ht="12.75">
      <c r="A352" s="19" t="s">
        <v>23770</v>
      </c>
      <c r="B352" s="19" t="s">
        <v>23592</v>
      </c>
      <c r="C352" s="85">
        <v>45413</v>
      </c>
      <c r="D352" s="19" t="s">
        <v>17440</v>
      </c>
      <c r="E352" s="19" t="s">
        <v>17438</v>
      </c>
      <c r="F352" s="19" t="s">
        <v>17439</v>
      </c>
      <c r="G352" s="27" t="s">
        <v>23200</v>
      </c>
      <c r="H352" s="19" t="s">
        <v>23201</v>
      </c>
      <c r="I352" s="27" t="s">
        <v>23649</v>
      </c>
      <c r="J352" s="19" t="s">
        <v>23650</v>
      </c>
      <c r="K352" s="19"/>
      <c r="L352" s="24"/>
      <c r="M352" s="19" t="s">
        <v>23140</v>
      </c>
      <c r="N352" s="19" t="s">
        <v>23140</v>
      </c>
    </row>
    <row r="353" spans="1:14" ht="12.75">
      <c r="A353" s="19" t="s">
        <v>23771</v>
      </c>
      <c r="B353" s="19" t="s">
        <v>23592</v>
      </c>
      <c r="C353" s="85">
        <v>45432</v>
      </c>
      <c r="D353" s="19" t="s">
        <v>17435</v>
      </c>
      <c r="E353" s="19" t="s">
        <v>17436</v>
      </c>
      <c r="F353" s="19" t="s">
        <v>17437</v>
      </c>
      <c r="G353" s="27" t="s">
        <v>23200</v>
      </c>
      <c r="H353" s="19" t="s">
        <v>23201</v>
      </c>
      <c r="I353" s="19"/>
      <c r="J353" s="27" t="s">
        <v>1324</v>
      </c>
      <c r="K353" s="19"/>
      <c r="L353" s="24"/>
      <c r="M353" s="19" t="s">
        <v>23140</v>
      </c>
      <c r="N353" s="19"/>
    </row>
    <row r="354" spans="1:14" ht="12.75">
      <c r="A354" s="19" t="s">
        <v>23772</v>
      </c>
      <c r="B354" s="19" t="s">
        <v>23754</v>
      </c>
      <c r="C354" s="85">
        <v>45421</v>
      </c>
      <c r="D354" s="19" t="s">
        <v>17428</v>
      </c>
      <c r="E354" s="19" t="s">
        <v>17426</v>
      </c>
      <c r="F354" s="19" t="s">
        <v>17427</v>
      </c>
      <c r="G354" s="27" t="s">
        <v>23200</v>
      </c>
      <c r="H354" s="19" t="s">
        <v>23201</v>
      </c>
      <c r="I354" s="19"/>
      <c r="J354" s="27" t="s">
        <v>1324</v>
      </c>
      <c r="K354" s="19" t="s">
        <v>23773</v>
      </c>
      <c r="L354" s="24"/>
      <c r="M354" s="19" t="s">
        <v>23140</v>
      </c>
      <c r="N354" s="19"/>
    </row>
    <row r="355" spans="1:14" ht="12.75">
      <c r="A355" s="19" t="s">
        <v>23774</v>
      </c>
      <c r="B355" s="19" t="s">
        <v>23754</v>
      </c>
      <c r="C355" s="85">
        <v>45422</v>
      </c>
      <c r="D355" s="19" t="s">
        <v>17428</v>
      </c>
      <c r="E355" s="19" t="s">
        <v>17426</v>
      </c>
      <c r="F355" s="19" t="s">
        <v>17427</v>
      </c>
      <c r="G355" s="27" t="s">
        <v>23200</v>
      </c>
      <c r="H355" s="19" t="s">
        <v>23201</v>
      </c>
      <c r="I355" s="19"/>
      <c r="J355" s="27" t="s">
        <v>1324</v>
      </c>
      <c r="K355" s="19"/>
      <c r="L355" s="24"/>
      <c r="M355" s="19" t="s">
        <v>23140</v>
      </c>
      <c r="N355" s="19"/>
    </row>
    <row r="356" spans="1:14" ht="12.75">
      <c r="A356" s="19" t="s">
        <v>23775</v>
      </c>
      <c r="B356" s="19" t="s">
        <v>23754</v>
      </c>
      <c r="C356" s="85">
        <v>45433</v>
      </c>
      <c r="D356" s="19" t="s">
        <v>17428</v>
      </c>
      <c r="E356" s="19" t="s">
        <v>17426</v>
      </c>
      <c r="F356" s="19" t="s">
        <v>17427</v>
      </c>
      <c r="G356" s="27" t="s">
        <v>23200</v>
      </c>
      <c r="H356" s="19" t="s">
        <v>23201</v>
      </c>
      <c r="I356" s="19"/>
      <c r="J356" s="27" t="s">
        <v>1324</v>
      </c>
      <c r="K356" s="19"/>
      <c r="L356" s="24"/>
      <c r="M356" s="19" t="s">
        <v>23140</v>
      </c>
      <c r="N356" s="19"/>
    </row>
    <row r="357" spans="1:14" ht="12.75">
      <c r="A357" s="19" t="s">
        <v>23776</v>
      </c>
      <c r="B357" s="19" t="s">
        <v>23754</v>
      </c>
      <c r="C357" s="85">
        <v>45435</v>
      </c>
      <c r="D357" s="19" t="s">
        <v>17428</v>
      </c>
      <c r="E357" s="19" t="s">
        <v>17426</v>
      </c>
      <c r="F357" s="19" t="s">
        <v>17427</v>
      </c>
      <c r="G357" s="27" t="s">
        <v>23200</v>
      </c>
      <c r="H357" s="19" t="s">
        <v>23201</v>
      </c>
      <c r="I357" s="19"/>
      <c r="J357" s="27" t="s">
        <v>1324</v>
      </c>
      <c r="K357" s="19"/>
      <c r="L357" s="24"/>
      <c r="M357" s="19" t="s">
        <v>23140</v>
      </c>
      <c r="N357" s="19"/>
    </row>
    <row r="358" spans="1:14" ht="12.75">
      <c r="A358" s="19" t="s">
        <v>23777</v>
      </c>
      <c r="B358" s="19" t="s">
        <v>23778</v>
      </c>
      <c r="C358" s="85">
        <v>45450</v>
      </c>
      <c r="D358" s="19" t="s">
        <v>17428</v>
      </c>
      <c r="E358" s="19" t="s">
        <v>17426</v>
      </c>
      <c r="F358" s="19" t="s">
        <v>17427</v>
      </c>
      <c r="G358" s="27" t="s">
        <v>23200</v>
      </c>
      <c r="H358" s="19" t="s">
        <v>23201</v>
      </c>
      <c r="I358" s="19"/>
      <c r="J358" s="27" t="s">
        <v>1324</v>
      </c>
      <c r="K358" s="19"/>
      <c r="L358" s="24"/>
      <c r="M358" s="19" t="s">
        <v>23140</v>
      </c>
      <c r="N358" s="19"/>
    </row>
    <row r="359" spans="1:14" ht="12.75">
      <c r="A359" s="19" t="s">
        <v>23779</v>
      </c>
      <c r="B359" s="19" t="s">
        <v>23778</v>
      </c>
      <c r="C359" s="85">
        <v>45453</v>
      </c>
      <c r="D359" s="19" t="s">
        <v>17428</v>
      </c>
      <c r="E359" s="19" t="s">
        <v>17426</v>
      </c>
      <c r="F359" s="19" t="s">
        <v>17427</v>
      </c>
      <c r="G359" s="27" t="s">
        <v>23200</v>
      </c>
      <c r="H359" s="19" t="s">
        <v>23201</v>
      </c>
      <c r="I359" s="19"/>
      <c r="J359" s="27" t="s">
        <v>1324</v>
      </c>
      <c r="K359" s="19"/>
      <c r="L359" s="24"/>
      <c r="M359" s="19" t="s">
        <v>23140</v>
      </c>
      <c r="N359" s="19"/>
    </row>
    <row r="360" spans="1:14" ht="12.75">
      <c r="A360" s="19" t="s">
        <v>23780</v>
      </c>
      <c r="B360" s="19" t="s">
        <v>23778</v>
      </c>
      <c r="C360" s="85">
        <v>45455</v>
      </c>
      <c r="D360" s="19" t="s">
        <v>17428</v>
      </c>
      <c r="E360" s="19" t="s">
        <v>17426</v>
      </c>
      <c r="F360" s="19" t="s">
        <v>17427</v>
      </c>
      <c r="G360" s="27" t="s">
        <v>23200</v>
      </c>
      <c r="H360" s="19" t="s">
        <v>23201</v>
      </c>
      <c r="I360" s="19"/>
      <c r="J360" s="27" t="s">
        <v>1324</v>
      </c>
      <c r="K360" s="19"/>
      <c r="L360" s="24"/>
      <c r="M360" s="19" t="s">
        <v>23140</v>
      </c>
      <c r="N360" s="19"/>
    </row>
    <row r="361" spans="1:14" ht="12.75">
      <c r="A361" s="19" t="s">
        <v>23781</v>
      </c>
      <c r="B361" s="19" t="s">
        <v>23778</v>
      </c>
      <c r="C361" s="85">
        <v>45454</v>
      </c>
      <c r="D361" s="19" t="s">
        <v>17440</v>
      </c>
      <c r="E361" s="19" t="s">
        <v>17438</v>
      </c>
      <c r="F361" s="19" t="s">
        <v>17439</v>
      </c>
      <c r="G361" s="27" t="s">
        <v>23200</v>
      </c>
      <c r="H361" s="19" t="s">
        <v>23201</v>
      </c>
      <c r="I361" s="27" t="s">
        <v>23220</v>
      </c>
      <c r="J361" s="19" t="s">
        <v>23221</v>
      </c>
      <c r="K361" s="19"/>
      <c r="L361" s="24">
        <v>45456.455138888887</v>
      </c>
      <c r="M361" s="19" t="s">
        <v>23140</v>
      </c>
      <c r="N361" s="19" t="s">
        <v>23140</v>
      </c>
    </row>
    <row r="362" spans="1:14" ht="12.75">
      <c r="A362" s="19" t="s">
        <v>23782</v>
      </c>
      <c r="B362" s="19" t="s">
        <v>23778</v>
      </c>
      <c r="C362" s="85">
        <v>45457</v>
      </c>
      <c r="D362" s="19" t="s">
        <v>17440</v>
      </c>
      <c r="E362" s="19" t="s">
        <v>17438</v>
      </c>
      <c r="F362" s="19" t="s">
        <v>17439</v>
      </c>
      <c r="G362" s="27" t="s">
        <v>23200</v>
      </c>
      <c r="H362" s="19" t="s">
        <v>23201</v>
      </c>
      <c r="I362" s="27" t="s">
        <v>23220</v>
      </c>
      <c r="J362" s="19" t="s">
        <v>23221</v>
      </c>
      <c r="K362" s="19"/>
      <c r="L362" s="24">
        <v>45457.634594907409</v>
      </c>
      <c r="M362" s="19" t="s">
        <v>23140</v>
      </c>
      <c r="N362" s="19" t="s">
        <v>23140</v>
      </c>
    </row>
    <row r="363" spans="1:14" ht="12.75">
      <c r="A363" s="19" t="s">
        <v>23783</v>
      </c>
      <c r="B363" s="19"/>
      <c r="C363" s="85">
        <v>45476</v>
      </c>
      <c r="D363" s="19" t="s">
        <v>17428</v>
      </c>
      <c r="E363" s="19" t="s">
        <v>17426</v>
      </c>
      <c r="F363" s="19" t="s">
        <v>17427</v>
      </c>
      <c r="G363" s="27" t="s">
        <v>23784</v>
      </c>
      <c r="H363" s="19" t="s">
        <v>23785</v>
      </c>
      <c r="I363" s="19"/>
      <c r="J363" s="27" t="s">
        <v>1324</v>
      </c>
      <c r="K363" s="19" t="s">
        <v>23786</v>
      </c>
      <c r="L363" s="24"/>
      <c r="M363" s="19" t="s">
        <v>23140</v>
      </c>
      <c r="N363" s="19"/>
    </row>
    <row r="364" spans="1:14" ht="12.75">
      <c r="A364" s="19" t="s">
        <v>23787</v>
      </c>
      <c r="B364" s="19"/>
      <c r="C364" s="85">
        <v>45477</v>
      </c>
      <c r="D364" s="19" t="s">
        <v>17440</v>
      </c>
      <c r="E364" s="19" t="s">
        <v>17438</v>
      </c>
      <c r="F364" s="19" t="s">
        <v>17439</v>
      </c>
      <c r="G364" s="27" t="s">
        <v>23784</v>
      </c>
      <c r="H364" s="19" t="s">
        <v>23785</v>
      </c>
      <c r="I364" s="27" t="s">
        <v>23788</v>
      </c>
      <c r="J364" s="19" t="s">
        <v>23789</v>
      </c>
      <c r="K364" s="19"/>
      <c r="L364" s="24"/>
      <c r="M364" s="19" t="s">
        <v>23140</v>
      </c>
      <c r="N364" s="19" t="s">
        <v>23140</v>
      </c>
    </row>
    <row r="365" spans="1:14" ht="12.75">
      <c r="A365" s="19" t="s">
        <v>23790</v>
      </c>
      <c r="B365" s="19"/>
      <c r="C365" s="85">
        <v>45481</v>
      </c>
      <c r="D365" s="19" t="s">
        <v>17435</v>
      </c>
      <c r="E365" s="19" t="s">
        <v>17433</v>
      </c>
      <c r="F365" s="19" t="s">
        <v>17434</v>
      </c>
      <c r="G365" s="27" t="s">
        <v>23788</v>
      </c>
      <c r="H365" s="19" t="s">
        <v>23789</v>
      </c>
      <c r="I365" s="19"/>
      <c r="J365" s="27" t="s">
        <v>1324</v>
      </c>
      <c r="K365" s="19" t="s">
        <v>23791</v>
      </c>
      <c r="L365" s="24">
        <v>45482.444826388892</v>
      </c>
      <c r="M365" s="19" t="s">
        <v>23140</v>
      </c>
      <c r="N365" s="19"/>
    </row>
    <row r="366" spans="1:14" ht="12.75">
      <c r="A366" s="19" t="s">
        <v>23792</v>
      </c>
      <c r="B366" s="19"/>
      <c r="C366" s="85">
        <v>45481</v>
      </c>
      <c r="D366" s="19" t="s">
        <v>17435</v>
      </c>
      <c r="E366" s="19" t="s">
        <v>17433</v>
      </c>
      <c r="F366" s="19" t="s">
        <v>17434</v>
      </c>
      <c r="G366" s="27" t="s">
        <v>23788</v>
      </c>
      <c r="H366" s="19" t="s">
        <v>23789</v>
      </c>
      <c r="I366" s="19"/>
      <c r="J366" s="27" t="s">
        <v>1324</v>
      </c>
      <c r="K366" s="19" t="s">
        <v>23793</v>
      </c>
      <c r="L366" s="24">
        <v>45482.45784722222</v>
      </c>
      <c r="M366" s="19" t="s">
        <v>23140</v>
      </c>
      <c r="N366" s="19"/>
    </row>
    <row r="367" spans="1:14" ht="12.75">
      <c r="A367" s="27" t="s">
        <v>23794</v>
      </c>
      <c r="B367" s="19"/>
      <c r="C367" s="85">
        <v>45483</v>
      </c>
      <c r="D367" s="19" t="s">
        <v>17440</v>
      </c>
      <c r="E367" s="19" t="s">
        <v>17438</v>
      </c>
      <c r="F367" s="19" t="s">
        <v>17439</v>
      </c>
      <c r="G367" s="27" t="s">
        <v>23784</v>
      </c>
      <c r="H367" s="19" t="s">
        <v>23785</v>
      </c>
      <c r="I367" s="27" t="s">
        <v>23788</v>
      </c>
      <c r="J367" s="19" t="s">
        <v>23789</v>
      </c>
      <c r="K367" s="19"/>
      <c r="L367" s="24"/>
      <c r="M367" s="19" t="s">
        <v>23140</v>
      </c>
      <c r="N367" s="19" t="s">
        <v>23140</v>
      </c>
    </row>
    <row r="368" spans="1:14" ht="12.75">
      <c r="A368" s="19" t="s">
        <v>23795</v>
      </c>
      <c r="B368" s="19"/>
      <c r="C368" s="85">
        <v>45483</v>
      </c>
      <c r="D368" s="19" t="s">
        <v>17435</v>
      </c>
      <c r="E368" s="19" t="s">
        <v>17433</v>
      </c>
      <c r="F368" s="19" t="s">
        <v>17434</v>
      </c>
      <c r="G368" s="27" t="s">
        <v>23788</v>
      </c>
      <c r="H368" s="19" t="s">
        <v>23789</v>
      </c>
      <c r="I368" s="19"/>
      <c r="J368" s="27" t="s">
        <v>1324</v>
      </c>
      <c r="K368" s="19" t="s">
        <v>23796</v>
      </c>
      <c r="L368" s="24">
        <v>45485.595879629633</v>
      </c>
      <c r="M368" s="19" t="s">
        <v>23140</v>
      </c>
      <c r="N368" s="19"/>
    </row>
    <row r="369" spans="1:14" ht="12.75">
      <c r="A369" s="19" t="s">
        <v>23797</v>
      </c>
      <c r="B369" s="19"/>
      <c r="C369" s="85">
        <v>45483</v>
      </c>
      <c r="D369" s="19" t="s">
        <v>17435</v>
      </c>
      <c r="E369" s="19" t="s">
        <v>17433</v>
      </c>
      <c r="F369" s="19" t="s">
        <v>17434</v>
      </c>
      <c r="G369" s="27" t="s">
        <v>23788</v>
      </c>
      <c r="H369" s="19" t="s">
        <v>23789</v>
      </c>
      <c r="I369" s="19"/>
      <c r="J369" s="27" t="s">
        <v>1324</v>
      </c>
      <c r="K369" s="19" t="s">
        <v>23798</v>
      </c>
      <c r="L369" s="24">
        <v>45485.607106481482</v>
      </c>
      <c r="M369" s="19" t="s">
        <v>23140</v>
      </c>
      <c r="N369" s="19"/>
    </row>
    <row r="370" spans="1:14" ht="12.75">
      <c r="A370" s="19" t="s">
        <v>23799</v>
      </c>
      <c r="B370" s="19"/>
      <c r="C370" s="85">
        <v>45484</v>
      </c>
      <c r="D370" s="19" t="s">
        <v>17435</v>
      </c>
      <c r="E370" s="19" t="s">
        <v>17433</v>
      </c>
      <c r="F370" s="19" t="s">
        <v>17434</v>
      </c>
      <c r="G370" s="27" t="s">
        <v>23788</v>
      </c>
      <c r="H370" s="19" t="s">
        <v>23789</v>
      </c>
      <c r="I370" s="19"/>
      <c r="J370" s="27" t="s">
        <v>1324</v>
      </c>
      <c r="K370" s="19" t="s">
        <v>23800</v>
      </c>
      <c r="L370" s="24">
        <v>45488.640497685185</v>
      </c>
      <c r="M370" s="19" t="s">
        <v>23140</v>
      </c>
      <c r="N370" s="19"/>
    </row>
    <row r="371" spans="1:14" ht="12.75">
      <c r="A371" s="19" t="s">
        <v>23801</v>
      </c>
      <c r="B371" s="19" t="s">
        <v>23754</v>
      </c>
      <c r="C371" s="85">
        <v>45495</v>
      </c>
      <c r="D371" s="19" t="s">
        <v>17435</v>
      </c>
      <c r="E371" s="19" t="s">
        <v>17436</v>
      </c>
      <c r="F371" s="19" t="s">
        <v>17437</v>
      </c>
      <c r="G371" s="27" t="s">
        <v>23200</v>
      </c>
      <c r="H371" s="19" t="s">
        <v>23201</v>
      </c>
      <c r="I371" s="19"/>
      <c r="J371" s="27" t="s">
        <v>1324</v>
      </c>
      <c r="K371" s="19" t="s">
        <v>23802</v>
      </c>
      <c r="L371" s="24">
        <v>45495.769791666666</v>
      </c>
      <c r="M371" s="19" t="s">
        <v>23140</v>
      </c>
      <c r="N371" s="19"/>
    </row>
    <row r="372" spans="1:14" ht="12.75">
      <c r="A372" s="19" t="s">
        <v>23803</v>
      </c>
      <c r="B372" s="19" t="s">
        <v>23778</v>
      </c>
      <c r="C372" s="85">
        <v>45495</v>
      </c>
      <c r="D372" s="19" t="s">
        <v>17435</v>
      </c>
      <c r="E372" s="19" t="s">
        <v>17436</v>
      </c>
      <c r="F372" s="19" t="s">
        <v>17437</v>
      </c>
      <c r="G372" s="27" t="s">
        <v>23200</v>
      </c>
      <c r="H372" s="19" t="s">
        <v>23201</v>
      </c>
      <c r="I372" s="19"/>
      <c r="J372" s="27" t="s">
        <v>1324</v>
      </c>
      <c r="K372" s="19" t="s">
        <v>23804</v>
      </c>
      <c r="L372" s="24">
        <v>45495.784189814818</v>
      </c>
      <c r="M372" s="19" t="s">
        <v>23140</v>
      </c>
      <c r="N372" s="19"/>
    </row>
    <row r="373" spans="1:14" ht="12.75">
      <c r="A373" s="19" t="s">
        <v>23805</v>
      </c>
      <c r="B373" s="19" t="s">
        <v>23778</v>
      </c>
      <c r="C373" s="85">
        <v>45497</v>
      </c>
      <c r="D373" s="19" t="s">
        <v>17435</v>
      </c>
      <c r="E373" s="19" t="s">
        <v>17436</v>
      </c>
      <c r="F373" s="19" t="s">
        <v>17437</v>
      </c>
      <c r="G373" s="27" t="s">
        <v>23200</v>
      </c>
      <c r="H373" s="19" t="s">
        <v>23201</v>
      </c>
      <c r="I373" s="19"/>
      <c r="J373" s="27" t="s">
        <v>1324</v>
      </c>
      <c r="K373" s="19" t="s">
        <v>23806</v>
      </c>
      <c r="L373" s="24">
        <v>45497.46671296296</v>
      </c>
      <c r="M373" s="19" t="s">
        <v>23140</v>
      </c>
      <c r="N373" s="19"/>
    </row>
    <row r="374" spans="1:14" ht="12.75">
      <c r="A374" s="19" t="s">
        <v>23807</v>
      </c>
      <c r="B374" s="19"/>
      <c r="C374" s="85">
        <v>45526</v>
      </c>
      <c r="D374" s="19" t="s">
        <v>17435</v>
      </c>
      <c r="E374" s="19" t="s">
        <v>17436</v>
      </c>
      <c r="F374" s="19" t="s">
        <v>17437</v>
      </c>
      <c r="G374" s="27" t="s">
        <v>23784</v>
      </c>
      <c r="H374" s="19" t="s">
        <v>23785</v>
      </c>
      <c r="I374" s="19"/>
      <c r="J374" s="27" t="s">
        <v>1324</v>
      </c>
      <c r="K374" s="19" t="s">
        <v>23808</v>
      </c>
      <c r="L374" s="24">
        <v>45526.473912037036</v>
      </c>
      <c r="M374" s="19" t="s">
        <v>23140</v>
      </c>
      <c r="N374" s="19"/>
    </row>
    <row r="375" spans="1:14" ht="12.75">
      <c r="A375" s="19" t="s">
        <v>23809</v>
      </c>
      <c r="B375" s="19" t="s">
        <v>23754</v>
      </c>
      <c r="C375" s="85">
        <v>45423</v>
      </c>
      <c r="D375" s="19" t="s">
        <v>17440</v>
      </c>
      <c r="E375" s="19" t="s">
        <v>17438</v>
      </c>
      <c r="F375" s="19" t="s">
        <v>17439</v>
      </c>
      <c r="G375" s="27" t="s">
        <v>23200</v>
      </c>
      <c r="H375" s="19" t="s">
        <v>23201</v>
      </c>
      <c r="I375" s="27" t="s">
        <v>16489</v>
      </c>
      <c r="J375" s="19" t="s">
        <v>23235</v>
      </c>
      <c r="K375" s="19"/>
      <c r="L375" s="24"/>
      <c r="M375" s="19" t="s">
        <v>23140</v>
      </c>
      <c r="N375" s="19" t="s">
        <v>23140</v>
      </c>
    </row>
    <row r="376" spans="1:14" ht="12.75">
      <c r="A376" s="19" t="s">
        <v>23810</v>
      </c>
      <c r="B376" s="19" t="s">
        <v>23811</v>
      </c>
      <c r="C376" s="85">
        <v>45604</v>
      </c>
      <c r="D376" s="19" t="s">
        <v>17440</v>
      </c>
      <c r="E376" s="19" t="s">
        <v>17438</v>
      </c>
      <c r="F376" s="19" t="s">
        <v>17439</v>
      </c>
      <c r="G376" s="27" t="s">
        <v>23200</v>
      </c>
      <c r="H376" s="19" t="s">
        <v>23201</v>
      </c>
      <c r="I376" s="27" t="s">
        <v>23220</v>
      </c>
      <c r="J376" s="19" t="s">
        <v>23221</v>
      </c>
      <c r="K376" s="19"/>
      <c r="L376" s="24">
        <v>45604.634212962963</v>
      </c>
      <c r="M376" s="19" t="s">
        <v>23140</v>
      </c>
      <c r="N376" s="19" t="s">
        <v>23140</v>
      </c>
    </row>
    <row r="377" spans="1:14" ht="12.75">
      <c r="A377" s="19" t="s">
        <v>23812</v>
      </c>
      <c r="B377" s="19"/>
      <c r="C377" s="85">
        <v>45677</v>
      </c>
      <c r="D377" s="19" t="s">
        <v>17428</v>
      </c>
      <c r="E377" s="19" t="s">
        <v>17426</v>
      </c>
      <c r="F377" s="19" t="s">
        <v>17427</v>
      </c>
      <c r="G377" s="19" t="s">
        <v>23171</v>
      </c>
      <c r="H377" s="19" t="s">
        <v>23813</v>
      </c>
      <c r="I377" s="19"/>
      <c r="J377" s="27" t="s">
        <v>1324</v>
      </c>
      <c r="K377" s="19" t="s">
        <v>23814</v>
      </c>
      <c r="L377" s="24"/>
      <c r="M377" s="19" t="s">
        <v>23154</v>
      </c>
      <c r="N377" s="19"/>
    </row>
    <row r="378" spans="1:14" ht="12.75">
      <c r="A378" s="19" t="s">
        <v>23815</v>
      </c>
      <c r="B378" s="19"/>
      <c r="C378" s="85">
        <v>45679</v>
      </c>
      <c r="D378" s="19" t="s">
        <v>17440</v>
      </c>
      <c r="E378" s="19" t="s">
        <v>17438</v>
      </c>
      <c r="F378" s="19" t="s">
        <v>17439</v>
      </c>
      <c r="G378" s="19" t="s">
        <v>23171</v>
      </c>
      <c r="H378" s="19" t="s">
        <v>23813</v>
      </c>
      <c r="I378" s="19" t="s">
        <v>2523</v>
      </c>
      <c r="J378" s="19" t="s">
        <v>23816</v>
      </c>
      <c r="K378" s="19" t="s">
        <v>23817</v>
      </c>
      <c r="L378" s="24">
        <v>45679.723009259258</v>
      </c>
      <c r="M378" s="19" t="s">
        <v>23140</v>
      </c>
      <c r="N378" s="19" t="s">
        <v>23154</v>
      </c>
    </row>
    <row r="379" spans="1:14" ht="12.75">
      <c r="A379" s="19" t="s">
        <v>23818</v>
      </c>
      <c r="B379" s="19"/>
      <c r="C379" s="85">
        <v>45685</v>
      </c>
      <c r="D379" s="19" t="s">
        <v>17428</v>
      </c>
      <c r="E379" s="19" t="s">
        <v>17426</v>
      </c>
      <c r="F379" s="19" t="s">
        <v>17427</v>
      </c>
      <c r="G379" s="19" t="s">
        <v>23171</v>
      </c>
      <c r="H379" s="19" t="s">
        <v>23813</v>
      </c>
      <c r="I379" s="19"/>
      <c r="J379" s="27" t="s">
        <v>1324</v>
      </c>
      <c r="K379" s="19" t="s">
        <v>23819</v>
      </c>
      <c r="L379" s="24"/>
      <c r="M379" s="19" t="s">
        <v>23140</v>
      </c>
      <c r="N379" s="19"/>
    </row>
    <row r="380" spans="1:14" ht="12.75">
      <c r="A380" s="19" t="s">
        <v>23820</v>
      </c>
      <c r="B380" s="19"/>
      <c r="C380" s="85">
        <v>45747</v>
      </c>
      <c r="D380" s="19" t="s">
        <v>17425</v>
      </c>
      <c r="E380" s="19" t="s">
        <v>17424</v>
      </c>
      <c r="F380" s="19" t="s">
        <v>17425</v>
      </c>
      <c r="G380" s="19" t="s">
        <v>23622</v>
      </c>
      <c r="H380" s="19" t="s">
        <v>23654</v>
      </c>
      <c r="I380" s="19"/>
      <c r="J380" s="27" t="s">
        <v>1324</v>
      </c>
      <c r="K380" s="19" t="s">
        <v>23821</v>
      </c>
      <c r="L380" s="24"/>
      <c r="M380" s="19" t="s">
        <v>23689</v>
      </c>
      <c r="N380" s="19"/>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O3259"/>
  <sheetViews>
    <sheetView topLeftCell="A3235" workbookViewId="0"/>
  </sheetViews>
  <sheetFormatPr defaultColWidth="12.5703125" defaultRowHeight="15.75" customHeight="1"/>
  <cols>
    <col min="5" max="5" width="48" customWidth="1"/>
    <col min="7" max="7" width="28.42578125" customWidth="1"/>
    <col min="10" max="10" width="50.5703125" customWidth="1"/>
    <col min="15" max="15" width="14.42578125" customWidth="1"/>
  </cols>
  <sheetData>
    <row r="1" spans="1:15" ht="15.75" customHeight="1">
      <c r="A1" s="52" t="s">
        <v>23822</v>
      </c>
      <c r="B1" s="52" t="s">
        <v>23823</v>
      </c>
      <c r="C1" s="52" t="s">
        <v>3</v>
      </c>
      <c r="D1" s="52" t="s">
        <v>17442</v>
      </c>
      <c r="E1" s="52" t="s">
        <v>23189</v>
      </c>
      <c r="F1" s="52" t="s">
        <v>23824</v>
      </c>
      <c r="G1" s="52" t="s">
        <v>23825</v>
      </c>
      <c r="H1" s="52" t="s">
        <v>23826</v>
      </c>
      <c r="I1" s="52" t="s">
        <v>23192</v>
      </c>
      <c r="J1" s="52" t="s">
        <v>23193</v>
      </c>
      <c r="K1" s="52" t="s">
        <v>23190</v>
      </c>
      <c r="L1" s="52" t="s">
        <v>23191</v>
      </c>
      <c r="M1" s="52" t="s">
        <v>16481</v>
      </c>
      <c r="N1" s="52" t="s">
        <v>23827</v>
      </c>
      <c r="O1" s="52" t="s">
        <v>1685</v>
      </c>
    </row>
    <row r="2" spans="1:15">
      <c r="A2" s="19" t="s">
        <v>23828</v>
      </c>
      <c r="B2" s="19" t="s">
        <v>23198</v>
      </c>
      <c r="C2" s="19" t="s">
        <v>23199</v>
      </c>
      <c r="D2" s="19" t="s">
        <v>17428</v>
      </c>
      <c r="E2" s="85">
        <v>45308</v>
      </c>
      <c r="F2" s="19" t="s">
        <v>23829</v>
      </c>
      <c r="G2" s="19" t="s">
        <v>23830</v>
      </c>
      <c r="H2" s="19">
        <v>42</v>
      </c>
      <c r="I2" s="27" t="s">
        <v>23200</v>
      </c>
      <c r="J2" s="19" t="s">
        <v>23201</v>
      </c>
      <c r="K2" s="19" t="s">
        <v>17426</v>
      </c>
      <c r="L2" s="19" t="s">
        <v>17427</v>
      </c>
      <c r="M2" s="19" t="s">
        <v>23202</v>
      </c>
      <c r="O2" s="19" t="s">
        <v>23140</v>
      </c>
    </row>
    <row r="3" spans="1:15">
      <c r="A3" s="19" t="s">
        <v>23831</v>
      </c>
      <c r="B3" s="19" t="s">
        <v>23198</v>
      </c>
      <c r="C3" s="19" t="s">
        <v>23199</v>
      </c>
      <c r="D3" s="19" t="s">
        <v>17428</v>
      </c>
      <c r="E3" s="85">
        <v>45308</v>
      </c>
      <c r="F3" s="19" t="s">
        <v>23832</v>
      </c>
      <c r="G3" s="19" t="s">
        <v>23833</v>
      </c>
      <c r="H3" s="19">
        <v>81</v>
      </c>
      <c r="I3" s="27" t="s">
        <v>23200</v>
      </c>
      <c r="J3" s="19" t="s">
        <v>23201</v>
      </c>
      <c r="K3" s="19" t="s">
        <v>17426</v>
      </c>
      <c r="L3" s="19" t="s">
        <v>17427</v>
      </c>
      <c r="M3" s="19" t="s">
        <v>23202</v>
      </c>
      <c r="O3" s="19" t="s">
        <v>23140</v>
      </c>
    </row>
    <row r="4" spans="1:15">
      <c r="A4" s="19" t="s">
        <v>23834</v>
      </c>
      <c r="B4" s="19" t="s">
        <v>23198</v>
      </c>
      <c r="C4" s="19" t="s">
        <v>23199</v>
      </c>
      <c r="D4" s="19" t="s">
        <v>17428</v>
      </c>
      <c r="E4" s="85">
        <v>45308</v>
      </c>
      <c r="F4" s="19" t="s">
        <v>23835</v>
      </c>
      <c r="G4" s="19" t="s">
        <v>23836</v>
      </c>
      <c r="H4" s="19">
        <v>128</v>
      </c>
      <c r="I4" s="27" t="s">
        <v>23200</v>
      </c>
      <c r="J4" s="19" t="s">
        <v>23201</v>
      </c>
      <c r="K4" s="19" t="s">
        <v>17426</v>
      </c>
      <c r="L4" s="19" t="s">
        <v>17427</v>
      </c>
      <c r="M4" s="19" t="s">
        <v>23202</v>
      </c>
      <c r="O4" s="19" t="s">
        <v>23140</v>
      </c>
    </row>
    <row r="5" spans="1:15">
      <c r="A5" s="19" t="s">
        <v>23837</v>
      </c>
      <c r="B5" s="19" t="s">
        <v>23198</v>
      </c>
      <c r="C5" s="19" t="s">
        <v>23199</v>
      </c>
      <c r="D5" s="19" t="s">
        <v>17428</v>
      </c>
      <c r="E5" s="85">
        <v>45308</v>
      </c>
      <c r="F5" s="19" t="s">
        <v>23838</v>
      </c>
      <c r="G5" s="19" t="s">
        <v>23839</v>
      </c>
      <c r="H5" s="19">
        <v>48</v>
      </c>
      <c r="I5" s="27" t="s">
        <v>23200</v>
      </c>
      <c r="J5" s="19" t="s">
        <v>23201</v>
      </c>
      <c r="K5" s="19" t="s">
        <v>17426</v>
      </c>
      <c r="L5" s="19" t="s">
        <v>17427</v>
      </c>
      <c r="M5" s="19" t="s">
        <v>23202</v>
      </c>
      <c r="O5" s="19" t="s">
        <v>23140</v>
      </c>
    </row>
    <row r="6" spans="1:15">
      <c r="A6" s="19" t="s">
        <v>23840</v>
      </c>
      <c r="B6" s="19" t="s">
        <v>23198</v>
      </c>
      <c r="C6" s="19" t="s">
        <v>23199</v>
      </c>
      <c r="D6" s="19" t="s">
        <v>17428</v>
      </c>
      <c r="E6" s="85">
        <v>45308</v>
      </c>
      <c r="F6" s="19" t="s">
        <v>23841</v>
      </c>
      <c r="G6" s="19" t="s">
        <v>23842</v>
      </c>
      <c r="H6" s="19">
        <v>17</v>
      </c>
      <c r="I6" s="27" t="s">
        <v>23200</v>
      </c>
      <c r="J6" s="19" t="s">
        <v>23201</v>
      </c>
      <c r="K6" s="19" t="s">
        <v>17426</v>
      </c>
      <c r="L6" s="19" t="s">
        <v>17427</v>
      </c>
      <c r="M6" s="19" t="s">
        <v>23202</v>
      </c>
      <c r="N6" s="19"/>
      <c r="O6" s="19" t="s">
        <v>23140</v>
      </c>
    </row>
    <row r="7" spans="1:15">
      <c r="A7" s="19" t="s">
        <v>23843</v>
      </c>
      <c r="B7" s="19" t="s">
        <v>23198</v>
      </c>
      <c r="C7" s="19" t="s">
        <v>23199</v>
      </c>
      <c r="D7" s="19" t="s">
        <v>17428</v>
      </c>
      <c r="E7" s="85">
        <v>45308</v>
      </c>
      <c r="F7" s="19" t="s">
        <v>23844</v>
      </c>
      <c r="G7" s="19" t="s">
        <v>23845</v>
      </c>
      <c r="H7" s="19">
        <v>6</v>
      </c>
      <c r="I7" s="27" t="s">
        <v>23200</v>
      </c>
      <c r="J7" s="19" t="s">
        <v>23201</v>
      </c>
      <c r="K7" s="19" t="s">
        <v>17426</v>
      </c>
      <c r="L7" s="19" t="s">
        <v>17427</v>
      </c>
      <c r="M7" s="19" t="s">
        <v>23202</v>
      </c>
      <c r="O7" s="19" t="s">
        <v>23140</v>
      </c>
    </row>
    <row r="8" spans="1:15">
      <c r="A8" s="19" t="s">
        <v>23846</v>
      </c>
      <c r="B8" s="19" t="s">
        <v>23198</v>
      </c>
      <c r="C8" s="19" t="s">
        <v>23199</v>
      </c>
      <c r="D8" s="19" t="s">
        <v>17428</v>
      </c>
      <c r="E8" s="85">
        <v>45308</v>
      </c>
      <c r="F8" s="19" t="s">
        <v>23847</v>
      </c>
      <c r="G8" s="19" t="s">
        <v>23848</v>
      </c>
      <c r="H8" s="19">
        <v>25</v>
      </c>
      <c r="I8" s="27" t="s">
        <v>23200</v>
      </c>
      <c r="J8" s="19" t="s">
        <v>23201</v>
      </c>
      <c r="K8" s="19" t="s">
        <v>17426</v>
      </c>
      <c r="L8" s="19" t="s">
        <v>17427</v>
      </c>
      <c r="M8" s="19" t="s">
        <v>23202</v>
      </c>
      <c r="O8" s="19" t="s">
        <v>23140</v>
      </c>
    </row>
    <row r="9" spans="1:15">
      <c r="A9" s="19" t="s">
        <v>23849</v>
      </c>
      <c r="B9" s="19" t="s">
        <v>23198</v>
      </c>
      <c r="C9" s="19" t="s">
        <v>23199</v>
      </c>
      <c r="D9" s="19" t="s">
        <v>17428</v>
      </c>
      <c r="E9" s="85">
        <v>45308</v>
      </c>
      <c r="F9" s="19" t="s">
        <v>23850</v>
      </c>
      <c r="G9" s="19" t="s">
        <v>23851</v>
      </c>
      <c r="H9" s="19">
        <v>21</v>
      </c>
      <c r="I9" s="27" t="s">
        <v>23200</v>
      </c>
      <c r="J9" s="19" t="s">
        <v>23201</v>
      </c>
      <c r="K9" s="19" t="s">
        <v>17426</v>
      </c>
      <c r="L9" s="19" t="s">
        <v>17427</v>
      </c>
      <c r="M9" s="19" t="s">
        <v>23202</v>
      </c>
      <c r="N9" s="19"/>
      <c r="O9" s="19" t="s">
        <v>23140</v>
      </c>
    </row>
    <row r="10" spans="1:15">
      <c r="A10" s="19" t="s">
        <v>23852</v>
      </c>
      <c r="B10" s="19" t="s">
        <v>23198</v>
      </c>
      <c r="C10" s="19" t="s">
        <v>23199</v>
      </c>
      <c r="D10" s="19" t="s">
        <v>17428</v>
      </c>
      <c r="E10" s="85">
        <v>45308</v>
      </c>
      <c r="F10" s="19" t="s">
        <v>23853</v>
      </c>
      <c r="G10" s="19" t="s">
        <v>23854</v>
      </c>
      <c r="H10" s="19">
        <v>106</v>
      </c>
      <c r="I10" s="27" t="s">
        <v>23200</v>
      </c>
      <c r="J10" s="19" t="s">
        <v>23201</v>
      </c>
      <c r="K10" s="19" t="s">
        <v>17426</v>
      </c>
      <c r="L10" s="19" t="s">
        <v>17427</v>
      </c>
      <c r="M10" s="19" t="s">
        <v>23202</v>
      </c>
      <c r="N10" s="19"/>
      <c r="O10" s="19" t="s">
        <v>23140</v>
      </c>
    </row>
    <row r="11" spans="1:15">
      <c r="A11" s="19" t="s">
        <v>23855</v>
      </c>
      <c r="B11" s="19" t="s">
        <v>23198</v>
      </c>
      <c r="C11" s="19" t="s">
        <v>23199</v>
      </c>
      <c r="D11" s="19" t="s">
        <v>17428</v>
      </c>
      <c r="E11" s="85">
        <v>45308</v>
      </c>
      <c r="F11" s="19" t="s">
        <v>23856</v>
      </c>
      <c r="G11" s="19" t="s">
        <v>23857</v>
      </c>
      <c r="H11" s="19">
        <v>9</v>
      </c>
      <c r="I11" s="27" t="s">
        <v>23200</v>
      </c>
      <c r="J11" s="19" t="s">
        <v>23201</v>
      </c>
      <c r="K11" s="19" t="s">
        <v>17426</v>
      </c>
      <c r="L11" s="19" t="s">
        <v>17427</v>
      </c>
      <c r="M11" s="19" t="s">
        <v>23202</v>
      </c>
      <c r="O11" s="19" t="s">
        <v>23140</v>
      </c>
    </row>
    <row r="12" spans="1:15">
      <c r="A12" s="19" t="s">
        <v>23858</v>
      </c>
      <c r="B12" s="19" t="s">
        <v>23198</v>
      </c>
      <c r="C12" s="19" t="s">
        <v>23199</v>
      </c>
      <c r="D12" s="19" t="s">
        <v>17428</v>
      </c>
      <c r="E12" s="85">
        <v>45308</v>
      </c>
      <c r="F12" s="19" t="s">
        <v>23859</v>
      </c>
      <c r="G12" s="19" t="s">
        <v>23860</v>
      </c>
      <c r="H12" s="19">
        <v>215</v>
      </c>
      <c r="I12" s="27" t="s">
        <v>23200</v>
      </c>
      <c r="J12" s="19" t="s">
        <v>23201</v>
      </c>
      <c r="K12" s="19" t="s">
        <v>17426</v>
      </c>
      <c r="L12" s="19" t="s">
        <v>17427</v>
      </c>
      <c r="M12" s="19" t="s">
        <v>23202</v>
      </c>
      <c r="O12" s="19" t="s">
        <v>23140</v>
      </c>
    </row>
    <row r="13" spans="1:15">
      <c r="A13" s="19" t="s">
        <v>23861</v>
      </c>
      <c r="B13" s="19" t="s">
        <v>23198</v>
      </c>
      <c r="C13" s="19" t="s">
        <v>23199</v>
      </c>
      <c r="D13" s="19" t="s">
        <v>17428</v>
      </c>
      <c r="E13" s="85">
        <v>45308</v>
      </c>
      <c r="F13" s="19" t="s">
        <v>23862</v>
      </c>
      <c r="G13" s="19" t="s">
        <v>23863</v>
      </c>
      <c r="H13" s="19">
        <v>215</v>
      </c>
      <c r="I13" s="27" t="s">
        <v>23200</v>
      </c>
      <c r="J13" s="19" t="s">
        <v>23201</v>
      </c>
      <c r="K13" s="19" t="s">
        <v>17426</v>
      </c>
      <c r="L13" s="19" t="s">
        <v>17427</v>
      </c>
      <c r="M13" s="19" t="s">
        <v>23202</v>
      </c>
      <c r="N13" s="19"/>
      <c r="O13" s="19" t="s">
        <v>23140</v>
      </c>
    </row>
    <row r="14" spans="1:15">
      <c r="A14" s="19" t="s">
        <v>23864</v>
      </c>
      <c r="B14" s="19" t="s">
        <v>23198</v>
      </c>
      <c r="C14" s="19" t="s">
        <v>23199</v>
      </c>
      <c r="D14" s="19" t="s">
        <v>17428</v>
      </c>
      <c r="E14" s="85">
        <v>45308</v>
      </c>
      <c r="F14" s="19" t="s">
        <v>23865</v>
      </c>
      <c r="G14" s="19" t="s">
        <v>23866</v>
      </c>
      <c r="H14" s="19">
        <v>543</v>
      </c>
      <c r="I14" s="27" t="s">
        <v>23200</v>
      </c>
      <c r="J14" s="19" t="s">
        <v>23201</v>
      </c>
      <c r="K14" s="19" t="s">
        <v>17426</v>
      </c>
      <c r="L14" s="19" t="s">
        <v>17427</v>
      </c>
      <c r="M14" s="19" t="s">
        <v>23202</v>
      </c>
      <c r="N14" s="19"/>
      <c r="O14" s="19" t="s">
        <v>23140</v>
      </c>
    </row>
    <row r="15" spans="1:15">
      <c r="A15" s="19" t="s">
        <v>23867</v>
      </c>
      <c r="B15" s="19" t="s">
        <v>23198</v>
      </c>
      <c r="C15" s="19" t="s">
        <v>23199</v>
      </c>
      <c r="D15" s="19" t="s">
        <v>17428</v>
      </c>
      <c r="E15" s="85">
        <v>45308</v>
      </c>
      <c r="F15" s="19" t="s">
        <v>23868</v>
      </c>
      <c r="G15" s="19" t="s">
        <v>23869</v>
      </c>
      <c r="H15" s="19">
        <v>4420</v>
      </c>
      <c r="I15" s="27" t="s">
        <v>23200</v>
      </c>
      <c r="J15" s="19" t="s">
        <v>23201</v>
      </c>
      <c r="K15" s="19" t="s">
        <v>17426</v>
      </c>
      <c r="L15" s="19" t="s">
        <v>17427</v>
      </c>
      <c r="M15" s="19" t="s">
        <v>23202</v>
      </c>
      <c r="N15" s="19"/>
      <c r="O15" s="19" t="s">
        <v>23140</v>
      </c>
    </row>
    <row r="16" spans="1:15">
      <c r="A16" s="19" t="s">
        <v>23870</v>
      </c>
      <c r="B16" s="19" t="s">
        <v>23198</v>
      </c>
      <c r="C16" s="19" t="s">
        <v>23199</v>
      </c>
      <c r="D16" s="19" t="s">
        <v>17428</v>
      </c>
      <c r="E16" s="85">
        <v>45308</v>
      </c>
      <c r="F16" s="19" t="s">
        <v>23871</v>
      </c>
      <c r="G16" s="19" t="s">
        <v>23872</v>
      </c>
      <c r="H16" s="19">
        <v>105</v>
      </c>
      <c r="I16" s="27" t="s">
        <v>23200</v>
      </c>
      <c r="J16" s="19" t="s">
        <v>23201</v>
      </c>
      <c r="K16" s="19" t="s">
        <v>17426</v>
      </c>
      <c r="L16" s="19" t="s">
        <v>17427</v>
      </c>
      <c r="M16" s="19" t="s">
        <v>23202</v>
      </c>
      <c r="N16" s="19"/>
      <c r="O16" s="19" t="s">
        <v>23140</v>
      </c>
    </row>
    <row r="17" spans="1:15">
      <c r="A17" s="27" t="s">
        <v>23873</v>
      </c>
      <c r="B17" s="19" t="s">
        <v>23198</v>
      </c>
      <c r="C17" s="19" t="s">
        <v>23199</v>
      </c>
      <c r="D17" s="19" t="s">
        <v>17428</v>
      </c>
      <c r="E17" s="85">
        <v>45308</v>
      </c>
      <c r="F17" s="19" t="s">
        <v>23874</v>
      </c>
      <c r="G17" s="19" t="s">
        <v>23875</v>
      </c>
      <c r="H17" s="19">
        <v>7</v>
      </c>
      <c r="I17" s="27" t="s">
        <v>23200</v>
      </c>
      <c r="J17" s="19" t="s">
        <v>23201</v>
      </c>
      <c r="K17" s="19" t="s">
        <v>17426</v>
      </c>
      <c r="L17" s="19" t="s">
        <v>17427</v>
      </c>
      <c r="M17" s="19" t="s">
        <v>23202</v>
      </c>
      <c r="N17" s="19"/>
      <c r="O17" s="19" t="s">
        <v>23140</v>
      </c>
    </row>
    <row r="18" spans="1:15">
      <c r="A18" s="19" t="s">
        <v>23876</v>
      </c>
      <c r="B18" s="19" t="s">
        <v>23203</v>
      </c>
      <c r="C18" s="19" t="s">
        <v>23199</v>
      </c>
      <c r="D18" s="19" t="s">
        <v>17428</v>
      </c>
      <c r="E18" s="85">
        <v>45308</v>
      </c>
      <c r="F18" s="19" t="s">
        <v>23877</v>
      </c>
      <c r="G18" s="19" t="s">
        <v>23878</v>
      </c>
      <c r="H18" s="19">
        <v>4423</v>
      </c>
      <c r="I18" s="27" t="s">
        <v>23200</v>
      </c>
      <c r="J18" s="19" t="s">
        <v>23201</v>
      </c>
      <c r="K18" s="19" t="s">
        <v>17426</v>
      </c>
      <c r="L18" s="19" t="s">
        <v>17427</v>
      </c>
      <c r="M18" s="19" t="s">
        <v>23204</v>
      </c>
      <c r="N18" s="19"/>
      <c r="O18" s="19" t="s">
        <v>23140</v>
      </c>
    </row>
    <row r="19" spans="1:15">
      <c r="A19" s="19" t="s">
        <v>23879</v>
      </c>
      <c r="B19" s="19" t="s">
        <v>23203</v>
      </c>
      <c r="C19" s="19" t="s">
        <v>23199</v>
      </c>
      <c r="D19" s="19" t="s">
        <v>17428</v>
      </c>
      <c r="E19" s="85">
        <v>45308</v>
      </c>
      <c r="F19" s="19" t="s">
        <v>23880</v>
      </c>
      <c r="G19" s="19" t="s">
        <v>23881</v>
      </c>
      <c r="H19" s="19">
        <v>52</v>
      </c>
      <c r="I19" s="27" t="s">
        <v>23200</v>
      </c>
      <c r="J19" s="19" t="s">
        <v>23201</v>
      </c>
      <c r="K19" s="19" t="s">
        <v>17426</v>
      </c>
      <c r="L19" s="19" t="s">
        <v>17427</v>
      </c>
      <c r="M19" s="19" t="s">
        <v>23204</v>
      </c>
      <c r="N19" s="19"/>
      <c r="O19" s="19" t="s">
        <v>23140</v>
      </c>
    </row>
    <row r="20" spans="1:15">
      <c r="A20" s="19" t="s">
        <v>23882</v>
      </c>
      <c r="B20" s="19" t="s">
        <v>23203</v>
      </c>
      <c r="C20" s="19" t="s">
        <v>23199</v>
      </c>
      <c r="D20" s="19" t="s">
        <v>17428</v>
      </c>
      <c r="E20" s="85">
        <v>45308</v>
      </c>
      <c r="F20" s="19" t="s">
        <v>23883</v>
      </c>
      <c r="G20" s="19" t="s">
        <v>23884</v>
      </c>
      <c r="H20" s="19">
        <v>58</v>
      </c>
      <c r="I20" s="27" t="s">
        <v>23200</v>
      </c>
      <c r="J20" s="19" t="s">
        <v>23201</v>
      </c>
      <c r="K20" s="19" t="s">
        <v>17426</v>
      </c>
      <c r="L20" s="19" t="s">
        <v>17427</v>
      </c>
      <c r="M20" s="19" t="s">
        <v>23204</v>
      </c>
      <c r="N20" s="19"/>
      <c r="O20" s="19" t="s">
        <v>23140</v>
      </c>
    </row>
    <row r="21" spans="1:15">
      <c r="A21" s="19" t="s">
        <v>23885</v>
      </c>
      <c r="B21" s="19" t="s">
        <v>23203</v>
      </c>
      <c r="C21" s="19" t="s">
        <v>23199</v>
      </c>
      <c r="D21" s="19" t="s">
        <v>17428</v>
      </c>
      <c r="E21" s="85">
        <v>45308</v>
      </c>
      <c r="F21" s="19" t="s">
        <v>23886</v>
      </c>
      <c r="G21" s="19" t="s">
        <v>23887</v>
      </c>
      <c r="H21" s="19">
        <v>258</v>
      </c>
      <c r="I21" s="27" t="s">
        <v>23200</v>
      </c>
      <c r="J21" s="19" t="s">
        <v>23201</v>
      </c>
      <c r="K21" s="19" t="s">
        <v>17426</v>
      </c>
      <c r="L21" s="19" t="s">
        <v>17427</v>
      </c>
      <c r="M21" s="19" t="s">
        <v>23204</v>
      </c>
      <c r="N21" s="19"/>
      <c r="O21" s="19" t="s">
        <v>23140</v>
      </c>
    </row>
    <row r="22" spans="1:15" ht="12.75">
      <c r="A22" s="19" t="s">
        <v>23888</v>
      </c>
      <c r="B22" s="19" t="s">
        <v>23203</v>
      </c>
      <c r="C22" s="19" t="s">
        <v>23199</v>
      </c>
      <c r="D22" s="19" t="s">
        <v>17428</v>
      </c>
      <c r="E22" s="85">
        <v>45308</v>
      </c>
      <c r="F22" s="19" t="s">
        <v>23889</v>
      </c>
      <c r="G22" s="19" t="s">
        <v>23890</v>
      </c>
      <c r="H22" s="19">
        <v>30</v>
      </c>
      <c r="I22" s="27" t="s">
        <v>23200</v>
      </c>
      <c r="J22" s="19" t="s">
        <v>23201</v>
      </c>
      <c r="K22" s="19" t="s">
        <v>17426</v>
      </c>
      <c r="L22" s="19" t="s">
        <v>17427</v>
      </c>
      <c r="M22" s="19" t="s">
        <v>23204</v>
      </c>
      <c r="N22" s="19"/>
      <c r="O22" s="19" t="s">
        <v>23140</v>
      </c>
    </row>
    <row r="23" spans="1:15" ht="12.75">
      <c r="A23" s="19" t="s">
        <v>23891</v>
      </c>
      <c r="B23" s="19" t="s">
        <v>23203</v>
      </c>
      <c r="C23" s="19" t="s">
        <v>23199</v>
      </c>
      <c r="D23" s="19" t="s">
        <v>17428</v>
      </c>
      <c r="E23" s="85">
        <v>45308</v>
      </c>
      <c r="F23" s="19" t="s">
        <v>23892</v>
      </c>
      <c r="G23" s="19" t="s">
        <v>23893</v>
      </c>
      <c r="H23" s="19">
        <v>644</v>
      </c>
      <c r="I23" s="27" t="s">
        <v>23200</v>
      </c>
      <c r="J23" s="19" t="s">
        <v>23201</v>
      </c>
      <c r="K23" s="19" t="s">
        <v>17426</v>
      </c>
      <c r="L23" s="19" t="s">
        <v>17427</v>
      </c>
      <c r="M23" s="19" t="s">
        <v>23204</v>
      </c>
      <c r="N23" s="19"/>
      <c r="O23" s="19" t="s">
        <v>23140</v>
      </c>
    </row>
    <row r="24" spans="1:15" ht="12.75">
      <c r="A24" s="19" t="s">
        <v>23894</v>
      </c>
      <c r="B24" s="19" t="s">
        <v>23203</v>
      </c>
      <c r="C24" s="19" t="s">
        <v>23199</v>
      </c>
      <c r="D24" s="19" t="s">
        <v>17428</v>
      </c>
      <c r="E24" s="85">
        <v>45308</v>
      </c>
      <c r="F24" s="19" t="s">
        <v>23895</v>
      </c>
      <c r="G24" s="19" t="s">
        <v>23896</v>
      </c>
      <c r="H24" s="19">
        <v>800</v>
      </c>
      <c r="I24" s="27" t="s">
        <v>23200</v>
      </c>
      <c r="J24" s="19" t="s">
        <v>23201</v>
      </c>
      <c r="K24" s="19" t="s">
        <v>17426</v>
      </c>
      <c r="L24" s="19" t="s">
        <v>17427</v>
      </c>
      <c r="M24" s="19" t="s">
        <v>23204</v>
      </c>
      <c r="N24" s="19"/>
      <c r="O24" s="19" t="s">
        <v>23140</v>
      </c>
    </row>
    <row r="25" spans="1:15" ht="12.75">
      <c r="A25" s="19" t="s">
        <v>23897</v>
      </c>
      <c r="B25" s="19" t="s">
        <v>23205</v>
      </c>
      <c r="C25" s="19"/>
      <c r="D25" s="19" t="s">
        <v>17440</v>
      </c>
      <c r="E25" s="85">
        <v>45308</v>
      </c>
      <c r="F25" s="19" t="s">
        <v>23829</v>
      </c>
      <c r="G25" s="19" t="s">
        <v>23830</v>
      </c>
      <c r="H25" s="19">
        <v>-20</v>
      </c>
      <c r="I25" s="27" t="s">
        <v>23200</v>
      </c>
      <c r="J25" s="19" t="s">
        <v>23201</v>
      </c>
      <c r="K25" s="19" t="s">
        <v>17438</v>
      </c>
      <c r="L25" s="19" t="s">
        <v>17439</v>
      </c>
      <c r="M25" s="19" t="s">
        <v>23208</v>
      </c>
      <c r="N25" s="19"/>
      <c r="O25" s="19" t="s">
        <v>23140</v>
      </c>
    </row>
    <row r="26" spans="1:15" ht="12.75">
      <c r="A26" s="19" t="s">
        <v>23898</v>
      </c>
      <c r="B26" s="19" t="s">
        <v>23205</v>
      </c>
      <c r="C26" s="19"/>
      <c r="D26" s="19" t="s">
        <v>17440</v>
      </c>
      <c r="E26" s="85">
        <v>45308</v>
      </c>
      <c r="F26" s="19" t="s">
        <v>23877</v>
      </c>
      <c r="G26" s="19" t="s">
        <v>23878</v>
      </c>
      <c r="H26" s="19">
        <v>-100</v>
      </c>
      <c r="I26" s="27" t="s">
        <v>23200</v>
      </c>
      <c r="J26" s="19" t="s">
        <v>23201</v>
      </c>
      <c r="K26" s="19" t="s">
        <v>17438</v>
      </c>
      <c r="L26" s="19" t="s">
        <v>17439</v>
      </c>
      <c r="M26" s="19" t="s">
        <v>23208</v>
      </c>
      <c r="N26" s="19"/>
      <c r="O26" s="19" t="s">
        <v>23140</v>
      </c>
    </row>
    <row r="27" spans="1:15" ht="12.75">
      <c r="A27" s="19" t="s">
        <v>23899</v>
      </c>
      <c r="B27" s="19" t="s">
        <v>23205</v>
      </c>
      <c r="C27" s="19"/>
      <c r="D27" s="19" t="s">
        <v>17440</v>
      </c>
      <c r="E27" s="85">
        <v>45308</v>
      </c>
      <c r="F27" s="19" t="s">
        <v>23886</v>
      </c>
      <c r="G27" s="19" t="s">
        <v>23887</v>
      </c>
      <c r="H27" s="19">
        <v>-20</v>
      </c>
      <c r="I27" s="27" t="s">
        <v>23200</v>
      </c>
      <c r="J27" s="19" t="s">
        <v>23201</v>
      </c>
      <c r="K27" s="19" t="s">
        <v>17438</v>
      </c>
      <c r="L27" s="19" t="s">
        <v>17439</v>
      </c>
      <c r="M27" s="19" t="s">
        <v>23208</v>
      </c>
      <c r="N27" s="19"/>
      <c r="O27" s="19" t="s">
        <v>23140</v>
      </c>
    </row>
    <row r="28" spans="1:15" ht="12.75">
      <c r="A28" s="19" t="s">
        <v>23900</v>
      </c>
      <c r="B28" s="19" t="s">
        <v>23205</v>
      </c>
      <c r="C28" s="19"/>
      <c r="D28" s="19" t="s">
        <v>17440</v>
      </c>
      <c r="E28" s="85">
        <v>45308</v>
      </c>
      <c r="F28" s="19" t="s">
        <v>23859</v>
      </c>
      <c r="G28" s="19" t="s">
        <v>23860</v>
      </c>
      <c r="H28" s="19">
        <v>-50</v>
      </c>
      <c r="I28" s="27" t="s">
        <v>23200</v>
      </c>
      <c r="J28" s="19" t="s">
        <v>23201</v>
      </c>
      <c r="K28" s="19" t="s">
        <v>17438</v>
      </c>
      <c r="L28" s="19" t="s">
        <v>17439</v>
      </c>
      <c r="M28" s="19" t="s">
        <v>23208</v>
      </c>
      <c r="N28" s="19"/>
      <c r="O28" s="19" t="s">
        <v>23140</v>
      </c>
    </row>
    <row r="29" spans="1:15" ht="12.75">
      <c r="A29" s="19" t="s">
        <v>23901</v>
      </c>
      <c r="B29" s="19" t="s">
        <v>23205</v>
      </c>
      <c r="C29" s="19"/>
      <c r="D29" s="19" t="s">
        <v>17440</v>
      </c>
      <c r="E29" s="85">
        <v>45308</v>
      </c>
      <c r="F29" s="19" t="s">
        <v>23871</v>
      </c>
      <c r="G29" s="19" t="s">
        <v>23872</v>
      </c>
      <c r="H29" s="19">
        <v>-2</v>
      </c>
      <c r="I29" s="27" t="s">
        <v>23200</v>
      </c>
      <c r="J29" s="19" t="s">
        <v>23201</v>
      </c>
      <c r="K29" s="19" t="s">
        <v>17438</v>
      </c>
      <c r="L29" s="19" t="s">
        <v>17439</v>
      </c>
      <c r="M29" s="19" t="s">
        <v>23208</v>
      </c>
      <c r="N29" s="19"/>
      <c r="O29" s="19" t="s">
        <v>23140</v>
      </c>
    </row>
    <row r="30" spans="1:15" ht="12.75">
      <c r="A30" s="19"/>
      <c r="B30" s="19"/>
      <c r="C30" s="19"/>
      <c r="D30" s="19"/>
      <c r="E30" s="85"/>
      <c r="F30" s="19"/>
      <c r="G30" s="19"/>
      <c r="H30" s="19"/>
      <c r="I30" s="19"/>
      <c r="J30" s="19"/>
      <c r="K30" s="19"/>
      <c r="L30" s="19"/>
      <c r="M30" s="19"/>
      <c r="N30" s="19"/>
    </row>
    <row r="31" spans="1:15" ht="12.75">
      <c r="A31" s="19" t="s">
        <v>23902</v>
      </c>
      <c r="B31" s="19" t="s">
        <v>23209</v>
      </c>
      <c r="C31" s="19" t="s">
        <v>23199</v>
      </c>
      <c r="D31" s="19" t="s">
        <v>17428</v>
      </c>
      <c r="E31" s="85">
        <v>45308</v>
      </c>
      <c r="F31" s="19" t="s">
        <v>23903</v>
      </c>
      <c r="G31" s="19" t="s">
        <v>23904</v>
      </c>
      <c r="H31" s="19">
        <v>2842</v>
      </c>
      <c r="I31" s="27" t="s">
        <v>23200</v>
      </c>
      <c r="J31" s="19" t="s">
        <v>23201</v>
      </c>
      <c r="K31" s="19" t="s">
        <v>17426</v>
      </c>
      <c r="L31" s="19" t="s">
        <v>17427</v>
      </c>
      <c r="M31" s="19" t="s">
        <v>23210</v>
      </c>
      <c r="N31" s="19"/>
      <c r="O31" s="19" t="s">
        <v>23140</v>
      </c>
    </row>
    <row r="32" spans="1:15" ht="12.75">
      <c r="A32" s="19" t="s">
        <v>23905</v>
      </c>
      <c r="B32" s="19" t="s">
        <v>23209</v>
      </c>
      <c r="C32" s="19" t="s">
        <v>23199</v>
      </c>
      <c r="D32" s="19" t="s">
        <v>17428</v>
      </c>
      <c r="E32" s="85">
        <v>45308</v>
      </c>
      <c r="F32" s="19" t="s">
        <v>23906</v>
      </c>
      <c r="G32" s="19" t="s">
        <v>23907</v>
      </c>
      <c r="H32" s="19">
        <v>1391</v>
      </c>
      <c r="I32" s="27" t="s">
        <v>23200</v>
      </c>
      <c r="J32" s="19" t="s">
        <v>23201</v>
      </c>
      <c r="K32" s="19" t="s">
        <v>17426</v>
      </c>
      <c r="L32" s="19" t="s">
        <v>17427</v>
      </c>
      <c r="M32" s="19" t="s">
        <v>23210</v>
      </c>
      <c r="N32" s="19"/>
      <c r="O32" s="19" t="s">
        <v>23140</v>
      </c>
    </row>
    <row r="33" spans="1:15" ht="12.75">
      <c r="A33" s="19" t="s">
        <v>23908</v>
      </c>
      <c r="B33" s="19" t="s">
        <v>23209</v>
      </c>
      <c r="C33" s="19" t="s">
        <v>23199</v>
      </c>
      <c r="D33" s="19" t="s">
        <v>17428</v>
      </c>
      <c r="E33" s="85">
        <v>45308</v>
      </c>
      <c r="F33" s="19" t="s">
        <v>23909</v>
      </c>
      <c r="G33" s="19" t="s">
        <v>23910</v>
      </c>
      <c r="H33" s="19">
        <v>1400</v>
      </c>
      <c r="I33" s="27" t="s">
        <v>23200</v>
      </c>
      <c r="J33" s="19" t="s">
        <v>23201</v>
      </c>
      <c r="K33" s="19" t="s">
        <v>17426</v>
      </c>
      <c r="L33" s="19" t="s">
        <v>17427</v>
      </c>
      <c r="M33" s="19" t="s">
        <v>23210</v>
      </c>
      <c r="N33" s="19"/>
      <c r="O33" s="19" t="s">
        <v>23140</v>
      </c>
    </row>
    <row r="34" spans="1:15" ht="12.75">
      <c r="A34" s="19" t="s">
        <v>23911</v>
      </c>
      <c r="B34" s="19" t="s">
        <v>23209</v>
      </c>
      <c r="C34" s="19" t="s">
        <v>23199</v>
      </c>
      <c r="D34" s="19" t="s">
        <v>17428</v>
      </c>
      <c r="E34" s="85">
        <v>45308</v>
      </c>
      <c r="F34" s="19" t="s">
        <v>23906</v>
      </c>
      <c r="G34" s="19" t="s">
        <v>23907</v>
      </c>
      <c r="H34" s="19">
        <v>2000</v>
      </c>
      <c r="I34" s="27" t="s">
        <v>23200</v>
      </c>
      <c r="J34" s="19" t="s">
        <v>23201</v>
      </c>
      <c r="K34" s="19" t="s">
        <v>17426</v>
      </c>
      <c r="L34" s="19" t="s">
        <v>17427</v>
      </c>
      <c r="M34" s="19" t="s">
        <v>23210</v>
      </c>
      <c r="N34" s="19"/>
      <c r="O34" s="19" t="s">
        <v>23140</v>
      </c>
    </row>
    <row r="35" spans="1:15" ht="12.75">
      <c r="A35" s="19" t="s">
        <v>23912</v>
      </c>
      <c r="B35" s="19" t="s">
        <v>23209</v>
      </c>
      <c r="C35" s="19" t="s">
        <v>23199</v>
      </c>
      <c r="D35" s="19" t="s">
        <v>17428</v>
      </c>
      <c r="E35" s="85">
        <v>45308</v>
      </c>
      <c r="F35" s="19" t="s">
        <v>23913</v>
      </c>
      <c r="G35" s="19" t="s">
        <v>23914</v>
      </c>
      <c r="H35" s="19">
        <v>854</v>
      </c>
      <c r="I35" s="27" t="s">
        <v>23200</v>
      </c>
      <c r="J35" s="19" t="s">
        <v>23201</v>
      </c>
      <c r="K35" s="19" t="s">
        <v>17426</v>
      </c>
      <c r="L35" s="19" t="s">
        <v>17427</v>
      </c>
      <c r="M35" s="19" t="s">
        <v>23210</v>
      </c>
      <c r="N35" s="19"/>
      <c r="O35" s="19" t="s">
        <v>23140</v>
      </c>
    </row>
    <row r="36" spans="1:15" ht="12.75">
      <c r="A36" s="19" t="s">
        <v>23915</v>
      </c>
      <c r="B36" s="19" t="s">
        <v>23205</v>
      </c>
      <c r="C36" s="19"/>
      <c r="D36" s="19" t="s">
        <v>17440</v>
      </c>
      <c r="E36" s="85">
        <v>45308</v>
      </c>
      <c r="F36" s="19" t="s">
        <v>23913</v>
      </c>
      <c r="G36" s="19" t="s">
        <v>23914</v>
      </c>
      <c r="H36" s="19">
        <v>-854</v>
      </c>
      <c r="I36" s="27" t="s">
        <v>23200</v>
      </c>
      <c r="J36" s="19" t="s">
        <v>23201</v>
      </c>
      <c r="K36" s="19" t="s">
        <v>17438</v>
      </c>
      <c r="L36" s="19" t="s">
        <v>17439</v>
      </c>
      <c r="M36" s="19" t="s">
        <v>23208</v>
      </c>
      <c r="N36" s="19"/>
      <c r="O36" s="19" t="s">
        <v>23140</v>
      </c>
    </row>
    <row r="37" spans="1:15" ht="12.75">
      <c r="A37" s="19" t="s">
        <v>23916</v>
      </c>
      <c r="B37" s="19" t="s">
        <v>23205</v>
      </c>
      <c r="C37" s="19"/>
      <c r="D37" s="19" t="s">
        <v>17440</v>
      </c>
      <c r="E37" s="85">
        <v>45308</v>
      </c>
      <c r="F37" s="19" t="s">
        <v>23829</v>
      </c>
      <c r="G37" s="19" t="s">
        <v>23830</v>
      </c>
      <c r="H37" s="19">
        <v>20</v>
      </c>
      <c r="I37" s="27" t="s">
        <v>23206</v>
      </c>
      <c r="J37" s="19" t="s">
        <v>23207</v>
      </c>
      <c r="K37" s="19" t="s">
        <v>17438</v>
      </c>
      <c r="L37" s="19" t="s">
        <v>17439</v>
      </c>
      <c r="M37" s="19" t="s">
        <v>23208</v>
      </c>
      <c r="N37" s="19" t="s">
        <v>17447</v>
      </c>
      <c r="O37" s="19" t="s">
        <v>23140</v>
      </c>
    </row>
    <row r="38" spans="1:15" ht="12.75">
      <c r="A38" s="19" t="s">
        <v>23917</v>
      </c>
      <c r="B38" s="19" t="s">
        <v>23205</v>
      </c>
      <c r="C38" s="19"/>
      <c r="D38" s="19" t="s">
        <v>17440</v>
      </c>
      <c r="E38" s="85">
        <v>45308</v>
      </c>
      <c r="F38" s="19" t="s">
        <v>23877</v>
      </c>
      <c r="G38" s="19" t="s">
        <v>23878</v>
      </c>
      <c r="H38" s="19">
        <v>100</v>
      </c>
      <c r="I38" s="27" t="s">
        <v>23206</v>
      </c>
      <c r="J38" s="19" t="s">
        <v>23207</v>
      </c>
      <c r="K38" s="19" t="s">
        <v>17438</v>
      </c>
      <c r="L38" s="19" t="s">
        <v>17439</v>
      </c>
      <c r="M38" s="19" t="s">
        <v>23208</v>
      </c>
      <c r="N38" s="19" t="s">
        <v>17447</v>
      </c>
      <c r="O38" s="19" t="s">
        <v>23140</v>
      </c>
    </row>
    <row r="39" spans="1:15" ht="12.75">
      <c r="A39" s="19" t="s">
        <v>23918</v>
      </c>
      <c r="B39" s="19" t="s">
        <v>23205</v>
      </c>
      <c r="C39" s="19"/>
      <c r="D39" s="19" t="s">
        <v>17440</v>
      </c>
      <c r="E39" s="85">
        <v>45308</v>
      </c>
      <c r="F39" s="19" t="s">
        <v>23886</v>
      </c>
      <c r="G39" s="19" t="s">
        <v>23887</v>
      </c>
      <c r="H39" s="19">
        <v>20</v>
      </c>
      <c r="I39" s="27" t="s">
        <v>23206</v>
      </c>
      <c r="J39" s="19" t="s">
        <v>23207</v>
      </c>
      <c r="K39" s="19" t="s">
        <v>17438</v>
      </c>
      <c r="L39" s="19" t="s">
        <v>17439</v>
      </c>
      <c r="M39" s="19" t="s">
        <v>23208</v>
      </c>
      <c r="N39" s="19" t="s">
        <v>17447</v>
      </c>
      <c r="O39" s="19" t="s">
        <v>23140</v>
      </c>
    </row>
    <row r="40" spans="1:15" ht="12.75">
      <c r="A40" s="19" t="s">
        <v>23919</v>
      </c>
      <c r="B40" s="19" t="s">
        <v>23205</v>
      </c>
      <c r="C40" s="19"/>
      <c r="D40" s="19" t="s">
        <v>17440</v>
      </c>
      <c r="E40" s="85">
        <v>45308</v>
      </c>
      <c r="F40" s="19" t="s">
        <v>23859</v>
      </c>
      <c r="G40" s="19" t="s">
        <v>23860</v>
      </c>
      <c r="H40" s="19">
        <v>50</v>
      </c>
      <c r="I40" s="27" t="s">
        <v>23206</v>
      </c>
      <c r="J40" s="19" t="s">
        <v>23207</v>
      </c>
      <c r="K40" s="19" t="s">
        <v>17438</v>
      </c>
      <c r="L40" s="19" t="s">
        <v>17439</v>
      </c>
      <c r="M40" s="19" t="s">
        <v>23208</v>
      </c>
      <c r="N40" s="19" t="s">
        <v>17447</v>
      </c>
      <c r="O40" s="19" t="s">
        <v>23140</v>
      </c>
    </row>
    <row r="41" spans="1:15" ht="12.75">
      <c r="A41" s="19" t="s">
        <v>23920</v>
      </c>
      <c r="B41" s="19" t="s">
        <v>23205</v>
      </c>
      <c r="C41" s="19"/>
      <c r="D41" s="19" t="s">
        <v>17440</v>
      </c>
      <c r="E41" s="85">
        <v>45308</v>
      </c>
      <c r="F41" s="19" t="s">
        <v>23871</v>
      </c>
      <c r="G41" s="19" t="s">
        <v>23872</v>
      </c>
      <c r="H41" s="19">
        <v>2</v>
      </c>
      <c r="I41" s="27" t="s">
        <v>23206</v>
      </c>
      <c r="J41" s="19" t="s">
        <v>23207</v>
      </c>
      <c r="K41" s="19" t="s">
        <v>17438</v>
      </c>
      <c r="L41" s="19" t="s">
        <v>17439</v>
      </c>
      <c r="M41" s="19" t="s">
        <v>23208</v>
      </c>
      <c r="N41" s="19" t="s">
        <v>17447</v>
      </c>
      <c r="O41" s="19" t="s">
        <v>23140</v>
      </c>
    </row>
    <row r="42" spans="1:15" ht="12.75">
      <c r="A42" s="19" t="s">
        <v>23921</v>
      </c>
      <c r="B42" s="19" t="s">
        <v>23205</v>
      </c>
      <c r="C42" s="19"/>
      <c r="D42" s="19" t="s">
        <v>17440</v>
      </c>
      <c r="E42" s="85">
        <v>45308</v>
      </c>
      <c r="F42" s="19" t="s">
        <v>23913</v>
      </c>
      <c r="G42" s="19" t="s">
        <v>23914</v>
      </c>
      <c r="H42" s="19">
        <v>854</v>
      </c>
      <c r="I42" s="27" t="s">
        <v>23206</v>
      </c>
      <c r="J42" s="19" t="s">
        <v>23207</v>
      </c>
      <c r="K42" s="19" t="s">
        <v>17438</v>
      </c>
      <c r="L42" s="19" t="s">
        <v>17439</v>
      </c>
      <c r="M42" s="19" t="s">
        <v>23208</v>
      </c>
      <c r="N42" s="19" t="s">
        <v>17447</v>
      </c>
      <c r="O42" s="19" t="s">
        <v>23140</v>
      </c>
    </row>
    <row r="43" spans="1:15" ht="12.75">
      <c r="A43" s="19" t="s">
        <v>23922</v>
      </c>
      <c r="B43" s="19" t="s">
        <v>23211</v>
      </c>
      <c r="C43" s="19" t="s">
        <v>23199</v>
      </c>
      <c r="D43" s="19" t="s">
        <v>17428</v>
      </c>
      <c r="E43" s="85">
        <v>45308</v>
      </c>
      <c r="F43" s="19" t="s">
        <v>23923</v>
      </c>
      <c r="G43" s="19" t="s">
        <v>23924</v>
      </c>
      <c r="H43" s="19">
        <v>32</v>
      </c>
      <c r="I43" s="27" t="s">
        <v>23200</v>
      </c>
      <c r="J43" s="19" t="s">
        <v>23201</v>
      </c>
      <c r="K43" s="19" t="s">
        <v>17426</v>
      </c>
      <c r="L43" s="19" t="s">
        <v>17427</v>
      </c>
      <c r="M43" s="19" t="s">
        <v>23212</v>
      </c>
      <c r="N43" s="19"/>
      <c r="O43" s="19" t="s">
        <v>23140</v>
      </c>
    </row>
    <row r="44" spans="1:15" ht="12.75">
      <c r="A44" s="19" t="s">
        <v>23925</v>
      </c>
      <c r="B44" s="19" t="s">
        <v>23211</v>
      </c>
      <c r="C44" s="19" t="s">
        <v>23199</v>
      </c>
      <c r="D44" s="19" t="s">
        <v>17428</v>
      </c>
      <c r="E44" s="85">
        <v>45308</v>
      </c>
      <c r="F44" s="19" t="s">
        <v>23926</v>
      </c>
      <c r="G44" s="19" t="s">
        <v>23927</v>
      </c>
      <c r="H44" s="19">
        <v>523</v>
      </c>
      <c r="I44" s="27" t="s">
        <v>23200</v>
      </c>
      <c r="J44" s="19" t="s">
        <v>23201</v>
      </c>
      <c r="K44" s="19" t="s">
        <v>17426</v>
      </c>
      <c r="L44" s="19" t="s">
        <v>17427</v>
      </c>
      <c r="M44" s="19" t="s">
        <v>23212</v>
      </c>
      <c r="N44" s="19"/>
      <c r="O44" s="19" t="s">
        <v>23140</v>
      </c>
    </row>
    <row r="45" spans="1:15" ht="12.75">
      <c r="A45" s="19" t="s">
        <v>23928</v>
      </c>
      <c r="B45" s="19" t="s">
        <v>23211</v>
      </c>
      <c r="C45" s="19" t="s">
        <v>23199</v>
      </c>
      <c r="D45" s="19" t="s">
        <v>17428</v>
      </c>
      <c r="E45" s="85">
        <v>45308</v>
      </c>
      <c r="F45" s="19" t="s">
        <v>23929</v>
      </c>
      <c r="G45" s="19" t="s">
        <v>23930</v>
      </c>
      <c r="H45" s="19">
        <v>15745</v>
      </c>
      <c r="I45" s="27" t="s">
        <v>23200</v>
      </c>
      <c r="J45" s="19" t="s">
        <v>23201</v>
      </c>
      <c r="K45" s="19" t="s">
        <v>17426</v>
      </c>
      <c r="L45" s="19" t="s">
        <v>17427</v>
      </c>
      <c r="M45" s="19" t="s">
        <v>23212</v>
      </c>
      <c r="N45" s="19"/>
      <c r="O45" s="19" t="s">
        <v>23140</v>
      </c>
    </row>
    <row r="46" spans="1:15" ht="12.75">
      <c r="A46" s="19" t="s">
        <v>23931</v>
      </c>
      <c r="B46" s="19" t="s">
        <v>23211</v>
      </c>
      <c r="C46" s="19" t="s">
        <v>23199</v>
      </c>
      <c r="D46" s="19" t="s">
        <v>17428</v>
      </c>
      <c r="E46" s="85">
        <v>45308</v>
      </c>
      <c r="F46" s="19" t="s">
        <v>23932</v>
      </c>
      <c r="G46" s="19" t="s">
        <v>23933</v>
      </c>
      <c r="H46" s="19">
        <v>10090</v>
      </c>
      <c r="I46" s="27" t="s">
        <v>23200</v>
      </c>
      <c r="J46" s="19" t="s">
        <v>23201</v>
      </c>
      <c r="K46" s="19" t="s">
        <v>17426</v>
      </c>
      <c r="L46" s="19" t="s">
        <v>17427</v>
      </c>
      <c r="M46" s="19" t="s">
        <v>23212</v>
      </c>
      <c r="N46" s="19"/>
      <c r="O46" s="19" t="s">
        <v>23140</v>
      </c>
    </row>
    <row r="47" spans="1:15" ht="12.75">
      <c r="A47" s="19" t="s">
        <v>23934</v>
      </c>
      <c r="B47" s="19" t="s">
        <v>23211</v>
      </c>
      <c r="C47" s="19" t="s">
        <v>23199</v>
      </c>
      <c r="D47" s="19" t="s">
        <v>17428</v>
      </c>
      <c r="E47" s="85">
        <v>45308</v>
      </c>
      <c r="F47" s="19" t="s">
        <v>23935</v>
      </c>
      <c r="G47" s="19" t="s">
        <v>23936</v>
      </c>
      <c r="H47" s="19">
        <v>220</v>
      </c>
      <c r="I47" s="27" t="s">
        <v>23200</v>
      </c>
      <c r="J47" s="19" t="s">
        <v>23201</v>
      </c>
      <c r="K47" s="19" t="s">
        <v>17426</v>
      </c>
      <c r="L47" s="19" t="s">
        <v>17427</v>
      </c>
      <c r="M47" s="19" t="s">
        <v>23212</v>
      </c>
      <c r="N47" s="19"/>
      <c r="O47" s="19" t="s">
        <v>23140</v>
      </c>
    </row>
    <row r="48" spans="1:15" ht="12.75">
      <c r="A48" s="19" t="s">
        <v>23937</v>
      </c>
      <c r="B48" s="19" t="s">
        <v>23211</v>
      </c>
      <c r="C48" s="19" t="s">
        <v>23199</v>
      </c>
      <c r="D48" s="19" t="s">
        <v>17428</v>
      </c>
      <c r="E48" s="85">
        <v>45308</v>
      </c>
      <c r="F48" s="19" t="s">
        <v>23938</v>
      </c>
      <c r="G48" s="19" t="s">
        <v>23939</v>
      </c>
      <c r="H48" s="19">
        <v>1</v>
      </c>
      <c r="I48" s="27" t="s">
        <v>23200</v>
      </c>
      <c r="J48" s="19" t="s">
        <v>23201</v>
      </c>
      <c r="K48" s="19" t="s">
        <v>17426</v>
      </c>
      <c r="L48" s="19" t="s">
        <v>17427</v>
      </c>
      <c r="M48" s="19" t="s">
        <v>23212</v>
      </c>
      <c r="N48" s="19"/>
      <c r="O48" s="19" t="s">
        <v>23140</v>
      </c>
    </row>
    <row r="49" spans="1:15" ht="12.75">
      <c r="A49" s="19" t="s">
        <v>23940</v>
      </c>
      <c r="B49" s="19" t="s">
        <v>23211</v>
      </c>
      <c r="C49" s="19" t="s">
        <v>23199</v>
      </c>
      <c r="D49" s="19" t="s">
        <v>17428</v>
      </c>
      <c r="E49" s="85">
        <v>45308</v>
      </c>
      <c r="F49" s="19" t="s">
        <v>23941</v>
      </c>
      <c r="G49" s="19" t="s">
        <v>23942</v>
      </c>
      <c r="H49" s="19">
        <v>42</v>
      </c>
      <c r="I49" s="27" t="s">
        <v>23200</v>
      </c>
      <c r="J49" s="19" t="s">
        <v>23201</v>
      </c>
      <c r="K49" s="19" t="s">
        <v>17426</v>
      </c>
      <c r="L49" s="19" t="s">
        <v>17427</v>
      </c>
      <c r="M49" s="19" t="s">
        <v>23212</v>
      </c>
      <c r="N49" s="19"/>
      <c r="O49" s="19" t="s">
        <v>23140</v>
      </c>
    </row>
    <row r="50" spans="1:15" ht="12.75">
      <c r="A50" s="19" t="s">
        <v>23943</v>
      </c>
      <c r="B50" s="19" t="s">
        <v>23211</v>
      </c>
      <c r="C50" s="19" t="s">
        <v>23199</v>
      </c>
      <c r="D50" s="19" t="s">
        <v>17428</v>
      </c>
      <c r="E50" s="85">
        <v>45308</v>
      </c>
      <c r="F50" s="19" t="s">
        <v>23944</v>
      </c>
      <c r="G50" s="19" t="s">
        <v>23945</v>
      </c>
      <c r="H50" s="19">
        <v>125</v>
      </c>
      <c r="I50" s="27" t="s">
        <v>23200</v>
      </c>
      <c r="J50" s="19" t="s">
        <v>23201</v>
      </c>
      <c r="K50" s="19" t="s">
        <v>17426</v>
      </c>
      <c r="L50" s="19" t="s">
        <v>17427</v>
      </c>
      <c r="M50" s="19" t="s">
        <v>23212</v>
      </c>
      <c r="N50" s="19"/>
      <c r="O50" s="19" t="s">
        <v>23140</v>
      </c>
    </row>
    <row r="51" spans="1:15" ht="12.75">
      <c r="A51" s="19" t="s">
        <v>23946</v>
      </c>
      <c r="B51" s="19" t="s">
        <v>23211</v>
      </c>
      <c r="C51" s="19" t="s">
        <v>23199</v>
      </c>
      <c r="D51" s="19" t="s">
        <v>17428</v>
      </c>
      <c r="E51" s="85">
        <v>45308</v>
      </c>
      <c r="F51" s="19" t="s">
        <v>23835</v>
      </c>
      <c r="G51" s="19" t="s">
        <v>23836</v>
      </c>
      <c r="H51" s="19">
        <v>55</v>
      </c>
      <c r="I51" s="27" t="s">
        <v>23200</v>
      </c>
      <c r="J51" s="19" t="s">
        <v>23201</v>
      </c>
      <c r="K51" s="19" t="s">
        <v>17426</v>
      </c>
      <c r="L51" s="19" t="s">
        <v>17427</v>
      </c>
      <c r="M51" s="19" t="s">
        <v>23212</v>
      </c>
      <c r="N51" s="19"/>
      <c r="O51" s="19" t="s">
        <v>23140</v>
      </c>
    </row>
    <row r="52" spans="1:15" ht="12.75">
      <c r="A52" s="19" t="s">
        <v>23947</v>
      </c>
      <c r="B52" s="19" t="s">
        <v>23211</v>
      </c>
      <c r="C52" s="19" t="s">
        <v>23199</v>
      </c>
      <c r="D52" s="19" t="s">
        <v>17428</v>
      </c>
      <c r="E52" s="85">
        <v>45308</v>
      </c>
      <c r="F52" s="19" t="s">
        <v>23948</v>
      </c>
      <c r="G52" s="19" t="s">
        <v>23949</v>
      </c>
      <c r="H52" s="19">
        <v>2</v>
      </c>
      <c r="I52" s="27" t="s">
        <v>23200</v>
      </c>
      <c r="J52" s="19" t="s">
        <v>23201</v>
      </c>
      <c r="K52" s="19" t="s">
        <v>17426</v>
      </c>
      <c r="L52" s="19" t="s">
        <v>17427</v>
      </c>
      <c r="M52" s="19" t="s">
        <v>23212</v>
      </c>
      <c r="N52" s="19"/>
      <c r="O52" s="19" t="s">
        <v>23140</v>
      </c>
    </row>
    <row r="53" spans="1:15" ht="12.75">
      <c r="A53" s="19" t="s">
        <v>23950</v>
      </c>
      <c r="B53" s="19" t="s">
        <v>23211</v>
      </c>
      <c r="C53" s="19" t="s">
        <v>23199</v>
      </c>
      <c r="D53" s="19" t="s">
        <v>17428</v>
      </c>
      <c r="E53" s="85">
        <v>45308</v>
      </c>
      <c r="F53" s="19" t="s">
        <v>23951</v>
      </c>
      <c r="G53" s="19" t="s">
        <v>23952</v>
      </c>
      <c r="H53" s="19">
        <v>1</v>
      </c>
      <c r="I53" s="27" t="s">
        <v>23200</v>
      </c>
      <c r="J53" s="19" t="s">
        <v>23201</v>
      </c>
      <c r="K53" s="19" t="s">
        <v>17426</v>
      </c>
      <c r="L53" s="19" t="s">
        <v>17427</v>
      </c>
      <c r="M53" s="19" t="s">
        <v>23212</v>
      </c>
      <c r="N53" s="19"/>
      <c r="O53" s="19" t="s">
        <v>23140</v>
      </c>
    </row>
    <row r="54" spans="1:15" ht="12.75">
      <c r="A54" s="19" t="s">
        <v>23953</v>
      </c>
      <c r="B54" s="19" t="s">
        <v>23211</v>
      </c>
      <c r="C54" s="19" t="s">
        <v>23199</v>
      </c>
      <c r="D54" s="19" t="s">
        <v>17428</v>
      </c>
      <c r="E54" s="85">
        <v>45308</v>
      </c>
      <c r="F54" s="19" t="s">
        <v>23906</v>
      </c>
      <c r="G54" s="19" t="s">
        <v>23907</v>
      </c>
      <c r="H54" s="19">
        <v>862</v>
      </c>
      <c r="I54" s="27" t="s">
        <v>23200</v>
      </c>
      <c r="J54" s="19" t="s">
        <v>23201</v>
      </c>
      <c r="K54" s="19" t="s">
        <v>17426</v>
      </c>
      <c r="L54" s="19" t="s">
        <v>17427</v>
      </c>
      <c r="M54" s="19" t="s">
        <v>23212</v>
      </c>
      <c r="N54" s="19"/>
      <c r="O54" s="19" t="s">
        <v>23140</v>
      </c>
    </row>
    <row r="55" spans="1:15" ht="12.75">
      <c r="A55" s="19" t="s">
        <v>23954</v>
      </c>
      <c r="B55" s="19" t="s">
        <v>23211</v>
      </c>
      <c r="C55" s="19" t="s">
        <v>23199</v>
      </c>
      <c r="D55" s="19" t="s">
        <v>17428</v>
      </c>
      <c r="E55" s="85">
        <v>45308</v>
      </c>
      <c r="F55" s="19" t="s">
        <v>23955</v>
      </c>
      <c r="G55" s="19" t="s">
        <v>23956</v>
      </c>
      <c r="H55" s="19">
        <v>121</v>
      </c>
      <c r="I55" s="27" t="s">
        <v>23200</v>
      </c>
      <c r="J55" s="19" t="s">
        <v>23201</v>
      </c>
      <c r="K55" s="19" t="s">
        <v>17426</v>
      </c>
      <c r="L55" s="19" t="s">
        <v>17427</v>
      </c>
      <c r="M55" s="19" t="s">
        <v>23212</v>
      </c>
      <c r="N55" s="19"/>
      <c r="O55" s="19" t="s">
        <v>23140</v>
      </c>
    </row>
    <row r="56" spans="1:15" ht="12.75">
      <c r="A56" s="19" t="s">
        <v>23957</v>
      </c>
      <c r="B56" s="19" t="s">
        <v>23213</v>
      </c>
      <c r="C56" s="19"/>
      <c r="D56" s="19" t="s">
        <v>17425</v>
      </c>
      <c r="E56" s="85">
        <v>45308</v>
      </c>
      <c r="F56" s="19" t="s">
        <v>23958</v>
      </c>
      <c r="G56" s="19" t="s">
        <v>23959</v>
      </c>
      <c r="H56" s="19">
        <v>240</v>
      </c>
      <c r="I56" s="27" t="s">
        <v>23200</v>
      </c>
      <c r="J56" s="19" t="s">
        <v>23201</v>
      </c>
      <c r="K56" s="19" t="s">
        <v>17424</v>
      </c>
      <c r="L56" s="19" t="s">
        <v>17425</v>
      </c>
      <c r="M56" s="19" t="s">
        <v>23214</v>
      </c>
      <c r="N56" s="19"/>
      <c r="O56" s="19" t="s">
        <v>23140</v>
      </c>
    </row>
    <row r="57" spans="1:15" ht="12.75">
      <c r="A57" s="19" t="s">
        <v>23960</v>
      </c>
      <c r="B57" s="19" t="s">
        <v>23213</v>
      </c>
      <c r="C57" s="19"/>
      <c r="D57" s="19" t="s">
        <v>17425</v>
      </c>
      <c r="E57" s="85">
        <v>45308</v>
      </c>
      <c r="F57" s="19" t="s">
        <v>23961</v>
      </c>
      <c r="G57" s="19" t="s">
        <v>23962</v>
      </c>
      <c r="H57" s="19">
        <v>4</v>
      </c>
      <c r="I57" s="27" t="s">
        <v>23200</v>
      </c>
      <c r="J57" s="19" t="s">
        <v>23201</v>
      </c>
      <c r="K57" s="19" t="s">
        <v>17424</v>
      </c>
      <c r="L57" s="19" t="s">
        <v>17425</v>
      </c>
      <c r="M57" s="19" t="s">
        <v>23214</v>
      </c>
      <c r="N57" s="19"/>
      <c r="O57" s="19" t="s">
        <v>23140</v>
      </c>
    </row>
    <row r="58" spans="1:15" ht="12.75">
      <c r="A58" s="19" t="s">
        <v>23963</v>
      </c>
      <c r="B58" s="19" t="s">
        <v>23215</v>
      </c>
      <c r="C58" s="19"/>
      <c r="D58" s="19" t="s">
        <v>17440</v>
      </c>
      <c r="E58" s="85">
        <v>45308</v>
      </c>
      <c r="F58" s="19" t="s">
        <v>23961</v>
      </c>
      <c r="G58" s="19" t="s">
        <v>23962</v>
      </c>
      <c r="H58" s="19">
        <v>-2</v>
      </c>
      <c r="I58" s="27" t="s">
        <v>23200</v>
      </c>
      <c r="J58" s="19" t="s">
        <v>23201</v>
      </c>
      <c r="K58" s="19" t="s">
        <v>17438</v>
      </c>
      <c r="L58" s="19" t="s">
        <v>17439</v>
      </c>
      <c r="M58" s="19" t="s">
        <v>23218</v>
      </c>
      <c r="N58" s="19"/>
      <c r="O58" s="19" t="s">
        <v>23140</v>
      </c>
    </row>
    <row r="59" spans="1:15" ht="12.75">
      <c r="A59" s="19" t="s">
        <v>23964</v>
      </c>
      <c r="B59" s="19" t="s">
        <v>23215</v>
      </c>
      <c r="C59" s="19"/>
      <c r="D59" s="19" t="s">
        <v>17440</v>
      </c>
      <c r="E59" s="85">
        <v>45308</v>
      </c>
      <c r="F59" s="19" t="s">
        <v>23961</v>
      </c>
      <c r="G59" s="19" t="s">
        <v>23962</v>
      </c>
      <c r="H59" s="19">
        <v>2</v>
      </c>
      <c r="I59" s="27" t="s">
        <v>23216</v>
      </c>
      <c r="J59" s="19" t="s">
        <v>23217</v>
      </c>
      <c r="K59" s="19" t="s">
        <v>17438</v>
      </c>
      <c r="L59" s="19" t="s">
        <v>17439</v>
      </c>
      <c r="M59" s="19" t="s">
        <v>23218</v>
      </c>
      <c r="N59" s="19" t="s">
        <v>17447</v>
      </c>
      <c r="O59" s="19" t="s">
        <v>23140</v>
      </c>
    </row>
    <row r="60" spans="1:15" ht="12.75">
      <c r="A60" s="19" t="s">
        <v>23965</v>
      </c>
      <c r="B60" s="19" t="s">
        <v>23215</v>
      </c>
      <c r="C60" s="19"/>
      <c r="D60" s="19" t="s">
        <v>17440</v>
      </c>
      <c r="E60" s="85">
        <v>45308</v>
      </c>
      <c r="F60" s="19" t="s">
        <v>23955</v>
      </c>
      <c r="G60" s="19" t="s">
        <v>23966</v>
      </c>
      <c r="H60" s="19">
        <v>-6</v>
      </c>
      <c r="I60" s="27" t="s">
        <v>23200</v>
      </c>
      <c r="J60" s="19" t="s">
        <v>23201</v>
      </c>
      <c r="K60" s="19" t="s">
        <v>17438</v>
      </c>
      <c r="L60" s="19" t="s">
        <v>17439</v>
      </c>
      <c r="M60" s="19" t="s">
        <v>23218</v>
      </c>
      <c r="N60" s="19"/>
      <c r="O60" s="19" t="s">
        <v>23140</v>
      </c>
    </row>
    <row r="61" spans="1:15" ht="12.75">
      <c r="A61" s="19" t="s">
        <v>23967</v>
      </c>
      <c r="B61" s="19" t="s">
        <v>23215</v>
      </c>
      <c r="C61" s="19"/>
      <c r="D61" s="19" t="s">
        <v>17440</v>
      </c>
      <c r="E61" s="85">
        <v>45308</v>
      </c>
      <c r="F61" s="19" t="s">
        <v>23955</v>
      </c>
      <c r="G61" s="19" t="s">
        <v>23966</v>
      </c>
      <c r="H61" s="19">
        <v>6</v>
      </c>
      <c r="I61" s="27" t="s">
        <v>23216</v>
      </c>
      <c r="J61" s="19" t="s">
        <v>23217</v>
      </c>
      <c r="K61" s="19" t="s">
        <v>17438</v>
      </c>
      <c r="L61" s="19" t="s">
        <v>17439</v>
      </c>
      <c r="M61" s="19" t="s">
        <v>23218</v>
      </c>
      <c r="N61" s="19" t="s">
        <v>17447</v>
      </c>
      <c r="O61" s="19" t="s">
        <v>23140</v>
      </c>
    </row>
    <row r="62" spans="1:15" ht="12.75">
      <c r="A62" s="19" t="s">
        <v>23968</v>
      </c>
      <c r="B62" s="19" t="s">
        <v>23215</v>
      </c>
      <c r="C62" s="19"/>
      <c r="D62" s="19" t="s">
        <v>17440</v>
      </c>
      <c r="E62" s="85">
        <v>45308</v>
      </c>
      <c r="F62" s="19" t="s">
        <v>23935</v>
      </c>
      <c r="G62" s="19" t="s">
        <v>23936</v>
      </c>
      <c r="H62" s="19">
        <v>-16</v>
      </c>
      <c r="I62" s="27" t="s">
        <v>23200</v>
      </c>
      <c r="J62" s="19" t="s">
        <v>23201</v>
      </c>
      <c r="K62" s="19" t="s">
        <v>17438</v>
      </c>
      <c r="L62" s="19" t="s">
        <v>17439</v>
      </c>
      <c r="M62" s="19" t="s">
        <v>23218</v>
      </c>
      <c r="N62" s="19"/>
      <c r="O62" s="19" t="s">
        <v>23140</v>
      </c>
    </row>
    <row r="63" spans="1:15" ht="12.75">
      <c r="A63" s="19" t="s">
        <v>23969</v>
      </c>
      <c r="B63" s="19" t="s">
        <v>23215</v>
      </c>
      <c r="C63" s="19"/>
      <c r="D63" s="19" t="s">
        <v>17440</v>
      </c>
      <c r="E63" s="85">
        <v>45308</v>
      </c>
      <c r="F63" s="19" t="s">
        <v>23935</v>
      </c>
      <c r="G63" s="19" t="s">
        <v>23936</v>
      </c>
      <c r="H63" s="19">
        <v>16</v>
      </c>
      <c r="I63" s="27" t="s">
        <v>23216</v>
      </c>
      <c r="J63" s="19" t="s">
        <v>23217</v>
      </c>
      <c r="K63" s="19" t="s">
        <v>17438</v>
      </c>
      <c r="L63" s="19" t="s">
        <v>17439</v>
      </c>
      <c r="M63" s="19" t="s">
        <v>23218</v>
      </c>
      <c r="N63" s="19" t="s">
        <v>17447</v>
      </c>
      <c r="O63" s="19" t="s">
        <v>23140</v>
      </c>
    </row>
    <row r="64" spans="1:15" ht="12.75">
      <c r="A64" s="19" t="s">
        <v>23970</v>
      </c>
      <c r="B64" s="19" t="s">
        <v>23215</v>
      </c>
      <c r="C64" s="19"/>
      <c r="D64" s="19" t="s">
        <v>17440</v>
      </c>
      <c r="E64" s="85">
        <v>45308</v>
      </c>
      <c r="F64" s="19" t="s">
        <v>23835</v>
      </c>
      <c r="G64" s="19" t="s">
        <v>23836</v>
      </c>
      <c r="H64" s="19">
        <v>-18</v>
      </c>
      <c r="I64" s="27" t="s">
        <v>23200</v>
      </c>
      <c r="J64" s="19" t="s">
        <v>23201</v>
      </c>
      <c r="K64" s="19" t="s">
        <v>17438</v>
      </c>
      <c r="L64" s="19" t="s">
        <v>17439</v>
      </c>
      <c r="M64" s="19" t="s">
        <v>23218</v>
      </c>
      <c r="N64" s="19"/>
      <c r="O64" s="19" t="s">
        <v>23140</v>
      </c>
    </row>
    <row r="65" spans="1:15" ht="12.75">
      <c r="A65" s="19" t="s">
        <v>23971</v>
      </c>
      <c r="B65" s="19" t="s">
        <v>23215</v>
      </c>
      <c r="C65" s="19"/>
      <c r="D65" s="19" t="s">
        <v>17440</v>
      </c>
      <c r="E65" s="85">
        <v>45308</v>
      </c>
      <c r="F65" s="19" t="s">
        <v>23835</v>
      </c>
      <c r="G65" s="19" t="s">
        <v>23836</v>
      </c>
      <c r="H65" s="19">
        <v>18</v>
      </c>
      <c r="I65" s="27" t="s">
        <v>23216</v>
      </c>
      <c r="J65" s="19" t="s">
        <v>23217</v>
      </c>
      <c r="K65" s="19" t="s">
        <v>17438</v>
      </c>
      <c r="L65" s="19" t="s">
        <v>17439</v>
      </c>
      <c r="M65" s="19" t="s">
        <v>23218</v>
      </c>
      <c r="N65" s="19" t="s">
        <v>17447</v>
      </c>
      <c r="O65" s="19" t="s">
        <v>23140</v>
      </c>
    </row>
    <row r="66" spans="1:15" ht="12.75">
      <c r="A66" s="19" t="s">
        <v>23972</v>
      </c>
      <c r="B66" s="19" t="s">
        <v>23215</v>
      </c>
      <c r="C66" s="19"/>
      <c r="D66" s="19" t="s">
        <v>17440</v>
      </c>
      <c r="E66" s="85">
        <v>45308</v>
      </c>
      <c r="F66" s="19" t="s">
        <v>23838</v>
      </c>
      <c r="G66" s="19" t="s">
        <v>23839</v>
      </c>
      <c r="H66" s="19">
        <v>-4</v>
      </c>
      <c r="I66" s="27" t="s">
        <v>23200</v>
      </c>
      <c r="J66" s="19" t="s">
        <v>23201</v>
      </c>
      <c r="K66" s="19" t="s">
        <v>17438</v>
      </c>
      <c r="L66" s="19" t="s">
        <v>17439</v>
      </c>
      <c r="M66" s="19" t="s">
        <v>23218</v>
      </c>
      <c r="N66" s="19"/>
      <c r="O66" s="19" t="s">
        <v>23140</v>
      </c>
    </row>
    <row r="67" spans="1:15" ht="12.75">
      <c r="A67" s="19" t="s">
        <v>23973</v>
      </c>
      <c r="B67" s="19" t="s">
        <v>23215</v>
      </c>
      <c r="C67" s="19"/>
      <c r="D67" s="19" t="s">
        <v>17440</v>
      </c>
      <c r="E67" s="85">
        <v>45308</v>
      </c>
      <c r="F67" s="19" t="s">
        <v>23838</v>
      </c>
      <c r="G67" s="19" t="s">
        <v>23839</v>
      </c>
      <c r="H67" s="19">
        <v>4</v>
      </c>
      <c r="I67" s="27" t="s">
        <v>23216</v>
      </c>
      <c r="J67" s="19" t="s">
        <v>23217</v>
      </c>
      <c r="K67" s="19" t="s">
        <v>17438</v>
      </c>
      <c r="L67" s="19" t="s">
        <v>17439</v>
      </c>
      <c r="M67" s="19" t="s">
        <v>23218</v>
      </c>
      <c r="N67" s="19" t="s">
        <v>17447</v>
      </c>
      <c r="O67" s="19" t="s">
        <v>23140</v>
      </c>
    </row>
    <row r="68" spans="1:15" ht="12.75">
      <c r="A68" s="19" t="s">
        <v>23974</v>
      </c>
      <c r="B68" s="19" t="s">
        <v>23215</v>
      </c>
      <c r="C68" s="19"/>
      <c r="D68" s="19" t="s">
        <v>17440</v>
      </c>
      <c r="E68" s="85">
        <v>45308</v>
      </c>
      <c r="F68" s="19" t="s">
        <v>23841</v>
      </c>
      <c r="G68" s="19" t="s">
        <v>23842</v>
      </c>
      <c r="H68" s="19">
        <v>-1</v>
      </c>
      <c r="I68" s="27" t="s">
        <v>23200</v>
      </c>
      <c r="J68" s="19" t="s">
        <v>23201</v>
      </c>
      <c r="K68" s="19" t="s">
        <v>17438</v>
      </c>
      <c r="L68" s="19" t="s">
        <v>17439</v>
      </c>
      <c r="M68" s="19" t="s">
        <v>23218</v>
      </c>
      <c r="N68" s="19"/>
      <c r="O68" s="19" t="s">
        <v>23140</v>
      </c>
    </row>
    <row r="69" spans="1:15" ht="12.75">
      <c r="A69" s="19" t="s">
        <v>23975</v>
      </c>
      <c r="B69" s="19" t="s">
        <v>23215</v>
      </c>
      <c r="C69" s="19"/>
      <c r="D69" s="19" t="s">
        <v>17440</v>
      </c>
      <c r="E69" s="85">
        <v>45308</v>
      </c>
      <c r="F69" s="19" t="s">
        <v>23841</v>
      </c>
      <c r="G69" s="19" t="s">
        <v>23842</v>
      </c>
      <c r="H69" s="19">
        <v>1</v>
      </c>
      <c r="I69" s="27" t="s">
        <v>23216</v>
      </c>
      <c r="J69" s="19" t="s">
        <v>23217</v>
      </c>
      <c r="K69" s="19" t="s">
        <v>17438</v>
      </c>
      <c r="L69" s="19" t="s">
        <v>17439</v>
      </c>
      <c r="M69" s="19" t="s">
        <v>23218</v>
      </c>
      <c r="N69" s="19" t="s">
        <v>17447</v>
      </c>
      <c r="O69" s="19" t="s">
        <v>23140</v>
      </c>
    </row>
    <row r="70" spans="1:15" ht="12.75">
      <c r="A70" s="19" t="s">
        <v>23976</v>
      </c>
      <c r="B70" s="19" t="s">
        <v>23215</v>
      </c>
      <c r="C70" s="19"/>
      <c r="D70" s="19" t="s">
        <v>17440</v>
      </c>
      <c r="E70" s="85">
        <v>45308</v>
      </c>
      <c r="F70" s="19" t="s">
        <v>23844</v>
      </c>
      <c r="G70" s="19" t="s">
        <v>23845</v>
      </c>
      <c r="H70" s="19">
        <v>-1</v>
      </c>
      <c r="I70" s="27" t="s">
        <v>23200</v>
      </c>
      <c r="J70" s="19" t="s">
        <v>23201</v>
      </c>
      <c r="K70" s="19" t="s">
        <v>17438</v>
      </c>
      <c r="L70" s="19" t="s">
        <v>17439</v>
      </c>
      <c r="M70" s="19" t="s">
        <v>23218</v>
      </c>
      <c r="N70" s="19"/>
      <c r="O70" s="19" t="s">
        <v>23140</v>
      </c>
    </row>
    <row r="71" spans="1:15" ht="12.75">
      <c r="A71" s="19" t="s">
        <v>23977</v>
      </c>
      <c r="B71" s="19" t="s">
        <v>23215</v>
      </c>
      <c r="C71" s="19"/>
      <c r="D71" s="19" t="s">
        <v>17440</v>
      </c>
      <c r="E71" s="85">
        <v>45308</v>
      </c>
      <c r="F71" s="19" t="s">
        <v>23844</v>
      </c>
      <c r="G71" s="19" t="s">
        <v>23845</v>
      </c>
      <c r="H71" s="19">
        <v>1</v>
      </c>
      <c r="I71" s="27" t="s">
        <v>23216</v>
      </c>
      <c r="J71" s="19" t="s">
        <v>23217</v>
      </c>
      <c r="K71" s="19" t="s">
        <v>17438</v>
      </c>
      <c r="L71" s="19" t="s">
        <v>17439</v>
      </c>
      <c r="M71" s="19" t="s">
        <v>23218</v>
      </c>
      <c r="N71" s="19" t="s">
        <v>17447</v>
      </c>
      <c r="O71" s="19" t="s">
        <v>23140</v>
      </c>
    </row>
    <row r="72" spans="1:15" ht="12.75">
      <c r="A72" s="19" t="s">
        <v>23978</v>
      </c>
      <c r="B72" s="19" t="s">
        <v>23215</v>
      </c>
      <c r="C72" s="19"/>
      <c r="D72" s="19" t="s">
        <v>17440</v>
      </c>
      <c r="E72" s="85">
        <v>45308</v>
      </c>
      <c r="F72" s="19" t="s">
        <v>23865</v>
      </c>
      <c r="G72" s="19" t="s">
        <v>23866</v>
      </c>
      <c r="H72" s="19">
        <v>-24</v>
      </c>
      <c r="I72" s="27" t="s">
        <v>23200</v>
      </c>
      <c r="J72" s="19" t="s">
        <v>23201</v>
      </c>
      <c r="K72" s="19" t="s">
        <v>17438</v>
      </c>
      <c r="L72" s="19" t="s">
        <v>17439</v>
      </c>
      <c r="M72" s="19" t="s">
        <v>23218</v>
      </c>
      <c r="N72" s="19"/>
      <c r="O72" s="19" t="s">
        <v>23140</v>
      </c>
    </row>
    <row r="73" spans="1:15" ht="12.75">
      <c r="A73" s="19" t="s">
        <v>23979</v>
      </c>
      <c r="B73" s="19" t="s">
        <v>23215</v>
      </c>
      <c r="C73" s="19"/>
      <c r="D73" s="19" t="s">
        <v>17440</v>
      </c>
      <c r="E73" s="85">
        <v>45308</v>
      </c>
      <c r="F73" s="19" t="s">
        <v>23865</v>
      </c>
      <c r="G73" s="19" t="s">
        <v>23866</v>
      </c>
      <c r="H73" s="19">
        <v>24</v>
      </c>
      <c r="I73" s="27" t="s">
        <v>23216</v>
      </c>
      <c r="J73" s="19" t="s">
        <v>23217</v>
      </c>
      <c r="K73" s="19" t="s">
        <v>17438</v>
      </c>
      <c r="L73" s="19" t="s">
        <v>17439</v>
      </c>
      <c r="M73" s="19" t="s">
        <v>23218</v>
      </c>
      <c r="N73" s="19" t="s">
        <v>17447</v>
      </c>
      <c r="O73" s="19" t="s">
        <v>23140</v>
      </c>
    </row>
    <row r="74" spans="1:15" ht="12.75">
      <c r="A74" s="19" t="s">
        <v>23980</v>
      </c>
      <c r="B74" s="19" t="s">
        <v>23215</v>
      </c>
      <c r="C74" s="19"/>
      <c r="D74" s="19" t="s">
        <v>17440</v>
      </c>
      <c r="E74" s="85">
        <v>45308</v>
      </c>
      <c r="F74" s="19" t="s">
        <v>23958</v>
      </c>
      <c r="G74" s="19" t="s">
        <v>23959</v>
      </c>
      <c r="H74" s="19">
        <v>-200</v>
      </c>
      <c r="I74" s="27" t="s">
        <v>23200</v>
      </c>
      <c r="J74" s="19" t="s">
        <v>23201</v>
      </c>
      <c r="K74" s="19" t="s">
        <v>17438</v>
      </c>
      <c r="L74" s="19" t="s">
        <v>17439</v>
      </c>
      <c r="M74" s="19" t="s">
        <v>23218</v>
      </c>
      <c r="N74" s="19"/>
      <c r="O74" s="19" t="s">
        <v>23140</v>
      </c>
    </row>
    <row r="75" spans="1:15" ht="12.75">
      <c r="A75" s="19" t="s">
        <v>23981</v>
      </c>
      <c r="B75" s="19" t="s">
        <v>23215</v>
      </c>
      <c r="C75" s="19"/>
      <c r="D75" s="19" t="s">
        <v>17440</v>
      </c>
      <c r="E75" s="85">
        <v>45308</v>
      </c>
      <c r="F75" s="19" t="s">
        <v>23958</v>
      </c>
      <c r="G75" s="19" t="s">
        <v>23959</v>
      </c>
      <c r="H75" s="19">
        <v>200</v>
      </c>
      <c r="I75" s="27" t="s">
        <v>23216</v>
      </c>
      <c r="J75" s="19" t="s">
        <v>23217</v>
      </c>
      <c r="K75" s="19" t="s">
        <v>17438</v>
      </c>
      <c r="L75" s="19" t="s">
        <v>17439</v>
      </c>
      <c r="M75" s="19" t="s">
        <v>23218</v>
      </c>
      <c r="N75" s="19" t="s">
        <v>17447</v>
      </c>
      <c r="O75" s="19" t="s">
        <v>23140</v>
      </c>
    </row>
    <row r="76" spans="1:15" ht="12.75">
      <c r="A76" s="19" t="s">
        <v>23982</v>
      </c>
      <c r="B76" s="19" t="s">
        <v>23215</v>
      </c>
      <c r="C76" s="19"/>
      <c r="D76" s="19" t="s">
        <v>17440</v>
      </c>
      <c r="E76" s="85">
        <v>45308</v>
      </c>
      <c r="F76" s="19" t="s">
        <v>23868</v>
      </c>
      <c r="G76" s="19" t="s">
        <v>23869</v>
      </c>
      <c r="H76" s="19">
        <v>-200</v>
      </c>
      <c r="I76" s="27" t="s">
        <v>23200</v>
      </c>
      <c r="J76" s="19" t="s">
        <v>23201</v>
      </c>
      <c r="K76" s="19" t="s">
        <v>17438</v>
      </c>
      <c r="L76" s="19" t="s">
        <v>17439</v>
      </c>
      <c r="M76" s="19" t="s">
        <v>23218</v>
      </c>
      <c r="N76" s="19"/>
      <c r="O76" s="19" t="s">
        <v>23140</v>
      </c>
    </row>
    <row r="77" spans="1:15" ht="12.75">
      <c r="A77" s="19" t="s">
        <v>23983</v>
      </c>
      <c r="B77" s="19" t="s">
        <v>23215</v>
      </c>
      <c r="C77" s="19"/>
      <c r="D77" s="19" t="s">
        <v>17440</v>
      </c>
      <c r="E77" s="85">
        <v>45308</v>
      </c>
      <c r="F77" s="19" t="s">
        <v>23868</v>
      </c>
      <c r="G77" s="19" t="s">
        <v>23869</v>
      </c>
      <c r="H77" s="19">
        <v>200</v>
      </c>
      <c r="I77" s="27" t="s">
        <v>23216</v>
      </c>
      <c r="J77" s="19" t="s">
        <v>23217</v>
      </c>
      <c r="K77" s="19" t="s">
        <v>17438</v>
      </c>
      <c r="L77" s="19" t="s">
        <v>17439</v>
      </c>
      <c r="M77" s="19" t="s">
        <v>23218</v>
      </c>
      <c r="N77" s="19" t="s">
        <v>17447</v>
      </c>
      <c r="O77" s="19" t="s">
        <v>23140</v>
      </c>
    </row>
    <row r="78" spans="1:15" ht="12.75">
      <c r="A78" s="19" t="s">
        <v>23984</v>
      </c>
      <c r="B78" s="19" t="s">
        <v>23215</v>
      </c>
      <c r="C78" s="19"/>
      <c r="D78" s="19" t="s">
        <v>17440</v>
      </c>
      <c r="E78" s="85">
        <v>45308</v>
      </c>
      <c r="F78" s="19" t="s">
        <v>23877</v>
      </c>
      <c r="G78" s="19" t="s">
        <v>23878</v>
      </c>
      <c r="H78" s="19">
        <v>-100</v>
      </c>
      <c r="I78" s="27" t="s">
        <v>23200</v>
      </c>
      <c r="J78" s="19" t="s">
        <v>23201</v>
      </c>
      <c r="K78" s="19" t="s">
        <v>17438</v>
      </c>
      <c r="L78" s="19" t="s">
        <v>17439</v>
      </c>
      <c r="M78" s="19" t="s">
        <v>23218</v>
      </c>
      <c r="N78" s="19"/>
      <c r="O78" s="19" t="s">
        <v>23140</v>
      </c>
    </row>
    <row r="79" spans="1:15" ht="12.75">
      <c r="A79" s="19" t="s">
        <v>23985</v>
      </c>
      <c r="B79" s="19" t="s">
        <v>23215</v>
      </c>
      <c r="C79" s="19"/>
      <c r="D79" s="19" t="s">
        <v>17440</v>
      </c>
      <c r="E79" s="85">
        <v>45308</v>
      </c>
      <c r="F79" s="19" t="s">
        <v>23877</v>
      </c>
      <c r="G79" s="19" t="s">
        <v>23878</v>
      </c>
      <c r="H79" s="19">
        <v>100</v>
      </c>
      <c r="I79" s="27" t="s">
        <v>23216</v>
      </c>
      <c r="J79" s="19" t="s">
        <v>23217</v>
      </c>
      <c r="K79" s="19" t="s">
        <v>17438</v>
      </c>
      <c r="L79" s="19" t="s">
        <v>17439</v>
      </c>
      <c r="M79" s="19" t="s">
        <v>23218</v>
      </c>
      <c r="N79" s="19" t="s">
        <v>17447</v>
      </c>
      <c r="O79" s="19" t="s">
        <v>23140</v>
      </c>
    </row>
    <row r="80" spans="1:15" ht="12.75">
      <c r="A80" s="19" t="s">
        <v>23986</v>
      </c>
      <c r="B80" s="19" t="s">
        <v>23215</v>
      </c>
      <c r="C80" s="19"/>
      <c r="D80" s="19" t="s">
        <v>17440</v>
      </c>
      <c r="E80" s="85">
        <v>45308</v>
      </c>
      <c r="F80" s="19" t="s">
        <v>23883</v>
      </c>
      <c r="G80" s="19" t="s">
        <v>23884</v>
      </c>
      <c r="H80" s="19">
        <v>-1</v>
      </c>
      <c r="I80" s="27" t="s">
        <v>23200</v>
      </c>
      <c r="J80" s="19" t="s">
        <v>23201</v>
      </c>
      <c r="K80" s="19" t="s">
        <v>17438</v>
      </c>
      <c r="L80" s="19" t="s">
        <v>17439</v>
      </c>
      <c r="M80" s="19" t="s">
        <v>23218</v>
      </c>
      <c r="N80" s="19"/>
      <c r="O80" s="19" t="s">
        <v>23140</v>
      </c>
    </row>
    <row r="81" spans="1:15" ht="12.75">
      <c r="A81" s="19" t="s">
        <v>23987</v>
      </c>
      <c r="B81" s="19" t="s">
        <v>23215</v>
      </c>
      <c r="C81" s="19"/>
      <c r="D81" s="19" t="s">
        <v>17440</v>
      </c>
      <c r="E81" s="85">
        <v>45308</v>
      </c>
      <c r="F81" s="19" t="s">
        <v>23883</v>
      </c>
      <c r="G81" s="19" t="s">
        <v>23884</v>
      </c>
      <c r="H81" s="19">
        <v>1</v>
      </c>
      <c r="I81" s="27" t="s">
        <v>23216</v>
      </c>
      <c r="J81" s="19" t="s">
        <v>23217</v>
      </c>
      <c r="K81" s="19" t="s">
        <v>17438</v>
      </c>
      <c r="L81" s="19" t="s">
        <v>17439</v>
      </c>
      <c r="M81" s="19" t="s">
        <v>23218</v>
      </c>
      <c r="N81" s="19" t="s">
        <v>17447</v>
      </c>
      <c r="O81" s="19" t="s">
        <v>23140</v>
      </c>
    </row>
    <row r="82" spans="1:15" ht="12.75">
      <c r="A82" s="19" t="s">
        <v>23988</v>
      </c>
      <c r="B82" s="19" t="s">
        <v>23215</v>
      </c>
      <c r="C82" s="19"/>
      <c r="D82" s="19" t="s">
        <v>17440</v>
      </c>
      <c r="E82" s="85">
        <v>45308</v>
      </c>
      <c r="F82" s="19" t="s">
        <v>23880</v>
      </c>
      <c r="G82" s="19" t="s">
        <v>23881</v>
      </c>
      <c r="H82" s="19">
        <v>-1</v>
      </c>
      <c r="I82" s="27" t="s">
        <v>23200</v>
      </c>
      <c r="J82" s="19" t="s">
        <v>23201</v>
      </c>
      <c r="K82" s="19" t="s">
        <v>17438</v>
      </c>
      <c r="L82" s="19" t="s">
        <v>17439</v>
      </c>
      <c r="M82" s="19" t="s">
        <v>23218</v>
      </c>
      <c r="N82" s="19"/>
      <c r="O82" s="19" t="s">
        <v>23140</v>
      </c>
    </row>
    <row r="83" spans="1:15" ht="12.75">
      <c r="A83" s="19" t="s">
        <v>23989</v>
      </c>
      <c r="B83" s="19" t="s">
        <v>23215</v>
      </c>
      <c r="C83" s="19"/>
      <c r="D83" s="19" t="s">
        <v>17440</v>
      </c>
      <c r="E83" s="85">
        <v>45308</v>
      </c>
      <c r="F83" s="19" t="s">
        <v>23880</v>
      </c>
      <c r="G83" s="19" t="s">
        <v>23881</v>
      </c>
      <c r="H83" s="19">
        <v>1</v>
      </c>
      <c r="I83" s="27" t="s">
        <v>23216</v>
      </c>
      <c r="J83" s="19" t="s">
        <v>23217</v>
      </c>
      <c r="K83" s="19" t="s">
        <v>17438</v>
      </c>
      <c r="L83" s="19" t="s">
        <v>17439</v>
      </c>
      <c r="M83" s="19" t="s">
        <v>23218</v>
      </c>
      <c r="N83" s="19" t="s">
        <v>17447</v>
      </c>
      <c r="O83" s="19" t="s">
        <v>23140</v>
      </c>
    </row>
    <row r="84" spans="1:15" ht="12.75">
      <c r="A84" s="19" t="s">
        <v>23990</v>
      </c>
      <c r="B84" s="19" t="s">
        <v>23215</v>
      </c>
      <c r="C84" s="19"/>
      <c r="D84" s="19" t="s">
        <v>17440</v>
      </c>
      <c r="E84" s="85">
        <v>45308</v>
      </c>
      <c r="F84" s="19" t="s">
        <v>23932</v>
      </c>
      <c r="G84" s="19" t="s">
        <v>23933</v>
      </c>
      <c r="H84" s="19">
        <v>-500</v>
      </c>
      <c r="I84" s="27" t="s">
        <v>23200</v>
      </c>
      <c r="J84" s="19" t="s">
        <v>23201</v>
      </c>
      <c r="K84" s="19" t="s">
        <v>17438</v>
      </c>
      <c r="L84" s="19" t="s">
        <v>17439</v>
      </c>
      <c r="M84" s="19" t="s">
        <v>23218</v>
      </c>
      <c r="N84" s="19"/>
      <c r="O84" s="19" t="s">
        <v>23140</v>
      </c>
    </row>
    <row r="85" spans="1:15" ht="12.75">
      <c r="A85" s="19" t="s">
        <v>23991</v>
      </c>
      <c r="B85" s="19" t="s">
        <v>23215</v>
      </c>
      <c r="C85" s="19"/>
      <c r="D85" s="19" t="s">
        <v>17440</v>
      </c>
      <c r="E85" s="85">
        <v>45308</v>
      </c>
      <c r="F85" s="19" t="s">
        <v>23932</v>
      </c>
      <c r="G85" s="19" t="s">
        <v>23933</v>
      </c>
      <c r="H85" s="19">
        <v>500</v>
      </c>
      <c r="I85" s="27" t="s">
        <v>23216</v>
      </c>
      <c r="J85" s="19" t="s">
        <v>23217</v>
      </c>
      <c r="K85" s="19" t="s">
        <v>17438</v>
      </c>
      <c r="L85" s="19" t="s">
        <v>17439</v>
      </c>
      <c r="M85" s="19" t="s">
        <v>23218</v>
      </c>
      <c r="N85" s="19" t="s">
        <v>17447</v>
      </c>
      <c r="O85" s="19" t="s">
        <v>23140</v>
      </c>
    </row>
    <row r="86" spans="1:15" ht="12.75">
      <c r="A86" s="19" t="s">
        <v>23992</v>
      </c>
      <c r="B86" s="19" t="s">
        <v>23215</v>
      </c>
      <c r="C86" s="19"/>
      <c r="D86" s="19" t="s">
        <v>17440</v>
      </c>
      <c r="E86" s="85">
        <v>45308</v>
      </c>
      <c r="F86" s="19" t="s">
        <v>23926</v>
      </c>
      <c r="G86" s="19" t="s">
        <v>23927</v>
      </c>
      <c r="H86" s="19">
        <v>-20</v>
      </c>
      <c r="I86" s="27" t="s">
        <v>23200</v>
      </c>
      <c r="J86" s="19" t="s">
        <v>23201</v>
      </c>
      <c r="K86" s="19" t="s">
        <v>17438</v>
      </c>
      <c r="L86" s="19" t="s">
        <v>17439</v>
      </c>
      <c r="M86" s="19" t="s">
        <v>23218</v>
      </c>
      <c r="N86" s="19"/>
      <c r="O86" s="19" t="s">
        <v>23140</v>
      </c>
    </row>
    <row r="87" spans="1:15" ht="12.75">
      <c r="A87" s="19" t="s">
        <v>23993</v>
      </c>
      <c r="B87" s="19" t="s">
        <v>23215</v>
      </c>
      <c r="C87" s="19"/>
      <c r="D87" s="19" t="s">
        <v>17440</v>
      </c>
      <c r="E87" s="85">
        <v>45308</v>
      </c>
      <c r="F87" s="19" t="s">
        <v>23926</v>
      </c>
      <c r="G87" s="19" t="s">
        <v>23927</v>
      </c>
      <c r="H87" s="19">
        <v>20</v>
      </c>
      <c r="I87" s="27" t="s">
        <v>23216</v>
      </c>
      <c r="J87" s="19" t="s">
        <v>23217</v>
      </c>
      <c r="K87" s="19" t="s">
        <v>17438</v>
      </c>
      <c r="L87" s="19" t="s">
        <v>17439</v>
      </c>
      <c r="M87" s="19" t="s">
        <v>23218</v>
      </c>
      <c r="N87" s="19" t="s">
        <v>17447</v>
      </c>
      <c r="O87" s="19" t="s">
        <v>23140</v>
      </c>
    </row>
    <row r="88" spans="1:15" ht="12.75">
      <c r="A88" s="19" t="s">
        <v>23994</v>
      </c>
      <c r="B88" s="19" t="s">
        <v>23215</v>
      </c>
      <c r="C88" s="19"/>
      <c r="D88" s="19" t="s">
        <v>17440</v>
      </c>
      <c r="E88" s="85">
        <v>45308</v>
      </c>
      <c r="F88" s="19" t="s">
        <v>23886</v>
      </c>
      <c r="G88" s="19" t="s">
        <v>23887</v>
      </c>
      <c r="H88" s="19">
        <v>-10</v>
      </c>
      <c r="I88" s="27" t="s">
        <v>23200</v>
      </c>
      <c r="J88" s="19" t="s">
        <v>23201</v>
      </c>
      <c r="K88" s="19" t="s">
        <v>17438</v>
      </c>
      <c r="L88" s="19" t="s">
        <v>17439</v>
      </c>
      <c r="M88" s="19" t="s">
        <v>23218</v>
      </c>
      <c r="N88" s="19"/>
      <c r="O88" s="19" t="s">
        <v>23140</v>
      </c>
    </row>
    <row r="89" spans="1:15" ht="12.75">
      <c r="A89" s="27" t="s">
        <v>23995</v>
      </c>
      <c r="B89" s="19" t="s">
        <v>23215</v>
      </c>
      <c r="C89" s="19"/>
      <c r="D89" s="19" t="s">
        <v>17440</v>
      </c>
      <c r="E89" s="85">
        <v>45308</v>
      </c>
      <c r="F89" s="19" t="s">
        <v>23886</v>
      </c>
      <c r="G89" s="19" t="s">
        <v>23887</v>
      </c>
      <c r="H89" s="19">
        <v>10</v>
      </c>
      <c r="I89" s="27" t="s">
        <v>23216</v>
      </c>
      <c r="J89" s="19" t="s">
        <v>23217</v>
      </c>
      <c r="K89" s="19" t="s">
        <v>17438</v>
      </c>
      <c r="L89" s="19" t="s">
        <v>17439</v>
      </c>
      <c r="M89" s="19" t="s">
        <v>23218</v>
      </c>
      <c r="N89" s="19" t="s">
        <v>17447</v>
      </c>
      <c r="O89" s="19" t="s">
        <v>23140</v>
      </c>
    </row>
    <row r="90" spans="1:15" ht="12.75">
      <c r="A90" s="19" t="s">
        <v>23996</v>
      </c>
      <c r="B90" s="19" t="s">
        <v>23215</v>
      </c>
      <c r="C90" s="19"/>
      <c r="D90" s="19" t="s">
        <v>17440</v>
      </c>
      <c r="E90" s="85">
        <v>45308</v>
      </c>
      <c r="F90" s="19" t="s">
        <v>23859</v>
      </c>
      <c r="G90" s="19" t="s">
        <v>23860</v>
      </c>
      <c r="H90" s="19">
        <v>-10</v>
      </c>
      <c r="I90" s="27" t="s">
        <v>23200</v>
      </c>
      <c r="J90" s="19" t="s">
        <v>23201</v>
      </c>
      <c r="K90" s="19" t="s">
        <v>17438</v>
      </c>
      <c r="L90" s="19" t="s">
        <v>17439</v>
      </c>
      <c r="M90" s="19" t="s">
        <v>23218</v>
      </c>
      <c r="N90" s="19"/>
      <c r="O90" s="19" t="s">
        <v>23140</v>
      </c>
    </row>
    <row r="91" spans="1:15" ht="12.75">
      <c r="A91" s="19" t="s">
        <v>23997</v>
      </c>
      <c r="B91" s="19" t="s">
        <v>23215</v>
      </c>
      <c r="C91" s="19"/>
      <c r="D91" s="19" t="s">
        <v>17440</v>
      </c>
      <c r="E91" s="85">
        <v>45308</v>
      </c>
      <c r="F91" s="19" t="s">
        <v>23859</v>
      </c>
      <c r="G91" s="19" t="s">
        <v>23860</v>
      </c>
      <c r="H91" s="19">
        <v>10</v>
      </c>
      <c r="I91" s="27" t="s">
        <v>23216</v>
      </c>
      <c r="J91" s="19" t="s">
        <v>23217</v>
      </c>
      <c r="K91" s="19" t="s">
        <v>17438</v>
      </c>
      <c r="L91" s="19" t="s">
        <v>17439</v>
      </c>
      <c r="M91" s="19" t="s">
        <v>23218</v>
      </c>
      <c r="N91" s="19" t="s">
        <v>17447</v>
      </c>
      <c r="O91" s="19" t="s">
        <v>23140</v>
      </c>
    </row>
    <row r="92" spans="1:15" ht="12.75">
      <c r="A92" s="19" t="s">
        <v>23998</v>
      </c>
      <c r="B92" s="19" t="s">
        <v>23213</v>
      </c>
      <c r="C92" s="19"/>
      <c r="D92" s="19" t="s">
        <v>17425</v>
      </c>
      <c r="E92" s="85">
        <v>45308</v>
      </c>
      <c r="F92" s="19" t="s">
        <v>23886</v>
      </c>
      <c r="G92" s="19" t="s">
        <v>23887</v>
      </c>
      <c r="H92" s="19">
        <v>10</v>
      </c>
      <c r="I92" s="27" t="s">
        <v>23200</v>
      </c>
      <c r="J92" s="19" t="s">
        <v>23201</v>
      </c>
      <c r="K92" s="19" t="s">
        <v>17424</v>
      </c>
      <c r="L92" s="19" t="s">
        <v>17425</v>
      </c>
      <c r="M92" s="19" t="s">
        <v>23214</v>
      </c>
      <c r="N92" s="19"/>
      <c r="O92" s="19" t="s">
        <v>23140</v>
      </c>
    </row>
    <row r="93" spans="1:15" ht="12.75">
      <c r="A93" s="19" t="s">
        <v>23999</v>
      </c>
      <c r="B93" s="19" t="s">
        <v>23213</v>
      </c>
      <c r="C93" s="19"/>
      <c r="D93" s="19" t="s">
        <v>17425</v>
      </c>
      <c r="E93" s="85">
        <v>45308</v>
      </c>
      <c r="F93" s="19" t="s">
        <v>23859</v>
      </c>
      <c r="G93" s="19" t="s">
        <v>23860</v>
      </c>
      <c r="H93" s="19">
        <v>75</v>
      </c>
      <c r="I93" s="27" t="s">
        <v>23200</v>
      </c>
      <c r="J93" s="19" t="s">
        <v>23201</v>
      </c>
      <c r="K93" s="19" t="s">
        <v>17424</v>
      </c>
      <c r="L93" s="19" t="s">
        <v>17425</v>
      </c>
      <c r="M93" s="19" t="s">
        <v>23214</v>
      </c>
      <c r="N93" s="19"/>
      <c r="O93" s="19" t="s">
        <v>23140</v>
      </c>
    </row>
    <row r="94" spans="1:15" ht="12.75">
      <c r="A94" s="19" t="s">
        <v>24000</v>
      </c>
      <c r="B94" s="19" t="s">
        <v>23219</v>
      </c>
      <c r="C94" s="19"/>
      <c r="D94" s="19" t="s">
        <v>17440</v>
      </c>
      <c r="E94" s="85">
        <v>45308</v>
      </c>
      <c r="F94" s="19" t="s">
        <v>23835</v>
      </c>
      <c r="G94" s="19" t="s">
        <v>23836</v>
      </c>
      <c r="H94" s="19">
        <v>-69</v>
      </c>
      <c r="I94" s="27" t="s">
        <v>23200</v>
      </c>
      <c r="J94" s="19" t="s">
        <v>23201</v>
      </c>
      <c r="K94" s="19" t="s">
        <v>17438</v>
      </c>
      <c r="L94" s="19" t="s">
        <v>17439</v>
      </c>
      <c r="M94" s="19"/>
      <c r="N94" s="19"/>
      <c r="O94" s="19" t="s">
        <v>23140</v>
      </c>
    </row>
    <row r="95" spans="1:15" ht="12.75">
      <c r="A95" s="19" t="s">
        <v>24001</v>
      </c>
      <c r="B95" s="19" t="s">
        <v>23219</v>
      </c>
      <c r="C95" s="19"/>
      <c r="D95" s="19" t="s">
        <v>17440</v>
      </c>
      <c r="E95" s="85">
        <v>45308</v>
      </c>
      <c r="F95" s="19" t="s">
        <v>23835</v>
      </c>
      <c r="G95" s="19" t="s">
        <v>23836</v>
      </c>
      <c r="H95" s="19">
        <v>69</v>
      </c>
      <c r="I95" s="27" t="s">
        <v>23220</v>
      </c>
      <c r="J95" s="19" t="s">
        <v>23221</v>
      </c>
      <c r="K95" s="19" t="s">
        <v>17438</v>
      </c>
      <c r="L95" s="19" t="s">
        <v>17439</v>
      </c>
      <c r="M95" s="19"/>
      <c r="N95" s="19" t="s">
        <v>17447</v>
      </c>
      <c r="O95" s="19" t="s">
        <v>23140</v>
      </c>
    </row>
    <row r="96" spans="1:15" ht="12.75">
      <c r="A96" s="19" t="s">
        <v>24002</v>
      </c>
      <c r="B96" s="19" t="s">
        <v>23219</v>
      </c>
      <c r="C96" s="19"/>
      <c r="D96" s="19" t="s">
        <v>17440</v>
      </c>
      <c r="E96" s="85">
        <v>45308</v>
      </c>
      <c r="F96" s="19" t="s">
        <v>23838</v>
      </c>
      <c r="G96" s="19" t="s">
        <v>23839</v>
      </c>
      <c r="H96" s="19">
        <v>-5</v>
      </c>
      <c r="I96" s="27" t="s">
        <v>23200</v>
      </c>
      <c r="J96" s="19" t="s">
        <v>23201</v>
      </c>
      <c r="K96" s="19" t="s">
        <v>17438</v>
      </c>
      <c r="L96" s="19" t="s">
        <v>17439</v>
      </c>
      <c r="M96" s="19"/>
      <c r="N96" s="19"/>
      <c r="O96" s="19" t="s">
        <v>23140</v>
      </c>
    </row>
    <row r="97" spans="1:15" ht="12.75">
      <c r="A97" s="19" t="s">
        <v>24003</v>
      </c>
      <c r="B97" s="19" t="s">
        <v>23219</v>
      </c>
      <c r="C97" s="19"/>
      <c r="D97" s="19" t="s">
        <v>17440</v>
      </c>
      <c r="E97" s="85">
        <v>45308</v>
      </c>
      <c r="F97" s="19" t="s">
        <v>23838</v>
      </c>
      <c r="G97" s="19" t="s">
        <v>23839</v>
      </c>
      <c r="H97" s="19">
        <v>5</v>
      </c>
      <c r="I97" s="27" t="s">
        <v>23220</v>
      </c>
      <c r="J97" s="19" t="s">
        <v>23221</v>
      </c>
      <c r="K97" s="19" t="s">
        <v>17438</v>
      </c>
      <c r="L97" s="19" t="s">
        <v>17439</v>
      </c>
      <c r="M97" s="19"/>
      <c r="N97" s="19" t="s">
        <v>17447</v>
      </c>
      <c r="O97" s="19" t="s">
        <v>23140</v>
      </c>
    </row>
    <row r="98" spans="1:15" ht="12.75">
      <c r="A98" s="19" t="s">
        <v>24004</v>
      </c>
      <c r="B98" s="19" t="s">
        <v>23219</v>
      </c>
      <c r="C98" s="19"/>
      <c r="D98" s="19" t="s">
        <v>17440</v>
      </c>
      <c r="E98" s="85">
        <v>45308</v>
      </c>
      <c r="F98" s="19" t="s">
        <v>23841</v>
      </c>
      <c r="G98" s="19" t="s">
        <v>23842</v>
      </c>
      <c r="H98" s="19">
        <v>-1</v>
      </c>
      <c r="I98" s="27" t="s">
        <v>23200</v>
      </c>
      <c r="J98" s="19" t="s">
        <v>23201</v>
      </c>
      <c r="K98" s="19" t="s">
        <v>17438</v>
      </c>
      <c r="L98" s="19" t="s">
        <v>17439</v>
      </c>
      <c r="M98" s="19"/>
      <c r="N98" s="19"/>
      <c r="O98" s="19" t="s">
        <v>23140</v>
      </c>
    </row>
    <row r="99" spans="1:15" ht="12.75">
      <c r="A99" s="19" t="s">
        <v>24005</v>
      </c>
      <c r="B99" s="19" t="s">
        <v>23219</v>
      </c>
      <c r="C99" s="19"/>
      <c r="D99" s="19" t="s">
        <v>17440</v>
      </c>
      <c r="E99" s="85">
        <v>45308</v>
      </c>
      <c r="F99" s="19" t="s">
        <v>23841</v>
      </c>
      <c r="G99" s="19" t="s">
        <v>23842</v>
      </c>
      <c r="H99" s="19">
        <v>1</v>
      </c>
      <c r="I99" s="27" t="s">
        <v>23220</v>
      </c>
      <c r="J99" s="19" t="s">
        <v>23221</v>
      </c>
      <c r="K99" s="19" t="s">
        <v>17438</v>
      </c>
      <c r="L99" s="19" t="s">
        <v>17439</v>
      </c>
      <c r="M99" s="19"/>
      <c r="N99" s="19" t="s">
        <v>17447</v>
      </c>
      <c r="O99" s="19" t="s">
        <v>23140</v>
      </c>
    </row>
    <row r="100" spans="1:15" ht="12.75">
      <c r="A100" s="19" t="s">
        <v>24006</v>
      </c>
      <c r="B100" s="19" t="s">
        <v>23219</v>
      </c>
      <c r="C100" s="19"/>
      <c r="D100" s="19" t="s">
        <v>17440</v>
      </c>
      <c r="E100" s="85">
        <v>45308</v>
      </c>
      <c r="F100" s="19" t="s">
        <v>23935</v>
      </c>
      <c r="G100" s="19" t="s">
        <v>23936</v>
      </c>
      <c r="H100" s="19">
        <v>-44</v>
      </c>
      <c r="I100" s="27" t="s">
        <v>23200</v>
      </c>
      <c r="J100" s="19" t="s">
        <v>23201</v>
      </c>
      <c r="K100" s="19" t="s">
        <v>17438</v>
      </c>
      <c r="L100" s="19" t="s">
        <v>17439</v>
      </c>
      <c r="M100" s="19"/>
      <c r="N100" s="19"/>
      <c r="O100" s="19" t="s">
        <v>23140</v>
      </c>
    </row>
    <row r="101" spans="1:15" ht="12.75">
      <c r="A101" s="19" t="s">
        <v>24007</v>
      </c>
      <c r="B101" s="19" t="s">
        <v>23219</v>
      </c>
      <c r="C101" s="19"/>
      <c r="D101" s="19" t="s">
        <v>17440</v>
      </c>
      <c r="E101" s="85">
        <v>45308</v>
      </c>
      <c r="F101" s="19" t="s">
        <v>23935</v>
      </c>
      <c r="G101" s="19" t="s">
        <v>23936</v>
      </c>
      <c r="H101" s="19">
        <v>44</v>
      </c>
      <c r="I101" s="27" t="s">
        <v>23220</v>
      </c>
      <c r="J101" s="19" t="s">
        <v>23221</v>
      </c>
      <c r="K101" s="19" t="s">
        <v>17438</v>
      </c>
      <c r="L101" s="19" t="s">
        <v>17439</v>
      </c>
      <c r="M101" s="19"/>
      <c r="N101" s="19" t="s">
        <v>17447</v>
      </c>
      <c r="O101" s="19" t="s">
        <v>23140</v>
      </c>
    </row>
    <row r="102" spans="1:15" ht="12.75">
      <c r="A102" s="19"/>
      <c r="B102" s="19"/>
      <c r="C102" s="19"/>
      <c r="D102" s="19"/>
      <c r="E102" s="85"/>
      <c r="F102" s="19"/>
      <c r="G102" s="19"/>
      <c r="H102" s="19"/>
      <c r="I102" s="19"/>
      <c r="J102" s="19"/>
      <c r="K102" s="19"/>
      <c r="L102" s="19"/>
      <c r="M102" s="19"/>
      <c r="N102" s="19"/>
    </row>
    <row r="103" spans="1:15" ht="12.75">
      <c r="A103" s="19"/>
      <c r="B103" s="19"/>
      <c r="C103" s="19"/>
      <c r="D103" s="19"/>
      <c r="E103" s="85"/>
      <c r="F103" s="19"/>
      <c r="G103" s="19"/>
      <c r="H103" s="19"/>
      <c r="I103" s="19"/>
      <c r="J103" s="19"/>
      <c r="K103" s="19"/>
      <c r="L103" s="19"/>
      <c r="M103" s="19"/>
      <c r="N103" s="19"/>
    </row>
    <row r="104" spans="1:15" ht="12.75">
      <c r="A104" s="19" t="s">
        <v>24008</v>
      </c>
      <c r="B104" s="19" t="s">
        <v>23219</v>
      </c>
      <c r="C104" s="19"/>
      <c r="D104" s="19" t="s">
        <v>17440</v>
      </c>
      <c r="E104" s="85">
        <v>45308</v>
      </c>
      <c r="F104" s="19" t="s">
        <v>23865</v>
      </c>
      <c r="G104" s="19" t="s">
        <v>23866</v>
      </c>
      <c r="H104" s="19">
        <v>-65</v>
      </c>
      <c r="I104" s="27" t="s">
        <v>23200</v>
      </c>
      <c r="J104" s="19" t="s">
        <v>23201</v>
      </c>
      <c r="K104" s="19" t="s">
        <v>17438</v>
      </c>
      <c r="L104" s="19" t="s">
        <v>17439</v>
      </c>
      <c r="M104" s="19"/>
      <c r="N104" s="19"/>
      <c r="O104" s="19" t="s">
        <v>23140</v>
      </c>
    </row>
    <row r="105" spans="1:15" ht="12.75">
      <c r="A105" s="19" t="s">
        <v>24009</v>
      </c>
      <c r="B105" s="19" t="s">
        <v>23219</v>
      </c>
      <c r="C105" s="19"/>
      <c r="D105" s="19" t="s">
        <v>17440</v>
      </c>
      <c r="E105" s="85">
        <v>45308</v>
      </c>
      <c r="F105" s="19" t="s">
        <v>23865</v>
      </c>
      <c r="G105" s="19" t="s">
        <v>23866</v>
      </c>
      <c r="H105" s="19">
        <v>65</v>
      </c>
      <c r="I105" s="27" t="s">
        <v>23220</v>
      </c>
      <c r="J105" s="19" t="s">
        <v>23221</v>
      </c>
      <c r="K105" s="19" t="s">
        <v>17438</v>
      </c>
      <c r="L105" s="19" t="s">
        <v>17439</v>
      </c>
      <c r="M105" s="19"/>
      <c r="N105" s="19" t="s">
        <v>17447</v>
      </c>
      <c r="O105" s="19" t="s">
        <v>23140</v>
      </c>
    </row>
    <row r="106" spans="1:15" ht="12.75">
      <c r="A106" s="19" t="s">
        <v>24010</v>
      </c>
      <c r="B106" s="19" t="s">
        <v>23219</v>
      </c>
      <c r="C106" s="19"/>
      <c r="D106" s="19" t="s">
        <v>17440</v>
      </c>
      <c r="E106" s="85">
        <v>45308</v>
      </c>
      <c r="F106" s="19" t="s">
        <v>23868</v>
      </c>
      <c r="G106" s="19" t="s">
        <v>23869</v>
      </c>
      <c r="H106" s="19">
        <v>-300</v>
      </c>
      <c r="I106" s="27" t="s">
        <v>23200</v>
      </c>
      <c r="J106" s="19" t="s">
        <v>23201</v>
      </c>
      <c r="K106" s="19" t="s">
        <v>17438</v>
      </c>
      <c r="L106" s="19" t="s">
        <v>17439</v>
      </c>
      <c r="M106" s="19"/>
      <c r="N106" s="19"/>
      <c r="O106" s="19" t="s">
        <v>23140</v>
      </c>
    </row>
    <row r="107" spans="1:15" ht="12.75">
      <c r="A107" s="19" t="s">
        <v>24011</v>
      </c>
      <c r="B107" s="19" t="s">
        <v>23219</v>
      </c>
      <c r="C107" s="19"/>
      <c r="D107" s="19" t="s">
        <v>17440</v>
      </c>
      <c r="E107" s="85">
        <v>45308</v>
      </c>
      <c r="F107" s="19" t="s">
        <v>23868</v>
      </c>
      <c r="G107" s="19" t="s">
        <v>23869</v>
      </c>
      <c r="H107" s="19">
        <v>300</v>
      </c>
      <c r="I107" s="27" t="s">
        <v>23220</v>
      </c>
      <c r="J107" s="19" t="s">
        <v>23221</v>
      </c>
      <c r="K107" s="19" t="s">
        <v>17438</v>
      </c>
      <c r="L107" s="19" t="s">
        <v>17439</v>
      </c>
      <c r="M107" s="19"/>
      <c r="N107" s="19" t="s">
        <v>17447</v>
      </c>
      <c r="O107" s="19" t="s">
        <v>23140</v>
      </c>
    </row>
    <row r="108" spans="1:15" ht="12.75">
      <c r="A108" s="19" t="s">
        <v>24012</v>
      </c>
      <c r="B108" s="19" t="s">
        <v>23219</v>
      </c>
      <c r="C108" s="19"/>
      <c r="D108" s="19" t="s">
        <v>17440</v>
      </c>
      <c r="E108" s="85">
        <v>45308</v>
      </c>
      <c r="F108" s="19" t="s">
        <v>23926</v>
      </c>
      <c r="G108" s="19" t="s">
        <v>23927</v>
      </c>
      <c r="H108" s="19">
        <v>-20</v>
      </c>
      <c r="I108" s="27" t="s">
        <v>23200</v>
      </c>
      <c r="J108" s="19" t="s">
        <v>23201</v>
      </c>
      <c r="K108" s="19" t="s">
        <v>17438</v>
      </c>
      <c r="L108" s="19" t="s">
        <v>17439</v>
      </c>
      <c r="M108" s="19"/>
      <c r="N108" s="19"/>
      <c r="O108" s="19" t="s">
        <v>23140</v>
      </c>
    </row>
    <row r="109" spans="1:15" ht="12.75">
      <c r="A109" s="27" t="s">
        <v>24013</v>
      </c>
      <c r="B109" s="19" t="s">
        <v>23219</v>
      </c>
      <c r="C109" s="19"/>
      <c r="D109" s="19" t="s">
        <v>17440</v>
      </c>
      <c r="E109" s="85">
        <v>45308</v>
      </c>
      <c r="F109" s="19" t="s">
        <v>23926</v>
      </c>
      <c r="G109" s="19" t="s">
        <v>23927</v>
      </c>
      <c r="H109" s="19">
        <v>20</v>
      </c>
      <c r="I109" s="27" t="s">
        <v>23220</v>
      </c>
      <c r="J109" s="19" t="s">
        <v>23221</v>
      </c>
      <c r="K109" s="19" t="s">
        <v>17438</v>
      </c>
      <c r="L109" s="19" t="s">
        <v>17439</v>
      </c>
      <c r="M109" s="19"/>
      <c r="N109" s="19" t="s">
        <v>17447</v>
      </c>
      <c r="O109" s="19" t="s">
        <v>23140</v>
      </c>
    </row>
    <row r="110" spans="1:15" ht="12.75">
      <c r="A110" s="19" t="s">
        <v>24014</v>
      </c>
      <c r="B110" s="19" t="s">
        <v>23219</v>
      </c>
      <c r="C110" s="19"/>
      <c r="D110" s="19" t="s">
        <v>17440</v>
      </c>
      <c r="E110" s="85">
        <v>45308</v>
      </c>
      <c r="F110" s="19" t="s">
        <v>23932</v>
      </c>
      <c r="G110" s="19" t="s">
        <v>23933</v>
      </c>
      <c r="H110" s="19">
        <v>-500</v>
      </c>
      <c r="I110" s="27" t="s">
        <v>23200</v>
      </c>
      <c r="J110" s="19" t="s">
        <v>23201</v>
      </c>
      <c r="K110" s="19" t="s">
        <v>17438</v>
      </c>
      <c r="L110" s="19" t="s">
        <v>17439</v>
      </c>
      <c r="M110" s="19"/>
      <c r="N110" s="19"/>
      <c r="O110" s="19" t="s">
        <v>23140</v>
      </c>
    </row>
    <row r="111" spans="1:15" ht="12.75">
      <c r="A111" s="19" t="s">
        <v>24015</v>
      </c>
      <c r="B111" s="19" t="s">
        <v>23219</v>
      </c>
      <c r="C111" s="19"/>
      <c r="D111" s="19" t="s">
        <v>17440</v>
      </c>
      <c r="E111" s="85">
        <v>45308</v>
      </c>
      <c r="F111" s="19" t="s">
        <v>23932</v>
      </c>
      <c r="G111" s="19" t="s">
        <v>23933</v>
      </c>
      <c r="H111" s="19">
        <v>500</v>
      </c>
      <c r="I111" s="27" t="s">
        <v>23220</v>
      </c>
      <c r="J111" s="19" t="s">
        <v>23221</v>
      </c>
      <c r="K111" s="19" t="s">
        <v>17438</v>
      </c>
      <c r="L111" s="19" t="s">
        <v>17439</v>
      </c>
      <c r="M111" s="19"/>
      <c r="N111" s="19" t="s">
        <v>17447</v>
      </c>
      <c r="O111" s="19" t="s">
        <v>23140</v>
      </c>
    </row>
    <row r="112" spans="1:15" ht="12.75">
      <c r="A112" s="19" t="s">
        <v>24016</v>
      </c>
      <c r="B112" s="19" t="s">
        <v>23219</v>
      </c>
      <c r="C112" s="19"/>
      <c r="D112" s="19" t="s">
        <v>17440</v>
      </c>
      <c r="E112" s="85">
        <v>45308</v>
      </c>
      <c r="F112" s="19" t="s">
        <v>23877</v>
      </c>
      <c r="G112" s="19" t="s">
        <v>23878</v>
      </c>
      <c r="H112" s="19">
        <v>-300</v>
      </c>
      <c r="I112" s="27" t="s">
        <v>23200</v>
      </c>
      <c r="J112" s="19" t="s">
        <v>23201</v>
      </c>
      <c r="K112" s="19" t="s">
        <v>17438</v>
      </c>
      <c r="L112" s="19" t="s">
        <v>17439</v>
      </c>
      <c r="M112" s="19"/>
      <c r="N112" s="19"/>
      <c r="O112" s="19" t="s">
        <v>23140</v>
      </c>
    </row>
    <row r="113" spans="1:15" ht="12.75">
      <c r="A113" s="19" t="s">
        <v>24017</v>
      </c>
      <c r="B113" s="19" t="s">
        <v>23219</v>
      </c>
      <c r="C113" s="19"/>
      <c r="D113" s="19" t="s">
        <v>17440</v>
      </c>
      <c r="E113" s="85">
        <v>45308</v>
      </c>
      <c r="F113" s="19" t="s">
        <v>23877</v>
      </c>
      <c r="G113" s="19" t="s">
        <v>23878</v>
      </c>
      <c r="H113" s="19">
        <v>300</v>
      </c>
      <c r="I113" s="27" t="s">
        <v>23220</v>
      </c>
      <c r="J113" s="19" t="s">
        <v>23221</v>
      </c>
      <c r="K113" s="19" t="s">
        <v>17438</v>
      </c>
      <c r="L113" s="19" t="s">
        <v>17439</v>
      </c>
      <c r="M113" s="19"/>
      <c r="N113" s="19" t="s">
        <v>17447</v>
      </c>
      <c r="O113" s="19" t="s">
        <v>23140</v>
      </c>
    </row>
    <row r="114" spans="1:15" ht="12.75">
      <c r="A114" s="19"/>
      <c r="B114" s="19"/>
      <c r="C114" s="19"/>
      <c r="D114" s="19"/>
      <c r="E114" s="85"/>
      <c r="F114" s="19"/>
      <c r="G114" s="19"/>
      <c r="H114" s="19"/>
      <c r="I114" s="19"/>
      <c r="J114" s="19"/>
      <c r="K114" s="19"/>
      <c r="L114" s="19"/>
      <c r="M114" s="19"/>
      <c r="N114" s="19"/>
    </row>
    <row r="115" spans="1:15" ht="12.75">
      <c r="A115" s="19"/>
      <c r="B115" s="19"/>
      <c r="C115" s="19"/>
      <c r="D115" s="19"/>
      <c r="E115" s="85"/>
      <c r="F115" s="19"/>
      <c r="G115" s="19"/>
      <c r="H115" s="19"/>
      <c r="I115" s="19"/>
      <c r="J115" s="19"/>
      <c r="K115" s="19"/>
      <c r="L115" s="19"/>
      <c r="M115" s="19"/>
      <c r="N115" s="19"/>
    </row>
    <row r="116" spans="1:15" ht="12.75">
      <c r="A116" s="19" t="s">
        <v>24018</v>
      </c>
      <c r="B116" s="19" t="s">
        <v>23219</v>
      </c>
      <c r="C116" s="19"/>
      <c r="D116" s="19" t="s">
        <v>17440</v>
      </c>
      <c r="E116" s="85">
        <v>45308</v>
      </c>
      <c r="F116" s="19" t="s">
        <v>23886</v>
      </c>
      <c r="G116" s="19" t="s">
        <v>23887</v>
      </c>
      <c r="H116" s="19">
        <v>-20</v>
      </c>
      <c r="I116" s="27" t="s">
        <v>23200</v>
      </c>
      <c r="J116" s="19" t="s">
        <v>23201</v>
      </c>
      <c r="K116" s="19" t="s">
        <v>17438</v>
      </c>
      <c r="L116" s="19" t="s">
        <v>17439</v>
      </c>
      <c r="M116" s="19"/>
      <c r="N116" s="19"/>
      <c r="O116" s="19" t="s">
        <v>23140</v>
      </c>
    </row>
    <row r="117" spans="1:15" ht="12.75">
      <c r="A117" s="19" t="s">
        <v>24019</v>
      </c>
      <c r="B117" s="19" t="s">
        <v>23219</v>
      </c>
      <c r="C117" s="19"/>
      <c r="D117" s="19" t="s">
        <v>17440</v>
      </c>
      <c r="E117" s="85">
        <v>45308</v>
      </c>
      <c r="F117" s="19" t="s">
        <v>23886</v>
      </c>
      <c r="G117" s="19" t="s">
        <v>23887</v>
      </c>
      <c r="H117" s="19">
        <v>20</v>
      </c>
      <c r="I117" s="27" t="s">
        <v>23220</v>
      </c>
      <c r="J117" s="19" t="s">
        <v>23221</v>
      </c>
      <c r="K117" s="19" t="s">
        <v>17438</v>
      </c>
      <c r="L117" s="19" t="s">
        <v>17439</v>
      </c>
      <c r="M117" s="19"/>
      <c r="N117" s="19" t="s">
        <v>17447</v>
      </c>
      <c r="O117" s="19" t="s">
        <v>23140</v>
      </c>
    </row>
    <row r="118" spans="1:15" ht="12.75">
      <c r="A118" s="19" t="s">
        <v>24020</v>
      </c>
      <c r="B118" s="19" t="s">
        <v>23219</v>
      </c>
      <c r="C118" s="19"/>
      <c r="D118" s="19" t="s">
        <v>17440</v>
      </c>
      <c r="E118" s="85">
        <v>45308</v>
      </c>
      <c r="F118" s="19" t="s">
        <v>23958</v>
      </c>
      <c r="G118" s="19" t="s">
        <v>23959</v>
      </c>
      <c r="H118" s="19">
        <v>-40</v>
      </c>
      <c r="I118" s="27" t="s">
        <v>23200</v>
      </c>
      <c r="J118" s="19" t="s">
        <v>23201</v>
      </c>
      <c r="K118" s="19" t="s">
        <v>17438</v>
      </c>
      <c r="L118" s="19" t="s">
        <v>17439</v>
      </c>
      <c r="M118" s="19"/>
      <c r="N118" s="19"/>
      <c r="O118" s="19" t="s">
        <v>23140</v>
      </c>
    </row>
    <row r="119" spans="1:15" ht="12.75">
      <c r="A119" s="19" t="s">
        <v>24021</v>
      </c>
      <c r="B119" s="19" t="s">
        <v>23219</v>
      </c>
      <c r="C119" s="19"/>
      <c r="D119" s="19" t="s">
        <v>17440</v>
      </c>
      <c r="E119" s="85">
        <v>45308</v>
      </c>
      <c r="F119" s="19" t="s">
        <v>23958</v>
      </c>
      <c r="G119" s="19" t="s">
        <v>23959</v>
      </c>
      <c r="H119" s="19">
        <v>40</v>
      </c>
      <c r="I119" s="27" t="s">
        <v>23220</v>
      </c>
      <c r="J119" s="19" t="s">
        <v>23221</v>
      </c>
      <c r="K119" s="19" t="s">
        <v>17438</v>
      </c>
      <c r="L119" s="19" t="s">
        <v>17439</v>
      </c>
      <c r="M119" s="19"/>
      <c r="N119" s="19" t="s">
        <v>17447</v>
      </c>
      <c r="O119" s="19" t="s">
        <v>23140</v>
      </c>
    </row>
    <row r="120" spans="1:15" ht="12.75">
      <c r="A120" s="19" t="s">
        <v>24022</v>
      </c>
      <c r="B120" s="19" t="s">
        <v>23219</v>
      </c>
      <c r="C120" s="19"/>
      <c r="D120" s="19" t="s">
        <v>17440</v>
      </c>
      <c r="E120" s="85">
        <v>45308</v>
      </c>
      <c r="F120" s="19" t="s">
        <v>23883</v>
      </c>
      <c r="G120" s="19" t="s">
        <v>23884</v>
      </c>
      <c r="H120" s="19">
        <v>-2</v>
      </c>
      <c r="I120" s="27" t="s">
        <v>23200</v>
      </c>
      <c r="J120" s="19" t="s">
        <v>23201</v>
      </c>
      <c r="K120" s="19" t="s">
        <v>17438</v>
      </c>
      <c r="L120" s="19" t="s">
        <v>17439</v>
      </c>
      <c r="M120" s="19"/>
      <c r="N120" s="19"/>
      <c r="O120" s="19" t="s">
        <v>23140</v>
      </c>
    </row>
    <row r="121" spans="1:15" ht="12.75">
      <c r="A121" s="27" t="s">
        <v>24023</v>
      </c>
      <c r="B121" s="19" t="s">
        <v>23219</v>
      </c>
      <c r="C121" s="19"/>
      <c r="D121" s="19" t="s">
        <v>17440</v>
      </c>
      <c r="E121" s="85">
        <v>45308</v>
      </c>
      <c r="F121" s="19" t="s">
        <v>23883</v>
      </c>
      <c r="G121" s="19" t="s">
        <v>23884</v>
      </c>
      <c r="H121" s="19">
        <v>2</v>
      </c>
      <c r="I121" s="27" t="s">
        <v>23220</v>
      </c>
      <c r="J121" s="19" t="s">
        <v>23221</v>
      </c>
      <c r="K121" s="19" t="s">
        <v>17438</v>
      </c>
      <c r="L121" s="19" t="s">
        <v>17439</v>
      </c>
      <c r="M121" s="19"/>
      <c r="N121" s="19" t="s">
        <v>17447</v>
      </c>
      <c r="O121" s="19" t="s">
        <v>23140</v>
      </c>
    </row>
    <row r="122" spans="1:15" ht="12.75">
      <c r="A122" s="19" t="s">
        <v>24024</v>
      </c>
      <c r="B122" s="19" t="s">
        <v>23219</v>
      </c>
      <c r="C122" s="19"/>
      <c r="D122" s="19" t="s">
        <v>17440</v>
      </c>
      <c r="E122" s="85">
        <v>45308</v>
      </c>
      <c r="F122" s="19" t="s">
        <v>23880</v>
      </c>
      <c r="G122" s="19" t="s">
        <v>23881</v>
      </c>
      <c r="H122" s="19">
        <v>-1</v>
      </c>
      <c r="I122" s="27" t="s">
        <v>23200</v>
      </c>
      <c r="J122" s="19" t="s">
        <v>23201</v>
      </c>
      <c r="K122" s="19" t="s">
        <v>17438</v>
      </c>
      <c r="L122" s="19" t="s">
        <v>17439</v>
      </c>
      <c r="M122" s="19"/>
      <c r="N122" s="19"/>
      <c r="O122" s="19" t="s">
        <v>23140</v>
      </c>
    </row>
    <row r="123" spans="1:15" ht="12.75">
      <c r="A123" s="19" t="s">
        <v>24025</v>
      </c>
      <c r="B123" s="19" t="s">
        <v>23219</v>
      </c>
      <c r="C123" s="19"/>
      <c r="D123" s="19" t="s">
        <v>17440</v>
      </c>
      <c r="E123" s="85">
        <v>45308</v>
      </c>
      <c r="F123" s="19" t="s">
        <v>23880</v>
      </c>
      <c r="G123" s="19" t="s">
        <v>23881</v>
      </c>
      <c r="H123" s="19">
        <v>1</v>
      </c>
      <c r="I123" s="27" t="s">
        <v>23220</v>
      </c>
      <c r="J123" s="19" t="s">
        <v>23221</v>
      </c>
      <c r="K123" s="19" t="s">
        <v>17438</v>
      </c>
      <c r="L123" s="19" t="s">
        <v>17439</v>
      </c>
      <c r="M123" s="19"/>
      <c r="N123" s="19" t="s">
        <v>17447</v>
      </c>
      <c r="O123" s="19" t="s">
        <v>23140</v>
      </c>
    </row>
    <row r="124" spans="1:15" ht="12.75">
      <c r="A124" s="19" t="s">
        <v>24026</v>
      </c>
      <c r="B124" s="19" t="s">
        <v>23222</v>
      </c>
      <c r="C124" s="19"/>
      <c r="D124" s="19" t="s">
        <v>17440</v>
      </c>
      <c r="E124" s="85">
        <v>45309</v>
      </c>
      <c r="F124" s="19" t="s">
        <v>23835</v>
      </c>
      <c r="G124" s="19" t="s">
        <v>23836</v>
      </c>
      <c r="H124" s="19">
        <v>-57</v>
      </c>
      <c r="I124" s="27" t="s">
        <v>23200</v>
      </c>
      <c r="J124" s="19" t="s">
        <v>23201</v>
      </c>
      <c r="K124" s="19" t="s">
        <v>17438</v>
      </c>
      <c r="L124" s="19" t="s">
        <v>17439</v>
      </c>
      <c r="M124" s="19" t="s">
        <v>23225</v>
      </c>
      <c r="N124" s="19"/>
      <c r="O124" s="19" t="s">
        <v>23140</v>
      </c>
    </row>
    <row r="125" spans="1:15" ht="12.75">
      <c r="A125" s="19" t="s">
        <v>24027</v>
      </c>
      <c r="B125" s="19" t="s">
        <v>23222</v>
      </c>
      <c r="C125" s="19"/>
      <c r="D125" s="19" t="s">
        <v>17440</v>
      </c>
      <c r="E125" s="85">
        <v>45309</v>
      </c>
      <c r="F125" s="19" t="s">
        <v>23835</v>
      </c>
      <c r="G125" s="19" t="s">
        <v>23836</v>
      </c>
      <c r="H125" s="19">
        <v>57</v>
      </c>
      <c r="I125" s="27" t="s">
        <v>23223</v>
      </c>
      <c r="J125" s="19" t="s">
        <v>23224</v>
      </c>
      <c r="K125" s="19" t="s">
        <v>17438</v>
      </c>
      <c r="L125" s="19" t="s">
        <v>17439</v>
      </c>
      <c r="M125" s="19" t="s">
        <v>23225</v>
      </c>
      <c r="N125" s="19" t="s">
        <v>17447</v>
      </c>
      <c r="O125" s="19" t="s">
        <v>23140</v>
      </c>
    </row>
    <row r="126" spans="1:15" ht="12.75">
      <c r="A126" s="19" t="s">
        <v>24028</v>
      </c>
      <c r="B126" s="19" t="s">
        <v>23222</v>
      </c>
      <c r="C126" s="19"/>
      <c r="D126" s="19" t="s">
        <v>17440</v>
      </c>
      <c r="E126" s="85">
        <v>45309</v>
      </c>
      <c r="F126" s="19" t="s">
        <v>23838</v>
      </c>
      <c r="G126" s="19" t="s">
        <v>23839</v>
      </c>
      <c r="H126" s="19">
        <v>-6</v>
      </c>
      <c r="I126" s="27" t="s">
        <v>23200</v>
      </c>
      <c r="J126" s="19" t="s">
        <v>23201</v>
      </c>
      <c r="K126" s="19" t="s">
        <v>17438</v>
      </c>
      <c r="L126" s="19" t="s">
        <v>17439</v>
      </c>
      <c r="M126" s="19" t="s">
        <v>23225</v>
      </c>
      <c r="N126" s="19"/>
      <c r="O126" s="19" t="s">
        <v>23140</v>
      </c>
    </row>
    <row r="127" spans="1:15" ht="12.75">
      <c r="A127" s="19" t="s">
        <v>24029</v>
      </c>
      <c r="B127" s="19" t="s">
        <v>23222</v>
      </c>
      <c r="C127" s="19"/>
      <c r="D127" s="19" t="s">
        <v>17440</v>
      </c>
      <c r="E127" s="85">
        <v>45309</v>
      </c>
      <c r="F127" s="19" t="s">
        <v>23838</v>
      </c>
      <c r="G127" s="19" t="s">
        <v>23839</v>
      </c>
      <c r="H127" s="19">
        <v>6</v>
      </c>
      <c r="I127" s="27" t="s">
        <v>23223</v>
      </c>
      <c r="J127" s="19" t="s">
        <v>23224</v>
      </c>
      <c r="K127" s="19" t="s">
        <v>17438</v>
      </c>
      <c r="L127" s="19" t="s">
        <v>17439</v>
      </c>
      <c r="M127" s="19" t="s">
        <v>23225</v>
      </c>
      <c r="N127" s="19" t="s">
        <v>17447</v>
      </c>
      <c r="O127" s="19" t="s">
        <v>23140</v>
      </c>
    </row>
    <row r="128" spans="1:15" ht="12.75">
      <c r="A128" s="19" t="s">
        <v>24030</v>
      </c>
      <c r="B128" s="19" t="s">
        <v>23222</v>
      </c>
      <c r="C128" s="19"/>
      <c r="D128" s="19" t="s">
        <v>17440</v>
      </c>
      <c r="E128" s="85">
        <v>45309</v>
      </c>
      <c r="F128" s="19" t="s">
        <v>23935</v>
      </c>
      <c r="G128" s="19" t="s">
        <v>23936</v>
      </c>
      <c r="H128" s="19">
        <v>-38</v>
      </c>
      <c r="I128" s="27" t="s">
        <v>23200</v>
      </c>
      <c r="J128" s="19" t="s">
        <v>23201</v>
      </c>
      <c r="K128" s="19" t="s">
        <v>17438</v>
      </c>
      <c r="L128" s="19" t="s">
        <v>17439</v>
      </c>
      <c r="M128" s="19" t="s">
        <v>23225</v>
      </c>
      <c r="N128" s="19"/>
      <c r="O128" s="19" t="s">
        <v>23140</v>
      </c>
    </row>
    <row r="129" spans="1:15" ht="12.75">
      <c r="A129" s="19" t="s">
        <v>24031</v>
      </c>
      <c r="B129" s="19" t="s">
        <v>23222</v>
      </c>
      <c r="C129" s="19"/>
      <c r="D129" s="19" t="s">
        <v>17440</v>
      </c>
      <c r="E129" s="85">
        <v>45309</v>
      </c>
      <c r="F129" s="19" t="s">
        <v>23935</v>
      </c>
      <c r="G129" s="19" t="s">
        <v>23936</v>
      </c>
      <c r="H129" s="19">
        <v>38</v>
      </c>
      <c r="I129" s="27" t="s">
        <v>23223</v>
      </c>
      <c r="J129" s="19" t="s">
        <v>23224</v>
      </c>
      <c r="K129" s="19" t="s">
        <v>17438</v>
      </c>
      <c r="L129" s="19" t="s">
        <v>17439</v>
      </c>
      <c r="M129" s="19" t="s">
        <v>23225</v>
      </c>
      <c r="N129" s="19" t="s">
        <v>17447</v>
      </c>
      <c r="O129" s="19" t="s">
        <v>23140</v>
      </c>
    </row>
    <row r="130" spans="1:15" ht="12.75">
      <c r="A130" s="19"/>
      <c r="B130" s="19"/>
      <c r="C130" s="19"/>
      <c r="D130" s="19"/>
      <c r="E130" s="85"/>
      <c r="F130" s="19"/>
      <c r="G130" s="19"/>
      <c r="H130" s="19"/>
      <c r="I130" s="19"/>
      <c r="J130" s="19"/>
      <c r="K130" s="19"/>
      <c r="L130" s="19"/>
      <c r="M130" s="19"/>
      <c r="N130" s="19"/>
    </row>
    <row r="131" spans="1:15" ht="12.75">
      <c r="A131" s="19"/>
      <c r="B131" s="19"/>
      <c r="C131" s="19"/>
      <c r="D131" s="19"/>
      <c r="E131" s="85"/>
      <c r="F131" s="19"/>
      <c r="G131" s="19"/>
      <c r="H131" s="19"/>
      <c r="I131" s="19"/>
      <c r="J131" s="19"/>
      <c r="K131" s="19"/>
      <c r="L131" s="19"/>
      <c r="M131" s="19"/>
      <c r="N131" s="19"/>
    </row>
    <row r="132" spans="1:15" ht="12.75">
      <c r="A132" s="19" t="s">
        <v>24032</v>
      </c>
      <c r="B132" s="19" t="s">
        <v>23222</v>
      </c>
      <c r="C132" s="19"/>
      <c r="D132" s="19" t="s">
        <v>17440</v>
      </c>
      <c r="E132" s="85">
        <v>45309</v>
      </c>
      <c r="F132" s="19" t="s">
        <v>23865</v>
      </c>
      <c r="G132" s="19" t="s">
        <v>23866</v>
      </c>
      <c r="H132" s="19">
        <v>-54</v>
      </c>
      <c r="I132" s="27" t="s">
        <v>23200</v>
      </c>
      <c r="J132" s="19" t="s">
        <v>23201</v>
      </c>
      <c r="K132" s="19" t="s">
        <v>17438</v>
      </c>
      <c r="L132" s="19" t="s">
        <v>17439</v>
      </c>
      <c r="M132" s="19" t="s">
        <v>23225</v>
      </c>
      <c r="N132" s="19"/>
      <c r="O132" s="19" t="s">
        <v>23140</v>
      </c>
    </row>
    <row r="133" spans="1:15" ht="12.75">
      <c r="A133" s="19" t="s">
        <v>24033</v>
      </c>
      <c r="B133" s="19" t="s">
        <v>23222</v>
      </c>
      <c r="C133" s="19"/>
      <c r="D133" s="19" t="s">
        <v>17440</v>
      </c>
      <c r="E133" s="85">
        <v>45309</v>
      </c>
      <c r="F133" s="19" t="s">
        <v>23865</v>
      </c>
      <c r="G133" s="19" t="s">
        <v>23866</v>
      </c>
      <c r="H133" s="19">
        <v>54</v>
      </c>
      <c r="I133" s="27" t="s">
        <v>23223</v>
      </c>
      <c r="J133" s="19" t="s">
        <v>23224</v>
      </c>
      <c r="K133" s="19" t="s">
        <v>17438</v>
      </c>
      <c r="L133" s="19" t="s">
        <v>17439</v>
      </c>
      <c r="M133" s="19" t="s">
        <v>23225</v>
      </c>
      <c r="N133" s="19" t="s">
        <v>17447</v>
      </c>
      <c r="O133" s="19" t="s">
        <v>23140</v>
      </c>
    </row>
    <row r="134" spans="1:15" ht="12.75">
      <c r="A134" s="19" t="s">
        <v>24034</v>
      </c>
      <c r="B134" s="19" t="s">
        <v>23222</v>
      </c>
      <c r="C134" s="19"/>
      <c r="D134" s="19" t="s">
        <v>17440</v>
      </c>
      <c r="E134" s="85">
        <v>45309</v>
      </c>
      <c r="F134" s="19" t="s">
        <v>23868</v>
      </c>
      <c r="G134" s="19" t="s">
        <v>23869</v>
      </c>
      <c r="H134" s="19">
        <v>-300</v>
      </c>
      <c r="I134" s="27" t="s">
        <v>23200</v>
      </c>
      <c r="J134" s="19" t="s">
        <v>23201</v>
      </c>
      <c r="K134" s="19" t="s">
        <v>17438</v>
      </c>
      <c r="L134" s="19" t="s">
        <v>17439</v>
      </c>
      <c r="M134" s="19" t="s">
        <v>23225</v>
      </c>
      <c r="N134" s="19"/>
      <c r="O134" s="19" t="s">
        <v>23140</v>
      </c>
    </row>
    <row r="135" spans="1:15" ht="12.75">
      <c r="A135" s="19" t="s">
        <v>24035</v>
      </c>
      <c r="B135" s="19" t="s">
        <v>23222</v>
      </c>
      <c r="C135" s="19"/>
      <c r="D135" s="19" t="s">
        <v>17440</v>
      </c>
      <c r="E135" s="85">
        <v>45309</v>
      </c>
      <c r="F135" s="19" t="s">
        <v>23868</v>
      </c>
      <c r="G135" s="19" t="s">
        <v>23869</v>
      </c>
      <c r="H135" s="19">
        <v>300</v>
      </c>
      <c r="I135" s="27" t="s">
        <v>23223</v>
      </c>
      <c r="J135" s="19" t="s">
        <v>23224</v>
      </c>
      <c r="K135" s="19" t="s">
        <v>17438</v>
      </c>
      <c r="L135" s="19" t="s">
        <v>17439</v>
      </c>
      <c r="M135" s="19" t="s">
        <v>23225</v>
      </c>
      <c r="N135" s="19" t="s">
        <v>17447</v>
      </c>
      <c r="O135" s="19" t="s">
        <v>23140</v>
      </c>
    </row>
    <row r="136" spans="1:15" ht="12.75">
      <c r="A136" s="19" t="s">
        <v>24036</v>
      </c>
      <c r="B136" s="19" t="s">
        <v>23222</v>
      </c>
      <c r="C136" s="19"/>
      <c r="D136" s="19" t="s">
        <v>17440</v>
      </c>
      <c r="E136" s="85">
        <v>45309</v>
      </c>
      <c r="F136" s="19" t="s">
        <v>23926</v>
      </c>
      <c r="G136" s="19" t="s">
        <v>23927</v>
      </c>
      <c r="H136" s="19">
        <v>-20</v>
      </c>
      <c r="I136" s="27" t="s">
        <v>23200</v>
      </c>
      <c r="J136" s="19" t="s">
        <v>23201</v>
      </c>
      <c r="K136" s="19" t="s">
        <v>17438</v>
      </c>
      <c r="L136" s="19" t="s">
        <v>17439</v>
      </c>
      <c r="M136" s="19" t="s">
        <v>23225</v>
      </c>
      <c r="N136" s="19"/>
      <c r="O136" s="19" t="s">
        <v>23140</v>
      </c>
    </row>
    <row r="137" spans="1:15" ht="12.75">
      <c r="A137" s="19" t="s">
        <v>24037</v>
      </c>
      <c r="B137" s="19" t="s">
        <v>23222</v>
      </c>
      <c r="C137" s="19"/>
      <c r="D137" s="19" t="s">
        <v>17440</v>
      </c>
      <c r="E137" s="85">
        <v>45309</v>
      </c>
      <c r="F137" s="19" t="s">
        <v>23926</v>
      </c>
      <c r="G137" s="19" t="s">
        <v>23927</v>
      </c>
      <c r="H137" s="19">
        <v>20</v>
      </c>
      <c r="I137" s="27" t="s">
        <v>23223</v>
      </c>
      <c r="J137" s="19" t="s">
        <v>23224</v>
      </c>
      <c r="K137" s="19" t="s">
        <v>17438</v>
      </c>
      <c r="L137" s="19" t="s">
        <v>17439</v>
      </c>
      <c r="M137" s="19" t="s">
        <v>23225</v>
      </c>
      <c r="N137" s="19" t="s">
        <v>17447</v>
      </c>
      <c r="O137" s="19" t="s">
        <v>23140</v>
      </c>
    </row>
    <row r="138" spans="1:15" ht="12.75">
      <c r="A138" s="19" t="s">
        <v>24038</v>
      </c>
      <c r="B138" s="19" t="s">
        <v>23222</v>
      </c>
      <c r="C138" s="19"/>
      <c r="D138" s="19" t="s">
        <v>17440</v>
      </c>
      <c r="E138" s="85">
        <v>45309</v>
      </c>
      <c r="F138" s="19" t="s">
        <v>23932</v>
      </c>
      <c r="G138" s="19" t="s">
        <v>23933</v>
      </c>
      <c r="H138" s="19">
        <v>-500</v>
      </c>
      <c r="I138" s="27" t="s">
        <v>23200</v>
      </c>
      <c r="J138" s="19" t="s">
        <v>23201</v>
      </c>
      <c r="K138" s="19" t="s">
        <v>17438</v>
      </c>
      <c r="L138" s="19" t="s">
        <v>17439</v>
      </c>
      <c r="M138" s="19" t="s">
        <v>23225</v>
      </c>
      <c r="N138" s="19"/>
      <c r="O138" s="19" t="s">
        <v>23140</v>
      </c>
    </row>
    <row r="139" spans="1:15" ht="12.75">
      <c r="A139" s="19" t="s">
        <v>24039</v>
      </c>
      <c r="B139" s="19" t="s">
        <v>23222</v>
      </c>
      <c r="C139" s="19"/>
      <c r="D139" s="19" t="s">
        <v>17440</v>
      </c>
      <c r="E139" s="85">
        <v>45309</v>
      </c>
      <c r="F139" s="19" t="s">
        <v>23932</v>
      </c>
      <c r="G139" s="19" t="s">
        <v>23933</v>
      </c>
      <c r="H139" s="19">
        <v>500</v>
      </c>
      <c r="I139" s="27" t="s">
        <v>23223</v>
      </c>
      <c r="J139" s="19" t="s">
        <v>23224</v>
      </c>
      <c r="K139" s="19" t="s">
        <v>17438</v>
      </c>
      <c r="L139" s="19" t="s">
        <v>17439</v>
      </c>
      <c r="M139" s="19" t="s">
        <v>23225</v>
      </c>
      <c r="N139" s="19" t="s">
        <v>17447</v>
      </c>
      <c r="O139" s="19" t="s">
        <v>23140</v>
      </c>
    </row>
    <row r="140" spans="1:15" ht="12.75">
      <c r="A140" s="19" t="s">
        <v>24040</v>
      </c>
      <c r="B140" s="19" t="s">
        <v>23222</v>
      </c>
      <c r="C140" s="19"/>
      <c r="D140" s="19" t="s">
        <v>17440</v>
      </c>
      <c r="E140" s="85">
        <v>45309</v>
      </c>
      <c r="F140" s="19" t="s">
        <v>23877</v>
      </c>
      <c r="G140" s="19" t="s">
        <v>23878</v>
      </c>
      <c r="H140" s="19">
        <v>-200</v>
      </c>
      <c r="I140" s="27" t="s">
        <v>23200</v>
      </c>
      <c r="J140" s="19" t="s">
        <v>23201</v>
      </c>
      <c r="K140" s="19" t="s">
        <v>17438</v>
      </c>
      <c r="L140" s="19" t="s">
        <v>17439</v>
      </c>
      <c r="M140" s="19" t="s">
        <v>23225</v>
      </c>
      <c r="N140" s="19"/>
      <c r="O140" s="19" t="s">
        <v>23140</v>
      </c>
    </row>
    <row r="141" spans="1:15" ht="12.75">
      <c r="A141" s="19" t="s">
        <v>24041</v>
      </c>
      <c r="B141" s="19" t="s">
        <v>23222</v>
      </c>
      <c r="C141" s="19"/>
      <c r="D141" s="19" t="s">
        <v>17440</v>
      </c>
      <c r="E141" s="85">
        <v>45309</v>
      </c>
      <c r="F141" s="19" t="s">
        <v>23877</v>
      </c>
      <c r="G141" s="19" t="s">
        <v>23878</v>
      </c>
      <c r="H141" s="19">
        <v>200</v>
      </c>
      <c r="I141" s="27" t="s">
        <v>23223</v>
      </c>
      <c r="J141" s="19" t="s">
        <v>23224</v>
      </c>
      <c r="K141" s="19" t="s">
        <v>17438</v>
      </c>
      <c r="L141" s="19" t="s">
        <v>17439</v>
      </c>
      <c r="M141" s="19" t="s">
        <v>23225</v>
      </c>
      <c r="N141" s="19" t="s">
        <v>17447</v>
      </c>
      <c r="O141" s="19" t="s">
        <v>23140</v>
      </c>
    </row>
    <row r="142" spans="1:15" ht="12.75">
      <c r="A142" s="19" t="s">
        <v>24042</v>
      </c>
      <c r="B142" s="19" t="s">
        <v>23222</v>
      </c>
      <c r="C142" s="19"/>
      <c r="D142" s="19" t="s">
        <v>17440</v>
      </c>
      <c r="E142" s="85">
        <v>45309</v>
      </c>
      <c r="F142" s="19" t="s">
        <v>23859</v>
      </c>
      <c r="G142" s="19" t="s">
        <v>23860</v>
      </c>
      <c r="H142" s="19">
        <v>-20</v>
      </c>
      <c r="I142" s="27" t="s">
        <v>23200</v>
      </c>
      <c r="J142" s="19" t="s">
        <v>23201</v>
      </c>
      <c r="K142" s="19" t="s">
        <v>17438</v>
      </c>
      <c r="L142" s="19" t="s">
        <v>17439</v>
      </c>
      <c r="M142" s="19" t="s">
        <v>23225</v>
      </c>
      <c r="N142" s="19"/>
      <c r="O142" s="19" t="s">
        <v>23140</v>
      </c>
    </row>
    <row r="143" spans="1:15" ht="12.75">
      <c r="A143" s="19" t="s">
        <v>24043</v>
      </c>
      <c r="B143" s="19" t="s">
        <v>23222</v>
      </c>
      <c r="C143" s="19"/>
      <c r="D143" s="19" t="s">
        <v>17440</v>
      </c>
      <c r="E143" s="85">
        <v>45309</v>
      </c>
      <c r="F143" s="19" t="s">
        <v>23859</v>
      </c>
      <c r="G143" s="19" t="s">
        <v>23860</v>
      </c>
      <c r="H143" s="19">
        <v>20</v>
      </c>
      <c r="I143" s="27" t="s">
        <v>23223</v>
      </c>
      <c r="J143" s="19" t="s">
        <v>23224</v>
      </c>
      <c r="K143" s="19" t="s">
        <v>17438</v>
      </c>
      <c r="L143" s="19" t="s">
        <v>17439</v>
      </c>
      <c r="M143" s="19" t="s">
        <v>23225</v>
      </c>
      <c r="N143" s="19" t="s">
        <v>17447</v>
      </c>
      <c r="O143" s="19" t="s">
        <v>23140</v>
      </c>
    </row>
    <row r="144" spans="1:15" ht="12.75">
      <c r="A144" s="19" t="s">
        <v>24044</v>
      </c>
      <c r="B144" s="19" t="s">
        <v>23222</v>
      </c>
      <c r="C144" s="19"/>
      <c r="D144" s="19" t="s">
        <v>17440</v>
      </c>
      <c r="E144" s="85">
        <v>45309</v>
      </c>
      <c r="F144" s="19" t="s">
        <v>23886</v>
      </c>
      <c r="G144" s="19" t="s">
        <v>23887</v>
      </c>
      <c r="H144" s="19">
        <v>-20</v>
      </c>
      <c r="I144" s="27" t="s">
        <v>23200</v>
      </c>
      <c r="J144" s="19" t="s">
        <v>23201</v>
      </c>
      <c r="K144" s="19" t="s">
        <v>17438</v>
      </c>
      <c r="L144" s="19" t="s">
        <v>17439</v>
      </c>
      <c r="M144" s="19" t="s">
        <v>23225</v>
      </c>
      <c r="N144" s="19"/>
      <c r="O144" s="19" t="s">
        <v>23140</v>
      </c>
    </row>
    <row r="145" spans="1:15" ht="12.75">
      <c r="A145" s="19" t="s">
        <v>24045</v>
      </c>
      <c r="B145" s="19" t="s">
        <v>23222</v>
      </c>
      <c r="C145" s="19"/>
      <c r="D145" s="19" t="s">
        <v>17440</v>
      </c>
      <c r="E145" s="85">
        <v>45309</v>
      </c>
      <c r="F145" s="19" t="s">
        <v>23886</v>
      </c>
      <c r="G145" s="19" t="s">
        <v>23887</v>
      </c>
      <c r="H145" s="19">
        <v>20</v>
      </c>
      <c r="I145" s="27" t="s">
        <v>23223</v>
      </c>
      <c r="J145" s="19" t="s">
        <v>23224</v>
      </c>
      <c r="K145" s="19" t="s">
        <v>17438</v>
      </c>
      <c r="L145" s="19" t="s">
        <v>17439</v>
      </c>
      <c r="M145" s="19" t="s">
        <v>23225</v>
      </c>
      <c r="N145" s="19" t="s">
        <v>17447</v>
      </c>
      <c r="O145" s="19" t="s">
        <v>23140</v>
      </c>
    </row>
    <row r="146" spans="1:15" ht="12.75">
      <c r="A146" s="19" t="s">
        <v>24046</v>
      </c>
      <c r="B146" s="19" t="s">
        <v>23222</v>
      </c>
      <c r="C146" s="19"/>
      <c r="D146" s="19" t="s">
        <v>17440</v>
      </c>
      <c r="E146" s="85">
        <v>45309</v>
      </c>
      <c r="F146" s="19" t="s">
        <v>23883</v>
      </c>
      <c r="G146" s="19" t="s">
        <v>23884</v>
      </c>
      <c r="H146" s="19">
        <v>-10</v>
      </c>
      <c r="I146" s="27" t="s">
        <v>23200</v>
      </c>
      <c r="J146" s="19" t="s">
        <v>23201</v>
      </c>
      <c r="K146" s="19" t="s">
        <v>17438</v>
      </c>
      <c r="L146" s="19" t="s">
        <v>17439</v>
      </c>
      <c r="M146" s="19" t="s">
        <v>23225</v>
      </c>
      <c r="N146" s="19"/>
      <c r="O146" s="19" t="s">
        <v>23140</v>
      </c>
    </row>
    <row r="147" spans="1:15" ht="12.75">
      <c r="A147" s="19" t="s">
        <v>24047</v>
      </c>
      <c r="B147" s="19" t="s">
        <v>23222</v>
      </c>
      <c r="C147" s="19"/>
      <c r="D147" s="19" t="s">
        <v>17440</v>
      </c>
      <c r="E147" s="85">
        <v>45309</v>
      </c>
      <c r="F147" s="19" t="s">
        <v>23883</v>
      </c>
      <c r="G147" s="19" t="s">
        <v>23884</v>
      </c>
      <c r="H147" s="19">
        <v>10</v>
      </c>
      <c r="I147" s="27" t="s">
        <v>23223</v>
      </c>
      <c r="J147" s="19" t="s">
        <v>23224</v>
      </c>
      <c r="K147" s="19" t="s">
        <v>17438</v>
      </c>
      <c r="L147" s="19" t="s">
        <v>17439</v>
      </c>
      <c r="M147" s="19" t="s">
        <v>23225</v>
      </c>
      <c r="N147" s="19" t="s">
        <v>17447</v>
      </c>
      <c r="O147" s="19" t="s">
        <v>23140</v>
      </c>
    </row>
    <row r="148" spans="1:15" ht="12.75">
      <c r="A148" s="19" t="s">
        <v>24048</v>
      </c>
      <c r="B148" s="19" t="s">
        <v>23222</v>
      </c>
      <c r="C148" s="19"/>
      <c r="D148" s="19" t="s">
        <v>17440</v>
      </c>
      <c r="E148" s="85">
        <v>45309</v>
      </c>
      <c r="F148" s="19" t="s">
        <v>23880</v>
      </c>
      <c r="G148" s="19" t="s">
        <v>23881</v>
      </c>
      <c r="H148" s="19">
        <v>-3</v>
      </c>
      <c r="I148" s="27" t="s">
        <v>23200</v>
      </c>
      <c r="J148" s="19" t="s">
        <v>23201</v>
      </c>
      <c r="K148" s="19" t="s">
        <v>17438</v>
      </c>
      <c r="L148" s="19" t="s">
        <v>17439</v>
      </c>
      <c r="M148" s="19" t="s">
        <v>23225</v>
      </c>
      <c r="N148" s="19"/>
      <c r="O148" s="19" t="s">
        <v>23140</v>
      </c>
    </row>
    <row r="149" spans="1:15" ht="12.75">
      <c r="A149" s="19" t="s">
        <v>24049</v>
      </c>
      <c r="B149" s="19" t="s">
        <v>23222</v>
      </c>
      <c r="C149" s="19"/>
      <c r="D149" s="19" t="s">
        <v>17440</v>
      </c>
      <c r="E149" s="85">
        <v>45309</v>
      </c>
      <c r="F149" s="19" t="s">
        <v>23880</v>
      </c>
      <c r="G149" s="19" t="s">
        <v>23881</v>
      </c>
      <c r="H149" s="19">
        <v>3</v>
      </c>
      <c r="I149" s="27" t="s">
        <v>23223</v>
      </c>
      <c r="J149" s="19" t="s">
        <v>23224</v>
      </c>
      <c r="K149" s="19" t="s">
        <v>17438</v>
      </c>
      <c r="L149" s="19" t="s">
        <v>17439</v>
      </c>
      <c r="M149" s="19" t="s">
        <v>23225</v>
      </c>
      <c r="N149" s="19" t="s">
        <v>17447</v>
      </c>
      <c r="O149" s="19" t="s">
        <v>23140</v>
      </c>
    </row>
    <row r="150" spans="1:15" ht="12.75">
      <c r="A150" s="19" t="s">
        <v>24050</v>
      </c>
      <c r="B150" s="19" t="s">
        <v>23219</v>
      </c>
      <c r="C150" s="19"/>
      <c r="D150" s="19" t="s">
        <v>17440</v>
      </c>
      <c r="E150" s="85">
        <v>45308</v>
      </c>
      <c r="F150" s="19" t="s">
        <v>23883</v>
      </c>
      <c r="G150" s="19" t="s">
        <v>23884</v>
      </c>
      <c r="H150" s="19">
        <v>-20</v>
      </c>
      <c r="I150" s="27" t="s">
        <v>23200</v>
      </c>
      <c r="J150" s="19" t="s">
        <v>23201</v>
      </c>
      <c r="K150" s="19" t="s">
        <v>17438</v>
      </c>
      <c r="L150" s="19" t="s">
        <v>17439</v>
      </c>
      <c r="M150" s="19"/>
      <c r="N150" s="19"/>
      <c r="O150" s="19" t="s">
        <v>23140</v>
      </c>
    </row>
    <row r="151" spans="1:15" ht="12.75">
      <c r="A151" s="19" t="s">
        <v>24051</v>
      </c>
      <c r="B151" s="19" t="s">
        <v>23219</v>
      </c>
      <c r="C151" s="19"/>
      <c r="D151" s="19" t="s">
        <v>17440</v>
      </c>
      <c r="E151" s="85">
        <v>45308</v>
      </c>
      <c r="F151" s="19" t="s">
        <v>23883</v>
      </c>
      <c r="G151" s="19" t="s">
        <v>23884</v>
      </c>
      <c r="H151" s="19">
        <v>20</v>
      </c>
      <c r="I151" s="27" t="s">
        <v>23220</v>
      </c>
      <c r="J151" s="19" t="s">
        <v>23221</v>
      </c>
      <c r="K151" s="19" t="s">
        <v>17438</v>
      </c>
      <c r="L151" s="19" t="s">
        <v>17439</v>
      </c>
      <c r="M151" s="19"/>
      <c r="N151" s="19" t="s">
        <v>17447</v>
      </c>
      <c r="O151" s="19" t="s">
        <v>23140</v>
      </c>
    </row>
    <row r="152" spans="1:15" ht="12.75">
      <c r="A152" s="19" t="s">
        <v>24052</v>
      </c>
      <c r="B152" s="19" t="s">
        <v>23219</v>
      </c>
      <c r="C152" s="19"/>
      <c r="D152" s="19" t="s">
        <v>17440</v>
      </c>
      <c r="E152" s="85">
        <v>45308</v>
      </c>
      <c r="F152" s="19" t="s">
        <v>23880</v>
      </c>
      <c r="G152" s="19" t="s">
        <v>23881</v>
      </c>
      <c r="H152" s="19">
        <v>-2</v>
      </c>
      <c r="I152" s="27" t="s">
        <v>23200</v>
      </c>
      <c r="J152" s="19" t="s">
        <v>23201</v>
      </c>
      <c r="K152" s="19" t="s">
        <v>17438</v>
      </c>
      <c r="L152" s="19" t="s">
        <v>17439</v>
      </c>
      <c r="M152" s="19"/>
      <c r="N152" s="19"/>
      <c r="O152" s="19" t="s">
        <v>23140</v>
      </c>
    </row>
    <row r="153" spans="1:15" ht="12.75">
      <c r="A153" s="27" t="s">
        <v>24053</v>
      </c>
      <c r="B153" s="19" t="s">
        <v>23219</v>
      </c>
      <c r="C153" s="19"/>
      <c r="D153" s="19" t="s">
        <v>17440</v>
      </c>
      <c r="E153" s="85">
        <v>45308</v>
      </c>
      <c r="F153" s="19" t="s">
        <v>23880</v>
      </c>
      <c r="G153" s="19" t="s">
        <v>23881</v>
      </c>
      <c r="H153" s="19">
        <v>2</v>
      </c>
      <c r="I153" s="27" t="s">
        <v>23220</v>
      </c>
      <c r="J153" s="19" t="s">
        <v>23221</v>
      </c>
      <c r="K153" s="19" t="s">
        <v>17438</v>
      </c>
      <c r="L153" s="19" t="s">
        <v>17439</v>
      </c>
      <c r="M153" s="19"/>
      <c r="N153" s="19" t="s">
        <v>17447</v>
      </c>
      <c r="O153" s="19" t="s">
        <v>23140</v>
      </c>
    </row>
    <row r="154" spans="1:15" ht="12.75">
      <c r="A154" s="19" t="s">
        <v>24054</v>
      </c>
      <c r="B154" s="19" t="s">
        <v>23215</v>
      </c>
      <c r="C154" s="19"/>
      <c r="D154" s="19" t="s">
        <v>17440</v>
      </c>
      <c r="E154" s="85">
        <v>45308</v>
      </c>
      <c r="F154" s="19" t="s">
        <v>23883</v>
      </c>
      <c r="G154" s="19" t="s">
        <v>23884</v>
      </c>
      <c r="H154" s="19">
        <v>-9</v>
      </c>
      <c r="I154" s="27" t="s">
        <v>23200</v>
      </c>
      <c r="J154" s="19" t="s">
        <v>23201</v>
      </c>
      <c r="K154" s="19" t="s">
        <v>17438</v>
      </c>
      <c r="L154" s="19" t="s">
        <v>17439</v>
      </c>
      <c r="M154" s="19" t="s">
        <v>23218</v>
      </c>
      <c r="N154" s="19"/>
      <c r="O154" s="19" t="s">
        <v>23140</v>
      </c>
    </row>
    <row r="155" spans="1:15" ht="12.75">
      <c r="A155" s="19" t="s">
        <v>24055</v>
      </c>
      <c r="B155" s="19" t="s">
        <v>23215</v>
      </c>
      <c r="C155" s="19"/>
      <c r="D155" s="19" t="s">
        <v>17440</v>
      </c>
      <c r="E155" s="85">
        <v>45308</v>
      </c>
      <c r="F155" s="19" t="s">
        <v>23883</v>
      </c>
      <c r="G155" s="19" t="s">
        <v>23884</v>
      </c>
      <c r="H155" s="19">
        <v>9</v>
      </c>
      <c r="I155" s="27" t="s">
        <v>23216</v>
      </c>
      <c r="J155" s="19" t="s">
        <v>23217</v>
      </c>
      <c r="K155" s="19" t="s">
        <v>17438</v>
      </c>
      <c r="L155" s="19" t="s">
        <v>17439</v>
      </c>
      <c r="M155" s="19" t="s">
        <v>23218</v>
      </c>
      <c r="N155" s="19" t="s">
        <v>17447</v>
      </c>
      <c r="O155" s="19" t="s">
        <v>23140</v>
      </c>
    </row>
    <row r="156" spans="1:15" ht="12.75">
      <c r="A156" s="19" t="s">
        <v>24056</v>
      </c>
      <c r="B156" s="19" t="s">
        <v>23215</v>
      </c>
      <c r="C156" s="19"/>
      <c r="D156" s="19" t="s">
        <v>17440</v>
      </c>
      <c r="E156" s="85">
        <v>45308</v>
      </c>
      <c r="F156" s="19" t="s">
        <v>23880</v>
      </c>
      <c r="G156" s="19" t="s">
        <v>23881</v>
      </c>
      <c r="H156" s="19">
        <v>-2</v>
      </c>
      <c r="I156" s="27" t="s">
        <v>23200</v>
      </c>
      <c r="J156" s="19" t="s">
        <v>23201</v>
      </c>
      <c r="K156" s="19" t="s">
        <v>17438</v>
      </c>
      <c r="L156" s="19" t="s">
        <v>17439</v>
      </c>
      <c r="M156" s="19" t="s">
        <v>23218</v>
      </c>
      <c r="N156" s="19"/>
      <c r="O156" s="19" t="s">
        <v>23140</v>
      </c>
    </row>
    <row r="157" spans="1:15" ht="12.75">
      <c r="A157" s="19" t="s">
        <v>24057</v>
      </c>
      <c r="B157" s="19" t="s">
        <v>23215</v>
      </c>
      <c r="C157" s="19"/>
      <c r="D157" s="19" t="s">
        <v>17440</v>
      </c>
      <c r="E157" s="85">
        <v>45308</v>
      </c>
      <c r="F157" s="19" t="s">
        <v>23880</v>
      </c>
      <c r="G157" s="19" t="s">
        <v>23881</v>
      </c>
      <c r="H157" s="19">
        <v>2</v>
      </c>
      <c r="I157" s="27" t="s">
        <v>23216</v>
      </c>
      <c r="J157" s="19" t="s">
        <v>23217</v>
      </c>
      <c r="K157" s="19" t="s">
        <v>17438</v>
      </c>
      <c r="L157" s="19" t="s">
        <v>17439</v>
      </c>
      <c r="M157" s="19" t="s">
        <v>23218</v>
      </c>
      <c r="N157" s="19" t="s">
        <v>17447</v>
      </c>
      <c r="O157" s="19" t="s">
        <v>23140</v>
      </c>
    </row>
    <row r="158" spans="1:15" ht="12.75">
      <c r="A158" s="19"/>
      <c r="B158" s="19"/>
      <c r="C158" s="19"/>
      <c r="D158" s="19"/>
      <c r="E158" s="85"/>
      <c r="F158" s="19"/>
      <c r="G158" s="19"/>
      <c r="H158" s="19"/>
      <c r="I158" s="19"/>
      <c r="J158" s="19"/>
      <c r="K158" s="19"/>
      <c r="L158" s="19"/>
      <c r="M158" s="19"/>
      <c r="N158" s="19"/>
    </row>
    <row r="159" spans="1:15" ht="12.75">
      <c r="A159" s="19"/>
      <c r="B159" s="19"/>
      <c r="C159" s="19"/>
      <c r="D159" s="19"/>
      <c r="E159" s="85"/>
      <c r="F159" s="19"/>
      <c r="G159" s="19"/>
      <c r="H159" s="19"/>
      <c r="I159" s="19"/>
      <c r="J159" s="19"/>
      <c r="K159" s="19"/>
      <c r="L159" s="19"/>
      <c r="M159" s="19"/>
      <c r="N159" s="19"/>
    </row>
    <row r="160" spans="1:15" ht="12.75">
      <c r="A160" s="19" t="s">
        <v>24058</v>
      </c>
      <c r="B160" s="19" t="s">
        <v>23226</v>
      </c>
      <c r="C160" s="19"/>
      <c r="D160" s="19" t="s">
        <v>17440</v>
      </c>
      <c r="E160" s="85">
        <v>45309</v>
      </c>
      <c r="F160" s="19" t="s">
        <v>23932</v>
      </c>
      <c r="G160" s="19" t="s">
        <v>23933</v>
      </c>
      <c r="H160" s="19">
        <v>-500</v>
      </c>
      <c r="I160" s="27" t="s">
        <v>23200</v>
      </c>
      <c r="J160" s="19" t="s">
        <v>23201</v>
      </c>
      <c r="K160" s="19" t="s">
        <v>17438</v>
      </c>
      <c r="L160" s="19" t="s">
        <v>17439</v>
      </c>
      <c r="M160" s="19"/>
      <c r="N160" s="19"/>
      <c r="O160" s="19" t="s">
        <v>23140</v>
      </c>
    </row>
    <row r="161" spans="1:15" ht="12.75">
      <c r="A161" s="19" t="s">
        <v>24059</v>
      </c>
      <c r="B161" s="19" t="s">
        <v>23226</v>
      </c>
      <c r="C161" s="19"/>
      <c r="D161" s="19" t="s">
        <v>17440</v>
      </c>
      <c r="E161" s="85">
        <v>45309</v>
      </c>
      <c r="F161" s="19" t="s">
        <v>23932</v>
      </c>
      <c r="G161" s="19" t="s">
        <v>23933</v>
      </c>
      <c r="H161" s="19">
        <v>500</v>
      </c>
      <c r="I161" s="27" t="s">
        <v>23227</v>
      </c>
      <c r="J161" s="19" t="s">
        <v>23228</v>
      </c>
      <c r="K161" s="19" t="s">
        <v>17438</v>
      </c>
      <c r="L161" s="19" t="s">
        <v>17439</v>
      </c>
      <c r="M161" s="19"/>
      <c r="N161" s="19" t="s">
        <v>17447</v>
      </c>
      <c r="O161" s="19" t="s">
        <v>23140</v>
      </c>
    </row>
    <row r="162" spans="1:15" ht="12.75">
      <c r="A162" s="19" t="s">
        <v>24060</v>
      </c>
      <c r="B162" s="19" t="s">
        <v>23226</v>
      </c>
      <c r="C162" s="19"/>
      <c r="D162" s="19" t="s">
        <v>17440</v>
      </c>
      <c r="E162" s="85">
        <v>45309</v>
      </c>
      <c r="F162" s="19" t="s">
        <v>23926</v>
      </c>
      <c r="G162" s="19" t="s">
        <v>23927</v>
      </c>
      <c r="H162" s="19">
        <v>-60</v>
      </c>
      <c r="I162" s="27" t="s">
        <v>23200</v>
      </c>
      <c r="J162" s="19" t="s">
        <v>23201</v>
      </c>
      <c r="K162" s="19" t="s">
        <v>17438</v>
      </c>
      <c r="L162" s="19" t="s">
        <v>17439</v>
      </c>
      <c r="M162" s="19"/>
      <c r="N162" s="19"/>
      <c r="O162" s="19" t="s">
        <v>23140</v>
      </c>
    </row>
    <row r="163" spans="1:15" ht="12.75">
      <c r="A163" s="19" t="s">
        <v>24061</v>
      </c>
      <c r="B163" s="19" t="s">
        <v>23226</v>
      </c>
      <c r="C163" s="19"/>
      <c r="D163" s="19" t="s">
        <v>17440</v>
      </c>
      <c r="E163" s="85">
        <v>45309</v>
      </c>
      <c r="F163" s="19" t="s">
        <v>23926</v>
      </c>
      <c r="G163" s="19" t="s">
        <v>23927</v>
      </c>
      <c r="H163" s="19">
        <v>60</v>
      </c>
      <c r="I163" s="27" t="s">
        <v>23227</v>
      </c>
      <c r="J163" s="19" t="s">
        <v>23228</v>
      </c>
      <c r="K163" s="19" t="s">
        <v>17438</v>
      </c>
      <c r="L163" s="19" t="s">
        <v>17439</v>
      </c>
      <c r="M163" s="19"/>
      <c r="N163" s="19" t="s">
        <v>17447</v>
      </c>
      <c r="O163" s="19" t="s">
        <v>23140</v>
      </c>
    </row>
    <row r="164" spans="1:15" ht="12.75">
      <c r="A164" s="19" t="s">
        <v>24062</v>
      </c>
      <c r="B164" s="19" t="s">
        <v>23226</v>
      </c>
      <c r="C164" s="19"/>
      <c r="D164" s="19" t="s">
        <v>17440</v>
      </c>
      <c r="E164" s="85">
        <v>45309</v>
      </c>
      <c r="F164" s="19" t="s">
        <v>23886</v>
      </c>
      <c r="G164" s="19" t="s">
        <v>23887</v>
      </c>
      <c r="H164" s="19">
        <v>-60</v>
      </c>
      <c r="I164" s="27" t="s">
        <v>23200</v>
      </c>
      <c r="J164" s="19" t="s">
        <v>23201</v>
      </c>
      <c r="K164" s="19" t="s">
        <v>17438</v>
      </c>
      <c r="L164" s="19" t="s">
        <v>17439</v>
      </c>
      <c r="M164" s="19"/>
      <c r="N164" s="19"/>
      <c r="O164" s="19" t="s">
        <v>23140</v>
      </c>
    </row>
    <row r="165" spans="1:15" ht="12.75">
      <c r="A165" s="19" t="s">
        <v>24063</v>
      </c>
      <c r="B165" s="19" t="s">
        <v>23226</v>
      </c>
      <c r="C165" s="19"/>
      <c r="D165" s="19" t="s">
        <v>17440</v>
      </c>
      <c r="E165" s="85">
        <v>45309</v>
      </c>
      <c r="F165" s="19" t="s">
        <v>23886</v>
      </c>
      <c r="G165" s="19" t="s">
        <v>23887</v>
      </c>
      <c r="H165" s="19">
        <v>60</v>
      </c>
      <c r="I165" s="27" t="s">
        <v>23227</v>
      </c>
      <c r="J165" s="19" t="s">
        <v>23228</v>
      </c>
      <c r="K165" s="19" t="s">
        <v>17438</v>
      </c>
      <c r="L165" s="19" t="s">
        <v>17439</v>
      </c>
      <c r="M165" s="19"/>
      <c r="N165" s="19" t="s">
        <v>17447</v>
      </c>
      <c r="O165" s="19" t="s">
        <v>23140</v>
      </c>
    </row>
    <row r="166" spans="1:15" ht="12.75">
      <c r="A166" s="19" t="s">
        <v>24064</v>
      </c>
      <c r="B166" s="19" t="s">
        <v>23226</v>
      </c>
      <c r="C166" s="19"/>
      <c r="D166" s="19" t="s">
        <v>17440</v>
      </c>
      <c r="E166" s="85">
        <v>45309</v>
      </c>
      <c r="F166" s="19" t="s">
        <v>23895</v>
      </c>
      <c r="G166" s="19" t="s">
        <v>23896</v>
      </c>
      <c r="H166" s="19">
        <v>-200</v>
      </c>
      <c r="I166" s="27" t="s">
        <v>23200</v>
      </c>
      <c r="J166" s="19" t="s">
        <v>23201</v>
      </c>
      <c r="K166" s="19" t="s">
        <v>17438</v>
      </c>
      <c r="L166" s="19" t="s">
        <v>17439</v>
      </c>
      <c r="M166" s="19"/>
      <c r="N166" s="19"/>
      <c r="O166" s="19" t="s">
        <v>23140</v>
      </c>
    </row>
    <row r="167" spans="1:15" ht="12.75">
      <c r="A167" s="19" t="s">
        <v>24065</v>
      </c>
      <c r="B167" s="19" t="s">
        <v>23226</v>
      </c>
      <c r="C167" s="19"/>
      <c r="D167" s="19" t="s">
        <v>17440</v>
      </c>
      <c r="E167" s="85">
        <v>45309</v>
      </c>
      <c r="F167" s="19" t="s">
        <v>23895</v>
      </c>
      <c r="G167" s="19" t="s">
        <v>23896</v>
      </c>
      <c r="H167" s="19">
        <v>200</v>
      </c>
      <c r="I167" s="27" t="s">
        <v>23227</v>
      </c>
      <c r="J167" s="19" t="s">
        <v>23228</v>
      </c>
      <c r="K167" s="19" t="s">
        <v>17438</v>
      </c>
      <c r="L167" s="19" t="s">
        <v>17439</v>
      </c>
      <c r="M167" s="19"/>
      <c r="N167" s="19" t="s">
        <v>17447</v>
      </c>
      <c r="O167" s="19" t="s">
        <v>23140</v>
      </c>
    </row>
    <row r="168" spans="1:15" ht="12.75">
      <c r="A168" s="19" t="s">
        <v>24066</v>
      </c>
      <c r="B168" s="19" t="s">
        <v>23226</v>
      </c>
      <c r="C168" s="19"/>
      <c r="D168" s="19" t="s">
        <v>17440</v>
      </c>
      <c r="E168" s="85">
        <v>45309</v>
      </c>
      <c r="F168" s="19" t="s">
        <v>23877</v>
      </c>
      <c r="G168" s="19" t="s">
        <v>23878</v>
      </c>
      <c r="H168" s="19">
        <v>-100</v>
      </c>
      <c r="I168" s="27" t="s">
        <v>23200</v>
      </c>
      <c r="J168" s="19" t="s">
        <v>23201</v>
      </c>
      <c r="K168" s="19" t="s">
        <v>17438</v>
      </c>
      <c r="L168" s="19" t="s">
        <v>17439</v>
      </c>
      <c r="M168" s="19"/>
      <c r="N168" s="19"/>
      <c r="O168" s="19" t="s">
        <v>23140</v>
      </c>
    </row>
    <row r="169" spans="1:15" ht="12.75">
      <c r="A169" s="19" t="s">
        <v>24067</v>
      </c>
      <c r="B169" s="19" t="s">
        <v>23226</v>
      </c>
      <c r="C169" s="19"/>
      <c r="D169" s="19" t="s">
        <v>17440</v>
      </c>
      <c r="E169" s="85">
        <v>45309</v>
      </c>
      <c r="F169" s="19" t="s">
        <v>23877</v>
      </c>
      <c r="G169" s="19" t="s">
        <v>23878</v>
      </c>
      <c r="H169" s="19">
        <v>100</v>
      </c>
      <c r="I169" s="27" t="s">
        <v>23227</v>
      </c>
      <c r="J169" s="19" t="s">
        <v>23228</v>
      </c>
      <c r="K169" s="19" t="s">
        <v>17438</v>
      </c>
      <c r="L169" s="19" t="s">
        <v>17439</v>
      </c>
      <c r="M169" s="19"/>
      <c r="N169" s="19" t="s">
        <v>17447</v>
      </c>
      <c r="O169" s="19" t="s">
        <v>23140</v>
      </c>
    </row>
    <row r="170" spans="1:15" ht="12.75">
      <c r="A170" s="19"/>
      <c r="B170" s="19"/>
      <c r="C170" s="19"/>
      <c r="D170" s="19"/>
      <c r="E170" s="85"/>
      <c r="F170" s="19"/>
      <c r="G170" s="19"/>
      <c r="H170" s="19"/>
      <c r="I170" s="19"/>
      <c r="J170" s="19"/>
      <c r="K170" s="19"/>
      <c r="L170" s="19"/>
      <c r="M170" s="19"/>
      <c r="N170" s="19"/>
    </row>
    <row r="171" spans="1:15" ht="12.75">
      <c r="A171" s="19"/>
      <c r="B171" s="19"/>
      <c r="C171" s="19"/>
      <c r="D171" s="19"/>
      <c r="E171" s="85"/>
      <c r="F171" s="19"/>
      <c r="G171" s="19"/>
      <c r="H171" s="19"/>
      <c r="I171" s="19"/>
      <c r="J171" s="19"/>
      <c r="K171" s="19"/>
      <c r="L171" s="19"/>
      <c r="M171" s="19"/>
      <c r="N171" s="19"/>
    </row>
    <row r="172" spans="1:15" ht="12.75">
      <c r="A172" s="19" t="s">
        <v>24068</v>
      </c>
      <c r="B172" s="19" t="s">
        <v>23229</v>
      </c>
      <c r="C172" s="19" t="s">
        <v>23199</v>
      </c>
      <c r="D172" s="19" t="s">
        <v>17428</v>
      </c>
      <c r="E172" s="85">
        <v>45310</v>
      </c>
      <c r="F172" s="19" t="s">
        <v>23874</v>
      </c>
      <c r="G172" s="19" t="s">
        <v>23875</v>
      </c>
      <c r="H172" s="19">
        <v>205</v>
      </c>
      <c r="I172" s="27" t="s">
        <v>23200</v>
      </c>
      <c r="J172" s="19" t="s">
        <v>23201</v>
      </c>
      <c r="K172" s="19" t="s">
        <v>17426</v>
      </c>
      <c r="L172" s="19" t="s">
        <v>17427</v>
      </c>
      <c r="M172" s="19" t="s">
        <v>23230</v>
      </c>
      <c r="N172" s="19"/>
      <c r="O172" s="19" t="s">
        <v>23140</v>
      </c>
    </row>
    <row r="173" spans="1:15" ht="12.75">
      <c r="A173" s="19" t="s">
        <v>24069</v>
      </c>
      <c r="B173" s="19" t="s">
        <v>23229</v>
      </c>
      <c r="C173" s="19" t="s">
        <v>23199</v>
      </c>
      <c r="D173" s="19" t="s">
        <v>17428</v>
      </c>
      <c r="E173" s="85">
        <v>45310</v>
      </c>
      <c r="F173" s="19" t="s">
        <v>23856</v>
      </c>
      <c r="G173" s="19" t="s">
        <v>23857</v>
      </c>
      <c r="H173" s="19">
        <v>4</v>
      </c>
      <c r="I173" s="27" t="s">
        <v>23200</v>
      </c>
      <c r="J173" s="19" t="s">
        <v>23201</v>
      </c>
      <c r="K173" s="19" t="s">
        <v>17426</v>
      </c>
      <c r="L173" s="19" t="s">
        <v>17427</v>
      </c>
      <c r="M173" s="19" t="s">
        <v>23230</v>
      </c>
      <c r="N173" s="19"/>
      <c r="O173" s="19" t="s">
        <v>23140</v>
      </c>
    </row>
    <row r="174" spans="1:15" ht="12.75">
      <c r="A174" s="19" t="s">
        <v>24070</v>
      </c>
      <c r="B174" s="19" t="s">
        <v>23229</v>
      </c>
      <c r="C174" s="19" t="s">
        <v>23199</v>
      </c>
      <c r="D174" s="19" t="s">
        <v>17428</v>
      </c>
      <c r="E174" s="85">
        <v>45310</v>
      </c>
      <c r="F174" s="19" t="s">
        <v>24071</v>
      </c>
      <c r="G174" s="19" t="s">
        <v>24072</v>
      </c>
      <c r="H174" s="19">
        <v>2</v>
      </c>
      <c r="I174" s="27" t="s">
        <v>23200</v>
      </c>
      <c r="J174" s="19" t="s">
        <v>23201</v>
      </c>
      <c r="K174" s="19" t="s">
        <v>17426</v>
      </c>
      <c r="L174" s="19" t="s">
        <v>17427</v>
      </c>
      <c r="M174" s="19" t="s">
        <v>23230</v>
      </c>
      <c r="N174" s="19"/>
      <c r="O174" s="19" t="s">
        <v>23140</v>
      </c>
    </row>
    <row r="175" spans="1:15" ht="12.75">
      <c r="A175" s="19" t="s">
        <v>24073</v>
      </c>
      <c r="B175" s="19" t="s">
        <v>23229</v>
      </c>
      <c r="C175" s="19" t="s">
        <v>23199</v>
      </c>
      <c r="D175" s="19" t="s">
        <v>17428</v>
      </c>
      <c r="E175" s="85">
        <v>45310</v>
      </c>
      <c r="F175" s="19" t="s">
        <v>24074</v>
      </c>
      <c r="G175" s="19" t="s">
        <v>24075</v>
      </c>
      <c r="H175" s="19">
        <v>15</v>
      </c>
      <c r="I175" s="27" t="s">
        <v>23200</v>
      </c>
      <c r="J175" s="19" t="s">
        <v>23201</v>
      </c>
      <c r="K175" s="19" t="s">
        <v>17426</v>
      </c>
      <c r="L175" s="19" t="s">
        <v>17427</v>
      </c>
      <c r="M175" s="19" t="s">
        <v>23230</v>
      </c>
      <c r="N175" s="19"/>
      <c r="O175" s="19" t="s">
        <v>23140</v>
      </c>
    </row>
    <row r="176" spans="1:15" ht="12.75">
      <c r="A176" s="19" t="s">
        <v>24076</v>
      </c>
      <c r="B176" s="19" t="s">
        <v>23229</v>
      </c>
      <c r="C176" s="19" t="s">
        <v>23199</v>
      </c>
      <c r="D176" s="19" t="s">
        <v>17428</v>
      </c>
      <c r="E176" s="85">
        <v>45310</v>
      </c>
      <c r="F176" s="19" t="s">
        <v>24077</v>
      </c>
      <c r="G176" s="19" t="s">
        <v>24078</v>
      </c>
      <c r="H176" s="19">
        <v>29</v>
      </c>
      <c r="I176" s="27" t="s">
        <v>23200</v>
      </c>
      <c r="J176" s="19" t="s">
        <v>23201</v>
      </c>
      <c r="K176" s="19" t="s">
        <v>17426</v>
      </c>
      <c r="L176" s="19" t="s">
        <v>17427</v>
      </c>
      <c r="M176" s="19" t="s">
        <v>23230</v>
      </c>
      <c r="N176" s="19"/>
      <c r="O176" s="19" t="s">
        <v>23140</v>
      </c>
    </row>
    <row r="177" spans="1:15" ht="12.75">
      <c r="A177" s="19" t="s">
        <v>24079</v>
      </c>
      <c r="B177" s="19" t="s">
        <v>23229</v>
      </c>
      <c r="C177" s="19" t="s">
        <v>23199</v>
      </c>
      <c r="D177" s="19" t="s">
        <v>17428</v>
      </c>
      <c r="E177" s="85">
        <v>45310</v>
      </c>
      <c r="F177" s="19" t="s">
        <v>24080</v>
      </c>
      <c r="G177" s="19" t="s">
        <v>24081</v>
      </c>
      <c r="H177" s="19">
        <v>21</v>
      </c>
      <c r="I177" s="27" t="s">
        <v>23200</v>
      </c>
      <c r="J177" s="19" t="s">
        <v>23201</v>
      </c>
      <c r="K177" s="19" t="s">
        <v>17426</v>
      </c>
      <c r="L177" s="19" t="s">
        <v>17427</v>
      </c>
      <c r="M177" s="19" t="s">
        <v>23230</v>
      </c>
      <c r="N177" s="19"/>
      <c r="O177" s="19" t="s">
        <v>23140</v>
      </c>
    </row>
    <row r="178" spans="1:15" ht="12.75">
      <c r="A178" s="19" t="s">
        <v>24082</v>
      </c>
      <c r="B178" s="19" t="s">
        <v>23231</v>
      </c>
      <c r="C178" s="19" t="s">
        <v>23199</v>
      </c>
      <c r="D178" s="19" t="s">
        <v>17428</v>
      </c>
      <c r="E178" s="85">
        <v>45310</v>
      </c>
      <c r="F178" s="19" t="s">
        <v>23961</v>
      </c>
      <c r="G178" s="19" t="s">
        <v>24083</v>
      </c>
      <c r="H178" s="19">
        <v>67</v>
      </c>
      <c r="I178" s="27" t="s">
        <v>23200</v>
      </c>
      <c r="J178" s="19" t="s">
        <v>23201</v>
      </c>
      <c r="K178" s="19" t="s">
        <v>17426</v>
      </c>
      <c r="L178" s="19" t="s">
        <v>17427</v>
      </c>
      <c r="M178" s="19" t="s">
        <v>23232</v>
      </c>
      <c r="N178" s="19"/>
      <c r="O178" s="19" t="s">
        <v>23140</v>
      </c>
    </row>
    <row r="179" spans="1:15" ht="12.75">
      <c r="A179" s="19" t="s">
        <v>24084</v>
      </c>
      <c r="B179" s="19" t="s">
        <v>23231</v>
      </c>
      <c r="C179" s="19" t="s">
        <v>23199</v>
      </c>
      <c r="D179" s="19" t="s">
        <v>17428</v>
      </c>
      <c r="E179" s="85">
        <v>45310</v>
      </c>
      <c r="F179" s="19" t="s">
        <v>24085</v>
      </c>
      <c r="G179" s="19" t="s">
        <v>24086</v>
      </c>
      <c r="H179" s="19">
        <v>22</v>
      </c>
      <c r="I179" s="27" t="s">
        <v>23200</v>
      </c>
      <c r="J179" s="19" t="s">
        <v>23201</v>
      </c>
      <c r="K179" s="19" t="s">
        <v>17426</v>
      </c>
      <c r="L179" s="19" t="s">
        <v>17427</v>
      </c>
      <c r="M179" s="19" t="s">
        <v>23232</v>
      </c>
      <c r="N179" s="19"/>
      <c r="O179" s="19" t="s">
        <v>23140</v>
      </c>
    </row>
    <row r="180" spans="1:15" ht="12.75">
      <c r="A180" s="19" t="s">
        <v>24087</v>
      </c>
      <c r="B180" s="19" t="s">
        <v>23222</v>
      </c>
      <c r="C180" s="19"/>
      <c r="D180" s="19" t="s">
        <v>17440</v>
      </c>
      <c r="E180" s="85">
        <v>45309</v>
      </c>
      <c r="F180" s="19" t="s">
        <v>23955</v>
      </c>
      <c r="G180" s="19" t="s">
        <v>23966</v>
      </c>
      <c r="H180" s="19">
        <v>-16</v>
      </c>
      <c r="I180" s="27" t="s">
        <v>23200</v>
      </c>
      <c r="J180" s="19" t="s">
        <v>23201</v>
      </c>
      <c r="K180" s="19" t="s">
        <v>17438</v>
      </c>
      <c r="L180" s="19" t="s">
        <v>17439</v>
      </c>
      <c r="M180" s="19" t="s">
        <v>23225</v>
      </c>
      <c r="N180" s="19"/>
      <c r="O180" s="19" t="s">
        <v>23140</v>
      </c>
    </row>
    <row r="181" spans="1:15" ht="12.75">
      <c r="A181" s="19" t="s">
        <v>24088</v>
      </c>
      <c r="B181" s="19" t="s">
        <v>23222</v>
      </c>
      <c r="C181" s="19"/>
      <c r="D181" s="19" t="s">
        <v>17440</v>
      </c>
      <c r="E181" s="85">
        <v>45309</v>
      </c>
      <c r="F181" s="19" t="s">
        <v>23955</v>
      </c>
      <c r="G181" s="19" t="s">
        <v>23966</v>
      </c>
      <c r="H181" s="19">
        <v>16</v>
      </c>
      <c r="I181" s="27" t="s">
        <v>23223</v>
      </c>
      <c r="J181" s="19" t="s">
        <v>23224</v>
      </c>
      <c r="K181" s="19" t="s">
        <v>17438</v>
      </c>
      <c r="L181" s="19" t="s">
        <v>17439</v>
      </c>
      <c r="M181" s="19" t="s">
        <v>23225</v>
      </c>
      <c r="N181" s="19" t="s">
        <v>17447</v>
      </c>
      <c r="O181" s="19" t="s">
        <v>23140</v>
      </c>
    </row>
    <row r="182" spans="1:15" ht="12.75">
      <c r="A182" s="19" t="s">
        <v>24089</v>
      </c>
      <c r="B182" s="19" t="s">
        <v>23219</v>
      </c>
      <c r="C182" s="19"/>
      <c r="D182" s="19" t="s">
        <v>17440</v>
      </c>
      <c r="E182" s="85">
        <v>45308</v>
      </c>
      <c r="F182" s="19" t="s">
        <v>23955</v>
      </c>
      <c r="G182" s="19" t="s">
        <v>23966</v>
      </c>
      <c r="H182" s="19">
        <v>-21</v>
      </c>
      <c r="I182" s="27" t="s">
        <v>23200</v>
      </c>
      <c r="J182" s="19" t="s">
        <v>23201</v>
      </c>
      <c r="K182" s="19" t="s">
        <v>17438</v>
      </c>
      <c r="L182" s="19" t="s">
        <v>17439</v>
      </c>
      <c r="M182" s="19"/>
      <c r="N182" s="19"/>
      <c r="O182" s="19" t="s">
        <v>23140</v>
      </c>
    </row>
    <row r="183" spans="1:15" ht="12.75">
      <c r="A183" s="19" t="s">
        <v>24090</v>
      </c>
      <c r="B183" s="19" t="s">
        <v>23219</v>
      </c>
      <c r="C183" s="19"/>
      <c r="D183" s="19" t="s">
        <v>17440</v>
      </c>
      <c r="E183" s="85">
        <v>45308</v>
      </c>
      <c r="F183" s="19" t="s">
        <v>23955</v>
      </c>
      <c r="G183" s="19" t="s">
        <v>23966</v>
      </c>
      <c r="H183" s="19">
        <v>21</v>
      </c>
      <c r="I183" s="27" t="s">
        <v>23220</v>
      </c>
      <c r="J183" s="19" t="s">
        <v>23221</v>
      </c>
      <c r="K183" s="19" t="s">
        <v>17438</v>
      </c>
      <c r="L183" s="19" t="s">
        <v>17439</v>
      </c>
      <c r="M183" s="19"/>
      <c r="N183" s="19" t="s">
        <v>17447</v>
      </c>
      <c r="O183" s="19" t="s">
        <v>23140</v>
      </c>
    </row>
    <row r="184" spans="1:15" ht="12.75">
      <c r="A184" s="19"/>
      <c r="B184" s="19"/>
      <c r="C184" s="19"/>
      <c r="D184" s="19"/>
      <c r="E184" s="85"/>
      <c r="F184" s="19"/>
      <c r="G184" s="19"/>
      <c r="H184" s="19"/>
      <c r="I184" s="19"/>
      <c r="J184" s="19"/>
      <c r="K184" s="19"/>
      <c r="L184" s="19"/>
      <c r="M184" s="19"/>
      <c r="N184" s="19"/>
    </row>
    <row r="185" spans="1:15" ht="12.75">
      <c r="A185" s="19"/>
      <c r="B185" s="19"/>
      <c r="C185" s="19"/>
      <c r="D185" s="19"/>
      <c r="E185" s="85"/>
      <c r="F185" s="19"/>
      <c r="G185" s="19"/>
      <c r="H185" s="19"/>
      <c r="I185" s="19"/>
      <c r="J185" s="19"/>
      <c r="K185" s="19"/>
      <c r="L185" s="19"/>
      <c r="M185" s="19"/>
      <c r="N185" s="19"/>
    </row>
    <row r="186" spans="1:15" ht="12.75">
      <c r="A186" s="19" t="s">
        <v>24091</v>
      </c>
      <c r="B186" s="19" t="s">
        <v>23233</v>
      </c>
      <c r="C186" s="19"/>
      <c r="D186" s="19" t="s">
        <v>17440</v>
      </c>
      <c r="E186" s="85">
        <v>45310</v>
      </c>
      <c r="F186" s="19" t="s">
        <v>23886</v>
      </c>
      <c r="G186" s="19" t="s">
        <v>23887</v>
      </c>
      <c r="H186" s="19">
        <v>-10</v>
      </c>
      <c r="I186" s="27" t="s">
        <v>23200</v>
      </c>
      <c r="J186" s="19" t="s">
        <v>23201</v>
      </c>
      <c r="K186" s="19" t="s">
        <v>17438</v>
      </c>
      <c r="L186" s="19" t="s">
        <v>17439</v>
      </c>
      <c r="M186" s="19"/>
      <c r="N186" s="19"/>
      <c r="O186" s="19" t="s">
        <v>23140</v>
      </c>
    </row>
    <row r="187" spans="1:15" ht="12.75">
      <c r="A187" s="19" t="s">
        <v>24092</v>
      </c>
      <c r="B187" s="19" t="s">
        <v>23233</v>
      </c>
      <c r="C187" s="19"/>
      <c r="D187" s="19" t="s">
        <v>17440</v>
      </c>
      <c r="E187" s="85">
        <v>45310</v>
      </c>
      <c r="F187" s="19" t="s">
        <v>23886</v>
      </c>
      <c r="G187" s="19" t="s">
        <v>23887</v>
      </c>
      <c r="H187" s="19">
        <v>10</v>
      </c>
      <c r="I187" s="27" t="s">
        <v>23206</v>
      </c>
      <c r="J187" s="19" t="s">
        <v>23207</v>
      </c>
      <c r="K187" s="19" t="s">
        <v>17438</v>
      </c>
      <c r="L187" s="19" t="s">
        <v>17439</v>
      </c>
      <c r="M187" s="19"/>
      <c r="N187" s="19" t="s">
        <v>17447</v>
      </c>
      <c r="O187" s="19" t="s">
        <v>23140</v>
      </c>
    </row>
    <row r="188" spans="1:15" ht="12.75">
      <c r="A188" s="19" t="s">
        <v>24093</v>
      </c>
      <c r="B188" s="19" t="s">
        <v>23233</v>
      </c>
      <c r="C188" s="19"/>
      <c r="D188" s="19" t="s">
        <v>17440</v>
      </c>
      <c r="E188" s="85">
        <v>45310</v>
      </c>
      <c r="F188" s="19" t="s">
        <v>23877</v>
      </c>
      <c r="G188" s="19" t="s">
        <v>23878</v>
      </c>
      <c r="H188" s="19">
        <v>-100</v>
      </c>
      <c r="I188" s="27" t="s">
        <v>23200</v>
      </c>
      <c r="J188" s="19" t="s">
        <v>23201</v>
      </c>
      <c r="K188" s="19" t="s">
        <v>17438</v>
      </c>
      <c r="L188" s="19" t="s">
        <v>17439</v>
      </c>
      <c r="M188" s="19"/>
      <c r="N188" s="19"/>
      <c r="O188" s="19" t="s">
        <v>23140</v>
      </c>
    </row>
    <row r="189" spans="1:15" ht="12.75">
      <c r="A189" s="19" t="s">
        <v>24094</v>
      </c>
      <c r="B189" s="19" t="s">
        <v>23233</v>
      </c>
      <c r="C189" s="19"/>
      <c r="D189" s="19" t="s">
        <v>17440</v>
      </c>
      <c r="E189" s="85">
        <v>45310</v>
      </c>
      <c r="F189" s="19" t="s">
        <v>23877</v>
      </c>
      <c r="G189" s="19" t="s">
        <v>23878</v>
      </c>
      <c r="H189" s="19">
        <v>100</v>
      </c>
      <c r="I189" s="27" t="s">
        <v>23206</v>
      </c>
      <c r="J189" s="19" t="s">
        <v>23207</v>
      </c>
      <c r="K189" s="19" t="s">
        <v>17438</v>
      </c>
      <c r="L189" s="19" t="s">
        <v>17439</v>
      </c>
      <c r="M189" s="19"/>
      <c r="N189" s="19" t="s">
        <v>17447</v>
      </c>
      <c r="O189" s="19" t="s">
        <v>23140</v>
      </c>
    </row>
    <row r="190" spans="1:15" ht="12.75">
      <c r="A190" s="19" t="s">
        <v>24095</v>
      </c>
      <c r="B190" s="19" t="s">
        <v>23233</v>
      </c>
      <c r="C190" s="19"/>
      <c r="D190" s="19" t="s">
        <v>17440</v>
      </c>
      <c r="E190" s="85">
        <v>45310</v>
      </c>
      <c r="F190" s="19" t="s">
        <v>23926</v>
      </c>
      <c r="G190" s="19" t="s">
        <v>23927</v>
      </c>
      <c r="H190" s="19">
        <v>-10</v>
      </c>
      <c r="I190" s="27" t="s">
        <v>23200</v>
      </c>
      <c r="J190" s="19" t="s">
        <v>23201</v>
      </c>
      <c r="K190" s="19" t="s">
        <v>17438</v>
      </c>
      <c r="L190" s="19" t="s">
        <v>17439</v>
      </c>
      <c r="M190" s="19"/>
      <c r="N190" s="19"/>
      <c r="O190" s="19" t="s">
        <v>23140</v>
      </c>
    </row>
    <row r="191" spans="1:15" ht="12.75">
      <c r="A191" s="19" t="s">
        <v>24096</v>
      </c>
      <c r="B191" s="19" t="s">
        <v>23233</v>
      </c>
      <c r="C191" s="19"/>
      <c r="D191" s="19" t="s">
        <v>17440</v>
      </c>
      <c r="E191" s="85">
        <v>45310</v>
      </c>
      <c r="F191" s="19" t="s">
        <v>23926</v>
      </c>
      <c r="G191" s="19" t="s">
        <v>23927</v>
      </c>
      <c r="H191" s="19">
        <v>10</v>
      </c>
      <c r="I191" s="27" t="s">
        <v>23206</v>
      </c>
      <c r="J191" s="19" t="s">
        <v>23207</v>
      </c>
      <c r="K191" s="19" t="s">
        <v>17438</v>
      </c>
      <c r="L191" s="19" t="s">
        <v>17439</v>
      </c>
      <c r="M191" s="19"/>
      <c r="N191" s="19" t="s">
        <v>17447</v>
      </c>
      <c r="O191" s="19" t="s">
        <v>23140</v>
      </c>
    </row>
    <row r="192" spans="1:15" ht="12.75">
      <c r="A192" s="19" t="s">
        <v>24097</v>
      </c>
      <c r="B192" s="19" t="s">
        <v>23233</v>
      </c>
      <c r="C192" s="19"/>
      <c r="D192" s="19" t="s">
        <v>17440</v>
      </c>
      <c r="E192" s="85">
        <v>45310</v>
      </c>
      <c r="F192" s="19" t="s">
        <v>23932</v>
      </c>
      <c r="G192" s="19" t="s">
        <v>23933</v>
      </c>
      <c r="H192" s="19">
        <v>-220</v>
      </c>
      <c r="I192" s="27" t="s">
        <v>23200</v>
      </c>
      <c r="J192" s="19" t="s">
        <v>23201</v>
      </c>
      <c r="K192" s="19" t="s">
        <v>17438</v>
      </c>
      <c r="L192" s="19" t="s">
        <v>17439</v>
      </c>
      <c r="M192" s="19"/>
      <c r="N192" s="19"/>
      <c r="O192" s="19" t="s">
        <v>23140</v>
      </c>
    </row>
    <row r="193" spans="1:15" ht="12.75">
      <c r="A193" s="19" t="s">
        <v>24098</v>
      </c>
      <c r="B193" s="19" t="s">
        <v>23233</v>
      </c>
      <c r="C193" s="19"/>
      <c r="D193" s="19" t="s">
        <v>17440</v>
      </c>
      <c r="E193" s="85">
        <v>45310</v>
      </c>
      <c r="F193" s="19" t="s">
        <v>23932</v>
      </c>
      <c r="G193" s="19" t="s">
        <v>23933</v>
      </c>
      <c r="H193" s="19">
        <v>220</v>
      </c>
      <c r="I193" s="27" t="s">
        <v>23206</v>
      </c>
      <c r="J193" s="19" t="s">
        <v>23207</v>
      </c>
      <c r="K193" s="19" t="s">
        <v>17438</v>
      </c>
      <c r="L193" s="19" t="s">
        <v>17439</v>
      </c>
      <c r="M193" s="19"/>
      <c r="N193" s="19" t="s">
        <v>17447</v>
      </c>
      <c r="O193" s="19" t="s">
        <v>23140</v>
      </c>
    </row>
    <row r="194" spans="1:15" ht="12.75">
      <c r="A194" s="19" t="s">
        <v>24099</v>
      </c>
      <c r="B194" s="19" t="s">
        <v>23233</v>
      </c>
      <c r="C194" s="19"/>
      <c r="D194" s="19" t="s">
        <v>17440</v>
      </c>
      <c r="E194" s="85">
        <v>45310</v>
      </c>
      <c r="F194" s="19" t="s">
        <v>23923</v>
      </c>
      <c r="G194" s="19" t="s">
        <v>23924</v>
      </c>
      <c r="H194" s="19">
        <v>-32</v>
      </c>
      <c r="I194" s="27" t="s">
        <v>23200</v>
      </c>
      <c r="J194" s="19" t="s">
        <v>23201</v>
      </c>
      <c r="K194" s="19" t="s">
        <v>17438</v>
      </c>
      <c r="L194" s="19" t="s">
        <v>17439</v>
      </c>
      <c r="M194" s="19"/>
      <c r="N194" s="19"/>
      <c r="O194" s="19" t="s">
        <v>23140</v>
      </c>
    </row>
    <row r="195" spans="1:15" ht="12.75">
      <c r="A195" s="19" t="s">
        <v>24100</v>
      </c>
      <c r="B195" s="19" t="s">
        <v>23233</v>
      </c>
      <c r="C195" s="19"/>
      <c r="D195" s="19" t="s">
        <v>17440</v>
      </c>
      <c r="E195" s="85">
        <v>45310</v>
      </c>
      <c r="F195" s="19" t="s">
        <v>23923</v>
      </c>
      <c r="G195" s="19" t="s">
        <v>23924</v>
      </c>
      <c r="H195" s="19">
        <v>32</v>
      </c>
      <c r="I195" s="27" t="s">
        <v>23206</v>
      </c>
      <c r="J195" s="19" t="s">
        <v>23207</v>
      </c>
      <c r="K195" s="19" t="s">
        <v>17438</v>
      </c>
      <c r="L195" s="19" t="s">
        <v>17439</v>
      </c>
      <c r="M195" s="19"/>
      <c r="N195" s="19" t="s">
        <v>17447</v>
      </c>
      <c r="O195" s="19" t="s">
        <v>23140</v>
      </c>
    </row>
    <row r="196" spans="1:15" ht="12.75">
      <c r="A196" s="19" t="s">
        <v>24101</v>
      </c>
      <c r="B196" s="19" t="s">
        <v>23233</v>
      </c>
      <c r="C196" s="19"/>
      <c r="D196" s="19" t="s">
        <v>17440</v>
      </c>
      <c r="E196" s="85">
        <v>45310</v>
      </c>
      <c r="F196" s="19" t="s">
        <v>23871</v>
      </c>
      <c r="G196" s="19" t="s">
        <v>23872</v>
      </c>
      <c r="H196" s="19">
        <v>-2</v>
      </c>
      <c r="I196" s="27" t="s">
        <v>23200</v>
      </c>
      <c r="J196" s="19" t="s">
        <v>23201</v>
      </c>
      <c r="K196" s="19" t="s">
        <v>17438</v>
      </c>
      <c r="L196" s="19" t="s">
        <v>17439</v>
      </c>
      <c r="M196" s="19"/>
      <c r="N196" s="19"/>
      <c r="O196" s="19" t="s">
        <v>23140</v>
      </c>
    </row>
    <row r="197" spans="1:15" ht="12.75">
      <c r="A197" s="19" t="s">
        <v>24102</v>
      </c>
      <c r="B197" s="19" t="s">
        <v>23233</v>
      </c>
      <c r="C197" s="19"/>
      <c r="D197" s="19" t="s">
        <v>17440</v>
      </c>
      <c r="E197" s="85">
        <v>45310</v>
      </c>
      <c r="F197" s="19" t="s">
        <v>23871</v>
      </c>
      <c r="G197" s="19" t="s">
        <v>23872</v>
      </c>
      <c r="H197" s="19">
        <v>2</v>
      </c>
      <c r="I197" s="27" t="s">
        <v>23206</v>
      </c>
      <c r="J197" s="19" t="s">
        <v>23207</v>
      </c>
      <c r="K197" s="19" t="s">
        <v>17438</v>
      </c>
      <c r="L197" s="19" t="s">
        <v>17439</v>
      </c>
      <c r="M197" s="19"/>
      <c r="N197" s="19" t="s">
        <v>17447</v>
      </c>
      <c r="O197" s="19" t="s">
        <v>23140</v>
      </c>
    </row>
    <row r="198" spans="1:15" ht="12.75">
      <c r="A198" s="19" t="s">
        <v>24103</v>
      </c>
      <c r="B198" s="19" t="s">
        <v>23233</v>
      </c>
      <c r="C198" s="19"/>
      <c r="D198" s="19" t="s">
        <v>17440</v>
      </c>
      <c r="E198" s="85">
        <v>45310</v>
      </c>
      <c r="F198" s="19" t="s">
        <v>24074</v>
      </c>
      <c r="G198" s="19" t="s">
        <v>24075</v>
      </c>
      <c r="H198" s="19">
        <v>-1</v>
      </c>
      <c r="I198" s="27" t="s">
        <v>23200</v>
      </c>
      <c r="J198" s="19" t="s">
        <v>23201</v>
      </c>
      <c r="K198" s="19" t="s">
        <v>17438</v>
      </c>
      <c r="L198" s="19" t="s">
        <v>17439</v>
      </c>
      <c r="M198" s="19"/>
      <c r="N198" s="19"/>
      <c r="O198" s="19" t="s">
        <v>23140</v>
      </c>
    </row>
    <row r="199" spans="1:15" ht="12.75">
      <c r="A199" s="19" t="s">
        <v>24104</v>
      </c>
      <c r="B199" s="19" t="s">
        <v>23233</v>
      </c>
      <c r="C199" s="19"/>
      <c r="D199" s="19" t="s">
        <v>17440</v>
      </c>
      <c r="E199" s="85">
        <v>45310</v>
      </c>
      <c r="F199" s="19" t="s">
        <v>24074</v>
      </c>
      <c r="G199" s="19" t="s">
        <v>24075</v>
      </c>
      <c r="H199" s="19">
        <v>1</v>
      </c>
      <c r="I199" s="27" t="s">
        <v>23206</v>
      </c>
      <c r="J199" s="19" t="s">
        <v>23207</v>
      </c>
      <c r="K199" s="19" t="s">
        <v>17438</v>
      </c>
      <c r="L199" s="19" t="s">
        <v>17439</v>
      </c>
      <c r="M199" s="19"/>
      <c r="N199" s="19" t="s">
        <v>17447</v>
      </c>
      <c r="O199" s="19" t="s">
        <v>23140</v>
      </c>
    </row>
    <row r="200" spans="1:15" ht="12.75">
      <c r="A200" s="19" t="s">
        <v>24105</v>
      </c>
      <c r="B200" s="19" t="s">
        <v>23234</v>
      </c>
      <c r="C200" s="19"/>
      <c r="D200" s="19" t="s">
        <v>17440</v>
      </c>
      <c r="E200" s="85">
        <v>45310</v>
      </c>
      <c r="F200" s="19" t="s">
        <v>23909</v>
      </c>
      <c r="G200" s="19" t="s">
        <v>23910</v>
      </c>
      <c r="H200" s="19">
        <v>-1400</v>
      </c>
      <c r="I200" s="27" t="s">
        <v>23200</v>
      </c>
      <c r="J200" s="19" t="s">
        <v>23201</v>
      </c>
      <c r="K200" s="19" t="s">
        <v>17438</v>
      </c>
      <c r="L200" s="19" t="s">
        <v>17439</v>
      </c>
      <c r="M200" s="19" t="s">
        <v>23236</v>
      </c>
      <c r="N200" s="19"/>
      <c r="O200" s="19" t="s">
        <v>23140</v>
      </c>
    </row>
    <row r="201" spans="1:15" ht="12.75">
      <c r="A201" s="19" t="s">
        <v>24106</v>
      </c>
      <c r="B201" s="19" t="s">
        <v>23234</v>
      </c>
      <c r="C201" s="19"/>
      <c r="D201" s="19" t="s">
        <v>17440</v>
      </c>
      <c r="E201" s="85">
        <v>45310</v>
      </c>
      <c r="F201" s="19" t="s">
        <v>23909</v>
      </c>
      <c r="G201" s="19" t="s">
        <v>23910</v>
      </c>
      <c r="H201" s="19">
        <v>1400</v>
      </c>
      <c r="I201" s="27" t="s">
        <v>16489</v>
      </c>
      <c r="J201" s="19" t="s">
        <v>23235</v>
      </c>
      <c r="K201" s="19" t="s">
        <v>17438</v>
      </c>
      <c r="L201" s="19" t="s">
        <v>17439</v>
      </c>
      <c r="M201" s="19" t="s">
        <v>23236</v>
      </c>
      <c r="N201" s="19" t="s">
        <v>17447</v>
      </c>
      <c r="O201" s="19" t="s">
        <v>23140</v>
      </c>
    </row>
    <row r="202" spans="1:15" ht="12.75">
      <c r="A202" s="19" t="s">
        <v>24107</v>
      </c>
      <c r="B202" s="19" t="s">
        <v>23234</v>
      </c>
      <c r="C202" s="19"/>
      <c r="D202" s="19" t="s">
        <v>17440</v>
      </c>
      <c r="E202" s="85">
        <v>45310</v>
      </c>
      <c r="F202" s="19" t="s">
        <v>23853</v>
      </c>
      <c r="G202" s="19" t="s">
        <v>23854</v>
      </c>
      <c r="H202" s="19">
        <v>-50</v>
      </c>
      <c r="I202" s="27" t="s">
        <v>23200</v>
      </c>
      <c r="J202" s="19" t="s">
        <v>23201</v>
      </c>
      <c r="K202" s="19" t="s">
        <v>17438</v>
      </c>
      <c r="L202" s="19" t="s">
        <v>17439</v>
      </c>
      <c r="M202" s="19" t="s">
        <v>23236</v>
      </c>
      <c r="N202" s="19"/>
      <c r="O202" s="19" t="s">
        <v>23140</v>
      </c>
    </row>
    <row r="203" spans="1:15" ht="12.75">
      <c r="A203" s="19" t="s">
        <v>24108</v>
      </c>
      <c r="B203" s="19" t="s">
        <v>23234</v>
      </c>
      <c r="C203" s="19"/>
      <c r="D203" s="19" t="s">
        <v>17440</v>
      </c>
      <c r="E203" s="85">
        <v>45310</v>
      </c>
      <c r="F203" s="19" t="s">
        <v>23853</v>
      </c>
      <c r="G203" s="19" t="s">
        <v>23854</v>
      </c>
      <c r="H203" s="19">
        <v>50</v>
      </c>
      <c r="I203" s="27" t="s">
        <v>16489</v>
      </c>
      <c r="J203" s="19" t="s">
        <v>23235</v>
      </c>
      <c r="K203" s="19" t="s">
        <v>17438</v>
      </c>
      <c r="L203" s="19" t="s">
        <v>17439</v>
      </c>
      <c r="M203" s="19" t="s">
        <v>23236</v>
      </c>
      <c r="N203" s="19" t="s">
        <v>17447</v>
      </c>
      <c r="O203" s="19" t="s">
        <v>23140</v>
      </c>
    </row>
    <row r="204" spans="1:15" ht="12.75">
      <c r="A204" s="19" t="s">
        <v>24109</v>
      </c>
      <c r="B204" s="19" t="s">
        <v>23234</v>
      </c>
      <c r="C204" s="19"/>
      <c r="D204" s="19" t="s">
        <v>17440</v>
      </c>
      <c r="E204" s="85">
        <v>45310</v>
      </c>
      <c r="F204" s="19" t="s">
        <v>23877</v>
      </c>
      <c r="G204" s="19" t="s">
        <v>23878</v>
      </c>
      <c r="H204" s="19">
        <v>-50</v>
      </c>
      <c r="I204" s="27" t="s">
        <v>23200</v>
      </c>
      <c r="J204" s="19" t="s">
        <v>23201</v>
      </c>
      <c r="K204" s="19" t="s">
        <v>17438</v>
      </c>
      <c r="L204" s="19" t="s">
        <v>17439</v>
      </c>
      <c r="M204" s="19" t="s">
        <v>23236</v>
      </c>
      <c r="N204" s="19"/>
      <c r="O204" s="19" t="s">
        <v>23140</v>
      </c>
    </row>
    <row r="205" spans="1:15" ht="12.75">
      <c r="A205" s="19" t="s">
        <v>24110</v>
      </c>
      <c r="B205" s="19" t="s">
        <v>23234</v>
      </c>
      <c r="C205" s="19"/>
      <c r="D205" s="19" t="s">
        <v>17440</v>
      </c>
      <c r="E205" s="85">
        <v>45310</v>
      </c>
      <c r="F205" s="19" t="s">
        <v>23877</v>
      </c>
      <c r="G205" s="19" t="s">
        <v>23878</v>
      </c>
      <c r="H205" s="19">
        <v>50</v>
      </c>
      <c r="I205" s="27" t="s">
        <v>16489</v>
      </c>
      <c r="J205" s="19" t="s">
        <v>23235</v>
      </c>
      <c r="K205" s="19" t="s">
        <v>17438</v>
      </c>
      <c r="L205" s="19" t="s">
        <v>17439</v>
      </c>
      <c r="M205" s="19" t="s">
        <v>23236</v>
      </c>
      <c r="N205" s="19" t="s">
        <v>17447</v>
      </c>
      <c r="O205" s="19" t="s">
        <v>23140</v>
      </c>
    </row>
    <row r="206" spans="1:15" ht="12.75">
      <c r="A206" s="19"/>
      <c r="B206" s="19"/>
      <c r="C206" s="19"/>
      <c r="D206" s="19"/>
      <c r="E206" s="85"/>
      <c r="F206" s="19"/>
      <c r="G206" s="19"/>
      <c r="H206" s="19"/>
      <c r="I206" s="19"/>
      <c r="J206" s="19"/>
      <c r="K206" s="19"/>
      <c r="L206" s="19"/>
      <c r="M206" s="19"/>
      <c r="N206" s="19"/>
    </row>
    <row r="207" spans="1:15" ht="12.75">
      <c r="A207" s="19"/>
      <c r="B207" s="19"/>
      <c r="C207" s="19"/>
      <c r="D207" s="19"/>
      <c r="E207" s="85"/>
      <c r="F207" s="19"/>
      <c r="G207" s="19"/>
      <c r="H207" s="19"/>
      <c r="I207" s="19"/>
      <c r="J207" s="19"/>
      <c r="K207" s="19"/>
      <c r="L207" s="19"/>
      <c r="M207" s="19"/>
      <c r="N207" s="19"/>
    </row>
    <row r="208" spans="1:15" ht="12.75">
      <c r="A208" s="19" t="s">
        <v>24111</v>
      </c>
      <c r="B208" s="19" t="s">
        <v>23234</v>
      </c>
      <c r="C208" s="19"/>
      <c r="D208" s="19" t="s">
        <v>17440</v>
      </c>
      <c r="E208" s="85">
        <v>45310</v>
      </c>
      <c r="F208" s="19" t="s">
        <v>23853</v>
      </c>
      <c r="G208" s="19" t="s">
        <v>23854</v>
      </c>
      <c r="H208" s="19">
        <v>-30</v>
      </c>
      <c r="I208" s="27" t="s">
        <v>23200</v>
      </c>
      <c r="J208" s="19" t="s">
        <v>23201</v>
      </c>
      <c r="K208" s="19" t="s">
        <v>17438</v>
      </c>
      <c r="L208" s="19" t="s">
        <v>17439</v>
      </c>
      <c r="M208" s="19" t="s">
        <v>23236</v>
      </c>
      <c r="N208" s="19"/>
      <c r="O208" s="19" t="s">
        <v>23140</v>
      </c>
    </row>
    <row r="209" spans="1:15" ht="12.75">
      <c r="A209" s="19" t="s">
        <v>24112</v>
      </c>
      <c r="B209" s="19" t="s">
        <v>23234</v>
      </c>
      <c r="C209" s="19"/>
      <c r="D209" s="19" t="s">
        <v>17440</v>
      </c>
      <c r="E209" s="85">
        <v>45310</v>
      </c>
      <c r="F209" s="19" t="s">
        <v>23853</v>
      </c>
      <c r="G209" s="19" t="s">
        <v>23854</v>
      </c>
      <c r="H209" s="19">
        <v>30</v>
      </c>
      <c r="I209" s="27" t="s">
        <v>16489</v>
      </c>
      <c r="J209" s="19" t="s">
        <v>23235</v>
      </c>
      <c r="K209" s="19" t="s">
        <v>17438</v>
      </c>
      <c r="L209" s="19" t="s">
        <v>17439</v>
      </c>
      <c r="M209" s="19" t="s">
        <v>23236</v>
      </c>
      <c r="N209" s="19" t="s">
        <v>17447</v>
      </c>
      <c r="O209" s="19" t="s">
        <v>23140</v>
      </c>
    </row>
    <row r="210" spans="1:15" ht="12.75">
      <c r="A210" s="19" t="s">
        <v>24113</v>
      </c>
      <c r="B210" s="19" t="s">
        <v>23237</v>
      </c>
      <c r="C210" s="19"/>
      <c r="D210" s="19" t="s">
        <v>17440</v>
      </c>
      <c r="E210" s="85">
        <v>45310</v>
      </c>
      <c r="F210" s="19" t="s">
        <v>23909</v>
      </c>
      <c r="G210" s="19" t="s">
        <v>23910</v>
      </c>
      <c r="H210" s="19">
        <v>-475</v>
      </c>
      <c r="I210" s="27" t="s">
        <v>16489</v>
      </c>
      <c r="J210" s="19" t="s">
        <v>23235</v>
      </c>
      <c r="K210" s="19" t="s">
        <v>17438</v>
      </c>
      <c r="L210" s="19" t="s">
        <v>17439</v>
      </c>
      <c r="M210" s="19" t="s">
        <v>23238</v>
      </c>
      <c r="N210" s="19"/>
      <c r="O210" s="19" t="s">
        <v>23140</v>
      </c>
    </row>
    <row r="211" spans="1:15" ht="12.75">
      <c r="A211" s="19" t="s">
        <v>24114</v>
      </c>
      <c r="B211" s="19" t="s">
        <v>23237</v>
      </c>
      <c r="C211" s="19"/>
      <c r="D211" s="19" t="s">
        <v>17440</v>
      </c>
      <c r="E211" s="85">
        <v>45310</v>
      </c>
      <c r="F211" s="19" t="s">
        <v>23909</v>
      </c>
      <c r="G211" s="19" t="s">
        <v>23910</v>
      </c>
      <c r="H211" s="19">
        <v>475</v>
      </c>
      <c r="I211" s="27" t="s">
        <v>23200</v>
      </c>
      <c r="J211" s="19" t="s">
        <v>23201</v>
      </c>
      <c r="K211" s="19" t="s">
        <v>17438</v>
      </c>
      <c r="L211" s="19" t="s">
        <v>17439</v>
      </c>
      <c r="M211" s="19" t="s">
        <v>23238</v>
      </c>
      <c r="N211" s="19" t="s">
        <v>17447</v>
      </c>
      <c r="O211" s="19" t="s">
        <v>23140</v>
      </c>
    </row>
    <row r="212" spans="1:15" ht="12.75">
      <c r="A212" s="27" t="s">
        <v>24115</v>
      </c>
      <c r="B212" s="19" t="s">
        <v>23239</v>
      </c>
      <c r="C212" s="19"/>
      <c r="D212" s="19" t="s">
        <v>17440</v>
      </c>
      <c r="E212" s="85">
        <v>45310</v>
      </c>
      <c r="F212" s="19" t="s">
        <v>23961</v>
      </c>
      <c r="G212" s="19" t="s">
        <v>24083</v>
      </c>
      <c r="H212" s="19">
        <v>-40</v>
      </c>
      <c r="I212" s="27" t="s">
        <v>23200</v>
      </c>
      <c r="J212" s="19" t="s">
        <v>23201</v>
      </c>
      <c r="K212" s="19" t="s">
        <v>17438</v>
      </c>
      <c r="L212" s="19" t="s">
        <v>17439</v>
      </c>
      <c r="M212" s="19" t="s">
        <v>23242</v>
      </c>
      <c r="N212" s="19"/>
      <c r="O212" s="19" t="s">
        <v>23140</v>
      </c>
    </row>
    <row r="213" spans="1:15" ht="12.75">
      <c r="A213" s="19" t="s">
        <v>24116</v>
      </c>
      <c r="B213" s="19" t="s">
        <v>23239</v>
      </c>
      <c r="C213" s="19"/>
      <c r="D213" s="19" t="s">
        <v>17440</v>
      </c>
      <c r="E213" s="85">
        <v>45310</v>
      </c>
      <c r="F213" s="19" t="s">
        <v>23961</v>
      </c>
      <c r="G213" s="19" t="s">
        <v>24083</v>
      </c>
      <c r="H213" s="19">
        <v>40</v>
      </c>
      <c r="I213" s="19" t="s">
        <v>23240</v>
      </c>
      <c r="J213" s="19" t="s">
        <v>23241</v>
      </c>
      <c r="K213" s="19" t="s">
        <v>17438</v>
      </c>
      <c r="L213" s="19" t="s">
        <v>17439</v>
      </c>
      <c r="M213" s="19" t="s">
        <v>23242</v>
      </c>
      <c r="N213" s="19" t="s">
        <v>17447</v>
      </c>
      <c r="O213" s="19" t="s">
        <v>23140</v>
      </c>
    </row>
    <row r="214" spans="1:15" ht="12.75">
      <c r="A214" s="19" t="s">
        <v>24117</v>
      </c>
      <c r="B214" s="19" t="s">
        <v>23239</v>
      </c>
      <c r="C214" s="19"/>
      <c r="D214" s="19" t="s">
        <v>17440</v>
      </c>
      <c r="E214" s="85">
        <v>45310</v>
      </c>
      <c r="F214" s="19" t="s">
        <v>23865</v>
      </c>
      <c r="G214" s="19" t="s">
        <v>23866</v>
      </c>
      <c r="H214" s="19">
        <v>-40</v>
      </c>
      <c r="I214" s="27" t="s">
        <v>23200</v>
      </c>
      <c r="J214" s="19" t="s">
        <v>23201</v>
      </c>
      <c r="K214" s="19" t="s">
        <v>17438</v>
      </c>
      <c r="L214" s="19" t="s">
        <v>17439</v>
      </c>
      <c r="M214" s="19" t="s">
        <v>23242</v>
      </c>
      <c r="N214" s="19"/>
      <c r="O214" s="19" t="s">
        <v>23140</v>
      </c>
    </row>
    <row r="215" spans="1:15" ht="12.75">
      <c r="A215" s="19" t="s">
        <v>24118</v>
      </c>
      <c r="B215" s="19" t="s">
        <v>23239</v>
      </c>
      <c r="C215" s="19"/>
      <c r="D215" s="19" t="s">
        <v>17440</v>
      </c>
      <c r="E215" s="85">
        <v>45310</v>
      </c>
      <c r="F215" s="19" t="s">
        <v>23865</v>
      </c>
      <c r="G215" s="19" t="s">
        <v>23866</v>
      </c>
      <c r="H215" s="19">
        <v>40</v>
      </c>
      <c r="I215" s="19" t="s">
        <v>23240</v>
      </c>
      <c r="J215" s="19" t="s">
        <v>23241</v>
      </c>
      <c r="K215" s="19" t="s">
        <v>17438</v>
      </c>
      <c r="L215" s="19" t="s">
        <v>17439</v>
      </c>
      <c r="M215" s="19" t="s">
        <v>23242</v>
      </c>
      <c r="N215" s="19" t="s">
        <v>17447</v>
      </c>
      <c r="O215" s="19" t="s">
        <v>23140</v>
      </c>
    </row>
    <row r="216" spans="1:15" ht="12.75">
      <c r="A216" s="19" t="s">
        <v>24119</v>
      </c>
      <c r="B216" s="19" t="s">
        <v>23243</v>
      </c>
      <c r="C216" s="19"/>
      <c r="D216" s="19" t="s">
        <v>17440</v>
      </c>
      <c r="E216" s="85">
        <v>45310</v>
      </c>
      <c r="F216" s="19" t="s">
        <v>23913</v>
      </c>
      <c r="G216" s="19" t="s">
        <v>23914</v>
      </c>
      <c r="H216" s="19">
        <v>-219</v>
      </c>
      <c r="I216" s="27" t="s">
        <v>23206</v>
      </c>
      <c r="J216" s="19" t="s">
        <v>23207</v>
      </c>
      <c r="K216" s="19" t="s">
        <v>17438</v>
      </c>
      <c r="L216" s="19" t="s">
        <v>17439</v>
      </c>
      <c r="M216" s="19" t="s">
        <v>23244</v>
      </c>
      <c r="N216" s="19"/>
      <c r="O216" s="19" t="s">
        <v>23140</v>
      </c>
    </row>
    <row r="217" spans="1:15" ht="12.75">
      <c r="A217" s="19" t="s">
        <v>24120</v>
      </c>
      <c r="B217" s="19" t="s">
        <v>23243</v>
      </c>
      <c r="C217" s="19"/>
      <c r="D217" s="19" t="s">
        <v>17440</v>
      </c>
      <c r="E217" s="85">
        <v>45310</v>
      </c>
      <c r="F217" s="19" t="s">
        <v>23913</v>
      </c>
      <c r="G217" s="19" t="s">
        <v>23914</v>
      </c>
      <c r="H217" s="19">
        <v>219</v>
      </c>
      <c r="I217" s="27" t="s">
        <v>23200</v>
      </c>
      <c r="J217" s="19" t="s">
        <v>23201</v>
      </c>
      <c r="K217" s="19" t="s">
        <v>17438</v>
      </c>
      <c r="L217" s="19" t="s">
        <v>17439</v>
      </c>
      <c r="M217" s="19" t="s">
        <v>23244</v>
      </c>
      <c r="N217" s="19" t="s">
        <v>17447</v>
      </c>
      <c r="O217" s="19" t="s">
        <v>23140</v>
      </c>
    </row>
    <row r="218" spans="1:15" ht="12.75">
      <c r="A218" s="19" t="s">
        <v>24121</v>
      </c>
      <c r="B218" s="19" t="s">
        <v>23243</v>
      </c>
      <c r="C218" s="19"/>
      <c r="D218" s="19" t="s">
        <v>17440</v>
      </c>
      <c r="E218" s="85">
        <v>45310</v>
      </c>
      <c r="F218" s="19" t="s">
        <v>23829</v>
      </c>
      <c r="G218" s="19" t="s">
        <v>23830</v>
      </c>
      <c r="H218" s="19">
        <v>-3</v>
      </c>
      <c r="I218" s="27" t="s">
        <v>23206</v>
      </c>
      <c r="J218" s="19" t="s">
        <v>23207</v>
      </c>
      <c r="K218" s="19" t="s">
        <v>17438</v>
      </c>
      <c r="L218" s="19" t="s">
        <v>17439</v>
      </c>
      <c r="M218" s="19" t="s">
        <v>23244</v>
      </c>
      <c r="N218" s="19"/>
      <c r="O218" s="19" t="s">
        <v>23140</v>
      </c>
    </row>
    <row r="219" spans="1:15" ht="12.75">
      <c r="A219" s="19" t="s">
        <v>24122</v>
      </c>
      <c r="B219" s="19" t="s">
        <v>23243</v>
      </c>
      <c r="C219" s="19"/>
      <c r="D219" s="19" t="s">
        <v>17440</v>
      </c>
      <c r="E219" s="85">
        <v>45310</v>
      </c>
      <c r="F219" s="19" t="s">
        <v>23829</v>
      </c>
      <c r="G219" s="19" t="s">
        <v>23830</v>
      </c>
      <c r="H219" s="19">
        <v>3</v>
      </c>
      <c r="I219" s="27" t="s">
        <v>23200</v>
      </c>
      <c r="J219" s="19" t="s">
        <v>23201</v>
      </c>
      <c r="K219" s="19" t="s">
        <v>17438</v>
      </c>
      <c r="L219" s="19" t="s">
        <v>17439</v>
      </c>
      <c r="M219" s="19" t="s">
        <v>23244</v>
      </c>
      <c r="N219" s="19" t="s">
        <v>17447</v>
      </c>
      <c r="O219" s="19" t="s">
        <v>23140</v>
      </c>
    </row>
    <row r="220" spans="1:15" ht="12.75">
      <c r="A220" s="19" t="s">
        <v>24123</v>
      </c>
      <c r="B220" s="19" t="s">
        <v>23213</v>
      </c>
      <c r="C220" s="19"/>
      <c r="D220" s="19" t="s">
        <v>17425</v>
      </c>
      <c r="E220" s="85">
        <v>45308</v>
      </c>
      <c r="F220" s="19" t="s">
        <v>23868</v>
      </c>
      <c r="G220" s="19" t="s">
        <v>23869</v>
      </c>
      <c r="H220" s="19">
        <v>160</v>
      </c>
      <c r="I220" s="27" t="s">
        <v>23200</v>
      </c>
      <c r="J220" s="19" t="s">
        <v>23201</v>
      </c>
      <c r="K220" s="19" t="s">
        <v>17424</v>
      </c>
      <c r="L220" s="19" t="s">
        <v>17425</v>
      </c>
      <c r="M220" s="19" t="s">
        <v>23214</v>
      </c>
      <c r="N220" s="19"/>
      <c r="O220" s="19" t="s">
        <v>23140</v>
      </c>
    </row>
    <row r="221" spans="1:15" ht="12.75">
      <c r="A221" s="19" t="s">
        <v>24124</v>
      </c>
      <c r="B221" s="19" t="s">
        <v>23213</v>
      </c>
      <c r="C221" s="19"/>
      <c r="D221" s="19" t="s">
        <v>17425</v>
      </c>
      <c r="E221" s="85">
        <v>45308</v>
      </c>
      <c r="F221" s="19" t="s">
        <v>23895</v>
      </c>
      <c r="G221" s="19" t="s">
        <v>23896</v>
      </c>
      <c r="H221" s="19">
        <v>140</v>
      </c>
      <c r="I221" s="27" t="s">
        <v>23200</v>
      </c>
      <c r="J221" s="19" t="s">
        <v>23201</v>
      </c>
      <c r="K221" s="19" t="s">
        <v>17424</v>
      </c>
      <c r="L221" s="19" t="s">
        <v>17425</v>
      </c>
      <c r="M221" s="19" t="s">
        <v>23214</v>
      </c>
      <c r="N221" s="19"/>
      <c r="O221" s="19" t="s">
        <v>23140</v>
      </c>
    </row>
    <row r="222" spans="1:15" ht="12.75">
      <c r="A222" s="19" t="s">
        <v>24125</v>
      </c>
      <c r="B222" s="19" t="s">
        <v>23213</v>
      </c>
      <c r="C222" s="19"/>
      <c r="D222" s="19" t="s">
        <v>17425</v>
      </c>
      <c r="E222" s="85">
        <v>45308</v>
      </c>
      <c r="F222" s="19" t="s">
        <v>23877</v>
      </c>
      <c r="G222" s="19" t="s">
        <v>23878</v>
      </c>
      <c r="H222" s="19">
        <v>327</v>
      </c>
      <c r="I222" s="27" t="s">
        <v>23200</v>
      </c>
      <c r="J222" s="19" t="s">
        <v>23201</v>
      </c>
      <c r="K222" s="19" t="s">
        <v>17424</v>
      </c>
      <c r="L222" s="19" t="s">
        <v>17425</v>
      </c>
      <c r="M222" s="19" t="s">
        <v>23214</v>
      </c>
      <c r="N222" s="19"/>
      <c r="O222" s="19" t="s">
        <v>23140</v>
      </c>
    </row>
    <row r="223" spans="1:15" ht="12.75">
      <c r="A223" s="19" t="s">
        <v>24126</v>
      </c>
      <c r="B223" s="19" t="s">
        <v>23213</v>
      </c>
      <c r="C223" s="19"/>
      <c r="D223" s="19" t="s">
        <v>17425</v>
      </c>
      <c r="E223" s="85">
        <v>45308</v>
      </c>
      <c r="F223" s="19" t="s">
        <v>23892</v>
      </c>
      <c r="G223" s="19" t="s">
        <v>23893</v>
      </c>
      <c r="H223" s="19">
        <v>50</v>
      </c>
      <c r="I223" s="27" t="s">
        <v>23200</v>
      </c>
      <c r="J223" s="19" t="s">
        <v>23201</v>
      </c>
      <c r="K223" s="19" t="s">
        <v>17424</v>
      </c>
      <c r="L223" s="19" t="s">
        <v>17425</v>
      </c>
      <c r="M223" s="19" t="s">
        <v>23214</v>
      </c>
      <c r="N223" s="19"/>
      <c r="O223" s="19" t="s">
        <v>23140</v>
      </c>
    </row>
    <row r="224" spans="1:15" ht="12.75">
      <c r="A224" s="19" t="s">
        <v>24127</v>
      </c>
      <c r="B224" s="19" t="s">
        <v>23213</v>
      </c>
      <c r="C224" s="19"/>
      <c r="D224" s="19" t="s">
        <v>17425</v>
      </c>
      <c r="E224" s="85">
        <v>45308</v>
      </c>
      <c r="F224" s="19" t="s">
        <v>23889</v>
      </c>
      <c r="G224" s="19" t="s">
        <v>23890</v>
      </c>
      <c r="H224" s="19">
        <v>3</v>
      </c>
      <c r="I224" s="27" t="s">
        <v>23200</v>
      </c>
      <c r="J224" s="19" t="s">
        <v>23201</v>
      </c>
      <c r="K224" s="19" t="s">
        <v>17424</v>
      </c>
      <c r="L224" s="19" t="s">
        <v>17425</v>
      </c>
      <c r="M224" s="19" t="s">
        <v>23214</v>
      </c>
      <c r="N224" s="19"/>
      <c r="O224" s="19" t="s">
        <v>23140</v>
      </c>
    </row>
    <row r="225" spans="1:15" ht="12.75">
      <c r="A225" s="19" t="s">
        <v>24128</v>
      </c>
      <c r="B225" s="19" t="s">
        <v>23213</v>
      </c>
      <c r="C225" s="19"/>
      <c r="D225" s="19" t="s">
        <v>17425</v>
      </c>
      <c r="E225" s="85">
        <v>45308</v>
      </c>
      <c r="F225" s="19" t="s">
        <v>24129</v>
      </c>
      <c r="G225" s="19" t="s">
        <v>24130</v>
      </c>
      <c r="H225" s="19">
        <v>95</v>
      </c>
      <c r="I225" s="27" t="s">
        <v>23200</v>
      </c>
      <c r="J225" s="19" t="s">
        <v>23201</v>
      </c>
      <c r="K225" s="19" t="s">
        <v>17424</v>
      </c>
      <c r="L225" s="19" t="s">
        <v>17425</v>
      </c>
      <c r="M225" s="19" t="s">
        <v>23214</v>
      </c>
      <c r="N225" s="19"/>
      <c r="O225" s="19" t="s">
        <v>23140</v>
      </c>
    </row>
    <row r="226" spans="1:15" ht="12.75">
      <c r="A226" s="19" t="s">
        <v>24131</v>
      </c>
      <c r="B226" s="19" t="s">
        <v>23213</v>
      </c>
      <c r="C226" s="19"/>
      <c r="D226" s="19" t="s">
        <v>17425</v>
      </c>
      <c r="E226" s="85">
        <v>45308</v>
      </c>
      <c r="F226" s="19" t="s">
        <v>23958</v>
      </c>
      <c r="G226" s="19" t="s">
        <v>23959</v>
      </c>
      <c r="H226" s="19">
        <v>3</v>
      </c>
      <c r="I226" s="27" t="s">
        <v>23200</v>
      </c>
      <c r="J226" s="19" t="s">
        <v>23201</v>
      </c>
      <c r="K226" s="19" t="s">
        <v>17424</v>
      </c>
      <c r="L226" s="19" t="s">
        <v>17425</v>
      </c>
      <c r="M226" s="19" t="s">
        <v>23214</v>
      </c>
      <c r="N226" s="19"/>
      <c r="O226" s="19" t="s">
        <v>23140</v>
      </c>
    </row>
    <row r="227" spans="1:15" ht="12.75">
      <c r="A227" s="19" t="s">
        <v>24132</v>
      </c>
      <c r="B227" s="19" t="s">
        <v>23213</v>
      </c>
      <c r="C227" s="19"/>
      <c r="D227" s="19" t="s">
        <v>17425</v>
      </c>
      <c r="E227" s="85">
        <v>45308</v>
      </c>
      <c r="F227" s="19" t="s">
        <v>24133</v>
      </c>
      <c r="G227" s="19" t="s">
        <v>24134</v>
      </c>
      <c r="H227" s="19">
        <v>200</v>
      </c>
      <c r="I227" s="27" t="s">
        <v>23200</v>
      </c>
      <c r="J227" s="19" t="s">
        <v>23201</v>
      </c>
      <c r="K227" s="19" t="s">
        <v>17424</v>
      </c>
      <c r="L227" s="19" t="s">
        <v>17425</v>
      </c>
      <c r="M227" s="19" t="s">
        <v>23214</v>
      </c>
      <c r="N227" s="19"/>
      <c r="O227" s="19" t="s">
        <v>23140</v>
      </c>
    </row>
    <row r="228" spans="1:15" ht="12.75">
      <c r="A228" s="19" t="s">
        <v>24135</v>
      </c>
      <c r="B228" s="19" t="s">
        <v>23205</v>
      </c>
      <c r="C228" s="19"/>
      <c r="D228" s="19" t="s">
        <v>17440</v>
      </c>
      <c r="E228" s="85">
        <v>45308</v>
      </c>
      <c r="F228" s="19" t="s">
        <v>24133</v>
      </c>
      <c r="G228" s="19" t="s">
        <v>24134</v>
      </c>
      <c r="H228" s="19">
        <v>-100</v>
      </c>
      <c r="I228" s="27" t="s">
        <v>23200</v>
      </c>
      <c r="J228" s="19" t="s">
        <v>23201</v>
      </c>
      <c r="K228" s="19" t="s">
        <v>17438</v>
      </c>
      <c r="L228" s="19" t="s">
        <v>17439</v>
      </c>
      <c r="M228" s="19" t="s">
        <v>23208</v>
      </c>
      <c r="N228" s="19"/>
      <c r="O228" s="19" t="s">
        <v>23140</v>
      </c>
    </row>
    <row r="229" spans="1:15" ht="12.75">
      <c r="A229" s="19" t="s">
        <v>24136</v>
      </c>
      <c r="B229" s="19" t="s">
        <v>23205</v>
      </c>
      <c r="C229" s="19"/>
      <c r="D229" s="19" t="s">
        <v>17440</v>
      </c>
      <c r="E229" s="85">
        <v>45308</v>
      </c>
      <c r="F229" s="19" t="s">
        <v>24133</v>
      </c>
      <c r="G229" s="19" t="s">
        <v>24134</v>
      </c>
      <c r="H229" s="19">
        <v>100</v>
      </c>
      <c r="I229" s="27" t="s">
        <v>23206</v>
      </c>
      <c r="J229" s="19" t="s">
        <v>23207</v>
      </c>
      <c r="K229" s="19" t="s">
        <v>17438</v>
      </c>
      <c r="L229" s="19" t="s">
        <v>17439</v>
      </c>
      <c r="M229" s="19" t="s">
        <v>23208</v>
      </c>
      <c r="N229" s="19" t="s">
        <v>17447</v>
      </c>
      <c r="O229" s="19" t="s">
        <v>23140</v>
      </c>
    </row>
    <row r="230" spans="1:15" ht="12.75">
      <c r="A230" s="19" t="s">
        <v>24137</v>
      </c>
      <c r="B230" s="19" t="s">
        <v>23245</v>
      </c>
      <c r="C230" s="19" t="s">
        <v>23199</v>
      </c>
      <c r="D230" s="19" t="s">
        <v>17428</v>
      </c>
      <c r="E230" s="85">
        <v>45310</v>
      </c>
      <c r="F230" s="19" t="s">
        <v>23958</v>
      </c>
      <c r="G230" s="19" t="s">
        <v>23959</v>
      </c>
      <c r="H230" s="19">
        <v>1200</v>
      </c>
      <c r="I230" s="27" t="s">
        <v>23200</v>
      </c>
      <c r="J230" s="19" t="s">
        <v>23201</v>
      </c>
      <c r="K230" s="19" t="s">
        <v>17426</v>
      </c>
      <c r="L230" s="19" t="s">
        <v>17427</v>
      </c>
      <c r="M230" s="19" t="s">
        <v>23246</v>
      </c>
      <c r="N230" s="19"/>
      <c r="O230" s="19" t="s">
        <v>23140</v>
      </c>
    </row>
    <row r="231" spans="1:15" ht="12.75">
      <c r="A231" s="19" t="s">
        <v>24138</v>
      </c>
      <c r="B231" s="19" t="s">
        <v>23247</v>
      </c>
      <c r="C231" s="19" t="s">
        <v>23199</v>
      </c>
      <c r="D231" s="19" t="s">
        <v>17435</v>
      </c>
      <c r="E231" s="85">
        <v>45310</v>
      </c>
      <c r="F231" s="19" t="s">
        <v>23932</v>
      </c>
      <c r="G231" s="19" t="s">
        <v>23933</v>
      </c>
      <c r="H231" s="19">
        <v>-92</v>
      </c>
      <c r="I231" s="27" t="s">
        <v>23216</v>
      </c>
      <c r="J231" s="19" t="s">
        <v>23217</v>
      </c>
      <c r="K231" s="19" t="s">
        <v>17433</v>
      </c>
      <c r="L231" s="19" t="s">
        <v>17434</v>
      </c>
      <c r="M231" s="19" t="s">
        <v>23248</v>
      </c>
      <c r="N231" s="19"/>
      <c r="O231" s="19" t="s">
        <v>23140</v>
      </c>
    </row>
    <row r="232" spans="1:15" ht="12.75">
      <c r="A232" s="19" t="s">
        <v>24139</v>
      </c>
      <c r="B232" s="19" t="s">
        <v>23247</v>
      </c>
      <c r="C232" s="19" t="s">
        <v>23199</v>
      </c>
      <c r="D232" s="19" t="s">
        <v>17435</v>
      </c>
      <c r="E232" s="85">
        <v>45310</v>
      </c>
      <c r="F232" s="19" t="s">
        <v>23835</v>
      </c>
      <c r="G232" s="19" t="s">
        <v>23836</v>
      </c>
      <c r="H232" s="19">
        <v>-2</v>
      </c>
      <c r="I232" s="27" t="s">
        <v>23216</v>
      </c>
      <c r="J232" s="19" t="s">
        <v>23217</v>
      </c>
      <c r="K232" s="19" t="s">
        <v>17433</v>
      </c>
      <c r="L232" s="19" t="s">
        <v>17434</v>
      </c>
      <c r="M232" s="19" t="s">
        <v>23248</v>
      </c>
      <c r="N232" s="19"/>
      <c r="O232" s="19" t="s">
        <v>23140</v>
      </c>
    </row>
    <row r="233" spans="1:15" ht="12.75">
      <c r="A233" s="19" t="s">
        <v>24140</v>
      </c>
      <c r="B233" s="19" t="s">
        <v>23247</v>
      </c>
      <c r="C233" s="19" t="s">
        <v>23199</v>
      </c>
      <c r="D233" s="19" t="s">
        <v>17435</v>
      </c>
      <c r="E233" s="85">
        <v>45310</v>
      </c>
      <c r="F233" s="19" t="s">
        <v>23868</v>
      </c>
      <c r="G233" s="19" t="s">
        <v>23869</v>
      </c>
      <c r="H233" s="19">
        <v>-13</v>
      </c>
      <c r="I233" s="27" t="s">
        <v>23216</v>
      </c>
      <c r="J233" s="19" t="s">
        <v>23217</v>
      </c>
      <c r="K233" s="19" t="s">
        <v>17433</v>
      </c>
      <c r="L233" s="19" t="s">
        <v>17434</v>
      </c>
      <c r="M233" s="19" t="s">
        <v>23248</v>
      </c>
      <c r="N233" s="19"/>
      <c r="O233" s="19" t="s">
        <v>23140</v>
      </c>
    </row>
    <row r="234" spans="1:15" ht="12.75">
      <c r="A234" s="19" t="s">
        <v>24141</v>
      </c>
      <c r="B234" s="19" t="s">
        <v>23247</v>
      </c>
      <c r="C234" s="19" t="s">
        <v>23199</v>
      </c>
      <c r="D234" s="19" t="s">
        <v>17435</v>
      </c>
      <c r="E234" s="85">
        <v>45310</v>
      </c>
      <c r="F234" s="19" t="s">
        <v>23935</v>
      </c>
      <c r="G234" s="19" t="s">
        <v>23936</v>
      </c>
      <c r="H234" s="19">
        <v>-2</v>
      </c>
      <c r="I234" s="27" t="s">
        <v>23216</v>
      </c>
      <c r="J234" s="19" t="s">
        <v>23217</v>
      </c>
      <c r="K234" s="19" t="s">
        <v>17433</v>
      </c>
      <c r="L234" s="19" t="s">
        <v>17434</v>
      </c>
      <c r="M234" s="19" t="s">
        <v>23248</v>
      </c>
      <c r="N234" s="19"/>
      <c r="O234" s="19" t="s">
        <v>23140</v>
      </c>
    </row>
    <row r="235" spans="1:15" ht="12.75">
      <c r="A235" s="19" t="s">
        <v>24142</v>
      </c>
      <c r="B235" s="19" t="s">
        <v>23247</v>
      </c>
      <c r="C235" s="19" t="s">
        <v>23199</v>
      </c>
      <c r="D235" s="19" t="s">
        <v>17435</v>
      </c>
      <c r="E235" s="85">
        <v>45310</v>
      </c>
      <c r="F235" s="19" t="s">
        <v>23926</v>
      </c>
      <c r="G235" s="19" t="s">
        <v>23927</v>
      </c>
      <c r="H235" s="19">
        <v>-4</v>
      </c>
      <c r="I235" s="27" t="s">
        <v>23216</v>
      </c>
      <c r="J235" s="19" t="s">
        <v>23217</v>
      </c>
      <c r="K235" s="19" t="s">
        <v>17433</v>
      </c>
      <c r="L235" s="19" t="s">
        <v>17434</v>
      </c>
      <c r="M235" s="19" t="s">
        <v>23248</v>
      </c>
      <c r="N235" s="19"/>
      <c r="O235" s="19" t="s">
        <v>23140</v>
      </c>
    </row>
    <row r="236" spans="1:15" ht="12.75">
      <c r="A236" s="19" t="s">
        <v>24143</v>
      </c>
      <c r="B236" s="19" t="s">
        <v>23247</v>
      </c>
      <c r="C236" s="19" t="s">
        <v>23199</v>
      </c>
      <c r="D236" s="19" t="s">
        <v>17435</v>
      </c>
      <c r="E236" s="85">
        <v>45310</v>
      </c>
      <c r="F236" s="19" t="s">
        <v>23877</v>
      </c>
      <c r="G236" s="19" t="s">
        <v>23878</v>
      </c>
      <c r="H236" s="19">
        <v>-4</v>
      </c>
      <c r="I236" s="27" t="s">
        <v>23216</v>
      </c>
      <c r="J236" s="19" t="s">
        <v>23217</v>
      </c>
      <c r="K236" s="19" t="s">
        <v>17433</v>
      </c>
      <c r="L236" s="19" t="s">
        <v>17434</v>
      </c>
      <c r="M236" s="19" t="s">
        <v>23248</v>
      </c>
      <c r="N236" s="19"/>
      <c r="O236" s="19" t="s">
        <v>23140</v>
      </c>
    </row>
    <row r="237" spans="1:15" ht="12.75">
      <c r="A237" s="19" t="s">
        <v>24144</v>
      </c>
      <c r="B237" s="19" t="s">
        <v>23249</v>
      </c>
      <c r="C237" s="19"/>
      <c r="D237" s="19" t="s">
        <v>17440</v>
      </c>
      <c r="E237" s="85">
        <v>45313</v>
      </c>
      <c r="F237" s="19" t="s">
        <v>23871</v>
      </c>
      <c r="G237" s="19" t="s">
        <v>23872</v>
      </c>
      <c r="H237" s="19">
        <v>-8</v>
      </c>
      <c r="I237" s="27" t="s">
        <v>23200</v>
      </c>
      <c r="J237" s="19" t="s">
        <v>23201</v>
      </c>
      <c r="K237" s="19" t="s">
        <v>17438</v>
      </c>
      <c r="L237" s="19" t="s">
        <v>17439</v>
      </c>
      <c r="M237" s="19" t="s">
        <v>23250</v>
      </c>
      <c r="N237" s="19"/>
      <c r="O237" s="19" t="s">
        <v>23140</v>
      </c>
    </row>
    <row r="238" spans="1:15" ht="12.75">
      <c r="A238" s="19" t="s">
        <v>24145</v>
      </c>
      <c r="B238" s="19" t="s">
        <v>23249</v>
      </c>
      <c r="C238" s="19"/>
      <c r="D238" s="19" t="s">
        <v>17440</v>
      </c>
      <c r="E238" s="85">
        <v>45313</v>
      </c>
      <c r="F238" s="19" t="s">
        <v>23871</v>
      </c>
      <c r="G238" s="19" t="s">
        <v>23872</v>
      </c>
      <c r="H238" s="19">
        <v>8</v>
      </c>
      <c r="I238" s="19" t="s">
        <v>23240</v>
      </c>
      <c r="J238" s="19" t="s">
        <v>23241</v>
      </c>
      <c r="K238" s="19" t="s">
        <v>17438</v>
      </c>
      <c r="L238" s="19" t="s">
        <v>17439</v>
      </c>
      <c r="M238" s="19" t="s">
        <v>23250</v>
      </c>
      <c r="N238" s="19" t="s">
        <v>17447</v>
      </c>
      <c r="O238" s="19" t="s">
        <v>23140</v>
      </c>
    </row>
    <row r="239" spans="1:15" ht="12.75">
      <c r="A239" s="19" t="s">
        <v>24146</v>
      </c>
      <c r="B239" s="19" t="s">
        <v>23249</v>
      </c>
      <c r="C239" s="19"/>
      <c r="D239" s="19" t="s">
        <v>17440</v>
      </c>
      <c r="E239" s="85">
        <v>45313</v>
      </c>
      <c r="F239" s="19" t="s">
        <v>23941</v>
      </c>
      <c r="G239" s="19" t="s">
        <v>23942</v>
      </c>
      <c r="H239" s="19">
        <v>-42</v>
      </c>
      <c r="I239" s="27" t="s">
        <v>23200</v>
      </c>
      <c r="J239" s="19" t="s">
        <v>23201</v>
      </c>
      <c r="K239" s="19" t="s">
        <v>17438</v>
      </c>
      <c r="L239" s="19" t="s">
        <v>17439</v>
      </c>
      <c r="M239" s="19" t="s">
        <v>23250</v>
      </c>
      <c r="N239" s="19"/>
      <c r="O239" s="19" t="s">
        <v>23140</v>
      </c>
    </row>
    <row r="240" spans="1:15" ht="12.75">
      <c r="A240" s="19" t="s">
        <v>24147</v>
      </c>
      <c r="B240" s="19" t="s">
        <v>23249</v>
      </c>
      <c r="C240" s="19"/>
      <c r="D240" s="19" t="s">
        <v>17440</v>
      </c>
      <c r="E240" s="85">
        <v>45313</v>
      </c>
      <c r="F240" s="19" t="s">
        <v>23941</v>
      </c>
      <c r="G240" s="19" t="s">
        <v>23942</v>
      </c>
      <c r="H240" s="19">
        <v>42</v>
      </c>
      <c r="I240" s="19" t="s">
        <v>23240</v>
      </c>
      <c r="J240" s="19" t="s">
        <v>23241</v>
      </c>
      <c r="K240" s="19" t="s">
        <v>17438</v>
      </c>
      <c r="L240" s="19" t="s">
        <v>17439</v>
      </c>
      <c r="M240" s="19" t="s">
        <v>23250</v>
      </c>
      <c r="N240" s="19" t="s">
        <v>17447</v>
      </c>
      <c r="O240" s="19" t="s">
        <v>23140</v>
      </c>
    </row>
    <row r="241" spans="1:15" ht="12.75">
      <c r="A241" s="19" t="s">
        <v>24148</v>
      </c>
      <c r="B241" s="19" t="s">
        <v>23249</v>
      </c>
      <c r="C241" s="19"/>
      <c r="D241" s="19" t="s">
        <v>17440</v>
      </c>
      <c r="E241" s="85">
        <v>45313</v>
      </c>
      <c r="F241" s="19" t="s">
        <v>24077</v>
      </c>
      <c r="G241" s="19" t="s">
        <v>24078</v>
      </c>
      <c r="H241" s="19">
        <v>-29</v>
      </c>
      <c r="I241" s="27" t="s">
        <v>23200</v>
      </c>
      <c r="J241" s="19" t="s">
        <v>23201</v>
      </c>
      <c r="K241" s="19" t="s">
        <v>17438</v>
      </c>
      <c r="L241" s="19" t="s">
        <v>17439</v>
      </c>
      <c r="M241" s="19" t="s">
        <v>23250</v>
      </c>
      <c r="N241" s="19"/>
      <c r="O241" s="19" t="s">
        <v>23140</v>
      </c>
    </row>
    <row r="242" spans="1:15" ht="12.75">
      <c r="A242" s="19" t="s">
        <v>24149</v>
      </c>
      <c r="B242" s="19" t="s">
        <v>23249</v>
      </c>
      <c r="C242" s="19"/>
      <c r="D242" s="19" t="s">
        <v>17440</v>
      </c>
      <c r="E242" s="85">
        <v>45313</v>
      </c>
      <c r="F242" s="19" t="s">
        <v>24077</v>
      </c>
      <c r="G242" s="19" t="s">
        <v>24078</v>
      </c>
      <c r="H242" s="19">
        <v>29</v>
      </c>
      <c r="I242" s="19" t="s">
        <v>23240</v>
      </c>
      <c r="J242" s="19" t="s">
        <v>23241</v>
      </c>
      <c r="K242" s="19" t="s">
        <v>17438</v>
      </c>
      <c r="L242" s="19" t="s">
        <v>17439</v>
      </c>
      <c r="M242" s="19" t="s">
        <v>23250</v>
      </c>
      <c r="N242" s="19" t="s">
        <v>17447</v>
      </c>
      <c r="O242" s="19" t="s">
        <v>23140</v>
      </c>
    </row>
    <row r="243" spans="1:15" ht="12.75">
      <c r="A243" s="19" t="s">
        <v>24150</v>
      </c>
      <c r="B243" s="19" t="s">
        <v>23249</v>
      </c>
      <c r="C243" s="19"/>
      <c r="D243" s="19" t="s">
        <v>17440</v>
      </c>
      <c r="E243" s="85">
        <v>45313</v>
      </c>
      <c r="F243" s="19" t="s">
        <v>24085</v>
      </c>
      <c r="G243" s="19" t="s">
        <v>24086</v>
      </c>
      <c r="H243" s="19">
        <v>-22</v>
      </c>
      <c r="I243" s="27" t="s">
        <v>23200</v>
      </c>
      <c r="J243" s="19" t="s">
        <v>23201</v>
      </c>
      <c r="K243" s="19" t="s">
        <v>17438</v>
      </c>
      <c r="L243" s="19" t="s">
        <v>17439</v>
      </c>
      <c r="M243" s="19" t="s">
        <v>23250</v>
      </c>
      <c r="N243" s="19"/>
      <c r="O243" s="19" t="s">
        <v>23140</v>
      </c>
    </row>
    <row r="244" spans="1:15" ht="12.75">
      <c r="A244" s="19" t="s">
        <v>24151</v>
      </c>
      <c r="B244" s="19" t="s">
        <v>23249</v>
      </c>
      <c r="C244" s="19"/>
      <c r="D244" s="19" t="s">
        <v>17440</v>
      </c>
      <c r="E244" s="85">
        <v>45313</v>
      </c>
      <c r="F244" s="19" t="s">
        <v>24085</v>
      </c>
      <c r="G244" s="19" t="s">
        <v>24086</v>
      </c>
      <c r="H244" s="19">
        <v>22</v>
      </c>
      <c r="I244" s="19" t="s">
        <v>23240</v>
      </c>
      <c r="J244" s="19" t="s">
        <v>23241</v>
      </c>
      <c r="K244" s="19" t="s">
        <v>17438</v>
      </c>
      <c r="L244" s="19" t="s">
        <v>17439</v>
      </c>
      <c r="M244" s="19" t="s">
        <v>23250</v>
      </c>
      <c r="N244" s="19" t="s">
        <v>17447</v>
      </c>
      <c r="O244" s="19" t="s">
        <v>23140</v>
      </c>
    </row>
    <row r="245" spans="1:15" ht="12.75">
      <c r="A245" s="19" t="s">
        <v>24152</v>
      </c>
      <c r="B245" s="19" t="s">
        <v>23251</v>
      </c>
      <c r="C245" s="19"/>
      <c r="D245" s="19" t="s">
        <v>17440</v>
      </c>
      <c r="E245" s="85">
        <v>45313</v>
      </c>
      <c r="F245" s="19" t="s">
        <v>24074</v>
      </c>
      <c r="G245" s="19" t="s">
        <v>24075</v>
      </c>
      <c r="H245" s="19">
        <v>-2</v>
      </c>
      <c r="I245" s="27" t="s">
        <v>23200</v>
      </c>
      <c r="J245" s="19" t="s">
        <v>23201</v>
      </c>
      <c r="K245" s="19" t="s">
        <v>17438</v>
      </c>
      <c r="L245" s="19" t="s">
        <v>17439</v>
      </c>
      <c r="M245" s="19" t="s">
        <v>23252</v>
      </c>
      <c r="N245" s="19"/>
      <c r="O245" s="19" t="s">
        <v>23140</v>
      </c>
    </row>
    <row r="246" spans="1:15" ht="12.75">
      <c r="A246" s="19" t="s">
        <v>24153</v>
      </c>
      <c r="B246" s="19" t="s">
        <v>23251</v>
      </c>
      <c r="C246" s="19"/>
      <c r="D246" s="19" t="s">
        <v>17440</v>
      </c>
      <c r="E246" s="85">
        <v>45313</v>
      </c>
      <c r="F246" s="19" t="s">
        <v>24074</v>
      </c>
      <c r="G246" s="19" t="s">
        <v>24075</v>
      </c>
      <c r="H246" s="19">
        <v>2</v>
      </c>
      <c r="I246" s="27" t="s">
        <v>16489</v>
      </c>
      <c r="J246" s="19" t="s">
        <v>23235</v>
      </c>
      <c r="K246" s="19" t="s">
        <v>17438</v>
      </c>
      <c r="L246" s="19" t="s">
        <v>17439</v>
      </c>
      <c r="M246" s="19" t="s">
        <v>23252</v>
      </c>
      <c r="N246" s="19" t="s">
        <v>17447</v>
      </c>
      <c r="O246" s="19" t="s">
        <v>23140</v>
      </c>
    </row>
    <row r="247" spans="1:15" ht="12.75">
      <c r="A247" s="19" t="s">
        <v>24154</v>
      </c>
      <c r="B247" s="19" t="s">
        <v>23251</v>
      </c>
      <c r="C247" s="19"/>
      <c r="D247" s="19" t="s">
        <v>17440</v>
      </c>
      <c r="E247" s="85">
        <v>45313</v>
      </c>
      <c r="F247" s="19" t="s">
        <v>23853</v>
      </c>
      <c r="G247" s="19" t="s">
        <v>23854</v>
      </c>
      <c r="H247" s="19">
        <v>-10</v>
      </c>
      <c r="I247" s="27" t="s">
        <v>23200</v>
      </c>
      <c r="J247" s="19" t="s">
        <v>23201</v>
      </c>
      <c r="K247" s="19" t="s">
        <v>17438</v>
      </c>
      <c r="L247" s="19" t="s">
        <v>17439</v>
      </c>
      <c r="M247" s="19" t="s">
        <v>23252</v>
      </c>
      <c r="N247" s="19"/>
      <c r="O247" s="19" t="s">
        <v>23140</v>
      </c>
    </row>
    <row r="248" spans="1:15" ht="12.75">
      <c r="A248" s="19" t="s">
        <v>24155</v>
      </c>
      <c r="B248" s="19" t="s">
        <v>23251</v>
      </c>
      <c r="C248" s="19"/>
      <c r="D248" s="19" t="s">
        <v>17440</v>
      </c>
      <c r="E248" s="85">
        <v>45313</v>
      </c>
      <c r="F248" s="19" t="s">
        <v>23853</v>
      </c>
      <c r="G248" s="19" t="s">
        <v>23854</v>
      </c>
      <c r="H248" s="19">
        <v>10</v>
      </c>
      <c r="I248" s="27" t="s">
        <v>16489</v>
      </c>
      <c r="J248" s="19" t="s">
        <v>23235</v>
      </c>
      <c r="K248" s="19" t="s">
        <v>17438</v>
      </c>
      <c r="L248" s="19" t="s">
        <v>17439</v>
      </c>
      <c r="M248" s="19" t="s">
        <v>23252</v>
      </c>
      <c r="N248" s="19" t="s">
        <v>17447</v>
      </c>
      <c r="O248" s="19" t="s">
        <v>23140</v>
      </c>
    </row>
    <row r="249" spans="1:15" ht="12.75">
      <c r="A249" s="19"/>
      <c r="B249" s="19"/>
      <c r="C249" s="19"/>
      <c r="D249" s="19"/>
      <c r="E249" s="85"/>
      <c r="F249" s="19"/>
      <c r="G249" s="19"/>
      <c r="H249" s="19"/>
      <c r="I249" s="19"/>
      <c r="J249" s="19"/>
      <c r="K249" s="19"/>
      <c r="L249" s="19"/>
      <c r="M249" s="19"/>
      <c r="N249" s="19"/>
    </row>
    <row r="250" spans="1:15" ht="12.75">
      <c r="A250" s="19"/>
      <c r="B250" s="19"/>
      <c r="C250" s="19"/>
      <c r="D250" s="19"/>
      <c r="E250" s="85"/>
      <c r="F250" s="19"/>
      <c r="G250" s="19"/>
      <c r="H250" s="19"/>
      <c r="I250" s="19"/>
      <c r="J250" s="19"/>
      <c r="K250" s="19"/>
      <c r="L250" s="19"/>
      <c r="M250" s="19"/>
      <c r="N250" s="19"/>
    </row>
    <row r="251" spans="1:15" ht="12.75">
      <c r="A251" s="19" t="s">
        <v>24156</v>
      </c>
      <c r="B251" s="19" t="s">
        <v>23253</v>
      </c>
      <c r="C251" s="19"/>
      <c r="D251" s="19" t="s">
        <v>17440</v>
      </c>
      <c r="E251" s="85">
        <v>45313</v>
      </c>
      <c r="F251" s="19" t="s">
        <v>23868</v>
      </c>
      <c r="G251" s="19" t="s">
        <v>23869</v>
      </c>
      <c r="H251" s="19">
        <v>-300</v>
      </c>
      <c r="I251" s="27" t="s">
        <v>23200</v>
      </c>
      <c r="J251" s="19" t="s">
        <v>23201</v>
      </c>
      <c r="K251" s="19" t="s">
        <v>17438</v>
      </c>
      <c r="L251" s="19" t="s">
        <v>17439</v>
      </c>
      <c r="M251" s="19" t="s">
        <v>23254</v>
      </c>
      <c r="N251" s="19"/>
      <c r="O251" s="19" t="s">
        <v>23140</v>
      </c>
    </row>
    <row r="252" spans="1:15" ht="12.75">
      <c r="A252" s="19" t="s">
        <v>24157</v>
      </c>
      <c r="B252" s="19" t="s">
        <v>23253</v>
      </c>
      <c r="C252" s="19"/>
      <c r="D252" s="19" t="s">
        <v>17440</v>
      </c>
      <c r="E252" s="85">
        <v>45313</v>
      </c>
      <c r="F252" s="19" t="s">
        <v>23868</v>
      </c>
      <c r="G252" s="19" t="s">
        <v>23869</v>
      </c>
      <c r="H252" s="19">
        <v>300</v>
      </c>
      <c r="I252" s="27" t="s">
        <v>23220</v>
      </c>
      <c r="J252" s="19" t="s">
        <v>23221</v>
      </c>
      <c r="K252" s="19" t="s">
        <v>17438</v>
      </c>
      <c r="L252" s="19" t="s">
        <v>17439</v>
      </c>
      <c r="M252" s="19" t="s">
        <v>23254</v>
      </c>
      <c r="N252" s="19" t="s">
        <v>17447</v>
      </c>
      <c r="O252" s="19" t="s">
        <v>23140</v>
      </c>
    </row>
    <row r="253" spans="1:15" ht="12.75">
      <c r="A253" s="19" t="s">
        <v>24158</v>
      </c>
      <c r="B253" s="19" t="s">
        <v>23255</v>
      </c>
      <c r="C253" s="19"/>
      <c r="D253" s="19" t="s">
        <v>17425</v>
      </c>
      <c r="E253" s="85">
        <v>45313</v>
      </c>
      <c r="F253" s="19" t="s">
        <v>24159</v>
      </c>
      <c r="G253" s="19" t="s">
        <v>24160</v>
      </c>
      <c r="H253" s="19">
        <v>1000</v>
      </c>
      <c r="I253" s="27" t="s">
        <v>23256</v>
      </c>
      <c r="J253" s="19" t="s">
        <v>23257</v>
      </c>
      <c r="K253" s="19" t="s">
        <v>17424</v>
      </c>
      <c r="L253" s="19" t="s">
        <v>17425</v>
      </c>
      <c r="M253" s="19" t="s">
        <v>23258</v>
      </c>
      <c r="N253" s="19"/>
      <c r="O253" s="19" t="s">
        <v>23154</v>
      </c>
    </row>
    <row r="254" spans="1:15" ht="12.75">
      <c r="A254" s="19" t="s">
        <v>24161</v>
      </c>
      <c r="B254" s="19" t="s">
        <v>23255</v>
      </c>
      <c r="C254" s="19"/>
      <c r="D254" s="19" t="s">
        <v>17425</v>
      </c>
      <c r="E254" s="85">
        <v>45313</v>
      </c>
      <c r="F254" s="19" t="s">
        <v>24133</v>
      </c>
      <c r="G254" s="19" t="s">
        <v>24134</v>
      </c>
      <c r="H254" s="19">
        <v>180</v>
      </c>
      <c r="I254" s="27" t="s">
        <v>23256</v>
      </c>
      <c r="J254" s="19" t="s">
        <v>23257</v>
      </c>
      <c r="K254" s="19" t="s">
        <v>17424</v>
      </c>
      <c r="L254" s="19" t="s">
        <v>17425</v>
      </c>
      <c r="M254" s="19" t="s">
        <v>23258</v>
      </c>
      <c r="N254" s="19"/>
      <c r="O254" s="19" t="s">
        <v>23154</v>
      </c>
    </row>
    <row r="255" spans="1:15" ht="12.75">
      <c r="A255" s="19" t="s">
        <v>24162</v>
      </c>
      <c r="B255" s="19" t="s">
        <v>23255</v>
      </c>
      <c r="C255" s="19"/>
      <c r="D255" s="19" t="s">
        <v>17425</v>
      </c>
      <c r="E255" s="85">
        <v>45313</v>
      </c>
      <c r="F255" s="19" t="s">
        <v>23871</v>
      </c>
      <c r="G255" s="19" t="s">
        <v>23872</v>
      </c>
      <c r="H255" s="19">
        <v>4</v>
      </c>
      <c r="I255" s="27" t="s">
        <v>23256</v>
      </c>
      <c r="J255" s="19" t="s">
        <v>23257</v>
      </c>
      <c r="K255" s="19" t="s">
        <v>17424</v>
      </c>
      <c r="L255" s="19" t="s">
        <v>17425</v>
      </c>
      <c r="M255" s="19" t="s">
        <v>23258</v>
      </c>
      <c r="N255" s="19"/>
      <c r="O255" s="19" t="s">
        <v>23154</v>
      </c>
    </row>
    <row r="256" spans="1:15" ht="12.75">
      <c r="A256" s="19" t="s">
        <v>24163</v>
      </c>
      <c r="B256" s="19" t="s">
        <v>23255</v>
      </c>
      <c r="C256" s="19"/>
      <c r="D256" s="19" t="s">
        <v>17425</v>
      </c>
      <c r="E256" s="85">
        <v>45313</v>
      </c>
      <c r="F256" s="19" t="s">
        <v>23886</v>
      </c>
      <c r="G256" s="19" t="s">
        <v>23887</v>
      </c>
      <c r="H256" s="19">
        <v>8</v>
      </c>
      <c r="I256" s="27" t="s">
        <v>23256</v>
      </c>
      <c r="J256" s="19" t="s">
        <v>23257</v>
      </c>
      <c r="K256" s="19" t="s">
        <v>17424</v>
      </c>
      <c r="L256" s="19" t="s">
        <v>17425</v>
      </c>
      <c r="M256" s="19" t="s">
        <v>23258</v>
      </c>
      <c r="N256" s="19"/>
      <c r="O256" s="19" t="s">
        <v>23154</v>
      </c>
    </row>
    <row r="257" spans="1:15" ht="12.75">
      <c r="A257" s="19" t="s">
        <v>24164</v>
      </c>
      <c r="B257" s="19" t="s">
        <v>23255</v>
      </c>
      <c r="C257" s="19"/>
      <c r="D257" s="19" t="s">
        <v>17425</v>
      </c>
      <c r="E257" s="85">
        <v>45313</v>
      </c>
      <c r="F257" s="19" t="s">
        <v>23877</v>
      </c>
      <c r="G257" s="19" t="s">
        <v>23878</v>
      </c>
      <c r="H257" s="19">
        <v>100</v>
      </c>
      <c r="I257" s="27" t="s">
        <v>23256</v>
      </c>
      <c r="J257" s="19" t="s">
        <v>23257</v>
      </c>
      <c r="K257" s="19" t="s">
        <v>17424</v>
      </c>
      <c r="L257" s="19" t="s">
        <v>17425</v>
      </c>
      <c r="M257" s="19" t="s">
        <v>23258</v>
      </c>
      <c r="N257" s="19"/>
      <c r="O257" s="19" t="s">
        <v>23154</v>
      </c>
    </row>
    <row r="258" spans="1:15" ht="12.75">
      <c r="A258" s="19" t="s">
        <v>24165</v>
      </c>
      <c r="B258" s="19" t="s">
        <v>23255</v>
      </c>
      <c r="C258" s="19"/>
      <c r="D258" s="19" t="s">
        <v>17425</v>
      </c>
      <c r="E258" s="85">
        <v>45313</v>
      </c>
      <c r="F258" s="19" t="s">
        <v>23895</v>
      </c>
      <c r="G258" s="19" t="s">
        <v>23896</v>
      </c>
      <c r="H258" s="19">
        <v>6</v>
      </c>
      <c r="I258" s="27" t="s">
        <v>23256</v>
      </c>
      <c r="J258" s="19" t="s">
        <v>23257</v>
      </c>
      <c r="K258" s="19" t="s">
        <v>17424</v>
      </c>
      <c r="L258" s="19" t="s">
        <v>17425</v>
      </c>
      <c r="M258" s="19" t="s">
        <v>23258</v>
      </c>
      <c r="N258" s="19"/>
      <c r="O258" s="19" t="s">
        <v>23154</v>
      </c>
    </row>
    <row r="259" spans="1:15" ht="12.75">
      <c r="A259" s="19" t="s">
        <v>24166</v>
      </c>
      <c r="B259" s="19" t="s">
        <v>23255</v>
      </c>
      <c r="C259" s="19"/>
      <c r="D259" s="19" t="s">
        <v>17425</v>
      </c>
      <c r="E259" s="85">
        <v>45313</v>
      </c>
      <c r="F259" s="19" t="s">
        <v>23868</v>
      </c>
      <c r="G259" s="19" t="s">
        <v>23869</v>
      </c>
      <c r="H259" s="19">
        <v>21</v>
      </c>
      <c r="I259" s="27" t="s">
        <v>23256</v>
      </c>
      <c r="J259" s="19" t="s">
        <v>23257</v>
      </c>
      <c r="K259" s="19" t="s">
        <v>17424</v>
      </c>
      <c r="L259" s="19" t="s">
        <v>17425</v>
      </c>
      <c r="M259" s="19" t="s">
        <v>23258</v>
      </c>
      <c r="N259" s="19"/>
      <c r="O259" s="19" t="s">
        <v>23154</v>
      </c>
    </row>
    <row r="260" spans="1:15" ht="12.75">
      <c r="A260" s="19" t="s">
        <v>24167</v>
      </c>
      <c r="B260" s="19" t="s">
        <v>23255</v>
      </c>
      <c r="C260" s="19"/>
      <c r="D260" s="19" t="s">
        <v>17425</v>
      </c>
      <c r="E260" s="85">
        <v>45313</v>
      </c>
      <c r="F260" s="19" t="s">
        <v>23859</v>
      </c>
      <c r="G260" s="19" t="s">
        <v>23860</v>
      </c>
      <c r="H260" s="19">
        <v>100</v>
      </c>
      <c r="I260" s="27" t="s">
        <v>23256</v>
      </c>
      <c r="J260" s="19" t="s">
        <v>23257</v>
      </c>
      <c r="K260" s="19" t="s">
        <v>17424</v>
      </c>
      <c r="L260" s="19" t="s">
        <v>17425</v>
      </c>
      <c r="M260" s="19" t="s">
        <v>23258</v>
      </c>
      <c r="N260" s="19"/>
      <c r="O260" s="19" t="s">
        <v>23154</v>
      </c>
    </row>
    <row r="261" spans="1:15" ht="12.75">
      <c r="A261" s="19" t="s">
        <v>24168</v>
      </c>
      <c r="B261" s="19" t="s">
        <v>23259</v>
      </c>
      <c r="C261" s="19" t="s">
        <v>23199</v>
      </c>
      <c r="D261" s="19" t="s">
        <v>17428</v>
      </c>
      <c r="E261" s="85">
        <v>45313</v>
      </c>
      <c r="F261" s="19" t="s">
        <v>24071</v>
      </c>
      <c r="G261" s="19" t="s">
        <v>24072</v>
      </c>
      <c r="H261" s="19">
        <v>11</v>
      </c>
      <c r="I261" s="27" t="s">
        <v>23200</v>
      </c>
      <c r="J261" s="19" t="s">
        <v>23201</v>
      </c>
      <c r="K261" s="19" t="s">
        <v>17426</v>
      </c>
      <c r="L261" s="19" t="s">
        <v>17427</v>
      </c>
      <c r="M261" s="19" t="s">
        <v>23260</v>
      </c>
      <c r="N261" s="19"/>
      <c r="O261" s="19" t="s">
        <v>23140</v>
      </c>
    </row>
    <row r="262" spans="1:15" ht="12.75">
      <c r="A262" s="19" t="s">
        <v>24169</v>
      </c>
      <c r="B262" s="19" t="s">
        <v>23261</v>
      </c>
      <c r="C262" s="19" t="s">
        <v>23199</v>
      </c>
      <c r="D262" s="19" t="s">
        <v>17428</v>
      </c>
      <c r="E262" s="85">
        <v>45313</v>
      </c>
      <c r="F262" s="19" t="s">
        <v>23926</v>
      </c>
      <c r="G262" s="19" t="s">
        <v>23927</v>
      </c>
      <c r="H262" s="19">
        <v>239</v>
      </c>
      <c r="I262" s="27" t="s">
        <v>23200</v>
      </c>
      <c r="J262" s="19" t="s">
        <v>23201</v>
      </c>
      <c r="K262" s="19" t="s">
        <v>17426</v>
      </c>
      <c r="L262" s="19" t="s">
        <v>17427</v>
      </c>
      <c r="M262" s="19" t="s">
        <v>23262</v>
      </c>
      <c r="N262" s="19"/>
      <c r="O262" s="19" t="s">
        <v>23140</v>
      </c>
    </row>
    <row r="263" spans="1:15" ht="12.75">
      <c r="A263" s="19" t="s">
        <v>24170</v>
      </c>
      <c r="B263" s="19" t="s">
        <v>23261</v>
      </c>
      <c r="C263" s="19" t="s">
        <v>23199</v>
      </c>
      <c r="D263" s="19" t="s">
        <v>17428</v>
      </c>
      <c r="E263" s="85">
        <v>45313</v>
      </c>
      <c r="F263" s="19" t="s">
        <v>23932</v>
      </c>
      <c r="G263" s="19" t="s">
        <v>23933</v>
      </c>
      <c r="H263" s="19">
        <v>5150</v>
      </c>
      <c r="I263" s="27" t="s">
        <v>23200</v>
      </c>
      <c r="J263" s="19" t="s">
        <v>23201</v>
      </c>
      <c r="K263" s="19" t="s">
        <v>17426</v>
      </c>
      <c r="L263" s="19" t="s">
        <v>17427</v>
      </c>
      <c r="M263" s="19" t="s">
        <v>23262</v>
      </c>
      <c r="N263" s="19"/>
      <c r="O263" s="19" t="s">
        <v>23140</v>
      </c>
    </row>
    <row r="264" spans="1:15" ht="12.75">
      <c r="A264" s="19" t="s">
        <v>24171</v>
      </c>
      <c r="B264" s="19" t="s">
        <v>23263</v>
      </c>
      <c r="C264" s="19"/>
      <c r="D264" s="19" t="s">
        <v>17440</v>
      </c>
      <c r="E264" s="85">
        <v>45313</v>
      </c>
      <c r="F264" s="19" t="s">
        <v>23958</v>
      </c>
      <c r="G264" s="19" t="s">
        <v>23959</v>
      </c>
      <c r="H264" s="19">
        <v>-100</v>
      </c>
      <c r="I264" s="27" t="s">
        <v>23200</v>
      </c>
      <c r="J264" s="19" t="s">
        <v>23201</v>
      </c>
      <c r="K264" s="19" t="s">
        <v>17438</v>
      </c>
      <c r="L264" s="19" t="s">
        <v>17439</v>
      </c>
      <c r="M264" s="19" t="s">
        <v>23264</v>
      </c>
      <c r="N264" s="19"/>
      <c r="O264" s="19" t="s">
        <v>23140</v>
      </c>
    </row>
    <row r="265" spans="1:15" ht="12.75">
      <c r="A265" s="27" t="s">
        <v>24172</v>
      </c>
      <c r="B265" s="19" t="s">
        <v>23263</v>
      </c>
      <c r="C265" s="19"/>
      <c r="D265" s="19" t="s">
        <v>17440</v>
      </c>
      <c r="E265" s="85">
        <v>45313</v>
      </c>
      <c r="F265" s="19" t="s">
        <v>23958</v>
      </c>
      <c r="G265" s="19" t="s">
        <v>23959</v>
      </c>
      <c r="H265" s="19">
        <v>100</v>
      </c>
      <c r="I265" s="27" t="s">
        <v>23227</v>
      </c>
      <c r="J265" s="19" t="s">
        <v>23228</v>
      </c>
      <c r="K265" s="19" t="s">
        <v>17438</v>
      </c>
      <c r="L265" s="19" t="s">
        <v>17439</v>
      </c>
      <c r="M265" s="19" t="s">
        <v>23264</v>
      </c>
      <c r="N265" s="19" t="s">
        <v>17447</v>
      </c>
      <c r="O265" s="19" t="s">
        <v>23140</v>
      </c>
    </row>
    <row r="266" spans="1:15" ht="12.75">
      <c r="A266" s="19" t="s">
        <v>24173</v>
      </c>
      <c r="B266" s="19" t="s">
        <v>23263</v>
      </c>
      <c r="C266" s="19"/>
      <c r="D266" s="19" t="s">
        <v>17440</v>
      </c>
      <c r="E266" s="85">
        <v>45313</v>
      </c>
      <c r="F266" s="19" t="s">
        <v>23932</v>
      </c>
      <c r="G266" s="19" t="s">
        <v>23933</v>
      </c>
      <c r="H266" s="19">
        <v>-500</v>
      </c>
      <c r="I266" s="27" t="s">
        <v>23200</v>
      </c>
      <c r="J266" s="19" t="s">
        <v>23201</v>
      </c>
      <c r="K266" s="19" t="s">
        <v>17438</v>
      </c>
      <c r="L266" s="19" t="s">
        <v>17439</v>
      </c>
      <c r="M266" s="19" t="s">
        <v>23264</v>
      </c>
      <c r="N266" s="19"/>
      <c r="O266" s="19" t="s">
        <v>23140</v>
      </c>
    </row>
    <row r="267" spans="1:15" ht="12.75">
      <c r="A267" s="19" t="s">
        <v>24174</v>
      </c>
      <c r="B267" s="19" t="s">
        <v>23263</v>
      </c>
      <c r="C267" s="19"/>
      <c r="D267" s="19" t="s">
        <v>17440</v>
      </c>
      <c r="E267" s="85">
        <v>45313</v>
      </c>
      <c r="F267" s="19" t="s">
        <v>23932</v>
      </c>
      <c r="G267" s="19" t="s">
        <v>23933</v>
      </c>
      <c r="H267" s="19">
        <v>500</v>
      </c>
      <c r="I267" s="27" t="s">
        <v>23227</v>
      </c>
      <c r="J267" s="19" t="s">
        <v>23228</v>
      </c>
      <c r="K267" s="19" t="s">
        <v>17438</v>
      </c>
      <c r="L267" s="19" t="s">
        <v>17439</v>
      </c>
      <c r="M267" s="19" t="s">
        <v>23264</v>
      </c>
      <c r="N267" s="19" t="s">
        <v>17447</v>
      </c>
      <c r="O267" s="19" t="s">
        <v>23140</v>
      </c>
    </row>
    <row r="268" spans="1:15" ht="12.75">
      <c r="A268" s="19" t="s">
        <v>24175</v>
      </c>
      <c r="B268" s="19" t="s">
        <v>23263</v>
      </c>
      <c r="C268" s="19"/>
      <c r="D268" s="19" t="s">
        <v>17440</v>
      </c>
      <c r="E268" s="85">
        <v>45313</v>
      </c>
      <c r="F268" s="19" t="s">
        <v>24074</v>
      </c>
      <c r="G268" s="19" t="s">
        <v>24075</v>
      </c>
      <c r="H268" s="19">
        <v>-2</v>
      </c>
      <c r="I268" s="27" t="s">
        <v>23200</v>
      </c>
      <c r="J268" s="19" t="s">
        <v>23201</v>
      </c>
      <c r="K268" s="19" t="s">
        <v>17438</v>
      </c>
      <c r="L268" s="19" t="s">
        <v>17439</v>
      </c>
      <c r="M268" s="19" t="s">
        <v>23264</v>
      </c>
      <c r="N268" s="19"/>
      <c r="O268" s="19" t="s">
        <v>23140</v>
      </c>
    </row>
    <row r="269" spans="1:15" ht="12.75">
      <c r="A269" s="19" t="s">
        <v>24176</v>
      </c>
      <c r="B269" s="19" t="s">
        <v>23263</v>
      </c>
      <c r="C269" s="19"/>
      <c r="D269" s="19" t="s">
        <v>17440</v>
      </c>
      <c r="E269" s="85">
        <v>45313</v>
      </c>
      <c r="F269" s="19" t="s">
        <v>24074</v>
      </c>
      <c r="G269" s="19" t="s">
        <v>24075</v>
      </c>
      <c r="H269" s="19">
        <v>2</v>
      </c>
      <c r="I269" s="27" t="s">
        <v>23227</v>
      </c>
      <c r="J269" s="19" t="s">
        <v>23228</v>
      </c>
      <c r="K269" s="19" t="s">
        <v>17438</v>
      </c>
      <c r="L269" s="19" t="s">
        <v>17439</v>
      </c>
      <c r="M269" s="19" t="s">
        <v>23264</v>
      </c>
      <c r="N269" s="19" t="s">
        <v>17447</v>
      </c>
      <c r="O269" s="19" t="s">
        <v>23140</v>
      </c>
    </row>
    <row r="270" spans="1:15" ht="12.75">
      <c r="A270" s="27" t="s">
        <v>24177</v>
      </c>
      <c r="B270" s="19" t="s">
        <v>23263</v>
      </c>
      <c r="C270" s="19"/>
      <c r="D270" s="19" t="s">
        <v>17440</v>
      </c>
      <c r="E270" s="85">
        <v>45313</v>
      </c>
      <c r="F270" s="19" t="s">
        <v>23895</v>
      </c>
      <c r="G270" s="19" t="s">
        <v>23896</v>
      </c>
      <c r="H270" s="19">
        <v>-300</v>
      </c>
      <c r="I270" s="27" t="s">
        <v>23200</v>
      </c>
      <c r="J270" s="19" t="s">
        <v>23201</v>
      </c>
      <c r="K270" s="19" t="s">
        <v>17438</v>
      </c>
      <c r="L270" s="19" t="s">
        <v>17439</v>
      </c>
      <c r="M270" s="19" t="s">
        <v>23264</v>
      </c>
      <c r="N270" s="19"/>
      <c r="O270" s="19" t="s">
        <v>23140</v>
      </c>
    </row>
    <row r="271" spans="1:15" ht="12.75">
      <c r="A271" s="19" t="s">
        <v>24178</v>
      </c>
      <c r="B271" s="19" t="s">
        <v>23263</v>
      </c>
      <c r="C271" s="19"/>
      <c r="D271" s="19" t="s">
        <v>17440</v>
      </c>
      <c r="E271" s="85">
        <v>45313</v>
      </c>
      <c r="F271" s="19" t="s">
        <v>23895</v>
      </c>
      <c r="G271" s="19" t="s">
        <v>23896</v>
      </c>
      <c r="H271" s="19">
        <v>300</v>
      </c>
      <c r="I271" s="27" t="s">
        <v>23227</v>
      </c>
      <c r="J271" s="19" t="s">
        <v>23228</v>
      </c>
      <c r="K271" s="19" t="s">
        <v>17438</v>
      </c>
      <c r="L271" s="19" t="s">
        <v>17439</v>
      </c>
      <c r="M271" s="19" t="s">
        <v>23264</v>
      </c>
      <c r="N271" s="19" t="s">
        <v>17447</v>
      </c>
      <c r="O271" s="19" t="s">
        <v>23140</v>
      </c>
    </row>
    <row r="272" spans="1:15" ht="12.75">
      <c r="A272" s="19"/>
      <c r="B272" s="19"/>
      <c r="C272" s="19"/>
      <c r="D272" s="19"/>
      <c r="E272" s="85"/>
      <c r="F272" s="19"/>
      <c r="G272" s="19"/>
      <c r="H272" s="19"/>
      <c r="I272" s="19"/>
      <c r="J272" s="19"/>
      <c r="K272" s="19"/>
      <c r="L272" s="19"/>
      <c r="M272" s="19"/>
      <c r="N272" s="19"/>
    </row>
    <row r="273" spans="1:15" ht="12.75">
      <c r="A273" s="19"/>
      <c r="B273" s="19"/>
      <c r="C273" s="19"/>
      <c r="D273" s="19"/>
      <c r="E273" s="85"/>
      <c r="F273" s="19"/>
      <c r="G273" s="19"/>
      <c r="H273" s="19"/>
      <c r="I273" s="19"/>
      <c r="J273" s="19"/>
      <c r="K273" s="19"/>
      <c r="L273" s="19"/>
      <c r="M273" s="19"/>
      <c r="N273" s="19"/>
    </row>
    <row r="274" spans="1:15" ht="12.75">
      <c r="A274" s="19" t="s">
        <v>24179</v>
      </c>
      <c r="B274" s="19" t="s">
        <v>23263</v>
      </c>
      <c r="C274" s="19"/>
      <c r="D274" s="19" t="s">
        <v>17440</v>
      </c>
      <c r="E274" s="85">
        <v>45313</v>
      </c>
      <c r="F274" s="19" t="s">
        <v>23886</v>
      </c>
      <c r="G274" s="19" t="s">
        <v>23887</v>
      </c>
      <c r="H274" s="19">
        <v>-30</v>
      </c>
      <c r="I274" s="27" t="s">
        <v>23200</v>
      </c>
      <c r="J274" s="19" t="s">
        <v>23201</v>
      </c>
      <c r="K274" s="19" t="s">
        <v>17438</v>
      </c>
      <c r="L274" s="19" t="s">
        <v>17439</v>
      </c>
      <c r="M274" s="19" t="s">
        <v>23264</v>
      </c>
      <c r="N274" s="19"/>
      <c r="O274" s="19" t="s">
        <v>23140</v>
      </c>
    </row>
    <row r="275" spans="1:15" ht="12.75">
      <c r="A275" s="19" t="s">
        <v>24180</v>
      </c>
      <c r="B275" s="19" t="s">
        <v>23263</v>
      </c>
      <c r="C275" s="19"/>
      <c r="D275" s="19" t="s">
        <v>17440</v>
      </c>
      <c r="E275" s="85">
        <v>45313</v>
      </c>
      <c r="F275" s="19" t="s">
        <v>23886</v>
      </c>
      <c r="G275" s="19" t="s">
        <v>23887</v>
      </c>
      <c r="H275" s="19">
        <v>30</v>
      </c>
      <c r="I275" s="27" t="s">
        <v>23227</v>
      </c>
      <c r="J275" s="19" t="s">
        <v>23228</v>
      </c>
      <c r="K275" s="19" t="s">
        <v>17438</v>
      </c>
      <c r="L275" s="19" t="s">
        <v>17439</v>
      </c>
      <c r="M275" s="19" t="s">
        <v>23264</v>
      </c>
      <c r="N275" s="19" t="s">
        <v>17447</v>
      </c>
      <c r="O275" s="19" t="s">
        <v>23140</v>
      </c>
    </row>
    <row r="276" spans="1:15" ht="12.75">
      <c r="A276" s="19" t="s">
        <v>24181</v>
      </c>
      <c r="B276" s="19" t="s">
        <v>23263</v>
      </c>
      <c r="C276" s="19"/>
      <c r="D276" s="19" t="s">
        <v>17440</v>
      </c>
      <c r="E276" s="85">
        <v>45313</v>
      </c>
      <c r="F276" s="19" t="s">
        <v>23877</v>
      </c>
      <c r="G276" s="19" t="s">
        <v>23878</v>
      </c>
      <c r="H276" s="19">
        <v>-400</v>
      </c>
      <c r="I276" s="27" t="s">
        <v>23200</v>
      </c>
      <c r="J276" s="19" t="s">
        <v>23201</v>
      </c>
      <c r="K276" s="19" t="s">
        <v>17438</v>
      </c>
      <c r="L276" s="19" t="s">
        <v>17439</v>
      </c>
      <c r="M276" s="19" t="s">
        <v>23264</v>
      </c>
      <c r="N276" s="19"/>
      <c r="O276" s="19" t="s">
        <v>23140</v>
      </c>
    </row>
    <row r="277" spans="1:15" ht="12.75">
      <c r="A277" s="19" t="s">
        <v>24182</v>
      </c>
      <c r="B277" s="19" t="s">
        <v>23263</v>
      </c>
      <c r="C277" s="19"/>
      <c r="D277" s="19" t="s">
        <v>17440</v>
      </c>
      <c r="E277" s="85">
        <v>45313</v>
      </c>
      <c r="F277" s="19" t="s">
        <v>23877</v>
      </c>
      <c r="G277" s="19" t="s">
        <v>23878</v>
      </c>
      <c r="H277" s="19">
        <v>400</v>
      </c>
      <c r="I277" s="27" t="s">
        <v>23227</v>
      </c>
      <c r="J277" s="19" t="s">
        <v>23228</v>
      </c>
      <c r="K277" s="19" t="s">
        <v>17438</v>
      </c>
      <c r="L277" s="19" t="s">
        <v>17439</v>
      </c>
      <c r="M277" s="19" t="s">
        <v>23264</v>
      </c>
      <c r="N277" s="19" t="s">
        <v>17447</v>
      </c>
      <c r="O277" s="19" t="s">
        <v>23140</v>
      </c>
    </row>
    <row r="278" spans="1:15" ht="12.75">
      <c r="A278" s="19" t="s">
        <v>24183</v>
      </c>
      <c r="B278" s="19" t="s">
        <v>23265</v>
      </c>
      <c r="C278" s="19"/>
      <c r="D278" s="19" t="s">
        <v>17440</v>
      </c>
      <c r="E278" s="85">
        <v>45313</v>
      </c>
      <c r="F278" s="19" t="s">
        <v>24074</v>
      </c>
      <c r="G278" s="19" t="s">
        <v>24075</v>
      </c>
      <c r="H278" s="19">
        <v>-2</v>
      </c>
      <c r="I278" s="27" t="s">
        <v>23200</v>
      </c>
      <c r="J278" s="19" t="s">
        <v>23201</v>
      </c>
      <c r="K278" s="19" t="s">
        <v>17438</v>
      </c>
      <c r="L278" s="19" t="s">
        <v>17439</v>
      </c>
      <c r="M278" s="19" t="s">
        <v>23266</v>
      </c>
      <c r="N278" s="19"/>
      <c r="O278" s="19" t="s">
        <v>23140</v>
      </c>
    </row>
    <row r="279" spans="1:15" ht="12.75">
      <c r="A279" s="19" t="s">
        <v>24184</v>
      </c>
      <c r="B279" s="19" t="s">
        <v>23265</v>
      </c>
      <c r="C279" s="19"/>
      <c r="D279" s="19" t="s">
        <v>17440</v>
      </c>
      <c r="E279" s="85">
        <v>45313</v>
      </c>
      <c r="F279" s="19" t="s">
        <v>24074</v>
      </c>
      <c r="G279" s="19" t="s">
        <v>24075</v>
      </c>
      <c r="H279" s="19">
        <v>2</v>
      </c>
      <c r="I279" s="27" t="s">
        <v>23216</v>
      </c>
      <c r="J279" s="19" t="s">
        <v>23217</v>
      </c>
      <c r="K279" s="19" t="s">
        <v>17438</v>
      </c>
      <c r="L279" s="19" t="s">
        <v>17439</v>
      </c>
      <c r="M279" s="19" t="s">
        <v>23266</v>
      </c>
      <c r="N279" s="19" t="s">
        <v>17447</v>
      </c>
      <c r="O279" s="19" t="s">
        <v>23140</v>
      </c>
    </row>
    <row r="280" spans="1:15" ht="12.75">
      <c r="A280" s="19" t="s">
        <v>24185</v>
      </c>
      <c r="B280" s="19" t="s">
        <v>23267</v>
      </c>
      <c r="C280" s="19"/>
      <c r="D280" s="19" t="s">
        <v>17425</v>
      </c>
      <c r="E280" s="85">
        <v>45313</v>
      </c>
      <c r="F280" s="19" t="s">
        <v>24186</v>
      </c>
      <c r="G280" s="19" t="s">
        <v>24187</v>
      </c>
      <c r="H280" s="19">
        <v>1</v>
      </c>
      <c r="I280" s="27" t="s">
        <v>23268</v>
      </c>
      <c r="J280" s="19" t="s">
        <v>23269</v>
      </c>
      <c r="K280" s="19" t="s">
        <v>17424</v>
      </c>
      <c r="L280" s="19" t="s">
        <v>17425</v>
      </c>
      <c r="M280" s="19" t="s">
        <v>23270</v>
      </c>
      <c r="N280" s="19"/>
      <c r="O280" s="19"/>
    </row>
    <row r="281" spans="1:15" ht="12.75">
      <c r="A281" s="19" t="s">
        <v>24188</v>
      </c>
      <c r="B281" s="19" t="s">
        <v>23271</v>
      </c>
      <c r="C281" s="19"/>
      <c r="D281" s="19" t="s">
        <v>17440</v>
      </c>
      <c r="E281" s="85">
        <v>45313</v>
      </c>
      <c r="F281" s="19" t="s">
        <v>24186</v>
      </c>
      <c r="G281" s="19" t="s">
        <v>24187</v>
      </c>
      <c r="H281" s="19">
        <v>-1</v>
      </c>
      <c r="I281" s="27" t="s">
        <v>23268</v>
      </c>
      <c r="J281" s="19" t="s">
        <v>23269</v>
      </c>
      <c r="K281" s="19" t="s">
        <v>17438</v>
      </c>
      <c r="L281" s="19" t="s">
        <v>17439</v>
      </c>
      <c r="M281" s="19" t="s">
        <v>23274</v>
      </c>
      <c r="N281" s="19"/>
      <c r="O281" s="19"/>
    </row>
    <row r="282" spans="1:15" ht="12.75">
      <c r="A282" s="19" t="s">
        <v>24189</v>
      </c>
      <c r="B282" s="19" t="s">
        <v>23271</v>
      </c>
      <c r="C282" s="19"/>
      <c r="D282" s="19" t="s">
        <v>17440</v>
      </c>
      <c r="E282" s="85">
        <v>45313</v>
      </c>
      <c r="F282" s="19" t="s">
        <v>24186</v>
      </c>
      <c r="G282" s="19" t="s">
        <v>24187</v>
      </c>
      <c r="H282" s="19">
        <v>1</v>
      </c>
      <c r="I282" s="27" t="s">
        <v>23272</v>
      </c>
      <c r="J282" s="19" t="s">
        <v>23273</v>
      </c>
      <c r="K282" s="19" t="s">
        <v>17438</v>
      </c>
      <c r="L282" s="19" t="s">
        <v>17439</v>
      </c>
      <c r="M282" s="19" t="s">
        <v>23274</v>
      </c>
      <c r="N282" s="19" t="s">
        <v>17447</v>
      </c>
      <c r="O282" s="19" t="s">
        <v>23140</v>
      </c>
    </row>
    <row r="283" spans="1:15" ht="12.75">
      <c r="A283" s="27" t="s">
        <v>24190</v>
      </c>
      <c r="B283" s="19" t="s">
        <v>23275</v>
      </c>
      <c r="C283" s="19" t="s">
        <v>23199</v>
      </c>
      <c r="D283" s="19" t="s">
        <v>17435</v>
      </c>
      <c r="E283" s="85">
        <v>45313</v>
      </c>
      <c r="F283" s="19" t="s">
        <v>23932</v>
      </c>
      <c r="G283" s="19" t="s">
        <v>23933</v>
      </c>
      <c r="H283" s="19">
        <v>-84</v>
      </c>
      <c r="I283" s="27" t="s">
        <v>23216</v>
      </c>
      <c r="J283" s="19" t="s">
        <v>23217</v>
      </c>
      <c r="K283" s="19" t="s">
        <v>17433</v>
      </c>
      <c r="L283" s="19" t="s">
        <v>17434</v>
      </c>
      <c r="M283" s="19" t="s">
        <v>23276</v>
      </c>
      <c r="N283" s="19"/>
      <c r="O283" s="19" t="s">
        <v>23140</v>
      </c>
    </row>
    <row r="284" spans="1:15" ht="12.75">
      <c r="A284" s="19" t="s">
        <v>24191</v>
      </c>
      <c r="B284" s="19" t="s">
        <v>23275</v>
      </c>
      <c r="C284" s="19" t="s">
        <v>23199</v>
      </c>
      <c r="D284" s="19" t="s">
        <v>17435</v>
      </c>
      <c r="E284" s="85">
        <v>45313</v>
      </c>
      <c r="F284" s="19" t="s">
        <v>23835</v>
      </c>
      <c r="G284" s="19" t="s">
        <v>23836</v>
      </c>
      <c r="H284" s="19">
        <v>-7</v>
      </c>
      <c r="I284" s="27" t="s">
        <v>23216</v>
      </c>
      <c r="J284" s="19" t="s">
        <v>23217</v>
      </c>
      <c r="K284" s="19" t="s">
        <v>17433</v>
      </c>
      <c r="L284" s="19" t="s">
        <v>17434</v>
      </c>
      <c r="M284" s="19" t="s">
        <v>23276</v>
      </c>
      <c r="N284" s="19"/>
      <c r="O284" s="19" t="s">
        <v>23140</v>
      </c>
    </row>
    <row r="285" spans="1:15" ht="12.75">
      <c r="A285" s="19" t="s">
        <v>24192</v>
      </c>
      <c r="B285" s="19" t="s">
        <v>23275</v>
      </c>
      <c r="C285" s="19" t="s">
        <v>23199</v>
      </c>
      <c r="D285" s="19" t="s">
        <v>17435</v>
      </c>
      <c r="E285" s="85">
        <v>45313</v>
      </c>
      <c r="F285" s="19" t="s">
        <v>23868</v>
      </c>
      <c r="G285" s="19" t="s">
        <v>23869</v>
      </c>
      <c r="H285" s="19">
        <v>-32</v>
      </c>
      <c r="I285" s="27" t="s">
        <v>23216</v>
      </c>
      <c r="J285" s="19" t="s">
        <v>23217</v>
      </c>
      <c r="K285" s="19" t="s">
        <v>17433</v>
      </c>
      <c r="L285" s="19" t="s">
        <v>17434</v>
      </c>
      <c r="M285" s="19" t="s">
        <v>23276</v>
      </c>
      <c r="N285" s="19"/>
      <c r="O285" s="19" t="s">
        <v>23140</v>
      </c>
    </row>
    <row r="286" spans="1:15" ht="12.75">
      <c r="A286" s="19" t="s">
        <v>24193</v>
      </c>
      <c r="B286" s="19" t="s">
        <v>23275</v>
      </c>
      <c r="C286" s="19" t="s">
        <v>23199</v>
      </c>
      <c r="D286" s="19" t="s">
        <v>17435</v>
      </c>
      <c r="E286" s="85">
        <v>45313</v>
      </c>
      <c r="F286" s="19" t="s">
        <v>23926</v>
      </c>
      <c r="G286" s="19" t="s">
        <v>23927</v>
      </c>
      <c r="H286" s="19">
        <v>-4</v>
      </c>
      <c r="I286" s="27" t="s">
        <v>23216</v>
      </c>
      <c r="J286" s="19" t="s">
        <v>23217</v>
      </c>
      <c r="K286" s="19" t="s">
        <v>17433</v>
      </c>
      <c r="L286" s="19" t="s">
        <v>17434</v>
      </c>
      <c r="M286" s="19" t="s">
        <v>23276</v>
      </c>
      <c r="N286" s="19"/>
      <c r="O286" s="19" t="s">
        <v>23140</v>
      </c>
    </row>
    <row r="287" spans="1:15" ht="12.75">
      <c r="A287" s="19" t="s">
        <v>24194</v>
      </c>
      <c r="B287" s="19" t="s">
        <v>23275</v>
      </c>
      <c r="C287" s="19" t="s">
        <v>23199</v>
      </c>
      <c r="D287" s="19" t="s">
        <v>17435</v>
      </c>
      <c r="E287" s="85">
        <v>45313</v>
      </c>
      <c r="F287" s="19" t="s">
        <v>23877</v>
      </c>
      <c r="G287" s="19" t="s">
        <v>23878</v>
      </c>
      <c r="H287" s="19">
        <v>-14</v>
      </c>
      <c r="I287" s="27" t="s">
        <v>23216</v>
      </c>
      <c r="J287" s="19" t="s">
        <v>23217</v>
      </c>
      <c r="K287" s="19" t="s">
        <v>17433</v>
      </c>
      <c r="L287" s="19" t="s">
        <v>17434</v>
      </c>
      <c r="M287" s="19" t="s">
        <v>23276</v>
      </c>
      <c r="N287" s="19"/>
      <c r="O287" s="19" t="s">
        <v>23140</v>
      </c>
    </row>
    <row r="288" spans="1:15" ht="12.75">
      <c r="A288" s="19" t="s">
        <v>24195</v>
      </c>
      <c r="B288" s="19" t="s">
        <v>23275</v>
      </c>
      <c r="C288" s="19" t="s">
        <v>23199</v>
      </c>
      <c r="D288" s="19" t="s">
        <v>17435</v>
      </c>
      <c r="E288" s="85">
        <v>45313</v>
      </c>
      <c r="F288" s="19" t="s">
        <v>23935</v>
      </c>
      <c r="G288" s="19" t="s">
        <v>23936</v>
      </c>
      <c r="H288" s="19">
        <v>-5</v>
      </c>
      <c r="I288" s="27" t="s">
        <v>23216</v>
      </c>
      <c r="J288" s="19" t="s">
        <v>23217</v>
      </c>
      <c r="K288" s="19" t="s">
        <v>17433</v>
      </c>
      <c r="L288" s="19" t="s">
        <v>17434</v>
      </c>
      <c r="M288" s="19" t="s">
        <v>23276</v>
      </c>
      <c r="N288" s="19"/>
      <c r="O288" s="19" t="s">
        <v>23140</v>
      </c>
    </row>
    <row r="289" spans="1:15" ht="12.75">
      <c r="A289" s="19" t="s">
        <v>24196</v>
      </c>
      <c r="B289" s="19" t="s">
        <v>23275</v>
      </c>
      <c r="C289" s="19" t="s">
        <v>23199</v>
      </c>
      <c r="D289" s="19" t="s">
        <v>17435</v>
      </c>
      <c r="E289" s="85">
        <v>45313</v>
      </c>
      <c r="F289" s="19" t="s">
        <v>23955</v>
      </c>
      <c r="G289" s="19" t="s">
        <v>23966</v>
      </c>
      <c r="H289" s="19">
        <v>-2</v>
      </c>
      <c r="I289" s="27" t="s">
        <v>23216</v>
      </c>
      <c r="J289" s="19" t="s">
        <v>23217</v>
      </c>
      <c r="K289" s="19" t="s">
        <v>17433</v>
      </c>
      <c r="L289" s="19" t="s">
        <v>17434</v>
      </c>
      <c r="M289" s="19" t="s">
        <v>23276</v>
      </c>
      <c r="N289" s="19"/>
      <c r="O289" s="19" t="s">
        <v>23140</v>
      </c>
    </row>
    <row r="290" spans="1:15" ht="12.75">
      <c r="A290" s="19" t="s">
        <v>24197</v>
      </c>
      <c r="B290" s="19" t="s">
        <v>23249</v>
      </c>
      <c r="C290" s="19"/>
      <c r="D290" s="19" t="s">
        <v>17440</v>
      </c>
      <c r="E290" s="85">
        <v>45313</v>
      </c>
      <c r="F290" s="19" t="s">
        <v>23948</v>
      </c>
      <c r="G290" s="19" t="s">
        <v>23949</v>
      </c>
      <c r="H290" s="19">
        <v>-2</v>
      </c>
      <c r="I290" s="27" t="s">
        <v>23200</v>
      </c>
      <c r="J290" s="19" t="s">
        <v>23201</v>
      </c>
      <c r="K290" s="19" t="s">
        <v>17438</v>
      </c>
      <c r="L290" s="19" t="s">
        <v>17439</v>
      </c>
      <c r="M290" s="19" t="s">
        <v>23250</v>
      </c>
      <c r="N290" s="19"/>
      <c r="O290" s="19" t="s">
        <v>23140</v>
      </c>
    </row>
    <row r="291" spans="1:15" ht="12.75">
      <c r="A291" s="19" t="s">
        <v>24198</v>
      </c>
      <c r="B291" s="19" t="s">
        <v>23249</v>
      </c>
      <c r="C291" s="19"/>
      <c r="D291" s="19" t="s">
        <v>17440</v>
      </c>
      <c r="E291" s="85">
        <v>45313</v>
      </c>
      <c r="F291" s="19" t="s">
        <v>23948</v>
      </c>
      <c r="G291" s="19" t="s">
        <v>23949</v>
      </c>
      <c r="H291" s="19">
        <v>2</v>
      </c>
      <c r="I291" s="19" t="s">
        <v>23240</v>
      </c>
      <c r="J291" s="19" t="s">
        <v>23241</v>
      </c>
      <c r="K291" s="19" t="s">
        <v>17438</v>
      </c>
      <c r="L291" s="19" t="s">
        <v>17439</v>
      </c>
      <c r="M291" s="19" t="s">
        <v>23250</v>
      </c>
      <c r="N291" s="19" t="s">
        <v>17447</v>
      </c>
      <c r="O291" s="19" t="s">
        <v>23140</v>
      </c>
    </row>
    <row r="292" spans="1:15" ht="12.75">
      <c r="A292" s="19" t="s">
        <v>24199</v>
      </c>
      <c r="B292" s="19" t="s">
        <v>23277</v>
      </c>
      <c r="C292" s="19" t="s">
        <v>23199</v>
      </c>
      <c r="D292" s="19" t="s">
        <v>17435</v>
      </c>
      <c r="E292" s="85">
        <v>45313</v>
      </c>
      <c r="F292" s="19" t="s">
        <v>23932</v>
      </c>
      <c r="G292" s="19" t="s">
        <v>23933</v>
      </c>
      <c r="H292" s="19">
        <v>-102</v>
      </c>
      <c r="I292" s="27" t="s">
        <v>23216</v>
      </c>
      <c r="J292" s="19" t="s">
        <v>23217</v>
      </c>
      <c r="K292" s="19" t="s">
        <v>17433</v>
      </c>
      <c r="L292" s="19" t="s">
        <v>17434</v>
      </c>
      <c r="M292" s="19" t="s">
        <v>23278</v>
      </c>
      <c r="N292" s="19"/>
      <c r="O292" s="19" t="s">
        <v>23140</v>
      </c>
    </row>
    <row r="293" spans="1:15" ht="12.75">
      <c r="A293" s="19" t="s">
        <v>24200</v>
      </c>
      <c r="B293" s="19" t="s">
        <v>23277</v>
      </c>
      <c r="C293" s="19" t="s">
        <v>23199</v>
      </c>
      <c r="D293" s="19" t="s">
        <v>17435</v>
      </c>
      <c r="E293" s="85">
        <v>45313</v>
      </c>
      <c r="F293" s="19" t="s">
        <v>23926</v>
      </c>
      <c r="G293" s="19" t="s">
        <v>23927</v>
      </c>
      <c r="H293" s="19">
        <v>-4</v>
      </c>
      <c r="I293" s="27" t="s">
        <v>23216</v>
      </c>
      <c r="J293" s="19" t="s">
        <v>23217</v>
      </c>
      <c r="K293" s="19" t="s">
        <v>17433</v>
      </c>
      <c r="L293" s="19" t="s">
        <v>17434</v>
      </c>
      <c r="M293" s="19" t="s">
        <v>23278</v>
      </c>
      <c r="N293" s="19"/>
      <c r="O293" s="19" t="s">
        <v>23140</v>
      </c>
    </row>
    <row r="294" spans="1:15" ht="12.75">
      <c r="A294" s="19" t="s">
        <v>24201</v>
      </c>
      <c r="B294" s="19" t="s">
        <v>23277</v>
      </c>
      <c r="C294" s="19" t="s">
        <v>23199</v>
      </c>
      <c r="D294" s="19" t="s">
        <v>17435</v>
      </c>
      <c r="E294" s="85">
        <v>45313</v>
      </c>
      <c r="F294" s="19" t="s">
        <v>23835</v>
      </c>
      <c r="G294" s="19" t="s">
        <v>23836</v>
      </c>
      <c r="H294" s="19">
        <v>-3</v>
      </c>
      <c r="I294" s="27" t="s">
        <v>23216</v>
      </c>
      <c r="J294" s="19" t="s">
        <v>23217</v>
      </c>
      <c r="K294" s="19" t="s">
        <v>17433</v>
      </c>
      <c r="L294" s="19" t="s">
        <v>17434</v>
      </c>
      <c r="M294" s="19" t="s">
        <v>23278</v>
      </c>
      <c r="N294" s="19"/>
      <c r="O294" s="19" t="s">
        <v>23140</v>
      </c>
    </row>
    <row r="295" spans="1:15" ht="12.75">
      <c r="A295" s="19" t="s">
        <v>24202</v>
      </c>
      <c r="B295" s="19" t="s">
        <v>23277</v>
      </c>
      <c r="C295" s="19" t="s">
        <v>23199</v>
      </c>
      <c r="D295" s="19" t="s">
        <v>17435</v>
      </c>
      <c r="E295" s="85">
        <v>45313</v>
      </c>
      <c r="F295" s="19" t="s">
        <v>23838</v>
      </c>
      <c r="G295" s="19" t="s">
        <v>23839</v>
      </c>
      <c r="H295" s="19">
        <v>-1</v>
      </c>
      <c r="I295" s="27" t="s">
        <v>23216</v>
      </c>
      <c r="J295" s="19" t="s">
        <v>23217</v>
      </c>
      <c r="K295" s="19" t="s">
        <v>17433</v>
      </c>
      <c r="L295" s="19" t="s">
        <v>17434</v>
      </c>
      <c r="M295" s="19" t="s">
        <v>23278</v>
      </c>
      <c r="N295" s="19"/>
      <c r="O295" s="19" t="s">
        <v>23140</v>
      </c>
    </row>
    <row r="296" spans="1:15" ht="12.75">
      <c r="A296" s="19" t="s">
        <v>24203</v>
      </c>
      <c r="B296" s="19" t="s">
        <v>23277</v>
      </c>
      <c r="C296" s="19" t="s">
        <v>23199</v>
      </c>
      <c r="D296" s="19" t="s">
        <v>17435</v>
      </c>
      <c r="E296" s="85">
        <v>45313</v>
      </c>
      <c r="F296" s="19" t="s">
        <v>23877</v>
      </c>
      <c r="G296" s="19" t="s">
        <v>23878</v>
      </c>
      <c r="H296" s="19">
        <v>-16</v>
      </c>
      <c r="I296" s="27" t="s">
        <v>23216</v>
      </c>
      <c r="J296" s="19" t="s">
        <v>23217</v>
      </c>
      <c r="K296" s="19" t="s">
        <v>17433</v>
      </c>
      <c r="L296" s="19" t="s">
        <v>17434</v>
      </c>
      <c r="M296" s="19" t="s">
        <v>23278</v>
      </c>
      <c r="N296" s="19"/>
      <c r="O296" s="19" t="s">
        <v>23140</v>
      </c>
    </row>
    <row r="297" spans="1:15" ht="12.75">
      <c r="A297" s="19" t="s">
        <v>24204</v>
      </c>
      <c r="B297" s="19" t="s">
        <v>23277</v>
      </c>
      <c r="C297" s="19" t="s">
        <v>23199</v>
      </c>
      <c r="D297" s="19" t="s">
        <v>17435</v>
      </c>
      <c r="E297" s="85">
        <v>45313</v>
      </c>
      <c r="F297" s="19" t="s">
        <v>23935</v>
      </c>
      <c r="G297" s="19" t="s">
        <v>23936</v>
      </c>
      <c r="H297" s="19">
        <v>-2</v>
      </c>
      <c r="I297" s="27" t="s">
        <v>23216</v>
      </c>
      <c r="J297" s="19" t="s">
        <v>23217</v>
      </c>
      <c r="K297" s="19" t="s">
        <v>17433</v>
      </c>
      <c r="L297" s="19" t="s">
        <v>17434</v>
      </c>
      <c r="M297" s="19" t="s">
        <v>23278</v>
      </c>
      <c r="N297" s="19"/>
      <c r="O297" s="19" t="s">
        <v>23140</v>
      </c>
    </row>
    <row r="298" spans="1:15" ht="12.75">
      <c r="A298" s="27" t="s">
        <v>24205</v>
      </c>
      <c r="B298" s="19" t="s">
        <v>23277</v>
      </c>
      <c r="C298" s="19" t="s">
        <v>23199</v>
      </c>
      <c r="D298" s="19" t="s">
        <v>17435</v>
      </c>
      <c r="E298" s="85">
        <v>45313</v>
      </c>
      <c r="F298" s="19" t="s">
        <v>23955</v>
      </c>
      <c r="G298" s="19" t="s">
        <v>23966</v>
      </c>
      <c r="H298" s="19">
        <v>-1</v>
      </c>
      <c r="I298" s="27" t="s">
        <v>23216</v>
      </c>
      <c r="J298" s="19" t="s">
        <v>23217</v>
      </c>
      <c r="K298" s="19" t="s">
        <v>17433</v>
      </c>
      <c r="L298" s="19" t="s">
        <v>17434</v>
      </c>
      <c r="M298" s="19" t="s">
        <v>23278</v>
      </c>
      <c r="N298" s="19"/>
      <c r="O298" s="19" t="s">
        <v>23140</v>
      </c>
    </row>
    <row r="299" spans="1:15" ht="12.75">
      <c r="A299" s="19" t="s">
        <v>24206</v>
      </c>
      <c r="B299" s="19" t="s">
        <v>23277</v>
      </c>
      <c r="C299" s="19" t="s">
        <v>23199</v>
      </c>
      <c r="D299" s="19" t="s">
        <v>17435</v>
      </c>
      <c r="E299" s="85">
        <v>45313</v>
      </c>
      <c r="F299" s="19" t="s">
        <v>23961</v>
      </c>
      <c r="G299" s="19" t="s">
        <v>24083</v>
      </c>
      <c r="H299" s="19">
        <v>-1</v>
      </c>
      <c r="I299" s="27" t="s">
        <v>23216</v>
      </c>
      <c r="J299" s="19" t="s">
        <v>23217</v>
      </c>
      <c r="K299" s="19" t="s">
        <v>17433</v>
      </c>
      <c r="L299" s="19" t="s">
        <v>17434</v>
      </c>
      <c r="M299" s="19" t="s">
        <v>23278</v>
      </c>
      <c r="N299" s="19"/>
      <c r="O299" s="19" t="s">
        <v>23140</v>
      </c>
    </row>
    <row r="300" spans="1:15" ht="12.75">
      <c r="A300" s="19" t="s">
        <v>24207</v>
      </c>
      <c r="B300" s="19" t="s">
        <v>23279</v>
      </c>
      <c r="C300" s="19" t="s">
        <v>23199</v>
      </c>
      <c r="D300" s="19" t="s">
        <v>17435</v>
      </c>
      <c r="E300" s="85">
        <v>45313</v>
      </c>
      <c r="F300" s="19" t="s">
        <v>23909</v>
      </c>
      <c r="G300" s="19" t="s">
        <v>23910</v>
      </c>
      <c r="H300" s="19">
        <v>-780</v>
      </c>
      <c r="I300" s="27" t="s">
        <v>16489</v>
      </c>
      <c r="J300" s="19" t="s">
        <v>23235</v>
      </c>
      <c r="K300" s="19" t="s">
        <v>17433</v>
      </c>
      <c r="L300" s="19" t="s">
        <v>17434</v>
      </c>
      <c r="M300" s="19" t="s">
        <v>23280</v>
      </c>
      <c r="N300" s="19"/>
      <c r="O300" s="19" t="s">
        <v>23140</v>
      </c>
    </row>
    <row r="301" spans="1:15" ht="12.75">
      <c r="A301" s="19" t="s">
        <v>24208</v>
      </c>
      <c r="B301" s="19" t="s">
        <v>23279</v>
      </c>
      <c r="C301" s="19" t="s">
        <v>23199</v>
      </c>
      <c r="D301" s="19" t="s">
        <v>17435</v>
      </c>
      <c r="E301" s="85">
        <v>45313</v>
      </c>
      <c r="F301" s="19" t="s">
        <v>23903</v>
      </c>
      <c r="G301" s="19" t="s">
        <v>23904</v>
      </c>
      <c r="H301" s="19">
        <v>-1061</v>
      </c>
      <c r="I301" s="27" t="s">
        <v>16489</v>
      </c>
      <c r="J301" s="19" t="s">
        <v>23235</v>
      </c>
      <c r="K301" s="19" t="s">
        <v>17433</v>
      </c>
      <c r="L301" s="19" t="s">
        <v>17434</v>
      </c>
      <c r="M301" s="19" t="s">
        <v>23280</v>
      </c>
      <c r="N301" s="19"/>
      <c r="O301" s="19" t="s">
        <v>23140</v>
      </c>
    </row>
    <row r="302" spans="1:15" ht="12.75">
      <c r="A302" s="19" t="s">
        <v>24209</v>
      </c>
      <c r="B302" s="19" t="s">
        <v>23279</v>
      </c>
      <c r="C302" s="19" t="s">
        <v>23199</v>
      </c>
      <c r="D302" s="19" t="s">
        <v>17435</v>
      </c>
      <c r="E302" s="85">
        <v>45313</v>
      </c>
      <c r="F302" s="19" t="s">
        <v>23886</v>
      </c>
      <c r="G302" s="19" t="s">
        <v>23887</v>
      </c>
      <c r="H302" s="19">
        <v>-5</v>
      </c>
      <c r="I302" s="27" t="s">
        <v>16489</v>
      </c>
      <c r="J302" s="19" t="s">
        <v>23235</v>
      </c>
      <c r="K302" s="19" t="s">
        <v>17433</v>
      </c>
      <c r="L302" s="19" t="s">
        <v>17434</v>
      </c>
      <c r="M302" s="19" t="s">
        <v>23280</v>
      </c>
      <c r="N302" s="19"/>
      <c r="O302" s="19" t="s">
        <v>23140</v>
      </c>
    </row>
    <row r="303" spans="1:15" ht="12.75">
      <c r="A303" s="19" t="s">
        <v>24210</v>
      </c>
      <c r="B303" s="19" t="s">
        <v>23279</v>
      </c>
      <c r="C303" s="19" t="s">
        <v>23199</v>
      </c>
      <c r="D303" s="19" t="s">
        <v>17435</v>
      </c>
      <c r="E303" s="85">
        <v>45313</v>
      </c>
      <c r="F303" s="19" t="s">
        <v>23859</v>
      </c>
      <c r="G303" s="19" t="s">
        <v>23860</v>
      </c>
      <c r="H303" s="19">
        <v>-5</v>
      </c>
      <c r="I303" s="27" t="s">
        <v>16489</v>
      </c>
      <c r="J303" s="19" t="s">
        <v>23235</v>
      </c>
      <c r="K303" s="19" t="s">
        <v>17433</v>
      </c>
      <c r="L303" s="19" t="s">
        <v>17434</v>
      </c>
      <c r="M303" s="19" t="s">
        <v>23280</v>
      </c>
      <c r="N303" s="19"/>
      <c r="O303" s="19" t="s">
        <v>23140</v>
      </c>
    </row>
    <row r="304" spans="1:15" ht="12.75">
      <c r="A304" s="19" t="s">
        <v>24211</v>
      </c>
      <c r="B304" s="19" t="s">
        <v>23279</v>
      </c>
      <c r="C304" s="19" t="s">
        <v>23199</v>
      </c>
      <c r="D304" s="19" t="s">
        <v>17435</v>
      </c>
      <c r="E304" s="85">
        <v>45313</v>
      </c>
      <c r="F304" s="19" t="s">
        <v>23877</v>
      </c>
      <c r="G304" s="19" t="s">
        <v>23878</v>
      </c>
      <c r="H304" s="19">
        <v>-25</v>
      </c>
      <c r="I304" s="27" t="s">
        <v>16489</v>
      </c>
      <c r="J304" s="19" t="s">
        <v>23235</v>
      </c>
      <c r="K304" s="19" t="s">
        <v>17433</v>
      </c>
      <c r="L304" s="19" t="s">
        <v>17434</v>
      </c>
      <c r="M304" s="19" t="s">
        <v>23280</v>
      </c>
      <c r="N304" s="19"/>
      <c r="O304" s="19" t="s">
        <v>23140</v>
      </c>
    </row>
    <row r="305" spans="1:15" ht="12.75">
      <c r="A305" s="19" t="s">
        <v>24212</v>
      </c>
      <c r="B305" s="19" t="s">
        <v>23279</v>
      </c>
      <c r="C305" s="19" t="s">
        <v>23199</v>
      </c>
      <c r="D305" s="19" t="s">
        <v>17435</v>
      </c>
      <c r="E305" s="85">
        <v>45313</v>
      </c>
      <c r="F305" s="19" t="s">
        <v>23853</v>
      </c>
      <c r="G305" s="19" t="s">
        <v>23854</v>
      </c>
      <c r="H305" s="19">
        <v>-78</v>
      </c>
      <c r="I305" s="27" t="s">
        <v>16489</v>
      </c>
      <c r="J305" s="19" t="s">
        <v>23235</v>
      </c>
      <c r="K305" s="19" t="s">
        <v>17433</v>
      </c>
      <c r="L305" s="19" t="s">
        <v>17434</v>
      </c>
      <c r="M305" s="19" t="s">
        <v>23280</v>
      </c>
      <c r="N305" s="19"/>
      <c r="O305" s="19" t="s">
        <v>23140</v>
      </c>
    </row>
    <row r="306" spans="1:15" ht="12.75">
      <c r="A306" s="19" t="s">
        <v>24213</v>
      </c>
      <c r="B306" s="19" t="s">
        <v>23281</v>
      </c>
      <c r="C306" s="19" t="s">
        <v>23199</v>
      </c>
      <c r="D306" s="19" t="s">
        <v>17435</v>
      </c>
      <c r="E306" s="85">
        <v>45313</v>
      </c>
      <c r="F306" s="19" t="s">
        <v>23932</v>
      </c>
      <c r="G306" s="19" t="s">
        <v>23933</v>
      </c>
      <c r="H306" s="19">
        <v>-62</v>
      </c>
      <c r="I306" s="27" t="s">
        <v>23216</v>
      </c>
      <c r="J306" s="19" t="s">
        <v>23217</v>
      </c>
      <c r="K306" s="19" t="s">
        <v>17433</v>
      </c>
      <c r="L306" s="19" t="s">
        <v>17434</v>
      </c>
      <c r="M306" s="19" t="s">
        <v>23282</v>
      </c>
      <c r="N306" s="19"/>
      <c r="O306" s="19" t="s">
        <v>23140</v>
      </c>
    </row>
    <row r="307" spans="1:15" ht="12.75">
      <c r="A307" s="19" t="s">
        <v>24214</v>
      </c>
      <c r="B307" s="19" t="s">
        <v>23281</v>
      </c>
      <c r="C307" s="19" t="s">
        <v>23199</v>
      </c>
      <c r="D307" s="19" t="s">
        <v>17435</v>
      </c>
      <c r="E307" s="85">
        <v>45313</v>
      </c>
      <c r="F307" s="19" t="s">
        <v>23835</v>
      </c>
      <c r="G307" s="19" t="s">
        <v>23836</v>
      </c>
      <c r="H307" s="19">
        <v>-2</v>
      </c>
      <c r="I307" s="27" t="s">
        <v>23216</v>
      </c>
      <c r="J307" s="19" t="s">
        <v>23217</v>
      </c>
      <c r="K307" s="19" t="s">
        <v>17433</v>
      </c>
      <c r="L307" s="19" t="s">
        <v>17434</v>
      </c>
      <c r="M307" s="19" t="s">
        <v>23282</v>
      </c>
      <c r="N307" s="19"/>
      <c r="O307" s="19" t="s">
        <v>23140</v>
      </c>
    </row>
    <row r="308" spans="1:15" ht="12.75">
      <c r="A308" s="19" t="s">
        <v>24215</v>
      </c>
      <c r="B308" s="19" t="s">
        <v>23281</v>
      </c>
      <c r="C308" s="19" t="s">
        <v>23199</v>
      </c>
      <c r="D308" s="19" t="s">
        <v>17435</v>
      </c>
      <c r="E308" s="85">
        <v>45313</v>
      </c>
      <c r="F308" s="19" t="s">
        <v>23838</v>
      </c>
      <c r="G308" s="19" t="s">
        <v>23839</v>
      </c>
      <c r="H308" s="19">
        <v>-2</v>
      </c>
      <c r="I308" s="27" t="s">
        <v>23216</v>
      </c>
      <c r="J308" s="19" t="s">
        <v>23217</v>
      </c>
      <c r="K308" s="19" t="s">
        <v>17433</v>
      </c>
      <c r="L308" s="19" t="s">
        <v>17434</v>
      </c>
      <c r="M308" s="19" t="s">
        <v>23282</v>
      </c>
      <c r="N308" s="19"/>
      <c r="O308" s="19" t="s">
        <v>23140</v>
      </c>
    </row>
    <row r="309" spans="1:15" ht="12.75">
      <c r="A309" s="19" t="s">
        <v>24216</v>
      </c>
      <c r="B309" s="19" t="s">
        <v>23281</v>
      </c>
      <c r="C309" s="19" t="s">
        <v>23199</v>
      </c>
      <c r="D309" s="19" t="s">
        <v>17435</v>
      </c>
      <c r="E309" s="85">
        <v>45313</v>
      </c>
      <c r="F309" s="19" t="s">
        <v>23841</v>
      </c>
      <c r="G309" s="19" t="s">
        <v>23842</v>
      </c>
      <c r="H309" s="19">
        <v>-1</v>
      </c>
      <c r="I309" s="27" t="s">
        <v>23216</v>
      </c>
      <c r="J309" s="19" t="s">
        <v>23217</v>
      </c>
      <c r="K309" s="19" t="s">
        <v>17433</v>
      </c>
      <c r="L309" s="19" t="s">
        <v>17434</v>
      </c>
      <c r="M309" s="19" t="s">
        <v>23282</v>
      </c>
      <c r="N309" s="19"/>
      <c r="O309" s="19" t="s">
        <v>23140</v>
      </c>
    </row>
    <row r="310" spans="1:15" ht="12.75">
      <c r="A310" s="19" t="s">
        <v>24217</v>
      </c>
      <c r="B310" s="19" t="s">
        <v>23281</v>
      </c>
      <c r="C310" s="19" t="s">
        <v>23199</v>
      </c>
      <c r="D310" s="19" t="s">
        <v>17435</v>
      </c>
      <c r="E310" s="85">
        <v>45313</v>
      </c>
      <c r="F310" s="19" t="s">
        <v>23935</v>
      </c>
      <c r="G310" s="19" t="s">
        <v>23936</v>
      </c>
      <c r="H310" s="19">
        <v>-3</v>
      </c>
      <c r="I310" s="27" t="s">
        <v>23216</v>
      </c>
      <c r="J310" s="19" t="s">
        <v>23217</v>
      </c>
      <c r="K310" s="19" t="s">
        <v>17433</v>
      </c>
      <c r="L310" s="19" t="s">
        <v>17434</v>
      </c>
      <c r="M310" s="19" t="s">
        <v>23282</v>
      </c>
      <c r="N310" s="19"/>
      <c r="O310" s="19" t="s">
        <v>23140</v>
      </c>
    </row>
    <row r="311" spans="1:15" ht="12.75">
      <c r="A311" s="19" t="s">
        <v>24218</v>
      </c>
      <c r="B311" s="19" t="s">
        <v>23281</v>
      </c>
      <c r="C311" s="19" t="s">
        <v>23199</v>
      </c>
      <c r="D311" s="19" t="s">
        <v>17435</v>
      </c>
      <c r="E311" s="85">
        <v>45313</v>
      </c>
      <c r="F311" s="19" t="s">
        <v>23955</v>
      </c>
      <c r="G311" s="19" t="s">
        <v>23966</v>
      </c>
      <c r="H311" s="19">
        <v>-1</v>
      </c>
      <c r="I311" s="27" t="s">
        <v>23216</v>
      </c>
      <c r="J311" s="19" t="s">
        <v>23217</v>
      </c>
      <c r="K311" s="19" t="s">
        <v>17433</v>
      </c>
      <c r="L311" s="19" t="s">
        <v>17434</v>
      </c>
      <c r="M311" s="19" t="s">
        <v>23282</v>
      </c>
      <c r="N311" s="19"/>
      <c r="O311" s="19" t="s">
        <v>23140</v>
      </c>
    </row>
    <row r="312" spans="1:15" ht="12.75">
      <c r="A312" s="19" t="s">
        <v>24219</v>
      </c>
      <c r="B312" s="19" t="s">
        <v>23281</v>
      </c>
      <c r="C312" s="19" t="s">
        <v>23199</v>
      </c>
      <c r="D312" s="19" t="s">
        <v>17435</v>
      </c>
      <c r="E312" s="85">
        <v>45313</v>
      </c>
      <c r="F312" s="19" t="s">
        <v>23961</v>
      </c>
      <c r="G312" s="19" t="s">
        <v>24083</v>
      </c>
      <c r="H312" s="19">
        <v>-1</v>
      </c>
      <c r="I312" s="27" t="s">
        <v>23216</v>
      </c>
      <c r="J312" s="19" t="s">
        <v>23217</v>
      </c>
      <c r="K312" s="19" t="s">
        <v>17433</v>
      </c>
      <c r="L312" s="19" t="s">
        <v>17434</v>
      </c>
      <c r="M312" s="19" t="s">
        <v>23282</v>
      </c>
      <c r="N312" s="19"/>
      <c r="O312" s="19" t="s">
        <v>23140</v>
      </c>
    </row>
    <row r="313" spans="1:15" ht="12.75">
      <c r="A313" s="19" t="s">
        <v>24220</v>
      </c>
      <c r="B313" s="19" t="s">
        <v>23281</v>
      </c>
      <c r="C313" s="19" t="s">
        <v>23199</v>
      </c>
      <c r="D313" s="19" t="s">
        <v>17435</v>
      </c>
      <c r="E313" s="85">
        <v>45313</v>
      </c>
      <c r="F313" s="19" t="s">
        <v>23877</v>
      </c>
      <c r="G313" s="19" t="s">
        <v>23878</v>
      </c>
      <c r="H313" s="19">
        <v>-19</v>
      </c>
      <c r="I313" s="27" t="s">
        <v>23216</v>
      </c>
      <c r="J313" s="19" t="s">
        <v>23217</v>
      </c>
      <c r="K313" s="19" t="s">
        <v>17433</v>
      </c>
      <c r="L313" s="19" t="s">
        <v>17434</v>
      </c>
      <c r="M313" s="19" t="s">
        <v>23282</v>
      </c>
      <c r="N313" s="19"/>
      <c r="O313" s="19" t="s">
        <v>23140</v>
      </c>
    </row>
    <row r="314" spans="1:15" ht="12.75">
      <c r="A314" s="19" t="s">
        <v>24221</v>
      </c>
      <c r="B314" s="19" t="s">
        <v>23281</v>
      </c>
      <c r="C314" s="19" t="s">
        <v>23199</v>
      </c>
      <c r="D314" s="19" t="s">
        <v>17435</v>
      </c>
      <c r="E314" s="85">
        <v>45313</v>
      </c>
      <c r="F314" s="19" t="s">
        <v>23868</v>
      </c>
      <c r="G314" s="19" t="s">
        <v>23869</v>
      </c>
      <c r="H314" s="19">
        <v>-33</v>
      </c>
      <c r="I314" s="27" t="s">
        <v>23216</v>
      </c>
      <c r="J314" s="19" t="s">
        <v>23217</v>
      </c>
      <c r="K314" s="19" t="s">
        <v>17433</v>
      </c>
      <c r="L314" s="19" t="s">
        <v>17434</v>
      </c>
      <c r="M314" s="19" t="s">
        <v>23282</v>
      </c>
      <c r="N314" s="19"/>
      <c r="O314" s="19" t="s">
        <v>23140</v>
      </c>
    </row>
    <row r="315" spans="1:15" ht="12.75">
      <c r="A315" s="19" t="s">
        <v>24222</v>
      </c>
      <c r="B315" s="19" t="s">
        <v>23283</v>
      </c>
      <c r="C315" s="19"/>
      <c r="D315" s="19" t="s">
        <v>17440</v>
      </c>
      <c r="E315" s="85">
        <v>45314</v>
      </c>
      <c r="F315" s="19" t="s">
        <v>23938</v>
      </c>
      <c r="G315" s="19" t="s">
        <v>23939</v>
      </c>
      <c r="H315" s="19">
        <v>-1</v>
      </c>
      <c r="I315" s="27" t="s">
        <v>23200</v>
      </c>
      <c r="J315" s="19" t="s">
        <v>23201</v>
      </c>
      <c r="K315" s="19" t="s">
        <v>17438</v>
      </c>
      <c r="L315" s="19" t="s">
        <v>17439</v>
      </c>
      <c r="M315" s="19" t="s">
        <v>23284</v>
      </c>
      <c r="N315" s="19"/>
      <c r="O315" s="19" t="s">
        <v>23140</v>
      </c>
    </row>
    <row r="316" spans="1:15" ht="12.75">
      <c r="A316" s="19" t="s">
        <v>24223</v>
      </c>
      <c r="B316" s="19" t="s">
        <v>23283</v>
      </c>
      <c r="C316" s="19"/>
      <c r="D316" s="19" t="s">
        <v>17440</v>
      </c>
      <c r="E316" s="85">
        <v>45314</v>
      </c>
      <c r="F316" s="19" t="s">
        <v>23938</v>
      </c>
      <c r="G316" s="19" t="s">
        <v>23939</v>
      </c>
      <c r="H316" s="19">
        <v>1</v>
      </c>
      <c r="I316" s="19" t="s">
        <v>23240</v>
      </c>
      <c r="J316" s="19" t="s">
        <v>23241</v>
      </c>
      <c r="K316" s="19" t="s">
        <v>17438</v>
      </c>
      <c r="L316" s="19" t="s">
        <v>17439</v>
      </c>
      <c r="M316" s="19" t="s">
        <v>23284</v>
      </c>
      <c r="N316" s="19" t="s">
        <v>17447</v>
      </c>
      <c r="O316" s="19" t="s">
        <v>23140</v>
      </c>
    </row>
    <row r="317" spans="1:15" ht="12.75">
      <c r="A317" s="19" t="s">
        <v>24224</v>
      </c>
      <c r="B317" s="19" t="s">
        <v>23285</v>
      </c>
      <c r="C317" s="19"/>
      <c r="D317" s="19" t="s">
        <v>17440</v>
      </c>
      <c r="E317" s="85">
        <v>45314</v>
      </c>
      <c r="F317" s="19" t="s">
        <v>23856</v>
      </c>
      <c r="G317" s="19" t="s">
        <v>23857</v>
      </c>
      <c r="H317" s="19">
        <v>-1</v>
      </c>
      <c r="I317" s="27" t="s">
        <v>23200</v>
      </c>
      <c r="J317" s="19" t="s">
        <v>23201</v>
      </c>
      <c r="K317" s="19" t="s">
        <v>17438</v>
      </c>
      <c r="L317" s="19" t="s">
        <v>17439</v>
      </c>
      <c r="M317" s="19" t="s">
        <v>23286</v>
      </c>
      <c r="N317" s="19"/>
      <c r="O317" s="19" t="s">
        <v>23140</v>
      </c>
    </row>
    <row r="318" spans="1:15" ht="12.75">
      <c r="A318" s="19" t="s">
        <v>24225</v>
      </c>
      <c r="B318" s="19" t="s">
        <v>23285</v>
      </c>
      <c r="C318" s="19"/>
      <c r="D318" s="19" t="s">
        <v>17440</v>
      </c>
      <c r="E318" s="85">
        <v>45314</v>
      </c>
      <c r="F318" s="19" t="s">
        <v>23856</v>
      </c>
      <c r="G318" s="19" t="s">
        <v>23857</v>
      </c>
      <c r="H318" s="19">
        <v>1</v>
      </c>
      <c r="I318" s="27" t="s">
        <v>23272</v>
      </c>
      <c r="J318" s="19" t="s">
        <v>23273</v>
      </c>
      <c r="K318" s="19" t="s">
        <v>17438</v>
      </c>
      <c r="L318" s="19" t="s">
        <v>17439</v>
      </c>
      <c r="M318" s="19" t="s">
        <v>23286</v>
      </c>
      <c r="N318" s="19" t="s">
        <v>17447</v>
      </c>
      <c r="O318" s="19" t="s">
        <v>23140</v>
      </c>
    </row>
    <row r="319" spans="1:15" ht="12.75">
      <c r="A319" s="19" t="s">
        <v>24226</v>
      </c>
      <c r="B319" s="19" t="s">
        <v>23285</v>
      </c>
      <c r="C319" s="19"/>
      <c r="D319" s="19" t="s">
        <v>17440</v>
      </c>
      <c r="E319" s="85">
        <v>45314</v>
      </c>
      <c r="F319" s="19" t="s">
        <v>24071</v>
      </c>
      <c r="G319" s="19" t="s">
        <v>24072</v>
      </c>
      <c r="H319" s="19">
        <v>-1</v>
      </c>
      <c r="I319" s="27" t="s">
        <v>23200</v>
      </c>
      <c r="J319" s="19" t="s">
        <v>23201</v>
      </c>
      <c r="K319" s="19" t="s">
        <v>17438</v>
      </c>
      <c r="L319" s="19" t="s">
        <v>17439</v>
      </c>
      <c r="M319" s="19" t="s">
        <v>23286</v>
      </c>
      <c r="N319" s="19"/>
      <c r="O319" s="19" t="s">
        <v>23140</v>
      </c>
    </row>
    <row r="320" spans="1:15" ht="12.75">
      <c r="A320" s="19" t="s">
        <v>24227</v>
      </c>
      <c r="B320" s="19" t="s">
        <v>23285</v>
      </c>
      <c r="C320" s="19"/>
      <c r="D320" s="19" t="s">
        <v>17440</v>
      </c>
      <c r="E320" s="85">
        <v>45314</v>
      </c>
      <c r="F320" s="19" t="s">
        <v>24071</v>
      </c>
      <c r="G320" s="19" t="s">
        <v>24072</v>
      </c>
      <c r="H320" s="19">
        <v>1</v>
      </c>
      <c r="I320" s="27" t="s">
        <v>23272</v>
      </c>
      <c r="J320" s="19" t="s">
        <v>23273</v>
      </c>
      <c r="K320" s="19" t="s">
        <v>17438</v>
      </c>
      <c r="L320" s="19" t="s">
        <v>17439</v>
      </c>
      <c r="M320" s="19" t="s">
        <v>23286</v>
      </c>
      <c r="N320" s="19" t="s">
        <v>17447</v>
      </c>
      <c r="O320" s="19" t="s">
        <v>23140</v>
      </c>
    </row>
    <row r="321" spans="1:15" ht="12.75">
      <c r="A321" s="19" t="s">
        <v>24228</v>
      </c>
      <c r="B321" s="19" t="s">
        <v>23285</v>
      </c>
      <c r="C321" s="19"/>
      <c r="D321" s="19" t="s">
        <v>17440</v>
      </c>
      <c r="E321" s="85">
        <v>45314</v>
      </c>
      <c r="F321" s="19" t="s">
        <v>23832</v>
      </c>
      <c r="G321" s="19" t="s">
        <v>23833</v>
      </c>
      <c r="H321" s="19">
        <v>-2</v>
      </c>
      <c r="I321" s="27" t="s">
        <v>23200</v>
      </c>
      <c r="J321" s="19" t="s">
        <v>23201</v>
      </c>
      <c r="K321" s="19" t="s">
        <v>17438</v>
      </c>
      <c r="L321" s="19" t="s">
        <v>17439</v>
      </c>
      <c r="M321" s="19" t="s">
        <v>23286</v>
      </c>
      <c r="N321" s="19"/>
      <c r="O321" s="19" t="s">
        <v>23140</v>
      </c>
    </row>
    <row r="322" spans="1:15" ht="12.75">
      <c r="A322" s="19" t="s">
        <v>24229</v>
      </c>
      <c r="B322" s="19" t="s">
        <v>23285</v>
      </c>
      <c r="C322" s="19"/>
      <c r="D322" s="19" t="s">
        <v>17440</v>
      </c>
      <c r="E322" s="85">
        <v>45314</v>
      </c>
      <c r="F322" s="19" t="s">
        <v>23832</v>
      </c>
      <c r="G322" s="19" t="s">
        <v>23833</v>
      </c>
      <c r="H322" s="19">
        <v>2</v>
      </c>
      <c r="I322" s="27" t="s">
        <v>23272</v>
      </c>
      <c r="J322" s="19" t="s">
        <v>23273</v>
      </c>
      <c r="K322" s="19" t="s">
        <v>17438</v>
      </c>
      <c r="L322" s="19" t="s">
        <v>17439</v>
      </c>
      <c r="M322" s="19" t="s">
        <v>23286</v>
      </c>
      <c r="N322" s="19" t="s">
        <v>17447</v>
      </c>
      <c r="O322" s="19" t="s">
        <v>23140</v>
      </c>
    </row>
    <row r="323" spans="1:15" ht="12.75">
      <c r="A323" s="19" t="s">
        <v>24230</v>
      </c>
      <c r="B323" s="27" t="s">
        <v>23287</v>
      </c>
      <c r="C323" s="19"/>
      <c r="D323" s="19" t="s">
        <v>17440</v>
      </c>
      <c r="E323" s="85">
        <v>45314</v>
      </c>
      <c r="F323" s="19" t="s">
        <v>23856</v>
      </c>
      <c r="G323" s="19" t="s">
        <v>23857</v>
      </c>
      <c r="H323" s="19">
        <v>-1</v>
      </c>
      <c r="I323" s="27" t="s">
        <v>23200</v>
      </c>
      <c r="J323" s="19" t="s">
        <v>23201</v>
      </c>
      <c r="K323" s="19" t="s">
        <v>17438</v>
      </c>
      <c r="L323" s="19" t="s">
        <v>17439</v>
      </c>
      <c r="M323" s="19" t="s">
        <v>23286</v>
      </c>
      <c r="N323" s="19"/>
      <c r="O323" s="19" t="s">
        <v>23140</v>
      </c>
    </row>
    <row r="324" spans="1:15" ht="12.75">
      <c r="A324" s="19" t="s">
        <v>24231</v>
      </c>
      <c r="B324" s="27" t="s">
        <v>23287</v>
      </c>
      <c r="C324" s="19"/>
      <c r="D324" s="19" t="s">
        <v>17440</v>
      </c>
      <c r="E324" s="85">
        <v>45314</v>
      </c>
      <c r="F324" s="19" t="s">
        <v>23856</v>
      </c>
      <c r="G324" s="19" t="s">
        <v>23857</v>
      </c>
      <c r="H324" s="19">
        <v>1</v>
      </c>
      <c r="I324" s="27" t="s">
        <v>1371</v>
      </c>
      <c r="J324" s="19" t="s">
        <v>23288</v>
      </c>
      <c r="K324" s="19" t="s">
        <v>17438</v>
      </c>
      <c r="L324" s="19" t="s">
        <v>17439</v>
      </c>
      <c r="M324" s="19" t="s">
        <v>23286</v>
      </c>
      <c r="N324" s="19" t="s">
        <v>17447</v>
      </c>
      <c r="O324" s="19" t="s">
        <v>23140</v>
      </c>
    </row>
    <row r="325" spans="1:15" ht="12.75">
      <c r="A325" s="19" t="s">
        <v>24232</v>
      </c>
      <c r="B325" s="27" t="s">
        <v>23287</v>
      </c>
      <c r="C325" s="19"/>
      <c r="D325" s="19" t="s">
        <v>17440</v>
      </c>
      <c r="E325" s="85">
        <v>45314</v>
      </c>
      <c r="F325" s="19" t="s">
        <v>24071</v>
      </c>
      <c r="G325" s="19" t="s">
        <v>24072</v>
      </c>
      <c r="H325" s="19">
        <v>-1</v>
      </c>
      <c r="I325" s="27" t="s">
        <v>23200</v>
      </c>
      <c r="J325" s="19" t="s">
        <v>23201</v>
      </c>
      <c r="K325" s="19" t="s">
        <v>17438</v>
      </c>
      <c r="L325" s="19" t="s">
        <v>17439</v>
      </c>
      <c r="M325" s="19" t="s">
        <v>23286</v>
      </c>
      <c r="N325" s="19"/>
      <c r="O325" s="19" t="s">
        <v>23140</v>
      </c>
    </row>
    <row r="326" spans="1:15" ht="12.75">
      <c r="A326" s="19" t="s">
        <v>24233</v>
      </c>
      <c r="B326" s="27" t="s">
        <v>23287</v>
      </c>
      <c r="C326" s="19"/>
      <c r="D326" s="19" t="s">
        <v>17440</v>
      </c>
      <c r="E326" s="85">
        <v>45314</v>
      </c>
      <c r="F326" s="19" t="s">
        <v>24071</v>
      </c>
      <c r="G326" s="19" t="s">
        <v>24072</v>
      </c>
      <c r="H326" s="19">
        <v>1</v>
      </c>
      <c r="I326" s="27" t="s">
        <v>1371</v>
      </c>
      <c r="J326" s="19" t="s">
        <v>23288</v>
      </c>
      <c r="K326" s="19" t="s">
        <v>17438</v>
      </c>
      <c r="L326" s="19" t="s">
        <v>17439</v>
      </c>
      <c r="M326" s="19" t="s">
        <v>23286</v>
      </c>
      <c r="N326" s="19" t="s">
        <v>17447</v>
      </c>
      <c r="O326" s="19" t="s">
        <v>23140</v>
      </c>
    </row>
    <row r="327" spans="1:15" ht="12.75">
      <c r="A327" s="19" t="s">
        <v>24234</v>
      </c>
      <c r="B327" s="27" t="s">
        <v>23287</v>
      </c>
      <c r="C327" s="19"/>
      <c r="D327" s="19" t="s">
        <v>17440</v>
      </c>
      <c r="E327" s="85">
        <v>45314</v>
      </c>
      <c r="F327" s="19" t="s">
        <v>23832</v>
      </c>
      <c r="G327" s="19" t="s">
        <v>23833</v>
      </c>
      <c r="H327" s="19">
        <v>-2</v>
      </c>
      <c r="I327" s="27" t="s">
        <v>23200</v>
      </c>
      <c r="J327" s="19" t="s">
        <v>23201</v>
      </c>
      <c r="K327" s="19" t="s">
        <v>17438</v>
      </c>
      <c r="L327" s="19" t="s">
        <v>17439</v>
      </c>
      <c r="M327" s="19" t="s">
        <v>23286</v>
      </c>
      <c r="N327" s="19"/>
      <c r="O327" s="19" t="s">
        <v>23140</v>
      </c>
    </row>
    <row r="328" spans="1:15" ht="12.75">
      <c r="A328" s="19" t="s">
        <v>24235</v>
      </c>
      <c r="B328" s="27" t="s">
        <v>23287</v>
      </c>
      <c r="C328" s="19"/>
      <c r="D328" s="19" t="s">
        <v>17440</v>
      </c>
      <c r="E328" s="85">
        <v>45314</v>
      </c>
      <c r="F328" s="19" t="s">
        <v>23832</v>
      </c>
      <c r="G328" s="19" t="s">
        <v>23833</v>
      </c>
      <c r="H328" s="19">
        <v>2</v>
      </c>
      <c r="I328" s="27" t="s">
        <v>1371</v>
      </c>
      <c r="J328" s="19" t="s">
        <v>23288</v>
      </c>
      <c r="K328" s="19" t="s">
        <v>17438</v>
      </c>
      <c r="L328" s="19" t="s">
        <v>17439</v>
      </c>
      <c r="M328" s="19" t="s">
        <v>23286</v>
      </c>
      <c r="N328" s="19" t="s">
        <v>17447</v>
      </c>
      <c r="O328" s="19" t="s">
        <v>23140</v>
      </c>
    </row>
    <row r="329" spans="1:15" ht="12.75">
      <c r="A329" s="19" t="s">
        <v>24236</v>
      </c>
      <c r="B329" s="19" t="s">
        <v>23289</v>
      </c>
      <c r="C329" s="19"/>
      <c r="D329" s="19" t="s">
        <v>17440</v>
      </c>
      <c r="E329" s="85">
        <v>45314</v>
      </c>
      <c r="F329" s="19" t="s">
        <v>23832</v>
      </c>
      <c r="G329" s="19" t="s">
        <v>23833</v>
      </c>
      <c r="H329" s="19">
        <v>-10</v>
      </c>
      <c r="I329" s="27" t="s">
        <v>23200</v>
      </c>
      <c r="J329" s="19" t="s">
        <v>23201</v>
      </c>
      <c r="K329" s="19" t="s">
        <v>17438</v>
      </c>
      <c r="L329" s="19" t="s">
        <v>17439</v>
      </c>
      <c r="M329" s="19"/>
      <c r="N329" s="19"/>
      <c r="O329" s="19" t="s">
        <v>23140</v>
      </c>
    </row>
    <row r="330" spans="1:15" ht="12.75">
      <c r="A330" s="19" t="s">
        <v>24237</v>
      </c>
      <c r="B330" s="19" t="s">
        <v>23289</v>
      </c>
      <c r="C330" s="19"/>
      <c r="D330" s="19" t="s">
        <v>17440</v>
      </c>
      <c r="E330" s="85">
        <v>45314</v>
      </c>
      <c r="F330" s="19" t="s">
        <v>23832</v>
      </c>
      <c r="G330" s="19" t="s">
        <v>23833</v>
      </c>
      <c r="H330" s="19">
        <v>10</v>
      </c>
      <c r="I330" s="27" t="s">
        <v>23272</v>
      </c>
      <c r="J330" s="19" t="s">
        <v>23273</v>
      </c>
      <c r="K330" s="19" t="s">
        <v>17438</v>
      </c>
      <c r="L330" s="19" t="s">
        <v>17439</v>
      </c>
      <c r="M330" s="19"/>
      <c r="N330" s="19" t="s">
        <v>17447</v>
      </c>
      <c r="O330" s="19" t="s">
        <v>23140</v>
      </c>
    </row>
    <row r="331" spans="1:15" ht="12.75">
      <c r="A331" s="19"/>
      <c r="B331" s="19"/>
      <c r="C331" s="19"/>
      <c r="D331" s="19"/>
      <c r="E331" s="85"/>
      <c r="F331" s="19"/>
      <c r="G331" s="19"/>
      <c r="H331" s="19"/>
      <c r="I331" s="19"/>
      <c r="J331" s="19"/>
      <c r="K331" s="19"/>
      <c r="L331" s="19"/>
      <c r="M331" s="19"/>
      <c r="N331" s="19"/>
    </row>
    <row r="332" spans="1:15" ht="12.75">
      <c r="A332" s="19" t="s">
        <v>24238</v>
      </c>
      <c r="B332" s="19" t="s">
        <v>23290</v>
      </c>
      <c r="C332" s="19" t="s">
        <v>23199</v>
      </c>
      <c r="D332" s="19" t="s">
        <v>17435</v>
      </c>
      <c r="E332" s="85">
        <v>45314</v>
      </c>
      <c r="F332" s="19" t="s">
        <v>23853</v>
      </c>
      <c r="G332" s="19" t="s">
        <v>23854</v>
      </c>
      <c r="H332" s="19">
        <v>-9</v>
      </c>
      <c r="I332" s="27" t="s">
        <v>16489</v>
      </c>
      <c r="J332" s="19" t="s">
        <v>23235</v>
      </c>
      <c r="K332" s="19" t="s">
        <v>17433</v>
      </c>
      <c r="L332" s="19" t="s">
        <v>17434</v>
      </c>
      <c r="M332" s="19" t="s">
        <v>23291</v>
      </c>
      <c r="N332" s="19"/>
      <c r="O332" s="19" t="s">
        <v>23140</v>
      </c>
    </row>
    <row r="333" spans="1:15" ht="12.75">
      <c r="A333" s="19" t="s">
        <v>24239</v>
      </c>
      <c r="B333" s="19" t="s">
        <v>23290</v>
      </c>
      <c r="C333" s="19" t="s">
        <v>23199</v>
      </c>
      <c r="D333" s="19" t="s">
        <v>17435</v>
      </c>
      <c r="E333" s="85">
        <v>45314</v>
      </c>
      <c r="F333" s="19" t="s">
        <v>23877</v>
      </c>
      <c r="G333" s="19" t="s">
        <v>23878</v>
      </c>
      <c r="H333" s="19">
        <v>-12</v>
      </c>
      <c r="I333" s="27" t="s">
        <v>16489</v>
      </c>
      <c r="J333" s="19" t="s">
        <v>23235</v>
      </c>
      <c r="K333" s="19" t="s">
        <v>17433</v>
      </c>
      <c r="L333" s="19" t="s">
        <v>17434</v>
      </c>
      <c r="M333" s="19" t="s">
        <v>23291</v>
      </c>
      <c r="N333" s="19"/>
      <c r="O333" s="19" t="s">
        <v>23140</v>
      </c>
    </row>
    <row r="334" spans="1:15" ht="12.75">
      <c r="A334" s="19" t="s">
        <v>24240</v>
      </c>
      <c r="B334" s="19" t="s">
        <v>23290</v>
      </c>
      <c r="C334" s="19" t="s">
        <v>23199</v>
      </c>
      <c r="D334" s="19" t="s">
        <v>17435</v>
      </c>
      <c r="E334" s="85">
        <v>45314</v>
      </c>
      <c r="F334" s="19" t="s">
        <v>23932</v>
      </c>
      <c r="G334" s="19" t="s">
        <v>23933</v>
      </c>
      <c r="H334" s="19">
        <v>-60</v>
      </c>
      <c r="I334" s="27" t="s">
        <v>16489</v>
      </c>
      <c r="J334" s="19" t="s">
        <v>23235</v>
      </c>
      <c r="K334" s="19" t="s">
        <v>17433</v>
      </c>
      <c r="L334" s="19" t="s">
        <v>17434</v>
      </c>
      <c r="M334" s="19" t="s">
        <v>23291</v>
      </c>
      <c r="N334" s="19"/>
      <c r="O334" s="19" t="s">
        <v>23140</v>
      </c>
    </row>
    <row r="335" spans="1:15" ht="12.75">
      <c r="A335" s="19" t="s">
        <v>24241</v>
      </c>
      <c r="B335" s="19" t="s">
        <v>23290</v>
      </c>
      <c r="C335" s="19" t="s">
        <v>23199</v>
      </c>
      <c r="D335" s="19" t="s">
        <v>17435</v>
      </c>
      <c r="E335" s="85">
        <v>45314</v>
      </c>
      <c r="F335" s="19" t="s">
        <v>23886</v>
      </c>
      <c r="G335" s="19" t="s">
        <v>23887</v>
      </c>
      <c r="H335" s="19">
        <v>-2</v>
      </c>
      <c r="I335" s="27" t="s">
        <v>16489</v>
      </c>
      <c r="J335" s="19" t="s">
        <v>23235</v>
      </c>
      <c r="K335" s="19" t="s">
        <v>17433</v>
      </c>
      <c r="L335" s="19" t="s">
        <v>17434</v>
      </c>
      <c r="M335" s="19" t="s">
        <v>23291</v>
      </c>
      <c r="N335" s="19"/>
      <c r="O335" s="19" t="s">
        <v>23140</v>
      </c>
    </row>
    <row r="336" spans="1:15" ht="12.75">
      <c r="A336" s="19" t="s">
        <v>24242</v>
      </c>
      <c r="B336" s="19" t="s">
        <v>23290</v>
      </c>
      <c r="C336" s="19" t="s">
        <v>23199</v>
      </c>
      <c r="D336" s="19" t="s">
        <v>17435</v>
      </c>
      <c r="E336" s="85">
        <v>45314</v>
      </c>
      <c r="F336" s="19" t="s">
        <v>23859</v>
      </c>
      <c r="G336" s="19" t="s">
        <v>23860</v>
      </c>
      <c r="H336" s="19">
        <v>-2</v>
      </c>
      <c r="I336" s="27" t="s">
        <v>16489</v>
      </c>
      <c r="J336" s="19" t="s">
        <v>23235</v>
      </c>
      <c r="K336" s="19" t="s">
        <v>17433</v>
      </c>
      <c r="L336" s="19" t="s">
        <v>17434</v>
      </c>
      <c r="M336" s="19" t="s">
        <v>23291</v>
      </c>
      <c r="N336" s="19"/>
      <c r="O336" s="19" t="s">
        <v>23140</v>
      </c>
    </row>
    <row r="337" spans="1:15" ht="12.75">
      <c r="A337" s="19" t="s">
        <v>24243</v>
      </c>
      <c r="B337" s="19" t="s">
        <v>23290</v>
      </c>
      <c r="C337" s="19" t="s">
        <v>23199</v>
      </c>
      <c r="D337" s="19" t="s">
        <v>17435</v>
      </c>
      <c r="E337" s="85">
        <v>45314</v>
      </c>
      <c r="F337" s="19" t="s">
        <v>23926</v>
      </c>
      <c r="G337" s="19" t="s">
        <v>23927</v>
      </c>
      <c r="H337" s="19">
        <v>-2</v>
      </c>
      <c r="I337" s="27" t="s">
        <v>16489</v>
      </c>
      <c r="J337" s="19" t="s">
        <v>23235</v>
      </c>
      <c r="K337" s="19" t="s">
        <v>17433</v>
      </c>
      <c r="L337" s="19" t="s">
        <v>17434</v>
      </c>
      <c r="M337" s="19" t="s">
        <v>23291</v>
      </c>
      <c r="N337" s="19"/>
      <c r="O337" s="19" t="s">
        <v>23140</v>
      </c>
    </row>
    <row r="338" spans="1:15" ht="12.75">
      <c r="A338" s="19" t="s">
        <v>24244</v>
      </c>
      <c r="B338" s="19" t="s">
        <v>23290</v>
      </c>
      <c r="C338" s="19" t="s">
        <v>23199</v>
      </c>
      <c r="D338" s="19" t="s">
        <v>17435</v>
      </c>
      <c r="E338" s="85">
        <v>45314</v>
      </c>
      <c r="F338" s="19" t="s">
        <v>23877</v>
      </c>
      <c r="G338" s="19" t="s">
        <v>23878</v>
      </c>
      <c r="H338" s="19">
        <v>-4</v>
      </c>
      <c r="I338" s="27" t="s">
        <v>16489</v>
      </c>
      <c r="J338" s="19" t="s">
        <v>23235</v>
      </c>
      <c r="K338" s="19" t="s">
        <v>17433</v>
      </c>
      <c r="L338" s="19" t="s">
        <v>17434</v>
      </c>
      <c r="M338" s="19" t="s">
        <v>23291</v>
      </c>
      <c r="N338" s="19"/>
      <c r="O338" s="19" t="s">
        <v>23140</v>
      </c>
    </row>
    <row r="339" spans="1:15" ht="12.75">
      <c r="A339" s="19" t="s">
        <v>24245</v>
      </c>
      <c r="B339" s="19" t="s">
        <v>23292</v>
      </c>
      <c r="C339" s="19" t="s">
        <v>23199</v>
      </c>
      <c r="D339" s="19" t="s">
        <v>17435</v>
      </c>
      <c r="E339" s="85">
        <v>45314</v>
      </c>
      <c r="F339" s="19" t="s">
        <v>23877</v>
      </c>
      <c r="G339" s="19" t="s">
        <v>23878</v>
      </c>
      <c r="H339" s="19">
        <v>-24</v>
      </c>
      <c r="I339" s="27" t="s">
        <v>23216</v>
      </c>
      <c r="J339" s="19" t="s">
        <v>23217</v>
      </c>
      <c r="K339" s="19" t="s">
        <v>17433</v>
      </c>
      <c r="L339" s="19" t="s">
        <v>17434</v>
      </c>
      <c r="M339" s="19" t="s">
        <v>23293</v>
      </c>
      <c r="N339" s="19"/>
      <c r="O339" s="19" t="s">
        <v>23140</v>
      </c>
    </row>
    <row r="340" spans="1:15" ht="12.75">
      <c r="A340" s="19" t="s">
        <v>24246</v>
      </c>
      <c r="B340" s="19" t="s">
        <v>23292</v>
      </c>
      <c r="C340" s="19" t="s">
        <v>23199</v>
      </c>
      <c r="D340" s="19" t="s">
        <v>17435</v>
      </c>
      <c r="E340" s="85">
        <v>45314</v>
      </c>
      <c r="F340" s="19" t="s">
        <v>23868</v>
      </c>
      <c r="G340" s="19" t="s">
        <v>23869</v>
      </c>
      <c r="H340" s="19">
        <v>-37</v>
      </c>
      <c r="I340" s="27" t="s">
        <v>23216</v>
      </c>
      <c r="J340" s="19" t="s">
        <v>23217</v>
      </c>
      <c r="K340" s="19" t="s">
        <v>17433</v>
      </c>
      <c r="L340" s="19" t="s">
        <v>17434</v>
      </c>
      <c r="M340" s="19" t="s">
        <v>23293</v>
      </c>
      <c r="N340" s="19"/>
      <c r="O340" s="19" t="s">
        <v>23140</v>
      </c>
    </row>
    <row r="341" spans="1:15" ht="12.75">
      <c r="A341" s="19" t="s">
        <v>24247</v>
      </c>
      <c r="B341" s="19" t="s">
        <v>23292</v>
      </c>
      <c r="C341" s="19" t="s">
        <v>23199</v>
      </c>
      <c r="D341" s="19" t="s">
        <v>17435</v>
      </c>
      <c r="E341" s="85">
        <v>45314</v>
      </c>
      <c r="F341" s="19" t="s">
        <v>23835</v>
      </c>
      <c r="G341" s="19" t="s">
        <v>23836</v>
      </c>
      <c r="H341" s="19">
        <v>-3</v>
      </c>
      <c r="I341" s="27" t="s">
        <v>23216</v>
      </c>
      <c r="J341" s="19" t="s">
        <v>23217</v>
      </c>
      <c r="K341" s="19" t="s">
        <v>17433</v>
      </c>
      <c r="L341" s="19" t="s">
        <v>17434</v>
      </c>
      <c r="M341" s="19" t="s">
        <v>23293</v>
      </c>
      <c r="N341" s="19"/>
      <c r="O341" s="19" t="s">
        <v>23140</v>
      </c>
    </row>
    <row r="342" spans="1:15" ht="12.75">
      <c r="A342" s="19" t="s">
        <v>24248</v>
      </c>
      <c r="B342" s="19" t="s">
        <v>23292</v>
      </c>
      <c r="C342" s="19" t="s">
        <v>23199</v>
      </c>
      <c r="D342" s="19" t="s">
        <v>17435</v>
      </c>
      <c r="E342" s="85">
        <v>45314</v>
      </c>
      <c r="F342" s="19" t="s">
        <v>23844</v>
      </c>
      <c r="G342" s="19" t="s">
        <v>23845</v>
      </c>
      <c r="H342" s="19">
        <v>-1</v>
      </c>
      <c r="I342" s="27" t="s">
        <v>23216</v>
      </c>
      <c r="J342" s="19" t="s">
        <v>23217</v>
      </c>
      <c r="K342" s="19" t="s">
        <v>17433</v>
      </c>
      <c r="L342" s="19" t="s">
        <v>17434</v>
      </c>
      <c r="M342" s="19" t="s">
        <v>23293</v>
      </c>
      <c r="N342" s="19"/>
      <c r="O342" s="19" t="s">
        <v>23140</v>
      </c>
    </row>
    <row r="343" spans="1:15" ht="12.75">
      <c r="A343" s="19" t="s">
        <v>24249</v>
      </c>
      <c r="B343" s="19" t="s">
        <v>23292</v>
      </c>
      <c r="C343" s="19" t="s">
        <v>23199</v>
      </c>
      <c r="D343" s="19" t="s">
        <v>17435</v>
      </c>
      <c r="E343" s="85">
        <v>45314</v>
      </c>
      <c r="F343" s="19" t="s">
        <v>23886</v>
      </c>
      <c r="G343" s="19" t="s">
        <v>23887</v>
      </c>
      <c r="H343" s="19">
        <v>-1</v>
      </c>
      <c r="I343" s="27" t="s">
        <v>23216</v>
      </c>
      <c r="J343" s="19" t="s">
        <v>23217</v>
      </c>
      <c r="K343" s="19" t="s">
        <v>17433</v>
      </c>
      <c r="L343" s="19" t="s">
        <v>17434</v>
      </c>
      <c r="M343" s="19" t="s">
        <v>23293</v>
      </c>
      <c r="N343" s="19"/>
      <c r="O343" s="19" t="s">
        <v>23140</v>
      </c>
    </row>
    <row r="344" spans="1:15" ht="12.75">
      <c r="A344" s="19" t="s">
        <v>24250</v>
      </c>
      <c r="B344" s="19" t="s">
        <v>23292</v>
      </c>
      <c r="C344" s="19" t="s">
        <v>23199</v>
      </c>
      <c r="D344" s="19" t="s">
        <v>17435</v>
      </c>
      <c r="E344" s="85">
        <v>45314</v>
      </c>
      <c r="F344" s="19" t="s">
        <v>23859</v>
      </c>
      <c r="G344" s="19" t="s">
        <v>23860</v>
      </c>
      <c r="H344" s="19">
        <v>-1</v>
      </c>
      <c r="I344" s="27" t="s">
        <v>23216</v>
      </c>
      <c r="J344" s="19" t="s">
        <v>23217</v>
      </c>
      <c r="K344" s="19" t="s">
        <v>17433</v>
      </c>
      <c r="L344" s="19" t="s">
        <v>17434</v>
      </c>
      <c r="M344" s="19" t="s">
        <v>23293</v>
      </c>
      <c r="N344" s="19"/>
      <c r="O344" s="19" t="s">
        <v>23140</v>
      </c>
    </row>
    <row r="345" spans="1:15" ht="12.75">
      <c r="A345" s="19" t="s">
        <v>24251</v>
      </c>
      <c r="B345" s="19" t="s">
        <v>23292</v>
      </c>
      <c r="C345" s="19" t="s">
        <v>23199</v>
      </c>
      <c r="D345" s="19" t="s">
        <v>17435</v>
      </c>
      <c r="E345" s="85">
        <v>45314</v>
      </c>
      <c r="F345" s="19" t="s">
        <v>23935</v>
      </c>
      <c r="G345" s="19" t="s">
        <v>23936</v>
      </c>
      <c r="H345" s="19">
        <v>-3</v>
      </c>
      <c r="I345" s="27" t="s">
        <v>23216</v>
      </c>
      <c r="J345" s="19" t="s">
        <v>23217</v>
      </c>
      <c r="K345" s="19" t="s">
        <v>17433</v>
      </c>
      <c r="L345" s="19" t="s">
        <v>17434</v>
      </c>
      <c r="M345" s="19" t="s">
        <v>23293</v>
      </c>
      <c r="N345" s="19"/>
      <c r="O345" s="19" t="s">
        <v>23140</v>
      </c>
    </row>
    <row r="346" spans="1:15" ht="12.75">
      <c r="A346" s="19" t="s">
        <v>24252</v>
      </c>
      <c r="B346" s="19" t="s">
        <v>23292</v>
      </c>
      <c r="C346" s="19" t="s">
        <v>23199</v>
      </c>
      <c r="D346" s="19" t="s">
        <v>17435</v>
      </c>
      <c r="E346" s="85">
        <v>45314</v>
      </c>
      <c r="F346" s="19" t="s">
        <v>23955</v>
      </c>
      <c r="G346" s="19" t="s">
        <v>23966</v>
      </c>
      <c r="H346" s="19">
        <v>-1</v>
      </c>
      <c r="I346" s="27" t="s">
        <v>23216</v>
      </c>
      <c r="J346" s="19" t="s">
        <v>23217</v>
      </c>
      <c r="K346" s="19" t="s">
        <v>17433</v>
      </c>
      <c r="L346" s="19" t="s">
        <v>17434</v>
      </c>
      <c r="M346" s="19" t="s">
        <v>23293</v>
      </c>
      <c r="N346" s="19"/>
      <c r="O346" s="19" t="s">
        <v>23140</v>
      </c>
    </row>
    <row r="347" spans="1:15" ht="12.75">
      <c r="A347" s="19" t="s">
        <v>24253</v>
      </c>
      <c r="B347" s="19" t="s">
        <v>23247</v>
      </c>
      <c r="C347" s="19" t="s">
        <v>23199</v>
      </c>
      <c r="D347" s="19" t="s">
        <v>17435</v>
      </c>
      <c r="E347" s="85">
        <v>45310</v>
      </c>
      <c r="F347" s="19" t="s">
        <v>23865</v>
      </c>
      <c r="G347" s="19" t="s">
        <v>23866</v>
      </c>
      <c r="H347" s="19">
        <v>-2</v>
      </c>
      <c r="I347" s="27" t="s">
        <v>23216</v>
      </c>
      <c r="J347" s="19" t="s">
        <v>23217</v>
      </c>
      <c r="K347" s="19" t="s">
        <v>17433</v>
      </c>
      <c r="L347" s="19" t="s">
        <v>17434</v>
      </c>
      <c r="M347" s="19" t="s">
        <v>23248</v>
      </c>
      <c r="N347" s="19"/>
      <c r="O347" s="19" t="s">
        <v>23140</v>
      </c>
    </row>
    <row r="348" spans="1:15" ht="12.75">
      <c r="A348" s="19" t="s">
        <v>24254</v>
      </c>
      <c r="B348" s="19" t="s">
        <v>23275</v>
      </c>
      <c r="C348" s="19" t="s">
        <v>23199</v>
      </c>
      <c r="D348" s="19" t="s">
        <v>17435</v>
      </c>
      <c r="E348" s="85">
        <v>45313</v>
      </c>
      <c r="F348" s="19" t="s">
        <v>23865</v>
      </c>
      <c r="G348" s="19" t="s">
        <v>23866</v>
      </c>
      <c r="H348" s="19">
        <v>-7</v>
      </c>
      <c r="I348" s="27" t="s">
        <v>23216</v>
      </c>
      <c r="J348" s="19" t="s">
        <v>23217</v>
      </c>
      <c r="K348" s="19" t="s">
        <v>17433</v>
      </c>
      <c r="L348" s="19" t="s">
        <v>17434</v>
      </c>
      <c r="M348" s="19" t="s">
        <v>23276</v>
      </c>
      <c r="N348" s="19"/>
      <c r="O348" s="19" t="s">
        <v>23140</v>
      </c>
    </row>
    <row r="349" spans="1:15" ht="12.75">
      <c r="A349" s="19" t="s">
        <v>24255</v>
      </c>
      <c r="B349" s="19" t="s">
        <v>23277</v>
      </c>
      <c r="C349" s="19" t="s">
        <v>23199</v>
      </c>
      <c r="D349" s="19" t="s">
        <v>17435</v>
      </c>
      <c r="E349" s="85">
        <v>45313</v>
      </c>
      <c r="F349" s="19" t="s">
        <v>23865</v>
      </c>
      <c r="G349" s="19" t="s">
        <v>23866</v>
      </c>
      <c r="H349" s="19">
        <v>-4</v>
      </c>
      <c r="I349" s="27" t="s">
        <v>23216</v>
      </c>
      <c r="J349" s="19" t="s">
        <v>23217</v>
      </c>
      <c r="K349" s="19" t="s">
        <v>17433</v>
      </c>
      <c r="L349" s="19" t="s">
        <v>17434</v>
      </c>
      <c r="M349" s="19" t="s">
        <v>23278</v>
      </c>
      <c r="N349" s="19"/>
      <c r="O349" s="19" t="s">
        <v>23140</v>
      </c>
    </row>
    <row r="350" spans="1:15" ht="12.75">
      <c r="A350" s="19" t="s">
        <v>24256</v>
      </c>
      <c r="B350" s="19" t="s">
        <v>23281</v>
      </c>
      <c r="C350" s="19" t="s">
        <v>23199</v>
      </c>
      <c r="D350" s="19" t="s">
        <v>17435</v>
      </c>
      <c r="E350" s="85">
        <v>45313</v>
      </c>
      <c r="F350" s="19" t="s">
        <v>23865</v>
      </c>
      <c r="G350" s="19" t="s">
        <v>23866</v>
      </c>
      <c r="H350" s="19">
        <v>-5</v>
      </c>
      <c r="I350" s="27" t="s">
        <v>23216</v>
      </c>
      <c r="J350" s="19" t="s">
        <v>23217</v>
      </c>
      <c r="K350" s="19" t="s">
        <v>17433</v>
      </c>
      <c r="L350" s="19" t="s">
        <v>17434</v>
      </c>
      <c r="M350" s="19" t="s">
        <v>23282</v>
      </c>
      <c r="N350" s="19"/>
      <c r="O350" s="19" t="s">
        <v>23140</v>
      </c>
    </row>
    <row r="351" spans="1:15" ht="12.75">
      <c r="A351" s="19" t="s">
        <v>24257</v>
      </c>
      <c r="B351" s="19" t="s">
        <v>23292</v>
      </c>
      <c r="C351" s="19" t="s">
        <v>23199</v>
      </c>
      <c r="D351" s="19" t="s">
        <v>17435</v>
      </c>
      <c r="E351" s="85">
        <v>45314</v>
      </c>
      <c r="F351" s="19" t="s">
        <v>23865</v>
      </c>
      <c r="G351" s="19" t="s">
        <v>23866</v>
      </c>
      <c r="H351" s="19">
        <v>-4</v>
      </c>
      <c r="I351" s="27" t="s">
        <v>23216</v>
      </c>
      <c r="J351" s="19" t="s">
        <v>23217</v>
      </c>
      <c r="K351" s="19" t="s">
        <v>17433</v>
      </c>
      <c r="L351" s="19" t="s">
        <v>17434</v>
      </c>
      <c r="M351" s="19" t="s">
        <v>23293</v>
      </c>
      <c r="N351" s="19"/>
      <c r="O351" s="19" t="s">
        <v>23140</v>
      </c>
    </row>
    <row r="352" spans="1:15" ht="12.75">
      <c r="A352" s="19" t="s">
        <v>24258</v>
      </c>
      <c r="B352" s="19" t="s">
        <v>23294</v>
      </c>
      <c r="C352" s="19" t="s">
        <v>23199</v>
      </c>
      <c r="D352" s="19" t="s">
        <v>17435</v>
      </c>
      <c r="E352" s="85">
        <v>45314</v>
      </c>
      <c r="F352" s="19" t="s">
        <v>23877</v>
      </c>
      <c r="G352" s="19" t="s">
        <v>23878</v>
      </c>
      <c r="H352" s="19">
        <v>-114</v>
      </c>
      <c r="I352" s="27" t="s">
        <v>23220</v>
      </c>
      <c r="J352" s="19" t="s">
        <v>23221</v>
      </c>
      <c r="K352" s="19" t="s">
        <v>17433</v>
      </c>
      <c r="L352" s="19" t="s">
        <v>17434</v>
      </c>
      <c r="M352" s="19" t="s">
        <v>23295</v>
      </c>
      <c r="N352" s="19"/>
      <c r="O352" s="19" t="s">
        <v>23140</v>
      </c>
    </row>
    <row r="353" spans="1:15" ht="12.75">
      <c r="A353" s="19" t="s">
        <v>24259</v>
      </c>
      <c r="B353" s="19" t="s">
        <v>23294</v>
      </c>
      <c r="C353" s="19" t="s">
        <v>23199</v>
      </c>
      <c r="D353" s="19" t="s">
        <v>17435</v>
      </c>
      <c r="E353" s="85">
        <v>45314</v>
      </c>
      <c r="F353" s="19" t="s">
        <v>23868</v>
      </c>
      <c r="G353" s="19" t="s">
        <v>23869</v>
      </c>
      <c r="H353" s="19">
        <v>-214</v>
      </c>
      <c r="I353" s="27" t="s">
        <v>23220</v>
      </c>
      <c r="J353" s="19" t="s">
        <v>23221</v>
      </c>
      <c r="K353" s="19" t="s">
        <v>17433</v>
      </c>
      <c r="L353" s="19" t="s">
        <v>17434</v>
      </c>
      <c r="M353" s="19" t="s">
        <v>23295</v>
      </c>
      <c r="N353" s="19"/>
      <c r="O353" s="19" t="s">
        <v>23140</v>
      </c>
    </row>
    <row r="354" spans="1:15" ht="12.75">
      <c r="A354" s="19" t="s">
        <v>24260</v>
      </c>
      <c r="B354" s="19" t="s">
        <v>23294</v>
      </c>
      <c r="C354" s="19" t="s">
        <v>23199</v>
      </c>
      <c r="D354" s="19" t="s">
        <v>17435</v>
      </c>
      <c r="E354" s="85">
        <v>45314</v>
      </c>
      <c r="F354" s="19" t="s">
        <v>23958</v>
      </c>
      <c r="G354" s="19" t="s">
        <v>23959</v>
      </c>
      <c r="H354" s="19">
        <v>-11</v>
      </c>
      <c r="I354" s="27" t="s">
        <v>23220</v>
      </c>
      <c r="J354" s="19" t="s">
        <v>23221</v>
      </c>
      <c r="K354" s="19" t="s">
        <v>17433</v>
      </c>
      <c r="L354" s="19" t="s">
        <v>17434</v>
      </c>
      <c r="M354" s="19" t="s">
        <v>23295</v>
      </c>
      <c r="N354" s="19"/>
      <c r="O354" s="19" t="s">
        <v>23140</v>
      </c>
    </row>
    <row r="355" spans="1:15" ht="12.75">
      <c r="A355" s="19" t="s">
        <v>24261</v>
      </c>
      <c r="B355" s="19" t="s">
        <v>23294</v>
      </c>
      <c r="C355" s="19" t="s">
        <v>23199</v>
      </c>
      <c r="D355" s="19" t="s">
        <v>17435</v>
      </c>
      <c r="E355" s="85">
        <v>45314</v>
      </c>
      <c r="F355" s="19" t="s">
        <v>23835</v>
      </c>
      <c r="G355" s="19" t="s">
        <v>23836</v>
      </c>
      <c r="H355" s="19">
        <v>-46</v>
      </c>
      <c r="I355" s="27" t="s">
        <v>23220</v>
      </c>
      <c r="J355" s="19" t="s">
        <v>23221</v>
      </c>
      <c r="K355" s="19" t="s">
        <v>17433</v>
      </c>
      <c r="L355" s="19" t="s">
        <v>17434</v>
      </c>
      <c r="M355" s="19" t="s">
        <v>23295</v>
      </c>
      <c r="N355" s="19"/>
      <c r="O355" s="19" t="s">
        <v>23140</v>
      </c>
    </row>
    <row r="356" spans="1:15" ht="12.75">
      <c r="A356" s="19" t="s">
        <v>24262</v>
      </c>
      <c r="B356" s="19" t="s">
        <v>23294</v>
      </c>
      <c r="C356" s="19" t="s">
        <v>23199</v>
      </c>
      <c r="D356" s="19" t="s">
        <v>17435</v>
      </c>
      <c r="E356" s="85">
        <v>45314</v>
      </c>
      <c r="F356" s="19" t="s">
        <v>23838</v>
      </c>
      <c r="G356" s="19" t="s">
        <v>23839</v>
      </c>
      <c r="H356" s="19">
        <v>-3</v>
      </c>
      <c r="I356" s="27" t="s">
        <v>23220</v>
      </c>
      <c r="J356" s="19" t="s">
        <v>23221</v>
      </c>
      <c r="K356" s="19" t="s">
        <v>17433</v>
      </c>
      <c r="L356" s="19" t="s">
        <v>17434</v>
      </c>
      <c r="M356" s="19" t="s">
        <v>23295</v>
      </c>
      <c r="N356" s="19"/>
      <c r="O356" s="19" t="s">
        <v>23140</v>
      </c>
    </row>
    <row r="357" spans="1:15" ht="12.75">
      <c r="A357" s="19" t="s">
        <v>24263</v>
      </c>
      <c r="B357" s="19" t="s">
        <v>23294</v>
      </c>
      <c r="C357" s="19" t="s">
        <v>23199</v>
      </c>
      <c r="D357" s="19" t="s">
        <v>17435</v>
      </c>
      <c r="E357" s="85">
        <v>45314</v>
      </c>
      <c r="F357" s="19" t="s">
        <v>23841</v>
      </c>
      <c r="G357" s="19" t="s">
        <v>23842</v>
      </c>
      <c r="H357" s="19">
        <v>-1</v>
      </c>
      <c r="I357" s="27" t="s">
        <v>23220</v>
      </c>
      <c r="J357" s="19" t="s">
        <v>23221</v>
      </c>
      <c r="K357" s="19" t="s">
        <v>17433</v>
      </c>
      <c r="L357" s="19" t="s">
        <v>17434</v>
      </c>
      <c r="M357" s="19" t="s">
        <v>23295</v>
      </c>
      <c r="N357" s="19"/>
      <c r="O357" s="19" t="s">
        <v>23140</v>
      </c>
    </row>
    <row r="358" spans="1:15" ht="12.75">
      <c r="A358" s="19" t="s">
        <v>24264</v>
      </c>
      <c r="B358" s="19" t="s">
        <v>23296</v>
      </c>
      <c r="C358" s="19" t="s">
        <v>23199</v>
      </c>
      <c r="D358" s="19" t="s">
        <v>17435</v>
      </c>
      <c r="E358" s="85">
        <v>45314</v>
      </c>
      <c r="F358" s="19" t="s">
        <v>23877</v>
      </c>
      <c r="G358" s="19" t="s">
        <v>23878</v>
      </c>
      <c r="H358" s="19">
        <v>-36</v>
      </c>
      <c r="I358" s="27" t="s">
        <v>23220</v>
      </c>
      <c r="J358" s="19" t="s">
        <v>23221</v>
      </c>
      <c r="K358" s="19" t="s">
        <v>17433</v>
      </c>
      <c r="L358" s="19" t="s">
        <v>17434</v>
      </c>
      <c r="M358" s="19" t="s">
        <v>23297</v>
      </c>
      <c r="N358" s="19"/>
      <c r="O358" s="19" t="s">
        <v>23140</v>
      </c>
    </row>
    <row r="359" spans="1:15" ht="12.75">
      <c r="A359" s="19" t="s">
        <v>24265</v>
      </c>
      <c r="B359" s="19" t="s">
        <v>23296</v>
      </c>
      <c r="C359" s="19" t="s">
        <v>23199</v>
      </c>
      <c r="D359" s="19" t="s">
        <v>17435</v>
      </c>
      <c r="E359" s="85">
        <v>45314</v>
      </c>
      <c r="F359" s="19" t="s">
        <v>23868</v>
      </c>
      <c r="G359" s="19" t="s">
        <v>23869</v>
      </c>
      <c r="H359" s="19">
        <v>-76</v>
      </c>
      <c r="I359" s="27" t="s">
        <v>23220</v>
      </c>
      <c r="J359" s="19" t="s">
        <v>23221</v>
      </c>
      <c r="K359" s="19" t="s">
        <v>17433</v>
      </c>
      <c r="L359" s="19" t="s">
        <v>17434</v>
      </c>
      <c r="M359" s="19" t="s">
        <v>23297</v>
      </c>
      <c r="N359" s="19"/>
      <c r="O359" s="19" t="s">
        <v>23140</v>
      </c>
    </row>
    <row r="360" spans="1:15" ht="12.75">
      <c r="A360" s="19" t="s">
        <v>24266</v>
      </c>
      <c r="B360" s="19" t="s">
        <v>23296</v>
      </c>
      <c r="C360" s="19" t="s">
        <v>23199</v>
      </c>
      <c r="D360" s="19" t="s">
        <v>17435</v>
      </c>
      <c r="E360" s="85">
        <v>45314</v>
      </c>
      <c r="F360" s="19" t="s">
        <v>23835</v>
      </c>
      <c r="G360" s="19" t="s">
        <v>23836</v>
      </c>
      <c r="H360" s="19">
        <v>-23</v>
      </c>
      <c r="I360" s="27" t="s">
        <v>23220</v>
      </c>
      <c r="J360" s="19" t="s">
        <v>23221</v>
      </c>
      <c r="K360" s="19" t="s">
        <v>17433</v>
      </c>
      <c r="L360" s="19" t="s">
        <v>17434</v>
      </c>
      <c r="M360" s="19" t="s">
        <v>23297</v>
      </c>
      <c r="N360" s="19"/>
      <c r="O360" s="19" t="s">
        <v>23140</v>
      </c>
    </row>
    <row r="361" spans="1:15" ht="12.75">
      <c r="A361" s="19" t="s">
        <v>24267</v>
      </c>
      <c r="B361" s="19" t="s">
        <v>23296</v>
      </c>
      <c r="C361" s="19" t="s">
        <v>23199</v>
      </c>
      <c r="D361" s="19" t="s">
        <v>17435</v>
      </c>
      <c r="E361" s="85">
        <v>45314</v>
      </c>
      <c r="F361" s="19" t="s">
        <v>23838</v>
      </c>
      <c r="G361" s="19" t="s">
        <v>23839</v>
      </c>
      <c r="H361" s="19">
        <v>-2</v>
      </c>
      <c r="I361" s="27" t="s">
        <v>23220</v>
      </c>
      <c r="J361" s="19" t="s">
        <v>23221</v>
      </c>
      <c r="K361" s="19" t="s">
        <v>17433</v>
      </c>
      <c r="L361" s="19" t="s">
        <v>17434</v>
      </c>
      <c r="M361" s="19" t="s">
        <v>23297</v>
      </c>
      <c r="N361" s="19"/>
      <c r="O361" s="19" t="s">
        <v>23140</v>
      </c>
    </row>
    <row r="362" spans="1:15" ht="12.75">
      <c r="A362" s="19" t="s">
        <v>24268</v>
      </c>
      <c r="B362" s="19" t="s">
        <v>23298</v>
      </c>
      <c r="C362" s="19" t="s">
        <v>23199</v>
      </c>
      <c r="D362" s="19" t="s">
        <v>17435</v>
      </c>
      <c r="E362" s="85">
        <v>45314</v>
      </c>
      <c r="F362" s="19" t="s">
        <v>23935</v>
      </c>
      <c r="G362" s="19" t="s">
        <v>23936</v>
      </c>
      <c r="H362" s="19">
        <v>-28</v>
      </c>
      <c r="I362" s="27" t="s">
        <v>23220</v>
      </c>
      <c r="J362" s="19" t="s">
        <v>23221</v>
      </c>
      <c r="K362" s="19" t="s">
        <v>17433</v>
      </c>
      <c r="L362" s="19" t="s">
        <v>17434</v>
      </c>
      <c r="M362" s="19" t="s">
        <v>23299</v>
      </c>
      <c r="N362" s="19"/>
      <c r="O362" s="19" t="s">
        <v>23140</v>
      </c>
    </row>
    <row r="363" spans="1:15" ht="12.75">
      <c r="A363" s="19" t="s">
        <v>24269</v>
      </c>
      <c r="B363" s="19" t="s">
        <v>23298</v>
      </c>
      <c r="C363" s="19" t="s">
        <v>23199</v>
      </c>
      <c r="D363" s="19" t="s">
        <v>17435</v>
      </c>
      <c r="E363" s="85">
        <v>45314</v>
      </c>
      <c r="F363" s="19" t="s">
        <v>23955</v>
      </c>
      <c r="G363" s="19" t="s">
        <v>23966</v>
      </c>
      <c r="H363" s="19">
        <v>-12</v>
      </c>
      <c r="I363" s="27" t="s">
        <v>23220</v>
      </c>
      <c r="J363" s="19" t="s">
        <v>23221</v>
      </c>
      <c r="K363" s="19" t="s">
        <v>17433</v>
      </c>
      <c r="L363" s="19" t="s">
        <v>17434</v>
      </c>
      <c r="M363" s="19" t="s">
        <v>23299</v>
      </c>
      <c r="N363" s="19"/>
      <c r="O363" s="19" t="s">
        <v>23140</v>
      </c>
    </row>
    <row r="364" spans="1:15" ht="12.75">
      <c r="A364" s="27" t="s">
        <v>24270</v>
      </c>
      <c r="B364" s="19" t="s">
        <v>23298</v>
      </c>
      <c r="C364" s="19" t="s">
        <v>23199</v>
      </c>
      <c r="D364" s="19" t="s">
        <v>17435</v>
      </c>
      <c r="E364" s="85">
        <v>45314</v>
      </c>
      <c r="F364" s="19" t="s">
        <v>23961</v>
      </c>
      <c r="G364" s="19" t="s">
        <v>24083</v>
      </c>
      <c r="H364" s="19">
        <v>-4</v>
      </c>
      <c r="I364" s="27" t="s">
        <v>23220</v>
      </c>
      <c r="J364" s="19" t="s">
        <v>23221</v>
      </c>
      <c r="K364" s="19" t="s">
        <v>17433</v>
      </c>
      <c r="L364" s="19" t="s">
        <v>17434</v>
      </c>
      <c r="M364" s="19" t="s">
        <v>23299</v>
      </c>
      <c r="N364" s="19"/>
      <c r="O364" s="19" t="s">
        <v>23140</v>
      </c>
    </row>
    <row r="365" spans="1:15" ht="12.75">
      <c r="A365" s="19" t="s">
        <v>24271</v>
      </c>
      <c r="B365" s="19" t="s">
        <v>23298</v>
      </c>
      <c r="C365" s="19" t="s">
        <v>23199</v>
      </c>
      <c r="D365" s="19" t="s">
        <v>17435</v>
      </c>
      <c r="E365" s="85">
        <v>45314</v>
      </c>
      <c r="F365" s="19" t="s">
        <v>23865</v>
      </c>
      <c r="G365" s="19" t="s">
        <v>23866</v>
      </c>
      <c r="H365" s="19">
        <v>-44</v>
      </c>
      <c r="I365" s="27" t="s">
        <v>23220</v>
      </c>
      <c r="J365" s="19" t="s">
        <v>23221</v>
      </c>
      <c r="K365" s="19" t="s">
        <v>17433</v>
      </c>
      <c r="L365" s="19" t="s">
        <v>17434</v>
      </c>
      <c r="M365" s="19" t="s">
        <v>23299</v>
      </c>
      <c r="N365" s="19"/>
      <c r="O365" s="19" t="s">
        <v>23140</v>
      </c>
    </row>
    <row r="366" spans="1:15" ht="12.75">
      <c r="A366" s="19" t="s">
        <v>24272</v>
      </c>
      <c r="B366" s="19" t="s">
        <v>23300</v>
      </c>
      <c r="C366" s="19" t="s">
        <v>23199</v>
      </c>
      <c r="D366" s="19" t="s">
        <v>17435</v>
      </c>
      <c r="E366" s="85">
        <v>45314</v>
      </c>
      <c r="F366" s="19" t="s">
        <v>23886</v>
      </c>
      <c r="G366" s="19" t="s">
        <v>23887</v>
      </c>
      <c r="H366" s="19">
        <v>-15</v>
      </c>
      <c r="I366" s="27" t="s">
        <v>23227</v>
      </c>
      <c r="J366" s="19" t="s">
        <v>23228</v>
      </c>
      <c r="K366" s="19" t="s">
        <v>17433</v>
      </c>
      <c r="L366" s="19" t="s">
        <v>17434</v>
      </c>
      <c r="M366" s="19" t="s">
        <v>23301</v>
      </c>
      <c r="N366" s="19"/>
      <c r="O366" s="19" t="s">
        <v>23140</v>
      </c>
    </row>
    <row r="367" spans="1:15" ht="12.75">
      <c r="A367" s="19" t="s">
        <v>24273</v>
      </c>
      <c r="B367" s="19" t="s">
        <v>23300</v>
      </c>
      <c r="C367" s="19" t="s">
        <v>23199</v>
      </c>
      <c r="D367" s="19" t="s">
        <v>17435</v>
      </c>
      <c r="E367" s="85">
        <v>45314</v>
      </c>
      <c r="F367" s="19" t="s">
        <v>23859</v>
      </c>
      <c r="G367" s="19" t="s">
        <v>23860</v>
      </c>
      <c r="H367" s="19">
        <v>-15</v>
      </c>
      <c r="I367" s="27" t="s">
        <v>23227</v>
      </c>
      <c r="J367" s="19" t="s">
        <v>23228</v>
      </c>
      <c r="K367" s="19" t="s">
        <v>17433</v>
      </c>
      <c r="L367" s="19" t="s">
        <v>17434</v>
      </c>
      <c r="M367" s="19" t="s">
        <v>23301</v>
      </c>
      <c r="N367" s="19"/>
      <c r="O367" s="19" t="s">
        <v>23140</v>
      </c>
    </row>
    <row r="368" spans="1:15" ht="12.75">
      <c r="A368" s="19" t="s">
        <v>24274</v>
      </c>
      <c r="B368" s="19" t="s">
        <v>23300</v>
      </c>
      <c r="C368" s="19" t="s">
        <v>23199</v>
      </c>
      <c r="D368" s="19" t="s">
        <v>17435</v>
      </c>
      <c r="E368" s="85">
        <v>45314</v>
      </c>
      <c r="F368" s="19" t="s">
        <v>23895</v>
      </c>
      <c r="G368" s="19" t="s">
        <v>23896</v>
      </c>
      <c r="H368" s="19">
        <v>-80</v>
      </c>
      <c r="I368" s="27" t="s">
        <v>23227</v>
      </c>
      <c r="J368" s="19" t="s">
        <v>23228</v>
      </c>
      <c r="K368" s="19" t="s">
        <v>17433</v>
      </c>
      <c r="L368" s="19" t="s">
        <v>17434</v>
      </c>
      <c r="M368" s="19" t="s">
        <v>23301</v>
      </c>
      <c r="N368" s="19"/>
      <c r="O368" s="19" t="s">
        <v>23140</v>
      </c>
    </row>
    <row r="369" spans="1:15" ht="12.75">
      <c r="A369" s="19" t="s">
        <v>24275</v>
      </c>
      <c r="B369" s="19" t="s">
        <v>23300</v>
      </c>
      <c r="C369" s="19" t="s">
        <v>23199</v>
      </c>
      <c r="D369" s="19" t="s">
        <v>17435</v>
      </c>
      <c r="E369" s="85">
        <v>45314</v>
      </c>
      <c r="F369" s="19" t="s">
        <v>23958</v>
      </c>
      <c r="G369" s="19" t="s">
        <v>23959</v>
      </c>
      <c r="H369" s="19">
        <v>-50</v>
      </c>
      <c r="I369" s="27" t="s">
        <v>23227</v>
      </c>
      <c r="J369" s="19" t="s">
        <v>23228</v>
      </c>
      <c r="K369" s="19" t="s">
        <v>17433</v>
      </c>
      <c r="L369" s="19" t="s">
        <v>17434</v>
      </c>
      <c r="M369" s="19" t="s">
        <v>23301</v>
      </c>
      <c r="N369" s="19"/>
      <c r="O369" s="19" t="s">
        <v>23140</v>
      </c>
    </row>
    <row r="370" spans="1:15" ht="12.75">
      <c r="A370" s="19" t="s">
        <v>24276</v>
      </c>
      <c r="B370" s="19" t="s">
        <v>23300</v>
      </c>
      <c r="C370" s="19" t="s">
        <v>23199</v>
      </c>
      <c r="D370" s="19" t="s">
        <v>17435</v>
      </c>
      <c r="E370" s="85">
        <v>45314</v>
      </c>
      <c r="F370" s="19" t="s">
        <v>23877</v>
      </c>
      <c r="G370" s="19" t="s">
        <v>23878</v>
      </c>
      <c r="H370" s="19">
        <v>-60</v>
      </c>
      <c r="I370" s="27" t="s">
        <v>23227</v>
      </c>
      <c r="J370" s="19" t="s">
        <v>23228</v>
      </c>
      <c r="K370" s="19" t="s">
        <v>17433</v>
      </c>
      <c r="L370" s="19" t="s">
        <v>17434</v>
      </c>
      <c r="M370" s="19" t="s">
        <v>23301</v>
      </c>
      <c r="N370" s="19"/>
      <c r="O370" s="19" t="s">
        <v>23140</v>
      </c>
    </row>
    <row r="371" spans="1:15" ht="12.75">
      <c r="A371" s="19" t="s">
        <v>24277</v>
      </c>
      <c r="B371" s="19" t="s">
        <v>23300</v>
      </c>
      <c r="C371" s="19" t="s">
        <v>23199</v>
      </c>
      <c r="D371" s="19" t="s">
        <v>17435</v>
      </c>
      <c r="E371" s="85">
        <v>45314</v>
      </c>
      <c r="F371" s="19" t="s">
        <v>23932</v>
      </c>
      <c r="G371" s="19" t="s">
        <v>23933</v>
      </c>
      <c r="H371" s="19">
        <v>-160</v>
      </c>
      <c r="I371" s="27" t="s">
        <v>23227</v>
      </c>
      <c r="J371" s="19" t="s">
        <v>23228</v>
      </c>
      <c r="K371" s="19" t="s">
        <v>17433</v>
      </c>
      <c r="L371" s="19" t="s">
        <v>17434</v>
      </c>
      <c r="M371" s="19" t="s">
        <v>23301</v>
      </c>
      <c r="N371" s="19"/>
      <c r="O371" s="19" t="s">
        <v>23140</v>
      </c>
    </row>
    <row r="372" spans="1:15" ht="12.75">
      <c r="A372" s="19" t="s">
        <v>24278</v>
      </c>
      <c r="B372" s="19" t="s">
        <v>23300</v>
      </c>
      <c r="C372" s="19" t="s">
        <v>23199</v>
      </c>
      <c r="D372" s="19" t="s">
        <v>17435</v>
      </c>
      <c r="E372" s="85">
        <v>45314</v>
      </c>
      <c r="F372" s="19" t="s">
        <v>23926</v>
      </c>
      <c r="G372" s="19" t="s">
        <v>23927</v>
      </c>
      <c r="H372" s="19">
        <v>-8</v>
      </c>
      <c r="I372" s="27" t="s">
        <v>23227</v>
      </c>
      <c r="J372" s="19" t="s">
        <v>23228</v>
      </c>
      <c r="K372" s="19" t="s">
        <v>17433</v>
      </c>
      <c r="L372" s="19" t="s">
        <v>17434</v>
      </c>
      <c r="M372" s="19" t="s">
        <v>23301</v>
      </c>
      <c r="N372" s="19"/>
      <c r="O372" s="19" t="s">
        <v>23140</v>
      </c>
    </row>
    <row r="373" spans="1:15" ht="12.75">
      <c r="A373" s="19" t="s">
        <v>24279</v>
      </c>
      <c r="B373" s="19" t="s">
        <v>23300</v>
      </c>
      <c r="C373" s="19" t="s">
        <v>23199</v>
      </c>
      <c r="D373" s="19" t="s">
        <v>17435</v>
      </c>
      <c r="E373" s="85">
        <v>45314</v>
      </c>
      <c r="F373" s="19" t="s">
        <v>23929</v>
      </c>
      <c r="G373" s="19" t="s">
        <v>23930</v>
      </c>
      <c r="H373" s="19">
        <v>-1543</v>
      </c>
      <c r="I373" s="27" t="s">
        <v>23227</v>
      </c>
      <c r="J373" s="19" t="s">
        <v>23228</v>
      </c>
      <c r="K373" s="19" t="s">
        <v>17433</v>
      </c>
      <c r="L373" s="19" t="s">
        <v>17434</v>
      </c>
      <c r="M373" s="19" t="s">
        <v>23301</v>
      </c>
      <c r="N373" s="19"/>
      <c r="O373" s="19" t="s">
        <v>23140</v>
      </c>
    </row>
    <row r="374" spans="1:15" ht="12.75">
      <c r="A374" s="19" t="s">
        <v>24280</v>
      </c>
      <c r="B374" s="19" t="s">
        <v>23302</v>
      </c>
      <c r="C374" s="19" t="s">
        <v>23199</v>
      </c>
      <c r="D374" s="19" t="s">
        <v>17435</v>
      </c>
      <c r="E374" s="85">
        <v>45314</v>
      </c>
      <c r="F374" s="19" t="s">
        <v>23886</v>
      </c>
      <c r="G374" s="19" t="s">
        <v>23887</v>
      </c>
      <c r="H374" s="19">
        <v>-20</v>
      </c>
      <c r="I374" s="27" t="s">
        <v>23227</v>
      </c>
      <c r="J374" s="19" t="s">
        <v>23228</v>
      </c>
      <c r="K374" s="19" t="s">
        <v>17433</v>
      </c>
      <c r="L374" s="19" t="s">
        <v>17434</v>
      </c>
      <c r="M374" s="19" t="s">
        <v>23303</v>
      </c>
      <c r="N374" s="19"/>
      <c r="O374" s="19" t="s">
        <v>23140</v>
      </c>
    </row>
    <row r="375" spans="1:15" ht="12.75">
      <c r="A375" s="19" t="s">
        <v>24281</v>
      </c>
      <c r="B375" s="19" t="s">
        <v>23302</v>
      </c>
      <c r="C375" s="19" t="s">
        <v>23199</v>
      </c>
      <c r="D375" s="19" t="s">
        <v>17435</v>
      </c>
      <c r="E375" s="85">
        <v>45314</v>
      </c>
      <c r="F375" s="19" t="s">
        <v>23859</v>
      </c>
      <c r="G375" s="19" t="s">
        <v>23860</v>
      </c>
      <c r="H375" s="19">
        <v>-20</v>
      </c>
      <c r="I375" s="27" t="s">
        <v>23227</v>
      </c>
      <c r="J375" s="19" t="s">
        <v>23228</v>
      </c>
      <c r="K375" s="19" t="s">
        <v>17433</v>
      </c>
      <c r="L375" s="19" t="s">
        <v>17434</v>
      </c>
      <c r="M375" s="19" t="s">
        <v>23303</v>
      </c>
      <c r="N375" s="19"/>
      <c r="O375" s="19" t="s">
        <v>23140</v>
      </c>
    </row>
    <row r="376" spans="1:15" ht="12.75">
      <c r="A376" s="19" t="s">
        <v>24282</v>
      </c>
      <c r="B376" s="19" t="s">
        <v>23302</v>
      </c>
      <c r="C376" s="19" t="s">
        <v>23199</v>
      </c>
      <c r="D376" s="19" t="s">
        <v>17435</v>
      </c>
      <c r="E376" s="85">
        <v>45314</v>
      </c>
      <c r="F376" s="19" t="s">
        <v>23895</v>
      </c>
      <c r="G376" s="19" t="s">
        <v>23896</v>
      </c>
      <c r="H376" s="19">
        <v>-100</v>
      </c>
      <c r="I376" s="27" t="s">
        <v>23227</v>
      </c>
      <c r="J376" s="19" t="s">
        <v>23228</v>
      </c>
      <c r="K376" s="19" t="s">
        <v>17433</v>
      </c>
      <c r="L376" s="19" t="s">
        <v>17434</v>
      </c>
      <c r="M376" s="19" t="s">
        <v>23303</v>
      </c>
      <c r="N376" s="19"/>
      <c r="O376" s="19" t="s">
        <v>23140</v>
      </c>
    </row>
    <row r="377" spans="1:15" ht="12.75">
      <c r="A377" s="19" t="s">
        <v>24283</v>
      </c>
      <c r="B377" s="19" t="s">
        <v>23302</v>
      </c>
      <c r="C377" s="19" t="s">
        <v>23199</v>
      </c>
      <c r="D377" s="19" t="s">
        <v>17435</v>
      </c>
      <c r="E377" s="85">
        <v>45314</v>
      </c>
      <c r="F377" s="19" t="s">
        <v>23958</v>
      </c>
      <c r="G377" s="19" t="s">
        <v>23959</v>
      </c>
      <c r="H377" s="19">
        <v>-40</v>
      </c>
      <c r="I377" s="27" t="s">
        <v>23227</v>
      </c>
      <c r="J377" s="19" t="s">
        <v>23228</v>
      </c>
      <c r="K377" s="19" t="s">
        <v>17433</v>
      </c>
      <c r="L377" s="19" t="s">
        <v>17434</v>
      </c>
      <c r="M377" s="19" t="s">
        <v>23303</v>
      </c>
      <c r="N377" s="19"/>
      <c r="O377" s="19" t="s">
        <v>23140</v>
      </c>
    </row>
    <row r="378" spans="1:15" ht="12.75">
      <c r="A378" s="19" t="s">
        <v>24284</v>
      </c>
      <c r="B378" s="19" t="s">
        <v>23302</v>
      </c>
      <c r="C378" s="19" t="s">
        <v>23199</v>
      </c>
      <c r="D378" s="19" t="s">
        <v>17435</v>
      </c>
      <c r="E378" s="85">
        <v>45314</v>
      </c>
      <c r="F378" s="19" t="s">
        <v>23877</v>
      </c>
      <c r="G378" s="19" t="s">
        <v>23878</v>
      </c>
      <c r="H378" s="19">
        <v>-65</v>
      </c>
      <c r="I378" s="27" t="s">
        <v>23227</v>
      </c>
      <c r="J378" s="19" t="s">
        <v>23228</v>
      </c>
      <c r="K378" s="19" t="s">
        <v>17433</v>
      </c>
      <c r="L378" s="19" t="s">
        <v>17434</v>
      </c>
      <c r="M378" s="19" t="s">
        <v>23303</v>
      </c>
      <c r="N378" s="19"/>
      <c r="O378" s="19" t="s">
        <v>23140</v>
      </c>
    </row>
    <row r="379" spans="1:15" ht="12.75">
      <c r="A379" s="19" t="s">
        <v>24285</v>
      </c>
      <c r="B379" s="19" t="s">
        <v>23302</v>
      </c>
      <c r="C379" s="19" t="s">
        <v>23199</v>
      </c>
      <c r="D379" s="19" t="s">
        <v>17435</v>
      </c>
      <c r="E379" s="85">
        <v>45314</v>
      </c>
      <c r="F379" s="19" t="s">
        <v>23932</v>
      </c>
      <c r="G379" s="19" t="s">
        <v>23933</v>
      </c>
      <c r="H379" s="19">
        <v>-180</v>
      </c>
      <c r="I379" s="27" t="s">
        <v>23227</v>
      </c>
      <c r="J379" s="19" t="s">
        <v>23228</v>
      </c>
      <c r="K379" s="19" t="s">
        <v>17433</v>
      </c>
      <c r="L379" s="19" t="s">
        <v>17434</v>
      </c>
      <c r="M379" s="19" t="s">
        <v>23303</v>
      </c>
      <c r="N379" s="19"/>
      <c r="O379" s="19" t="s">
        <v>23140</v>
      </c>
    </row>
    <row r="380" spans="1:15" ht="12.75">
      <c r="A380" s="19" t="s">
        <v>24286</v>
      </c>
      <c r="B380" s="19" t="s">
        <v>23302</v>
      </c>
      <c r="C380" s="19" t="s">
        <v>23199</v>
      </c>
      <c r="D380" s="19" t="s">
        <v>17435</v>
      </c>
      <c r="E380" s="85">
        <v>45314</v>
      </c>
      <c r="F380" s="19" t="s">
        <v>23926</v>
      </c>
      <c r="G380" s="19" t="s">
        <v>23927</v>
      </c>
      <c r="H380" s="19">
        <v>-10</v>
      </c>
      <c r="I380" s="27" t="s">
        <v>23227</v>
      </c>
      <c r="J380" s="19" t="s">
        <v>23228</v>
      </c>
      <c r="K380" s="19" t="s">
        <v>17433</v>
      </c>
      <c r="L380" s="19" t="s">
        <v>17434</v>
      </c>
      <c r="M380" s="19" t="s">
        <v>23303</v>
      </c>
      <c r="N380" s="19"/>
      <c r="O380" s="19" t="s">
        <v>23140</v>
      </c>
    </row>
    <row r="381" spans="1:15" ht="12.75">
      <c r="A381" s="19" t="s">
        <v>24287</v>
      </c>
      <c r="B381" s="19" t="s">
        <v>23302</v>
      </c>
      <c r="C381" s="19" t="s">
        <v>23199</v>
      </c>
      <c r="D381" s="19" t="s">
        <v>17435</v>
      </c>
      <c r="E381" s="85">
        <v>45314</v>
      </c>
      <c r="F381" s="19" t="s">
        <v>23929</v>
      </c>
      <c r="G381" s="19" t="s">
        <v>23930</v>
      </c>
      <c r="H381" s="19">
        <v>-2189</v>
      </c>
      <c r="I381" s="27" t="s">
        <v>23227</v>
      </c>
      <c r="J381" s="19" t="s">
        <v>23228</v>
      </c>
      <c r="K381" s="19" t="s">
        <v>17433</v>
      </c>
      <c r="L381" s="19" t="s">
        <v>17434</v>
      </c>
      <c r="M381" s="19" t="s">
        <v>23303</v>
      </c>
      <c r="N381" s="19"/>
      <c r="O381" s="19" t="s">
        <v>23140</v>
      </c>
    </row>
    <row r="382" spans="1:15" ht="12.75">
      <c r="A382" s="19" t="s">
        <v>24288</v>
      </c>
      <c r="B382" s="19" t="s">
        <v>23304</v>
      </c>
      <c r="C382" s="19" t="s">
        <v>23199</v>
      </c>
      <c r="D382" s="19" t="s">
        <v>17435</v>
      </c>
      <c r="E382" s="85">
        <v>45314</v>
      </c>
      <c r="F382" s="19" t="s">
        <v>23886</v>
      </c>
      <c r="G382" s="19" t="s">
        <v>23887</v>
      </c>
      <c r="H382" s="19">
        <v>-15</v>
      </c>
      <c r="I382" s="27" t="s">
        <v>23227</v>
      </c>
      <c r="J382" s="19" t="s">
        <v>23228</v>
      </c>
      <c r="K382" s="19" t="s">
        <v>17433</v>
      </c>
      <c r="L382" s="19" t="s">
        <v>17434</v>
      </c>
      <c r="M382" s="19" t="s">
        <v>23305</v>
      </c>
      <c r="N382" s="19"/>
      <c r="O382" s="19" t="s">
        <v>23140</v>
      </c>
    </row>
    <row r="383" spans="1:15" ht="12.75">
      <c r="A383" s="19" t="s">
        <v>24289</v>
      </c>
      <c r="B383" s="19" t="s">
        <v>23304</v>
      </c>
      <c r="C383" s="19" t="s">
        <v>23199</v>
      </c>
      <c r="D383" s="19" t="s">
        <v>17435</v>
      </c>
      <c r="E383" s="85">
        <v>45314</v>
      </c>
      <c r="F383" s="19" t="s">
        <v>23859</v>
      </c>
      <c r="G383" s="19" t="s">
        <v>23860</v>
      </c>
      <c r="H383" s="19">
        <v>-15</v>
      </c>
      <c r="I383" s="27" t="s">
        <v>23227</v>
      </c>
      <c r="J383" s="19" t="s">
        <v>23228</v>
      </c>
      <c r="K383" s="19" t="s">
        <v>17433</v>
      </c>
      <c r="L383" s="19" t="s">
        <v>17434</v>
      </c>
      <c r="M383" s="19" t="s">
        <v>23305</v>
      </c>
      <c r="N383" s="19"/>
      <c r="O383" s="19" t="s">
        <v>23140</v>
      </c>
    </row>
    <row r="384" spans="1:15" ht="12.75">
      <c r="A384" s="27" t="s">
        <v>24290</v>
      </c>
      <c r="B384" s="19" t="s">
        <v>23304</v>
      </c>
      <c r="C384" s="19" t="s">
        <v>23199</v>
      </c>
      <c r="D384" s="19" t="s">
        <v>17435</v>
      </c>
      <c r="E384" s="85">
        <v>45314</v>
      </c>
      <c r="F384" s="19" t="s">
        <v>23895</v>
      </c>
      <c r="G384" s="19" t="s">
        <v>23896</v>
      </c>
      <c r="H384" s="19">
        <v>-100</v>
      </c>
      <c r="I384" s="27" t="s">
        <v>23227</v>
      </c>
      <c r="J384" s="19" t="s">
        <v>23228</v>
      </c>
      <c r="K384" s="19" t="s">
        <v>17433</v>
      </c>
      <c r="L384" s="19" t="s">
        <v>17434</v>
      </c>
      <c r="M384" s="19" t="s">
        <v>23305</v>
      </c>
      <c r="N384" s="19"/>
      <c r="O384" s="19" t="s">
        <v>23140</v>
      </c>
    </row>
    <row r="385" spans="1:15" ht="12.75">
      <c r="A385" s="19" t="s">
        <v>24291</v>
      </c>
      <c r="B385" s="19" t="s">
        <v>23304</v>
      </c>
      <c r="C385" s="19" t="s">
        <v>23199</v>
      </c>
      <c r="D385" s="19" t="s">
        <v>17435</v>
      </c>
      <c r="E385" s="85">
        <v>45314</v>
      </c>
      <c r="F385" s="19" t="s">
        <v>23958</v>
      </c>
      <c r="G385" s="19" t="s">
        <v>23959</v>
      </c>
      <c r="H385" s="19">
        <v>-60</v>
      </c>
      <c r="I385" s="27" t="s">
        <v>23227</v>
      </c>
      <c r="J385" s="19" t="s">
        <v>23228</v>
      </c>
      <c r="K385" s="19" t="s">
        <v>17433</v>
      </c>
      <c r="L385" s="19" t="s">
        <v>17434</v>
      </c>
      <c r="M385" s="19" t="s">
        <v>23305</v>
      </c>
      <c r="N385" s="19"/>
      <c r="O385" s="19" t="s">
        <v>23140</v>
      </c>
    </row>
    <row r="386" spans="1:15" ht="12.75">
      <c r="A386" s="19" t="s">
        <v>24292</v>
      </c>
      <c r="B386" s="19" t="s">
        <v>23304</v>
      </c>
      <c r="C386" s="19" t="s">
        <v>23199</v>
      </c>
      <c r="D386" s="19" t="s">
        <v>17435</v>
      </c>
      <c r="E386" s="85">
        <v>45314</v>
      </c>
      <c r="F386" s="19" t="s">
        <v>23877</v>
      </c>
      <c r="G386" s="19" t="s">
        <v>23878</v>
      </c>
      <c r="H386" s="19">
        <v>-55</v>
      </c>
      <c r="I386" s="27" t="s">
        <v>23227</v>
      </c>
      <c r="J386" s="19" t="s">
        <v>23228</v>
      </c>
      <c r="K386" s="19" t="s">
        <v>17433</v>
      </c>
      <c r="L386" s="19" t="s">
        <v>17434</v>
      </c>
      <c r="M386" s="19" t="s">
        <v>23305</v>
      </c>
      <c r="N386" s="19"/>
      <c r="O386" s="19" t="s">
        <v>23140</v>
      </c>
    </row>
    <row r="387" spans="1:15" ht="12.75">
      <c r="A387" s="19" t="s">
        <v>24293</v>
      </c>
      <c r="B387" s="19" t="s">
        <v>23304</v>
      </c>
      <c r="C387" s="19" t="s">
        <v>23199</v>
      </c>
      <c r="D387" s="19" t="s">
        <v>17435</v>
      </c>
      <c r="E387" s="85">
        <v>45314</v>
      </c>
      <c r="F387" s="19" t="s">
        <v>23932</v>
      </c>
      <c r="G387" s="19" t="s">
        <v>23933</v>
      </c>
      <c r="H387" s="19">
        <v>-110</v>
      </c>
      <c r="I387" s="27" t="s">
        <v>23227</v>
      </c>
      <c r="J387" s="19" t="s">
        <v>23228</v>
      </c>
      <c r="K387" s="19" t="s">
        <v>17433</v>
      </c>
      <c r="L387" s="19" t="s">
        <v>17434</v>
      </c>
      <c r="M387" s="19" t="s">
        <v>23305</v>
      </c>
      <c r="N387" s="19"/>
      <c r="O387" s="19" t="s">
        <v>23140</v>
      </c>
    </row>
    <row r="388" spans="1:15" ht="12.75">
      <c r="A388" s="19" t="s">
        <v>24294</v>
      </c>
      <c r="B388" s="19" t="s">
        <v>23304</v>
      </c>
      <c r="C388" s="19" t="s">
        <v>23199</v>
      </c>
      <c r="D388" s="19" t="s">
        <v>17435</v>
      </c>
      <c r="E388" s="85">
        <v>45314</v>
      </c>
      <c r="F388" s="19" t="s">
        <v>23926</v>
      </c>
      <c r="G388" s="19" t="s">
        <v>23927</v>
      </c>
      <c r="H388" s="19">
        <v>-6</v>
      </c>
      <c r="I388" s="27" t="s">
        <v>23227</v>
      </c>
      <c r="J388" s="19" t="s">
        <v>23228</v>
      </c>
      <c r="K388" s="19" t="s">
        <v>17433</v>
      </c>
      <c r="L388" s="19" t="s">
        <v>17434</v>
      </c>
      <c r="M388" s="19" t="s">
        <v>23305</v>
      </c>
      <c r="N388" s="19"/>
      <c r="O388" s="19" t="s">
        <v>23140</v>
      </c>
    </row>
    <row r="389" spans="1:15" ht="12.75">
      <c r="A389" s="19" t="s">
        <v>24295</v>
      </c>
      <c r="B389" s="19" t="s">
        <v>23304</v>
      </c>
      <c r="C389" s="19" t="s">
        <v>23199</v>
      </c>
      <c r="D389" s="19" t="s">
        <v>17435</v>
      </c>
      <c r="E389" s="85">
        <v>45314</v>
      </c>
      <c r="F389" s="19" t="s">
        <v>23929</v>
      </c>
      <c r="G389" s="19" t="s">
        <v>23930</v>
      </c>
      <c r="H389" s="19">
        <v>-2129</v>
      </c>
      <c r="I389" s="27" t="s">
        <v>23227</v>
      </c>
      <c r="J389" s="19" t="s">
        <v>23228</v>
      </c>
      <c r="K389" s="19" t="s">
        <v>17433</v>
      </c>
      <c r="L389" s="19" t="s">
        <v>17434</v>
      </c>
      <c r="M389" s="19" t="s">
        <v>23305</v>
      </c>
      <c r="N389" s="19"/>
      <c r="O389" s="19" t="s">
        <v>23140</v>
      </c>
    </row>
    <row r="390" spans="1:15" ht="12.75">
      <c r="A390" s="19" t="s">
        <v>24296</v>
      </c>
      <c r="B390" s="19" t="s">
        <v>23306</v>
      </c>
      <c r="C390" s="19" t="s">
        <v>23199</v>
      </c>
      <c r="D390" s="19" t="s">
        <v>17435</v>
      </c>
      <c r="E390" s="85">
        <v>45314</v>
      </c>
      <c r="F390" s="19" t="s">
        <v>23835</v>
      </c>
      <c r="G390" s="19" t="s">
        <v>23836</v>
      </c>
      <c r="H390" s="19">
        <v>-2</v>
      </c>
      <c r="I390" s="27" t="s">
        <v>23216</v>
      </c>
      <c r="J390" s="19" t="s">
        <v>23217</v>
      </c>
      <c r="K390" s="19" t="s">
        <v>17433</v>
      </c>
      <c r="L390" s="19" t="s">
        <v>17434</v>
      </c>
      <c r="M390" s="19"/>
      <c r="N390" s="19"/>
      <c r="O390" s="19" t="s">
        <v>23140</v>
      </c>
    </row>
    <row r="391" spans="1:15" ht="12.75">
      <c r="A391" s="27" t="s">
        <v>24297</v>
      </c>
      <c r="B391" s="19" t="s">
        <v>23306</v>
      </c>
      <c r="C391" s="19" t="s">
        <v>23199</v>
      </c>
      <c r="D391" s="19" t="s">
        <v>17435</v>
      </c>
      <c r="E391" s="85">
        <v>45314</v>
      </c>
      <c r="F391" s="19" t="s">
        <v>23865</v>
      </c>
      <c r="G391" s="19" t="s">
        <v>23866</v>
      </c>
      <c r="H391" s="19">
        <v>-2</v>
      </c>
      <c r="I391" s="27" t="s">
        <v>23216</v>
      </c>
      <c r="J391" s="19" t="s">
        <v>23217</v>
      </c>
      <c r="K391" s="19" t="s">
        <v>17433</v>
      </c>
      <c r="L391" s="19" t="s">
        <v>17434</v>
      </c>
      <c r="M391" s="19"/>
      <c r="N391" s="19"/>
      <c r="O391" s="19" t="s">
        <v>23140</v>
      </c>
    </row>
    <row r="392" spans="1:15" ht="12.75">
      <c r="A392" s="19" t="s">
        <v>24298</v>
      </c>
      <c r="B392" s="19" t="s">
        <v>23306</v>
      </c>
      <c r="C392" s="19" t="s">
        <v>23199</v>
      </c>
      <c r="D392" s="19" t="s">
        <v>17435</v>
      </c>
      <c r="E392" s="85">
        <v>45314</v>
      </c>
      <c r="F392" s="19" t="s">
        <v>23935</v>
      </c>
      <c r="G392" s="19" t="s">
        <v>23936</v>
      </c>
      <c r="H392" s="19">
        <v>-1</v>
      </c>
      <c r="I392" s="27" t="s">
        <v>23216</v>
      </c>
      <c r="J392" s="19" t="s">
        <v>23217</v>
      </c>
      <c r="K392" s="19" t="s">
        <v>17433</v>
      </c>
      <c r="L392" s="19" t="s">
        <v>17434</v>
      </c>
      <c r="M392" s="19"/>
      <c r="N392" s="19"/>
      <c r="O392" s="19" t="s">
        <v>23140</v>
      </c>
    </row>
    <row r="393" spans="1:15" ht="12.75">
      <c r="A393" s="19" t="s">
        <v>24299</v>
      </c>
      <c r="B393" s="19" t="s">
        <v>23306</v>
      </c>
      <c r="C393" s="19" t="s">
        <v>23199</v>
      </c>
      <c r="D393" s="19" t="s">
        <v>17435</v>
      </c>
      <c r="E393" s="85">
        <v>45314</v>
      </c>
      <c r="F393" s="19" t="s">
        <v>23955</v>
      </c>
      <c r="G393" s="19" t="s">
        <v>23966</v>
      </c>
      <c r="H393" s="19">
        <v>-1</v>
      </c>
      <c r="I393" s="27" t="s">
        <v>23216</v>
      </c>
      <c r="J393" s="19" t="s">
        <v>23217</v>
      </c>
      <c r="K393" s="19" t="s">
        <v>17433</v>
      </c>
      <c r="L393" s="19" t="s">
        <v>17434</v>
      </c>
      <c r="M393" s="19"/>
      <c r="N393" s="19"/>
      <c r="O393" s="19" t="s">
        <v>23140</v>
      </c>
    </row>
    <row r="394" spans="1:15" ht="12.75">
      <c r="A394" s="19" t="s">
        <v>24300</v>
      </c>
      <c r="B394" s="19" t="s">
        <v>23306</v>
      </c>
      <c r="C394" s="19" t="s">
        <v>23199</v>
      </c>
      <c r="D394" s="19" t="s">
        <v>17435</v>
      </c>
      <c r="E394" s="85">
        <v>45314</v>
      </c>
      <c r="F394" s="19" t="s">
        <v>23868</v>
      </c>
      <c r="G394" s="19" t="s">
        <v>23869</v>
      </c>
      <c r="H394" s="19">
        <v>-11</v>
      </c>
      <c r="I394" s="27" t="s">
        <v>23216</v>
      </c>
      <c r="J394" s="19" t="s">
        <v>23217</v>
      </c>
      <c r="K394" s="19" t="s">
        <v>17433</v>
      </c>
      <c r="L394" s="19" t="s">
        <v>17434</v>
      </c>
      <c r="M394" s="19"/>
      <c r="N394" s="19"/>
      <c r="O394" s="19" t="s">
        <v>23140</v>
      </c>
    </row>
    <row r="395" spans="1:15" ht="12.75">
      <c r="A395" s="19" t="s">
        <v>24301</v>
      </c>
      <c r="B395" s="19" t="s">
        <v>23306</v>
      </c>
      <c r="C395" s="19" t="s">
        <v>23199</v>
      </c>
      <c r="D395" s="19" t="s">
        <v>17435</v>
      </c>
      <c r="E395" s="85">
        <v>45314</v>
      </c>
      <c r="F395" s="19" t="s">
        <v>23877</v>
      </c>
      <c r="G395" s="19" t="s">
        <v>23878</v>
      </c>
      <c r="H395" s="19">
        <v>-6</v>
      </c>
      <c r="I395" s="27" t="s">
        <v>23216</v>
      </c>
      <c r="J395" s="19" t="s">
        <v>23217</v>
      </c>
      <c r="K395" s="19" t="s">
        <v>17433</v>
      </c>
      <c r="L395" s="19" t="s">
        <v>17434</v>
      </c>
      <c r="M395" s="19"/>
      <c r="N395" s="19"/>
      <c r="O395" s="19" t="s">
        <v>23140</v>
      </c>
    </row>
    <row r="396" spans="1:15" ht="12.75">
      <c r="A396" s="19" t="s">
        <v>24302</v>
      </c>
      <c r="B396" s="19" t="s">
        <v>23277</v>
      </c>
      <c r="C396" s="19" t="s">
        <v>23199</v>
      </c>
      <c r="D396" s="19" t="s">
        <v>17435</v>
      </c>
      <c r="E396" s="85">
        <v>45313</v>
      </c>
      <c r="F396" s="19" t="s">
        <v>23868</v>
      </c>
      <c r="G396" s="19" t="s">
        <v>23869</v>
      </c>
      <c r="H396" s="19">
        <v>-44</v>
      </c>
      <c r="I396" s="27" t="s">
        <v>23216</v>
      </c>
      <c r="J396" s="19" t="s">
        <v>23217</v>
      </c>
      <c r="K396" s="19" t="s">
        <v>17433</v>
      </c>
      <c r="L396" s="19" t="s">
        <v>17434</v>
      </c>
      <c r="M396" s="19" t="s">
        <v>23278</v>
      </c>
      <c r="N396" s="19"/>
      <c r="O396" s="19" t="s">
        <v>23140</v>
      </c>
    </row>
    <row r="397" spans="1:15" ht="12.75">
      <c r="A397" s="19" t="s">
        <v>24303</v>
      </c>
      <c r="B397" s="19" t="s">
        <v>23307</v>
      </c>
      <c r="C397" s="19" t="s">
        <v>23199</v>
      </c>
      <c r="D397" s="19" t="s">
        <v>17435</v>
      </c>
      <c r="E397" s="85">
        <v>45314</v>
      </c>
      <c r="F397" s="19" t="s">
        <v>23932</v>
      </c>
      <c r="G397" s="19" t="s">
        <v>23933</v>
      </c>
      <c r="H397" s="19">
        <v>-50</v>
      </c>
      <c r="I397" s="27" t="s">
        <v>16489</v>
      </c>
      <c r="J397" s="19" t="s">
        <v>23235</v>
      </c>
      <c r="K397" s="19" t="s">
        <v>17433</v>
      </c>
      <c r="L397" s="19" t="s">
        <v>17434</v>
      </c>
      <c r="M397" s="19"/>
      <c r="N397" s="19"/>
      <c r="O397" s="19" t="s">
        <v>23140</v>
      </c>
    </row>
    <row r="398" spans="1:15" ht="12.75">
      <c r="A398" s="19" t="s">
        <v>24304</v>
      </c>
      <c r="B398" s="19" t="s">
        <v>23307</v>
      </c>
      <c r="C398" s="19" t="s">
        <v>23199</v>
      </c>
      <c r="D398" s="19" t="s">
        <v>17435</v>
      </c>
      <c r="E398" s="85">
        <v>45314</v>
      </c>
      <c r="F398" s="19" t="s">
        <v>23926</v>
      </c>
      <c r="G398" s="19" t="s">
        <v>23927</v>
      </c>
      <c r="H398" s="19">
        <v>-2</v>
      </c>
      <c r="I398" s="27" t="s">
        <v>16489</v>
      </c>
      <c r="J398" s="19" t="s">
        <v>23235</v>
      </c>
      <c r="K398" s="19" t="s">
        <v>17433</v>
      </c>
      <c r="L398" s="19" t="s">
        <v>17434</v>
      </c>
      <c r="M398" s="19"/>
      <c r="N398" s="19"/>
      <c r="O398" s="19" t="s">
        <v>23140</v>
      </c>
    </row>
    <row r="399" spans="1:15" ht="12.75">
      <c r="A399" s="19" t="s">
        <v>24305</v>
      </c>
      <c r="B399" s="19" t="s">
        <v>23307</v>
      </c>
      <c r="C399" s="19" t="s">
        <v>23199</v>
      </c>
      <c r="D399" s="19" t="s">
        <v>17435</v>
      </c>
      <c r="E399" s="85">
        <v>45314</v>
      </c>
      <c r="F399" s="19" t="s">
        <v>23871</v>
      </c>
      <c r="G399" s="19" t="s">
        <v>23872</v>
      </c>
      <c r="H399" s="19">
        <v>-3</v>
      </c>
      <c r="I399" s="27" t="s">
        <v>16489</v>
      </c>
      <c r="J399" s="19" t="s">
        <v>23235</v>
      </c>
      <c r="K399" s="19" t="s">
        <v>17433</v>
      </c>
      <c r="L399" s="19" t="s">
        <v>17434</v>
      </c>
      <c r="M399" s="19"/>
      <c r="N399" s="19"/>
      <c r="O399" s="19" t="s">
        <v>23140</v>
      </c>
    </row>
    <row r="400" spans="1:15" ht="12.75">
      <c r="A400" s="19" t="s">
        <v>24306</v>
      </c>
      <c r="B400" s="19" t="s">
        <v>23307</v>
      </c>
      <c r="C400" s="19" t="s">
        <v>23199</v>
      </c>
      <c r="D400" s="19" t="s">
        <v>17435</v>
      </c>
      <c r="E400" s="85">
        <v>45314</v>
      </c>
      <c r="F400" s="19" t="s">
        <v>23877</v>
      </c>
      <c r="G400" s="19" t="s">
        <v>23878</v>
      </c>
      <c r="H400" s="19">
        <v>-9</v>
      </c>
      <c r="I400" s="27" t="s">
        <v>16489</v>
      </c>
      <c r="J400" s="19" t="s">
        <v>23235</v>
      </c>
      <c r="K400" s="19" t="s">
        <v>17433</v>
      </c>
      <c r="L400" s="19" t="s">
        <v>17434</v>
      </c>
      <c r="M400" s="19"/>
      <c r="N400" s="19"/>
      <c r="O400" s="19" t="s">
        <v>23140</v>
      </c>
    </row>
    <row r="401" spans="1:15" ht="12.75">
      <c r="A401" s="19" t="s">
        <v>24307</v>
      </c>
      <c r="B401" s="19" t="s">
        <v>23307</v>
      </c>
      <c r="C401" s="19" t="s">
        <v>23199</v>
      </c>
      <c r="D401" s="19" t="s">
        <v>17435</v>
      </c>
      <c r="E401" s="85">
        <v>45314</v>
      </c>
      <c r="F401" s="19" t="s">
        <v>24074</v>
      </c>
      <c r="G401" s="19" t="s">
        <v>24075</v>
      </c>
      <c r="H401" s="19">
        <v>-1</v>
      </c>
      <c r="I401" s="27" t="s">
        <v>16489</v>
      </c>
      <c r="J401" s="19" t="s">
        <v>23235</v>
      </c>
      <c r="K401" s="19" t="s">
        <v>17433</v>
      </c>
      <c r="L401" s="19" t="s">
        <v>17434</v>
      </c>
      <c r="M401" s="19"/>
      <c r="N401" s="19"/>
      <c r="O401" s="19" t="s">
        <v>23140</v>
      </c>
    </row>
    <row r="402" spans="1:15" ht="12.75">
      <c r="A402" s="19" t="s">
        <v>24308</v>
      </c>
      <c r="B402" s="19" t="s">
        <v>23308</v>
      </c>
      <c r="C402" s="19"/>
      <c r="D402" s="19" t="s">
        <v>17440</v>
      </c>
      <c r="E402" s="85">
        <v>45314</v>
      </c>
      <c r="F402" s="19" t="s">
        <v>23935</v>
      </c>
      <c r="G402" s="19" t="s">
        <v>23936</v>
      </c>
      <c r="H402" s="19">
        <v>-30</v>
      </c>
      <c r="I402" s="27" t="s">
        <v>23200</v>
      </c>
      <c r="J402" s="19" t="s">
        <v>23201</v>
      </c>
      <c r="K402" s="19" t="s">
        <v>17438</v>
      </c>
      <c r="L402" s="19" t="s">
        <v>17439</v>
      </c>
      <c r="M402" s="19"/>
      <c r="N402" s="19"/>
      <c r="O402" s="19" t="s">
        <v>23140</v>
      </c>
    </row>
    <row r="403" spans="1:15" ht="12.75">
      <c r="A403" s="19" t="s">
        <v>24309</v>
      </c>
      <c r="B403" s="19" t="s">
        <v>23308</v>
      </c>
      <c r="C403" s="19"/>
      <c r="D403" s="19" t="s">
        <v>17440</v>
      </c>
      <c r="E403" s="85">
        <v>45314</v>
      </c>
      <c r="F403" s="19" t="s">
        <v>23935</v>
      </c>
      <c r="G403" s="19" t="s">
        <v>23936</v>
      </c>
      <c r="H403" s="19">
        <v>30</v>
      </c>
      <c r="I403" s="27" t="s">
        <v>23216</v>
      </c>
      <c r="J403" s="19" t="s">
        <v>23217</v>
      </c>
      <c r="K403" s="19" t="s">
        <v>17438</v>
      </c>
      <c r="L403" s="19" t="s">
        <v>17439</v>
      </c>
      <c r="M403" s="19"/>
      <c r="N403" s="19" t="s">
        <v>17447</v>
      </c>
      <c r="O403" s="19" t="s">
        <v>23140</v>
      </c>
    </row>
    <row r="404" spans="1:15" ht="12.75">
      <c r="A404" s="19" t="s">
        <v>24310</v>
      </c>
      <c r="B404" s="19" t="s">
        <v>23308</v>
      </c>
      <c r="C404" s="19"/>
      <c r="D404" s="19" t="s">
        <v>17440</v>
      </c>
      <c r="E404" s="85">
        <v>45314</v>
      </c>
      <c r="F404" s="19" t="s">
        <v>23955</v>
      </c>
      <c r="G404" s="19" t="s">
        <v>23966</v>
      </c>
      <c r="H404" s="19">
        <v>-14</v>
      </c>
      <c r="I404" s="27" t="s">
        <v>23200</v>
      </c>
      <c r="J404" s="19" t="s">
        <v>23201</v>
      </c>
      <c r="K404" s="19" t="s">
        <v>17438</v>
      </c>
      <c r="L404" s="19" t="s">
        <v>17439</v>
      </c>
      <c r="M404" s="19"/>
      <c r="N404" s="19"/>
      <c r="O404" s="19" t="s">
        <v>23140</v>
      </c>
    </row>
    <row r="405" spans="1:15" ht="12.75">
      <c r="A405" s="19" t="s">
        <v>24311</v>
      </c>
      <c r="B405" s="19" t="s">
        <v>23308</v>
      </c>
      <c r="C405" s="19"/>
      <c r="D405" s="19" t="s">
        <v>17440</v>
      </c>
      <c r="E405" s="85">
        <v>45314</v>
      </c>
      <c r="F405" s="19" t="s">
        <v>23955</v>
      </c>
      <c r="G405" s="19" t="s">
        <v>23966</v>
      </c>
      <c r="H405" s="19">
        <v>14</v>
      </c>
      <c r="I405" s="27" t="s">
        <v>23216</v>
      </c>
      <c r="J405" s="19" t="s">
        <v>23217</v>
      </c>
      <c r="K405" s="19" t="s">
        <v>17438</v>
      </c>
      <c r="L405" s="19" t="s">
        <v>17439</v>
      </c>
      <c r="M405" s="19"/>
      <c r="N405" s="19" t="s">
        <v>17447</v>
      </c>
      <c r="O405" s="19" t="s">
        <v>23140</v>
      </c>
    </row>
    <row r="406" spans="1:15" ht="12.75">
      <c r="A406" s="19" t="s">
        <v>24312</v>
      </c>
      <c r="B406" s="19" t="s">
        <v>23308</v>
      </c>
      <c r="C406" s="19"/>
      <c r="D406" s="19" t="s">
        <v>17440</v>
      </c>
      <c r="E406" s="85">
        <v>45314</v>
      </c>
      <c r="F406" s="19" t="s">
        <v>23961</v>
      </c>
      <c r="G406" s="19" t="s">
        <v>24083</v>
      </c>
      <c r="H406" s="19">
        <v>-11</v>
      </c>
      <c r="I406" s="27" t="s">
        <v>23200</v>
      </c>
      <c r="J406" s="19" t="s">
        <v>23201</v>
      </c>
      <c r="K406" s="19" t="s">
        <v>17438</v>
      </c>
      <c r="L406" s="19" t="s">
        <v>17439</v>
      </c>
      <c r="M406" s="19"/>
      <c r="N406" s="19"/>
      <c r="O406" s="19" t="s">
        <v>23140</v>
      </c>
    </row>
    <row r="407" spans="1:15" ht="12.75">
      <c r="A407" s="19" t="s">
        <v>24313</v>
      </c>
      <c r="B407" s="19" t="s">
        <v>23308</v>
      </c>
      <c r="C407" s="19"/>
      <c r="D407" s="19" t="s">
        <v>17440</v>
      </c>
      <c r="E407" s="85">
        <v>45314</v>
      </c>
      <c r="F407" s="19" t="s">
        <v>23961</v>
      </c>
      <c r="G407" s="19" t="s">
        <v>24083</v>
      </c>
      <c r="H407" s="19">
        <v>11</v>
      </c>
      <c r="I407" s="27" t="s">
        <v>23216</v>
      </c>
      <c r="J407" s="19" t="s">
        <v>23217</v>
      </c>
      <c r="K407" s="19" t="s">
        <v>17438</v>
      </c>
      <c r="L407" s="19" t="s">
        <v>17439</v>
      </c>
      <c r="M407" s="19"/>
      <c r="N407" s="19" t="s">
        <v>17447</v>
      </c>
      <c r="O407" s="19" t="s">
        <v>23140</v>
      </c>
    </row>
    <row r="408" spans="1:15" ht="12.75">
      <c r="A408" s="19" t="s">
        <v>24314</v>
      </c>
      <c r="B408" s="19" t="s">
        <v>23308</v>
      </c>
      <c r="C408" s="19"/>
      <c r="D408" s="19" t="s">
        <v>17440</v>
      </c>
      <c r="E408" s="85">
        <v>45314</v>
      </c>
      <c r="F408" s="19" t="s">
        <v>23865</v>
      </c>
      <c r="G408" s="19" t="s">
        <v>23866</v>
      </c>
      <c r="H408" s="19">
        <v>-54</v>
      </c>
      <c r="I408" s="27" t="s">
        <v>23200</v>
      </c>
      <c r="J408" s="19" t="s">
        <v>23201</v>
      </c>
      <c r="K408" s="19" t="s">
        <v>17438</v>
      </c>
      <c r="L408" s="19" t="s">
        <v>17439</v>
      </c>
      <c r="M408" s="19"/>
      <c r="N408" s="19"/>
      <c r="O408" s="19" t="s">
        <v>23140</v>
      </c>
    </row>
    <row r="409" spans="1:15" ht="12.75">
      <c r="A409" s="19" t="s">
        <v>24315</v>
      </c>
      <c r="B409" s="19" t="s">
        <v>23308</v>
      </c>
      <c r="C409" s="19"/>
      <c r="D409" s="19" t="s">
        <v>17440</v>
      </c>
      <c r="E409" s="85">
        <v>45314</v>
      </c>
      <c r="F409" s="19" t="s">
        <v>23865</v>
      </c>
      <c r="G409" s="19" t="s">
        <v>23866</v>
      </c>
      <c r="H409" s="19">
        <v>54</v>
      </c>
      <c r="I409" s="27" t="s">
        <v>23216</v>
      </c>
      <c r="J409" s="19" t="s">
        <v>23217</v>
      </c>
      <c r="K409" s="19" t="s">
        <v>17438</v>
      </c>
      <c r="L409" s="19" t="s">
        <v>17439</v>
      </c>
      <c r="M409" s="19"/>
      <c r="N409" s="19" t="s">
        <v>17447</v>
      </c>
      <c r="O409" s="19" t="s">
        <v>23140</v>
      </c>
    </row>
    <row r="410" spans="1:15" ht="12.75">
      <c r="A410" s="19" t="s">
        <v>24316</v>
      </c>
      <c r="B410" s="19" t="s">
        <v>23308</v>
      </c>
      <c r="C410" s="19"/>
      <c r="D410" s="19" t="s">
        <v>17440</v>
      </c>
      <c r="E410" s="85">
        <v>45314</v>
      </c>
      <c r="F410" s="19" t="s">
        <v>23835</v>
      </c>
      <c r="G410" s="19" t="s">
        <v>23836</v>
      </c>
      <c r="H410" s="19">
        <v>-39</v>
      </c>
      <c r="I410" s="27" t="s">
        <v>23200</v>
      </c>
      <c r="J410" s="19" t="s">
        <v>23201</v>
      </c>
      <c r="K410" s="19" t="s">
        <v>17438</v>
      </c>
      <c r="L410" s="19" t="s">
        <v>17439</v>
      </c>
      <c r="M410" s="19"/>
      <c r="N410" s="19"/>
      <c r="O410" s="19" t="s">
        <v>23140</v>
      </c>
    </row>
    <row r="411" spans="1:15" ht="12.75">
      <c r="A411" s="19" t="s">
        <v>24317</v>
      </c>
      <c r="B411" s="19" t="s">
        <v>23308</v>
      </c>
      <c r="C411" s="19"/>
      <c r="D411" s="19" t="s">
        <v>17440</v>
      </c>
      <c r="E411" s="85">
        <v>45314</v>
      </c>
      <c r="F411" s="19" t="s">
        <v>23835</v>
      </c>
      <c r="G411" s="19" t="s">
        <v>23836</v>
      </c>
      <c r="H411" s="19">
        <v>39</v>
      </c>
      <c r="I411" s="27" t="s">
        <v>23216</v>
      </c>
      <c r="J411" s="19" t="s">
        <v>23217</v>
      </c>
      <c r="K411" s="19" t="s">
        <v>17438</v>
      </c>
      <c r="L411" s="19" t="s">
        <v>17439</v>
      </c>
      <c r="M411" s="19"/>
      <c r="N411" s="19" t="s">
        <v>17447</v>
      </c>
      <c r="O411" s="19" t="s">
        <v>23140</v>
      </c>
    </row>
    <row r="412" spans="1:15" ht="12.75">
      <c r="A412" s="27" t="s">
        <v>24318</v>
      </c>
      <c r="B412" s="19" t="s">
        <v>23308</v>
      </c>
      <c r="C412" s="19"/>
      <c r="D412" s="19" t="s">
        <v>17440</v>
      </c>
      <c r="E412" s="85">
        <v>45314</v>
      </c>
      <c r="F412" s="19" t="s">
        <v>23838</v>
      </c>
      <c r="G412" s="19" t="s">
        <v>23839</v>
      </c>
      <c r="H412" s="19">
        <v>-3</v>
      </c>
      <c r="I412" s="27" t="s">
        <v>23200</v>
      </c>
      <c r="J412" s="19" t="s">
        <v>23201</v>
      </c>
      <c r="K412" s="19" t="s">
        <v>17438</v>
      </c>
      <c r="L412" s="19" t="s">
        <v>17439</v>
      </c>
      <c r="M412" s="19"/>
      <c r="N412" s="19"/>
      <c r="O412" s="19" t="s">
        <v>23140</v>
      </c>
    </row>
    <row r="413" spans="1:15" ht="12.75">
      <c r="A413" s="19" t="s">
        <v>24319</v>
      </c>
      <c r="B413" s="19" t="s">
        <v>23308</v>
      </c>
      <c r="C413" s="19"/>
      <c r="D413" s="19" t="s">
        <v>17440</v>
      </c>
      <c r="E413" s="85">
        <v>45314</v>
      </c>
      <c r="F413" s="19" t="s">
        <v>23838</v>
      </c>
      <c r="G413" s="19" t="s">
        <v>23839</v>
      </c>
      <c r="H413" s="19">
        <v>3</v>
      </c>
      <c r="I413" s="27" t="s">
        <v>23216</v>
      </c>
      <c r="J413" s="19" t="s">
        <v>23217</v>
      </c>
      <c r="K413" s="19" t="s">
        <v>17438</v>
      </c>
      <c r="L413" s="19" t="s">
        <v>17439</v>
      </c>
      <c r="M413" s="19"/>
      <c r="N413" s="19" t="s">
        <v>17447</v>
      </c>
      <c r="O413" s="19" t="s">
        <v>23140</v>
      </c>
    </row>
    <row r="414" spans="1:15" ht="12.75">
      <c r="A414" s="19"/>
      <c r="B414" s="19"/>
      <c r="C414" s="19"/>
      <c r="D414" s="19"/>
      <c r="E414" s="85"/>
      <c r="F414" s="19"/>
      <c r="G414" s="19"/>
      <c r="H414" s="19"/>
      <c r="I414" s="19"/>
      <c r="J414" s="19"/>
      <c r="K414" s="19"/>
      <c r="L414" s="19"/>
      <c r="M414" s="19"/>
      <c r="N414" s="19"/>
    </row>
    <row r="415" spans="1:15" ht="12.75">
      <c r="A415" s="19"/>
      <c r="B415" s="19"/>
      <c r="C415" s="19"/>
      <c r="D415" s="19"/>
      <c r="E415" s="85"/>
      <c r="F415" s="19"/>
      <c r="G415" s="19"/>
      <c r="H415" s="19"/>
      <c r="I415" s="19"/>
      <c r="J415" s="19"/>
      <c r="K415" s="19"/>
      <c r="L415" s="19"/>
      <c r="M415" s="19"/>
      <c r="N415" s="19"/>
    </row>
    <row r="416" spans="1:15" ht="12.75">
      <c r="A416" s="19" t="s">
        <v>24320</v>
      </c>
      <c r="B416" s="19" t="s">
        <v>23308</v>
      </c>
      <c r="C416" s="19"/>
      <c r="D416" s="19" t="s">
        <v>17440</v>
      </c>
      <c r="E416" s="85">
        <v>45314</v>
      </c>
      <c r="F416" s="19" t="s">
        <v>23844</v>
      </c>
      <c r="G416" s="19" t="s">
        <v>23845</v>
      </c>
      <c r="H416" s="19">
        <v>-1</v>
      </c>
      <c r="I416" s="27" t="s">
        <v>23200</v>
      </c>
      <c r="J416" s="19" t="s">
        <v>23201</v>
      </c>
      <c r="K416" s="19" t="s">
        <v>17438</v>
      </c>
      <c r="L416" s="19" t="s">
        <v>17439</v>
      </c>
      <c r="M416" s="19"/>
      <c r="N416" s="19"/>
      <c r="O416" s="19" t="s">
        <v>23140</v>
      </c>
    </row>
    <row r="417" spans="1:15" ht="12.75">
      <c r="A417" s="19" t="s">
        <v>24321</v>
      </c>
      <c r="B417" s="19" t="s">
        <v>23308</v>
      </c>
      <c r="C417" s="19"/>
      <c r="D417" s="19" t="s">
        <v>17440</v>
      </c>
      <c r="E417" s="85">
        <v>45314</v>
      </c>
      <c r="F417" s="19" t="s">
        <v>23844</v>
      </c>
      <c r="G417" s="19" t="s">
        <v>23845</v>
      </c>
      <c r="H417" s="19">
        <v>1</v>
      </c>
      <c r="I417" s="27" t="s">
        <v>23216</v>
      </c>
      <c r="J417" s="19" t="s">
        <v>23217</v>
      </c>
      <c r="K417" s="19" t="s">
        <v>17438</v>
      </c>
      <c r="L417" s="19" t="s">
        <v>17439</v>
      </c>
      <c r="M417" s="19"/>
      <c r="N417" s="19" t="s">
        <v>17447</v>
      </c>
      <c r="O417" s="19" t="s">
        <v>23140</v>
      </c>
    </row>
    <row r="418" spans="1:15" ht="12.75">
      <c r="A418" s="19" t="s">
        <v>24322</v>
      </c>
      <c r="B418" s="19" t="s">
        <v>23308</v>
      </c>
      <c r="C418" s="19"/>
      <c r="D418" s="19" t="s">
        <v>17440</v>
      </c>
      <c r="E418" s="85">
        <v>45314</v>
      </c>
      <c r="F418" s="19" t="s">
        <v>23868</v>
      </c>
      <c r="G418" s="19" t="s">
        <v>23869</v>
      </c>
      <c r="H418" s="19">
        <v>-300</v>
      </c>
      <c r="I418" s="27" t="s">
        <v>23200</v>
      </c>
      <c r="J418" s="19" t="s">
        <v>23201</v>
      </c>
      <c r="K418" s="19" t="s">
        <v>17438</v>
      </c>
      <c r="L418" s="19" t="s">
        <v>17439</v>
      </c>
      <c r="M418" s="19"/>
      <c r="N418" s="19"/>
      <c r="O418" s="19" t="s">
        <v>23140</v>
      </c>
    </row>
    <row r="419" spans="1:15" ht="12.75">
      <c r="A419" s="19" t="s">
        <v>24323</v>
      </c>
      <c r="B419" s="19" t="s">
        <v>23308</v>
      </c>
      <c r="C419" s="19"/>
      <c r="D419" s="19" t="s">
        <v>17440</v>
      </c>
      <c r="E419" s="85">
        <v>45314</v>
      </c>
      <c r="F419" s="19" t="s">
        <v>23868</v>
      </c>
      <c r="G419" s="19" t="s">
        <v>23869</v>
      </c>
      <c r="H419" s="19">
        <v>300</v>
      </c>
      <c r="I419" s="27" t="s">
        <v>23216</v>
      </c>
      <c r="J419" s="19" t="s">
        <v>23217</v>
      </c>
      <c r="K419" s="19" t="s">
        <v>17438</v>
      </c>
      <c r="L419" s="19" t="s">
        <v>17439</v>
      </c>
      <c r="M419" s="19"/>
      <c r="N419" s="19" t="s">
        <v>17447</v>
      </c>
      <c r="O419" s="19" t="s">
        <v>23140</v>
      </c>
    </row>
    <row r="420" spans="1:15" ht="12.75">
      <c r="A420" s="19" t="s">
        <v>24324</v>
      </c>
      <c r="B420" s="19" t="s">
        <v>23308</v>
      </c>
      <c r="C420" s="19"/>
      <c r="D420" s="19" t="s">
        <v>17440</v>
      </c>
      <c r="E420" s="85">
        <v>45314</v>
      </c>
      <c r="F420" s="19" t="s">
        <v>23877</v>
      </c>
      <c r="G420" s="19" t="s">
        <v>23878</v>
      </c>
      <c r="H420" s="19">
        <v>-100</v>
      </c>
      <c r="I420" s="27" t="s">
        <v>23200</v>
      </c>
      <c r="J420" s="19" t="s">
        <v>23201</v>
      </c>
      <c r="K420" s="19" t="s">
        <v>17438</v>
      </c>
      <c r="L420" s="19" t="s">
        <v>17439</v>
      </c>
      <c r="M420" s="19"/>
      <c r="N420" s="19"/>
      <c r="O420" s="19" t="s">
        <v>23140</v>
      </c>
    </row>
    <row r="421" spans="1:15" ht="12.75">
      <c r="A421" s="19" t="s">
        <v>24325</v>
      </c>
      <c r="B421" s="19" t="s">
        <v>23308</v>
      </c>
      <c r="C421" s="19"/>
      <c r="D421" s="19" t="s">
        <v>17440</v>
      </c>
      <c r="E421" s="85">
        <v>45314</v>
      </c>
      <c r="F421" s="19" t="s">
        <v>23877</v>
      </c>
      <c r="G421" s="19" t="s">
        <v>23878</v>
      </c>
      <c r="H421" s="19">
        <v>100</v>
      </c>
      <c r="I421" s="27" t="s">
        <v>23216</v>
      </c>
      <c r="J421" s="19" t="s">
        <v>23217</v>
      </c>
      <c r="K421" s="19" t="s">
        <v>17438</v>
      </c>
      <c r="L421" s="19" t="s">
        <v>17439</v>
      </c>
      <c r="M421" s="19"/>
      <c r="N421" s="19" t="s">
        <v>17447</v>
      </c>
      <c r="O421" s="19" t="s">
        <v>23140</v>
      </c>
    </row>
    <row r="422" spans="1:15" ht="12.75">
      <c r="A422" s="19" t="s">
        <v>24326</v>
      </c>
      <c r="B422" s="19" t="s">
        <v>23308</v>
      </c>
      <c r="C422" s="19"/>
      <c r="D422" s="19" t="s">
        <v>17440</v>
      </c>
      <c r="E422" s="85">
        <v>45314</v>
      </c>
      <c r="F422" s="19" t="s">
        <v>23880</v>
      </c>
      <c r="G422" s="19" t="s">
        <v>23881</v>
      </c>
      <c r="H422" s="19">
        <v>-3</v>
      </c>
      <c r="I422" s="27" t="s">
        <v>23200</v>
      </c>
      <c r="J422" s="19" t="s">
        <v>23201</v>
      </c>
      <c r="K422" s="19" t="s">
        <v>17438</v>
      </c>
      <c r="L422" s="19" t="s">
        <v>17439</v>
      </c>
      <c r="M422" s="19"/>
      <c r="N422" s="19"/>
      <c r="O422" s="19" t="s">
        <v>23140</v>
      </c>
    </row>
    <row r="423" spans="1:15" ht="12.75">
      <c r="A423" s="19" t="s">
        <v>24327</v>
      </c>
      <c r="B423" s="19" t="s">
        <v>23308</v>
      </c>
      <c r="C423" s="19"/>
      <c r="D423" s="19" t="s">
        <v>17440</v>
      </c>
      <c r="E423" s="85">
        <v>45314</v>
      </c>
      <c r="F423" s="19" t="s">
        <v>23880</v>
      </c>
      <c r="G423" s="19" t="s">
        <v>23881</v>
      </c>
      <c r="H423" s="19">
        <v>3</v>
      </c>
      <c r="I423" s="27" t="s">
        <v>23216</v>
      </c>
      <c r="J423" s="19" t="s">
        <v>23217</v>
      </c>
      <c r="K423" s="19" t="s">
        <v>17438</v>
      </c>
      <c r="L423" s="19" t="s">
        <v>17439</v>
      </c>
      <c r="M423" s="19"/>
      <c r="N423" s="19" t="s">
        <v>17447</v>
      </c>
      <c r="O423" s="19" t="s">
        <v>23140</v>
      </c>
    </row>
    <row r="424" spans="1:15" ht="12.75">
      <c r="A424" s="19" t="s">
        <v>24328</v>
      </c>
      <c r="B424" s="19" t="s">
        <v>23308</v>
      </c>
      <c r="C424" s="19"/>
      <c r="D424" s="19" t="s">
        <v>17440</v>
      </c>
      <c r="E424" s="85">
        <v>45314</v>
      </c>
      <c r="F424" s="19" t="s">
        <v>23883</v>
      </c>
      <c r="G424" s="19" t="s">
        <v>23884</v>
      </c>
      <c r="H424" s="19">
        <v>-10</v>
      </c>
      <c r="I424" s="27" t="s">
        <v>23200</v>
      </c>
      <c r="J424" s="19" t="s">
        <v>23201</v>
      </c>
      <c r="K424" s="19" t="s">
        <v>17438</v>
      </c>
      <c r="L424" s="19" t="s">
        <v>17439</v>
      </c>
      <c r="M424" s="19"/>
      <c r="N424" s="19"/>
      <c r="O424" s="19" t="s">
        <v>23140</v>
      </c>
    </row>
    <row r="425" spans="1:15" ht="12.75">
      <c r="A425" s="19" t="s">
        <v>24329</v>
      </c>
      <c r="B425" s="19" t="s">
        <v>23308</v>
      </c>
      <c r="C425" s="19"/>
      <c r="D425" s="19" t="s">
        <v>17440</v>
      </c>
      <c r="E425" s="85">
        <v>45314</v>
      </c>
      <c r="F425" s="19" t="s">
        <v>23883</v>
      </c>
      <c r="G425" s="19" t="s">
        <v>23884</v>
      </c>
      <c r="H425" s="19">
        <v>10</v>
      </c>
      <c r="I425" s="27" t="s">
        <v>23216</v>
      </c>
      <c r="J425" s="19" t="s">
        <v>23217</v>
      </c>
      <c r="K425" s="19" t="s">
        <v>17438</v>
      </c>
      <c r="L425" s="19" t="s">
        <v>17439</v>
      </c>
      <c r="M425" s="19"/>
      <c r="N425" s="19" t="s">
        <v>17447</v>
      </c>
      <c r="O425" s="19" t="s">
        <v>23140</v>
      </c>
    </row>
    <row r="426" spans="1:15" ht="12.75">
      <c r="A426" s="19" t="s">
        <v>24330</v>
      </c>
      <c r="B426" s="19" t="s">
        <v>23309</v>
      </c>
      <c r="C426" s="19"/>
      <c r="D426" s="19" t="s">
        <v>17440</v>
      </c>
      <c r="E426" s="85">
        <v>45314</v>
      </c>
      <c r="F426" s="19" t="s">
        <v>23832</v>
      </c>
      <c r="G426" s="19" t="s">
        <v>23833</v>
      </c>
      <c r="H426" s="19">
        <v>-6</v>
      </c>
      <c r="I426" s="27" t="s">
        <v>23200</v>
      </c>
      <c r="J426" s="19" t="s">
        <v>23201</v>
      </c>
      <c r="K426" s="19" t="s">
        <v>17438</v>
      </c>
      <c r="L426" s="19" t="s">
        <v>17439</v>
      </c>
      <c r="M426" s="19"/>
      <c r="N426" s="19"/>
      <c r="O426" s="19" t="s">
        <v>23140</v>
      </c>
    </row>
    <row r="427" spans="1:15" ht="12.75">
      <c r="A427" s="19" t="s">
        <v>24331</v>
      </c>
      <c r="B427" s="19" t="s">
        <v>23309</v>
      </c>
      <c r="C427" s="19"/>
      <c r="D427" s="19" t="s">
        <v>17440</v>
      </c>
      <c r="E427" s="85">
        <v>45314</v>
      </c>
      <c r="F427" s="19" t="s">
        <v>23832</v>
      </c>
      <c r="G427" s="19" t="s">
        <v>23833</v>
      </c>
      <c r="H427" s="19">
        <v>6</v>
      </c>
      <c r="I427" s="27" t="s">
        <v>23310</v>
      </c>
      <c r="J427" s="19" t="s">
        <v>23311</v>
      </c>
      <c r="K427" s="19" t="s">
        <v>17438</v>
      </c>
      <c r="L427" s="19" t="s">
        <v>17439</v>
      </c>
      <c r="M427" s="19"/>
      <c r="N427" s="19" t="s">
        <v>17447</v>
      </c>
      <c r="O427" s="19" t="s">
        <v>23154</v>
      </c>
    </row>
    <row r="428" spans="1:15" ht="12.75">
      <c r="A428" s="19" t="s">
        <v>24332</v>
      </c>
      <c r="B428" s="19" t="s">
        <v>23312</v>
      </c>
      <c r="C428" s="19"/>
      <c r="D428" s="19" t="s">
        <v>17440</v>
      </c>
      <c r="E428" s="85">
        <v>45314</v>
      </c>
      <c r="F428" s="19" t="s">
        <v>23961</v>
      </c>
      <c r="G428" s="19" t="s">
        <v>24083</v>
      </c>
      <c r="H428" s="19">
        <v>-10</v>
      </c>
      <c r="I428" s="19" t="s">
        <v>23240</v>
      </c>
      <c r="J428" s="19" t="s">
        <v>23241</v>
      </c>
      <c r="K428" s="19" t="s">
        <v>17438</v>
      </c>
      <c r="L428" s="19" t="s">
        <v>17439</v>
      </c>
      <c r="M428" s="19" t="s">
        <v>23313</v>
      </c>
      <c r="N428" s="19"/>
      <c r="O428" s="19" t="s">
        <v>23140</v>
      </c>
    </row>
    <row r="429" spans="1:15" ht="12.75">
      <c r="A429" s="19" t="s">
        <v>24333</v>
      </c>
      <c r="B429" s="19" t="s">
        <v>23312</v>
      </c>
      <c r="C429" s="19"/>
      <c r="D429" s="19" t="s">
        <v>17440</v>
      </c>
      <c r="E429" s="85">
        <v>45314</v>
      </c>
      <c r="F429" s="19" t="s">
        <v>23961</v>
      </c>
      <c r="G429" s="19" t="s">
        <v>24083</v>
      </c>
      <c r="H429" s="19">
        <v>10</v>
      </c>
      <c r="I429" s="27" t="s">
        <v>23220</v>
      </c>
      <c r="J429" s="19" t="s">
        <v>23221</v>
      </c>
      <c r="K429" s="19" t="s">
        <v>17438</v>
      </c>
      <c r="L429" s="19" t="s">
        <v>17439</v>
      </c>
      <c r="M429" s="19" t="s">
        <v>23313</v>
      </c>
      <c r="N429" s="19" t="s">
        <v>17447</v>
      </c>
      <c r="O429" s="19" t="s">
        <v>23140</v>
      </c>
    </row>
    <row r="430" spans="1:15" ht="12.75">
      <c r="A430" s="19" t="s">
        <v>24334</v>
      </c>
      <c r="B430" s="19" t="s">
        <v>23314</v>
      </c>
      <c r="C430" s="19"/>
      <c r="D430" s="19" t="s">
        <v>17440</v>
      </c>
      <c r="E430" s="85">
        <v>45314</v>
      </c>
      <c r="F430" s="19" t="s">
        <v>23961</v>
      </c>
      <c r="G430" s="19" t="s">
        <v>24083</v>
      </c>
      <c r="H430" s="19">
        <v>-5</v>
      </c>
      <c r="I430" s="19" t="s">
        <v>23240</v>
      </c>
      <c r="J430" s="19" t="s">
        <v>23241</v>
      </c>
      <c r="K430" s="19" t="s">
        <v>17438</v>
      </c>
      <c r="L430" s="19" t="s">
        <v>17439</v>
      </c>
      <c r="M430" s="19" t="s">
        <v>23313</v>
      </c>
      <c r="N430" s="19"/>
      <c r="O430" s="19" t="s">
        <v>23140</v>
      </c>
    </row>
    <row r="431" spans="1:15" ht="12.75">
      <c r="A431" s="19" t="s">
        <v>24335</v>
      </c>
      <c r="B431" s="19" t="s">
        <v>23314</v>
      </c>
      <c r="C431" s="19"/>
      <c r="D431" s="19" t="s">
        <v>17440</v>
      </c>
      <c r="E431" s="85">
        <v>45314</v>
      </c>
      <c r="F431" s="19" t="s">
        <v>23961</v>
      </c>
      <c r="G431" s="19" t="s">
        <v>24083</v>
      </c>
      <c r="H431" s="19">
        <v>5</v>
      </c>
      <c r="I431" s="27" t="s">
        <v>23227</v>
      </c>
      <c r="J431" s="19" t="s">
        <v>23228</v>
      </c>
      <c r="K431" s="19" t="s">
        <v>17438</v>
      </c>
      <c r="L431" s="19" t="s">
        <v>17439</v>
      </c>
      <c r="M431" s="19" t="s">
        <v>23313</v>
      </c>
      <c r="N431" s="19" t="s">
        <v>17447</v>
      </c>
      <c r="O431" s="19" t="s">
        <v>23140</v>
      </c>
    </row>
    <row r="432" spans="1:15" ht="12.75">
      <c r="A432" s="19" t="s">
        <v>24336</v>
      </c>
      <c r="B432" s="19" t="s">
        <v>23315</v>
      </c>
      <c r="C432" s="19"/>
      <c r="D432" s="19" t="s">
        <v>17440</v>
      </c>
      <c r="E432" s="85">
        <v>45314</v>
      </c>
      <c r="F432" s="19" t="s">
        <v>23961</v>
      </c>
      <c r="G432" s="19" t="s">
        <v>24083</v>
      </c>
      <c r="H432" s="19">
        <v>-9</v>
      </c>
      <c r="I432" s="19" t="s">
        <v>23240</v>
      </c>
      <c r="J432" s="19" t="s">
        <v>23241</v>
      </c>
      <c r="K432" s="19" t="s">
        <v>17438</v>
      </c>
      <c r="L432" s="19" t="s">
        <v>17439</v>
      </c>
      <c r="M432" s="19" t="s">
        <v>23313</v>
      </c>
      <c r="N432" s="19"/>
      <c r="O432" s="19" t="s">
        <v>23140</v>
      </c>
    </row>
    <row r="433" spans="1:15" ht="12.75">
      <c r="A433" s="19" t="s">
        <v>24337</v>
      </c>
      <c r="B433" s="19" t="s">
        <v>23315</v>
      </c>
      <c r="C433" s="19"/>
      <c r="D433" s="19" t="s">
        <v>17440</v>
      </c>
      <c r="E433" s="85">
        <v>45314</v>
      </c>
      <c r="F433" s="19" t="s">
        <v>23961</v>
      </c>
      <c r="G433" s="19" t="s">
        <v>24083</v>
      </c>
      <c r="H433" s="19">
        <v>9</v>
      </c>
      <c r="I433" s="27" t="s">
        <v>23223</v>
      </c>
      <c r="J433" s="19" t="s">
        <v>23224</v>
      </c>
      <c r="K433" s="19" t="s">
        <v>17438</v>
      </c>
      <c r="L433" s="19" t="s">
        <v>17439</v>
      </c>
      <c r="M433" s="19" t="s">
        <v>23313</v>
      </c>
      <c r="N433" s="19" t="s">
        <v>17447</v>
      </c>
      <c r="O433" s="19" t="s">
        <v>23140</v>
      </c>
    </row>
    <row r="434" spans="1:15" ht="12.75">
      <c r="A434" s="19" t="s">
        <v>24338</v>
      </c>
      <c r="B434" s="19" t="s">
        <v>23312</v>
      </c>
      <c r="C434" s="19"/>
      <c r="D434" s="19" t="s">
        <v>17440</v>
      </c>
      <c r="E434" s="85">
        <v>45314</v>
      </c>
      <c r="F434" s="19" t="s">
        <v>23865</v>
      </c>
      <c r="G434" s="19" t="s">
        <v>23866</v>
      </c>
      <c r="H434" s="19">
        <v>-10</v>
      </c>
      <c r="I434" s="19" t="s">
        <v>23240</v>
      </c>
      <c r="J434" s="19" t="s">
        <v>23241</v>
      </c>
      <c r="K434" s="19" t="s">
        <v>17438</v>
      </c>
      <c r="L434" s="19" t="s">
        <v>17439</v>
      </c>
      <c r="M434" s="19" t="s">
        <v>23313</v>
      </c>
      <c r="N434" s="19"/>
      <c r="O434" s="19" t="s">
        <v>23140</v>
      </c>
    </row>
    <row r="435" spans="1:15" ht="12.75">
      <c r="A435" s="19" t="s">
        <v>24339</v>
      </c>
      <c r="B435" s="19" t="s">
        <v>23312</v>
      </c>
      <c r="C435" s="19"/>
      <c r="D435" s="19" t="s">
        <v>17440</v>
      </c>
      <c r="E435" s="85">
        <v>45314</v>
      </c>
      <c r="F435" s="19" t="s">
        <v>23865</v>
      </c>
      <c r="G435" s="19" t="s">
        <v>23866</v>
      </c>
      <c r="H435" s="19">
        <v>10</v>
      </c>
      <c r="I435" s="27" t="s">
        <v>23220</v>
      </c>
      <c r="J435" s="19" t="s">
        <v>23221</v>
      </c>
      <c r="K435" s="19" t="s">
        <v>17438</v>
      </c>
      <c r="L435" s="19" t="s">
        <v>17439</v>
      </c>
      <c r="M435" s="19" t="s">
        <v>23313</v>
      </c>
      <c r="N435" s="19" t="s">
        <v>17447</v>
      </c>
      <c r="O435" s="19" t="s">
        <v>23140</v>
      </c>
    </row>
    <row r="436" spans="1:15" ht="12.75">
      <c r="A436" s="19" t="s">
        <v>24340</v>
      </c>
      <c r="B436" s="19" t="s">
        <v>23316</v>
      </c>
      <c r="C436" s="19"/>
      <c r="D436" s="19" t="s">
        <v>17440</v>
      </c>
      <c r="E436" s="85">
        <v>45314</v>
      </c>
      <c r="F436" s="19" t="s">
        <v>23961</v>
      </c>
      <c r="G436" s="19" t="s">
        <v>24083</v>
      </c>
      <c r="H436" s="19">
        <v>-16</v>
      </c>
      <c r="I436" s="19" t="s">
        <v>23240</v>
      </c>
      <c r="J436" s="19" t="s">
        <v>23241</v>
      </c>
      <c r="K436" s="19" t="s">
        <v>17438</v>
      </c>
      <c r="L436" s="19" t="s">
        <v>17439</v>
      </c>
      <c r="M436" s="19" t="s">
        <v>23317</v>
      </c>
      <c r="N436" s="19"/>
      <c r="O436" s="19" t="s">
        <v>23140</v>
      </c>
    </row>
    <row r="437" spans="1:15" ht="12.75">
      <c r="A437" s="19" t="s">
        <v>24341</v>
      </c>
      <c r="B437" s="19" t="s">
        <v>23316</v>
      </c>
      <c r="C437" s="19"/>
      <c r="D437" s="19" t="s">
        <v>17440</v>
      </c>
      <c r="E437" s="85">
        <v>45314</v>
      </c>
      <c r="F437" s="19" t="s">
        <v>23961</v>
      </c>
      <c r="G437" s="19" t="s">
        <v>24083</v>
      </c>
      <c r="H437" s="19">
        <v>16</v>
      </c>
      <c r="I437" s="27" t="s">
        <v>23200</v>
      </c>
      <c r="J437" s="19" t="s">
        <v>23201</v>
      </c>
      <c r="K437" s="19" t="s">
        <v>17438</v>
      </c>
      <c r="L437" s="19" t="s">
        <v>17439</v>
      </c>
      <c r="M437" s="19" t="s">
        <v>23317</v>
      </c>
      <c r="N437" s="19" t="s">
        <v>17447</v>
      </c>
      <c r="O437" s="19" t="s">
        <v>23140</v>
      </c>
    </row>
    <row r="438" spans="1:15" ht="12.75">
      <c r="A438" s="19" t="s">
        <v>24342</v>
      </c>
      <c r="B438" s="19" t="s">
        <v>23316</v>
      </c>
      <c r="C438" s="19"/>
      <c r="D438" s="19" t="s">
        <v>17440</v>
      </c>
      <c r="E438" s="85">
        <v>45314</v>
      </c>
      <c r="F438" s="19" t="s">
        <v>23865</v>
      </c>
      <c r="G438" s="19" t="s">
        <v>23866</v>
      </c>
      <c r="H438" s="19">
        <v>-30</v>
      </c>
      <c r="I438" s="19" t="s">
        <v>23240</v>
      </c>
      <c r="J438" s="19" t="s">
        <v>23241</v>
      </c>
      <c r="K438" s="19" t="s">
        <v>17438</v>
      </c>
      <c r="L438" s="19" t="s">
        <v>17439</v>
      </c>
      <c r="M438" s="19" t="s">
        <v>23317</v>
      </c>
      <c r="N438" s="19"/>
      <c r="O438" s="19" t="s">
        <v>23140</v>
      </c>
    </row>
    <row r="439" spans="1:15" ht="12.75">
      <c r="A439" s="19" t="s">
        <v>24343</v>
      </c>
      <c r="B439" s="19" t="s">
        <v>23316</v>
      </c>
      <c r="C439" s="19"/>
      <c r="D439" s="19" t="s">
        <v>17440</v>
      </c>
      <c r="E439" s="85">
        <v>45314</v>
      </c>
      <c r="F439" s="19" t="s">
        <v>23865</v>
      </c>
      <c r="G439" s="19" t="s">
        <v>23866</v>
      </c>
      <c r="H439" s="19">
        <v>30</v>
      </c>
      <c r="I439" s="27" t="s">
        <v>23200</v>
      </c>
      <c r="J439" s="19" t="s">
        <v>23201</v>
      </c>
      <c r="K439" s="19" t="s">
        <v>17438</v>
      </c>
      <c r="L439" s="19" t="s">
        <v>17439</v>
      </c>
      <c r="M439" s="19" t="s">
        <v>23317</v>
      </c>
      <c r="N439" s="19" t="s">
        <v>17447</v>
      </c>
      <c r="O439" s="19" t="s">
        <v>23140</v>
      </c>
    </row>
    <row r="440" spans="1:15" ht="12.75">
      <c r="A440" s="19" t="s">
        <v>24344</v>
      </c>
      <c r="B440" s="19" t="s">
        <v>23318</v>
      </c>
      <c r="C440" s="19"/>
      <c r="D440" s="19" t="s">
        <v>17435</v>
      </c>
      <c r="E440" s="85">
        <v>45314</v>
      </c>
      <c r="F440" s="19" t="s">
        <v>23829</v>
      </c>
      <c r="G440" s="19" t="s">
        <v>23830</v>
      </c>
      <c r="H440" s="19">
        <v>-16</v>
      </c>
      <c r="I440" s="27" t="s">
        <v>23206</v>
      </c>
      <c r="J440" s="19" t="s">
        <v>23207</v>
      </c>
      <c r="K440" s="19" t="s">
        <v>17433</v>
      </c>
      <c r="L440" s="19" t="s">
        <v>17434</v>
      </c>
      <c r="M440" s="19"/>
      <c r="N440" s="19"/>
      <c r="O440" s="19" t="s">
        <v>23140</v>
      </c>
    </row>
    <row r="441" spans="1:15" ht="12.75">
      <c r="A441" s="19" t="s">
        <v>24345</v>
      </c>
      <c r="B441" s="19" t="s">
        <v>23318</v>
      </c>
      <c r="C441" s="19"/>
      <c r="D441" s="19" t="s">
        <v>17435</v>
      </c>
      <c r="E441" s="85">
        <v>45314</v>
      </c>
      <c r="F441" s="19" t="s">
        <v>23913</v>
      </c>
      <c r="G441" s="19" t="s">
        <v>23914</v>
      </c>
      <c r="H441" s="19">
        <v>-635</v>
      </c>
      <c r="I441" s="27" t="s">
        <v>23206</v>
      </c>
      <c r="J441" s="19" t="s">
        <v>23207</v>
      </c>
      <c r="K441" s="19" t="s">
        <v>17433</v>
      </c>
      <c r="L441" s="19" t="s">
        <v>17434</v>
      </c>
      <c r="M441" s="19"/>
      <c r="N441" s="19"/>
      <c r="O441" s="19" t="s">
        <v>23140</v>
      </c>
    </row>
    <row r="442" spans="1:15" ht="12.75">
      <c r="A442" s="19" t="s">
        <v>24346</v>
      </c>
      <c r="B442" s="19" t="s">
        <v>23318</v>
      </c>
      <c r="C442" s="19"/>
      <c r="D442" s="19" t="s">
        <v>17435</v>
      </c>
      <c r="E442" s="85">
        <v>45314</v>
      </c>
      <c r="F442" s="19" t="s">
        <v>23886</v>
      </c>
      <c r="G442" s="19" t="s">
        <v>23887</v>
      </c>
      <c r="H442" s="19">
        <v>-2</v>
      </c>
      <c r="I442" s="27" t="s">
        <v>23206</v>
      </c>
      <c r="J442" s="19" t="s">
        <v>23207</v>
      </c>
      <c r="K442" s="19" t="s">
        <v>17433</v>
      </c>
      <c r="L442" s="19" t="s">
        <v>17434</v>
      </c>
      <c r="M442" s="19"/>
      <c r="N442" s="19"/>
      <c r="O442" s="19" t="s">
        <v>23140</v>
      </c>
    </row>
    <row r="443" spans="1:15" ht="12.75">
      <c r="A443" s="19" t="s">
        <v>24347</v>
      </c>
      <c r="B443" s="19" t="s">
        <v>23318</v>
      </c>
      <c r="C443" s="19"/>
      <c r="D443" s="19" t="s">
        <v>17435</v>
      </c>
      <c r="E443" s="85">
        <v>45314</v>
      </c>
      <c r="F443" s="19" t="s">
        <v>23859</v>
      </c>
      <c r="G443" s="19" t="s">
        <v>23860</v>
      </c>
      <c r="H443" s="19">
        <v>-2</v>
      </c>
      <c r="I443" s="27" t="s">
        <v>23206</v>
      </c>
      <c r="J443" s="19" t="s">
        <v>23207</v>
      </c>
      <c r="K443" s="19" t="s">
        <v>17433</v>
      </c>
      <c r="L443" s="19" t="s">
        <v>17434</v>
      </c>
      <c r="M443" s="19"/>
      <c r="N443" s="19"/>
      <c r="O443" s="19" t="s">
        <v>23140</v>
      </c>
    </row>
    <row r="444" spans="1:15" ht="12.75">
      <c r="A444" s="19" t="s">
        <v>24348</v>
      </c>
      <c r="B444" s="19" t="s">
        <v>23318</v>
      </c>
      <c r="C444" s="19"/>
      <c r="D444" s="19" t="s">
        <v>17435</v>
      </c>
      <c r="E444" s="85">
        <v>45314</v>
      </c>
      <c r="F444" s="19" t="s">
        <v>23906</v>
      </c>
      <c r="G444" s="19" t="s">
        <v>23907</v>
      </c>
      <c r="H444" s="19">
        <v>-485</v>
      </c>
      <c r="I444" s="27" t="s">
        <v>23206</v>
      </c>
      <c r="J444" s="19" t="s">
        <v>23207</v>
      </c>
      <c r="K444" s="19" t="s">
        <v>17433</v>
      </c>
      <c r="L444" s="19" t="s">
        <v>17434</v>
      </c>
      <c r="M444" s="19"/>
      <c r="N444" s="19"/>
      <c r="O444" s="19" t="s">
        <v>23140</v>
      </c>
    </row>
    <row r="445" spans="1:15" ht="12.75">
      <c r="A445" s="19" t="s">
        <v>24349</v>
      </c>
      <c r="B445" s="19" t="s">
        <v>23318</v>
      </c>
      <c r="C445" s="19"/>
      <c r="D445" s="19" t="s">
        <v>17435</v>
      </c>
      <c r="E445" s="85">
        <v>45314</v>
      </c>
      <c r="F445" s="19" t="s">
        <v>23886</v>
      </c>
      <c r="G445" s="19" t="s">
        <v>23887</v>
      </c>
      <c r="H445" s="19">
        <v>-2</v>
      </c>
      <c r="I445" s="27" t="s">
        <v>23206</v>
      </c>
      <c r="J445" s="19" t="s">
        <v>23207</v>
      </c>
      <c r="K445" s="19" t="s">
        <v>17433</v>
      </c>
      <c r="L445" s="19" t="s">
        <v>17434</v>
      </c>
      <c r="M445" s="19"/>
      <c r="N445" s="19"/>
      <c r="O445" s="19" t="s">
        <v>23140</v>
      </c>
    </row>
    <row r="446" spans="1:15" ht="12.75">
      <c r="A446" s="19" t="s">
        <v>24350</v>
      </c>
      <c r="B446" s="19" t="s">
        <v>23318</v>
      </c>
      <c r="C446" s="19"/>
      <c r="D446" s="19" t="s">
        <v>17435</v>
      </c>
      <c r="E446" s="85">
        <v>45314</v>
      </c>
      <c r="F446" s="19" t="s">
        <v>23859</v>
      </c>
      <c r="G446" s="19" t="s">
        <v>23860</v>
      </c>
      <c r="H446" s="19">
        <v>-4</v>
      </c>
      <c r="I446" s="27" t="s">
        <v>23206</v>
      </c>
      <c r="J446" s="19" t="s">
        <v>23207</v>
      </c>
      <c r="K446" s="19" t="s">
        <v>17433</v>
      </c>
      <c r="L446" s="19" t="s">
        <v>17434</v>
      </c>
      <c r="M446" s="19"/>
      <c r="N446" s="19"/>
      <c r="O446" s="19" t="s">
        <v>23140</v>
      </c>
    </row>
    <row r="447" spans="1:15" ht="12.75">
      <c r="A447" s="19"/>
      <c r="B447" s="19"/>
      <c r="C447" s="19"/>
      <c r="D447" s="19"/>
      <c r="E447" s="85"/>
      <c r="F447" s="19"/>
      <c r="G447" s="19"/>
      <c r="H447" s="19"/>
      <c r="I447" s="19"/>
      <c r="J447" s="19"/>
      <c r="K447" s="19"/>
      <c r="L447" s="19"/>
      <c r="M447" s="19"/>
      <c r="N447" s="19"/>
    </row>
    <row r="448" spans="1:15" ht="12.75">
      <c r="A448" s="19" t="s">
        <v>24351</v>
      </c>
      <c r="B448" s="19" t="s">
        <v>23318</v>
      </c>
      <c r="C448" s="19"/>
      <c r="D448" s="19" t="s">
        <v>17435</v>
      </c>
      <c r="E448" s="85">
        <v>45314</v>
      </c>
      <c r="F448" s="19" t="s">
        <v>23906</v>
      </c>
      <c r="G448" s="19" t="s">
        <v>23907</v>
      </c>
      <c r="H448" s="19">
        <v>-449</v>
      </c>
      <c r="I448" s="27" t="s">
        <v>23206</v>
      </c>
      <c r="J448" s="19" t="s">
        <v>23207</v>
      </c>
      <c r="K448" s="19" t="s">
        <v>17433</v>
      </c>
      <c r="L448" s="19" t="s">
        <v>17434</v>
      </c>
      <c r="M448" s="19"/>
      <c r="N448" s="19"/>
      <c r="O448" s="19" t="s">
        <v>23140</v>
      </c>
    </row>
    <row r="449" spans="1:15" ht="12.75">
      <c r="A449" s="19" t="s">
        <v>24352</v>
      </c>
      <c r="B449" s="19" t="s">
        <v>23318</v>
      </c>
      <c r="C449" s="19"/>
      <c r="D449" s="19" t="s">
        <v>17435</v>
      </c>
      <c r="E449" s="85">
        <v>45314</v>
      </c>
      <c r="F449" s="19" t="s">
        <v>23886</v>
      </c>
      <c r="G449" s="19" t="s">
        <v>23887</v>
      </c>
      <c r="H449" s="19">
        <v>-1</v>
      </c>
      <c r="I449" s="27" t="s">
        <v>23206</v>
      </c>
      <c r="J449" s="19" t="s">
        <v>23207</v>
      </c>
      <c r="K449" s="19" t="s">
        <v>17433</v>
      </c>
      <c r="L449" s="19" t="s">
        <v>17434</v>
      </c>
      <c r="M449" s="19"/>
      <c r="N449" s="19"/>
      <c r="O449" s="19" t="s">
        <v>23140</v>
      </c>
    </row>
    <row r="450" spans="1:15" ht="12.75">
      <c r="A450" s="19" t="s">
        <v>24353</v>
      </c>
      <c r="B450" s="19" t="s">
        <v>23318</v>
      </c>
      <c r="C450" s="19"/>
      <c r="D450" s="19" t="s">
        <v>17435</v>
      </c>
      <c r="E450" s="85">
        <v>45314</v>
      </c>
      <c r="F450" s="19" t="s">
        <v>23859</v>
      </c>
      <c r="G450" s="19" t="s">
        <v>23860</v>
      </c>
      <c r="H450" s="19">
        <v>-2</v>
      </c>
      <c r="I450" s="27" t="s">
        <v>23206</v>
      </c>
      <c r="J450" s="19" t="s">
        <v>23207</v>
      </c>
      <c r="K450" s="19" t="s">
        <v>17433</v>
      </c>
      <c r="L450" s="19" t="s">
        <v>17434</v>
      </c>
      <c r="M450" s="19"/>
      <c r="N450" s="19"/>
      <c r="O450" s="19" t="s">
        <v>23140</v>
      </c>
    </row>
    <row r="451" spans="1:15" ht="12.75">
      <c r="A451" s="19" t="s">
        <v>24354</v>
      </c>
      <c r="B451" s="19" t="s">
        <v>23318</v>
      </c>
      <c r="C451" s="19"/>
      <c r="D451" s="19" t="s">
        <v>17435</v>
      </c>
      <c r="E451" s="85">
        <v>45314</v>
      </c>
      <c r="F451" s="19" t="s">
        <v>23877</v>
      </c>
      <c r="G451" s="19" t="s">
        <v>23878</v>
      </c>
      <c r="H451" s="19">
        <v>-25</v>
      </c>
      <c r="I451" s="27" t="s">
        <v>23206</v>
      </c>
      <c r="J451" s="19" t="s">
        <v>23207</v>
      </c>
      <c r="K451" s="19" t="s">
        <v>17433</v>
      </c>
      <c r="L451" s="19" t="s">
        <v>17434</v>
      </c>
      <c r="M451" s="19"/>
      <c r="N451" s="19"/>
      <c r="O451" s="19" t="s">
        <v>23140</v>
      </c>
    </row>
    <row r="452" spans="1:15" ht="12.75">
      <c r="A452" s="19" t="s">
        <v>24355</v>
      </c>
      <c r="B452" s="19" t="s">
        <v>23318</v>
      </c>
      <c r="C452" s="19"/>
      <c r="D452" s="19" t="s">
        <v>17435</v>
      </c>
      <c r="E452" s="85">
        <v>45314</v>
      </c>
      <c r="F452" s="19" t="s">
        <v>24133</v>
      </c>
      <c r="G452" s="19" t="s">
        <v>24134</v>
      </c>
      <c r="H452" s="19">
        <v>-12</v>
      </c>
      <c r="I452" s="27" t="s">
        <v>23206</v>
      </c>
      <c r="J452" s="19" t="s">
        <v>23207</v>
      </c>
      <c r="K452" s="19" t="s">
        <v>17433</v>
      </c>
      <c r="L452" s="19" t="s">
        <v>17434</v>
      </c>
      <c r="M452" s="19"/>
      <c r="N452" s="19"/>
      <c r="O452" s="19" t="s">
        <v>23140</v>
      </c>
    </row>
    <row r="453" spans="1:15" ht="12.75">
      <c r="A453" s="19" t="s">
        <v>24356</v>
      </c>
      <c r="B453" s="19" t="s">
        <v>23318</v>
      </c>
      <c r="C453" s="19"/>
      <c r="D453" s="19" t="s">
        <v>17435</v>
      </c>
      <c r="E453" s="85">
        <v>45314</v>
      </c>
      <c r="F453" s="19" t="s">
        <v>23923</v>
      </c>
      <c r="G453" s="19" t="s">
        <v>23924</v>
      </c>
      <c r="H453" s="19">
        <v>-14</v>
      </c>
      <c r="I453" s="27" t="s">
        <v>23206</v>
      </c>
      <c r="J453" s="19" t="s">
        <v>23207</v>
      </c>
      <c r="K453" s="19" t="s">
        <v>17433</v>
      </c>
      <c r="L453" s="19" t="s">
        <v>17434</v>
      </c>
      <c r="M453" s="19"/>
      <c r="N453" s="19"/>
      <c r="O453" s="19" t="s">
        <v>23140</v>
      </c>
    </row>
    <row r="454" spans="1:15" ht="12.75">
      <c r="A454" s="19" t="s">
        <v>24357</v>
      </c>
      <c r="B454" s="19" t="s">
        <v>23318</v>
      </c>
      <c r="C454" s="19"/>
      <c r="D454" s="19" t="s">
        <v>17435</v>
      </c>
      <c r="E454" s="85">
        <v>45314</v>
      </c>
      <c r="F454" s="19" t="s">
        <v>23941</v>
      </c>
      <c r="G454" s="19" t="s">
        <v>23942</v>
      </c>
      <c r="H454" s="19">
        <v>-14</v>
      </c>
      <c r="I454" s="27" t="s">
        <v>23206</v>
      </c>
      <c r="J454" s="19" t="s">
        <v>23207</v>
      </c>
      <c r="K454" s="19" t="s">
        <v>17433</v>
      </c>
      <c r="L454" s="19" t="s">
        <v>17434</v>
      </c>
      <c r="M454" s="19"/>
      <c r="N454" s="19"/>
      <c r="O454" s="19" t="s">
        <v>23140</v>
      </c>
    </row>
    <row r="455" spans="1:15" ht="12.75">
      <c r="A455" s="19" t="s">
        <v>24358</v>
      </c>
      <c r="B455" s="19" t="s">
        <v>23319</v>
      </c>
      <c r="C455" s="19" t="s">
        <v>23199</v>
      </c>
      <c r="D455" s="19" t="s">
        <v>17428</v>
      </c>
      <c r="E455" s="85">
        <v>45315</v>
      </c>
      <c r="F455" s="19" t="s">
        <v>24359</v>
      </c>
      <c r="G455" s="19" t="s">
        <v>24360</v>
      </c>
      <c r="H455" s="19">
        <v>20</v>
      </c>
      <c r="I455" s="27" t="s">
        <v>23200</v>
      </c>
      <c r="J455" s="19" t="s">
        <v>23201</v>
      </c>
      <c r="K455" s="19" t="s">
        <v>17426</v>
      </c>
      <c r="L455" s="19" t="s">
        <v>17427</v>
      </c>
      <c r="M455" s="19"/>
      <c r="N455" s="19"/>
      <c r="O455" s="19" t="s">
        <v>23140</v>
      </c>
    </row>
    <row r="456" spans="1:15" ht="12.75">
      <c r="A456" s="19" t="s">
        <v>24361</v>
      </c>
      <c r="B456" s="19" t="s">
        <v>23319</v>
      </c>
      <c r="C456" s="19" t="s">
        <v>23199</v>
      </c>
      <c r="D456" s="19" t="s">
        <v>17428</v>
      </c>
      <c r="E456" s="85">
        <v>45315</v>
      </c>
      <c r="F456" s="19" t="s">
        <v>24362</v>
      </c>
      <c r="G456" s="19" t="s">
        <v>24363</v>
      </c>
      <c r="H456" s="19">
        <v>20</v>
      </c>
      <c r="I456" s="27" t="s">
        <v>23200</v>
      </c>
      <c r="J456" s="19" t="s">
        <v>23201</v>
      </c>
      <c r="K456" s="19" t="s">
        <v>17426</v>
      </c>
      <c r="L456" s="19" t="s">
        <v>17427</v>
      </c>
      <c r="M456" s="19"/>
      <c r="N456" s="19"/>
      <c r="O456" s="19" t="s">
        <v>23140</v>
      </c>
    </row>
    <row r="457" spans="1:15" ht="12.75">
      <c r="A457" s="19" t="s">
        <v>24364</v>
      </c>
      <c r="B457" s="19" t="s">
        <v>23319</v>
      </c>
      <c r="C457" s="19" t="s">
        <v>23199</v>
      </c>
      <c r="D457" s="19" t="s">
        <v>17428</v>
      </c>
      <c r="E457" s="85">
        <v>45315</v>
      </c>
      <c r="F457" s="19" t="s">
        <v>24365</v>
      </c>
      <c r="G457" s="19" t="s">
        <v>24366</v>
      </c>
      <c r="H457" s="19">
        <v>35</v>
      </c>
      <c r="I457" s="27" t="s">
        <v>23200</v>
      </c>
      <c r="J457" s="19" t="s">
        <v>23201</v>
      </c>
      <c r="K457" s="19" t="s">
        <v>17426</v>
      </c>
      <c r="L457" s="19" t="s">
        <v>17427</v>
      </c>
      <c r="M457" s="19"/>
      <c r="N457" s="19"/>
      <c r="O457" s="19" t="s">
        <v>23140</v>
      </c>
    </row>
    <row r="458" spans="1:15" ht="12.75">
      <c r="A458" s="19" t="s">
        <v>24367</v>
      </c>
      <c r="B458" s="19" t="s">
        <v>23319</v>
      </c>
      <c r="C458" s="19" t="s">
        <v>23199</v>
      </c>
      <c r="D458" s="19" t="s">
        <v>17428</v>
      </c>
      <c r="E458" s="85">
        <v>45315</v>
      </c>
      <c r="F458" s="19" t="s">
        <v>24368</v>
      </c>
      <c r="G458" s="19" t="s">
        <v>24369</v>
      </c>
      <c r="H458" s="19">
        <v>60</v>
      </c>
      <c r="I458" s="27" t="s">
        <v>23200</v>
      </c>
      <c r="J458" s="19" t="s">
        <v>23201</v>
      </c>
      <c r="K458" s="19" t="s">
        <v>17426</v>
      </c>
      <c r="L458" s="19" t="s">
        <v>17427</v>
      </c>
      <c r="M458" s="19"/>
      <c r="N458" s="19"/>
      <c r="O458" s="19" t="s">
        <v>23140</v>
      </c>
    </row>
    <row r="459" spans="1:15" ht="12.75">
      <c r="A459" s="19" t="s">
        <v>24370</v>
      </c>
      <c r="B459" s="19" t="s">
        <v>23319</v>
      </c>
      <c r="C459" s="19" t="s">
        <v>23199</v>
      </c>
      <c r="D459" s="19" t="s">
        <v>17428</v>
      </c>
      <c r="E459" s="85">
        <v>45315</v>
      </c>
      <c r="F459" s="19" t="s">
        <v>24371</v>
      </c>
      <c r="G459" s="19" t="s">
        <v>24372</v>
      </c>
      <c r="H459" s="19">
        <v>289</v>
      </c>
      <c r="I459" s="27" t="s">
        <v>23200</v>
      </c>
      <c r="J459" s="19" t="s">
        <v>23201</v>
      </c>
      <c r="K459" s="19" t="s">
        <v>17426</v>
      </c>
      <c r="L459" s="19" t="s">
        <v>17427</v>
      </c>
      <c r="M459" s="19"/>
      <c r="N459" s="19"/>
      <c r="O459" s="19" t="s">
        <v>23140</v>
      </c>
    </row>
    <row r="460" spans="1:15" ht="12.75">
      <c r="A460" s="19" t="s">
        <v>24373</v>
      </c>
      <c r="B460" s="19" t="s">
        <v>23320</v>
      </c>
      <c r="C460" s="19"/>
      <c r="D460" s="19" t="s">
        <v>17440</v>
      </c>
      <c r="E460" s="85">
        <v>45315</v>
      </c>
      <c r="F460" s="19" t="s">
        <v>23871</v>
      </c>
      <c r="G460" s="19" t="s">
        <v>23872</v>
      </c>
      <c r="H460" s="19">
        <v>-16</v>
      </c>
      <c r="I460" s="27" t="s">
        <v>23200</v>
      </c>
      <c r="J460" s="19" t="s">
        <v>23201</v>
      </c>
      <c r="K460" s="19" t="s">
        <v>17438</v>
      </c>
      <c r="L460" s="19" t="s">
        <v>17439</v>
      </c>
      <c r="M460" s="19"/>
      <c r="N460" s="19"/>
      <c r="O460" s="19" t="s">
        <v>23140</v>
      </c>
    </row>
    <row r="461" spans="1:15" ht="12.75">
      <c r="A461" s="19" t="s">
        <v>24374</v>
      </c>
      <c r="B461" s="19" t="s">
        <v>23320</v>
      </c>
      <c r="C461" s="19"/>
      <c r="D461" s="19" t="s">
        <v>17440</v>
      </c>
      <c r="E461" s="85">
        <v>45315</v>
      </c>
      <c r="F461" s="19" t="s">
        <v>23871</v>
      </c>
      <c r="G461" s="19" t="s">
        <v>23872</v>
      </c>
      <c r="H461" s="19">
        <v>16</v>
      </c>
      <c r="I461" s="27" t="s">
        <v>16489</v>
      </c>
      <c r="J461" s="19" t="s">
        <v>23235</v>
      </c>
      <c r="K461" s="19" t="s">
        <v>17438</v>
      </c>
      <c r="L461" s="19" t="s">
        <v>17439</v>
      </c>
      <c r="M461" s="19"/>
      <c r="N461" s="19" t="s">
        <v>17447</v>
      </c>
      <c r="O461" s="19" t="s">
        <v>23140</v>
      </c>
    </row>
    <row r="462" spans="1:15" ht="12.75">
      <c r="A462" s="19" t="s">
        <v>24375</v>
      </c>
      <c r="B462" s="19" t="s">
        <v>23320</v>
      </c>
      <c r="C462" s="19"/>
      <c r="D462" s="19" t="s">
        <v>17440</v>
      </c>
      <c r="E462" s="85">
        <v>45315</v>
      </c>
      <c r="F462" s="19" t="s">
        <v>23932</v>
      </c>
      <c r="G462" s="19" t="s">
        <v>23933</v>
      </c>
      <c r="H462" s="19">
        <v>-220</v>
      </c>
      <c r="I462" s="27" t="s">
        <v>23200</v>
      </c>
      <c r="J462" s="19" t="s">
        <v>23201</v>
      </c>
      <c r="K462" s="19" t="s">
        <v>17438</v>
      </c>
      <c r="L462" s="19" t="s">
        <v>17439</v>
      </c>
      <c r="M462" s="19"/>
      <c r="N462" s="19"/>
      <c r="O462" s="19" t="s">
        <v>23140</v>
      </c>
    </row>
    <row r="463" spans="1:15" ht="12.75">
      <c r="A463" s="19" t="s">
        <v>24376</v>
      </c>
      <c r="B463" s="19" t="s">
        <v>23320</v>
      </c>
      <c r="C463" s="19"/>
      <c r="D463" s="19" t="s">
        <v>17440</v>
      </c>
      <c r="E463" s="85">
        <v>45315</v>
      </c>
      <c r="F463" s="19" t="s">
        <v>23932</v>
      </c>
      <c r="G463" s="19" t="s">
        <v>23933</v>
      </c>
      <c r="H463" s="19">
        <v>220</v>
      </c>
      <c r="I463" s="27" t="s">
        <v>16489</v>
      </c>
      <c r="J463" s="19" t="s">
        <v>23235</v>
      </c>
      <c r="K463" s="19" t="s">
        <v>17438</v>
      </c>
      <c r="L463" s="19" t="s">
        <v>17439</v>
      </c>
      <c r="M463" s="19"/>
      <c r="N463" s="19" t="s">
        <v>17447</v>
      </c>
      <c r="O463" s="19" t="s">
        <v>23140</v>
      </c>
    </row>
    <row r="464" spans="1:15" ht="12.75">
      <c r="A464" s="19" t="s">
        <v>24377</v>
      </c>
      <c r="B464" s="19" t="s">
        <v>23320</v>
      </c>
      <c r="C464" s="19"/>
      <c r="D464" s="19" t="s">
        <v>17440</v>
      </c>
      <c r="E464" s="85">
        <v>45315</v>
      </c>
      <c r="F464" s="19" t="s">
        <v>23926</v>
      </c>
      <c r="G464" s="19" t="s">
        <v>23927</v>
      </c>
      <c r="H464" s="19">
        <v>-10</v>
      </c>
      <c r="I464" s="27" t="s">
        <v>23200</v>
      </c>
      <c r="J464" s="19" t="s">
        <v>23201</v>
      </c>
      <c r="K464" s="19" t="s">
        <v>17438</v>
      </c>
      <c r="L464" s="19" t="s">
        <v>17439</v>
      </c>
      <c r="M464" s="19"/>
      <c r="N464" s="19"/>
      <c r="O464" s="19" t="s">
        <v>23140</v>
      </c>
    </row>
    <row r="465" spans="1:15" ht="12.75">
      <c r="A465" s="19" t="s">
        <v>24378</v>
      </c>
      <c r="B465" s="19" t="s">
        <v>23320</v>
      </c>
      <c r="C465" s="19"/>
      <c r="D465" s="19" t="s">
        <v>17440</v>
      </c>
      <c r="E465" s="85">
        <v>45315</v>
      </c>
      <c r="F465" s="19" t="s">
        <v>23926</v>
      </c>
      <c r="G465" s="19" t="s">
        <v>23927</v>
      </c>
      <c r="H465" s="19">
        <v>10</v>
      </c>
      <c r="I465" s="27" t="s">
        <v>16489</v>
      </c>
      <c r="J465" s="19" t="s">
        <v>23235</v>
      </c>
      <c r="K465" s="19" t="s">
        <v>17438</v>
      </c>
      <c r="L465" s="19" t="s">
        <v>17439</v>
      </c>
      <c r="M465" s="19"/>
      <c r="N465" s="19" t="s">
        <v>17447</v>
      </c>
      <c r="O465" s="19" t="s">
        <v>23140</v>
      </c>
    </row>
    <row r="466" spans="1:15" ht="12.75">
      <c r="A466" s="19" t="s">
        <v>24379</v>
      </c>
      <c r="B466" s="19" t="s">
        <v>23320</v>
      </c>
      <c r="C466" s="19"/>
      <c r="D466" s="19" t="s">
        <v>17440</v>
      </c>
      <c r="E466" s="85">
        <v>45315</v>
      </c>
      <c r="F466" s="19" t="s">
        <v>23877</v>
      </c>
      <c r="G466" s="19" t="s">
        <v>23878</v>
      </c>
      <c r="H466" s="19">
        <v>-50</v>
      </c>
      <c r="I466" s="27" t="s">
        <v>23200</v>
      </c>
      <c r="J466" s="19" t="s">
        <v>23201</v>
      </c>
      <c r="K466" s="19" t="s">
        <v>17438</v>
      </c>
      <c r="L466" s="19" t="s">
        <v>17439</v>
      </c>
      <c r="M466" s="19"/>
      <c r="N466" s="19"/>
      <c r="O466" s="19" t="s">
        <v>23140</v>
      </c>
    </row>
    <row r="467" spans="1:15" ht="12.75">
      <c r="A467" s="19" t="s">
        <v>24380</v>
      </c>
      <c r="B467" s="19" t="s">
        <v>23320</v>
      </c>
      <c r="C467" s="19"/>
      <c r="D467" s="19" t="s">
        <v>17440</v>
      </c>
      <c r="E467" s="85">
        <v>45315</v>
      </c>
      <c r="F467" s="19" t="s">
        <v>23877</v>
      </c>
      <c r="G467" s="19" t="s">
        <v>23878</v>
      </c>
      <c r="H467" s="19">
        <v>50</v>
      </c>
      <c r="I467" s="27" t="s">
        <v>16489</v>
      </c>
      <c r="J467" s="19" t="s">
        <v>23235</v>
      </c>
      <c r="K467" s="19" t="s">
        <v>17438</v>
      </c>
      <c r="L467" s="19" t="s">
        <v>17439</v>
      </c>
      <c r="M467" s="19"/>
      <c r="N467" s="19" t="s">
        <v>17447</v>
      </c>
      <c r="O467" s="19" t="s">
        <v>23140</v>
      </c>
    </row>
    <row r="468" spans="1:15" ht="12.75">
      <c r="A468" s="19"/>
      <c r="B468" s="19"/>
      <c r="C468" s="19"/>
      <c r="D468" s="19"/>
      <c r="E468" s="85"/>
      <c r="F468" s="19"/>
      <c r="G468" s="19"/>
      <c r="H468" s="19"/>
      <c r="I468" s="19"/>
      <c r="J468" s="19"/>
      <c r="K468" s="19"/>
      <c r="L468" s="19"/>
      <c r="M468" s="19"/>
      <c r="N468" s="19"/>
    </row>
    <row r="469" spans="1:15" ht="12.75">
      <c r="A469" s="19"/>
      <c r="B469" s="19"/>
      <c r="C469" s="19"/>
      <c r="D469" s="19"/>
      <c r="E469" s="85"/>
      <c r="F469" s="19"/>
      <c r="G469" s="19"/>
      <c r="H469" s="19"/>
      <c r="I469" s="19"/>
      <c r="J469" s="19"/>
      <c r="K469" s="19"/>
      <c r="L469" s="19"/>
      <c r="M469" s="19"/>
      <c r="N469" s="19"/>
    </row>
    <row r="470" spans="1:15" ht="12.75">
      <c r="A470" s="19" t="s">
        <v>24381</v>
      </c>
      <c r="B470" s="19" t="s">
        <v>23321</v>
      </c>
      <c r="C470" s="19"/>
      <c r="D470" s="19" t="s">
        <v>17440</v>
      </c>
      <c r="E470" s="85">
        <v>45315</v>
      </c>
      <c r="F470" s="19" t="s">
        <v>23909</v>
      </c>
      <c r="G470" s="19" t="s">
        <v>23910</v>
      </c>
      <c r="H470" s="19">
        <v>-475</v>
      </c>
      <c r="I470" s="27" t="s">
        <v>23200</v>
      </c>
      <c r="J470" s="19" t="s">
        <v>23201</v>
      </c>
      <c r="K470" s="19" t="s">
        <v>17438</v>
      </c>
      <c r="L470" s="19" t="s">
        <v>17439</v>
      </c>
      <c r="M470" s="19"/>
      <c r="N470" s="19"/>
      <c r="O470" s="19" t="s">
        <v>23140</v>
      </c>
    </row>
    <row r="471" spans="1:15" ht="12.75">
      <c r="A471" s="19" t="s">
        <v>24382</v>
      </c>
      <c r="B471" s="19" t="s">
        <v>23321</v>
      </c>
      <c r="C471" s="19"/>
      <c r="D471" s="19" t="s">
        <v>17440</v>
      </c>
      <c r="E471" s="85">
        <v>45315</v>
      </c>
      <c r="F471" s="19" t="s">
        <v>23909</v>
      </c>
      <c r="G471" s="19" t="s">
        <v>23910</v>
      </c>
      <c r="H471" s="19">
        <v>475</v>
      </c>
      <c r="I471" s="27" t="s">
        <v>23322</v>
      </c>
      <c r="J471" s="19" t="s">
        <v>23323</v>
      </c>
      <c r="K471" s="19" t="s">
        <v>17438</v>
      </c>
      <c r="L471" s="19" t="s">
        <v>17439</v>
      </c>
      <c r="M471" s="19"/>
      <c r="N471" s="19" t="s">
        <v>17447</v>
      </c>
      <c r="O471" s="19" t="s">
        <v>23140</v>
      </c>
    </row>
    <row r="472" spans="1:15" ht="12.75">
      <c r="A472" s="19" t="s">
        <v>24383</v>
      </c>
      <c r="B472" s="19" t="s">
        <v>23321</v>
      </c>
      <c r="C472" s="19"/>
      <c r="D472" s="19" t="s">
        <v>17440</v>
      </c>
      <c r="E472" s="85">
        <v>45315</v>
      </c>
      <c r="F472" s="19" t="s">
        <v>23906</v>
      </c>
      <c r="G472" s="19" t="s">
        <v>23907</v>
      </c>
      <c r="H472" s="19">
        <v>-862</v>
      </c>
      <c r="I472" s="27" t="s">
        <v>23200</v>
      </c>
      <c r="J472" s="19" t="s">
        <v>23201</v>
      </c>
      <c r="K472" s="19" t="s">
        <v>17438</v>
      </c>
      <c r="L472" s="19" t="s">
        <v>17439</v>
      </c>
      <c r="M472" s="19"/>
      <c r="N472" s="19"/>
      <c r="O472" s="19" t="s">
        <v>23140</v>
      </c>
    </row>
    <row r="473" spans="1:15" ht="12.75">
      <c r="A473" s="19" t="s">
        <v>24384</v>
      </c>
      <c r="B473" s="19" t="s">
        <v>23321</v>
      </c>
      <c r="C473" s="19"/>
      <c r="D473" s="19" t="s">
        <v>17440</v>
      </c>
      <c r="E473" s="85">
        <v>45315</v>
      </c>
      <c r="F473" s="19" t="s">
        <v>23906</v>
      </c>
      <c r="G473" s="19" t="s">
        <v>23907</v>
      </c>
      <c r="H473" s="19">
        <v>862</v>
      </c>
      <c r="I473" s="27" t="s">
        <v>23322</v>
      </c>
      <c r="J473" s="19" t="s">
        <v>23323</v>
      </c>
      <c r="K473" s="19" t="s">
        <v>17438</v>
      </c>
      <c r="L473" s="19" t="s">
        <v>17439</v>
      </c>
      <c r="M473" s="19"/>
      <c r="N473" s="19" t="s">
        <v>17447</v>
      </c>
      <c r="O473" s="19" t="s">
        <v>23140</v>
      </c>
    </row>
    <row r="474" spans="1:15" ht="12.75">
      <c r="A474" s="19" t="s">
        <v>24385</v>
      </c>
      <c r="B474" s="19" t="s">
        <v>23321</v>
      </c>
      <c r="C474" s="19"/>
      <c r="D474" s="19" t="s">
        <v>17440</v>
      </c>
      <c r="E474" s="85">
        <v>45315</v>
      </c>
      <c r="F474" s="19" t="s">
        <v>23932</v>
      </c>
      <c r="G474" s="19" t="s">
        <v>23933</v>
      </c>
      <c r="H474" s="19">
        <v>-500</v>
      </c>
      <c r="I474" s="27" t="s">
        <v>23200</v>
      </c>
      <c r="J474" s="19" t="s">
        <v>23201</v>
      </c>
      <c r="K474" s="19" t="s">
        <v>17438</v>
      </c>
      <c r="L474" s="19" t="s">
        <v>17439</v>
      </c>
      <c r="M474" s="19"/>
      <c r="N474" s="19"/>
      <c r="O474" s="19" t="s">
        <v>23140</v>
      </c>
    </row>
    <row r="475" spans="1:15" ht="12.75">
      <c r="A475" s="19" t="s">
        <v>24386</v>
      </c>
      <c r="B475" s="19" t="s">
        <v>23321</v>
      </c>
      <c r="C475" s="19"/>
      <c r="D475" s="19" t="s">
        <v>17440</v>
      </c>
      <c r="E475" s="85">
        <v>45315</v>
      </c>
      <c r="F475" s="19" t="s">
        <v>23932</v>
      </c>
      <c r="G475" s="19" t="s">
        <v>23933</v>
      </c>
      <c r="H475" s="19">
        <v>500</v>
      </c>
      <c r="I475" s="27" t="s">
        <v>23322</v>
      </c>
      <c r="J475" s="19" t="s">
        <v>23323</v>
      </c>
      <c r="K475" s="19" t="s">
        <v>17438</v>
      </c>
      <c r="L475" s="19" t="s">
        <v>17439</v>
      </c>
      <c r="M475" s="19"/>
      <c r="N475" s="19" t="s">
        <v>17447</v>
      </c>
      <c r="O475" s="19" t="s">
        <v>23140</v>
      </c>
    </row>
    <row r="476" spans="1:15" ht="12.75">
      <c r="A476" s="19" t="s">
        <v>24387</v>
      </c>
      <c r="B476" s="19" t="s">
        <v>23321</v>
      </c>
      <c r="C476" s="19"/>
      <c r="D476" s="19" t="s">
        <v>17440</v>
      </c>
      <c r="E476" s="85">
        <v>45315</v>
      </c>
      <c r="F476" s="19" t="s">
        <v>23926</v>
      </c>
      <c r="G476" s="19" t="s">
        <v>23927</v>
      </c>
      <c r="H476" s="19">
        <v>-20</v>
      </c>
      <c r="I476" s="27" t="s">
        <v>23200</v>
      </c>
      <c r="J476" s="19" t="s">
        <v>23201</v>
      </c>
      <c r="K476" s="19" t="s">
        <v>17438</v>
      </c>
      <c r="L476" s="19" t="s">
        <v>17439</v>
      </c>
      <c r="M476" s="19"/>
      <c r="N476" s="19"/>
      <c r="O476" s="19" t="s">
        <v>23140</v>
      </c>
    </row>
    <row r="477" spans="1:15" ht="12.75">
      <c r="A477" s="19" t="s">
        <v>24388</v>
      </c>
      <c r="B477" s="19" t="s">
        <v>23321</v>
      </c>
      <c r="C477" s="19"/>
      <c r="D477" s="19" t="s">
        <v>17440</v>
      </c>
      <c r="E477" s="85">
        <v>45315</v>
      </c>
      <c r="F477" s="19" t="s">
        <v>23926</v>
      </c>
      <c r="G477" s="19" t="s">
        <v>23927</v>
      </c>
      <c r="H477" s="19">
        <v>20</v>
      </c>
      <c r="I477" s="27" t="s">
        <v>23322</v>
      </c>
      <c r="J477" s="19" t="s">
        <v>23323</v>
      </c>
      <c r="K477" s="19" t="s">
        <v>17438</v>
      </c>
      <c r="L477" s="19" t="s">
        <v>17439</v>
      </c>
      <c r="M477" s="19"/>
      <c r="N477" s="19" t="s">
        <v>17447</v>
      </c>
      <c r="O477" s="19" t="s">
        <v>23140</v>
      </c>
    </row>
    <row r="478" spans="1:15" ht="12.75">
      <c r="A478" s="19" t="s">
        <v>24389</v>
      </c>
      <c r="B478" s="19" t="s">
        <v>23321</v>
      </c>
      <c r="C478" s="19"/>
      <c r="D478" s="19" t="s">
        <v>17440</v>
      </c>
      <c r="E478" s="85">
        <v>45315</v>
      </c>
      <c r="F478" s="19" t="s">
        <v>24074</v>
      </c>
      <c r="G478" s="19" t="s">
        <v>24075</v>
      </c>
      <c r="H478" s="19">
        <v>-2</v>
      </c>
      <c r="I478" s="27" t="s">
        <v>23200</v>
      </c>
      <c r="J478" s="19" t="s">
        <v>23201</v>
      </c>
      <c r="K478" s="19" t="s">
        <v>17438</v>
      </c>
      <c r="L478" s="19" t="s">
        <v>17439</v>
      </c>
      <c r="M478" s="19"/>
      <c r="N478" s="19"/>
      <c r="O478" s="19" t="s">
        <v>23140</v>
      </c>
    </row>
    <row r="479" spans="1:15" ht="12.75">
      <c r="A479" s="19" t="s">
        <v>24390</v>
      </c>
      <c r="B479" s="19" t="s">
        <v>23321</v>
      </c>
      <c r="C479" s="19"/>
      <c r="D479" s="19" t="s">
        <v>17440</v>
      </c>
      <c r="E479" s="85">
        <v>45315</v>
      </c>
      <c r="F479" s="19" t="s">
        <v>24074</v>
      </c>
      <c r="G479" s="19" t="s">
        <v>24075</v>
      </c>
      <c r="H479" s="19">
        <v>2</v>
      </c>
      <c r="I479" s="27" t="s">
        <v>23322</v>
      </c>
      <c r="J479" s="19" t="s">
        <v>23323</v>
      </c>
      <c r="K479" s="19" t="s">
        <v>17438</v>
      </c>
      <c r="L479" s="19" t="s">
        <v>17439</v>
      </c>
      <c r="M479" s="19"/>
      <c r="N479" s="19" t="s">
        <v>17447</v>
      </c>
      <c r="O479" s="19" t="s">
        <v>23140</v>
      </c>
    </row>
    <row r="480" spans="1:15" ht="12.75">
      <c r="A480" s="19" t="s">
        <v>24391</v>
      </c>
      <c r="B480" s="19" t="s">
        <v>23321</v>
      </c>
      <c r="C480" s="19"/>
      <c r="D480" s="19" t="s">
        <v>17440</v>
      </c>
      <c r="E480" s="85">
        <v>45315</v>
      </c>
      <c r="F480" s="19" t="s">
        <v>23871</v>
      </c>
      <c r="G480" s="19" t="s">
        <v>23872</v>
      </c>
      <c r="H480" s="19">
        <v>-8</v>
      </c>
      <c r="I480" s="27" t="s">
        <v>23200</v>
      </c>
      <c r="J480" s="19" t="s">
        <v>23201</v>
      </c>
      <c r="K480" s="19" t="s">
        <v>17438</v>
      </c>
      <c r="L480" s="19" t="s">
        <v>17439</v>
      </c>
      <c r="M480" s="19"/>
      <c r="N480" s="19"/>
      <c r="O480" s="19" t="s">
        <v>23140</v>
      </c>
    </row>
    <row r="481" spans="1:15" ht="12.75">
      <c r="A481" s="27" t="s">
        <v>24392</v>
      </c>
      <c r="B481" s="19" t="s">
        <v>23321</v>
      </c>
      <c r="C481" s="19"/>
      <c r="D481" s="19" t="s">
        <v>17440</v>
      </c>
      <c r="E481" s="85">
        <v>45315</v>
      </c>
      <c r="F481" s="19" t="s">
        <v>23871</v>
      </c>
      <c r="G481" s="19" t="s">
        <v>23872</v>
      </c>
      <c r="H481" s="19">
        <v>8</v>
      </c>
      <c r="I481" s="27" t="s">
        <v>23322</v>
      </c>
      <c r="J481" s="19" t="s">
        <v>23323</v>
      </c>
      <c r="K481" s="19" t="s">
        <v>17438</v>
      </c>
      <c r="L481" s="19" t="s">
        <v>17439</v>
      </c>
      <c r="M481" s="19"/>
      <c r="N481" s="19" t="s">
        <v>17447</v>
      </c>
      <c r="O481" s="19" t="s">
        <v>23140</v>
      </c>
    </row>
    <row r="482" spans="1:15" ht="12.75">
      <c r="A482" s="19" t="s">
        <v>24393</v>
      </c>
      <c r="B482" s="19" t="s">
        <v>23321</v>
      </c>
      <c r="C482" s="19"/>
      <c r="D482" s="19" t="s">
        <v>17440</v>
      </c>
      <c r="E482" s="85">
        <v>45315</v>
      </c>
      <c r="F482" s="19" t="s">
        <v>23886</v>
      </c>
      <c r="G482" s="19" t="s">
        <v>23887</v>
      </c>
      <c r="H482" s="19">
        <v>-30</v>
      </c>
      <c r="I482" s="27" t="s">
        <v>23200</v>
      </c>
      <c r="J482" s="19" t="s">
        <v>23201</v>
      </c>
      <c r="K482" s="19" t="s">
        <v>17438</v>
      </c>
      <c r="L482" s="19" t="s">
        <v>17439</v>
      </c>
      <c r="M482" s="19"/>
      <c r="N482" s="19"/>
      <c r="O482" s="19" t="s">
        <v>23140</v>
      </c>
    </row>
    <row r="483" spans="1:15" ht="12.75">
      <c r="A483" s="19" t="s">
        <v>24394</v>
      </c>
      <c r="B483" s="19" t="s">
        <v>23321</v>
      </c>
      <c r="C483" s="19"/>
      <c r="D483" s="19" t="s">
        <v>17440</v>
      </c>
      <c r="E483" s="85">
        <v>45315</v>
      </c>
      <c r="F483" s="19" t="s">
        <v>23886</v>
      </c>
      <c r="G483" s="19" t="s">
        <v>23887</v>
      </c>
      <c r="H483" s="19">
        <v>30</v>
      </c>
      <c r="I483" s="27" t="s">
        <v>23322</v>
      </c>
      <c r="J483" s="19" t="s">
        <v>23323</v>
      </c>
      <c r="K483" s="19" t="s">
        <v>17438</v>
      </c>
      <c r="L483" s="19" t="s">
        <v>17439</v>
      </c>
      <c r="M483" s="19"/>
      <c r="N483" s="19" t="s">
        <v>17447</v>
      </c>
      <c r="O483" s="19" t="s">
        <v>23140</v>
      </c>
    </row>
    <row r="484" spans="1:15" ht="12.75">
      <c r="A484" s="19"/>
      <c r="B484" s="19"/>
      <c r="C484" s="19"/>
      <c r="D484" s="19"/>
      <c r="E484" s="85"/>
      <c r="F484" s="19"/>
      <c r="G484" s="19"/>
      <c r="H484" s="19"/>
      <c r="I484" s="19"/>
      <c r="J484" s="19"/>
      <c r="K484" s="19"/>
      <c r="L484" s="19"/>
      <c r="M484" s="19"/>
      <c r="N484" s="19"/>
    </row>
    <row r="485" spans="1:15" ht="12.75">
      <c r="A485" s="19"/>
      <c r="B485" s="19"/>
      <c r="C485" s="19"/>
      <c r="D485" s="19"/>
      <c r="E485" s="85"/>
      <c r="F485" s="19"/>
      <c r="G485" s="19"/>
      <c r="H485" s="19"/>
      <c r="I485" s="19"/>
      <c r="J485" s="19"/>
      <c r="K485" s="19"/>
      <c r="L485" s="19"/>
      <c r="M485" s="19"/>
      <c r="N485" s="19"/>
    </row>
    <row r="486" spans="1:15" ht="12.75">
      <c r="A486" s="19" t="s">
        <v>24395</v>
      </c>
      <c r="B486" s="19" t="s">
        <v>23321</v>
      </c>
      <c r="C486" s="19"/>
      <c r="D486" s="19" t="s">
        <v>17440</v>
      </c>
      <c r="E486" s="85">
        <v>45315</v>
      </c>
      <c r="F486" s="19" t="s">
        <v>23874</v>
      </c>
      <c r="G486" s="19" t="s">
        <v>23875</v>
      </c>
      <c r="H486" s="19">
        <v>-70</v>
      </c>
      <c r="I486" s="27" t="s">
        <v>23200</v>
      </c>
      <c r="J486" s="19" t="s">
        <v>23201</v>
      </c>
      <c r="K486" s="19" t="s">
        <v>17438</v>
      </c>
      <c r="L486" s="19" t="s">
        <v>17439</v>
      </c>
      <c r="M486" s="19"/>
      <c r="N486" s="19"/>
      <c r="O486" s="19" t="s">
        <v>23140</v>
      </c>
    </row>
    <row r="487" spans="1:15" ht="12.75">
      <c r="A487" s="19" t="s">
        <v>24396</v>
      </c>
      <c r="B487" s="19" t="s">
        <v>23321</v>
      </c>
      <c r="C487" s="19"/>
      <c r="D487" s="19" t="s">
        <v>17440</v>
      </c>
      <c r="E487" s="85">
        <v>45315</v>
      </c>
      <c r="F487" s="19" t="s">
        <v>23874</v>
      </c>
      <c r="G487" s="19" t="s">
        <v>23875</v>
      </c>
      <c r="H487" s="19">
        <v>70</v>
      </c>
      <c r="I487" s="27" t="s">
        <v>23322</v>
      </c>
      <c r="J487" s="19" t="s">
        <v>23323</v>
      </c>
      <c r="K487" s="19" t="s">
        <v>17438</v>
      </c>
      <c r="L487" s="19" t="s">
        <v>17439</v>
      </c>
      <c r="M487" s="19"/>
      <c r="N487" s="19" t="s">
        <v>17447</v>
      </c>
      <c r="O487" s="19" t="s">
        <v>23140</v>
      </c>
    </row>
    <row r="488" spans="1:15" ht="12.75">
      <c r="A488" s="19" t="s">
        <v>24397</v>
      </c>
      <c r="B488" s="19" t="s">
        <v>23321</v>
      </c>
      <c r="C488" s="19"/>
      <c r="D488" s="19" t="s">
        <v>17440</v>
      </c>
      <c r="E488" s="85">
        <v>45315</v>
      </c>
      <c r="F488" s="19" t="s">
        <v>23853</v>
      </c>
      <c r="G488" s="19" t="s">
        <v>23854</v>
      </c>
      <c r="H488" s="19">
        <v>-16</v>
      </c>
      <c r="I488" s="27" t="s">
        <v>23200</v>
      </c>
      <c r="J488" s="19" t="s">
        <v>23201</v>
      </c>
      <c r="K488" s="19" t="s">
        <v>17438</v>
      </c>
      <c r="L488" s="19" t="s">
        <v>17439</v>
      </c>
      <c r="M488" s="19"/>
      <c r="N488" s="19"/>
      <c r="O488" s="19" t="s">
        <v>23140</v>
      </c>
    </row>
    <row r="489" spans="1:15" ht="12.75">
      <c r="A489" s="19" t="s">
        <v>24398</v>
      </c>
      <c r="B489" s="19" t="s">
        <v>23321</v>
      </c>
      <c r="C489" s="19"/>
      <c r="D489" s="19" t="s">
        <v>17440</v>
      </c>
      <c r="E489" s="85">
        <v>45315</v>
      </c>
      <c r="F489" s="19" t="s">
        <v>23853</v>
      </c>
      <c r="G489" s="19" t="s">
        <v>23854</v>
      </c>
      <c r="H489" s="19">
        <v>16</v>
      </c>
      <c r="I489" s="27" t="s">
        <v>23322</v>
      </c>
      <c r="J489" s="19" t="s">
        <v>23323</v>
      </c>
      <c r="K489" s="19" t="s">
        <v>17438</v>
      </c>
      <c r="L489" s="19" t="s">
        <v>17439</v>
      </c>
      <c r="M489" s="19"/>
      <c r="N489" s="19" t="s">
        <v>17447</v>
      </c>
      <c r="O489" s="19" t="s">
        <v>23140</v>
      </c>
    </row>
    <row r="490" spans="1:15" ht="12.75">
      <c r="A490" s="19" t="s">
        <v>24399</v>
      </c>
      <c r="B490" s="19" t="s">
        <v>23321</v>
      </c>
      <c r="C490" s="19"/>
      <c r="D490" s="19" t="s">
        <v>17440</v>
      </c>
      <c r="E490" s="85">
        <v>45315</v>
      </c>
      <c r="F490" s="19" t="s">
        <v>24133</v>
      </c>
      <c r="G490" s="19" t="s">
        <v>24134</v>
      </c>
      <c r="H490" s="19">
        <v>-100</v>
      </c>
      <c r="I490" s="27" t="s">
        <v>23200</v>
      </c>
      <c r="J490" s="19" t="s">
        <v>23201</v>
      </c>
      <c r="K490" s="19" t="s">
        <v>17438</v>
      </c>
      <c r="L490" s="19" t="s">
        <v>17439</v>
      </c>
      <c r="M490" s="19"/>
      <c r="N490" s="19"/>
      <c r="O490" s="19" t="s">
        <v>23140</v>
      </c>
    </row>
    <row r="491" spans="1:15" ht="12.75">
      <c r="A491" s="19" t="s">
        <v>24400</v>
      </c>
      <c r="B491" s="19" t="s">
        <v>23321</v>
      </c>
      <c r="C491" s="19"/>
      <c r="D491" s="19" t="s">
        <v>17440</v>
      </c>
      <c r="E491" s="85">
        <v>45315</v>
      </c>
      <c r="F491" s="19" t="s">
        <v>24133</v>
      </c>
      <c r="G491" s="19" t="s">
        <v>24134</v>
      </c>
      <c r="H491" s="19">
        <v>100</v>
      </c>
      <c r="I491" s="27" t="s">
        <v>23322</v>
      </c>
      <c r="J491" s="19" t="s">
        <v>23323</v>
      </c>
      <c r="K491" s="19" t="s">
        <v>17438</v>
      </c>
      <c r="L491" s="19" t="s">
        <v>17439</v>
      </c>
      <c r="M491" s="19"/>
      <c r="N491" s="19" t="s">
        <v>17447</v>
      </c>
      <c r="O491" s="19" t="s">
        <v>23140</v>
      </c>
    </row>
    <row r="492" spans="1:15" ht="12.75">
      <c r="A492" s="19" t="s">
        <v>24401</v>
      </c>
      <c r="B492" s="19" t="s">
        <v>23321</v>
      </c>
      <c r="C492" s="19"/>
      <c r="D492" s="19" t="s">
        <v>17440</v>
      </c>
      <c r="E492" s="85">
        <v>45315</v>
      </c>
      <c r="F492" s="19" t="s">
        <v>23877</v>
      </c>
      <c r="G492" s="19" t="s">
        <v>23878</v>
      </c>
      <c r="H492" s="19">
        <v>-200</v>
      </c>
      <c r="I492" s="27" t="s">
        <v>23200</v>
      </c>
      <c r="J492" s="19" t="s">
        <v>23201</v>
      </c>
      <c r="K492" s="19" t="s">
        <v>17438</v>
      </c>
      <c r="L492" s="19" t="s">
        <v>17439</v>
      </c>
      <c r="M492" s="19"/>
      <c r="N492" s="19"/>
      <c r="O492" s="19" t="s">
        <v>23140</v>
      </c>
    </row>
    <row r="493" spans="1:15" ht="12.75">
      <c r="A493" s="19" t="s">
        <v>24402</v>
      </c>
      <c r="B493" s="19" t="s">
        <v>23321</v>
      </c>
      <c r="C493" s="19"/>
      <c r="D493" s="19" t="s">
        <v>17440</v>
      </c>
      <c r="E493" s="85">
        <v>45315</v>
      </c>
      <c r="F493" s="19" t="s">
        <v>23877</v>
      </c>
      <c r="G493" s="19" t="s">
        <v>23878</v>
      </c>
      <c r="H493" s="19">
        <v>200</v>
      </c>
      <c r="I493" s="27" t="s">
        <v>23322</v>
      </c>
      <c r="J493" s="19" t="s">
        <v>23323</v>
      </c>
      <c r="K493" s="19" t="s">
        <v>17438</v>
      </c>
      <c r="L493" s="19" t="s">
        <v>17439</v>
      </c>
      <c r="M493" s="19"/>
      <c r="N493" s="19" t="s">
        <v>17447</v>
      </c>
      <c r="O493" s="19" t="s">
        <v>23140</v>
      </c>
    </row>
    <row r="494" spans="1:15" ht="12.75">
      <c r="A494" s="19" t="s">
        <v>24403</v>
      </c>
      <c r="B494" s="19" t="s">
        <v>23324</v>
      </c>
      <c r="C494" s="19"/>
      <c r="D494" s="19" t="s">
        <v>17440</v>
      </c>
      <c r="E494" s="85">
        <v>45315</v>
      </c>
      <c r="F494" s="19" t="s">
        <v>24371</v>
      </c>
      <c r="G494" s="19" t="s">
        <v>24372</v>
      </c>
      <c r="H494" s="19">
        <v>-46</v>
      </c>
      <c r="I494" s="27" t="s">
        <v>23200</v>
      </c>
      <c r="J494" s="19" t="s">
        <v>23201</v>
      </c>
      <c r="K494" s="19" t="s">
        <v>17438</v>
      </c>
      <c r="L494" s="19" t="s">
        <v>17439</v>
      </c>
      <c r="M494" s="19"/>
      <c r="N494" s="19"/>
      <c r="O494" s="19" t="s">
        <v>23140</v>
      </c>
    </row>
    <row r="495" spans="1:15" ht="12.75">
      <c r="A495" s="19" t="s">
        <v>24404</v>
      </c>
      <c r="B495" s="19" t="s">
        <v>23324</v>
      </c>
      <c r="C495" s="19"/>
      <c r="D495" s="19" t="s">
        <v>17440</v>
      </c>
      <c r="E495" s="85">
        <v>45315</v>
      </c>
      <c r="F495" s="19" t="s">
        <v>24371</v>
      </c>
      <c r="G495" s="19" t="s">
        <v>24372</v>
      </c>
      <c r="H495" s="19">
        <v>46</v>
      </c>
      <c r="I495" s="27" t="s">
        <v>23220</v>
      </c>
      <c r="J495" s="19" t="s">
        <v>23221</v>
      </c>
      <c r="K495" s="19" t="s">
        <v>17438</v>
      </c>
      <c r="L495" s="19" t="s">
        <v>17439</v>
      </c>
      <c r="M495" s="19"/>
      <c r="N495" s="19" t="s">
        <v>17447</v>
      </c>
      <c r="O495" s="19" t="s">
        <v>23140</v>
      </c>
    </row>
    <row r="496" spans="1:15" ht="12.75">
      <c r="A496" s="19" t="s">
        <v>24405</v>
      </c>
      <c r="B496" s="19" t="s">
        <v>23324</v>
      </c>
      <c r="C496" s="19"/>
      <c r="D496" s="19" t="s">
        <v>17440</v>
      </c>
      <c r="E496" s="85">
        <v>45315</v>
      </c>
      <c r="F496" s="19" t="s">
        <v>23838</v>
      </c>
      <c r="G496" s="19" t="s">
        <v>23839</v>
      </c>
      <c r="H496" s="19">
        <v>-4</v>
      </c>
      <c r="I496" s="27" t="s">
        <v>23200</v>
      </c>
      <c r="J496" s="19" t="s">
        <v>23201</v>
      </c>
      <c r="K496" s="19" t="s">
        <v>17438</v>
      </c>
      <c r="L496" s="19" t="s">
        <v>17439</v>
      </c>
      <c r="M496" s="19"/>
      <c r="N496" s="19"/>
      <c r="O496" s="19" t="s">
        <v>23140</v>
      </c>
    </row>
    <row r="497" spans="1:15" ht="12.75">
      <c r="A497" s="19" t="s">
        <v>24406</v>
      </c>
      <c r="B497" s="19" t="s">
        <v>23324</v>
      </c>
      <c r="C497" s="19"/>
      <c r="D497" s="19" t="s">
        <v>17440</v>
      </c>
      <c r="E497" s="85">
        <v>45315</v>
      </c>
      <c r="F497" s="19" t="s">
        <v>23838</v>
      </c>
      <c r="G497" s="19" t="s">
        <v>23839</v>
      </c>
      <c r="H497" s="19">
        <v>4</v>
      </c>
      <c r="I497" s="27" t="s">
        <v>23220</v>
      </c>
      <c r="J497" s="19" t="s">
        <v>23221</v>
      </c>
      <c r="K497" s="19" t="s">
        <v>17438</v>
      </c>
      <c r="L497" s="19" t="s">
        <v>17439</v>
      </c>
      <c r="M497" s="19"/>
      <c r="N497" s="19" t="s">
        <v>17447</v>
      </c>
      <c r="O497" s="19" t="s">
        <v>23140</v>
      </c>
    </row>
    <row r="498" spans="1:15" ht="12.75">
      <c r="A498" s="19" t="s">
        <v>24407</v>
      </c>
      <c r="B498" s="19" t="s">
        <v>23324</v>
      </c>
      <c r="C498" s="19"/>
      <c r="D498" s="19" t="s">
        <v>17440</v>
      </c>
      <c r="E498" s="85">
        <v>45315</v>
      </c>
      <c r="F498" s="19" t="s">
        <v>23841</v>
      </c>
      <c r="G498" s="19" t="s">
        <v>23842</v>
      </c>
      <c r="H498" s="19">
        <v>-2</v>
      </c>
      <c r="I498" s="27" t="s">
        <v>23200</v>
      </c>
      <c r="J498" s="19" t="s">
        <v>23201</v>
      </c>
      <c r="K498" s="19" t="s">
        <v>17438</v>
      </c>
      <c r="L498" s="19" t="s">
        <v>17439</v>
      </c>
      <c r="M498" s="19"/>
      <c r="N498" s="19"/>
      <c r="O498" s="19" t="s">
        <v>23140</v>
      </c>
    </row>
    <row r="499" spans="1:15" ht="12.75">
      <c r="A499" s="19" t="s">
        <v>24408</v>
      </c>
      <c r="B499" s="19" t="s">
        <v>23324</v>
      </c>
      <c r="C499" s="19"/>
      <c r="D499" s="19" t="s">
        <v>17440</v>
      </c>
      <c r="E499" s="85">
        <v>45315</v>
      </c>
      <c r="F499" s="19" t="s">
        <v>23841</v>
      </c>
      <c r="G499" s="19" t="s">
        <v>23842</v>
      </c>
      <c r="H499" s="19">
        <v>2</v>
      </c>
      <c r="I499" s="27" t="s">
        <v>23220</v>
      </c>
      <c r="J499" s="19" t="s">
        <v>23221</v>
      </c>
      <c r="K499" s="19" t="s">
        <v>17438</v>
      </c>
      <c r="L499" s="19" t="s">
        <v>17439</v>
      </c>
      <c r="M499" s="19"/>
      <c r="N499" s="19" t="s">
        <v>17447</v>
      </c>
      <c r="O499" s="19" t="s">
        <v>23140</v>
      </c>
    </row>
    <row r="500" spans="1:15" ht="12.75">
      <c r="A500" s="19" t="s">
        <v>24409</v>
      </c>
      <c r="B500" s="19" t="s">
        <v>23324</v>
      </c>
      <c r="C500" s="19"/>
      <c r="D500" s="19" t="s">
        <v>17440</v>
      </c>
      <c r="E500" s="85">
        <v>45315</v>
      </c>
      <c r="F500" s="19" t="s">
        <v>24074</v>
      </c>
      <c r="G500" s="19" t="s">
        <v>24075</v>
      </c>
      <c r="H500" s="19">
        <v>-1</v>
      </c>
      <c r="I500" s="27" t="s">
        <v>23200</v>
      </c>
      <c r="J500" s="19" t="s">
        <v>23201</v>
      </c>
      <c r="K500" s="19" t="s">
        <v>17438</v>
      </c>
      <c r="L500" s="19" t="s">
        <v>17439</v>
      </c>
      <c r="M500" s="19"/>
      <c r="N500" s="19"/>
      <c r="O500" s="19" t="s">
        <v>23140</v>
      </c>
    </row>
    <row r="501" spans="1:15" ht="12.75">
      <c r="A501" s="19" t="s">
        <v>24410</v>
      </c>
      <c r="B501" s="19" t="s">
        <v>23324</v>
      </c>
      <c r="C501" s="19"/>
      <c r="D501" s="19" t="s">
        <v>17440</v>
      </c>
      <c r="E501" s="85">
        <v>45315</v>
      </c>
      <c r="F501" s="19" t="s">
        <v>24074</v>
      </c>
      <c r="G501" s="19" t="s">
        <v>24075</v>
      </c>
      <c r="H501" s="19">
        <v>1</v>
      </c>
      <c r="I501" s="27" t="s">
        <v>23220</v>
      </c>
      <c r="J501" s="19" t="s">
        <v>23221</v>
      </c>
      <c r="K501" s="19" t="s">
        <v>17438</v>
      </c>
      <c r="L501" s="19" t="s">
        <v>17439</v>
      </c>
      <c r="M501" s="19"/>
      <c r="N501" s="19" t="s">
        <v>17447</v>
      </c>
      <c r="O501" s="19" t="s">
        <v>23140</v>
      </c>
    </row>
    <row r="502" spans="1:15" ht="12.75">
      <c r="A502" s="19" t="s">
        <v>24411</v>
      </c>
      <c r="B502" s="19" t="s">
        <v>23324</v>
      </c>
      <c r="C502" s="19"/>
      <c r="D502" s="19" t="s">
        <v>17440</v>
      </c>
      <c r="E502" s="85">
        <v>45315</v>
      </c>
      <c r="F502" s="19" t="s">
        <v>23877</v>
      </c>
      <c r="G502" s="19" t="s">
        <v>23878</v>
      </c>
      <c r="H502" s="19">
        <v>-300</v>
      </c>
      <c r="I502" s="27" t="s">
        <v>23200</v>
      </c>
      <c r="J502" s="19" t="s">
        <v>23201</v>
      </c>
      <c r="K502" s="19" t="s">
        <v>17438</v>
      </c>
      <c r="L502" s="19" t="s">
        <v>17439</v>
      </c>
      <c r="M502" s="19"/>
      <c r="N502" s="19"/>
      <c r="O502" s="19" t="s">
        <v>23140</v>
      </c>
    </row>
    <row r="503" spans="1:15" ht="12.75">
      <c r="A503" s="19" t="s">
        <v>24412</v>
      </c>
      <c r="B503" s="19" t="s">
        <v>23324</v>
      </c>
      <c r="C503" s="19"/>
      <c r="D503" s="19" t="s">
        <v>17440</v>
      </c>
      <c r="E503" s="85">
        <v>45315</v>
      </c>
      <c r="F503" s="19" t="s">
        <v>23877</v>
      </c>
      <c r="G503" s="19" t="s">
        <v>23878</v>
      </c>
      <c r="H503" s="19">
        <v>300</v>
      </c>
      <c r="I503" s="27" t="s">
        <v>23220</v>
      </c>
      <c r="J503" s="19" t="s">
        <v>23221</v>
      </c>
      <c r="K503" s="19" t="s">
        <v>17438</v>
      </c>
      <c r="L503" s="19" t="s">
        <v>17439</v>
      </c>
      <c r="M503" s="19"/>
      <c r="N503" s="19" t="s">
        <v>17447</v>
      </c>
      <c r="O503" s="19" t="s">
        <v>23140</v>
      </c>
    </row>
    <row r="504" spans="1:15" ht="12.75">
      <c r="A504" s="19" t="s">
        <v>24413</v>
      </c>
      <c r="B504" s="19" t="s">
        <v>23324</v>
      </c>
      <c r="C504" s="19"/>
      <c r="D504" s="19" t="s">
        <v>17440</v>
      </c>
      <c r="E504" s="85">
        <v>45315</v>
      </c>
      <c r="F504" s="19" t="s">
        <v>23868</v>
      </c>
      <c r="G504" s="19" t="s">
        <v>23869</v>
      </c>
      <c r="H504" s="19">
        <v>-400</v>
      </c>
      <c r="I504" s="27" t="s">
        <v>23200</v>
      </c>
      <c r="J504" s="19" t="s">
        <v>23201</v>
      </c>
      <c r="K504" s="19" t="s">
        <v>17438</v>
      </c>
      <c r="L504" s="19" t="s">
        <v>17439</v>
      </c>
      <c r="M504" s="19"/>
      <c r="N504" s="19"/>
      <c r="O504" s="19" t="s">
        <v>23140</v>
      </c>
    </row>
    <row r="505" spans="1:15" ht="12.75">
      <c r="A505" s="19" t="s">
        <v>24414</v>
      </c>
      <c r="B505" s="19" t="s">
        <v>23324</v>
      </c>
      <c r="C505" s="19"/>
      <c r="D505" s="19" t="s">
        <v>17440</v>
      </c>
      <c r="E505" s="85">
        <v>45315</v>
      </c>
      <c r="F505" s="19" t="s">
        <v>23868</v>
      </c>
      <c r="G505" s="19" t="s">
        <v>23869</v>
      </c>
      <c r="H505" s="19">
        <v>400</v>
      </c>
      <c r="I505" s="27" t="s">
        <v>23220</v>
      </c>
      <c r="J505" s="19" t="s">
        <v>23221</v>
      </c>
      <c r="K505" s="19" t="s">
        <v>17438</v>
      </c>
      <c r="L505" s="19" t="s">
        <v>17439</v>
      </c>
      <c r="M505" s="19"/>
      <c r="N505" s="19" t="s">
        <v>17447</v>
      </c>
      <c r="O505" s="19" t="s">
        <v>23140</v>
      </c>
    </row>
    <row r="506" spans="1:15" ht="12.75">
      <c r="A506" s="19" t="s">
        <v>24415</v>
      </c>
      <c r="B506" s="19" t="s">
        <v>23324</v>
      </c>
      <c r="C506" s="19"/>
      <c r="D506" s="19" t="s">
        <v>17440</v>
      </c>
      <c r="E506" s="85">
        <v>45315</v>
      </c>
      <c r="F506" s="19" t="s">
        <v>23865</v>
      </c>
      <c r="G506" s="19" t="s">
        <v>23866</v>
      </c>
      <c r="H506" s="19">
        <v>-59</v>
      </c>
      <c r="I506" s="27" t="s">
        <v>23200</v>
      </c>
      <c r="J506" s="19" t="s">
        <v>23201</v>
      </c>
      <c r="K506" s="19" t="s">
        <v>17438</v>
      </c>
      <c r="L506" s="19" t="s">
        <v>17439</v>
      </c>
      <c r="M506" s="19"/>
      <c r="N506" s="19"/>
      <c r="O506" s="19" t="s">
        <v>23140</v>
      </c>
    </row>
    <row r="507" spans="1:15" ht="12.75">
      <c r="A507" s="19" t="s">
        <v>24416</v>
      </c>
      <c r="B507" s="19" t="s">
        <v>23324</v>
      </c>
      <c r="C507" s="19"/>
      <c r="D507" s="19" t="s">
        <v>17440</v>
      </c>
      <c r="E507" s="85">
        <v>45315</v>
      </c>
      <c r="F507" s="19" t="s">
        <v>23865</v>
      </c>
      <c r="G507" s="19" t="s">
        <v>23866</v>
      </c>
      <c r="H507" s="19">
        <v>59</v>
      </c>
      <c r="I507" s="27" t="s">
        <v>23220</v>
      </c>
      <c r="J507" s="19" t="s">
        <v>23221</v>
      </c>
      <c r="K507" s="19" t="s">
        <v>17438</v>
      </c>
      <c r="L507" s="19" t="s">
        <v>17439</v>
      </c>
      <c r="M507" s="19"/>
      <c r="N507" s="19" t="s">
        <v>17447</v>
      </c>
      <c r="O507" s="19" t="s">
        <v>23140</v>
      </c>
    </row>
    <row r="508" spans="1:15" ht="12.75">
      <c r="A508" s="19" t="s">
        <v>24417</v>
      </c>
      <c r="B508" s="19" t="s">
        <v>23324</v>
      </c>
      <c r="C508" s="19"/>
      <c r="D508" s="19" t="s">
        <v>17440</v>
      </c>
      <c r="E508" s="85">
        <v>45315</v>
      </c>
      <c r="F508" s="19" t="s">
        <v>23935</v>
      </c>
      <c r="G508" s="19" t="s">
        <v>23936</v>
      </c>
      <c r="H508" s="19">
        <v>-34</v>
      </c>
      <c r="I508" s="27" t="s">
        <v>23200</v>
      </c>
      <c r="J508" s="19" t="s">
        <v>23201</v>
      </c>
      <c r="K508" s="19" t="s">
        <v>17438</v>
      </c>
      <c r="L508" s="19" t="s">
        <v>17439</v>
      </c>
      <c r="M508" s="19"/>
      <c r="N508" s="19"/>
      <c r="O508" s="19" t="s">
        <v>23140</v>
      </c>
    </row>
    <row r="509" spans="1:15" ht="12.75">
      <c r="A509" s="19" t="s">
        <v>24418</v>
      </c>
      <c r="B509" s="19" t="s">
        <v>23324</v>
      </c>
      <c r="C509" s="19"/>
      <c r="D509" s="19" t="s">
        <v>17440</v>
      </c>
      <c r="E509" s="85">
        <v>45315</v>
      </c>
      <c r="F509" s="19" t="s">
        <v>23935</v>
      </c>
      <c r="G509" s="19" t="s">
        <v>23936</v>
      </c>
      <c r="H509" s="19">
        <v>34</v>
      </c>
      <c r="I509" s="27" t="s">
        <v>23220</v>
      </c>
      <c r="J509" s="19" t="s">
        <v>23221</v>
      </c>
      <c r="K509" s="19" t="s">
        <v>17438</v>
      </c>
      <c r="L509" s="19" t="s">
        <v>17439</v>
      </c>
      <c r="M509" s="19"/>
      <c r="N509" s="19" t="s">
        <v>17447</v>
      </c>
      <c r="O509" s="19" t="s">
        <v>23140</v>
      </c>
    </row>
    <row r="510" spans="1:15" ht="12.75">
      <c r="A510" s="19" t="s">
        <v>24419</v>
      </c>
      <c r="B510" s="19" t="s">
        <v>23324</v>
      </c>
      <c r="C510" s="19"/>
      <c r="D510" s="19" t="s">
        <v>17440</v>
      </c>
      <c r="E510" s="85">
        <v>45315</v>
      </c>
      <c r="F510" s="19" t="s">
        <v>23955</v>
      </c>
      <c r="G510" s="19" t="s">
        <v>23966</v>
      </c>
      <c r="H510" s="19">
        <v>-16</v>
      </c>
      <c r="I510" s="27" t="s">
        <v>23200</v>
      </c>
      <c r="J510" s="19" t="s">
        <v>23201</v>
      </c>
      <c r="K510" s="19" t="s">
        <v>17438</v>
      </c>
      <c r="L510" s="19" t="s">
        <v>17439</v>
      </c>
      <c r="M510" s="19"/>
      <c r="N510" s="19"/>
      <c r="O510" s="19" t="s">
        <v>23140</v>
      </c>
    </row>
    <row r="511" spans="1:15" ht="12.75">
      <c r="A511" s="19" t="s">
        <v>24420</v>
      </c>
      <c r="B511" s="19" t="s">
        <v>23324</v>
      </c>
      <c r="C511" s="19"/>
      <c r="D511" s="19" t="s">
        <v>17440</v>
      </c>
      <c r="E511" s="85">
        <v>45315</v>
      </c>
      <c r="F511" s="19" t="s">
        <v>23955</v>
      </c>
      <c r="G511" s="19" t="s">
        <v>23966</v>
      </c>
      <c r="H511" s="19">
        <v>16</v>
      </c>
      <c r="I511" s="27" t="s">
        <v>23220</v>
      </c>
      <c r="J511" s="19" t="s">
        <v>23221</v>
      </c>
      <c r="K511" s="19" t="s">
        <v>17438</v>
      </c>
      <c r="L511" s="19" t="s">
        <v>17439</v>
      </c>
      <c r="M511" s="19"/>
      <c r="N511" s="19" t="s">
        <v>17447</v>
      </c>
      <c r="O511" s="19" t="s">
        <v>23140</v>
      </c>
    </row>
    <row r="512" spans="1:15" ht="12.75">
      <c r="A512" s="19" t="s">
        <v>24421</v>
      </c>
      <c r="B512" s="19" t="s">
        <v>23324</v>
      </c>
      <c r="C512" s="19"/>
      <c r="D512" s="19" t="s">
        <v>17440</v>
      </c>
      <c r="E512" s="85">
        <v>45315</v>
      </c>
      <c r="F512" s="19" t="s">
        <v>23961</v>
      </c>
      <c r="G512" s="19" t="s">
        <v>24083</v>
      </c>
      <c r="H512" s="19">
        <v>-9</v>
      </c>
      <c r="I512" s="27" t="s">
        <v>23200</v>
      </c>
      <c r="J512" s="19" t="s">
        <v>23201</v>
      </c>
      <c r="K512" s="19" t="s">
        <v>17438</v>
      </c>
      <c r="L512" s="19" t="s">
        <v>17439</v>
      </c>
      <c r="M512" s="19"/>
      <c r="N512" s="19"/>
      <c r="O512" s="19" t="s">
        <v>23140</v>
      </c>
    </row>
    <row r="513" spans="1:15" ht="12.75">
      <c r="A513" s="19" t="s">
        <v>24422</v>
      </c>
      <c r="B513" s="19" t="s">
        <v>23324</v>
      </c>
      <c r="C513" s="19"/>
      <c r="D513" s="19" t="s">
        <v>17440</v>
      </c>
      <c r="E513" s="85">
        <v>45315</v>
      </c>
      <c r="F513" s="19" t="s">
        <v>23961</v>
      </c>
      <c r="G513" s="19" t="s">
        <v>24083</v>
      </c>
      <c r="H513" s="19">
        <v>9</v>
      </c>
      <c r="I513" s="27" t="s">
        <v>23220</v>
      </c>
      <c r="J513" s="19" t="s">
        <v>23221</v>
      </c>
      <c r="K513" s="19" t="s">
        <v>17438</v>
      </c>
      <c r="L513" s="19" t="s">
        <v>17439</v>
      </c>
      <c r="M513" s="19"/>
      <c r="N513" s="19" t="s">
        <v>17447</v>
      </c>
      <c r="O513" s="19" t="s">
        <v>23140</v>
      </c>
    </row>
    <row r="514" spans="1:15" ht="12.75">
      <c r="A514" s="19" t="s">
        <v>24423</v>
      </c>
      <c r="B514" s="19" t="s">
        <v>23325</v>
      </c>
      <c r="C514" s="19"/>
      <c r="D514" s="19" t="s">
        <v>17440</v>
      </c>
      <c r="E514" s="85">
        <v>45315</v>
      </c>
      <c r="F514" s="19" t="s">
        <v>23838</v>
      </c>
      <c r="G514" s="19" t="s">
        <v>23839</v>
      </c>
      <c r="H514" s="19">
        <v>-6</v>
      </c>
      <c r="I514" s="27" t="s">
        <v>23200</v>
      </c>
      <c r="J514" s="19" t="s">
        <v>23201</v>
      </c>
      <c r="K514" s="19" t="s">
        <v>17438</v>
      </c>
      <c r="L514" s="19" t="s">
        <v>17439</v>
      </c>
      <c r="M514" s="19"/>
      <c r="N514" s="19"/>
      <c r="O514" s="19" t="s">
        <v>23140</v>
      </c>
    </row>
    <row r="515" spans="1:15" ht="12.75">
      <c r="A515" s="19" t="s">
        <v>24424</v>
      </c>
      <c r="B515" s="19" t="s">
        <v>23325</v>
      </c>
      <c r="C515" s="19"/>
      <c r="D515" s="19" t="s">
        <v>17440</v>
      </c>
      <c r="E515" s="85">
        <v>45315</v>
      </c>
      <c r="F515" s="19" t="s">
        <v>23838</v>
      </c>
      <c r="G515" s="19" t="s">
        <v>23839</v>
      </c>
      <c r="H515" s="19">
        <v>6</v>
      </c>
      <c r="I515" s="27" t="s">
        <v>23227</v>
      </c>
      <c r="J515" s="19" t="s">
        <v>23228</v>
      </c>
      <c r="K515" s="19" t="s">
        <v>17438</v>
      </c>
      <c r="L515" s="19" t="s">
        <v>17439</v>
      </c>
      <c r="M515" s="19"/>
      <c r="N515" s="19" t="s">
        <v>17447</v>
      </c>
      <c r="O515" s="19" t="s">
        <v>23140</v>
      </c>
    </row>
    <row r="516" spans="1:15" ht="12.75">
      <c r="A516" s="19" t="s">
        <v>24425</v>
      </c>
      <c r="B516" s="19" t="s">
        <v>23325</v>
      </c>
      <c r="C516" s="19"/>
      <c r="D516" s="19" t="s">
        <v>17440</v>
      </c>
      <c r="E516" s="85">
        <v>45315</v>
      </c>
      <c r="F516" s="19" t="s">
        <v>23841</v>
      </c>
      <c r="G516" s="19" t="s">
        <v>23842</v>
      </c>
      <c r="H516" s="19">
        <v>-3</v>
      </c>
      <c r="I516" s="27" t="s">
        <v>23200</v>
      </c>
      <c r="J516" s="19" t="s">
        <v>23201</v>
      </c>
      <c r="K516" s="19" t="s">
        <v>17438</v>
      </c>
      <c r="L516" s="19" t="s">
        <v>17439</v>
      </c>
      <c r="M516" s="19"/>
      <c r="N516" s="19"/>
      <c r="O516" s="19" t="s">
        <v>23140</v>
      </c>
    </row>
    <row r="517" spans="1:15" ht="12.75">
      <c r="A517" s="19" t="s">
        <v>24426</v>
      </c>
      <c r="B517" s="19" t="s">
        <v>23325</v>
      </c>
      <c r="C517" s="19"/>
      <c r="D517" s="19" t="s">
        <v>17440</v>
      </c>
      <c r="E517" s="85">
        <v>45315</v>
      </c>
      <c r="F517" s="19" t="s">
        <v>23841</v>
      </c>
      <c r="G517" s="19" t="s">
        <v>23842</v>
      </c>
      <c r="H517" s="19">
        <v>3</v>
      </c>
      <c r="I517" s="27" t="s">
        <v>23227</v>
      </c>
      <c r="J517" s="19" t="s">
        <v>23228</v>
      </c>
      <c r="K517" s="19" t="s">
        <v>17438</v>
      </c>
      <c r="L517" s="19" t="s">
        <v>17439</v>
      </c>
      <c r="M517" s="19"/>
      <c r="N517" s="19" t="s">
        <v>17447</v>
      </c>
      <c r="O517" s="19" t="s">
        <v>23140</v>
      </c>
    </row>
    <row r="518" spans="1:15" ht="12.75">
      <c r="A518" s="19" t="s">
        <v>24427</v>
      </c>
      <c r="B518" s="19" t="s">
        <v>23325</v>
      </c>
      <c r="C518" s="19"/>
      <c r="D518" s="19" t="s">
        <v>17440</v>
      </c>
      <c r="E518" s="85">
        <v>45315</v>
      </c>
      <c r="F518" s="19" t="s">
        <v>23868</v>
      </c>
      <c r="G518" s="19" t="s">
        <v>23869</v>
      </c>
      <c r="H518" s="19">
        <v>-600</v>
      </c>
      <c r="I518" s="27" t="s">
        <v>23200</v>
      </c>
      <c r="J518" s="19" t="s">
        <v>23201</v>
      </c>
      <c r="K518" s="19" t="s">
        <v>17438</v>
      </c>
      <c r="L518" s="19" t="s">
        <v>17439</v>
      </c>
      <c r="M518" s="19"/>
      <c r="N518" s="19"/>
      <c r="O518" s="19" t="s">
        <v>23140</v>
      </c>
    </row>
    <row r="519" spans="1:15" ht="12.75">
      <c r="A519" s="19" t="s">
        <v>24428</v>
      </c>
      <c r="B519" s="19" t="s">
        <v>23325</v>
      </c>
      <c r="C519" s="19"/>
      <c r="D519" s="19" t="s">
        <v>17440</v>
      </c>
      <c r="E519" s="85">
        <v>45315</v>
      </c>
      <c r="F519" s="19" t="s">
        <v>23868</v>
      </c>
      <c r="G519" s="19" t="s">
        <v>23869</v>
      </c>
      <c r="H519" s="19">
        <v>600</v>
      </c>
      <c r="I519" s="27" t="s">
        <v>23227</v>
      </c>
      <c r="J519" s="19" t="s">
        <v>23228</v>
      </c>
      <c r="K519" s="19" t="s">
        <v>17438</v>
      </c>
      <c r="L519" s="19" t="s">
        <v>17439</v>
      </c>
      <c r="M519" s="19"/>
      <c r="N519" s="19" t="s">
        <v>17447</v>
      </c>
      <c r="O519" s="19" t="s">
        <v>23140</v>
      </c>
    </row>
    <row r="520" spans="1:15" ht="12.75">
      <c r="A520" s="19" t="s">
        <v>24429</v>
      </c>
      <c r="B520" s="19" t="s">
        <v>23325</v>
      </c>
      <c r="C520" s="19"/>
      <c r="D520" s="19" t="s">
        <v>17440</v>
      </c>
      <c r="E520" s="85">
        <v>45315</v>
      </c>
      <c r="F520" s="19" t="s">
        <v>23871</v>
      </c>
      <c r="G520" s="19" t="s">
        <v>23872</v>
      </c>
      <c r="H520" s="19">
        <v>-8</v>
      </c>
      <c r="I520" s="27" t="s">
        <v>23200</v>
      </c>
      <c r="J520" s="19" t="s">
        <v>23201</v>
      </c>
      <c r="K520" s="19" t="s">
        <v>17438</v>
      </c>
      <c r="L520" s="19" t="s">
        <v>17439</v>
      </c>
      <c r="M520" s="19"/>
      <c r="N520" s="19"/>
      <c r="O520" s="19" t="s">
        <v>23140</v>
      </c>
    </row>
    <row r="521" spans="1:15" ht="12.75">
      <c r="A521" s="19" t="s">
        <v>24430</v>
      </c>
      <c r="B521" s="19" t="s">
        <v>23325</v>
      </c>
      <c r="C521" s="19"/>
      <c r="D521" s="19" t="s">
        <v>17440</v>
      </c>
      <c r="E521" s="85">
        <v>45315</v>
      </c>
      <c r="F521" s="19" t="s">
        <v>23871</v>
      </c>
      <c r="G521" s="19" t="s">
        <v>23872</v>
      </c>
      <c r="H521" s="19">
        <v>8</v>
      </c>
      <c r="I521" s="27" t="s">
        <v>23227</v>
      </c>
      <c r="J521" s="19" t="s">
        <v>23228</v>
      </c>
      <c r="K521" s="19" t="s">
        <v>17438</v>
      </c>
      <c r="L521" s="19" t="s">
        <v>17439</v>
      </c>
      <c r="M521" s="19"/>
      <c r="N521" s="19" t="s">
        <v>17447</v>
      </c>
      <c r="O521" s="19" t="s">
        <v>23140</v>
      </c>
    </row>
    <row r="522" spans="1:15" ht="12.75">
      <c r="A522" s="19" t="s">
        <v>24431</v>
      </c>
      <c r="B522" s="19" t="s">
        <v>23325</v>
      </c>
      <c r="C522" s="19"/>
      <c r="D522" s="19" t="s">
        <v>17440</v>
      </c>
      <c r="E522" s="85">
        <v>45315</v>
      </c>
      <c r="F522" s="19" t="s">
        <v>23935</v>
      </c>
      <c r="G522" s="19" t="s">
        <v>23936</v>
      </c>
      <c r="H522" s="19">
        <v>-34</v>
      </c>
      <c r="I522" s="27" t="s">
        <v>23200</v>
      </c>
      <c r="J522" s="19" t="s">
        <v>23201</v>
      </c>
      <c r="K522" s="19" t="s">
        <v>17438</v>
      </c>
      <c r="L522" s="19" t="s">
        <v>17439</v>
      </c>
      <c r="M522" s="19"/>
      <c r="N522" s="19"/>
      <c r="O522" s="19" t="s">
        <v>23140</v>
      </c>
    </row>
    <row r="523" spans="1:15" ht="12.75">
      <c r="A523" s="19" t="s">
        <v>24432</v>
      </c>
      <c r="B523" s="19" t="s">
        <v>23325</v>
      </c>
      <c r="C523" s="19"/>
      <c r="D523" s="19" t="s">
        <v>17440</v>
      </c>
      <c r="E523" s="85">
        <v>45315</v>
      </c>
      <c r="F523" s="19" t="s">
        <v>23935</v>
      </c>
      <c r="G523" s="19" t="s">
        <v>23936</v>
      </c>
      <c r="H523" s="19">
        <v>34</v>
      </c>
      <c r="I523" s="27" t="s">
        <v>23227</v>
      </c>
      <c r="J523" s="19" t="s">
        <v>23228</v>
      </c>
      <c r="K523" s="19" t="s">
        <v>17438</v>
      </c>
      <c r="L523" s="19" t="s">
        <v>17439</v>
      </c>
      <c r="M523" s="19"/>
      <c r="N523" s="19" t="s">
        <v>17447</v>
      </c>
      <c r="O523" s="19" t="s">
        <v>23140</v>
      </c>
    </row>
    <row r="524" spans="1:15" ht="12.75">
      <c r="A524" s="19" t="s">
        <v>24433</v>
      </c>
      <c r="B524" s="19" t="s">
        <v>23325</v>
      </c>
      <c r="C524" s="19"/>
      <c r="D524" s="19" t="s">
        <v>17440</v>
      </c>
      <c r="E524" s="85">
        <v>45315</v>
      </c>
      <c r="F524" s="19" t="s">
        <v>23955</v>
      </c>
      <c r="G524" s="19" t="s">
        <v>23966</v>
      </c>
      <c r="H524" s="19">
        <v>-14</v>
      </c>
      <c r="I524" s="27" t="s">
        <v>23200</v>
      </c>
      <c r="J524" s="19" t="s">
        <v>23201</v>
      </c>
      <c r="K524" s="19" t="s">
        <v>17438</v>
      </c>
      <c r="L524" s="19" t="s">
        <v>17439</v>
      </c>
      <c r="M524" s="19"/>
      <c r="N524" s="19"/>
      <c r="O524" s="19" t="s">
        <v>23140</v>
      </c>
    </row>
    <row r="525" spans="1:15" ht="12.75">
      <c r="A525" s="19" t="s">
        <v>24434</v>
      </c>
      <c r="B525" s="19" t="s">
        <v>23325</v>
      </c>
      <c r="C525" s="19"/>
      <c r="D525" s="19" t="s">
        <v>17440</v>
      </c>
      <c r="E525" s="85">
        <v>45315</v>
      </c>
      <c r="F525" s="19" t="s">
        <v>23955</v>
      </c>
      <c r="G525" s="19" t="s">
        <v>23966</v>
      </c>
      <c r="H525" s="19">
        <v>14</v>
      </c>
      <c r="I525" s="27" t="s">
        <v>23227</v>
      </c>
      <c r="J525" s="19" t="s">
        <v>23228</v>
      </c>
      <c r="K525" s="19" t="s">
        <v>17438</v>
      </c>
      <c r="L525" s="19" t="s">
        <v>17439</v>
      </c>
      <c r="M525" s="19"/>
      <c r="N525" s="19" t="s">
        <v>17447</v>
      </c>
      <c r="O525" s="19" t="s">
        <v>23140</v>
      </c>
    </row>
    <row r="526" spans="1:15" ht="12.75">
      <c r="A526" s="19" t="s">
        <v>24435</v>
      </c>
      <c r="B526" s="19" t="s">
        <v>23325</v>
      </c>
      <c r="C526" s="19"/>
      <c r="D526" s="19" t="s">
        <v>17440</v>
      </c>
      <c r="E526" s="85">
        <v>45315</v>
      </c>
      <c r="F526" s="19" t="s">
        <v>23865</v>
      </c>
      <c r="G526" s="19" t="s">
        <v>23866</v>
      </c>
      <c r="H526" s="19">
        <v>-53</v>
      </c>
      <c r="I526" s="27" t="s">
        <v>23200</v>
      </c>
      <c r="J526" s="19" t="s">
        <v>23201</v>
      </c>
      <c r="K526" s="19" t="s">
        <v>17438</v>
      </c>
      <c r="L526" s="19" t="s">
        <v>17439</v>
      </c>
      <c r="M526" s="19"/>
      <c r="N526" s="19"/>
      <c r="O526" s="19" t="s">
        <v>23140</v>
      </c>
    </row>
    <row r="527" spans="1:15" ht="12.75">
      <c r="A527" s="19" t="s">
        <v>24436</v>
      </c>
      <c r="B527" s="19" t="s">
        <v>23325</v>
      </c>
      <c r="C527" s="19"/>
      <c r="D527" s="19" t="s">
        <v>17440</v>
      </c>
      <c r="E527" s="85">
        <v>45315</v>
      </c>
      <c r="F527" s="19" t="s">
        <v>23865</v>
      </c>
      <c r="G527" s="19" t="s">
        <v>23866</v>
      </c>
      <c r="H527" s="19">
        <v>53</v>
      </c>
      <c r="I527" s="27" t="s">
        <v>23227</v>
      </c>
      <c r="J527" s="19" t="s">
        <v>23228</v>
      </c>
      <c r="K527" s="19" t="s">
        <v>17438</v>
      </c>
      <c r="L527" s="19" t="s">
        <v>17439</v>
      </c>
      <c r="M527" s="19"/>
      <c r="N527" s="19" t="s">
        <v>17447</v>
      </c>
      <c r="O527" s="19" t="s">
        <v>23140</v>
      </c>
    </row>
    <row r="528" spans="1:15" ht="12.75">
      <c r="A528" s="19" t="s">
        <v>24437</v>
      </c>
      <c r="B528" s="19" t="s">
        <v>23325</v>
      </c>
      <c r="C528" s="19"/>
      <c r="D528" s="19" t="s">
        <v>17440</v>
      </c>
      <c r="E528" s="85">
        <v>45315</v>
      </c>
      <c r="F528" s="19" t="s">
        <v>23835</v>
      </c>
      <c r="G528" s="19" t="s">
        <v>23836</v>
      </c>
      <c r="H528" s="19">
        <v>-12</v>
      </c>
      <c r="I528" s="27" t="s">
        <v>23200</v>
      </c>
      <c r="J528" s="19" t="s">
        <v>23201</v>
      </c>
      <c r="K528" s="19" t="s">
        <v>17438</v>
      </c>
      <c r="L528" s="19" t="s">
        <v>17439</v>
      </c>
      <c r="M528" s="19"/>
      <c r="N528" s="19"/>
      <c r="O528" s="19" t="s">
        <v>23140</v>
      </c>
    </row>
    <row r="529" spans="1:15" ht="12.75">
      <c r="A529" s="19" t="s">
        <v>24438</v>
      </c>
      <c r="B529" s="19" t="s">
        <v>23325</v>
      </c>
      <c r="C529" s="19"/>
      <c r="D529" s="19" t="s">
        <v>17440</v>
      </c>
      <c r="E529" s="85">
        <v>45315</v>
      </c>
      <c r="F529" s="19" t="s">
        <v>23835</v>
      </c>
      <c r="G529" s="19" t="s">
        <v>23836</v>
      </c>
      <c r="H529" s="19">
        <v>12</v>
      </c>
      <c r="I529" s="27" t="s">
        <v>23227</v>
      </c>
      <c r="J529" s="19" t="s">
        <v>23228</v>
      </c>
      <c r="K529" s="19" t="s">
        <v>17438</v>
      </c>
      <c r="L529" s="19" t="s">
        <v>17439</v>
      </c>
      <c r="M529" s="19"/>
      <c r="N529" s="19" t="s">
        <v>17447</v>
      </c>
      <c r="O529" s="19" t="s">
        <v>23140</v>
      </c>
    </row>
    <row r="530" spans="1:15" ht="12.75">
      <c r="A530" s="19" t="s">
        <v>24439</v>
      </c>
      <c r="B530" s="19" t="s">
        <v>23325</v>
      </c>
      <c r="C530" s="19"/>
      <c r="D530" s="19" t="s">
        <v>17440</v>
      </c>
      <c r="E530" s="85">
        <v>45315</v>
      </c>
      <c r="F530" s="19" t="s">
        <v>24371</v>
      </c>
      <c r="G530" s="19" t="s">
        <v>24372</v>
      </c>
      <c r="H530" s="19">
        <v>-32</v>
      </c>
      <c r="I530" s="27" t="s">
        <v>23200</v>
      </c>
      <c r="J530" s="19" t="s">
        <v>23201</v>
      </c>
      <c r="K530" s="19" t="s">
        <v>17438</v>
      </c>
      <c r="L530" s="19" t="s">
        <v>17439</v>
      </c>
      <c r="M530" s="19"/>
      <c r="N530" s="19"/>
      <c r="O530" s="19" t="s">
        <v>23140</v>
      </c>
    </row>
    <row r="531" spans="1:15" ht="12.75">
      <c r="A531" s="19" t="s">
        <v>24440</v>
      </c>
      <c r="B531" s="19" t="s">
        <v>23325</v>
      </c>
      <c r="C531" s="19"/>
      <c r="D531" s="19" t="s">
        <v>17440</v>
      </c>
      <c r="E531" s="85">
        <v>45315</v>
      </c>
      <c r="F531" s="19" t="s">
        <v>24371</v>
      </c>
      <c r="G531" s="19" t="s">
        <v>24372</v>
      </c>
      <c r="H531" s="19">
        <v>32</v>
      </c>
      <c r="I531" s="27" t="s">
        <v>23227</v>
      </c>
      <c r="J531" s="19" t="s">
        <v>23228</v>
      </c>
      <c r="K531" s="19" t="s">
        <v>17438</v>
      </c>
      <c r="L531" s="19" t="s">
        <v>17439</v>
      </c>
      <c r="M531" s="19"/>
      <c r="N531" s="19" t="s">
        <v>17447</v>
      </c>
      <c r="O531" s="19" t="s">
        <v>23140</v>
      </c>
    </row>
    <row r="532" spans="1:15" ht="12.75">
      <c r="A532" s="19" t="s">
        <v>24441</v>
      </c>
      <c r="B532" s="19" t="s">
        <v>23326</v>
      </c>
      <c r="C532" s="19"/>
      <c r="D532" s="19" t="s">
        <v>17440</v>
      </c>
      <c r="E532" s="85">
        <v>45315</v>
      </c>
      <c r="F532" s="19" t="s">
        <v>23835</v>
      </c>
      <c r="G532" s="19" t="s">
        <v>23836</v>
      </c>
      <c r="H532" s="19">
        <v>-12</v>
      </c>
      <c r="I532" s="27" t="s">
        <v>23223</v>
      </c>
      <c r="J532" s="19" t="s">
        <v>23224</v>
      </c>
      <c r="K532" s="19" t="s">
        <v>17438</v>
      </c>
      <c r="L532" s="19" t="s">
        <v>17439</v>
      </c>
      <c r="M532" s="19" t="s">
        <v>23327</v>
      </c>
      <c r="N532" s="19"/>
      <c r="O532" s="19" t="s">
        <v>23140</v>
      </c>
    </row>
    <row r="533" spans="1:15" ht="12.75">
      <c r="A533" s="19" t="s">
        <v>24442</v>
      </c>
      <c r="B533" s="19" t="s">
        <v>23326</v>
      </c>
      <c r="C533" s="19"/>
      <c r="D533" s="19" t="s">
        <v>17440</v>
      </c>
      <c r="E533" s="85">
        <v>45315</v>
      </c>
      <c r="F533" s="19" t="s">
        <v>23835</v>
      </c>
      <c r="G533" s="19" t="s">
        <v>23836</v>
      </c>
      <c r="H533" s="19">
        <v>12</v>
      </c>
      <c r="I533" s="27" t="s">
        <v>23200</v>
      </c>
      <c r="J533" s="19" t="s">
        <v>23201</v>
      </c>
      <c r="K533" s="19" t="s">
        <v>17438</v>
      </c>
      <c r="L533" s="19" t="s">
        <v>17439</v>
      </c>
      <c r="M533" s="19" t="s">
        <v>23327</v>
      </c>
      <c r="N533" s="19" t="s">
        <v>17447</v>
      </c>
      <c r="O533" s="19" t="s">
        <v>23140</v>
      </c>
    </row>
    <row r="534" spans="1:15" ht="12.75">
      <c r="A534" s="19" t="s">
        <v>24443</v>
      </c>
      <c r="B534" s="19" t="s">
        <v>23328</v>
      </c>
      <c r="C534" s="19"/>
      <c r="D534" s="19" t="s">
        <v>17440</v>
      </c>
      <c r="E534" s="85">
        <v>45315</v>
      </c>
      <c r="F534" s="19" t="s">
        <v>24371</v>
      </c>
      <c r="G534" s="19" t="s">
        <v>24372</v>
      </c>
      <c r="H534" s="19">
        <v>-12</v>
      </c>
      <c r="I534" s="27" t="s">
        <v>23200</v>
      </c>
      <c r="J534" s="19" t="s">
        <v>23201</v>
      </c>
      <c r="K534" s="19" t="s">
        <v>17438</v>
      </c>
      <c r="L534" s="19" t="s">
        <v>17439</v>
      </c>
      <c r="M534" s="19" t="s">
        <v>23327</v>
      </c>
      <c r="N534" s="19"/>
      <c r="O534" s="19" t="s">
        <v>23140</v>
      </c>
    </row>
    <row r="535" spans="1:15" ht="12.75">
      <c r="A535" s="19" t="s">
        <v>24444</v>
      </c>
      <c r="B535" s="19" t="s">
        <v>23328</v>
      </c>
      <c r="C535" s="19"/>
      <c r="D535" s="19" t="s">
        <v>17440</v>
      </c>
      <c r="E535" s="85">
        <v>45315</v>
      </c>
      <c r="F535" s="19" t="s">
        <v>24371</v>
      </c>
      <c r="G535" s="19" t="s">
        <v>24372</v>
      </c>
      <c r="H535" s="19">
        <v>12</v>
      </c>
      <c r="I535" s="27" t="s">
        <v>23223</v>
      </c>
      <c r="J535" s="19" t="s">
        <v>23224</v>
      </c>
      <c r="K535" s="19" t="s">
        <v>17438</v>
      </c>
      <c r="L535" s="19" t="s">
        <v>17439</v>
      </c>
      <c r="M535" s="19" t="s">
        <v>23327</v>
      </c>
      <c r="N535" s="19" t="s">
        <v>17447</v>
      </c>
      <c r="O535" s="19" t="s">
        <v>23140</v>
      </c>
    </row>
    <row r="536" spans="1:15" ht="12.75">
      <c r="A536" s="19" t="s">
        <v>24445</v>
      </c>
      <c r="B536" s="19" t="s">
        <v>23329</v>
      </c>
      <c r="C536" s="19"/>
      <c r="D536" s="19" t="s">
        <v>17440</v>
      </c>
      <c r="E536" s="85">
        <v>45315</v>
      </c>
      <c r="F536" s="19" t="s">
        <v>24371</v>
      </c>
      <c r="G536" s="19" t="s">
        <v>24372</v>
      </c>
      <c r="H536" s="19">
        <v>-30</v>
      </c>
      <c r="I536" s="27" t="s">
        <v>23200</v>
      </c>
      <c r="J536" s="19" t="s">
        <v>23201</v>
      </c>
      <c r="K536" s="19" t="s">
        <v>17438</v>
      </c>
      <c r="L536" s="19" t="s">
        <v>17439</v>
      </c>
      <c r="M536" s="19" t="s">
        <v>23327</v>
      </c>
      <c r="N536" s="19"/>
      <c r="O536" s="19" t="s">
        <v>23140</v>
      </c>
    </row>
    <row r="537" spans="1:15" ht="12.75">
      <c r="A537" s="19" t="s">
        <v>24446</v>
      </c>
      <c r="B537" s="19" t="s">
        <v>23329</v>
      </c>
      <c r="C537" s="19"/>
      <c r="D537" s="19" t="s">
        <v>17440</v>
      </c>
      <c r="E537" s="85">
        <v>45315</v>
      </c>
      <c r="F537" s="19" t="s">
        <v>24371</v>
      </c>
      <c r="G537" s="19" t="s">
        <v>24372</v>
      </c>
      <c r="H537" s="19">
        <v>30</v>
      </c>
      <c r="I537" s="27" t="s">
        <v>23216</v>
      </c>
      <c r="J537" s="19" t="s">
        <v>23217</v>
      </c>
      <c r="K537" s="19" t="s">
        <v>17438</v>
      </c>
      <c r="L537" s="19" t="s">
        <v>17439</v>
      </c>
      <c r="M537" s="19" t="s">
        <v>23327</v>
      </c>
      <c r="N537" s="19" t="s">
        <v>17447</v>
      </c>
      <c r="O537" s="19" t="s">
        <v>23140</v>
      </c>
    </row>
    <row r="538" spans="1:15" ht="12.75">
      <c r="A538" s="19"/>
      <c r="B538" s="19"/>
      <c r="C538" s="19"/>
      <c r="D538" s="19"/>
      <c r="E538" s="85"/>
      <c r="F538" s="19"/>
      <c r="G538" s="19"/>
      <c r="H538" s="19"/>
      <c r="I538" s="19"/>
      <c r="J538" s="19"/>
      <c r="K538" s="19"/>
      <c r="L538" s="19"/>
      <c r="M538" s="19"/>
      <c r="N538" s="19"/>
    </row>
    <row r="539" spans="1:15" ht="12.75">
      <c r="A539" s="19"/>
      <c r="B539" s="19"/>
      <c r="C539" s="19"/>
      <c r="D539" s="19"/>
      <c r="E539" s="85"/>
      <c r="F539" s="19"/>
      <c r="G539" s="19"/>
      <c r="H539" s="19"/>
      <c r="I539" s="19"/>
      <c r="J539" s="19"/>
      <c r="K539" s="19"/>
      <c r="L539" s="19"/>
      <c r="M539" s="19"/>
      <c r="N539" s="19"/>
    </row>
    <row r="540" spans="1:15" ht="12.75">
      <c r="A540" s="19" t="s">
        <v>24447</v>
      </c>
      <c r="B540" s="19" t="s">
        <v>23331</v>
      </c>
      <c r="C540" s="19" t="s">
        <v>23199</v>
      </c>
      <c r="D540" s="19" t="s">
        <v>17435</v>
      </c>
      <c r="E540" s="85">
        <v>45315</v>
      </c>
      <c r="F540" s="19" t="s">
        <v>23871</v>
      </c>
      <c r="G540" s="19" t="s">
        <v>23872</v>
      </c>
      <c r="H540" s="19">
        <v>-1</v>
      </c>
      <c r="I540" s="27" t="s">
        <v>16489</v>
      </c>
      <c r="J540" s="19" t="s">
        <v>23235</v>
      </c>
      <c r="K540" s="19" t="s">
        <v>17433</v>
      </c>
      <c r="L540" s="19" t="s">
        <v>17434</v>
      </c>
      <c r="M540" s="19"/>
      <c r="N540" s="19"/>
      <c r="O540" s="19" t="s">
        <v>23140</v>
      </c>
    </row>
    <row r="541" spans="1:15" ht="12.75">
      <c r="A541" s="19" t="s">
        <v>24448</v>
      </c>
      <c r="B541" s="19" t="s">
        <v>23331</v>
      </c>
      <c r="C541" s="19" t="s">
        <v>23199</v>
      </c>
      <c r="D541" s="19" t="s">
        <v>17435</v>
      </c>
      <c r="E541" s="85">
        <v>45315</v>
      </c>
      <c r="F541" s="19" t="s">
        <v>23877</v>
      </c>
      <c r="G541" s="19" t="s">
        <v>23878</v>
      </c>
      <c r="H541" s="19">
        <v>-2</v>
      </c>
      <c r="I541" s="27" t="s">
        <v>16489</v>
      </c>
      <c r="J541" s="19" t="s">
        <v>23235</v>
      </c>
      <c r="K541" s="19" t="s">
        <v>17433</v>
      </c>
      <c r="L541" s="19" t="s">
        <v>17434</v>
      </c>
      <c r="M541" s="19"/>
      <c r="N541" s="19"/>
      <c r="O541" s="19" t="s">
        <v>23140</v>
      </c>
    </row>
    <row r="542" spans="1:15" ht="12.75">
      <c r="A542" s="19" t="s">
        <v>24449</v>
      </c>
      <c r="B542" s="19" t="s">
        <v>23331</v>
      </c>
      <c r="C542" s="19" t="s">
        <v>23199</v>
      </c>
      <c r="D542" s="19" t="s">
        <v>17435</v>
      </c>
      <c r="E542" s="85">
        <v>45315</v>
      </c>
      <c r="F542" s="19" t="s">
        <v>23871</v>
      </c>
      <c r="G542" s="19" t="s">
        <v>23872</v>
      </c>
      <c r="H542" s="19">
        <v>-1</v>
      </c>
      <c r="I542" s="27" t="s">
        <v>16489</v>
      </c>
      <c r="J542" s="19" t="s">
        <v>23235</v>
      </c>
      <c r="K542" s="19" t="s">
        <v>17433</v>
      </c>
      <c r="L542" s="19" t="s">
        <v>17434</v>
      </c>
      <c r="M542" s="19"/>
      <c r="N542" s="19"/>
      <c r="O542" s="19" t="s">
        <v>23140</v>
      </c>
    </row>
    <row r="543" spans="1:15" ht="12.75">
      <c r="A543" s="19" t="s">
        <v>24450</v>
      </c>
      <c r="B543" s="19" t="s">
        <v>23331</v>
      </c>
      <c r="C543" s="19" t="s">
        <v>23199</v>
      </c>
      <c r="D543" s="19" t="s">
        <v>17435</v>
      </c>
      <c r="E543" s="85">
        <v>45315</v>
      </c>
      <c r="F543" s="19" t="s">
        <v>23877</v>
      </c>
      <c r="G543" s="19" t="s">
        <v>23878</v>
      </c>
      <c r="H543" s="19">
        <v>-2</v>
      </c>
      <c r="I543" s="27" t="s">
        <v>16489</v>
      </c>
      <c r="J543" s="19" t="s">
        <v>23235</v>
      </c>
      <c r="K543" s="19" t="s">
        <v>17433</v>
      </c>
      <c r="L543" s="19" t="s">
        <v>17434</v>
      </c>
      <c r="M543" s="19"/>
      <c r="N543" s="19"/>
      <c r="O543" s="19" t="s">
        <v>23140</v>
      </c>
    </row>
    <row r="544" spans="1:15" ht="12.75">
      <c r="A544" s="19" t="s">
        <v>24451</v>
      </c>
      <c r="B544" s="19" t="s">
        <v>23331</v>
      </c>
      <c r="C544" s="19" t="s">
        <v>23199</v>
      </c>
      <c r="D544" s="19" t="s">
        <v>17435</v>
      </c>
      <c r="E544" s="85">
        <v>45315</v>
      </c>
      <c r="F544" s="19" t="s">
        <v>24074</v>
      </c>
      <c r="G544" s="19" t="s">
        <v>24075</v>
      </c>
      <c r="H544" s="19">
        <v>-1</v>
      </c>
      <c r="I544" s="27" t="s">
        <v>16489</v>
      </c>
      <c r="J544" s="19" t="s">
        <v>23235</v>
      </c>
      <c r="K544" s="19" t="s">
        <v>17433</v>
      </c>
      <c r="L544" s="19" t="s">
        <v>17434</v>
      </c>
      <c r="M544" s="19"/>
      <c r="N544" s="19"/>
      <c r="O544" s="19" t="s">
        <v>23140</v>
      </c>
    </row>
    <row r="545" spans="1:15" ht="12.75">
      <c r="A545" s="19" t="s">
        <v>24452</v>
      </c>
      <c r="B545" s="19" t="s">
        <v>23332</v>
      </c>
      <c r="C545" s="19" t="s">
        <v>23199</v>
      </c>
      <c r="D545" s="19" t="s">
        <v>17435</v>
      </c>
      <c r="E545" s="85">
        <v>45315</v>
      </c>
      <c r="F545" s="19" t="s">
        <v>23856</v>
      </c>
      <c r="G545" s="19" t="s">
        <v>23857</v>
      </c>
      <c r="H545" s="19">
        <v>-1</v>
      </c>
      <c r="I545" s="27" t="s">
        <v>23272</v>
      </c>
      <c r="J545" s="19" t="s">
        <v>23273</v>
      </c>
      <c r="K545" s="19" t="s">
        <v>17433</v>
      </c>
      <c r="L545" s="19" t="s">
        <v>17434</v>
      </c>
      <c r="M545" s="19" t="s">
        <v>23333</v>
      </c>
      <c r="N545" s="19"/>
      <c r="O545" s="19" t="s">
        <v>23140</v>
      </c>
    </row>
    <row r="546" spans="1:15" ht="12.75">
      <c r="A546" s="19" t="s">
        <v>24453</v>
      </c>
      <c r="B546" s="19" t="s">
        <v>23332</v>
      </c>
      <c r="C546" s="19" t="s">
        <v>23199</v>
      </c>
      <c r="D546" s="19" t="s">
        <v>17435</v>
      </c>
      <c r="E546" s="85">
        <v>45315</v>
      </c>
      <c r="F546" s="19" t="s">
        <v>23832</v>
      </c>
      <c r="G546" s="19" t="s">
        <v>23833</v>
      </c>
      <c r="H546" s="19">
        <v>-5</v>
      </c>
      <c r="I546" s="27" t="s">
        <v>23272</v>
      </c>
      <c r="J546" s="19" t="s">
        <v>23273</v>
      </c>
      <c r="K546" s="19" t="s">
        <v>17433</v>
      </c>
      <c r="L546" s="19" t="s">
        <v>17434</v>
      </c>
      <c r="M546" s="19" t="s">
        <v>23333</v>
      </c>
      <c r="N546" s="19"/>
      <c r="O546" s="19" t="s">
        <v>23140</v>
      </c>
    </row>
    <row r="547" spans="1:15" ht="12.75">
      <c r="A547" s="19" t="s">
        <v>24454</v>
      </c>
      <c r="B547" s="19" t="s">
        <v>23332</v>
      </c>
      <c r="C547" s="19" t="s">
        <v>23199</v>
      </c>
      <c r="D547" s="19" t="s">
        <v>17435</v>
      </c>
      <c r="E547" s="85">
        <v>45315</v>
      </c>
      <c r="F547" s="19" t="s">
        <v>24077</v>
      </c>
      <c r="G547" s="19" t="s">
        <v>24078</v>
      </c>
      <c r="H547" s="19">
        <v>-2</v>
      </c>
      <c r="I547" s="27" t="s">
        <v>23272</v>
      </c>
      <c r="J547" s="19" t="s">
        <v>23273</v>
      </c>
      <c r="K547" s="19" t="s">
        <v>17433</v>
      </c>
      <c r="L547" s="19" t="s">
        <v>17434</v>
      </c>
      <c r="M547" s="19" t="s">
        <v>23333</v>
      </c>
      <c r="N547" s="19"/>
      <c r="O547" s="19" t="s">
        <v>23140</v>
      </c>
    </row>
    <row r="548" spans="1:15" ht="12.75">
      <c r="A548" s="19" t="s">
        <v>24455</v>
      </c>
      <c r="B548" s="19" t="s">
        <v>23334</v>
      </c>
      <c r="C548" s="19"/>
      <c r="D548" s="19" t="s">
        <v>17440</v>
      </c>
      <c r="E548" s="85">
        <v>45315</v>
      </c>
      <c r="F548" s="19" t="s">
        <v>24077</v>
      </c>
      <c r="G548" s="19" t="s">
        <v>24078</v>
      </c>
      <c r="H548" s="19">
        <v>-2</v>
      </c>
      <c r="I548" s="19" t="s">
        <v>23240</v>
      </c>
      <c r="J548" s="19" t="s">
        <v>23241</v>
      </c>
      <c r="K548" s="19" t="s">
        <v>17438</v>
      </c>
      <c r="L548" s="19" t="s">
        <v>17439</v>
      </c>
      <c r="M548" s="19"/>
      <c r="N548" s="19"/>
      <c r="O548" s="19" t="s">
        <v>23140</v>
      </c>
    </row>
    <row r="549" spans="1:15" ht="12.75">
      <c r="A549" s="19" t="s">
        <v>24456</v>
      </c>
      <c r="B549" s="19" t="s">
        <v>23334</v>
      </c>
      <c r="C549" s="19"/>
      <c r="D549" s="19" t="s">
        <v>17440</v>
      </c>
      <c r="E549" s="85">
        <v>45315</v>
      </c>
      <c r="F549" s="19" t="s">
        <v>24077</v>
      </c>
      <c r="G549" s="19" t="s">
        <v>24078</v>
      </c>
      <c r="H549" s="19">
        <v>2</v>
      </c>
      <c r="I549" s="27" t="s">
        <v>23272</v>
      </c>
      <c r="J549" s="19" t="s">
        <v>23273</v>
      </c>
      <c r="K549" s="19" t="s">
        <v>17438</v>
      </c>
      <c r="L549" s="19" t="s">
        <v>17439</v>
      </c>
      <c r="M549" s="19"/>
      <c r="N549" s="19" t="s">
        <v>17447</v>
      </c>
      <c r="O549" s="19" t="s">
        <v>23140</v>
      </c>
    </row>
    <row r="550" spans="1:15" ht="12.75">
      <c r="A550" s="19" t="s">
        <v>24457</v>
      </c>
      <c r="B550" s="19" t="s">
        <v>23331</v>
      </c>
      <c r="C550" s="19" t="s">
        <v>23199</v>
      </c>
      <c r="D550" s="19" t="s">
        <v>17435</v>
      </c>
      <c r="E550" s="85">
        <v>45315</v>
      </c>
      <c r="F550" s="19" t="s">
        <v>23871</v>
      </c>
      <c r="G550" s="19" t="s">
        <v>23872</v>
      </c>
      <c r="H550" s="19">
        <v>-1</v>
      </c>
      <c r="I550" s="27" t="s">
        <v>16489</v>
      </c>
      <c r="J550" s="19" t="s">
        <v>23235</v>
      </c>
      <c r="K550" s="19" t="s">
        <v>17433</v>
      </c>
      <c r="L550" s="19" t="s">
        <v>17434</v>
      </c>
      <c r="M550" s="19"/>
      <c r="N550" s="19"/>
      <c r="O550" s="19" t="s">
        <v>23140</v>
      </c>
    </row>
    <row r="551" spans="1:15" ht="12.75">
      <c r="A551" s="19" t="s">
        <v>24458</v>
      </c>
      <c r="B551" s="19" t="s">
        <v>23331</v>
      </c>
      <c r="C551" s="19" t="s">
        <v>23199</v>
      </c>
      <c r="D551" s="19" t="s">
        <v>17435</v>
      </c>
      <c r="E551" s="85">
        <v>45315</v>
      </c>
      <c r="F551" s="19" t="s">
        <v>23877</v>
      </c>
      <c r="G551" s="19" t="s">
        <v>23878</v>
      </c>
      <c r="H551" s="19">
        <v>-2</v>
      </c>
      <c r="I551" s="27" t="s">
        <v>16489</v>
      </c>
      <c r="J551" s="19" t="s">
        <v>23235</v>
      </c>
      <c r="K551" s="19" t="s">
        <v>17433</v>
      </c>
      <c r="L551" s="19" t="s">
        <v>17434</v>
      </c>
      <c r="M551" s="19"/>
      <c r="N551" s="19"/>
      <c r="O551" s="19" t="s">
        <v>23140</v>
      </c>
    </row>
    <row r="552" spans="1:15" ht="12.75">
      <c r="A552" s="19" t="s">
        <v>24459</v>
      </c>
      <c r="B552" s="19" t="s">
        <v>23331</v>
      </c>
      <c r="C552" s="19" t="s">
        <v>23199</v>
      </c>
      <c r="D552" s="19" t="s">
        <v>17435</v>
      </c>
      <c r="E552" s="85">
        <v>45315</v>
      </c>
      <c r="F552" s="19" t="s">
        <v>23871</v>
      </c>
      <c r="G552" s="19" t="s">
        <v>23872</v>
      </c>
      <c r="H552" s="19">
        <v>-1</v>
      </c>
      <c r="I552" s="27" t="s">
        <v>16489</v>
      </c>
      <c r="J552" s="19" t="s">
        <v>23235</v>
      </c>
      <c r="K552" s="19" t="s">
        <v>17433</v>
      </c>
      <c r="L552" s="19" t="s">
        <v>17434</v>
      </c>
      <c r="M552" s="19"/>
      <c r="N552" s="19"/>
      <c r="O552" s="19" t="s">
        <v>23140</v>
      </c>
    </row>
    <row r="553" spans="1:15" ht="12.75">
      <c r="A553" s="19" t="s">
        <v>24460</v>
      </c>
      <c r="B553" s="19" t="s">
        <v>23331</v>
      </c>
      <c r="C553" s="19" t="s">
        <v>23199</v>
      </c>
      <c r="D553" s="19" t="s">
        <v>17435</v>
      </c>
      <c r="E553" s="85">
        <v>45315</v>
      </c>
      <c r="F553" s="19" t="s">
        <v>23877</v>
      </c>
      <c r="G553" s="19" t="s">
        <v>23878</v>
      </c>
      <c r="H553" s="19">
        <v>-2</v>
      </c>
      <c r="I553" s="27" t="s">
        <v>16489</v>
      </c>
      <c r="J553" s="19" t="s">
        <v>23235</v>
      </c>
      <c r="K553" s="19" t="s">
        <v>17433</v>
      </c>
      <c r="L553" s="19" t="s">
        <v>17434</v>
      </c>
      <c r="M553" s="19"/>
      <c r="N553" s="19"/>
      <c r="O553" s="19" t="s">
        <v>23140</v>
      </c>
    </row>
    <row r="554" spans="1:15" ht="12.75">
      <c r="A554" s="19" t="s">
        <v>24461</v>
      </c>
      <c r="B554" s="19" t="s">
        <v>23335</v>
      </c>
      <c r="C554" s="19" t="s">
        <v>23199</v>
      </c>
      <c r="D554" s="19" t="s">
        <v>17435</v>
      </c>
      <c r="E554" s="85">
        <v>45315</v>
      </c>
      <c r="F554" s="19" t="s">
        <v>24071</v>
      </c>
      <c r="G554" s="19" t="s">
        <v>24072</v>
      </c>
      <c r="H554" s="19">
        <v>-1</v>
      </c>
      <c r="I554" s="27" t="s">
        <v>1371</v>
      </c>
      <c r="J554" s="19" t="s">
        <v>23288</v>
      </c>
      <c r="K554" s="19" t="s">
        <v>17433</v>
      </c>
      <c r="L554" s="19" t="s">
        <v>17434</v>
      </c>
      <c r="M554" s="19"/>
      <c r="N554" s="19"/>
      <c r="O554" s="19" t="s">
        <v>23140</v>
      </c>
    </row>
    <row r="555" spans="1:15" ht="12.75">
      <c r="A555" s="19" t="s">
        <v>24462</v>
      </c>
      <c r="B555" s="19" t="s">
        <v>23335</v>
      </c>
      <c r="C555" s="19" t="s">
        <v>23199</v>
      </c>
      <c r="D555" s="19" t="s">
        <v>17435</v>
      </c>
      <c r="E555" s="85">
        <v>45315</v>
      </c>
      <c r="F555" s="19" t="s">
        <v>23856</v>
      </c>
      <c r="G555" s="19" t="s">
        <v>23857</v>
      </c>
      <c r="H555" s="19">
        <v>-1</v>
      </c>
      <c r="I555" s="27" t="s">
        <v>1371</v>
      </c>
      <c r="J555" s="19" t="s">
        <v>23288</v>
      </c>
      <c r="K555" s="19" t="s">
        <v>17433</v>
      </c>
      <c r="L555" s="19" t="s">
        <v>17434</v>
      </c>
      <c r="M555" s="19"/>
      <c r="N555" s="19"/>
      <c r="O555" s="19" t="s">
        <v>23140</v>
      </c>
    </row>
    <row r="556" spans="1:15" ht="12.75">
      <c r="A556" s="19" t="s">
        <v>24463</v>
      </c>
      <c r="B556" s="19" t="s">
        <v>23336</v>
      </c>
      <c r="C556" s="19" t="s">
        <v>23199</v>
      </c>
      <c r="D556" s="19" t="s">
        <v>17435</v>
      </c>
      <c r="E556" s="85">
        <v>45315</v>
      </c>
      <c r="F556" s="19" t="s">
        <v>23868</v>
      </c>
      <c r="G556" s="19" t="s">
        <v>23869</v>
      </c>
      <c r="H556" s="19">
        <v>-45</v>
      </c>
      <c r="I556" s="27" t="s">
        <v>23216</v>
      </c>
      <c r="J556" s="19" t="s">
        <v>23217</v>
      </c>
      <c r="K556" s="19" t="s">
        <v>17433</v>
      </c>
      <c r="L556" s="19" t="s">
        <v>17434</v>
      </c>
      <c r="M556" s="19" t="s">
        <v>23337</v>
      </c>
      <c r="N556" s="19"/>
      <c r="O556" s="19" t="s">
        <v>23140</v>
      </c>
    </row>
    <row r="557" spans="1:15" ht="12.75">
      <c r="A557" s="19" t="s">
        <v>24464</v>
      </c>
      <c r="B557" s="19" t="s">
        <v>23336</v>
      </c>
      <c r="C557" s="19" t="s">
        <v>23199</v>
      </c>
      <c r="D557" s="19" t="s">
        <v>17435</v>
      </c>
      <c r="E557" s="85">
        <v>45315</v>
      </c>
      <c r="F557" s="19" t="s">
        <v>23877</v>
      </c>
      <c r="G557" s="19" t="s">
        <v>23878</v>
      </c>
      <c r="H557" s="19">
        <v>-31</v>
      </c>
      <c r="I557" s="27" t="s">
        <v>23216</v>
      </c>
      <c r="J557" s="19" t="s">
        <v>23217</v>
      </c>
      <c r="K557" s="19" t="s">
        <v>17433</v>
      </c>
      <c r="L557" s="19" t="s">
        <v>17434</v>
      </c>
      <c r="M557" s="19" t="s">
        <v>23337</v>
      </c>
      <c r="N557" s="19"/>
      <c r="O557" s="19" t="s">
        <v>23140</v>
      </c>
    </row>
    <row r="558" spans="1:15" ht="12.75">
      <c r="A558" s="19" t="s">
        <v>24465</v>
      </c>
      <c r="B558" s="19" t="s">
        <v>23336</v>
      </c>
      <c r="C558" s="19" t="s">
        <v>23199</v>
      </c>
      <c r="D558" s="19" t="s">
        <v>17435</v>
      </c>
      <c r="E558" s="85">
        <v>45315</v>
      </c>
      <c r="F558" s="19" t="s">
        <v>23886</v>
      </c>
      <c r="G558" s="19" t="s">
        <v>23887</v>
      </c>
      <c r="H558" s="19">
        <v>-2</v>
      </c>
      <c r="I558" s="27" t="s">
        <v>23216</v>
      </c>
      <c r="J558" s="19" t="s">
        <v>23217</v>
      </c>
      <c r="K558" s="19" t="s">
        <v>17433</v>
      </c>
      <c r="L558" s="19" t="s">
        <v>17434</v>
      </c>
      <c r="M558" s="19" t="s">
        <v>23337</v>
      </c>
      <c r="N558" s="19"/>
      <c r="O558" s="19" t="s">
        <v>23140</v>
      </c>
    </row>
    <row r="559" spans="1:15" ht="12.75">
      <c r="A559" s="19" t="s">
        <v>24466</v>
      </c>
      <c r="B559" s="19" t="s">
        <v>23336</v>
      </c>
      <c r="C559" s="19" t="s">
        <v>23199</v>
      </c>
      <c r="D559" s="19" t="s">
        <v>17435</v>
      </c>
      <c r="E559" s="85">
        <v>45315</v>
      </c>
      <c r="F559" s="19" t="s">
        <v>23859</v>
      </c>
      <c r="G559" s="19" t="s">
        <v>23860</v>
      </c>
      <c r="H559" s="19">
        <v>-2</v>
      </c>
      <c r="I559" s="27" t="s">
        <v>23216</v>
      </c>
      <c r="J559" s="19" t="s">
        <v>23217</v>
      </c>
      <c r="K559" s="19" t="s">
        <v>17433</v>
      </c>
      <c r="L559" s="19" t="s">
        <v>17434</v>
      </c>
      <c r="M559" s="19" t="s">
        <v>23337</v>
      </c>
      <c r="N559" s="19"/>
      <c r="O559" s="19" t="s">
        <v>23140</v>
      </c>
    </row>
    <row r="560" spans="1:15" ht="12.75">
      <c r="A560" s="27" t="s">
        <v>24467</v>
      </c>
      <c r="B560" s="19" t="s">
        <v>23336</v>
      </c>
      <c r="C560" s="19" t="s">
        <v>23199</v>
      </c>
      <c r="D560" s="19" t="s">
        <v>17435</v>
      </c>
      <c r="E560" s="85">
        <v>45315</v>
      </c>
      <c r="F560" s="19" t="s">
        <v>23932</v>
      </c>
      <c r="G560" s="19" t="s">
        <v>23933</v>
      </c>
      <c r="H560" s="19">
        <v>-46</v>
      </c>
      <c r="I560" s="27" t="s">
        <v>23216</v>
      </c>
      <c r="J560" s="19" t="s">
        <v>23217</v>
      </c>
      <c r="K560" s="19" t="s">
        <v>17433</v>
      </c>
      <c r="L560" s="19" t="s">
        <v>17434</v>
      </c>
      <c r="M560" s="19" t="s">
        <v>23337</v>
      </c>
      <c r="N560" s="19"/>
      <c r="O560" s="19" t="s">
        <v>23140</v>
      </c>
    </row>
    <row r="561" spans="1:15" ht="12.75">
      <c r="A561" s="19" t="s">
        <v>24468</v>
      </c>
      <c r="B561" s="19" t="s">
        <v>23336</v>
      </c>
      <c r="C561" s="19" t="s">
        <v>23199</v>
      </c>
      <c r="D561" s="19" t="s">
        <v>17435</v>
      </c>
      <c r="E561" s="85">
        <v>45315</v>
      </c>
      <c r="F561" s="19" t="s">
        <v>23926</v>
      </c>
      <c r="G561" s="19" t="s">
        <v>23927</v>
      </c>
      <c r="H561" s="19">
        <v>-2</v>
      </c>
      <c r="I561" s="27" t="s">
        <v>23216</v>
      </c>
      <c r="J561" s="19" t="s">
        <v>23217</v>
      </c>
      <c r="K561" s="19" t="s">
        <v>17433</v>
      </c>
      <c r="L561" s="19" t="s">
        <v>17434</v>
      </c>
      <c r="M561" s="19" t="s">
        <v>23337</v>
      </c>
      <c r="N561" s="19"/>
      <c r="O561" s="19" t="s">
        <v>23140</v>
      </c>
    </row>
    <row r="562" spans="1:15" ht="12.75">
      <c r="A562" s="19" t="s">
        <v>24469</v>
      </c>
      <c r="B562" s="19" t="s">
        <v>23336</v>
      </c>
      <c r="C562" s="19" t="s">
        <v>23199</v>
      </c>
      <c r="D562" s="19" t="s">
        <v>17435</v>
      </c>
      <c r="E562" s="85">
        <v>45315</v>
      </c>
      <c r="F562" s="19" t="s">
        <v>23841</v>
      </c>
      <c r="G562" s="19" t="s">
        <v>23842</v>
      </c>
      <c r="H562" s="19">
        <v>-2</v>
      </c>
      <c r="I562" s="27" t="s">
        <v>23216</v>
      </c>
      <c r="J562" s="19" t="s">
        <v>23217</v>
      </c>
      <c r="K562" s="19" t="s">
        <v>17433</v>
      </c>
      <c r="L562" s="19" t="s">
        <v>17434</v>
      </c>
      <c r="M562" s="19" t="s">
        <v>23337</v>
      </c>
      <c r="N562" s="19"/>
      <c r="O562" s="19" t="s">
        <v>23140</v>
      </c>
    </row>
    <row r="563" spans="1:15" ht="12.75">
      <c r="A563" s="19" t="s">
        <v>24470</v>
      </c>
      <c r="B563" s="19" t="s">
        <v>23336</v>
      </c>
      <c r="C563" s="19" t="s">
        <v>23199</v>
      </c>
      <c r="D563" s="19" t="s">
        <v>17435</v>
      </c>
      <c r="E563" s="85">
        <v>45315</v>
      </c>
      <c r="F563" s="19" t="s">
        <v>23838</v>
      </c>
      <c r="G563" s="19" t="s">
        <v>23839</v>
      </c>
      <c r="H563" s="19">
        <v>-1</v>
      </c>
      <c r="I563" s="27" t="s">
        <v>23216</v>
      </c>
      <c r="J563" s="19" t="s">
        <v>23217</v>
      </c>
      <c r="K563" s="19" t="s">
        <v>17433</v>
      </c>
      <c r="L563" s="19" t="s">
        <v>17434</v>
      </c>
      <c r="M563" s="19" t="s">
        <v>23337</v>
      </c>
      <c r="N563" s="19"/>
      <c r="O563" s="19" t="s">
        <v>23140</v>
      </c>
    </row>
    <row r="564" spans="1:15" ht="12.75">
      <c r="A564" s="19" t="s">
        <v>24471</v>
      </c>
      <c r="B564" s="19" t="s">
        <v>23336</v>
      </c>
      <c r="C564" s="19" t="s">
        <v>23199</v>
      </c>
      <c r="D564" s="19" t="s">
        <v>17435</v>
      </c>
      <c r="E564" s="85">
        <v>45315</v>
      </c>
      <c r="F564" s="19" t="s">
        <v>23935</v>
      </c>
      <c r="G564" s="19" t="s">
        <v>23936</v>
      </c>
      <c r="H564" s="19">
        <v>-3</v>
      </c>
      <c r="I564" s="27" t="s">
        <v>23216</v>
      </c>
      <c r="J564" s="19" t="s">
        <v>23217</v>
      </c>
      <c r="K564" s="19" t="s">
        <v>17433</v>
      </c>
      <c r="L564" s="19" t="s">
        <v>17434</v>
      </c>
      <c r="M564" s="19" t="s">
        <v>23337</v>
      </c>
      <c r="N564" s="19"/>
      <c r="O564" s="19" t="s">
        <v>23140</v>
      </c>
    </row>
    <row r="565" spans="1:15" ht="12.75">
      <c r="A565" s="19" t="s">
        <v>24472</v>
      </c>
      <c r="B565" s="19" t="s">
        <v>23336</v>
      </c>
      <c r="C565" s="19" t="s">
        <v>23199</v>
      </c>
      <c r="D565" s="19" t="s">
        <v>17435</v>
      </c>
      <c r="E565" s="85">
        <v>45315</v>
      </c>
      <c r="F565" s="19" t="s">
        <v>23865</v>
      </c>
      <c r="G565" s="19" t="s">
        <v>23866</v>
      </c>
      <c r="H565" s="19">
        <v>-3</v>
      </c>
      <c r="I565" s="27" t="s">
        <v>23216</v>
      </c>
      <c r="J565" s="19" t="s">
        <v>23217</v>
      </c>
      <c r="K565" s="19" t="s">
        <v>17433</v>
      </c>
      <c r="L565" s="19" t="s">
        <v>17434</v>
      </c>
      <c r="M565" s="19" t="s">
        <v>23337</v>
      </c>
      <c r="N565" s="19"/>
      <c r="O565" s="19" t="s">
        <v>23140</v>
      </c>
    </row>
    <row r="566" spans="1:15" ht="12.75">
      <c r="A566" s="19" t="s">
        <v>24473</v>
      </c>
      <c r="B566" s="19" t="s">
        <v>23338</v>
      </c>
      <c r="C566" s="19"/>
      <c r="D566" s="19" t="s">
        <v>17440</v>
      </c>
      <c r="E566" s="85">
        <v>45315</v>
      </c>
      <c r="F566" s="19" t="s">
        <v>23871</v>
      </c>
      <c r="G566" s="19" t="s">
        <v>23872</v>
      </c>
      <c r="H566" s="19">
        <v>-8</v>
      </c>
      <c r="I566" s="19" t="s">
        <v>23240</v>
      </c>
      <c r="J566" s="19" t="s">
        <v>23241</v>
      </c>
      <c r="K566" s="19" t="s">
        <v>17438</v>
      </c>
      <c r="L566" s="19" t="s">
        <v>17439</v>
      </c>
      <c r="M566" s="19"/>
      <c r="N566" s="19"/>
      <c r="O566" s="19" t="s">
        <v>23140</v>
      </c>
    </row>
    <row r="567" spans="1:15" ht="12.75">
      <c r="A567" s="19" t="s">
        <v>24474</v>
      </c>
      <c r="B567" s="19" t="s">
        <v>23338</v>
      </c>
      <c r="C567" s="19"/>
      <c r="D567" s="19" t="s">
        <v>17440</v>
      </c>
      <c r="E567" s="85">
        <v>45315</v>
      </c>
      <c r="F567" s="19" t="s">
        <v>23871</v>
      </c>
      <c r="G567" s="19" t="s">
        <v>23872</v>
      </c>
      <c r="H567" s="19">
        <v>8</v>
      </c>
      <c r="I567" s="27" t="s">
        <v>16489</v>
      </c>
      <c r="J567" s="19" t="s">
        <v>23235</v>
      </c>
      <c r="K567" s="19" t="s">
        <v>17438</v>
      </c>
      <c r="L567" s="19" t="s">
        <v>17439</v>
      </c>
      <c r="M567" s="19"/>
      <c r="N567" s="19" t="s">
        <v>17447</v>
      </c>
      <c r="O567" s="19" t="s">
        <v>23140</v>
      </c>
    </row>
    <row r="568" spans="1:15" ht="12.75">
      <c r="A568" s="19" t="s">
        <v>24475</v>
      </c>
      <c r="B568" s="19" t="s">
        <v>23339</v>
      </c>
      <c r="C568" s="19" t="s">
        <v>23199</v>
      </c>
      <c r="D568" s="19" t="s">
        <v>17435</v>
      </c>
      <c r="E568" s="85">
        <v>45315</v>
      </c>
      <c r="F568" s="19" t="s">
        <v>23871</v>
      </c>
      <c r="G568" s="19" t="s">
        <v>23872</v>
      </c>
      <c r="H568" s="19">
        <v>-5</v>
      </c>
      <c r="I568" s="27" t="s">
        <v>16489</v>
      </c>
      <c r="J568" s="19" t="s">
        <v>23235</v>
      </c>
      <c r="K568" s="19" t="s">
        <v>17433</v>
      </c>
      <c r="L568" s="19" t="s">
        <v>17434</v>
      </c>
      <c r="M568" s="19"/>
      <c r="N568" s="19"/>
      <c r="O568" s="19" t="s">
        <v>23140</v>
      </c>
    </row>
    <row r="569" spans="1:15" ht="12.75">
      <c r="A569" s="19" t="s">
        <v>24476</v>
      </c>
      <c r="B569" s="19" t="s">
        <v>23339</v>
      </c>
      <c r="C569" s="19" t="s">
        <v>23199</v>
      </c>
      <c r="D569" s="19" t="s">
        <v>17435</v>
      </c>
      <c r="E569" s="85">
        <v>45315</v>
      </c>
      <c r="F569" s="19" t="s">
        <v>23877</v>
      </c>
      <c r="G569" s="19" t="s">
        <v>23878</v>
      </c>
      <c r="H569" s="19">
        <v>-17</v>
      </c>
      <c r="I569" s="27" t="s">
        <v>16489</v>
      </c>
      <c r="J569" s="19" t="s">
        <v>23235</v>
      </c>
      <c r="K569" s="19" t="s">
        <v>17433</v>
      </c>
      <c r="L569" s="19" t="s">
        <v>17434</v>
      </c>
      <c r="M569" s="19"/>
      <c r="N569" s="19"/>
      <c r="O569" s="19" t="s">
        <v>23140</v>
      </c>
    </row>
    <row r="570" spans="1:15" ht="12.75">
      <c r="A570" s="19" t="s">
        <v>24477</v>
      </c>
      <c r="B570" s="19" t="s">
        <v>23339</v>
      </c>
      <c r="C570" s="19" t="s">
        <v>23199</v>
      </c>
      <c r="D570" s="19" t="s">
        <v>17435</v>
      </c>
      <c r="E570" s="85">
        <v>45315</v>
      </c>
      <c r="F570" s="19" t="s">
        <v>24074</v>
      </c>
      <c r="G570" s="19" t="s">
        <v>24075</v>
      </c>
      <c r="H570" s="19">
        <v>-1</v>
      </c>
      <c r="I570" s="27" t="s">
        <v>16489</v>
      </c>
      <c r="J570" s="19" t="s">
        <v>23235</v>
      </c>
      <c r="K570" s="19" t="s">
        <v>17433</v>
      </c>
      <c r="L570" s="19" t="s">
        <v>17434</v>
      </c>
      <c r="M570" s="19"/>
      <c r="N570" s="19"/>
      <c r="O570" s="19" t="s">
        <v>23140</v>
      </c>
    </row>
    <row r="571" spans="1:15" ht="12.75">
      <c r="A571" s="19" t="s">
        <v>24478</v>
      </c>
      <c r="B571" s="19" t="s">
        <v>23339</v>
      </c>
      <c r="C571" s="19" t="s">
        <v>23199</v>
      </c>
      <c r="D571" s="19" t="s">
        <v>17435</v>
      </c>
      <c r="E571" s="85">
        <v>45315</v>
      </c>
      <c r="F571" s="19" t="s">
        <v>23932</v>
      </c>
      <c r="G571" s="19" t="s">
        <v>23933</v>
      </c>
      <c r="H571" s="19">
        <v>-50</v>
      </c>
      <c r="I571" s="27" t="s">
        <v>16489</v>
      </c>
      <c r="J571" s="19" t="s">
        <v>23235</v>
      </c>
      <c r="K571" s="19" t="s">
        <v>17433</v>
      </c>
      <c r="L571" s="19" t="s">
        <v>17434</v>
      </c>
      <c r="M571" s="19"/>
      <c r="N571" s="19"/>
      <c r="O571" s="19" t="s">
        <v>23140</v>
      </c>
    </row>
    <row r="572" spans="1:15" ht="12.75">
      <c r="A572" s="19" t="s">
        <v>24479</v>
      </c>
      <c r="B572" s="19" t="s">
        <v>23339</v>
      </c>
      <c r="C572" s="19" t="s">
        <v>23199</v>
      </c>
      <c r="D572" s="19" t="s">
        <v>17435</v>
      </c>
      <c r="E572" s="85">
        <v>45315</v>
      </c>
      <c r="F572" s="19" t="s">
        <v>23926</v>
      </c>
      <c r="G572" s="19" t="s">
        <v>23927</v>
      </c>
      <c r="H572" s="19">
        <v>-2</v>
      </c>
      <c r="I572" s="27" t="s">
        <v>16489</v>
      </c>
      <c r="J572" s="19" t="s">
        <v>23235</v>
      </c>
      <c r="K572" s="19" t="s">
        <v>17433</v>
      </c>
      <c r="L572" s="19" t="s">
        <v>17434</v>
      </c>
      <c r="M572" s="19"/>
      <c r="N572" s="19"/>
      <c r="O572" s="19" t="s">
        <v>23140</v>
      </c>
    </row>
    <row r="573" spans="1:15" ht="12.75">
      <c r="A573" s="19" t="s">
        <v>24480</v>
      </c>
      <c r="B573" s="19" t="s">
        <v>23340</v>
      </c>
      <c r="C573" s="19" t="s">
        <v>23199</v>
      </c>
      <c r="D573" s="19" t="s">
        <v>17435</v>
      </c>
      <c r="E573" s="85">
        <v>45315</v>
      </c>
      <c r="F573" s="19" t="s">
        <v>23868</v>
      </c>
      <c r="G573" s="19" t="s">
        <v>23869</v>
      </c>
      <c r="H573" s="19">
        <v>-67</v>
      </c>
      <c r="I573" s="27" t="s">
        <v>23216</v>
      </c>
      <c r="J573" s="19" t="s">
        <v>23217</v>
      </c>
      <c r="K573" s="19" t="s">
        <v>17433</v>
      </c>
      <c r="L573" s="19" t="s">
        <v>17434</v>
      </c>
      <c r="M573" s="19"/>
      <c r="N573" s="19"/>
      <c r="O573" s="19" t="s">
        <v>23140</v>
      </c>
    </row>
    <row r="574" spans="1:15" ht="12.75">
      <c r="A574" s="19" t="s">
        <v>24481</v>
      </c>
      <c r="B574" s="19" t="s">
        <v>23340</v>
      </c>
      <c r="C574" s="19" t="s">
        <v>23199</v>
      </c>
      <c r="D574" s="19" t="s">
        <v>17435</v>
      </c>
      <c r="E574" s="85">
        <v>45315</v>
      </c>
      <c r="F574" s="19" t="s">
        <v>23877</v>
      </c>
      <c r="G574" s="19" t="s">
        <v>23878</v>
      </c>
      <c r="H574" s="19">
        <v>-50</v>
      </c>
      <c r="I574" s="27" t="s">
        <v>23216</v>
      </c>
      <c r="J574" s="19" t="s">
        <v>23217</v>
      </c>
      <c r="K574" s="19" t="s">
        <v>17433</v>
      </c>
      <c r="L574" s="19" t="s">
        <v>17434</v>
      </c>
      <c r="M574" s="19"/>
      <c r="N574" s="19"/>
      <c r="O574" s="19" t="s">
        <v>23140</v>
      </c>
    </row>
    <row r="575" spans="1:15" ht="12.75">
      <c r="A575" s="19" t="s">
        <v>24482</v>
      </c>
      <c r="B575" s="19" t="s">
        <v>23340</v>
      </c>
      <c r="C575" s="19" t="s">
        <v>23199</v>
      </c>
      <c r="D575" s="19" t="s">
        <v>17435</v>
      </c>
      <c r="E575" s="85">
        <v>45315</v>
      </c>
      <c r="F575" s="19" t="s">
        <v>23844</v>
      </c>
      <c r="G575" s="19" t="s">
        <v>23845</v>
      </c>
      <c r="H575" s="19">
        <v>-1</v>
      </c>
      <c r="I575" s="27" t="s">
        <v>23216</v>
      </c>
      <c r="J575" s="19" t="s">
        <v>23217</v>
      </c>
      <c r="K575" s="19" t="s">
        <v>17433</v>
      </c>
      <c r="L575" s="19" t="s">
        <v>17434</v>
      </c>
      <c r="M575" s="19"/>
      <c r="N575" s="19"/>
      <c r="O575" s="19" t="s">
        <v>23140</v>
      </c>
    </row>
    <row r="576" spans="1:15" ht="12.75">
      <c r="A576" s="19" t="s">
        <v>24483</v>
      </c>
      <c r="B576" s="19" t="s">
        <v>23340</v>
      </c>
      <c r="C576" s="19" t="s">
        <v>23199</v>
      </c>
      <c r="D576" s="19" t="s">
        <v>17435</v>
      </c>
      <c r="E576" s="85">
        <v>45315</v>
      </c>
      <c r="F576" s="19" t="s">
        <v>23841</v>
      </c>
      <c r="G576" s="19" t="s">
        <v>23842</v>
      </c>
      <c r="H576" s="19">
        <v>-1</v>
      </c>
      <c r="I576" s="27" t="s">
        <v>23216</v>
      </c>
      <c r="J576" s="19" t="s">
        <v>23217</v>
      </c>
      <c r="K576" s="19" t="s">
        <v>17433</v>
      </c>
      <c r="L576" s="19" t="s">
        <v>17434</v>
      </c>
      <c r="M576" s="19"/>
      <c r="N576" s="19"/>
      <c r="O576" s="19" t="s">
        <v>23140</v>
      </c>
    </row>
    <row r="577" spans="1:15" ht="12.75">
      <c r="A577" s="19" t="s">
        <v>24484</v>
      </c>
      <c r="B577" s="19" t="s">
        <v>23340</v>
      </c>
      <c r="C577" s="19" t="s">
        <v>23199</v>
      </c>
      <c r="D577" s="19" t="s">
        <v>17435</v>
      </c>
      <c r="E577" s="85">
        <v>45315</v>
      </c>
      <c r="F577" s="19" t="s">
        <v>23838</v>
      </c>
      <c r="G577" s="19" t="s">
        <v>23839</v>
      </c>
      <c r="H577" s="19">
        <v>-1</v>
      </c>
      <c r="I577" s="27" t="s">
        <v>23216</v>
      </c>
      <c r="J577" s="19" t="s">
        <v>23217</v>
      </c>
      <c r="K577" s="19" t="s">
        <v>17433</v>
      </c>
      <c r="L577" s="19" t="s">
        <v>17434</v>
      </c>
      <c r="M577" s="19"/>
      <c r="N577" s="19"/>
      <c r="O577" s="19" t="s">
        <v>23140</v>
      </c>
    </row>
    <row r="578" spans="1:15" ht="12.75">
      <c r="A578" s="19" t="s">
        <v>24485</v>
      </c>
      <c r="B578" s="19" t="s">
        <v>23340</v>
      </c>
      <c r="C578" s="19" t="s">
        <v>23199</v>
      </c>
      <c r="D578" s="19" t="s">
        <v>17435</v>
      </c>
      <c r="E578" s="85">
        <v>45315</v>
      </c>
      <c r="F578" s="19" t="s">
        <v>23935</v>
      </c>
      <c r="G578" s="19" t="s">
        <v>23936</v>
      </c>
      <c r="H578" s="19">
        <v>-2</v>
      </c>
      <c r="I578" s="27" t="s">
        <v>23216</v>
      </c>
      <c r="J578" s="19" t="s">
        <v>23217</v>
      </c>
      <c r="K578" s="19" t="s">
        <v>17433</v>
      </c>
      <c r="L578" s="19" t="s">
        <v>17434</v>
      </c>
      <c r="M578" s="19"/>
      <c r="N578" s="19"/>
      <c r="O578" s="19" t="s">
        <v>23140</v>
      </c>
    </row>
    <row r="579" spans="1:15" ht="12.75">
      <c r="A579" s="19" t="s">
        <v>24486</v>
      </c>
      <c r="B579" s="19" t="s">
        <v>23340</v>
      </c>
      <c r="C579" s="19" t="s">
        <v>23199</v>
      </c>
      <c r="D579" s="19" t="s">
        <v>17435</v>
      </c>
      <c r="E579" s="85">
        <v>45315</v>
      </c>
      <c r="F579" s="19" t="s">
        <v>23955</v>
      </c>
      <c r="G579" s="19" t="s">
        <v>23966</v>
      </c>
      <c r="H579" s="19">
        <v>-1</v>
      </c>
      <c r="I579" s="27" t="s">
        <v>23216</v>
      </c>
      <c r="J579" s="19" t="s">
        <v>23217</v>
      </c>
      <c r="K579" s="19" t="s">
        <v>17433</v>
      </c>
      <c r="L579" s="19" t="s">
        <v>17434</v>
      </c>
      <c r="M579" s="19"/>
      <c r="N579" s="19"/>
      <c r="O579" s="19" t="s">
        <v>23140</v>
      </c>
    </row>
    <row r="580" spans="1:15" ht="12.75">
      <c r="A580" s="19" t="s">
        <v>24487</v>
      </c>
      <c r="B580" s="19" t="s">
        <v>23340</v>
      </c>
      <c r="C580" s="19" t="s">
        <v>23199</v>
      </c>
      <c r="D580" s="19" t="s">
        <v>17435</v>
      </c>
      <c r="E580" s="85">
        <v>45315</v>
      </c>
      <c r="F580" s="19" t="s">
        <v>23865</v>
      </c>
      <c r="G580" s="19" t="s">
        <v>23866</v>
      </c>
      <c r="H580" s="19">
        <v>-3</v>
      </c>
      <c r="I580" s="27" t="s">
        <v>23216</v>
      </c>
      <c r="J580" s="19" t="s">
        <v>23217</v>
      </c>
      <c r="K580" s="19" t="s">
        <v>17433</v>
      </c>
      <c r="L580" s="19" t="s">
        <v>17434</v>
      </c>
      <c r="M580" s="19"/>
      <c r="N580" s="19"/>
      <c r="O580" s="19" t="s">
        <v>23140</v>
      </c>
    </row>
    <row r="581" spans="1:15" ht="12.75">
      <c r="A581" s="19" t="s">
        <v>24488</v>
      </c>
      <c r="B581" s="19" t="s">
        <v>23340</v>
      </c>
      <c r="C581" s="19" t="s">
        <v>23199</v>
      </c>
      <c r="D581" s="19" t="s">
        <v>17435</v>
      </c>
      <c r="E581" s="85">
        <v>45315</v>
      </c>
      <c r="F581" s="19" t="s">
        <v>23932</v>
      </c>
      <c r="G581" s="19" t="s">
        <v>23933</v>
      </c>
      <c r="H581" s="19">
        <v>-38</v>
      </c>
      <c r="I581" s="27" t="s">
        <v>23216</v>
      </c>
      <c r="J581" s="19" t="s">
        <v>23217</v>
      </c>
      <c r="K581" s="19" t="s">
        <v>17433</v>
      </c>
      <c r="L581" s="19" t="s">
        <v>17434</v>
      </c>
      <c r="M581" s="19"/>
      <c r="N581" s="19"/>
      <c r="O581" s="19" t="s">
        <v>23140</v>
      </c>
    </row>
    <row r="582" spans="1:15" ht="12.75">
      <c r="A582" s="19" t="s">
        <v>24489</v>
      </c>
      <c r="B582" s="19" t="s">
        <v>23340</v>
      </c>
      <c r="C582" s="19" t="s">
        <v>23199</v>
      </c>
      <c r="D582" s="19" t="s">
        <v>17435</v>
      </c>
      <c r="E582" s="85">
        <v>45315</v>
      </c>
      <c r="F582" s="19" t="s">
        <v>23926</v>
      </c>
      <c r="G582" s="19" t="s">
        <v>23927</v>
      </c>
      <c r="H582" s="19">
        <v>-2</v>
      </c>
      <c r="I582" s="27" t="s">
        <v>23216</v>
      </c>
      <c r="J582" s="19" t="s">
        <v>23217</v>
      </c>
      <c r="K582" s="19" t="s">
        <v>17433</v>
      </c>
      <c r="L582" s="19" t="s">
        <v>17434</v>
      </c>
      <c r="M582" s="19"/>
      <c r="N582" s="19"/>
      <c r="O582" s="19" t="s">
        <v>23140</v>
      </c>
    </row>
    <row r="583" spans="1:15" ht="12.75">
      <c r="A583" s="19" t="s">
        <v>24490</v>
      </c>
      <c r="B583" s="19" t="s">
        <v>23339</v>
      </c>
      <c r="C583" s="19" t="s">
        <v>23199</v>
      </c>
      <c r="D583" s="19" t="s">
        <v>17435</v>
      </c>
      <c r="E583" s="85">
        <v>45315</v>
      </c>
      <c r="F583" s="19" t="s">
        <v>23871</v>
      </c>
      <c r="G583" s="19" t="s">
        <v>23872</v>
      </c>
      <c r="H583" s="19">
        <v>-2</v>
      </c>
      <c r="I583" s="27" t="s">
        <v>16489</v>
      </c>
      <c r="J583" s="19" t="s">
        <v>23235</v>
      </c>
      <c r="K583" s="19" t="s">
        <v>17433</v>
      </c>
      <c r="L583" s="19" t="s">
        <v>17434</v>
      </c>
      <c r="M583" s="19"/>
      <c r="N583" s="19"/>
      <c r="O583" s="19" t="s">
        <v>23140</v>
      </c>
    </row>
    <row r="584" spans="1:15" ht="12.75">
      <c r="A584" s="19" t="s">
        <v>24491</v>
      </c>
      <c r="B584" s="19" t="s">
        <v>23339</v>
      </c>
      <c r="C584" s="19" t="s">
        <v>23199</v>
      </c>
      <c r="D584" s="19" t="s">
        <v>17435</v>
      </c>
      <c r="E584" s="85">
        <v>45315</v>
      </c>
      <c r="F584" s="19" t="s">
        <v>23877</v>
      </c>
      <c r="G584" s="19" t="s">
        <v>23878</v>
      </c>
      <c r="H584" s="19">
        <v>-6</v>
      </c>
      <c r="I584" s="27" t="s">
        <v>16489</v>
      </c>
      <c r="J584" s="19" t="s">
        <v>23235</v>
      </c>
      <c r="K584" s="19" t="s">
        <v>17433</v>
      </c>
      <c r="L584" s="19" t="s">
        <v>17434</v>
      </c>
      <c r="M584" s="19"/>
      <c r="N584" s="19"/>
      <c r="O584" s="19" t="s">
        <v>23140</v>
      </c>
    </row>
    <row r="585" spans="1:15" ht="12.75">
      <c r="A585" s="19" t="s">
        <v>24492</v>
      </c>
      <c r="B585" s="19" t="s">
        <v>23332</v>
      </c>
      <c r="C585" s="19" t="s">
        <v>23199</v>
      </c>
      <c r="D585" s="19" t="s">
        <v>17435</v>
      </c>
      <c r="E585" s="85">
        <v>45315</v>
      </c>
      <c r="F585" s="19" t="s">
        <v>23832</v>
      </c>
      <c r="G585" s="19" t="s">
        <v>23833</v>
      </c>
      <c r="H585" s="19">
        <v>-1</v>
      </c>
      <c r="I585" s="27" t="s">
        <v>23272</v>
      </c>
      <c r="J585" s="19" t="s">
        <v>23273</v>
      </c>
      <c r="K585" s="19" t="s">
        <v>17433</v>
      </c>
      <c r="L585" s="19" t="s">
        <v>17434</v>
      </c>
      <c r="M585" s="19" t="s">
        <v>23333</v>
      </c>
      <c r="N585" s="19"/>
      <c r="O585" s="19" t="s">
        <v>23140</v>
      </c>
    </row>
    <row r="586" spans="1:15" ht="12.75">
      <c r="A586" s="27" t="s">
        <v>24493</v>
      </c>
      <c r="B586" s="19" t="s">
        <v>23339</v>
      </c>
      <c r="C586" s="19" t="s">
        <v>23199</v>
      </c>
      <c r="D586" s="19" t="s">
        <v>17435</v>
      </c>
      <c r="E586" s="85">
        <v>45315</v>
      </c>
      <c r="F586" s="19" t="s">
        <v>23871</v>
      </c>
      <c r="G586" s="19" t="s">
        <v>23872</v>
      </c>
      <c r="H586" s="19">
        <v>-1</v>
      </c>
      <c r="I586" s="27" t="s">
        <v>16489</v>
      </c>
      <c r="J586" s="19" t="s">
        <v>23235</v>
      </c>
      <c r="K586" s="19" t="s">
        <v>17433</v>
      </c>
      <c r="L586" s="19" t="s">
        <v>17434</v>
      </c>
      <c r="M586" s="19"/>
      <c r="N586" s="19"/>
      <c r="O586" s="19" t="s">
        <v>23140</v>
      </c>
    </row>
    <row r="587" spans="1:15" ht="12.75">
      <c r="A587" s="19" t="s">
        <v>24494</v>
      </c>
      <c r="B587" s="19" t="s">
        <v>23339</v>
      </c>
      <c r="C587" s="19" t="s">
        <v>23199</v>
      </c>
      <c r="D587" s="19" t="s">
        <v>17435</v>
      </c>
      <c r="E587" s="85">
        <v>45315</v>
      </c>
      <c r="F587" s="19" t="s">
        <v>23877</v>
      </c>
      <c r="G587" s="19" t="s">
        <v>23878</v>
      </c>
      <c r="H587" s="19">
        <v>-2</v>
      </c>
      <c r="I587" s="27" t="s">
        <v>16489</v>
      </c>
      <c r="J587" s="19" t="s">
        <v>23235</v>
      </c>
      <c r="K587" s="19" t="s">
        <v>17433</v>
      </c>
      <c r="L587" s="19" t="s">
        <v>17434</v>
      </c>
      <c r="M587" s="19"/>
      <c r="N587" s="19"/>
      <c r="O587" s="19" t="s">
        <v>23140</v>
      </c>
    </row>
    <row r="588" spans="1:15" ht="12.75">
      <c r="A588" s="19" t="s">
        <v>24495</v>
      </c>
      <c r="B588" s="19" t="s">
        <v>23325</v>
      </c>
      <c r="C588" s="19"/>
      <c r="D588" s="19" t="s">
        <v>17440</v>
      </c>
      <c r="E588" s="85">
        <v>45315</v>
      </c>
      <c r="F588" s="19" t="s">
        <v>23958</v>
      </c>
      <c r="G588" s="19" t="s">
        <v>23959</v>
      </c>
      <c r="H588" s="19">
        <v>-50</v>
      </c>
      <c r="I588" s="27" t="s">
        <v>23200</v>
      </c>
      <c r="J588" s="19" t="s">
        <v>23201</v>
      </c>
      <c r="K588" s="19" t="s">
        <v>17438</v>
      </c>
      <c r="L588" s="19" t="s">
        <v>17439</v>
      </c>
      <c r="M588" s="19"/>
      <c r="N588" s="19"/>
      <c r="O588" s="19" t="s">
        <v>23140</v>
      </c>
    </row>
    <row r="589" spans="1:15" ht="12.75">
      <c r="A589" s="19" t="s">
        <v>24496</v>
      </c>
      <c r="B589" s="19" t="s">
        <v>23325</v>
      </c>
      <c r="C589" s="19"/>
      <c r="D589" s="19" t="s">
        <v>17440</v>
      </c>
      <c r="E589" s="85">
        <v>45315</v>
      </c>
      <c r="F589" s="19" t="s">
        <v>23958</v>
      </c>
      <c r="G589" s="19" t="s">
        <v>23959</v>
      </c>
      <c r="H589" s="19">
        <v>50</v>
      </c>
      <c r="I589" s="27" t="s">
        <v>23227</v>
      </c>
      <c r="J589" s="19" t="s">
        <v>23228</v>
      </c>
      <c r="K589" s="19" t="s">
        <v>17438</v>
      </c>
      <c r="L589" s="19" t="s">
        <v>17439</v>
      </c>
      <c r="M589" s="19"/>
      <c r="N589" s="19" t="s">
        <v>17447</v>
      </c>
      <c r="O589" s="19" t="s">
        <v>23140</v>
      </c>
    </row>
    <row r="590" spans="1:15" ht="12.75">
      <c r="A590" s="19"/>
      <c r="B590" s="19"/>
      <c r="C590" s="19"/>
      <c r="D590" s="19"/>
      <c r="E590" s="85"/>
      <c r="F590" s="19"/>
      <c r="G590" s="19"/>
      <c r="H590" s="19"/>
      <c r="I590" s="19"/>
      <c r="J590" s="19"/>
      <c r="K590" s="19"/>
      <c r="L590" s="19"/>
      <c r="M590" s="19"/>
      <c r="N590" s="19"/>
    </row>
    <row r="591" spans="1:15" ht="12.75">
      <c r="A591" s="19"/>
      <c r="B591" s="19"/>
      <c r="C591" s="19"/>
      <c r="D591" s="19"/>
      <c r="E591" s="85"/>
      <c r="F591" s="19"/>
      <c r="G591" s="19"/>
      <c r="H591" s="19"/>
      <c r="I591" s="19"/>
      <c r="J591" s="19"/>
      <c r="K591" s="19"/>
      <c r="L591" s="19"/>
      <c r="M591" s="19"/>
      <c r="N591" s="19"/>
    </row>
    <row r="592" spans="1:15" ht="12.75">
      <c r="A592" s="19" t="s">
        <v>24497</v>
      </c>
      <c r="B592" s="19" t="s">
        <v>23325</v>
      </c>
      <c r="C592" s="19"/>
      <c r="D592" s="19" t="s">
        <v>17440</v>
      </c>
      <c r="E592" s="85">
        <v>45315</v>
      </c>
      <c r="F592" s="19" t="s">
        <v>23955</v>
      </c>
      <c r="G592" s="19" t="s">
        <v>23966</v>
      </c>
      <c r="H592" s="19">
        <v>-1</v>
      </c>
      <c r="I592" s="27" t="s">
        <v>23200</v>
      </c>
      <c r="J592" s="19" t="s">
        <v>23201</v>
      </c>
      <c r="K592" s="19" t="s">
        <v>17438</v>
      </c>
      <c r="L592" s="19" t="s">
        <v>17439</v>
      </c>
      <c r="M592" s="19"/>
      <c r="N592" s="19"/>
      <c r="O592" s="19" t="s">
        <v>23140</v>
      </c>
    </row>
    <row r="593" spans="1:15" ht="12.75">
      <c r="A593" s="19" t="s">
        <v>24498</v>
      </c>
      <c r="B593" s="19" t="s">
        <v>23325</v>
      </c>
      <c r="C593" s="19"/>
      <c r="D593" s="19" t="s">
        <v>17440</v>
      </c>
      <c r="E593" s="85">
        <v>45315</v>
      </c>
      <c r="F593" s="19" t="s">
        <v>23955</v>
      </c>
      <c r="G593" s="19" t="s">
        <v>23966</v>
      </c>
      <c r="H593" s="19">
        <v>1</v>
      </c>
      <c r="I593" s="27" t="s">
        <v>23227</v>
      </c>
      <c r="J593" s="19" t="s">
        <v>23228</v>
      </c>
      <c r="K593" s="19" t="s">
        <v>17438</v>
      </c>
      <c r="L593" s="19" t="s">
        <v>17439</v>
      </c>
      <c r="M593" s="19"/>
      <c r="N593" s="19" t="s">
        <v>17447</v>
      </c>
      <c r="O593" s="19" t="s">
        <v>23140</v>
      </c>
    </row>
    <row r="594" spans="1:15" ht="12.75">
      <c r="A594" s="19" t="s">
        <v>24499</v>
      </c>
      <c r="B594" s="19" t="s">
        <v>23325</v>
      </c>
      <c r="C594" s="19"/>
      <c r="D594" s="19" t="s">
        <v>17440</v>
      </c>
      <c r="E594" s="85">
        <v>45315</v>
      </c>
      <c r="F594" s="19" t="s">
        <v>23865</v>
      </c>
      <c r="G594" s="19" t="s">
        <v>23866</v>
      </c>
      <c r="H594" s="19">
        <v>-1</v>
      </c>
      <c r="I594" s="27" t="s">
        <v>23200</v>
      </c>
      <c r="J594" s="19" t="s">
        <v>23201</v>
      </c>
      <c r="K594" s="19" t="s">
        <v>17438</v>
      </c>
      <c r="L594" s="19" t="s">
        <v>17439</v>
      </c>
      <c r="M594" s="19"/>
      <c r="N594" s="19"/>
      <c r="O594" s="19" t="s">
        <v>23140</v>
      </c>
    </row>
    <row r="595" spans="1:15" ht="12.75">
      <c r="A595" s="19" t="s">
        <v>24500</v>
      </c>
      <c r="B595" s="19" t="s">
        <v>23325</v>
      </c>
      <c r="C595" s="19"/>
      <c r="D595" s="19" t="s">
        <v>17440</v>
      </c>
      <c r="E595" s="85">
        <v>45315</v>
      </c>
      <c r="F595" s="19" t="s">
        <v>23865</v>
      </c>
      <c r="G595" s="19" t="s">
        <v>23866</v>
      </c>
      <c r="H595" s="19">
        <v>1</v>
      </c>
      <c r="I595" s="27" t="s">
        <v>23227</v>
      </c>
      <c r="J595" s="19" t="s">
        <v>23228</v>
      </c>
      <c r="K595" s="19" t="s">
        <v>17438</v>
      </c>
      <c r="L595" s="19" t="s">
        <v>17439</v>
      </c>
      <c r="M595" s="19"/>
      <c r="N595" s="19" t="s">
        <v>17447</v>
      </c>
      <c r="O595" s="19" t="s">
        <v>23140</v>
      </c>
    </row>
    <row r="596" spans="1:15" ht="12.75">
      <c r="A596" s="19" t="s">
        <v>24501</v>
      </c>
      <c r="B596" s="19" t="s">
        <v>23330</v>
      </c>
      <c r="C596" s="19"/>
      <c r="D596" s="19" t="s">
        <v>17440</v>
      </c>
      <c r="E596" s="85">
        <v>45315</v>
      </c>
      <c r="F596" s="19" t="s">
        <v>23835</v>
      </c>
      <c r="G596" s="19" t="s">
        <v>23836</v>
      </c>
      <c r="H596" s="19">
        <v>-23</v>
      </c>
      <c r="I596" s="27" t="s">
        <v>23216</v>
      </c>
      <c r="J596" s="19" t="s">
        <v>23217</v>
      </c>
      <c r="K596" s="19" t="s">
        <v>17438</v>
      </c>
      <c r="L596" s="19" t="s">
        <v>17439</v>
      </c>
      <c r="M596" s="19" t="s">
        <v>23327</v>
      </c>
      <c r="N596" s="19"/>
      <c r="O596" s="19" t="s">
        <v>23140</v>
      </c>
    </row>
    <row r="597" spans="1:15" ht="12.75">
      <c r="A597" s="19" t="s">
        <v>24502</v>
      </c>
      <c r="B597" s="19" t="s">
        <v>23330</v>
      </c>
      <c r="C597" s="19"/>
      <c r="D597" s="19" t="s">
        <v>17440</v>
      </c>
      <c r="E597" s="85">
        <v>45315</v>
      </c>
      <c r="F597" s="19" t="s">
        <v>23835</v>
      </c>
      <c r="G597" s="19" t="s">
        <v>23836</v>
      </c>
      <c r="H597" s="19">
        <v>23</v>
      </c>
      <c r="I597" s="27" t="s">
        <v>23200</v>
      </c>
      <c r="J597" s="19" t="s">
        <v>23201</v>
      </c>
      <c r="K597" s="19" t="s">
        <v>17438</v>
      </c>
      <c r="L597" s="19" t="s">
        <v>17439</v>
      </c>
      <c r="M597" s="19" t="s">
        <v>23327</v>
      </c>
      <c r="N597" s="19" t="s">
        <v>17447</v>
      </c>
      <c r="O597" s="19" t="s">
        <v>23140</v>
      </c>
    </row>
    <row r="598" spans="1:15" ht="12.75">
      <c r="A598" s="19" t="s">
        <v>24503</v>
      </c>
      <c r="B598" s="19" t="s">
        <v>23341</v>
      </c>
      <c r="C598" s="19"/>
      <c r="D598" s="19" t="s">
        <v>17440</v>
      </c>
      <c r="E598" s="85">
        <v>45316</v>
      </c>
      <c r="F598" s="19" t="s">
        <v>23856</v>
      </c>
      <c r="G598" s="19" t="s">
        <v>23857</v>
      </c>
      <c r="H598" s="19">
        <v>-1</v>
      </c>
      <c r="I598" s="27" t="s">
        <v>23200</v>
      </c>
      <c r="J598" s="19" t="s">
        <v>23201</v>
      </c>
      <c r="K598" s="19" t="s">
        <v>17438</v>
      </c>
      <c r="L598" s="19" t="s">
        <v>17439</v>
      </c>
      <c r="M598" s="19"/>
      <c r="N598" s="19"/>
      <c r="O598" s="19" t="s">
        <v>23140</v>
      </c>
    </row>
    <row r="599" spans="1:15" ht="12.75">
      <c r="A599" s="19" t="s">
        <v>24504</v>
      </c>
      <c r="B599" s="19" t="s">
        <v>23341</v>
      </c>
      <c r="C599" s="19"/>
      <c r="D599" s="19" t="s">
        <v>17440</v>
      </c>
      <c r="E599" s="85">
        <v>45316</v>
      </c>
      <c r="F599" s="19" t="s">
        <v>23856</v>
      </c>
      <c r="G599" s="19" t="s">
        <v>23857</v>
      </c>
      <c r="H599" s="19">
        <v>1</v>
      </c>
      <c r="I599" s="27" t="s">
        <v>1371</v>
      </c>
      <c r="J599" s="19" t="s">
        <v>23288</v>
      </c>
      <c r="K599" s="19" t="s">
        <v>17438</v>
      </c>
      <c r="L599" s="19" t="s">
        <v>17439</v>
      </c>
      <c r="M599" s="19"/>
      <c r="N599" s="19" t="s">
        <v>17447</v>
      </c>
      <c r="O599" s="19" t="s">
        <v>23140</v>
      </c>
    </row>
    <row r="600" spans="1:15" ht="12.75">
      <c r="A600" s="19" t="s">
        <v>24505</v>
      </c>
      <c r="B600" s="19" t="s">
        <v>23341</v>
      </c>
      <c r="C600" s="19"/>
      <c r="D600" s="19" t="s">
        <v>17440</v>
      </c>
      <c r="E600" s="85">
        <v>45316</v>
      </c>
      <c r="F600" s="19" t="s">
        <v>24071</v>
      </c>
      <c r="G600" s="19" t="s">
        <v>24072</v>
      </c>
      <c r="H600" s="19">
        <v>-3</v>
      </c>
      <c r="I600" s="27" t="s">
        <v>23200</v>
      </c>
      <c r="J600" s="19" t="s">
        <v>23201</v>
      </c>
      <c r="K600" s="19" t="s">
        <v>17438</v>
      </c>
      <c r="L600" s="19" t="s">
        <v>17439</v>
      </c>
      <c r="M600" s="19"/>
      <c r="N600" s="19"/>
      <c r="O600" s="19" t="s">
        <v>23140</v>
      </c>
    </row>
    <row r="601" spans="1:15" ht="12.75">
      <c r="A601" s="19" t="s">
        <v>24506</v>
      </c>
      <c r="B601" s="19" t="s">
        <v>23341</v>
      </c>
      <c r="C601" s="19"/>
      <c r="D601" s="19" t="s">
        <v>17440</v>
      </c>
      <c r="E601" s="85">
        <v>45316</v>
      </c>
      <c r="F601" s="19" t="s">
        <v>24071</v>
      </c>
      <c r="G601" s="19" t="s">
        <v>24072</v>
      </c>
      <c r="H601" s="19">
        <v>3</v>
      </c>
      <c r="I601" s="27" t="s">
        <v>1371</v>
      </c>
      <c r="J601" s="19" t="s">
        <v>23288</v>
      </c>
      <c r="K601" s="19" t="s">
        <v>17438</v>
      </c>
      <c r="L601" s="19" t="s">
        <v>17439</v>
      </c>
      <c r="M601" s="19"/>
      <c r="N601" s="19" t="s">
        <v>17447</v>
      </c>
      <c r="O601" s="19" t="s">
        <v>23140</v>
      </c>
    </row>
    <row r="602" spans="1:15" ht="12.75">
      <c r="A602" s="19" t="s">
        <v>24507</v>
      </c>
      <c r="B602" s="19" t="s">
        <v>23342</v>
      </c>
      <c r="C602" s="19" t="s">
        <v>23199</v>
      </c>
      <c r="D602" s="19" t="s">
        <v>17435</v>
      </c>
      <c r="E602" s="85">
        <v>45316</v>
      </c>
      <c r="F602" s="19" t="s">
        <v>23955</v>
      </c>
      <c r="G602" s="19" t="s">
        <v>23966</v>
      </c>
      <c r="H602" s="19">
        <v>-9</v>
      </c>
      <c r="I602" s="27" t="s">
        <v>23220</v>
      </c>
      <c r="J602" s="19" t="s">
        <v>23221</v>
      </c>
      <c r="K602" s="19" t="s">
        <v>17433</v>
      </c>
      <c r="L602" s="19" t="s">
        <v>17434</v>
      </c>
      <c r="M602" s="19" t="s">
        <v>23343</v>
      </c>
      <c r="N602" s="19"/>
      <c r="O602" s="19" t="s">
        <v>23140</v>
      </c>
    </row>
    <row r="603" spans="1:15" ht="12.75">
      <c r="A603" s="19" t="s">
        <v>24508</v>
      </c>
      <c r="B603" s="19" t="s">
        <v>23342</v>
      </c>
      <c r="C603" s="19" t="s">
        <v>23199</v>
      </c>
      <c r="D603" s="19" t="s">
        <v>17435</v>
      </c>
      <c r="E603" s="85">
        <v>45316</v>
      </c>
      <c r="F603" s="19" t="s">
        <v>23935</v>
      </c>
      <c r="G603" s="19" t="s">
        <v>23936</v>
      </c>
      <c r="H603" s="19">
        <v>-16</v>
      </c>
      <c r="I603" s="27" t="s">
        <v>23220</v>
      </c>
      <c r="J603" s="19" t="s">
        <v>23221</v>
      </c>
      <c r="K603" s="19" t="s">
        <v>17433</v>
      </c>
      <c r="L603" s="19" t="s">
        <v>17434</v>
      </c>
      <c r="M603" s="19" t="s">
        <v>23343</v>
      </c>
      <c r="N603" s="19"/>
      <c r="O603" s="19" t="s">
        <v>23140</v>
      </c>
    </row>
    <row r="604" spans="1:15" ht="12.75">
      <c r="A604" s="19" t="s">
        <v>24509</v>
      </c>
      <c r="B604" s="19" t="s">
        <v>23342</v>
      </c>
      <c r="C604" s="19" t="s">
        <v>23199</v>
      </c>
      <c r="D604" s="19" t="s">
        <v>17435</v>
      </c>
      <c r="E604" s="85">
        <v>45316</v>
      </c>
      <c r="F604" s="19" t="s">
        <v>23961</v>
      </c>
      <c r="G604" s="19" t="s">
        <v>24083</v>
      </c>
      <c r="H604" s="19">
        <v>-6</v>
      </c>
      <c r="I604" s="27" t="s">
        <v>23220</v>
      </c>
      <c r="J604" s="19" t="s">
        <v>23221</v>
      </c>
      <c r="K604" s="19" t="s">
        <v>17433</v>
      </c>
      <c r="L604" s="19" t="s">
        <v>17434</v>
      </c>
      <c r="M604" s="19" t="s">
        <v>23343</v>
      </c>
      <c r="N604" s="19"/>
      <c r="O604" s="19" t="s">
        <v>23140</v>
      </c>
    </row>
    <row r="605" spans="1:15" ht="12.75">
      <c r="A605" s="19" t="s">
        <v>24510</v>
      </c>
      <c r="B605" s="19" t="s">
        <v>23342</v>
      </c>
      <c r="C605" s="19" t="s">
        <v>23199</v>
      </c>
      <c r="D605" s="19" t="s">
        <v>17435</v>
      </c>
      <c r="E605" s="85">
        <v>45316</v>
      </c>
      <c r="F605" s="19" t="s">
        <v>23865</v>
      </c>
      <c r="G605" s="19" t="s">
        <v>23866</v>
      </c>
      <c r="H605" s="19">
        <v>-31</v>
      </c>
      <c r="I605" s="27" t="s">
        <v>23220</v>
      </c>
      <c r="J605" s="19" t="s">
        <v>23221</v>
      </c>
      <c r="K605" s="19" t="s">
        <v>17433</v>
      </c>
      <c r="L605" s="19" t="s">
        <v>17434</v>
      </c>
      <c r="M605" s="19" t="s">
        <v>23343</v>
      </c>
      <c r="N605" s="19"/>
      <c r="O605" s="19" t="s">
        <v>23140</v>
      </c>
    </row>
    <row r="606" spans="1:15" ht="12.75">
      <c r="A606" s="19" t="s">
        <v>24511</v>
      </c>
      <c r="B606" s="19" t="s">
        <v>23344</v>
      </c>
      <c r="C606" s="19" t="s">
        <v>23199</v>
      </c>
      <c r="D606" s="19" t="s">
        <v>17435</v>
      </c>
      <c r="E606" s="85">
        <v>45316</v>
      </c>
      <c r="F606" s="19" t="s">
        <v>23868</v>
      </c>
      <c r="G606" s="19" t="s">
        <v>23869</v>
      </c>
      <c r="H606" s="19">
        <v>-70</v>
      </c>
      <c r="I606" s="27" t="s">
        <v>23220</v>
      </c>
      <c r="J606" s="19" t="s">
        <v>23221</v>
      </c>
      <c r="K606" s="19" t="s">
        <v>17433</v>
      </c>
      <c r="L606" s="19" t="s">
        <v>17434</v>
      </c>
      <c r="M606" s="19" t="s">
        <v>23345</v>
      </c>
      <c r="N606" s="19"/>
      <c r="O606" s="19" t="s">
        <v>23140</v>
      </c>
    </row>
    <row r="607" spans="1:15" ht="12.75">
      <c r="A607" s="19" t="s">
        <v>24512</v>
      </c>
      <c r="B607" s="19" t="s">
        <v>23344</v>
      </c>
      <c r="C607" s="19" t="s">
        <v>23199</v>
      </c>
      <c r="D607" s="19" t="s">
        <v>17435</v>
      </c>
      <c r="E607" s="85">
        <v>45316</v>
      </c>
      <c r="F607" s="19" t="s">
        <v>23958</v>
      </c>
      <c r="G607" s="19" t="s">
        <v>23959</v>
      </c>
      <c r="H607" s="19">
        <v>-6</v>
      </c>
      <c r="I607" s="27" t="s">
        <v>23220</v>
      </c>
      <c r="J607" s="19" t="s">
        <v>23221</v>
      </c>
      <c r="K607" s="19" t="s">
        <v>17433</v>
      </c>
      <c r="L607" s="19" t="s">
        <v>17434</v>
      </c>
      <c r="M607" s="19" t="s">
        <v>23345</v>
      </c>
      <c r="N607" s="19"/>
      <c r="O607" s="19" t="s">
        <v>23140</v>
      </c>
    </row>
    <row r="608" spans="1:15" ht="12.75">
      <c r="A608" s="19" t="s">
        <v>24513</v>
      </c>
      <c r="B608" s="19" t="s">
        <v>23344</v>
      </c>
      <c r="C608" s="19" t="s">
        <v>23199</v>
      </c>
      <c r="D608" s="19" t="s">
        <v>17435</v>
      </c>
      <c r="E608" s="85">
        <v>45316</v>
      </c>
      <c r="F608" s="19" t="s">
        <v>24371</v>
      </c>
      <c r="G608" s="19" t="s">
        <v>24372</v>
      </c>
      <c r="H608" s="19">
        <v>-15</v>
      </c>
      <c r="I608" s="27" t="s">
        <v>23220</v>
      </c>
      <c r="J608" s="19" t="s">
        <v>23221</v>
      </c>
      <c r="K608" s="19" t="s">
        <v>17433</v>
      </c>
      <c r="L608" s="19" t="s">
        <v>17434</v>
      </c>
      <c r="M608" s="19" t="s">
        <v>23345</v>
      </c>
      <c r="N608" s="19"/>
      <c r="O608" s="19" t="s">
        <v>23140</v>
      </c>
    </row>
    <row r="609" spans="1:15" ht="12.75">
      <c r="A609" s="19" t="s">
        <v>24514</v>
      </c>
      <c r="B609" s="19" t="s">
        <v>23344</v>
      </c>
      <c r="C609" s="19" t="s">
        <v>23199</v>
      </c>
      <c r="D609" s="19" t="s">
        <v>17435</v>
      </c>
      <c r="E609" s="85">
        <v>45316</v>
      </c>
      <c r="F609" s="19" t="s">
        <v>23841</v>
      </c>
      <c r="G609" s="19" t="s">
        <v>23842</v>
      </c>
      <c r="H609" s="19">
        <v>-1</v>
      </c>
      <c r="I609" s="27" t="s">
        <v>23220</v>
      </c>
      <c r="J609" s="19" t="s">
        <v>23221</v>
      </c>
      <c r="K609" s="19" t="s">
        <v>17433</v>
      </c>
      <c r="L609" s="19" t="s">
        <v>17434</v>
      </c>
      <c r="M609" s="19" t="s">
        <v>23345</v>
      </c>
      <c r="N609" s="19"/>
      <c r="O609" s="19" t="s">
        <v>23140</v>
      </c>
    </row>
    <row r="610" spans="1:15" ht="12.75">
      <c r="A610" s="19" t="s">
        <v>24515</v>
      </c>
      <c r="B610" s="19" t="s">
        <v>23344</v>
      </c>
      <c r="C610" s="19" t="s">
        <v>23199</v>
      </c>
      <c r="D610" s="19" t="s">
        <v>17435</v>
      </c>
      <c r="E610" s="85">
        <v>45316</v>
      </c>
      <c r="F610" s="19" t="s">
        <v>23877</v>
      </c>
      <c r="G610" s="19" t="s">
        <v>23878</v>
      </c>
      <c r="H610" s="19">
        <v>-30</v>
      </c>
      <c r="I610" s="27" t="s">
        <v>23220</v>
      </c>
      <c r="J610" s="19" t="s">
        <v>23221</v>
      </c>
      <c r="K610" s="19" t="s">
        <v>17433</v>
      </c>
      <c r="L610" s="19" t="s">
        <v>17434</v>
      </c>
      <c r="M610" s="19" t="s">
        <v>23345</v>
      </c>
      <c r="N610" s="19"/>
      <c r="O610" s="19" t="s">
        <v>23140</v>
      </c>
    </row>
    <row r="611" spans="1:15" ht="12.75">
      <c r="A611" s="19" t="s">
        <v>24516</v>
      </c>
      <c r="B611" s="19" t="s">
        <v>23346</v>
      </c>
      <c r="C611" s="19" t="s">
        <v>23199</v>
      </c>
      <c r="D611" s="19" t="s">
        <v>17435</v>
      </c>
      <c r="E611" s="85">
        <v>45316</v>
      </c>
      <c r="F611" s="19" t="s">
        <v>23832</v>
      </c>
      <c r="G611" s="19" t="s">
        <v>23833</v>
      </c>
      <c r="H611" s="19">
        <v>-1</v>
      </c>
      <c r="I611" s="27" t="s">
        <v>23272</v>
      </c>
      <c r="J611" s="19" t="s">
        <v>23273</v>
      </c>
      <c r="K611" s="19" t="s">
        <v>17433</v>
      </c>
      <c r="L611" s="19" t="s">
        <v>17434</v>
      </c>
      <c r="M611" s="19"/>
      <c r="N611" s="19"/>
      <c r="O611" s="19" t="s">
        <v>23140</v>
      </c>
    </row>
    <row r="612" spans="1:15" ht="12.75">
      <c r="A612" s="19" t="s">
        <v>24517</v>
      </c>
      <c r="B612" s="19" t="s">
        <v>23347</v>
      </c>
      <c r="C612" s="19" t="s">
        <v>23199</v>
      </c>
      <c r="D612" s="19" t="s">
        <v>17435</v>
      </c>
      <c r="E612" s="85">
        <v>45316</v>
      </c>
      <c r="F612" s="19" t="s">
        <v>23877</v>
      </c>
      <c r="G612" s="19" t="s">
        <v>23878</v>
      </c>
      <c r="H612" s="19">
        <v>-3</v>
      </c>
      <c r="I612" s="27" t="s">
        <v>16489</v>
      </c>
      <c r="J612" s="19" t="s">
        <v>23235</v>
      </c>
      <c r="K612" s="19" t="s">
        <v>17433</v>
      </c>
      <c r="L612" s="19" t="s">
        <v>17434</v>
      </c>
      <c r="M612" s="19"/>
      <c r="N612" s="19"/>
      <c r="O612" s="19" t="s">
        <v>23140</v>
      </c>
    </row>
    <row r="613" spans="1:15" ht="12.75">
      <c r="A613" s="19" t="s">
        <v>24518</v>
      </c>
      <c r="B613" s="19" t="s">
        <v>23347</v>
      </c>
      <c r="C613" s="19" t="s">
        <v>23199</v>
      </c>
      <c r="D613" s="19" t="s">
        <v>17435</v>
      </c>
      <c r="E613" s="85">
        <v>45316</v>
      </c>
      <c r="F613" s="19" t="s">
        <v>23871</v>
      </c>
      <c r="G613" s="19" t="s">
        <v>23872</v>
      </c>
      <c r="H613" s="19">
        <v>-2</v>
      </c>
      <c r="I613" s="27" t="s">
        <v>16489</v>
      </c>
      <c r="J613" s="19" t="s">
        <v>23235</v>
      </c>
      <c r="K613" s="19" t="s">
        <v>17433</v>
      </c>
      <c r="L613" s="19" t="s">
        <v>17434</v>
      </c>
      <c r="M613" s="19"/>
      <c r="N613" s="19"/>
      <c r="O613" s="19" t="s">
        <v>23140</v>
      </c>
    </row>
    <row r="614" spans="1:15" ht="12.75">
      <c r="A614" s="19" t="s">
        <v>24519</v>
      </c>
      <c r="B614" s="19" t="s">
        <v>23348</v>
      </c>
      <c r="C614" s="19"/>
      <c r="D614" s="19" t="s">
        <v>17440</v>
      </c>
      <c r="E614" s="85">
        <v>45316</v>
      </c>
      <c r="F614" s="19" t="s">
        <v>23835</v>
      </c>
      <c r="G614" s="19" t="s">
        <v>23836</v>
      </c>
      <c r="H614" s="19">
        <v>-7</v>
      </c>
      <c r="I614" s="27" t="s">
        <v>23200</v>
      </c>
      <c r="J614" s="19" t="s">
        <v>23201</v>
      </c>
      <c r="K614" s="19" t="s">
        <v>17438</v>
      </c>
      <c r="L614" s="19" t="s">
        <v>17439</v>
      </c>
      <c r="M614" s="19" t="s">
        <v>23349</v>
      </c>
      <c r="N614" s="19"/>
      <c r="O614" s="19" t="s">
        <v>23140</v>
      </c>
    </row>
    <row r="615" spans="1:15" ht="12.75">
      <c r="A615" s="19" t="s">
        <v>24520</v>
      </c>
      <c r="B615" s="19" t="s">
        <v>23350</v>
      </c>
      <c r="C615" s="19"/>
      <c r="D615" s="19" t="s">
        <v>17440</v>
      </c>
      <c r="E615" s="85">
        <v>45317</v>
      </c>
      <c r="F615" s="19" t="s">
        <v>23871</v>
      </c>
      <c r="G615" s="19" t="s">
        <v>23872</v>
      </c>
      <c r="H615" s="19">
        <v>-8</v>
      </c>
      <c r="I615" s="27" t="s">
        <v>23200</v>
      </c>
      <c r="J615" s="19" t="s">
        <v>23201</v>
      </c>
      <c r="K615" s="19" t="s">
        <v>17438</v>
      </c>
      <c r="L615" s="19" t="s">
        <v>17439</v>
      </c>
      <c r="M615" s="19" t="s">
        <v>23351</v>
      </c>
      <c r="N615" s="19"/>
      <c r="O615" s="19" t="s">
        <v>23140</v>
      </c>
    </row>
    <row r="616" spans="1:15" ht="12.75">
      <c r="A616" s="19" t="s">
        <v>24521</v>
      </c>
      <c r="B616" s="19" t="s">
        <v>23350</v>
      </c>
      <c r="C616" s="19"/>
      <c r="D616" s="19" t="s">
        <v>17440</v>
      </c>
      <c r="E616" s="85">
        <v>45317</v>
      </c>
      <c r="F616" s="19" t="s">
        <v>23871</v>
      </c>
      <c r="G616" s="19" t="s">
        <v>23872</v>
      </c>
      <c r="H616" s="19">
        <v>8</v>
      </c>
      <c r="I616" s="27" t="s">
        <v>16489</v>
      </c>
      <c r="J616" s="19" t="s">
        <v>23235</v>
      </c>
      <c r="K616" s="19" t="s">
        <v>17438</v>
      </c>
      <c r="L616" s="19" t="s">
        <v>17439</v>
      </c>
      <c r="M616" s="19" t="s">
        <v>23351</v>
      </c>
      <c r="N616" s="19" t="s">
        <v>17447</v>
      </c>
      <c r="O616" s="19" t="s">
        <v>23140</v>
      </c>
    </row>
    <row r="617" spans="1:15" ht="12.75">
      <c r="A617" s="19"/>
      <c r="B617" s="19"/>
      <c r="C617" s="19"/>
      <c r="D617" s="19"/>
      <c r="E617" s="85"/>
      <c r="F617" s="19"/>
      <c r="G617" s="19"/>
      <c r="H617" s="19"/>
      <c r="I617" s="19"/>
      <c r="J617" s="19"/>
      <c r="K617" s="19"/>
      <c r="L617" s="19"/>
      <c r="M617" s="19"/>
      <c r="N617" s="19"/>
    </row>
    <row r="618" spans="1:15" ht="12.75">
      <c r="A618" s="19"/>
      <c r="B618" s="19"/>
      <c r="C618" s="19"/>
      <c r="D618" s="19"/>
      <c r="E618" s="85"/>
      <c r="F618" s="19"/>
      <c r="G618" s="19"/>
      <c r="H618" s="19"/>
      <c r="I618" s="19"/>
      <c r="J618" s="19"/>
      <c r="K618" s="19"/>
      <c r="L618" s="19"/>
      <c r="M618" s="19"/>
      <c r="N618" s="19"/>
    </row>
    <row r="619" spans="1:15" ht="12.75">
      <c r="A619" s="19" t="s">
        <v>24522</v>
      </c>
      <c r="B619" s="19" t="s">
        <v>23352</v>
      </c>
      <c r="C619" s="19"/>
      <c r="D619" s="19" t="s">
        <v>17440</v>
      </c>
      <c r="E619" s="85">
        <v>45317</v>
      </c>
      <c r="F619" s="19" t="s">
        <v>23903</v>
      </c>
      <c r="G619" s="19" t="s">
        <v>23904</v>
      </c>
      <c r="H619" s="19">
        <v>-842</v>
      </c>
      <c r="I619" s="27" t="s">
        <v>23200</v>
      </c>
      <c r="J619" s="19" t="s">
        <v>23201</v>
      </c>
      <c r="K619" s="19" t="s">
        <v>17438</v>
      </c>
      <c r="L619" s="19" t="s">
        <v>17439</v>
      </c>
      <c r="M619" s="19"/>
      <c r="N619" s="19"/>
      <c r="O619" s="19" t="s">
        <v>23140</v>
      </c>
    </row>
    <row r="620" spans="1:15" ht="12.75">
      <c r="A620" s="19" t="s">
        <v>24523</v>
      </c>
      <c r="B620" s="19" t="s">
        <v>23352</v>
      </c>
      <c r="C620" s="19"/>
      <c r="D620" s="19" t="s">
        <v>17440</v>
      </c>
      <c r="E620" s="85">
        <v>45317</v>
      </c>
      <c r="F620" s="19" t="s">
        <v>23903</v>
      </c>
      <c r="G620" s="19" t="s">
        <v>23904</v>
      </c>
      <c r="H620" s="19">
        <v>842</v>
      </c>
      <c r="I620" s="27" t="s">
        <v>23322</v>
      </c>
      <c r="J620" s="19" t="s">
        <v>23323</v>
      </c>
      <c r="K620" s="19" t="s">
        <v>17438</v>
      </c>
      <c r="L620" s="19" t="s">
        <v>17439</v>
      </c>
      <c r="M620" s="19"/>
      <c r="N620" s="19" t="s">
        <v>17447</v>
      </c>
      <c r="O620" s="19" t="s">
        <v>23140</v>
      </c>
    </row>
    <row r="621" spans="1:15" ht="12.75">
      <c r="A621" s="19" t="s">
        <v>24524</v>
      </c>
      <c r="B621" s="19" t="s">
        <v>23352</v>
      </c>
      <c r="C621" s="19"/>
      <c r="D621" s="19" t="s">
        <v>17440</v>
      </c>
      <c r="E621" s="85">
        <v>45317</v>
      </c>
      <c r="F621" s="19" t="s">
        <v>23929</v>
      </c>
      <c r="G621" s="19" t="s">
        <v>23930</v>
      </c>
      <c r="H621" s="19">
        <v>-1544</v>
      </c>
      <c r="I621" s="27" t="s">
        <v>23200</v>
      </c>
      <c r="J621" s="19" t="s">
        <v>23201</v>
      </c>
      <c r="K621" s="19" t="s">
        <v>17438</v>
      </c>
      <c r="L621" s="19" t="s">
        <v>17439</v>
      </c>
      <c r="M621" s="19"/>
      <c r="N621" s="19"/>
      <c r="O621" s="19" t="s">
        <v>23140</v>
      </c>
    </row>
    <row r="622" spans="1:15" ht="12.75">
      <c r="A622" s="19" t="s">
        <v>24525</v>
      </c>
      <c r="B622" s="19" t="s">
        <v>23352</v>
      </c>
      <c r="C622" s="19"/>
      <c r="D622" s="19" t="s">
        <v>17440</v>
      </c>
      <c r="E622" s="85">
        <v>45317</v>
      </c>
      <c r="F622" s="19" t="s">
        <v>23929</v>
      </c>
      <c r="G622" s="19" t="s">
        <v>23930</v>
      </c>
      <c r="H622" s="19">
        <v>1544</v>
      </c>
      <c r="I622" s="27" t="s">
        <v>23322</v>
      </c>
      <c r="J622" s="19" t="s">
        <v>23323</v>
      </c>
      <c r="K622" s="19" t="s">
        <v>17438</v>
      </c>
      <c r="L622" s="19" t="s">
        <v>17439</v>
      </c>
      <c r="M622" s="19"/>
      <c r="N622" s="19" t="s">
        <v>17447</v>
      </c>
      <c r="O622" s="19" t="s">
        <v>23140</v>
      </c>
    </row>
    <row r="623" spans="1:15" ht="12.75">
      <c r="A623" s="19" t="s">
        <v>24526</v>
      </c>
      <c r="B623" s="19" t="s">
        <v>23352</v>
      </c>
      <c r="C623" s="19"/>
      <c r="D623" s="19" t="s">
        <v>17440</v>
      </c>
      <c r="E623" s="85">
        <v>45317</v>
      </c>
      <c r="F623" s="19" t="s">
        <v>23895</v>
      </c>
      <c r="G623" s="19" t="s">
        <v>23896</v>
      </c>
      <c r="H623" s="19">
        <v>-140</v>
      </c>
      <c r="I623" s="27" t="s">
        <v>23200</v>
      </c>
      <c r="J623" s="19" t="s">
        <v>23201</v>
      </c>
      <c r="K623" s="19" t="s">
        <v>17438</v>
      </c>
      <c r="L623" s="19" t="s">
        <v>17439</v>
      </c>
      <c r="M623" s="19"/>
      <c r="N623" s="19"/>
      <c r="O623" s="19" t="s">
        <v>23140</v>
      </c>
    </row>
    <row r="624" spans="1:15" ht="12.75">
      <c r="A624" s="19" t="s">
        <v>24527</v>
      </c>
      <c r="B624" s="19" t="s">
        <v>23352</v>
      </c>
      <c r="C624" s="19"/>
      <c r="D624" s="19" t="s">
        <v>17440</v>
      </c>
      <c r="E624" s="85">
        <v>45317</v>
      </c>
      <c r="F624" s="19" t="s">
        <v>23895</v>
      </c>
      <c r="G624" s="19" t="s">
        <v>23896</v>
      </c>
      <c r="H624" s="19">
        <v>140</v>
      </c>
      <c r="I624" s="27" t="s">
        <v>23322</v>
      </c>
      <c r="J624" s="19" t="s">
        <v>23323</v>
      </c>
      <c r="K624" s="19" t="s">
        <v>17438</v>
      </c>
      <c r="L624" s="19" t="s">
        <v>17439</v>
      </c>
      <c r="M624" s="19"/>
      <c r="N624" s="19" t="s">
        <v>17447</v>
      </c>
      <c r="O624" s="19" t="s">
        <v>23140</v>
      </c>
    </row>
    <row r="625" spans="1:15" ht="12.75">
      <c r="A625" s="19" t="s">
        <v>24528</v>
      </c>
      <c r="B625" s="19" t="s">
        <v>23352</v>
      </c>
      <c r="C625" s="19"/>
      <c r="D625" s="19" t="s">
        <v>17440</v>
      </c>
      <c r="E625" s="85">
        <v>45317</v>
      </c>
      <c r="F625" s="19" t="s">
        <v>23958</v>
      </c>
      <c r="G625" s="19" t="s">
        <v>23959</v>
      </c>
      <c r="H625" s="19">
        <v>-100</v>
      </c>
      <c r="I625" s="27" t="s">
        <v>23200</v>
      </c>
      <c r="J625" s="19" t="s">
        <v>23201</v>
      </c>
      <c r="K625" s="19" t="s">
        <v>17438</v>
      </c>
      <c r="L625" s="19" t="s">
        <v>17439</v>
      </c>
      <c r="M625" s="19"/>
      <c r="N625" s="19"/>
      <c r="O625" s="19" t="s">
        <v>23140</v>
      </c>
    </row>
    <row r="626" spans="1:15" ht="12.75">
      <c r="A626" s="19" t="s">
        <v>24529</v>
      </c>
      <c r="B626" s="19" t="s">
        <v>23352</v>
      </c>
      <c r="C626" s="19"/>
      <c r="D626" s="19" t="s">
        <v>17440</v>
      </c>
      <c r="E626" s="85">
        <v>45317</v>
      </c>
      <c r="F626" s="19" t="s">
        <v>23958</v>
      </c>
      <c r="G626" s="19" t="s">
        <v>23959</v>
      </c>
      <c r="H626" s="19">
        <v>100</v>
      </c>
      <c r="I626" s="27" t="s">
        <v>23322</v>
      </c>
      <c r="J626" s="19" t="s">
        <v>23323</v>
      </c>
      <c r="K626" s="19" t="s">
        <v>17438</v>
      </c>
      <c r="L626" s="19" t="s">
        <v>17439</v>
      </c>
      <c r="M626" s="19"/>
      <c r="N626" s="19" t="s">
        <v>17447</v>
      </c>
      <c r="O626" s="19" t="s">
        <v>23140</v>
      </c>
    </row>
    <row r="627" spans="1:15" ht="12.75">
      <c r="A627" s="19" t="s">
        <v>24530</v>
      </c>
      <c r="B627" s="19" t="s">
        <v>23352</v>
      </c>
      <c r="C627" s="19"/>
      <c r="D627" s="19" t="s">
        <v>17440</v>
      </c>
      <c r="E627" s="85">
        <v>45317</v>
      </c>
      <c r="F627" s="19" t="s">
        <v>23871</v>
      </c>
      <c r="G627" s="19" t="s">
        <v>23872</v>
      </c>
      <c r="H627" s="19">
        <v>-4</v>
      </c>
      <c r="I627" s="27" t="s">
        <v>23200</v>
      </c>
      <c r="J627" s="19" t="s">
        <v>23201</v>
      </c>
      <c r="K627" s="19" t="s">
        <v>17438</v>
      </c>
      <c r="L627" s="19" t="s">
        <v>17439</v>
      </c>
      <c r="M627" s="19"/>
      <c r="N627" s="19"/>
      <c r="O627" s="19" t="s">
        <v>23140</v>
      </c>
    </row>
    <row r="628" spans="1:15" ht="12.75">
      <c r="A628" s="19" t="s">
        <v>24531</v>
      </c>
      <c r="B628" s="19" t="s">
        <v>23352</v>
      </c>
      <c r="C628" s="19"/>
      <c r="D628" s="19" t="s">
        <v>17440</v>
      </c>
      <c r="E628" s="85">
        <v>45317</v>
      </c>
      <c r="F628" s="19" t="s">
        <v>23871</v>
      </c>
      <c r="G628" s="19" t="s">
        <v>23872</v>
      </c>
      <c r="H628" s="19">
        <v>4</v>
      </c>
      <c r="I628" s="27" t="s">
        <v>23322</v>
      </c>
      <c r="J628" s="19" t="s">
        <v>23323</v>
      </c>
      <c r="K628" s="19" t="s">
        <v>17438</v>
      </c>
      <c r="L628" s="19" t="s">
        <v>17439</v>
      </c>
      <c r="M628" s="19"/>
      <c r="N628" s="19" t="s">
        <v>17447</v>
      </c>
      <c r="O628" s="19" t="s">
        <v>23140</v>
      </c>
    </row>
    <row r="629" spans="1:15" ht="12.75">
      <c r="A629" s="19" t="s">
        <v>24532</v>
      </c>
      <c r="B629" s="19" t="s">
        <v>23350</v>
      </c>
      <c r="C629" s="19"/>
      <c r="D629" s="19" t="s">
        <v>17440</v>
      </c>
      <c r="E629" s="85">
        <v>45317</v>
      </c>
      <c r="F629" s="19" t="s">
        <v>24074</v>
      </c>
      <c r="G629" s="19" t="s">
        <v>24075</v>
      </c>
      <c r="H629" s="19">
        <v>-1</v>
      </c>
      <c r="I629" s="27" t="s">
        <v>23200</v>
      </c>
      <c r="J629" s="19" t="s">
        <v>23201</v>
      </c>
      <c r="K629" s="19" t="s">
        <v>17438</v>
      </c>
      <c r="L629" s="19" t="s">
        <v>17439</v>
      </c>
      <c r="M629" s="19" t="s">
        <v>23351</v>
      </c>
      <c r="N629" s="19"/>
      <c r="O629" s="19" t="s">
        <v>23140</v>
      </c>
    </row>
    <row r="630" spans="1:15" ht="12.75">
      <c r="A630" s="19" t="s">
        <v>24533</v>
      </c>
      <c r="B630" s="19" t="s">
        <v>23350</v>
      </c>
      <c r="C630" s="19"/>
      <c r="D630" s="19" t="s">
        <v>17440</v>
      </c>
      <c r="E630" s="85">
        <v>45317</v>
      </c>
      <c r="F630" s="19" t="s">
        <v>24074</v>
      </c>
      <c r="G630" s="19" t="s">
        <v>24075</v>
      </c>
      <c r="H630" s="19">
        <v>1</v>
      </c>
      <c r="I630" s="27" t="s">
        <v>16489</v>
      </c>
      <c r="J630" s="19" t="s">
        <v>23235</v>
      </c>
      <c r="K630" s="19" t="s">
        <v>17438</v>
      </c>
      <c r="L630" s="19" t="s">
        <v>17439</v>
      </c>
      <c r="M630" s="19" t="s">
        <v>23351</v>
      </c>
      <c r="N630" s="19" t="s">
        <v>17447</v>
      </c>
      <c r="O630" s="19" t="s">
        <v>23140</v>
      </c>
    </row>
    <row r="631" spans="1:15" ht="12.75">
      <c r="A631" s="19" t="s">
        <v>24534</v>
      </c>
      <c r="B631" s="19" t="s">
        <v>23353</v>
      </c>
      <c r="C631" s="19"/>
      <c r="D631" s="19" t="s">
        <v>17440</v>
      </c>
      <c r="E631" s="85">
        <v>45317</v>
      </c>
      <c r="F631" s="19" t="s">
        <v>23926</v>
      </c>
      <c r="G631" s="19" t="s">
        <v>23927</v>
      </c>
      <c r="H631" s="19">
        <v>-10</v>
      </c>
      <c r="I631" s="27" t="s">
        <v>23206</v>
      </c>
      <c r="J631" s="19" t="s">
        <v>23207</v>
      </c>
      <c r="K631" s="19" t="s">
        <v>17438</v>
      </c>
      <c r="L631" s="19" t="s">
        <v>17439</v>
      </c>
      <c r="M631" s="19" t="s">
        <v>23354</v>
      </c>
      <c r="N631" s="19"/>
      <c r="O631" s="19" t="s">
        <v>23140</v>
      </c>
    </row>
    <row r="632" spans="1:15" ht="12.75">
      <c r="A632" s="19" t="s">
        <v>24535</v>
      </c>
      <c r="B632" s="19" t="s">
        <v>23353</v>
      </c>
      <c r="C632" s="19"/>
      <c r="D632" s="19" t="s">
        <v>17440</v>
      </c>
      <c r="E632" s="85">
        <v>45317</v>
      </c>
      <c r="F632" s="19" t="s">
        <v>23926</v>
      </c>
      <c r="G632" s="19" t="s">
        <v>23927</v>
      </c>
      <c r="H632" s="19">
        <v>10</v>
      </c>
      <c r="I632" s="27" t="s">
        <v>23200</v>
      </c>
      <c r="J632" s="19" t="s">
        <v>23201</v>
      </c>
      <c r="K632" s="19" t="s">
        <v>17438</v>
      </c>
      <c r="L632" s="19" t="s">
        <v>17439</v>
      </c>
      <c r="M632" s="19" t="s">
        <v>23354</v>
      </c>
      <c r="N632" s="19" t="s">
        <v>17447</v>
      </c>
      <c r="O632" s="19" t="s">
        <v>23140</v>
      </c>
    </row>
    <row r="633" spans="1:15" ht="12.75">
      <c r="A633" s="19" t="s">
        <v>24536</v>
      </c>
      <c r="B633" s="19" t="s">
        <v>23353</v>
      </c>
      <c r="C633" s="19"/>
      <c r="D633" s="19" t="s">
        <v>17440</v>
      </c>
      <c r="E633" s="85">
        <v>45317</v>
      </c>
      <c r="F633" s="19" t="s">
        <v>23941</v>
      </c>
      <c r="G633" s="19" t="s">
        <v>23942</v>
      </c>
      <c r="H633" s="19">
        <v>-10</v>
      </c>
      <c r="I633" s="27" t="s">
        <v>23206</v>
      </c>
      <c r="J633" s="19" t="s">
        <v>23207</v>
      </c>
      <c r="K633" s="19" t="s">
        <v>17438</v>
      </c>
      <c r="L633" s="19" t="s">
        <v>17439</v>
      </c>
      <c r="M633" s="19" t="s">
        <v>23354</v>
      </c>
      <c r="N633" s="19"/>
      <c r="O633" s="19" t="s">
        <v>23140</v>
      </c>
    </row>
    <row r="634" spans="1:15" ht="12.75">
      <c r="A634" s="19" t="s">
        <v>24537</v>
      </c>
      <c r="B634" s="19" t="s">
        <v>23353</v>
      </c>
      <c r="C634" s="19"/>
      <c r="D634" s="19" t="s">
        <v>17440</v>
      </c>
      <c r="E634" s="85">
        <v>45317</v>
      </c>
      <c r="F634" s="19" t="s">
        <v>23941</v>
      </c>
      <c r="G634" s="19" t="s">
        <v>23942</v>
      </c>
      <c r="H634" s="19">
        <v>10</v>
      </c>
      <c r="I634" s="27" t="s">
        <v>23200</v>
      </c>
      <c r="J634" s="19" t="s">
        <v>23201</v>
      </c>
      <c r="K634" s="19" t="s">
        <v>17438</v>
      </c>
      <c r="L634" s="19" t="s">
        <v>17439</v>
      </c>
      <c r="M634" s="19" t="s">
        <v>23354</v>
      </c>
      <c r="N634" s="19" t="s">
        <v>17447</v>
      </c>
      <c r="O634" s="19" t="s">
        <v>23140</v>
      </c>
    </row>
    <row r="635" spans="1:15" ht="12.75">
      <c r="A635" s="19" t="s">
        <v>24538</v>
      </c>
      <c r="B635" s="19" t="s">
        <v>23353</v>
      </c>
      <c r="C635" s="19"/>
      <c r="D635" s="19" t="s">
        <v>17440</v>
      </c>
      <c r="E635" s="85">
        <v>45317</v>
      </c>
      <c r="F635" s="19" t="s">
        <v>23871</v>
      </c>
      <c r="G635" s="19" t="s">
        <v>23872</v>
      </c>
      <c r="H635" s="19">
        <v>-2</v>
      </c>
      <c r="I635" s="27" t="s">
        <v>23206</v>
      </c>
      <c r="J635" s="19" t="s">
        <v>23207</v>
      </c>
      <c r="K635" s="19" t="s">
        <v>17438</v>
      </c>
      <c r="L635" s="19" t="s">
        <v>17439</v>
      </c>
      <c r="M635" s="19" t="s">
        <v>23354</v>
      </c>
      <c r="N635" s="19"/>
      <c r="O635" s="19" t="s">
        <v>23140</v>
      </c>
    </row>
    <row r="636" spans="1:15" ht="12.75">
      <c r="A636" s="19" t="s">
        <v>24539</v>
      </c>
      <c r="B636" s="19" t="s">
        <v>23353</v>
      </c>
      <c r="C636" s="19"/>
      <c r="D636" s="19" t="s">
        <v>17440</v>
      </c>
      <c r="E636" s="85">
        <v>45317</v>
      </c>
      <c r="F636" s="19" t="s">
        <v>23871</v>
      </c>
      <c r="G636" s="19" t="s">
        <v>23872</v>
      </c>
      <c r="H636" s="19">
        <v>2</v>
      </c>
      <c r="I636" s="27" t="s">
        <v>23200</v>
      </c>
      <c r="J636" s="19" t="s">
        <v>23201</v>
      </c>
      <c r="K636" s="19" t="s">
        <v>17438</v>
      </c>
      <c r="L636" s="19" t="s">
        <v>17439</v>
      </c>
      <c r="M636" s="19" t="s">
        <v>23354</v>
      </c>
      <c r="N636" s="19" t="s">
        <v>17447</v>
      </c>
      <c r="O636" s="19" t="s">
        <v>23140</v>
      </c>
    </row>
    <row r="637" spans="1:15" ht="12.75">
      <c r="A637" s="19" t="s">
        <v>24540</v>
      </c>
      <c r="B637" s="19" t="s">
        <v>23353</v>
      </c>
      <c r="C637" s="19"/>
      <c r="D637" s="19" t="s">
        <v>17440</v>
      </c>
      <c r="E637" s="85">
        <v>45317</v>
      </c>
      <c r="F637" s="19" t="s">
        <v>23886</v>
      </c>
      <c r="G637" s="19" t="s">
        <v>23887</v>
      </c>
      <c r="H637" s="19">
        <v>-21</v>
      </c>
      <c r="I637" s="27" t="s">
        <v>23206</v>
      </c>
      <c r="J637" s="19" t="s">
        <v>23207</v>
      </c>
      <c r="K637" s="19" t="s">
        <v>17438</v>
      </c>
      <c r="L637" s="19" t="s">
        <v>17439</v>
      </c>
      <c r="M637" s="19" t="s">
        <v>23354</v>
      </c>
      <c r="N637" s="19"/>
      <c r="O637" s="19" t="s">
        <v>23140</v>
      </c>
    </row>
    <row r="638" spans="1:15" ht="12.75">
      <c r="A638" s="19" t="s">
        <v>24541</v>
      </c>
      <c r="B638" s="19" t="s">
        <v>23353</v>
      </c>
      <c r="C638" s="19"/>
      <c r="D638" s="19" t="s">
        <v>17440</v>
      </c>
      <c r="E638" s="85">
        <v>45317</v>
      </c>
      <c r="F638" s="19" t="s">
        <v>23886</v>
      </c>
      <c r="G638" s="19" t="s">
        <v>23887</v>
      </c>
      <c r="H638" s="19">
        <v>21</v>
      </c>
      <c r="I638" s="27" t="s">
        <v>23200</v>
      </c>
      <c r="J638" s="19" t="s">
        <v>23201</v>
      </c>
      <c r="K638" s="19" t="s">
        <v>17438</v>
      </c>
      <c r="L638" s="19" t="s">
        <v>17439</v>
      </c>
      <c r="M638" s="19" t="s">
        <v>23354</v>
      </c>
      <c r="N638" s="19" t="s">
        <v>17447</v>
      </c>
      <c r="O638" s="19" t="s">
        <v>23140</v>
      </c>
    </row>
    <row r="639" spans="1:15" ht="12.75">
      <c r="A639" s="19" t="s">
        <v>24542</v>
      </c>
      <c r="B639" s="19" t="s">
        <v>23353</v>
      </c>
      <c r="C639" s="19"/>
      <c r="D639" s="19" t="s">
        <v>17440</v>
      </c>
      <c r="E639" s="85">
        <v>45317</v>
      </c>
      <c r="F639" s="19" t="s">
        <v>23859</v>
      </c>
      <c r="G639" s="19" t="s">
        <v>23860</v>
      </c>
      <c r="H639" s="19">
        <v>-31</v>
      </c>
      <c r="I639" s="27" t="s">
        <v>23206</v>
      </c>
      <c r="J639" s="19" t="s">
        <v>23207</v>
      </c>
      <c r="K639" s="19" t="s">
        <v>17438</v>
      </c>
      <c r="L639" s="19" t="s">
        <v>17439</v>
      </c>
      <c r="M639" s="19" t="s">
        <v>23354</v>
      </c>
      <c r="N639" s="19"/>
      <c r="O639" s="19" t="s">
        <v>23140</v>
      </c>
    </row>
    <row r="640" spans="1:15" ht="12.75">
      <c r="A640" s="19" t="s">
        <v>24543</v>
      </c>
      <c r="B640" s="19" t="s">
        <v>23353</v>
      </c>
      <c r="C640" s="19"/>
      <c r="D640" s="19" t="s">
        <v>17440</v>
      </c>
      <c r="E640" s="85">
        <v>45317</v>
      </c>
      <c r="F640" s="19" t="s">
        <v>23859</v>
      </c>
      <c r="G640" s="19" t="s">
        <v>23860</v>
      </c>
      <c r="H640" s="19">
        <v>31</v>
      </c>
      <c r="I640" s="27" t="s">
        <v>23200</v>
      </c>
      <c r="J640" s="19" t="s">
        <v>23201</v>
      </c>
      <c r="K640" s="19" t="s">
        <v>17438</v>
      </c>
      <c r="L640" s="19" t="s">
        <v>17439</v>
      </c>
      <c r="M640" s="19" t="s">
        <v>23354</v>
      </c>
      <c r="N640" s="19" t="s">
        <v>17447</v>
      </c>
      <c r="O640" s="19" t="s">
        <v>23140</v>
      </c>
    </row>
    <row r="641" spans="1:15" ht="12.75">
      <c r="A641" s="19" t="s">
        <v>24544</v>
      </c>
      <c r="B641" s="19" t="s">
        <v>23353</v>
      </c>
      <c r="C641" s="19"/>
      <c r="D641" s="19" t="s">
        <v>17440</v>
      </c>
      <c r="E641" s="85">
        <v>45317</v>
      </c>
      <c r="F641" s="19" t="s">
        <v>23877</v>
      </c>
      <c r="G641" s="19" t="s">
        <v>23878</v>
      </c>
      <c r="H641" s="19">
        <v>-44</v>
      </c>
      <c r="I641" s="27" t="s">
        <v>23206</v>
      </c>
      <c r="J641" s="19" t="s">
        <v>23207</v>
      </c>
      <c r="K641" s="19" t="s">
        <v>17438</v>
      </c>
      <c r="L641" s="19" t="s">
        <v>17439</v>
      </c>
      <c r="M641" s="19" t="s">
        <v>23354</v>
      </c>
      <c r="N641" s="19"/>
      <c r="O641" s="19" t="s">
        <v>23140</v>
      </c>
    </row>
    <row r="642" spans="1:15" ht="12.75">
      <c r="A642" s="19" t="s">
        <v>24545</v>
      </c>
      <c r="B642" s="19" t="s">
        <v>23353</v>
      </c>
      <c r="C642" s="19"/>
      <c r="D642" s="19" t="s">
        <v>17440</v>
      </c>
      <c r="E642" s="85">
        <v>45317</v>
      </c>
      <c r="F642" s="19" t="s">
        <v>23877</v>
      </c>
      <c r="G642" s="19" t="s">
        <v>23878</v>
      </c>
      <c r="H642" s="19">
        <v>44</v>
      </c>
      <c r="I642" s="27" t="s">
        <v>23200</v>
      </c>
      <c r="J642" s="19" t="s">
        <v>23201</v>
      </c>
      <c r="K642" s="19" t="s">
        <v>17438</v>
      </c>
      <c r="L642" s="19" t="s">
        <v>17439</v>
      </c>
      <c r="M642" s="19" t="s">
        <v>23354</v>
      </c>
      <c r="N642" s="19" t="s">
        <v>17447</v>
      </c>
      <c r="O642" s="19" t="s">
        <v>23140</v>
      </c>
    </row>
    <row r="643" spans="1:15" ht="12.75">
      <c r="A643" s="19" t="s">
        <v>24546</v>
      </c>
      <c r="B643" s="19" t="s">
        <v>23353</v>
      </c>
      <c r="C643" s="19"/>
      <c r="D643" s="19" t="s">
        <v>17440</v>
      </c>
      <c r="E643" s="85">
        <v>45317</v>
      </c>
      <c r="F643" s="19" t="s">
        <v>23829</v>
      </c>
      <c r="G643" s="19" t="s">
        <v>23830</v>
      </c>
      <c r="H643" s="19">
        <v>-1</v>
      </c>
      <c r="I643" s="27" t="s">
        <v>23206</v>
      </c>
      <c r="J643" s="19" t="s">
        <v>23207</v>
      </c>
      <c r="K643" s="19" t="s">
        <v>17438</v>
      </c>
      <c r="L643" s="19" t="s">
        <v>17439</v>
      </c>
      <c r="M643" s="19" t="s">
        <v>23354</v>
      </c>
      <c r="N643" s="19"/>
      <c r="O643" s="19" t="s">
        <v>23140</v>
      </c>
    </row>
    <row r="644" spans="1:15" ht="12.75">
      <c r="A644" s="19" t="s">
        <v>24547</v>
      </c>
      <c r="B644" s="19" t="s">
        <v>23353</v>
      </c>
      <c r="C644" s="19"/>
      <c r="D644" s="19" t="s">
        <v>17440</v>
      </c>
      <c r="E644" s="85">
        <v>45317</v>
      </c>
      <c r="F644" s="19" t="s">
        <v>23829</v>
      </c>
      <c r="G644" s="19" t="s">
        <v>23830</v>
      </c>
      <c r="H644" s="19">
        <v>1</v>
      </c>
      <c r="I644" s="27" t="s">
        <v>23200</v>
      </c>
      <c r="J644" s="19" t="s">
        <v>23201</v>
      </c>
      <c r="K644" s="19" t="s">
        <v>17438</v>
      </c>
      <c r="L644" s="19" t="s">
        <v>17439</v>
      </c>
      <c r="M644" s="19" t="s">
        <v>23354</v>
      </c>
      <c r="N644" s="19" t="s">
        <v>17447</v>
      </c>
      <c r="O644" s="19" t="s">
        <v>23140</v>
      </c>
    </row>
    <row r="645" spans="1:15" ht="12.75">
      <c r="A645" s="19" t="s">
        <v>24548</v>
      </c>
      <c r="B645" s="19" t="s">
        <v>23353</v>
      </c>
      <c r="C645" s="19"/>
      <c r="D645" s="19" t="s">
        <v>17440</v>
      </c>
      <c r="E645" s="85">
        <v>45317</v>
      </c>
      <c r="F645" s="19" t="s">
        <v>24133</v>
      </c>
      <c r="G645" s="19" t="s">
        <v>24134</v>
      </c>
      <c r="H645" s="19">
        <v>-70</v>
      </c>
      <c r="I645" s="27" t="s">
        <v>23206</v>
      </c>
      <c r="J645" s="19" t="s">
        <v>23207</v>
      </c>
      <c r="K645" s="19" t="s">
        <v>17438</v>
      </c>
      <c r="L645" s="19" t="s">
        <v>17439</v>
      </c>
      <c r="M645" s="19" t="s">
        <v>23354</v>
      </c>
      <c r="N645" s="19"/>
      <c r="O645" s="19" t="s">
        <v>23140</v>
      </c>
    </row>
    <row r="646" spans="1:15" ht="12.75">
      <c r="A646" s="19" t="s">
        <v>24549</v>
      </c>
      <c r="B646" s="19" t="s">
        <v>23353</v>
      </c>
      <c r="C646" s="19"/>
      <c r="D646" s="19" t="s">
        <v>17440</v>
      </c>
      <c r="E646" s="85">
        <v>45317</v>
      </c>
      <c r="F646" s="19" t="s">
        <v>24133</v>
      </c>
      <c r="G646" s="19" t="s">
        <v>24134</v>
      </c>
      <c r="H646" s="19">
        <v>70</v>
      </c>
      <c r="I646" s="27" t="s">
        <v>23200</v>
      </c>
      <c r="J646" s="19" t="s">
        <v>23201</v>
      </c>
      <c r="K646" s="19" t="s">
        <v>17438</v>
      </c>
      <c r="L646" s="19" t="s">
        <v>17439</v>
      </c>
      <c r="M646" s="19" t="s">
        <v>23354</v>
      </c>
      <c r="N646" s="19" t="s">
        <v>17447</v>
      </c>
      <c r="O646" s="19" t="s">
        <v>23140</v>
      </c>
    </row>
    <row r="647" spans="1:15" ht="12.75">
      <c r="A647" s="19" t="s">
        <v>24550</v>
      </c>
      <c r="B647" s="19" t="s">
        <v>23353</v>
      </c>
      <c r="C647" s="19"/>
      <c r="D647" s="19" t="s">
        <v>17440</v>
      </c>
      <c r="E647" s="85">
        <v>45317</v>
      </c>
      <c r="F647" s="19" t="s">
        <v>23932</v>
      </c>
      <c r="G647" s="19" t="s">
        <v>23933</v>
      </c>
      <c r="H647" s="19">
        <v>-220</v>
      </c>
      <c r="I647" s="27" t="s">
        <v>23206</v>
      </c>
      <c r="J647" s="19" t="s">
        <v>23207</v>
      </c>
      <c r="K647" s="19" t="s">
        <v>17438</v>
      </c>
      <c r="L647" s="19" t="s">
        <v>17439</v>
      </c>
      <c r="M647" s="19" t="s">
        <v>23354</v>
      </c>
      <c r="N647" s="19"/>
      <c r="O647" s="19" t="s">
        <v>23140</v>
      </c>
    </row>
    <row r="648" spans="1:15" ht="12.75">
      <c r="A648" s="19" t="s">
        <v>24551</v>
      </c>
      <c r="B648" s="19" t="s">
        <v>23353</v>
      </c>
      <c r="C648" s="19"/>
      <c r="D648" s="19" t="s">
        <v>17440</v>
      </c>
      <c r="E648" s="85">
        <v>45317</v>
      </c>
      <c r="F648" s="19" t="s">
        <v>23932</v>
      </c>
      <c r="G648" s="19" t="s">
        <v>23933</v>
      </c>
      <c r="H648" s="19">
        <v>220</v>
      </c>
      <c r="I648" s="27" t="s">
        <v>23200</v>
      </c>
      <c r="J648" s="19" t="s">
        <v>23201</v>
      </c>
      <c r="K648" s="19" t="s">
        <v>17438</v>
      </c>
      <c r="L648" s="19" t="s">
        <v>17439</v>
      </c>
      <c r="M648" s="19" t="s">
        <v>23354</v>
      </c>
      <c r="N648" s="19" t="s">
        <v>17447</v>
      </c>
      <c r="O648" s="19" t="s">
        <v>23140</v>
      </c>
    </row>
    <row r="649" spans="1:15" ht="12.75">
      <c r="A649" s="19" t="s">
        <v>24552</v>
      </c>
      <c r="B649" s="19" t="s">
        <v>23355</v>
      </c>
      <c r="C649" s="19" t="s">
        <v>23199</v>
      </c>
      <c r="D649" s="19" t="s">
        <v>17435</v>
      </c>
      <c r="E649" s="85">
        <v>45317</v>
      </c>
      <c r="F649" s="19" t="s">
        <v>23877</v>
      </c>
      <c r="G649" s="19" t="s">
        <v>23878</v>
      </c>
      <c r="H649" s="19">
        <v>-76</v>
      </c>
      <c r="I649" s="27" t="s">
        <v>23220</v>
      </c>
      <c r="J649" s="19" t="s">
        <v>23221</v>
      </c>
      <c r="K649" s="19" t="s">
        <v>17433</v>
      </c>
      <c r="L649" s="19" t="s">
        <v>17434</v>
      </c>
      <c r="M649" s="19" t="s">
        <v>23356</v>
      </c>
      <c r="N649" s="19"/>
      <c r="O649" s="19" t="s">
        <v>23140</v>
      </c>
    </row>
    <row r="650" spans="1:15" ht="12.75">
      <c r="A650" s="27" t="s">
        <v>24553</v>
      </c>
      <c r="B650" s="19" t="s">
        <v>23355</v>
      </c>
      <c r="C650" s="19" t="s">
        <v>23199</v>
      </c>
      <c r="D650" s="19" t="s">
        <v>17435</v>
      </c>
      <c r="E650" s="85">
        <v>45317</v>
      </c>
      <c r="F650" s="19" t="s">
        <v>23868</v>
      </c>
      <c r="G650" s="19" t="s">
        <v>23869</v>
      </c>
      <c r="H650" s="19">
        <v>-152</v>
      </c>
      <c r="I650" s="27" t="s">
        <v>23220</v>
      </c>
      <c r="J650" s="19" t="s">
        <v>23221</v>
      </c>
      <c r="K650" s="19" t="s">
        <v>17433</v>
      </c>
      <c r="L650" s="19" t="s">
        <v>17434</v>
      </c>
      <c r="M650" s="19" t="s">
        <v>23356</v>
      </c>
      <c r="N650" s="19"/>
      <c r="O650" s="19" t="s">
        <v>23140</v>
      </c>
    </row>
    <row r="651" spans="1:15" ht="12.75">
      <c r="A651" s="19" t="s">
        <v>24554</v>
      </c>
      <c r="B651" s="19" t="s">
        <v>23355</v>
      </c>
      <c r="C651" s="19" t="s">
        <v>23199</v>
      </c>
      <c r="D651" s="19" t="s">
        <v>17435</v>
      </c>
      <c r="E651" s="85">
        <v>45317</v>
      </c>
      <c r="F651" s="19" t="s">
        <v>23958</v>
      </c>
      <c r="G651" s="19" t="s">
        <v>23959</v>
      </c>
      <c r="H651" s="19">
        <v>-16</v>
      </c>
      <c r="I651" s="27" t="s">
        <v>23220</v>
      </c>
      <c r="J651" s="19" t="s">
        <v>23221</v>
      </c>
      <c r="K651" s="19" t="s">
        <v>17433</v>
      </c>
      <c r="L651" s="19" t="s">
        <v>17434</v>
      </c>
      <c r="M651" s="19" t="s">
        <v>23356</v>
      </c>
      <c r="N651" s="19"/>
      <c r="O651" s="19" t="s">
        <v>23140</v>
      </c>
    </row>
    <row r="652" spans="1:15" ht="12.75">
      <c r="A652" s="19" t="s">
        <v>24555</v>
      </c>
      <c r="B652" s="19" t="s">
        <v>23355</v>
      </c>
      <c r="C652" s="19" t="s">
        <v>23199</v>
      </c>
      <c r="D652" s="19" t="s">
        <v>17435</v>
      </c>
      <c r="E652" s="85">
        <v>45317</v>
      </c>
      <c r="F652" s="19" t="s">
        <v>24074</v>
      </c>
      <c r="G652" s="19" t="s">
        <v>24075</v>
      </c>
      <c r="H652" s="19">
        <v>-1</v>
      </c>
      <c r="I652" s="27" t="s">
        <v>23220</v>
      </c>
      <c r="J652" s="19" t="s">
        <v>23221</v>
      </c>
      <c r="K652" s="19" t="s">
        <v>17433</v>
      </c>
      <c r="L652" s="19" t="s">
        <v>17434</v>
      </c>
      <c r="M652" s="19" t="s">
        <v>23356</v>
      </c>
      <c r="N652" s="19"/>
      <c r="O652" s="19" t="s">
        <v>23140</v>
      </c>
    </row>
    <row r="653" spans="1:15" ht="12.75">
      <c r="A653" s="19" t="s">
        <v>24556</v>
      </c>
      <c r="B653" s="19" t="s">
        <v>23355</v>
      </c>
      <c r="C653" s="19" t="s">
        <v>23199</v>
      </c>
      <c r="D653" s="19" t="s">
        <v>17435</v>
      </c>
      <c r="E653" s="85">
        <v>45317</v>
      </c>
      <c r="F653" s="19" t="s">
        <v>24371</v>
      </c>
      <c r="G653" s="19" t="s">
        <v>24372</v>
      </c>
      <c r="H653" s="19">
        <v>-23</v>
      </c>
      <c r="I653" s="27" t="s">
        <v>23220</v>
      </c>
      <c r="J653" s="19" t="s">
        <v>23221</v>
      </c>
      <c r="K653" s="19" t="s">
        <v>17433</v>
      </c>
      <c r="L653" s="19" t="s">
        <v>17434</v>
      </c>
      <c r="M653" s="19" t="s">
        <v>23356</v>
      </c>
      <c r="N653" s="19"/>
      <c r="O653" s="19" t="s">
        <v>23140</v>
      </c>
    </row>
    <row r="654" spans="1:15" ht="12.75">
      <c r="A654" s="19" t="s">
        <v>24557</v>
      </c>
      <c r="B654" s="19" t="s">
        <v>23355</v>
      </c>
      <c r="C654" s="19" t="s">
        <v>23199</v>
      </c>
      <c r="D654" s="19" t="s">
        <v>17435</v>
      </c>
      <c r="E654" s="85">
        <v>45317</v>
      </c>
      <c r="F654" s="19" t="s">
        <v>23835</v>
      </c>
      <c r="G654" s="19" t="s">
        <v>23836</v>
      </c>
      <c r="H654" s="19">
        <v>-6</v>
      </c>
      <c r="I654" s="27" t="s">
        <v>23220</v>
      </c>
      <c r="J654" s="19" t="s">
        <v>23221</v>
      </c>
      <c r="K654" s="19" t="s">
        <v>17433</v>
      </c>
      <c r="L654" s="19" t="s">
        <v>17434</v>
      </c>
      <c r="M654" s="19" t="s">
        <v>23356</v>
      </c>
      <c r="N654" s="19"/>
      <c r="O654" s="19" t="s">
        <v>23140</v>
      </c>
    </row>
    <row r="655" spans="1:15" ht="12.75">
      <c r="A655" s="19" t="s">
        <v>24558</v>
      </c>
      <c r="B655" s="19" t="s">
        <v>23355</v>
      </c>
      <c r="C655" s="19" t="s">
        <v>23199</v>
      </c>
      <c r="D655" s="19" t="s">
        <v>17435</v>
      </c>
      <c r="E655" s="85">
        <v>45317</v>
      </c>
      <c r="F655" s="19" t="s">
        <v>23838</v>
      </c>
      <c r="G655" s="19" t="s">
        <v>23839</v>
      </c>
      <c r="H655" s="19">
        <v>-3</v>
      </c>
      <c r="I655" s="27" t="s">
        <v>23220</v>
      </c>
      <c r="J655" s="19" t="s">
        <v>23221</v>
      </c>
      <c r="K655" s="19" t="s">
        <v>17433</v>
      </c>
      <c r="L655" s="19" t="s">
        <v>17434</v>
      </c>
      <c r="M655" s="19" t="s">
        <v>23356</v>
      </c>
      <c r="N655" s="19"/>
      <c r="O655" s="19" t="s">
        <v>23140</v>
      </c>
    </row>
    <row r="656" spans="1:15" ht="12.75">
      <c r="A656" s="19" t="s">
        <v>24559</v>
      </c>
      <c r="B656" s="19" t="s">
        <v>23357</v>
      </c>
      <c r="C656" s="19"/>
      <c r="D656" s="19" t="s">
        <v>17440</v>
      </c>
      <c r="E656" s="85">
        <v>45317</v>
      </c>
      <c r="F656" s="19" t="s">
        <v>24371</v>
      </c>
      <c r="G656" s="19" t="s">
        <v>24372</v>
      </c>
      <c r="H656" s="19">
        <v>-40</v>
      </c>
      <c r="I656" s="27" t="s">
        <v>23200</v>
      </c>
      <c r="J656" s="19" t="s">
        <v>23201</v>
      </c>
      <c r="K656" s="19" t="s">
        <v>17438</v>
      </c>
      <c r="L656" s="19" t="s">
        <v>17439</v>
      </c>
      <c r="M656" s="19"/>
      <c r="N656" s="19"/>
      <c r="O656" s="19" t="s">
        <v>23140</v>
      </c>
    </row>
    <row r="657" spans="1:15" ht="12.75">
      <c r="A657" s="19" t="s">
        <v>24560</v>
      </c>
      <c r="B657" s="19" t="s">
        <v>23357</v>
      </c>
      <c r="C657" s="19"/>
      <c r="D657" s="19" t="s">
        <v>17440</v>
      </c>
      <c r="E657" s="85">
        <v>45317</v>
      </c>
      <c r="F657" s="19" t="s">
        <v>24371</v>
      </c>
      <c r="G657" s="19" t="s">
        <v>24372</v>
      </c>
      <c r="H657" s="19">
        <v>40</v>
      </c>
      <c r="I657" s="27" t="s">
        <v>23223</v>
      </c>
      <c r="J657" s="19" t="s">
        <v>23224</v>
      </c>
      <c r="K657" s="19" t="s">
        <v>17438</v>
      </c>
      <c r="L657" s="19" t="s">
        <v>17439</v>
      </c>
      <c r="M657" s="19"/>
      <c r="N657" s="19" t="s">
        <v>17447</v>
      </c>
      <c r="O657" s="19" t="s">
        <v>23140</v>
      </c>
    </row>
    <row r="658" spans="1:15" ht="12.75">
      <c r="A658" s="19" t="s">
        <v>24561</v>
      </c>
      <c r="B658" s="19" t="s">
        <v>23357</v>
      </c>
      <c r="C658" s="19"/>
      <c r="D658" s="19" t="s">
        <v>17440</v>
      </c>
      <c r="E658" s="85">
        <v>45317</v>
      </c>
      <c r="F658" s="19" t="s">
        <v>23838</v>
      </c>
      <c r="G658" s="19" t="s">
        <v>23839</v>
      </c>
      <c r="H658" s="19">
        <v>-6</v>
      </c>
      <c r="I658" s="27" t="s">
        <v>23200</v>
      </c>
      <c r="J658" s="19" t="s">
        <v>23201</v>
      </c>
      <c r="K658" s="19" t="s">
        <v>17438</v>
      </c>
      <c r="L658" s="19" t="s">
        <v>17439</v>
      </c>
      <c r="M658" s="19"/>
      <c r="N658" s="19"/>
      <c r="O658" s="19" t="s">
        <v>23140</v>
      </c>
    </row>
    <row r="659" spans="1:15" ht="12.75">
      <c r="A659" s="19" t="s">
        <v>24562</v>
      </c>
      <c r="B659" s="19" t="s">
        <v>23357</v>
      </c>
      <c r="C659" s="19"/>
      <c r="D659" s="19" t="s">
        <v>17440</v>
      </c>
      <c r="E659" s="85">
        <v>45317</v>
      </c>
      <c r="F659" s="19" t="s">
        <v>23838</v>
      </c>
      <c r="G659" s="19" t="s">
        <v>23839</v>
      </c>
      <c r="H659" s="19">
        <v>6</v>
      </c>
      <c r="I659" s="27" t="s">
        <v>23223</v>
      </c>
      <c r="J659" s="19" t="s">
        <v>23224</v>
      </c>
      <c r="K659" s="19" t="s">
        <v>17438</v>
      </c>
      <c r="L659" s="19" t="s">
        <v>17439</v>
      </c>
      <c r="M659" s="19"/>
      <c r="N659" s="19" t="s">
        <v>17447</v>
      </c>
      <c r="O659" s="19" t="s">
        <v>23140</v>
      </c>
    </row>
    <row r="660" spans="1:15" ht="12.75">
      <c r="A660" s="19" t="s">
        <v>24563</v>
      </c>
      <c r="B660" s="19" t="s">
        <v>23357</v>
      </c>
      <c r="C660" s="19"/>
      <c r="D660" s="19" t="s">
        <v>17440</v>
      </c>
      <c r="E660" s="85">
        <v>45317</v>
      </c>
      <c r="F660" s="19" t="s">
        <v>23841</v>
      </c>
      <c r="G660" s="19" t="s">
        <v>23842</v>
      </c>
      <c r="H660" s="19">
        <v>-3</v>
      </c>
      <c r="I660" s="27" t="s">
        <v>23200</v>
      </c>
      <c r="J660" s="19" t="s">
        <v>23201</v>
      </c>
      <c r="K660" s="19" t="s">
        <v>17438</v>
      </c>
      <c r="L660" s="19" t="s">
        <v>17439</v>
      </c>
      <c r="M660" s="19"/>
      <c r="N660" s="19"/>
      <c r="O660" s="19" t="s">
        <v>23140</v>
      </c>
    </row>
    <row r="661" spans="1:15" ht="12.75">
      <c r="A661" s="19" t="s">
        <v>24564</v>
      </c>
      <c r="B661" s="19" t="s">
        <v>23357</v>
      </c>
      <c r="C661" s="19"/>
      <c r="D661" s="19" t="s">
        <v>17440</v>
      </c>
      <c r="E661" s="85">
        <v>45317</v>
      </c>
      <c r="F661" s="19" t="s">
        <v>23841</v>
      </c>
      <c r="G661" s="19" t="s">
        <v>23842</v>
      </c>
      <c r="H661" s="19">
        <v>3</v>
      </c>
      <c r="I661" s="27" t="s">
        <v>23223</v>
      </c>
      <c r="J661" s="19" t="s">
        <v>23224</v>
      </c>
      <c r="K661" s="19" t="s">
        <v>17438</v>
      </c>
      <c r="L661" s="19" t="s">
        <v>17439</v>
      </c>
      <c r="M661" s="19"/>
      <c r="N661" s="19" t="s">
        <v>17447</v>
      </c>
      <c r="O661" s="19" t="s">
        <v>23140</v>
      </c>
    </row>
    <row r="662" spans="1:15" ht="12.75">
      <c r="A662" s="19" t="s">
        <v>24565</v>
      </c>
      <c r="B662" s="19" t="s">
        <v>23357</v>
      </c>
      <c r="C662" s="19"/>
      <c r="D662" s="19" t="s">
        <v>17440</v>
      </c>
      <c r="E662" s="85">
        <v>45317</v>
      </c>
      <c r="F662" s="19" t="s">
        <v>23844</v>
      </c>
      <c r="G662" s="19" t="s">
        <v>23845</v>
      </c>
      <c r="H662" s="19">
        <v>-3</v>
      </c>
      <c r="I662" s="27" t="s">
        <v>23200</v>
      </c>
      <c r="J662" s="19" t="s">
        <v>23201</v>
      </c>
      <c r="K662" s="19" t="s">
        <v>17438</v>
      </c>
      <c r="L662" s="19" t="s">
        <v>17439</v>
      </c>
      <c r="M662" s="19"/>
      <c r="N662" s="19"/>
      <c r="O662" s="19" t="s">
        <v>23140</v>
      </c>
    </row>
    <row r="663" spans="1:15" ht="12.75">
      <c r="A663" s="19" t="s">
        <v>24566</v>
      </c>
      <c r="B663" s="19" t="s">
        <v>23357</v>
      </c>
      <c r="C663" s="19"/>
      <c r="D663" s="19" t="s">
        <v>17440</v>
      </c>
      <c r="E663" s="85">
        <v>45317</v>
      </c>
      <c r="F663" s="19" t="s">
        <v>23844</v>
      </c>
      <c r="G663" s="19" t="s">
        <v>23845</v>
      </c>
      <c r="H663" s="19">
        <v>3</v>
      </c>
      <c r="I663" s="27" t="s">
        <v>23223</v>
      </c>
      <c r="J663" s="19" t="s">
        <v>23224</v>
      </c>
      <c r="K663" s="19" t="s">
        <v>17438</v>
      </c>
      <c r="L663" s="19" t="s">
        <v>17439</v>
      </c>
      <c r="M663" s="19"/>
      <c r="N663" s="19" t="s">
        <v>17447</v>
      </c>
      <c r="O663" s="19" t="s">
        <v>23140</v>
      </c>
    </row>
    <row r="664" spans="1:15" ht="12.75">
      <c r="A664" s="19" t="s">
        <v>24567</v>
      </c>
      <c r="B664" s="19" t="s">
        <v>23357</v>
      </c>
      <c r="C664" s="19"/>
      <c r="D664" s="19" t="s">
        <v>17440</v>
      </c>
      <c r="E664" s="85">
        <v>45317</v>
      </c>
      <c r="F664" s="19" t="s">
        <v>23935</v>
      </c>
      <c r="G664" s="19" t="s">
        <v>23936</v>
      </c>
      <c r="H664" s="19">
        <v>-5</v>
      </c>
      <c r="I664" s="27" t="s">
        <v>23200</v>
      </c>
      <c r="J664" s="19" t="s">
        <v>23201</v>
      </c>
      <c r="K664" s="19" t="s">
        <v>17438</v>
      </c>
      <c r="L664" s="19" t="s">
        <v>17439</v>
      </c>
      <c r="M664" s="19"/>
      <c r="N664" s="19"/>
      <c r="O664" s="19" t="s">
        <v>23140</v>
      </c>
    </row>
    <row r="665" spans="1:15" ht="12.75">
      <c r="A665" s="19" t="s">
        <v>24568</v>
      </c>
      <c r="B665" s="19" t="s">
        <v>23357</v>
      </c>
      <c r="C665" s="19"/>
      <c r="D665" s="19" t="s">
        <v>17440</v>
      </c>
      <c r="E665" s="85">
        <v>45317</v>
      </c>
      <c r="F665" s="19" t="s">
        <v>23935</v>
      </c>
      <c r="G665" s="19" t="s">
        <v>23936</v>
      </c>
      <c r="H665" s="19">
        <v>5</v>
      </c>
      <c r="I665" s="27" t="s">
        <v>23223</v>
      </c>
      <c r="J665" s="19" t="s">
        <v>23224</v>
      </c>
      <c r="K665" s="19" t="s">
        <v>17438</v>
      </c>
      <c r="L665" s="19" t="s">
        <v>17439</v>
      </c>
      <c r="M665" s="19"/>
      <c r="N665" s="19" t="s">
        <v>17447</v>
      </c>
      <c r="O665" s="19" t="s">
        <v>23140</v>
      </c>
    </row>
    <row r="666" spans="1:15" ht="12.75">
      <c r="A666" s="19" t="s">
        <v>24569</v>
      </c>
      <c r="B666" s="19" t="s">
        <v>23357</v>
      </c>
      <c r="C666" s="19"/>
      <c r="D666" s="19" t="s">
        <v>17440</v>
      </c>
      <c r="E666" s="85">
        <v>45317</v>
      </c>
      <c r="F666" s="19" t="s">
        <v>24365</v>
      </c>
      <c r="G666" s="19" t="s">
        <v>24366</v>
      </c>
      <c r="H666" s="19">
        <v>-35</v>
      </c>
      <c r="I666" s="27" t="s">
        <v>23200</v>
      </c>
      <c r="J666" s="19" t="s">
        <v>23201</v>
      </c>
      <c r="K666" s="19" t="s">
        <v>17438</v>
      </c>
      <c r="L666" s="19" t="s">
        <v>17439</v>
      </c>
      <c r="M666" s="19"/>
      <c r="N666" s="19"/>
      <c r="O666" s="19" t="s">
        <v>23140</v>
      </c>
    </row>
    <row r="667" spans="1:15" ht="12.75">
      <c r="A667" s="19" t="s">
        <v>24570</v>
      </c>
      <c r="B667" s="19" t="s">
        <v>23357</v>
      </c>
      <c r="C667" s="19"/>
      <c r="D667" s="19" t="s">
        <v>17440</v>
      </c>
      <c r="E667" s="85">
        <v>45317</v>
      </c>
      <c r="F667" s="19" t="s">
        <v>24365</v>
      </c>
      <c r="G667" s="19" t="s">
        <v>24366</v>
      </c>
      <c r="H667" s="19">
        <v>35</v>
      </c>
      <c r="I667" s="27" t="s">
        <v>23223</v>
      </c>
      <c r="J667" s="19" t="s">
        <v>23224</v>
      </c>
      <c r="K667" s="19" t="s">
        <v>17438</v>
      </c>
      <c r="L667" s="19" t="s">
        <v>17439</v>
      </c>
      <c r="M667" s="19"/>
      <c r="N667" s="19" t="s">
        <v>17447</v>
      </c>
      <c r="O667" s="19" t="s">
        <v>23140</v>
      </c>
    </row>
    <row r="668" spans="1:15" ht="12.75">
      <c r="A668" s="19" t="s">
        <v>24571</v>
      </c>
      <c r="B668" s="19" t="s">
        <v>23357</v>
      </c>
      <c r="C668" s="19"/>
      <c r="D668" s="19" t="s">
        <v>17440</v>
      </c>
      <c r="E668" s="85">
        <v>45317</v>
      </c>
      <c r="F668" s="19" t="s">
        <v>23955</v>
      </c>
      <c r="G668" s="19" t="s">
        <v>23966</v>
      </c>
      <c r="H668" s="19">
        <v>-17</v>
      </c>
      <c r="I668" s="27" t="s">
        <v>23200</v>
      </c>
      <c r="J668" s="19" t="s">
        <v>23201</v>
      </c>
      <c r="K668" s="19" t="s">
        <v>17438</v>
      </c>
      <c r="L668" s="19" t="s">
        <v>17439</v>
      </c>
      <c r="M668" s="19"/>
      <c r="N668" s="19"/>
      <c r="O668" s="19" t="s">
        <v>23140</v>
      </c>
    </row>
    <row r="669" spans="1:15" ht="12.75">
      <c r="A669" s="19" t="s">
        <v>24572</v>
      </c>
      <c r="B669" s="19" t="s">
        <v>23357</v>
      </c>
      <c r="C669" s="19"/>
      <c r="D669" s="19" t="s">
        <v>17440</v>
      </c>
      <c r="E669" s="85">
        <v>45317</v>
      </c>
      <c r="F669" s="19" t="s">
        <v>23955</v>
      </c>
      <c r="G669" s="19" t="s">
        <v>23966</v>
      </c>
      <c r="H669" s="19">
        <v>17</v>
      </c>
      <c r="I669" s="27" t="s">
        <v>23223</v>
      </c>
      <c r="J669" s="19" t="s">
        <v>23224</v>
      </c>
      <c r="K669" s="19" t="s">
        <v>17438</v>
      </c>
      <c r="L669" s="19" t="s">
        <v>17439</v>
      </c>
      <c r="M669" s="19"/>
      <c r="N669" s="19" t="s">
        <v>17447</v>
      </c>
      <c r="O669" s="19" t="s">
        <v>23140</v>
      </c>
    </row>
    <row r="670" spans="1:15" ht="12.75">
      <c r="A670" s="27" t="s">
        <v>24573</v>
      </c>
      <c r="B670" s="19" t="s">
        <v>23357</v>
      </c>
      <c r="C670" s="19"/>
      <c r="D670" s="19" t="s">
        <v>17440</v>
      </c>
      <c r="E670" s="85">
        <v>45317</v>
      </c>
      <c r="F670" s="19" t="s">
        <v>23961</v>
      </c>
      <c r="G670" s="19" t="s">
        <v>24083</v>
      </c>
      <c r="H670" s="19">
        <v>-8</v>
      </c>
      <c r="I670" s="27" t="s">
        <v>23200</v>
      </c>
      <c r="J670" s="19" t="s">
        <v>23201</v>
      </c>
      <c r="K670" s="19" t="s">
        <v>17438</v>
      </c>
      <c r="L670" s="19" t="s">
        <v>17439</v>
      </c>
      <c r="M670" s="19"/>
      <c r="N670" s="19"/>
      <c r="O670" s="19" t="s">
        <v>23140</v>
      </c>
    </row>
    <row r="671" spans="1:15" ht="12.75">
      <c r="A671" s="19" t="s">
        <v>24574</v>
      </c>
      <c r="B671" s="19" t="s">
        <v>23357</v>
      </c>
      <c r="C671" s="19"/>
      <c r="D671" s="19" t="s">
        <v>17440</v>
      </c>
      <c r="E671" s="85">
        <v>45317</v>
      </c>
      <c r="F671" s="19" t="s">
        <v>23961</v>
      </c>
      <c r="G671" s="19" t="s">
        <v>24083</v>
      </c>
      <c r="H671" s="19">
        <v>8</v>
      </c>
      <c r="I671" s="27" t="s">
        <v>23223</v>
      </c>
      <c r="J671" s="19" t="s">
        <v>23224</v>
      </c>
      <c r="K671" s="19" t="s">
        <v>17438</v>
      </c>
      <c r="L671" s="19" t="s">
        <v>17439</v>
      </c>
      <c r="M671" s="19"/>
      <c r="N671" s="19" t="s">
        <v>17447</v>
      </c>
      <c r="O671" s="19" t="s">
        <v>23140</v>
      </c>
    </row>
    <row r="672" spans="1:15" ht="12.75">
      <c r="A672" s="19" t="s">
        <v>24575</v>
      </c>
      <c r="B672" s="19" t="s">
        <v>23357</v>
      </c>
      <c r="C672" s="19"/>
      <c r="D672" s="19" t="s">
        <v>17440</v>
      </c>
      <c r="E672" s="85">
        <v>45317</v>
      </c>
      <c r="F672" s="19" t="s">
        <v>23865</v>
      </c>
      <c r="G672" s="19" t="s">
        <v>23866</v>
      </c>
      <c r="H672" s="19">
        <v>-65</v>
      </c>
      <c r="I672" s="27" t="s">
        <v>23200</v>
      </c>
      <c r="J672" s="19" t="s">
        <v>23201</v>
      </c>
      <c r="K672" s="19" t="s">
        <v>17438</v>
      </c>
      <c r="L672" s="19" t="s">
        <v>17439</v>
      </c>
      <c r="M672" s="19"/>
      <c r="N672" s="19"/>
      <c r="O672" s="19" t="s">
        <v>23140</v>
      </c>
    </row>
    <row r="673" spans="1:15" ht="12.75">
      <c r="A673" s="19" t="s">
        <v>24576</v>
      </c>
      <c r="B673" s="19" t="s">
        <v>23357</v>
      </c>
      <c r="C673" s="19"/>
      <c r="D673" s="19" t="s">
        <v>17440</v>
      </c>
      <c r="E673" s="85">
        <v>45317</v>
      </c>
      <c r="F673" s="19" t="s">
        <v>23865</v>
      </c>
      <c r="G673" s="19" t="s">
        <v>23866</v>
      </c>
      <c r="H673" s="19">
        <v>65</v>
      </c>
      <c r="I673" s="27" t="s">
        <v>23223</v>
      </c>
      <c r="J673" s="19" t="s">
        <v>23224</v>
      </c>
      <c r="K673" s="19" t="s">
        <v>17438</v>
      </c>
      <c r="L673" s="19" t="s">
        <v>17439</v>
      </c>
      <c r="M673" s="19"/>
      <c r="N673" s="19" t="s">
        <v>17447</v>
      </c>
      <c r="O673" s="19" t="s">
        <v>23140</v>
      </c>
    </row>
    <row r="674" spans="1:15" ht="12.75">
      <c r="A674" s="19" t="s">
        <v>24577</v>
      </c>
      <c r="B674" s="19" t="s">
        <v>23357</v>
      </c>
      <c r="C674" s="19"/>
      <c r="D674" s="19" t="s">
        <v>17440</v>
      </c>
      <c r="E674" s="85">
        <v>45317</v>
      </c>
      <c r="F674" s="19" t="s">
        <v>23868</v>
      </c>
      <c r="G674" s="19" t="s">
        <v>23869</v>
      </c>
      <c r="H674" s="19">
        <v>-400</v>
      </c>
      <c r="I674" s="27" t="s">
        <v>23200</v>
      </c>
      <c r="J674" s="19" t="s">
        <v>23201</v>
      </c>
      <c r="K674" s="19" t="s">
        <v>17438</v>
      </c>
      <c r="L674" s="19" t="s">
        <v>17439</v>
      </c>
      <c r="M674" s="19"/>
      <c r="N674" s="19"/>
      <c r="O674" s="19" t="s">
        <v>23140</v>
      </c>
    </row>
    <row r="675" spans="1:15" ht="12.75">
      <c r="A675" s="19" t="s">
        <v>24578</v>
      </c>
      <c r="B675" s="19" t="s">
        <v>23357</v>
      </c>
      <c r="C675" s="19"/>
      <c r="D675" s="19" t="s">
        <v>17440</v>
      </c>
      <c r="E675" s="85">
        <v>45317</v>
      </c>
      <c r="F675" s="19" t="s">
        <v>23868</v>
      </c>
      <c r="G675" s="19" t="s">
        <v>23869</v>
      </c>
      <c r="H675" s="19">
        <v>400</v>
      </c>
      <c r="I675" s="27" t="s">
        <v>23223</v>
      </c>
      <c r="J675" s="19" t="s">
        <v>23224</v>
      </c>
      <c r="K675" s="19" t="s">
        <v>17438</v>
      </c>
      <c r="L675" s="19" t="s">
        <v>17439</v>
      </c>
      <c r="M675" s="19"/>
      <c r="N675" s="19" t="s">
        <v>17447</v>
      </c>
      <c r="O675" s="19" t="s">
        <v>23140</v>
      </c>
    </row>
    <row r="676" spans="1:15" ht="12.75">
      <c r="A676" s="19" t="s">
        <v>24579</v>
      </c>
      <c r="B676" s="19" t="s">
        <v>23357</v>
      </c>
      <c r="C676" s="19"/>
      <c r="D676" s="19" t="s">
        <v>17440</v>
      </c>
      <c r="E676" s="85">
        <v>45317</v>
      </c>
      <c r="F676" s="19" t="s">
        <v>23877</v>
      </c>
      <c r="G676" s="19" t="s">
        <v>23878</v>
      </c>
      <c r="H676" s="19">
        <v>-200</v>
      </c>
      <c r="I676" s="27" t="s">
        <v>23200</v>
      </c>
      <c r="J676" s="19" t="s">
        <v>23201</v>
      </c>
      <c r="K676" s="19" t="s">
        <v>17438</v>
      </c>
      <c r="L676" s="19" t="s">
        <v>17439</v>
      </c>
      <c r="M676" s="19"/>
      <c r="N676" s="19"/>
      <c r="O676" s="19" t="s">
        <v>23140</v>
      </c>
    </row>
    <row r="677" spans="1:15" ht="12.75">
      <c r="A677" s="19" t="s">
        <v>24580</v>
      </c>
      <c r="B677" s="19" t="s">
        <v>23357</v>
      </c>
      <c r="C677" s="19"/>
      <c r="D677" s="19" t="s">
        <v>17440</v>
      </c>
      <c r="E677" s="85">
        <v>45317</v>
      </c>
      <c r="F677" s="19" t="s">
        <v>23877</v>
      </c>
      <c r="G677" s="19" t="s">
        <v>23878</v>
      </c>
      <c r="H677" s="19">
        <v>200</v>
      </c>
      <c r="I677" s="27" t="s">
        <v>23223</v>
      </c>
      <c r="J677" s="19" t="s">
        <v>23224</v>
      </c>
      <c r="K677" s="19" t="s">
        <v>17438</v>
      </c>
      <c r="L677" s="19" t="s">
        <v>17439</v>
      </c>
      <c r="M677" s="19"/>
      <c r="N677" s="19" t="s">
        <v>17447</v>
      </c>
      <c r="O677" s="19" t="s">
        <v>23140</v>
      </c>
    </row>
    <row r="678" spans="1:15" ht="12.75">
      <c r="A678" s="19" t="s">
        <v>24581</v>
      </c>
      <c r="B678" s="19" t="s">
        <v>23357</v>
      </c>
      <c r="C678" s="19"/>
      <c r="D678" s="19" t="s">
        <v>17440</v>
      </c>
      <c r="E678" s="85">
        <v>45317</v>
      </c>
      <c r="F678" s="19" t="s">
        <v>24074</v>
      </c>
      <c r="G678" s="19" t="s">
        <v>24075</v>
      </c>
      <c r="H678" s="19">
        <v>-1</v>
      </c>
      <c r="I678" s="27" t="s">
        <v>23200</v>
      </c>
      <c r="J678" s="19" t="s">
        <v>23201</v>
      </c>
      <c r="K678" s="19" t="s">
        <v>17438</v>
      </c>
      <c r="L678" s="19" t="s">
        <v>17439</v>
      </c>
      <c r="M678" s="19"/>
      <c r="N678" s="19"/>
      <c r="O678" s="19" t="s">
        <v>23140</v>
      </c>
    </row>
    <row r="679" spans="1:15" ht="12.75">
      <c r="A679" s="19" t="s">
        <v>24582</v>
      </c>
      <c r="B679" s="19" t="s">
        <v>23357</v>
      </c>
      <c r="C679" s="19"/>
      <c r="D679" s="19" t="s">
        <v>17440</v>
      </c>
      <c r="E679" s="85">
        <v>45317</v>
      </c>
      <c r="F679" s="19" t="s">
        <v>24074</v>
      </c>
      <c r="G679" s="19" t="s">
        <v>24075</v>
      </c>
      <c r="H679" s="19">
        <v>1</v>
      </c>
      <c r="I679" s="27" t="s">
        <v>23223</v>
      </c>
      <c r="J679" s="19" t="s">
        <v>23224</v>
      </c>
      <c r="K679" s="19" t="s">
        <v>17438</v>
      </c>
      <c r="L679" s="19" t="s">
        <v>17439</v>
      </c>
      <c r="M679" s="19"/>
      <c r="N679" s="19" t="s">
        <v>17447</v>
      </c>
      <c r="O679" s="19" t="s">
        <v>23140</v>
      </c>
    </row>
    <row r="680" spans="1:15" ht="12.75">
      <c r="A680" s="19"/>
      <c r="B680" s="19"/>
      <c r="C680" s="19"/>
      <c r="D680" s="19"/>
      <c r="E680" s="85"/>
      <c r="F680" s="19"/>
      <c r="G680" s="19"/>
      <c r="H680" s="19"/>
      <c r="I680" s="19"/>
      <c r="J680" s="19"/>
      <c r="K680" s="19"/>
      <c r="L680" s="19"/>
      <c r="M680" s="19"/>
      <c r="N680" s="19"/>
    </row>
    <row r="681" spans="1:15" ht="12.75">
      <c r="A681" s="19"/>
      <c r="B681" s="19"/>
      <c r="C681" s="19"/>
      <c r="D681" s="19"/>
      <c r="E681" s="85"/>
      <c r="F681" s="19"/>
      <c r="G681" s="19"/>
      <c r="H681" s="19"/>
      <c r="I681" s="19"/>
      <c r="J681" s="19"/>
      <c r="K681" s="19"/>
      <c r="L681" s="19"/>
      <c r="M681" s="19"/>
      <c r="N681" s="19"/>
    </row>
    <row r="682" spans="1:15" ht="12.75">
      <c r="A682" s="19" t="s">
        <v>24583</v>
      </c>
      <c r="B682" s="19" t="s">
        <v>23357</v>
      </c>
      <c r="C682" s="19"/>
      <c r="D682" s="19" t="s">
        <v>17440</v>
      </c>
      <c r="E682" s="85">
        <v>45317</v>
      </c>
      <c r="F682" s="19" t="s">
        <v>23886</v>
      </c>
      <c r="G682" s="19" t="s">
        <v>23887</v>
      </c>
      <c r="H682" s="19">
        <v>-20</v>
      </c>
      <c r="I682" s="27" t="s">
        <v>23200</v>
      </c>
      <c r="J682" s="19" t="s">
        <v>23201</v>
      </c>
      <c r="K682" s="19" t="s">
        <v>17438</v>
      </c>
      <c r="L682" s="19" t="s">
        <v>17439</v>
      </c>
      <c r="M682" s="19"/>
      <c r="N682" s="19"/>
      <c r="O682" s="19" t="s">
        <v>23140</v>
      </c>
    </row>
    <row r="683" spans="1:15" ht="12.75">
      <c r="A683" s="19" t="s">
        <v>24584</v>
      </c>
      <c r="B683" s="19" t="s">
        <v>23357</v>
      </c>
      <c r="C683" s="19"/>
      <c r="D683" s="19" t="s">
        <v>17440</v>
      </c>
      <c r="E683" s="85">
        <v>45317</v>
      </c>
      <c r="F683" s="19" t="s">
        <v>23886</v>
      </c>
      <c r="G683" s="19" t="s">
        <v>23887</v>
      </c>
      <c r="H683" s="19">
        <v>20</v>
      </c>
      <c r="I683" s="27" t="s">
        <v>23223</v>
      </c>
      <c r="J683" s="19" t="s">
        <v>23224</v>
      </c>
      <c r="K683" s="19" t="s">
        <v>17438</v>
      </c>
      <c r="L683" s="19" t="s">
        <v>17439</v>
      </c>
      <c r="M683" s="19"/>
      <c r="N683" s="19" t="s">
        <v>17447</v>
      </c>
      <c r="O683" s="19" t="s">
        <v>23140</v>
      </c>
    </row>
    <row r="684" spans="1:15" ht="12.75">
      <c r="A684" s="19" t="s">
        <v>24585</v>
      </c>
      <c r="B684" s="19" t="s">
        <v>23358</v>
      </c>
      <c r="C684" s="19" t="s">
        <v>23199</v>
      </c>
      <c r="D684" s="19" t="s">
        <v>17435</v>
      </c>
      <c r="E684" s="85">
        <v>45317</v>
      </c>
      <c r="F684" s="19" t="s">
        <v>23871</v>
      </c>
      <c r="G684" s="19" t="s">
        <v>23872</v>
      </c>
      <c r="H684" s="19">
        <v>-2</v>
      </c>
      <c r="I684" s="27" t="s">
        <v>16489</v>
      </c>
      <c r="J684" s="19" t="s">
        <v>23235</v>
      </c>
      <c r="K684" s="19" t="s">
        <v>17433</v>
      </c>
      <c r="L684" s="19" t="s">
        <v>17434</v>
      </c>
      <c r="M684" s="27" t="s">
        <v>23359</v>
      </c>
      <c r="N684" s="19"/>
      <c r="O684" s="19" t="s">
        <v>23140</v>
      </c>
    </row>
    <row r="685" spans="1:15" ht="12.75">
      <c r="A685" s="19" t="s">
        <v>24586</v>
      </c>
      <c r="B685" s="19" t="s">
        <v>23358</v>
      </c>
      <c r="C685" s="19" t="s">
        <v>23199</v>
      </c>
      <c r="D685" s="19" t="s">
        <v>17435</v>
      </c>
      <c r="E685" s="85">
        <v>45317</v>
      </c>
      <c r="F685" s="19" t="s">
        <v>23877</v>
      </c>
      <c r="G685" s="19" t="s">
        <v>23878</v>
      </c>
      <c r="H685" s="19">
        <v>-4</v>
      </c>
      <c r="I685" s="27" t="s">
        <v>16489</v>
      </c>
      <c r="J685" s="19" t="s">
        <v>23235</v>
      </c>
      <c r="K685" s="19" t="s">
        <v>17433</v>
      </c>
      <c r="L685" s="19" t="s">
        <v>17434</v>
      </c>
      <c r="M685" s="27" t="s">
        <v>23359</v>
      </c>
      <c r="N685" s="19"/>
      <c r="O685" s="19" t="s">
        <v>23140</v>
      </c>
    </row>
    <row r="686" spans="1:15" ht="12.75">
      <c r="A686" s="19" t="s">
        <v>24587</v>
      </c>
      <c r="B686" s="19" t="s">
        <v>23360</v>
      </c>
      <c r="C686" s="19" t="s">
        <v>23199</v>
      </c>
      <c r="D686" s="19" t="s">
        <v>17435</v>
      </c>
      <c r="E686" s="85">
        <v>45317</v>
      </c>
      <c r="F686" s="19" t="s">
        <v>23856</v>
      </c>
      <c r="G686" s="19" t="s">
        <v>23857</v>
      </c>
      <c r="H686" s="19">
        <v>-1</v>
      </c>
      <c r="I686" s="27" t="s">
        <v>1371</v>
      </c>
      <c r="J686" s="19" t="s">
        <v>23288</v>
      </c>
      <c r="K686" s="19" t="s">
        <v>17433</v>
      </c>
      <c r="L686" s="19" t="s">
        <v>17434</v>
      </c>
      <c r="M686" s="27" t="s">
        <v>23361</v>
      </c>
      <c r="N686" s="19"/>
      <c r="O686" s="19" t="s">
        <v>23140</v>
      </c>
    </row>
    <row r="687" spans="1:15" ht="12.75">
      <c r="A687" s="19" t="s">
        <v>24588</v>
      </c>
      <c r="B687" s="19" t="s">
        <v>23362</v>
      </c>
      <c r="C687" s="19" t="s">
        <v>23199</v>
      </c>
      <c r="D687" s="19" t="s">
        <v>17435</v>
      </c>
      <c r="E687" s="85">
        <v>45317</v>
      </c>
      <c r="F687" s="19" t="s">
        <v>23832</v>
      </c>
      <c r="G687" s="19" t="s">
        <v>23833</v>
      </c>
      <c r="H687" s="19">
        <v>-2</v>
      </c>
      <c r="I687" s="27" t="s">
        <v>23272</v>
      </c>
      <c r="J687" s="19" t="s">
        <v>23273</v>
      </c>
      <c r="K687" s="19" t="s">
        <v>17433</v>
      </c>
      <c r="L687" s="19" t="s">
        <v>17434</v>
      </c>
      <c r="M687" s="27" t="s">
        <v>23361</v>
      </c>
      <c r="N687" s="19"/>
      <c r="O687" s="19" t="s">
        <v>23140</v>
      </c>
    </row>
    <row r="688" spans="1:15" ht="12.75">
      <c r="A688" s="19" t="s">
        <v>24589</v>
      </c>
      <c r="B688" s="19" t="s">
        <v>23363</v>
      </c>
      <c r="C688" s="19" t="s">
        <v>23199</v>
      </c>
      <c r="D688" s="19" t="s">
        <v>17435</v>
      </c>
      <c r="E688" s="85">
        <v>45317</v>
      </c>
      <c r="F688" s="19" t="s">
        <v>23871</v>
      </c>
      <c r="G688" s="19" t="s">
        <v>23872</v>
      </c>
      <c r="H688" s="19">
        <v>-1</v>
      </c>
      <c r="I688" s="27" t="s">
        <v>16489</v>
      </c>
      <c r="J688" s="19" t="s">
        <v>23235</v>
      </c>
      <c r="K688" s="19" t="s">
        <v>17433</v>
      </c>
      <c r="L688" s="19" t="s">
        <v>17434</v>
      </c>
      <c r="M688" s="27" t="s">
        <v>23361</v>
      </c>
      <c r="N688" s="19"/>
      <c r="O688" s="19" t="s">
        <v>23140</v>
      </c>
    </row>
    <row r="689" spans="1:15" ht="12.75">
      <c r="A689" s="19" t="s">
        <v>24590</v>
      </c>
      <c r="B689" s="19" t="s">
        <v>23363</v>
      </c>
      <c r="C689" s="19" t="s">
        <v>23199</v>
      </c>
      <c r="D689" s="19" t="s">
        <v>17435</v>
      </c>
      <c r="E689" s="85">
        <v>45317</v>
      </c>
      <c r="F689" s="19" t="s">
        <v>23877</v>
      </c>
      <c r="G689" s="19" t="s">
        <v>23878</v>
      </c>
      <c r="H689" s="19">
        <v>-3</v>
      </c>
      <c r="I689" s="27" t="s">
        <v>16489</v>
      </c>
      <c r="J689" s="19" t="s">
        <v>23235</v>
      </c>
      <c r="K689" s="19" t="s">
        <v>17433</v>
      </c>
      <c r="L689" s="19" t="s">
        <v>17434</v>
      </c>
      <c r="M689" s="27" t="s">
        <v>23361</v>
      </c>
      <c r="N689" s="19"/>
      <c r="O689" s="19" t="s">
        <v>23140</v>
      </c>
    </row>
    <row r="690" spans="1:15" ht="12.75">
      <c r="A690" s="19" t="s">
        <v>24591</v>
      </c>
      <c r="B690" s="19" t="s">
        <v>23363</v>
      </c>
      <c r="C690" s="19" t="s">
        <v>23199</v>
      </c>
      <c r="D690" s="19" t="s">
        <v>17435</v>
      </c>
      <c r="E690" s="85">
        <v>45317</v>
      </c>
      <c r="F690" s="19" t="s">
        <v>24074</v>
      </c>
      <c r="G690" s="19" t="s">
        <v>24075</v>
      </c>
      <c r="H690" s="19">
        <v>-1</v>
      </c>
      <c r="I690" s="27" t="s">
        <v>16489</v>
      </c>
      <c r="J690" s="19" t="s">
        <v>23235</v>
      </c>
      <c r="K690" s="19" t="s">
        <v>17433</v>
      </c>
      <c r="L690" s="19" t="s">
        <v>17434</v>
      </c>
      <c r="M690" s="27" t="s">
        <v>23361</v>
      </c>
      <c r="N690" s="19"/>
      <c r="O690" s="19" t="s">
        <v>23140</v>
      </c>
    </row>
    <row r="691" spans="1:15" ht="12.75">
      <c r="A691" s="19" t="s">
        <v>24592</v>
      </c>
      <c r="B691" s="19" t="s">
        <v>23364</v>
      </c>
      <c r="C691" s="19" t="s">
        <v>23199</v>
      </c>
      <c r="D691" s="19" t="s">
        <v>17435</v>
      </c>
      <c r="E691" s="85">
        <v>45317</v>
      </c>
      <c r="F691" s="19" t="s">
        <v>23868</v>
      </c>
      <c r="G691" s="19" t="s">
        <v>23869</v>
      </c>
      <c r="H691" s="19">
        <v>-59</v>
      </c>
      <c r="I691" s="27" t="s">
        <v>23216</v>
      </c>
      <c r="J691" s="19" t="s">
        <v>23217</v>
      </c>
      <c r="K691" s="19" t="s">
        <v>17433</v>
      </c>
      <c r="L691" s="19" t="s">
        <v>17434</v>
      </c>
      <c r="M691" s="27" t="s">
        <v>23361</v>
      </c>
      <c r="N691" s="19"/>
      <c r="O691" s="19" t="s">
        <v>23140</v>
      </c>
    </row>
    <row r="692" spans="1:15" ht="12.75">
      <c r="A692" s="19" t="s">
        <v>24593</v>
      </c>
      <c r="B692" s="19" t="s">
        <v>23364</v>
      </c>
      <c r="C692" s="19" t="s">
        <v>23199</v>
      </c>
      <c r="D692" s="19" t="s">
        <v>17435</v>
      </c>
      <c r="E692" s="85">
        <v>45317</v>
      </c>
      <c r="F692" s="19" t="s">
        <v>23877</v>
      </c>
      <c r="G692" s="19" t="s">
        <v>23878</v>
      </c>
      <c r="H692" s="19">
        <v>-38</v>
      </c>
      <c r="I692" s="27" t="s">
        <v>23216</v>
      </c>
      <c r="J692" s="19" t="s">
        <v>23217</v>
      </c>
      <c r="K692" s="19" t="s">
        <v>17433</v>
      </c>
      <c r="L692" s="19" t="s">
        <v>17434</v>
      </c>
      <c r="M692" s="27" t="s">
        <v>23361</v>
      </c>
      <c r="N692" s="19"/>
      <c r="O692" s="19" t="s">
        <v>23140</v>
      </c>
    </row>
    <row r="693" spans="1:15" ht="12.75">
      <c r="A693" s="27" t="s">
        <v>24594</v>
      </c>
      <c r="B693" s="19" t="s">
        <v>23364</v>
      </c>
      <c r="C693" s="19" t="s">
        <v>23199</v>
      </c>
      <c r="D693" s="19" t="s">
        <v>17435</v>
      </c>
      <c r="E693" s="85">
        <v>45317</v>
      </c>
      <c r="F693" s="19" t="s">
        <v>23838</v>
      </c>
      <c r="G693" s="19" t="s">
        <v>23839</v>
      </c>
      <c r="H693" s="19">
        <v>-2</v>
      </c>
      <c r="I693" s="27" t="s">
        <v>23216</v>
      </c>
      <c r="J693" s="19" t="s">
        <v>23217</v>
      </c>
      <c r="K693" s="19" t="s">
        <v>17433</v>
      </c>
      <c r="L693" s="19" t="s">
        <v>17434</v>
      </c>
      <c r="M693" s="27" t="s">
        <v>23361</v>
      </c>
      <c r="N693" s="19"/>
      <c r="O693" s="19" t="s">
        <v>23140</v>
      </c>
    </row>
    <row r="694" spans="1:15" ht="12.75">
      <c r="A694" s="19" t="s">
        <v>24595</v>
      </c>
      <c r="B694" s="19" t="s">
        <v>23364</v>
      </c>
      <c r="C694" s="19" t="s">
        <v>23199</v>
      </c>
      <c r="D694" s="19" t="s">
        <v>17435</v>
      </c>
      <c r="E694" s="85">
        <v>45317</v>
      </c>
      <c r="F694" s="19" t="s">
        <v>23841</v>
      </c>
      <c r="G694" s="19" t="s">
        <v>23842</v>
      </c>
      <c r="H694" s="19">
        <v>-1</v>
      </c>
      <c r="I694" s="27" t="s">
        <v>23216</v>
      </c>
      <c r="J694" s="19" t="s">
        <v>23217</v>
      </c>
      <c r="K694" s="19" t="s">
        <v>17433</v>
      </c>
      <c r="L694" s="19" t="s">
        <v>17434</v>
      </c>
      <c r="M694" s="27" t="s">
        <v>23361</v>
      </c>
      <c r="N694" s="19"/>
      <c r="O694" s="19" t="s">
        <v>23140</v>
      </c>
    </row>
    <row r="695" spans="1:15" ht="12.75">
      <c r="A695" s="19" t="s">
        <v>24596</v>
      </c>
      <c r="B695" s="19" t="s">
        <v>23364</v>
      </c>
      <c r="C695" s="19" t="s">
        <v>23199</v>
      </c>
      <c r="D695" s="19" t="s">
        <v>17435</v>
      </c>
      <c r="E695" s="85">
        <v>45317</v>
      </c>
      <c r="F695" s="19" t="s">
        <v>23935</v>
      </c>
      <c r="G695" s="19" t="s">
        <v>23936</v>
      </c>
      <c r="H695" s="19">
        <v>-2</v>
      </c>
      <c r="I695" s="27" t="s">
        <v>23216</v>
      </c>
      <c r="J695" s="19" t="s">
        <v>23217</v>
      </c>
      <c r="K695" s="19" t="s">
        <v>17433</v>
      </c>
      <c r="L695" s="19" t="s">
        <v>17434</v>
      </c>
      <c r="M695" s="27" t="s">
        <v>23361</v>
      </c>
      <c r="N695" s="19"/>
      <c r="O695" s="19" t="s">
        <v>23140</v>
      </c>
    </row>
    <row r="696" spans="1:15" ht="12.75">
      <c r="A696" s="19" t="s">
        <v>24597</v>
      </c>
      <c r="B696" s="19" t="s">
        <v>23364</v>
      </c>
      <c r="C696" s="19" t="s">
        <v>23199</v>
      </c>
      <c r="D696" s="19" t="s">
        <v>17435</v>
      </c>
      <c r="E696" s="85">
        <v>45317</v>
      </c>
      <c r="F696" s="19" t="s">
        <v>23955</v>
      </c>
      <c r="G696" s="19" t="s">
        <v>23966</v>
      </c>
      <c r="H696" s="19">
        <v>-1</v>
      </c>
      <c r="I696" s="27" t="s">
        <v>23216</v>
      </c>
      <c r="J696" s="19" t="s">
        <v>23217</v>
      </c>
      <c r="K696" s="19" t="s">
        <v>17433</v>
      </c>
      <c r="L696" s="19" t="s">
        <v>17434</v>
      </c>
      <c r="M696" s="27" t="s">
        <v>23361</v>
      </c>
      <c r="N696" s="19"/>
      <c r="O696" s="19" t="s">
        <v>23140</v>
      </c>
    </row>
    <row r="697" spans="1:15" ht="12.75">
      <c r="A697" s="19" t="s">
        <v>24598</v>
      </c>
      <c r="B697" s="19" t="s">
        <v>23364</v>
      </c>
      <c r="C697" s="19" t="s">
        <v>23199</v>
      </c>
      <c r="D697" s="19" t="s">
        <v>17435</v>
      </c>
      <c r="E697" s="85">
        <v>45317</v>
      </c>
      <c r="F697" s="19" t="s">
        <v>23865</v>
      </c>
      <c r="G697" s="19" t="s">
        <v>23866</v>
      </c>
      <c r="H697" s="19">
        <v>-3</v>
      </c>
      <c r="I697" s="27" t="s">
        <v>23216</v>
      </c>
      <c r="J697" s="19" t="s">
        <v>23217</v>
      </c>
      <c r="K697" s="19" t="s">
        <v>17433</v>
      </c>
      <c r="L697" s="19" t="s">
        <v>17434</v>
      </c>
      <c r="M697" s="27" t="s">
        <v>23361</v>
      </c>
      <c r="N697" s="19"/>
      <c r="O697" s="19" t="s">
        <v>23140</v>
      </c>
    </row>
    <row r="698" spans="1:15" ht="12.75">
      <c r="A698" s="19" t="s">
        <v>24599</v>
      </c>
      <c r="B698" s="19" t="s">
        <v>23365</v>
      </c>
      <c r="C698" s="19" t="s">
        <v>23199</v>
      </c>
      <c r="D698" s="19" t="s">
        <v>17435</v>
      </c>
      <c r="E698" s="85">
        <v>45317</v>
      </c>
      <c r="F698" s="19" t="s">
        <v>23871</v>
      </c>
      <c r="G698" s="19" t="s">
        <v>23872</v>
      </c>
      <c r="H698" s="19">
        <v>-2</v>
      </c>
      <c r="I698" s="27" t="s">
        <v>16489</v>
      </c>
      <c r="J698" s="19" t="s">
        <v>23235</v>
      </c>
      <c r="K698" s="19" t="s">
        <v>17433</v>
      </c>
      <c r="L698" s="19" t="s">
        <v>17434</v>
      </c>
      <c r="M698" s="19"/>
      <c r="N698" s="19"/>
      <c r="O698" s="19" t="s">
        <v>23140</v>
      </c>
    </row>
    <row r="699" spans="1:15" ht="12.75">
      <c r="A699" s="19" t="s">
        <v>24600</v>
      </c>
      <c r="B699" s="19" t="s">
        <v>23365</v>
      </c>
      <c r="C699" s="19" t="s">
        <v>23199</v>
      </c>
      <c r="D699" s="19" t="s">
        <v>17435</v>
      </c>
      <c r="E699" s="85">
        <v>45317</v>
      </c>
      <c r="F699" s="19" t="s">
        <v>23877</v>
      </c>
      <c r="G699" s="19" t="s">
        <v>23878</v>
      </c>
      <c r="H699" s="19">
        <v>-5</v>
      </c>
      <c r="I699" s="27" t="s">
        <v>16489</v>
      </c>
      <c r="J699" s="19" t="s">
        <v>23235</v>
      </c>
      <c r="K699" s="19" t="s">
        <v>17433</v>
      </c>
      <c r="L699" s="19" t="s">
        <v>17434</v>
      </c>
      <c r="M699" s="19"/>
      <c r="N699" s="19"/>
      <c r="O699" s="19" t="s">
        <v>23140</v>
      </c>
    </row>
    <row r="700" spans="1:15" ht="12.75">
      <c r="A700" s="19" t="s">
        <v>24601</v>
      </c>
      <c r="B700" s="19" t="s">
        <v>23365</v>
      </c>
      <c r="C700" s="19" t="s">
        <v>23199</v>
      </c>
      <c r="D700" s="19" t="s">
        <v>17435</v>
      </c>
      <c r="E700" s="85">
        <v>45317</v>
      </c>
      <c r="F700" s="19" t="s">
        <v>23871</v>
      </c>
      <c r="G700" s="19" t="s">
        <v>23872</v>
      </c>
      <c r="H700" s="19">
        <v>-2</v>
      </c>
      <c r="I700" s="27" t="s">
        <v>16489</v>
      </c>
      <c r="J700" s="19" t="s">
        <v>23235</v>
      </c>
      <c r="K700" s="19" t="s">
        <v>17433</v>
      </c>
      <c r="L700" s="19" t="s">
        <v>17434</v>
      </c>
      <c r="M700" s="19"/>
      <c r="N700" s="19"/>
      <c r="O700" s="19" t="s">
        <v>23140</v>
      </c>
    </row>
    <row r="701" spans="1:15" ht="12.75">
      <c r="A701" s="19" t="s">
        <v>24602</v>
      </c>
      <c r="B701" s="19" t="s">
        <v>23365</v>
      </c>
      <c r="C701" s="19" t="s">
        <v>23199</v>
      </c>
      <c r="D701" s="19" t="s">
        <v>17435</v>
      </c>
      <c r="E701" s="85">
        <v>45317</v>
      </c>
      <c r="F701" s="19" t="s">
        <v>23877</v>
      </c>
      <c r="G701" s="19" t="s">
        <v>23878</v>
      </c>
      <c r="H701" s="19">
        <v>-2</v>
      </c>
      <c r="I701" s="27" t="s">
        <v>16489</v>
      </c>
      <c r="J701" s="19" t="s">
        <v>23235</v>
      </c>
      <c r="K701" s="19" t="s">
        <v>17433</v>
      </c>
      <c r="L701" s="19" t="s">
        <v>17434</v>
      </c>
      <c r="M701" s="19"/>
      <c r="N701" s="19"/>
      <c r="O701" s="19" t="s">
        <v>23140</v>
      </c>
    </row>
    <row r="702" spans="1:15" ht="12.75">
      <c r="A702" s="19" t="s">
        <v>24603</v>
      </c>
      <c r="B702" s="19" t="s">
        <v>23366</v>
      </c>
      <c r="C702" s="19" t="s">
        <v>23199</v>
      </c>
      <c r="D702" s="19" t="s">
        <v>17435</v>
      </c>
      <c r="E702" s="85">
        <v>45317</v>
      </c>
      <c r="F702" s="19" t="s">
        <v>23832</v>
      </c>
      <c r="G702" s="19" t="s">
        <v>23833</v>
      </c>
      <c r="H702" s="19">
        <v>-1</v>
      </c>
      <c r="I702" s="27" t="s">
        <v>23272</v>
      </c>
      <c r="J702" s="19" t="s">
        <v>23273</v>
      </c>
      <c r="K702" s="19" t="s">
        <v>17433</v>
      </c>
      <c r="L702" s="19" t="s">
        <v>17434</v>
      </c>
      <c r="M702" s="19"/>
      <c r="N702" s="19"/>
      <c r="O702" s="19" t="s">
        <v>23140</v>
      </c>
    </row>
    <row r="703" spans="1:15" ht="12.75">
      <c r="A703" s="19" t="s">
        <v>24604</v>
      </c>
      <c r="B703" s="19" t="s">
        <v>23367</v>
      </c>
      <c r="C703" s="19" t="s">
        <v>23199</v>
      </c>
      <c r="D703" s="19" t="s">
        <v>17435</v>
      </c>
      <c r="E703" s="85">
        <v>45317</v>
      </c>
      <c r="F703" s="19" t="s">
        <v>23877</v>
      </c>
      <c r="G703" s="19" t="s">
        <v>23878</v>
      </c>
      <c r="H703" s="19">
        <v>-23</v>
      </c>
      <c r="I703" s="27" t="s">
        <v>23216</v>
      </c>
      <c r="J703" s="19" t="s">
        <v>23217</v>
      </c>
      <c r="K703" s="19" t="s">
        <v>17433</v>
      </c>
      <c r="L703" s="19" t="s">
        <v>17434</v>
      </c>
      <c r="M703" s="19"/>
      <c r="N703" s="19"/>
      <c r="O703" s="19" t="s">
        <v>23140</v>
      </c>
    </row>
    <row r="704" spans="1:15" ht="12.75">
      <c r="A704" s="19" t="s">
        <v>24605</v>
      </c>
      <c r="B704" s="19" t="s">
        <v>23367</v>
      </c>
      <c r="C704" s="19" t="s">
        <v>23199</v>
      </c>
      <c r="D704" s="19" t="s">
        <v>17435</v>
      </c>
      <c r="E704" s="85">
        <v>45317</v>
      </c>
      <c r="F704" s="19" t="s">
        <v>23868</v>
      </c>
      <c r="G704" s="19" t="s">
        <v>23869</v>
      </c>
      <c r="H704" s="19">
        <v>-54</v>
      </c>
      <c r="I704" s="27" t="s">
        <v>23216</v>
      </c>
      <c r="J704" s="19" t="s">
        <v>23217</v>
      </c>
      <c r="K704" s="19" t="s">
        <v>17433</v>
      </c>
      <c r="L704" s="19" t="s">
        <v>17434</v>
      </c>
      <c r="M704" s="19"/>
      <c r="N704" s="19"/>
      <c r="O704" s="19" t="s">
        <v>23140</v>
      </c>
    </row>
    <row r="705" spans="1:15" ht="12.75">
      <c r="A705" s="19" t="s">
        <v>24606</v>
      </c>
      <c r="B705" s="19" t="s">
        <v>23367</v>
      </c>
      <c r="C705" s="19" t="s">
        <v>23199</v>
      </c>
      <c r="D705" s="19" t="s">
        <v>17435</v>
      </c>
      <c r="E705" s="85">
        <v>45317</v>
      </c>
      <c r="F705" s="19" t="s">
        <v>24371</v>
      </c>
      <c r="G705" s="19" t="s">
        <v>24372</v>
      </c>
      <c r="H705" s="19">
        <v>-8</v>
      </c>
      <c r="I705" s="27" t="s">
        <v>23216</v>
      </c>
      <c r="J705" s="19" t="s">
        <v>23217</v>
      </c>
      <c r="K705" s="19" t="s">
        <v>17433</v>
      </c>
      <c r="L705" s="19" t="s">
        <v>17434</v>
      </c>
      <c r="M705" s="19"/>
      <c r="N705" s="19"/>
      <c r="O705" s="19" t="s">
        <v>23140</v>
      </c>
    </row>
    <row r="706" spans="1:15" ht="12.75">
      <c r="A706" s="19" t="s">
        <v>24607</v>
      </c>
      <c r="B706" s="19" t="s">
        <v>23365</v>
      </c>
      <c r="C706" s="19" t="s">
        <v>23199</v>
      </c>
      <c r="D706" s="19" t="s">
        <v>17435</v>
      </c>
      <c r="E706" s="85">
        <v>45317</v>
      </c>
      <c r="F706" s="19" t="s">
        <v>23871</v>
      </c>
      <c r="G706" s="19" t="s">
        <v>23872</v>
      </c>
      <c r="H706" s="19">
        <v>-1</v>
      </c>
      <c r="I706" s="27" t="s">
        <v>16489</v>
      </c>
      <c r="J706" s="19" t="s">
        <v>23235</v>
      </c>
      <c r="K706" s="19" t="s">
        <v>17433</v>
      </c>
      <c r="L706" s="19" t="s">
        <v>17434</v>
      </c>
      <c r="M706" s="19"/>
      <c r="N706" s="19"/>
      <c r="O706" s="19" t="s">
        <v>23140</v>
      </c>
    </row>
    <row r="707" spans="1:15" ht="12.75">
      <c r="A707" s="19" t="s">
        <v>24608</v>
      </c>
      <c r="B707" s="19" t="s">
        <v>23365</v>
      </c>
      <c r="C707" s="19" t="s">
        <v>23199</v>
      </c>
      <c r="D707" s="19" t="s">
        <v>17435</v>
      </c>
      <c r="E707" s="85">
        <v>45317</v>
      </c>
      <c r="F707" s="19" t="s">
        <v>23932</v>
      </c>
      <c r="G707" s="19" t="s">
        <v>23933</v>
      </c>
      <c r="H707" s="19">
        <v>-60</v>
      </c>
      <c r="I707" s="27" t="s">
        <v>16489</v>
      </c>
      <c r="J707" s="19" t="s">
        <v>23235</v>
      </c>
      <c r="K707" s="19" t="s">
        <v>17433</v>
      </c>
      <c r="L707" s="19" t="s">
        <v>17434</v>
      </c>
      <c r="M707" s="19"/>
      <c r="N707" s="19"/>
      <c r="O707" s="19" t="s">
        <v>23140</v>
      </c>
    </row>
    <row r="708" spans="1:15" ht="12.75">
      <c r="A708" s="19" t="s">
        <v>24609</v>
      </c>
      <c r="B708" s="19" t="s">
        <v>23365</v>
      </c>
      <c r="C708" s="19" t="s">
        <v>23199</v>
      </c>
      <c r="D708" s="19" t="s">
        <v>17435</v>
      </c>
      <c r="E708" s="85">
        <v>45317</v>
      </c>
      <c r="F708" s="19" t="s">
        <v>23886</v>
      </c>
      <c r="G708" s="19" t="s">
        <v>23887</v>
      </c>
      <c r="H708" s="19">
        <v>-2</v>
      </c>
      <c r="I708" s="27" t="s">
        <v>16489</v>
      </c>
      <c r="J708" s="19" t="s">
        <v>23235</v>
      </c>
      <c r="K708" s="19" t="s">
        <v>17433</v>
      </c>
      <c r="L708" s="19" t="s">
        <v>17434</v>
      </c>
      <c r="M708" s="19"/>
      <c r="N708" s="19"/>
      <c r="O708" s="19" t="s">
        <v>23140</v>
      </c>
    </row>
    <row r="709" spans="1:15" ht="12.75">
      <c r="A709" s="19" t="s">
        <v>24610</v>
      </c>
      <c r="B709" s="19" t="s">
        <v>23365</v>
      </c>
      <c r="C709" s="19" t="s">
        <v>23199</v>
      </c>
      <c r="D709" s="19" t="s">
        <v>17435</v>
      </c>
      <c r="E709" s="85">
        <v>45317</v>
      </c>
      <c r="F709" s="19" t="s">
        <v>23859</v>
      </c>
      <c r="G709" s="19" t="s">
        <v>23860</v>
      </c>
      <c r="H709" s="19">
        <v>-2</v>
      </c>
      <c r="I709" s="27" t="s">
        <v>16489</v>
      </c>
      <c r="J709" s="19" t="s">
        <v>23235</v>
      </c>
      <c r="K709" s="19" t="s">
        <v>17433</v>
      </c>
      <c r="L709" s="19" t="s">
        <v>17434</v>
      </c>
      <c r="M709" s="19"/>
      <c r="N709" s="19"/>
      <c r="O709" s="19" t="s">
        <v>23140</v>
      </c>
    </row>
    <row r="710" spans="1:15" ht="12.75">
      <c r="A710" s="19" t="s">
        <v>24611</v>
      </c>
      <c r="B710" s="19" t="s">
        <v>23365</v>
      </c>
      <c r="C710" s="19" t="s">
        <v>23199</v>
      </c>
      <c r="D710" s="19" t="s">
        <v>17435</v>
      </c>
      <c r="E710" s="85">
        <v>45317</v>
      </c>
      <c r="F710" s="19" t="s">
        <v>23926</v>
      </c>
      <c r="G710" s="19" t="s">
        <v>23927</v>
      </c>
      <c r="H710" s="19">
        <v>-2</v>
      </c>
      <c r="I710" s="27" t="s">
        <v>16489</v>
      </c>
      <c r="J710" s="19" t="s">
        <v>23235</v>
      </c>
      <c r="K710" s="19" t="s">
        <v>17433</v>
      </c>
      <c r="L710" s="19" t="s">
        <v>17434</v>
      </c>
      <c r="M710" s="19"/>
      <c r="N710" s="19"/>
      <c r="O710" s="19" t="s">
        <v>23140</v>
      </c>
    </row>
    <row r="711" spans="1:15" ht="12.75">
      <c r="A711" s="19" t="s">
        <v>24612</v>
      </c>
      <c r="B711" s="19" t="s">
        <v>23365</v>
      </c>
      <c r="C711" s="19" t="s">
        <v>23199</v>
      </c>
      <c r="D711" s="19" t="s">
        <v>17435</v>
      </c>
      <c r="E711" s="85">
        <v>45317</v>
      </c>
      <c r="F711" s="19" t="s">
        <v>23877</v>
      </c>
      <c r="G711" s="19" t="s">
        <v>23878</v>
      </c>
      <c r="H711" s="19">
        <v>-3</v>
      </c>
      <c r="I711" s="27" t="s">
        <v>16489</v>
      </c>
      <c r="J711" s="19" t="s">
        <v>23235</v>
      </c>
      <c r="K711" s="19" t="s">
        <v>17433</v>
      </c>
      <c r="L711" s="19" t="s">
        <v>17434</v>
      </c>
      <c r="M711" s="19"/>
      <c r="N711" s="19"/>
      <c r="O711" s="19" t="s">
        <v>23140</v>
      </c>
    </row>
    <row r="712" spans="1:15" ht="12.75">
      <c r="A712" s="19" t="s">
        <v>24613</v>
      </c>
      <c r="B712" s="19" t="s">
        <v>23368</v>
      </c>
      <c r="C712" s="19"/>
      <c r="D712" s="19" t="s">
        <v>17440</v>
      </c>
      <c r="E712" s="85">
        <v>45320</v>
      </c>
      <c r="F712" s="19" t="s">
        <v>23832</v>
      </c>
      <c r="G712" s="19" t="s">
        <v>23833</v>
      </c>
      <c r="H712" s="19">
        <v>-4</v>
      </c>
      <c r="I712" s="27" t="s">
        <v>23200</v>
      </c>
      <c r="J712" s="19" t="s">
        <v>23201</v>
      </c>
      <c r="K712" s="19" t="s">
        <v>17438</v>
      </c>
      <c r="L712" s="19" t="s">
        <v>17439</v>
      </c>
      <c r="M712" s="19" t="s">
        <v>23371</v>
      </c>
      <c r="N712" s="19"/>
      <c r="O712" s="19" t="s">
        <v>23140</v>
      </c>
    </row>
    <row r="713" spans="1:15" ht="12.75">
      <c r="A713" s="19" t="s">
        <v>24614</v>
      </c>
      <c r="B713" s="19" t="s">
        <v>23368</v>
      </c>
      <c r="C713" s="19"/>
      <c r="D713" s="19" t="s">
        <v>17440</v>
      </c>
      <c r="E713" s="85">
        <v>45320</v>
      </c>
      <c r="F713" s="19" t="s">
        <v>23832</v>
      </c>
      <c r="G713" s="19" t="s">
        <v>23833</v>
      </c>
      <c r="H713" s="19">
        <v>4</v>
      </c>
      <c r="I713" s="27" t="s">
        <v>23369</v>
      </c>
      <c r="J713" s="19" t="s">
        <v>23370</v>
      </c>
      <c r="K713" s="19" t="s">
        <v>17438</v>
      </c>
      <c r="L713" s="19" t="s">
        <v>17439</v>
      </c>
      <c r="M713" s="19" t="s">
        <v>23371</v>
      </c>
      <c r="N713" s="19" t="s">
        <v>17447</v>
      </c>
      <c r="O713" s="19" t="s">
        <v>23154</v>
      </c>
    </row>
    <row r="714" spans="1:15" ht="12.75">
      <c r="A714" s="19" t="s">
        <v>24615</v>
      </c>
      <c r="B714" s="19" t="s">
        <v>23372</v>
      </c>
      <c r="C714" s="19"/>
      <c r="D714" s="19" t="s">
        <v>17440</v>
      </c>
      <c r="E714" s="85">
        <v>45320</v>
      </c>
      <c r="F714" s="19" t="s">
        <v>23832</v>
      </c>
      <c r="G714" s="19" t="s">
        <v>23833</v>
      </c>
      <c r="H714" s="19">
        <v>-4</v>
      </c>
      <c r="I714" s="27" t="s">
        <v>23200</v>
      </c>
      <c r="J714" s="19" t="s">
        <v>23201</v>
      </c>
      <c r="K714" s="19" t="s">
        <v>17438</v>
      </c>
      <c r="L714" s="19" t="s">
        <v>17439</v>
      </c>
      <c r="M714" s="19" t="s">
        <v>23374</v>
      </c>
      <c r="N714" s="19"/>
      <c r="O714" s="19" t="s">
        <v>23140</v>
      </c>
    </row>
    <row r="715" spans="1:15" ht="12.75">
      <c r="A715" s="19" t="s">
        <v>24616</v>
      </c>
      <c r="B715" s="19" t="s">
        <v>23372</v>
      </c>
      <c r="C715" s="19"/>
      <c r="D715" s="19" t="s">
        <v>17440</v>
      </c>
      <c r="E715" s="85">
        <v>45320</v>
      </c>
      <c r="F715" s="19" t="s">
        <v>23832</v>
      </c>
      <c r="G715" s="19" t="s">
        <v>23833</v>
      </c>
      <c r="H715" s="19">
        <v>4</v>
      </c>
      <c r="I715" s="27" t="s">
        <v>6991</v>
      </c>
      <c r="J715" s="19" t="s">
        <v>23373</v>
      </c>
      <c r="K715" s="19" t="s">
        <v>17438</v>
      </c>
      <c r="L715" s="19" t="s">
        <v>17439</v>
      </c>
      <c r="M715" s="19" t="s">
        <v>23374</v>
      </c>
      <c r="N715" s="19" t="s">
        <v>17447</v>
      </c>
      <c r="O715" s="19" t="s">
        <v>23154</v>
      </c>
    </row>
    <row r="716" spans="1:15" ht="12.75">
      <c r="A716" s="19" t="s">
        <v>24617</v>
      </c>
      <c r="B716" s="19" t="s">
        <v>23377</v>
      </c>
      <c r="C716" s="19" t="s">
        <v>23199</v>
      </c>
      <c r="D716" s="19" t="s">
        <v>17435</v>
      </c>
      <c r="E716" s="85">
        <v>45320</v>
      </c>
      <c r="F716" s="19" t="s">
        <v>24371</v>
      </c>
      <c r="G716" s="19" t="s">
        <v>24372</v>
      </c>
      <c r="H716" s="19">
        <v>-7</v>
      </c>
      <c r="I716" s="27" t="s">
        <v>23220</v>
      </c>
      <c r="J716" s="19" t="s">
        <v>23221</v>
      </c>
      <c r="K716" s="19" t="s">
        <v>17433</v>
      </c>
      <c r="L716" s="19" t="s">
        <v>17434</v>
      </c>
      <c r="M716" s="19" t="s">
        <v>23378</v>
      </c>
      <c r="N716" s="19"/>
      <c r="O716" s="19" t="s">
        <v>23140</v>
      </c>
    </row>
    <row r="717" spans="1:15" ht="12.75">
      <c r="A717" s="19" t="s">
        <v>24618</v>
      </c>
      <c r="B717" s="19" t="s">
        <v>23377</v>
      </c>
      <c r="C717" s="19" t="s">
        <v>23199</v>
      </c>
      <c r="D717" s="19" t="s">
        <v>17435</v>
      </c>
      <c r="E717" s="85">
        <v>45320</v>
      </c>
      <c r="F717" s="19" t="s">
        <v>23835</v>
      </c>
      <c r="G717" s="19" t="s">
        <v>23836</v>
      </c>
      <c r="H717" s="19">
        <v>-1</v>
      </c>
      <c r="I717" s="27" t="s">
        <v>23220</v>
      </c>
      <c r="J717" s="19" t="s">
        <v>23221</v>
      </c>
      <c r="K717" s="19" t="s">
        <v>17433</v>
      </c>
      <c r="L717" s="19" t="s">
        <v>17434</v>
      </c>
      <c r="M717" s="19" t="s">
        <v>23378</v>
      </c>
      <c r="N717" s="19"/>
      <c r="O717" s="19" t="s">
        <v>23140</v>
      </c>
    </row>
    <row r="718" spans="1:15" ht="12.75">
      <c r="A718" s="19" t="s">
        <v>24619</v>
      </c>
      <c r="B718" s="19" t="s">
        <v>23377</v>
      </c>
      <c r="C718" s="19" t="s">
        <v>23199</v>
      </c>
      <c r="D718" s="19" t="s">
        <v>17435</v>
      </c>
      <c r="E718" s="85">
        <v>45320</v>
      </c>
      <c r="F718" s="19" t="s">
        <v>23838</v>
      </c>
      <c r="G718" s="19" t="s">
        <v>23839</v>
      </c>
      <c r="H718" s="19">
        <v>-2</v>
      </c>
      <c r="I718" s="27" t="s">
        <v>23220</v>
      </c>
      <c r="J718" s="19" t="s">
        <v>23221</v>
      </c>
      <c r="K718" s="19" t="s">
        <v>17433</v>
      </c>
      <c r="L718" s="19" t="s">
        <v>17434</v>
      </c>
      <c r="M718" s="19" t="s">
        <v>23378</v>
      </c>
      <c r="N718" s="19"/>
      <c r="O718" s="19" t="s">
        <v>23140</v>
      </c>
    </row>
    <row r="719" spans="1:15" ht="12.75">
      <c r="A719" s="19" t="s">
        <v>24620</v>
      </c>
      <c r="B719" s="19" t="s">
        <v>23377</v>
      </c>
      <c r="C719" s="19" t="s">
        <v>23199</v>
      </c>
      <c r="D719" s="19" t="s">
        <v>17435</v>
      </c>
      <c r="E719" s="85">
        <v>45320</v>
      </c>
      <c r="F719" s="19" t="s">
        <v>23841</v>
      </c>
      <c r="G719" s="19" t="s">
        <v>23842</v>
      </c>
      <c r="H719" s="19">
        <v>-1</v>
      </c>
      <c r="I719" s="27" t="s">
        <v>23220</v>
      </c>
      <c r="J719" s="19" t="s">
        <v>23221</v>
      </c>
      <c r="K719" s="19" t="s">
        <v>17433</v>
      </c>
      <c r="L719" s="19" t="s">
        <v>17434</v>
      </c>
      <c r="M719" s="19" t="s">
        <v>23378</v>
      </c>
      <c r="N719" s="19"/>
      <c r="O719" s="19" t="s">
        <v>23140</v>
      </c>
    </row>
    <row r="720" spans="1:15" ht="12.75">
      <c r="A720" s="19" t="s">
        <v>24621</v>
      </c>
      <c r="B720" s="19" t="s">
        <v>23377</v>
      </c>
      <c r="C720" s="19" t="s">
        <v>23199</v>
      </c>
      <c r="D720" s="19" t="s">
        <v>17435</v>
      </c>
      <c r="E720" s="85">
        <v>45320</v>
      </c>
      <c r="F720" s="19" t="s">
        <v>24074</v>
      </c>
      <c r="G720" s="19" t="s">
        <v>24075</v>
      </c>
      <c r="H720" s="19">
        <v>-1</v>
      </c>
      <c r="I720" s="27" t="s">
        <v>23220</v>
      </c>
      <c r="J720" s="19" t="s">
        <v>23221</v>
      </c>
      <c r="K720" s="19" t="s">
        <v>17433</v>
      </c>
      <c r="L720" s="19" t="s">
        <v>17434</v>
      </c>
      <c r="M720" s="19" t="s">
        <v>23378</v>
      </c>
      <c r="N720" s="19"/>
      <c r="O720" s="19" t="s">
        <v>23140</v>
      </c>
    </row>
    <row r="721" spans="1:15" ht="12.75">
      <c r="A721" s="19" t="s">
        <v>24622</v>
      </c>
      <c r="B721" s="19" t="s">
        <v>23377</v>
      </c>
      <c r="C721" s="19" t="s">
        <v>23199</v>
      </c>
      <c r="D721" s="19" t="s">
        <v>17435</v>
      </c>
      <c r="E721" s="85">
        <v>45320</v>
      </c>
      <c r="F721" s="19" t="s">
        <v>23865</v>
      </c>
      <c r="G721" s="19" t="s">
        <v>23866</v>
      </c>
      <c r="H721" s="19">
        <v>-59</v>
      </c>
      <c r="I721" s="27" t="s">
        <v>23220</v>
      </c>
      <c r="J721" s="19" t="s">
        <v>23221</v>
      </c>
      <c r="K721" s="19" t="s">
        <v>17433</v>
      </c>
      <c r="L721" s="19" t="s">
        <v>17434</v>
      </c>
      <c r="M721" s="19" t="s">
        <v>23378</v>
      </c>
      <c r="N721" s="19"/>
      <c r="O721" s="19" t="s">
        <v>23140</v>
      </c>
    </row>
    <row r="722" spans="1:15" ht="12.75">
      <c r="A722" s="19" t="s">
        <v>24623</v>
      </c>
      <c r="B722" s="19" t="s">
        <v>23377</v>
      </c>
      <c r="C722" s="19" t="s">
        <v>23199</v>
      </c>
      <c r="D722" s="19" t="s">
        <v>17435</v>
      </c>
      <c r="E722" s="85">
        <v>45320</v>
      </c>
      <c r="F722" s="19" t="s">
        <v>23935</v>
      </c>
      <c r="G722" s="19" t="s">
        <v>23936</v>
      </c>
      <c r="H722" s="19">
        <v>-34</v>
      </c>
      <c r="I722" s="27" t="s">
        <v>23220</v>
      </c>
      <c r="J722" s="19" t="s">
        <v>23221</v>
      </c>
      <c r="K722" s="19" t="s">
        <v>17433</v>
      </c>
      <c r="L722" s="19" t="s">
        <v>17434</v>
      </c>
      <c r="M722" s="19" t="s">
        <v>23378</v>
      </c>
      <c r="N722" s="19"/>
      <c r="O722" s="19" t="s">
        <v>23140</v>
      </c>
    </row>
    <row r="723" spans="1:15" ht="12.75">
      <c r="A723" s="19" t="s">
        <v>24624</v>
      </c>
      <c r="B723" s="19" t="s">
        <v>23377</v>
      </c>
      <c r="C723" s="19" t="s">
        <v>23199</v>
      </c>
      <c r="D723" s="19" t="s">
        <v>17435</v>
      </c>
      <c r="E723" s="85">
        <v>45320</v>
      </c>
      <c r="F723" s="19" t="s">
        <v>23955</v>
      </c>
      <c r="G723" s="19" t="s">
        <v>23966</v>
      </c>
      <c r="H723" s="19">
        <v>-16</v>
      </c>
      <c r="I723" s="27" t="s">
        <v>23220</v>
      </c>
      <c r="J723" s="19" t="s">
        <v>23221</v>
      </c>
      <c r="K723" s="19" t="s">
        <v>17433</v>
      </c>
      <c r="L723" s="19" t="s">
        <v>17434</v>
      </c>
      <c r="M723" s="19" t="s">
        <v>23378</v>
      </c>
      <c r="N723" s="19"/>
      <c r="O723" s="19" t="s">
        <v>23140</v>
      </c>
    </row>
    <row r="724" spans="1:15" ht="12.75">
      <c r="A724" s="19" t="s">
        <v>24625</v>
      </c>
      <c r="B724" s="19" t="s">
        <v>23377</v>
      </c>
      <c r="C724" s="19" t="s">
        <v>23199</v>
      </c>
      <c r="D724" s="19" t="s">
        <v>17435</v>
      </c>
      <c r="E724" s="85">
        <v>45320</v>
      </c>
      <c r="F724" s="19" t="s">
        <v>23961</v>
      </c>
      <c r="G724" s="19" t="s">
        <v>24083</v>
      </c>
      <c r="H724" s="19">
        <v>-9</v>
      </c>
      <c r="I724" s="27" t="s">
        <v>23220</v>
      </c>
      <c r="J724" s="19" t="s">
        <v>23221</v>
      </c>
      <c r="K724" s="19" t="s">
        <v>17433</v>
      </c>
      <c r="L724" s="19" t="s">
        <v>17434</v>
      </c>
      <c r="M724" s="19" t="s">
        <v>23378</v>
      </c>
      <c r="N724" s="19"/>
      <c r="O724" s="19" t="s">
        <v>23140</v>
      </c>
    </row>
    <row r="725" spans="1:15" ht="12.75">
      <c r="A725" s="27" t="s">
        <v>24626</v>
      </c>
      <c r="B725" s="19" t="s">
        <v>23379</v>
      </c>
      <c r="C725" s="19"/>
      <c r="D725" s="19" t="s">
        <v>17440</v>
      </c>
      <c r="E725" s="85">
        <v>45320</v>
      </c>
      <c r="F725" s="19" t="s">
        <v>24371</v>
      </c>
      <c r="G725" s="19" t="s">
        <v>24372</v>
      </c>
      <c r="H725" s="19">
        <v>-51</v>
      </c>
      <c r="I725" s="27" t="s">
        <v>23200</v>
      </c>
      <c r="J725" s="19" t="s">
        <v>23201</v>
      </c>
      <c r="K725" s="19" t="s">
        <v>17438</v>
      </c>
      <c r="L725" s="19" t="s">
        <v>17439</v>
      </c>
      <c r="M725" s="19"/>
      <c r="N725" s="19"/>
      <c r="O725" s="19" t="s">
        <v>23140</v>
      </c>
    </row>
    <row r="726" spans="1:15" ht="12.75">
      <c r="A726" s="19" t="s">
        <v>24627</v>
      </c>
      <c r="B726" s="19" t="s">
        <v>23379</v>
      </c>
      <c r="C726" s="19"/>
      <c r="D726" s="19" t="s">
        <v>17440</v>
      </c>
      <c r="E726" s="85">
        <v>45320</v>
      </c>
      <c r="F726" s="19" t="s">
        <v>24371</v>
      </c>
      <c r="G726" s="19" t="s">
        <v>24372</v>
      </c>
      <c r="H726" s="19">
        <v>51</v>
      </c>
      <c r="I726" s="27" t="s">
        <v>23220</v>
      </c>
      <c r="J726" s="19" t="s">
        <v>23221</v>
      </c>
      <c r="K726" s="19" t="s">
        <v>17438</v>
      </c>
      <c r="L726" s="19" t="s">
        <v>17439</v>
      </c>
      <c r="M726" s="19"/>
      <c r="N726" s="19" t="s">
        <v>17447</v>
      </c>
      <c r="O726" s="19" t="s">
        <v>23140</v>
      </c>
    </row>
    <row r="727" spans="1:15" ht="12.75">
      <c r="A727" s="19" t="s">
        <v>24628</v>
      </c>
      <c r="B727" s="19" t="s">
        <v>23379</v>
      </c>
      <c r="C727" s="19"/>
      <c r="D727" s="19" t="s">
        <v>17440</v>
      </c>
      <c r="E727" s="85">
        <v>45320</v>
      </c>
      <c r="F727" s="19" t="s">
        <v>23838</v>
      </c>
      <c r="G727" s="19" t="s">
        <v>23839</v>
      </c>
      <c r="H727" s="19">
        <v>-6</v>
      </c>
      <c r="I727" s="27" t="s">
        <v>23200</v>
      </c>
      <c r="J727" s="19" t="s">
        <v>23201</v>
      </c>
      <c r="K727" s="19" t="s">
        <v>17438</v>
      </c>
      <c r="L727" s="19" t="s">
        <v>17439</v>
      </c>
      <c r="M727" s="19"/>
      <c r="N727" s="19"/>
      <c r="O727" s="19" t="s">
        <v>23140</v>
      </c>
    </row>
    <row r="728" spans="1:15" ht="12.75">
      <c r="A728" s="19" t="s">
        <v>24629</v>
      </c>
      <c r="B728" s="19" t="s">
        <v>23379</v>
      </c>
      <c r="C728" s="19"/>
      <c r="D728" s="19" t="s">
        <v>17440</v>
      </c>
      <c r="E728" s="85">
        <v>45320</v>
      </c>
      <c r="F728" s="19" t="s">
        <v>23838</v>
      </c>
      <c r="G728" s="19" t="s">
        <v>23839</v>
      </c>
      <c r="H728" s="19">
        <v>6</v>
      </c>
      <c r="I728" s="27" t="s">
        <v>23220</v>
      </c>
      <c r="J728" s="19" t="s">
        <v>23221</v>
      </c>
      <c r="K728" s="19" t="s">
        <v>17438</v>
      </c>
      <c r="L728" s="19" t="s">
        <v>17439</v>
      </c>
      <c r="M728" s="19"/>
      <c r="N728" s="19" t="s">
        <v>17447</v>
      </c>
      <c r="O728" s="19" t="s">
        <v>23140</v>
      </c>
    </row>
    <row r="729" spans="1:15" ht="12.75">
      <c r="A729" s="19" t="s">
        <v>24630</v>
      </c>
      <c r="B729" s="19" t="s">
        <v>23379</v>
      </c>
      <c r="C729" s="19"/>
      <c r="D729" s="19" t="s">
        <v>17440</v>
      </c>
      <c r="E729" s="85">
        <v>45320</v>
      </c>
      <c r="F729" s="19" t="s">
        <v>23841</v>
      </c>
      <c r="G729" s="19" t="s">
        <v>23842</v>
      </c>
      <c r="H729" s="19">
        <v>-2</v>
      </c>
      <c r="I729" s="27" t="s">
        <v>23200</v>
      </c>
      <c r="J729" s="19" t="s">
        <v>23201</v>
      </c>
      <c r="K729" s="19" t="s">
        <v>17438</v>
      </c>
      <c r="L729" s="19" t="s">
        <v>17439</v>
      </c>
      <c r="M729" s="19"/>
      <c r="N729" s="19"/>
      <c r="O729" s="19" t="s">
        <v>23140</v>
      </c>
    </row>
    <row r="730" spans="1:15" ht="12.75">
      <c r="A730" s="19" t="s">
        <v>24631</v>
      </c>
      <c r="B730" s="19" t="s">
        <v>23379</v>
      </c>
      <c r="C730" s="19"/>
      <c r="D730" s="19" t="s">
        <v>17440</v>
      </c>
      <c r="E730" s="85">
        <v>45320</v>
      </c>
      <c r="F730" s="19" t="s">
        <v>23841</v>
      </c>
      <c r="G730" s="19" t="s">
        <v>23842</v>
      </c>
      <c r="H730" s="19">
        <v>2</v>
      </c>
      <c r="I730" s="27" t="s">
        <v>23220</v>
      </c>
      <c r="J730" s="19" t="s">
        <v>23221</v>
      </c>
      <c r="K730" s="19" t="s">
        <v>17438</v>
      </c>
      <c r="L730" s="19" t="s">
        <v>17439</v>
      </c>
      <c r="M730" s="19"/>
      <c r="N730" s="19" t="s">
        <v>17447</v>
      </c>
      <c r="O730" s="19" t="s">
        <v>23140</v>
      </c>
    </row>
    <row r="731" spans="1:15" ht="12.75">
      <c r="A731" s="19" t="s">
        <v>24632</v>
      </c>
      <c r="B731" s="19" t="s">
        <v>23379</v>
      </c>
      <c r="C731" s="19"/>
      <c r="D731" s="19" t="s">
        <v>17440</v>
      </c>
      <c r="E731" s="85">
        <v>45320</v>
      </c>
      <c r="F731" s="19" t="s">
        <v>23935</v>
      </c>
      <c r="G731" s="19" t="s">
        <v>23936</v>
      </c>
      <c r="H731" s="19">
        <v>-10</v>
      </c>
      <c r="I731" s="27" t="s">
        <v>23200</v>
      </c>
      <c r="J731" s="19" t="s">
        <v>23201</v>
      </c>
      <c r="K731" s="19" t="s">
        <v>17438</v>
      </c>
      <c r="L731" s="19" t="s">
        <v>17439</v>
      </c>
      <c r="M731" s="19"/>
      <c r="N731" s="19"/>
      <c r="O731" s="19" t="s">
        <v>23140</v>
      </c>
    </row>
    <row r="732" spans="1:15" ht="12.75">
      <c r="A732" s="19" t="s">
        <v>24633</v>
      </c>
      <c r="B732" s="19" t="s">
        <v>23379</v>
      </c>
      <c r="C732" s="19"/>
      <c r="D732" s="19" t="s">
        <v>17440</v>
      </c>
      <c r="E732" s="85">
        <v>45320</v>
      </c>
      <c r="F732" s="19" t="s">
        <v>23935</v>
      </c>
      <c r="G732" s="19" t="s">
        <v>23936</v>
      </c>
      <c r="H732" s="19">
        <v>10</v>
      </c>
      <c r="I732" s="27" t="s">
        <v>23220</v>
      </c>
      <c r="J732" s="19" t="s">
        <v>23221</v>
      </c>
      <c r="K732" s="19" t="s">
        <v>17438</v>
      </c>
      <c r="L732" s="19" t="s">
        <v>17439</v>
      </c>
      <c r="M732" s="19"/>
      <c r="N732" s="19" t="s">
        <v>17447</v>
      </c>
      <c r="O732" s="19" t="s">
        <v>23140</v>
      </c>
    </row>
    <row r="733" spans="1:15" ht="12.75">
      <c r="A733" s="19" t="s">
        <v>24634</v>
      </c>
      <c r="B733" s="19" t="s">
        <v>23379</v>
      </c>
      <c r="C733" s="19"/>
      <c r="D733" s="19" t="s">
        <v>17440</v>
      </c>
      <c r="E733" s="85">
        <v>45320</v>
      </c>
      <c r="F733" s="19" t="s">
        <v>23955</v>
      </c>
      <c r="G733" s="19" t="s">
        <v>23966</v>
      </c>
      <c r="H733" s="19">
        <v>-10</v>
      </c>
      <c r="I733" s="27" t="s">
        <v>23200</v>
      </c>
      <c r="J733" s="19" t="s">
        <v>23201</v>
      </c>
      <c r="K733" s="19" t="s">
        <v>17438</v>
      </c>
      <c r="L733" s="19" t="s">
        <v>17439</v>
      </c>
      <c r="M733" s="19"/>
      <c r="N733" s="19"/>
      <c r="O733" s="19" t="s">
        <v>23140</v>
      </c>
    </row>
    <row r="734" spans="1:15" ht="12.75">
      <c r="A734" s="19" t="s">
        <v>24635</v>
      </c>
      <c r="B734" s="19" t="s">
        <v>23379</v>
      </c>
      <c r="C734" s="19"/>
      <c r="D734" s="19" t="s">
        <v>17440</v>
      </c>
      <c r="E734" s="85">
        <v>45320</v>
      </c>
      <c r="F734" s="19" t="s">
        <v>23955</v>
      </c>
      <c r="G734" s="19" t="s">
        <v>23966</v>
      </c>
      <c r="H734" s="19">
        <v>10</v>
      </c>
      <c r="I734" s="27" t="s">
        <v>23220</v>
      </c>
      <c r="J734" s="19" t="s">
        <v>23221</v>
      </c>
      <c r="K734" s="19" t="s">
        <v>17438</v>
      </c>
      <c r="L734" s="19" t="s">
        <v>17439</v>
      </c>
      <c r="M734" s="19"/>
      <c r="N734" s="19" t="s">
        <v>17447</v>
      </c>
      <c r="O734" s="19" t="s">
        <v>23140</v>
      </c>
    </row>
    <row r="735" spans="1:15" ht="12.75">
      <c r="A735" s="19" t="s">
        <v>24636</v>
      </c>
      <c r="B735" s="19" t="s">
        <v>23379</v>
      </c>
      <c r="C735" s="19"/>
      <c r="D735" s="19" t="s">
        <v>17440</v>
      </c>
      <c r="E735" s="85">
        <v>45320</v>
      </c>
      <c r="F735" s="19" t="s">
        <v>23961</v>
      </c>
      <c r="G735" s="19" t="s">
        <v>24083</v>
      </c>
      <c r="H735" s="19">
        <v>-10</v>
      </c>
      <c r="I735" s="27" t="s">
        <v>23200</v>
      </c>
      <c r="J735" s="19" t="s">
        <v>23201</v>
      </c>
      <c r="K735" s="19" t="s">
        <v>17438</v>
      </c>
      <c r="L735" s="19" t="s">
        <v>17439</v>
      </c>
      <c r="M735" s="19"/>
      <c r="N735" s="19"/>
      <c r="O735" s="19" t="s">
        <v>23140</v>
      </c>
    </row>
    <row r="736" spans="1:15" ht="12.75">
      <c r="A736" s="19" t="s">
        <v>24637</v>
      </c>
      <c r="B736" s="19" t="s">
        <v>23379</v>
      </c>
      <c r="C736" s="19"/>
      <c r="D736" s="19" t="s">
        <v>17440</v>
      </c>
      <c r="E736" s="85">
        <v>45320</v>
      </c>
      <c r="F736" s="19" t="s">
        <v>23961</v>
      </c>
      <c r="G736" s="19" t="s">
        <v>24083</v>
      </c>
      <c r="H736" s="19">
        <v>10</v>
      </c>
      <c r="I736" s="27" t="s">
        <v>23220</v>
      </c>
      <c r="J736" s="19" t="s">
        <v>23221</v>
      </c>
      <c r="K736" s="19" t="s">
        <v>17438</v>
      </c>
      <c r="L736" s="19" t="s">
        <v>17439</v>
      </c>
      <c r="M736" s="19"/>
      <c r="N736" s="19" t="s">
        <v>17447</v>
      </c>
      <c r="O736" s="19" t="s">
        <v>23140</v>
      </c>
    </row>
    <row r="737" spans="1:15" ht="12.75">
      <c r="A737" s="19" t="s">
        <v>24638</v>
      </c>
      <c r="B737" s="19" t="s">
        <v>23379</v>
      </c>
      <c r="C737" s="19"/>
      <c r="D737" s="19" t="s">
        <v>17440</v>
      </c>
      <c r="E737" s="85">
        <v>45320</v>
      </c>
      <c r="F737" s="19" t="s">
        <v>24359</v>
      </c>
      <c r="G737" s="19" t="s">
        <v>24639</v>
      </c>
      <c r="H737" s="19">
        <v>-10</v>
      </c>
      <c r="I737" s="27" t="s">
        <v>23200</v>
      </c>
      <c r="J737" s="19" t="s">
        <v>23201</v>
      </c>
      <c r="K737" s="19" t="s">
        <v>17438</v>
      </c>
      <c r="L737" s="19" t="s">
        <v>17439</v>
      </c>
      <c r="M737" s="19"/>
      <c r="N737" s="19"/>
      <c r="O737" s="19" t="s">
        <v>23140</v>
      </c>
    </row>
    <row r="738" spans="1:15" ht="12.75">
      <c r="A738" s="19" t="s">
        <v>24640</v>
      </c>
      <c r="B738" s="19" t="s">
        <v>23379</v>
      </c>
      <c r="C738" s="19"/>
      <c r="D738" s="19" t="s">
        <v>17440</v>
      </c>
      <c r="E738" s="85">
        <v>45320</v>
      </c>
      <c r="F738" s="19" t="s">
        <v>24359</v>
      </c>
      <c r="G738" s="19" t="s">
        <v>24639</v>
      </c>
      <c r="H738" s="19">
        <v>10</v>
      </c>
      <c r="I738" s="27" t="s">
        <v>23220</v>
      </c>
      <c r="J738" s="19" t="s">
        <v>23221</v>
      </c>
      <c r="K738" s="19" t="s">
        <v>17438</v>
      </c>
      <c r="L738" s="19" t="s">
        <v>17439</v>
      </c>
      <c r="M738" s="19"/>
      <c r="N738" s="19" t="s">
        <v>17447</v>
      </c>
      <c r="O738" s="19" t="s">
        <v>23140</v>
      </c>
    </row>
    <row r="739" spans="1:15" ht="12.75">
      <c r="A739" s="19"/>
      <c r="B739" s="19"/>
      <c r="C739" s="19"/>
      <c r="D739" s="19"/>
      <c r="E739" s="85"/>
      <c r="F739" s="19"/>
      <c r="G739" s="19"/>
      <c r="H739" s="19"/>
      <c r="I739" s="19"/>
      <c r="J739" s="19"/>
      <c r="K739" s="19"/>
      <c r="L739" s="19"/>
      <c r="M739" s="19"/>
      <c r="N739" s="19"/>
    </row>
    <row r="740" spans="1:15" ht="12.75">
      <c r="A740" s="19"/>
      <c r="B740" s="19"/>
      <c r="C740" s="19"/>
      <c r="D740" s="19"/>
      <c r="E740" s="85"/>
      <c r="F740" s="19"/>
      <c r="G740" s="19"/>
      <c r="H740" s="19"/>
      <c r="I740" s="19"/>
      <c r="J740" s="19"/>
      <c r="K740" s="19"/>
      <c r="L740" s="19"/>
      <c r="M740" s="19"/>
      <c r="N740" s="19"/>
    </row>
    <row r="741" spans="1:15" ht="12.75">
      <c r="A741" s="19" t="s">
        <v>24641</v>
      </c>
      <c r="B741" s="19" t="s">
        <v>23379</v>
      </c>
      <c r="C741" s="19"/>
      <c r="D741" s="19" t="s">
        <v>17440</v>
      </c>
      <c r="E741" s="85">
        <v>45320</v>
      </c>
      <c r="F741" s="19" t="s">
        <v>24368</v>
      </c>
      <c r="G741" s="19" t="s">
        <v>24369</v>
      </c>
      <c r="H741" s="19">
        <v>-30</v>
      </c>
      <c r="I741" s="27" t="s">
        <v>23200</v>
      </c>
      <c r="J741" s="19" t="s">
        <v>23201</v>
      </c>
      <c r="K741" s="19" t="s">
        <v>17438</v>
      </c>
      <c r="L741" s="19" t="s">
        <v>17439</v>
      </c>
      <c r="M741" s="19"/>
      <c r="N741" s="19"/>
      <c r="O741" s="19" t="s">
        <v>23140</v>
      </c>
    </row>
    <row r="742" spans="1:15" ht="12.75">
      <c r="A742" s="19" t="s">
        <v>24642</v>
      </c>
      <c r="B742" s="19" t="s">
        <v>23379</v>
      </c>
      <c r="C742" s="19"/>
      <c r="D742" s="19" t="s">
        <v>17440</v>
      </c>
      <c r="E742" s="85">
        <v>45320</v>
      </c>
      <c r="F742" s="19" t="s">
        <v>24368</v>
      </c>
      <c r="G742" s="19" t="s">
        <v>24369</v>
      </c>
      <c r="H742" s="19">
        <v>30</v>
      </c>
      <c r="I742" s="27" t="s">
        <v>23220</v>
      </c>
      <c r="J742" s="19" t="s">
        <v>23221</v>
      </c>
      <c r="K742" s="19" t="s">
        <v>17438</v>
      </c>
      <c r="L742" s="19" t="s">
        <v>17439</v>
      </c>
      <c r="M742" s="19"/>
      <c r="N742" s="19" t="s">
        <v>17447</v>
      </c>
      <c r="O742" s="19" t="s">
        <v>23140</v>
      </c>
    </row>
    <row r="743" spans="1:15" ht="12.75">
      <c r="A743" s="19" t="s">
        <v>24643</v>
      </c>
      <c r="B743" s="19" t="s">
        <v>23379</v>
      </c>
      <c r="C743" s="19"/>
      <c r="D743" s="19" t="s">
        <v>17440</v>
      </c>
      <c r="E743" s="85">
        <v>45320</v>
      </c>
      <c r="F743" s="19" t="s">
        <v>23868</v>
      </c>
      <c r="G743" s="19" t="s">
        <v>23869</v>
      </c>
      <c r="H743" s="19">
        <v>-200</v>
      </c>
      <c r="I743" s="27" t="s">
        <v>23200</v>
      </c>
      <c r="J743" s="19" t="s">
        <v>23201</v>
      </c>
      <c r="K743" s="19" t="s">
        <v>17438</v>
      </c>
      <c r="L743" s="19" t="s">
        <v>17439</v>
      </c>
      <c r="M743" s="19"/>
      <c r="N743" s="19"/>
      <c r="O743" s="19" t="s">
        <v>23140</v>
      </c>
    </row>
    <row r="744" spans="1:15" ht="12.75">
      <c r="A744" s="19" t="s">
        <v>24644</v>
      </c>
      <c r="B744" s="19" t="s">
        <v>23379</v>
      </c>
      <c r="C744" s="19"/>
      <c r="D744" s="19" t="s">
        <v>17440</v>
      </c>
      <c r="E744" s="85">
        <v>45320</v>
      </c>
      <c r="F744" s="19" t="s">
        <v>23868</v>
      </c>
      <c r="G744" s="19" t="s">
        <v>23869</v>
      </c>
      <c r="H744" s="19">
        <v>200</v>
      </c>
      <c r="I744" s="27" t="s">
        <v>23220</v>
      </c>
      <c r="J744" s="19" t="s">
        <v>23221</v>
      </c>
      <c r="K744" s="19" t="s">
        <v>17438</v>
      </c>
      <c r="L744" s="19" t="s">
        <v>17439</v>
      </c>
      <c r="M744" s="19"/>
      <c r="N744" s="19" t="s">
        <v>17447</v>
      </c>
      <c r="O744" s="19" t="s">
        <v>23140</v>
      </c>
    </row>
    <row r="745" spans="1:15" ht="12.75">
      <c r="A745" s="19" t="s">
        <v>24645</v>
      </c>
      <c r="B745" s="19" t="s">
        <v>23379</v>
      </c>
      <c r="C745" s="19"/>
      <c r="D745" s="19" t="s">
        <v>17440</v>
      </c>
      <c r="E745" s="85">
        <v>45320</v>
      </c>
      <c r="F745" s="19" t="s">
        <v>23865</v>
      </c>
      <c r="G745" s="19" t="s">
        <v>23866</v>
      </c>
      <c r="H745" s="19">
        <v>-80</v>
      </c>
      <c r="I745" s="27" t="s">
        <v>23200</v>
      </c>
      <c r="J745" s="19" t="s">
        <v>23201</v>
      </c>
      <c r="K745" s="19" t="s">
        <v>17438</v>
      </c>
      <c r="L745" s="19" t="s">
        <v>17439</v>
      </c>
      <c r="M745" s="19"/>
      <c r="N745" s="19"/>
      <c r="O745" s="19" t="s">
        <v>23140</v>
      </c>
    </row>
    <row r="746" spans="1:15" ht="12.75">
      <c r="A746" s="19" t="s">
        <v>24646</v>
      </c>
      <c r="B746" s="19" t="s">
        <v>23379</v>
      </c>
      <c r="C746" s="19"/>
      <c r="D746" s="19" t="s">
        <v>17440</v>
      </c>
      <c r="E746" s="85">
        <v>45320</v>
      </c>
      <c r="F746" s="19" t="s">
        <v>23865</v>
      </c>
      <c r="G746" s="19" t="s">
        <v>23866</v>
      </c>
      <c r="H746" s="19">
        <v>80</v>
      </c>
      <c r="I746" s="27" t="s">
        <v>23220</v>
      </c>
      <c r="J746" s="19" t="s">
        <v>23221</v>
      </c>
      <c r="K746" s="19" t="s">
        <v>17438</v>
      </c>
      <c r="L746" s="19" t="s">
        <v>17439</v>
      </c>
      <c r="M746" s="19"/>
      <c r="N746" s="19" t="s">
        <v>17447</v>
      </c>
      <c r="O746" s="19" t="s">
        <v>23140</v>
      </c>
    </row>
    <row r="747" spans="1:15" ht="12.75">
      <c r="A747" s="19" t="s">
        <v>24647</v>
      </c>
      <c r="B747" s="19" t="s">
        <v>23379</v>
      </c>
      <c r="C747" s="19"/>
      <c r="D747" s="19" t="s">
        <v>17440</v>
      </c>
      <c r="E747" s="85">
        <v>45320</v>
      </c>
      <c r="F747" s="19" t="s">
        <v>23877</v>
      </c>
      <c r="G747" s="19" t="s">
        <v>23878</v>
      </c>
      <c r="H747" s="19">
        <v>-100</v>
      </c>
      <c r="I747" s="27" t="s">
        <v>23200</v>
      </c>
      <c r="J747" s="19" t="s">
        <v>23201</v>
      </c>
      <c r="K747" s="19" t="s">
        <v>17438</v>
      </c>
      <c r="L747" s="19" t="s">
        <v>17439</v>
      </c>
      <c r="M747" s="19"/>
      <c r="N747" s="19"/>
      <c r="O747" s="19" t="s">
        <v>23140</v>
      </c>
    </row>
    <row r="748" spans="1:15" ht="12.75">
      <c r="A748" s="19" t="s">
        <v>24648</v>
      </c>
      <c r="B748" s="19" t="s">
        <v>23379</v>
      </c>
      <c r="C748" s="19"/>
      <c r="D748" s="19" t="s">
        <v>17440</v>
      </c>
      <c r="E748" s="85">
        <v>45320</v>
      </c>
      <c r="F748" s="19" t="s">
        <v>23877</v>
      </c>
      <c r="G748" s="19" t="s">
        <v>23878</v>
      </c>
      <c r="H748" s="19">
        <v>100</v>
      </c>
      <c r="I748" s="27" t="s">
        <v>23220</v>
      </c>
      <c r="J748" s="19" t="s">
        <v>23221</v>
      </c>
      <c r="K748" s="19" t="s">
        <v>17438</v>
      </c>
      <c r="L748" s="19" t="s">
        <v>17439</v>
      </c>
      <c r="M748" s="19"/>
      <c r="N748" s="19" t="s">
        <v>17447</v>
      </c>
      <c r="O748" s="19" t="s">
        <v>23140</v>
      </c>
    </row>
    <row r="749" spans="1:15" ht="12.75">
      <c r="A749" s="19" t="s">
        <v>24649</v>
      </c>
      <c r="B749" s="19" t="s">
        <v>23379</v>
      </c>
      <c r="C749" s="19"/>
      <c r="D749" s="19" t="s">
        <v>17440</v>
      </c>
      <c r="E749" s="85">
        <v>45320</v>
      </c>
      <c r="F749" s="19" t="s">
        <v>24074</v>
      </c>
      <c r="G749" s="19" t="s">
        <v>24075</v>
      </c>
      <c r="H749" s="19">
        <v>-1</v>
      </c>
      <c r="I749" s="27" t="s">
        <v>23200</v>
      </c>
      <c r="J749" s="19" t="s">
        <v>23201</v>
      </c>
      <c r="K749" s="19" t="s">
        <v>17438</v>
      </c>
      <c r="L749" s="19" t="s">
        <v>17439</v>
      </c>
      <c r="M749" s="19"/>
      <c r="N749" s="19"/>
      <c r="O749" s="19" t="s">
        <v>23140</v>
      </c>
    </row>
    <row r="750" spans="1:15" ht="12.75">
      <c r="A750" s="19" t="s">
        <v>24650</v>
      </c>
      <c r="B750" s="19" t="s">
        <v>23379</v>
      </c>
      <c r="C750" s="19"/>
      <c r="D750" s="19" t="s">
        <v>17440</v>
      </c>
      <c r="E750" s="85">
        <v>45320</v>
      </c>
      <c r="F750" s="19" t="s">
        <v>24074</v>
      </c>
      <c r="G750" s="19" t="s">
        <v>24075</v>
      </c>
      <c r="H750" s="19">
        <v>1</v>
      </c>
      <c r="I750" s="27" t="s">
        <v>23220</v>
      </c>
      <c r="J750" s="19" t="s">
        <v>23221</v>
      </c>
      <c r="K750" s="19" t="s">
        <v>17438</v>
      </c>
      <c r="L750" s="19" t="s">
        <v>17439</v>
      </c>
      <c r="M750" s="19"/>
      <c r="N750" s="19" t="s">
        <v>17447</v>
      </c>
      <c r="O750" s="19" t="s">
        <v>23140</v>
      </c>
    </row>
    <row r="751" spans="1:15" ht="12.75">
      <c r="A751" s="19" t="s">
        <v>24651</v>
      </c>
      <c r="B751" s="19" t="s">
        <v>23379</v>
      </c>
      <c r="C751" s="19"/>
      <c r="D751" s="19" t="s">
        <v>17440</v>
      </c>
      <c r="E751" s="85">
        <v>45320</v>
      </c>
      <c r="F751" s="19" t="s">
        <v>23883</v>
      </c>
      <c r="G751" s="19" t="s">
        <v>23884</v>
      </c>
      <c r="H751" s="19">
        <v>-10</v>
      </c>
      <c r="I751" s="27" t="s">
        <v>23200</v>
      </c>
      <c r="J751" s="19" t="s">
        <v>23201</v>
      </c>
      <c r="K751" s="19" t="s">
        <v>17438</v>
      </c>
      <c r="L751" s="19" t="s">
        <v>17439</v>
      </c>
      <c r="M751" s="19"/>
      <c r="N751" s="19"/>
      <c r="O751" s="19" t="s">
        <v>23140</v>
      </c>
    </row>
    <row r="752" spans="1:15" ht="12.75">
      <c r="A752" s="19" t="s">
        <v>24652</v>
      </c>
      <c r="B752" s="19" t="s">
        <v>23379</v>
      </c>
      <c r="C752" s="19"/>
      <c r="D752" s="19" t="s">
        <v>17440</v>
      </c>
      <c r="E752" s="85">
        <v>45320</v>
      </c>
      <c r="F752" s="19" t="s">
        <v>23883</v>
      </c>
      <c r="G752" s="19" t="s">
        <v>23884</v>
      </c>
      <c r="H752" s="19">
        <v>10</v>
      </c>
      <c r="I752" s="27" t="s">
        <v>23220</v>
      </c>
      <c r="J752" s="19" t="s">
        <v>23221</v>
      </c>
      <c r="K752" s="19" t="s">
        <v>17438</v>
      </c>
      <c r="L752" s="19" t="s">
        <v>17439</v>
      </c>
      <c r="M752" s="19"/>
      <c r="N752" s="19" t="s">
        <v>17447</v>
      </c>
      <c r="O752" s="19" t="s">
        <v>23140</v>
      </c>
    </row>
    <row r="753" spans="1:15" ht="12.75">
      <c r="A753" s="19" t="s">
        <v>24653</v>
      </c>
      <c r="B753" s="19" t="s">
        <v>23379</v>
      </c>
      <c r="C753" s="19"/>
      <c r="D753" s="19" t="s">
        <v>17440</v>
      </c>
      <c r="E753" s="85">
        <v>45320</v>
      </c>
      <c r="F753" s="19" t="s">
        <v>23880</v>
      </c>
      <c r="G753" s="19" t="s">
        <v>23881</v>
      </c>
      <c r="H753" s="19">
        <v>-3</v>
      </c>
      <c r="I753" s="27" t="s">
        <v>23200</v>
      </c>
      <c r="J753" s="19" t="s">
        <v>23201</v>
      </c>
      <c r="K753" s="19" t="s">
        <v>17438</v>
      </c>
      <c r="L753" s="19" t="s">
        <v>17439</v>
      </c>
      <c r="M753" s="19"/>
      <c r="N753" s="19"/>
      <c r="O753" s="19" t="s">
        <v>23140</v>
      </c>
    </row>
    <row r="754" spans="1:15" ht="12.75">
      <c r="A754" s="19" t="s">
        <v>24654</v>
      </c>
      <c r="B754" s="19" t="s">
        <v>23379</v>
      </c>
      <c r="C754" s="19"/>
      <c r="D754" s="19" t="s">
        <v>17440</v>
      </c>
      <c r="E754" s="85">
        <v>45320</v>
      </c>
      <c r="F754" s="19" t="s">
        <v>23880</v>
      </c>
      <c r="G754" s="19" t="s">
        <v>23881</v>
      </c>
      <c r="H754" s="19">
        <v>3</v>
      </c>
      <c r="I754" s="27" t="s">
        <v>23220</v>
      </c>
      <c r="J754" s="19" t="s">
        <v>23221</v>
      </c>
      <c r="K754" s="19" t="s">
        <v>17438</v>
      </c>
      <c r="L754" s="19" t="s">
        <v>17439</v>
      </c>
      <c r="M754" s="19"/>
      <c r="N754" s="19" t="s">
        <v>17447</v>
      </c>
      <c r="O754" s="19" t="s">
        <v>23140</v>
      </c>
    </row>
    <row r="755" spans="1:15" ht="12.75">
      <c r="A755" s="19" t="s">
        <v>24655</v>
      </c>
      <c r="B755" s="19" t="s">
        <v>23380</v>
      </c>
      <c r="C755" s="19"/>
      <c r="D755" s="19" t="s">
        <v>17440</v>
      </c>
      <c r="E755" s="85">
        <v>45321</v>
      </c>
      <c r="F755" s="19" t="s">
        <v>24371</v>
      </c>
      <c r="G755" s="19" t="s">
        <v>24372</v>
      </c>
      <c r="H755" s="19">
        <v>-35</v>
      </c>
      <c r="I755" s="27" t="s">
        <v>23200</v>
      </c>
      <c r="J755" s="19" t="s">
        <v>23201</v>
      </c>
      <c r="K755" s="19" t="s">
        <v>17438</v>
      </c>
      <c r="L755" s="19" t="s">
        <v>17439</v>
      </c>
      <c r="M755" s="19"/>
      <c r="N755" s="19"/>
      <c r="O755" s="19" t="s">
        <v>23140</v>
      </c>
    </row>
    <row r="756" spans="1:15" ht="12.75">
      <c r="A756" s="19" t="s">
        <v>24656</v>
      </c>
      <c r="B756" s="19" t="s">
        <v>23380</v>
      </c>
      <c r="C756" s="19"/>
      <c r="D756" s="19" t="s">
        <v>17440</v>
      </c>
      <c r="E756" s="85">
        <v>45321</v>
      </c>
      <c r="F756" s="19" t="s">
        <v>24371</v>
      </c>
      <c r="G756" s="19" t="s">
        <v>24372</v>
      </c>
      <c r="H756" s="19">
        <v>35</v>
      </c>
      <c r="I756" s="27" t="s">
        <v>23227</v>
      </c>
      <c r="J756" s="19" t="s">
        <v>23228</v>
      </c>
      <c r="K756" s="19" t="s">
        <v>17438</v>
      </c>
      <c r="L756" s="19" t="s">
        <v>17439</v>
      </c>
      <c r="M756" s="19"/>
      <c r="N756" s="19" t="s">
        <v>17447</v>
      </c>
      <c r="O756" s="19" t="s">
        <v>23140</v>
      </c>
    </row>
    <row r="757" spans="1:15" ht="12.75">
      <c r="A757" s="19" t="s">
        <v>24657</v>
      </c>
      <c r="B757" s="19" t="s">
        <v>23380</v>
      </c>
      <c r="C757" s="19"/>
      <c r="D757" s="19" t="s">
        <v>17440</v>
      </c>
      <c r="E757" s="85">
        <v>45321</v>
      </c>
      <c r="F757" s="19" t="s">
        <v>23838</v>
      </c>
      <c r="G757" s="19" t="s">
        <v>23839</v>
      </c>
      <c r="H757" s="19">
        <v>-8</v>
      </c>
      <c r="I757" s="27" t="s">
        <v>23200</v>
      </c>
      <c r="J757" s="19" t="s">
        <v>23201</v>
      </c>
      <c r="K757" s="19" t="s">
        <v>17438</v>
      </c>
      <c r="L757" s="19" t="s">
        <v>17439</v>
      </c>
      <c r="M757" s="19"/>
      <c r="N757" s="19"/>
      <c r="O757" s="19" t="s">
        <v>23140</v>
      </c>
    </row>
    <row r="758" spans="1:15" ht="12.75">
      <c r="A758" s="19" t="s">
        <v>24658</v>
      </c>
      <c r="B758" s="19" t="s">
        <v>23380</v>
      </c>
      <c r="C758" s="19"/>
      <c r="D758" s="19" t="s">
        <v>17440</v>
      </c>
      <c r="E758" s="85">
        <v>45321</v>
      </c>
      <c r="F758" s="19" t="s">
        <v>23838</v>
      </c>
      <c r="G758" s="19" t="s">
        <v>23839</v>
      </c>
      <c r="H758" s="19">
        <v>8</v>
      </c>
      <c r="I758" s="27" t="s">
        <v>23227</v>
      </c>
      <c r="J758" s="19" t="s">
        <v>23228</v>
      </c>
      <c r="K758" s="19" t="s">
        <v>17438</v>
      </c>
      <c r="L758" s="19" t="s">
        <v>17439</v>
      </c>
      <c r="M758" s="19"/>
      <c r="N758" s="19" t="s">
        <v>17447</v>
      </c>
      <c r="O758" s="19" t="s">
        <v>23140</v>
      </c>
    </row>
    <row r="759" spans="1:15" ht="12.75">
      <c r="A759" s="19" t="s">
        <v>24659</v>
      </c>
      <c r="B759" s="19" t="s">
        <v>23380</v>
      </c>
      <c r="C759" s="19"/>
      <c r="D759" s="19" t="s">
        <v>17440</v>
      </c>
      <c r="E759" s="85">
        <v>45321</v>
      </c>
      <c r="F759" s="19" t="s">
        <v>23841</v>
      </c>
      <c r="G759" s="19" t="s">
        <v>23842</v>
      </c>
      <c r="H759" s="19">
        <v>-1</v>
      </c>
      <c r="I759" s="27" t="s">
        <v>23200</v>
      </c>
      <c r="J759" s="19" t="s">
        <v>23201</v>
      </c>
      <c r="K759" s="19" t="s">
        <v>17438</v>
      </c>
      <c r="L759" s="19" t="s">
        <v>17439</v>
      </c>
      <c r="M759" s="19"/>
      <c r="N759" s="19"/>
      <c r="O759" s="19" t="s">
        <v>23140</v>
      </c>
    </row>
    <row r="760" spans="1:15" ht="12.75">
      <c r="A760" s="19" t="s">
        <v>24660</v>
      </c>
      <c r="B760" s="19" t="s">
        <v>23380</v>
      </c>
      <c r="C760" s="19"/>
      <c r="D760" s="19" t="s">
        <v>17440</v>
      </c>
      <c r="E760" s="85">
        <v>45321</v>
      </c>
      <c r="F760" s="19" t="s">
        <v>23841</v>
      </c>
      <c r="G760" s="19" t="s">
        <v>23842</v>
      </c>
      <c r="H760" s="19">
        <v>1</v>
      </c>
      <c r="I760" s="27" t="s">
        <v>23227</v>
      </c>
      <c r="J760" s="19" t="s">
        <v>23228</v>
      </c>
      <c r="K760" s="19" t="s">
        <v>17438</v>
      </c>
      <c r="L760" s="19" t="s">
        <v>17439</v>
      </c>
      <c r="M760" s="19"/>
      <c r="N760" s="19" t="s">
        <v>17447</v>
      </c>
      <c r="O760" s="19" t="s">
        <v>23140</v>
      </c>
    </row>
    <row r="761" spans="1:15" ht="12.75">
      <c r="A761" s="19" t="s">
        <v>24661</v>
      </c>
      <c r="B761" s="19" t="s">
        <v>23380</v>
      </c>
      <c r="C761" s="19"/>
      <c r="D761" s="19" t="s">
        <v>17440</v>
      </c>
      <c r="E761" s="85">
        <v>45321</v>
      </c>
      <c r="F761" s="19" t="s">
        <v>23844</v>
      </c>
      <c r="G761" s="19" t="s">
        <v>23845</v>
      </c>
      <c r="H761" s="19">
        <v>-1</v>
      </c>
      <c r="I761" s="27" t="s">
        <v>23200</v>
      </c>
      <c r="J761" s="19" t="s">
        <v>23201</v>
      </c>
      <c r="K761" s="19" t="s">
        <v>17438</v>
      </c>
      <c r="L761" s="19" t="s">
        <v>17439</v>
      </c>
      <c r="M761" s="19"/>
      <c r="N761" s="19"/>
      <c r="O761" s="19" t="s">
        <v>23140</v>
      </c>
    </row>
    <row r="762" spans="1:15" ht="12.75">
      <c r="A762" s="19" t="s">
        <v>24662</v>
      </c>
      <c r="B762" s="19" t="s">
        <v>23380</v>
      </c>
      <c r="C762" s="19"/>
      <c r="D762" s="19" t="s">
        <v>17440</v>
      </c>
      <c r="E762" s="85">
        <v>45321</v>
      </c>
      <c r="F762" s="19" t="s">
        <v>23844</v>
      </c>
      <c r="G762" s="19" t="s">
        <v>23845</v>
      </c>
      <c r="H762" s="19">
        <v>1</v>
      </c>
      <c r="I762" s="27" t="s">
        <v>23227</v>
      </c>
      <c r="J762" s="19" t="s">
        <v>23228</v>
      </c>
      <c r="K762" s="19" t="s">
        <v>17438</v>
      </c>
      <c r="L762" s="19" t="s">
        <v>17439</v>
      </c>
      <c r="M762" s="19"/>
      <c r="N762" s="19" t="s">
        <v>17447</v>
      </c>
      <c r="O762" s="19" t="s">
        <v>23140</v>
      </c>
    </row>
    <row r="763" spans="1:15" ht="12.75">
      <c r="A763" s="19" t="s">
        <v>24663</v>
      </c>
      <c r="B763" s="19" t="s">
        <v>23380</v>
      </c>
      <c r="C763" s="19"/>
      <c r="D763" s="19" t="s">
        <v>17440</v>
      </c>
      <c r="E763" s="85">
        <v>45321</v>
      </c>
      <c r="F763" s="19" t="s">
        <v>23935</v>
      </c>
      <c r="G763" s="19" t="s">
        <v>23936</v>
      </c>
      <c r="H763" s="19">
        <v>-9</v>
      </c>
      <c r="I763" s="27" t="s">
        <v>23200</v>
      </c>
      <c r="J763" s="19" t="s">
        <v>23201</v>
      </c>
      <c r="K763" s="19" t="s">
        <v>17438</v>
      </c>
      <c r="L763" s="19" t="s">
        <v>17439</v>
      </c>
      <c r="M763" s="19"/>
      <c r="N763" s="19"/>
      <c r="O763" s="19" t="s">
        <v>23140</v>
      </c>
    </row>
    <row r="764" spans="1:15" ht="12.75">
      <c r="A764" s="19" t="s">
        <v>24664</v>
      </c>
      <c r="B764" s="19" t="s">
        <v>23380</v>
      </c>
      <c r="C764" s="19"/>
      <c r="D764" s="19" t="s">
        <v>17440</v>
      </c>
      <c r="E764" s="85">
        <v>45321</v>
      </c>
      <c r="F764" s="19" t="s">
        <v>23935</v>
      </c>
      <c r="G764" s="19" t="s">
        <v>23936</v>
      </c>
      <c r="H764" s="19">
        <v>9</v>
      </c>
      <c r="I764" s="27" t="s">
        <v>23227</v>
      </c>
      <c r="J764" s="19" t="s">
        <v>23228</v>
      </c>
      <c r="K764" s="19" t="s">
        <v>17438</v>
      </c>
      <c r="L764" s="19" t="s">
        <v>17439</v>
      </c>
      <c r="M764" s="19"/>
      <c r="N764" s="19" t="s">
        <v>17447</v>
      </c>
      <c r="O764" s="19" t="s">
        <v>23140</v>
      </c>
    </row>
    <row r="765" spans="1:15" ht="12.75">
      <c r="A765" s="19" t="s">
        <v>24665</v>
      </c>
      <c r="B765" s="19" t="s">
        <v>23380</v>
      </c>
      <c r="C765" s="19"/>
      <c r="D765" s="19" t="s">
        <v>17440</v>
      </c>
      <c r="E765" s="85">
        <v>45321</v>
      </c>
      <c r="F765" s="19" t="s">
        <v>23955</v>
      </c>
      <c r="G765" s="19" t="s">
        <v>23966</v>
      </c>
      <c r="H765" s="19">
        <v>-6</v>
      </c>
      <c r="I765" s="27" t="s">
        <v>23200</v>
      </c>
      <c r="J765" s="19" t="s">
        <v>23201</v>
      </c>
      <c r="K765" s="19" t="s">
        <v>17438</v>
      </c>
      <c r="L765" s="19" t="s">
        <v>17439</v>
      </c>
      <c r="M765" s="19"/>
      <c r="N765" s="19"/>
      <c r="O765" s="19" t="s">
        <v>23140</v>
      </c>
    </row>
    <row r="766" spans="1:15" ht="12.75">
      <c r="A766" s="19" t="s">
        <v>24666</v>
      </c>
      <c r="B766" s="19" t="s">
        <v>23380</v>
      </c>
      <c r="C766" s="19"/>
      <c r="D766" s="19" t="s">
        <v>17440</v>
      </c>
      <c r="E766" s="85">
        <v>45321</v>
      </c>
      <c r="F766" s="19" t="s">
        <v>23955</v>
      </c>
      <c r="G766" s="19" t="s">
        <v>23966</v>
      </c>
      <c r="H766" s="19">
        <v>6</v>
      </c>
      <c r="I766" s="27" t="s">
        <v>23227</v>
      </c>
      <c r="J766" s="19" t="s">
        <v>23228</v>
      </c>
      <c r="K766" s="19" t="s">
        <v>17438</v>
      </c>
      <c r="L766" s="19" t="s">
        <v>17439</v>
      </c>
      <c r="M766" s="19"/>
      <c r="N766" s="19" t="s">
        <v>17447</v>
      </c>
      <c r="O766" s="19" t="s">
        <v>23140</v>
      </c>
    </row>
    <row r="767" spans="1:15" ht="12.75">
      <c r="A767" s="19" t="s">
        <v>24667</v>
      </c>
      <c r="B767" s="19" t="s">
        <v>23380</v>
      </c>
      <c r="C767" s="19"/>
      <c r="D767" s="19" t="s">
        <v>17440</v>
      </c>
      <c r="E767" s="85">
        <v>45321</v>
      </c>
      <c r="F767" s="19" t="s">
        <v>23961</v>
      </c>
      <c r="G767" s="19" t="s">
        <v>24083</v>
      </c>
      <c r="H767" s="19">
        <v>-3</v>
      </c>
      <c r="I767" s="27" t="s">
        <v>23200</v>
      </c>
      <c r="J767" s="19" t="s">
        <v>23201</v>
      </c>
      <c r="K767" s="19" t="s">
        <v>17438</v>
      </c>
      <c r="L767" s="19" t="s">
        <v>17439</v>
      </c>
      <c r="M767" s="19"/>
      <c r="N767" s="19"/>
      <c r="O767" s="19" t="s">
        <v>23140</v>
      </c>
    </row>
    <row r="768" spans="1:15" ht="12.75">
      <c r="A768" s="19" t="s">
        <v>24668</v>
      </c>
      <c r="B768" s="19" t="s">
        <v>23380</v>
      </c>
      <c r="C768" s="19"/>
      <c r="D768" s="19" t="s">
        <v>17440</v>
      </c>
      <c r="E768" s="85">
        <v>45321</v>
      </c>
      <c r="F768" s="19" t="s">
        <v>23961</v>
      </c>
      <c r="G768" s="19" t="s">
        <v>24083</v>
      </c>
      <c r="H768" s="19">
        <v>3</v>
      </c>
      <c r="I768" s="27" t="s">
        <v>23227</v>
      </c>
      <c r="J768" s="19" t="s">
        <v>23228</v>
      </c>
      <c r="K768" s="19" t="s">
        <v>17438</v>
      </c>
      <c r="L768" s="19" t="s">
        <v>17439</v>
      </c>
      <c r="M768" s="19"/>
      <c r="N768" s="19" t="s">
        <v>17447</v>
      </c>
      <c r="O768" s="19" t="s">
        <v>23140</v>
      </c>
    </row>
    <row r="769" spans="1:15" ht="12.75">
      <c r="A769" s="19" t="s">
        <v>24669</v>
      </c>
      <c r="B769" s="19" t="s">
        <v>23380</v>
      </c>
      <c r="C769" s="19"/>
      <c r="D769" s="19" t="s">
        <v>17440</v>
      </c>
      <c r="E769" s="85">
        <v>45321</v>
      </c>
      <c r="F769" s="19" t="s">
        <v>24359</v>
      </c>
      <c r="G769" s="19" t="s">
        <v>24639</v>
      </c>
      <c r="H769" s="19">
        <v>-10</v>
      </c>
      <c r="I769" s="27" t="s">
        <v>23200</v>
      </c>
      <c r="J769" s="19" t="s">
        <v>23201</v>
      </c>
      <c r="K769" s="19" t="s">
        <v>17438</v>
      </c>
      <c r="L769" s="19" t="s">
        <v>17439</v>
      </c>
      <c r="M769" s="19"/>
      <c r="N769" s="19"/>
      <c r="O769" s="19" t="s">
        <v>23140</v>
      </c>
    </row>
    <row r="770" spans="1:15" ht="12.75">
      <c r="A770" s="19" t="s">
        <v>24670</v>
      </c>
      <c r="B770" s="19" t="s">
        <v>23380</v>
      </c>
      <c r="C770" s="19"/>
      <c r="D770" s="19" t="s">
        <v>17440</v>
      </c>
      <c r="E770" s="85">
        <v>45321</v>
      </c>
      <c r="F770" s="19" t="s">
        <v>24359</v>
      </c>
      <c r="G770" s="19" t="s">
        <v>24639</v>
      </c>
      <c r="H770" s="19">
        <v>10</v>
      </c>
      <c r="I770" s="27" t="s">
        <v>23227</v>
      </c>
      <c r="J770" s="19" t="s">
        <v>23228</v>
      </c>
      <c r="K770" s="19" t="s">
        <v>17438</v>
      </c>
      <c r="L770" s="19" t="s">
        <v>17439</v>
      </c>
      <c r="M770" s="19"/>
      <c r="N770" s="19" t="s">
        <v>17447</v>
      </c>
      <c r="O770" s="19" t="s">
        <v>23140</v>
      </c>
    </row>
    <row r="771" spans="1:15" ht="12.75">
      <c r="A771" s="19"/>
      <c r="B771" s="19"/>
      <c r="C771" s="19"/>
      <c r="D771" s="19"/>
      <c r="E771" s="85"/>
      <c r="F771" s="19"/>
      <c r="G771" s="19"/>
      <c r="H771" s="19"/>
      <c r="I771" s="19"/>
      <c r="J771" s="19"/>
      <c r="K771" s="19"/>
      <c r="L771" s="19"/>
      <c r="M771" s="19"/>
      <c r="N771" s="19"/>
    </row>
    <row r="772" spans="1:15" ht="12.75">
      <c r="A772" s="19"/>
      <c r="B772" s="19"/>
      <c r="C772" s="19"/>
      <c r="D772" s="19"/>
      <c r="E772" s="85"/>
      <c r="F772" s="19"/>
      <c r="G772" s="19"/>
      <c r="H772" s="19"/>
      <c r="I772" s="19"/>
      <c r="J772" s="19"/>
      <c r="K772" s="19"/>
      <c r="L772" s="19"/>
      <c r="M772" s="19"/>
      <c r="N772" s="19"/>
    </row>
    <row r="773" spans="1:15" ht="12.75">
      <c r="A773" s="19" t="s">
        <v>24671</v>
      </c>
      <c r="B773" s="19" t="s">
        <v>23380</v>
      </c>
      <c r="C773" s="19"/>
      <c r="D773" s="19" t="s">
        <v>17440</v>
      </c>
      <c r="E773" s="85">
        <v>45321</v>
      </c>
      <c r="F773" s="19" t="s">
        <v>24368</v>
      </c>
      <c r="G773" s="19" t="s">
        <v>24369</v>
      </c>
      <c r="H773" s="19">
        <v>-30</v>
      </c>
      <c r="I773" s="27" t="s">
        <v>23200</v>
      </c>
      <c r="J773" s="19" t="s">
        <v>23201</v>
      </c>
      <c r="K773" s="19" t="s">
        <v>17438</v>
      </c>
      <c r="L773" s="19" t="s">
        <v>17439</v>
      </c>
      <c r="M773" s="19"/>
      <c r="N773" s="19"/>
      <c r="O773" s="19" t="s">
        <v>23140</v>
      </c>
    </row>
    <row r="774" spans="1:15" ht="12.75">
      <c r="A774" s="19" t="s">
        <v>24672</v>
      </c>
      <c r="B774" s="19" t="s">
        <v>23380</v>
      </c>
      <c r="C774" s="19"/>
      <c r="D774" s="19" t="s">
        <v>17440</v>
      </c>
      <c r="E774" s="85">
        <v>45321</v>
      </c>
      <c r="F774" s="19" t="s">
        <v>24368</v>
      </c>
      <c r="G774" s="19" t="s">
        <v>24369</v>
      </c>
      <c r="H774" s="19">
        <v>30</v>
      </c>
      <c r="I774" s="27" t="s">
        <v>23227</v>
      </c>
      <c r="J774" s="19" t="s">
        <v>23228</v>
      </c>
      <c r="K774" s="19" t="s">
        <v>17438</v>
      </c>
      <c r="L774" s="19" t="s">
        <v>17439</v>
      </c>
      <c r="M774" s="19"/>
      <c r="N774" s="19" t="s">
        <v>17447</v>
      </c>
      <c r="O774" s="19" t="s">
        <v>23140</v>
      </c>
    </row>
    <row r="775" spans="1:15" ht="12.75">
      <c r="A775" s="19" t="s">
        <v>24673</v>
      </c>
      <c r="B775" s="19" t="s">
        <v>23380</v>
      </c>
      <c r="C775" s="19"/>
      <c r="D775" s="19" t="s">
        <v>17440</v>
      </c>
      <c r="E775" s="85">
        <v>45321</v>
      </c>
      <c r="F775" s="19" t="s">
        <v>23865</v>
      </c>
      <c r="G775" s="19" t="s">
        <v>23866</v>
      </c>
      <c r="H775" s="19">
        <v>-68</v>
      </c>
      <c r="I775" s="27" t="s">
        <v>23200</v>
      </c>
      <c r="J775" s="19" t="s">
        <v>23201</v>
      </c>
      <c r="K775" s="19" t="s">
        <v>17438</v>
      </c>
      <c r="L775" s="19" t="s">
        <v>17439</v>
      </c>
      <c r="M775" s="19"/>
      <c r="N775" s="19"/>
      <c r="O775" s="19" t="s">
        <v>23140</v>
      </c>
    </row>
    <row r="776" spans="1:15" ht="12.75">
      <c r="A776" s="19" t="s">
        <v>24674</v>
      </c>
      <c r="B776" s="19" t="s">
        <v>23380</v>
      </c>
      <c r="C776" s="19"/>
      <c r="D776" s="19" t="s">
        <v>17440</v>
      </c>
      <c r="E776" s="85">
        <v>45321</v>
      </c>
      <c r="F776" s="19" t="s">
        <v>23865</v>
      </c>
      <c r="G776" s="19" t="s">
        <v>23866</v>
      </c>
      <c r="H776" s="19">
        <v>68</v>
      </c>
      <c r="I776" s="27" t="s">
        <v>23227</v>
      </c>
      <c r="J776" s="19" t="s">
        <v>23228</v>
      </c>
      <c r="K776" s="19" t="s">
        <v>17438</v>
      </c>
      <c r="L776" s="19" t="s">
        <v>17439</v>
      </c>
      <c r="M776" s="19"/>
      <c r="N776" s="19" t="s">
        <v>17447</v>
      </c>
      <c r="O776" s="19" t="s">
        <v>23140</v>
      </c>
    </row>
    <row r="777" spans="1:15" ht="12.75">
      <c r="A777" s="19" t="s">
        <v>24675</v>
      </c>
      <c r="B777" s="19" t="s">
        <v>23380</v>
      </c>
      <c r="C777" s="19"/>
      <c r="D777" s="19" t="s">
        <v>17440</v>
      </c>
      <c r="E777" s="85">
        <v>45321</v>
      </c>
      <c r="F777" s="19" t="s">
        <v>23868</v>
      </c>
      <c r="G777" s="19" t="s">
        <v>23869</v>
      </c>
      <c r="H777" s="19">
        <v>-400</v>
      </c>
      <c r="I777" s="27" t="s">
        <v>23200</v>
      </c>
      <c r="J777" s="19" t="s">
        <v>23201</v>
      </c>
      <c r="K777" s="19" t="s">
        <v>17438</v>
      </c>
      <c r="L777" s="19" t="s">
        <v>17439</v>
      </c>
      <c r="M777" s="19"/>
      <c r="N777" s="19"/>
      <c r="O777" s="19" t="s">
        <v>23140</v>
      </c>
    </row>
    <row r="778" spans="1:15" ht="12.75">
      <c r="A778" s="19" t="s">
        <v>24676</v>
      </c>
      <c r="B778" s="19" t="s">
        <v>23380</v>
      </c>
      <c r="C778" s="19"/>
      <c r="D778" s="19" t="s">
        <v>17440</v>
      </c>
      <c r="E778" s="85">
        <v>45321</v>
      </c>
      <c r="F778" s="19" t="s">
        <v>23868</v>
      </c>
      <c r="G778" s="19" t="s">
        <v>23869</v>
      </c>
      <c r="H778" s="19">
        <v>400</v>
      </c>
      <c r="I778" s="27" t="s">
        <v>23227</v>
      </c>
      <c r="J778" s="19" t="s">
        <v>23228</v>
      </c>
      <c r="K778" s="19" t="s">
        <v>17438</v>
      </c>
      <c r="L778" s="19" t="s">
        <v>17439</v>
      </c>
      <c r="M778" s="19"/>
      <c r="N778" s="19" t="s">
        <v>17447</v>
      </c>
      <c r="O778" s="19" t="s">
        <v>23140</v>
      </c>
    </row>
    <row r="779" spans="1:15" ht="12.75">
      <c r="A779" s="19" t="s">
        <v>24677</v>
      </c>
      <c r="B779" s="19" t="s">
        <v>23380</v>
      </c>
      <c r="C779" s="19"/>
      <c r="D779" s="19" t="s">
        <v>17440</v>
      </c>
      <c r="E779" s="85">
        <v>45321</v>
      </c>
      <c r="F779" s="19" t="s">
        <v>23932</v>
      </c>
      <c r="G779" s="19" t="s">
        <v>23933</v>
      </c>
      <c r="H779" s="19">
        <v>-510</v>
      </c>
      <c r="I779" s="27" t="s">
        <v>23200</v>
      </c>
      <c r="J779" s="19" t="s">
        <v>23201</v>
      </c>
      <c r="K779" s="19" t="s">
        <v>17438</v>
      </c>
      <c r="L779" s="19" t="s">
        <v>17439</v>
      </c>
      <c r="M779" s="19"/>
      <c r="N779" s="19"/>
      <c r="O779" s="19" t="s">
        <v>23140</v>
      </c>
    </row>
    <row r="780" spans="1:15" ht="12.75">
      <c r="A780" s="19" t="s">
        <v>24678</v>
      </c>
      <c r="B780" s="19" t="s">
        <v>23380</v>
      </c>
      <c r="C780" s="19"/>
      <c r="D780" s="19" t="s">
        <v>17440</v>
      </c>
      <c r="E780" s="85">
        <v>45321</v>
      </c>
      <c r="F780" s="19" t="s">
        <v>23932</v>
      </c>
      <c r="G780" s="19" t="s">
        <v>23933</v>
      </c>
      <c r="H780" s="19">
        <v>510</v>
      </c>
      <c r="I780" s="27" t="s">
        <v>23227</v>
      </c>
      <c r="J780" s="19" t="s">
        <v>23228</v>
      </c>
      <c r="K780" s="19" t="s">
        <v>17438</v>
      </c>
      <c r="L780" s="19" t="s">
        <v>17439</v>
      </c>
      <c r="M780" s="19"/>
      <c r="N780" s="19" t="s">
        <v>17447</v>
      </c>
      <c r="O780" s="19" t="s">
        <v>23140</v>
      </c>
    </row>
    <row r="781" spans="1:15" ht="12.75">
      <c r="A781" s="19" t="s">
        <v>24679</v>
      </c>
      <c r="B781" s="19" t="s">
        <v>23380</v>
      </c>
      <c r="C781" s="19"/>
      <c r="D781" s="19" t="s">
        <v>17440</v>
      </c>
      <c r="E781" s="85">
        <v>45321</v>
      </c>
      <c r="F781" s="19" t="s">
        <v>23926</v>
      </c>
      <c r="G781" s="19" t="s">
        <v>23927</v>
      </c>
      <c r="H781" s="19">
        <v>-30</v>
      </c>
      <c r="I781" s="27" t="s">
        <v>23200</v>
      </c>
      <c r="J781" s="19" t="s">
        <v>23201</v>
      </c>
      <c r="K781" s="19" t="s">
        <v>17438</v>
      </c>
      <c r="L781" s="19" t="s">
        <v>17439</v>
      </c>
      <c r="M781" s="19"/>
      <c r="N781" s="19"/>
      <c r="O781" s="19" t="s">
        <v>23140</v>
      </c>
    </row>
    <row r="782" spans="1:15" ht="12.75">
      <c r="A782" s="19" t="s">
        <v>24680</v>
      </c>
      <c r="B782" s="19" t="s">
        <v>23380</v>
      </c>
      <c r="C782" s="19"/>
      <c r="D782" s="19" t="s">
        <v>17440</v>
      </c>
      <c r="E782" s="85">
        <v>45321</v>
      </c>
      <c r="F782" s="19" t="s">
        <v>23926</v>
      </c>
      <c r="G782" s="19" t="s">
        <v>23927</v>
      </c>
      <c r="H782" s="19">
        <v>30</v>
      </c>
      <c r="I782" s="27" t="s">
        <v>23227</v>
      </c>
      <c r="J782" s="19" t="s">
        <v>23228</v>
      </c>
      <c r="K782" s="19" t="s">
        <v>17438</v>
      </c>
      <c r="L782" s="19" t="s">
        <v>17439</v>
      </c>
      <c r="M782" s="19"/>
      <c r="N782" s="19" t="s">
        <v>17447</v>
      </c>
      <c r="O782" s="19" t="s">
        <v>23140</v>
      </c>
    </row>
    <row r="783" spans="1:15" ht="12.75">
      <c r="A783" s="19" t="s">
        <v>24681</v>
      </c>
      <c r="B783" s="19" t="s">
        <v>23380</v>
      </c>
      <c r="C783" s="19"/>
      <c r="D783" s="19" t="s">
        <v>17440</v>
      </c>
      <c r="E783" s="85">
        <v>45321</v>
      </c>
      <c r="F783" s="19" t="s">
        <v>23958</v>
      </c>
      <c r="G783" s="19" t="s">
        <v>23959</v>
      </c>
      <c r="H783" s="19">
        <v>-200</v>
      </c>
      <c r="I783" s="27" t="s">
        <v>23200</v>
      </c>
      <c r="J783" s="19" t="s">
        <v>23201</v>
      </c>
      <c r="K783" s="19" t="s">
        <v>17438</v>
      </c>
      <c r="L783" s="19" t="s">
        <v>17439</v>
      </c>
      <c r="M783" s="19"/>
      <c r="N783" s="19"/>
      <c r="O783" s="19" t="s">
        <v>23140</v>
      </c>
    </row>
    <row r="784" spans="1:15" ht="12.75">
      <c r="A784" s="19" t="s">
        <v>24682</v>
      </c>
      <c r="B784" s="19" t="s">
        <v>23380</v>
      </c>
      <c r="C784" s="19"/>
      <c r="D784" s="19" t="s">
        <v>17440</v>
      </c>
      <c r="E784" s="85">
        <v>45321</v>
      </c>
      <c r="F784" s="19" t="s">
        <v>23958</v>
      </c>
      <c r="G784" s="19" t="s">
        <v>23959</v>
      </c>
      <c r="H784" s="19">
        <v>200</v>
      </c>
      <c r="I784" s="27" t="s">
        <v>23227</v>
      </c>
      <c r="J784" s="19" t="s">
        <v>23228</v>
      </c>
      <c r="K784" s="19" t="s">
        <v>17438</v>
      </c>
      <c r="L784" s="19" t="s">
        <v>17439</v>
      </c>
      <c r="M784" s="19"/>
      <c r="N784" s="19" t="s">
        <v>17447</v>
      </c>
      <c r="O784" s="19" t="s">
        <v>23140</v>
      </c>
    </row>
    <row r="785" spans="1:15" ht="12.75">
      <c r="A785" s="19" t="s">
        <v>24683</v>
      </c>
      <c r="B785" s="19" t="s">
        <v>23380</v>
      </c>
      <c r="C785" s="19"/>
      <c r="D785" s="19" t="s">
        <v>17440</v>
      </c>
      <c r="E785" s="85">
        <v>45321</v>
      </c>
      <c r="F785" s="19" t="s">
        <v>23859</v>
      </c>
      <c r="G785" s="19" t="s">
        <v>23860</v>
      </c>
      <c r="H785" s="19">
        <v>-50</v>
      </c>
      <c r="I785" s="27" t="s">
        <v>23200</v>
      </c>
      <c r="J785" s="19" t="s">
        <v>23201</v>
      </c>
      <c r="K785" s="19" t="s">
        <v>17438</v>
      </c>
      <c r="L785" s="19" t="s">
        <v>17439</v>
      </c>
      <c r="M785" s="19"/>
      <c r="N785" s="19"/>
      <c r="O785" s="19" t="s">
        <v>23140</v>
      </c>
    </row>
    <row r="786" spans="1:15" ht="12.75">
      <c r="A786" s="19" t="s">
        <v>24684</v>
      </c>
      <c r="B786" s="19" t="s">
        <v>23380</v>
      </c>
      <c r="C786" s="19"/>
      <c r="D786" s="19" t="s">
        <v>17440</v>
      </c>
      <c r="E786" s="85">
        <v>45321</v>
      </c>
      <c r="F786" s="19" t="s">
        <v>23859</v>
      </c>
      <c r="G786" s="19" t="s">
        <v>23860</v>
      </c>
      <c r="H786" s="19">
        <v>50</v>
      </c>
      <c r="I786" s="27" t="s">
        <v>23227</v>
      </c>
      <c r="J786" s="19" t="s">
        <v>23228</v>
      </c>
      <c r="K786" s="19" t="s">
        <v>17438</v>
      </c>
      <c r="L786" s="19" t="s">
        <v>17439</v>
      </c>
      <c r="M786" s="19"/>
      <c r="N786" s="19" t="s">
        <v>17447</v>
      </c>
      <c r="O786" s="19" t="s">
        <v>23140</v>
      </c>
    </row>
    <row r="787" spans="1:15" ht="12.75">
      <c r="A787" s="27" t="s">
        <v>24685</v>
      </c>
      <c r="B787" s="19" t="s">
        <v>23380</v>
      </c>
      <c r="C787" s="19"/>
      <c r="D787" s="19" t="s">
        <v>17440</v>
      </c>
      <c r="E787" s="85">
        <v>45321</v>
      </c>
      <c r="F787" s="19" t="s">
        <v>23886</v>
      </c>
      <c r="G787" s="19" t="s">
        <v>23887</v>
      </c>
      <c r="H787" s="19">
        <v>-19</v>
      </c>
      <c r="I787" s="27" t="s">
        <v>23200</v>
      </c>
      <c r="J787" s="19" t="s">
        <v>23201</v>
      </c>
      <c r="K787" s="19" t="s">
        <v>17438</v>
      </c>
      <c r="L787" s="19" t="s">
        <v>17439</v>
      </c>
      <c r="M787" s="19"/>
      <c r="N787" s="19"/>
      <c r="O787" s="19" t="s">
        <v>23140</v>
      </c>
    </row>
    <row r="788" spans="1:15" ht="12.75">
      <c r="A788" s="19" t="s">
        <v>24686</v>
      </c>
      <c r="B788" s="19" t="s">
        <v>23380</v>
      </c>
      <c r="C788" s="19"/>
      <c r="D788" s="19" t="s">
        <v>17440</v>
      </c>
      <c r="E788" s="85">
        <v>45321</v>
      </c>
      <c r="F788" s="19" t="s">
        <v>23886</v>
      </c>
      <c r="G788" s="19" t="s">
        <v>23887</v>
      </c>
      <c r="H788" s="19">
        <v>19</v>
      </c>
      <c r="I788" s="27" t="s">
        <v>23227</v>
      </c>
      <c r="J788" s="19" t="s">
        <v>23228</v>
      </c>
      <c r="K788" s="19" t="s">
        <v>17438</v>
      </c>
      <c r="L788" s="19" t="s">
        <v>17439</v>
      </c>
      <c r="M788" s="19"/>
      <c r="N788" s="19" t="s">
        <v>17447</v>
      </c>
      <c r="O788" s="19" t="s">
        <v>23140</v>
      </c>
    </row>
    <row r="789" spans="1:15" ht="12.75">
      <c r="A789" s="19" t="s">
        <v>24687</v>
      </c>
      <c r="B789" s="19" t="s">
        <v>23380</v>
      </c>
      <c r="C789" s="19"/>
      <c r="D789" s="19" t="s">
        <v>17440</v>
      </c>
      <c r="E789" s="85">
        <v>45321</v>
      </c>
      <c r="F789" s="19" t="s">
        <v>23871</v>
      </c>
      <c r="G789" s="19" t="s">
        <v>23872</v>
      </c>
      <c r="H789" s="19">
        <v>-4</v>
      </c>
      <c r="I789" s="27" t="s">
        <v>23200</v>
      </c>
      <c r="J789" s="19" t="s">
        <v>23201</v>
      </c>
      <c r="K789" s="19" t="s">
        <v>17438</v>
      </c>
      <c r="L789" s="19" t="s">
        <v>17439</v>
      </c>
      <c r="M789" s="19"/>
      <c r="N789" s="19"/>
      <c r="O789" s="19" t="s">
        <v>23140</v>
      </c>
    </row>
    <row r="790" spans="1:15" ht="12.75">
      <c r="A790" s="19" t="s">
        <v>24688</v>
      </c>
      <c r="B790" s="19" t="s">
        <v>23380</v>
      </c>
      <c r="C790" s="19"/>
      <c r="D790" s="19" t="s">
        <v>17440</v>
      </c>
      <c r="E790" s="85">
        <v>45321</v>
      </c>
      <c r="F790" s="19" t="s">
        <v>23871</v>
      </c>
      <c r="G790" s="19" t="s">
        <v>23872</v>
      </c>
      <c r="H790" s="19">
        <v>4</v>
      </c>
      <c r="I790" s="27" t="s">
        <v>23227</v>
      </c>
      <c r="J790" s="19" t="s">
        <v>23228</v>
      </c>
      <c r="K790" s="19" t="s">
        <v>17438</v>
      </c>
      <c r="L790" s="19" t="s">
        <v>17439</v>
      </c>
      <c r="M790" s="19"/>
      <c r="N790" s="19" t="s">
        <v>17447</v>
      </c>
      <c r="O790" s="19" t="s">
        <v>23140</v>
      </c>
    </row>
    <row r="791" spans="1:15" ht="12.75">
      <c r="A791" s="19" t="s">
        <v>24689</v>
      </c>
      <c r="B791" s="19" t="s">
        <v>23380</v>
      </c>
      <c r="C791" s="19"/>
      <c r="D791" s="19" t="s">
        <v>17440</v>
      </c>
      <c r="E791" s="85">
        <v>45321</v>
      </c>
      <c r="F791" s="19" t="s">
        <v>23847</v>
      </c>
      <c r="G791" s="19" t="s">
        <v>23848</v>
      </c>
      <c r="H791" s="19">
        <v>-1</v>
      </c>
      <c r="I791" s="27" t="s">
        <v>23200</v>
      </c>
      <c r="J791" s="19" t="s">
        <v>23201</v>
      </c>
      <c r="K791" s="19" t="s">
        <v>17438</v>
      </c>
      <c r="L791" s="19" t="s">
        <v>17439</v>
      </c>
      <c r="M791" s="19"/>
      <c r="N791" s="19"/>
      <c r="O791" s="19" t="s">
        <v>23140</v>
      </c>
    </row>
    <row r="792" spans="1:15" ht="12.75">
      <c r="A792" s="19" t="s">
        <v>24690</v>
      </c>
      <c r="B792" s="19" t="s">
        <v>23380</v>
      </c>
      <c r="C792" s="19"/>
      <c r="D792" s="19" t="s">
        <v>17440</v>
      </c>
      <c r="E792" s="85">
        <v>45321</v>
      </c>
      <c r="F792" s="19" t="s">
        <v>23847</v>
      </c>
      <c r="G792" s="19" t="s">
        <v>23848</v>
      </c>
      <c r="H792" s="19">
        <v>1</v>
      </c>
      <c r="I792" s="27" t="s">
        <v>23227</v>
      </c>
      <c r="J792" s="19" t="s">
        <v>23228</v>
      </c>
      <c r="K792" s="19" t="s">
        <v>17438</v>
      </c>
      <c r="L792" s="19" t="s">
        <v>17439</v>
      </c>
      <c r="M792" s="19"/>
      <c r="N792" s="19" t="s">
        <v>17447</v>
      </c>
      <c r="O792" s="19" t="s">
        <v>23140</v>
      </c>
    </row>
    <row r="793" spans="1:15" ht="12.75">
      <c r="A793" s="19" t="s">
        <v>24691</v>
      </c>
      <c r="B793" s="19" t="s">
        <v>23375</v>
      </c>
      <c r="C793" s="19" t="s">
        <v>23199</v>
      </c>
      <c r="D793" s="19" t="s">
        <v>17428</v>
      </c>
      <c r="E793" s="85">
        <v>45320</v>
      </c>
      <c r="F793" s="19" t="s">
        <v>24692</v>
      </c>
      <c r="G793" s="19" t="s">
        <v>24693</v>
      </c>
      <c r="H793" s="19">
        <v>1</v>
      </c>
      <c r="I793" s="27" t="s">
        <v>23200</v>
      </c>
      <c r="J793" s="19" t="s">
        <v>23201</v>
      </c>
      <c r="K793" s="19" t="s">
        <v>17426</v>
      </c>
      <c r="L793" s="19" t="s">
        <v>17427</v>
      </c>
      <c r="M793" s="19" t="s">
        <v>23376</v>
      </c>
      <c r="N793" s="19"/>
      <c r="O793" s="19" t="s">
        <v>23140</v>
      </c>
    </row>
    <row r="794" spans="1:15" ht="12.75">
      <c r="A794" s="19" t="s">
        <v>24694</v>
      </c>
      <c r="B794" s="19" t="s">
        <v>23381</v>
      </c>
      <c r="C794" s="19" t="s">
        <v>23199</v>
      </c>
      <c r="D794" s="19" t="s">
        <v>17435</v>
      </c>
      <c r="E794" s="85">
        <v>45321</v>
      </c>
      <c r="F794" s="19" t="s">
        <v>23886</v>
      </c>
      <c r="G794" s="19" t="s">
        <v>23887</v>
      </c>
      <c r="H794" s="19">
        <v>-14</v>
      </c>
      <c r="I794" s="27" t="s">
        <v>23227</v>
      </c>
      <c r="J794" s="19" t="s">
        <v>23228</v>
      </c>
      <c r="K794" s="19" t="s">
        <v>17433</v>
      </c>
      <c r="L794" s="19" t="s">
        <v>17434</v>
      </c>
      <c r="M794" s="19" t="s">
        <v>23356</v>
      </c>
      <c r="N794" s="19"/>
      <c r="O794" s="19" t="s">
        <v>23140</v>
      </c>
    </row>
    <row r="795" spans="1:15" ht="12.75">
      <c r="A795" s="19"/>
      <c r="B795" s="19"/>
      <c r="C795" s="19"/>
      <c r="D795" s="19"/>
      <c r="E795" s="85"/>
      <c r="F795" s="19"/>
      <c r="G795" s="19"/>
      <c r="H795" s="19"/>
      <c r="I795" s="19"/>
      <c r="J795" s="19"/>
      <c r="K795" s="19"/>
      <c r="L795" s="19"/>
      <c r="M795" s="19"/>
      <c r="N795" s="19"/>
    </row>
    <row r="796" spans="1:15" ht="12.75">
      <c r="A796" s="19" t="s">
        <v>24695</v>
      </c>
      <c r="B796" s="19" t="s">
        <v>23381</v>
      </c>
      <c r="C796" s="19" t="s">
        <v>23199</v>
      </c>
      <c r="D796" s="19" t="s">
        <v>17435</v>
      </c>
      <c r="E796" s="85">
        <v>45321</v>
      </c>
      <c r="F796" s="19" t="s">
        <v>23877</v>
      </c>
      <c r="G796" s="19" t="s">
        <v>23878</v>
      </c>
      <c r="H796" s="19">
        <v>-70</v>
      </c>
      <c r="I796" s="27" t="s">
        <v>23227</v>
      </c>
      <c r="J796" s="19" t="s">
        <v>23228</v>
      </c>
      <c r="K796" s="19" t="s">
        <v>17433</v>
      </c>
      <c r="L796" s="19" t="s">
        <v>17434</v>
      </c>
      <c r="M796" s="19" t="s">
        <v>23356</v>
      </c>
      <c r="N796" s="19"/>
      <c r="O796" s="19" t="s">
        <v>23140</v>
      </c>
    </row>
    <row r="797" spans="1:15" ht="12.75">
      <c r="A797" s="27" t="s">
        <v>24696</v>
      </c>
      <c r="B797" s="19" t="s">
        <v>23381</v>
      </c>
      <c r="C797" s="19" t="s">
        <v>23199</v>
      </c>
      <c r="D797" s="19" t="s">
        <v>17435</v>
      </c>
      <c r="E797" s="85">
        <v>45321</v>
      </c>
      <c r="F797" s="19" t="s">
        <v>23871</v>
      </c>
      <c r="G797" s="19" t="s">
        <v>23872</v>
      </c>
      <c r="H797" s="19">
        <v>-6</v>
      </c>
      <c r="I797" s="27" t="s">
        <v>23227</v>
      </c>
      <c r="J797" s="19" t="s">
        <v>23228</v>
      </c>
      <c r="K797" s="19" t="s">
        <v>17433</v>
      </c>
      <c r="L797" s="19" t="s">
        <v>17434</v>
      </c>
      <c r="M797" s="19" t="s">
        <v>23356</v>
      </c>
      <c r="N797" s="19"/>
      <c r="O797" s="19" t="s">
        <v>23140</v>
      </c>
    </row>
    <row r="798" spans="1:15" ht="12.75">
      <c r="A798" s="19" t="s">
        <v>24697</v>
      </c>
      <c r="B798" s="19" t="s">
        <v>23381</v>
      </c>
      <c r="C798" s="19" t="s">
        <v>23199</v>
      </c>
      <c r="D798" s="19" t="s">
        <v>17435</v>
      </c>
      <c r="E798" s="85">
        <v>45321</v>
      </c>
      <c r="F798" s="19" t="s">
        <v>23932</v>
      </c>
      <c r="G798" s="19" t="s">
        <v>23933</v>
      </c>
      <c r="H798" s="19">
        <v>-250</v>
      </c>
      <c r="I798" s="27" t="s">
        <v>23227</v>
      </c>
      <c r="J798" s="19" t="s">
        <v>23228</v>
      </c>
      <c r="K798" s="19" t="s">
        <v>17433</v>
      </c>
      <c r="L798" s="19" t="s">
        <v>17434</v>
      </c>
      <c r="M798" s="19" t="s">
        <v>23356</v>
      </c>
      <c r="N798" s="19"/>
      <c r="O798" s="19" t="s">
        <v>23140</v>
      </c>
    </row>
    <row r="799" spans="1:15" ht="12.75">
      <c r="A799" s="19" t="s">
        <v>24698</v>
      </c>
      <c r="B799" s="19" t="s">
        <v>23381</v>
      </c>
      <c r="C799" s="19" t="s">
        <v>23199</v>
      </c>
      <c r="D799" s="19" t="s">
        <v>17435</v>
      </c>
      <c r="E799" s="85">
        <v>45321</v>
      </c>
      <c r="F799" s="19" t="s">
        <v>23926</v>
      </c>
      <c r="G799" s="19" t="s">
        <v>23927</v>
      </c>
      <c r="H799" s="19">
        <v>-14</v>
      </c>
      <c r="I799" s="27" t="s">
        <v>23227</v>
      </c>
      <c r="J799" s="19" t="s">
        <v>23228</v>
      </c>
      <c r="K799" s="19" t="s">
        <v>17433</v>
      </c>
      <c r="L799" s="19" t="s">
        <v>17434</v>
      </c>
      <c r="M799" s="19" t="s">
        <v>23356</v>
      </c>
      <c r="N799" s="19"/>
      <c r="O799" s="19" t="s">
        <v>23140</v>
      </c>
    </row>
    <row r="800" spans="1:15" ht="12.75">
      <c r="A800" s="19" t="s">
        <v>24699</v>
      </c>
      <c r="B800" s="19" t="s">
        <v>23381</v>
      </c>
      <c r="C800" s="19" t="s">
        <v>23199</v>
      </c>
      <c r="D800" s="19" t="s">
        <v>17435</v>
      </c>
      <c r="E800" s="85">
        <v>45321</v>
      </c>
      <c r="F800" s="19" t="s">
        <v>23868</v>
      </c>
      <c r="G800" s="19" t="s">
        <v>23869</v>
      </c>
      <c r="H800" s="19">
        <v>-180</v>
      </c>
      <c r="I800" s="27" t="s">
        <v>23227</v>
      </c>
      <c r="J800" s="19" t="s">
        <v>23228</v>
      </c>
      <c r="K800" s="19" t="s">
        <v>17433</v>
      </c>
      <c r="L800" s="19" t="s">
        <v>17434</v>
      </c>
      <c r="M800" s="19" t="s">
        <v>23356</v>
      </c>
      <c r="N800" s="19"/>
      <c r="O800" s="19" t="s">
        <v>23140</v>
      </c>
    </row>
    <row r="801" spans="1:15" ht="12.75">
      <c r="A801" s="19" t="s">
        <v>24700</v>
      </c>
      <c r="B801" s="19" t="s">
        <v>23381</v>
      </c>
      <c r="C801" s="19" t="s">
        <v>23199</v>
      </c>
      <c r="D801" s="19" t="s">
        <v>17435</v>
      </c>
      <c r="E801" s="85">
        <v>45321</v>
      </c>
      <c r="F801" s="19" t="s">
        <v>24371</v>
      </c>
      <c r="G801" s="19" t="s">
        <v>24372</v>
      </c>
      <c r="H801" s="19">
        <v>-12</v>
      </c>
      <c r="I801" s="27" t="s">
        <v>23227</v>
      </c>
      <c r="J801" s="19" t="s">
        <v>23228</v>
      </c>
      <c r="K801" s="19" t="s">
        <v>17433</v>
      </c>
      <c r="L801" s="19" t="s">
        <v>17434</v>
      </c>
      <c r="M801" s="19" t="s">
        <v>23356</v>
      </c>
      <c r="N801" s="19"/>
      <c r="O801" s="19" t="s">
        <v>23140</v>
      </c>
    </row>
    <row r="802" spans="1:15" ht="12.75">
      <c r="A802" s="19" t="s">
        <v>24701</v>
      </c>
      <c r="B802" s="19" t="s">
        <v>23381</v>
      </c>
      <c r="C802" s="19" t="s">
        <v>23199</v>
      </c>
      <c r="D802" s="19" t="s">
        <v>17435</v>
      </c>
      <c r="E802" s="85">
        <v>45321</v>
      </c>
      <c r="F802" s="19" t="s">
        <v>23835</v>
      </c>
      <c r="G802" s="19" t="s">
        <v>23836</v>
      </c>
      <c r="H802" s="19">
        <v>-5</v>
      </c>
      <c r="I802" s="27" t="s">
        <v>23227</v>
      </c>
      <c r="J802" s="19" t="s">
        <v>23228</v>
      </c>
      <c r="K802" s="19" t="s">
        <v>17433</v>
      </c>
      <c r="L802" s="19" t="s">
        <v>17434</v>
      </c>
      <c r="M802" s="19" t="s">
        <v>23356</v>
      </c>
      <c r="N802" s="19"/>
      <c r="O802" s="19" t="s">
        <v>23140</v>
      </c>
    </row>
    <row r="803" spans="1:15" ht="12.75">
      <c r="A803" s="19" t="s">
        <v>24702</v>
      </c>
      <c r="B803" s="19" t="s">
        <v>23381</v>
      </c>
      <c r="C803" s="19" t="s">
        <v>23199</v>
      </c>
      <c r="D803" s="19" t="s">
        <v>17435</v>
      </c>
      <c r="E803" s="85">
        <v>45321</v>
      </c>
      <c r="F803" s="19" t="s">
        <v>23838</v>
      </c>
      <c r="G803" s="19" t="s">
        <v>23839</v>
      </c>
      <c r="H803" s="19">
        <v>-3</v>
      </c>
      <c r="I803" s="27" t="s">
        <v>23227</v>
      </c>
      <c r="J803" s="19" t="s">
        <v>23228</v>
      </c>
      <c r="K803" s="19" t="s">
        <v>17433</v>
      </c>
      <c r="L803" s="19" t="s">
        <v>17434</v>
      </c>
      <c r="M803" s="19" t="s">
        <v>23356</v>
      </c>
      <c r="N803" s="19"/>
      <c r="O803" s="19" t="s">
        <v>23140</v>
      </c>
    </row>
    <row r="804" spans="1:15" ht="12.75">
      <c r="A804" s="19" t="s">
        <v>24703</v>
      </c>
      <c r="B804" s="19" t="s">
        <v>23381</v>
      </c>
      <c r="C804" s="19" t="s">
        <v>23199</v>
      </c>
      <c r="D804" s="19" t="s">
        <v>17435</v>
      </c>
      <c r="E804" s="85">
        <v>45321</v>
      </c>
      <c r="F804" s="19" t="s">
        <v>23841</v>
      </c>
      <c r="G804" s="19" t="s">
        <v>23842</v>
      </c>
      <c r="H804" s="19">
        <v>-2</v>
      </c>
      <c r="I804" s="27" t="s">
        <v>23227</v>
      </c>
      <c r="J804" s="19" t="s">
        <v>23228</v>
      </c>
      <c r="K804" s="19" t="s">
        <v>17433</v>
      </c>
      <c r="L804" s="19" t="s">
        <v>17434</v>
      </c>
      <c r="M804" s="19" t="s">
        <v>23356</v>
      </c>
      <c r="N804" s="19"/>
      <c r="O804" s="19" t="s">
        <v>23140</v>
      </c>
    </row>
    <row r="805" spans="1:15" ht="12.75">
      <c r="A805" s="19" t="s">
        <v>24704</v>
      </c>
      <c r="B805" s="19" t="s">
        <v>23381</v>
      </c>
      <c r="C805" s="19" t="s">
        <v>23199</v>
      </c>
      <c r="D805" s="19" t="s">
        <v>17435</v>
      </c>
      <c r="E805" s="85">
        <v>45321</v>
      </c>
      <c r="F805" s="19" t="s">
        <v>23935</v>
      </c>
      <c r="G805" s="19" t="s">
        <v>23936</v>
      </c>
      <c r="H805" s="19">
        <v>-15</v>
      </c>
      <c r="I805" s="27" t="s">
        <v>23227</v>
      </c>
      <c r="J805" s="19" t="s">
        <v>23228</v>
      </c>
      <c r="K805" s="19" t="s">
        <v>17433</v>
      </c>
      <c r="L805" s="19" t="s">
        <v>17434</v>
      </c>
      <c r="M805" s="19" t="s">
        <v>23356</v>
      </c>
      <c r="N805" s="19"/>
      <c r="O805" s="19" t="s">
        <v>23140</v>
      </c>
    </row>
    <row r="806" spans="1:15" ht="12.75">
      <c r="A806" s="19" t="s">
        <v>24705</v>
      </c>
      <c r="B806" s="19" t="s">
        <v>23381</v>
      </c>
      <c r="C806" s="19" t="s">
        <v>23199</v>
      </c>
      <c r="D806" s="19" t="s">
        <v>17435</v>
      </c>
      <c r="E806" s="85">
        <v>45321</v>
      </c>
      <c r="F806" s="19" t="s">
        <v>23955</v>
      </c>
      <c r="G806" s="19" t="s">
        <v>23966</v>
      </c>
      <c r="H806" s="19">
        <v>-6</v>
      </c>
      <c r="I806" s="27" t="s">
        <v>23227</v>
      </c>
      <c r="J806" s="19" t="s">
        <v>23228</v>
      </c>
      <c r="K806" s="19" t="s">
        <v>17433</v>
      </c>
      <c r="L806" s="19" t="s">
        <v>17434</v>
      </c>
      <c r="M806" s="19" t="s">
        <v>23356</v>
      </c>
      <c r="N806" s="19"/>
      <c r="O806" s="19" t="s">
        <v>23140</v>
      </c>
    </row>
    <row r="807" spans="1:15" ht="12.75">
      <c r="A807" s="19" t="s">
        <v>24706</v>
      </c>
      <c r="B807" s="19" t="s">
        <v>23381</v>
      </c>
      <c r="C807" s="19" t="s">
        <v>23199</v>
      </c>
      <c r="D807" s="19" t="s">
        <v>17435</v>
      </c>
      <c r="E807" s="85">
        <v>45321</v>
      </c>
      <c r="F807" s="19" t="s">
        <v>23961</v>
      </c>
      <c r="G807" s="19" t="s">
        <v>24083</v>
      </c>
      <c r="H807" s="19">
        <v>-1</v>
      </c>
      <c r="I807" s="27" t="s">
        <v>23227</v>
      </c>
      <c r="J807" s="19" t="s">
        <v>23228</v>
      </c>
      <c r="K807" s="19" t="s">
        <v>17433</v>
      </c>
      <c r="L807" s="19" t="s">
        <v>17434</v>
      </c>
      <c r="M807" s="19" t="s">
        <v>23356</v>
      </c>
      <c r="N807" s="19"/>
      <c r="O807" s="19" t="s">
        <v>23140</v>
      </c>
    </row>
    <row r="808" spans="1:15" ht="12.75">
      <c r="A808" s="19" t="s">
        <v>24707</v>
      </c>
      <c r="B808" s="19" t="s">
        <v>23381</v>
      </c>
      <c r="C808" s="19" t="s">
        <v>23199</v>
      </c>
      <c r="D808" s="19" t="s">
        <v>17435</v>
      </c>
      <c r="E808" s="85">
        <v>45321</v>
      </c>
      <c r="F808" s="19" t="s">
        <v>23865</v>
      </c>
      <c r="G808" s="19" t="s">
        <v>23866</v>
      </c>
      <c r="H808" s="19">
        <v>-22</v>
      </c>
      <c r="I808" s="27" t="s">
        <v>23227</v>
      </c>
      <c r="J808" s="19" t="s">
        <v>23228</v>
      </c>
      <c r="K808" s="19" t="s">
        <v>17433</v>
      </c>
      <c r="L808" s="19" t="s">
        <v>17434</v>
      </c>
      <c r="M808" s="19" t="s">
        <v>23356</v>
      </c>
      <c r="N808" s="19"/>
      <c r="O808" s="19" t="s">
        <v>23140</v>
      </c>
    </row>
    <row r="809" spans="1:15" ht="12.75">
      <c r="A809" s="19" t="s">
        <v>24708</v>
      </c>
      <c r="B809" s="19" t="s">
        <v>23382</v>
      </c>
      <c r="C809" s="19" t="s">
        <v>23199</v>
      </c>
      <c r="D809" s="19" t="s">
        <v>17435</v>
      </c>
      <c r="E809" s="85">
        <v>45321</v>
      </c>
      <c r="F809" s="19" t="s">
        <v>23886</v>
      </c>
      <c r="G809" s="19" t="s">
        <v>23887</v>
      </c>
      <c r="H809" s="19">
        <v>-17</v>
      </c>
      <c r="I809" s="27" t="s">
        <v>23227</v>
      </c>
      <c r="J809" s="19" t="s">
        <v>23228</v>
      </c>
      <c r="K809" s="19" t="s">
        <v>17433</v>
      </c>
      <c r="L809" s="19" t="s">
        <v>17434</v>
      </c>
      <c r="M809" s="19" t="s">
        <v>23383</v>
      </c>
      <c r="N809" s="19"/>
      <c r="O809" s="19" t="s">
        <v>23140</v>
      </c>
    </row>
    <row r="810" spans="1:15" ht="12.75">
      <c r="A810" s="19"/>
      <c r="B810" s="19"/>
      <c r="C810" s="19"/>
      <c r="D810" s="19"/>
      <c r="E810" s="85"/>
      <c r="F810" s="19"/>
      <c r="G810" s="19"/>
      <c r="H810" s="19"/>
      <c r="I810" s="19"/>
      <c r="J810" s="19"/>
      <c r="K810" s="19"/>
      <c r="L810" s="19"/>
      <c r="M810" s="19"/>
      <c r="N810" s="19"/>
    </row>
    <row r="811" spans="1:15" ht="12.75">
      <c r="A811" s="19" t="s">
        <v>24709</v>
      </c>
      <c r="B811" s="19" t="s">
        <v>23382</v>
      </c>
      <c r="C811" s="19" t="s">
        <v>23199</v>
      </c>
      <c r="D811" s="19" t="s">
        <v>17435</v>
      </c>
      <c r="E811" s="85">
        <v>45321</v>
      </c>
      <c r="F811" s="19" t="s">
        <v>23877</v>
      </c>
      <c r="G811" s="19" t="s">
        <v>23878</v>
      </c>
      <c r="H811" s="19">
        <v>-60</v>
      </c>
      <c r="I811" s="27" t="s">
        <v>23227</v>
      </c>
      <c r="J811" s="19" t="s">
        <v>23228</v>
      </c>
      <c r="K811" s="19" t="s">
        <v>17433</v>
      </c>
      <c r="L811" s="19" t="s">
        <v>17434</v>
      </c>
      <c r="M811" s="19" t="s">
        <v>23383</v>
      </c>
      <c r="N811" s="19"/>
      <c r="O811" s="19" t="s">
        <v>23140</v>
      </c>
    </row>
    <row r="812" spans="1:15" ht="12.75">
      <c r="A812" s="19" t="s">
        <v>24710</v>
      </c>
      <c r="B812" s="19" t="s">
        <v>23382</v>
      </c>
      <c r="C812" s="19" t="s">
        <v>23199</v>
      </c>
      <c r="D812" s="19" t="s">
        <v>17435</v>
      </c>
      <c r="E812" s="85">
        <v>45321</v>
      </c>
      <c r="F812" s="19" t="s">
        <v>23871</v>
      </c>
      <c r="G812" s="19" t="s">
        <v>23872</v>
      </c>
      <c r="H812" s="19">
        <v>-3</v>
      </c>
      <c r="I812" s="27" t="s">
        <v>23227</v>
      </c>
      <c r="J812" s="19" t="s">
        <v>23228</v>
      </c>
      <c r="K812" s="19" t="s">
        <v>17433</v>
      </c>
      <c r="L812" s="19" t="s">
        <v>17434</v>
      </c>
      <c r="M812" s="19" t="s">
        <v>23383</v>
      </c>
      <c r="N812" s="19"/>
      <c r="O812" s="19" t="s">
        <v>23140</v>
      </c>
    </row>
    <row r="813" spans="1:15" ht="12.75">
      <c r="A813" s="19" t="s">
        <v>24711</v>
      </c>
      <c r="B813" s="19" t="s">
        <v>23382</v>
      </c>
      <c r="C813" s="19" t="s">
        <v>23199</v>
      </c>
      <c r="D813" s="19" t="s">
        <v>17435</v>
      </c>
      <c r="E813" s="85">
        <v>45321</v>
      </c>
      <c r="F813" s="19" t="s">
        <v>23932</v>
      </c>
      <c r="G813" s="19" t="s">
        <v>23933</v>
      </c>
      <c r="H813" s="19">
        <v>-280</v>
      </c>
      <c r="I813" s="27" t="s">
        <v>23227</v>
      </c>
      <c r="J813" s="19" t="s">
        <v>23228</v>
      </c>
      <c r="K813" s="19" t="s">
        <v>17433</v>
      </c>
      <c r="L813" s="19" t="s">
        <v>17434</v>
      </c>
      <c r="M813" s="19" t="s">
        <v>23383</v>
      </c>
      <c r="N813" s="19"/>
      <c r="O813" s="19" t="s">
        <v>23140</v>
      </c>
    </row>
    <row r="814" spans="1:15" ht="12.75">
      <c r="A814" s="19" t="s">
        <v>24712</v>
      </c>
      <c r="B814" s="19" t="s">
        <v>23382</v>
      </c>
      <c r="C814" s="19" t="s">
        <v>23199</v>
      </c>
      <c r="D814" s="19" t="s">
        <v>17435</v>
      </c>
      <c r="E814" s="85">
        <v>45321</v>
      </c>
      <c r="F814" s="19" t="s">
        <v>23926</v>
      </c>
      <c r="G814" s="19" t="s">
        <v>23927</v>
      </c>
      <c r="H814" s="19">
        <v>-16</v>
      </c>
      <c r="I814" s="27" t="s">
        <v>23227</v>
      </c>
      <c r="J814" s="19" t="s">
        <v>23228</v>
      </c>
      <c r="K814" s="19" t="s">
        <v>17433</v>
      </c>
      <c r="L814" s="19" t="s">
        <v>17434</v>
      </c>
      <c r="M814" s="19" t="s">
        <v>23383</v>
      </c>
      <c r="N814" s="19"/>
      <c r="O814" s="19" t="s">
        <v>23140</v>
      </c>
    </row>
    <row r="815" spans="1:15" ht="12.75">
      <c r="A815" s="19" t="s">
        <v>24713</v>
      </c>
      <c r="B815" s="19" t="s">
        <v>23382</v>
      </c>
      <c r="C815" s="19" t="s">
        <v>23199</v>
      </c>
      <c r="D815" s="19" t="s">
        <v>17435</v>
      </c>
      <c r="E815" s="85">
        <v>45321</v>
      </c>
      <c r="F815" s="19" t="s">
        <v>23868</v>
      </c>
      <c r="G815" s="19" t="s">
        <v>23869</v>
      </c>
      <c r="H815" s="19">
        <v>-190</v>
      </c>
      <c r="I815" s="27" t="s">
        <v>23227</v>
      </c>
      <c r="J815" s="19" t="s">
        <v>23228</v>
      </c>
      <c r="K815" s="19" t="s">
        <v>17433</v>
      </c>
      <c r="L815" s="19" t="s">
        <v>17434</v>
      </c>
      <c r="M815" s="19" t="s">
        <v>23383</v>
      </c>
      <c r="N815" s="19"/>
      <c r="O815" s="19" t="s">
        <v>23140</v>
      </c>
    </row>
    <row r="816" spans="1:15" ht="12.75">
      <c r="A816" s="19" t="s">
        <v>24714</v>
      </c>
      <c r="B816" s="19" t="s">
        <v>23382</v>
      </c>
      <c r="C816" s="19" t="s">
        <v>23199</v>
      </c>
      <c r="D816" s="19" t="s">
        <v>17435</v>
      </c>
      <c r="E816" s="85">
        <v>45321</v>
      </c>
      <c r="F816" s="19" t="s">
        <v>23958</v>
      </c>
      <c r="G816" s="19" t="s">
        <v>23959</v>
      </c>
      <c r="H816" s="19">
        <v>-120</v>
      </c>
      <c r="I816" s="27" t="s">
        <v>23227</v>
      </c>
      <c r="J816" s="19" t="s">
        <v>23228</v>
      </c>
      <c r="K816" s="19" t="s">
        <v>17433</v>
      </c>
      <c r="L816" s="19" t="s">
        <v>17434</v>
      </c>
      <c r="M816" s="19" t="s">
        <v>23383</v>
      </c>
      <c r="N816" s="19"/>
      <c r="O816" s="19" t="s">
        <v>23140</v>
      </c>
    </row>
    <row r="817" spans="1:15" ht="12.75">
      <c r="A817" s="19" t="s">
        <v>24715</v>
      </c>
      <c r="B817" s="19" t="s">
        <v>23382</v>
      </c>
      <c r="C817" s="19" t="s">
        <v>23199</v>
      </c>
      <c r="D817" s="19" t="s">
        <v>17435</v>
      </c>
      <c r="E817" s="85">
        <v>45321</v>
      </c>
      <c r="F817" s="19" t="s">
        <v>23929</v>
      </c>
      <c r="G817" s="19" t="s">
        <v>23930</v>
      </c>
      <c r="H817" s="19">
        <v>-189</v>
      </c>
      <c r="I817" s="27" t="s">
        <v>23227</v>
      </c>
      <c r="J817" s="19" t="s">
        <v>23228</v>
      </c>
      <c r="K817" s="19" t="s">
        <v>17433</v>
      </c>
      <c r="L817" s="19" t="s">
        <v>17434</v>
      </c>
      <c r="M817" s="19" t="s">
        <v>23383</v>
      </c>
      <c r="N817" s="19"/>
      <c r="O817" s="19" t="s">
        <v>23140</v>
      </c>
    </row>
    <row r="818" spans="1:15" ht="12.75">
      <c r="A818" s="19" t="s">
        <v>24716</v>
      </c>
      <c r="B818" s="19" t="s">
        <v>23382</v>
      </c>
      <c r="C818" s="19" t="s">
        <v>23199</v>
      </c>
      <c r="D818" s="19" t="s">
        <v>17435</v>
      </c>
      <c r="E818" s="85">
        <v>45321</v>
      </c>
      <c r="F818" s="19" t="s">
        <v>24371</v>
      </c>
      <c r="G818" s="19" t="s">
        <v>24372</v>
      </c>
      <c r="H818" s="19">
        <v>-17</v>
      </c>
      <c r="I818" s="27" t="s">
        <v>23227</v>
      </c>
      <c r="J818" s="19" t="s">
        <v>23228</v>
      </c>
      <c r="K818" s="19" t="s">
        <v>17433</v>
      </c>
      <c r="L818" s="19" t="s">
        <v>17434</v>
      </c>
      <c r="M818" s="19" t="s">
        <v>23383</v>
      </c>
      <c r="N818" s="19"/>
      <c r="O818" s="19" t="s">
        <v>23140</v>
      </c>
    </row>
    <row r="819" spans="1:15" ht="12.75">
      <c r="A819" s="19" t="s">
        <v>24717</v>
      </c>
      <c r="B819" s="19" t="s">
        <v>23382</v>
      </c>
      <c r="C819" s="19" t="s">
        <v>23199</v>
      </c>
      <c r="D819" s="19" t="s">
        <v>17435</v>
      </c>
      <c r="E819" s="85">
        <v>45321</v>
      </c>
      <c r="F819" s="19" t="s">
        <v>23835</v>
      </c>
      <c r="G819" s="19" t="s">
        <v>23836</v>
      </c>
      <c r="H819" s="19">
        <v>-4</v>
      </c>
      <c r="I819" s="27" t="s">
        <v>23227</v>
      </c>
      <c r="J819" s="19" t="s">
        <v>23228</v>
      </c>
      <c r="K819" s="19" t="s">
        <v>17433</v>
      </c>
      <c r="L819" s="19" t="s">
        <v>17434</v>
      </c>
      <c r="M819" s="19" t="s">
        <v>23383</v>
      </c>
      <c r="N819" s="19"/>
      <c r="O819" s="19" t="s">
        <v>23140</v>
      </c>
    </row>
    <row r="820" spans="1:15" ht="12.75">
      <c r="A820" s="19" t="s">
        <v>24718</v>
      </c>
      <c r="B820" s="19" t="s">
        <v>23382</v>
      </c>
      <c r="C820" s="19" t="s">
        <v>23199</v>
      </c>
      <c r="D820" s="19" t="s">
        <v>17435</v>
      </c>
      <c r="E820" s="85">
        <v>45321</v>
      </c>
      <c r="F820" s="19" t="s">
        <v>23838</v>
      </c>
      <c r="G820" s="19" t="s">
        <v>23839</v>
      </c>
      <c r="H820" s="19">
        <v>-3</v>
      </c>
      <c r="I820" s="27" t="s">
        <v>23227</v>
      </c>
      <c r="J820" s="19" t="s">
        <v>23228</v>
      </c>
      <c r="K820" s="19" t="s">
        <v>17433</v>
      </c>
      <c r="L820" s="19" t="s">
        <v>17434</v>
      </c>
      <c r="M820" s="19" t="s">
        <v>23383</v>
      </c>
      <c r="N820" s="19"/>
      <c r="O820" s="19" t="s">
        <v>23140</v>
      </c>
    </row>
    <row r="821" spans="1:15" ht="12.75">
      <c r="A821" s="19" t="s">
        <v>24719</v>
      </c>
      <c r="B821" s="19" t="s">
        <v>23382</v>
      </c>
      <c r="C821" s="19" t="s">
        <v>23199</v>
      </c>
      <c r="D821" s="19" t="s">
        <v>17435</v>
      </c>
      <c r="E821" s="85">
        <v>45321</v>
      </c>
      <c r="F821" s="19" t="s">
        <v>23935</v>
      </c>
      <c r="G821" s="19" t="s">
        <v>23936</v>
      </c>
      <c r="H821" s="19">
        <v>-14</v>
      </c>
      <c r="I821" s="27" t="s">
        <v>23227</v>
      </c>
      <c r="J821" s="19" t="s">
        <v>23228</v>
      </c>
      <c r="K821" s="19" t="s">
        <v>17433</v>
      </c>
      <c r="L821" s="19" t="s">
        <v>17434</v>
      </c>
      <c r="M821" s="19" t="s">
        <v>23383</v>
      </c>
      <c r="N821" s="19"/>
      <c r="O821" s="19" t="s">
        <v>23140</v>
      </c>
    </row>
    <row r="822" spans="1:15" ht="12.75">
      <c r="A822" s="19" t="s">
        <v>24720</v>
      </c>
      <c r="B822" s="19" t="s">
        <v>23382</v>
      </c>
      <c r="C822" s="19" t="s">
        <v>23199</v>
      </c>
      <c r="D822" s="19" t="s">
        <v>17435</v>
      </c>
      <c r="E822" s="85">
        <v>45321</v>
      </c>
      <c r="F822" s="19" t="s">
        <v>23955</v>
      </c>
      <c r="G822" s="19" t="s">
        <v>23966</v>
      </c>
      <c r="H822" s="19">
        <v>-7</v>
      </c>
      <c r="I822" s="27" t="s">
        <v>23227</v>
      </c>
      <c r="J822" s="19" t="s">
        <v>23228</v>
      </c>
      <c r="K822" s="19" t="s">
        <v>17433</v>
      </c>
      <c r="L822" s="19" t="s">
        <v>17434</v>
      </c>
      <c r="M822" s="19" t="s">
        <v>23383</v>
      </c>
      <c r="N822" s="19"/>
      <c r="O822" s="19" t="s">
        <v>23140</v>
      </c>
    </row>
    <row r="823" spans="1:15" ht="12.75">
      <c r="A823" s="19" t="s">
        <v>24721</v>
      </c>
      <c r="B823" s="19" t="s">
        <v>23382</v>
      </c>
      <c r="C823" s="19" t="s">
        <v>23199</v>
      </c>
      <c r="D823" s="19" t="s">
        <v>17435</v>
      </c>
      <c r="E823" s="85">
        <v>45321</v>
      </c>
      <c r="F823" s="19" t="s">
        <v>23961</v>
      </c>
      <c r="G823" s="19" t="s">
        <v>24083</v>
      </c>
      <c r="H823" s="19">
        <v>-3</v>
      </c>
      <c r="I823" s="27" t="s">
        <v>23227</v>
      </c>
      <c r="J823" s="19" t="s">
        <v>23228</v>
      </c>
      <c r="K823" s="19" t="s">
        <v>17433</v>
      </c>
      <c r="L823" s="19" t="s">
        <v>17434</v>
      </c>
      <c r="M823" s="19" t="s">
        <v>23383</v>
      </c>
      <c r="N823" s="19"/>
      <c r="O823" s="19" t="s">
        <v>23140</v>
      </c>
    </row>
    <row r="824" spans="1:15" ht="12.75">
      <c r="A824" s="19" t="s">
        <v>24722</v>
      </c>
      <c r="B824" s="19" t="s">
        <v>23382</v>
      </c>
      <c r="C824" s="19" t="s">
        <v>23199</v>
      </c>
      <c r="D824" s="19" t="s">
        <v>17435</v>
      </c>
      <c r="E824" s="85">
        <v>45321</v>
      </c>
      <c r="F824" s="19" t="s">
        <v>23865</v>
      </c>
      <c r="G824" s="19" t="s">
        <v>23866</v>
      </c>
      <c r="H824" s="19">
        <v>-24</v>
      </c>
      <c r="I824" s="27" t="s">
        <v>23227</v>
      </c>
      <c r="J824" s="19" t="s">
        <v>23228</v>
      </c>
      <c r="K824" s="19" t="s">
        <v>17433</v>
      </c>
      <c r="L824" s="19" t="s">
        <v>17434</v>
      </c>
      <c r="M824" s="19" t="s">
        <v>23383</v>
      </c>
      <c r="N824" s="19"/>
      <c r="O824" s="19" t="s">
        <v>23140</v>
      </c>
    </row>
    <row r="825" spans="1:15" ht="12.75">
      <c r="A825" s="19" t="s">
        <v>24723</v>
      </c>
      <c r="B825" s="19" t="s">
        <v>23384</v>
      </c>
      <c r="C825" s="19" t="s">
        <v>23199</v>
      </c>
      <c r="D825" s="19" t="s">
        <v>17435</v>
      </c>
      <c r="E825" s="85">
        <v>45321</v>
      </c>
      <c r="F825" s="19" t="s">
        <v>23886</v>
      </c>
      <c r="G825" s="19" t="s">
        <v>23887</v>
      </c>
      <c r="H825" s="19">
        <v>-8</v>
      </c>
      <c r="I825" s="27" t="s">
        <v>23227</v>
      </c>
      <c r="J825" s="19" t="s">
        <v>23228</v>
      </c>
      <c r="K825" s="19" t="s">
        <v>17433</v>
      </c>
      <c r="L825" s="19" t="s">
        <v>17434</v>
      </c>
      <c r="M825" s="19" t="s">
        <v>23385</v>
      </c>
      <c r="N825" s="19"/>
      <c r="O825" s="19" t="s">
        <v>23140</v>
      </c>
    </row>
    <row r="826" spans="1:15" ht="12.75">
      <c r="A826" s="19"/>
      <c r="B826" s="19"/>
      <c r="C826" s="19"/>
      <c r="D826" s="19"/>
      <c r="E826" s="85"/>
      <c r="F826" s="19"/>
      <c r="G826" s="19"/>
      <c r="H826" s="19"/>
      <c r="I826" s="19"/>
      <c r="J826" s="19"/>
      <c r="K826" s="19"/>
      <c r="L826" s="19"/>
      <c r="M826" s="19"/>
      <c r="N826" s="19"/>
    </row>
    <row r="827" spans="1:15" ht="12.75">
      <c r="A827" s="19" t="s">
        <v>24724</v>
      </c>
      <c r="B827" s="19" t="s">
        <v>23384</v>
      </c>
      <c r="C827" s="19" t="s">
        <v>23199</v>
      </c>
      <c r="D827" s="19" t="s">
        <v>17435</v>
      </c>
      <c r="E827" s="85">
        <v>45321</v>
      </c>
      <c r="F827" s="19" t="s">
        <v>23877</v>
      </c>
      <c r="G827" s="19" t="s">
        <v>23878</v>
      </c>
      <c r="H827" s="19">
        <v>-15</v>
      </c>
      <c r="I827" s="27" t="s">
        <v>23227</v>
      </c>
      <c r="J827" s="19" t="s">
        <v>23228</v>
      </c>
      <c r="K827" s="19" t="s">
        <v>17433</v>
      </c>
      <c r="L827" s="19" t="s">
        <v>17434</v>
      </c>
      <c r="M827" s="19" t="s">
        <v>23385</v>
      </c>
      <c r="N827" s="19"/>
      <c r="O827" s="19" t="s">
        <v>23140</v>
      </c>
    </row>
    <row r="828" spans="1:15" ht="12.75">
      <c r="A828" s="19" t="s">
        <v>24725</v>
      </c>
      <c r="B828" s="19" t="s">
        <v>23384</v>
      </c>
      <c r="C828" s="19" t="s">
        <v>23199</v>
      </c>
      <c r="D828" s="19" t="s">
        <v>17435</v>
      </c>
      <c r="E828" s="85">
        <v>45321</v>
      </c>
      <c r="F828" s="19" t="s">
        <v>23871</v>
      </c>
      <c r="G828" s="19" t="s">
        <v>23872</v>
      </c>
      <c r="H828" s="19">
        <v>-2</v>
      </c>
      <c r="I828" s="27" t="s">
        <v>23227</v>
      </c>
      <c r="J828" s="19" t="s">
        <v>23228</v>
      </c>
      <c r="K828" s="19" t="s">
        <v>17433</v>
      </c>
      <c r="L828" s="19" t="s">
        <v>17434</v>
      </c>
      <c r="M828" s="19" t="s">
        <v>23385</v>
      </c>
      <c r="N828" s="19"/>
      <c r="O828" s="19" t="s">
        <v>23140</v>
      </c>
    </row>
    <row r="829" spans="1:15" ht="12.75">
      <c r="A829" s="19" t="s">
        <v>24726</v>
      </c>
      <c r="B829" s="19" t="s">
        <v>23384</v>
      </c>
      <c r="C829" s="19" t="s">
        <v>23199</v>
      </c>
      <c r="D829" s="19" t="s">
        <v>17435</v>
      </c>
      <c r="E829" s="85">
        <v>45321</v>
      </c>
      <c r="F829" s="19" t="s">
        <v>23932</v>
      </c>
      <c r="G829" s="19" t="s">
        <v>23933</v>
      </c>
      <c r="H829" s="19">
        <v>-60</v>
      </c>
      <c r="I829" s="27" t="s">
        <v>23227</v>
      </c>
      <c r="J829" s="19" t="s">
        <v>23228</v>
      </c>
      <c r="K829" s="19" t="s">
        <v>17433</v>
      </c>
      <c r="L829" s="19" t="s">
        <v>17434</v>
      </c>
      <c r="M829" s="19" t="s">
        <v>23385</v>
      </c>
      <c r="N829" s="19"/>
      <c r="O829" s="19" t="s">
        <v>23140</v>
      </c>
    </row>
    <row r="830" spans="1:15" ht="12.75">
      <c r="A830" s="19" t="s">
        <v>24727</v>
      </c>
      <c r="B830" s="19" t="s">
        <v>23384</v>
      </c>
      <c r="C830" s="19" t="s">
        <v>23199</v>
      </c>
      <c r="D830" s="19" t="s">
        <v>17435</v>
      </c>
      <c r="E830" s="85">
        <v>45321</v>
      </c>
      <c r="F830" s="19" t="s">
        <v>23926</v>
      </c>
      <c r="G830" s="19" t="s">
        <v>23927</v>
      </c>
      <c r="H830" s="19">
        <v>-4</v>
      </c>
      <c r="I830" s="27" t="s">
        <v>23227</v>
      </c>
      <c r="J830" s="19" t="s">
        <v>23228</v>
      </c>
      <c r="K830" s="19" t="s">
        <v>17433</v>
      </c>
      <c r="L830" s="19" t="s">
        <v>17434</v>
      </c>
      <c r="M830" s="19" t="s">
        <v>23385</v>
      </c>
      <c r="N830" s="19"/>
      <c r="O830" s="19" t="s">
        <v>23140</v>
      </c>
    </row>
    <row r="831" spans="1:15" ht="12.75">
      <c r="A831" s="19" t="s">
        <v>24728</v>
      </c>
      <c r="B831" s="19" t="s">
        <v>23384</v>
      </c>
      <c r="C831" s="19" t="s">
        <v>23199</v>
      </c>
      <c r="D831" s="19" t="s">
        <v>17435</v>
      </c>
      <c r="E831" s="85">
        <v>45321</v>
      </c>
      <c r="F831" s="19" t="s">
        <v>23868</v>
      </c>
      <c r="G831" s="19" t="s">
        <v>23869</v>
      </c>
      <c r="H831" s="19">
        <v>-60</v>
      </c>
      <c r="I831" s="27" t="s">
        <v>23227</v>
      </c>
      <c r="J831" s="19" t="s">
        <v>23228</v>
      </c>
      <c r="K831" s="19" t="s">
        <v>17433</v>
      </c>
      <c r="L831" s="19" t="s">
        <v>17434</v>
      </c>
      <c r="M831" s="19" t="s">
        <v>23385</v>
      </c>
      <c r="N831" s="19"/>
      <c r="O831" s="19" t="s">
        <v>23140</v>
      </c>
    </row>
    <row r="832" spans="1:15" ht="12.75">
      <c r="A832" s="19" t="s">
        <v>24729</v>
      </c>
      <c r="B832" s="19" t="s">
        <v>23384</v>
      </c>
      <c r="C832" s="19" t="s">
        <v>23199</v>
      </c>
      <c r="D832" s="19" t="s">
        <v>17435</v>
      </c>
      <c r="E832" s="85">
        <v>45321</v>
      </c>
      <c r="F832" s="19" t="s">
        <v>23958</v>
      </c>
      <c r="G832" s="19" t="s">
        <v>23959</v>
      </c>
      <c r="H832" s="19">
        <v>-30</v>
      </c>
      <c r="I832" s="27" t="s">
        <v>23227</v>
      </c>
      <c r="J832" s="19" t="s">
        <v>23228</v>
      </c>
      <c r="K832" s="19" t="s">
        <v>17433</v>
      </c>
      <c r="L832" s="19" t="s">
        <v>17434</v>
      </c>
      <c r="M832" s="19" t="s">
        <v>23385</v>
      </c>
      <c r="N832" s="19"/>
      <c r="O832" s="19" t="s">
        <v>23140</v>
      </c>
    </row>
    <row r="833" spans="1:15" ht="12.75">
      <c r="A833" s="19" t="s">
        <v>24730</v>
      </c>
      <c r="B833" s="19" t="s">
        <v>23384</v>
      </c>
      <c r="C833" s="19" t="s">
        <v>23199</v>
      </c>
      <c r="D833" s="19" t="s">
        <v>17435</v>
      </c>
      <c r="E833" s="85">
        <v>45321</v>
      </c>
      <c r="F833" s="19" t="s">
        <v>24371</v>
      </c>
      <c r="G833" s="19" t="s">
        <v>24372</v>
      </c>
      <c r="H833" s="19">
        <v>-3</v>
      </c>
      <c r="I833" s="27" t="s">
        <v>23227</v>
      </c>
      <c r="J833" s="19" t="s">
        <v>23228</v>
      </c>
      <c r="K833" s="19" t="s">
        <v>17433</v>
      </c>
      <c r="L833" s="19" t="s">
        <v>17434</v>
      </c>
      <c r="M833" s="19" t="s">
        <v>23385</v>
      </c>
      <c r="N833" s="19"/>
      <c r="O833" s="19" t="s">
        <v>23140</v>
      </c>
    </row>
    <row r="834" spans="1:15" ht="12.75">
      <c r="A834" s="19" t="s">
        <v>24731</v>
      </c>
      <c r="B834" s="19" t="s">
        <v>23384</v>
      </c>
      <c r="C834" s="19" t="s">
        <v>23199</v>
      </c>
      <c r="D834" s="19" t="s">
        <v>17435</v>
      </c>
      <c r="E834" s="85">
        <v>45321</v>
      </c>
      <c r="F834" s="19" t="s">
        <v>23835</v>
      </c>
      <c r="G834" s="19" t="s">
        <v>23836</v>
      </c>
      <c r="H834" s="19">
        <v>-3</v>
      </c>
      <c r="I834" s="27" t="s">
        <v>23227</v>
      </c>
      <c r="J834" s="19" t="s">
        <v>23228</v>
      </c>
      <c r="K834" s="19" t="s">
        <v>17433</v>
      </c>
      <c r="L834" s="19" t="s">
        <v>17434</v>
      </c>
      <c r="M834" s="19" t="s">
        <v>23385</v>
      </c>
      <c r="N834" s="19"/>
      <c r="O834" s="19" t="s">
        <v>23140</v>
      </c>
    </row>
    <row r="835" spans="1:15" ht="12.75">
      <c r="A835" s="19" t="s">
        <v>24732</v>
      </c>
      <c r="B835" s="19" t="s">
        <v>23384</v>
      </c>
      <c r="C835" s="19" t="s">
        <v>23199</v>
      </c>
      <c r="D835" s="19" t="s">
        <v>17435</v>
      </c>
      <c r="E835" s="85">
        <v>45321</v>
      </c>
      <c r="F835" s="19" t="s">
        <v>23841</v>
      </c>
      <c r="G835" s="19" t="s">
        <v>23842</v>
      </c>
      <c r="H835" s="19">
        <v>-1</v>
      </c>
      <c r="I835" s="27" t="s">
        <v>23227</v>
      </c>
      <c r="J835" s="19" t="s">
        <v>23228</v>
      </c>
      <c r="K835" s="19" t="s">
        <v>17433</v>
      </c>
      <c r="L835" s="19" t="s">
        <v>17434</v>
      </c>
      <c r="M835" s="19" t="s">
        <v>23385</v>
      </c>
      <c r="N835" s="19"/>
      <c r="O835" s="19" t="s">
        <v>23140</v>
      </c>
    </row>
    <row r="836" spans="1:15" ht="12.75">
      <c r="A836" s="19" t="s">
        <v>24733</v>
      </c>
      <c r="B836" s="19" t="s">
        <v>23384</v>
      </c>
      <c r="C836" s="19" t="s">
        <v>23199</v>
      </c>
      <c r="D836" s="19" t="s">
        <v>17435</v>
      </c>
      <c r="E836" s="85">
        <v>45321</v>
      </c>
      <c r="F836" s="19" t="s">
        <v>23935</v>
      </c>
      <c r="G836" s="19" t="s">
        <v>23936</v>
      </c>
      <c r="H836" s="19">
        <v>-5</v>
      </c>
      <c r="I836" s="27" t="s">
        <v>23227</v>
      </c>
      <c r="J836" s="19" t="s">
        <v>23228</v>
      </c>
      <c r="K836" s="19" t="s">
        <v>17433</v>
      </c>
      <c r="L836" s="19" t="s">
        <v>17434</v>
      </c>
      <c r="M836" s="19" t="s">
        <v>23385</v>
      </c>
      <c r="N836" s="19"/>
      <c r="O836" s="19" t="s">
        <v>23140</v>
      </c>
    </row>
    <row r="837" spans="1:15" ht="12.75">
      <c r="A837" s="19" t="s">
        <v>24734</v>
      </c>
      <c r="B837" s="19" t="s">
        <v>23384</v>
      </c>
      <c r="C837" s="19" t="s">
        <v>23199</v>
      </c>
      <c r="D837" s="19" t="s">
        <v>17435</v>
      </c>
      <c r="E837" s="85">
        <v>45321</v>
      </c>
      <c r="F837" s="19" t="s">
        <v>23955</v>
      </c>
      <c r="G837" s="19" t="s">
        <v>23966</v>
      </c>
      <c r="H837" s="19">
        <v>-1</v>
      </c>
      <c r="I837" s="27" t="s">
        <v>23227</v>
      </c>
      <c r="J837" s="19" t="s">
        <v>23228</v>
      </c>
      <c r="K837" s="19" t="s">
        <v>17433</v>
      </c>
      <c r="L837" s="19" t="s">
        <v>17434</v>
      </c>
      <c r="M837" s="19" t="s">
        <v>23385</v>
      </c>
      <c r="N837" s="19"/>
      <c r="O837" s="19" t="s">
        <v>23140</v>
      </c>
    </row>
    <row r="838" spans="1:15" ht="12.75">
      <c r="A838" s="19" t="s">
        <v>24735</v>
      </c>
      <c r="B838" s="19" t="s">
        <v>23384</v>
      </c>
      <c r="C838" s="19" t="s">
        <v>23199</v>
      </c>
      <c r="D838" s="19" t="s">
        <v>17435</v>
      </c>
      <c r="E838" s="85">
        <v>45321</v>
      </c>
      <c r="F838" s="19" t="s">
        <v>23961</v>
      </c>
      <c r="G838" s="19" t="s">
        <v>24083</v>
      </c>
      <c r="H838" s="19">
        <v>-1</v>
      </c>
      <c r="I838" s="27" t="s">
        <v>23227</v>
      </c>
      <c r="J838" s="19" t="s">
        <v>23228</v>
      </c>
      <c r="K838" s="19" t="s">
        <v>17433</v>
      </c>
      <c r="L838" s="19" t="s">
        <v>17434</v>
      </c>
      <c r="M838" s="19" t="s">
        <v>23385</v>
      </c>
      <c r="N838" s="19"/>
      <c r="O838" s="19" t="s">
        <v>23140</v>
      </c>
    </row>
    <row r="839" spans="1:15" ht="12.75">
      <c r="A839" s="19" t="s">
        <v>24736</v>
      </c>
      <c r="B839" s="19" t="s">
        <v>23384</v>
      </c>
      <c r="C839" s="19" t="s">
        <v>23199</v>
      </c>
      <c r="D839" s="19" t="s">
        <v>17435</v>
      </c>
      <c r="E839" s="85">
        <v>45321</v>
      </c>
      <c r="F839" s="19" t="s">
        <v>23865</v>
      </c>
      <c r="G839" s="19" t="s">
        <v>23866</v>
      </c>
      <c r="H839" s="19">
        <v>-7</v>
      </c>
      <c r="I839" s="27" t="s">
        <v>23227</v>
      </c>
      <c r="J839" s="19" t="s">
        <v>23228</v>
      </c>
      <c r="K839" s="19" t="s">
        <v>17433</v>
      </c>
      <c r="L839" s="19" t="s">
        <v>17434</v>
      </c>
      <c r="M839" s="19" t="s">
        <v>23385</v>
      </c>
      <c r="N839" s="19"/>
      <c r="O839" s="19" t="s">
        <v>23140</v>
      </c>
    </row>
    <row r="840" spans="1:15" ht="12.75">
      <c r="A840" s="19" t="s">
        <v>24737</v>
      </c>
      <c r="B840" s="19" t="s">
        <v>23386</v>
      </c>
      <c r="C840" s="19" t="s">
        <v>23199</v>
      </c>
      <c r="D840" s="19" t="s">
        <v>17435</v>
      </c>
      <c r="E840" s="85">
        <v>45321</v>
      </c>
      <c r="F840" s="19" t="s">
        <v>23903</v>
      </c>
      <c r="G840" s="19" t="s">
        <v>23904</v>
      </c>
      <c r="H840" s="19">
        <v>-708</v>
      </c>
      <c r="I840" s="27" t="s">
        <v>23322</v>
      </c>
      <c r="J840" s="19" t="s">
        <v>23323</v>
      </c>
      <c r="K840" s="19" t="s">
        <v>17433</v>
      </c>
      <c r="L840" s="19" t="s">
        <v>17434</v>
      </c>
      <c r="M840" s="19" t="s">
        <v>23356</v>
      </c>
      <c r="N840" s="19"/>
      <c r="O840" s="19" t="s">
        <v>23140</v>
      </c>
    </row>
    <row r="841" spans="1:15" ht="12.75">
      <c r="A841" s="19" t="s">
        <v>24738</v>
      </c>
      <c r="B841" s="19" t="s">
        <v>23386</v>
      </c>
      <c r="C841" s="19" t="s">
        <v>23199</v>
      </c>
      <c r="D841" s="19" t="s">
        <v>17435</v>
      </c>
      <c r="E841" s="85">
        <v>45321</v>
      </c>
      <c r="F841" s="19" t="s">
        <v>23932</v>
      </c>
      <c r="G841" s="19" t="s">
        <v>23933</v>
      </c>
      <c r="H841" s="19">
        <v>-87</v>
      </c>
      <c r="I841" s="27" t="s">
        <v>23322</v>
      </c>
      <c r="J841" s="19" t="s">
        <v>23323</v>
      </c>
      <c r="K841" s="19" t="s">
        <v>17433</v>
      </c>
      <c r="L841" s="19" t="s">
        <v>17434</v>
      </c>
      <c r="M841" s="19" t="s">
        <v>23356</v>
      </c>
      <c r="N841" s="19"/>
      <c r="O841" s="19" t="s">
        <v>23140</v>
      </c>
    </row>
    <row r="842" spans="1:15" ht="12.75">
      <c r="A842" s="19" t="s">
        <v>24739</v>
      </c>
      <c r="B842" s="19" t="s">
        <v>23386</v>
      </c>
      <c r="C842" s="19" t="s">
        <v>23199</v>
      </c>
      <c r="D842" s="19" t="s">
        <v>17435</v>
      </c>
      <c r="E842" s="85">
        <v>45321</v>
      </c>
      <c r="F842" s="19" t="s">
        <v>23871</v>
      </c>
      <c r="G842" s="19" t="s">
        <v>23872</v>
      </c>
      <c r="H842" s="19">
        <v>-4</v>
      </c>
      <c r="I842" s="27" t="s">
        <v>23322</v>
      </c>
      <c r="J842" s="19" t="s">
        <v>23323</v>
      </c>
      <c r="K842" s="19" t="s">
        <v>17433</v>
      </c>
      <c r="L842" s="19" t="s">
        <v>17434</v>
      </c>
      <c r="M842" s="19" t="s">
        <v>23356</v>
      </c>
      <c r="N842" s="19"/>
      <c r="O842" s="19" t="s">
        <v>23140</v>
      </c>
    </row>
    <row r="843" spans="1:15" ht="12.75">
      <c r="A843" s="19"/>
      <c r="B843" s="19"/>
      <c r="C843" s="19"/>
      <c r="D843" s="19"/>
      <c r="E843" s="85"/>
      <c r="F843" s="19"/>
      <c r="G843" s="19"/>
      <c r="H843" s="19"/>
      <c r="I843" s="19"/>
      <c r="J843" s="19"/>
      <c r="K843" s="19"/>
      <c r="L843" s="19"/>
      <c r="M843" s="19"/>
      <c r="N843" s="19"/>
    </row>
    <row r="844" spans="1:15" ht="12.75">
      <c r="A844" s="27" t="s">
        <v>24740</v>
      </c>
      <c r="B844" s="19" t="s">
        <v>23387</v>
      </c>
      <c r="C844" s="19" t="s">
        <v>23199</v>
      </c>
      <c r="D844" s="19" t="s">
        <v>17435</v>
      </c>
      <c r="E844" s="85">
        <v>45321</v>
      </c>
      <c r="F844" s="19" t="s">
        <v>23903</v>
      </c>
      <c r="G844" s="19" t="s">
        <v>23904</v>
      </c>
      <c r="H844" s="19">
        <v>-275</v>
      </c>
      <c r="I844" s="27" t="s">
        <v>23322</v>
      </c>
      <c r="J844" s="19" t="s">
        <v>23323</v>
      </c>
      <c r="K844" s="19" t="s">
        <v>17433</v>
      </c>
      <c r="L844" s="19" t="s">
        <v>17434</v>
      </c>
      <c r="M844" s="19" t="s">
        <v>23383</v>
      </c>
      <c r="N844" s="19"/>
      <c r="O844" s="19" t="s">
        <v>23140</v>
      </c>
    </row>
    <row r="845" spans="1:15" ht="12.75">
      <c r="A845" s="19" t="s">
        <v>24741</v>
      </c>
      <c r="B845" s="19" t="s">
        <v>23387</v>
      </c>
      <c r="C845" s="19" t="s">
        <v>23199</v>
      </c>
      <c r="D845" s="19" t="s">
        <v>17435</v>
      </c>
      <c r="E845" s="85">
        <v>45321</v>
      </c>
      <c r="F845" s="19" t="s">
        <v>23929</v>
      </c>
      <c r="G845" s="19" t="s">
        <v>23930</v>
      </c>
      <c r="H845" s="19">
        <v>-283</v>
      </c>
      <c r="I845" s="27" t="s">
        <v>23322</v>
      </c>
      <c r="J845" s="19" t="s">
        <v>23323</v>
      </c>
      <c r="K845" s="19" t="s">
        <v>17433</v>
      </c>
      <c r="L845" s="19" t="s">
        <v>17434</v>
      </c>
      <c r="M845" s="19" t="s">
        <v>23383</v>
      </c>
      <c r="N845" s="19"/>
      <c r="O845" s="19" t="s">
        <v>23140</v>
      </c>
    </row>
    <row r="846" spans="1:15" ht="12.75">
      <c r="A846" s="19" t="s">
        <v>24742</v>
      </c>
      <c r="B846" s="19" t="s">
        <v>23387</v>
      </c>
      <c r="C846" s="19" t="s">
        <v>23199</v>
      </c>
      <c r="D846" s="19" t="s">
        <v>17435</v>
      </c>
      <c r="E846" s="85">
        <v>45321</v>
      </c>
      <c r="F846" s="19" t="s">
        <v>23932</v>
      </c>
      <c r="G846" s="19" t="s">
        <v>23933</v>
      </c>
      <c r="H846" s="19">
        <v>-47</v>
      </c>
      <c r="I846" s="27" t="s">
        <v>23322</v>
      </c>
      <c r="J846" s="19" t="s">
        <v>23323</v>
      </c>
      <c r="K846" s="19" t="s">
        <v>17433</v>
      </c>
      <c r="L846" s="19" t="s">
        <v>17434</v>
      </c>
      <c r="M846" s="19" t="s">
        <v>23383</v>
      </c>
      <c r="N846" s="19"/>
      <c r="O846" s="19" t="s">
        <v>23140</v>
      </c>
    </row>
    <row r="847" spans="1:15" ht="12.75">
      <c r="A847" s="19" t="s">
        <v>24743</v>
      </c>
      <c r="B847" s="19" t="s">
        <v>23387</v>
      </c>
      <c r="C847" s="19" t="s">
        <v>23199</v>
      </c>
      <c r="D847" s="19" t="s">
        <v>17435</v>
      </c>
      <c r="E847" s="85">
        <v>45321</v>
      </c>
      <c r="F847" s="19" t="s">
        <v>23871</v>
      </c>
      <c r="G847" s="19" t="s">
        <v>23872</v>
      </c>
      <c r="H847" s="19">
        <v>-3</v>
      </c>
      <c r="I847" s="27" t="s">
        <v>23322</v>
      </c>
      <c r="J847" s="19" t="s">
        <v>23323</v>
      </c>
      <c r="K847" s="19" t="s">
        <v>17433</v>
      </c>
      <c r="L847" s="19" t="s">
        <v>17434</v>
      </c>
      <c r="M847" s="19" t="s">
        <v>23383</v>
      </c>
      <c r="N847" s="19"/>
      <c r="O847" s="19" t="s">
        <v>23140</v>
      </c>
    </row>
    <row r="848" spans="1:15" ht="12.75">
      <c r="A848" s="19" t="s">
        <v>24744</v>
      </c>
      <c r="B848" s="19" t="s">
        <v>23388</v>
      </c>
      <c r="C848" s="19" t="s">
        <v>23199</v>
      </c>
      <c r="D848" s="19" t="s">
        <v>17435</v>
      </c>
      <c r="E848" s="85">
        <v>45321</v>
      </c>
      <c r="F848" s="19" t="s">
        <v>23929</v>
      </c>
      <c r="G848" s="19" t="s">
        <v>23930</v>
      </c>
      <c r="H848" s="19">
        <v>-833</v>
      </c>
      <c r="I848" s="27" t="s">
        <v>23322</v>
      </c>
      <c r="J848" s="19" t="s">
        <v>23323</v>
      </c>
      <c r="K848" s="19" t="s">
        <v>17433</v>
      </c>
      <c r="L848" s="19" t="s">
        <v>17434</v>
      </c>
      <c r="M848" s="19" t="s">
        <v>23385</v>
      </c>
      <c r="N848" s="19"/>
      <c r="O848" s="19" t="s">
        <v>23140</v>
      </c>
    </row>
    <row r="849" spans="1:15" ht="12.75">
      <c r="A849" s="19" t="s">
        <v>24745</v>
      </c>
      <c r="B849" s="19" t="s">
        <v>23388</v>
      </c>
      <c r="C849" s="19" t="s">
        <v>23199</v>
      </c>
      <c r="D849" s="19" t="s">
        <v>17435</v>
      </c>
      <c r="E849" s="85">
        <v>45321</v>
      </c>
      <c r="F849" s="19" t="s">
        <v>23871</v>
      </c>
      <c r="G849" s="19" t="s">
        <v>23872</v>
      </c>
      <c r="H849" s="19">
        <v>-4</v>
      </c>
      <c r="I849" s="27" t="s">
        <v>23322</v>
      </c>
      <c r="J849" s="19" t="s">
        <v>23323</v>
      </c>
      <c r="K849" s="19" t="s">
        <v>17433</v>
      </c>
      <c r="L849" s="19" t="s">
        <v>17434</v>
      </c>
      <c r="M849" s="19" t="s">
        <v>23385</v>
      </c>
      <c r="N849" s="19"/>
      <c r="O849" s="19" t="s">
        <v>23140</v>
      </c>
    </row>
    <row r="850" spans="1:15" ht="12.75">
      <c r="A850" s="19"/>
      <c r="B850" s="19"/>
      <c r="C850" s="19"/>
      <c r="D850" s="19"/>
      <c r="E850" s="85"/>
      <c r="F850" s="19"/>
      <c r="G850" s="19"/>
      <c r="H850" s="19"/>
      <c r="I850" s="19"/>
      <c r="J850" s="19"/>
      <c r="K850" s="19"/>
      <c r="L850" s="19"/>
      <c r="M850" s="19"/>
      <c r="N850" s="19"/>
    </row>
    <row r="851" spans="1:15" ht="12.75">
      <c r="A851" s="19" t="s">
        <v>24746</v>
      </c>
      <c r="B851" s="19" t="s">
        <v>23389</v>
      </c>
      <c r="C851" s="19" t="s">
        <v>23199</v>
      </c>
      <c r="D851" s="19" t="s">
        <v>17435</v>
      </c>
      <c r="E851" s="85">
        <v>45321</v>
      </c>
      <c r="F851" s="19" t="s">
        <v>23903</v>
      </c>
      <c r="G851" s="19" t="s">
        <v>23904</v>
      </c>
      <c r="H851" s="19">
        <v>-291</v>
      </c>
      <c r="I851" s="27" t="s">
        <v>23322</v>
      </c>
      <c r="J851" s="19" t="s">
        <v>23323</v>
      </c>
      <c r="K851" s="19" t="s">
        <v>17433</v>
      </c>
      <c r="L851" s="19" t="s">
        <v>17434</v>
      </c>
      <c r="M851" s="19" t="s">
        <v>23390</v>
      </c>
      <c r="N851" s="19"/>
      <c r="O851" s="19" t="s">
        <v>23140</v>
      </c>
    </row>
    <row r="852" spans="1:15" ht="12.75">
      <c r="A852" s="19" t="s">
        <v>24747</v>
      </c>
      <c r="B852" s="19" t="s">
        <v>23391</v>
      </c>
      <c r="C852" s="19" t="s">
        <v>23199</v>
      </c>
      <c r="D852" s="19" t="s">
        <v>17435</v>
      </c>
      <c r="E852" s="85">
        <v>45321</v>
      </c>
      <c r="F852" s="19" t="s">
        <v>23832</v>
      </c>
      <c r="G852" s="19" t="s">
        <v>23833</v>
      </c>
      <c r="H852" s="19">
        <v>-2</v>
      </c>
      <c r="I852" s="27" t="s">
        <v>23272</v>
      </c>
      <c r="J852" s="19" t="s">
        <v>23273</v>
      </c>
      <c r="K852" s="19" t="s">
        <v>17433</v>
      </c>
      <c r="L852" s="19" t="s">
        <v>17434</v>
      </c>
      <c r="M852" s="19" t="s">
        <v>23392</v>
      </c>
      <c r="N852" s="19"/>
      <c r="O852" s="19" t="s">
        <v>23140</v>
      </c>
    </row>
    <row r="853" spans="1:15" ht="12.75">
      <c r="A853" s="19" t="s">
        <v>24748</v>
      </c>
      <c r="B853" s="19" t="s">
        <v>23393</v>
      </c>
      <c r="C853" s="19" t="s">
        <v>23199</v>
      </c>
      <c r="D853" s="19" t="s">
        <v>17435</v>
      </c>
      <c r="E853" s="85">
        <v>45321</v>
      </c>
      <c r="F853" s="19" t="s">
        <v>23856</v>
      </c>
      <c r="G853" s="19" t="s">
        <v>23857</v>
      </c>
      <c r="H853" s="19">
        <v>-1</v>
      </c>
      <c r="I853" s="27" t="s">
        <v>1371</v>
      </c>
      <c r="J853" s="19" t="s">
        <v>23288</v>
      </c>
      <c r="K853" s="19" t="s">
        <v>17433</v>
      </c>
      <c r="L853" s="19" t="s">
        <v>17434</v>
      </c>
      <c r="M853" s="19" t="s">
        <v>23392</v>
      </c>
      <c r="N853" s="19"/>
      <c r="O853" s="19" t="s">
        <v>23140</v>
      </c>
    </row>
    <row r="854" spans="1:15" ht="12.75">
      <c r="A854" s="19" t="s">
        <v>24749</v>
      </c>
      <c r="B854" s="19" t="s">
        <v>23394</v>
      </c>
      <c r="C854" s="19" t="s">
        <v>23199</v>
      </c>
      <c r="D854" s="19" t="s">
        <v>17435</v>
      </c>
      <c r="E854" s="85">
        <v>45321</v>
      </c>
      <c r="F854" s="19" t="s">
        <v>23871</v>
      </c>
      <c r="G854" s="19" t="s">
        <v>23872</v>
      </c>
      <c r="H854" s="19">
        <v>-1</v>
      </c>
      <c r="I854" s="27" t="s">
        <v>16489</v>
      </c>
      <c r="J854" s="19" t="s">
        <v>23235</v>
      </c>
      <c r="K854" s="19" t="s">
        <v>17433</v>
      </c>
      <c r="L854" s="19" t="s">
        <v>17434</v>
      </c>
      <c r="M854" s="19" t="s">
        <v>23385</v>
      </c>
      <c r="N854" s="19"/>
      <c r="O854" s="19" t="s">
        <v>23140</v>
      </c>
    </row>
    <row r="855" spans="1:15" ht="12.75">
      <c r="A855" s="19" t="s">
        <v>24750</v>
      </c>
      <c r="B855" s="19" t="s">
        <v>23394</v>
      </c>
      <c r="C855" s="19" t="s">
        <v>23199</v>
      </c>
      <c r="D855" s="19" t="s">
        <v>17435</v>
      </c>
      <c r="E855" s="85">
        <v>45321</v>
      </c>
      <c r="F855" s="19" t="s">
        <v>23877</v>
      </c>
      <c r="G855" s="19" t="s">
        <v>23878</v>
      </c>
      <c r="H855" s="19">
        <v>-1</v>
      </c>
      <c r="I855" s="27" t="s">
        <v>16489</v>
      </c>
      <c r="J855" s="19" t="s">
        <v>23235</v>
      </c>
      <c r="K855" s="19" t="s">
        <v>17433</v>
      </c>
      <c r="L855" s="19" t="s">
        <v>17434</v>
      </c>
      <c r="M855" s="19" t="s">
        <v>23385</v>
      </c>
      <c r="N855" s="19"/>
      <c r="O855" s="19" t="s">
        <v>23140</v>
      </c>
    </row>
    <row r="856" spans="1:15" ht="12.75">
      <c r="A856" s="19" t="s">
        <v>24751</v>
      </c>
      <c r="B856" s="19" t="s">
        <v>23394</v>
      </c>
      <c r="C856" s="19" t="s">
        <v>23199</v>
      </c>
      <c r="D856" s="19" t="s">
        <v>17435</v>
      </c>
      <c r="E856" s="85">
        <v>45321</v>
      </c>
      <c r="F856" s="19" t="s">
        <v>24074</v>
      </c>
      <c r="G856" s="19" t="s">
        <v>24075</v>
      </c>
      <c r="H856" s="19">
        <v>-1</v>
      </c>
      <c r="I856" s="27" t="s">
        <v>16489</v>
      </c>
      <c r="J856" s="19" t="s">
        <v>23235</v>
      </c>
      <c r="K856" s="19" t="s">
        <v>17433</v>
      </c>
      <c r="L856" s="19" t="s">
        <v>17434</v>
      </c>
      <c r="M856" s="19" t="s">
        <v>23385</v>
      </c>
      <c r="N856" s="19"/>
      <c r="O856" s="19" t="s">
        <v>23140</v>
      </c>
    </row>
    <row r="857" spans="1:15" ht="12.75">
      <c r="A857" s="19" t="s">
        <v>24752</v>
      </c>
      <c r="B857" s="19" t="s">
        <v>23394</v>
      </c>
      <c r="C857" s="19" t="s">
        <v>23199</v>
      </c>
      <c r="D857" s="19" t="s">
        <v>17435</v>
      </c>
      <c r="E857" s="85">
        <v>45321</v>
      </c>
      <c r="F857" s="19" t="s">
        <v>23871</v>
      </c>
      <c r="G857" s="19" t="s">
        <v>23872</v>
      </c>
      <c r="H857" s="19">
        <v>-1</v>
      </c>
      <c r="I857" s="27" t="s">
        <v>16489</v>
      </c>
      <c r="J857" s="19" t="s">
        <v>23235</v>
      </c>
      <c r="K857" s="19" t="s">
        <v>17433</v>
      </c>
      <c r="L857" s="19" t="s">
        <v>17434</v>
      </c>
      <c r="M857" s="19" t="s">
        <v>23385</v>
      </c>
      <c r="N857" s="19"/>
      <c r="O857" s="19" t="s">
        <v>23140</v>
      </c>
    </row>
    <row r="858" spans="1:15" ht="12.75">
      <c r="A858" s="19" t="s">
        <v>24753</v>
      </c>
      <c r="B858" s="19" t="s">
        <v>23394</v>
      </c>
      <c r="C858" s="19" t="s">
        <v>23199</v>
      </c>
      <c r="D858" s="19" t="s">
        <v>17435</v>
      </c>
      <c r="E858" s="85">
        <v>45321</v>
      </c>
      <c r="F858" s="19" t="s">
        <v>23877</v>
      </c>
      <c r="G858" s="19" t="s">
        <v>23878</v>
      </c>
      <c r="H858" s="19">
        <v>-1</v>
      </c>
      <c r="I858" s="27" t="s">
        <v>16489</v>
      </c>
      <c r="J858" s="19" t="s">
        <v>23235</v>
      </c>
      <c r="K858" s="19" t="s">
        <v>17433</v>
      </c>
      <c r="L858" s="19" t="s">
        <v>17434</v>
      </c>
      <c r="M858" s="19" t="s">
        <v>23385</v>
      </c>
      <c r="N858" s="19"/>
      <c r="O858" s="19" t="s">
        <v>23140</v>
      </c>
    </row>
    <row r="859" spans="1:15" ht="12.75">
      <c r="A859" s="19" t="s">
        <v>24754</v>
      </c>
      <c r="B859" s="19" t="s">
        <v>23391</v>
      </c>
      <c r="C859" s="19" t="s">
        <v>23199</v>
      </c>
      <c r="D859" s="19" t="s">
        <v>17435</v>
      </c>
      <c r="E859" s="85">
        <v>45321</v>
      </c>
      <c r="F859" s="19" t="s">
        <v>23832</v>
      </c>
      <c r="G859" s="19" t="s">
        <v>23833</v>
      </c>
      <c r="H859" s="19">
        <v>-2</v>
      </c>
      <c r="I859" s="27" t="s">
        <v>23272</v>
      </c>
      <c r="J859" s="19" t="s">
        <v>23273</v>
      </c>
      <c r="K859" s="19" t="s">
        <v>17433</v>
      </c>
      <c r="L859" s="19" t="s">
        <v>17434</v>
      </c>
      <c r="M859" s="19" t="s">
        <v>23392</v>
      </c>
      <c r="N859" s="19"/>
      <c r="O859" s="19" t="s">
        <v>23140</v>
      </c>
    </row>
    <row r="860" spans="1:15" ht="12.75">
      <c r="A860" s="19" t="s">
        <v>24755</v>
      </c>
      <c r="B860" s="19" t="s">
        <v>23391</v>
      </c>
      <c r="C860" s="19" t="s">
        <v>23199</v>
      </c>
      <c r="D860" s="19" t="s">
        <v>17435</v>
      </c>
      <c r="E860" s="85">
        <v>45321</v>
      </c>
      <c r="F860" s="19" t="s">
        <v>23832</v>
      </c>
      <c r="G860" s="19" t="s">
        <v>23833</v>
      </c>
      <c r="H860" s="19">
        <v>-2</v>
      </c>
      <c r="I860" s="27" t="s">
        <v>23272</v>
      </c>
      <c r="J860" s="19" t="s">
        <v>23273</v>
      </c>
      <c r="K860" s="19" t="s">
        <v>17433</v>
      </c>
      <c r="L860" s="19" t="s">
        <v>17434</v>
      </c>
      <c r="M860" s="19" t="s">
        <v>23392</v>
      </c>
      <c r="N860" s="19"/>
      <c r="O860" s="19" t="s">
        <v>23140</v>
      </c>
    </row>
    <row r="861" spans="1:15" ht="12.75">
      <c r="A861" s="19" t="s">
        <v>24756</v>
      </c>
      <c r="B861" s="19" t="s">
        <v>23395</v>
      </c>
      <c r="C861" s="19" t="s">
        <v>23199</v>
      </c>
      <c r="D861" s="19" t="s">
        <v>17435</v>
      </c>
      <c r="E861" s="85">
        <v>45321</v>
      </c>
      <c r="F861" s="19" t="s">
        <v>23832</v>
      </c>
      <c r="G861" s="19" t="s">
        <v>23833</v>
      </c>
      <c r="H861" s="19">
        <v>-4</v>
      </c>
      <c r="I861" s="27" t="s">
        <v>23396</v>
      </c>
      <c r="J861" s="19" t="s">
        <v>23397</v>
      </c>
      <c r="K861" s="19" t="s">
        <v>17433</v>
      </c>
      <c r="L861" s="19" t="s">
        <v>17434</v>
      </c>
      <c r="M861" s="19" t="s">
        <v>23390</v>
      </c>
      <c r="N861" s="19"/>
      <c r="O861" s="19" t="s">
        <v>23154</v>
      </c>
    </row>
    <row r="862" spans="1:15" ht="12.75">
      <c r="A862" s="27" t="s">
        <v>24757</v>
      </c>
      <c r="B862" s="19" t="s">
        <v>23398</v>
      </c>
      <c r="C862" s="19" t="s">
        <v>23199</v>
      </c>
      <c r="D862" s="19" t="s">
        <v>17435</v>
      </c>
      <c r="E862" s="85">
        <v>45321</v>
      </c>
      <c r="F862" s="19" t="s">
        <v>23835</v>
      </c>
      <c r="G862" s="19" t="s">
        <v>23836</v>
      </c>
      <c r="H862" s="19">
        <v>-2</v>
      </c>
      <c r="I862" s="27" t="s">
        <v>23216</v>
      </c>
      <c r="J862" s="19" t="s">
        <v>23217</v>
      </c>
      <c r="K862" s="19" t="s">
        <v>17433</v>
      </c>
      <c r="L862" s="19" t="s">
        <v>17434</v>
      </c>
      <c r="M862" s="19" t="s">
        <v>23399</v>
      </c>
      <c r="N862" s="19"/>
      <c r="O862" s="19" t="s">
        <v>23140</v>
      </c>
    </row>
    <row r="863" spans="1:15" ht="12.75">
      <c r="A863" s="19" t="s">
        <v>24758</v>
      </c>
      <c r="B863" s="19" t="s">
        <v>23398</v>
      </c>
      <c r="C863" s="19" t="s">
        <v>23199</v>
      </c>
      <c r="D863" s="19" t="s">
        <v>17435</v>
      </c>
      <c r="E863" s="85">
        <v>45321</v>
      </c>
      <c r="F863" s="19" t="s">
        <v>24371</v>
      </c>
      <c r="G863" s="19" t="s">
        <v>24372</v>
      </c>
      <c r="H863" s="19">
        <v>-3</v>
      </c>
      <c r="I863" s="27" t="s">
        <v>23216</v>
      </c>
      <c r="J863" s="19" t="s">
        <v>23217</v>
      </c>
      <c r="K863" s="19" t="s">
        <v>17433</v>
      </c>
      <c r="L863" s="19" t="s">
        <v>17434</v>
      </c>
      <c r="M863" s="19" t="s">
        <v>23399</v>
      </c>
      <c r="N863" s="19"/>
      <c r="O863" s="19" t="s">
        <v>23140</v>
      </c>
    </row>
    <row r="864" spans="1:15" ht="12.75">
      <c r="A864" s="19" t="s">
        <v>24759</v>
      </c>
      <c r="B864" s="19" t="s">
        <v>23398</v>
      </c>
      <c r="C864" s="19" t="s">
        <v>23199</v>
      </c>
      <c r="D864" s="19" t="s">
        <v>17435</v>
      </c>
      <c r="E864" s="85">
        <v>45321</v>
      </c>
      <c r="F864" s="19" t="s">
        <v>23935</v>
      </c>
      <c r="G864" s="19" t="s">
        <v>23936</v>
      </c>
      <c r="H864" s="19">
        <v>-4</v>
      </c>
      <c r="I864" s="27" t="s">
        <v>23216</v>
      </c>
      <c r="J864" s="19" t="s">
        <v>23217</v>
      </c>
      <c r="K864" s="19" t="s">
        <v>17433</v>
      </c>
      <c r="L864" s="19" t="s">
        <v>17434</v>
      </c>
      <c r="M864" s="19" t="s">
        <v>23399</v>
      </c>
      <c r="N864" s="19"/>
      <c r="O864" s="19" t="s">
        <v>23140</v>
      </c>
    </row>
    <row r="865" spans="1:15" ht="12.75">
      <c r="A865" s="19" t="s">
        <v>24760</v>
      </c>
      <c r="B865" s="19" t="s">
        <v>23398</v>
      </c>
      <c r="C865" s="19" t="s">
        <v>23199</v>
      </c>
      <c r="D865" s="19" t="s">
        <v>17435</v>
      </c>
      <c r="E865" s="85">
        <v>45321</v>
      </c>
      <c r="F865" s="19" t="s">
        <v>23955</v>
      </c>
      <c r="G865" s="19" t="s">
        <v>23966</v>
      </c>
      <c r="H865" s="19">
        <v>-1</v>
      </c>
      <c r="I865" s="27" t="s">
        <v>23216</v>
      </c>
      <c r="J865" s="19" t="s">
        <v>23217</v>
      </c>
      <c r="K865" s="19" t="s">
        <v>17433</v>
      </c>
      <c r="L865" s="19" t="s">
        <v>17434</v>
      </c>
      <c r="M865" s="19" t="s">
        <v>23399</v>
      </c>
      <c r="N865" s="19"/>
      <c r="O865" s="19" t="s">
        <v>23140</v>
      </c>
    </row>
    <row r="866" spans="1:15" ht="12.75">
      <c r="A866" s="19" t="s">
        <v>24761</v>
      </c>
      <c r="B866" s="19" t="s">
        <v>23398</v>
      </c>
      <c r="C866" s="19" t="s">
        <v>23199</v>
      </c>
      <c r="D866" s="19" t="s">
        <v>17435</v>
      </c>
      <c r="E866" s="85">
        <v>45321</v>
      </c>
      <c r="F866" s="19" t="s">
        <v>23865</v>
      </c>
      <c r="G866" s="19" t="s">
        <v>23866</v>
      </c>
      <c r="H866" s="19">
        <v>-5</v>
      </c>
      <c r="I866" s="27" t="s">
        <v>23216</v>
      </c>
      <c r="J866" s="19" t="s">
        <v>23217</v>
      </c>
      <c r="K866" s="19" t="s">
        <v>17433</v>
      </c>
      <c r="L866" s="19" t="s">
        <v>17434</v>
      </c>
      <c r="M866" s="19" t="s">
        <v>23399</v>
      </c>
      <c r="N866" s="19"/>
      <c r="O866" s="19" t="s">
        <v>23140</v>
      </c>
    </row>
    <row r="867" spans="1:15" ht="12.75">
      <c r="A867" s="19" t="s">
        <v>24762</v>
      </c>
      <c r="B867" s="19" t="s">
        <v>23398</v>
      </c>
      <c r="C867" s="19" t="s">
        <v>23199</v>
      </c>
      <c r="D867" s="19" t="s">
        <v>17435</v>
      </c>
      <c r="E867" s="85">
        <v>45321</v>
      </c>
      <c r="F867" s="19" t="s">
        <v>23932</v>
      </c>
      <c r="G867" s="19" t="s">
        <v>23933</v>
      </c>
      <c r="H867" s="19">
        <v>-146</v>
      </c>
      <c r="I867" s="27" t="s">
        <v>23216</v>
      </c>
      <c r="J867" s="19" t="s">
        <v>23217</v>
      </c>
      <c r="K867" s="19" t="s">
        <v>17433</v>
      </c>
      <c r="L867" s="19" t="s">
        <v>17434</v>
      </c>
      <c r="M867" s="19" t="s">
        <v>23399</v>
      </c>
      <c r="N867" s="19"/>
      <c r="O867" s="19" t="s">
        <v>23140</v>
      </c>
    </row>
    <row r="868" spans="1:15" ht="12.75">
      <c r="A868" s="19" t="s">
        <v>24763</v>
      </c>
      <c r="B868" s="19" t="s">
        <v>23398</v>
      </c>
      <c r="C868" s="19" t="s">
        <v>23199</v>
      </c>
      <c r="D868" s="19" t="s">
        <v>17435</v>
      </c>
      <c r="E868" s="85">
        <v>45321</v>
      </c>
      <c r="F868" s="19" t="s">
        <v>23926</v>
      </c>
      <c r="G868" s="19" t="s">
        <v>23927</v>
      </c>
      <c r="H868" s="19">
        <v>-2</v>
      </c>
      <c r="I868" s="27" t="s">
        <v>23216</v>
      </c>
      <c r="J868" s="19" t="s">
        <v>23217</v>
      </c>
      <c r="K868" s="19" t="s">
        <v>17433</v>
      </c>
      <c r="L868" s="19" t="s">
        <v>17434</v>
      </c>
      <c r="M868" s="19" t="s">
        <v>23399</v>
      </c>
      <c r="N868" s="19"/>
      <c r="O868" s="19" t="s">
        <v>23140</v>
      </c>
    </row>
    <row r="869" spans="1:15" ht="12.75">
      <c r="A869" s="19" t="s">
        <v>24764</v>
      </c>
      <c r="B869" s="19" t="s">
        <v>23398</v>
      </c>
      <c r="C869" s="19" t="s">
        <v>23199</v>
      </c>
      <c r="D869" s="19" t="s">
        <v>17435</v>
      </c>
      <c r="E869" s="85">
        <v>45321</v>
      </c>
      <c r="F869" s="19" t="s">
        <v>23886</v>
      </c>
      <c r="G869" s="19" t="s">
        <v>23887</v>
      </c>
      <c r="H869" s="19">
        <v>-2</v>
      </c>
      <c r="I869" s="27" t="s">
        <v>23216</v>
      </c>
      <c r="J869" s="19" t="s">
        <v>23217</v>
      </c>
      <c r="K869" s="19" t="s">
        <v>17433</v>
      </c>
      <c r="L869" s="19" t="s">
        <v>17434</v>
      </c>
      <c r="M869" s="19" t="s">
        <v>23399</v>
      </c>
      <c r="N869" s="19"/>
      <c r="O869" s="19" t="s">
        <v>23140</v>
      </c>
    </row>
    <row r="870" spans="1:15" ht="12.75">
      <c r="A870" s="19" t="s">
        <v>24765</v>
      </c>
      <c r="B870" s="19" t="s">
        <v>23398</v>
      </c>
      <c r="C870" s="19" t="s">
        <v>23199</v>
      </c>
      <c r="D870" s="19" t="s">
        <v>17435</v>
      </c>
      <c r="E870" s="85">
        <v>45321</v>
      </c>
      <c r="F870" s="19" t="s">
        <v>23859</v>
      </c>
      <c r="G870" s="19" t="s">
        <v>23860</v>
      </c>
      <c r="H870" s="19">
        <v>-2</v>
      </c>
      <c r="I870" s="27" t="s">
        <v>23216</v>
      </c>
      <c r="J870" s="19" t="s">
        <v>23217</v>
      </c>
      <c r="K870" s="19" t="s">
        <v>17433</v>
      </c>
      <c r="L870" s="19" t="s">
        <v>17434</v>
      </c>
      <c r="M870" s="19" t="s">
        <v>23399</v>
      </c>
      <c r="N870" s="19"/>
      <c r="O870" s="19" t="s">
        <v>23140</v>
      </c>
    </row>
    <row r="871" spans="1:15" ht="12.75">
      <c r="A871" s="19" t="s">
        <v>24766</v>
      </c>
      <c r="B871" s="19" t="s">
        <v>23398</v>
      </c>
      <c r="C871" s="19" t="s">
        <v>23199</v>
      </c>
      <c r="D871" s="19" t="s">
        <v>17435</v>
      </c>
      <c r="E871" s="85">
        <v>45321</v>
      </c>
      <c r="F871" s="19" t="s">
        <v>23877</v>
      </c>
      <c r="G871" s="19" t="s">
        <v>23878</v>
      </c>
      <c r="H871" s="19">
        <v>-23</v>
      </c>
      <c r="I871" s="27" t="s">
        <v>23216</v>
      </c>
      <c r="J871" s="19" t="s">
        <v>23217</v>
      </c>
      <c r="K871" s="19" t="s">
        <v>17433</v>
      </c>
      <c r="L871" s="19" t="s">
        <v>17434</v>
      </c>
      <c r="M871" s="19" t="s">
        <v>23399</v>
      </c>
      <c r="N871" s="19"/>
      <c r="O871" s="19" t="s">
        <v>23140</v>
      </c>
    </row>
    <row r="872" spans="1:15" ht="12.75">
      <c r="A872" s="19" t="s">
        <v>24767</v>
      </c>
      <c r="B872" s="19" t="s">
        <v>23398</v>
      </c>
      <c r="C872" s="19" t="s">
        <v>23199</v>
      </c>
      <c r="D872" s="19" t="s">
        <v>17435</v>
      </c>
      <c r="E872" s="85">
        <v>45321</v>
      </c>
      <c r="F872" s="19" t="s">
        <v>23868</v>
      </c>
      <c r="G872" s="19" t="s">
        <v>23869</v>
      </c>
      <c r="H872" s="19">
        <v>-36</v>
      </c>
      <c r="I872" s="27" t="s">
        <v>23216</v>
      </c>
      <c r="J872" s="19" t="s">
        <v>23217</v>
      </c>
      <c r="K872" s="19" t="s">
        <v>17433</v>
      </c>
      <c r="L872" s="19" t="s">
        <v>17434</v>
      </c>
      <c r="M872" s="19" t="s">
        <v>23399</v>
      </c>
      <c r="N872" s="19"/>
      <c r="O872" s="19" t="s">
        <v>23140</v>
      </c>
    </row>
    <row r="873" spans="1:15" ht="12.75">
      <c r="A873" s="19" t="s">
        <v>24768</v>
      </c>
      <c r="B873" s="19" t="s">
        <v>23394</v>
      </c>
      <c r="C873" s="19" t="s">
        <v>23199</v>
      </c>
      <c r="D873" s="19" t="s">
        <v>17435</v>
      </c>
      <c r="E873" s="85">
        <v>45321</v>
      </c>
      <c r="F873" s="19" t="s">
        <v>23871</v>
      </c>
      <c r="G873" s="19" t="s">
        <v>23872</v>
      </c>
      <c r="H873" s="19">
        <v>-2</v>
      </c>
      <c r="I873" s="27" t="s">
        <v>16489</v>
      </c>
      <c r="J873" s="19" t="s">
        <v>23235</v>
      </c>
      <c r="K873" s="19" t="s">
        <v>17433</v>
      </c>
      <c r="L873" s="19" t="s">
        <v>17434</v>
      </c>
      <c r="M873" s="19" t="s">
        <v>23385</v>
      </c>
      <c r="N873" s="19"/>
      <c r="O873" s="19" t="s">
        <v>23140</v>
      </c>
    </row>
    <row r="874" spans="1:15" ht="12.75">
      <c r="A874" s="19" t="s">
        <v>24769</v>
      </c>
      <c r="B874" s="19" t="s">
        <v>23394</v>
      </c>
      <c r="C874" s="19" t="s">
        <v>23199</v>
      </c>
      <c r="D874" s="19" t="s">
        <v>17435</v>
      </c>
      <c r="E874" s="85">
        <v>45321</v>
      </c>
      <c r="F874" s="19" t="s">
        <v>23877</v>
      </c>
      <c r="G874" s="19" t="s">
        <v>23878</v>
      </c>
      <c r="H874" s="19">
        <v>-6</v>
      </c>
      <c r="I874" s="27" t="s">
        <v>16489</v>
      </c>
      <c r="J874" s="19" t="s">
        <v>23235</v>
      </c>
      <c r="K874" s="19" t="s">
        <v>17433</v>
      </c>
      <c r="L874" s="19" t="s">
        <v>17434</v>
      </c>
      <c r="M874" s="19" t="s">
        <v>23385</v>
      </c>
      <c r="N874" s="19"/>
      <c r="O874" s="19" t="s">
        <v>23140</v>
      </c>
    </row>
    <row r="875" spans="1:15" ht="12.75">
      <c r="A875" s="19" t="s">
        <v>24770</v>
      </c>
      <c r="B875" s="19" t="s">
        <v>23394</v>
      </c>
      <c r="C875" s="19" t="s">
        <v>23199</v>
      </c>
      <c r="D875" s="19" t="s">
        <v>17435</v>
      </c>
      <c r="E875" s="85">
        <v>45321</v>
      </c>
      <c r="F875" s="19" t="s">
        <v>23932</v>
      </c>
      <c r="G875" s="19" t="s">
        <v>23933</v>
      </c>
      <c r="H875" s="19">
        <v>-60</v>
      </c>
      <c r="I875" s="27" t="s">
        <v>16489</v>
      </c>
      <c r="J875" s="19" t="s">
        <v>23235</v>
      </c>
      <c r="K875" s="19" t="s">
        <v>17433</v>
      </c>
      <c r="L875" s="19" t="s">
        <v>17434</v>
      </c>
      <c r="M875" s="19" t="s">
        <v>23385</v>
      </c>
      <c r="N875" s="19"/>
      <c r="O875" s="19" t="s">
        <v>23140</v>
      </c>
    </row>
    <row r="876" spans="1:15" ht="12.75">
      <c r="A876" s="19" t="s">
        <v>24771</v>
      </c>
      <c r="B876" s="19" t="s">
        <v>23394</v>
      </c>
      <c r="C876" s="19" t="s">
        <v>23199</v>
      </c>
      <c r="D876" s="19" t="s">
        <v>17435</v>
      </c>
      <c r="E876" s="85">
        <v>45321</v>
      </c>
      <c r="F876" s="19" t="s">
        <v>23926</v>
      </c>
      <c r="G876" s="19" t="s">
        <v>23927</v>
      </c>
      <c r="H876" s="19">
        <v>-2</v>
      </c>
      <c r="I876" s="27" t="s">
        <v>16489</v>
      </c>
      <c r="J876" s="19" t="s">
        <v>23235</v>
      </c>
      <c r="K876" s="19" t="s">
        <v>17433</v>
      </c>
      <c r="L876" s="19" t="s">
        <v>17434</v>
      </c>
      <c r="M876" s="19" t="s">
        <v>23385</v>
      </c>
      <c r="N876" s="19"/>
      <c r="O876" s="19" t="s">
        <v>23140</v>
      </c>
    </row>
    <row r="877" spans="1:15" ht="12.75">
      <c r="A877" s="19" t="s">
        <v>24772</v>
      </c>
      <c r="B877" s="19" t="s">
        <v>23391</v>
      </c>
      <c r="C877" s="19" t="s">
        <v>23199</v>
      </c>
      <c r="D877" s="19" t="s">
        <v>17435</v>
      </c>
      <c r="E877" s="85">
        <v>45321</v>
      </c>
      <c r="F877" s="19" t="s">
        <v>23832</v>
      </c>
      <c r="G877" s="19" t="s">
        <v>23833</v>
      </c>
      <c r="H877" s="19">
        <v>-3</v>
      </c>
      <c r="I877" s="27" t="s">
        <v>23272</v>
      </c>
      <c r="J877" s="19" t="s">
        <v>23273</v>
      </c>
      <c r="K877" s="19" t="s">
        <v>17433</v>
      </c>
      <c r="L877" s="19" t="s">
        <v>17434</v>
      </c>
      <c r="M877" s="19" t="s">
        <v>23392</v>
      </c>
      <c r="N877" s="19"/>
      <c r="O877" s="19" t="s">
        <v>23140</v>
      </c>
    </row>
    <row r="878" spans="1:15" ht="12.75">
      <c r="A878" s="19" t="s">
        <v>24773</v>
      </c>
      <c r="B878" s="19" t="s">
        <v>23400</v>
      </c>
      <c r="C878" s="19" t="s">
        <v>23199</v>
      </c>
      <c r="D878" s="19" t="s">
        <v>17435</v>
      </c>
      <c r="E878" s="85">
        <v>45322</v>
      </c>
      <c r="F878" s="19" t="s">
        <v>23832</v>
      </c>
      <c r="G878" s="19" t="s">
        <v>23833</v>
      </c>
      <c r="H878" s="19">
        <v>-4</v>
      </c>
      <c r="I878" s="27" t="s">
        <v>23369</v>
      </c>
      <c r="J878" s="19" t="s">
        <v>23370</v>
      </c>
      <c r="K878" s="19" t="s">
        <v>17433</v>
      </c>
      <c r="L878" s="19" t="s">
        <v>17434</v>
      </c>
      <c r="M878" s="19" t="s">
        <v>23385</v>
      </c>
      <c r="N878" s="19"/>
      <c r="O878" s="19" t="s">
        <v>23154</v>
      </c>
    </row>
    <row r="879" spans="1:15" ht="12.75">
      <c r="A879" s="19" t="s">
        <v>24774</v>
      </c>
      <c r="B879" s="19" t="s">
        <v>23401</v>
      </c>
      <c r="C879" s="19" t="s">
        <v>23199</v>
      </c>
      <c r="D879" s="19" t="s">
        <v>17435</v>
      </c>
      <c r="E879" s="85">
        <v>45322</v>
      </c>
      <c r="F879" s="19" t="s">
        <v>23832</v>
      </c>
      <c r="G879" s="19" t="s">
        <v>23833</v>
      </c>
      <c r="H879" s="19">
        <v>-4</v>
      </c>
      <c r="I879" s="27" t="s">
        <v>6991</v>
      </c>
      <c r="J879" s="19" t="s">
        <v>23373</v>
      </c>
      <c r="K879" s="19" t="s">
        <v>17433</v>
      </c>
      <c r="L879" s="19" t="s">
        <v>17434</v>
      </c>
      <c r="M879" s="19" t="s">
        <v>23402</v>
      </c>
      <c r="N879" s="19"/>
      <c r="O879" s="19" t="s">
        <v>23154</v>
      </c>
    </row>
    <row r="880" spans="1:15" ht="12.75">
      <c r="A880" s="19" t="s">
        <v>24775</v>
      </c>
      <c r="B880" s="19" t="s">
        <v>23403</v>
      </c>
      <c r="C880" s="19" t="s">
        <v>23199</v>
      </c>
      <c r="D880" s="19" t="s">
        <v>17435</v>
      </c>
      <c r="E880" s="85">
        <v>45322</v>
      </c>
      <c r="F880" s="19" t="s">
        <v>23832</v>
      </c>
      <c r="G880" s="19" t="s">
        <v>23833</v>
      </c>
      <c r="H880" s="19">
        <v>-1</v>
      </c>
      <c r="I880" s="27" t="s">
        <v>23272</v>
      </c>
      <c r="J880" s="19" t="s">
        <v>23273</v>
      </c>
      <c r="K880" s="19" t="s">
        <v>17433</v>
      </c>
      <c r="L880" s="19" t="s">
        <v>17434</v>
      </c>
      <c r="M880" s="19"/>
      <c r="N880" s="19"/>
      <c r="O880" s="19" t="s">
        <v>23140</v>
      </c>
    </row>
    <row r="881" spans="1:15" ht="12.75">
      <c r="A881" s="19" t="s">
        <v>24776</v>
      </c>
      <c r="B881" s="19" t="s">
        <v>23404</v>
      </c>
      <c r="C881" s="19" t="s">
        <v>23199</v>
      </c>
      <c r="D881" s="19" t="s">
        <v>17435</v>
      </c>
      <c r="E881" s="85">
        <v>45322</v>
      </c>
      <c r="F881" s="19" t="s">
        <v>23871</v>
      </c>
      <c r="G881" s="19" t="s">
        <v>23872</v>
      </c>
      <c r="H881" s="19">
        <v>-1</v>
      </c>
      <c r="I881" s="27" t="s">
        <v>16489</v>
      </c>
      <c r="J881" s="19" t="s">
        <v>23235</v>
      </c>
      <c r="K881" s="19" t="s">
        <v>17433</v>
      </c>
      <c r="L881" s="19" t="s">
        <v>17434</v>
      </c>
      <c r="M881" s="19"/>
      <c r="N881" s="19"/>
      <c r="O881" s="19" t="s">
        <v>23140</v>
      </c>
    </row>
    <row r="882" spans="1:15" ht="12.75">
      <c r="A882" s="19" t="s">
        <v>24777</v>
      </c>
      <c r="B882" s="19" t="s">
        <v>23404</v>
      </c>
      <c r="C882" s="19" t="s">
        <v>23199</v>
      </c>
      <c r="D882" s="19" t="s">
        <v>17435</v>
      </c>
      <c r="E882" s="85">
        <v>45322</v>
      </c>
      <c r="F882" s="19" t="s">
        <v>23877</v>
      </c>
      <c r="G882" s="19" t="s">
        <v>23878</v>
      </c>
      <c r="H882" s="19">
        <v>-2</v>
      </c>
      <c r="I882" s="27" t="s">
        <v>16489</v>
      </c>
      <c r="J882" s="19" t="s">
        <v>23235</v>
      </c>
      <c r="K882" s="19" t="s">
        <v>17433</v>
      </c>
      <c r="L882" s="19" t="s">
        <v>17434</v>
      </c>
      <c r="M882" s="19"/>
      <c r="N882" s="19"/>
      <c r="O882" s="19" t="s">
        <v>23140</v>
      </c>
    </row>
    <row r="883" spans="1:15" ht="12.75">
      <c r="A883" s="19" t="s">
        <v>24778</v>
      </c>
      <c r="B883" s="19" t="s">
        <v>23405</v>
      </c>
      <c r="C883" s="19" t="s">
        <v>23199</v>
      </c>
      <c r="D883" s="19" t="s">
        <v>17435</v>
      </c>
      <c r="E883" s="85">
        <v>45322</v>
      </c>
      <c r="F883" s="19" t="s">
        <v>23877</v>
      </c>
      <c r="G883" s="19" t="s">
        <v>23878</v>
      </c>
      <c r="H883" s="19">
        <v>-60</v>
      </c>
      <c r="I883" s="27" t="s">
        <v>23220</v>
      </c>
      <c r="J883" s="19" t="s">
        <v>23221</v>
      </c>
      <c r="K883" s="19" t="s">
        <v>17433</v>
      </c>
      <c r="L883" s="19" t="s">
        <v>17434</v>
      </c>
      <c r="M883" s="19" t="s">
        <v>23406</v>
      </c>
      <c r="N883" s="19"/>
      <c r="O883" s="19" t="s">
        <v>23140</v>
      </c>
    </row>
    <row r="884" spans="1:15" ht="12.75">
      <c r="A884" s="19" t="s">
        <v>24779</v>
      </c>
      <c r="B884" s="19" t="s">
        <v>23405</v>
      </c>
      <c r="C884" s="19" t="s">
        <v>23199</v>
      </c>
      <c r="D884" s="19" t="s">
        <v>17435</v>
      </c>
      <c r="E884" s="85">
        <v>45322</v>
      </c>
      <c r="F884" s="19" t="s">
        <v>23868</v>
      </c>
      <c r="G884" s="19" t="s">
        <v>23869</v>
      </c>
      <c r="H884" s="19">
        <v>-120</v>
      </c>
      <c r="I884" s="27" t="s">
        <v>23220</v>
      </c>
      <c r="J884" s="19" t="s">
        <v>23221</v>
      </c>
      <c r="K884" s="19" t="s">
        <v>17433</v>
      </c>
      <c r="L884" s="19" t="s">
        <v>17434</v>
      </c>
      <c r="M884" s="19" t="s">
        <v>23406</v>
      </c>
      <c r="N884" s="19"/>
      <c r="O884" s="19" t="s">
        <v>23140</v>
      </c>
    </row>
    <row r="885" spans="1:15" ht="12.75">
      <c r="A885" s="19" t="s">
        <v>24780</v>
      </c>
      <c r="B885" s="19" t="s">
        <v>23405</v>
      </c>
      <c r="C885" s="19" t="s">
        <v>23199</v>
      </c>
      <c r="D885" s="19" t="s">
        <v>17435</v>
      </c>
      <c r="E885" s="85">
        <v>45322</v>
      </c>
      <c r="F885" s="19" t="s">
        <v>23958</v>
      </c>
      <c r="G885" s="19" t="s">
        <v>23959</v>
      </c>
      <c r="H885" s="19">
        <v>-12</v>
      </c>
      <c r="I885" s="27" t="s">
        <v>23220</v>
      </c>
      <c r="J885" s="19" t="s">
        <v>23221</v>
      </c>
      <c r="K885" s="19" t="s">
        <v>17433</v>
      </c>
      <c r="L885" s="19" t="s">
        <v>17434</v>
      </c>
      <c r="M885" s="19" t="s">
        <v>23406</v>
      </c>
      <c r="N885" s="19"/>
      <c r="O885" s="19" t="s">
        <v>23140</v>
      </c>
    </row>
    <row r="886" spans="1:15" ht="12.75">
      <c r="A886" s="19" t="s">
        <v>24781</v>
      </c>
      <c r="B886" s="19" t="s">
        <v>23405</v>
      </c>
      <c r="C886" s="19" t="s">
        <v>23199</v>
      </c>
      <c r="D886" s="19" t="s">
        <v>17435</v>
      </c>
      <c r="E886" s="85">
        <v>45322</v>
      </c>
      <c r="F886" s="19" t="s">
        <v>24371</v>
      </c>
      <c r="G886" s="19" t="s">
        <v>24372</v>
      </c>
      <c r="H886" s="19">
        <v>-24</v>
      </c>
      <c r="I886" s="27" t="s">
        <v>23220</v>
      </c>
      <c r="J886" s="19" t="s">
        <v>23221</v>
      </c>
      <c r="K886" s="19" t="s">
        <v>17433</v>
      </c>
      <c r="L886" s="19" t="s">
        <v>17434</v>
      </c>
      <c r="M886" s="19" t="s">
        <v>23406</v>
      </c>
      <c r="N886" s="19"/>
      <c r="O886" s="19" t="s">
        <v>23140</v>
      </c>
    </row>
    <row r="887" spans="1:15" ht="12.75">
      <c r="A887" s="19" t="s">
        <v>24782</v>
      </c>
      <c r="B887" s="19" t="s">
        <v>23405</v>
      </c>
      <c r="C887" s="19" t="s">
        <v>23199</v>
      </c>
      <c r="D887" s="19" t="s">
        <v>17435</v>
      </c>
      <c r="E887" s="85">
        <v>45322</v>
      </c>
      <c r="F887" s="19" t="s">
        <v>23838</v>
      </c>
      <c r="G887" s="19" t="s">
        <v>23839</v>
      </c>
      <c r="H887" s="19">
        <v>-2</v>
      </c>
      <c r="I887" s="27" t="s">
        <v>23220</v>
      </c>
      <c r="J887" s="19" t="s">
        <v>23221</v>
      </c>
      <c r="K887" s="19" t="s">
        <v>17433</v>
      </c>
      <c r="L887" s="19" t="s">
        <v>17434</v>
      </c>
      <c r="M887" s="19" t="s">
        <v>23406</v>
      </c>
      <c r="N887" s="19"/>
      <c r="O887" s="19" t="s">
        <v>23140</v>
      </c>
    </row>
    <row r="888" spans="1:15" ht="12.75">
      <c r="A888" s="19" t="s">
        <v>24783</v>
      </c>
      <c r="B888" s="19" t="s">
        <v>23405</v>
      </c>
      <c r="C888" s="19" t="s">
        <v>23199</v>
      </c>
      <c r="D888" s="19" t="s">
        <v>17435</v>
      </c>
      <c r="E888" s="85">
        <v>45322</v>
      </c>
      <c r="F888" s="19" t="s">
        <v>23841</v>
      </c>
      <c r="G888" s="19" t="s">
        <v>23842</v>
      </c>
      <c r="H888" s="19">
        <v>-1</v>
      </c>
      <c r="I888" s="27" t="s">
        <v>23220</v>
      </c>
      <c r="J888" s="19" t="s">
        <v>23221</v>
      </c>
      <c r="K888" s="19" t="s">
        <v>17433</v>
      </c>
      <c r="L888" s="19" t="s">
        <v>17434</v>
      </c>
      <c r="M888" s="19" t="s">
        <v>23406</v>
      </c>
      <c r="N888" s="19"/>
      <c r="O888" s="19" t="s">
        <v>23140</v>
      </c>
    </row>
    <row r="889" spans="1:15" ht="12.75">
      <c r="A889" s="19" t="s">
        <v>24784</v>
      </c>
      <c r="B889" s="19" t="s">
        <v>23318</v>
      </c>
      <c r="C889" s="19"/>
      <c r="D889" s="19" t="s">
        <v>17435</v>
      </c>
      <c r="E889" s="85">
        <v>45314</v>
      </c>
      <c r="F889" s="19" t="s">
        <v>23923</v>
      </c>
      <c r="G889" s="19" t="s">
        <v>23924</v>
      </c>
      <c r="H889" s="19">
        <v>-18</v>
      </c>
      <c r="I889" s="27" t="s">
        <v>23206</v>
      </c>
      <c r="J889" s="19" t="s">
        <v>23207</v>
      </c>
      <c r="K889" s="19" t="s">
        <v>17433</v>
      </c>
      <c r="L889" s="19" t="s">
        <v>17434</v>
      </c>
      <c r="M889" s="19"/>
      <c r="N889" s="19"/>
      <c r="O889" s="19" t="s">
        <v>23140</v>
      </c>
    </row>
    <row r="890" spans="1:15" ht="12.75">
      <c r="A890" s="19" t="s">
        <v>24785</v>
      </c>
      <c r="B890" s="19" t="s">
        <v>23375</v>
      </c>
      <c r="C890" s="19" t="s">
        <v>23199</v>
      </c>
      <c r="D890" s="19" t="s">
        <v>17428</v>
      </c>
      <c r="E890" s="85">
        <v>45320</v>
      </c>
      <c r="F890" s="19" t="s">
        <v>23923</v>
      </c>
      <c r="G890" s="19" t="s">
        <v>23924</v>
      </c>
      <c r="H890" s="19">
        <v>180</v>
      </c>
      <c r="I890" s="27" t="s">
        <v>23200</v>
      </c>
      <c r="J890" s="19" t="s">
        <v>23201</v>
      </c>
      <c r="K890" s="19" t="s">
        <v>17426</v>
      </c>
      <c r="L890" s="19" t="s">
        <v>17427</v>
      </c>
      <c r="M890" s="19" t="s">
        <v>23376</v>
      </c>
      <c r="N890" s="19"/>
      <c r="O890" s="19" t="s">
        <v>23140</v>
      </c>
    </row>
    <row r="891" spans="1:15" ht="12.75">
      <c r="A891" s="19" t="s">
        <v>24786</v>
      </c>
      <c r="B891" s="19" t="s">
        <v>23407</v>
      </c>
      <c r="C891" s="19" t="s">
        <v>23199</v>
      </c>
      <c r="D891" s="19" t="s">
        <v>17435</v>
      </c>
      <c r="E891" s="85">
        <v>45322</v>
      </c>
      <c r="F891" s="19" t="s">
        <v>24371</v>
      </c>
      <c r="G891" s="19" t="s">
        <v>24372</v>
      </c>
      <c r="H891" s="19">
        <v>-12</v>
      </c>
      <c r="I891" s="27" t="s">
        <v>23223</v>
      </c>
      <c r="J891" s="19" t="s">
        <v>23224</v>
      </c>
      <c r="K891" s="19" t="s">
        <v>17433</v>
      </c>
      <c r="L891" s="19" t="s">
        <v>17434</v>
      </c>
      <c r="M891" s="19" t="s">
        <v>23408</v>
      </c>
      <c r="N891" s="19"/>
      <c r="O891" s="19" t="s">
        <v>23140</v>
      </c>
    </row>
    <row r="892" spans="1:15" ht="12.75">
      <c r="A892" s="19" t="s">
        <v>24787</v>
      </c>
      <c r="B892" s="19" t="s">
        <v>23407</v>
      </c>
      <c r="C892" s="19" t="s">
        <v>23199</v>
      </c>
      <c r="D892" s="19" t="s">
        <v>17435</v>
      </c>
      <c r="E892" s="85">
        <v>45322</v>
      </c>
      <c r="F892" s="19" t="s">
        <v>23835</v>
      </c>
      <c r="G892" s="19" t="s">
        <v>23836</v>
      </c>
      <c r="H892" s="19">
        <v>-44</v>
      </c>
      <c r="I892" s="27" t="s">
        <v>23223</v>
      </c>
      <c r="J892" s="19" t="s">
        <v>23224</v>
      </c>
      <c r="K892" s="19" t="s">
        <v>17433</v>
      </c>
      <c r="L892" s="19" t="s">
        <v>17434</v>
      </c>
      <c r="M892" s="19" t="s">
        <v>23408</v>
      </c>
      <c r="N892" s="19"/>
      <c r="O892" s="19" t="s">
        <v>23140</v>
      </c>
    </row>
    <row r="893" spans="1:15" ht="12.75">
      <c r="A893" s="19" t="s">
        <v>24788</v>
      </c>
      <c r="B893" s="19" t="s">
        <v>23407</v>
      </c>
      <c r="C893" s="19" t="s">
        <v>23199</v>
      </c>
      <c r="D893" s="19" t="s">
        <v>17435</v>
      </c>
      <c r="E893" s="85">
        <v>45322</v>
      </c>
      <c r="F893" s="19" t="s">
        <v>23838</v>
      </c>
      <c r="G893" s="19" t="s">
        <v>23839</v>
      </c>
      <c r="H893" s="19">
        <v>-6</v>
      </c>
      <c r="I893" s="27" t="s">
        <v>23223</v>
      </c>
      <c r="J893" s="19" t="s">
        <v>23224</v>
      </c>
      <c r="K893" s="19" t="s">
        <v>17433</v>
      </c>
      <c r="L893" s="19" t="s">
        <v>17434</v>
      </c>
      <c r="M893" s="19" t="s">
        <v>23408</v>
      </c>
      <c r="N893" s="19"/>
      <c r="O893" s="19" t="s">
        <v>23140</v>
      </c>
    </row>
    <row r="894" spans="1:15" ht="12.75">
      <c r="A894" s="19" t="s">
        <v>24789</v>
      </c>
      <c r="B894" s="19" t="s">
        <v>23407</v>
      </c>
      <c r="C894" s="19" t="s">
        <v>23199</v>
      </c>
      <c r="D894" s="19" t="s">
        <v>17435</v>
      </c>
      <c r="E894" s="85">
        <v>45322</v>
      </c>
      <c r="F894" s="19" t="s">
        <v>23935</v>
      </c>
      <c r="G894" s="19" t="s">
        <v>23936</v>
      </c>
      <c r="H894" s="19">
        <v>-38</v>
      </c>
      <c r="I894" s="27" t="s">
        <v>23223</v>
      </c>
      <c r="J894" s="19" t="s">
        <v>23224</v>
      </c>
      <c r="K894" s="19" t="s">
        <v>17433</v>
      </c>
      <c r="L894" s="19" t="s">
        <v>17434</v>
      </c>
      <c r="M894" s="19" t="s">
        <v>23408</v>
      </c>
      <c r="N894" s="19"/>
      <c r="O894" s="19" t="s">
        <v>23140</v>
      </c>
    </row>
    <row r="895" spans="1:15" ht="12.75">
      <c r="A895" s="19" t="s">
        <v>24790</v>
      </c>
      <c r="B895" s="19" t="s">
        <v>23407</v>
      </c>
      <c r="C895" s="19" t="s">
        <v>23199</v>
      </c>
      <c r="D895" s="19" t="s">
        <v>17435</v>
      </c>
      <c r="E895" s="85">
        <v>45322</v>
      </c>
      <c r="F895" s="19" t="s">
        <v>23955</v>
      </c>
      <c r="G895" s="19" t="s">
        <v>23966</v>
      </c>
      <c r="H895" s="19">
        <v>-16</v>
      </c>
      <c r="I895" s="27" t="s">
        <v>23223</v>
      </c>
      <c r="J895" s="19" t="s">
        <v>23224</v>
      </c>
      <c r="K895" s="19" t="s">
        <v>17433</v>
      </c>
      <c r="L895" s="19" t="s">
        <v>17434</v>
      </c>
      <c r="M895" s="19" t="s">
        <v>23408</v>
      </c>
      <c r="N895" s="19"/>
      <c r="O895" s="19" t="s">
        <v>23140</v>
      </c>
    </row>
    <row r="896" spans="1:15" ht="12.75">
      <c r="A896" s="19" t="s">
        <v>24791</v>
      </c>
      <c r="B896" s="19" t="s">
        <v>23407</v>
      </c>
      <c r="C896" s="19" t="s">
        <v>23199</v>
      </c>
      <c r="D896" s="19" t="s">
        <v>17435</v>
      </c>
      <c r="E896" s="85">
        <v>45322</v>
      </c>
      <c r="F896" s="19" t="s">
        <v>23961</v>
      </c>
      <c r="G896" s="19" t="s">
        <v>24083</v>
      </c>
      <c r="H896" s="19">
        <v>-8</v>
      </c>
      <c r="I896" s="27" t="s">
        <v>23223</v>
      </c>
      <c r="J896" s="19" t="s">
        <v>23224</v>
      </c>
      <c r="K896" s="19" t="s">
        <v>17433</v>
      </c>
      <c r="L896" s="19" t="s">
        <v>17434</v>
      </c>
      <c r="M896" s="19" t="s">
        <v>23408</v>
      </c>
      <c r="N896" s="19"/>
      <c r="O896" s="19" t="s">
        <v>23140</v>
      </c>
    </row>
    <row r="897" spans="1:15" ht="12.75">
      <c r="A897" s="19" t="s">
        <v>24792</v>
      </c>
      <c r="B897" s="19" t="s">
        <v>23407</v>
      </c>
      <c r="C897" s="19" t="s">
        <v>23199</v>
      </c>
      <c r="D897" s="19" t="s">
        <v>17435</v>
      </c>
      <c r="E897" s="85">
        <v>45322</v>
      </c>
      <c r="F897" s="19" t="s">
        <v>23865</v>
      </c>
      <c r="G897" s="19" t="s">
        <v>23866</v>
      </c>
      <c r="H897" s="19">
        <v>-62</v>
      </c>
      <c r="I897" s="27" t="s">
        <v>23223</v>
      </c>
      <c r="J897" s="19" t="s">
        <v>23224</v>
      </c>
      <c r="K897" s="19" t="s">
        <v>17433</v>
      </c>
      <c r="L897" s="19" t="s">
        <v>17434</v>
      </c>
      <c r="M897" s="19" t="s">
        <v>23408</v>
      </c>
      <c r="N897" s="19"/>
      <c r="O897" s="19" t="s">
        <v>23140</v>
      </c>
    </row>
    <row r="898" spans="1:15" ht="12.75">
      <c r="A898" s="19" t="s">
        <v>24793</v>
      </c>
      <c r="B898" s="19" t="s">
        <v>23407</v>
      </c>
      <c r="C898" s="19" t="s">
        <v>23199</v>
      </c>
      <c r="D898" s="19" t="s">
        <v>17435</v>
      </c>
      <c r="E898" s="85">
        <v>45322</v>
      </c>
      <c r="F898" s="19" t="s">
        <v>23932</v>
      </c>
      <c r="G898" s="19" t="s">
        <v>23933</v>
      </c>
      <c r="H898" s="19">
        <v>-300</v>
      </c>
      <c r="I898" s="27" t="s">
        <v>23223</v>
      </c>
      <c r="J898" s="19" t="s">
        <v>23224</v>
      </c>
      <c r="K898" s="19" t="s">
        <v>17433</v>
      </c>
      <c r="L898" s="19" t="s">
        <v>17434</v>
      </c>
      <c r="M898" s="19" t="s">
        <v>23408</v>
      </c>
      <c r="N898" s="19"/>
      <c r="O898" s="19" t="s">
        <v>23140</v>
      </c>
    </row>
    <row r="899" spans="1:15" ht="12.75">
      <c r="A899" s="19" t="s">
        <v>24794</v>
      </c>
      <c r="B899" s="19" t="s">
        <v>23409</v>
      </c>
      <c r="C899" s="19" t="s">
        <v>23199</v>
      </c>
      <c r="D899" s="19" t="s">
        <v>17435</v>
      </c>
      <c r="E899" s="85">
        <v>45322</v>
      </c>
      <c r="F899" s="19" t="s">
        <v>24371</v>
      </c>
      <c r="G899" s="19" t="s">
        <v>24372</v>
      </c>
      <c r="H899" s="19">
        <v>-2</v>
      </c>
      <c r="I899" s="27" t="s">
        <v>23223</v>
      </c>
      <c r="J899" s="19" t="s">
        <v>23224</v>
      </c>
      <c r="K899" s="19" t="s">
        <v>17433</v>
      </c>
      <c r="L899" s="19" t="s">
        <v>17434</v>
      </c>
      <c r="M899" s="19" t="s">
        <v>23410</v>
      </c>
      <c r="N899" s="19"/>
      <c r="O899" s="19" t="s">
        <v>23140</v>
      </c>
    </row>
    <row r="900" spans="1:15" ht="12.75">
      <c r="A900" s="19" t="s">
        <v>24795</v>
      </c>
      <c r="B900" s="19" t="s">
        <v>23409</v>
      </c>
      <c r="C900" s="19" t="s">
        <v>23199</v>
      </c>
      <c r="D900" s="19" t="s">
        <v>17435</v>
      </c>
      <c r="E900" s="85">
        <v>45322</v>
      </c>
      <c r="F900" s="19" t="s">
        <v>23835</v>
      </c>
      <c r="G900" s="19" t="s">
        <v>23836</v>
      </c>
      <c r="H900" s="19">
        <v>-3</v>
      </c>
      <c r="I900" s="27" t="s">
        <v>23223</v>
      </c>
      <c r="J900" s="19" t="s">
        <v>23224</v>
      </c>
      <c r="K900" s="19" t="s">
        <v>17433</v>
      </c>
      <c r="L900" s="19" t="s">
        <v>17434</v>
      </c>
      <c r="M900" s="19" t="s">
        <v>23410</v>
      </c>
      <c r="N900" s="19"/>
      <c r="O900" s="19" t="s">
        <v>23140</v>
      </c>
    </row>
    <row r="901" spans="1:15" ht="12.75">
      <c r="A901" s="19" t="s">
        <v>24796</v>
      </c>
      <c r="B901" s="19" t="s">
        <v>23409</v>
      </c>
      <c r="C901" s="19" t="s">
        <v>23199</v>
      </c>
      <c r="D901" s="19" t="s">
        <v>17435</v>
      </c>
      <c r="E901" s="85">
        <v>45322</v>
      </c>
      <c r="F901" s="19" t="s">
        <v>23838</v>
      </c>
      <c r="G901" s="19" t="s">
        <v>23839</v>
      </c>
      <c r="H901" s="19">
        <v>-1</v>
      </c>
      <c r="I901" s="27" t="s">
        <v>23223</v>
      </c>
      <c r="J901" s="19" t="s">
        <v>23224</v>
      </c>
      <c r="K901" s="19" t="s">
        <v>17433</v>
      </c>
      <c r="L901" s="19" t="s">
        <v>17434</v>
      </c>
      <c r="M901" s="19" t="s">
        <v>23410</v>
      </c>
      <c r="N901" s="19"/>
      <c r="O901" s="19" t="s">
        <v>23140</v>
      </c>
    </row>
    <row r="902" spans="1:15" ht="12.75">
      <c r="A902" s="19" t="s">
        <v>24797</v>
      </c>
      <c r="B902" s="19" t="s">
        <v>23409</v>
      </c>
      <c r="C902" s="19" t="s">
        <v>23199</v>
      </c>
      <c r="D902" s="19" t="s">
        <v>17435</v>
      </c>
      <c r="E902" s="85">
        <v>45322</v>
      </c>
      <c r="F902" s="19" t="s">
        <v>24365</v>
      </c>
      <c r="G902" s="19" t="s">
        <v>24366</v>
      </c>
      <c r="H902" s="19">
        <v>-4</v>
      </c>
      <c r="I902" s="27" t="s">
        <v>23223</v>
      </c>
      <c r="J902" s="19" t="s">
        <v>23224</v>
      </c>
      <c r="K902" s="19" t="s">
        <v>17433</v>
      </c>
      <c r="L902" s="19" t="s">
        <v>17434</v>
      </c>
      <c r="M902" s="19" t="s">
        <v>23410</v>
      </c>
      <c r="N902" s="19"/>
      <c r="O902" s="19" t="s">
        <v>23140</v>
      </c>
    </row>
    <row r="903" spans="1:15" ht="12.75">
      <c r="A903" s="27" t="s">
        <v>24798</v>
      </c>
      <c r="B903" s="19" t="s">
        <v>23409</v>
      </c>
      <c r="C903" s="19" t="s">
        <v>23199</v>
      </c>
      <c r="D903" s="19" t="s">
        <v>17435</v>
      </c>
      <c r="E903" s="85">
        <v>45322</v>
      </c>
      <c r="F903" s="19" t="s">
        <v>23955</v>
      </c>
      <c r="G903" s="19" t="s">
        <v>23966</v>
      </c>
      <c r="H903" s="19">
        <v>-2</v>
      </c>
      <c r="I903" s="27" t="s">
        <v>23223</v>
      </c>
      <c r="J903" s="19" t="s">
        <v>23224</v>
      </c>
      <c r="K903" s="19" t="s">
        <v>17433</v>
      </c>
      <c r="L903" s="19" t="s">
        <v>17434</v>
      </c>
      <c r="M903" s="19" t="s">
        <v>23410</v>
      </c>
      <c r="N903" s="19"/>
      <c r="O903" s="19" t="s">
        <v>23140</v>
      </c>
    </row>
    <row r="904" spans="1:15" ht="12.75">
      <c r="A904" s="19" t="s">
        <v>24799</v>
      </c>
      <c r="B904" s="19" t="s">
        <v>23409</v>
      </c>
      <c r="C904" s="19" t="s">
        <v>23199</v>
      </c>
      <c r="D904" s="19" t="s">
        <v>17435</v>
      </c>
      <c r="E904" s="85">
        <v>45322</v>
      </c>
      <c r="F904" s="19" t="s">
        <v>23865</v>
      </c>
      <c r="G904" s="19" t="s">
        <v>23866</v>
      </c>
      <c r="H904" s="19">
        <v>-6</v>
      </c>
      <c r="I904" s="27" t="s">
        <v>23223</v>
      </c>
      <c r="J904" s="19" t="s">
        <v>23224</v>
      </c>
      <c r="K904" s="19" t="s">
        <v>17433</v>
      </c>
      <c r="L904" s="19" t="s">
        <v>17434</v>
      </c>
      <c r="M904" s="19" t="s">
        <v>23410</v>
      </c>
      <c r="N904" s="19"/>
      <c r="O904" s="19" t="s">
        <v>23140</v>
      </c>
    </row>
    <row r="905" spans="1:15" ht="12.75">
      <c r="A905" s="19" t="s">
        <v>24800</v>
      </c>
      <c r="B905" s="19" t="s">
        <v>23411</v>
      </c>
      <c r="C905" s="19" t="s">
        <v>23199</v>
      </c>
      <c r="D905" s="19" t="s">
        <v>17435</v>
      </c>
      <c r="E905" s="85">
        <v>45322</v>
      </c>
      <c r="F905" s="19" t="s">
        <v>24371</v>
      </c>
      <c r="G905" s="19" t="s">
        <v>24372</v>
      </c>
      <c r="H905" s="19">
        <v>-6</v>
      </c>
      <c r="I905" s="27" t="s">
        <v>23216</v>
      </c>
      <c r="J905" s="19" t="s">
        <v>23217</v>
      </c>
      <c r="K905" s="19" t="s">
        <v>17433</v>
      </c>
      <c r="L905" s="19" t="s">
        <v>17434</v>
      </c>
      <c r="M905" s="19" t="s">
        <v>23406</v>
      </c>
      <c r="N905" s="19"/>
      <c r="O905" s="19" t="s">
        <v>23140</v>
      </c>
    </row>
    <row r="906" spans="1:15" ht="12.75">
      <c r="A906" s="19" t="s">
        <v>24801</v>
      </c>
      <c r="B906" s="19" t="s">
        <v>23411</v>
      </c>
      <c r="C906" s="19" t="s">
        <v>23199</v>
      </c>
      <c r="D906" s="19" t="s">
        <v>17435</v>
      </c>
      <c r="E906" s="85">
        <v>45322</v>
      </c>
      <c r="F906" s="19" t="s">
        <v>23835</v>
      </c>
      <c r="G906" s="19" t="s">
        <v>23836</v>
      </c>
      <c r="H906" s="19">
        <v>-1</v>
      </c>
      <c r="I906" s="27" t="s">
        <v>23216</v>
      </c>
      <c r="J906" s="19" t="s">
        <v>23217</v>
      </c>
      <c r="K906" s="19" t="s">
        <v>17433</v>
      </c>
      <c r="L906" s="19" t="s">
        <v>17434</v>
      </c>
      <c r="M906" s="19" t="s">
        <v>23406</v>
      </c>
      <c r="N906" s="19"/>
      <c r="O906" s="19" t="s">
        <v>23140</v>
      </c>
    </row>
    <row r="907" spans="1:15" ht="12.75">
      <c r="A907" s="19" t="s">
        <v>24802</v>
      </c>
      <c r="B907" s="19" t="s">
        <v>23411</v>
      </c>
      <c r="C907" s="19" t="s">
        <v>23199</v>
      </c>
      <c r="D907" s="19" t="s">
        <v>17435</v>
      </c>
      <c r="E907" s="85">
        <v>45322</v>
      </c>
      <c r="F907" s="19" t="s">
        <v>23841</v>
      </c>
      <c r="G907" s="19" t="s">
        <v>23842</v>
      </c>
      <c r="H907" s="19">
        <v>-1</v>
      </c>
      <c r="I907" s="27" t="s">
        <v>23216</v>
      </c>
      <c r="J907" s="19" t="s">
        <v>23217</v>
      </c>
      <c r="K907" s="19" t="s">
        <v>17433</v>
      </c>
      <c r="L907" s="19" t="s">
        <v>17434</v>
      </c>
      <c r="M907" s="19" t="s">
        <v>23406</v>
      </c>
      <c r="N907" s="19"/>
      <c r="O907" s="19" t="s">
        <v>23140</v>
      </c>
    </row>
    <row r="908" spans="1:15" ht="12.75">
      <c r="A908" s="19" t="s">
        <v>24803</v>
      </c>
      <c r="B908" s="19" t="s">
        <v>23411</v>
      </c>
      <c r="C908" s="19" t="s">
        <v>23199</v>
      </c>
      <c r="D908" s="19" t="s">
        <v>17435</v>
      </c>
      <c r="E908" s="85">
        <v>45322</v>
      </c>
      <c r="F908" s="19" t="s">
        <v>23935</v>
      </c>
      <c r="G908" s="19" t="s">
        <v>23936</v>
      </c>
      <c r="H908" s="19">
        <v>-4</v>
      </c>
      <c r="I908" s="27" t="s">
        <v>23216</v>
      </c>
      <c r="J908" s="19" t="s">
        <v>23217</v>
      </c>
      <c r="K908" s="19" t="s">
        <v>17433</v>
      </c>
      <c r="L908" s="19" t="s">
        <v>17434</v>
      </c>
      <c r="M908" s="19" t="s">
        <v>23406</v>
      </c>
      <c r="N908" s="19"/>
      <c r="O908" s="19" t="s">
        <v>23140</v>
      </c>
    </row>
    <row r="909" spans="1:15" ht="12.75">
      <c r="A909" s="19" t="s">
        <v>24804</v>
      </c>
      <c r="B909" s="19" t="s">
        <v>23411</v>
      </c>
      <c r="C909" s="19" t="s">
        <v>23199</v>
      </c>
      <c r="D909" s="19" t="s">
        <v>17435</v>
      </c>
      <c r="E909" s="85">
        <v>45322</v>
      </c>
      <c r="F909" s="19" t="s">
        <v>23955</v>
      </c>
      <c r="G909" s="19" t="s">
        <v>23966</v>
      </c>
      <c r="H909" s="19">
        <v>-2</v>
      </c>
      <c r="I909" s="27" t="s">
        <v>23216</v>
      </c>
      <c r="J909" s="19" t="s">
        <v>23217</v>
      </c>
      <c r="K909" s="19" t="s">
        <v>17433</v>
      </c>
      <c r="L909" s="19" t="s">
        <v>17434</v>
      </c>
      <c r="M909" s="19" t="s">
        <v>23406</v>
      </c>
      <c r="N909" s="19"/>
      <c r="O909" s="19" t="s">
        <v>23140</v>
      </c>
    </row>
    <row r="910" spans="1:15" ht="12.75">
      <c r="A910" s="19" t="s">
        <v>24805</v>
      </c>
      <c r="B910" s="19" t="s">
        <v>23411</v>
      </c>
      <c r="C910" s="19" t="s">
        <v>23199</v>
      </c>
      <c r="D910" s="19" t="s">
        <v>17435</v>
      </c>
      <c r="E910" s="85">
        <v>45322</v>
      </c>
      <c r="F910" s="19" t="s">
        <v>23961</v>
      </c>
      <c r="G910" s="19" t="s">
        <v>24083</v>
      </c>
      <c r="H910" s="19">
        <v>-2</v>
      </c>
      <c r="I910" s="27" t="s">
        <v>23216</v>
      </c>
      <c r="J910" s="19" t="s">
        <v>23217</v>
      </c>
      <c r="K910" s="19" t="s">
        <v>17433</v>
      </c>
      <c r="L910" s="19" t="s">
        <v>17434</v>
      </c>
      <c r="M910" s="19" t="s">
        <v>23406</v>
      </c>
      <c r="N910" s="19"/>
      <c r="O910" s="19" t="s">
        <v>23140</v>
      </c>
    </row>
    <row r="911" spans="1:15" ht="12.75">
      <c r="A911" s="19" t="s">
        <v>24806</v>
      </c>
      <c r="B911" s="19" t="s">
        <v>23411</v>
      </c>
      <c r="C911" s="19" t="s">
        <v>23199</v>
      </c>
      <c r="D911" s="19" t="s">
        <v>17435</v>
      </c>
      <c r="E911" s="85">
        <v>45322</v>
      </c>
      <c r="F911" s="19" t="s">
        <v>23865</v>
      </c>
      <c r="G911" s="19" t="s">
        <v>23866</v>
      </c>
      <c r="H911" s="19">
        <v>-8</v>
      </c>
      <c r="I911" s="27" t="s">
        <v>23216</v>
      </c>
      <c r="J911" s="19" t="s">
        <v>23217</v>
      </c>
      <c r="K911" s="19" t="s">
        <v>17433</v>
      </c>
      <c r="L911" s="19" t="s">
        <v>17434</v>
      </c>
      <c r="M911" s="19" t="s">
        <v>23406</v>
      </c>
      <c r="N911" s="19"/>
      <c r="O911" s="19" t="s">
        <v>23140</v>
      </c>
    </row>
    <row r="912" spans="1:15" ht="12.75">
      <c r="A912" s="19" t="s">
        <v>24807</v>
      </c>
      <c r="B912" s="19" t="s">
        <v>23411</v>
      </c>
      <c r="C912" s="19" t="s">
        <v>23199</v>
      </c>
      <c r="D912" s="19" t="s">
        <v>17435</v>
      </c>
      <c r="E912" s="85">
        <v>45322</v>
      </c>
      <c r="F912" s="19" t="s">
        <v>23868</v>
      </c>
      <c r="G912" s="19" t="s">
        <v>23869</v>
      </c>
      <c r="H912" s="19">
        <v>-58</v>
      </c>
      <c r="I912" s="27" t="s">
        <v>23216</v>
      </c>
      <c r="J912" s="19" t="s">
        <v>23217</v>
      </c>
      <c r="K912" s="19" t="s">
        <v>17433</v>
      </c>
      <c r="L912" s="19" t="s">
        <v>17434</v>
      </c>
      <c r="M912" s="19" t="s">
        <v>23406</v>
      </c>
      <c r="N912" s="19"/>
      <c r="O912" s="19" t="s">
        <v>23140</v>
      </c>
    </row>
    <row r="913" spans="1:15" ht="12.75">
      <c r="A913" s="19" t="s">
        <v>24808</v>
      </c>
      <c r="B913" s="19" t="s">
        <v>23411</v>
      </c>
      <c r="C913" s="19" t="s">
        <v>23199</v>
      </c>
      <c r="D913" s="19" t="s">
        <v>17435</v>
      </c>
      <c r="E913" s="85">
        <v>45322</v>
      </c>
      <c r="F913" s="19" t="s">
        <v>23877</v>
      </c>
      <c r="G913" s="19" t="s">
        <v>23878</v>
      </c>
      <c r="H913" s="19">
        <v>-23</v>
      </c>
      <c r="I913" s="27" t="s">
        <v>23216</v>
      </c>
      <c r="J913" s="19" t="s">
        <v>23217</v>
      </c>
      <c r="K913" s="19" t="s">
        <v>17433</v>
      </c>
      <c r="L913" s="19" t="s">
        <v>17434</v>
      </c>
      <c r="M913" s="19" t="s">
        <v>23406</v>
      </c>
      <c r="N913" s="19"/>
      <c r="O913" s="19" t="s">
        <v>23140</v>
      </c>
    </row>
    <row r="914" spans="1:15" ht="12.75">
      <c r="A914" s="19" t="s">
        <v>24809</v>
      </c>
      <c r="B914" s="19" t="s">
        <v>23411</v>
      </c>
      <c r="C914" s="19" t="s">
        <v>23199</v>
      </c>
      <c r="D914" s="19" t="s">
        <v>17435</v>
      </c>
      <c r="E914" s="85">
        <v>45322</v>
      </c>
      <c r="F914" s="19" t="s">
        <v>23932</v>
      </c>
      <c r="G914" s="19" t="s">
        <v>23933</v>
      </c>
      <c r="H914" s="19">
        <v>-45</v>
      </c>
      <c r="I914" s="27" t="s">
        <v>23216</v>
      </c>
      <c r="J914" s="19" t="s">
        <v>23217</v>
      </c>
      <c r="K914" s="19" t="s">
        <v>17433</v>
      </c>
      <c r="L914" s="19" t="s">
        <v>17434</v>
      </c>
      <c r="M914" s="19" t="s">
        <v>23406</v>
      </c>
      <c r="N914" s="19"/>
      <c r="O914" s="19" t="s">
        <v>23140</v>
      </c>
    </row>
    <row r="915" spans="1:15" ht="12.75">
      <c r="A915" s="19" t="s">
        <v>24810</v>
      </c>
      <c r="B915" s="19" t="s">
        <v>23411</v>
      </c>
      <c r="C915" s="19" t="s">
        <v>23199</v>
      </c>
      <c r="D915" s="19" t="s">
        <v>17435</v>
      </c>
      <c r="E915" s="85">
        <v>45322</v>
      </c>
      <c r="F915" s="19" t="s">
        <v>23926</v>
      </c>
      <c r="G915" s="19" t="s">
        <v>23927</v>
      </c>
      <c r="H915" s="19">
        <v>-2</v>
      </c>
      <c r="I915" s="27" t="s">
        <v>23216</v>
      </c>
      <c r="J915" s="19" t="s">
        <v>23217</v>
      </c>
      <c r="K915" s="19" t="s">
        <v>17433</v>
      </c>
      <c r="L915" s="19" t="s">
        <v>17434</v>
      </c>
      <c r="M915" s="19" t="s">
        <v>23406</v>
      </c>
      <c r="N915" s="19"/>
      <c r="O915" s="19" t="s">
        <v>23140</v>
      </c>
    </row>
    <row r="916" spans="1:15" ht="12.75">
      <c r="A916" s="19" t="s">
        <v>24811</v>
      </c>
      <c r="B916" s="19" t="s">
        <v>23404</v>
      </c>
      <c r="C916" s="19" t="s">
        <v>23199</v>
      </c>
      <c r="D916" s="19" t="s">
        <v>17435</v>
      </c>
      <c r="E916" s="85">
        <v>45322</v>
      </c>
      <c r="F916" s="19" t="s">
        <v>23871</v>
      </c>
      <c r="G916" s="19" t="s">
        <v>23872</v>
      </c>
      <c r="H916" s="19">
        <v>-2</v>
      </c>
      <c r="I916" s="27" t="s">
        <v>16489</v>
      </c>
      <c r="J916" s="19" t="s">
        <v>23235</v>
      </c>
      <c r="K916" s="19" t="s">
        <v>17433</v>
      </c>
      <c r="L916" s="19" t="s">
        <v>17434</v>
      </c>
      <c r="M916" s="19"/>
      <c r="N916" s="19"/>
      <c r="O916" s="19" t="s">
        <v>23140</v>
      </c>
    </row>
    <row r="917" spans="1:15" ht="12.75">
      <c r="A917" s="19" t="s">
        <v>24812</v>
      </c>
      <c r="B917" s="19" t="s">
        <v>23404</v>
      </c>
      <c r="C917" s="19" t="s">
        <v>23199</v>
      </c>
      <c r="D917" s="19" t="s">
        <v>17435</v>
      </c>
      <c r="E917" s="85">
        <v>45322</v>
      </c>
      <c r="F917" s="19" t="s">
        <v>23877</v>
      </c>
      <c r="G917" s="19" t="s">
        <v>23878</v>
      </c>
      <c r="H917" s="19">
        <v>-5</v>
      </c>
      <c r="I917" s="27" t="s">
        <v>16489</v>
      </c>
      <c r="J917" s="19" t="s">
        <v>23235</v>
      </c>
      <c r="K917" s="19" t="s">
        <v>17433</v>
      </c>
      <c r="L917" s="19" t="s">
        <v>17434</v>
      </c>
      <c r="M917" s="19"/>
      <c r="N917" s="19"/>
      <c r="O917" s="19" t="s">
        <v>23140</v>
      </c>
    </row>
    <row r="918" spans="1:15" ht="12.75">
      <c r="A918" s="19" t="s">
        <v>24813</v>
      </c>
      <c r="B918" s="19" t="s">
        <v>23412</v>
      </c>
      <c r="C918" s="19"/>
      <c r="D918" s="19" t="s">
        <v>17440</v>
      </c>
      <c r="E918" s="85">
        <v>45322</v>
      </c>
      <c r="F918" s="19" t="s">
        <v>23832</v>
      </c>
      <c r="G918" s="19" t="s">
        <v>23833</v>
      </c>
      <c r="H918" s="19">
        <v>-4</v>
      </c>
      <c r="I918" s="27" t="s">
        <v>23200</v>
      </c>
      <c r="J918" s="19" t="s">
        <v>23201</v>
      </c>
      <c r="K918" s="19" t="s">
        <v>17438</v>
      </c>
      <c r="L918" s="19" t="s">
        <v>17439</v>
      </c>
      <c r="M918" s="19" t="s">
        <v>23413</v>
      </c>
      <c r="N918" s="19"/>
      <c r="O918" s="19" t="s">
        <v>23140</v>
      </c>
    </row>
    <row r="919" spans="1:15" ht="12.75">
      <c r="A919" s="19" t="s">
        <v>24814</v>
      </c>
      <c r="B919" s="19" t="s">
        <v>23412</v>
      </c>
      <c r="C919" s="19"/>
      <c r="D919" s="19" t="s">
        <v>17440</v>
      </c>
      <c r="E919" s="85">
        <v>45322</v>
      </c>
      <c r="F919" s="19" t="s">
        <v>23832</v>
      </c>
      <c r="G919" s="19" t="s">
        <v>23833</v>
      </c>
      <c r="H919" s="19">
        <v>4</v>
      </c>
      <c r="I919" s="27" t="s">
        <v>23396</v>
      </c>
      <c r="J919" s="19" t="s">
        <v>23397</v>
      </c>
      <c r="K919" s="19" t="s">
        <v>17438</v>
      </c>
      <c r="L919" s="19" t="s">
        <v>17439</v>
      </c>
      <c r="M919" s="19" t="s">
        <v>23413</v>
      </c>
      <c r="N919" s="19" t="s">
        <v>17447</v>
      </c>
      <c r="O919" s="19" t="s">
        <v>23154</v>
      </c>
    </row>
    <row r="920" spans="1:15" ht="12.75">
      <c r="A920" s="19" t="s">
        <v>24815</v>
      </c>
      <c r="B920" s="19" t="s">
        <v>23226</v>
      </c>
      <c r="C920" s="19"/>
      <c r="D920" s="19" t="s">
        <v>17440</v>
      </c>
      <c r="E920" s="85">
        <v>45309</v>
      </c>
      <c r="F920" s="19" t="s">
        <v>23929</v>
      </c>
      <c r="G920" s="19" t="s">
        <v>23930</v>
      </c>
      <c r="H920" s="19">
        <v>-4010</v>
      </c>
      <c r="I920" s="27" t="s">
        <v>23200</v>
      </c>
      <c r="J920" s="19" t="s">
        <v>23201</v>
      </c>
      <c r="K920" s="19" t="s">
        <v>17438</v>
      </c>
      <c r="L920" s="19" t="s">
        <v>17439</v>
      </c>
      <c r="M920" s="19"/>
      <c r="N920" s="19"/>
      <c r="O920" s="19" t="s">
        <v>23140</v>
      </c>
    </row>
    <row r="921" spans="1:15" ht="12.75">
      <c r="A921" s="19" t="s">
        <v>24816</v>
      </c>
      <c r="B921" s="19" t="s">
        <v>23226</v>
      </c>
      <c r="C921" s="19"/>
      <c r="D921" s="19" t="s">
        <v>17440</v>
      </c>
      <c r="E921" s="85">
        <v>45309</v>
      </c>
      <c r="F921" s="19" t="s">
        <v>23929</v>
      </c>
      <c r="G921" s="19" t="s">
        <v>23930</v>
      </c>
      <c r="H921" s="19">
        <v>4010</v>
      </c>
      <c r="I921" s="27" t="s">
        <v>23227</v>
      </c>
      <c r="J921" s="19" t="s">
        <v>23228</v>
      </c>
      <c r="K921" s="19" t="s">
        <v>17438</v>
      </c>
      <c r="L921" s="19" t="s">
        <v>17439</v>
      </c>
      <c r="M921" s="19"/>
      <c r="N921" s="19" t="s">
        <v>17447</v>
      </c>
      <c r="O921" s="19" t="s">
        <v>23140</v>
      </c>
    </row>
    <row r="922" spans="1:15" ht="12.75">
      <c r="A922" s="19" t="s">
        <v>24817</v>
      </c>
      <c r="B922" s="19" t="s">
        <v>23263</v>
      </c>
      <c r="C922" s="19"/>
      <c r="D922" s="19" t="s">
        <v>17440</v>
      </c>
      <c r="E922" s="85">
        <v>45313</v>
      </c>
      <c r="F922" s="19" t="s">
        <v>23929</v>
      </c>
      <c r="G922" s="19" t="s">
        <v>23930</v>
      </c>
      <c r="H922" s="19">
        <v>-2005</v>
      </c>
      <c r="I922" s="27" t="s">
        <v>23200</v>
      </c>
      <c r="J922" s="19" t="s">
        <v>23201</v>
      </c>
      <c r="K922" s="19" t="s">
        <v>17438</v>
      </c>
      <c r="L922" s="19" t="s">
        <v>17439</v>
      </c>
      <c r="M922" s="19" t="s">
        <v>23264</v>
      </c>
      <c r="N922" s="19"/>
      <c r="O922" s="19" t="s">
        <v>23140</v>
      </c>
    </row>
    <row r="923" spans="1:15" ht="12.75">
      <c r="A923" s="27" t="s">
        <v>24818</v>
      </c>
      <c r="B923" s="19" t="s">
        <v>23263</v>
      </c>
      <c r="C923" s="19"/>
      <c r="D923" s="19" t="s">
        <v>17440</v>
      </c>
      <c r="E923" s="85">
        <v>45313</v>
      </c>
      <c r="F923" s="19" t="s">
        <v>23929</v>
      </c>
      <c r="G923" s="19" t="s">
        <v>23930</v>
      </c>
      <c r="H923" s="19">
        <v>2005</v>
      </c>
      <c r="I923" s="27" t="s">
        <v>23227</v>
      </c>
      <c r="J923" s="19" t="s">
        <v>23228</v>
      </c>
      <c r="K923" s="19" t="s">
        <v>17438</v>
      </c>
      <c r="L923" s="19" t="s">
        <v>17439</v>
      </c>
      <c r="M923" s="19" t="s">
        <v>23264</v>
      </c>
      <c r="N923" s="19" t="s">
        <v>17447</v>
      </c>
      <c r="O923" s="19" t="s">
        <v>23140</v>
      </c>
    </row>
    <row r="924" spans="1:15" ht="12.75">
      <c r="A924" s="27" t="s">
        <v>24819</v>
      </c>
      <c r="B924" s="19" t="s">
        <v>23414</v>
      </c>
      <c r="C924" s="19"/>
      <c r="D924" s="19" t="s">
        <v>17440</v>
      </c>
      <c r="E924" s="85">
        <v>45322</v>
      </c>
      <c r="F924" s="19" t="s">
        <v>23941</v>
      </c>
      <c r="G924" s="19" t="s">
        <v>23942</v>
      </c>
      <c r="H924" s="19">
        <v>-42</v>
      </c>
      <c r="I924" s="19" t="s">
        <v>23240</v>
      </c>
      <c r="J924" s="19" t="s">
        <v>23241</v>
      </c>
      <c r="K924" s="19" t="s">
        <v>17438</v>
      </c>
      <c r="L924" s="19" t="s">
        <v>17439</v>
      </c>
      <c r="M924" s="19" t="s">
        <v>23415</v>
      </c>
      <c r="N924" s="19"/>
      <c r="O924" s="19" t="s">
        <v>23140</v>
      </c>
    </row>
    <row r="925" spans="1:15" ht="12.75">
      <c r="A925" s="19" t="s">
        <v>24820</v>
      </c>
      <c r="B925" s="19" t="s">
        <v>23414</v>
      </c>
      <c r="C925" s="19"/>
      <c r="D925" s="19" t="s">
        <v>17440</v>
      </c>
      <c r="E925" s="85">
        <v>45322</v>
      </c>
      <c r="F925" s="19" t="s">
        <v>23941</v>
      </c>
      <c r="G925" s="19" t="s">
        <v>23942</v>
      </c>
      <c r="H925" s="19">
        <v>42</v>
      </c>
      <c r="I925" s="27" t="s">
        <v>23206</v>
      </c>
      <c r="J925" s="19" t="s">
        <v>23207</v>
      </c>
      <c r="K925" s="19" t="s">
        <v>17438</v>
      </c>
      <c r="L925" s="19" t="s">
        <v>17439</v>
      </c>
      <c r="M925" s="19" t="s">
        <v>23415</v>
      </c>
      <c r="N925" s="19" t="s">
        <v>17447</v>
      </c>
      <c r="O925" s="19" t="s">
        <v>23140</v>
      </c>
    </row>
    <row r="926" spans="1:15" ht="12.75">
      <c r="A926" s="19" t="s">
        <v>24821</v>
      </c>
      <c r="B926" s="19" t="s">
        <v>23237</v>
      </c>
      <c r="C926" s="19"/>
      <c r="D926" s="19" t="s">
        <v>17440</v>
      </c>
      <c r="E926" s="85">
        <v>45310</v>
      </c>
      <c r="F926" s="19" t="s">
        <v>23909</v>
      </c>
      <c r="G926" s="19" t="s">
        <v>23910</v>
      </c>
      <c r="H926" s="19">
        <v>-145</v>
      </c>
      <c r="I926" s="27" t="s">
        <v>16489</v>
      </c>
      <c r="J926" s="19" t="s">
        <v>23235</v>
      </c>
      <c r="K926" s="19" t="s">
        <v>17438</v>
      </c>
      <c r="L926" s="19" t="s">
        <v>17439</v>
      </c>
      <c r="M926" s="19" t="s">
        <v>23238</v>
      </c>
      <c r="N926" s="19"/>
      <c r="O926" s="19" t="s">
        <v>23140</v>
      </c>
    </row>
    <row r="927" spans="1:15" ht="12.75">
      <c r="A927" s="19" t="s">
        <v>24822</v>
      </c>
      <c r="B927" s="19" t="s">
        <v>23237</v>
      </c>
      <c r="C927" s="19"/>
      <c r="D927" s="19" t="s">
        <v>17440</v>
      </c>
      <c r="E927" s="85">
        <v>45310</v>
      </c>
      <c r="F927" s="19" t="s">
        <v>23909</v>
      </c>
      <c r="G927" s="19" t="s">
        <v>23910</v>
      </c>
      <c r="H927" s="19">
        <v>145</v>
      </c>
      <c r="I927" s="27" t="s">
        <v>23200</v>
      </c>
      <c r="J927" s="19" t="s">
        <v>23201</v>
      </c>
      <c r="K927" s="19" t="s">
        <v>17438</v>
      </c>
      <c r="L927" s="19" t="s">
        <v>17439</v>
      </c>
      <c r="M927" s="19" t="s">
        <v>23238</v>
      </c>
      <c r="N927" s="19" t="s">
        <v>17447</v>
      </c>
      <c r="O927" s="19" t="s">
        <v>23140</v>
      </c>
    </row>
    <row r="928" spans="1:15" ht="12.75">
      <c r="A928" s="19"/>
      <c r="B928" s="19"/>
      <c r="C928" s="19"/>
      <c r="D928" s="19"/>
      <c r="E928" s="85"/>
      <c r="F928" s="19"/>
      <c r="G928" s="19"/>
      <c r="H928" s="19"/>
      <c r="I928" s="19"/>
      <c r="J928" s="19"/>
      <c r="K928" s="19"/>
      <c r="L928" s="19"/>
      <c r="M928" s="19"/>
      <c r="N928" s="19"/>
    </row>
    <row r="929" spans="1:15" ht="12.75">
      <c r="A929" s="19"/>
      <c r="B929" s="19"/>
      <c r="C929" s="19"/>
      <c r="D929" s="19"/>
      <c r="E929" s="85"/>
      <c r="F929" s="19"/>
      <c r="G929" s="19"/>
      <c r="H929" s="19"/>
      <c r="I929" s="19"/>
      <c r="J929" s="19"/>
      <c r="K929" s="19"/>
      <c r="L929" s="19"/>
      <c r="M929" s="19"/>
      <c r="N929" s="19"/>
    </row>
    <row r="930" spans="1:15" ht="12.75">
      <c r="A930" s="19" t="s">
        <v>24823</v>
      </c>
      <c r="B930" s="19" t="s">
        <v>23320</v>
      </c>
      <c r="C930" s="19"/>
      <c r="D930" s="19" t="s">
        <v>17440</v>
      </c>
      <c r="E930" s="85">
        <v>45315</v>
      </c>
      <c r="F930" s="19" t="s">
        <v>24074</v>
      </c>
      <c r="G930" s="19" t="s">
        <v>24075</v>
      </c>
      <c r="H930" s="19">
        <v>-2</v>
      </c>
      <c r="I930" s="27" t="s">
        <v>23200</v>
      </c>
      <c r="J930" s="19" t="s">
        <v>23201</v>
      </c>
      <c r="K930" s="19" t="s">
        <v>17438</v>
      </c>
      <c r="L930" s="19" t="s">
        <v>17439</v>
      </c>
      <c r="M930" s="19"/>
      <c r="N930" s="19"/>
      <c r="O930" s="19" t="s">
        <v>23140</v>
      </c>
    </row>
    <row r="931" spans="1:15" ht="12.75">
      <c r="A931" s="19" t="s">
        <v>24824</v>
      </c>
      <c r="B931" s="19" t="s">
        <v>23320</v>
      </c>
      <c r="C931" s="19"/>
      <c r="D931" s="19" t="s">
        <v>17440</v>
      </c>
      <c r="E931" s="85">
        <v>45315</v>
      </c>
      <c r="F931" s="19" t="s">
        <v>24074</v>
      </c>
      <c r="G931" s="19" t="s">
        <v>24075</v>
      </c>
      <c r="H931" s="19">
        <v>2</v>
      </c>
      <c r="I931" s="27" t="s">
        <v>16489</v>
      </c>
      <c r="J931" s="19" t="s">
        <v>23235</v>
      </c>
      <c r="K931" s="19" t="s">
        <v>17438</v>
      </c>
      <c r="L931" s="19" t="s">
        <v>17439</v>
      </c>
      <c r="M931" s="19"/>
      <c r="N931" s="19" t="s">
        <v>17447</v>
      </c>
      <c r="O931" s="19" t="s">
        <v>23140</v>
      </c>
    </row>
    <row r="932" spans="1:15" ht="12.75">
      <c r="A932" s="19" t="s">
        <v>24825</v>
      </c>
      <c r="B932" s="19" t="s">
        <v>23290</v>
      </c>
      <c r="C932" s="19" t="s">
        <v>23199</v>
      </c>
      <c r="D932" s="19" t="s">
        <v>17435</v>
      </c>
      <c r="E932" s="85">
        <v>45314</v>
      </c>
      <c r="F932" s="19" t="s">
        <v>23874</v>
      </c>
      <c r="G932" s="19" t="s">
        <v>23875</v>
      </c>
      <c r="H932" s="19">
        <v>-7</v>
      </c>
      <c r="I932" s="27" t="s">
        <v>16489</v>
      </c>
      <c r="J932" s="19" t="s">
        <v>23235</v>
      </c>
      <c r="K932" s="19" t="s">
        <v>17433</v>
      </c>
      <c r="L932" s="19" t="s">
        <v>17434</v>
      </c>
      <c r="M932" s="19" t="s">
        <v>23291</v>
      </c>
      <c r="N932" s="19"/>
      <c r="O932" s="19" t="s">
        <v>23140</v>
      </c>
    </row>
    <row r="933" spans="1:15" ht="12.75">
      <c r="A933" s="19" t="s">
        <v>24826</v>
      </c>
      <c r="B933" s="19" t="s">
        <v>23234</v>
      </c>
      <c r="C933" s="19"/>
      <c r="D933" s="19" t="s">
        <v>17440</v>
      </c>
      <c r="E933" s="85">
        <v>45310</v>
      </c>
      <c r="F933" s="19" t="s">
        <v>23874</v>
      </c>
      <c r="G933" s="19" t="s">
        <v>23875</v>
      </c>
      <c r="H933" s="19">
        <v>-7</v>
      </c>
      <c r="I933" s="27" t="s">
        <v>23200</v>
      </c>
      <c r="J933" s="19" t="s">
        <v>23201</v>
      </c>
      <c r="K933" s="19" t="s">
        <v>17438</v>
      </c>
      <c r="L933" s="19" t="s">
        <v>17439</v>
      </c>
      <c r="M933" s="19" t="s">
        <v>23236</v>
      </c>
      <c r="N933" s="19"/>
      <c r="O933" s="19" t="s">
        <v>23140</v>
      </c>
    </row>
    <row r="934" spans="1:15" ht="12.75">
      <c r="A934" s="19" t="s">
        <v>24827</v>
      </c>
      <c r="B934" s="19" t="s">
        <v>23234</v>
      </c>
      <c r="C934" s="19"/>
      <c r="D934" s="19" t="s">
        <v>17440</v>
      </c>
      <c r="E934" s="85">
        <v>45310</v>
      </c>
      <c r="F934" s="19" t="s">
        <v>23874</v>
      </c>
      <c r="G934" s="19" t="s">
        <v>23875</v>
      </c>
      <c r="H934" s="19">
        <v>7</v>
      </c>
      <c r="I934" s="27" t="s">
        <v>16489</v>
      </c>
      <c r="J934" s="19" t="s">
        <v>23235</v>
      </c>
      <c r="K934" s="19" t="s">
        <v>17438</v>
      </c>
      <c r="L934" s="19" t="s">
        <v>17439</v>
      </c>
      <c r="M934" s="19" t="s">
        <v>23236</v>
      </c>
      <c r="N934" s="19" t="s">
        <v>17447</v>
      </c>
      <c r="O934" s="19" t="s">
        <v>23140</v>
      </c>
    </row>
    <row r="935" spans="1:15" ht="12.75">
      <c r="A935" s="19" t="s">
        <v>24828</v>
      </c>
      <c r="B935" s="19" t="s">
        <v>23416</v>
      </c>
      <c r="C935" s="19"/>
      <c r="D935" s="19" t="s">
        <v>17440</v>
      </c>
      <c r="E935" s="85">
        <v>45322</v>
      </c>
      <c r="F935" s="19" t="s">
        <v>23832</v>
      </c>
      <c r="G935" s="19" t="s">
        <v>23833</v>
      </c>
      <c r="H935" s="19">
        <v>-8</v>
      </c>
      <c r="I935" s="27" t="s">
        <v>23200</v>
      </c>
      <c r="J935" s="19" t="s">
        <v>23201</v>
      </c>
      <c r="K935" s="19" t="s">
        <v>17438</v>
      </c>
      <c r="L935" s="19" t="s">
        <v>17439</v>
      </c>
      <c r="M935" s="19"/>
      <c r="N935" s="19"/>
      <c r="O935" s="19" t="s">
        <v>23140</v>
      </c>
    </row>
    <row r="936" spans="1:15" ht="12.75">
      <c r="A936" s="19" t="s">
        <v>24829</v>
      </c>
      <c r="B936" s="19" t="s">
        <v>23416</v>
      </c>
      <c r="C936" s="19"/>
      <c r="D936" s="19" t="s">
        <v>17440</v>
      </c>
      <c r="E936" s="85">
        <v>45322</v>
      </c>
      <c r="F936" s="19" t="s">
        <v>23832</v>
      </c>
      <c r="G936" s="19" t="s">
        <v>23833</v>
      </c>
      <c r="H936" s="19">
        <v>8</v>
      </c>
      <c r="I936" s="27" t="s">
        <v>23272</v>
      </c>
      <c r="J936" s="19" t="s">
        <v>23273</v>
      </c>
      <c r="K936" s="19" t="s">
        <v>17438</v>
      </c>
      <c r="L936" s="19" t="s">
        <v>17439</v>
      </c>
      <c r="M936" s="19"/>
      <c r="N936" s="19" t="s">
        <v>17447</v>
      </c>
      <c r="O936" s="19" t="s">
        <v>23140</v>
      </c>
    </row>
    <row r="937" spans="1:15" ht="12.75">
      <c r="A937" s="19" t="s">
        <v>24830</v>
      </c>
      <c r="B937" s="19" t="s">
        <v>23308</v>
      </c>
      <c r="C937" s="19"/>
      <c r="D937" s="19" t="s">
        <v>17440</v>
      </c>
      <c r="E937" s="85">
        <v>45314</v>
      </c>
      <c r="F937" s="19" t="s">
        <v>23932</v>
      </c>
      <c r="G937" s="19" t="s">
        <v>23933</v>
      </c>
      <c r="H937" s="19">
        <v>-500</v>
      </c>
      <c r="I937" s="27" t="s">
        <v>23200</v>
      </c>
      <c r="J937" s="19" t="s">
        <v>23201</v>
      </c>
      <c r="K937" s="19" t="s">
        <v>17438</v>
      </c>
      <c r="L937" s="19" t="s">
        <v>17439</v>
      </c>
      <c r="M937" s="19"/>
      <c r="N937" s="19"/>
      <c r="O937" s="19" t="s">
        <v>23140</v>
      </c>
    </row>
    <row r="938" spans="1:15" ht="12.75">
      <c r="A938" s="19" t="s">
        <v>24831</v>
      </c>
      <c r="B938" s="19" t="s">
        <v>23308</v>
      </c>
      <c r="C938" s="19"/>
      <c r="D938" s="19" t="s">
        <v>17440</v>
      </c>
      <c r="E938" s="85">
        <v>45314</v>
      </c>
      <c r="F938" s="19" t="s">
        <v>23932</v>
      </c>
      <c r="G938" s="19" t="s">
        <v>23933</v>
      </c>
      <c r="H938" s="19">
        <v>500</v>
      </c>
      <c r="I938" s="27" t="s">
        <v>23216</v>
      </c>
      <c r="J938" s="19" t="s">
        <v>23217</v>
      </c>
      <c r="K938" s="19" t="s">
        <v>17438</v>
      </c>
      <c r="L938" s="19" t="s">
        <v>17439</v>
      </c>
      <c r="M938" s="19"/>
      <c r="N938" s="19" t="s">
        <v>17447</v>
      </c>
      <c r="O938" s="19" t="s">
        <v>23140</v>
      </c>
    </row>
    <row r="939" spans="1:15" ht="12.75">
      <c r="A939" s="19" t="s">
        <v>24832</v>
      </c>
      <c r="B939" s="19" t="s">
        <v>23379</v>
      </c>
      <c r="C939" s="19"/>
      <c r="D939" s="19" t="s">
        <v>17440</v>
      </c>
      <c r="E939" s="85">
        <v>45320</v>
      </c>
      <c r="F939" s="19" t="s">
        <v>24362</v>
      </c>
      <c r="G939" s="19" t="s">
        <v>24363</v>
      </c>
      <c r="H939" s="19">
        <v>-10</v>
      </c>
      <c r="I939" s="27" t="s">
        <v>23200</v>
      </c>
      <c r="J939" s="19" t="s">
        <v>23201</v>
      </c>
      <c r="K939" s="19" t="s">
        <v>17438</v>
      </c>
      <c r="L939" s="19" t="s">
        <v>17439</v>
      </c>
      <c r="M939" s="19"/>
      <c r="N939" s="19"/>
      <c r="O939" s="19" t="s">
        <v>23140</v>
      </c>
    </row>
    <row r="940" spans="1:15" ht="12.75">
      <c r="A940" s="19" t="s">
        <v>24833</v>
      </c>
      <c r="B940" s="19" t="s">
        <v>23379</v>
      </c>
      <c r="C940" s="19"/>
      <c r="D940" s="19" t="s">
        <v>17440</v>
      </c>
      <c r="E940" s="85">
        <v>45320</v>
      </c>
      <c r="F940" s="19" t="s">
        <v>24362</v>
      </c>
      <c r="G940" s="19" t="s">
        <v>24363</v>
      </c>
      <c r="H940" s="19">
        <v>10</v>
      </c>
      <c r="I940" s="27" t="s">
        <v>23220</v>
      </c>
      <c r="J940" s="19" t="s">
        <v>23221</v>
      </c>
      <c r="K940" s="19" t="s">
        <v>17438</v>
      </c>
      <c r="L940" s="19" t="s">
        <v>17439</v>
      </c>
      <c r="M940" s="19"/>
      <c r="N940" s="19" t="s">
        <v>17447</v>
      </c>
      <c r="O940" s="19" t="s">
        <v>23140</v>
      </c>
    </row>
    <row r="941" spans="1:15" ht="12.75">
      <c r="A941" s="27" t="s">
        <v>24834</v>
      </c>
      <c r="B941" s="19" t="s">
        <v>23380</v>
      </c>
      <c r="C941" s="19"/>
      <c r="D941" s="19" t="s">
        <v>17440</v>
      </c>
      <c r="E941" s="85">
        <v>45321</v>
      </c>
      <c r="F941" s="19" t="s">
        <v>24362</v>
      </c>
      <c r="G941" s="19" t="s">
        <v>24363</v>
      </c>
      <c r="H941" s="19">
        <v>-10</v>
      </c>
      <c r="I941" s="27" t="s">
        <v>23200</v>
      </c>
      <c r="J941" s="19" t="s">
        <v>23201</v>
      </c>
      <c r="K941" s="19" t="s">
        <v>17438</v>
      </c>
      <c r="L941" s="19" t="s">
        <v>17439</v>
      </c>
      <c r="M941" s="19"/>
      <c r="N941" s="19"/>
      <c r="O941" s="19" t="s">
        <v>23140</v>
      </c>
    </row>
    <row r="942" spans="1:15" ht="12.75">
      <c r="A942" s="19" t="s">
        <v>24835</v>
      </c>
      <c r="B942" s="19" t="s">
        <v>23380</v>
      </c>
      <c r="C942" s="19"/>
      <c r="D942" s="19" t="s">
        <v>17440</v>
      </c>
      <c r="E942" s="85">
        <v>45321</v>
      </c>
      <c r="F942" s="19" t="s">
        <v>24362</v>
      </c>
      <c r="G942" s="19" t="s">
        <v>24363</v>
      </c>
      <c r="H942" s="19">
        <v>10</v>
      </c>
      <c r="I942" s="27" t="s">
        <v>23227</v>
      </c>
      <c r="J942" s="19" t="s">
        <v>23228</v>
      </c>
      <c r="K942" s="19" t="s">
        <v>17438</v>
      </c>
      <c r="L942" s="19" t="s">
        <v>17439</v>
      </c>
      <c r="M942" s="19"/>
      <c r="N942" s="19" t="s">
        <v>17447</v>
      </c>
      <c r="O942" s="19" t="s">
        <v>23140</v>
      </c>
    </row>
    <row r="943" spans="1:15" ht="12.75">
      <c r="A943" s="19" t="s">
        <v>24836</v>
      </c>
      <c r="B943" s="19" t="s">
        <v>23417</v>
      </c>
      <c r="C943" s="19"/>
      <c r="D943" s="19" t="s">
        <v>17440</v>
      </c>
      <c r="E943" s="85">
        <v>45322</v>
      </c>
      <c r="F943" s="19" t="s">
        <v>23835</v>
      </c>
      <c r="G943" s="19" t="s">
        <v>23836</v>
      </c>
      <c r="H943" s="19">
        <v>-7</v>
      </c>
      <c r="I943" s="27" t="s">
        <v>23200</v>
      </c>
      <c r="J943" s="19" t="s">
        <v>23201</v>
      </c>
      <c r="K943" s="19" t="s">
        <v>17438</v>
      </c>
      <c r="L943" s="19" t="s">
        <v>17439</v>
      </c>
      <c r="M943" s="19" t="s">
        <v>23418</v>
      </c>
      <c r="N943" s="19"/>
      <c r="O943" s="19" t="s">
        <v>23140</v>
      </c>
    </row>
    <row r="944" spans="1:15" ht="12.75">
      <c r="A944" s="19" t="s">
        <v>24837</v>
      </c>
      <c r="B944" s="19" t="s">
        <v>23417</v>
      </c>
      <c r="C944" s="19"/>
      <c r="D944" s="19" t="s">
        <v>17440</v>
      </c>
      <c r="E944" s="85">
        <v>45322</v>
      </c>
      <c r="F944" s="19" t="s">
        <v>23835</v>
      </c>
      <c r="G944" s="19" t="s">
        <v>23836</v>
      </c>
      <c r="H944" s="19">
        <v>7</v>
      </c>
      <c r="I944" s="27" t="s">
        <v>23220</v>
      </c>
      <c r="J944" s="19" t="s">
        <v>23221</v>
      </c>
      <c r="K944" s="19" t="s">
        <v>17438</v>
      </c>
      <c r="L944" s="19" t="s">
        <v>17439</v>
      </c>
      <c r="M944" s="19" t="s">
        <v>23418</v>
      </c>
      <c r="N944" s="19" t="s">
        <v>17447</v>
      </c>
      <c r="O944" s="19" t="s">
        <v>23140</v>
      </c>
    </row>
    <row r="945" spans="1:15" ht="12.75">
      <c r="A945" s="19" t="s">
        <v>24838</v>
      </c>
      <c r="B945" s="19" t="s">
        <v>23419</v>
      </c>
      <c r="C945" s="19"/>
      <c r="D945" s="19" t="s">
        <v>17440</v>
      </c>
      <c r="E945" s="85">
        <v>45322</v>
      </c>
      <c r="F945" s="19" t="s">
        <v>23929</v>
      </c>
      <c r="G945" s="19" t="s">
        <v>23930</v>
      </c>
      <c r="H945" s="19">
        <v>-200</v>
      </c>
      <c r="I945" s="27" t="s">
        <v>23200</v>
      </c>
      <c r="J945" s="19" t="s">
        <v>23201</v>
      </c>
      <c r="K945" s="19" t="s">
        <v>17438</v>
      </c>
      <c r="L945" s="19" t="s">
        <v>17439</v>
      </c>
      <c r="M945" s="19" t="s">
        <v>23420</v>
      </c>
      <c r="N945" s="19"/>
      <c r="O945" s="19" t="s">
        <v>23140</v>
      </c>
    </row>
    <row r="946" spans="1:15" ht="12.75">
      <c r="A946" s="19" t="s">
        <v>24839</v>
      </c>
      <c r="B946" s="19" t="s">
        <v>23419</v>
      </c>
      <c r="C946" s="19"/>
      <c r="D946" s="19" t="s">
        <v>17440</v>
      </c>
      <c r="E946" s="85">
        <v>45322</v>
      </c>
      <c r="F946" s="19" t="s">
        <v>23929</v>
      </c>
      <c r="G946" s="19" t="s">
        <v>23930</v>
      </c>
      <c r="H946" s="19">
        <v>200</v>
      </c>
      <c r="I946" s="27" t="s">
        <v>23227</v>
      </c>
      <c r="J946" s="19" t="s">
        <v>23228</v>
      </c>
      <c r="K946" s="19" t="s">
        <v>17438</v>
      </c>
      <c r="L946" s="19" t="s">
        <v>17439</v>
      </c>
      <c r="M946" s="19" t="s">
        <v>23420</v>
      </c>
      <c r="N946" s="19" t="s">
        <v>17447</v>
      </c>
      <c r="O946" s="19" t="s">
        <v>23140</v>
      </c>
    </row>
    <row r="947" spans="1:15" ht="12.75">
      <c r="A947" s="19" t="s">
        <v>24840</v>
      </c>
      <c r="B947" s="19" t="s">
        <v>23419</v>
      </c>
      <c r="C947" s="19"/>
      <c r="D947" s="19" t="s">
        <v>17440</v>
      </c>
      <c r="E947" s="85">
        <v>45322</v>
      </c>
      <c r="F947" s="19" t="s">
        <v>23835</v>
      </c>
      <c r="G947" s="19" t="s">
        <v>23836</v>
      </c>
      <c r="H947" s="19">
        <v>-4</v>
      </c>
      <c r="I947" s="27" t="s">
        <v>23200</v>
      </c>
      <c r="J947" s="19" t="s">
        <v>23201</v>
      </c>
      <c r="K947" s="19" t="s">
        <v>17438</v>
      </c>
      <c r="L947" s="19" t="s">
        <v>17439</v>
      </c>
      <c r="M947" s="19" t="s">
        <v>23420</v>
      </c>
      <c r="N947" s="19"/>
      <c r="O947" s="19" t="s">
        <v>23140</v>
      </c>
    </row>
    <row r="948" spans="1:15" ht="12.75">
      <c r="A948" s="19" t="s">
        <v>24841</v>
      </c>
      <c r="B948" s="19" t="s">
        <v>23419</v>
      </c>
      <c r="C948" s="19"/>
      <c r="D948" s="19" t="s">
        <v>17440</v>
      </c>
      <c r="E948" s="85">
        <v>45322</v>
      </c>
      <c r="F948" s="19" t="s">
        <v>23835</v>
      </c>
      <c r="G948" s="19" t="s">
        <v>23836</v>
      </c>
      <c r="H948" s="19">
        <v>4</v>
      </c>
      <c r="I948" s="27" t="s">
        <v>23227</v>
      </c>
      <c r="J948" s="19" t="s">
        <v>23228</v>
      </c>
      <c r="K948" s="19" t="s">
        <v>17438</v>
      </c>
      <c r="L948" s="19" t="s">
        <v>17439</v>
      </c>
      <c r="M948" s="19" t="s">
        <v>23420</v>
      </c>
      <c r="N948" s="19" t="s">
        <v>17447</v>
      </c>
      <c r="O948" s="19" t="s">
        <v>23140</v>
      </c>
    </row>
    <row r="949" spans="1:15" ht="12.75">
      <c r="A949" s="19" t="s">
        <v>24842</v>
      </c>
      <c r="B949" s="19" t="s">
        <v>23421</v>
      </c>
      <c r="C949" s="19"/>
      <c r="D949" s="19" t="s">
        <v>17440</v>
      </c>
      <c r="E949" s="85">
        <v>45322</v>
      </c>
      <c r="F949" s="19" t="s">
        <v>23886</v>
      </c>
      <c r="G949" s="19" t="s">
        <v>23887</v>
      </c>
      <c r="H949" s="19">
        <v>-10</v>
      </c>
      <c r="I949" s="27" t="s">
        <v>23200</v>
      </c>
      <c r="J949" s="19" t="s">
        <v>23201</v>
      </c>
      <c r="K949" s="19" t="s">
        <v>17438</v>
      </c>
      <c r="L949" s="19" t="s">
        <v>17439</v>
      </c>
      <c r="M949" s="19"/>
      <c r="N949" s="19"/>
      <c r="O949" s="19" t="s">
        <v>23140</v>
      </c>
    </row>
    <row r="950" spans="1:15" ht="12.75">
      <c r="A950" s="19" t="s">
        <v>24843</v>
      </c>
      <c r="B950" s="19" t="s">
        <v>23421</v>
      </c>
      <c r="C950" s="19"/>
      <c r="D950" s="19" t="s">
        <v>17440</v>
      </c>
      <c r="E950" s="85">
        <v>45322</v>
      </c>
      <c r="F950" s="19" t="s">
        <v>23886</v>
      </c>
      <c r="G950" s="19" t="s">
        <v>23887</v>
      </c>
      <c r="H950" s="19">
        <v>10</v>
      </c>
      <c r="I950" s="27" t="s">
        <v>16489</v>
      </c>
      <c r="J950" s="19" t="s">
        <v>23235</v>
      </c>
      <c r="K950" s="19" t="s">
        <v>17438</v>
      </c>
      <c r="L950" s="19" t="s">
        <v>17439</v>
      </c>
      <c r="M950" s="19"/>
      <c r="N950" s="19" t="s">
        <v>17447</v>
      </c>
      <c r="O950" s="19" t="s">
        <v>23140</v>
      </c>
    </row>
    <row r="951" spans="1:15" ht="12.75">
      <c r="A951" s="19" t="s">
        <v>24844</v>
      </c>
      <c r="B951" s="19" t="s">
        <v>23422</v>
      </c>
      <c r="C951" s="19" t="s">
        <v>23199</v>
      </c>
      <c r="D951" s="19" t="s">
        <v>17435</v>
      </c>
      <c r="E951" s="85">
        <v>45323</v>
      </c>
      <c r="F951" s="19" t="s">
        <v>23877</v>
      </c>
      <c r="G951" s="19" t="s">
        <v>23878</v>
      </c>
      <c r="H951" s="19">
        <v>-50</v>
      </c>
      <c r="I951" s="27" t="s">
        <v>23220</v>
      </c>
      <c r="J951" s="19" t="s">
        <v>23221</v>
      </c>
      <c r="K951" s="19" t="s">
        <v>17433</v>
      </c>
      <c r="L951" s="19" t="s">
        <v>17434</v>
      </c>
      <c r="M951" s="19" t="s">
        <v>23423</v>
      </c>
      <c r="N951" s="19"/>
      <c r="O951" s="19" t="s">
        <v>23140</v>
      </c>
    </row>
    <row r="952" spans="1:15" ht="12.75">
      <c r="A952" s="19" t="s">
        <v>24845</v>
      </c>
      <c r="B952" s="19" t="s">
        <v>23422</v>
      </c>
      <c r="C952" s="19" t="s">
        <v>23199</v>
      </c>
      <c r="D952" s="19" t="s">
        <v>17435</v>
      </c>
      <c r="E952" s="85">
        <v>45323</v>
      </c>
      <c r="F952" s="19" t="s">
        <v>23868</v>
      </c>
      <c r="G952" s="19" t="s">
        <v>23869</v>
      </c>
      <c r="H952" s="19">
        <v>-110</v>
      </c>
      <c r="I952" s="27" t="s">
        <v>23220</v>
      </c>
      <c r="J952" s="19" t="s">
        <v>23221</v>
      </c>
      <c r="K952" s="19" t="s">
        <v>17433</v>
      </c>
      <c r="L952" s="19" t="s">
        <v>17434</v>
      </c>
      <c r="M952" s="19" t="s">
        <v>23423</v>
      </c>
      <c r="N952" s="19"/>
      <c r="O952" s="19" t="s">
        <v>23140</v>
      </c>
    </row>
    <row r="953" spans="1:15" ht="12.75">
      <c r="A953" s="19" t="s">
        <v>24846</v>
      </c>
      <c r="B953" s="19" t="s">
        <v>23422</v>
      </c>
      <c r="C953" s="19" t="s">
        <v>23199</v>
      </c>
      <c r="D953" s="19" t="s">
        <v>17435</v>
      </c>
      <c r="E953" s="85">
        <v>45323</v>
      </c>
      <c r="F953" s="19" t="s">
        <v>23958</v>
      </c>
      <c r="G953" s="19" t="s">
        <v>23959</v>
      </c>
      <c r="H953" s="19">
        <v>-6</v>
      </c>
      <c r="I953" s="27" t="s">
        <v>23220</v>
      </c>
      <c r="J953" s="19" t="s">
        <v>23221</v>
      </c>
      <c r="K953" s="19" t="s">
        <v>17433</v>
      </c>
      <c r="L953" s="19" t="s">
        <v>17434</v>
      </c>
      <c r="M953" s="19" t="s">
        <v>23423</v>
      </c>
      <c r="N953" s="19"/>
      <c r="O953" s="19" t="s">
        <v>23140</v>
      </c>
    </row>
    <row r="954" spans="1:15" ht="12.75">
      <c r="A954" s="19" t="s">
        <v>24847</v>
      </c>
      <c r="B954" s="19" t="s">
        <v>23422</v>
      </c>
      <c r="C954" s="19" t="s">
        <v>23199</v>
      </c>
      <c r="D954" s="19" t="s">
        <v>17435</v>
      </c>
      <c r="E954" s="85">
        <v>45323</v>
      </c>
      <c r="F954" s="19" t="s">
        <v>24371</v>
      </c>
      <c r="G954" s="19" t="s">
        <v>24372</v>
      </c>
      <c r="H954" s="19">
        <v>-19</v>
      </c>
      <c r="I954" s="27" t="s">
        <v>23220</v>
      </c>
      <c r="J954" s="19" t="s">
        <v>23221</v>
      </c>
      <c r="K954" s="19" t="s">
        <v>17433</v>
      </c>
      <c r="L954" s="19" t="s">
        <v>17434</v>
      </c>
      <c r="M954" s="19" t="s">
        <v>23423</v>
      </c>
      <c r="N954" s="19"/>
      <c r="O954" s="19" t="s">
        <v>23140</v>
      </c>
    </row>
    <row r="955" spans="1:15" ht="12.75">
      <c r="A955" s="19" t="s">
        <v>24848</v>
      </c>
      <c r="B955" s="19" t="s">
        <v>23422</v>
      </c>
      <c r="C955" s="19" t="s">
        <v>23199</v>
      </c>
      <c r="D955" s="19" t="s">
        <v>17435</v>
      </c>
      <c r="E955" s="85">
        <v>45323</v>
      </c>
      <c r="F955" s="19" t="s">
        <v>23838</v>
      </c>
      <c r="G955" s="19" t="s">
        <v>23839</v>
      </c>
      <c r="H955" s="19">
        <v>-4</v>
      </c>
      <c r="I955" s="27" t="s">
        <v>23220</v>
      </c>
      <c r="J955" s="19" t="s">
        <v>23221</v>
      </c>
      <c r="K955" s="19" t="s">
        <v>17433</v>
      </c>
      <c r="L955" s="19" t="s">
        <v>17434</v>
      </c>
      <c r="M955" s="19" t="s">
        <v>23423</v>
      </c>
      <c r="N955" s="19"/>
      <c r="O955" s="19" t="s">
        <v>23140</v>
      </c>
    </row>
    <row r="956" spans="1:15" ht="12.75">
      <c r="A956" s="19" t="s">
        <v>24849</v>
      </c>
      <c r="B956" s="19" t="s">
        <v>23422</v>
      </c>
      <c r="C956" s="19" t="s">
        <v>23199</v>
      </c>
      <c r="D956" s="19" t="s">
        <v>17435</v>
      </c>
      <c r="E956" s="85">
        <v>45323</v>
      </c>
      <c r="F956" s="19" t="s">
        <v>23841</v>
      </c>
      <c r="G956" s="19" t="s">
        <v>23842</v>
      </c>
      <c r="H956" s="19">
        <v>-1</v>
      </c>
      <c r="I956" s="27" t="s">
        <v>23220</v>
      </c>
      <c r="J956" s="19" t="s">
        <v>23221</v>
      </c>
      <c r="K956" s="19" t="s">
        <v>17433</v>
      </c>
      <c r="L956" s="19" t="s">
        <v>17434</v>
      </c>
      <c r="M956" s="19" t="s">
        <v>23423</v>
      </c>
      <c r="N956" s="19"/>
      <c r="O956" s="19" t="s">
        <v>23140</v>
      </c>
    </row>
    <row r="957" spans="1:15" ht="12.75">
      <c r="A957" s="19" t="s">
        <v>24850</v>
      </c>
      <c r="B957" s="19" t="s">
        <v>23424</v>
      </c>
      <c r="C957" s="19"/>
      <c r="D957" s="19" t="s">
        <v>17440</v>
      </c>
      <c r="E957" s="85">
        <v>45323</v>
      </c>
      <c r="F957" s="19" t="s">
        <v>23906</v>
      </c>
      <c r="G957" s="19" t="s">
        <v>23907</v>
      </c>
      <c r="H957" s="19">
        <v>-350</v>
      </c>
      <c r="I957" s="27" t="s">
        <v>23200</v>
      </c>
      <c r="J957" s="19" t="s">
        <v>23201</v>
      </c>
      <c r="K957" s="19" t="s">
        <v>17438</v>
      </c>
      <c r="L957" s="19" t="s">
        <v>17439</v>
      </c>
      <c r="M957" s="19"/>
      <c r="N957" s="19"/>
      <c r="O957" s="19" t="s">
        <v>23140</v>
      </c>
    </row>
    <row r="958" spans="1:15" ht="12.75">
      <c r="A958" s="19" t="s">
        <v>24851</v>
      </c>
      <c r="B958" s="19" t="s">
        <v>23424</v>
      </c>
      <c r="C958" s="19"/>
      <c r="D958" s="19" t="s">
        <v>17440</v>
      </c>
      <c r="E958" s="85">
        <v>45323</v>
      </c>
      <c r="F958" s="19" t="s">
        <v>23906</v>
      </c>
      <c r="G958" s="19" t="s">
        <v>23907</v>
      </c>
      <c r="H958" s="19">
        <v>350</v>
      </c>
      <c r="I958" s="27" t="s">
        <v>23322</v>
      </c>
      <c r="J958" s="19" t="s">
        <v>23323</v>
      </c>
      <c r="K958" s="19" t="s">
        <v>17438</v>
      </c>
      <c r="L958" s="19" t="s">
        <v>17439</v>
      </c>
      <c r="M958" s="19"/>
      <c r="N958" s="19" t="s">
        <v>17447</v>
      </c>
      <c r="O958" s="19" t="s">
        <v>23140</v>
      </c>
    </row>
    <row r="959" spans="1:15" ht="12.75">
      <c r="A959" s="19" t="s">
        <v>24852</v>
      </c>
      <c r="B959" s="19" t="s">
        <v>23424</v>
      </c>
      <c r="C959" s="19"/>
      <c r="D959" s="19" t="s">
        <v>17440</v>
      </c>
      <c r="E959" s="85">
        <v>45323</v>
      </c>
      <c r="F959" s="19" t="s">
        <v>23929</v>
      </c>
      <c r="G959" s="19" t="s">
        <v>23930</v>
      </c>
      <c r="H959" s="19">
        <v>-2000</v>
      </c>
      <c r="I959" s="27" t="s">
        <v>23200</v>
      </c>
      <c r="J959" s="19" t="s">
        <v>23201</v>
      </c>
      <c r="K959" s="19" t="s">
        <v>17438</v>
      </c>
      <c r="L959" s="19" t="s">
        <v>17439</v>
      </c>
      <c r="M959" s="19"/>
      <c r="N959" s="19"/>
      <c r="O959" s="19" t="s">
        <v>23140</v>
      </c>
    </row>
    <row r="960" spans="1:15" ht="12.75">
      <c r="A960" s="19" t="s">
        <v>24853</v>
      </c>
      <c r="B960" s="19" t="s">
        <v>23424</v>
      </c>
      <c r="C960" s="19"/>
      <c r="D960" s="19" t="s">
        <v>17440</v>
      </c>
      <c r="E960" s="85">
        <v>45323</v>
      </c>
      <c r="F960" s="19" t="s">
        <v>23929</v>
      </c>
      <c r="G960" s="19" t="s">
        <v>23930</v>
      </c>
      <c r="H960" s="19">
        <v>2000</v>
      </c>
      <c r="I960" s="27" t="s">
        <v>23322</v>
      </c>
      <c r="J960" s="19" t="s">
        <v>23323</v>
      </c>
      <c r="K960" s="19" t="s">
        <v>17438</v>
      </c>
      <c r="L960" s="19" t="s">
        <v>17439</v>
      </c>
      <c r="M960" s="19"/>
      <c r="N960" s="19" t="s">
        <v>17447</v>
      </c>
      <c r="O960" s="19" t="s">
        <v>23140</v>
      </c>
    </row>
    <row r="961" spans="1:15" ht="12.75">
      <c r="A961" s="19" t="s">
        <v>24854</v>
      </c>
      <c r="B961" s="19" t="s">
        <v>23424</v>
      </c>
      <c r="C961" s="19"/>
      <c r="D961" s="19" t="s">
        <v>17440</v>
      </c>
      <c r="E961" s="85">
        <v>45323</v>
      </c>
      <c r="F961" s="19" t="s">
        <v>23871</v>
      </c>
      <c r="G961" s="19" t="s">
        <v>23872</v>
      </c>
      <c r="H961" s="19">
        <v>-4</v>
      </c>
      <c r="I961" s="27" t="s">
        <v>23200</v>
      </c>
      <c r="J961" s="19" t="s">
        <v>23201</v>
      </c>
      <c r="K961" s="19" t="s">
        <v>17438</v>
      </c>
      <c r="L961" s="19" t="s">
        <v>17439</v>
      </c>
      <c r="M961" s="19"/>
      <c r="N961" s="19"/>
      <c r="O961" s="19" t="s">
        <v>23140</v>
      </c>
    </row>
    <row r="962" spans="1:15" ht="12.75">
      <c r="A962" s="19" t="s">
        <v>24855</v>
      </c>
      <c r="B962" s="19" t="s">
        <v>23424</v>
      </c>
      <c r="C962" s="19"/>
      <c r="D962" s="19" t="s">
        <v>17440</v>
      </c>
      <c r="E962" s="85">
        <v>45323</v>
      </c>
      <c r="F962" s="19" t="s">
        <v>23871</v>
      </c>
      <c r="G962" s="19" t="s">
        <v>23872</v>
      </c>
      <c r="H962" s="19">
        <v>4</v>
      </c>
      <c r="I962" s="27" t="s">
        <v>23322</v>
      </c>
      <c r="J962" s="19" t="s">
        <v>23323</v>
      </c>
      <c r="K962" s="19" t="s">
        <v>17438</v>
      </c>
      <c r="L962" s="19" t="s">
        <v>17439</v>
      </c>
      <c r="M962" s="19"/>
      <c r="N962" s="19" t="s">
        <v>17447</v>
      </c>
      <c r="O962" s="19" t="s">
        <v>23140</v>
      </c>
    </row>
    <row r="963" spans="1:15" ht="12.75">
      <c r="A963" s="19" t="s">
        <v>24856</v>
      </c>
      <c r="B963" s="19" t="s">
        <v>23424</v>
      </c>
      <c r="C963" s="19"/>
      <c r="D963" s="19" t="s">
        <v>17440</v>
      </c>
      <c r="E963" s="85">
        <v>45323</v>
      </c>
      <c r="F963" s="19" t="s">
        <v>23923</v>
      </c>
      <c r="G963" s="19" t="s">
        <v>23924</v>
      </c>
      <c r="H963" s="19">
        <v>-100</v>
      </c>
      <c r="I963" s="27" t="s">
        <v>23200</v>
      </c>
      <c r="J963" s="19" t="s">
        <v>23201</v>
      </c>
      <c r="K963" s="19" t="s">
        <v>17438</v>
      </c>
      <c r="L963" s="19" t="s">
        <v>17439</v>
      </c>
      <c r="M963" s="19"/>
      <c r="N963" s="19"/>
      <c r="O963" s="19" t="s">
        <v>23140</v>
      </c>
    </row>
    <row r="964" spans="1:15" ht="12.75">
      <c r="A964" s="19" t="s">
        <v>24857</v>
      </c>
      <c r="B964" s="19" t="s">
        <v>23424</v>
      </c>
      <c r="C964" s="19"/>
      <c r="D964" s="19" t="s">
        <v>17440</v>
      </c>
      <c r="E964" s="85">
        <v>45323</v>
      </c>
      <c r="F964" s="19" t="s">
        <v>23923</v>
      </c>
      <c r="G964" s="19" t="s">
        <v>23924</v>
      </c>
      <c r="H964" s="19">
        <v>100</v>
      </c>
      <c r="I964" s="27" t="s">
        <v>23322</v>
      </c>
      <c r="J964" s="19" t="s">
        <v>23323</v>
      </c>
      <c r="K964" s="19" t="s">
        <v>17438</v>
      </c>
      <c r="L964" s="19" t="s">
        <v>17439</v>
      </c>
      <c r="M964" s="19"/>
      <c r="N964" s="19" t="s">
        <v>17447</v>
      </c>
      <c r="O964" s="19" t="s">
        <v>23140</v>
      </c>
    </row>
    <row r="965" spans="1:15" ht="12.75">
      <c r="A965" s="19" t="s">
        <v>24858</v>
      </c>
      <c r="B965" s="19" t="s">
        <v>23425</v>
      </c>
      <c r="C965" s="19"/>
      <c r="D965" s="19" t="s">
        <v>17440</v>
      </c>
      <c r="E965" s="85">
        <v>45323</v>
      </c>
      <c r="F965" s="19" t="s">
        <v>23906</v>
      </c>
      <c r="G965" s="19" t="s">
        <v>23907</v>
      </c>
      <c r="H965" s="19">
        <v>-158</v>
      </c>
      <c r="I965" s="27" t="s">
        <v>23322</v>
      </c>
      <c r="J965" s="19" t="s">
        <v>23323</v>
      </c>
      <c r="K965" s="19" t="s">
        <v>17438</v>
      </c>
      <c r="L965" s="19" t="s">
        <v>17439</v>
      </c>
      <c r="M965" s="19" t="s">
        <v>23426</v>
      </c>
      <c r="N965" s="19"/>
      <c r="O965" s="19" t="s">
        <v>23140</v>
      </c>
    </row>
    <row r="966" spans="1:15" ht="12.75">
      <c r="A966" s="19" t="s">
        <v>24859</v>
      </c>
      <c r="B966" s="19" t="s">
        <v>23425</v>
      </c>
      <c r="C966" s="19"/>
      <c r="D966" s="19" t="s">
        <v>17440</v>
      </c>
      <c r="E966" s="85">
        <v>45323</v>
      </c>
      <c r="F966" s="19" t="s">
        <v>23906</v>
      </c>
      <c r="G966" s="19" t="s">
        <v>23907</v>
      </c>
      <c r="H966" s="19">
        <v>158</v>
      </c>
      <c r="I966" s="27" t="s">
        <v>23200</v>
      </c>
      <c r="J966" s="19" t="s">
        <v>23201</v>
      </c>
      <c r="K966" s="19" t="s">
        <v>17438</v>
      </c>
      <c r="L966" s="19" t="s">
        <v>17439</v>
      </c>
      <c r="M966" s="19" t="s">
        <v>23426</v>
      </c>
      <c r="N966" s="19" t="s">
        <v>17447</v>
      </c>
      <c r="O966" s="19" t="s">
        <v>23140</v>
      </c>
    </row>
    <row r="967" spans="1:15" ht="12.75">
      <c r="A967" s="19" t="s">
        <v>24860</v>
      </c>
      <c r="B967" s="19" t="s">
        <v>23425</v>
      </c>
      <c r="C967" s="19"/>
      <c r="D967" s="19" t="s">
        <v>17440</v>
      </c>
      <c r="E967" s="85">
        <v>45323</v>
      </c>
      <c r="F967" s="19" t="s">
        <v>23903</v>
      </c>
      <c r="G967" s="19" t="s">
        <v>23904</v>
      </c>
      <c r="H967" s="19">
        <v>-86</v>
      </c>
      <c r="I967" s="27" t="s">
        <v>23322</v>
      </c>
      <c r="J967" s="19" t="s">
        <v>23323</v>
      </c>
      <c r="K967" s="19" t="s">
        <v>17438</v>
      </c>
      <c r="L967" s="19" t="s">
        <v>17439</v>
      </c>
      <c r="M967" s="19" t="s">
        <v>23426</v>
      </c>
      <c r="N967" s="19"/>
      <c r="O967" s="19" t="s">
        <v>23140</v>
      </c>
    </row>
    <row r="968" spans="1:15" ht="12.75">
      <c r="A968" s="19" t="s">
        <v>24861</v>
      </c>
      <c r="B968" s="19" t="s">
        <v>23425</v>
      </c>
      <c r="C968" s="19"/>
      <c r="D968" s="19" t="s">
        <v>17440</v>
      </c>
      <c r="E968" s="85">
        <v>45323</v>
      </c>
      <c r="F968" s="19" t="s">
        <v>23903</v>
      </c>
      <c r="G968" s="19" t="s">
        <v>23904</v>
      </c>
      <c r="H968" s="19">
        <v>86</v>
      </c>
      <c r="I968" s="27" t="s">
        <v>23200</v>
      </c>
      <c r="J968" s="19" t="s">
        <v>23201</v>
      </c>
      <c r="K968" s="19" t="s">
        <v>17438</v>
      </c>
      <c r="L968" s="19" t="s">
        <v>17439</v>
      </c>
      <c r="M968" s="19" t="s">
        <v>23426</v>
      </c>
      <c r="N968" s="19" t="s">
        <v>17447</v>
      </c>
      <c r="O968" s="19" t="s">
        <v>23140</v>
      </c>
    </row>
    <row r="969" spans="1:15" ht="12.75">
      <c r="A969" s="19" t="s">
        <v>24862</v>
      </c>
      <c r="B969" s="19" t="s">
        <v>23427</v>
      </c>
      <c r="C969" s="19" t="s">
        <v>23199</v>
      </c>
      <c r="D969" s="19" t="s">
        <v>17435</v>
      </c>
      <c r="E969" s="85">
        <v>45327</v>
      </c>
      <c r="F969" s="19" t="s">
        <v>23832</v>
      </c>
      <c r="G969" s="19" t="s">
        <v>23833</v>
      </c>
      <c r="H969" s="19">
        <v>-1</v>
      </c>
      <c r="I969" s="27" t="s">
        <v>23272</v>
      </c>
      <c r="J969" s="19" t="s">
        <v>23273</v>
      </c>
      <c r="K969" s="19" t="s">
        <v>17433</v>
      </c>
      <c r="L969" s="19" t="s">
        <v>17434</v>
      </c>
      <c r="M969" s="27" t="s">
        <v>23428</v>
      </c>
      <c r="N969" s="19"/>
      <c r="O969" s="19" t="s">
        <v>23140</v>
      </c>
    </row>
    <row r="970" spans="1:15" ht="12.75">
      <c r="A970" s="19" t="s">
        <v>24863</v>
      </c>
      <c r="B970" s="19" t="s">
        <v>23427</v>
      </c>
      <c r="C970" s="19" t="s">
        <v>23199</v>
      </c>
      <c r="D970" s="19" t="s">
        <v>17435</v>
      </c>
      <c r="E970" s="85">
        <v>45327</v>
      </c>
      <c r="F970" s="19" t="s">
        <v>24077</v>
      </c>
      <c r="G970" s="19" t="s">
        <v>24078</v>
      </c>
      <c r="H970" s="19">
        <v>-1</v>
      </c>
      <c r="I970" s="27" t="s">
        <v>23272</v>
      </c>
      <c r="J970" s="19" t="s">
        <v>23273</v>
      </c>
      <c r="K970" s="19" t="s">
        <v>17433</v>
      </c>
      <c r="L970" s="19" t="s">
        <v>17434</v>
      </c>
      <c r="M970" s="27" t="s">
        <v>23428</v>
      </c>
      <c r="N970" s="19"/>
      <c r="O970" s="19" t="s">
        <v>23140</v>
      </c>
    </row>
    <row r="971" spans="1:15" ht="12.75">
      <c r="A971" s="19" t="s">
        <v>24864</v>
      </c>
      <c r="B971" s="19" t="s">
        <v>23427</v>
      </c>
      <c r="C971" s="19" t="s">
        <v>23199</v>
      </c>
      <c r="D971" s="19" t="s">
        <v>17435</v>
      </c>
      <c r="E971" s="85">
        <v>45327</v>
      </c>
      <c r="F971" s="19" t="s">
        <v>23832</v>
      </c>
      <c r="G971" s="19" t="s">
        <v>23833</v>
      </c>
      <c r="H971" s="19">
        <v>-1</v>
      </c>
      <c r="I971" s="27" t="s">
        <v>23272</v>
      </c>
      <c r="J971" s="19" t="s">
        <v>23273</v>
      </c>
      <c r="K971" s="19" t="s">
        <v>17433</v>
      </c>
      <c r="L971" s="19" t="s">
        <v>17434</v>
      </c>
      <c r="M971" s="27" t="s">
        <v>23428</v>
      </c>
      <c r="N971" s="19"/>
      <c r="O971" s="19" t="s">
        <v>23140</v>
      </c>
    </row>
    <row r="972" spans="1:15" ht="12.75">
      <c r="A972" s="19" t="s">
        <v>24865</v>
      </c>
      <c r="B972" s="19" t="s">
        <v>23429</v>
      </c>
      <c r="C972" s="19"/>
      <c r="D972" s="19" t="s">
        <v>17440</v>
      </c>
      <c r="E972" s="85">
        <v>45327</v>
      </c>
      <c r="F972" s="19" t="s">
        <v>23835</v>
      </c>
      <c r="G972" s="19" t="s">
        <v>23836</v>
      </c>
      <c r="H972" s="19">
        <v>-12</v>
      </c>
      <c r="I972" s="27" t="s">
        <v>23216</v>
      </c>
      <c r="J972" s="19" t="s">
        <v>23217</v>
      </c>
      <c r="K972" s="19" t="s">
        <v>17438</v>
      </c>
      <c r="L972" s="19" t="s">
        <v>17439</v>
      </c>
      <c r="M972" s="19" t="s">
        <v>23430</v>
      </c>
      <c r="N972" s="19"/>
      <c r="O972" s="19" t="s">
        <v>23140</v>
      </c>
    </row>
    <row r="973" spans="1:15" ht="12.75">
      <c r="A973" s="19" t="s">
        <v>24866</v>
      </c>
      <c r="B973" s="19" t="s">
        <v>23429</v>
      </c>
      <c r="C973" s="19"/>
      <c r="D973" s="19" t="s">
        <v>17440</v>
      </c>
      <c r="E973" s="85">
        <v>45327</v>
      </c>
      <c r="F973" s="19" t="s">
        <v>23835</v>
      </c>
      <c r="G973" s="19" t="s">
        <v>23836</v>
      </c>
      <c r="H973" s="19">
        <v>12</v>
      </c>
      <c r="I973" s="27" t="s">
        <v>23227</v>
      </c>
      <c r="J973" s="19" t="s">
        <v>23228</v>
      </c>
      <c r="K973" s="19" t="s">
        <v>17438</v>
      </c>
      <c r="L973" s="19" t="s">
        <v>17439</v>
      </c>
      <c r="M973" s="19" t="s">
        <v>23430</v>
      </c>
      <c r="N973" s="19" t="s">
        <v>17447</v>
      </c>
      <c r="O973" s="19" t="s">
        <v>23140</v>
      </c>
    </row>
    <row r="974" spans="1:15" ht="12.75">
      <c r="A974" s="19" t="s">
        <v>24867</v>
      </c>
      <c r="B974" s="19" t="s">
        <v>23431</v>
      </c>
      <c r="C974" s="19" t="s">
        <v>23199</v>
      </c>
      <c r="D974" s="19" t="s">
        <v>17435</v>
      </c>
      <c r="E974" s="85">
        <v>45327</v>
      </c>
      <c r="F974" s="19" t="s">
        <v>24371</v>
      </c>
      <c r="G974" s="19" t="s">
        <v>24372</v>
      </c>
      <c r="H974" s="19">
        <v>-2</v>
      </c>
      <c r="I974" s="27" t="s">
        <v>23216</v>
      </c>
      <c r="J974" s="19" t="s">
        <v>23217</v>
      </c>
      <c r="K974" s="19" t="s">
        <v>17433</v>
      </c>
      <c r="L974" s="19" t="s">
        <v>17434</v>
      </c>
      <c r="M974" s="19" t="s">
        <v>23432</v>
      </c>
      <c r="N974" s="19"/>
      <c r="O974" s="19" t="s">
        <v>23140</v>
      </c>
    </row>
    <row r="975" spans="1:15" ht="12.75">
      <c r="A975" s="19"/>
      <c r="B975" s="19"/>
      <c r="C975" s="19"/>
      <c r="D975" s="19"/>
      <c r="E975" s="85"/>
      <c r="F975" s="19"/>
      <c r="G975" s="19"/>
      <c r="H975" s="19"/>
      <c r="I975" s="19"/>
      <c r="J975" s="19"/>
      <c r="K975" s="19"/>
      <c r="L975" s="19"/>
      <c r="M975" s="19"/>
      <c r="N975" s="19"/>
    </row>
    <row r="976" spans="1:15" ht="12.75">
      <c r="A976" s="19" t="s">
        <v>24868</v>
      </c>
      <c r="B976" s="19" t="s">
        <v>23431</v>
      </c>
      <c r="C976" s="19" t="s">
        <v>23199</v>
      </c>
      <c r="D976" s="19" t="s">
        <v>17435</v>
      </c>
      <c r="E976" s="85">
        <v>45327</v>
      </c>
      <c r="F976" s="19" t="s">
        <v>23935</v>
      </c>
      <c r="G976" s="19" t="s">
        <v>23936</v>
      </c>
      <c r="H976" s="19">
        <v>-2</v>
      </c>
      <c r="I976" s="27" t="s">
        <v>23216</v>
      </c>
      <c r="J976" s="19" t="s">
        <v>23217</v>
      </c>
      <c r="K976" s="19" t="s">
        <v>17433</v>
      </c>
      <c r="L976" s="19" t="s">
        <v>17434</v>
      </c>
      <c r="M976" s="19" t="s">
        <v>23432</v>
      </c>
      <c r="N976" s="19"/>
      <c r="O976" s="19" t="s">
        <v>23140</v>
      </c>
    </row>
    <row r="977" spans="1:15" ht="12.75">
      <c r="A977" s="19" t="s">
        <v>24869</v>
      </c>
      <c r="B977" s="19" t="s">
        <v>23431</v>
      </c>
      <c r="C977" s="19" t="s">
        <v>23199</v>
      </c>
      <c r="D977" s="19" t="s">
        <v>17435</v>
      </c>
      <c r="E977" s="85">
        <v>45327</v>
      </c>
      <c r="F977" s="19" t="s">
        <v>23955</v>
      </c>
      <c r="G977" s="19" t="s">
        <v>23966</v>
      </c>
      <c r="H977" s="19">
        <v>-1</v>
      </c>
      <c r="I977" s="27" t="s">
        <v>23216</v>
      </c>
      <c r="J977" s="19" t="s">
        <v>23217</v>
      </c>
      <c r="K977" s="19" t="s">
        <v>17433</v>
      </c>
      <c r="L977" s="19" t="s">
        <v>17434</v>
      </c>
      <c r="M977" s="19" t="s">
        <v>23432</v>
      </c>
      <c r="N977" s="19"/>
      <c r="O977" s="19" t="s">
        <v>23140</v>
      </c>
    </row>
    <row r="978" spans="1:15" ht="12.75">
      <c r="A978" s="19" t="s">
        <v>24870</v>
      </c>
      <c r="B978" s="19" t="s">
        <v>23431</v>
      </c>
      <c r="C978" s="19" t="s">
        <v>23199</v>
      </c>
      <c r="D978" s="19" t="s">
        <v>17435</v>
      </c>
      <c r="E978" s="85">
        <v>45327</v>
      </c>
      <c r="F978" s="19" t="s">
        <v>23865</v>
      </c>
      <c r="G978" s="19" t="s">
        <v>23866</v>
      </c>
      <c r="H978" s="19">
        <v>-3</v>
      </c>
      <c r="I978" s="27" t="s">
        <v>23216</v>
      </c>
      <c r="J978" s="19" t="s">
        <v>23217</v>
      </c>
      <c r="K978" s="19" t="s">
        <v>17433</v>
      </c>
      <c r="L978" s="19" t="s">
        <v>17434</v>
      </c>
      <c r="M978" s="19" t="s">
        <v>23432</v>
      </c>
      <c r="N978" s="19"/>
      <c r="O978" s="19" t="s">
        <v>23140</v>
      </c>
    </row>
    <row r="979" spans="1:15" ht="12.75">
      <c r="A979" s="19" t="s">
        <v>24871</v>
      </c>
      <c r="B979" s="19" t="s">
        <v>23433</v>
      </c>
      <c r="C979" s="19" t="s">
        <v>23199</v>
      </c>
      <c r="D979" s="19" t="s">
        <v>17435</v>
      </c>
      <c r="E979" s="85">
        <v>45327</v>
      </c>
      <c r="F979" s="19" t="s">
        <v>24071</v>
      </c>
      <c r="G979" s="19" t="s">
        <v>24072</v>
      </c>
      <c r="H979" s="19">
        <v>-1</v>
      </c>
      <c r="I979" s="27" t="s">
        <v>1371</v>
      </c>
      <c r="J979" s="19" t="s">
        <v>23288</v>
      </c>
      <c r="K979" s="19" t="s">
        <v>17433</v>
      </c>
      <c r="L979" s="19" t="s">
        <v>17434</v>
      </c>
      <c r="M979" s="19" t="s">
        <v>23434</v>
      </c>
      <c r="N979" s="19"/>
      <c r="O979" s="19" t="s">
        <v>23140</v>
      </c>
    </row>
    <row r="980" spans="1:15" ht="12.75">
      <c r="A980" s="27" t="s">
        <v>24872</v>
      </c>
      <c r="B980" s="19" t="s">
        <v>23435</v>
      </c>
      <c r="C980" s="19" t="s">
        <v>23199</v>
      </c>
      <c r="D980" s="19" t="s">
        <v>17435</v>
      </c>
      <c r="E980" s="85">
        <v>45327</v>
      </c>
      <c r="F980" s="19" t="s">
        <v>23832</v>
      </c>
      <c r="G980" s="19" t="s">
        <v>23833</v>
      </c>
      <c r="H980" s="19">
        <v>-1</v>
      </c>
      <c r="I980" s="27" t="s">
        <v>23272</v>
      </c>
      <c r="J980" s="19" t="s">
        <v>23273</v>
      </c>
      <c r="K980" s="19" t="s">
        <v>17433</v>
      </c>
      <c r="L980" s="19" t="s">
        <v>17434</v>
      </c>
      <c r="M980" s="19" t="s">
        <v>23434</v>
      </c>
      <c r="N980" s="19"/>
      <c r="O980" s="19" t="s">
        <v>23140</v>
      </c>
    </row>
    <row r="981" spans="1:15" ht="12.75">
      <c r="A981" s="19" t="s">
        <v>24873</v>
      </c>
      <c r="B981" s="19" t="s">
        <v>23436</v>
      </c>
      <c r="C981" s="19" t="s">
        <v>23199</v>
      </c>
      <c r="D981" s="19" t="s">
        <v>17435</v>
      </c>
      <c r="E981" s="85">
        <v>45327</v>
      </c>
      <c r="F981" s="19" t="s">
        <v>23832</v>
      </c>
      <c r="G981" s="19" t="s">
        <v>23833</v>
      </c>
      <c r="H981" s="19">
        <v>-1</v>
      </c>
      <c r="I981" s="27" t="s">
        <v>1371</v>
      </c>
      <c r="J981" s="19" t="s">
        <v>23288</v>
      </c>
      <c r="K981" s="19" t="s">
        <v>17433</v>
      </c>
      <c r="L981" s="19" t="s">
        <v>17434</v>
      </c>
      <c r="M981" s="19" t="s">
        <v>23437</v>
      </c>
      <c r="N981" s="19"/>
      <c r="O981" s="19" t="s">
        <v>23140</v>
      </c>
    </row>
    <row r="982" spans="1:15" ht="12.75">
      <c r="A982" s="19" t="s">
        <v>24874</v>
      </c>
      <c r="B982" s="19" t="s">
        <v>23438</v>
      </c>
      <c r="C982" s="19" t="s">
        <v>23199</v>
      </c>
      <c r="D982" s="19" t="s">
        <v>17435</v>
      </c>
      <c r="E982" s="85">
        <v>45327</v>
      </c>
      <c r="F982" s="19" t="s">
        <v>24071</v>
      </c>
      <c r="G982" s="19" t="s">
        <v>24072</v>
      </c>
      <c r="H982" s="19">
        <v>-1</v>
      </c>
      <c r="I982" s="27" t="s">
        <v>23272</v>
      </c>
      <c r="J982" s="19" t="s">
        <v>23273</v>
      </c>
      <c r="K982" s="19" t="s">
        <v>17433</v>
      </c>
      <c r="L982" s="19" t="s">
        <v>17434</v>
      </c>
      <c r="M982" s="19" t="s">
        <v>23437</v>
      </c>
      <c r="N982" s="19"/>
      <c r="O982" s="19" t="s">
        <v>23140</v>
      </c>
    </row>
    <row r="983" spans="1:15" ht="12.75">
      <c r="A983" s="19" t="s">
        <v>24875</v>
      </c>
      <c r="B983" s="19" t="s">
        <v>23439</v>
      </c>
      <c r="C983" s="19" t="s">
        <v>23199</v>
      </c>
      <c r="D983" s="19" t="s">
        <v>17435</v>
      </c>
      <c r="E983" s="85">
        <v>45327</v>
      </c>
      <c r="F983" s="19" t="s">
        <v>23832</v>
      </c>
      <c r="G983" s="19" t="s">
        <v>23833</v>
      </c>
      <c r="H983" s="19">
        <v>-3</v>
      </c>
      <c r="I983" s="27" t="s">
        <v>1371</v>
      </c>
      <c r="J983" s="19" t="s">
        <v>23288</v>
      </c>
      <c r="K983" s="19" t="s">
        <v>17433</v>
      </c>
      <c r="L983" s="19" t="s">
        <v>17434</v>
      </c>
      <c r="M983" s="19" t="s">
        <v>23440</v>
      </c>
      <c r="N983" s="19"/>
      <c r="O983" s="19" t="s">
        <v>23140</v>
      </c>
    </row>
    <row r="984" spans="1:15" ht="12.75">
      <c r="A984" s="19" t="s">
        <v>24876</v>
      </c>
      <c r="B984" s="19" t="s">
        <v>23441</v>
      </c>
      <c r="C984" s="19"/>
      <c r="D984" s="19" t="s">
        <v>17440</v>
      </c>
      <c r="E984" s="85">
        <v>45327</v>
      </c>
      <c r="F984" s="19" t="s">
        <v>23832</v>
      </c>
      <c r="G984" s="19" t="s">
        <v>23833</v>
      </c>
      <c r="H984" s="19">
        <v>-5</v>
      </c>
      <c r="I984" s="27" t="s">
        <v>23200</v>
      </c>
      <c r="J984" s="19" t="s">
        <v>23201</v>
      </c>
      <c r="K984" s="19" t="s">
        <v>17438</v>
      </c>
      <c r="L984" s="19" t="s">
        <v>17439</v>
      </c>
      <c r="M984" s="19" t="s">
        <v>23442</v>
      </c>
      <c r="N984" s="19"/>
      <c r="O984" s="19" t="s">
        <v>23140</v>
      </c>
    </row>
    <row r="985" spans="1:15" ht="12.75">
      <c r="A985" s="19" t="s">
        <v>24877</v>
      </c>
      <c r="B985" s="19" t="s">
        <v>23441</v>
      </c>
      <c r="C985" s="19"/>
      <c r="D985" s="19" t="s">
        <v>17440</v>
      </c>
      <c r="E985" s="85">
        <v>45327</v>
      </c>
      <c r="F985" s="19" t="s">
        <v>23832</v>
      </c>
      <c r="G985" s="19" t="s">
        <v>23833</v>
      </c>
      <c r="H985" s="19">
        <v>5</v>
      </c>
      <c r="I985" s="27" t="s">
        <v>23369</v>
      </c>
      <c r="J985" s="19" t="s">
        <v>23370</v>
      </c>
      <c r="K985" s="19" t="s">
        <v>17438</v>
      </c>
      <c r="L985" s="19" t="s">
        <v>17439</v>
      </c>
      <c r="M985" s="19" t="s">
        <v>23442</v>
      </c>
      <c r="N985" s="19" t="s">
        <v>17447</v>
      </c>
      <c r="O985" s="19" t="s">
        <v>23154</v>
      </c>
    </row>
    <row r="986" spans="1:15" ht="12.75">
      <c r="A986" s="19" t="s">
        <v>24878</v>
      </c>
      <c r="B986" s="19" t="s">
        <v>23443</v>
      </c>
      <c r="C986" s="19" t="s">
        <v>23199</v>
      </c>
      <c r="D986" s="19" t="s">
        <v>17435</v>
      </c>
      <c r="E986" s="85">
        <v>45327</v>
      </c>
      <c r="F986" s="19" t="s">
        <v>23832</v>
      </c>
      <c r="G986" s="19" t="s">
        <v>23833</v>
      </c>
      <c r="H986" s="19">
        <v>-5</v>
      </c>
      <c r="I986" s="27" t="s">
        <v>23369</v>
      </c>
      <c r="J986" s="19" t="s">
        <v>23370</v>
      </c>
      <c r="K986" s="19" t="s">
        <v>17433</v>
      </c>
      <c r="L986" s="19" t="s">
        <v>17434</v>
      </c>
      <c r="M986" s="19" t="s">
        <v>23444</v>
      </c>
      <c r="N986" s="19"/>
      <c r="O986" s="19" t="s">
        <v>23154</v>
      </c>
    </row>
    <row r="987" spans="1:15" ht="12.75">
      <c r="A987" s="19" t="s">
        <v>24879</v>
      </c>
      <c r="B987" s="19" t="s">
        <v>23445</v>
      </c>
      <c r="C987" s="19"/>
      <c r="D987" s="19" t="s">
        <v>17428</v>
      </c>
      <c r="E987" s="85">
        <v>45327</v>
      </c>
      <c r="F987" s="19" t="s">
        <v>23874</v>
      </c>
      <c r="G987" s="19" t="s">
        <v>23875</v>
      </c>
      <c r="H987" s="19">
        <v>1000</v>
      </c>
      <c r="I987" s="27" t="s">
        <v>23256</v>
      </c>
      <c r="J987" s="19" t="s">
        <v>23257</v>
      </c>
      <c r="K987" s="19" t="s">
        <v>17426</v>
      </c>
      <c r="L987" s="19" t="s">
        <v>17427</v>
      </c>
      <c r="M987" s="19" t="s">
        <v>23446</v>
      </c>
      <c r="N987" s="19"/>
      <c r="O987" s="19" t="s">
        <v>23154</v>
      </c>
    </row>
    <row r="988" spans="1:15" ht="12.75">
      <c r="A988" s="19" t="s">
        <v>24880</v>
      </c>
      <c r="B988" s="19" t="s">
        <v>23445</v>
      </c>
      <c r="C988" s="19"/>
      <c r="D988" s="19" t="s">
        <v>17428</v>
      </c>
      <c r="E988" s="85">
        <v>45327</v>
      </c>
      <c r="F988" s="19" t="s">
        <v>23853</v>
      </c>
      <c r="G988" s="19" t="s">
        <v>23854</v>
      </c>
      <c r="H988" s="19">
        <v>400</v>
      </c>
      <c r="I988" s="27" t="s">
        <v>23256</v>
      </c>
      <c r="J988" s="19" t="s">
        <v>23257</v>
      </c>
      <c r="K988" s="19" t="s">
        <v>17426</v>
      </c>
      <c r="L988" s="19" t="s">
        <v>17427</v>
      </c>
      <c r="M988" s="19" t="s">
        <v>23446</v>
      </c>
      <c r="N988" s="19"/>
      <c r="O988" s="19" t="s">
        <v>23154</v>
      </c>
    </row>
    <row r="989" spans="1:15" ht="12.75">
      <c r="A989" s="19" t="s">
        <v>24881</v>
      </c>
      <c r="B989" s="19" t="s">
        <v>23445</v>
      </c>
      <c r="C989" s="19"/>
      <c r="D989" s="19" t="s">
        <v>17428</v>
      </c>
      <c r="E989" s="85">
        <v>45327</v>
      </c>
      <c r="F989" s="19" t="s">
        <v>23877</v>
      </c>
      <c r="G989" s="19" t="s">
        <v>23878</v>
      </c>
      <c r="H989" s="19">
        <v>320</v>
      </c>
      <c r="I989" s="27" t="s">
        <v>23256</v>
      </c>
      <c r="J989" s="19" t="s">
        <v>23257</v>
      </c>
      <c r="K989" s="19" t="s">
        <v>17426</v>
      </c>
      <c r="L989" s="19" t="s">
        <v>17427</v>
      </c>
      <c r="M989" s="19" t="s">
        <v>23446</v>
      </c>
      <c r="N989" s="19"/>
      <c r="O989" s="19" t="s">
        <v>23154</v>
      </c>
    </row>
    <row r="990" spans="1:15" ht="12.75">
      <c r="A990" s="19" t="s">
        <v>24882</v>
      </c>
      <c r="B990" s="19" t="s">
        <v>23447</v>
      </c>
      <c r="C990" s="19"/>
      <c r="D990" s="19" t="s">
        <v>17440</v>
      </c>
      <c r="E990" s="85">
        <v>45327</v>
      </c>
      <c r="F990" s="19" t="s">
        <v>23874</v>
      </c>
      <c r="G990" s="19" t="s">
        <v>23875</v>
      </c>
      <c r="H990" s="19">
        <v>-100</v>
      </c>
      <c r="I990" s="27" t="s">
        <v>23256</v>
      </c>
      <c r="J990" s="19" t="s">
        <v>23257</v>
      </c>
      <c r="K990" s="19" t="s">
        <v>17438</v>
      </c>
      <c r="L990" s="19" t="s">
        <v>17439</v>
      </c>
      <c r="M990" s="19" t="s">
        <v>23446</v>
      </c>
      <c r="N990" s="19"/>
      <c r="O990" s="19" t="s">
        <v>23154</v>
      </c>
    </row>
    <row r="991" spans="1:15" ht="12.75">
      <c r="A991" s="19" t="s">
        <v>24883</v>
      </c>
      <c r="B991" s="19" t="s">
        <v>23447</v>
      </c>
      <c r="C991" s="19"/>
      <c r="D991" s="19" t="s">
        <v>17440</v>
      </c>
      <c r="E991" s="85">
        <v>45327</v>
      </c>
      <c r="F991" s="19" t="s">
        <v>23874</v>
      </c>
      <c r="G991" s="19" t="s">
        <v>23875</v>
      </c>
      <c r="H991" s="19">
        <v>100</v>
      </c>
      <c r="I991" s="27" t="s">
        <v>16489</v>
      </c>
      <c r="J991" s="19" t="s">
        <v>23235</v>
      </c>
      <c r="K991" s="19" t="s">
        <v>17438</v>
      </c>
      <c r="L991" s="19" t="s">
        <v>17439</v>
      </c>
      <c r="M991" s="19" t="s">
        <v>23446</v>
      </c>
      <c r="N991" s="19" t="s">
        <v>17447</v>
      </c>
      <c r="O991" s="19" t="s">
        <v>23140</v>
      </c>
    </row>
    <row r="992" spans="1:15" ht="12.75">
      <c r="A992" s="19" t="s">
        <v>24884</v>
      </c>
      <c r="B992" s="19" t="s">
        <v>23447</v>
      </c>
      <c r="C992" s="19"/>
      <c r="D992" s="19" t="s">
        <v>17440</v>
      </c>
      <c r="E992" s="85">
        <v>45327</v>
      </c>
      <c r="F992" s="19" t="s">
        <v>24074</v>
      </c>
      <c r="G992" s="19" t="s">
        <v>24075</v>
      </c>
      <c r="H992" s="19">
        <v>-2</v>
      </c>
      <c r="I992" s="27" t="s">
        <v>23256</v>
      </c>
      <c r="J992" s="19" t="s">
        <v>23257</v>
      </c>
      <c r="K992" s="19" t="s">
        <v>17438</v>
      </c>
      <c r="L992" s="19" t="s">
        <v>17439</v>
      </c>
      <c r="M992" s="19" t="s">
        <v>23446</v>
      </c>
      <c r="N992" s="19"/>
      <c r="O992" s="19" t="s">
        <v>23154</v>
      </c>
    </row>
    <row r="993" spans="1:15" ht="12.75">
      <c r="A993" s="19" t="s">
        <v>24885</v>
      </c>
      <c r="B993" s="19" t="s">
        <v>23447</v>
      </c>
      <c r="C993" s="19"/>
      <c r="D993" s="19" t="s">
        <v>17440</v>
      </c>
      <c r="E993" s="85">
        <v>45327</v>
      </c>
      <c r="F993" s="19" t="s">
        <v>24074</v>
      </c>
      <c r="G993" s="19" t="s">
        <v>24075</v>
      </c>
      <c r="H993" s="19">
        <v>2</v>
      </c>
      <c r="I993" s="27" t="s">
        <v>16489</v>
      </c>
      <c r="J993" s="19" t="s">
        <v>23235</v>
      </c>
      <c r="K993" s="19" t="s">
        <v>17438</v>
      </c>
      <c r="L993" s="19" t="s">
        <v>17439</v>
      </c>
      <c r="M993" s="19" t="s">
        <v>23446</v>
      </c>
      <c r="N993" s="19" t="s">
        <v>17447</v>
      </c>
      <c r="O993" s="19" t="s">
        <v>23140</v>
      </c>
    </row>
    <row r="994" spans="1:15" ht="12.75">
      <c r="A994" s="19" t="s">
        <v>24886</v>
      </c>
      <c r="B994" s="19" t="s">
        <v>23447</v>
      </c>
      <c r="C994" s="19"/>
      <c r="D994" s="19" t="s">
        <v>17440</v>
      </c>
      <c r="E994" s="85">
        <v>45327</v>
      </c>
      <c r="F994" s="19" t="s">
        <v>23877</v>
      </c>
      <c r="G994" s="19" t="s">
        <v>23878</v>
      </c>
      <c r="H994" s="19">
        <v>-200</v>
      </c>
      <c r="I994" s="27" t="s">
        <v>23256</v>
      </c>
      <c r="J994" s="19" t="s">
        <v>23257</v>
      </c>
      <c r="K994" s="19" t="s">
        <v>17438</v>
      </c>
      <c r="L994" s="19" t="s">
        <v>17439</v>
      </c>
      <c r="M994" s="19" t="s">
        <v>23446</v>
      </c>
      <c r="N994" s="19"/>
      <c r="O994" s="19" t="s">
        <v>23154</v>
      </c>
    </row>
    <row r="995" spans="1:15" ht="12.75">
      <c r="A995" s="19" t="s">
        <v>24887</v>
      </c>
      <c r="B995" s="19" t="s">
        <v>23447</v>
      </c>
      <c r="C995" s="19"/>
      <c r="D995" s="19" t="s">
        <v>17440</v>
      </c>
      <c r="E995" s="85">
        <v>45327</v>
      </c>
      <c r="F995" s="19" t="s">
        <v>23877</v>
      </c>
      <c r="G995" s="19" t="s">
        <v>23878</v>
      </c>
      <c r="H995" s="19">
        <v>200</v>
      </c>
      <c r="I995" s="27" t="s">
        <v>16489</v>
      </c>
      <c r="J995" s="19" t="s">
        <v>23235</v>
      </c>
      <c r="K995" s="19" t="s">
        <v>17438</v>
      </c>
      <c r="L995" s="19" t="s">
        <v>17439</v>
      </c>
      <c r="M995" s="19" t="s">
        <v>23446</v>
      </c>
      <c r="N995" s="19" t="s">
        <v>17447</v>
      </c>
      <c r="O995" s="19" t="s">
        <v>23140</v>
      </c>
    </row>
    <row r="996" spans="1:15" ht="12.75">
      <c r="A996" s="19" t="s">
        <v>24888</v>
      </c>
      <c r="B996" s="19" t="s">
        <v>23448</v>
      </c>
      <c r="C996" s="19"/>
      <c r="D996" s="19" t="s">
        <v>17440</v>
      </c>
      <c r="E996" s="85">
        <v>45327</v>
      </c>
      <c r="F996" s="19" t="s">
        <v>23853</v>
      </c>
      <c r="G996" s="19" t="s">
        <v>23854</v>
      </c>
      <c r="H996" s="19">
        <v>-3</v>
      </c>
      <c r="I996" s="27" t="s">
        <v>16489</v>
      </c>
      <c r="J996" s="19" t="s">
        <v>23235</v>
      </c>
      <c r="K996" s="19" t="s">
        <v>17438</v>
      </c>
      <c r="L996" s="19" t="s">
        <v>17439</v>
      </c>
      <c r="M996" s="19" t="s">
        <v>23238</v>
      </c>
      <c r="N996" s="19"/>
      <c r="O996" s="19" t="s">
        <v>23140</v>
      </c>
    </row>
    <row r="997" spans="1:15" ht="12.75">
      <c r="A997" s="19" t="s">
        <v>24889</v>
      </c>
      <c r="B997" s="19" t="s">
        <v>23448</v>
      </c>
      <c r="C997" s="19"/>
      <c r="D997" s="19" t="s">
        <v>17440</v>
      </c>
      <c r="E997" s="85">
        <v>45327</v>
      </c>
      <c r="F997" s="19" t="s">
        <v>23853</v>
      </c>
      <c r="G997" s="19" t="s">
        <v>23854</v>
      </c>
      <c r="H997" s="19">
        <v>3</v>
      </c>
      <c r="I997" s="27" t="s">
        <v>23200</v>
      </c>
      <c r="J997" s="19" t="s">
        <v>23201</v>
      </c>
      <c r="K997" s="19" t="s">
        <v>17438</v>
      </c>
      <c r="L997" s="19" t="s">
        <v>17439</v>
      </c>
      <c r="M997" s="19" t="s">
        <v>23238</v>
      </c>
      <c r="N997" s="19" t="s">
        <v>17447</v>
      </c>
      <c r="O997" s="19" t="s">
        <v>23140</v>
      </c>
    </row>
    <row r="998" spans="1:15" ht="12.75">
      <c r="A998" s="19" t="s">
        <v>24890</v>
      </c>
      <c r="B998" s="19" t="s">
        <v>23447</v>
      </c>
      <c r="C998" s="19"/>
      <c r="D998" s="19" t="s">
        <v>17440</v>
      </c>
      <c r="E998" s="85">
        <v>45327</v>
      </c>
      <c r="F998" s="19" t="s">
        <v>23871</v>
      </c>
      <c r="G998" s="19" t="s">
        <v>23872</v>
      </c>
      <c r="H998" s="19">
        <v>-1</v>
      </c>
      <c r="I998" s="27" t="s">
        <v>23256</v>
      </c>
      <c r="J998" s="19" t="s">
        <v>23257</v>
      </c>
      <c r="K998" s="19" t="s">
        <v>17438</v>
      </c>
      <c r="L998" s="19" t="s">
        <v>17439</v>
      </c>
      <c r="M998" s="19" t="s">
        <v>23446</v>
      </c>
      <c r="N998" s="19"/>
      <c r="O998" s="19" t="s">
        <v>23154</v>
      </c>
    </row>
    <row r="999" spans="1:15" ht="12.75">
      <c r="A999" s="19" t="s">
        <v>24891</v>
      </c>
      <c r="B999" s="19" t="s">
        <v>23447</v>
      </c>
      <c r="C999" s="19"/>
      <c r="D999" s="19" t="s">
        <v>17440</v>
      </c>
      <c r="E999" s="85">
        <v>45327</v>
      </c>
      <c r="F999" s="19" t="s">
        <v>23871</v>
      </c>
      <c r="G999" s="19" t="s">
        <v>23872</v>
      </c>
      <c r="H999" s="19">
        <v>1</v>
      </c>
      <c r="I999" s="27" t="s">
        <v>16489</v>
      </c>
      <c r="J999" s="19" t="s">
        <v>23235</v>
      </c>
      <c r="K999" s="19" t="s">
        <v>17438</v>
      </c>
      <c r="L999" s="19" t="s">
        <v>17439</v>
      </c>
      <c r="M999" s="19" t="s">
        <v>23446</v>
      </c>
      <c r="N999" s="19" t="s">
        <v>17447</v>
      </c>
      <c r="O999" s="19" t="s">
        <v>23140</v>
      </c>
    </row>
    <row r="1000" spans="1:15" ht="12.75">
      <c r="A1000" s="19" t="s">
        <v>24892</v>
      </c>
      <c r="B1000" s="19" t="s">
        <v>23449</v>
      </c>
      <c r="C1000" s="19"/>
      <c r="D1000" s="19" t="s">
        <v>17440</v>
      </c>
      <c r="E1000" s="85">
        <v>45327</v>
      </c>
      <c r="F1000" s="19" t="s">
        <v>23856</v>
      </c>
      <c r="G1000" s="19" t="s">
        <v>23857</v>
      </c>
      <c r="H1000" s="19">
        <v>-1</v>
      </c>
      <c r="I1000" s="27" t="s">
        <v>23200</v>
      </c>
      <c r="J1000" s="19" t="s">
        <v>23201</v>
      </c>
      <c r="K1000" s="19" t="s">
        <v>17438</v>
      </c>
      <c r="L1000" s="19" t="s">
        <v>17439</v>
      </c>
      <c r="M1000" s="19" t="s">
        <v>23450</v>
      </c>
      <c r="N1000" s="19"/>
      <c r="O1000" s="19" t="s">
        <v>23140</v>
      </c>
    </row>
    <row r="1001" spans="1:15" ht="12.75">
      <c r="A1001" s="19" t="s">
        <v>24893</v>
      </c>
      <c r="B1001" s="19" t="s">
        <v>23449</v>
      </c>
      <c r="C1001" s="19"/>
      <c r="D1001" s="19" t="s">
        <v>17440</v>
      </c>
      <c r="E1001" s="85">
        <v>45327</v>
      </c>
      <c r="F1001" s="19" t="s">
        <v>23856</v>
      </c>
      <c r="G1001" s="19" t="s">
        <v>23857</v>
      </c>
      <c r="H1001" s="19">
        <v>1</v>
      </c>
      <c r="I1001" s="27" t="s">
        <v>1371</v>
      </c>
      <c r="J1001" s="19" t="s">
        <v>23288</v>
      </c>
      <c r="K1001" s="19" t="s">
        <v>17438</v>
      </c>
      <c r="L1001" s="19" t="s">
        <v>17439</v>
      </c>
      <c r="M1001" s="19" t="s">
        <v>23450</v>
      </c>
      <c r="N1001" s="19" t="s">
        <v>17447</v>
      </c>
      <c r="O1001" s="19" t="s">
        <v>23140</v>
      </c>
    </row>
    <row r="1002" spans="1:15" ht="12.75">
      <c r="A1002" s="19" t="s">
        <v>24894</v>
      </c>
      <c r="B1002" s="19" t="s">
        <v>23449</v>
      </c>
      <c r="C1002" s="19"/>
      <c r="D1002" s="19" t="s">
        <v>17440</v>
      </c>
      <c r="E1002" s="85">
        <v>45327</v>
      </c>
      <c r="F1002" s="19" t="s">
        <v>23832</v>
      </c>
      <c r="G1002" s="19" t="s">
        <v>23833</v>
      </c>
      <c r="H1002" s="19">
        <v>-3</v>
      </c>
      <c r="I1002" s="27" t="s">
        <v>23200</v>
      </c>
      <c r="J1002" s="19" t="s">
        <v>23201</v>
      </c>
      <c r="K1002" s="19" t="s">
        <v>17438</v>
      </c>
      <c r="L1002" s="19" t="s">
        <v>17439</v>
      </c>
      <c r="M1002" s="19" t="s">
        <v>23450</v>
      </c>
      <c r="N1002" s="19"/>
      <c r="O1002" s="19" t="s">
        <v>23140</v>
      </c>
    </row>
    <row r="1003" spans="1:15" ht="12.75">
      <c r="A1003" s="19" t="s">
        <v>24895</v>
      </c>
      <c r="B1003" s="19" t="s">
        <v>23449</v>
      </c>
      <c r="C1003" s="19"/>
      <c r="D1003" s="19" t="s">
        <v>17440</v>
      </c>
      <c r="E1003" s="85">
        <v>45327</v>
      </c>
      <c r="F1003" s="19" t="s">
        <v>23832</v>
      </c>
      <c r="G1003" s="19" t="s">
        <v>23833</v>
      </c>
      <c r="H1003" s="19">
        <v>3</v>
      </c>
      <c r="I1003" s="27" t="s">
        <v>1371</v>
      </c>
      <c r="J1003" s="19" t="s">
        <v>23288</v>
      </c>
      <c r="K1003" s="19" t="s">
        <v>17438</v>
      </c>
      <c r="L1003" s="19" t="s">
        <v>17439</v>
      </c>
      <c r="M1003" s="19" t="s">
        <v>23450</v>
      </c>
      <c r="N1003" s="19" t="s">
        <v>17447</v>
      </c>
      <c r="O1003" s="19" t="s">
        <v>23140</v>
      </c>
    </row>
    <row r="1004" spans="1:15" ht="12.75">
      <c r="A1004" s="19" t="s">
        <v>24896</v>
      </c>
      <c r="B1004" s="19" t="s">
        <v>23451</v>
      </c>
      <c r="C1004" s="19"/>
      <c r="D1004" s="19" t="s">
        <v>17440</v>
      </c>
      <c r="E1004" s="85">
        <v>45327</v>
      </c>
      <c r="F1004" s="19" t="s">
        <v>23929</v>
      </c>
      <c r="G1004" s="19" t="s">
        <v>23930</v>
      </c>
      <c r="H1004" s="19">
        <v>-4000</v>
      </c>
      <c r="I1004" s="27" t="s">
        <v>23200</v>
      </c>
      <c r="J1004" s="19" t="s">
        <v>23201</v>
      </c>
      <c r="K1004" s="19" t="s">
        <v>17438</v>
      </c>
      <c r="L1004" s="19" t="s">
        <v>17439</v>
      </c>
      <c r="M1004" s="19" t="s">
        <v>23452</v>
      </c>
      <c r="N1004" s="19"/>
      <c r="O1004" s="19" t="s">
        <v>23140</v>
      </c>
    </row>
    <row r="1005" spans="1:15" ht="12.75">
      <c r="A1005" s="19" t="s">
        <v>24897</v>
      </c>
      <c r="B1005" s="19" t="s">
        <v>23451</v>
      </c>
      <c r="C1005" s="19"/>
      <c r="D1005" s="19" t="s">
        <v>17440</v>
      </c>
      <c r="E1005" s="85">
        <v>45327</v>
      </c>
      <c r="F1005" s="19" t="s">
        <v>23929</v>
      </c>
      <c r="G1005" s="19" t="s">
        <v>23930</v>
      </c>
      <c r="H1005" s="19">
        <v>4000</v>
      </c>
      <c r="I1005" s="27" t="s">
        <v>23322</v>
      </c>
      <c r="J1005" s="19" t="s">
        <v>23323</v>
      </c>
      <c r="K1005" s="19" t="s">
        <v>17438</v>
      </c>
      <c r="L1005" s="19" t="s">
        <v>17439</v>
      </c>
      <c r="M1005" s="19" t="s">
        <v>23452</v>
      </c>
      <c r="N1005" s="19" t="s">
        <v>17447</v>
      </c>
      <c r="O1005" s="19" t="s">
        <v>23140</v>
      </c>
    </row>
    <row r="1006" spans="1:15" ht="12.75">
      <c r="A1006" s="19" t="s">
        <v>24898</v>
      </c>
      <c r="B1006" s="19" t="s">
        <v>23451</v>
      </c>
      <c r="C1006" s="19"/>
      <c r="D1006" s="19" t="s">
        <v>17440</v>
      </c>
      <c r="E1006" s="85">
        <v>45327</v>
      </c>
      <c r="F1006" s="19" t="s">
        <v>23895</v>
      </c>
      <c r="G1006" s="19" t="s">
        <v>23896</v>
      </c>
      <c r="H1006" s="19">
        <v>-300</v>
      </c>
      <c r="I1006" s="27" t="s">
        <v>23200</v>
      </c>
      <c r="J1006" s="19" t="s">
        <v>23201</v>
      </c>
      <c r="K1006" s="19" t="s">
        <v>17438</v>
      </c>
      <c r="L1006" s="19" t="s">
        <v>17439</v>
      </c>
      <c r="M1006" s="19" t="s">
        <v>23452</v>
      </c>
      <c r="N1006" s="19"/>
      <c r="O1006" s="19" t="s">
        <v>23140</v>
      </c>
    </row>
    <row r="1007" spans="1:15" ht="12.75">
      <c r="A1007" s="19" t="s">
        <v>24899</v>
      </c>
      <c r="B1007" s="19" t="s">
        <v>23451</v>
      </c>
      <c r="C1007" s="19"/>
      <c r="D1007" s="19" t="s">
        <v>17440</v>
      </c>
      <c r="E1007" s="85">
        <v>45327</v>
      </c>
      <c r="F1007" s="19" t="s">
        <v>23895</v>
      </c>
      <c r="G1007" s="19" t="s">
        <v>23896</v>
      </c>
      <c r="H1007" s="19">
        <v>300</v>
      </c>
      <c r="I1007" s="27" t="s">
        <v>23322</v>
      </c>
      <c r="J1007" s="19" t="s">
        <v>23323</v>
      </c>
      <c r="K1007" s="19" t="s">
        <v>17438</v>
      </c>
      <c r="L1007" s="19" t="s">
        <v>17439</v>
      </c>
      <c r="M1007" s="19" t="s">
        <v>23452</v>
      </c>
      <c r="N1007" s="19" t="s">
        <v>17447</v>
      </c>
      <c r="O1007" s="19" t="s">
        <v>23140</v>
      </c>
    </row>
    <row r="1008" spans="1:15" ht="12.75">
      <c r="A1008" s="19" t="s">
        <v>24900</v>
      </c>
      <c r="B1008" s="19" t="s">
        <v>23451</v>
      </c>
      <c r="C1008" s="19"/>
      <c r="D1008" s="19" t="s">
        <v>17440</v>
      </c>
      <c r="E1008" s="85">
        <v>45327</v>
      </c>
      <c r="F1008" s="19" t="s">
        <v>23877</v>
      </c>
      <c r="G1008" s="19" t="s">
        <v>23878</v>
      </c>
      <c r="H1008" s="19">
        <v>-200</v>
      </c>
      <c r="I1008" s="27" t="s">
        <v>23200</v>
      </c>
      <c r="J1008" s="19" t="s">
        <v>23201</v>
      </c>
      <c r="K1008" s="19" t="s">
        <v>17438</v>
      </c>
      <c r="L1008" s="19" t="s">
        <v>17439</v>
      </c>
      <c r="M1008" s="19" t="s">
        <v>23452</v>
      </c>
      <c r="N1008" s="19"/>
      <c r="O1008" s="19" t="s">
        <v>23140</v>
      </c>
    </row>
    <row r="1009" spans="1:15" ht="12.75">
      <c r="A1009" s="19" t="s">
        <v>24901</v>
      </c>
      <c r="B1009" s="19" t="s">
        <v>23451</v>
      </c>
      <c r="C1009" s="19"/>
      <c r="D1009" s="19" t="s">
        <v>17440</v>
      </c>
      <c r="E1009" s="85">
        <v>45327</v>
      </c>
      <c r="F1009" s="19" t="s">
        <v>23877</v>
      </c>
      <c r="G1009" s="19" t="s">
        <v>23878</v>
      </c>
      <c r="H1009" s="19">
        <v>200</v>
      </c>
      <c r="I1009" s="27" t="s">
        <v>23322</v>
      </c>
      <c r="J1009" s="19" t="s">
        <v>23323</v>
      </c>
      <c r="K1009" s="19" t="s">
        <v>17438</v>
      </c>
      <c r="L1009" s="19" t="s">
        <v>17439</v>
      </c>
      <c r="M1009" s="19" t="s">
        <v>23452</v>
      </c>
      <c r="N1009" s="19" t="s">
        <v>17447</v>
      </c>
      <c r="O1009" s="19" t="s">
        <v>23140</v>
      </c>
    </row>
    <row r="1010" spans="1:15" ht="12.75">
      <c r="A1010" s="19" t="s">
        <v>24902</v>
      </c>
      <c r="B1010" s="19" t="s">
        <v>23451</v>
      </c>
      <c r="C1010" s="19"/>
      <c r="D1010" s="19" t="s">
        <v>17440</v>
      </c>
      <c r="E1010" s="85">
        <v>45327</v>
      </c>
      <c r="F1010" s="19" t="s">
        <v>23871</v>
      </c>
      <c r="G1010" s="19" t="s">
        <v>23872</v>
      </c>
      <c r="H1010" s="19">
        <v>-12</v>
      </c>
      <c r="I1010" s="27" t="s">
        <v>23200</v>
      </c>
      <c r="J1010" s="19" t="s">
        <v>23201</v>
      </c>
      <c r="K1010" s="19" t="s">
        <v>17438</v>
      </c>
      <c r="L1010" s="19" t="s">
        <v>17439</v>
      </c>
      <c r="M1010" s="19" t="s">
        <v>23452</v>
      </c>
      <c r="N1010" s="19"/>
      <c r="O1010" s="19" t="s">
        <v>23140</v>
      </c>
    </row>
    <row r="1011" spans="1:15" ht="12.75">
      <c r="A1011" s="19" t="s">
        <v>24903</v>
      </c>
      <c r="B1011" s="19" t="s">
        <v>23451</v>
      </c>
      <c r="C1011" s="19"/>
      <c r="D1011" s="19" t="s">
        <v>17440</v>
      </c>
      <c r="E1011" s="85">
        <v>45327</v>
      </c>
      <c r="F1011" s="19" t="s">
        <v>23871</v>
      </c>
      <c r="G1011" s="19" t="s">
        <v>23872</v>
      </c>
      <c r="H1011" s="19">
        <v>12</v>
      </c>
      <c r="I1011" s="27" t="s">
        <v>23322</v>
      </c>
      <c r="J1011" s="19" t="s">
        <v>23323</v>
      </c>
      <c r="K1011" s="19" t="s">
        <v>17438</v>
      </c>
      <c r="L1011" s="19" t="s">
        <v>17439</v>
      </c>
      <c r="M1011" s="19" t="s">
        <v>23452</v>
      </c>
      <c r="N1011" s="19" t="s">
        <v>17447</v>
      </c>
      <c r="O1011" s="19" t="s">
        <v>23140</v>
      </c>
    </row>
    <row r="1012" spans="1:15" ht="12.75">
      <c r="A1012" s="19" t="s">
        <v>24904</v>
      </c>
      <c r="B1012" s="19" t="s">
        <v>23451</v>
      </c>
      <c r="C1012" s="19"/>
      <c r="D1012" s="19" t="s">
        <v>17440</v>
      </c>
      <c r="E1012" s="85">
        <v>45327</v>
      </c>
      <c r="F1012" s="19" t="s">
        <v>23906</v>
      </c>
      <c r="G1012" s="19" t="s">
        <v>23907</v>
      </c>
      <c r="H1012" s="19">
        <v>-1652</v>
      </c>
      <c r="I1012" s="27" t="s">
        <v>23200</v>
      </c>
      <c r="J1012" s="19" t="s">
        <v>23201</v>
      </c>
      <c r="K1012" s="19" t="s">
        <v>17438</v>
      </c>
      <c r="L1012" s="19" t="s">
        <v>17439</v>
      </c>
      <c r="M1012" s="19" t="s">
        <v>23452</v>
      </c>
      <c r="N1012" s="19"/>
      <c r="O1012" s="19" t="s">
        <v>23140</v>
      </c>
    </row>
    <row r="1013" spans="1:15" ht="12.75">
      <c r="A1013" s="19" t="s">
        <v>24905</v>
      </c>
      <c r="B1013" s="19" t="s">
        <v>23451</v>
      </c>
      <c r="C1013" s="19"/>
      <c r="D1013" s="19" t="s">
        <v>17440</v>
      </c>
      <c r="E1013" s="85">
        <v>45327</v>
      </c>
      <c r="F1013" s="19" t="s">
        <v>23906</v>
      </c>
      <c r="G1013" s="19" t="s">
        <v>23907</v>
      </c>
      <c r="H1013" s="19">
        <v>1652</v>
      </c>
      <c r="I1013" s="27" t="s">
        <v>23322</v>
      </c>
      <c r="J1013" s="19" t="s">
        <v>23323</v>
      </c>
      <c r="K1013" s="19" t="s">
        <v>17438</v>
      </c>
      <c r="L1013" s="19" t="s">
        <v>17439</v>
      </c>
      <c r="M1013" s="19" t="s">
        <v>23452</v>
      </c>
      <c r="N1013" s="19" t="s">
        <v>17447</v>
      </c>
      <c r="O1013" s="19" t="s">
        <v>23140</v>
      </c>
    </row>
    <row r="1014" spans="1:15" ht="12.75">
      <c r="A1014" s="19" t="s">
        <v>24906</v>
      </c>
      <c r="B1014" s="19" t="s">
        <v>23451</v>
      </c>
      <c r="C1014" s="19"/>
      <c r="D1014" s="19" t="s">
        <v>17440</v>
      </c>
      <c r="E1014" s="85">
        <v>45327</v>
      </c>
      <c r="F1014" s="19" t="s">
        <v>23874</v>
      </c>
      <c r="G1014" s="19" t="s">
        <v>23875</v>
      </c>
      <c r="H1014" s="19">
        <v>-30</v>
      </c>
      <c r="I1014" s="27" t="s">
        <v>23200</v>
      </c>
      <c r="J1014" s="19" t="s">
        <v>23201</v>
      </c>
      <c r="K1014" s="19" t="s">
        <v>17438</v>
      </c>
      <c r="L1014" s="19" t="s">
        <v>17439</v>
      </c>
      <c r="M1014" s="19" t="s">
        <v>23452</v>
      </c>
      <c r="N1014" s="19"/>
      <c r="O1014" s="19" t="s">
        <v>23140</v>
      </c>
    </row>
    <row r="1015" spans="1:15" ht="12.75">
      <c r="A1015" s="19" t="s">
        <v>24907</v>
      </c>
      <c r="B1015" s="19" t="s">
        <v>23451</v>
      </c>
      <c r="C1015" s="19"/>
      <c r="D1015" s="19" t="s">
        <v>17440</v>
      </c>
      <c r="E1015" s="85">
        <v>45327</v>
      </c>
      <c r="F1015" s="19" t="s">
        <v>23874</v>
      </c>
      <c r="G1015" s="19" t="s">
        <v>23875</v>
      </c>
      <c r="H1015" s="19">
        <v>30</v>
      </c>
      <c r="I1015" s="27" t="s">
        <v>23322</v>
      </c>
      <c r="J1015" s="19" t="s">
        <v>23323</v>
      </c>
      <c r="K1015" s="19" t="s">
        <v>17438</v>
      </c>
      <c r="L1015" s="19" t="s">
        <v>17439</v>
      </c>
      <c r="M1015" s="19" t="s">
        <v>23452</v>
      </c>
      <c r="N1015" s="19" t="s">
        <v>17447</v>
      </c>
      <c r="O1015" s="19" t="s">
        <v>23140</v>
      </c>
    </row>
    <row r="1016" spans="1:15" ht="12.75">
      <c r="A1016" s="19" t="s">
        <v>24908</v>
      </c>
      <c r="B1016" s="19" t="s">
        <v>23451</v>
      </c>
      <c r="C1016" s="19"/>
      <c r="D1016" s="19" t="s">
        <v>17440</v>
      </c>
      <c r="E1016" s="85">
        <v>45327</v>
      </c>
      <c r="F1016" s="19" t="s">
        <v>23923</v>
      </c>
      <c r="G1016" s="19" t="s">
        <v>23924</v>
      </c>
      <c r="H1016" s="19">
        <v>-70</v>
      </c>
      <c r="I1016" s="27" t="s">
        <v>23200</v>
      </c>
      <c r="J1016" s="19" t="s">
        <v>23201</v>
      </c>
      <c r="K1016" s="19" t="s">
        <v>17438</v>
      </c>
      <c r="L1016" s="19" t="s">
        <v>17439</v>
      </c>
      <c r="M1016" s="19" t="s">
        <v>23452</v>
      </c>
      <c r="N1016" s="19"/>
      <c r="O1016" s="19" t="s">
        <v>23140</v>
      </c>
    </row>
    <row r="1017" spans="1:15" ht="12.75">
      <c r="A1017" s="19" t="s">
        <v>24909</v>
      </c>
      <c r="B1017" s="19" t="s">
        <v>23451</v>
      </c>
      <c r="C1017" s="19"/>
      <c r="D1017" s="19" t="s">
        <v>17440</v>
      </c>
      <c r="E1017" s="85">
        <v>45327</v>
      </c>
      <c r="F1017" s="19" t="s">
        <v>23923</v>
      </c>
      <c r="G1017" s="19" t="s">
        <v>23924</v>
      </c>
      <c r="H1017" s="19">
        <v>70</v>
      </c>
      <c r="I1017" s="27" t="s">
        <v>23322</v>
      </c>
      <c r="J1017" s="19" t="s">
        <v>23323</v>
      </c>
      <c r="K1017" s="19" t="s">
        <v>17438</v>
      </c>
      <c r="L1017" s="19" t="s">
        <v>17439</v>
      </c>
      <c r="M1017" s="19" t="s">
        <v>23452</v>
      </c>
      <c r="N1017" s="19" t="s">
        <v>17447</v>
      </c>
      <c r="O1017" s="19" t="s">
        <v>23140</v>
      </c>
    </row>
    <row r="1018" spans="1:15" ht="12.75">
      <c r="A1018" s="19" t="s">
        <v>24910</v>
      </c>
      <c r="B1018" s="19" t="s">
        <v>23451</v>
      </c>
      <c r="C1018" s="19"/>
      <c r="D1018" s="19" t="s">
        <v>17440</v>
      </c>
      <c r="E1018" s="85">
        <v>45327</v>
      </c>
      <c r="F1018" s="19" t="s">
        <v>23941</v>
      </c>
      <c r="G1018" s="19" t="s">
        <v>23942</v>
      </c>
      <c r="H1018" s="19">
        <v>-10</v>
      </c>
      <c r="I1018" s="27" t="s">
        <v>23200</v>
      </c>
      <c r="J1018" s="19" t="s">
        <v>23201</v>
      </c>
      <c r="K1018" s="19" t="s">
        <v>17438</v>
      </c>
      <c r="L1018" s="19" t="s">
        <v>17439</v>
      </c>
      <c r="M1018" s="19" t="s">
        <v>23452</v>
      </c>
      <c r="N1018" s="19"/>
      <c r="O1018" s="19" t="s">
        <v>23140</v>
      </c>
    </row>
    <row r="1019" spans="1:15" ht="12.75">
      <c r="A1019" s="19" t="s">
        <v>24911</v>
      </c>
      <c r="B1019" s="19" t="s">
        <v>23451</v>
      </c>
      <c r="C1019" s="19"/>
      <c r="D1019" s="19" t="s">
        <v>17440</v>
      </c>
      <c r="E1019" s="85">
        <v>45327</v>
      </c>
      <c r="F1019" s="19" t="s">
        <v>23941</v>
      </c>
      <c r="G1019" s="19" t="s">
        <v>23942</v>
      </c>
      <c r="H1019" s="19">
        <v>10</v>
      </c>
      <c r="I1019" s="27" t="s">
        <v>23322</v>
      </c>
      <c r="J1019" s="19" t="s">
        <v>23323</v>
      </c>
      <c r="K1019" s="19" t="s">
        <v>17438</v>
      </c>
      <c r="L1019" s="19" t="s">
        <v>17439</v>
      </c>
      <c r="M1019" s="19" t="s">
        <v>23452</v>
      </c>
      <c r="N1019" s="19" t="s">
        <v>17447</v>
      </c>
      <c r="O1019" s="19" t="s">
        <v>23140</v>
      </c>
    </row>
    <row r="1020" spans="1:15" ht="12.75">
      <c r="A1020" s="19" t="s">
        <v>24912</v>
      </c>
      <c r="B1020" s="19" t="s">
        <v>23453</v>
      </c>
      <c r="C1020" s="19"/>
      <c r="D1020" s="19" t="s">
        <v>17440</v>
      </c>
      <c r="E1020" s="85">
        <v>45327</v>
      </c>
      <c r="F1020" s="19" t="s">
        <v>23906</v>
      </c>
      <c r="G1020" s="19" t="s">
        <v>23907</v>
      </c>
      <c r="H1020" s="19">
        <v>-200</v>
      </c>
      <c r="I1020" s="27" t="s">
        <v>23322</v>
      </c>
      <c r="J1020" s="19" t="s">
        <v>23323</v>
      </c>
      <c r="K1020" s="19" t="s">
        <v>17438</v>
      </c>
      <c r="L1020" s="19" t="s">
        <v>17439</v>
      </c>
      <c r="M1020" s="19" t="s">
        <v>23238</v>
      </c>
      <c r="N1020" s="19"/>
      <c r="O1020" s="19" t="s">
        <v>23140</v>
      </c>
    </row>
    <row r="1021" spans="1:15" ht="12.75">
      <c r="A1021" s="19" t="s">
        <v>24913</v>
      </c>
      <c r="B1021" s="19" t="s">
        <v>23453</v>
      </c>
      <c r="C1021" s="19"/>
      <c r="D1021" s="19" t="s">
        <v>17440</v>
      </c>
      <c r="E1021" s="85">
        <v>45327</v>
      </c>
      <c r="F1021" s="19" t="s">
        <v>23906</v>
      </c>
      <c r="G1021" s="19" t="s">
        <v>23907</v>
      </c>
      <c r="H1021" s="19">
        <v>200</v>
      </c>
      <c r="I1021" s="27" t="s">
        <v>23200</v>
      </c>
      <c r="J1021" s="19" t="s">
        <v>23201</v>
      </c>
      <c r="K1021" s="19" t="s">
        <v>17438</v>
      </c>
      <c r="L1021" s="19" t="s">
        <v>17439</v>
      </c>
      <c r="M1021" s="19" t="s">
        <v>23238</v>
      </c>
      <c r="N1021" s="19" t="s">
        <v>17447</v>
      </c>
      <c r="O1021" s="19" t="s">
        <v>23140</v>
      </c>
    </row>
    <row r="1022" spans="1:15" ht="12.75">
      <c r="A1022" s="19" t="s">
        <v>24914</v>
      </c>
      <c r="B1022" s="19" t="s">
        <v>23453</v>
      </c>
      <c r="C1022" s="19"/>
      <c r="D1022" s="19" t="s">
        <v>17440</v>
      </c>
      <c r="E1022" s="85">
        <v>45327</v>
      </c>
      <c r="F1022" s="19" t="s">
        <v>23906</v>
      </c>
      <c r="G1022" s="19" t="s">
        <v>23907</v>
      </c>
      <c r="H1022" s="19">
        <v>-14</v>
      </c>
      <c r="I1022" s="27" t="s">
        <v>23322</v>
      </c>
      <c r="J1022" s="19" t="s">
        <v>23323</v>
      </c>
      <c r="K1022" s="19" t="s">
        <v>17438</v>
      </c>
      <c r="L1022" s="19" t="s">
        <v>17439</v>
      </c>
      <c r="M1022" s="19" t="s">
        <v>23238</v>
      </c>
      <c r="N1022" s="19"/>
      <c r="O1022" s="19" t="s">
        <v>23140</v>
      </c>
    </row>
    <row r="1023" spans="1:15" ht="12.75">
      <c r="A1023" s="19" t="s">
        <v>24915</v>
      </c>
      <c r="B1023" s="19" t="s">
        <v>23453</v>
      </c>
      <c r="C1023" s="19"/>
      <c r="D1023" s="19" t="s">
        <v>17440</v>
      </c>
      <c r="E1023" s="85">
        <v>45327</v>
      </c>
      <c r="F1023" s="19" t="s">
        <v>23906</v>
      </c>
      <c r="G1023" s="19" t="s">
        <v>23907</v>
      </c>
      <c r="H1023" s="19">
        <v>14</v>
      </c>
      <c r="I1023" s="27" t="s">
        <v>23200</v>
      </c>
      <c r="J1023" s="19" t="s">
        <v>23201</v>
      </c>
      <c r="K1023" s="19" t="s">
        <v>17438</v>
      </c>
      <c r="L1023" s="19" t="s">
        <v>17439</v>
      </c>
      <c r="M1023" s="19" t="s">
        <v>23238</v>
      </c>
      <c r="N1023" s="19" t="s">
        <v>17447</v>
      </c>
      <c r="O1023" s="19" t="s">
        <v>23140</v>
      </c>
    </row>
    <row r="1024" spans="1:15" ht="12.75">
      <c r="A1024" s="19" t="s">
        <v>24916</v>
      </c>
      <c r="B1024" s="19" t="s">
        <v>23453</v>
      </c>
      <c r="C1024" s="19"/>
      <c r="D1024" s="19" t="s">
        <v>17440</v>
      </c>
      <c r="E1024" s="85">
        <v>45327</v>
      </c>
      <c r="F1024" s="19" t="s">
        <v>23906</v>
      </c>
      <c r="G1024" s="19" t="s">
        <v>23907</v>
      </c>
      <c r="H1024" s="19">
        <v>-12</v>
      </c>
      <c r="I1024" s="27" t="s">
        <v>23322</v>
      </c>
      <c r="J1024" s="19" t="s">
        <v>23323</v>
      </c>
      <c r="K1024" s="19" t="s">
        <v>17438</v>
      </c>
      <c r="L1024" s="19" t="s">
        <v>17439</v>
      </c>
      <c r="M1024" s="19" t="s">
        <v>23238</v>
      </c>
      <c r="N1024" s="19"/>
      <c r="O1024" s="19" t="s">
        <v>23140</v>
      </c>
    </row>
    <row r="1025" spans="1:15" ht="12.75">
      <c r="A1025" s="19" t="s">
        <v>24917</v>
      </c>
      <c r="B1025" s="19" t="s">
        <v>23453</v>
      </c>
      <c r="C1025" s="19"/>
      <c r="D1025" s="19" t="s">
        <v>17440</v>
      </c>
      <c r="E1025" s="85">
        <v>45327</v>
      </c>
      <c r="F1025" s="19" t="s">
        <v>23906</v>
      </c>
      <c r="G1025" s="19" t="s">
        <v>23907</v>
      </c>
      <c r="H1025" s="19">
        <v>12</v>
      </c>
      <c r="I1025" s="27" t="s">
        <v>23200</v>
      </c>
      <c r="J1025" s="19" t="s">
        <v>23201</v>
      </c>
      <c r="K1025" s="19" t="s">
        <v>17438</v>
      </c>
      <c r="L1025" s="19" t="s">
        <v>17439</v>
      </c>
      <c r="M1025" s="19" t="s">
        <v>23238</v>
      </c>
      <c r="N1025" s="19" t="s">
        <v>17447</v>
      </c>
      <c r="O1025" s="19" t="s">
        <v>23140</v>
      </c>
    </row>
    <row r="1026" spans="1:15" ht="12.75">
      <c r="A1026" s="19"/>
      <c r="B1026" s="19"/>
      <c r="C1026" s="19"/>
      <c r="D1026" s="19"/>
      <c r="E1026" s="85"/>
      <c r="F1026" s="19"/>
      <c r="G1026" s="19"/>
      <c r="H1026" s="19"/>
      <c r="I1026" s="19"/>
      <c r="J1026" s="19"/>
      <c r="K1026" s="19"/>
      <c r="L1026" s="19"/>
      <c r="M1026" s="19"/>
      <c r="N1026" s="19"/>
    </row>
    <row r="1027" spans="1:15" ht="12.75">
      <c r="A1027" s="19"/>
      <c r="B1027" s="19"/>
      <c r="C1027" s="19"/>
      <c r="D1027" s="19"/>
      <c r="E1027" s="85"/>
      <c r="F1027" s="19"/>
      <c r="G1027" s="19"/>
      <c r="H1027" s="19"/>
      <c r="I1027" s="19"/>
      <c r="J1027" s="19"/>
      <c r="K1027" s="19"/>
      <c r="L1027" s="19"/>
      <c r="M1027" s="19"/>
      <c r="N1027" s="19"/>
    </row>
    <row r="1028" spans="1:15" ht="12.75">
      <c r="A1028" s="19" t="s">
        <v>24918</v>
      </c>
      <c r="B1028" s="19" t="s">
        <v>23454</v>
      </c>
      <c r="C1028" s="19" t="s">
        <v>23199</v>
      </c>
      <c r="D1028" s="19" t="s">
        <v>17435</v>
      </c>
      <c r="E1028" s="85">
        <v>45327</v>
      </c>
      <c r="F1028" s="19" t="s">
        <v>23877</v>
      </c>
      <c r="G1028" s="19" t="s">
        <v>23878</v>
      </c>
      <c r="H1028" s="19">
        <v>-40</v>
      </c>
      <c r="I1028" s="27" t="s">
        <v>23220</v>
      </c>
      <c r="J1028" s="19" t="s">
        <v>23221</v>
      </c>
      <c r="K1028" s="19" t="s">
        <v>17433</v>
      </c>
      <c r="L1028" s="19" t="s">
        <v>17434</v>
      </c>
      <c r="M1028" s="19" t="s">
        <v>23434</v>
      </c>
      <c r="N1028" s="19"/>
      <c r="O1028" s="19" t="s">
        <v>23140</v>
      </c>
    </row>
    <row r="1029" spans="1:15" ht="12.75">
      <c r="A1029" s="19" t="s">
        <v>24919</v>
      </c>
      <c r="B1029" s="19" t="s">
        <v>23454</v>
      </c>
      <c r="C1029" s="19" t="s">
        <v>23199</v>
      </c>
      <c r="D1029" s="19" t="s">
        <v>17435</v>
      </c>
      <c r="E1029" s="85">
        <v>45327</v>
      </c>
      <c r="F1029" s="19" t="s">
        <v>23868</v>
      </c>
      <c r="G1029" s="19" t="s">
        <v>23869</v>
      </c>
      <c r="H1029" s="19">
        <v>-60</v>
      </c>
      <c r="I1029" s="27" t="s">
        <v>23220</v>
      </c>
      <c r="J1029" s="19" t="s">
        <v>23221</v>
      </c>
      <c r="K1029" s="19" t="s">
        <v>17433</v>
      </c>
      <c r="L1029" s="19" t="s">
        <v>17434</v>
      </c>
      <c r="M1029" s="19" t="s">
        <v>23434</v>
      </c>
      <c r="N1029" s="19"/>
      <c r="O1029" s="19" t="s">
        <v>23140</v>
      </c>
    </row>
    <row r="1030" spans="1:15" ht="12.75">
      <c r="A1030" s="19" t="s">
        <v>24920</v>
      </c>
      <c r="B1030" s="19" t="s">
        <v>23454</v>
      </c>
      <c r="C1030" s="19" t="s">
        <v>23199</v>
      </c>
      <c r="D1030" s="19" t="s">
        <v>17435</v>
      </c>
      <c r="E1030" s="85">
        <v>45327</v>
      </c>
      <c r="F1030" s="19" t="s">
        <v>24371</v>
      </c>
      <c r="G1030" s="19" t="s">
        <v>24372</v>
      </c>
      <c r="H1030" s="19">
        <v>-8</v>
      </c>
      <c r="I1030" s="27" t="s">
        <v>23220</v>
      </c>
      <c r="J1030" s="19" t="s">
        <v>23221</v>
      </c>
      <c r="K1030" s="19" t="s">
        <v>17433</v>
      </c>
      <c r="L1030" s="19" t="s">
        <v>17434</v>
      </c>
      <c r="M1030" s="19" t="s">
        <v>23434</v>
      </c>
      <c r="N1030" s="19"/>
      <c r="O1030" s="19" t="s">
        <v>23140</v>
      </c>
    </row>
    <row r="1031" spans="1:15" ht="12.75">
      <c r="A1031" s="19" t="s">
        <v>24921</v>
      </c>
      <c r="B1031" s="19" t="s">
        <v>23454</v>
      </c>
      <c r="C1031" s="19" t="s">
        <v>23199</v>
      </c>
      <c r="D1031" s="19" t="s">
        <v>17435</v>
      </c>
      <c r="E1031" s="85">
        <v>45327</v>
      </c>
      <c r="F1031" s="19" t="s">
        <v>24368</v>
      </c>
      <c r="G1031" s="19" t="s">
        <v>24369</v>
      </c>
      <c r="H1031" s="19">
        <v>-9</v>
      </c>
      <c r="I1031" s="27" t="s">
        <v>23220</v>
      </c>
      <c r="J1031" s="19" t="s">
        <v>23221</v>
      </c>
      <c r="K1031" s="19" t="s">
        <v>17433</v>
      </c>
      <c r="L1031" s="19" t="s">
        <v>17434</v>
      </c>
      <c r="M1031" s="19" t="s">
        <v>23434</v>
      </c>
      <c r="N1031" s="19"/>
      <c r="O1031" s="19" t="s">
        <v>23140</v>
      </c>
    </row>
    <row r="1032" spans="1:15" ht="12.75">
      <c r="A1032" s="19" t="s">
        <v>24922</v>
      </c>
      <c r="B1032" s="19" t="s">
        <v>23454</v>
      </c>
      <c r="C1032" s="19" t="s">
        <v>23199</v>
      </c>
      <c r="D1032" s="19" t="s">
        <v>17435</v>
      </c>
      <c r="E1032" s="85">
        <v>45327</v>
      </c>
      <c r="F1032" s="19" t="s">
        <v>24362</v>
      </c>
      <c r="G1032" s="19" t="s">
        <v>24363</v>
      </c>
      <c r="H1032" s="19">
        <v>-3</v>
      </c>
      <c r="I1032" s="27" t="s">
        <v>23220</v>
      </c>
      <c r="J1032" s="19" t="s">
        <v>23221</v>
      </c>
      <c r="K1032" s="19" t="s">
        <v>17433</v>
      </c>
      <c r="L1032" s="19" t="s">
        <v>17434</v>
      </c>
      <c r="M1032" s="19" t="s">
        <v>23434</v>
      </c>
      <c r="N1032" s="19"/>
      <c r="O1032" s="19" t="s">
        <v>23140</v>
      </c>
    </row>
    <row r="1033" spans="1:15" ht="12.75">
      <c r="A1033" s="19" t="s">
        <v>24923</v>
      </c>
      <c r="B1033" s="19" t="s">
        <v>23454</v>
      </c>
      <c r="C1033" s="19" t="s">
        <v>23199</v>
      </c>
      <c r="D1033" s="19" t="s">
        <v>17435</v>
      </c>
      <c r="E1033" s="85">
        <v>45327</v>
      </c>
      <c r="F1033" s="19" t="s">
        <v>24359</v>
      </c>
      <c r="G1033" s="19" t="s">
        <v>24639</v>
      </c>
      <c r="H1033" s="19">
        <v>-3</v>
      </c>
      <c r="I1033" s="27" t="s">
        <v>23220</v>
      </c>
      <c r="J1033" s="19" t="s">
        <v>23221</v>
      </c>
      <c r="K1033" s="19" t="s">
        <v>17433</v>
      </c>
      <c r="L1033" s="19" t="s">
        <v>17434</v>
      </c>
      <c r="M1033" s="19" t="s">
        <v>23434</v>
      </c>
      <c r="N1033" s="19"/>
      <c r="O1033" s="19" t="s">
        <v>23140</v>
      </c>
    </row>
    <row r="1034" spans="1:15" ht="12.75">
      <c r="A1034" s="19" t="s">
        <v>24924</v>
      </c>
      <c r="B1034" s="19" t="s">
        <v>23454</v>
      </c>
      <c r="C1034" s="19" t="s">
        <v>23199</v>
      </c>
      <c r="D1034" s="19" t="s">
        <v>17435</v>
      </c>
      <c r="E1034" s="85">
        <v>45327</v>
      </c>
      <c r="F1034" s="19" t="s">
        <v>23935</v>
      </c>
      <c r="G1034" s="19" t="s">
        <v>23936</v>
      </c>
      <c r="H1034" s="19">
        <v>-3</v>
      </c>
      <c r="I1034" s="27" t="s">
        <v>23220</v>
      </c>
      <c r="J1034" s="19" t="s">
        <v>23221</v>
      </c>
      <c r="K1034" s="19" t="s">
        <v>17433</v>
      </c>
      <c r="L1034" s="19" t="s">
        <v>17434</v>
      </c>
      <c r="M1034" s="19" t="s">
        <v>23434</v>
      </c>
      <c r="N1034" s="19"/>
      <c r="O1034" s="19" t="s">
        <v>23140</v>
      </c>
    </row>
    <row r="1035" spans="1:15" ht="12.75">
      <c r="A1035" s="19" t="s">
        <v>24925</v>
      </c>
      <c r="B1035" s="19" t="s">
        <v>23454</v>
      </c>
      <c r="C1035" s="19" t="s">
        <v>23199</v>
      </c>
      <c r="D1035" s="19" t="s">
        <v>17435</v>
      </c>
      <c r="E1035" s="85">
        <v>45327</v>
      </c>
      <c r="F1035" s="19" t="s">
        <v>23955</v>
      </c>
      <c r="G1035" s="19" t="s">
        <v>23966</v>
      </c>
      <c r="H1035" s="19">
        <v>-1</v>
      </c>
      <c r="I1035" s="27" t="s">
        <v>23220</v>
      </c>
      <c r="J1035" s="19" t="s">
        <v>23221</v>
      </c>
      <c r="K1035" s="19" t="s">
        <v>17433</v>
      </c>
      <c r="L1035" s="19" t="s">
        <v>17434</v>
      </c>
      <c r="M1035" s="19" t="s">
        <v>23434</v>
      </c>
      <c r="N1035" s="19"/>
      <c r="O1035" s="19" t="s">
        <v>23140</v>
      </c>
    </row>
    <row r="1036" spans="1:15" ht="12.75">
      <c r="A1036" s="19" t="s">
        <v>24926</v>
      </c>
      <c r="B1036" s="19" t="s">
        <v>23454</v>
      </c>
      <c r="C1036" s="19" t="s">
        <v>23199</v>
      </c>
      <c r="D1036" s="19" t="s">
        <v>17435</v>
      </c>
      <c r="E1036" s="85">
        <v>45327</v>
      </c>
      <c r="F1036" s="19" t="s">
        <v>23961</v>
      </c>
      <c r="G1036" s="19" t="s">
        <v>24083</v>
      </c>
      <c r="H1036" s="19">
        <v>-1</v>
      </c>
      <c r="I1036" s="27" t="s">
        <v>23220</v>
      </c>
      <c r="J1036" s="19" t="s">
        <v>23221</v>
      </c>
      <c r="K1036" s="19" t="s">
        <v>17433</v>
      </c>
      <c r="L1036" s="19" t="s">
        <v>17434</v>
      </c>
      <c r="M1036" s="19" t="s">
        <v>23434</v>
      </c>
      <c r="N1036" s="19"/>
      <c r="O1036" s="19" t="s">
        <v>23140</v>
      </c>
    </row>
    <row r="1037" spans="1:15" ht="12.75">
      <c r="A1037" s="19" t="s">
        <v>24927</v>
      </c>
      <c r="B1037" s="19" t="s">
        <v>23454</v>
      </c>
      <c r="C1037" s="19" t="s">
        <v>23199</v>
      </c>
      <c r="D1037" s="19" t="s">
        <v>17435</v>
      </c>
      <c r="E1037" s="85">
        <v>45327</v>
      </c>
      <c r="F1037" s="19" t="s">
        <v>23865</v>
      </c>
      <c r="G1037" s="19" t="s">
        <v>23866</v>
      </c>
      <c r="H1037" s="19">
        <v>-20</v>
      </c>
      <c r="I1037" s="27" t="s">
        <v>23220</v>
      </c>
      <c r="J1037" s="19" t="s">
        <v>23221</v>
      </c>
      <c r="K1037" s="19" t="s">
        <v>17433</v>
      </c>
      <c r="L1037" s="19" t="s">
        <v>17434</v>
      </c>
      <c r="M1037" s="19" t="s">
        <v>23434</v>
      </c>
      <c r="N1037" s="19"/>
      <c r="O1037" s="19" t="s">
        <v>23140</v>
      </c>
    </row>
    <row r="1038" spans="1:15" ht="12.75">
      <c r="A1038" s="19" t="s">
        <v>24928</v>
      </c>
      <c r="B1038" s="19" t="s">
        <v>23455</v>
      </c>
      <c r="C1038" s="19" t="s">
        <v>23199</v>
      </c>
      <c r="D1038" s="19" t="s">
        <v>17435</v>
      </c>
      <c r="E1038" s="85">
        <v>45327</v>
      </c>
      <c r="F1038" s="19" t="s">
        <v>23877</v>
      </c>
      <c r="G1038" s="19" t="s">
        <v>23878</v>
      </c>
      <c r="H1038" s="19">
        <v>-20</v>
      </c>
      <c r="I1038" s="27" t="s">
        <v>23220</v>
      </c>
      <c r="J1038" s="19" t="s">
        <v>23221</v>
      </c>
      <c r="K1038" s="19" t="s">
        <v>17433</v>
      </c>
      <c r="L1038" s="19" t="s">
        <v>17434</v>
      </c>
      <c r="M1038" s="19" t="s">
        <v>23437</v>
      </c>
      <c r="N1038" s="19"/>
      <c r="O1038" s="19" t="s">
        <v>23140</v>
      </c>
    </row>
    <row r="1039" spans="1:15" ht="12.75">
      <c r="A1039" s="19" t="s">
        <v>24929</v>
      </c>
      <c r="B1039" s="19" t="s">
        <v>23455</v>
      </c>
      <c r="C1039" s="19" t="s">
        <v>23199</v>
      </c>
      <c r="D1039" s="19" t="s">
        <v>17435</v>
      </c>
      <c r="E1039" s="85">
        <v>45327</v>
      </c>
      <c r="F1039" s="19" t="s">
        <v>23865</v>
      </c>
      <c r="G1039" s="19" t="s">
        <v>23866</v>
      </c>
      <c r="H1039" s="19">
        <v>-49</v>
      </c>
      <c r="I1039" s="27" t="s">
        <v>23220</v>
      </c>
      <c r="J1039" s="19" t="s">
        <v>23221</v>
      </c>
      <c r="K1039" s="19" t="s">
        <v>17433</v>
      </c>
      <c r="L1039" s="19" t="s">
        <v>17434</v>
      </c>
      <c r="M1039" s="19" t="s">
        <v>23437</v>
      </c>
      <c r="N1039" s="19"/>
      <c r="O1039" s="19" t="s">
        <v>23140</v>
      </c>
    </row>
    <row r="1040" spans="1:15" ht="12.75">
      <c r="A1040" s="27" t="s">
        <v>24930</v>
      </c>
      <c r="B1040" s="19" t="s">
        <v>23455</v>
      </c>
      <c r="C1040" s="19" t="s">
        <v>23199</v>
      </c>
      <c r="D1040" s="19" t="s">
        <v>17435</v>
      </c>
      <c r="E1040" s="85">
        <v>45327</v>
      </c>
      <c r="F1040" s="19" t="s">
        <v>24368</v>
      </c>
      <c r="G1040" s="19" t="s">
        <v>24369</v>
      </c>
      <c r="H1040" s="19">
        <v>-21</v>
      </c>
      <c r="I1040" s="27" t="s">
        <v>23220</v>
      </c>
      <c r="J1040" s="19" t="s">
        <v>23221</v>
      </c>
      <c r="K1040" s="19" t="s">
        <v>17433</v>
      </c>
      <c r="L1040" s="19" t="s">
        <v>17434</v>
      </c>
      <c r="M1040" s="19" t="s">
        <v>23437</v>
      </c>
      <c r="N1040" s="19"/>
      <c r="O1040" s="19" t="s">
        <v>23140</v>
      </c>
    </row>
    <row r="1041" spans="1:15" ht="12.75">
      <c r="A1041" s="19" t="s">
        <v>24931</v>
      </c>
      <c r="B1041" s="19" t="s">
        <v>23455</v>
      </c>
      <c r="C1041" s="19" t="s">
        <v>23199</v>
      </c>
      <c r="D1041" s="19" t="s">
        <v>17435</v>
      </c>
      <c r="E1041" s="85">
        <v>45327</v>
      </c>
      <c r="F1041" s="19" t="s">
        <v>24362</v>
      </c>
      <c r="G1041" s="19" t="s">
        <v>24363</v>
      </c>
      <c r="H1041" s="19">
        <v>-7</v>
      </c>
      <c r="I1041" s="27" t="s">
        <v>23220</v>
      </c>
      <c r="J1041" s="19" t="s">
        <v>23221</v>
      </c>
      <c r="K1041" s="19" t="s">
        <v>17433</v>
      </c>
      <c r="L1041" s="19" t="s">
        <v>17434</v>
      </c>
      <c r="M1041" s="19" t="s">
        <v>23437</v>
      </c>
      <c r="N1041" s="19"/>
      <c r="O1041" s="19" t="s">
        <v>23140</v>
      </c>
    </row>
    <row r="1042" spans="1:15" ht="12.75">
      <c r="A1042" s="19" t="s">
        <v>24932</v>
      </c>
      <c r="B1042" s="19" t="s">
        <v>23455</v>
      </c>
      <c r="C1042" s="19" t="s">
        <v>23199</v>
      </c>
      <c r="D1042" s="19" t="s">
        <v>17435</v>
      </c>
      <c r="E1042" s="85">
        <v>45327</v>
      </c>
      <c r="F1042" s="19" t="s">
        <v>24359</v>
      </c>
      <c r="G1042" s="19" t="s">
        <v>24639</v>
      </c>
      <c r="H1042" s="19">
        <v>-7</v>
      </c>
      <c r="I1042" s="27" t="s">
        <v>23220</v>
      </c>
      <c r="J1042" s="19" t="s">
        <v>23221</v>
      </c>
      <c r="K1042" s="19" t="s">
        <v>17433</v>
      </c>
      <c r="L1042" s="19" t="s">
        <v>17434</v>
      </c>
      <c r="M1042" s="19" t="s">
        <v>23437</v>
      </c>
      <c r="N1042" s="19"/>
      <c r="O1042" s="19" t="s">
        <v>23140</v>
      </c>
    </row>
    <row r="1043" spans="1:15" ht="12.75">
      <c r="A1043" s="19" t="s">
        <v>24933</v>
      </c>
      <c r="B1043" s="19" t="s">
        <v>23455</v>
      </c>
      <c r="C1043" s="19" t="s">
        <v>23199</v>
      </c>
      <c r="D1043" s="19" t="s">
        <v>17435</v>
      </c>
      <c r="E1043" s="85">
        <v>45327</v>
      </c>
      <c r="F1043" s="19" t="s">
        <v>23935</v>
      </c>
      <c r="G1043" s="19" t="s">
        <v>23936</v>
      </c>
      <c r="H1043" s="19">
        <v>-7</v>
      </c>
      <c r="I1043" s="27" t="s">
        <v>23220</v>
      </c>
      <c r="J1043" s="19" t="s">
        <v>23221</v>
      </c>
      <c r="K1043" s="19" t="s">
        <v>17433</v>
      </c>
      <c r="L1043" s="19" t="s">
        <v>17434</v>
      </c>
      <c r="M1043" s="19" t="s">
        <v>23437</v>
      </c>
      <c r="N1043" s="19"/>
      <c r="O1043" s="19" t="s">
        <v>23140</v>
      </c>
    </row>
    <row r="1044" spans="1:15" ht="12.75">
      <c r="A1044" s="19" t="s">
        <v>24934</v>
      </c>
      <c r="B1044" s="19" t="s">
        <v>23455</v>
      </c>
      <c r="C1044" s="19" t="s">
        <v>23199</v>
      </c>
      <c r="D1044" s="19" t="s">
        <v>17435</v>
      </c>
      <c r="E1044" s="85">
        <v>45327</v>
      </c>
      <c r="F1044" s="19" t="s">
        <v>23955</v>
      </c>
      <c r="G1044" s="19" t="s">
        <v>23966</v>
      </c>
      <c r="H1044" s="19">
        <v>-5</v>
      </c>
      <c r="I1044" s="27" t="s">
        <v>23220</v>
      </c>
      <c r="J1044" s="19" t="s">
        <v>23221</v>
      </c>
      <c r="K1044" s="19" t="s">
        <v>17433</v>
      </c>
      <c r="L1044" s="19" t="s">
        <v>17434</v>
      </c>
      <c r="M1044" s="19" t="s">
        <v>23437</v>
      </c>
      <c r="N1044" s="19"/>
      <c r="O1044" s="19" t="s">
        <v>23140</v>
      </c>
    </row>
    <row r="1045" spans="1:15" ht="12.75">
      <c r="A1045" s="19" t="s">
        <v>24935</v>
      </c>
      <c r="B1045" s="19" t="s">
        <v>23455</v>
      </c>
      <c r="C1045" s="19" t="s">
        <v>23199</v>
      </c>
      <c r="D1045" s="19" t="s">
        <v>17435</v>
      </c>
      <c r="E1045" s="85">
        <v>45327</v>
      </c>
      <c r="F1045" s="19" t="s">
        <v>23961</v>
      </c>
      <c r="G1045" s="19" t="s">
        <v>24083</v>
      </c>
      <c r="H1045" s="19">
        <v>-2</v>
      </c>
      <c r="I1045" s="27" t="s">
        <v>23220</v>
      </c>
      <c r="J1045" s="19" t="s">
        <v>23221</v>
      </c>
      <c r="K1045" s="19" t="s">
        <v>17433</v>
      </c>
      <c r="L1045" s="19" t="s">
        <v>17434</v>
      </c>
      <c r="M1045" s="19" t="s">
        <v>23437</v>
      </c>
      <c r="N1045" s="19"/>
      <c r="O1045" s="19" t="s">
        <v>23140</v>
      </c>
    </row>
    <row r="1046" spans="1:15" ht="12.75">
      <c r="A1046" s="19" t="s">
        <v>24936</v>
      </c>
      <c r="B1046" s="19" t="s">
        <v>23456</v>
      </c>
      <c r="C1046" s="19" t="s">
        <v>23199</v>
      </c>
      <c r="D1046" s="19" t="s">
        <v>17435</v>
      </c>
      <c r="E1046" s="85">
        <v>45327</v>
      </c>
      <c r="F1046" s="19" t="s">
        <v>23874</v>
      </c>
      <c r="G1046" s="19" t="s">
        <v>23875</v>
      </c>
      <c r="H1046" s="19">
        <v>-31</v>
      </c>
      <c r="I1046" s="27" t="s">
        <v>23322</v>
      </c>
      <c r="J1046" s="19" t="s">
        <v>23323</v>
      </c>
      <c r="K1046" s="19" t="s">
        <v>17433</v>
      </c>
      <c r="L1046" s="19" t="s">
        <v>17434</v>
      </c>
      <c r="M1046" s="19" t="s">
        <v>23457</v>
      </c>
      <c r="N1046" s="19"/>
      <c r="O1046" s="19" t="s">
        <v>23140</v>
      </c>
    </row>
    <row r="1047" spans="1:15" ht="12.75">
      <c r="A1047" s="19" t="s">
        <v>24937</v>
      </c>
      <c r="B1047" s="19" t="s">
        <v>23456</v>
      </c>
      <c r="C1047" s="19" t="s">
        <v>23199</v>
      </c>
      <c r="D1047" s="19" t="s">
        <v>17435</v>
      </c>
      <c r="E1047" s="85">
        <v>45327</v>
      </c>
      <c r="F1047" s="19" t="s">
        <v>23923</v>
      </c>
      <c r="G1047" s="19" t="s">
        <v>23924</v>
      </c>
      <c r="H1047" s="19">
        <v>-49</v>
      </c>
      <c r="I1047" s="27" t="s">
        <v>23322</v>
      </c>
      <c r="J1047" s="19" t="s">
        <v>23323</v>
      </c>
      <c r="K1047" s="19" t="s">
        <v>17433</v>
      </c>
      <c r="L1047" s="19" t="s">
        <v>17434</v>
      </c>
      <c r="M1047" s="19" t="s">
        <v>23457</v>
      </c>
      <c r="N1047" s="19"/>
      <c r="O1047" s="19" t="s">
        <v>23140</v>
      </c>
    </row>
    <row r="1048" spans="1:15" ht="12.75">
      <c r="A1048" s="19" t="s">
        <v>24938</v>
      </c>
      <c r="B1048" s="19" t="s">
        <v>23456</v>
      </c>
      <c r="C1048" s="19" t="s">
        <v>23199</v>
      </c>
      <c r="D1048" s="19" t="s">
        <v>17435</v>
      </c>
      <c r="E1048" s="85">
        <v>45327</v>
      </c>
      <c r="F1048" s="19" t="s">
        <v>23886</v>
      </c>
      <c r="G1048" s="19" t="s">
        <v>23887</v>
      </c>
      <c r="H1048" s="19">
        <v>-9</v>
      </c>
      <c r="I1048" s="27" t="s">
        <v>23322</v>
      </c>
      <c r="J1048" s="19" t="s">
        <v>23323</v>
      </c>
      <c r="K1048" s="19" t="s">
        <v>17433</v>
      </c>
      <c r="L1048" s="19" t="s">
        <v>17434</v>
      </c>
      <c r="M1048" s="19" t="s">
        <v>23457</v>
      </c>
      <c r="N1048" s="19"/>
      <c r="O1048" s="19" t="s">
        <v>23140</v>
      </c>
    </row>
    <row r="1049" spans="1:15" ht="12.75">
      <c r="A1049" s="19" t="s">
        <v>24939</v>
      </c>
      <c r="B1049" s="19" t="s">
        <v>23456</v>
      </c>
      <c r="C1049" s="19" t="s">
        <v>23199</v>
      </c>
      <c r="D1049" s="19" t="s">
        <v>17435</v>
      </c>
      <c r="E1049" s="85">
        <v>45327</v>
      </c>
      <c r="F1049" s="19" t="s">
        <v>23958</v>
      </c>
      <c r="G1049" s="19" t="s">
        <v>23959</v>
      </c>
      <c r="H1049" s="19">
        <v>-12</v>
      </c>
      <c r="I1049" s="27" t="s">
        <v>23322</v>
      </c>
      <c r="J1049" s="19" t="s">
        <v>23323</v>
      </c>
      <c r="K1049" s="19" t="s">
        <v>17433</v>
      </c>
      <c r="L1049" s="19" t="s">
        <v>17434</v>
      </c>
      <c r="M1049" s="19" t="s">
        <v>23457</v>
      </c>
      <c r="N1049" s="19"/>
      <c r="O1049" s="19" t="s">
        <v>23140</v>
      </c>
    </row>
    <row r="1050" spans="1:15" ht="12.75">
      <c r="A1050" s="19" t="s">
        <v>24940</v>
      </c>
      <c r="B1050" s="19" t="s">
        <v>23456</v>
      </c>
      <c r="C1050" s="19" t="s">
        <v>23199</v>
      </c>
      <c r="D1050" s="19" t="s">
        <v>17435</v>
      </c>
      <c r="E1050" s="85">
        <v>45327</v>
      </c>
      <c r="F1050" s="19" t="s">
        <v>24133</v>
      </c>
      <c r="G1050" s="19" t="s">
        <v>24134</v>
      </c>
      <c r="H1050" s="19">
        <v>-22</v>
      </c>
      <c r="I1050" s="27" t="s">
        <v>23322</v>
      </c>
      <c r="J1050" s="19" t="s">
        <v>23323</v>
      </c>
      <c r="K1050" s="19" t="s">
        <v>17433</v>
      </c>
      <c r="L1050" s="19" t="s">
        <v>17434</v>
      </c>
      <c r="M1050" s="19" t="s">
        <v>23457</v>
      </c>
      <c r="N1050" s="19"/>
      <c r="O1050" s="19" t="s">
        <v>23140</v>
      </c>
    </row>
    <row r="1051" spans="1:15" ht="12.75">
      <c r="A1051" s="19" t="s">
        <v>24941</v>
      </c>
      <c r="B1051" s="19" t="s">
        <v>23456</v>
      </c>
      <c r="C1051" s="19" t="s">
        <v>23199</v>
      </c>
      <c r="D1051" s="19" t="s">
        <v>17435</v>
      </c>
      <c r="E1051" s="85">
        <v>45327</v>
      </c>
      <c r="F1051" s="19" t="s">
        <v>23926</v>
      </c>
      <c r="G1051" s="19" t="s">
        <v>23927</v>
      </c>
      <c r="H1051" s="19">
        <v>-6</v>
      </c>
      <c r="I1051" s="27" t="s">
        <v>23322</v>
      </c>
      <c r="J1051" s="19" t="s">
        <v>23323</v>
      </c>
      <c r="K1051" s="19" t="s">
        <v>17433</v>
      </c>
      <c r="L1051" s="19" t="s">
        <v>17434</v>
      </c>
      <c r="M1051" s="19" t="s">
        <v>23457</v>
      </c>
      <c r="N1051" s="19"/>
      <c r="O1051" s="19" t="s">
        <v>23140</v>
      </c>
    </row>
    <row r="1052" spans="1:15" ht="12.75">
      <c r="A1052" s="19" t="s">
        <v>24942</v>
      </c>
      <c r="B1052" s="19" t="s">
        <v>23456</v>
      </c>
      <c r="C1052" s="19" t="s">
        <v>23199</v>
      </c>
      <c r="D1052" s="19" t="s">
        <v>17435</v>
      </c>
      <c r="E1052" s="85">
        <v>45327</v>
      </c>
      <c r="F1052" s="19" t="s">
        <v>23853</v>
      </c>
      <c r="G1052" s="19" t="s">
        <v>23854</v>
      </c>
      <c r="H1052" s="19">
        <v>-14</v>
      </c>
      <c r="I1052" s="27" t="s">
        <v>23322</v>
      </c>
      <c r="J1052" s="19" t="s">
        <v>23323</v>
      </c>
      <c r="K1052" s="19" t="s">
        <v>17433</v>
      </c>
      <c r="L1052" s="19" t="s">
        <v>17434</v>
      </c>
      <c r="M1052" s="19" t="s">
        <v>23457</v>
      </c>
      <c r="N1052" s="19"/>
      <c r="O1052" s="19" t="s">
        <v>23140</v>
      </c>
    </row>
    <row r="1053" spans="1:15" ht="12.75">
      <c r="A1053" s="19" t="s">
        <v>24943</v>
      </c>
      <c r="B1053" s="19" t="s">
        <v>23458</v>
      </c>
      <c r="C1053" s="19" t="s">
        <v>23199</v>
      </c>
      <c r="D1053" s="19" t="s">
        <v>17435</v>
      </c>
      <c r="E1053" s="85">
        <v>45327</v>
      </c>
      <c r="F1053" s="19" t="s">
        <v>23906</v>
      </c>
      <c r="G1053" s="19" t="s">
        <v>23907</v>
      </c>
      <c r="H1053" s="19">
        <v>-657</v>
      </c>
      <c r="I1053" s="27" t="s">
        <v>23322</v>
      </c>
      <c r="J1053" s="19" t="s">
        <v>23323</v>
      </c>
      <c r="K1053" s="19" t="s">
        <v>17433</v>
      </c>
      <c r="L1053" s="19" t="s">
        <v>17434</v>
      </c>
      <c r="M1053" s="19" t="s">
        <v>23459</v>
      </c>
      <c r="N1053" s="19"/>
      <c r="O1053" s="19" t="s">
        <v>23140</v>
      </c>
    </row>
    <row r="1054" spans="1:15" ht="12.75">
      <c r="A1054" s="19" t="s">
        <v>24944</v>
      </c>
      <c r="B1054" s="19" t="s">
        <v>23458</v>
      </c>
      <c r="C1054" s="19" t="s">
        <v>23199</v>
      </c>
      <c r="D1054" s="19" t="s">
        <v>17435</v>
      </c>
      <c r="E1054" s="85">
        <v>45327</v>
      </c>
      <c r="F1054" s="19" t="s">
        <v>23929</v>
      </c>
      <c r="G1054" s="19" t="s">
        <v>23930</v>
      </c>
      <c r="H1054" s="19">
        <v>-130</v>
      </c>
      <c r="I1054" s="27" t="s">
        <v>23322</v>
      </c>
      <c r="J1054" s="19" t="s">
        <v>23323</v>
      </c>
      <c r="K1054" s="19" t="s">
        <v>17433</v>
      </c>
      <c r="L1054" s="19" t="s">
        <v>17434</v>
      </c>
      <c r="M1054" s="19" t="s">
        <v>23459</v>
      </c>
      <c r="N1054" s="19"/>
      <c r="O1054" s="19" t="s">
        <v>23140</v>
      </c>
    </row>
    <row r="1055" spans="1:15" ht="12.75">
      <c r="A1055" s="19" t="s">
        <v>24945</v>
      </c>
      <c r="B1055" s="19" t="s">
        <v>23458</v>
      </c>
      <c r="C1055" s="19" t="s">
        <v>23199</v>
      </c>
      <c r="D1055" s="19" t="s">
        <v>17435</v>
      </c>
      <c r="E1055" s="85">
        <v>45327</v>
      </c>
      <c r="F1055" s="19" t="s">
        <v>23932</v>
      </c>
      <c r="G1055" s="19" t="s">
        <v>23933</v>
      </c>
      <c r="H1055" s="19">
        <v>-37</v>
      </c>
      <c r="I1055" s="27" t="s">
        <v>23322</v>
      </c>
      <c r="J1055" s="19" t="s">
        <v>23323</v>
      </c>
      <c r="K1055" s="19" t="s">
        <v>17433</v>
      </c>
      <c r="L1055" s="19" t="s">
        <v>17434</v>
      </c>
      <c r="M1055" s="19" t="s">
        <v>23459</v>
      </c>
      <c r="N1055" s="19"/>
      <c r="O1055" s="19" t="s">
        <v>23140</v>
      </c>
    </row>
    <row r="1056" spans="1:15" ht="12.75">
      <c r="A1056" s="19" t="s">
        <v>24946</v>
      </c>
      <c r="B1056" s="19" t="s">
        <v>23458</v>
      </c>
      <c r="C1056" s="19" t="s">
        <v>23199</v>
      </c>
      <c r="D1056" s="19" t="s">
        <v>17435</v>
      </c>
      <c r="E1056" s="85">
        <v>45327</v>
      </c>
      <c r="F1056" s="19" t="s">
        <v>23871</v>
      </c>
      <c r="G1056" s="19" t="s">
        <v>23872</v>
      </c>
      <c r="H1056" s="19">
        <v>-3</v>
      </c>
      <c r="I1056" s="27" t="s">
        <v>23322</v>
      </c>
      <c r="J1056" s="19" t="s">
        <v>23323</v>
      </c>
      <c r="K1056" s="19" t="s">
        <v>17433</v>
      </c>
      <c r="L1056" s="19" t="s">
        <v>17434</v>
      </c>
      <c r="M1056" s="19" t="s">
        <v>23459</v>
      </c>
      <c r="N1056" s="19"/>
      <c r="O1056" s="19" t="s">
        <v>23140</v>
      </c>
    </row>
    <row r="1057" spans="1:15" ht="12.75">
      <c r="A1057" s="19" t="s">
        <v>24947</v>
      </c>
      <c r="B1057" s="19" t="s">
        <v>23458</v>
      </c>
      <c r="C1057" s="19" t="s">
        <v>23199</v>
      </c>
      <c r="D1057" s="19" t="s">
        <v>17435</v>
      </c>
      <c r="E1057" s="85">
        <v>45327</v>
      </c>
      <c r="F1057" s="19" t="s">
        <v>23929</v>
      </c>
      <c r="G1057" s="19" t="s">
        <v>23930</v>
      </c>
      <c r="H1057" s="19">
        <v>-1067</v>
      </c>
      <c r="I1057" s="27" t="s">
        <v>23322</v>
      </c>
      <c r="J1057" s="19" t="s">
        <v>23323</v>
      </c>
      <c r="K1057" s="19" t="s">
        <v>17433</v>
      </c>
      <c r="L1057" s="19" t="s">
        <v>17434</v>
      </c>
      <c r="M1057" s="19" t="s">
        <v>23459</v>
      </c>
      <c r="N1057" s="19"/>
      <c r="O1057" s="19" t="s">
        <v>23140</v>
      </c>
    </row>
    <row r="1058" spans="1:15" ht="12.75">
      <c r="A1058" s="19" t="s">
        <v>24948</v>
      </c>
      <c r="B1058" s="19" t="s">
        <v>23458</v>
      </c>
      <c r="C1058" s="19" t="s">
        <v>23199</v>
      </c>
      <c r="D1058" s="19" t="s">
        <v>17435</v>
      </c>
      <c r="E1058" s="85">
        <v>45327</v>
      </c>
      <c r="F1058" s="19" t="s">
        <v>23871</v>
      </c>
      <c r="G1058" s="19" t="s">
        <v>23872</v>
      </c>
      <c r="H1058" s="19">
        <v>-2</v>
      </c>
      <c r="I1058" s="27" t="s">
        <v>23322</v>
      </c>
      <c r="J1058" s="19" t="s">
        <v>23323</v>
      </c>
      <c r="K1058" s="19" t="s">
        <v>17433</v>
      </c>
      <c r="L1058" s="19" t="s">
        <v>17434</v>
      </c>
      <c r="M1058" s="19" t="s">
        <v>23459</v>
      </c>
      <c r="N1058" s="19"/>
      <c r="O1058" s="19" t="s">
        <v>23140</v>
      </c>
    </row>
    <row r="1059" spans="1:15" ht="12.75">
      <c r="A1059" s="19" t="s">
        <v>24949</v>
      </c>
      <c r="B1059" s="19" t="s">
        <v>23458</v>
      </c>
      <c r="C1059" s="19" t="s">
        <v>23199</v>
      </c>
      <c r="D1059" s="19" t="s">
        <v>17435</v>
      </c>
      <c r="E1059" s="85">
        <v>45327</v>
      </c>
      <c r="F1059" s="19" t="s">
        <v>23929</v>
      </c>
      <c r="G1059" s="19" t="s">
        <v>23930</v>
      </c>
      <c r="H1059" s="19">
        <v>-450</v>
      </c>
      <c r="I1059" s="27" t="s">
        <v>23322</v>
      </c>
      <c r="J1059" s="19" t="s">
        <v>23323</v>
      </c>
      <c r="K1059" s="19" t="s">
        <v>17433</v>
      </c>
      <c r="L1059" s="19" t="s">
        <v>17434</v>
      </c>
      <c r="M1059" s="19" t="s">
        <v>23459</v>
      </c>
      <c r="N1059" s="19"/>
      <c r="O1059" s="19" t="s">
        <v>23140</v>
      </c>
    </row>
    <row r="1060" spans="1:15" ht="12.75">
      <c r="A1060" s="19"/>
      <c r="B1060" s="19"/>
      <c r="C1060" s="19"/>
      <c r="D1060" s="19"/>
      <c r="E1060" s="85"/>
      <c r="F1060" s="19"/>
      <c r="G1060" s="19"/>
      <c r="H1060" s="19"/>
      <c r="I1060" s="19"/>
      <c r="J1060" s="19"/>
      <c r="K1060" s="19"/>
      <c r="L1060" s="19"/>
      <c r="M1060" s="19"/>
      <c r="N1060" s="19"/>
    </row>
    <row r="1061" spans="1:15" ht="12.75">
      <c r="A1061" s="19" t="s">
        <v>24950</v>
      </c>
      <c r="B1061" s="19" t="s">
        <v>23460</v>
      </c>
      <c r="C1061" s="19" t="s">
        <v>23199</v>
      </c>
      <c r="D1061" s="19" t="s">
        <v>17435</v>
      </c>
      <c r="E1061" s="85">
        <v>45327</v>
      </c>
      <c r="F1061" s="19" t="s">
        <v>23903</v>
      </c>
      <c r="G1061" s="19" t="s">
        <v>23904</v>
      </c>
      <c r="H1061" s="19">
        <v>-278</v>
      </c>
      <c r="I1061" s="27" t="s">
        <v>23322</v>
      </c>
      <c r="J1061" s="19" t="s">
        <v>23323</v>
      </c>
      <c r="K1061" s="19" t="s">
        <v>17433</v>
      </c>
      <c r="L1061" s="19" t="s">
        <v>17434</v>
      </c>
      <c r="M1061" s="19" t="s">
        <v>23461</v>
      </c>
      <c r="N1061" s="19"/>
      <c r="O1061" s="19" t="s">
        <v>23140</v>
      </c>
    </row>
    <row r="1062" spans="1:15" ht="12.75">
      <c r="A1062" s="19" t="s">
        <v>24951</v>
      </c>
      <c r="B1062" s="19" t="s">
        <v>23460</v>
      </c>
      <c r="C1062" s="19" t="s">
        <v>23199</v>
      </c>
      <c r="D1062" s="19" t="s">
        <v>17435</v>
      </c>
      <c r="E1062" s="85">
        <v>45327</v>
      </c>
      <c r="F1062" s="19" t="s">
        <v>23871</v>
      </c>
      <c r="G1062" s="19" t="s">
        <v>23872</v>
      </c>
      <c r="H1062" s="19">
        <v>-4</v>
      </c>
      <c r="I1062" s="27" t="s">
        <v>23322</v>
      </c>
      <c r="J1062" s="19" t="s">
        <v>23323</v>
      </c>
      <c r="K1062" s="19" t="s">
        <v>17433</v>
      </c>
      <c r="L1062" s="19" t="s">
        <v>17434</v>
      </c>
      <c r="M1062" s="19" t="s">
        <v>23461</v>
      </c>
      <c r="N1062" s="19"/>
      <c r="O1062" s="19" t="s">
        <v>23140</v>
      </c>
    </row>
    <row r="1063" spans="1:15" ht="12.75">
      <c r="A1063" s="19" t="s">
        <v>24952</v>
      </c>
      <c r="B1063" s="19" t="s">
        <v>23460</v>
      </c>
      <c r="C1063" s="19" t="s">
        <v>23199</v>
      </c>
      <c r="D1063" s="19" t="s">
        <v>17435</v>
      </c>
      <c r="E1063" s="85">
        <v>45327</v>
      </c>
      <c r="F1063" s="19" t="s">
        <v>23929</v>
      </c>
      <c r="G1063" s="19" t="s">
        <v>23930</v>
      </c>
      <c r="H1063" s="19">
        <v>-820</v>
      </c>
      <c r="I1063" s="27" t="s">
        <v>23322</v>
      </c>
      <c r="J1063" s="19" t="s">
        <v>23323</v>
      </c>
      <c r="K1063" s="19" t="s">
        <v>17433</v>
      </c>
      <c r="L1063" s="19" t="s">
        <v>17434</v>
      </c>
      <c r="M1063" s="19" t="s">
        <v>23461</v>
      </c>
      <c r="N1063" s="19"/>
      <c r="O1063" s="19" t="s">
        <v>23140</v>
      </c>
    </row>
    <row r="1064" spans="1:15" ht="12.75">
      <c r="A1064" s="19" t="s">
        <v>24953</v>
      </c>
      <c r="B1064" s="19" t="s">
        <v>23460</v>
      </c>
      <c r="C1064" s="19" t="s">
        <v>23199</v>
      </c>
      <c r="D1064" s="19" t="s">
        <v>17435</v>
      </c>
      <c r="E1064" s="85">
        <v>45327</v>
      </c>
      <c r="F1064" s="19" t="s">
        <v>23871</v>
      </c>
      <c r="G1064" s="19" t="s">
        <v>23872</v>
      </c>
      <c r="H1064" s="19">
        <v>-3</v>
      </c>
      <c r="I1064" s="27" t="s">
        <v>23322</v>
      </c>
      <c r="J1064" s="19" t="s">
        <v>23323</v>
      </c>
      <c r="K1064" s="19" t="s">
        <v>17433</v>
      </c>
      <c r="L1064" s="19" t="s">
        <v>17434</v>
      </c>
      <c r="M1064" s="19" t="s">
        <v>23461</v>
      </c>
      <c r="N1064" s="19"/>
      <c r="O1064" s="19" t="s">
        <v>23140</v>
      </c>
    </row>
    <row r="1065" spans="1:15" ht="12.75">
      <c r="A1065" s="19" t="s">
        <v>24954</v>
      </c>
      <c r="B1065" s="19" t="s">
        <v>23462</v>
      </c>
      <c r="C1065" s="19" t="s">
        <v>23199</v>
      </c>
      <c r="D1065" s="19" t="s">
        <v>17435</v>
      </c>
      <c r="E1065" s="85">
        <v>45327</v>
      </c>
      <c r="F1065" s="19" t="s">
        <v>24371</v>
      </c>
      <c r="G1065" s="19" t="s">
        <v>24372</v>
      </c>
      <c r="H1065" s="19">
        <v>-13</v>
      </c>
      <c r="I1065" s="27" t="s">
        <v>23227</v>
      </c>
      <c r="J1065" s="19" t="s">
        <v>23228</v>
      </c>
      <c r="K1065" s="19" t="s">
        <v>17433</v>
      </c>
      <c r="L1065" s="19" t="s">
        <v>17434</v>
      </c>
      <c r="M1065" s="19" t="s">
        <v>23423</v>
      </c>
      <c r="N1065" s="19"/>
      <c r="O1065" s="19" t="s">
        <v>23140</v>
      </c>
    </row>
    <row r="1066" spans="1:15" ht="12.75">
      <c r="A1066" s="19" t="s">
        <v>24955</v>
      </c>
      <c r="B1066" s="19" t="s">
        <v>23462</v>
      </c>
      <c r="C1066" s="19" t="s">
        <v>23199</v>
      </c>
      <c r="D1066" s="19" t="s">
        <v>17435</v>
      </c>
      <c r="E1066" s="85">
        <v>45327</v>
      </c>
      <c r="F1066" s="19" t="s">
        <v>23835</v>
      </c>
      <c r="G1066" s="19" t="s">
        <v>23836</v>
      </c>
      <c r="H1066" s="19">
        <v>-4</v>
      </c>
      <c r="I1066" s="27" t="s">
        <v>23227</v>
      </c>
      <c r="J1066" s="19" t="s">
        <v>23228</v>
      </c>
      <c r="K1066" s="19" t="s">
        <v>17433</v>
      </c>
      <c r="L1066" s="19" t="s">
        <v>17434</v>
      </c>
      <c r="M1066" s="19" t="s">
        <v>23423</v>
      </c>
      <c r="N1066" s="19"/>
      <c r="O1066" s="19" t="s">
        <v>23140</v>
      </c>
    </row>
    <row r="1067" spans="1:15" ht="12.75">
      <c r="A1067" s="19" t="s">
        <v>24956</v>
      </c>
      <c r="B1067" s="19" t="s">
        <v>23462</v>
      </c>
      <c r="C1067" s="19" t="s">
        <v>23199</v>
      </c>
      <c r="D1067" s="19" t="s">
        <v>17435</v>
      </c>
      <c r="E1067" s="85">
        <v>45327</v>
      </c>
      <c r="F1067" s="19" t="s">
        <v>23838</v>
      </c>
      <c r="G1067" s="19" t="s">
        <v>23839</v>
      </c>
      <c r="H1067" s="19">
        <v>-2</v>
      </c>
      <c r="I1067" s="27" t="s">
        <v>23227</v>
      </c>
      <c r="J1067" s="19" t="s">
        <v>23228</v>
      </c>
      <c r="K1067" s="19" t="s">
        <v>17433</v>
      </c>
      <c r="L1067" s="19" t="s">
        <v>17434</v>
      </c>
      <c r="M1067" s="19" t="s">
        <v>23423</v>
      </c>
      <c r="N1067" s="19"/>
      <c r="O1067" s="19" t="s">
        <v>23140</v>
      </c>
    </row>
    <row r="1068" spans="1:15" ht="12.75">
      <c r="A1068" s="19" t="s">
        <v>24957</v>
      </c>
      <c r="B1068" s="19" t="s">
        <v>23462</v>
      </c>
      <c r="C1068" s="19" t="s">
        <v>23199</v>
      </c>
      <c r="D1068" s="19" t="s">
        <v>17435</v>
      </c>
      <c r="E1068" s="85">
        <v>45327</v>
      </c>
      <c r="F1068" s="19" t="s">
        <v>23886</v>
      </c>
      <c r="G1068" s="19" t="s">
        <v>23887</v>
      </c>
      <c r="H1068" s="19">
        <v>-6</v>
      </c>
      <c r="I1068" s="27" t="s">
        <v>23227</v>
      </c>
      <c r="J1068" s="19" t="s">
        <v>23228</v>
      </c>
      <c r="K1068" s="19" t="s">
        <v>17433</v>
      </c>
      <c r="L1068" s="19" t="s">
        <v>17434</v>
      </c>
      <c r="M1068" s="19" t="s">
        <v>23423</v>
      </c>
      <c r="N1068" s="19"/>
      <c r="O1068" s="19" t="s">
        <v>23140</v>
      </c>
    </row>
    <row r="1069" spans="1:15" ht="12.75">
      <c r="A1069" s="19"/>
      <c r="B1069" s="19"/>
      <c r="C1069" s="19"/>
      <c r="D1069" s="19"/>
      <c r="E1069" s="85"/>
      <c r="F1069" s="19"/>
      <c r="G1069" s="19"/>
      <c r="H1069" s="19"/>
      <c r="I1069" s="19"/>
      <c r="J1069" s="19"/>
      <c r="K1069" s="19"/>
      <c r="L1069" s="19"/>
      <c r="M1069" s="19"/>
      <c r="N1069" s="19"/>
    </row>
    <row r="1070" spans="1:15" ht="12.75">
      <c r="A1070" s="19" t="s">
        <v>24958</v>
      </c>
      <c r="B1070" s="19" t="s">
        <v>23462</v>
      </c>
      <c r="C1070" s="19" t="s">
        <v>23199</v>
      </c>
      <c r="D1070" s="19" t="s">
        <v>17435</v>
      </c>
      <c r="E1070" s="85">
        <v>45327</v>
      </c>
      <c r="F1070" s="19" t="s">
        <v>23877</v>
      </c>
      <c r="G1070" s="19" t="s">
        <v>23878</v>
      </c>
      <c r="H1070" s="19">
        <v>-40</v>
      </c>
      <c r="I1070" s="27" t="s">
        <v>23227</v>
      </c>
      <c r="J1070" s="19" t="s">
        <v>23228</v>
      </c>
      <c r="K1070" s="19" t="s">
        <v>17433</v>
      </c>
      <c r="L1070" s="19" t="s">
        <v>17434</v>
      </c>
      <c r="M1070" s="19" t="s">
        <v>23423</v>
      </c>
      <c r="N1070" s="19"/>
      <c r="O1070" s="19" t="s">
        <v>23140</v>
      </c>
    </row>
    <row r="1071" spans="1:15" ht="12.75">
      <c r="A1071" s="19" t="s">
        <v>24959</v>
      </c>
      <c r="B1071" s="19" t="s">
        <v>23462</v>
      </c>
      <c r="C1071" s="19" t="s">
        <v>23199</v>
      </c>
      <c r="D1071" s="19" t="s">
        <v>17435</v>
      </c>
      <c r="E1071" s="85">
        <v>45327</v>
      </c>
      <c r="F1071" s="19" t="s">
        <v>23932</v>
      </c>
      <c r="G1071" s="19" t="s">
        <v>23933</v>
      </c>
      <c r="H1071" s="19">
        <v>-105</v>
      </c>
      <c r="I1071" s="27" t="s">
        <v>23227</v>
      </c>
      <c r="J1071" s="19" t="s">
        <v>23228</v>
      </c>
      <c r="K1071" s="19" t="s">
        <v>17433</v>
      </c>
      <c r="L1071" s="19" t="s">
        <v>17434</v>
      </c>
      <c r="M1071" s="19" t="s">
        <v>23423</v>
      </c>
      <c r="N1071" s="19"/>
      <c r="O1071" s="19" t="s">
        <v>23140</v>
      </c>
    </row>
    <row r="1072" spans="1:15" ht="12.75">
      <c r="A1072" s="19" t="s">
        <v>24960</v>
      </c>
      <c r="B1072" s="19" t="s">
        <v>23462</v>
      </c>
      <c r="C1072" s="19" t="s">
        <v>23199</v>
      </c>
      <c r="D1072" s="19" t="s">
        <v>17435</v>
      </c>
      <c r="E1072" s="85">
        <v>45327</v>
      </c>
      <c r="F1072" s="19" t="s">
        <v>23926</v>
      </c>
      <c r="G1072" s="19" t="s">
        <v>23927</v>
      </c>
      <c r="H1072" s="19">
        <v>-4</v>
      </c>
      <c r="I1072" s="27" t="s">
        <v>23227</v>
      </c>
      <c r="J1072" s="19" t="s">
        <v>23228</v>
      </c>
      <c r="K1072" s="19" t="s">
        <v>17433</v>
      </c>
      <c r="L1072" s="19" t="s">
        <v>17434</v>
      </c>
      <c r="M1072" s="19" t="s">
        <v>23423</v>
      </c>
      <c r="N1072" s="19"/>
      <c r="O1072" s="19" t="s">
        <v>23140</v>
      </c>
    </row>
    <row r="1073" spans="1:15" ht="12.75">
      <c r="A1073" s="19" t="s">
        <v>24961</v>
      </c>
      <c r="B1073" s="19" t="s">
        <v>23462</v>
      </c>
      <c r="C1073" s="19" t="s">
        <v>23199</v>
      </c>
      <c r="D1073" s="19" t="s">
        <v>17435</v>
      </c>
      <c r="E1073" s="85">
        <v>45327</v>
      </c>
      <c r="F1073" s="19" t="s">
        <v>23868</v>
      </c>
      <c r="G1073" s="19" t="s">
        <v>23869</v>
      </c>
      <c r="H1073" s="19">
        <v>-90</v>
      </c>
      <c r="I1073" s="27" t="s">
        <v>23227</v>
      </c>
      <c r="J1073" s="19" t="s">
        <v>23228</v>
      </c>
      <c r="K1073" s="19" t="s">
        <v>17433</v>
      </c>
      <c r="L1073" s="19" t="s">
        <v>17434</v>
      </c>
      <c r="M1073" s="19" t="s">
        <v>23423</v>
      </c>
      <c r="N1073" s="19"/>
      <c r="O1073" s="19" t="s">
        <v>23140</v>
      </c>
    </row>
    <row r="1074" spans="1:15" ht="12.75">
      <c r="A1074" s="19" t="s">
        <v>24962</v>
      </c>
      <c r="B1074" s="19" t="s">
        <v>23462</v>
      </c>
      <c r="C1074" s="19" t="s">
        <v>23199</v>
      </c>
      <c r="D1074" s="19" t="s">
        <v>17435</v>
      </c>
      <c r="E1074" s="85">
        <v>45327</v>
      </c>
      <c r="F1074" s="19" t="s">
        <v>23958</v>
      </c>
      <c r="G1074" s="19" t="s">
        <v>23959</v>
      </c>
      <c r="H1074" s="19">
        <v>-40</v>
      </c>
      <c r="I1074" s="27" t="s">
        <v>23227</v>
      </c>
      <c r="J1074" s="19" t="s">
        <v>23228</v>
      </c>
      <c r="K1074" s="19" t="s">
        <v>17433</v>
      </c>
      <c r="L1074" s="19" t="s">
        <v>17434</v>
      </c>
      <c r="M1074" s="19" t="s">
        <v>23423</v>
      </c>
      <c r="N1074" s="19"/>
      <c r="O1074" s="19" t="s">
        <v>23140</v>
      </c>
    </row>
    <row r="1075" spans="1:15" ht="12.75">
      <c r="A1075" s="19" t="s">
        <v>24963</v>
      </c>
      <c r="B1075" s="19" t="s">
        <v>23463</v>
      </c>
      <c r="C1075" s="19" t="s">
        <v>23199</v>
      </c>
      <c r="D1075" s="19" t="s">
        <v>17435</v>
      </c>
      <c r="E1075" s="85">
        <v>45328</v>
      </c>
      <c r="F1075" s="19" t="s">
        <v>24371</v>
      </c>
      <c r="G1075" s="19" t="s">
        <v>24372</v>
      </c>
      <c r="H1075" s="19">
        <v>-5</v>
      </c>
      <c r="I1075" s="27" t="s">
        <v>23227</v>
      </c>
      <c r="J1075" s="19" t="s">
        <v>23228</v>
      </c>
      <c r="K1075" s="19" t="s">
        <v>17433</v>
      </c>
      <c r="L1075" s="19" t="s">
        <v>17434</v>
      </c>
      <c r="M1075" s="19" t="s">
        <v>23434</v>
      </c>
      <c r="N1075" s="19"/>
      <c r="O1075" s="19" t="s">
        <v>23140</v>
      </c>
    </row>
    <row r="1076" spans="1:15" ht="12.75">
      <c r="A1076" s="19" t="s">
        <v>24964</v>
      </c>
      <c r="B1076" s="19" t="s">
        <v>23463</v>
      </c>
      <c r="C1076" s="19" t="s">
        <v>23199</v>
      </c>
      <c r="D1076" s="19" t="s">
        <v>17435</v>
      </c>
      <c r="E1076" s="85">
        <v>45328</v>
      </c>
      <c r="F1076" s="19" t="s">
        <v>23835</v>
      </c>
      <c r="G1076" s="19" t="s">
        <v>23836</v>
      </c>
      <c r="H1076" s="19">
        <v>-4</v>
      </c>
      <c r="I1076" s="27" t="s">
        <v>23227</v>
      </c>
      <c r="J1076" s="19" t="s">
        <v>23228</v>
      </c>
      <c r="K1076" s="19" t="s">
        <v>17433</v>
      </c>
      <c r="L1076" s="19" t="s">
        <v>17434</v>
      </c>
      <c r="M1076" s="19" t="s">
        <v>23434</v>
      </c>
      <c r="N1076" s="19"/>
      <c r="O1076" s="19" t="s">
        <v>23140</v>
      </c>
    </row>
    <row r="1077" spans="1:15" ht="12.75">
      <c r="A1077" s="19" t="s">
        <v>24965</v>
      </c>
      <c r="B1077" s="19" t="s">
        <v>23463</v>
      </c>
      <c r="C1077" s="19" t="s">
        <v>23199</v>
      </c>
      <c r="D1077" s="19" t="s">
        <v>17435</v>
      </c>
      <c r="E1077" s="85">
        <v>45328</v>
      </c>
      <c r="F1077" s="19" t="s">
        <v>23838</v>
      </c>
      <c r="G1077" s="19" t="s">
        <v>23839</v>
      </c>
      <c r="H1077" s="19">
        <v>-2</v>
      </c>
      <c r="I1077" s="27" t="s">
        <v>23227</v>
      </c>
      <c r="J1077" s="19" t="s">
        <v>23228</v>
      </c>
      <c r="K1077" s="19" t="s">
        <v>17433</v>
      </c>
      <c r="L1077" s="19" t="s">
        <v>17434</v>
      </c>
      <c r="M1077" s="19" t="s">
        <v>23434</v>
      </c>
      <c r="N1077" s="19"/>
      <c r="O1077" s="19" t="s">
        <v>23140</v>
      </c>
    </row>
    <row r="1078" spans="1:15" ht="12.75">
      <c r="A1078" s="19" t="s">
        <v>24966</v>
      </c>
      <c r="B1078" s="19" t="s">
        <v>23463</v>
      </c>
      <c r="C1078" s="19" t="s">
        <v>23199</v>
      </c>
      <c r="D1078" s="19" t="s">
        <v>17435</v>
      </c>
      <c r="E1078" s="85">
        <v>45328</v>
      </c>
      <c r="F1078" s="19" t="s">
        <v>23844</v>
      </c>
      <c r="G1078" s="19" t="s">
        <v>23845</v>
      </c>
      <c r="H1078" s="19">
        <v>-1</v>
      </c>
      <c r="I1078" s="27" t="s">
        <v>23227</v>
      </c>
      <c r="J1078" s="19" t="s">
        <v>23228</v>
      </c>
      <c r="K1078" s="19" t="s">
        <v>17433</v>
      </c>
      <c r="L1078" s="19" t="s">
        <v>17434</v>
      </c>
      <c r="M1078" s="19" t="s">
        <v>23434</v>
      </c>
      <c r="N1078" s="19"/>
      <c r="O1078" s="19" t="s">
        <v>23140</v>
      </c>
    </row>
    <row r="1079" spans="1:15" ht="12.75">
      <c r="A1079" s="19" t="s">
        <v>24967</v>
      </c>
      <c r="B1079" s="19" t="s">
        <v>23463</v>
      </c>
      <c r="C1079" s="19" t="s">
        <v>23199</v>
      </c>
      <c r="D1079" s="19" t="s">
        <v>17435</v>
      </c>
      <c r="E1079" s="85">
        <v>45328</v>
      </c>
      <c r="F1079" s="19" t="s">
        <v>23886</v>
      </c>
      <c r="G1079" s="19" t="s">
        <v>23887</v>
      </c>
      <c r="H1079" s="19">
        <v>-8</v>
      </c>
      <c r="I1079" s="27" t="s">
        <v>23227</v>
      </c>
      <c r="J1079" s="19" t="s">
        <v>23228</v>
      </c>
      <c r="K1079" s="19" t="s">
        <v>17433</v>
      </c>
      <c r="L1079" s="19" t="s">
        <v>17434</v>
      </c>
      <c r="M1079" s="19" t="s">
        <v>23434</v>
      </c>
      <c r="N1079" s="19"/>
      <c r="O1079" s="19" t="s">
        <v>23140</v>
      </c>
    </row>
    <row r="1080" spans="1:15" ht="12.75">
      <c r="A1080" s="19"/>
      <c r="B1080" s="19"/>
      <c r="C1080" s="19"/>
      <c r="D1080" s="19"/>
      <c r="E1080" s="85"/>
      <c r="F1080" s="19"/>
      <c r="G1080" s="19"/>
      <c r="H1080" s="19"/>
      <c r="I1080" s="19"/>
      <c r="J1080" s="19"/>
      <c r="K1080" s="19"/>
      <c r="L1080" s="19"/>
      <c r="M1080" s="19"/>
      <c r="N1080" s="19"/>
    </row>
    <row r="1081" spans="1:15" ht="12.75">
      <c r="A1081" s="19" t="s">
        <v>24968</v>
      </c>
      <c r="B1081" s="19" t="s">
        <v>23463</v>
      </c>
      <c r="C1081" s="19" t="s">
        <v>23199</v>
      </c>
      <c r="D1081" s="19" t="s">
        <v>17435</v>
      </c>
      <c r="E1081" s="85">
        <v>45328</v>
      </c>
      <c r="F1081" s="19" t="s">
        <v>23877</v>
      </c>
      <c r="G1081" s="19" t="s">
        <v>23878</v>
      </c>
      <c r="H1081" s="19">
        <v>-35</v>
      </c>
      <c r="I1081" s="27" t="s">
        <v>23227</v>
      </c>
      <c r="J1081" s="19" t="s">
        <v>23228</v>
      </c>
      <c r="K1081" s="19" t="s">
        <v>17433</v>
      </c>
      <c r="L1081" s="19" t="s">
        <v>17434</v>
      </c>
      <c r="M1081" s="19" t="s">
        <v>23434</v>
      </c>
      <c r="N1081" s="19"/>
      <c r="O1081" s="19" t="s">
        <v>23140</v>
      </c>
    </row>
    <row r="1082" spans="1:15" ht="12.75">
      <c r="A1082" s="19" t="s">
        <v>24969</v>
      </c>
      <c r="B1082" s="19" t="s">
        <v>23463</v>
      </c>
      <c r="C1082" s="19" t="s">
        <v>23199</v>
      </c>
      <c r="D1082" s="19" t="s">
        <v>17435</v>
      </c>
      <c r="E1082" s="85">
        <v>45328</v>
      </c>
      <c r="F1082" s="19" t="s">
        <v>23932</v>
      </c>
      <c r="G1082" s="19" t="s">
        <v>23933</v>
      </c>
      <c r="H1082" s="19">
        <v>-90</v>
      </c>
      <c r="I1082" s="27" t="s">
        <v>23227</v>
      </c>
      <c r="J1082" s="19" t="s">
        <v>23228</v>
      </c>
      <c r="K1082" s="19" t="s">
        <v>17433</v>
      </c>
      <c r="L1082" s="19" t="s">
        <v>17434</v>
      </c>
      <c r="M1082" s="19" t="s">
        <v>23434</v>
      </c>
      <c r="N1082" s="19"/>
      <c r="O1082" s="19" t="s">
        <v>23140</v>
      </c>
    </row>
    <row r="1083" spans="1:15" ht="12.75">
      <c r="A1083" s="19" t="s">
        <v>24970</v>
      </c>
      <c r="B1083" s="19" t="s">
        <v>23463</v>
      </c>
      <c r="C1083" s="19" t="s">
        <v>23199</v>
      </c>
      <c r="D1083" s="19" t="s">
        <v>17435</v>
      </c>
      <c r="E1083" s="85">
        <v>45328</v>
      </c>
      <c r="F1083" s="19" t="s">
        <v>23926</v>
      </c>
      <c r="G1083" s="19" t="s">
        <v>23927</v>
      </c>
      <c r="H1083" s="19">
        <v>-4</v>
      </c>
      <c r="I1083" s="27" t="s">
        <v>23227</v>
      </c>
      <c r="J1083" s="19" t="s">
        <v>23228</v>
      </c>
      <c r="K1083" s="19" t="s">
        <v>17433</v>
      </c>
      <c r="L1083" s="19" t="s">
        <v>17434</v>
      </c>
      <c r="M1083" s="19" t="s">
        <v>23434</v>
      </c>
      <c r="N1083" s="19"/>
      <c r="O1083" s="19" t="s">
        <v>23140</v>
      </c>
    </row>
    <row r="1084" spans="1:15" ht="12.75">
      <c r="A1084" s="19" t="s">
        <v>24971</v>
      </c>
      <c r="B1084" s="19" t="s">
        <v>23463</v>
      </c>
      <c r="C1084" s="19" t="s">
        <v>23199</v>
      </c>
      <c r="D1084" s="19" t="s">
        <v>17435</v>
      </c>
      <c r="E1084" s="85">
        <v>45328</v>
      </c>
      <c r="F1084" s="19" t="s">
        <v>23868</v>
      </c>
      <c r="G1084" s="19" t="s">
        <v>23869</v>
      </c>
      <c r="H1084" s="19">
        <v>-80</v>
      </c>
      <c r="I1084" s="27" t="s">
        <v>23227</v>
      </c>
      <c r="J1084" s="19" t="s">
        <v>23228</v>
      </c>
      <c r="K1084" s="19" t="s">
        <v>17433</v>
      </c>
      <c r="L1084" s="19" t="s">
        <v>17434</v>
      </c>
      <c r="M1084" s="19" t="s">
        <v>23434</v>
      </c>
      <c r="N1084" s="19"/>
      <c r="O1084" s="19" t="s">
        <v>23140</v>
      </c>
    </row>
    <row r="1085" spans="1:15" ht="12.75">
      <c r="A1085" s="19" t="s">
        <v>24972</v>
      </c>
      <c r="B1085" s="19" t="s">
        <v>23463</v>
      </c>
      <c r="C1085" s="19" t="s">
        <v>23199</v>
      </c>
      <c r="D1085" s="19" t="s">
        <v>17435</v>
      </c>
      <c r="E1085" s="85">
        <v>45328</v>
      </c>
      <c r="F1085" s="19" t="s">
        <v>23958</v>
      </c>
      <c r="G1085" s="19" t="s">
        <v>23959</v>
      </c>
      <c r="H1085" s="19">
        <v>-40</v>
      </c>
      <c r="I1085" s="27" t="s">
        <v>23227</v>
      </c>
      <c r="J1085" s="19" t="s">
        <v>23228</v>
      </c>
      <c r="K1085" s="19" t="s">
        <v>17433</v>
      </c>
      <c r="L1085" s="19" t="s">
        <v>17434</v>
      </c>
      <c r="M1085" s="19" t="s">
        <v>23434</v>
      </c>
      <c r="N1085" s="19"/>
      <c r="O1085" s="19" t="s">
        <v>23140</v>
      </c>
    </row>
    <row r="1086" spans="1:15" ht="12.75">
      <c r="A1086" s="19" t="s">
        <v>24973</v>
      </c>
      <c r="B1086" s="19" t="s">
        <v>23464</v>
      </c>
      <c r="C1086" s="19" t="s">
        <v>23199</v>
      </c>
      <c r="D1086" s="19" t="s">
        <v>17435</v>
      </c>
      <c r="E1086" s="85">
        <v>45328</v>
      </c>
      <c r="F1086" s="19" t="s">
        <v>24371</v>
      </c>
      <c r="G1086" s="19" t="s">
        <v>24372</v>
      </c>
      <c r="H1086" s="19">
        <v>-7</v>
      </c>
      <c r="I1086" s="27" t="s">
        <v>23227</v>
      </c>
      <c r="J1086" s="19" t="s">
        <v>23228</v>
      </c>
      <c r="K1086" s="19" t="s">
        <v>17433</v>
      </c>
      <c r="L1086" s="19" t="s">
        <v>17434</v>
      </c>
      <c r="M1086" s="19" t="s">
        <v>23437</v>
      </c>
      <c r="N1086" s="19"/>
      <c r="O1086" s="19" t="s">
        <v>23140</v>
      </c>
    </row>
    <row r="1087" spans="1:15" ht="12.75">
      <c r="A1087" s="19" t="s">
        <v>24974</v>
      </c>
      <c r="B1087" s="19" t="s">
        <v>23464</v>
      </c>
      <c r="C1087" s="19" t="s">
        <v>23199</v>
      </c>
      <c r="D1087" s="19" t="s">
        <v>17435</v>
      </c>
      <c r="E1087" s="85">
        <v>45328</v>
      </c>
      <c r="F1087" s="19" t="s">
        <v>23835</v>
      </c>
      <c r="G1087" s="19" t="s">
        <v>23836</v>
      </c>
      <c r="H1087" s="19">
        <v>-8</v>
      </c>
      <c r="I1087" s="27" t="s">
        <v>23227</v>
      </c>
      <c r="J1087" s="19" t="s">
        <v>23228</v>
      </c>
      <c r="K1087" s="19" t="s">
        <v>17433</v>
      </c>
      <c r="L1087" s="19" t="s">
        <v>17434</v>
      </c>
      <c r="M1087" s="19" t="s">
        <v>23437</v>
      </c>
      <c r="N1087" s="19"/>
      <c r="O1087" s="19" t="s">
        <v>23140</v>
      </c>
    </row>
    <row r="1088" spans="1:15" ht="12.75">
      <c r="A1088" s="19" t="s">
        <v>24975</v>
      </c>
      <c r="B1088" s="19" t="s">
        <v>23464</v>
      </c>
      <c r="C1088" s="19" t="s">
        <v>23199</v>
      </c>
      <c r="D1088" s="19" t="s">
        <v>17435</v>
      </c>
      <c r="E1088" s="85">
        <v>45328</v>
      </c>
      <c r="F1088" s="19" t="s">
        <v>23838</v>
      </c>
      <c r="G1088" s="19" t="s">
        <v>23839</v>
      </c>
      <c r="H1088" s="19">
        <v>-3</v>
      </c>
      <c r="I1088" s="27" t="s">
        <v>23227</v>
      </c>
      <c r="J1088" s="19" t="s">
        <v>23228</v>
      </c>
      <c r="K1088" s="19" t="s">
        <v>17433</v>
      </c>
      <c r="L1088" s="19" t="s">
        <v>17434</v>
      </c>
      <c r="M1088" s="19" t="s">
        <v>23437</v>
      </c>
      <c r="N1088" s="19"/>
      <c r="O1088" s="19" t="s">
        <v>23140</v>
      </c>
    </row>
    <row r="1089" spans="1:15" ht="12.75">
      <c r="A1089" s="19" t="s">
        <v>24976</v>
      </c>
      <c r="B1089" s="19" t="s">
        <v>23464</v>
      </c>
      <c r="C1089" s="19" t="s">
        <v>23199</v>
      </c>
      <c r="D1089" s="19" t="s">
        <v>17435</v>
      </c>
      <c r="E1089" s="85">
        <v>45328</v>
      </c>
      <c r="F1089" s="19" t="s">
        <v>23886</v>
      </c>
      <c r="G1089" s="19" t="s">
        <v>23887</v>
      </c>
      <c r="H1089" s="19">
        <v>-10</v>
      </c>
      <c r="I1089" s="27" t="s">
        <v>23227</v>
      </c>
      <c r="J1089" s="19" t="s">
        <v>23228</v>
      </c>
      <c r="K1089" s="19" t="s">
        <v>17433</v>
      </c>
      <c r="L1089" s="19" t="s">
        <v>17434</v>
      </c>
      <c r="M1089" s="19" t="s">
        <v>23437</v>
      </c>
      <c r="N1089" s="19"/>
      <c r="O1089" s="19" t="s">
        <v>23140</v>
      </c>
    </row>
    <row r="1090" spans="1:15" ht="12.75">
      <c r="A1090" s="19" t="s">
        <v>24977</v>
      </c>
      <c r="B1090" s="19" t="s">
        <v>23464</v>
      </c>
      <c r="C1090" s="19" t="s">
        <v>23199</v>
      </c>
      <c r="D1090" s="19" t="s">
        <v>17435</v>
      </c>
      <c r="E1090" s="85">
        <v>45328</v>
      </c>
      <c r="F1090" s="19" t="s">
        <v>23958</v>
      </c>
      <c r="G1090" s="19" t="s">
        <v>23959</v>
      </c>
      <c r="H1090" s="19">
        <v>-50</v>
      </c>
      <c r="I1090" s="27" t="s">
        <v>23227</v>
      </c>
      <c r="J1090" s="19" t="s">
        <v>23228</v>
      </c>
      <c r="K1090" s="19" t="s">
        <v>17433</v>
      </c>
      <c r="L1090" s="19" t="s">
        <v>17434</v>
      </c>
      <c r="M1090" s="19" t="s">
        <v>23437</v>
      </c>
      <c r="N1090" s="19"/>
      <c r="O1090" s="19" t="s">
        <v>23140</v>
      </c>
    </row>
    <row r="1091" spans="1:15" ht="12.75">
      <c r="A1091" s="19" t="s">
        <v>24978</v>
      </c>
      <c r="B1091" s="19" t="s">
        <v>23464</v>
      </c>
      <c r="C1091" s="19" t="s">
        <v>23199</v>
      </c>
      <c r="D1091" s="19" t="s">
        <v>17435</v>
      </c>
      <c r="E1091" s="85">
        <v>45328</v>
      </c>
      <c r="F1091" s="19" t="s">
        <v>23868</v>
      </c>
      <c r="G1091" s="19" t="s">
        <v>23869</v>
      </c>
      <c r="H1091" s="19">
        <v>-110</v>
      </c>
      <c r="I1091" s="27" t="s">
        <v>23227</v>
      </c>
      <c r="J1091" s="19" t="s">
        <v>23228</v>
      </c>
      <c r="K1091" s="19" t="s">
        <v>17433</v>
      </c>
      <c r="L1091" s="19" t="s">
        <v>17434</v>
      </c>
      <c r="M1091" s="19" t="s">
        <v>23437</v>
      </c>
      <c r="N1091" s="19"/>
      <c r="O1091" s="19" t="s">
        <v>23140</v>
      </c>
    </row>
    <row r="1092" spans="1:15" ht="12.75">
      <c r="A1092" s="19" t="s">
        <v>24979</v>
      </c>
      <c r="B1092" s="19" t="s">
        <v>23464</v>
      </c>
      <c r="C1092" s="19" t="s">
        <v>23199</v>
      </c>
      <c r="D1092" s="19" t="s">
        <v>17435</v>
      </c>
      <c r="E1092" s="85">
        <v>45328</v>
      </c>
      <c r="F1092" s="19" t="s">
        <v>23932</v>
      </c>
      <c r="G1092" s="19" t="s">
        <v>23933</v>
      </c>
      <c r="H1092" s="19">
        <v>-150</v>
      </c>
      <c r="I1092" s="27" t="s">
        <v>23227</v>
      </c>
      <c r="J1092" s="19" t="s">
        <v>23228</v>
      </c>
      <c r="K1092" s="19" t="s">
        <v>17433</v>
      </c>
      <c r="L1092" s="19" t="s">
        <v>17434</v>
      </c>
      <c r="M1092" s="19" t="s">
        <v>23437</v>
      </c>
      <c r="N1092" s="19"/>
      <c r="O1092" s="19" t="s">
        <v>23140</v>
      </c>
    </row>
    <row r="1093" spans="1:15" ht="12.75">
      <c r="A1093" s="19" t="s">
        <v>24980</v>
      </c>
      <c r="B1093" s="19" t="s">
        <v>23464</v>
      </c>
      <c r="C1093" s="19" t="s">
        <v>23199</v>
      </c>
      <c r="D1093" s="19" t="s">
        <v>17435</v>
      </c>
      <c r="E1093" s="85">
        <v>45328</v>
      </c>
      <c r="F1093" s="19" t="s">
        <v>23926</v>
      </c>
      <c r="G1093" s="19" t="s">
        <v>23927</v>
      </c>
      <c r="H1093" s="19">
        <v>-8</v>
      </c>
      <c r="I1093" s="27" t="s">
        <v>23227</v>
      </c>
      <c r="J1093" s="19" t="s">
        <v>23228</v>
      </c>
      <c r="K1093" s="19" t="s">
        <v>17433</v>
      </c>
      <c r="L1093" s="19" t="s">
        <v>17434</v>
      </c>
      <c r="M1093" s="19" t="s">
        <v>23437</v>
      </c>
      <c r="N1093" s="19"/>
      <c r="O1093" s="19" t="s">
        <v>23140</v>
      </c>
    </row>
    <row r="1094" spans="1:15" ht="12.75">
      <c r="A1094" s="19" t="s">
        <v>24981</v>
      </c>
      <c r="B1094" s="19" t="s">
        <v>23464</v>
      </c>
      <c r="C1094" s="19" t="s">
        <v>23199</v>
      </c>
      <c r="D1094" s="19" t="s">
        <v>17435</v>
      </c>
      <c r="E1094" s="85">
        <v>45328</v>
      </c>
      <c r="F1094" s="19" t="s">
        <v>23877</v>
      </c>
      <c r="G1094" s="19" t="s">
        <v>23878</v>
      </c>
      <c r="H1094" s="19">
        <v>-50</v>
      </c>
      <c r="I1094" s="27" t="s">
        <v>23227</v>
      </c>
      <c r="J1094" s="19" t="s">
        <v>23228</v>
      </c>
      <c r="K1094" s="19" t="s">
        <v>17433</v>
      </c>
      <c r="L1094" s="19" t="s">
        <v>17434</v>
      </c>
      <c r="M1094" s="19" t="s">
        <v>23437</v>
      </c>
      <c r="N1094" s="19"/>
      <c r="O1094" s="19" t="s">
        <v>23140</v>
      </c>
    </row>
    <row r="1095" spans="1:15" ht="12.75">
      <c r="A1095" s="19" t="s">
        <v>24982</v>
      </c>
      <c r="B1095" s="19" t="s">
        <v>23465</v>
      </c>
      <c r="C1095" s="19" t="s">
        <v>23199</v>
      </c>
      <c r="D1095" s="19" t="s">
        <v>17435</v>
      </c>
      <c r="E1095" s="85">
        <v>45328</v>
      </c>
      <c r="F1095" s="19" t="s">
        <v>24371</v>
      </c>
      <c r="G1095" s="19" t="s">
        <v>24372</v>
      </c>
      <c r="H1095" s="19">
        <v>-11</v>
      </c>
      <c r="I1095" s="27" t="s">
        <v>23227</v>
      </c>
      <c r="J1095" s="19" t="s">
        <v>23228</v>
      </c>
      <c r="K1095" s="19" t="s">
        <v>17433</v>
      </c>
      <c r="L1095" s="19" t="s">
        <v>17434</v>
      </c>
      <c r="M1095" s="19" t="s">
        <v>23466</v>
      </c>
      <c r="N1095" s="19"/>
      <c r="O1095" s="19" t="s">
        <v>23140</v>
      </c>
    </row>
    <row r="1096" spans="1:15" ht="12.75">
      <c r="A1096" s="19" t="s">
        <v>24983</v>
      </c>
      <c r="B1096" s="19" t="s">
        <v>23465</v>
      </c>
      <c r="C1096" s="19" t="s">
        <v>23199</v>
      </c>
      <c r="D1096" s="19" t="s">
        <v>17435</v>
      </c>
      <c r="E1096" s="85">
        <v>45328</v>
      </c>
      <c r="F1096" s="19" t="s">
        <v>23886</v>
      </c>
      <c r="G1096" s="19" t="s">
        <v>23887</v>
      </c>
      <c r="H1096" s="19">
        <v>-4</v>
      </c>
      <c r="I1096" s="27" t="s">
        <v>23227</v>
      </c>
      <c r="J1096" s="19" t="s">
        <v>23228</v>
      </c>
      <c r="K1096" s="19" t="s">
        <v>17433</v>
      </c>
      <c r="L1096" s="19" t="s">
        <v>17434</v>
      </c>
      <c r="M1096" s="19" t="s">
        <v>23466</v>
      </c>
      <c r="N1096" s="19"/>
      <c r="O1096" s="19" t="s">
        <v>23140</v>
      </c>
    </row>
    <row r="1097" spans="1:15" ht="12.75">
      <c r="A1097" s="19" t="s">
        <v>24984</v>
      </c>
      <c r="B1097" s="19" t="s">
        <v>23465</v>
      </c>
      <c r="C1097" s="19" t="s">
        <v>23199</v>
      </c>
      <c r="D1097" s="19" t="s">
        <v>17435</v>
      </c>
      <c r="E1097" s="85">
        <v>45328</v>
      </c>
      <c r="F1097" s="19" t="s">
        <v>23958</v>
      </c>
      <c r="G1097" s="19" t="s">
        <v>23959</v>
      </c>
      <c r="H1097" s="19">
        <v>-30</v>
      </c>
      <c r="I1097" s="27" t="s">
        <v>23227</v>
      </c>
      <c r="J1097" s="19" t="s">
        <v>23228</v>
      </c>
      <c r="K1097" s="19" t="s">
        <v>17433</v>
      </c>
      <c r="L1097" s="19" t="s">
        <v>17434</v>
      </c>
      <c r="M1097" s="19" t="s">
        <v>23466</v>
      </c>
      <c r="N1097" s="19"/>
      <c r="O1097" s="19" t="s">
        <v>23140</v>
      </c>
    </row>
    <row r="1098" spans="1:15" ht="12.75">
      <c r="A1098" s="19" t="s">
        <v>24985</v>
      </c>
      <c r="B1098" s="19" t="s">
        <v>23465</v>
      </c>
      <c r="C1098" s="19" t="s">
        <v>23199</v>
      </c>
      <c r="D1098" s="19" t="s">
        <v>17435</v>
      </c>
      <c r="E1098" s="85">
        <v>45328</v>
      </c>
      <c r="F1098" s="19" t="s">
        <v>23868</v>
      </c>
      <c r="G1098" s="19" t="s">
        <v>23869</v>
      </c>
      <c r="H1098" s="19">
        <v>-60</v>
      </c>
      <c r="I1098" s="27" t="s">
        <v>23227</v>
      </c>
      <c r="J1098" s="19" t="s">
        <v>23228</v>
      </c>
      <c r="K1098" s="19" t="s">
        <v>17433</v>
      </c>
      <c r="L1098" s="19" t="s">
        <v>17434</v>
      </c>
      <c r="M1098" s="19" t="s">
        <v>23466</v>
      </c>
      <c r="N1098" s="19"/>
      <c r="O1098" s="19" t="s">
        <v>23140</v>
      </c>
    </row>
    <row r="1099" spans="1:15" ht="12.75">
      <c r="A1099" s="19" t="s">
        <v>24986</v>
      </c>
      <c r="B1099" s="19" t="s">
        <v>23465</v>
      </c>
      <c r="C1099" s="19" t="s">
        <v>23199</v>
      </c>
      <c r="D1099" s="19" t="s">
        <v>17435</v>
      </c>
      <c r="E1099" s="85">
        <v>45328</v>
      </c>
      <c r="F1099" s="19" t="s">
        <v>23932</v>
      </c>
      <c r="G1099" s="19" t="s">
        <v>23933</v>
      </c>
      <c r="H1099" s="19">
        <v>-70</v>
      </c>
      <c r="I1099" s="27" t="s">
        <v>23227</v>
      </c>
      <c r="J1099" s="19" t="s">
        <v>23228</v>
      </c>
      <c r="K1099" s="19" t="s">
        <v>17433</v>
      </c>
      <c r="L1099" s="19" t="s">
        <v>17434</v>
      </c>
      <c r="M1099" s="19" t="s">
        <v>23466</v>
      </c>
      <c r="N1099" s="19"/>
      <c r="O1099" s="19" t="s">
        <v>23140</v>
      </c>
    </row>
    <row r="1100" spans="1:15" ht="12.75">
      <c r="A1100" s="19" t="s">
        <v>24987</v>
      </c>
      <c r="B1100" s="19" t="s">
        <v>23465</v>
      </c>
      <c r="C1100" s="19" t="s">
        <v>23199</v>
      </c>
      <c r="D1100" s="19" t="s">
        <v>17435</v>
      </c>
      <c r="E1100" s="85">
        <v>45328</v>
      </c>
      <c r="F1100" s="19" t="s">
        <v>23926</v>
      </c>
      <c r="G1100" s="19" t="s">
        <v>23927</v>
      </c>
      <c r="H1100" s="19">
        <v>-4</v>
      </c>
      <c r="I1100" s="27" t="s">
        <v>23227</v>
      </c>
      <c r="J1100" s="19" t="s">
        <v>23228</v>
      </c>
      <c r="K1100" s="19" t="s">
        <v>17433</v>
      </c>
      <c r="L1100" s="19" t="s">
        <v>17434</v>
      </c>
      <c r="M1100" s="19" t="s">
        <v>23466</v>
      </c>
      <c r="N1100" s="19"/>
      <c r="O1100" s="19" t="s">
        <v>23140</v>
      </c>
    </row>
    <row r="1101" spans="1:15" ht="12.75">
      <c r="A1101" s="19" t="s">
        <v>24988</v>
      </c>
      <c r="B1101" s="19" t="s">
        <v>23465</v>
      </c>
      <c r="C1101" s="19" t="s">
        <v>23199</v>
      </c>
      <c r="D1101" s="19" t="s">
        <v>17435</v>
      </c>
      <c r="E1101" s="85">
        <v>45328</v>
      </c>
      <c r="F1101" s="19" t="s">
        <v>23877</v>
      </c>
      <c r="G1101" s="19" t="s">
        <v>23878</v>
      </c>
      <c r="H1101" s="19">
        <v>-30</v>
      </c>
      <c r="I1101" s="27" t="s">
        <v>23227</v>
      </c>
      <c r="J1101" s="19" t="s">
        <v>23228</v>
      </c>
      <c r="K1101" s="19" t="s">
        <v>17433</v>
      </c>
      <c r="L1101" s="19" t="s">
        <v>17434</v>
      </c>
      <c r="M1101" s="19" t="s">
        <v>23466</v>
      </c>
      <c r="N1101" s="19"/>
      <c r="O1101" s="19" t="s">
        <v>23140</v>
      </c>
    </row>
    <row r="1102" spans="1:15" ht="12.75">
      <c r="A1102" s="19" t="s">
        <v>24989</v>
      </c>
      <c r="B1102" s="19" t="s">
        <v>23467</v>
      </c>
      <c r="C1102" s="19" t="s">
        <v>23199</v>
      </c>
      <c r="D1102" s="19" t="s">
        <v>17435</v>
      </c>
      <c r="E1102" s="85">
        <v>45328</v>
      </c>
      <c r="F1102" s="19" t="s">
        <v>24365</v>
      </c>
      <c r="G1102" s="19" t="s">
        <v>24366</v>
      </c>
      <c r="H1102" s="19">
        <v>-14</v>
      </c>
      <c r="I1102" s="27" t="s">
        <v>23223</v>
      </c>
      <c r="J1102" s="19" t="s">
        <v>23224</v>
      </c>
      <c r="K1102" s="19" t="s">
        <v>17433</v>
      </c>
      <c r="L1102" s="19" t="s">
        <v>17434</v>
      </c>
      <c r="M1102" s="19" t="s">
        <v>23468</v>
      </c>
      <c r="N1102" s="19"/>
      <c r="O1102" s="19" t="s">
        <v>23140</v>
      </c>
    </row>
    <row r="1103" spans="1:15" ht="12.75">
      <c r="A1103" s="19" t="s">
        <v>24990</v>
      </c>
      <c r="B1103" s="19" t="s">
        <v>23467</v>
      </c>
      <c r="C1103" s="19" t="s">
        <v>23199</v>
      </c>
      <c r="D1103" s="19" t="s">
        <v>17435</v>
      </c>
      <c r="E1103" s="85">
        <v>45328</v>
      </c>
      <c r="F1103" s="19" t="s">
        <v>23955</v>
      </c>
      <c r="G1103" s="19" t="s">
        <v>23966</v>
      </c>
      <c r="H1103" s="19">
        <v>-6</v>
      </c>
      <c r="I1103" s="27" t="s">
        <v>23223</v>
      </c>
      <c r="J1103" s="19" t="s">
        <v>23224</v>
      </c>
      <c r="K1103" s="19" t="s">
        <v>17433</v>
      </c>
      <c r="L1103" s="19" t="s">
        <v>17434</v>
      </c>
      <c r="M1103" s="19" t="s">
        <v>23468</v>
      </c>
      <c r="N1103" s="19"/>
      <c r="O1103" s="19" t="s">
        <v>23140</v>
      </c>
    </row>
    <row r="1104" spans="1:15" ht="12.75">
      <c r="A1104" s="19" t="s">
        <v>24991</v>
      </c>
      <c r="B1104" s="19" t="s">
        <v>23467</v>
      </c>
      <c r="C1104" s="19" t="s">
        <v>23199</v>
      </c>
      <c r="D1104" s="19" t="s">
        <v>17435</v>
      </c>
      <c r="E1104" s="85">
        <v>45328</v>
      </c>
      <c r="F1104" s="19" t="s">
        <v>23961</v>
      </c>
      <c r="G1104" s="19" t="s">
        <v>24083</v>
      </c>
      <c r="H1104" s="19">
        <v>-5</v>
      </c>
      <c r="I1104" s="27" t="s">
        <v>23223</v>
      </c>
      <c r="J1104" s="19" t="s">
        <v>23224</v>
      </c>
      <c r="K1104" s="19" t="s">
        <v>17433</v>
      </c>
      <c r="L1104" s="19" t="s">
        <v>17434</v>
      </c>
      <c r="M1104" s="19" t="s">
        <v>23468</v>
      </c>
      <c r="N1104" s="19"/>
      <c r="O1104" s="19" t="s">
        <v>23140</v>
      </c>
    </row>
    <row r="1105" spans="1:15" ht="12.75">
      <c r="A1105" s="19" t="s">
        <v>24992</v>
      </c>
      <c r="B1105" s="19" t="s">
        <v>23467</v>
      </c>
      <c r="C1105" s="19" t="s">
        <v>23199</v>
      </c>
      <c r="D1105" s="19" t="s">
        <v>17435</v>
      </c>
      <c r="E1105" s="85">
        <v>45328</v>
      </c>
      <c r="F1105" s="19" t="s">
        <v>23865</v>
      </c>
      <c r="G1105" s="19" t="s">
        <v>23866</v>
      </c>
      <c r="H1105" s="19">
        <v>-25</v>
      </c>
      <c r="I1105" s="27" t="s">
        <v>23223</v>
      </c>
      <c r="J1105" s="19" t="s">
        <v>23224</v>
      </c>
      <c r="K1105" s="19" t="s">
        <v>17433</v>
      </c>
      <c r="L1105" s="19" t="s">
        <v>17434</v>
      </c>
      <c r="M1105" s="19" t="s">
        <v>23468</v>
      </c>
      <c r="N1105" s="19"/>
      <c r="O1105" s="19" t="s">
        <v>23140</v>
      </c>
    </row>
    <row r="1106" spans="1:15" ht="12.75">
      <c r="A1106" s="19" t="s">
        <v>24993</v>
      </c>
      <c r="B1106" s="19" t="s">
        <v>23467</v>
      </c>
      <c r="C1106" s="19" t="s">
        <v>23199</v>
      </c>
      <c r="D1106" s="19" t="s">
        <v>17435</v>
      </c>
      <c r="E1106" s="85">
        <v>45328</v>
      </c>
      <c r="F1106" s="19" t="s">
        <v>24371</v>
      </c>
      <c r="G1106" s="19" t="s">
        <v>24372</v>
      </c>
      <c r="H1106" s="19">
        <v>-14</v>
      </c>
      <c r="I1106" s="27" t="s">
        <v>23223</v>
      </c>
      <c r="J1106" s="19" t="s">
        <v>23224</v>
      </c>
      <c r="K1106" s="19" t="s">
        <v>17433</v>
      </c>
      <c r="L1106" s="19" t="s">
        <v>17434</v>
      </c>
      <c r="M1106" s="19" t="s">
        <v>23468</v>
      </c>
      <c r="N1106" s="19"/>
      <c r="O1106" s="19" t="s">
        <v>23140</v>
      </c>
    </row>
    <row r="1107" spans="1:15" ht="12.75">
      <c r="A1107" s="19"/>
      <c r="B1107" s="19"/>
      <c r="C1107" s="19"/>
      <c r="D1107" s="19"/>
      <c r="E1107" s="85"/>
      <c r="F1107" s="19"/>
      <c r="G1107" s="19"/>
      <c r="H1107" s="19"/>
      <c r="I1107" s="19"/>
      <c r="J1107" s="19"/>
      <c r="K1107" s="19"/>
      <c r="L1107" s="19"/>
      <c r="M1107" s="19"/>
      <c r="N1107" s="19"/>
    </row>
    <row r="1108" spans="1:15" ht="12.75">
      <c r="A1108" s="19" t="s">
        <v>24994</v>
      </c>
      <c r="B1108" s="19" t="s">
        <v>23467</v>
      </c>
      <c r="C1108" s="19" t="s">
        <v>23199</v>
      </c>
      <c r="D1108" s="19" t="s">
        <v>17435</v>
      </c>
      <c r="E1108" s="85">
        <v>45328</v>
      </c>
      <c r="F1108" s="19" t="s">
        <v>23838</v>
      </c>
      <c r="G1108" s="19" t="s">
        <v>23839</v>
      </c>
      <c r="H1108" s="19">
        <v>-1</v>
      </c>
      <c r="I1108" s="27" t="s">
        <v>23223</v>
      </c>
      <c r="J1108" s="19" t="s">
        <v>23224</v>
      </c>
      <c r="K1108" s="19" t="s">
        <v>17433</v>
      </c>
      <c r="L1108" s="19" t="s">
        <v>17434</v>
      </c>
      <c r="M1108" s="19" t="s">
        <v>23468</v>
      </c>
      <c r="N1108" s="19"/>
      <c r="O1108" s="19" t="s">
        <v>23140</v>
      </c>
    </row>
    <row r="1109" spans="1:15" ht="12.75">
      <c r="A1109" s="19" t="s">
        <v>24995</v>
      </c>
      <c r="B1109" s="19" t="s">
        <v>23467</v>
      </c>
      <c r="C1109" s="19" t="s">
        <v>23199</v>
      </c>
      <c r="D1109" s="19" t="s">
        <v>17435</v>
      </c>
      <c r="E1109" s="85">
        <v>45328</v>
      </c>
      <c r="F1109" s="19" t="s">
        <v>23841</v>
      </c>
      <c r="G1109" s="19" t="s">
        <v>23842</v>
      </c>
      <c r="H1109" s="19">
        <v>-1</v>
      </c>
      <c r="I1109" s="27" t="s">
        <v>23223</v>
      </c>
      <c r="J1109" s="19" t="s">
        <v>23224</v>
      </c>
      <c r="K1109" s="19" t="s">
        <v>17433</v>
      </c>
      <c r="L1109" s="19" t="s">
        <v>17434</v>
      </c>
      <c r="M1109" s="19" t="s">
        <v>23468</v>
      </c>
      <c r="N1109" s="19"/>
      <c r="O1109" s="19" t="s">
        <v>23140</v>
      </c>
    </row>
    <row r="1110" spans="1:15" ht="12.75">
      <c r="A1110" s="19" t="s">
        <v>24996</v>
      </c>
      <c r="B1110" s="19" t="s">
        <v>23467</v>
      </c>
      <c r="C1110" s="19" t="s">
        <v>23199</v>
      </c>
      <c r="D1110" s="19" t="s">
        <v>17435</v>
      </c>
      <c r="E1110" s="85">
        <v>45328</v>
      </c>
      <c r="F1110" s="19" t="s">
        <v>23844</v>
      </c>
      <c r="G1110" s="19" t="s">
        <v>23845</v>
      </c>
      <c r="H1110" s="19">
        <v>-2</v>
      </c>
      <c r="I1110" s="27" t="s">
        <v>23223</v>
      </c>
      <c r="J1110" s="19" t="s">
        <v>23224</v>
      </c>
      <c r="K1110" s="19" t="s">
        <v>17433</v>
      </c>
      <c r="L1110" s="19" t="s">
        <v>17434</v>
      </c>
      <c r="M1110" s="19" t="s">
        <v>23468</v>
      </c>
      <c r="N1110" s="19"/>
      <c r="O1110" s="19" t="s">
        <v>23140</v>
      </c>
    </row>
    <row r="1111" spans="1:15" ht="12.75">
      <c r="A1111" s="19" t="s">
        <v>24997</v>
      </c>
      <c r="B1111" s="19" t="s">
        <v>23467</v>
      </c>
      <c r="C1111" s="19" t="s">
        <v>23199</v>
      </c>
      <c r="D1111" s="19" t="s">
        <v>17435</v>
      </c>
      <c r="E1111" s="85">
        <v>45328</v>
      </c>
      <c r="F1111" s="19" t="s">
        <v>23932</v>
      </c>
      <c r="G1111" s="19" t="s">
        <v>23933</v>
      </c>
      <c r="H1111" s="19">
        <v>-35</v>
      </c>
      <c r="I1111" s="27" t="s">
        <v>23223</v>
      </c>
      <c r="J1111" s="19" t="s">
        <v>23224</v>
      </c>
      <c r="K1111" s="19" t="s">
        <v>17433</v>
      </c>
      <c r="L1111" s="19" t="s">
        <v>17434</v>
      </c>
      <c r="M1111" s="19" t="s">
        <v>23468</v>
      </c>
      <c r="N1111" s="19"/>
      <c r="O1111" s="19" t="s">
        <v>23140</v>
      </c>
    </row>
    <row r="1112" spans="1:15" ht="12.75">
      <c r="A1112" s="19" t="s">
        <v>24998</v>
      </c>
      <c r="B1112" s="19" t="s">
        <v>23467</v>
      </c>
      <c r="C1112" s="19" t="s">
        <v>23199</v>
      </c>
      <c r="D1112" s="19" t="s">
        <v>17435</v>
      </c>
      <c r="E1112" s="85">
        <v>45328</v>
      </c>
      <c r="F1112" s="19" t="s">
        <v>23926</v>
      </c>
      <c r="G1112" s="19" t="s">
        <v>23927</v>
      </c>
      <c r="H1112" s="19">
        <v>-2</v>
      </c>
      <c r="I1112" s="27" t="s">
        <v>23223</v>
      </c>
      <c r="J1112" s="19" t="s">
        <v>23224</v>
      </c>
      <c r="K1112" s="19" t="s">
        <v>17433</v>
      </c>
      <c r="L1112" s="19" t="s">
        <v>17434</v>
      </c>
      <c r="M1112" s="19" t="s">
        <v>23468</v>
      </c>
      <c r="N1112" s="19"/>
      <c r="O1112" s="19" t="s">
        <v>23140</v>
      </c>
    </row>
    <row r="1113" spans="1:15" ht="12.75">
      <c r="A1113" s="19" t="s">
        <v>24999</v>
      </c>
      <c r="B1113" s="19" t="s">
        <v>23469</v>
      </c>
      <c r="C1113" s="19" t="s">
        <v>23199</v>
      </c>
      <c r="D1113" s="19" t="s">
        <v>17435</v>
      </c>
      <c r="E1113" s="85">
        <v>45328</v>
      </c>
      <c r="F1113" s="19" t="s">
        <v>23935</v>
      </c>
      <c r="G1113" s="19" t="s">
        <v>23936</v>
      </c>
      <c r="H1113" s="19">
        <v>-8</v>
      </c>
      <c r="I1113" s="27" t="s">
        <v>23216</v>
      </c>
      <c r="J1113" s="19" t="s">
        <v>23217</v>
      </c>
      <c r="K1113" s="19" t="s">
        <v>17433</v>
      </c>
      <c r="L1113" s="19" t="s">
        <v>17434</v>
      </c>
      <c r="M1113" s="19" t="s">
        <v>23470</v>
      </c>
      <c r="N1113" s="19"/>
      <c r="O1113" s="19" t="s">
        <v>23140</v>
      </c>
    </row>
    <row r="1114" spans="1:15" ht="12.75">
      <c r="A1114" s="19" t="s">
        <v>25000</v>
      </c>
      <c r="B1114" s="19" t="s">
        <v>23469</v>
      </c>
      <c r="C1114" s="19" t="s">
        <v>23199</v>
      </c>
      <c r="D1114" s="19" t="s">
        <v>17435</v>
      </c>
      <c r="E1114" s="85">
        <v>45328</v>
      </c>
      <c r="F1114" s="19" t="s">
        <v>23955</v>
      </c>
      <c r="G1114" s="19" t="s">
        <v>23966</v>
      </c>
      <c r="H1114" s="19">
        <v>-5</v>
      </c>
      <c r="I1114" s="27" t="s">
        <v>23216</v>
      </c>
      <c r="J1114" s="19" t="s">
        <v>23217</v>
      </c>
      <c r="K1114" s="19" t="s">
        <v>17433</v>
      </c>
      <c r="L1114" s="19" t="s">
        <v>17434</v>
      </c>
      <c r="M1114" s="19" t="s">
        <v>23470</v>
      </c>
      <c r="N1114" s="19"/>
      <c r="O1114" s="19" t="s">
        <v>23140</v>
      </c>
    </row>
    <row r="1115" spans="1:15" ht="12.75">
      <c r="A1115" s="19" t="s">
        <v>25001</v>
      </c>
      <c r="B1115" s="19" t="s">
        <v>23469</v>
      </c>
      <c r="C1115" s="19" t="s">
        <v>23199</v>
      </c>
      <c r="D1115" s="19" t="s">
        <v>17435</v>
      </c>
      <c r="E1115" s="85">
        <v>45328</v>
      </c>
      <c r="F1115" s="19" t="s">
        <v>23961</v>
      </c>
      <c r="G1115" s="19" t="s">
        <v>24083</v>
      </c>
      <c r="H1115" s="19">
        <v>-4</v>
      </c>
      <c r="I1115" s="27" t="s">
        <v>23216</v>
      </c>
      <c r="J1115" s="19" t="s">
        <v>23217</v>
      </c>
      <c r="K1115" s="19" t="s">
        <v>17433</v>
      </c>
      <c r="L1115" s="19" t="s">
        <v>17434</v>
      </c>
      <c r="M1115" s="19" t="s">
        <v>23470</v>
      </c>
      <c r="N1115" s="19"/>
      <c r="O1115" s="19" t="s">
        <v>23140</v>
      </c>
    </row>
    <row r="1116" spans="1:15" ht="12.75">
      <c r="A1116" s="19" t="s">
        <v>25002</v>
      </c>
      <c r="B1116" s="19" t="s">
        <v>23469</v>
      </c>
      <c r="C1116" s="19" t="s">
        <v>23199</v>
      </c>
      <c r="D1116" s="19" t="s">
        <v>17435</v>
      </c>
      <c r="E1116" s="85">
        <v>45328</v>
      </c>
      <c r="F1116" s="19" t="s">
        <v>23865</v>
      </c>
      <c r="G1116" s="19" t="s">
        <v>23866</v>
      </c>
      <c r="H1116" s="19">
        <v>-17</v>
      </c>
      <c r="I1116" s="27" t="s">
        <v>23216</v>
      </c>
      <c r="J1116" s="19" t="s">
        <v>23217</v>
      </c>
      <c r="K1116" s="19" t="s">
        <v>17433</v>
      </c>
      <c r="L1116" s="19" t="s">
        <v>17434</v>
      </c>
      <c r="M1116" s="19" t="s">
        <v>23470</v>
      </c>
      <c r="N1116" s="19"/>
      <c r="O1116" s="19" t="s">
        <v>23140</v>
      </c>
    </row>
    <row r="1117" spans="1:15" ht="12.75">
      <c r="A1117" s="19" t="s">
        <v>25003</v>
      </c>
      <c r="B1117" s="19" t="s">
        <v>23469</v>
      </c>
      <c r="C1117" s="19" t="s">
        <v>23199</v>
      </c>
      <c r="D1117" s="19" t="s">
        <v>17435</v>
      </c>
      <c r="E1117" s="85">
        <v>45328</v>
      </c>
      <c r="F1117" s="19" t="s">
        <v>24371</v>
      </c>
      <c r="G1117" s="19" t="s">
        <v>24372</v>
      </c>
      <c r="H1117" s="19">
        <v>-12</v>
      </c>
      <c r="I1117" s="27" t="s">
        <v>23216</v>
      </c>
      <c r="J1117" s="19" t="s">
        <v>23217</v>
      </c>
      <c r="K1117" s="19" t="s">
        <v>17433</v>
      </c>
      <c r="L1117" s="19" t="s">
        <v>17434</v>
      </c>
      <c r="M1117" s="19" t="s">
        <v>23470</v>
      </c>
      <c r="N1117" s="19"/>
      <c r="O1117" s="19" t="s">
        <v>23140</v>
      </c>
    </row>
    <row r="1118" spans="1:15" ht="12.75">
      <c r="A1118" s="19"/>
      <c r="B1118" s="19"/>
      <c r="C1118" s="19"/>
      <c r="D1118" s="19"/>
      <c r="E1118" s="85"/>
      <c r="F1118" s="19"/>
      <c r="G1118" s="19"/>
      <c r="H1118" s="19"/>
      <c r="I1118" s="19"/>
      <c r="J1118" s="19"/>
      <c r="K1118" s="19"/>
      <c r="L1118" s="19"/>
      <c r="M1118" s="19"/>
      <c r="N1118" s="19"/>
    </row>
    <row r="1119" spans="1:15" ht="12.75">
      <c r="A1119" s="19"/>
      <c r="B1119" s="19"/>
      <c r="C1119" s="19"/>
      <c r="D1119" s="19"/>
      <c r="E1119" s="85"/>
      <c r="F1119" s="19"/>
      <c r="G1119" s="19"/>
      <c r="H1119" s="19"/>
      <c r="I1119" s="19"/>
      <c r="J1119" s="19"/>
      <c r="K1119" s="19"/>
      <c r="L1119" s="19"/>
      <c r="M1119" s="19"/>
      <c r="N1119" s="19"/>
    </row>
    <row r="1120" spans="1:15" ht="12.75">
      <c r="A1120" s="19" t="s">
        <v>25004</v>
      </c>
      <c r="B1120" s="19" t="s">
        <v>23472</v>
      </c>
      <c r="C1120" s="19"/>
      <c r="D1120" s="19" t="s">
        <v>17440</v>
      </c>
      <c r="E1120" s="85">
        <v>45329</v>
      </c>
      <c r="F1120" s="19" t="s">
        <v>23871</v>
      </c>
      <c r="G1120" s="19" t="s">
        <v>23872</v>
      </c>
      <c r="H1120" s="19">
        <v>-8</v>
      </c>
      <c r="I1120" s="27" t="s">
        <v>23200</v>
      </c>
      <c r="J1120" s="19" t="s">
        <v>23201</v>
      </c>
      <c r="K1120" s="19" t="s">
        <v>17438</v>
      </c>
      <c r="L1120" s="19" t="s">
        <v>17439</v>
      </c>
      <c r="M1120" s="19" t="s">
        <v>23473</v>
      </c>
      <c r="N1120" s="19"/>
      <c r="O1120" s="19" t="s">
        <v>23140</v>
      </c>
    </row>
    <row r="1121" spans="1:15" ht="12.75">
      <c r="A1121" s="19" t="s">
        <v>25005</v>
      </c>
      <c r="B1121" s="19" t="s">
        <v>23472</v>
      </c>
      <c r="C1121" s="19"/>
      <c r="D1121" s="19" t="s">
        <v>17440</v>
      </c>
      <c r="E1121" s="85">
        <v>45329</v>
      </c>
      <c r="F1121" s="19" t="s">
        <v>23871</v>
      </c>
      <c r="G1121" s="19" t="s">
        <v>23872</v>
      </c>
      <c r="H1121" s="19">
        <v>8</v>
      </c>
      <c r="I1121" s="27" t="s">
        <v>23322</v>
      </c>
      <c r="J1121" s="19" t="s">
        <v>23323</v>
      </c>
      <c r="K1121" s="19" t="s">
        <v>17438</v>
      </c>
      <c r="L1121" s="19" t="s">
        <v>17439</v>
      </c>
      <c r="M1121" s="19" t="s">
        <v>23473</v>
      </c>
      <c r="N1121" s="19" t="s">
        <v>17447</v>
      </c>
      <c r="O1121" s="19" t="s">
        <v>23140</v>
      </c>
    </row>
    <row r="1122" spans="1:15" ht="12.75">
      <c r="A1122" s="19" t="s">
        <v>25006</v>
      </c>
      <c r="B1122" s="19" t="s">
        <v>23471</v>
      </c>
      <c r="C1122" s="19"/>
      <c r="D1122" s="19" t="s">
        <v>17440</v>
      </c>
      <c r="E1122" s="85">
        <v>45329</v>
      </c>
      <c r="F1122" s="19" t="s">
        <v>23832</v>
      </c>
      <c r="G1122" s="19" t="s">
        <v>23833</v>
      </c>
      <c r="H1122" s="19">
        <v>-10</v>
      </c>
      <c r="I1122" s="27" t="s">
        <v>23200</v>
      </c>
      <c r="J1122" s="19" t="s">
        <v>23201</v>
      </c>
      <c r="K1122" s="19" t="s">
        <v>17438</v>
      </c>
      <c r="L1122" s="19" t="s">
        <v>17439</v>
      </c>
      <c r="M1122" s="19"/>
      <c r="N1122" s="19"/>
      <c r="O1122" s="19" t="s">
        <v>23140</v>
      </c>
    </row>
    <row r="1123" spans="1:15" ht="12.75">
      <c r="A1123" s="19" t="s">
        <v>25007</v>
      </c>
      <c r="B1123" s="19" t="s">
        <v>23471</v>
      </c>
      <c r="C1123" s="19"/>
      <c r="D1123" s="19" t="s">
        <v>17440</v>
      </c>
      <c r="E1123" s="85">
        <v>45329</v>
      </c>
      <c r="F1123" s="19" t="s">
        <v>23832</v>
      </c>
      <c r="G1123" s="19" t="s">
        <v>23833</v>
      </c>
      <c r="H1123" s="19">
        <v>10</v>
      </c>
      <c r="I1123" s="27" t="s">
        <v>23272</v>
      </c>
      <c r="J1123" s="19" t="s">
        <v>23273</v>
      </c>
      <c r="K1123" s="19" t="s">
        <v>17438</v>
      </c>
      <c r="L1123" s="19" t="s">
        <v>17439</v>
      </c>
      <c r="M1123" s="19"/>
      <c r="N1123" s="19" t="s">
        <v>17447</v>
      </c>
      <c r="O1123" s="19" t="s">
        <v>23140</v>
      </c>
    </row>
    <row r="1124" spans="1:15" ht="12.75">
      <c r="A1124" s="19" t="s">
        <v>25008</v>
      </c>
      <c r="B1124" s="19" t="s">
        <v>23474</v>
      </c>
      <c r="C1124" s="19"/>
      <c r="D1124" s="19" t="s">
        <v>17440</v>
      </c>
      <c r="E1124" s="85">
        <v>45330</v>
      </c>
      <c r="F1124" s="19" t="s">
        <v>23929</v>
      </c>
      <c r="G1124" s="19" t="s">
        <v>23930</v>
      </c>
      <c r="H1124" s="19">
        <v>-2000</v>
      </c>
      <c r="I1124" s="27" t="s">
        <v>23200</v>
      </c>
      <c r="J1124" s="19" t="s">
        <v>23201</v>
      </c>
      <c r="K1124" s="19" t="s">
        <v>17438</v>
      </c>
      <c r="L1124" s="19" t="s">
        <v>17439</v>
      </c>
      <c r="M1124" s="19"/>
      <c r="N1124" s="19"/>
      <c r="O1124" s="19" t="s">
        <v>23140</v>
      </c>
    </row>
    <row r="1125" spans="1:15" ht="12.75">
      <c r="A1125" s="19" t="s">
        <v>25009</v>
      </c>
      <c r="B1125" s="19" t="s">
        <v>23474</v>
      </c>
      <c r="C1125" s="19"/>
      <c r="D1125" s="19" t="s">
        <v>17440</v>
      </c>
      <c r="E1125" s="85">
        <v>45330</v>
      </c>
      <c r="F1125" s="19" t="s">
        <v>23929</v>
      </c>
      <c r="G1125" s="19" t="s">
        <v>23930</v>
      </c>
      <c r="H1125" s="19">
        <v>2000</v>
      </c>
      <c r="I1125" s="27" t="s">
        <v>23216</v>
      </c>
      <c r="J1125" s="19" t="s">
        <v>23217</v>
      </c>
      <c r="K1125" s="19" t="s">
        <v>17438</v>
      </c>
      <c r="L1125" s="19" t="s">
        <v>17439</v>
      </c>
      <c r="M1125" s="19"/>
      <c r="N1125" s="19" t="s">
        <v>17447</v>
      </c>
      <c r="O1125" s="19" t="s">
        <v>23140</v>
      </c>
    </row>
    <row r="1126" spans="1:15" ht="12.75">
      <c r="A1126" s="19" t="s">
        <v>25010</v>
      </c>
      <c r="B1126" s="19" t="s">
        <v>23475</v>
      </c>
      <c r="C1126" s="19"/>
      <c r="D1126" s="19" t="s">
        <v>17440</v>
      </c>
      <c r="E1126" s="85">
        <v>45330</v>
      </c>
      <c r="F1126" s="19" t="s">
        <v>23961</v>
      </c>
      <c r="G1126" s="19" t="s">
        <v>24083</v>
      </c>
      <c r="H1126" s="19">
        <v>-5</v>
      </c>
      <c r="I1126" s="27" t="s">
        <v>23216</v>
      </c>
      <c r="J1126" s="19" t="s">
        <v>23217</v>
      </c>
      <c r="K1126" s="19" t="s">
        <v>17438</v>
      </c>
      <c r="L1126" s="19" t="s">
        <v>17439</v>
      </c>
      <c r="M1126" s="19" t="s">
        <v>23476</v>
      </c>
      <c r="N1126" s="19"/>
      <c r="O1126" s="19" t="s">
        <v>23140</v>
      </c>
    </row>
    <row r="1127" spans="1:15" ht="12.75">
      <c r="A1127" s="19" t="s">
        <v>25011</v>
      </c>
      <c r="B1127" s="19" t="s">
        <v>23475</v>
      </c>
      <c r="C1127" s="19"/>
      <c r="D1127" s="19" t="s">
        <v>17440</v>
      </c>
      <c r="E1127" s="85">
        <v>45330</v>
      </c>
      <c r="F1127" s="19" t="s">
        <v>23961</v>
      </c>
      <c r="G1127" s="19" t="s">
        <v>24083</v>
      </c>
      <c r="H1127" s="19">
        <v>5</v>
      </c>
      <c r="I1127" s="27" t="s">
        <v>23200</v>
      </c>
      <c r="J1127" s="19" t="s">
        <v>23201</v>
      </c>
      <c r="K1127" s="19" t="s">
        <v>17438</v>
      </c>
      <c r="L1127" s="19" t="s">
        <v>17439</v>
      </c>
      <c r="M1127" s="19" t="s">
        <v>23476</v>
      </c>
      <c r="N1127" s="19" t="s">
        <v>17447</v>
      </c>
      <c r="O1127" s="19" t="s">
        <v>23140</v>
      </c>
    </row>
    <row r="1128" spans="1:15" ht="12.75">
      <c r="A1128" s="19" t="s">
        <v>25012</v>
      </c>
      <c r="B1128" s="19" t="s">
        <v>23475</v>
      </c>
      <c r="C1128" s="19"/>
      <c r="D1128" s="19" t="s">
        <v>17440</v>
      </c>
      <c r="E1128" s="85">
        <v>45330</v>
      </c>
      <c r="F1128" s="19" t="s">
        <v>23955</v>
      </c>
      <c r="G1128" s="19" t="s">
        <v>23966</v>
      </c>
      <c r="H1128" s="19">
        <v>-1</v>
      </c>
      <c r="I1128" s="27" t="s">
        <v>23216</v>
      </c>
      <c r="J1128" s="19" t="s">
        <v>23217</v>
      </c>
      <c r="K1128" s="19" t="s">
        <v>17438</v>
      </c>
      <c r="L1128" s="19" t="s">
        <v>17439</v>
      </c>
      <c r="M1128" s="19" t="s">
        <v>23476</v>
      </c>
      <c r="N1128" s="19"/>
      <c r="O1128" s="19" t="s">
        <v>23140</v>
      </c>
    </row>
    <row r="1129" spans="1:15" ht="12.75">
      <c r="A1129" s="19" t="s">
        <v>25013</v>
      </c>
      <c r="B1129" s="19" t="s">
        <v>23475</v>
      </c>
      <c r="C1129" s="19"/>
      <c r="D1129" s="19" t="s">
        <v>17440</v>
      </c>
      <c r="E1129" s="85">
        <v>45330</v>
      </c>
      <c r="F1129" s="19" t="s">
        <v>23955</v>
      </c>
      <c r="G1129" s="19" t="s">
        <v>23966</v>
      </c>
      <c r="H1129" s="19">
        <v>1</v>
      </c>
      <c r="I1129" s="27" t="s">
        <v>23200</v>
      </c>
      <c r="J1129" s="19" t="s">
        <v>23201</v>
      </c>
      <c r="K1129" s="19" t="s">
        <v>17438</v>
      </c>
      <c r="L1129" s="19" t="s">
        <v>17439</v>
      </c>
      <c r="M1129" s="19" t="s">
        <v>23476</v>
      </c>
      <c r="N1129" s="19" t="s">
        <v>17447</v>
      </c>
      <c r="O1129" s="19" t="s">
        <v>23140</v>
      </c>
    </row>
    <row r="1130" spans="1:15" ht="12.75">
      <c r="A1130" s="19" t="s">
        <v>25014</v>
      </c>
      <c r="B1130" s="19" t="s">
        <v>23475</v>
      </c>
      <c r="C1130" s="19"/>
      <c r="D1130" s="19" t="s">
        <v>17440</v>
      </c>
      <c r="E1130" s="85">
        <v>45330</v>
      </c>
      <c r="F1130" s="19" t="s">
        <v>23935</v>
      </c>
      <c r="G1130" s="19" t="s">
        <v>23936</v>
      </c>
      <c r="H1130" s="19">
        <v>-2</v>
      </c>
      <c r="I1130" s="27" t="s">
        <v>23216</v>
      </c>
      <c r="J1130" s="19" t="s">
        <v>23217</v>
      </c>
      <c r="K1130" s="19" t="s">
        <v>17438</v>
      </c>
      <c r="L1130" s="19" t="s">
        <v>17439</v>
      </c>
      <c r="M1130" s="19" t="s">
        <v>23476</v>
      </c>
      <c r="N1130" s="19"/>
      <c r="O1130" s="19" t="s">
        <v>23140</v>
      </c>
    </row>
    <row r="1131" spans="1:15" ht="12.75">
      <c r="A1131" s="19" t="s">
        <v>25015</v>
      </c>
      <c r="B1131" s="19" t="s">
        <v>23475</v>
      </c>
      <c r="C1131" s="19"/>
      <c r="D1131" s="19" t="s">
        <v>17440</v>
      </c>
      <c r="E1131" s="85">
        <v>45330</v>
      </c>
      <c r="F1131" s="19" t="s">
        <v>23935</v>
      </c>
      <c r="G1131" s="19" t="s">
        <v>23936</v>
      </c>
      <c r="H1131" s="19">
        <v>2</v>
      </c>
      <c r="I1131" s="27" t="s">
        <v>23200</v>
      </c>
      <c r="J1131" s="19" t="s">
        <v>23201</v>
      </c>
      <c r="K1131" s="19" t="s">
        <v>17438</v>
      </c>
      <c r="L1131" s="19" t="s">
        <v>17439</v>
      </c>
      <c r="M1131" s="19" t="s">
        <v>23476</v>
      </c>
      <c r="N1131" s="19" t="s">
        <v>17447</v>
      </c>
      <c r="O1131" s="19" t="s">
        <v>23140</v>
      </c>
    </row>
    <row r="1132" spans="1:15" ht="12.75">
      <c r="A1132" s="19" t="s">
        <v>25016</v>
      </c>
      <c r="B1132" s="19" t="s">
        <v>23475</v>
      </c>
      <c r="C1132" s="19"/>
      <c r="D1132" s="19" t="s">
        <v>17440</v>
      </c>
      <c r="E1132" s="85">
        <v>45330</v>
      </c>
      <c r="F1132" s="19" t="s">
        <v>23865</v>
      </c>
      <c r="G1132" s="19" t="s">
        <v>23866</v>
      </c>
      <c r="H1132" s="19">
        <v>-5</v>
      </c>
      <c r="I1132" s="27" t="s">
        <v>23216</v>
      </c>
      <c r="J1132" s="19" t="s">
        <v>23217</v>
      </c>
      <c r="K1132" s="19" t="s">
        <v>17438</v>
      </c>
      <c r="L1132" s="19" t="s">
        <v>17439</v>
      </c>
      <c r="M1132" s="19" t="s">
        <v>23476</v>
      </c>
      <c r="N1132" s="19"/>
      <c r="O1132" s="19" t="s">
        <v>23140</v>
      </c>
    </row>
    <row r="1133" spans="1:15" ht="12.75">
      <c r="A1133" s="19" t="s">
        <v>25017</v>
      </c>
      <c r="B1133" s="19" t="s">
        <v>23475</v>
      </c>
      <c r="C1133" s="19"/>
      <c r="D1133" s="19" t="s">
        <v>17440</v>
      </c>
      <c r="E1133" s="85">
        <v>45330</v>
      </c>
      <c r="F1133" s="19" t="s">
        <v>23865</v>
      </c>
      <c r="G1133" s="19" t="s">
        <v>23866</v>
      </c>
      <c r="H1133" s="19">
        <v>5</v>
      </c>
      <c r="I1133" s="27" t="s">
        <v>23200</v>
      </c>
      <c r="J1133" s="19" t="s">
        <v>23201</v>
      </c>
      <c r="K1133" s="19" t="s">
        <v>17438</v>
      </c>
      <c r="L1133" s="19" t="s">
        <v>17439</v>
      </c>
      <c r="M1133" s="19" t="s">
        <v>23476</v>
      </c>
      <c r="N1133" s="19" t="s">
        <v>17447</v>
      </c>
      <c r="O1133" s="19" t="s">
        <v>23140</v>
      </c>
    </row>
    <row r="1134" spans="1:15" ht="12.75">
      <c r="A1134" s="19" t="s">
        <v>25018</v>
      </c>
      <c r="B1134" s="19" t="s">
        <v>23477</v>
      </c>
      <c r="C1134" s="19"/>
      <c r="D1134" s="19" t="s">
        <v>17440</v>
      </c>
      <c r="E1134" s="85">
        <v>45330</v>
      </c>
      <c r="F1134" s="19" t="s">
        <v>23886</v>
      </c>
      <c r="G1134" s="19" t="s">
        <v>23887</v>
      </c>
      <c r="H1134" s="19">
        <v>-60</v>
      </c>
      <c r="I1134" s="27" t="s">
        <v>23256</v>
      </c>
      <c r="J1134" s="19" t="s">
        <v>23257</v>
      </c>
      <c r="K1134" s="19" t="s">
        <v>17438</v>
      </c>
      <c r="L1134" s="19" t="s">
        <v>17439</v>
      </c>
      <c r="M1134" s="19" t="s">
        <v>23478</v>
      </c>
      <c r="N1134" s="19"/>
      <c r="O1134" s="19" t="s">
        <v>23154</v>
      </c>
    </row>
    <row r="1135" spans="1:15" ht="12.75">
      <c r="A1135" s="19" t="s">
        <v>25019</v>
      </c>
      <c r="B1135" s="19" t="s">
        <v>23477</v>
      </c>
      <c r="C1135" s="19"/>
      <c r="D1135" s="19" t="s">
        <v>17440</v>
      </c>
      <c r="E1135" s="85">
        <v>45330</v>
      </c>
      <c r="F1135" s="19" t="s">
        <v>23886</v>
      </c>
      <c r="G1135" s="19" t="s">
        <v>23887</v>
      </c>
      <c r="H1135" s="19">
        <v>60</v>
      </c>
      <c r="I1135" s="27" t="s">
        <v>16489</v>
      </c>
      <c r="J1135" s="19" t="s">
        <v>23235</v>
      </c>
      <c r="K1135" s="19" t="s">
        <v>17438</v>
      </c>
      <c r="L1135" s="19" t="s">
        <v>17439</v>
      </c>
      <c r="M1135" s="19" t="s">
        <v>23478</v>
      </c>
      <c r="N1135" s="19" t="s">
        <v>17447</v>
      </c>
      <c r="O1135" s="19" t="s">
        <v>23140</v>
      </c>
    </row>
    <row r="1136" spans="1:15" ht="12.75">
      <c r="A1136" s="19" t="s">
        <v>25020</v>
      </c>
      <c r="B1136" s="19" t="s">
        <v>23479</v>
      </c>
      <c r="C1136" s="19"/>
      <c r="D1136" s="19" t="s">
        <v>17440</v>
      </c>
      <c r="E1136" s="85">
        <v>45330</v>
      </c>
      <c r="F1136" s="19" t="s">
        <v>23874</v>
      </c>
      <c r="G1136" s="19" t="s">
        <v>23875</v>
      </c>
      <c r="H1136" s="19">
        <v>-50</v>
      </c>
      <c r="I1136" s="27" t="s">
        <v>23256</v>
      </c>
      <c r="J1136" s="19" t="s">
        <v>23257</v>
      </c>
      <c r="K1136" s="19" t="s">
        <v>17438</v>
      </c>
      <c r="L1136" s="19" t="s">
        <v>17439</v>
      </c>
      <c r="M1136" s="19" t="s">
        <v>23446</v>
      </c>
      <c r="N1136" s="19"/>
      <c r="O1136" s="19" t="s">
        <v>23154</v>
      </c>
    </row>
    <row r="1137" spans="1:15" ht="12.75">
      <c r="A1137" s="19" t="s">
        <v>25021</v>
      </c>
      <c r="B1137" s="19" t="s">
        <v>23479</v>
      </c>
      <c r="C1137" s="19"/>
      <c r="D1137" s="19" t="s">
        <v>17440</v>
      </c>
      <c r="E1137" s="85">
        <v>45330</v>
      </c>
      <c r="F1137" s="19" t="s">
        <v>23874</v>
      </c>
      <c r="G1137" s="19" t="s">
        <v>23875</v>
      </c>
      <c r="H1137" s="19">
        <v>50</v>
      </c>
      <c r="I1137" s="27" t="s">
        <v>12350</v>
      </c>
      <c r="J1137" s="19" t="s">
        <v>23480</v>
      </c>
      <c r="K1137" s="19" t="s">
        <v>17438</v>
      </c>
      <c r="L1137" s="19" t="s">
        <v>17439</v>
      </c>
      <c r="M1137" s="19" t="s">
        <v>23446</v>
      </c>
      <c r="N1137" s="19" t="s">
        <v>17447</v>
      </c>
      <c r="O1137" s="19" t="s">
        <v>23140</v>
      </c>
    </row>
    <row r="1138" spans="1:15" ht="12.75">
      <c r="A1138" s="19" t="s">
        <v>25022</v>
      </c>
      <c r="B1138" s="19" t="s">
        <v>23475</v>
      </c>
      <c r="C1138" s="19"/>
      <c r="D1138" s="19" t="s">
        <v>17440</v>
      </c>
      <c r="E1138" s="85">
        <v>45330</v>
      </c>
      <c r="F1138" s="19" t="s">
        <v>23955</v>
      </c>
      <c r="G1138" s="19" t="s">
        <v>23966</v>
      </c>
      <c r="H1138" s="19">
        <v>-1</v>
      </c>
      <c r="I1138" s="27" t="s">
        <v>23216</v>
      </c>
      <c r="J1138" s="19" t="s">
        <v>23217</v>
      </c>
      <c r="K1138" s="19" t="s">
        <v>17438</v>
      </c>
      <c r="L1138" s="19" t="s">
        <v>17439</v>
      </c>
      <c r="M1138" s="19" t="s">
        <v>23476</v>
      </c>
      <c r="N1138" s="19"/>
      <c r="O1138" s="19" t="s">
        <v>23140</v>
      </c>
    </row>
    <row r="1139" spans="1:15" ht="12.75">
      <c r="A1139" s="19" t="s">
        <v>25023</v>
      </c>
      <c r="B1139" s="19" t="s">
        <v>23475</v>
      </c>
      <c r="C1139" s="19"/>
      <c r="D1139" s="19" t="s">
        <v>17440</v>
      </c>
      <c r="E1139" s="85">
        <v>45330</v>
      </c>
      <c r="F1139" s="19" t="s">
        <v>23955</v>
      </c>
      <c r="G1139" s="19" t="s">
        <v>23966</v>
      </c>
      <c r="H1139" s="19">
        <v>1</v>
      </c>
      <c r="I1139" s="27" t="s">
        <v>23200</v>
      </c>
      <c r="J1139" s="19" t="s">
        <v>23201</v>
      </c>
      <c r="K1139" s="19" t="s">
        <v>17438</v>
      </c>
      <c r="L1139" s="19" t="s">
        <v>17439</v>
      </c>
      <c r="M1139" s="19" t="s">
        <v>23476</v>
      </c>
      <c r="N1139" s="19" t="s">
        <v>17447</v>
      </c>
      <c r="O1139" s="19" t="s">
        <v>23140</v>
      </c>
    </row>
    <row r="1140" spans="1:15" ht="12.75">
      <c r="A1140" s="19" t="s">
        <v>25024</v>
      </c>
      <c r="B1140" s="19" t="s">
        <v>23475</v>
      </c>
      <c r="C1140" s="19"/>
      <c r="D1140" s="19" t="s">
        <v>17440</v>
      </c>
      <c r="E1140" s="85">
        <v>45330</v>
      </c>
      <c r="F1140" s="19" t="s">
        <v>23841</v>
      </c>
      <c r="G1140" s="19" t="s">
        <v>23842</v>
      </c>
      <c r="H1140" s="19">
        <v>-1</v>
      </c>
      <c r="I1140" s="27" t="s">
        <v>23216</v>
      </c>
      <c r="J1140" s="19" t="s">
        <v>23217</v>
      </c>
      <c r="K1140" s="19" t="s">
        <v>17438</v>
      </c>
      <c r="L1140" s="19" t="s">
        <v>17439</v>
      </c>
      <c r="M1140" s="19" t="s">
        <v>23476</v>
      </c>
      <c r="N1140" s="19"/>
      <c r="O1140" s="19" t="s">
        <v>23140</v>
      </c>
    </row>
    <row r="1141" spans="1:15" ht="12.75">
      <c r="A1141" s="19" t="s">
        <v>25025</v>
      </c>
      <c r="B1141" s="19" t="s">
        <v>23475</v>
      </c>
      <c r="C1141" s="19"/>
      <c r="D1141" s="19" t="s">
        <v>17440</v>
      </c>
      <c r="E1141" s="85">
        <v>45330</v>
      </c>
      <c r="F1141" s="19" t="s">
        <v>23841</v>
      </c>
      <c r="G1141" s="19" t="s">
        <v>23842</v>
      </c>
      <c r="H1141" s="19">
        <v>1</v>
      </c>
      <c r="I1141" s="27" t="s">
        <v>23200</v>
      </c>
      <c r="J1141" s="19" t="s">
        <v>23201</v>
      </c>
      <c r="K1141" s="19" t="s">
        <v>17438</v>
      </c>
      <c r="L1141" s="19" t="s">
        <v>17439</v>
      </c>
      <c r="M1141" s="19" t="s">
        <v>23476</v>
      </c>
      <c r="N1141" s="19" t="s">
        <v>17447</v>
      </c>
      <c r="O1141" s="19" t="s">
        <v>23140</v>
      </c>
    </row>
    <row r="1142" spans="1:15" ht="12.75">
      <c r="A1142" s="19" t="s">
        <v>25026</v>
      </c>
      <c r="B1142" s="19" t="s">
        <v>23475</v>
      </c>
      <c r="C1142" s="19"/>
      <c r="D1142" s="19" t="s">
        <v>17440</v>
      </c>
      <c r="E1142" s="85">
        <v>45330</v>
      </c>
      <c r="F1142" s="19" t="s">
        <v>23868</v>
      </c>
      <c r="G1142" s="19" t="s">
        <v>23869</v>
      </c>
      <c r="H1142" s="19">
        <v>-60</v>
      </c>
      <c r="I1142" s="27" t="s">
        <v>23216</v>
      </c>
      <c r="J1142" s="19" t="s">
        <v>23217</v>
      </c>
      <c r="K1142" s="19" t="s">
        <v>17438</v>
      </c>
      <c r="L1142" s="19" t="s">
        <v>17439</v>
      </c>
      <c r="M1142" s="19" t="s">
        <v>23476</v>
      </c>
      <c r="N1142" s="19"/>
      <c r="O1142" s="19" t="s">
        <v>23140</v>
      </c>
    </row>
    <row r="1143" spans="1:15" ht="12.75">
      <c r="A1143" s="19" t="s">
        <v>25027</v>
      </c>
      <c r="B1143" s="19" t="s">
        <v>23475</v>
      </c>
      <c r="C1143" s="19"/>
      <c r="D1143" s="19" t="s">
        <v>17440</v>
      </c>
      <c r="E1143" s="85">
        <v>45330</v>
      </c>
      <c r="F1143" s="19" t="s">
        <v>23868</v>
      </c>
      <c r="G1143" s="19" t="s">
        <v>23869</v>
      </c>
      <c r="H1143" s="19">
        <v>60</v>
      </c>
      <c r="I1143" s="27" t="s">
        <v>23200</v>
      </c>
      <c r="J1143" s="19" t="s">
        <v>23201</v>
      </c>
      <c r="K1143" s="19" t="s">
        <v>17438</v>
      </c>
      <c r="L1143" s="19" t="s">
        <v>17439</v>
      </c>
      <c r="M1143" s="19" t="s">
        <v>23476</v>
      </c>
      <c r="N1143" s="19" t="s">
        <v>17447</v>
      </c>
      <c r="O1143" s="19" t="s">
        <v>23140</v>
      </c>
    </row>
    <row r="1144" spans="1:15" ht="12.75">
      <c r="A1144" s="19" t="s">
        <v>25028</v>
      </c>
      <c r="B1144" s="19" t="s">
        <v>23475</v>
      </c>
      <c r="C1144" s="19"/>
      <c r="D1144" s="19" t="s">
        <v>17440</v>
      </c>
      <c r="E1144" s="85">
        <v>45330</v>
      </c>
      <c r="F1144" s="19" t="s">
        <v>23929</v>
      </c>
      <c r="G1144" s="19" t="s">
        <v>23930</v>
      </c>
      <c r="H1144" s="19">
        <v>-1462</v>
      </c>
      <c r="I1144" s="27" t="s">
        <v>23216</v>
      </c>
      <c r="J1144" s="19" t="s">
        <v>23217</v>
      </c>
      <c r="K1144" s="19" t="s">
        <v>17438</v>
      </c>
      <c r="L1144" s="19" t="s">
        <v>17439</v>
      </c>
      <c r="M1144" s="19" t="s">
        <v>23476</v>
      </c>
      <c r="N1144" s="19"/>
      <c r="O1144" s="19" t="s">
        <v>23140</v>
      </c>
    </row>
    <row r="1145" spans="1:15" ht="12.75">
      <c r="A1145" s="19" t="s">
        <v>25029</v>
      </c>
      <c r="B1145" s="19" t="s">
        <v>23475</v>
      </c>
      <c r="C1145" s="19"/>
      <c r="D1145" s="19" t="s">
        <v>17440</v>
      </c>
      <c r="E1145" s="85">
        <v>45330</v>
      </c>
      <c r="F1145" s="19" t="s">
        <v>23929</v>
      </c>
      <c r="G1145" s="19" t="s">
        <v>23930</v>
      </c>
      <c r="H1145" s="19">
        <v>1462</v>
      </c>
      <c r="I1145" s="27" t="s">
        <v>23200</v>
      </c>
      <c r="J1145" s="19" t="s">
        <v>23201</v>
      </c>
      <c r="K1145" s="19" t="s">
        <v>17438</v>
      </c>
      <c r="L1145" s="19" t="s">
        <v>17439</v>
      </c>
      <c r="M1145" s="19" t="s">
        <v>23476</v>
      </c>
      <c r="N1145" s="19" t="s">
        <v>17447</v>
      </c>
      <c r="O1145" s="19" t="s">
        <v>23140</v>
      </c>
    </row>
    <row r="1146" spans="1:15" ht="12.75">
      <c r="A1146" s="19"/>
      <c r="B1146" s="19"/>
      <c r="C1146" s="19"/>
      <c r="D1146" s="19"/>
      <c r="E1146" s="85"/>
      <c r="F1146" s="19"/>
      <c r="G1146" s="19"/>
      <c r="H1146" s="19"/>
      <c r="I1146" s="19"/>
      <c r="J1146" s="19"/>
      <c r="K1146" s="19"/>
      <c r="L1146" s="19"/>
      <c r="M1146" s="19"/>
      <c r="N1146" s="19"/>
    </row>
    <row r="1147" spans="1:15" ht="12.75">
      <c r="A1147" s="19" t="s">
        <v>25030</v>
      </c>
      <c r="B1147" s="19" t="s">
        <v>23481</v>
      </c>
      <c r="C1147" s="19" t="s">
        <v>23199</v>
      </c>
      <c r="D1147" s="19" t="s">
        <v>17435</v>
      </c>
      <c r="E1147" s="85">
        <v>45330</v>
      </c>
      <c r="F1147" s="19" t="s">
        <v>23886</v>
      </c>
      <c r="G1147" s="19" t="s">
        <v>23887</v>
      </c>
      <c r="H1147" s="19">
        <v>-4</v>
      </c>
      <c r="I1147" s="27" t="s">
        <v>23227</v>
      </c>
      <c r="J1147" s="19" t="s">
        <v>23228</v>
      </c>
      <c r="K1147" s="19" t="s">
        <v>17433</v>
      </c>
      <c r="L1147" s="19" t="s">
        <v>17434</v>
      </c>
      <c r="M1147" s="19" t="s">
        <v>23482</v>
      </c>
      <c r="N1147" s="19"/>
      <c r="O1147" s="19" t="s">
        <v>23140</v>
      </c>
    </row>
    <row r="1148" spans="1:15" ht="12.75">
      <c r="A1148" s="19" t="s">
        <v>25031</v>
      </c>
      <c r="B1148" s="19" t="s">
        <v>23481</v>
      </c>
      <c r="C1148" s="19" t="s">
        <v>23199</v>
      </c>
      <c r="D1148" s="19" t="s">
        <v>17435</v>
      </c>
      <c r="E1148" s="85">
        <v>45330</v>
      </c>
      <c r="F1148" s="19" t="s">
        <v>23926</v>
      </c>
      <c r="G1148" s="19" t="s">
        <v>23927</v>
      </c>
      <c r="H1148" s="19">
        <v>-4</v>
      </c>
      <c r="I1148" s="27" t="s">
        <v>23227</v>
      </c>
      <c r="J1148" s="19" t="s">
        <v>23228</v>
      </c>
      <c r="K1148" s="19" t="s">
        <v>17433</v>
      </c>
      <c r="L1148" s="19" t="s">
        <v>17434</v>
      </c>
      <c r="M1148" s="19" t="s">
        <v>23482</v>
      </c>
      <c r="N1148" s="19"/>
      <c r="O1148" s="19" t="s">
        <v>23140</v>
      </c>
    </row>
    <row r="1149" spans="1:15" ht="12.75">
      <c r="A1149" s="19" t="s">
        <v>25032</v>
      </c>
      <c r="B1149" s="19" t="s">
        <v>23481</v>
      </c>
      <c r="C1149" s="19" t="s">
        <v>23199</v>
      </c>
      <c r="D1149" s="19" t="s">
        <v>17435</v>
      </c>
      <c r="E1149" s="85">
        <v>45330</v>
      </c>
      <c r="F1149" s="19" t="s">
        <v>23877</v>
      </c>
      <c r="G1149" s="19" t="s">
        <v>23878</v>
      </c>
      <c r="H1149" s="19">
        <v>-10</v>
      </c>
      <c r="I1149" s="27" t="s">
        <v>23227</v>
      </c>
      <c r="J1149" s="19" t="s">
        <v>23228</v>
      </c>
      <c r="K1149" s="19" t="s">
        <v>17433</v>
      </c>
      <c r="L1149" s="19" t="s">
        <v>17434</v>
      </c>
      <c r="M1149" s="19" t="s">
        <v>23482</v>
      </c>
      <c r="N1149" s="19"/>
      <c r="O1149" s="19" t="s">
        <v>23140</v>
      </c>
    </row>
    <row r="1150" spans="1:15" ht="12.75">
      <c r="A1150" s="19" t="s">
        <v>25033</v>
      </c>
      <c r="B1150" s="19" t="s">
        <v>23481</v>
      </c>
      <c r="C1150" s="19" t="s">
        <v>23199</v>
      </c>
      <c r="D1150" s="19" t="s">
        <v>17435</v>
      </c>
      <c r="E1150" s="85">
        <v>45330</v>
      </c>
      <c r="F1150" s="19" t="s">
        <v>23932</v>
      </c>
      <c r="G1150" s="19" t="s">
        <v>23933</v>
      </c>
      <c r="H1150" s="19">
        <v>-70</v>
      </c>
      <c r="I1150" s="27" t="s">
        <v>23227</v>
      </c>
      <c r="J1150" s="19" t="s">
        <v>23228</v>
      </c>
      <c r="K1150" s="19" t="s">
        <v>17433</v>
      </c>
      <c r="L1150" s="19" t="s">
        <v>17434</v>
      </c>
      <c r="M1150" s="19" t="s">
        <v>23482</v>
      </c>
      <c r="N1150" s="19"/>
      <c r="O1150" s="19" t="s">
        <v>23140</v>
      </c>
    </row>
    <row r="1151" spans="1:15" ht="12.75">
      <c r="A1151" s="19" t="s">
        <v>25034</v>
      </c>
      <c r="B1151" s="19" t="s">
        <v>23485</v>
      </c>
      <c r="C1151" s="19" t="s">
        <v>23199</v>
      </c>
      <c r="D1151" s="19" t="s">
        <v>17435</v>
      </c>
      <c r="E1151" s="85">
        <v>45331</v>
      </c>
      <c r="F1151" s="19" t="s">
        <v>24371</v>
      </c>
      <c r="G1151" s="19" t="s">
        <v>24372</v>
      </c>
      <c r="H1151" s="19">
        <v>-43</v>
      </c>
      <c r="I1151" s="27" t="s">
        <v>23200</v>
      </c>
      <c r="J1151" s="19" t="s">
        <v>23201</v>
      </c>
      <c r="K1151" s="19" t="s">
        <v>17436</v>
      </c>
      <c r="L1151" s="19" t="s">
        <v>17437</v>
      </c>
      <c r="M1151" s="19" t="s">
        <v>23486</v>
      </c>
      <c r="N1151" s="19"/>
      <c r="O1151" s="19" t="s">
        <v>23140</v>
      </c>
    </row>
    <row r="1152" spans="1:15" ht="12.75">
      <c r="A1152" s="19" t="s">
        <v>25035</v>
      </c>
      <c r="B1152" s="19" t="s">
        <v>23487</v>
      </c>
      <c r="C1152" s="19" t="s">
        <v>23199</v>
      </c>
      <c r="D1152" s="19" t="s">
        <v>17428</v>
      </c>
      <c r="E1152" s="85">
        <v>45331</v>
      </c>
      <c r="F1152" s="19" t="s">
        <v>23835</v>
      </c>
      <c r="G1152" s="19" t="s">
        <v>23836</v>
      </c>
      <c r="H1152" s="19">
        <v>45</v>
      </c>
      <c r="I1152" s="27" t="s">
        <v>23200</v>
      </c>
      <c r="J1152" s="19" t="s">
        <v>23201</v>
      </c>
      <c r="K1152" s="19" t="s">
        <v>17426</v>
      </c>
      <c r="L1152" s="19" t="s">
        <v>17427</v>
      </c>
      <c r="M1152" s="19" t="s">
        <v>23486</v>
      </c>
      <c r="N1152" s="19"/>
      <c r="O1152" s="19" t="s">
        <v>23140</v>
      </c>
    </row>
    <row r="1153" spans="1:15" ht="12.75">
      <c r="A1153" s="19" t="s">
        <v>25036</v>
      </c>
      <c r="B1153" s="19" t="s">
        <v>23483</v>
      </c>
      <c r="C1153" s="19"/>
      <c r="D1153" s="19" t="s">
        <v>17440</v>
      </c>
      <c r="E1153" s="85">
        <v>45331</v>
      </c>
      <c r="F1153" s="19" t="s">
        <v>23835</v>
      </c>
      <c r="G1153" s="19" t="s">
        <v>23836</v>
      </c>
      <c r="H1153" s="19">
        <v>-19</v>
      </c>
      <c r="I1153" s="27" t="s">
        <v>23200</v>
      </c>
      <c r="J1153" s="19" t="s">
        <v>23201</v>
      </c>
      <c r="K1153" s="19" t="s">
        <v>17438</v>
      </c>
      <c r="L1153" s="19" t="s">
        <v>17439</v>
      </c>
      <c r="M1153" s="19"/>
      <c r="N1153" s="19"/>
      <c r="O1153" s="19" t="s">
        <v>23140</v>
      </c>
    </row>
    <row r="1154" spans="1:15" ht="12.75">
      <c r="A1154" s="19" t="s">
        <v>25037</v>
      </c>
      <c r="B1154" s="19" t="s">
        <v>23483</v>
      </c>
      <c r="C1154" s="19"/>
      <c r="D1154" s="19" t="s">
        <v>17440</v>
      </c>
      <c r="E1154" s="85">
        <v>45331</v>
      </c>
      <c r="F1154" s="19" t="s">
        <v>23835</v>
      </c>
      <c r="G1154" s="19" t="s">
        <v>23836</v>
      </c>
      <c r="H1154" s="19">
        <v>19</v>
      </c>
      <c r="I1154" s="27" t="s">
        <v>23220</v>
      </c>
      <c r="J1154" s="19" t="s">
        <v>23221</v>
      </c>
      <c r="K1154" s="19" t="s">
        <v>17438</v>
      </c>
      <c r="L1154" s="19" t="s">
        <v>17439</v>
      </c>
      <c r="M1154" s="19"/>
      <c r="N1154" s="19" t="s">
        <v>17447</v>
      </c>
      <c r="O1154" s="19" t="s">
        <v>23140</v>
      </c>
    </row>
    <row r="1155" spans="1:15" ht="12.75">
      <c r="A1155" s="19" t="s">
        <v>25038</v>
      </c>
      <c r="B1155" s="19" t="s">
        <v>23484</v>
      </c>
      <c r="C1155" s="19"/>
      <c r="D1155" s="19" t="s">
        <v>17440</v>
      </c>
      <c r="E1155" s="85">
        <v>45331</v>
      </c>
      <c r="F1155" s="19" t="s">
        <v>23835</v>
      </c>
      <c r="G1155" s="19" t="s">
        <v>23836</v>
      </c>
      <c r="H1155" s="19">
        <v>-8</v>
      </c>
      <c r="I1155" s="27" t="s">
        <v>23200</v>
      </c>
      <c r="J1155" s="19" t="s">
        <v>23201</v>
      </c>
      <c r="K1155" s="19" t="s">
        <v>17438</v>
      </c>
      <c r="L1155" s="19" t="s">
        <v>17439</v>
      </c>
      <c r="M1155" s="19"/>
      <c r="N1155" s="19"/>
      <c r="O1155" s="19" t="s">
        <v>23140</v>
      </c>
    </row>
    <row r="1156" spans="1:15" ht="12.75">
      <c r="A1156" s="19" t="s">
        <v>25039</v>
      </c>
      <c r="B1156" s="19" t="s">
        <v>23484</v>
      </c>
      <c r="C1156" s="19"/>
      <c r="D1156" s="19" t="s">
        <v>17440</v>
      </c>
      <c r="E1156" s="85">
        <v>45331</v>
      </c>
      <c r="F1156" s="19" t="s">
        <v>23835</v>
      </c>
      <c r="G1156" s="19" t="s">
        <v>23836</v>
      </c>
      <c r="H1156" s="19">
        <v>8</v>
      </c>
      <c r="I1156" s="27" t="s">
        <v>23227</v>
      </c>
      <c r="J1156" s="19" t="s">
        <v>23228</v>
      </c>
      <c r="K1156" s="19" t="s">
        <v>17438</v>
      </c>
      <c r="L1156" s="19" t="s">
        <v>17439</v>
      </c>
      <c r="M1156" s="19"/>
      <c r="N1156" s="19" t="s">
        <v>17447</v>
      </c>
      <c r="O1156" s="19" t="s">
        <v>23140</v>
      </c>
    </row>
    <row r="1157" spans="1:15" ht="12.75">
      <c r="A1157" s="19" t="s">
        <v>25040</v>
      </c>
      <c r="B1157" s="19" t="s">
        <v>23488</v>
      </c>
      <c r="C1157" s="19" t="s">
        <v>23199</v>
      </c>
      <c r="D1157" s="19" t="s">
        <v>17435</v>
      </c>
      <c r="E1157" s="85">
        <v>45331</v>
      </c>
      <c r="F1157" s="19" t="s">
        <v>23929</v>
      </c>
      <c r="G1157" s="19" t="s">
        <v>23930</v>
      </c>
      <c r="H1157" s="19">
        <v>-351</v>
      </c>
      <c r="I1157" s="27" t="s">
        <v>23322</v>
      </c>
      <c r="J1157" s="19" t="s">
        <v>23323</v>
      </c>
      <c r="K1157" s="19" t="s">
        <v>17433</v>
      </c>
      <c r="L1157" s="19" t="s">
        <v>17434</v>
      </c>
      <c r="M1157" s="19" t="s">
        <v>23466</v>
      </c>
      <c r="N1157" s="19"/>
      <c r="O1157" s="19" t="s">
        <v>23140</v>
      </c>
    </row>
    <row r="1158" spans="1:15" ht="12.75">
      <c r="A1158" s="19" t="s">
        <v>25041</v>
      </c>
      <c r="B1158" s="19" t="s">
        <v>23488</v>
      </c>
      <c r="C1158" s="19" t="s">
        <v>23199</v>
      </c>
      <c r="D1158" s="19" t="s">
        <v>17435</v>
      </c>
      <c r="E1158" s="85">
        <v>45331</v>
      </c>
      <c r="F1158" s="19" t="s">
        <v>23932</v>
      </c>
      <c r="G1158" s="19" t="s">
        <v>23933</v>
      </c>
      <c r="H1158" s="19">
        <v>-37</v>
      </c>
      <c r="I1158" s="27" t="s">
        <v>23322</v>
      </c>
      <c r="J1158" s="19" t="s">
        <v>23323</v>
      </c>
      <c r="K1158" s="19" t="s">
        <v>17433</v>
      </c>
      <c r="L1158" s="19" t="s">
        <v>17434</v>
      </c>
      <c r="M1158" s="19" t="s">
        <v>23466</v>
      </c>
      <c r="N1158" s="19"/>
      <c r="O1158" s="19" t="s">
        <v>23140</v>
      </c>
    </row>
    <row r="1159" spans="1:15" ht="12.75">
      <c r="A1159" s="19" t="s">
        <v>25042</v>
      </c>
      <c r="B1159" s="19" t="s">
        <v>23488</v>
      </c>
      <c r="C1159" s="19" t="s">
        <v>23199</v>
      </c>
      <c r="D1159" s="19" t="s">
        <v>17435</v>
      </c>
      <c r="E1159" s="85">
        <v>45331</v>
      </c>
      <c r="F1159" s="19" t="s">
        <v>23871</v>
      </c>
      <c r="G1159" s="19" t="s">
        <v>23872</v>
      </c>
      <c r="H1159" s="19">
        <v>-3</v>
      </c>
      <c r="I1159" s="27" t="s">
        <v>23322</v>
      </c>
      <c r="J1159" s="19" t="s">
        <v>23323</v>
      </c>
      <c r="K1159" s="19" t="s">
        <v>17433</v>
      </c>
      <c r="L1159" s="19" t="s">
        <v>17434</v>
      </c>
      <c r="M1159" s="19" t="s">
        <v>23466</v>
      </c>
      <c r="N1159" s="19"/>
      <c r="O1159" s="19" t="s">
        <v>23140</v>
      </c>
    </row>
    <row r="1160" spans="1:15" ht="12.75">
      <c r="A1160" s="19" t="s">
        <v>25043</v>
      </c>
      <c r="B1160" s="19" t="s">
        <v>23489</v>
      </c>
      <c r="C1160" s="19" t="s">
        <v>23199</v>
      </c>
      <c r="D1160" s="19" t="s">
        <v>17435</v>
      </c>
      <c r="E1160" s="85">
        <v>45331</v>
      </c>
      <c r="F1160" s="19" t="s">
        <v>23929</v>
      </c>
      <c r="G1160" s="19" t="s">
        <v>23930</v>
      </c>
      <c r="H1160" s="19">
        <v>-1255</v>
      </c>
      <c r="I1160" s="27" t="s">
        <v>23322</v>
      </c>
      <c r="J1160" s="19" t="s">
        <v>23323</v>
      </c>
      <c r="K1160" s="19" t="s">
        <v>17433</v>
      </c>
      <c r="L1160" s="19" t="s">
        <v>17434</v>
      </c>
      <c r="M1160" s="19" t="s">
        <v>23482</v>
      </c>
      <c r="N1160" s="19"/>
      <c r="O1160" s="19" t="s">
        <v>23140</v>
      </c>
    </row>
    <row r="1161" spans="1:15" ht="12.75">
      <c r="A1161" s="19" t="s">
        <v>25044</v>
      </c>
      <c r="B1161" s="19" t="s">
        <v>23467</v>
      </c>
      <c r="C1161" s="19" t="s">
        <v>23199</v>
      </c>
      <c r="D1161" s="19" t="s">
        <v>17435</v>
      </c>
      <c r="E1161" s="85">
        <v>45328</v>
      </c>
      <c r="F1161" s="19" t="s">
        <v>23835</v>
      </c>
      <c r="G1161" s="19" t="s">
        <v>23836</v>
      </c>
      <c r="H1161" s="19">
        <v>-7</v>
      </c>
      <c r="I1161" s="27" t="s">
        <v>23223</v>
      </c>
      <c r="J1161" s="19" t="s">
        <v>23224</v>
      </c>
      <c r="K1161" s="19" t="s">
        <v>17433</v>
      </c>
      <c r="L1161" s="19" t="s">
        <v>17434</v>
      </c>
      <c r="M1161" s="19" t="s">
        <v>23468</v>
      </c>
      <c r="N1161" s="19"/>
      <c r="O1161" s="19" t="s">
        <v>23140</v>
      </c>
    </row>
    <row r="1162" spans="1:15" ht="12.75">
      <c r="A1162" s="19" t="s">
        <v>25045</v>
      </c>
      <c r="B1162" s="19" t="s">
        <v>23469</v>
      </c>
      <c r="C1162" s="19" t="s">
        <v>23199</v>
      </c>
      <c r="D1162" s="19" t="s">
        <v>17435</v>
      </c>
      <c r="E1162" s="85">
        <v>45328</v>
      </c>
      <c r="F1162" s="19" t="s">
        <v>23835</v>
      </c>
      <c r="G1162" s="19" t="s">
        <v>23836</v>
      </c>
      <c r="H1162" s="19">
        <v>-1</v>
      </c>
      <c r="I1162" s="27" t="s">
        <v>23216</v>
      </c>
      <c r="J1162" s="19" t="s">
        <v>23217</v>
      </c>
      <c r="K1162" s="19" t="s">
        <v>17433</v>
      </c>
      <c r="L1162" s="19" t="s">
        <v>17434</v>
      </c>
      <c r="M1162" s="19" t="s">
        <v>23470</v>
      </c>
      <c r="N1162" s="19"/>
      <c r="O1162" s="19" t="s">
        <v>23140</v>
      </c>
    </row>
    <row r="1163" spans="1:15" ht="12.75">
      <c r="A1163" s="19" t="s">
        <v>25046</v>
      </c>
      <c r="B1163" s="19" t="s">
        <v>23431</v>
      </c>
      <c r="C1163" s="19" t="s">
        <v>23199</v>
      </c>
      <c r="D1163" s="19" t="s">
        <v>17435</v>
      </c>
      <c r="E1163" s="85">
        <v>45327</v>
      </c>
      <c r="F1163" s="19" t="s">
        <v>23835</v>
      </c>
      <c r="G1163" s="19" t="s">
        <v>23836</v>
      </c>
      <c r="H1163" s="19">
        <v>-9</v>
      </c>
      <c r="I1163" s="27" t="s">
        <v>23216</v>
      </c>
      <c r="J1163" s="19" t="s">
        <v>23217</v>
      </c>
      <c r="K1163" s="19" t="s">
        <v>17433</v>
      </c>
      <c r="L1163" s="19" t="s">
        <v>17434</v>
      </c>
      <c r="M1163" s="19" t="s">
        <v>23432</v>
      </c>
      <c r="N1163" s="19"/>
      <c r="O1163" s="19" t="s">
        <v>23140</v>
      </c>
    </row>
    <row r="1164" spans="1:15" ht="12.75">
      <c r="A1164" s="19" t="s">
        <v>25047</v>
      </c>
      <c r="B1164" s="19" t="s">
        <v>23329</v>
      </c>
      <c r="C1164" s="19"/>
      <c r="D1164" s="19" t="s">
        <v>17440</v>
      </c>
      <c r="E1164" s="85">
        <v>45315</v>
      </c>
      <c r="F1164" s="19" t="s">
        <v>23835</v>
      </c>
      <c r="G1164" s="19" t="s">
        <v>23836</v>
      </c>
      <c r="H1164" s="19">
        <v>-5</v>
      </c>
      <c r="I1164" s="27" t="s">
        <v>23200</v>
      </c>
      <c r="J1164" s="19" t="s">
        <v>23201</v>
      </c>
      <c r="K1164" s="19" t="s">
        <v>17438</v>
      </c>
      <c r="L1164" s="19" t="s">
        <v>17439</v>
      </c>
      <c r="M1164" s="19" t="s">
        <v>23327</v>
      </c>
      <c r="N1164" s="19"/>
      <c r="O1164" s="19" t="s">
        <v>23140</v>
      </c>
    </row>
    <row r="1165" spans="1:15" ht="12.75">
      <c r="A1165" s="19" t="s">
        <v>25048</v>
      </c>
      <c r="B1165" s="19" t="s">
        <v>23329</v>
      </c>
      <c r="C1165" s="19"/>
      <c r="D1165" s="19" t="s">
        <v>17440</v>
      </c>
      <c r="E1165" s="85">
        <v>45315</v>
      </c>
      <c r="F1165" s="19" t="s">
        <v>23835</v>
      </c>
      <c r="G1165" s="19" t="s">
        <v>23836</v>
      </c>
      <c r="H1165" s="19">
        <v>5</v>
      </c>
      <c r="I1165" s="27" t="s">
        <v>23216</v>
      </c>
      <c r="J1165" s="19" t="s">
        <v>23217</v>
      </c>
      <c r="K1165" s="19" t="s">
        <v>17438</v>
      </c>
      <c r="L1165" s="19" t="s">
        <v>17439</v>
      </c>
      <c r="M1165" s="19" t="s">
        <v>23327</v>
      </c>
      <c r="N1165" s="19" t="s">
        <v>17447</v>
      </c>
      <c r="O1165" s="19" t="s">
        <v>23140</v>
      </c>
    </row>
    <row r="1166" spans="1:15" ht="12.75">
      <c r="A1166" s="19" t="s">
        <v>25049</v>
      </c>
      <c r="B1166" s="19" t="s">
        <v>23490</v>
      </c>
      <c r="C1166" s="19" t="s">
        <v>23199</v>
      </c>
      <c r="D1166" s="19" t="s">
        <v>17435</v>
      </c>
      <c r="E1166" s="85">
        <v>45331</v>
      </c>
      <c r="F1166" s="19" t="s">
        <v>24371</v>
      </c>
      <c r="G1166" s="19" t="s">
        <v>24372</v>
      </c>
      <c r="H1166" s="19">
        <v>-20</v>
      </c>
      <c r="I1166" s="27" t="s">
        <v>23223</v>
      </c>
      <c r="J1166" s="19" t="s">
        <v>23224</v>
      </c>
      <c r="K1166" s="19" t="s">
        <v>17433</v>
      </c>
      <c r="L1166" s="19" t="s">
        <v>17434</v>
      </c>
      <c r="M1166" s="19" t="s">
        <v>23491</v>
      </c>
      <c r="N1166" s="19"/>
      <c r="O1166" s="19" t="s">
        <v>23140</v>
      </c>
    </row>
    <row r="1167" spans="1:15" ht="12.75">
      <c r="A1167" s="19" t="s">
        <v>25050</v>
      </c>
      <c r="B1167" s="19" t="s">
        <v>23490</v>
      </c>
      <c r="C1167" s="19" t="s">
        <v>23199</v>
      </c>
      <c r="D1167" s="19" t="s">
        <v>17435</v>
      </c>
      <c r="E1167" s="85">
        <v>45331</v>
      </c>
      <c r="F1167" s="19" t="s">
        <v>23835</v>
      </c>
      <c r="G1167" s="19" t="s">
        <v>23836</v>
      </c>
      <c r="H1167" s="19">
        <v>-3</v>
      </c>
      <c r="I1167" s="27" t="s">
        <v>23223</v>
      </c>
      <c r="J1167" s="19" t="s">
        <v>23224</v>
      </c>
      <c r="K1167" s="19" t="s">
        <v>17433</v>
      </c>
      <c r="L1167" s="19" t="s">
        <v>17434</v>
      </c>
      <c r="M1167" s="19" t="s">
        <v>23491</v>
      </c>
      <c r="N1167" s="19"/>
      <c r="O1167" s="19" t="s">
        <v>23140</v>
      </c>
    </row>
    <row r="1168" spans="1:15" ht="12.75">
      <c r="A1168" s="19" t="s">
        <v>25051</v>
      </c>
      <c r="B1168" s="19" t="s">
        <v>23490</v>
      </c>
      <c r="C1168" s="19" t="s">
        <v>23199</v>
      </c>
      <c r="D1168" s="19" t="s">
        <v>17435</v>
      </c>
      <c r="E1168" s="85">
        <v>45331</v>
      </c>
      <c r="F1168" s="19" t="s">
        <v>23838</v>
      </c>
      <c r="G1168" s="19" t="s">
        <v>23839</v>
      </c>
      <c r="H1168" s="19">
        <v>-2</v>
      </c>
      <c r="I1168" s="27" t="s">
        <v>23223</v>
      </c>
      <c r="J1168" s="19" t="s">
        <v>23224</v>
      </c>
      <c r="K1168" s="19" t="s">
        <v>17433</v>
      </c>
      <c r="L1168" s="19" t="s">
        <v>17434</v>
      </c>
      <c r="M1168" s="19" t="s">
        <v>23491</v>
      </c>
      <c r="N1168" s="19"/>
      <c r="O1168" s="19" t="s">
        <v>23140</v>
      </c>
    </row>
    <row r="1169" spans="1:15" ht="12.75">
      <c r="A1169" s="19" t="s">
        <v>25052</v>
      </c>
      <c r="B1169" s="19" t="s">
        <v>23490</v>
      </c>
      <c r="C1169" s="19" t="s">
        <v>23199</v>
      </c>
      <c r="D1169" s="19" t="s">
        <v>17435</v>
      </c>
      <c r="E1169" s="85">
        <v>45331</v>
      </c>
      <c r="F1169" s="19" t="s">
        <v>23841</v>
      </c>
      <c r="G1169" s="19" t="s">
        <v>23842</v>
      </c>
      <c r="H1169" s="19">
        <v>-1</v>
      </c>
      <c r="I1169" s="27" t="s">
        <v>23223</v>
      </c>
      <c r="J1169" s="19" t="s">
        <v>23224</v>
      </c>
      <c r="K1169" s="19" t="s">
        <v>17433</v>
      </c>
      <c r="L1169" s="19" t="s">
        <v>17434</v>
      </c>
      <c r="M1169" s="19" t="s">
        <v>23491</v>
      </c>
      <c r="N1169" s="19"/>
      <c r="O1169" s="19" t="s">
        <v>23140</v>
      </c>
    </row>
    <row r="1170" spans="1:15" ht="12.75">
      <c r="A1170" s="19"/>
      <c r="B1170" s="19"/>
      <c r="C1170" s="19"/>
      <c r="D1170" s="19"/>
      <c r="E1170" s="85"/>
      <c r="F1170" s="19"/>
      <c r="G1170" s="19"/>
      <c r="H1170" s="19"/>
      <c r="I1170" s="19"/>
      <c r="J1170" s="19"/>
      <c r="K1170" s="19"/>
      <c r="L1170" s="19"/>
      <c r="M1170" s="19"/>
      <c r="N1170" s="19"/>
    </row>
    <row r="1171" spans="1:15" ht="12.75">
      <c r="A1171" s="19"/>
      <c r="B1171" s="19"/>
      <c r="C1171" s="19"/>
      <c r="D1171" s="19"/>
      <c r="E1171" s="85"/>
      <c r="F1171" s="19"/>
      <c r="G1171" s="19"/>
      <c r="H1171" s="19"/>
      <c r="I1171" s="19"/>
      <c r="J1171" s="19"/>
      <c r="K1171" s="19"/>
      <c r="L1171" s="19"/>
      <c r="M1171" s="19"/>
      <c r="N1171" s="19"/>
    </row>
    <row r="1172" spans="1:15" ht="12.75">
      <c r="A1172" s="19" t="s">
        <v>25053</v>
      </c>
      <c r="B1172" s="19" t="s">
        <v>23490</v>
      </c>
      <c r="C1172" s="19" t="s">
        <v>23199</v>
      </c>
      <c r="D1172" s="19" t="s">
        <v>17435</v>
      </c>
      <c r="E1172" s="85">
        <v>45331</v>
      </c>
      <c r="F1172" s="19" t="s">
        <v>23955</v>
      </c>
      <c r="G1172" s="19" t="s">
        <v>23966</v>
      </c>
      <c r="H1172" s="19">
        <v>-7</v>
      </c>
      <c r="I1172" s="27" t="s">
        <v>23223</v>
      </c>
      <c r="J1172" s="19" t="s">
        <v>23224</v>
      </c>
      <c r="K1172" s="19" t="s">
        <v>17433</v>
      </c>
      <c r="L1172" s="19" t="s">
        <v>17434</v>
      </c>
      <c r="M1172" s="19" t="s">
        <v>23491</v>
      </c>
      <c r="N1172" s="19"/>
      <c r="O1172" s="19" t="s">
        <v>23140</v>
      </c>
    </row>
    <row r="1173" spans="1:15" ht="12.75">
      <c r="A1173" s="19" t="s">
        <v>25054</v>
      </c>
      <c r="B1173" s="19" t="s">
        <v>23490</v>
      </c>
      <c r="C1173" s="19" t="s">
        <v>23199</v>
      </c>
      <c r="D1173" s="19" t="s">
        <v>17435</v>
      </c>
      <c r="E1173" s="85">
        <v>45331</v>
      </c>
      <c r="F1173" s="19" t="s">
        <v>23961</v>
      </c>
      <c r="G1173" s="19" t="s">
        <v>24083</v>
      </c>
      <c r="H1173" s="19">
        <v>-3</v>
      </c>
      <c r="I1173" s="27" t="s">
        <v>23223</v>
      </c>
      <c r="J1173" s="19" t="s">
        <v>23224</v>
      </c>
      <c r="K1173" s="19" t="s">
        <v>17433</v>
      </c>
      <c r="L1173" s="19" t="s">
        <v>17434</v>
      </c>
      <c r="M1173" s="19" t="s">
        <v>23491</v>
      </c>
      <c r="N1173" s="19"/>
      <c r="O1173" s="19" t="s">
        <v>23140</v>
      </c>
    </row>
    <row r="1174" spans="1:15" ht="12.75">
      <c r="A1174" s="19" t="s">
        <v>25055</v>
      </c>
      <c r="B1174" s="19" t="s">
        <v>23490</v>
      </c>
      <c r="C1174" s="19" t="s">
        <v>23199</v>
      </c>
      <c r="D1174" s="19" t="s">
        <v>17435</v>
      </c>
      <c r="E1174" s="85">
        <v>45331</v>
      </c>
      <c r="F1174" s="19" t="s">
        <v>23865</v>
      </c>
      <c r="G1174" s="19" t="s">
        <v>23866</v>
      </c>
      <c r="H1174" s="19">
        <v>-28</v>
      </c>
      <c r="I1174" s="27" t="s">
        <v>23223</v>
      </c>
      <c r="J1174" s="19" t="s">
        <v>23224</v>
      </c>
      <c r="K1174" s="19" t="s">
        <v>17433</v>
      </c>
      <c r="L1174" s="19" t="s">
        <v>17434</v>
      </c>
      <c r="M1174" s="19" t="s">
        <v>23491</v>
      </c>
      <c r="N1174" s="19"/>
      <c r="O1174" s="19" t="s">
        <v>23140</v>
      </c>
    </row>
    <row r="1175" spans="1:15" ht="12.75">
      <c r="A1175" s="19" t="s">
        <v>25056</v>
      </c>
      <c r="B1175" s="19" t="s">
        <v>23490</v>
      </c>
      <c r="C1175" s="19" t="s">
        <v>23199</v>
      </c>
      <c r="D1175" s="19" t="s">
        <v>17435</v>
      </c>
      <c r="E1175" s="85">
        <v>45331</v>
      </c>
      <c r="F1175" s="19" t="s">
        <v>23932</v>
      </c>
      <c r="G1175" s="19" t="s">
        <v>23933</v>
      </c>
      <c r="H1175" s="19">
        <v>-105</v>
      </c>
      <c r="I1175" s="27" t="s">
        <v>23223</v>
      </c>
      <c r="J1175" s="19" t="s">
        <v>23224</v>
      </c>
      <c r="K1175" s="19" t="s">
        <v>17433</v>
      </c>
      <c r="L1175" s="19" t="s">
        <v>17434</v>
      </c>
      <c r="M1175" s="19" t="s">
        <v>23491</v>
      </c>
      <c r="N1175" s="19"/>
      <c r="O1175" s="19" t="s">
        <v>23140</v>
      </c>
    </row>
    <row r="1176" spans="1:15" ht="12.75">
      <c r="A1176" s="19" t="s">
        <v>25057</v>
      </c>
      <c r="B1176" s="19" t="s">
        <v>23492</v>
      </c>
      <c r="C1176" s="19" t="s">
        <v>23199</v>
      </c>
      <c r="D1176" s="19" t="s">
        <v>17435</v>
      </c>
      <c r="E1176" s="85">
        <v>45331</v>
      </c>
      <c r="F1176" s="19" t="s">
        <v>23886</v>
      </c>
      <c r="G1176" s="19" t="s">
        <v>23887</v>
      </c>
      <c r="H1176" s="19">
        <v>-4</v>
      </c>
      <c r="I1176" s="27" t="s">
        <v>23227</v>
      </c>
      <c r="J1176" s="19" t="s">
        <v>23228</v>
      </c>
      <c r="K1176" s="19" t="s">
        <v>17433</v>
      </c>
      <c r="L1176" s="19" t="s">
        <v>17434</v>
      </c>
      <c r="M1176" s="19" t="s">
        <v>23493</v>
      </c>
      <c r="N1176" s="19"/>
      <c r="O1176" s="19" t="s">
        <v>23140</v>
      </c>
    </row>
    <row r="1177" spans="1:15" ht="12.75">
      <c r="A1177" s="19" t="s">
        <v>25058</v>
      </c>
      <c r="B1177" s="19" t="s">
        <v>23492</v>
      </c>
      <c r="C1177" s="19" t="s">
        <v>23199</v>
      </c>
      <c r="D1177" s="19" t="s">
        <v>17435</v>
      </c>
      <c r="E1177" s="85">
        <v>45331</v>
      </c>
      <c r="F1177" s="19" t="s">
        <v>23859</v>
      </c>
      <c r="G1177" s="19" t="s">
        <v>23860</v>
      </c>
      <c r="H1177" s="19">
        <v>-4</v>
      </c>
      <c r="I1177" s="27" t="s">
        <v>23227</v>
      </c>
      <c r="J1177" s="19" t="s">
        <v>23228</v>
      </c>
      <c r="K1177" s="19" t="s">
        <v>17433</v>
      </c>
      <c r="L1177" s="19" t="s">
        <v>17434</v>
      </c>
      <c r="M1177" s="19" t="s">
        <v>23493</v>
      </c>
      <c r="N1177" s="19"/>
      <c r="O1177" s="19" t="s">
        <v>23140</v>
      </c>
    </row>
    <row r="1178" spans="1:15" ht="12.75">
      <c r="A1178" s="19" t="s">
        <v>25059</v>
      </c>
      <c r="B1178" s="19" t="s">
        <v>23492</v>
      </c>
      <c r="C1178" s="19" t="s">
        <v>23199</v>
      </c>
      <c r="D1178" s="19" t="s">
        <v>17435</v>
      </c>
      <c r="E1178" s="85">
        <v>45331</v>
      </c>
      <c r="F1178" s="19" t="s">
        <v>23932</v>
      </c>
      <c r="G1178" s="19" t="s">
        <v>23933</v>
      </c>
      <c r="H1178" s="19">
        <v>-105</v>
      </c>
      <c r="I1178" s="27" t="s">
        <v>23227</v>
      </c>
      <c r="J1178" s="19" t="s">
        <v>23228</v>
      </c>
      <c r="K1178" s="19" t="s">
        <v>17433</v>
      </c>
      <c r="L1178" s="19" t="s">
        <v>17434</v>
      </c>
      <c r="M1178" s="19" t="s">
        <v>23493</v>
      </c>
      <c r="N1178" s="19"/>
      <c r="O1178" s="19" t="s">
        <v>23140</v>
      </c>
    </row>
    <row r="1179" spans="1:15" ht="12.75">
      <c r="A1179" s="19" t="s">
        <v>25060</v>
      </c>
      <c r="B1179" s="19" t="s">
        <v>23492</v>
      </c>
      <c r="C1179" s="19" t="s">
        <v>23199</v>
      </c>
      <c r="D1179" s="19" t="s">
        <v>17435</v>
      </c>
      <c r="E1179" s="85">
        <v>45331</v>
      </c>
      <c r="F1179" s="19" t="s">
        <v>23926</v>
      </c>
      <c r="G1179" s="19" t="s">
        <v>23927</v>
      </c>
      <c r="H1179" s="19">
        <v>-6</v>
      </c>
      <c r="I1179" s="27" t="s">
        <v>23227</v>
      </c>
      <c r="J1179" s="19" t="s">
        <v>23228</v>
      </c>
      <c r="K1179" s="19" t="s">
        <v>17433</v>
      </c>
      <c r="L1179" s="19" t="s">
        <v>17434</v>
      </c>
      <c r="M1179" s="19" t="s">
        <v>23493</v>
      </c>
      <c r="N1179" s="19"/>
      <c r="O1179" s="19" t="s">
        <v>23140</v>
      </c>
    </row>
    <row r="1180" spans="1:15" ht="12.75">
      <c r="A1180" s="19" t="s">
        <v>25061</v>
      </c>
      <c r="B1180" s="19" t="s">
        <v>23492</v>
      </c>
      <c r="C1180" s="19" t="s">
        <v>23199</v>
      </c>
      <c r="D1180" s="19" t="s">
        <v>17435</v>
      </c>
      <c r="E1180" s="85">
        <v>45331</v>
      </c>
      <c r="F1180" s="19" t="s">
        <v>23877</v>
      </c>
      <c r="G1180" s="19" t="s">
        <v>23878</v>
      </c>
      <c r="H1180" s="19">
        <v>-10</v>
      </c>
      <c r="I1180" s="27" t="s">
        <v>23227</v>
      </c>
      <c r="J1180" s="19" t="s">
        <v>23228</v>
      </c>
      <c r="K1180" s="19" t="s">
        <v>17433</v>
      </c>
      <c r="L1180" s="19" t="s">
        <v>17434</v>
      </c>
      <c r="M1180" s="19" t="s">
        <v>23493</v>
      </c>
      <c r="N1180" s="19"/>
      <c r="O1180" s="19" t="s">
        <v>23140</v>
      </c>
    </row>
    <row r="1181" spans="1:15" ht="12.75">
      <c r="A1181" s="19" t="s">
        <v>25062</v>
      </c>
      <c r="B1181" s="19" t="s">
        <v>23494</v>
      </c>
      <c r="C1181" s="19" t="s">
        <v>23199</v>
      </c>
      <c r="D1181" s="19" t="s">
        <v>17435</v>
      </c>
      <c r="E1181" s="85">
        <v>45336</v>
      </c>
      <c r="F1181" s="19" t="s">
        <v>23835</v>
      </c>
      <c r="G1181" s="19" t="s">
        <v>23836</v>
      </c>
      <c r="H1181" s="19">
        <v>-4</v>
      </c>
      <c r="I1181" s="27" t="s">
        <v>23227</v>
      </c>
      <c r="J1181" s="19" t="s">
        <v>23228</v>
      </c>
      <c r="K1181" s="19" t="s">
        <v>17433</v>
      </c>
      <c r="L1181" s="19" t="s">
        <v>17434</v>
      </c>
      <c r="M1181" s="19" t="s">
        <v>23495</v>
      </c>
      <c r="N1181" s="19"/>
      <c r="O1181" s="19" t="s">
        <v>23140</v>
      </c>
    </row>
    <row r="1182" spans="1:15" ht="12.75">
      <c r="A1182" s="19" t="s">
        <v>25063</v>
      </c>
      <c r="B1182" s="19" t="s">
        <v>23494</v>
      </c>
      <c r="C1182" s="19" t="s">
        <v>23199</v>
      </c>
      <c r="D1182" s="19" t="s">
        <v>17435</v>
      </c>
      <c r="E1182" s="85">
        <v>45336</v>
      </c>
      <c r="F1182" s="19" t="s">
        <v>23886</v>
      </c>
      <c r="G1182" s="19" t="s">
        <v>23887</v>
      </c>
      <c r="H1182" s="19">
        <v>-4</v>
      </c>
      <c r="I1182" s="27" t="s">
        <v>23227</v>
      </c>
      <c r="J1182" s="19" t="s">
        <v>23228</v>
      </c>
      <c r="K1182" s="19" t="s">
        <v>17433</v>
      </c>
      <c r="L1182" s="19" t="s">
        <v>17434</v>
      </c>
      <c r="M1182" s="19" t="s">
        <v>23495</v>
      </c>
      <c r="N1182" s="19"/>
      <c r="O1182" s="19" t="s">
        <v>23140</v>
      </c>
    </row>
    <row r="1183" spans="1:15" ht="12.75">
      <c r="A1183" s="19" t="s">
        <v>25064</v>
      </c>
      <c r="B1183" s="19" t="s">
        <v>23494</v>
      </c>
      <c r="C1183" s="19" t="s">
        <v>23199</v>
      </c>
      <c r="D1183" s="19" t="s">
        <v>17435</v>
      </c>
      <c r="E1183" s="85">
        <v>45336</v>
      </c>
      <c r="F1183" s="19" t="s">
        <v>23859</v>
      </c>
      <c r="G1183" s="19" t="s">
        <v>23860</v>
      </c>
      <c r="H1183" s="19">
        <v>-4</v>
      </c>
      <c r="I1183" s="27" t="s">
        <v>23227</v>
      </c>
      <c r="J1183" s="19" t="s">
        <v>23228</v>
      </c>
      <c r="K1183" s="19" t="s">
        <v>17433</v>
      </c>
      <c r="L1183" s="19" t="s">
        <v>17434</v>
      </c>
      <c r="M1183" s="19" t="s">
        <v>23495</v>
      </c>
      <c r="N1183" s="19"/>
      <c r="O1183" s="19" t="s">
        <v>23140</v>
      </c>
    </row>
    <row r="1184" spans="1:15" ht="12.75">
      <c r="A1184" s="19" t="s">
        <v>25065</v>
      </c>
      <c r="B1184" s="19" t="s">
        <v>23494</v>
      </c>
      <c r="C1184" s="19" t="s">
        <v>23199</v>
      </c>
      <c r="D1184" s="19" t="s">
        <v>17435</v>
      </c>
      <c r="E1184" s="85">
        <v>45336</v>
      </c>
      <c r="F1184" s="19" t="s">
        <v>23958</v>
      </c>
      <c r="G1184" s="19" t="s">
        <v>23959</v>
      </c>
      <c r="H1184" s="19">
        <v>-20</v>
      </c>
      <c r="I1184" s="27" t="s">
        <v>23227</v>
      </c>
      <c r="J1184" s="19" t="s">
        <v>23228</v>
      </c>
      <c r="K1184" s="19" t="s">
        <v>17433</v>
      </c>
      <c r="L1184" s="19" t="s">
        <v>17434</v>
      </c>
      <c r="M1184" s="19" t="s">
        <v>23495</v>
      </c>
      <c r="N1184" s="19"/>
      <c r="O1184" s="19" t="s">
        <v>23140</v>
      </c>
    </row>
    <row r="1185" spans="1:15" ht="12.75">
      <c r="A1185" s="19" t="s">
        <v>25066</v>
      </c>
      <c r="B1185" s="19" t="s">
        <v>23494</v>
      </c>
      <c r="C1185" s="19" t="s">
        <v>23199</v>
      </c>
      <c r="D1185" s="19" t="s">
        <v>17435</v>
      </c>
      <c r="E1185" s="85">
        <v>45336</v>
      </c>
      <c r="F1185" s="19" t="s">
        <v>23868</v>
      </c>
      <c r="G1185" s="19" t="s">
        <v>23869</v>
      </c>
      <c r="H1185" s="19">
        <v>-40</v>
      </c>
      <c r="I1185" s="27" t="s">
        <v>23227</v>
      </c>
      <c r="J1185" s="19" t="s">
        <v>23228</v>
      </c>
      <c r="K1185" s="19" t="s">
        <v>17433</v>
      </c>
      <c r="L1185" s="19" t="s">
        <v>17434</v>
      </c>
      <c r="M1185" s="19" t="s">
        <v>23495</v>
      </c>
      <c r="N1185" s="19"/>
      <c r="O1185" s="19" t="s">
        <v>23140</v>
      </c>
    </row>
    <row r="1186" spans="1:15" ht="12.75">
      <c r="A1186" s="19" t="s">
        <v>25067</v>
      </c>
      <c r="B1186" s="19" t="s">
        <v>23494</v>
      </c>
      <c r="C1186" s="19" t="s">
        <v>23199</v>
      </c>
      <c r="D1186" s="19" t="s">
        <v>17435</v>
      </c>
      <c r="E1186" s="85">
        <v>45336</v>
      </c>
      <c r="F1186" s="19" t="s">
        <v>23932</v>
      </c>
      <c r="G1186" s="19" t="s">
        <v>23933</v>
      </c>
      <c r="H1186" s="19">
        <v>-80</v>
      </c>
      <c r="I1186" s="27" t="s">
        <v>23227</v>
      </c>
      <c r="J1186" s="19" t="s">
        <v>23228</v>
      </c>
      <c r="K1186" s="19" t="s">
        <v>17433</v>
      </c>
      <c r="L1186" s="19" t="s">
        <v>17434</v>
      </c>
      <c r="M1186" s="19" t="s">
        <v>23495</v>
      </c>
      <c r="N1186" s="19"/>
      <c r="O1186" s="19" t="s">
        <v>23140</v>
      </c>
    </row>
    <row r="1187" spans="1:15" ht="12.75">
      <c r="A1187" s="19" t="s">
        <v>25068</v>
      </c>
      <c r="B1187" s="19" t="s">
        <v>23494</v>
      </c>
      <c r="C1187" s="19" t="s">
        <v>23199</v>
      </c>
      <c r="D1187" s="19" t="s">
        <v>17435</v>
      </c>
      <c r="E1187" s="85">
        <v>45336</v>
      </c>
      <c r="F1187" s="19" t="s">
        <v>23926</v>
      </c>
      <c r="G1187" s="19" t="s">
        <v>23927</v>
      </c>
      <c r="H1187" s="19">
        <v>-4</v>
      </c>
      <c r="I1187" s="27" t="s">
        <v>23227</v>
      </c>
      <c r="J1187" s="19" t="s">
        <v>23228</v>
      </c>
      <c r="K1187" s="19" t="s">
        <v>17433</v>
      </c>
      <c r="L1187" s="19" t="s">
        <v>17434</v>
      </c>
      <c r="M1187" s="19" t="s">
        <v>23495</v>
      </c>
      <c r="N1187" s="19"/>
      <c r="O1187" s="19" t="s">
        <v>23140</v>
      </c>
    </row>
    <row r="1188" spans="1:15" ht="12.75">
      <c r="A1188" s="19" t="s">
        <v>25069</v>
      </c>
      <c r="B1188" s="19" t="s">
        <v>23494</v>
      </c>
      <c r="C1188" s="19" t="s">
        <v>23199</v>
      </c>
      <c r="D1188" s="19" t="s">
        <v>17435</v>
      </c>
      <c r="E1188" s="85">
        <v>45336</v>
      </c>
      <c r="F1188" s="19" t="s">
        <v>23877</v>
      </c>
      <c r="G1188" s="19" t="s">
        <v>23878</v>
      </c>
      <c r="H1188" s="19">
        <v>-20</v>
      </c>
      <c r="I1188" s="27" t="s">
        <v>23227</v>
      </c>
      <c r="J1188" s="19" t="s">
        <v>23228</v>
      </c>
      <c r="K1188" s="19" t="s">
        <v>17433</v>
      </c>
      <c r="L1188" s="19" t="s">
        <v>17434</v>
      </c>
      <c r="M1188" s="19" t="s">
        <v>23495</v>
      </c>
      <c r="N1188" s="19"/>
      <c r="O1188" s="19" t="s">
        <v>23140</v>
      </c>
    </row>
    <row r="1189" spans="1:15" ht="12.75">
      <c r="A1189" s="19" t="s">
        <v>25070</v>
      </c>
      <c r="B1189" s="19" t="s">
        <v>23496</v>
      </c>
      <c r="C1189" s="19" t="s">
        <v>23199</v>
      </c>
      <c r="D1189" s="19" t="s">
        <v>17435</v>
      </c>
      <c r="E1189" s="85">
        <v>45336</v>
      </c>
      <c r="F1189" s="19" t="s">
        <v>23835</v>
      </c>
      <c r="G1189" s="19" t="s">
        <v>23836</v>
      </c>
      <c r="H1189" s="19">
        <v>-19</v>
      </c>
      <c r="I1189" s="27" t="s">
        <v>23220</v>
      </c>
      <c r="J1189" s="19" t="s">
        <v>23221</v>
      </c>
      <c r="K1189" s="19" t="s">
        <v>17433</v>
      </c>
      <c r="L1189" s="19" t="s">
        <v>17434</v>
      </c>
      <c r="M1189" s="19" t="s">
        <v>23497</v>
      </c>
      <c r="N1189" s="19"/>
      <c r="O1189" s="19" t="s">
        <v>23140</v>
      </c>
    </row>
    <row r="1190" spans="1:15" ht="12.75">
      <c r="A1190" s="19" t="s">
        <v>25071</v>
      </c>
      <c r="B1190" s="19" t="s">
        <v>23496</v>
      </c>
      <c r="C1190" s="19" t="s">
        <v>23199</v>
      </c>
      <c r="D1190" s="19" t="s">
        <v>17435</v>
      </c>
      <c r="E1190" s="85">
        <v>45336</v>
      </c>
      <c r="F1190" s="19" t="s">
        <v>24371</v>
      </c>
      <c r="G1190" s="19" t="s">
        <v>24372</v>
      </c>
      <c r="H1190" s="19">
        <v>-2</v>
      </c>
      <c r="I1190" s="27" t="s">
        <v>23220</v>
      </c>
      <c r="J1190" s="19" t="s">
        <v>23221</v>
      </c>
      <c r="K1190" s="19" t="s">
        <v>17433</v>
      </c>
      <c r="L1190" s="19" t="s">
        <v>17434</v>
      </c>
      <c r="M1190" s="19" t="s">
        <v>23497</v>
      </c>
      <c r="N1190" s="19"/>
      <c r="O1190" s="19" t="s">
        <v>23140</v>
      </c>
    </row>
    <row r="1191" spans="1:15" ht="12.75">
      <c r="A1191" s="19" t="s">
        <v>25072</v>
      </c>
      <c r="B1191" s="19" t="s">
        <v>23496</v>
      </c>
      <c r="C1191" s="19" t="s">
        <v>23199</v>
      </c>
      <c r="D1191" s="19" t="s">
        <v>17435</v>
      </c>
      <c r="E1191" s="85">
        <v>45336</v>
      </c>
      <c r="F1191" s="19" t="s">
        <v>23955</v>
      </c>
      <c r="G1191" s="19" t="s">
        <v>23966</v>
      </c>
      <c r="H1191" s="19">
        <v>-4</v>
      </c>
      <c r="I1191" s="27" t="s">
        <v>23220</v>
      </c>
      <c r="J1191" s="19" t="s">
        <v>23221</v>
      </c>
      <c r="K1191" s="19" t="s">
        <v>17433</v>
      </c>
      <c r="L1191" s="19" t="s">
        <v>17434</v>
      </c>
      <c r="M1191" s="19" t="s">
        <v>23497</v>
      </c>
      <c r="N1191" s="19"/>
      <c r="O1191" s="19" t="s">
        <v>23140</v>
      </c>
    </row>
    <row r="1192" spans="1:15" ht="12.75">
      <c r="A1192" s="19" t="s">
        <v>25073</v>
      </c>
      <c r="B1192" s="19" t="s">
        <v>23496</v>
      </c>
      <c r="C1192" s="19" t="s">
        <v>23199</v>
      </c>
      <c r="D1192" s="19" t="s">
        <v>17435</v>
      </c>
      <c r="E1192" s="85">
        <v>45336</v>
      </c>
      <c r="F1192" s="19" t="s">
        <v>23961</v>
      </c>
      <c r="G1192" s="19" t="s">
        <v>24083</v>
      </c>
      <c r="H1192" s="19">
        <v>-7</v>
      </c>
      <c r="I1192" s="27" t="s">
        <v>23220</v>
      </c>
      <c r="J1192" s="19" t="s">
        <v>23221</v>
      </c>
      <c r="K1192" s="19" t="s">
        <v>17433</v>
      </c>
      <c r="L1192" s="19" t="s">
        <v>17434</v>
      </c>
      <c r="M1192" s="19" t="s">
        <v>23497</v>
      </c>
      <c r="N1192" s="19"/>
      <c r="O1192" s="19" t="s">
        <v>23140</v>
      </c>
    </row>
    <row r="1193" spans="1:15" ht="12.75">
      <c r="A1193" s="19" t="s">
        <v>25074</v>
      </c>
      <c r="B1193" s="19" t="s">
        <v>23496</v>
      </c>
      <c r="C1193" s="19" t="s">
        <v>23199</v>
      </c>
      <c r="D1193" s="19" t="s">
        <v>17435</v>
      </c>
      <c r="E1193" s="85">
        <v>45336</v>
      </c>
      <c r="F1193" s="19" t="s">
        <v>23865</v>
      </c>
      <c r="G1193" s="19" t="s">
        <v>23866</v>
      </c>
      <c r="H1193" s="19">
        <v>-11</v>
      </c>
      <c r="I1193" s="27" t="s">
        <v>23220</v>
      </c>
      <c r="J1193" s="19" t="s">
        <v>23221</v>
      </c>
      <c r="K1193" s="19" t="s">
        <v>17433</v>
      </c>
      <c r="L1193" s="19" t="s">
        <v>17434</v>
      </c>
      <c r="M1193" s="19" t="s">
        <v>23497</v>
      </c>
      <c r="N1193" s="19"/>
      <c r="O1193" s="19" t="s">
        <v>23140</v>
      </c>
    </row>
    <row r="1194" spans="1:15" ht="12.75">
      <c r="A1194" s="19"/>
      <c r="B1194" s="19"/>
      <c r="C1194" s="19"/>
      <c r="D1194" s="19"/>
      <c r="E1194" s="85"/>
      <c r="F1194" s="19"/>
      <c r="G1194" s="19"/>
      <c r="H1194" s="19"/>
      <c r="I1194" s="19"/>
      <c r="J1194" s="19"/>
      <c r="K1194" s="19"/>
      <c r="L1194" s="19"/>
      <c r="M1194" s="19"/>
      <c r="N1194" s="19"/>
    </row>
    <row r="1195" spans="1:15" ht="12.75">
      <c r="A1195" s="19"/>
      <c r="B1195" s="19"/>
      <c r="C1195" s="19"/>
      <c r="D1195" s="19"/>
      <c r="E1195" s="85"/>
      <c r="F1195" s="19"/>
      <c r="G1195" s="19"/>
      <c r="H1195" s="19"/>
      <c r="I1195" s="19"/>
      <c r="J1195" s="19"/>
      <c r="K1195" s="19"/>
      <c r="L1195" s="19"/>
      <c r="M1195" s="19"/>
      <c r="N1195" s="19"/>
    </row>
    <row r="1196" spans="1:15" ht="12.75">
      <c r="A1196" s="19"/>
      <c r="B1196" s="19"/>
      <c r="C1196" s="19"/>
      <c r="D1196" s="19"/>
      <c r="E1196" s="85"/>
      <c r="F1196" s="19"/>
      <c r="G1196" s="19"/>
      <c r="H1196" s="19"/>
      <c r="I1196" s="19"/>
      <c r="J1196" s="19"/>
      <c r="K1196" s="19"/>
      <c r="L1196" s="19"/>
      <c r="M1196" s="19"/>
      <c r="N1196" s="19"/>
    </row>
    <row r="1197" spans="1:15" ht="12.75">
      <c r="A1197" s="19"/>
      <c r="B1197" s="19"/>
      <c r="C1197" s="19"/>
      <c r="D1197" s="19"/>
      <c r="E1197" s="85"/>
      <c r="F1197" s="19"/>
      <c r="G1197" s="19"/>
      <c r="H1197" s="19"/>
      <c r="I1197" s="19"/>
      <c r="J1197" s="19"/>
      <c r="K1197" s="19"/>
      <c r="L1197" s="19"/>
      <c r="M1197" s="19"/>
      <c r="N1197" s="19"/>
    </row>
    <row r="1198" spans="1:15" ht="12.75">
      <c r="A1198" s="19"/>
      <c r="B1198" s="19"/>
      <c r="C1198" s="19"/>
      <c r="D1198" s="19"/>
      <c r="E1198" s="85"/>
      <c r="F1198" s="19"/>
      <c r="G1198" s="19"/>
      <c r="H1198" s="19"/>
      <c r="I1198" s="19"/>
      <c r="J1198" s="19"/>
      <c r="K1198" s="19"/>
      <c r="L1198" s="19"/>
      <c r="M1198" s="19"/>
      <c r="N1198" s="19"/>
    </row>
    <row r="1199" spans="1:15" ht="12.75">
      <c r="A1199" s="19"/>
      <c r="B1199" s="19"/>
      <c r="C1199" s="19"/>
      <c r="D1199" s="19"/>
      <c r="E1199" s="85"/>
      <c r="F1199" s="19"/>
      <c r="G1199" s="19"/>
      <c r="H1199" s="19"/>
      <c r="I1199" s="19"/>
      <c r="J1199" s="19"/>
      <c r="K1199" s="19"/>
      <c r="L1199" s="19"/>
      <c r="M1199" s="19"/>
      <c r="N1199" s="19"/>
    </row>
    <row r="1200" spans="1:15" ht="12.75">
      <c r="A1200" s="19"/>
      <c r="B1200" s="19"/>
      <c r="C1200" s="19"/>
      <c r="D1200" s="19"/>
      <c r="E1200" s="85"/>
      <c r="F1200" s="19"/>
      <c r="G1200" s="19"/>
      <c r="H1200" s="19"/>
      <c r="I1200" s="19"/>
      <c r="J1200" s="19"/>
      <c r="K1200" s="19"/>
      <c r="L1200" s="19"/>
      <c r="M1200" s="19"/>
      <c r="N1200" s="19"/>
    </row>
    <row r="1201" spans="1:15" ht="12.75">
      <c r="A1201" s="19"/>
      <c r="B1201" s="19"/>
      <c r="C1201" s="19"/>
      <c r="D1201" s="19"/>
      <c r="E1201" s="85"/>
      <c r="F1201" s="19"/>
      <c r="G1201" s="19"/>
      <c r="H1201" s="19"/>
      <c r="I1201" s="19"/>
      <c r="J1201" s="19"/>
      <c r="K1201" s="19"/>
      <c r="L1201" s="19"/>
      <c r="M1201" s="19"/>
      <c r="N1201" s="19"/>
    </row>
    <row r="1202" spans="1:15" ht="12.75">
      <c r="A1202" s="19"/>
      <c r="B1202" s="19"/>
      <c r="C1202" s="19"/>
      <c r="D1202" s="19"/>
      <c r="E1202" s="85"/>
      <c r="F1202" s="19"/>
      <c r="G1202" s="19"/>
      <c r="H1202" s="19"/>
      <c r="I1202" s="19"/>
      <c r="J1202" s="19"/>
      <c r="K1202" s="19"/>
      <c r="L1202" s="19"/>
      <c r="M1202" s="19"/>
      <c r="N1202" s="19"/>
    </row>
    <row r="1203" spans="1:15" ht="12.75">
      <c r="A1203" s="19"/>
      <c r="B1203" s="19"/>
      <c r="C1203" s="19"/>
      <c r="D1203" s="19"/>
      <c r="E1203" s="85"/>
      <c r="F1203" s="19"/>
      <c r="G1203" s="19"/>
      <c r="H1203" s="19"/>
      <c r="I1203" s="19"/>
      <c r="J1203" s="19"/>
      <c r="K1203" s="19"/>
      <c r="L1203" s="19"/>
      <c r="M1203" s="19"/>
      <c r="N1203" s="19"/>
    </row>
    <row r="1204" spans="1:15" ht="12.75">
      <c r="A1204" s="19"/>
      <c r="B1204" s="19"/>
      <c r="C1204" s="19"/>
      <c r="D1204" s="19"/>
      <c r="E1204" s="85"/>
      <c r="F1204" s="19"/>
      <c r="G1204" s="19"/>
      <c r="H1204" s="19"/>
      <c r="I1204" s="19"/>
      <c r="J1204" s="19"/>
      <c r="K1204" s="19"/>
      <c r="L1204" s="19"/>
      <c r="M1204" s="19"/>
      <c r="N1204" s="19"/>
    </row>
    <row r="1205" spans="1:15" ht="12.75">
      <c r="A1205" s="19" t="s">
        <v>25075</v>
      </c>
      <c r="B1205" s="19" t="s">
        <v>23500</v>
      </c>
      <c r="C1205" s="19"/>
      <c r="D1205" s="19" t="s">
        <v>17440</v>
      </c>
      <c r="E1205" s="85">
        <v>45337</v>
      </c>
      <c r="F1205" s="19" t="s">
        <v>23871</v>
      </c>
      <c r="G1205" s="19" t="s">
        <v>23872</v>
      </c>
      <c r="H1205" s="19">
        <v>-4</v>
      </c>
      <c r="I1205" s="27" t="s">
        <v>23227</v>
      </c>
      <c r="J1205" s="19" t="s">
        <v>23228</v>
      </c>
      <c r="K1205" s="19" t="s">
        <v>17438</v>
      </c>
      <c r="L1205" s="19" t="s">
        <v>17439</v>
      </c>
      <c r="M1205" s="19" t="s">
        <v>23238</v>
      </c>
      <c r="N1205" s="19"/>
      <c r="O1205" s="19" t="s">
        <v>23140</v>
      </c>
    </row>
    <row r="1206" spans="1:15" ht="12.75">
      <c r="A1206" s="19" t="s">
        <v>25076</v>
      </c>
      <c r="B1206" s="19" t="s">
        <v>23500</v>
      </c>
      <c r="C1206" s="19"/>
      <c r="D1206" s="19" t="s">
        <v>17440</v>
      </c>
      <c r="E1206" s="85">
        <v>45337</v>
      </c>
      <c r="F1206" s="19" t="s">
        <v>23871</v>
      </c>
      <c r="G1206" s="19" t="s">
        <v>23872</v>
      </c>
      <c r="H1206" s="19">
        <v>4</v>
      </c>
      <c r="I1206" s="27" t="s">
        <v>23200</v>
      </c>
      <c r="J1206" s="19" t="s">
        <v>23201</v>
      </c>
      <c r="K1206" s="19" t="s">
        <v>17438</v>
      </c>
      <c r="L1206" s="19" t="s">
        <v>17439</v>
      </c>
      <c r="M1206" s="19" t="s">
        <v>23238</v>
      </c>
      <c r="N1206" s="19" t="s">
        <v>17447</v>
      </c>
      <c r="O1206" s="19" t="s">
        <v>23140</v>
      </c>
    </row>
    <row r="1207" spans="1:15" ht="12.75">
      <c r="A1207" s="19" t="s">
        <v>25077</v>
      </c>
      <c r="B1207" s="19" t="s">
        <v>23500</v>
      </c>
      <c r="C1207" s="19"/>
      <c r="D1207" s="19" t="s">
        <v>17440</v>
      </c>
      <c r="E1207" s="85">
        <v>45337</v>
      </c>
      <c r="F1207" s="19" t="s">
        <v>23868</v>
      </c>
      <c r="G1207" s="19" t="s">
        <v>23869</v>
      </c>
      <c r="H1207" s="19">
        <v>-370</v>
      </c>
      <c r="I1207" s="27" t="s">
        <v>23227</v>
      </c>
      <c r="J1207" s="19" t="s">
        <v>23228</v>
      </c>
      <c r="K1207" s="19" t="s">
        <v>17438</v>
      </c>
      <c r="L1207" s="19" t="s">
        <v>17439</v>
      </c>
      <c r="M1207" s="19" t="s">
        <v>23238</v>
      </c>
      <c r="N1207" s="19"/>
      <c r="O1207" s="19" t="s">
        <v>23140</v>
      </c>
    </row>
    <row r="1208" spans="1:15" ht="12.75">
      <c r="A1208" s="19" t="s">
        <v>25078</v>
      </c>
      <c r="B1208" s="19" t="s">
        <v>23500</v>
      </c>
      <c r="C1208" s="19"/>
      <c r="D1208" s="19" t="s">
        <v>17440</v>
      </c>
      <c r="E1208" s="85">
        <v>45337</v>
      </c>
      <c r="F1208" s="19" t="s">
        <v>23868</v>
      </c>
      <c r="G1208" s="19" t="s">
        <v>23869</v>
      </c>
      <c r="H1208" s="19">
        <v>370</v>
      </c>
      <c r="I1208" s="27" t="s">
        <v>23200</v>
      </c>
      <c r="J1208" s="19" t="s">
        <v>23201</v>
      </c>
      <c r="K1208" s="19" t="s">
        <v>17438</v>
      </c>
      <c r="L1208" s="19" t="s">
        <v>17439</v>
      </c>
      <c r="M1208" s="19" t="s">
        <v>23238</v>
      </c>
      <c r="N1208" s="19" t="s">
        <v>17447</v>
      </c>
      <c r="O1208" s="19" t="s">
        <v>23140</v>
      </c>
    </row>
    <row r="1209" spans="1:15" ht="12.75">
      <c r="A1209" s="19" t="s">
        <v>25079</v>
      </c>
      <c r="B1209" s="19" t="s">
        <v>23500</v>
      </c>
      <c r="C1209" s="19"/>
      <c r="D1209" s="19" t="s">
        <v>17440</v>
      </c>
      <c r="E1209" s="85">
        <v>45337</v>
      </c>
      <c r="F1209" s="19" t="s">
        <v>23841</v>
      </c>
      <c r="G1209" s="19" t="s">
        <v>23842</v>
      </c>
      <c r="H1209" s="19">
        <v>-1</v>
      </c>
      <c r="I1209" s="27" t="s">
        <v>23227</v>
      </c>
      <c r="J1209" s="19" t="s">
        <v>23228</v>
      </c>
      <c r="K1209" s="19" t="s">
        <v>17438</v>
      </c>
      <c r="L1209" s="19" t="s">
        <v>17439</v>
      </c>
      <c r="M1209" s="19" t="s">
        <v>23238</v>
      </c>
      <c r="N1209" s="19"/>
      <c r="O1209" s="19" t="s">
        <v>23140</v>
      </c>
    </row>
    <row r="1210" spans="1:15" ht="12.75">
      <c r="A1210" s="19" t="s">
        <v>25080</v>
      </c>
      <c r="B1210" s="19" t="s">
        <v>23500</v>
      </c>
      <c r="C1210" s="19"/>
      <c r="D1210" s="19" t="s">
        <v>17440</v>
      </c>
      <c r="E1210" s="85">
        <v>45337</v>
      </c>
      <c r="F1210" s="19" t="s">
        <v>23841</v>
      </c>
      <c r="G1210" s="19" t="s">
        <v>23842</v>
      </c>
      <c r="H1210" s="19">
        <v>1</v>
      </c>
      <c r="I1210" s="27" t="s">
        <v>23200</v>
      </c>
      <c r="J1210" s="19" t="s">
        <v>23201</v>
      </c>
      <c r="K1210" s="19" t="s">
        <v>17438</v>
      </c>
      <c r="L1210" s="19" t="s">
        <v>17439</v>
      </c>
      <c r="M1210" s="19" t="s">
        <v>23238</v>
      </c>
      <c r="N1210" s="19" t="s">
        <v>17447</v>
      </c>
      <c r="O1210" s="19" t="s">
        <v>23140</v>
      </c>
    </row>
    <row r="1211" spans="1:15" ht="12.75">
      <c r="A1211" s="19" t="s">
        <v>25081</v>
      </c>
      <c r="B1211" s="19" t="s">
        <v>23500</v>
      </c>
      <c r="C1211" s="19"/>
      <c r="D1211" s="19" t="s">
        <v>17440</v>
      </c>
      <c r="E1211" s="85">
        <v>45337</v>
      </c>
      <c r="F1211" s="19" t="s">
        <v>23958</v>
      </c>
      <c r="G1211" s="19" t="s">
        <v>23959</v>
      </c>
      <c r="H1211" s="19">
        <v>-154</v>
      </c>
      <c r="I1211" s="27" t="s">
        <v>23227</v>
      </c>
      <c r="J1211" s="19" t="s">
        <v>23228</v>
      </c>
      <c r="K1211" s="19" t="s">
        <v>17438</v>
      </c>
      <c r="L1211" s="19" t="s">
        <v>17439</v>
      </c>
      <c r="M1211" s="19" t="s">
        <v>23238</v>
      </c>
      <c r="N1211" s="19"/>
      <c r="O1211" s="19" t="s">
        <v>23140</v>
      </c>
    </row>
    <row r="1212" spans="1:15" ht="12.75">
      <c r="A1212" s="19" t="s">
        <v>25082</v>
      </c>
      <c r="B1212" s="19" t="s">
        <v>23500</v>
      </c>
      <c r="C1212" s="19"/>
      <c r="D1212" s="19" t="s">
        <v>17440</v>
      </c>
      <c r="E1212" s="85">
        <v>45337</v>
      </c>
      <c r="F1212" s="19" t="s">
        <v>23958</v>
      </c>
      <c r="G1212" s="19" t="s">
        <v>23959</v>
      </c>
      <c r="H1212" s="19">
        <v>154</v>
      </c>
      <c r="I1212" s="27" t="s">
        <v>23200</v>
      </c>
      <c r="J1212" s="19" t="s">
        <v>23201</v>
      </c>
      <c r="K1212" s="19" t="s">
        <v>17438</v>
      </c>
      <c r="L1212" s="19" t="s">
        <v>17439</v>
      </c>
      <c r="M1212" s="19" t="s">
        <v>23238</v>
      </c>
      <c r="N1212" s="19" t="s">
        <v>17447</v>
      </c>
      <c r="O1212" s="19" t="s">
        <v>23140</v>
      </c>
    </row>
    <row r="1213" spans="1:15" ht="12.75">
      <c r="A1213" s="19" t="s">
        <v>25083</v>
      </c>
      <c r="B1213" s="19" t="s">
        <v>23500</v>
      </c>
      <c r="C1213" s="19"/>
      <c r="D1213" s="19" t="s">
        <v>17440</v>
      </c>
      <c r="E1213" s="85">
        <v>45337</v>
      </c>
      <c r="F1213" s="19" t="s">
        <v>23859</v>
      </c>
      <c r="G1213" s="19" t="s">
        <v>23860</v>
      </c>
      <c r="H1213" s="19">
        <v>-34</v>
      </c>
      <c r="I1213" s="27" t="s">
        <v>23227</v>
      </c>
      <c r="J1213" s="19" t="s">
        <v>23228</v>
      </c>
      <c r="K1213" s="19" t="s">
        <v>17438</v>
      </c>
      <c r="L1213" s="19" t="s">
        <v>17439</v>
      </c>
      <c r="M1213" s="19" t="s">
        <v>23238</v>
      </c>
      <c r="N1213" s="19"/>
      <c r="O1213" s="19" t="s">
        <v>23140</v>
      </c>
    </row>
    <row r="1214" spans="1:15" ht="12.75">
      <c r="A1214" s="19" t="s">
        <v>25084</v>
      </c>
      <c r="B1214" s="19" t="s">
        <v>23500</v>
      </c>
      <c r="C1214" s="19"/>
      <c r="D1214" s="19" t="s">
        <v>17440</v>
      </c>
      <c r="E1214" s="85">
        <v>45337</v>
      </c>
      <c r="F1214" s="19" t="s">
        <v>23859</v>
      </c>
      <c r="G1214" s="19" t="s">
        <v>23860</v>
      </c>
      <c r="H1214" s="19">
        <v>34</v>
      </c>
      <c r="I1214" s="27" t="s">
        <v>23200</v>
      </c>
      <c r="J1214" s="19" t="s">
        <v>23201</v>
      </c>
      <c r="K1214" s="19" t="s">
        <v>17438</v>
      </c>
      <c r="L1214" s="19" t="s">
        <v>17439</v>
      </c>
      <c r="M1214" s="19" t="s">
        <v>23238</v>
      </c>
      <c r="N1214" s="19" t="s">
        <v>17447</v>
      </c>
      <c r="O1214" s="19" t="s">
        <v>23140</v>
      </c>
    </row>
    <row r="1215" spans="1:15" ht="12.75">
      <c r="A1215" s="19" t="s">
        <v>25085</v>
      </c>
      <c r="B1215" s="19" t="s">
        <v>23499</v>
      </c>
      <c r="C1215" s="19"/>
      <c r="D1215" s="19" t="s">
        <v>17440</v>
      </c>
      <c r="E1215" s="85">
        <v>45337</v>
      </c>
      <c r="F1215" s="19" t="s">
        <v>23874</v>
      </c>
      <c r="G1215" s="19" t="s">
        <v>23875</v>
      </c>
      <c r="H1215" s="19">
        <v>-50</v>
      </c>
      <c r="I1215" s="27" t="s">
        <v>23256</v>
      </c>
      <c r="J1215" s="19" t="s">
        <v>23257</v>
      </c>
      <c r="K1215" s="19" t="s">
        <v>17438</v>
      </c>
      <c r="L1215" s="19" t="s">
        <v>17439</v>
      </c>
      <c r="M1215" s="19"/>
      <c r="N1215" s="19"/>
      <c r="O1215" s="19" t="s">
        <v>23154</v>
      </c>
    </row>
    <row r="1216" spans="1:15" ht="12.75">
      <c r="A1216" s="19" t="s">
        <v>25086</v>
      </c>
      <c r="B1216" s="19" t="s">
        <v>23499</v>
      </c>
      <c r="C1216" s="19"/>
      <c r="D1216" s="19" t="s">
        <v>17440</v>
      </c>
      <c r="E1216" s="85">
        <v>45337</v>
      </c>
      <c r="F1216" s="19" t="s">
        <v>23874</v>
      </c>
      <c r="G1216" s="19" t="s">
        <v>23875</v>
      </c>
      <c r="H1216" s="19">
        <v>50</v>
      </c>
      <c r="I1216" s="27" t="s">
        <v>16489</v>
      </c>
      <c r="J1216" s="19" t="s">
        <v>23235</v>
      </c>
      <c r="K1216" s="19" t="s">
        <v>17438</v>
      </c>
      <c r="L1216" s="19" t="s">
        <v>17439</v>
      </c>
      <c r="M1216" s="19"/>
      <c r="N1216" s="19" t="s">
        <v>17447</v>
      </c>
      <c r="O1216" s="19" t="s">
        <v>23140</v>
      </c>
    </row>
    <row r="1217" spans="1:15" ht="12.75">
      <c r="A1217" s="19" t="s">
        <v>25087</v>
      </c>
      <c r="B1217" s="19" t="s">
        <v>23498</v>
      </c>
      <c r="C1217" s="19"/>
      <c r="D1217" s="19" t="s">
        <v>17440</v>
      </c>
      <c r="E1217" s="85">
        <v>45337</v>
      </c>
      <c r="F1217" s="19" t="s">
        <v>23877</v>
      </c>
      <c r="G1217" s="19" t="s">
        <v>23878</v>
      </c>
      <c r="H1217" s="19">
        <v>-190</v>
      </c>
      <c r="I1217" s="27" t="s">
        <v>23220</v>
      </c>
      <c r="J1217" s="19" t="s">
        <v>23221</v>
      </c>
      <c r="K1217" s="19" t="s">
        <v>17438</v>
      </c>
      <c r="L1217" s="19" t="s">
        <v>17439</v>
      </c>
      <c r="M1217" s="19" t="s">
        <v>23238</v>
      </c>
      <c r="N1217" s="19"/>
      <c r="O1217" s="19" t="s">
        <v>23140</v>
      </c>
    </row>
    <row r="1218" spans="1:15" ht="12.75">
      <c r="A1218" s="19" t="s">
        <v>25088</v>
      </c>
      <c r="B1218" s="19" t="s">
        <v>23498</v>
      </c>
      <c r="C1218" s="19"/>
      <c r="D1218" s="19" t="s">
        <v>17440</v>
      </c>
      <c r="E1218" s="85">
        <v>45337</v>
      </c>
      <c r="F1218" s="19" t="s">
        <v>23877</v>
      </c>
      <c r="G1218" s="19" t="s">
        <v>23878</v>
      </c>
      <c r="H1218" s="19">
        <v>190</v>
      </c>
      <c r="I1218" s="27" t="s">
        <v>23200</v>
      </c>
      <c r="J1218" s="19" t="s">
        <v>23201</v>
      </c>
      <c r="K1218" s="19" t="s">
        <v>17438</v>
      </c>
      <c r="L1218" s="19" t="s">
        <v>17439</v>
      </c>
      <c r="M1218" s="19" t="s">
        <v>23238</v>
      </c>
      <c r="N1218" s="19" t="s">
        <v>17447</v>
      </c>
      <c r="O1218" s="19" t="s">
        <v>23140</v>
      </c>
    </row>
    <row r="1219" spans="1:15" ht="12.75">
      <c r="A1219" s="19" t="s">
        <v>25089</v>
      </c>
      <c r="B1219" s="19" t="s">
        <v>23498</v>
      </c>
      <c r="C1219" s="19"/>
      <c r="D1219" s="19" t="s">
        <v>17440</v>
      </c>
      <c r="E1219" s="85">
        <v>45337</v>
      </c>
      <c r="F1219" s="19" t="s">
        <v>23886</v>
      </c>
      <c r="G1219" s="19" t="s">
        <v>23887</v>
      </c>
      <c r="H1219" s="19">
        <v>-10</v>
      </c>
      <c r="I1219" s="27" t="s">
        <v>23220</v>
      </c>
      <c r="J1219" s="19" t="s">
        <v>23221</v>
      </c>
      <c r="K1219" s="19" t="s">
        <v>17438</v>
      </c>
      <c r="L1219" s="19" t="s">
        <v>17439</v>
      </c>
      <c r="M1219" s="19" t="s">
        <v>23238</v>
      </c>
      <c r="N1219" s="19"/>
      <c r="O1219" s="19" t="s">
        <v>23140</v>
      </c>
    </row>
    <row r="1220" spans="1:15" ht="12.75">
      <c r="A1220" s="19" t="s">
        <v>25090</v>
      </c>
      <c r="B1220" s="19" t="s">
        <v>23498</v>
      </c>
      <c r="C1220" s="19"/>
      <c r="D1220" s="19" t="s">
        <v>17440</v>
      </c>
      <c r="E1220" s="85">
        <v>45337</v>
      </c>
      <c r="F1220" s="19" t="s">
        <v>23886</v>
      </c>
      <c r="G1220" s="19" t="s">
        <v>23887</v>
      </c>
      <c r="H1220" s="19">
        <v>10</v>
      </c>
      <c r="I1220" s="27" t="s">
        <v>23200</v>
      </c>
      <c r="J1220" s="19" t="s">
        <v>23201</v>
      </c>
      <c r="K1220" s="19" t="s">
        <v>17438</v>
      </c>
      <c r="L1220" s="19" t="s">
        <v>17439</v>
      </c>
      <c r="M1220" s="19" t="s">
        <v>23238</v>
      </c>
      <c r="N1220" s="19" t="s">
        <v>17447</v>
      </c>
      <c r="O1220" s="19" t="s">
        <v>23140</v>
      </c>
    </row>
    <row r="1221" spans="1:15" ht="12.75">
      <c r="A1221" s="19"/>
      <c r="B1221" s="19"/>
      <c r="C1221" s="19"/>
      <c r="D1221" s="19"/>
      <c r="E1221" s="85"/>
      <c r="F1221" s="19"/>
      <c r="G1221" s="19"/>
      <c r="H1221" s="19"/>
      <c r="I1221" s="19"/>
      <c r="J1221" s="19"/>
      <c r="K1221" s="19"/>
      <c r="L1221" s="19"/>
      <c r="M1221" s="19"/>
      <c r="N1221" s="19"/>
    </row>
    <row r="1222" spans="1:15" ht="12.75">
      <c r="A1222" s="19"/>
      <c r="B1222" s="19"/>
      <c r="C1222" s="19"/>
      <c r="D1222" s="19"/>
      <c r="E1222" s="85"/>
      <c r="F1222" s="19"/>
      <c r="G1222" s="19"/>
      <c r="H1222" s="19"/>
      <c r="I1222" s="19"/>
      <c r="J1222" s="19"/>
      <c r="K1222" s="19"/>
      <c r="L1222" s="19"/>
      <c r="M1222" s="19"/>
      <c r="N1222" s="19"/>
    </row>
    <row r="1223" spans="1:15" ht="12.75">
      <c r="A1223" s="19" t="s">
        <v>25091</v>
      </c>
      <c r="B1223" s="19" t="s">
        <v>23498</v>
      </c>
      <c r="C1223" s="19"/>
      <c r="D1223" s="19" t="s">
        <v>17440</v>
      </c>
      <c r="E1223" s="85">
        <v>45337</v>
      </c>
      <c r="F1223" s="19" t="s">
        <v>23926</v>
      </c>
      <c r="G1223" s="19" t="s">
        <v>23927</v>
      </c>
      <c r="H1223" s="19">
        <v>-6</v>
      </c>
      <c r="I1223" s="27" t="s">
        <v>23220</v>
      </c>
      <c r="J1223" s="19" t="s">
        <v>23221</v>
      </c>
      <c r="K1223" s="19" t="s">
        <v>17438</v>
      </c>
      <c r="L1223" s="19" t="s">
        <v>17439</v>
      </c>
      <c r="M1223" s="19" t="s">
        <v>23238</v>
      </c>
      <c r="N1223" s="19"/>
      <c r="O1223" s="19" t="s">
        <v>23140</v>
      </c>
    </row>
    <row r="1224" spans="1:15" ht="12.75">
      <c r="A1224" s="19" t="s">
        <v>25092</v>
      </c>
      <c r="B1224" s="19" t="s">
        <v>23498</v>
      </c>
      <c r="C1224" s="19"/>
      <c r="D1224" s="19" t="s">
        <v>17440</v>
      </c>
      <c r="E1224" s="85">
        <v>45337</v>
      </c>
      <c r="F1224" s="19" t="s">
        <v>23926</v>
      </c>
      <c r="G1224" s="19" t="s">
        <v>23927</v>
      </c>
      <c r="H1224" s="19">
        <v>6</v>
      </c>
      <c r="I1224" s="27" t="s">
        <v>23200</v>
      </c>
      <c r="J1224" s="19" t="s">
        <v>23201</v>
      </c>
      <c r="K1224" s="19" t="s">
        <v>17438</v>
      </c>
      <c r="L1224" s="19" t="s">
        <v>17439</v>
      </c>
      <c r="M1224" s="19" t="s">
        <v>23238</v>
      </c>
      <c r="N1224" s="19" t="s">
        <v>17447</v>
      </c>
      <c r="O1224" s="19" t="s">
        <v>23140</v>
      </c>
    </row>
    <row r="1225" spans="1:15" ht="12.75">
      <c r="A1225" s="19" t="s">
        <v>25093</v>
      </c>
      <c r="B1225" s="19" t="s">
        <v>23498</v>
      </c>
      <c r="C1225" s="19"/>
      <c r="D1225" s="19" t="s">
        <v>17440</v>
      </c>
      <c r="E1225" s="85">
        <v>45337</v>
      </c>
      <c r="F1225" s="19" t="s">
        <v>23932</v>
      </c>
      <c r="G1225" s="19" t="s">
        <v>23933</v>
      </c>
      <c r="H1225" s="19">
        <v>-272</v>
      </c>
      <c r="I1225" s="27" t="s">
        <v>23220</v>
      </c>
      <c r="J1225" s="19" t="s">
        <v>23221</v>
      </c>
      <c r="K1225" s="19" t="s">
        <v>17438</v>
      </c>
      <c r="L1225" s="19" t="s">
        <v>17439</v>
      </c>
      <c r="M1225" s="19" t="s">
        <v>23238</v>
      </c>
      <c r="N1225" s="19"/>
      <c r="O1225" s="19" t="s">
        <v>23140</v>
      </c>
    </row>
    <row r="1226" spans="1:15" ht="12.75">
      <c r="A1226" s="19" t="s">
        <v>25094</v>
      </c>
      <c r="B1226" s="19" t="s">
        <v>23498</v>
      </c>
      <c r="C1226" s="19"/>
      <c r="D1226" s="19" t="s">
        <v>17440</v>
      </c>
      <c r="E1226" s="85">
        <v>45337</v>
      </c>
      <c r="F1226" s="19" t="s">
        <v>23932</v>
      </c>
      <c r="G1226" s="19" t="s">
        <v>23933</v>
      </c>
      <c r="H1226" s="19">
        <v>272</v>
      </c>
      <c r="I1226" s="27" t="s">
        <v>23200</v>
      </c>
      <c r="J1226" s="19" t="s">
        <v>23201</v>
      </c>
      <c r="K1226" s="19" t="s">
        <v>17438</v>
      </c>
      <c r="L1226" s="19" t="s">
        <v>17439</v>
      </c>
      <c r="M1226" s="19" t="s">
        <v>23238</v>
      </c>
      <c r="N1226" s="19" t="s">
        <v>17447</v>
      </c>
      <c r="O1226" s="19" t="s">
        <v>23140</v>
      </c>
    </row>
    <row r="1227" spans="1:15" ht="12.75">
      <c r="A1227" s="19" t="s">
        <v>25095</v>
      </c>
      <c r="B1227" s="19" t="s">
        <v>23501</v>
      </c>
      <c r="C1227" s="19"/>
      <c r="D1227" s="19" t="s">
        <v>17440</v>
      </c>
      <c r="E1227" s="85">
        <v>45337</v>
      </c>
      <c r="F1227" s="19" t="s">
        <v>23835</v>
      </c>
      <c r="G1227" s="19" t="s">
        <v>23836</v>
      </c>
      <c r="H1227" s="19">
        <v>-6</v>
      </c>
      <c r="I1227" s="27" t="s">
        <v>23200</v>
      </c>
      <c r="J1227" s="19" t="s">
        <v>23201</v>
      </c>
      <c r="K1227" s="19" t="s">
        <v>17438</v>
      </c>
      <c r="L1227" s="19" t="s">
        <v>17439</v>
      </c>
      <c r="M1227" s="19" t="s">
        <v>23502</v>
      </c>
      <c r="N1227" s="19"/>
      <c r="O1227" s="19" t="s">
        <v>23140</v>
      </c>
    </row>
    <row r="1228" spans="1:15" ht="12.75">
      <c r="A1228" s="19" t="s">
        <v>25096</v>
      </c>
      <c r="B1228" s="19" t="s">
        <v>23501</v>
      </c>
      <c r="C1228" s="19"/>
      <c r="D1228" s="19" t="s">
        <v>17440</v>
      </c>
      <c r="E1228" s="85">
        <v>45337</v>
      </c>
      <c r="F1228" s="19" t="s">
        <v>23835</v>
      </c>
      <c r="G1228" s="19" t="s">
        <v>23836</v>
      </c>
      <c r="H1228" s="19">
        <v>6</v>
      </c>
      <c r="I1228" s="27" t="s">
        <v>23216</v>
      </c>
      <c r="J1228" s="19" t="s">
        <v>23217</v>
      </c>
      <c r="K1228" s="19" t="s">
        <v>17438</v>
      </c>
      <c r="L1228" s="19" t="s">
        <v>17439</v>
      </c>
      <c r="M1228" s="19" t="s">
        <v>23502</v>
      </c>
      <c r="N1228" s="19" t="s">
        <v>17447</v>
      </c>
      <c r="O1228" s="19" t="s">
        <v>23140</v>
      </c>
    </row>
    <row r="1229" spans="1:15" ht="12.75">
      <c r="A1229" s="19" t="s">
        <v>25097</v>
      </c>
      <c r="B1229" s="19" t="s">
        <v>23501</v>
      </c>
      <c r="C1229" s="19"/>
      <c r="D1229" s="19" t="s">
        <v>17440</v>
      </c>
      <c r="E1229" s="85">
        <v>45337</v>
      </c>
      <c r="F1229" s="19" t="s">
        <v>23955</v>
      </c>
      <c r="G1229" s="19" t="s">
        <v>23966</v>
      </c>
      <c r="H1229" s="19">
        <v>-2</v>
      </c>
      <c r="I1229" s="27" t="s">
        <v>23200</v>
      </c>
      <c r="J1229" s="19" t="s">
        <v>23201</v>
      </c>
      <c r="K1229" s="19" t="s">
        <v>17438</v>
      </c>
      <c r="L1229" s="19" t="s">
        <v>17439</v>
      </c>
      <c r="M1229" s="19" t="s">
        <v>23502</v>
      </c>
      <c r="N1229" s="19"/>
      <c r="O1229" s="19" t="s">
        <v>23140</v>
      </c>
    </row>
    <row r="1230" spans="1:15" ht="12.75">
      <c r="A1230" s="19" t="s">
        <v>25098</v>
      </c>
      <c r="B1230" s="19" t="s">
        <v>23501</v>
      </c>
      <c r="C1230" s="19"/>
      <c r="D1230" s="19" t="s">
        <v>17440</v>
      </c>
      <c r="E1230" s="85">
        <v>45337</v>
      </c>
      <c r="F1230" s="19" t="s">
        <v>23955</v>
      </c>
      <c r="G1230" s="19" t="s">
        <v>23966</v>
      </c>
      <c r="H1230" s="19">
        <v>2</v>
      </c>
      <c r="I1230" s="27" t="s">
        <v>23216</v>
      </c>
      <c r="J1230" s="19" t="s">
        <v>23217</v>
      </c>
      <c r="K1230" s="19" t="s">
        <v>17438</v>
      </c>
      <c r="L1230" s="19" t="s">
        <v>17439</v>
      </c>
      <c r="M1230" s="19" t="s">
        <v>23502</v>
      </c>
      <c r="N1230" s="19" t="s">
        <v>17447</v>
      </c>
      <c r="O1230" s="19" t="s">
        <v>23140</v>
      </c>
    </row>
    <row r="1231" spans="1:15" ht="12.75">
      <c r="A1231" s="19" t="s">
        <v>25099</v>
      </c>
      <c r="B1231" s="19" t="s">
        <v>23501</v>
      </c>
      <c r="C1231" s="19"/>
      <c r="D1231" s="19" t="s">
        <v>17440</v>
      </c>
      <c r="E1231" s="85">
        <v>45337</v>
      </c>
      <c r="F1231" s="19" t="s">
        <v>23961</v>
      </c>
      <c r="G1231" s="19" t="s">
        <v>24083</v>
      </c>
      <c r="H1231" s="19">
        <v>-2</v>
      </c>
      <c r="I1231" s="27" t="s">
        <v>23200</v>
      </c>
      <c r="J1231" s="19" t="s">
        <v>23201</v>
      </c>
      <c r="K1231" s="19" t="s">
        <v>17438</v>
      </c>
      <c r="L1231" s="19" t="s">
        <v>17439</v>
      </c>
      <c r="M1231" s="19" t="s">
        <v>23502</v>
      </c>
      <c r="N1231" s="19"/>
      <c r="O1231" s="19" t="s">
        <v>23140</v>
      </c>
    </row>
    <row r="1232" spans="1:15" ht="12.75">
      <c r="A1232" s="19" t="s">
        <v>25100</v>
      </c>
      <c r="B1232" s="19" t="s">
        <v>23501</v>
      </c>
      <c r="C1232" s="19"/>
      <c r="D1232" s="19" t="s">
        <v>17440</v>
      </c>
      <c r="E1232" s="85">
        <v>45337</v>
      </c>
      <c r="F1232" s="19" t="s">
        <v>23961</v>
      </c>
      <c r="G1232" s="19" t="s">
        <v>24083</v>
      </c>
      <c r="H1232" s="19">
        <v>2</v>
      </c>
      <c r="I1232" s="27" t="s">
        <v>23216</v>
      </c>
      <c r="J1232" s="19" t="s">
        <v>23217</v>
      </c>
      <c r="K1232" s="19" t="s">
        <v>17438</v>
      </c>
      <c r="L1232" s="19" t="s">
        <v>17439</v>
      </c>
      <c r="M1232" s="19" t="s">
        <v>23502</v>
      </c>
      <c r="N1232" s="19" t="s">
        <v>17447</v>
      </c>
      <c r="O1232" s="19" t="s">
        <v>23140</v>
      </c>
    </row>
    <row r="1233" spans="1:15" ht="12.75">
      <c r="A1233" s="19" t="s">
        <v>25101</v>
      </c>
      <c r="B1233" s="19" t="s">
        <v>23501</v>
      </c>
      <c r="C1233" s="19"/>
      <c r="D1233" s="19" t="s">
        <v>17440</v>
      </c>
      <c r="E1233" s="85">
        <v>45337</v>
      </c>
      <c r="F1233" s="19" t="s">
        <v>23865</v>
      </c>
      <c r="G1233" s="19" t="s">
        <v>23866</v>
      </c>
      <c r="H1233" s="19">
        <v>-4</v>
      </c>
      <c r="I1233" s="27" t="s">
        <v>23200</v>
      </c>
      <c r="J1233" s="19" t="s">
        <v>23201</v>
      </c>
      <c r="K1233" s="19" t="s">
        <v>17438</v>
      </c>
      <c r="L1233" s="19" t="s">
        <v>17439</v>
      </c>
      <c r="M1233" s="19" t="s">
        <v>23502</v>
      </c>
      <c r="N1233" s="19"/>
      <c r="O1233" s="19" t="s">
        <v>23140</v>
      </c>
    </row>
    <row r="1234" spans="1:15" ht="12.75">
      <c r="A1234" s="19" t="s">
        <v>25102</v>
      </c>
      <c r="B1234" s="19" t="s">
        <v>23501</v>
      </c>
      <c r="C1234" s="19"/>
      <c r="D1234" s="19" t="s">
        <v>17440</v>
      </c>
      <c r="E1234" s="85">
        <v>45337</v>
      </c>
      <c r="F1234" s="19" t="s">
        <v>23865</v>
      </c>
      <c r="G1234" s="19" t="s">
        <v>23866</v>
      </c>
      <c r="H1234" s="19">
        <v>4</v>
      </c>
      <c r="I1234" s="27" t="s">
        <v>23216</v>
      </c>
      <c r="J1234" s="19" t="s">
        <v>23217</v>
      </c>
      <c r="K1234" s="19" t="s">
        <v>17438</v>
      </c>
      <c r="L1234" s="19" t="s">
        <v>17439</v>
      </c>
      <c r="M1234" s="19" t="s">
        <v>23502</v>
      </c>
      <c r="N1234" s="19" t="s">
        <v>17447</v>
      </c>
      <c r="O1234" s="19" t="s">
        <v>23140</v>
      </c>
    </row>
    <row r="1235" spans="1:15" ht="12.75">
      <c r="A1235" s="19" t="s">
        <v>25103</v>
      </c>
      <c r="B1235" s="19" t="s">
        <v>23503</v>
      </c>
      <c r="C1235" s="19"/>
      <c r="D1235" s="19" t="s">
        <v>17440</v>
      </c>
      <c r="E1235" s="85">
        <v>45337</v>
      </c>
      <c r="F1235" s="19" t="s">
        <v>23929</v>
      </c>
      <c r="G1235" s="19" t="s">
        <v>23930</v>
      </c>
      <c r="H1235" s="19">
        <v>-100</v>
      </c>
      <c r="I1235" s="27" t="s">
        <v>23200</v>
      </c>
      <c r="J1235" s="19" t="s">
        <v>23201</v>
      </c>
      <c r="K1235" s="19" t="s">
        <v>17438</v>
      </c>
      <c r="L1235" s="19" t="s">
        <v>17439</v>
      </c>
      <c r="M1235" s="19" t="s">
        <v>23504</v>
      </c>
      <c r="N1235" s="19"/>
      <c r="O1235" s="19" t="s">
        <v>23140</v>
      </c>
    </row>
    <row r="1236" spans="1:15" ht="12.75">
      <c r="A1236" s="19" t="s">
        <v>25104</v>
      </c>
      <c r="B1236" s="19" t="s">
        <v>23503</v>
      </c>
      <c r="C1236" s="19"/>
      <c r="D1236" s="19" t="s">
        <v>17440</v>
      </c>
      <c r="E1236" s="85">
        <v>45337</v>
      </c>
      <c r="F1236" s="19" t="s">
        <v>23929</v>
      </c>
      <c r="G1236" s="19" t="s">
        <v>23930</v>
      </c>
      <c r="H1236" s="19">
        <v>100</v>
      </c>
      <c r="I1236" s="27" t="s">
        <v>23216</v>
      </c>
      <c r="J1236" s="19" t="s">
        <v>23217</v>
      </c>
      <c r="K1236" s="19" t="s">
        <v>17438</v>
      </c>
      <c r="L1236" s="19" t="s">
        <v>17439</v>
      </c>
      <c r="M1236" s="19" t="s">
        <v>23504</v>
      </c>
      <c r="N1236" s="19" t="s">
        <v>17447</v>
      </c>
      <c r="O1236" s="19" t="s">
        <v>23140</v>
      </c>
    </row>
    <row r="1237" spans="1:15" ht="12.75">
      <c r="A1237" s="19" t="s">
        <v>25105</v>
      </c>
      <c r="B1237" s="19" t="s">
        <v>23503</v>
      </c>
      <c r="C1237" s="19"/>
      <c r="D1237" s="19" t="s">
        <v>17440</v>
      </c>
      <c r="E1237" s="85">
        <v>45337</v>
      </c>
      <c r="F1237" s="19" t="s">
        <v>23895</v>
      </c>
      <c r="G1237" s="19" t="s">
        <v>23896</v>
      </c>
      <c r="H1237" s="19">
        <v>-10</v>
      </c>
      <c r="I1237" s="27" t="s">
        <v>23200</v>
      </c>
      <c r="J1237" s="19" t="s">
        <v>23201</v>
      </c>
      <c r="K1237" s="19" t="s">
        <v>17438</v>
      </c>
      <c r="L1237" s="19" t="s">
        <v>17439</v>
      </c>
      <c r="M1237" s="19" t="s">
        <v>23504</v>
      </c>
      <c r="N1237" s="19"/>
      <c r="O1237" s="19" t="s">
        <v>23140</v>
      </c>
    </row>
    <row r="1238" spans="1:15" ht="12.75">
      <c r="A1238" s="19" t="s">
        <v>25106</v>
      </c>
      <c r="B1238" s="19" t="s">
        <v>23503</v>
      </c>
      <c r="C1238" s="19"/>
      <c r="D1238" s="19" t="s">
        <v>17440</v>
      </c>
      <c r="E1238" s="85">
        <v>45337</v>
      </c>
      <c r="F1238" s="19" t="s">
        <v>23895</v>
      </c>
      <c r="G1238" s="19" t="s">
        <v>23896</v>
      </c>
      <c r="H1238" s="19">
        <v>10</v>
      </c>
      <c r="I1238" s="27" t="s">
        <v>23216</v>
      </c>
      <c r="J1238" s="19" t="s">
        <v>23217</v>
      </c>
      <c r="K1238" s="19" t="s">
        <v>17438</v>
      </c>
      <c r="L1238" s="19" t="s">
        <v>17439</v>
      </c>
      <c r="M1238" s="19" t="s">
        <v>23504</v>
      </c>
      <c r="N1238" s="19" t="s">
        <v>17447</v>
      </c>
      <c r="O1238" s="19" t="s">
        <v>23140</v>
      </c>
    </row>
    <row r="1239" spans="1:15" ht="12.75">
      <c r="A1239" s="19" t="s">
        <v>25107</v>
      </c>
      <c r="B1239" s="19" t="s">
        <v>23505</v>
      </c>
      <c r="C1239" s="19"/>
      <c r="D1239" s="19" t="s">
        <v>17440</v>
      </c>
      <c r="E1239" s="85">
        <v>45337</v>
      </c>
      <c r="F1239" s="19" t="s">
        <v>23929</v>
      </c>
      <c r="G1239" s="19" t="s">
        <v>23930</v>
      </c>
      <c r="H1239" s="19">
        <v>-1364</v>
      </c>
      <c r="I1239" s="27" t="s">
        <v>23200</v>
      </c>
      <c r="J1239" s="19" t="s">
        <v>23201</v>
      </c>
      <c r="K1239" s="19" t="s">
        <v>17438</v>
      </c>
      <c r="L1239" s="19" t="s">
        <v>17439</v>
      </c>
      <c r="M1239" s="19" t="s">
        <v>23506</v>
      </c>
      <c r="N1239" s="19"/>
      <c r="O1239" s="19" t="s">
        <v>23140</v>
      </c>
    </row>
    <row r="1240" spans="1:15" ht="12.75">
      <c r="A1240" s="19" t="s">
        <v>25108</v>
      </c>
      <c r="B1240" s="19" t="s">
        <v>23505</v>
      </c>
      <c r="C1240" s="19"/>
      <c r="D1240" s="19" t="s">
        <v>17440</v>
      </c>
      <c r="E1240" s="85">
        <v>45337</v>
      </c>
      <c r="F1240" s="19" t="s">
        <v>23929</v>
      </c>
      <c r="G1240" s="19" t="s">
        <v>23930</v>
      </c>
      <c r="H1240" s="19">
        <v>1364</v>
      </c>
      <c r="I1240" s="27" t="s">
        <v>23322</v>
      </c>
      <c r="J1240" s="19" t="s">
        <v>23323</v>
      </c>
      <c r="K1240" s="19" t="s">
        <v>17438</v>
      </c>
      <c r="L1240" s="19" t="s">
        <v>17439</v>
      </c>
      <c r="M1240" s="19" t="s">
        <v>23506</v>
      </c>
      <c r="N1240" s="19" t="s">
        <v>17447</v>
      </c>
      <c r="O1240" s="19" t="s">
        <v>23140</v>
      </c>
    </row>
    <row r="1241" spans="1:15" ht="12.75">
      <c r="A1241" s="19" t="s">
        <v>25109</v>
      </c>
      <c r="B1241" s="19" t="s">
        <v>23505</v>
      </c>
      <c r="C1241" s="19"/>
      <c r="D1241" s="19" t="s">
        <v>17440</v>
      </c>
      <c r="E1241" s="85">
        <v>45337</v>
      </c>
      <c r="F1241" s="19" t="s">
        <v>23871</v>
      </c>
      <c r="G1241" s="19" t="s">
        <v>23872</v>
      </c>
      <c r="H1241" s="19">
        <v>-12</v>
      </c>
      <c r="I1241" s="27" t="s">
        <v>23200</v>
      </c>
      <c r="J1241" s="19" t="s">
        <v>23201</v>
      </c>
      <c r="K1241" s="19" t="s">
        <v>17438</v>
      </c>
      <c r="L1241" s="19" t="s">
        <v>17439</v>
      </c>
      <c r="M1241" s="19" t="s">
        <v>23506</v>
      </c>
      <c r="N1241" s="19"/>
      <c r="O1241" s="19" t="s">
        <v>23140</v>
      </c>
    </row>
    <row r="1242" spans="1:15" ht="12.75">
      <c r="A1242" s="19" t="s">
        <v>25110</v>
      </c>
      <c r="B1242" s="19" t="s">
        <v>23505</v>
      </c>
      <c r="C1242" s="19"/>
      <c r="D1242" s="19" t="s">
        <v>17440</v>
      </c>
      <c r="E1242" s="85">
        <v>45337</v>
      </c>
      <c r="F1242" s="19" t="s">
        <v>23871</v>
      </c>
      <c r="G1242" s="19" t="s">
        <v>23872</v>
      </c>
      <c r="H1242" s="19">
        <v>12</v>
      </c>
      <c r="I1242" s="27" t="s">
        <v>23322</v>
      </c>
      <c r="J1242" s="19" t="s">
        <v>23323</v>
      </c>
      <c r="K1242" s="19" t="s">
        <v>17438</v>
      </c>
      <c r="L1242" s="19" t="s">
        <v>17439</v>
      </c>
      <c r="M1242" s="19" t="s">
        <v>23506</v>
      </c>
      <c r="N1242" s="19" t="s">
        <v>17447</v>
      </c>
      <c r="O1242" s="19" t="s">
        <v>23140</v>
      </c>
    </row>
    <row r="1243" spans="1:15" ht="12.75">
      <c r="A1243" s="19" t="s">
        <v>25111</v>
      </c>
      <c r="B1243" s="19" t="s">
        <v>23505</v>
      </c>
      <c r="C1243" s="19"/>
      <c r="D1243" s="19" t="s">
        <v>17440</v>
      </c>
      <c r="E1243" s="85">
        <v>45337</v>
      </c>
      <c r="F1243" s="19" t="s">
        <v>23895</v>
      </c>
      <c r="G1243" s="19" t="s">
        <v>23896</v>
      </c>
      <c r="H1243" s="19">
        <v>-160</v>
      </c>
      <c r="I1243" s="27" t="s">
        <v>23200</v>
      </c>
      <c r="J1243" s="19" t="s">
        <v>23201</v>
      </c>
      <c r="K1243" s="19" t="s">
        <v>17438</v>
      </c>
      <c r="L1243" s="19" t="s">
        <v>17439</v>
      </c>
      <c r="M1243" s="19" t="s">
        <v>23506</v>
      </c>
      <c r="N1243" s="19"/>
      <c r="O1243" s="19" t="s">
        <v>23140</v>
      </c>
    </row>
    <row r="1244" spans="1:15" ht="12.75">
      <c r="A1244" s="19" t="s">
        <v>25112</v>
      </c>
      <c r="B1244" s="19" t="s">
        <v>23505</v>
      </c>
      <c r="C1244" s="19"/>
      <c r="D1244" s="19" t="s">
        <v>17440</v>
      </c>
      <c r="E1244" s="85">
        <v>45337</v>
      </c>
      <c r="F1244" s="19" t="s">
        <v>23895</v>
      </c>
      <c r="G1244" s="19" t="s">
        <v>23896</v>
      </c>
      <c r="H1244" s="19">
        <v>160</v>
      </c>
      <c r="I1244" s="27" t="s">
        <v>23322</v>
      </c>
      <c r="J1244" s="19" t="s">
        <v>23323</v>
      </c>
      <c r="K1244" s="19" t="s">
        <v>17438</v>
      </c>
      <c r="L1244" s="19" t="s">
        <v>17439</v>
      </c>
      <c r="M1244" s="19" t="s">
        <v>23506</v>
      </c>
      <c r="N1244" s="19" t="s">
        <v>17447</v>
      </c>
      <c r="O1244" s="19" t="s">
        <v>23140</v>
      </c>
    </row>
    <row r="1245" spans="1:15" ht="12.75">
      <c r="A1245" s="19" t="s">
        <v>25113</v>
      </c>
      <c r="B1245" s="19" t="s">
        <v>23505</v>
      </c>
      <c r="C1245" s="19"/>
      <c r="D1245" s="19" t="s">
        <v>17440</v>
      </c>
      <c r="E1245" s="85">
        <v>45337</v>
      </c>
      <c r="F1245" s="19" t="s">
        <v>23877</v>
      </c>
      <c r="G1245" s="19" t="s">
        <v>23878</v>
      </c>
      <c r="H1245" s="19">
        <v>-150</v>
      </c>
      <c r="I1245" s="27" t="s">
        <v>23200</v>
      </c>
      <c r="J1245" s="19" t="s">
        <v>23201</v>
      </c>
      <c r="K1245" s="19" t="s">
        <v>17438</v>
      </c>
      <c r="L1245" s="19" t="s">
        <v>17439</v>
      </c>
      <c r="M1245" s="19" t="s">
        <v>23506</v>
      </c>
      <c r="N1245" s="19"/>
      <c r="O1245" s="19" t="s">
        <v>23140</v>
      </c>
    </row>
    <row r="1246" spans="1:15" ht="12.75">
      <c r="A1246" s="19" t="s">
        <v>25114</v>
      </c>
      <c r="B1246" s="19" t="s">
        <v>23505</v>
      </c>
      <c r="C1246" s="19"/>
      <c r="D1246" s="19" t="s">
        <v>17440</v>
      </c>
      <c r="E1246" s="85">
        <v>45337</v>
      </c>
      <c r="F1246" s="19" t="s">
        <v>23877</v>
      </c>
      <c r="G1246" s="19" t="s">
        <v>23878</v>
      </c>
      <c r="H1246" s="19">
        <v>150</v>
      </c>
      <c r="I1246" s="27" t="s">
        <v>23322</v>
      </c>
      <c r="J1246" s="19" t="s">
        <v>23323</v>
      </c>
      <c r="K1246" s="19" t="s">
        <v>17438</v>
      </c>
      <c r="L1246" s="19" t="s">
        <v>17439</v>
      </c>
      <c r="M1246" s="19" t="s">
        <v>23506</v>
      </c>
      <c r="N1246" s="19" t="s">
        <v>17447</v>
      </c>
      <c r="O1246" s="19" t="s">
        <v>23140</v>
      </c>
    </row>
    <row r="1247" spans="1:15" ht="12.75">
      <c r="A1247" s="19"/>
      <c r="B1247" s="19"/>
      <c r="C1247" s="19"/>
      <c r="D1247" s="19"/>
      <c r="E1247" s="85"/>
      <c r="F1247" s="19"/>
      <c r="G1247" s="19"/>
      <c r="H1247" s="19"/>
      <c r="I1247" s="19"/>
      <c r="J1247" s="19"/>
      <c r="K1247" s="19"/>
      <c r="L1247" s="19"/>
      <c r="M1247" s="19"/>
      <c r="N1247" s="19"/>
    </row>
    <row r="1248" spans="1:15" ht="12.75">
      <c r="A1248" s="19"/>
      <c r="B1248" s="19"/>
      <c r="C1248" s="19"/>
      <c r="D1248" s="19"/>
      <c r="E1248" s="85"/>
      <c r="F1248" s="19"/>
      <c r="G1248" s="19"/>
      <c r="H1248" s="19"/>
      <c r="I1248" s="19"/>
      <c r="J1248" s="19"/>
      <c r="K1248" s="19"/>
      <c r="L1248" s="19"/>
      <c r="M1248" s="19"/>
      <c r="N1248" s="19"/>
    </row>
    <row r="1249" spans="1:15" ht="12.75">
      <c r="A1249" s="19" t="s">
        <v>25115</v>
      </c>
      <c r="B1249" s="19" t="s">
        <v>23508</v>
      </c>
      <c r="C1249" s="19"/>
      <c r="D1249" s="19" t="s">
        <v>17440</v>
      </c>
      <c r="E1249" s="85">
        <v>45337</v>
      </c>
      <c r="F1249" s="19" t="s">
        <v>23871</v>
      </c>
      <c r="G1249" s="19" t="s">
        <v>23872</v>
      </c>
      <c r="H1249" s="19">
        <v>-1</v>
      </c>
      <c r="I1249" s="27" t="s">
        <v>23200</v>
      </c>
      <c r="J1249" s="19" t="s">
        <v>23201</v>
      </c>
      <c r="K1249" s="19" t="s">
        <v>17438</v>
      </c>
      <c r="L1249" s="19" t="s">
        <v>17439</v>
      </c>
      <c r="M1249" s="19" t="s">
        <v>23506</v>
      </c>
      <c r="N1249" s="19"/>
      <c r="O1249" s="19" t="s">
        <v>23140</v>
      </c>
    </row>
    <row r="1250" spans="1:15" ht="12.75">
      <c r="A1250" s="19" t="s">
        <v>25116</v>
      </c>
      <c r="B1250" s="19" t="s">
        <v>23508</v>
      </c>
      <c r="C1250" s="19"/>
      <c r="D1250" s="19" t="s">
        <v>17440</v>
      </c>
      <c r="E1250" s="85">
        <v>45337</v>
      </c>
      <c r="F1250" s="19" t="s">
        <v>23871</v>
      </c>
      <c r="G1250" s="19" t="s">
        <v>23872</v>
      </c>
      <c r="H1250" s="19">
        <v>1</v>
      </c>
      <c r="I1250" s="27" t="s">
        <v>23216</v>
      </c>
      <c r="J1250" s="19" t="s">
        <v>23217</v>
      </c>
      <c r="K1250" s="19" t="s">
        <v>17438</v>
      </c>
      <c r="L1250" s="19" t="s">
        <v>17439</v>
      </c>
      <c r="M1250" s="19" t="s">
        <v>23506</v>
      </c>
      <c r="N1250" s="19" t="s">
        <v>17447</v>
      </c>
      <c r="O1250" s="19" t="s">
        <v>23140</v>
      </c>
    </row>
    <row r="1251" spans="1:15" ht="12.75">
      <c r="A1251" s="19" t="s">
        <v>25117</v>
      </c>
      <c r="B1251" s="19" t="s">
        <v>23508</v>
      </c>
      <c r="C1251" s="19"/>
      <c r="D1251" s="19" t="s">
        <v>17440</v>
      </c>
      <c r="E1251" s="85">
        <v>45337</v>
      </c>
      <c r="F1251" s="19" t="s">
        <v>23929</v>
      </c>
      <c r="G1251" s="19" t="s">
        <v>23930</v>
      </c>
      <c r="H1251" s="19">
        <v>-444</v>
      </c>
      <c r="I1251" s="27" t="s">
        <v>23200</v>
      </c>
      <c r="J1251" s="19" t="s">
        <v>23201</v>
      </c>
      <c r="K1251" s="19" t="s">
        <v>17438</v>
      </c>
      <c r="L1251" s="19" t="s">
        <v>17439</v>
      </c>
      <c r="M1251" s="19" t="s">
        <v>23506</v>
      </c>
      <c r="N1251" s="19"/>
      <c r="O1251" s="19" t="s">
        <v>23140</v>
      </c>
    </row>
    <row r="1252" spans="1:15" ht="12.75">
      <c r="A1252" s="19" t="s">
        <v>25118</v>
      </c>
      <c r="B1252" s="19" t="s">
        <v>23508</v>
      </c>
      <c r="C1252" s="19"/>
      <c r="D1252" s="19" t="s">
        <v>17440</v>
      </c>
      <c r="E1252" s="85">
        <v>45337</v>
      </c>
      <c r="F1252" s="19" t="s">
        <v>23929</v>
      </c>
      <c r="G1252" s="19" t="s">
        <v>23930</v>
      </c>
      <c r="H1252" s="19">
        <v>444</v>
      </c>
      <c r="I1252" s="27" t="s">
        <v>23216</v>
      </c>
      <c r="J1252" s="19" t="s">
        <v>23217</v>
      </c>
      <c r="K1252" s="19" t="s">
        <v>17438</v>
      </c>
      <c r="L1252" s="19" t="s">
        <v>17439</v>
      </c>
      <c r="M1252" s="19" t="s">
        <v>23506</v>
      </c>
      <c r="N1252" s="19" t="s">
        <v>17447</v>
      </c>
      <c r="O1252" s="19" t="s">
        <v>23140</v>
      </c>
    </row>
    <row r="1253" spans="1:15" ht="12.75">
      <c r="A1253" s="19" t="s">
        <v>25119</v>
      </c>
      <c r="B1253" s="19" t="s">
        <v>23508</v>
      </c>
      <c r="C1253" s="19"/>
      <c r="D1253" s="19" t="s">
        <v>17440</v>
      </c>
      <c r="E1253" s="85">
        <v>45337</v>
      </c>
      <c r="F1253" s="19" t="s">
        <v>23895</v>
      </c>
      <c r="G1253" s="19" t="s">
        <v>23896</v>
      </c>
      <c r="H1253" s="19">
        <v>-16</v>
      </c>
      <c r="I1253" s="27" t="s">
        <v>23200</v>
      </c>
      <c r="J1253" s="19" t="s">
        <v>23201</v>
      </c>
      <c r="K1253" s="19" t="s">
        <v>17438</v>
      </c>
      <c r="L1253" s="19" t="s">
        <v>17439</v>
      </c>
      <c r="M1253" s="19" t="s">
        <v>23506</v>
      </c>
      <c r="N1253" s="19"/>
      <c r="O1253" s="19" t="s">
        <v>23140</v>
      </c>
    </row>
    <row r="1254" spans="1:15" ht="12.75">
      <c r="A1254" s="19" t="s">
        <v>25120</v>
      </c>
      <c r="B1254" s="19" t="s">
        <v>23508</v>
      </c>
      <c r="C1254" s="19"/>
      <c r="D1254" s="19" t="s">
        <v>17440</v>
      </c>
      <c r="E1254" s="85">
        <v>45337</v>
      </c>
      <c r="F1254" s="19" t="s">
        <v>23895</v>
      </c>
      <c r="G1254" s="19" t="s">
        <v>23896</v>
      </c>
      <c r="H1254" s="19">
        <v>16</v>
      </c>
      <c r="I1254" s="27" t="s">
        <v>23216</v>
      </c>
      <c r="J1254" s="19" t="s">
        <v>23217</v>
      </c>
      <c r="K1254" s="19" t="s">
        <v>17438</v>
      </c>
      <c r="L1254" s="19" t="s">
        <v>17439</v>
      </c>
      <c r="M1254" s="19" t="s">
        <v>23506</v>
      </c>
      <c r="N1254" s="19" t="s">
        <v>17447</v>
      </c>
      <c r="O1254" s="19" t="s">
        <v>23140</v>
      </c>
    </row>
    <row r="1255" spans="1:15" ht="12.75">
      <c r="A1255" s="19" t="s">
        <v>25121</v>
      </c>
      <c r="B1255" s="19" t="s">
        <v>23508</v>
      </c>
      <c r="C1255" s="19"/>
      <c r="D1255" s="19" t="s">
        <v>17440</v>
      </c>
      <c r="E1255" s="85">
        <v>45337</v>
      </c>
      <c r="F1255" s="19" t="s">
        <v>23847</v>
      </c>
      <c r="G1255" s="19" t="s">
        <v>23848</v>
      </c>
      <c r="H1255" s="19">
        <v>-1</v>
      </c>
      <c r="I1255" s="27" t="s">
        <v>23200</v>
      </c>
      <c r="J1255" s="19" t="s">
        <v>23201</v>
      </c>
      <c r="K1255" s="19" t="s">
        <v>17438</v>
      </c>
      <c r="L1255" s="19" t="s">
        <v>17439</v>
      </c>
      <c r="M1255" s="19" t="s">
        <v>23506</v>
      </c>
      <c r="N1255" s="19"/>
      <c r="O1255" s="19" t="s">
        <v>23140</v>
      </c>
    </row>
    <row r="1256" spans="1:15" ht="12.75">
      <c r="A1256" s="19" t="s">
        <v>25122</v>
      </c>
      <c r="B1256" s="19" t="s">
        <v>23508</v>
      </c>
      <c r="C1256" s="19"/>
      <c r="D1256" s="19" t="s">
        <v>17440</v>
      </c>
      <c r="E1256" s="85">
        <v>45337</v>
      </c>
      <c r="F1256" s="19" t="s">
        <v>23847</v>
      </c>
      <c r="G1256" s="19" t="s">
        <v>23848</v>
      </c>
      <c r="H1256" s="19">
        <v>1</v>
      </c>
      <c r="I1256" s="27" t="s">
        <v>23216</v>
      </c>
      <c r="J1256" s="19" t="s">
        <v>23217</v>
      </c>
      <c r="K1256" s="19" t="s">
        <v>17438</v>
      </c>
      <c r="L1256" s="19" t="s">
        <v>17439</v>
      </c>
      <c r="M1256" s="19" t="s">
        <v>23506</v>
      </c>
      <c r="N1256" s="19" t="s">
        <v>17447</v>
      </c>
      <c r="O1256" s="19" t="s">
        <v>23140</v>
      </c>
    </row>
    <row r="1257" spans="1:15" ht="12.75">
      <c r="A1257" s="19" t="s">
        <v>25123</v>
      </c>
      <c r="B1257" s="19" t="s">
        <v>23508</v>
      </c>
      <c r="C1257" s="19"/>
      <c r="D1257" s="19" t="s">
        <v>17440</v>
      </c>
      <c r="E1257" s="85">
        <v>45337</v>
      </c>
      <c r="F1257" s="19" t="s">
        <v>23871</v>
      </c>
      <c r="G1257" s="19" t="s">
        <v>23872</v>
      </c>
      <c r="H1257" s="19">
        <v>-3</v>
      </c>
      <c r="I1257" s="27" t="s">
        <v>23200</v>
      </c>
      <c r="J1257" s="19" t="s">
        <v>23201</v>
      </c>
      <c r="K1257" s="19" t="s">
        <v>17438</v>
      </c>
      <c r="L1257" s="19" t="s">
        <v>17439</v>
      </c>
      <c r="M1257" s="19" t="s">
        <v>23506</v>
      </c>
      <c r="N1257" s="19"/>
      <c r="O1257" s="19" t="s">
        <v>23140</v>
      </c>
    </row>
    <row r="1258" spans="1:15" ht="12.75">
      <c r="A1258" s="19" t="s">
        <v>25124</v>
      </c>
      <c r="B1258" s="19" t="s">
        <v>23508</v>
      </c>
      <c r="C1258" s="19"/>
      <c r="D1258" s="19" t="s">
        <v>17440</v>
      </c>
      <c r="E1258" s="85">
        <v>45337</v>
      </c>
      <c r="F1258" s="19" t="s">
        <v>23871</v>
      </c>
      <c r="G1258" s="19" t="s">
        <v>23872</v>
      </c>
      <c r="H1258" s="19">
        <v>3</v>
      </c>
      <c r="I1258" s="27" t="s">
        <v>23216</v>
      </c>
      <c r="J1258" s="19" t="s">
        <v>23217</v>
      </c>
      <c r="K1258" s="19" t="s">
        <v>17438</v>
      </c>
      <c r="L1258" s="19" t="s">
        <v>17439</v>
      </c>
      <c r="M1258" s="19" t="s">
        <v>23506</v>
      </c>
      <c r="N1258" s="19" t="s">
        <v>17447</v>
      </c>
      <c r="O1258" s="19" t="s">
        <v>23140</v>
      </c>
    </row>
    <row r="1259" spans="1:15" ht="12.75">
      <c r="A1259" s="27" t="s">
        <v>25125</v>
      </c>
      <c r="B1259" s="19" t="s">
        <v>23508</v>
      </c>
      <c r="C1259" s="19"/>
      <c r="D1259" s="19" t="s">
        <v>17440</v>
      </c>
      <c r="E1259" s="85">
        <v>45337</v>
      </c>
      <c r="F1259" s="19" t="s">
        <v>23835</v>
      </c>
      <c r="G1259" s="19" t="s">
        <v>23836</v>
      </c>
      <c r="H1259" s="19">
        <v>-8</v>
      </c>
      <c r="I1259" s="27" t="s">
        <v>23200</v>
      </c>
      <c r="J1259" s="19" t="s">
        <v>23201</v>
      </c>
      <c r="K1259" s="19" t="s">
        <v>17438</v>
      </c>
      <c r="L1259" s="19" t="s">
        <v>17439</v>
      </c>
      <c r="M1259" s="19" t="s">
        <v>23506</v>
      </c>
      <c r="N1259" s="19"/>
      <c r="O1259" s="19" t="s">
        <v>23140</v>
      </c>
    </row>
    <row r="1260" spans="1:15" ht="12.75">
      <c r="A1260" s="19" t="s">
        <v>25126</v>
      </c>
      <c r="B1260" s="19" t="s">
        <v>23508</v>
      </c>
      <c r="C1260" s="19"/>
      <c r="D1260" s="19" t="s">
        <v>17440</v>
      </c>
      <c r="E1260" s="85">
        <v>45337</v>
      </c>
      <c r="F1260" s="19" t="s">
        <v>23835</v>
      </c>
      <c r="G1260" s="19" t="s">
        <v>23836</v>
      </c>
      <c r="H1260" s="19">
        <v>8</v>
      </c>
      <c r="I1260" s="27" t="s">
        <v>23216</v>
      </c>
      <c r="J1260" s="19" t="s">
        <v>23217</v>
      </c>
      <c r="K1260" s="19" t="s">
        <v>17438</v>
      </c>
      <c r="L1260" s="19" t="s">
        <v>17439</v>
      </c>
      <c r="M1260" s="19" t="s">
        <v>23506</v>
      </c>
      <c r="N1260" s="19" t="s">
        <v>17447</v>
      </c>
      <c r="O1260" s="19" t="s">
        <v>23140</v>
      </c>
    </row>
    <row r="1261" spans="1:15" ht="12.75">
      <c r="A1261" s="19" t="s">
        <v>25127</v>
      </c>
      <c r="B1261" s="19" t="s">
        <v>23508</v>
      </c>
      <c r="C1261" s="19"/>
      <c r="D1261" s="19" t="s">
        <v>17440</v>
      </c>
      <c r="E1261" s="85">
        <v>45337</v>
      </c>
      <c r="F1261" s="19" t="s">
        <v>23889</v>
      </c>
      <c r="G1261" s="19" t="s">
        <v>23890</v>
      </c>
      <c r="H1261" s="19">
        <v>-1</v>
      </c>
      <c r="I1261" s="27" t="s">
        <v>23200</v>
      </c>
      <c r="J1261" s="19" t="s">
        <v>23201</v>
      </c>
      <c r="K1261" s="19" t="s">
        <v>17438</v>
      </c>
      <c r="L1261" s="19" t="s">
        <v>17439</v>
      </c>
      <c r="M1261" s="19" t="s">
        <v>23506</v>
      </c>
      <c r="N1261" s="19"/>
      <c r="O1261" s="19" t="s">
        <v>23140</v>
      </c>
    </row>
    <row r="1262" spans="1:15" ht="12.75">
      <c r="A1262" s="19" t="s">
        <v>25128</v>
      </c>
      <c r="B1262" s="19" t="s">
        <v>23508</v>
      </c>
      <c r="C1262" s="19"/>
      <c r="D1262" s="19" t="s">
        <v>17440</v>
      </c>
      <c r="E1262" s="85">
        <v>45337</v>
      </c>
      <c r="F1262" s="19" t="s">
        <v>23889</v>
      </c>
      <c r="G1262" s="19" t="s">
        <v>23890</v>
      </c>
      <c r="H1262" s="19">
        <v>1</v>
      </c>
      <c r="I1262" s="27" t="s">
        <v>23216</v>
      </c>
      <c r="J1262" s="19" t="s">
        <v>23217</v>
      </c>
      <c r="K1262" s="19" t="s">
        <v>17438</v>
      </c>
      <c r="L1262" s="19" t="s">
        <v>17439</v>
      </c>
      <c r="M1262" s="19" t="s">
        <v>23506</v>
      </c>
      <c r="N1262" s="19" t="s">
        <v>17447</v>
      </c>
      <c r="O1262" s="19" t="s">
        <v>23140</v>
      </c>
    </row>
    <row r="1263" spans="1:15" ht="12.75">
      <c r="A1263" s="19" t="s">
        <v>25129</v>
      </c>
      <c r="B1263" s="19" t="s">
        <v>23508</v>
      </c>
      <c r="C1263" s="19"/>
      <c r="D1263" s="19" t="s">
        <v>17440</v>
      </c>
      <c r="E1263" s="85">
        <v>45337</v>
      </c>
      <c r="F1263" s="19" t="s">
        <v>23892</v>
      </c>
      <c r="G1263" s="19" t="s">
        <v>23893</v>
      </c>
      <c r="H1263" s="19">
        <v>-12</v>
      </c>
      <c r="I1263" s="27" t="s">
        <v>23200</v>
      </c>
      <c r="J1263" s="19" t="s">
        <v>23201</v>
      </c>
      <c r="K1263" s="19" t="s">
        <v>17438</v>
      </c>
      <c r="L1263" s="19" t="s">
        <v>17439</v>
      </c>
      <c r="M1263" s="19" t="s">
        <v>23506</v>
      </c>
      <c r="N1263" s="19"/>
      <c r="O1263" s="19" t="s">
        <v>23140</v>
      </c>
    </row>
    <row r="1264" spans="1:15" ht="12.75">
      <c r="A1264" s="19" t="s">
        <v>25130</v>
      </c>
      <c r="B1264" s="19" t="s">
        <v>23508</v>
      </c>
      <c r="C1264" s="19"/>
      <c r="D1264" s="19" t="s">
        <v>17440</v>
      </c>
      <c r="E1264" s="85">
        <v>45337</v>
      </c>
      <c r="F1264" s="19" t="s">
        <v>23892</v>
      </c>
      <c r="G1264" s="19" t="s">
        <v>23893</v>
      </c>
      <c r="H1264" s="19">
        <v>12</v>
      </c>
      <c r="I1264" s="27" t="s">
        <v>23216</v>
      </c>
      <c r="J1264" s="19" t="s">
        <v>23217</v>
      </c>
      <c r="K1264" s="19" t="s">
        <v>17438</v>
      </c>
      <c r="L1264" s="19" t="s">
        <v>17439</v>
      </c>
      <c r="M1264" s="19" t="s">
        <v>23506</v>
      </c>
      <c r="N1264" s="19" t="s">
        <v>17447</v>
      </c>
      <c r="O1264" s="19" t="s">
        <v>23140</v>
      </c>
    </row>
    <row r="1265" spans="1:15" ht="12.75">
      <c r="A1265" s="19" t="s">
        <v>25131</v>
      </c>
      <c r="B1265" s="19" t="s">
        <v>23508</v>
      </c>
      <c r="C1265" s="19"/>
      <c r="D1265" s="19" t="s">
        <v>17440</v>
      </c>
      <c r="E1265" s="85">
        <v>45337</v>
      </c>
      <c r="F1265" s="19" t="s">
        <v>23926</v>
      </c>
      <c r="G1265" s="19" t="s">
        <v>23927</v>
      </c>
      <c r="H1265" s="19">
        <v>-4</v>
      </c>
      <c r="I1265" s="27" t="s">
        <v>23200</v>
      </c>
      <c r="J1265" s="19" t="s">
        <v>23201</v>
      </c>
      <c r="K1265" s="19" t="s">
        <v>17438</v>
      </c>
      <c r="L1265" s="19" t="s">
        <v>17439</v>
      </c>
      <c r="M1265" s="19" t="s">
        <v>23506</v>
      </c>
      <c r="N1265" s="19"/>
      <c r="O1265" s="19" t="s">
        <v>23140</v>
      </c>
    </row>
    <row r="1266" spans="1:15" ht="12.75">
      <c r="A1266" s="27" t="s">
        <v>25132</v>
      </c>
      <c r="B1266" s="19" t="s">
        <v>23508</v>
      </c>
      <c r="C1266" s="19"/>
      <c r="D1266" s="19" t="s">
        <v>17440</v>
      </c>
      <c r="E1266" s="85">
        <v>45337</v>
      </c>
      <c r="F1266" s="19" t="s">
        <v>23926</v>
      </c>
      <c r="G1266" s="19" t="s">
        <v>23927</v>
      </c>
      <c r="H1266" s="19">
        <v>4</v>
      </c>
      <c r="I1266" s="27" t="s">
        <v>23216</v>
      </c>
      <c r="J1266" s="19" t="s">
        <v>23217</v>
      </c>
      <c r="K1266" s="19" t="s">
        <v>17438</v>
      </c>
      <c r="L1266" s="19" t="s">
        <v>17439</v>
      </c>
      <c r="M1266" s="19" t="s">
        <v>23506</v>
      </c>
      <c r="N1266" s="19" t="s">
        <v>17447</v>
      </c>
      <c r="O1266" s="19" t="s">
        <v>23140</v>
      </c>
    </row>
    <row r="1267" spans="1:15" ht="12.75">
      <c r="A1267" s="27" t="s">
        <v>25133</v>
      </c>
      <c r="B1267" s="19" t="s">
        <v>23508</v>
      </c>
      <c r="C1267" s="19"/>
      <c r="D1267" s="19" t="s">
        <v>17440</v>
      </c>
      <c r="E1267" s="85">
        <v>45337</v>
      </c>
      <c r="F1267" s="19" t="s">
        <v>23935</v>
      </c>
      <c r="G1267" s="19" t="s">
        <v>23936</v>
      </c>
      <c r="H1267" s="19">
        <v>-2</v>
      </c>
      <c r="I1267" s="27" t="s">
        <v>23200</v>
      </c>
      <c r="J1267" s="19" t="s">
        <v>23201</v>
      </c>
      <c r="K1267" s="19" t="s">
        <v>17438</v>
      </c>
      <c r="L1267" s="19" t="s">
        <v>17439</v>
      </c>
      <c r="M1267" s="19" t="s">
        <v>23506</v>
      </c>
      <c r="N1267" s="19"/>
      <c r="O1267" s="19" t="s">
        <v>23140</v>
      </c>
    </row>
    <row r="1268" spans="1:15" ht="12.75">
      <c r="A1268" s="19" t="s">
        <v>25134</v>
      </c>
      <c r="B1268" s="19" t="s">
        <v>23508</v>
      </c>
      <c r="C1268" s="19"/>
      <c r="D1268" s="19" t="s">
        <v>17440</v>
      </c>
      <c r="E1268" s="85">
        <v>45337</v>
      </c>
      <c r="F1268" s="19" t="s">
        <v>23935</v>
      </c>
      <c r="G1268" s="19" t="s">
        <v>23936</v>
      </c>
      <c r="H1268" s="19">
        <v>2</v>
      </c>
      <c r="I1268" s="27" t="s">
        <v>23216</v>
      </c>
      <c r="J1268" s="19" t="s">
        <v>23217</v>
      </c>
      <c r="K1268" s="19" t="s">
        <v>17438</v>
      </c>
      <c r="L1268" s="19" t="s">
        <v>17439</v>
      </c>
      <c r="M1268" s="19" t="s">
        <v>23506</v>
      </c>
      <c r="N1268" s="19" t="s">
        <v>17447</v>
      </c>
      <c r="O1268" s="19" t="s">
        <v>23140</v>
      </c>
    </row>
    <row r="1269" spans="1:15" ht="12.75">
      <c r="A1269" s="19" t="s">
        <v>25135</v>
      </c>
      <c r="B1269" s="19" t="s">
        <v>23508</v>
      </c>
      <c r="C1269" s="19"/>
      <c r="D1269" s="19" t="s">
        <v>17440</v>
      </c>
      <c r="E1269" s="85">
        <v>45337</v>
      </c>
      <c r="F1269" s="19" t="s">
        <v>23865</v>
      </c>
      <c r="G1269" s="19" t="s">
        <v>23866</v>
      </c>
      <c r="H1269" s="19">
        <v>-1</v>
      </c>
      <c r="I1269" s="27" t="s">
        <v>23200</v>
      </c>
      <c r="J1269" s="19" t="s">
        <v>23201</v>
      </c>
      <c r="K1269" s="19" t="s">
        <v>17438</v>
      </c>
      <c r="L1269" s="19" t="s">
        <v>17439</v>
      </c>
      <c r="M1269" s="19" t="s">
        <v>23506</v>
      </c>
      <c r="N1269" s="19"/>
      <c r="O1269" s="19" t="s">
        <v>23140</v>
      </c>
    </row>
    <row r="1270" spans="1:15" ht="12.75">
      <c r="A1270" s="19" t="s">
        <v>25136</v>
      </c>
      <c r="B1270" s="19" t="s">
        <v>23508</v>
      </c>
      <c r="C1270" s="19"/>
      <c r="D1270" s="19" t="s">
        <v>17440</v>
      </c>
      <c r="E1270" s="85">
        <v>45337</v>
      </c>
      <c r="F1270" s="19" t="s">
        <v>23865</v>
      </c>
      <c r="G1270" s="19" t="s">
        <v>23866</v>
      </c>
      <c r="H1270" s="19">
        <v>1</v>
      </c>
      <c r="I1270" s="27" t="s">
        <v>23216</v>
      </c>
      <c r="J1270" s="19" t="s">
        <v>23217</v>
      </c>
      <c r="K1270" s="19" t="s">
        <v>17438</v>
      </c>
      <c r="L1270" s="19" t="s">
        <v>17439</v>
      </c>
      <c r="M1270" s="19" t="s">
        <v>23506</v>
      </c>
      <c r="N1270" s="19" t="s">
        <v>17447</v>
      </c>
      <c r="O1270" s="19" t="s">
        <v>23140</v>
      </c>
    </row>
    <row r="1271" spans="1:15" ht="12.75">
      <c r="A1271" s="19" t="s">
        <v>25137</v>
      </c>
      <c r="B1271" s="19" t="s">
        <v>23509</v>
      </c>
      <c r="C1271" s="19"/>
      <c r="D1271" s="19" t="s">
        <v>17440</v>
      </c>
      <c r="E1271" s="85">
        <v>45337</v>
      </c>
      <c r="F1271" s="19" t="s">
        <v>23832</v>
      </c>
      <c r="G1271" s="19" t="s">
        <v>23833</v>
      </c>
      <c r="H1271" s="19">
        <v>-5</v>
      </c>
      <c r="I1271" s="27" t="s">
        <v>23200</v>
      </c>
      <c r="J1271" s="19" t="s">
        <v>23201</v>
      </c>
      <c r="K1271" s="19" t="s">
        <v>17438</v>
      </c>
      <c r="L1271" s="19" t="s">
        <v>17439</v>
      </c>
      <c r="M1271" s="19" t="s">
        <v>23510</v>
      </c>
      <c r="N1271" s="19"/>
      <c r="O1271" s="19" t="s">
        <v>23140</v>
      </c>
    </row>
    <row r="1272" spans="1:15" ht="12.75">
      <c r="A1272" s="19" t="s">
        <v>25138</v>
      </c>
      <c r="B1272" s="19" t="s">
        <v>23509</v>
      </c>
      <c r="C1272" s="19"/>
      <c r="D1272" s="19" t="s">
        <v>17440</v>
      </c>
      <c r="E1272" s="85">
        <v>45337</v>
      </c>
      <c r="F1272" s="19" t="s">
        <v>23832</v>
      </c>
      <c r="G1272" s="19" t="s">
        <v>23833</v>
      </c>
      <c r="H1272" s="19">
        <v>5</v>
      </c>
      <c r="I1272" s="27" t="s">
        <v>6991</v>
      </c>
      <c r="J1272" s="19" t="s">
        <v>23373</v>
      </c>
      <c r="K1272" s="19" t="s">
        <v>17438</v>
      </c>
      <c r="L1272" s="19" t="s">
        <v>17439</v>
      </c>
      <c r="M1272" s="19" t="s">
        <v>23510</v>
      </c>
      <c r="N1272" s="19" t="s">
        <v>17447</v>
      </c>
      <c r="O1272" s="19" t="s">
        <v>23154</v>
      </c>
    </row>
    <row r="1273" spans="1:15" ht="12.75">
      <c r="A1273" s="19" t="s">
        <v>25139</v>
      </c>
      <c r="B1273" s="19" t="s">
        <v>23511</v>
      </c>
      <c r="C1273" s="19"/>
      <c r="D1273" s="19" t="s">
        <v>17440</v>
      </c>
      <c r="E1273" s="85">
        <v>45337</v>
      </c>
      <c r="F1273" s="19" t="s">
        <v>24071</v>
      </c>
      <c r="G1273" s="19" t="s">
        <v>24072</v>
      </c>
      <c r="H1273" s="19">
        <v>-1</v>
      </c>
      <c r="I1273" s="27" t="s">
        <v>23200</v>
      </c>
      <c r="J1273" s="19" t="s">
        <v>23201</v>
      </c>
      <c r="K1273" s="19" t="s">
        <v>17438</v>
      </c>
      <c r="L1273" s="19" t="s">
        <v>17439</v>
      </c>
      <c r="M1273" s="19" t="s">
        <v>23510</v>
      </c>
      <c r="N1273" s="19"/>
      <c r="O1273" s="19" t="s">
        <v>23140</v>
      </c>
    </row>
    <row r="1274" spans="1:15" ht="12.75">
      <c r="A1274" s="19" t="s">
        <v>25140</v>
      </c>
      <c r="B1274" s="19" t="s">
        <v>23511</v>
      </c>
      <c r="C1274" s="19"/>
      <c r="D1274" s="19" t="s">
        <v>17440</v>
      </c>
      <c r="E1274" s="85">
        <v>45337</v>
      </c>
      <c r="F1274" s="19" t="s">
        <v>24071</v>
      </c>
      <c r="G1274" s="19" t="s">
        <v>24072</v>
      </c>
      <c r="H1274" s="19">
        <v>1</v>
      </c>
      <c r="I1274" s="27" t="s">
        <v>1371</v>
      </c>
      <c r="J1274" s="19" t="s">
        <v>23288</v>
      </c>
      <c r="K1274" s="19" t="s">
        <v>17438</v>
      </c>
      <c r="L1274" s="19" t="s">
        <v>17439</v>
      </c>
      <c r="M1274" s="19" t="s">
        <v>23510</v>
      </c>
      <c r="N1274" s="19" t="s">
        <v>17447</v>
      </c>
      <c r="O1274" s="19" t="s">
        <v>23140</v>
      </c>
    </row>
    <row r="1275" spans="1:15" ht="12.75">
      <c r="A1275" s="19"/>
      <c r="B1275" s="19"/>
      <c r="C1275" s="19"/>
      <c r="D1275" s="19"/>
      <c r="E1275" s="85"/>
      <c r="F1275" s="19"/>
      <c r="G1275" s="19"/>
      <c r="H1275" s="19"/>
      <c r="I1275" s="19"/>
      <c r="J1275" s="19"/>
      <c r="K1275" s="19"/>
      <c r="L1275" s="19"/>
      <c r="M1275" s="19"/>
      <c r="N1275" s="19"/>
    </row>
    <row r="1276" spans="1:15" ht="12.75">
      <c r="A1276" s="19"/>
      <c r="B1276" s="19"/>
      <c r="C1276" s="19"/>
      <c r="D1276" s="19"/>
      <c r="E1276" s="85"/>
      <c r="F1276" s="19"/>
      <c r="G1276" s="19"/>
      <c r="H1276" s="19"/>
      <c r="I1276" s="19"/>
      <c r="J1276" s="19"/>
      <c r="K1276" s="19"/>
      <c r="L1276" s="19"/>
      <c r="M1276" s="19"/>
      <c r="N1276" s="19"/>
    </row>
    <row r="1277" spans="1:15" ht="12.75">
      <c r="A1277" s="19" t="s">
        <v>25141</v>
      </c>
      <c r="B1277" s="19" t="s">
        <v>23512</v>
      </c>
      <c r="C1277" s="19"/>
      <c r="D1277" s="19" t="s">
        <v>17440</v>
      </c>
      <c r="E1277" s="85">
        <v>45337</v>
      </c>
      <c r="F1277" s="19" t="s">
        <v>23961</v>
      </c>
      <c r="G1277" s="19" t="s">
        <v>24083</v>
      </c>
      <c r="H1277" s="19">
        <v>-1</v>
      </c>
      <c r="I1277" s="27" t="s">
        <v>23200</v>
      </c>
      <c r="J1277" s="19" t="s">
        <v>23201</v>
      </c>
      <c r="K1277" s="19" t="s">
        <v>17438</v>
      </c>
      <c r="L1277" s="19" t="s">
        <v>17439</v>
      </c>
      <c r="M1277" s="19"/>
      <c r="N1277" s="19"/>
      <c r="O1277" s="19" t="s">
        <v>23140</v>
      </c>
    </row>
    <row r="1278" spans="1:15" ht="12.75">
      <c r="A1278" s="19" t="s">
        <v>25142</v>
      </c>
      <c r="B1278" s="19" t="s">
        <v>23512</v>
      </c>
      <c r="C1278" s="19"/>
      <c r="D1278" s="19" t="s">
        <v>17440</v>
      </c>
      <c r="E1278" s="85">
        <v>45337</v>
      </c>
      <c r="F1278" s="19" t="s">
        <v>23961</v>
      </c>
      <c r="G1278" s="19" t="s">
        <v>24083</v>
      </c>
      <c r="H1278" s="19">
        <v>1</v>
      </c>
      <c r="I1278" s="27" t="s">
        <v>23216</v>
      </c>
      <c r="J1278" s="19" t="s">
        <v>23217</v>
      </c>
      <c r="K1278" s="19" t="s">
        <v>17438</v>
      </c>
      <c r="L1278" s="19" t="s">
        <v>17439</v>
      </c>
      <c r="M1278" s="19"/>
      <c r="N1278" s="19" t="s">
        <v>17447</v>
      </c>
      <c r="O1278" s="19" t="s">
        <v>23140</v>
      </c>
    </row>
    <row r="1279" spans="1:15" ht="12.75">
      <c r="A1279" s="19" t="s">
        <v>25143</v>
      </c>
      <c r="B1279" s="19" t="s">
        <v>23512</v>
      </c>
      <c r="C1279" s="19"/>
      <c r="D1279" s="19" t="s">
        <v>17440</v>
      </c>
      <c r="E1279" s="85">
        <v>45337</v>
      </c>
      <c r="F1279" s="19" t="s">
        <v>23835</v>
      </c>
      <c r="G1279" s="19" t="s">
        <v>23836</v>
      </c>
      <c r="H1279" s="19">
        <v>-2</v>
      </c>
      <c r="I1279" s="27" t="s">
        <v>23200</v>
      </c>
      <c r="J1279" s="19" t="s">
        <v>23201</v>
      </c>
      <c r="K1279" s="19" t="s">
        <v>17438</v>
      </c>
      <c r="L1279" s="19" t="s">
        <v>17439</v>
      </c>
      <c r="M1279" s="19"/>
      <c r="N1279" s="19"/>
      <c r="O1279" s="19" t="s">
        <v>23140</v>
      </c>
    </row>
    <row r="1280" spans="1:15" ht="12.75">
      <c r="A1280" s="19" t="s">
        <v>25144</v>
      </c>
      <c r="B1280" s="19" t="s">
        <v>23512</v>
      </c>
      <c r="C1280" s="19"/>
      <c r="D1280" s="19" t="s">
        <v>17440</v>
      </c>
      <c r="E1280" s="85">
        <v>45337</v>
      </c>
      <c r="F1280" s="19" t="s">
        <v>23835</v>
      </c>
      <c r="G1280" s="19" t="s">
        <v>23836</v>
      </c>
      <c r="H1280" s="19">
        <v>2</v>
      </c>
      <c r="I1280" s="27" t="s">
        <v>23216</v>
      </c>
      <c r="J1280" s="19" t="s">
        <v>23217</v>
      </c>
      <c r="K1280" s="19" t="s">
        <v>17438</v>
      </c>
      <c r="L1280" s="19" t="s">
        <v>17439</v>
      </c>
      <c r="M1280" s="19"/>
      <c r="N1280" s="19" t="s">
        <v>17447</v>
      </c>
      <c r="O1280" s="19" t="s">
        <v>23140</v>
      </c>
    </row>
    <row r="1281" spans="1:15" ht="12.75">
      <c r="A1281" s="19" t="s">
        <v>25145</v>
      </c>
      <c r="B1281" s="19" t="s">
        <v>23513</v>
      </c>
      <c r="C1281" s="19" t="s">
        <v>23199</v>
      </c>
      <c r="D1281" s="19" t="s">
        <v>17435</v>
      </c>
      <c r="E1281" s="85">
        <v>45341</v>
      </c>
      <c r="F1281" s="19" t="s">
        <v>23929</v>
      </c>
      <c r="G1281" s="19" t="s">
        <v>23930</v>
      </c>
      <c r="H1281" s="19">
        <v>-934</v>
      </c>
      <c r="I1281" s="27" t="s">
        <v>23322</v>
      </c>
      <c r="J1281" s="19" t="s">
        <v>23323</v>
      </c>
      <c r="K1281" s="19" t="s">
        <v>17433</v>
      </c>
      <c r="L1281" s="19" t="s">
        <v>17434</v>
      </c>
      <c r="M1281" s="19" t="s">
        <v>23514</v>
      </c>
      <c r="N1281" s="19"/>
      <c r="O1281" s="19" t="s">
        <v>23140</v>
      </c>
    </row>
    <row r="1282" spans="1:15" ht="12.75">
      <c r="A1282" s="19" t="s">
        <v>25146</v>
      </c>
      <c r="B1282" s="19" t="s">
        <v>23513</v>
      </c>
      <c r="C1282" s="19" t="s">
        <v>23199</v>
      </c>
      <c r="D1282" s="19" t="s">
        <v>17435</v>
      </c>
      <c r="E1282" s="85">
        <v>45341</v>
      </c>
      <c r="F1282" s="19" t="s">
        <v>23929</v>
      </c>
      <c r="G1282" s="19" t="s">
        <v>23930</v>
      </c>
      <c r="H1282" s="19">
        <v>-965</v>
      </c>
      <c r="I1282" s="27" t="s">
        <v>23322</v>
      </c>
      <c r="J1282" s="19" t="s">
        <v>23323</v>
      </c>
      <c r="K1282" s="19" t="s">
        <v>17433</v>
      </c>
      <c r="L1282" s="19" t="s">
        <v>17434</v>
      </c>
      <c r="M1282" s="19" t="s">
        <v>23514</v>
      </c>
      <c r="N1282" s="19"/>
      <c r="O1282" s="19" t="s">
        <v>23140</v>
      </c>
    </row>
    <row r="1283" spans="1:15" ht="12.75">
      <c r="A1283" s="19" t="s">
        <v>25147</v>
      </c>
      <c r="B1283" s="19" t="s">
        <v>23513</v>
      </c>
      <c r="C1283" s="19" t="s">
        <v>23199</v>
      </c>
      <c r="D1283" s="19" t="s">
        <v>17435</v>
      </c>
      <c r="E1283" s="85">
        <v>45341</v>
      </c>
      <c r="F1283" s="19" t="s">
        <v>23871</v>
      </c>
      <c r="G1283" s="19" t="s">
        <v>23872</v>
      </c>
      <c r="H1283" s="19">
        <v>-6</v>
      </c>
      <c r="I1283" s="27" t="s">
        <v>23322</v>
      </c>
      <c r="J1283" s="19" t="s">
        <v>23323</v>
      </c>
      <c r="K1283" s="19" t="s">
        <v>17433</v>
      </c>
      <c r="L1283" s="19" t="s">
        <v>17434</v>
      </c>
      <c r="M1283" s="19" t="s">
        <v>23514</v>
      </c>
      <c r="N1283" s="19"/>
      <c r="O1283" s="19" t="s">
        <v>23140</v>
      </c>
    </row>
    <row r="1284" spans="1:15" ht="12.75">
      <c r="A1284" s="19" t="s">
        <v>25148</v>
      </c>
      <c r="B1284" s="19" t="s">
        <v>23513</v>
      </c>
      <c r="C1284" s="19" t="s">
        <v>23199</v>
      </c>
      <c r="D1284" s="19" t="s">
        <v>17435</v>
      </c>
      <c r="E1284" s="85">
        <v>45341</v>
      </c>
      <c r="F1284" s="19" t="s">
        <v>23929</v>
      </c>
      <c r="G1284" s="19" t="s">
        <v>23930</v>
      </c>
      <c r="H1284" s="19">
        <v>-410</v>
      </c>
      <c r="I1284" s="27" t="s">
        <v>23322</v>
      </c>
      <c r="J1284" s="19" t="s">
        <v>23323</v>
      </c>
      <c r="K1284" s="19" t="s">
        <v>17433</v>
      </c>
      <c r="L1284" s="19" t="s">
        <v>17434</v>
      </c>
      <c r="M1284" s="19" t="s">
        <v>23514</v>
      </c>
      <c r="N1284" s="19"/>
      <c r="O1284" s="19" t="s">
        <v>23140</v>
      </c>
    </row>
    <row r="1285" spans="1:15" ht="12.75">
      <c r="A1285" s="19"/>
      <c r="B1285" s="19"/>
      <c r="C1285" s="19"/>
      <c r="D1285" s="19"/>
      <c r="E1285" s="85"/>
      <c r="F1285" s="19"/>
      <c r="G1285" s="19"/>
      <c r="H1285" s="19"/>
      <c r="I1285" s="19"/>
      <c r="J1285" s="19"/>
      <c r="K1285" s="19"/>
      <c r="L1285" s="19"/>
      <c r="M1285" s="19"/>
      <c r="N1285" s="19"/>
    </row>
    <row r="1286" spans="1:15" ht="12.75">
      <c r="A1286" s="19" t="s">
        <v>25149</v>
      </c>
      <c r="B1286" s="19" t="s">
        <v>23515</v>
      </c>
      <c r="C1286" s="19" t="s">
        <v>23199</v>
      </c>
      <c r="D1286" s="19" t="s">
        <v>17435</v>
      </c>
      <c r="E1286" s="85">
        <v>45341</v>
      </c>
      <c r="F1286" s="19" t="s">
        <v>23929</v>
      </c>
      <c r="G1286" s="19" t="s">
        <v>23930</v>
      </c>
      <c r="H1286" s="19">
        <v>-230</v>
      </c>
      <c r="I1286" s="27" t="s">
        <v>23322</v>
      </c>
      <c r="J1286" s="19" t="s">
        <v>23323</v>
      </c>
      <c r="K1286" s="19" t="s">
        <v>17433</v>
      </c>
      <c r="L1286" s="19" t="s">
        <v>17434</v>
      </c>
      <c r="M1286" s="19" t="s">
        <v>23516</v>
      </c>
      <c r="N1286" s="19"/>
      <c r="O1286" s="19" t="s">
        <v>23140</v>
      </c>
    </row>
    <row r="1287" spans="1:15" ht="12.75">
      <c r="A1287" s="19" t="s">
        <v>25150</v>
      </c>
      <c r="B1287" s="19" t="s">
        <v>23515</v>
      </c>
      <c r="C1287" s="19" t="s">
        <v>23199</v>
      </c>
      <c r="D1287" s="19" t="s">
        <v>17435</v>
      </c>
      <c r="E1287" s="85">
        <v>45341</v>
      </c>
      <c r="F1287" s="19" t="s">
        <v>23906</v>
      </c>
      <c r="G1287" s="19" t="s">
        <v>23907</v>
      </c>
      <c r="H1287" s="19">
        <v>-1452</v>
      </c>
      <c r="I1287" s="27" t="s">
        <v>23322</v>
      </c>
      <c r="J1287" s="19" t="s">
        <v>23323</v>
      </c>
      <c r="K1287" s="19" t="s">
        <v>17433</v>
      </c>
      <c r="L1287" s="19" t="s">
        <v>17434</v>
      </c>
      <c r="M1287" s="19" t="s">
        <v>23516</v>
      </c>
      <c r="N1287" s="19"/>
      <c r="O1287" s="19" t="s">
        <v>23140</v>
      </c>
    </row>
    <row r="1288" spans="1:15" ht="12.75">
      <c r="A1288" s="19" t="s">
        <v>25151</v>
      </c>
      <c r="B1288" s="19" t="s">
        <v>23515</v>
      </c>
      <c r="C1288" s="19" t="s">
        <v>23199</v>
      </c>
      <c r="D1288" s="19" t="s">
        <v>17435</v>
      </c>
      <c r="E1288" s="85">
        <v>45341</v>
      </c>
      <c r="F1288" s="19" t="s">
        <v>23871</v>
      </c>
      <c r="G1288" s="19" t="s">
        <v>23872</v>
      </c>
      <c r="H1288" s="19">
        <v>-5</v>
      </c>
      <c r="I1288" s="27" t="s">
        <v>23322</v>
      </c>
      <c r="J1288" s="19" t="s">
        <v>23323</v>
      </c>
      <c r="K1288" s="19" t="s">
        <v>17433</v>
      </c>
      <c r="L1288" s="19" t="s">
        <v>17434</v>
      </c>
      <c r="M1288" s="19" t="s">
        <v>23516</v>
      </c>
      <c r="N1288" s="19"/>
      <c r="O1288" s="19" t="s">
        <v>23140</v>
      </c>
    </row>
    <row r="1289" spans="1:15" ht="12.75">
      <c r="A1289" s="19" t="s">
        <v>25152</v>
      </c>
      <c r="B1289" s="19" t="s">
        <v>23237</v>
      </c>
      <c r="C1289" s="19"/>
      <c r="D1289" s="19" t="s">
        <v>17440</v>
      </c>
      <c r="E1289" s="85">
        <v>45310</v>
      </c>
      <c r="F1289" s="19" t="s">
        <v>23903</v>
      </c>
      <c r="G1289" s="19" t="s">
        <v>23904</v>
      </c>
      <c r="H1289" s="19">
        <v>-939</v>
      </c>
      <c r="I1289" s="27" t="s">
        <v>16489</v>
      </c>
      <c r="J1289" s="19" t="s">
        <v>23235</v>
      </c>
      <c r="K1289" s="19" t="s">
        <v>17438</v>
      </c>
      <c r="L1289" s="19" t="s">
        <v>17439</v>
      </c>
      <c r="M1289" s="19" t="s">
        <v>23238</v>
      </c>
      <c r="N1289" s="19"/>
      <c r="O1289" s="19" t="s">
        <v>23140</v>
      </c>
    </row>
    <row r="1290" spans="1:15" ht="12.75">
      <c r="A1290" s="27" t="s">
        <v>25153</v>
      </c>
      <c r="B1290" s="19" t="s">
        <v>23237</v>
      </c>
      <c r="C1290" s="19"/>
      <c r="D1290" s="19" t="s">
        <v>17440</v>
      </c>
      <c r="E1290" s="85">
        <v>45310</v>
      </c>
      <c r="F1290" s="19" t="s">
        <v>23903</v>
      </c>
      <c r="G1290" s="19" t="s">
        <v>23904</v>
      </c>
      <c r="H1290" s="19">
        <v>939</v>
      </c>
      <c r="I1290" s="27" t="s">
        <v>23200</v>
      </c>
      <c r="J1290" s="19" t="s">
        <v>23201</v>
      </c>
      <c r="K1290" s="19" t="s">
        <v>17438</v>
      </c>
      <c r="L1290" s="19" t="s">
        <v>17439</v>
      </c>
      <c r="M1290" s="19" t="s">
        <v>23238</v>
      </c>
      <c r="N1290" s="19" t="s">
        <v>17447</v>
      </c>
      <c r="O1290" s="19" t="s">
        <v>23140</v>
      </c>
    </row>
    <row r="1291" spans="1:15" ht="12.75">
      <c r="A1291" s="19" t="s">
        <v>25154</v>
      </c>
      <c r="B1291" s="19" t="s">
        <v>23321</v>
      </c>
      <c r="C1291" s="19"/>
      <c r="D1291" s="19" t="s">
        <v>17440</v>
      </c>
      <c r="E1291" s="85">
        <v>45315</v>
      </c>
      <c r="F1291" s="19" t="s">
        <v>23903</v>
      </c>
      <c r="G1291" s="19" t="s">
        <v>23904</v>
      </c>
      <c r="H1291" s="19">
        <v>-939</v>
      </c>
      <c r="I1291" s="27" t="s">
        <v>23200</v>
      </c>
      <c r="J1291" s="19" t="s">
        <v>23201</v>
      </c>
      <c r="K1291" s="19" t="s">
        <v>17438</v>
      </c>
      <c r="L1291" s="19" t="s">
        <v>17439</v>
      </c>
      <c r="M1291" s="19"/>
      <c r="N1291" s="19"/>
      <c r="O1291" s="19" t="s">
        <v>23140</v>
      </c>
    </row>
    <row r="1292" spans="1:15" ht="12.75">
      <c r="A1292" s="19" t="s">
        <v>25155</v>
      </c>
      <c r="B1292" s="19" t="s">
        <v>23321</v>
      </c>
      <c r="C1292" s="19"/>
      <c r="D1292" s="19" t="s">
        <v>17440</v>
      </c>
      <c r="E1292" s="85">
        <v>45315</v>
      </c>
      <c r="F1292" s="19" t="s">
        <v>23903</v>
      </c>
      <c r="G1292" s="19" t="s">
        <v>23904</v>
      </c>
      <c r="H1292" s="19">
        <v>939</v>
      </c>
      <c r="I1292" s="27" t="s">
        <v>23322</v>
      </c>
      <c r="J1292" s="19" t="s">
        <v>23323</v>
      </c>
      <c r="K1292" s="19" t="s">
        <v>17438</v>
      </c>
      <c r="L1292" s="19" t="s">
        <v>17439</v>
      </c>
      <c r="M1292" s="19"/>
      <c r="N1292" s="19" t="s">
        <v>17447</v>
      </c>
      <c r="O1292" s="19" t="s">
        <v>23140</v>
      </c>
    </row>
    <row r="1293" spans="1:15" ht="12.75">
      <c r="A1293" s="19" t="s">
        <v>25156</v>
      </c>
      <c r="B1293" s="19" t="s">
        <v>23517</v>
      </c>
      <c r="C1293" s="19"/>
      <c r="D1293" s="19" t="s">
        <v>17440</v>
      </c>
      <c r="E1293" s="85">
        <v>45342</v>
      </c>
      <c r="F1293" s="19" t="s">
        <v>23903</v>
      </c>
      <c r="G1293" s="19" t="s">
        <v>23904</v>
      </c>
      <c r="H1293" s="19">
        <v>-143</v>
      </c>
      <c r="I1293" s="27" t="s">
        <v>23322</v>
      </c>
      <c r="J1293" s="19" t="s">
        <v>23323</v>
      </c>
      <c r="K1293" s="19" t="s">
        <v>17438</v>
      </c>
      <c r="L1293" s="19" t="s">
        <v>17439</v>
      </c>
      <c r="M1293" s="19" t="s">
        <v>23238</v>
      </c>
      <c r="N1293" s="19"/>
      <c r="O1293" s="19" t="s">
        <v>23140</v>
      </c>
    </row>
    <row r="1294" spans="1:15" ht="12.75">
      <c r="A1294" s="19" t="s">
        <v>25157</v>
      </c>
      <c r="B1294" s="19" t="s">
        <v>23517</v>
      </c>
      <c r="C1294" s="19"/>
      <c r="D1294" s="19" t="s">
        <v>17440</v>
      </c>
      <c r="E1294" s="85">
        <v>45342</v>
      </c>
      <c r="F1294" s="19" t="s">
        <v>23903</v>
      </c>
      <c r="G1294" s="19" t="s">
        <v>23904</v>
      </c>
      <c r="H1294" s="19">
        <v>143</v>
      </c>
      <c r="I1294" s="27" t="s">
        <v>23200</v>
      </c>
      <c r="J1294" s="19" t="s">
        <v>23201</v>
      </c>
      <c r="K1294" s="19" t="s">
        <v>17438</v>
      </c>
      <c r="L1294" s="19" t="s">
        <v>17439</v>
      </c>
      <c r="M1294" s="19" t="s">
        <v>23238</v>
      </c>
      <c r="N1294" s="19" t="s">
        <v>17447</v>
      </c>
      <c r="O1294" s="19" t="s">
        <v>23140</v>
      </c>
    </row>
    <row r="1295" spans="1:15" ht="12.75">
      <c r="A1295" s="19" t="s">
        <v>25158</v>
      </c>
      <c r="B1295" s="19" t="s">
        <v>23517</v>
      </c>
      <c r="C1295" s="19"/>
      <c r="D1295" s="19" t="s">
        <v>17440</v>
      </c>
      <c r="E1295" s="85">
        <v>45342</v>
      </c>
      <c r="F1295" s="19" t="s">
        <v>23929</v>
      </c>
      <c r="G1295" s="19" t="s">
        <v>23930</v>
      </c>
      <c r="H1295" s="19">
        <v>-25</v>
      </c>
      <c r="I1295" s="27" t="s">
        <v>23322</v>
      </c>
      <c r="J1295" s="19" t="s">
        <v>23323</v>
      </c>
      <c r="K1295" s="19" t="s">
        <v>17438</v>
      </c>
      <c r="L1295" s="19" t="s">
        <v>17439</v>
      </c>
      <c r="M1295" s="19" t="s">
        <v>23238</v>
      </c>
      <c r="N1295" s="19"/>
      <c r="O1295" s="19" t="s">
        <v>23140</v>
      </c>
    </row>
    <row r="1296" spans="1:15" ht="12.75">
      <c r="A1296" s="19" t="s">
        <v>25159</v>
      </c>
      <c r="B1296" s="19" t="s">
        <v>23517</v>
      </c>
      <c r="C1296" s="19"/>
      <c r="D1296" s="19" t="s">
        <v>17440</v>
      </c>
      <c r="E1296" s="85">
        <v>45342</v>
      </c>
      <c r="F1296" s="19" t="s">
        <v>23929</v>
      </c>
      <c r="G1296" s="19" t="s">
        <v>23930</v>
      </c>
      <c r="H1296" s="19">
        <v>25</v>
      </c>
      <c r="I1296" s="27" t="s">
        <v>23200</v>
      </c>
      <c r="J1296" s="19" t="s">
        <v>23201</v>
      </c>
      <c r="K1296" s="19" t="s">
        <v>17438</v>
      </c>
      <c r="L1296" s="19" t="s">
        <v>17439</v>
      </c>
      <c r="M1296" s="19" t="s">
        <v>23238</v>
      </c>
      <c r="N1296" s="19" t="s">
        <v>17447</v>
      </c>
      <c r="O1296" s="19" t="s">
        <v>23140</v>
      </c>
    </row>
    <row r="1297" spans="1:15" ht="12.75">
      <c r="A1297" s="19" t="s">
        <v>25160</v>
      </c>
      <c r="B1297" s="19" t="s">
        <v>23517</v>
      </c>
      <c r="C1297" s="19"/>
      <c r="D1297" s="19" t="s">
        <v>17440</v>
      </c>
      <c r="E1297" s="85">
        <v>45342</v>
      </c>
      <c r="F1297" s="19" t="s">
        <v>23932</v>
      </c>
      <c r="G1297" s="19" t="s">
        <v>23933</v>
      </c>
      <c r="H1297" s="19">
        <v>-292</v>
      </c>
      <c r="I1297" s="27" t="s">
        <v>23322</v>
      </c>
      <c r="J1297" s="19" t="s">
        <v>23323</v>
      </c>
      <c r="K1297" s="19" t="s">
        <v>17438</v>
      </c>
      <c r="L1297" s="19" t="s">
        <v>17439</v>
      </c>
      <c r="M1297" s="19" t="s">
        <v>23238</v>
      </c>
      <c r="N1297" s="19"/>
      <c r="O1297" s="19" t="s">
        <v>23140</v>
      </c>
    </row>
    <row r="1298" spans="1:15" ht="12.75">
      <c r="A1298" s="19" t="s">
        <v>25161</v>
      </c>
      <c r="B1298" s="19" t="s">
        <v>23517</v>
      </c>
      <c r="C1298" s="19"/>
      <c r="D1298" s="19" t="s">
        <v>17440</v>
      </c>
      <c r="E1298" s="85">
        <v>45342</v>
      </c>
      <c r="F1298" s="19" t="s">
        <v>23932</v>
      </c>
      <c r="G1298" s="19" t="s">
        <v>23933</v>
      </c>
      <c r="H1298" s="19">
        <v>292</v>
      </c>
      <c r="I1298" s="27" t="s">
        <v>23200</v>
      </c>
      <c r="J1298" s="19" t="s">
        <v>23201</v>
      </c>
      <c r="K1298" s="19" t="s">
        <v>17438</v>
      </c>
      <c r="L1298" s="19" t="s">
        <v>17439</v>
      </c>
      <c r="M1298" s="19" t="s">
        <v>23238</v>
      </c>
      <c r="N1298" s="19" t="s">
        <v>17447</v>
      </c>
      <c r="O1298" s="19" t="s">
        <v>23140</v>
      </c>
    </row>
    <row r="1299" spans="1:15" ht="12.75">
      <c r="A1299" s="19" t="s">
        <v>25162</v>
      </c>
      <c r="B1299" s="19" t="s">
        <v>23517</v>
      </c>
      <c r="C1299" s="19"/>
      <c r="D1299" s="19" t="s">
        <v>17440</v>
      </c>
      <c r="E1299" s="85">
        <v>45342</v>
      </c>
      <c r="F1299" s="19" t="s">
        <v>23923</v>
      </c>
      <c r="G1299" s="19" t="s">
        <v>23924</v>
      </c>
      <c r="H1299" s="19">
        <v>-28</v>
      </c>
      <c r="I1299" s="27" t="s">
        <v>23322</v>
      </c>
      <c r="J1299" s="19" t="s">
        <v>23323</v>
      </c>
      <c r="K1299" s="19" t="s">
        <v>17438</v>
      </c>
      <c r="L1299" s="19" t="s">
        <v>17439</v>
      </c>
      <c r="M1299" s="19" t="s">
        <v>23238</v>
      </c>
      <c r="N1299" s="19"/>
      <c r="O1299" s="19" t="s">
        <v>23140</v>
      </c>
    </row>
    <row r="1300" spans="1:15" ht="12.75">
      <c r="A1300" s="19" t="s">
        <v>25163</v>
      </c>
      <c r="B1300" s="19" t="s">
        <v>23517</v>
      </c>
      <c r="C1300" s="19"/>
      <c r="D1300" s="19" t="s">
        <v>17440</v>
      </c>
      <c r="E1300" s="85">
        <v>45342</v>
      </c>
      <c r="F1300" s="19" t="s">
        <v>23923</v>
      </c>
      <c r="G1300" s="19" t="s">
        <v>23924</v>
      </c>
      <c r="H1300" s="19">
        <v>28</v>
      </c>
      <c r="I1300" s="27" t="s">
        <v>23200</v>
      </c>
      <c r="J1300" s="19" t="s">
        <v>23201</v>
      </c>
      <c r="K1300" s="19" t="s">
        <v>17438</v>
      </c>
      <c r="L1300" s="19" t="s">
        <v>17439</v>
      </c>
      <c r="M1300" s="19" t="s">
        <v>23238</v>
      </c>
      <c r="N1300" s="19" t="s">
        <v>17447</v>
      </c>
      <c r="O1300" s="19" t="s">
        <v>23140</v>
      </c>
    </row>
    <row r="1301" spans="1:15" ht="12.75">
      <c r="A1301" s="19" t="s">
        <v>25164</v>
      </c>
      <c r="B1301" s="19" t="s">
        <v>23517</v>
      </c>
      <c r="C1301" s="19"/>
      <c r="D1301" s="19" t="s">
        <v>17440</v>
      </c>
      <c r="E1301" s="85">
        <v>45342</v>
      </c>
      <c r="F1301" s="19" t="s">
        <v>23874</v>
      </c>
      <c r="G1301" s="19" t="s">
        <v>23875</v>
      </c>
      <c r="H1301" s="19">
        <v>-11</v>
      </c>
      <c r="I1301" s="27" t="s">
        <v>23322</v>
      </c>
      <c r="J1301" s="19" t="s">
        <v>23323</v>
      </c>
      <c r="K1301" s="19" t="s">
        <v>17438</v>
      </c>
      <c r="L1301" s="19" t="s">
        <v>17439</v>
      </c>
      <c r="M1301" s="19" t="s">
        <v>23238</v>
      </c>
      <c r="N1301" s="19"/>
      <c r="O1301" s="19" t="s">
        <v>23140</v>
      </c>
    </row>
    <row r="1302" spans="1:15" ht="12.75">
      <c r="A1302" s="19" t="s">
        <v>25165</v>
      </c>
      <c r="B1302" s="19" t="s">
        <v>23517</v>
      </c>
      <c r="C1302" s="19"/>
      <c r="D1302" s="19" t="s">
        <v>17440</v>
      </c>
      <c r="E1302" s="85">
        <v>45342</v>
      </c>
      <c r="F1302" s="19" t="s">
        <v>23874</v>
      </c>
      <c r="G1302" s="19" t="s">
        <v>23875</v>
      </c>
      <c r="H1302" s="19">
        <v>11</v>
      </c>
      <c r="I1302" s="27" t="s">
        <v>23200</v>
      </c>
      <c r="J1302" s="19" t="s">
        <v>23201</v>
      </c>
      <c r="K1302" s="19" t="s">
        <v>17438</v>
      </c>
      <c r="L1302" s="19" t="s">
        <v>17439</v>
      </c>
      <c r="M1302" s="19" t="s">
        <v>23238</v>
      </c>
      <c r="N1302" s="19" t="s">
        <v>17447</v>
      </c>
      <c r="O1302" s="19" t="s">
        <v>23140</v>
      </c>
    </row>
    <row r="1303" spans="1:15" ht="12.75">
      <c r="A1303" s="19"/>
      <c r="B1303" s="19"/>
      <c r="C1303" s="19"/>
      <c r="D1303" s="19"/>
      <c r="E1303" s="85"/>
      <c r="F1303" s="19"/>
      <c r="G1303" s="19"/>
      <c r="H1303" s="19"/>
      <c r="I1303" s="19"/>
      <c r="J1303" s="19"/>
      <c r="K1303" s="19"/>
      <c r="L1303" s="19"/>
      <c r="M1303" s="19"/>
      <c r="N1303" s="19"/>
    </row>
    <row r="1304" spans="1:15" ht="12.75">
      <c r="A1304" s="19"/>
      <c r="B1304" s="19"/>
      <c r="C1304" s="19"/>
      <c r="D1304" s="19"/>
      <c r="E1304" s="85"/>
      <c r="F1304" s="19"/>
      <c r="G1304" s="19"/>
      <c r="H1304" s="19"/>
      <c r="I1304" s="19"/>
      <c r="J1304" s="19"/>
      <c r="K1304" s="19"/>
      <c r="L1304" s="19"/>
      <c r="M1304" s="19"/>
      <c r="N1304" s="19"/>
    </row>
    <row r="1305" spans="1:15" ht="12.75">
      <c r="A1305" s="19" t="s">
        <v>25166</v>
      </c>
      <c r="B1305" s="19" t="s">
        <v>23517</v>
      </c>
      <c r="C1305" s="19"/>
      <c r="D1305" s="19" t="s">
        <v>17440</v>
      </c>
      <c r="E1305" s="85">
        <v>45342</v>
      </c>
      <c r="F1305" s="19" t="s">
        <v>23958</v>
      </c>
      <c r="G1305" s="19" t="s">
        <v>23959</v>
      </c>
      <c r="H1305" s="19">
        <v>-88</v>
      </c>
      <c r="I1305" s="27" t="s">
        <v>23322</v>
      </c>
      <c r="J1305" s="19" t="s">
        <v>23323</v>
      </c>
      <c r="K1305" s="19" t="s">
        <v>17438</v>
      </c>
      <c r="L1305" s="19" t="s">
        <v>17439</v>
      </c>
      <c r="M1305" s="19" t="s">
        <v>23238</v>
      </c>
      <c r="N1305" s="19"/>
      <c r="O1305" s="19" t="s">
        <v>23140</v>
      </c>
    </row>
    <row r="1306" spans="1:15" ht="12.75">
      <c r="A1306" s="19" t="s">
        <v>25167</v>
      </c>
      <c r="B1306" s="19" t="s">
        <v>23517</v>
      </c>
      <c r="C1306" s="19"/>
      <c r="D1306" s="19" t="s">
        <v>17440</v>
      </c>
      <c r="E1306" s="85">
        <v>45342</v>
      </c>
      <c r="F1306" s="19" t="s">
        <v>23958</v>
      </c>
      <c r="G1306" s="19" t="s">
        <v>23959</v>
      </c>
      <c r="H1306" s="19">
        <v>88</v>
      </c>
      <c r="I1306" s="27" t="s">
        <v>23200</v>
      </c>
      <c r="J1306" s="19" t="s">
        <v>23201</v>
      </c>
      <c r="K1306" s="19" t="s">
        <v>17438</v>
      </c>
      <c r="L1306" s="19" t="s">
        <v>17439</v>
      </c>
      <c r="M1306" s="19" t="s">
        <v>23238</v>
      </c>
      <c r="N1306" s="19" t="s">
        <v>17447</v>
      </c>
      <c r="O1306" s="19" t="s">
        <v>23140</v>
      </c>
    </row>
    <row r="1307" spans="1:15" ht="12.75">
      <c r="A1307" s="19" t="s">
        <v>25168</v>
      </c>
      <c r="B1307" s="19" t="s">
        <v>23517</v>
      </c>
      <c r="C1307" s="19"/>
      <c r="D1307" s="19" t="s">
        <v>17440</v>
      </c>
      <c r="E1307" s="85">
        <v>45342</v>
      </c>
      <c r="F1307" s="19" t="s">
        <v>23886</v>
      </c>
      <c r="G1307" s="19" t="s">
        <v>23887</v>
      </c>
      <c r="H1307" s="19">
        <v>-18</v>
      </c>
      <c r="I1307" s="27" t="s">
        <v>23322</v>
      </c>
      <c r="J1307" s="19" t="s">
        <v>23323</v>
      </c>
      <c r="K1307" s="19" t="s">
        <v>17438</v>
      </c>
      <c r="L1307" s="19" t="s">
        <v>17439</v>
      </c>
      <c r="M1307" s="19" t="s">
        <v>23238</v>
      </c>
      <c r="N1307" s="19"/>
      <c r="O1307" s="19" t="s">
        <v>23140</v>
      </c>
    </row>
    <row r="1308" spans="1:15" ht="12.75">
      <c r="A1308" s="19" t="s">
        <v>25169</v>
      </c>
      <c r="B1308" s="19" t="s">
        <v>23517</v>
      </c>
      <c r="C1308" s="19"/>
      <c r="D1308" s="19" t="s">
        <v>17440</v>
      </c>
      <c r="E1308" s="85">
        <v>45342</v>
      </c>
      <c r="F1308" s="19" t="s">
        <v>23886</v>
      </c>
      <c r="G1308" s="19" t="s">
        <v>23887</v>
      </c>
      <c r="H1308" s="19">
        <v>18</v>
      </c>
      <c r="I1308" s="27" t="s">
        <v>23200</v>
      </c>
      <c r="J1308" s="19" t="s">
        <v>23201</v>
      </c>
      <c r="K1308" s="19" t="s">
        <v>17438</v>
      </c>
      <c r="L1308" s="19" t="s">
        <v>17439</v>
      </c>
      <c r="M1308" s="19" t="s">
        <v>23238</v>
      </c>
      <c r="N1308" s="19" t="s">
        <v>17447</v>
      </c>
      <c r="O1308" s="19" t="s">
        <v>23140</v>
      </c>
    </row>
    <row r="1309" spans="1:15" ht="12.75">
      <c r="A1309" s="19" t="s">
        <v>25170</v>
      </c>
      <c r="B1309" s="19" t="s">
        <v>23517</v>
      </c>
      <c r="C1309" s="19"/>
      <c r="D1309" s="19" t="s">
        <v>17440</v>
      </c>
      <c r="E1309" s="85">
        <v>45342</v>
      </c>
      <c r="F1309" s="19" t="s">
        <v>24133</v>
      </c>
      <c r="G1309" s="19" t="s">
        <v>24134</v>
      </c>
      <c r="H1309" s="19">
        <v>-38</v>
      </c>
      <c r="I1309" s="27" t="s">
        <v>23322</v>
      </c>
      <c r="J1309" s="19" t="s">
        <v>23323</v>
      </c>
      <c r="K1309" s="19" t="s">
        <v>17438</v>
      </c>
      <c r="L1309" s="19" t="s">
        <v>17439</v>
      </c>
      <c r="M1309" s="19" t="s">
        <v>23238</v>
      </c>
      <c r="N1309" s="19"/>
      <c r="O1309" s="19" t="s">
        <v>23140</v>
      </c>
    </row>
    <row r="1310" spans="1:15" ht="12.75">
      <c r="A1310" s="19" t="s">
        <v>25171</v>
      </c>
      <c r="B1310" s="19" t="s">
        <v>23517</v>
      </c>
      <c r="C1310" s="19"/>
      <c r="D1310" s="19" t="s">
        <v>17440</v>
      </c>
      <c r="E1310" s="85">
        <v>45342</v>
      </c>
      <c r="F1310" s="19" t="s">
        <v>24133</v>
      </c>
      <c r="G1310" s="19" t="s">
        <v>24134</v>
      </c>
      <c r="H1310" s="19">
        <v>38</v>
      </c>
      <c r="I1310" s="27" t="s">
        <v>23200</v>
      </c>
      <c r="J1310" s="19" t="s">
        <v>23201</v>
      </c>
      <c r="K1310" s="19" t="s">
        <v>17438</v>
      </c>
      <c r="L1310" s="19" t="s">
        <v>17439</v>
      </c>
      <c r="M1310" s="19" t="s">
        <v>23238</v>
      </c>
      <c r="N1310" s="19" t="s">
        <v>17447</v>
      </c>
      <c r="O1310" s="19" t="s">
        <v>23140</v>
      </c>
    </row>
    <row r="1311" spans="1:15" ht="12.75">
      <c r="A1311" s="19" t="s">
        <v>25172</v>
      </c>
      <c r="B1311" s="19" t="s">
        <v>23517</v>
      </c>
      <c r="C1311" s="19"/>
      <c r="D1311" s="19" t="s">
        <v>17440</v>
      </c>
      <c r="E1311" s="85">
        <v>45342</v>
      </c>
      <c r="F1311" s="19" t="s">
        <v>23895</v>
      </c>
      <c r="G1311" s="19" t="s">
        <v>23896</v>
      </c>
      <c r="H1311" s="19">
        <v>-96</v>
      </c>
      <c r="I1311" s="27" t="s">
        <v>23322</v>
      </c>
      <c r="J1311" s="19" t="s">
        <v>23323</v>
      </c>
      <c r="K1311" s="19" t="s">
        <v>17438</v>
      </c>
      <c r="L1311" s="19" t="s">
        <v>17439</v>
      </c>
      <c r="M1311" s="19" t="s">
        <v>23238</v>
      </c>
      <c r="N1311" s="19"/>
      <c r="O1311" s="19" t="s">
        <v>23140</v>
      </c>
    </row>
    <row r="1312" spans="1:15" ht="12.75">
      <c r="A1312" s="19" t="s">
        <v>25173</v>
      </c>
      <c r="B1312" s="19" t="s">
        <v>23517</v>
      </c>
      <c r="C1312" s="19"/>
      <c r="D1312" s="19" t="s">
        <v>17440</v>
      </c>
      <c r="E1312" s="85">
        <v>45342</v>
      </c>
      <c r="F1312" s="19" t="s">
        <v>23895</v>
      </c>
      <c r="G1312" s="19" t="s">
        <v>23896</v>
      </c>
      <c r="H1312" s="19">
        <v>96</v>
      </c>
      <c r="I1312" s="27" t="s">
        <v>23200</v>
      </c>
      <c r="J1312" s="19" t="s">
        <v>23201</v>
      </c>
      <c r="K1312" s="19" t="s">
        <v>17438</v>
      </c>
      <c r="L1312" s="19" t="s">
        <v>17439</v>
      </c>
      <c r="M1312" s="19" t="s">
        <v>23238</v>
      </c>
      <c r="N1312" s="19" t="s">
        <v>17447</v>
      </c>
      <c r="O1312" s="19" t="s">
        <v>23140</v>
      </c>
    </row>
    <row r="1313" spans="1:15" ht="12.75">
      <c r="A1313" s="19" t="s">
        <v>25174</v>
      </c>
      <c r="B1313" s="19" t="s">
        <v>23517</v>
      </c>
      <c r="C1313" s="19"/>
      <c r="D1313" s="19" t="s">
        <v>17440</v>
      </c>
      <c r="E1313" s="85">
        <v>45342</v>
      </c>
      <c r="F1313" s="19" t="s">
        <v>23877</v>
      </c>
      <c r="G1313" s="19" t="s">
        <v>23878</v>
      </c>
      <c r="H1313" s="19">
        <v>-89</v>
      </c>
      <c r="I1313" s="27" t="s">
        <v>23322</v>
      </c>
      <c r="J1313" s="19" t="s">
        <v>23323</v>
      </c>
      <c r="K1313" s="19" t="s">
        <v>17438</v>
      </c>
      <c r="L1313" s="19" t="s">
        <v>17439</v>
      </c>
      <c r="M1313" s="19" t="s">
        <v>23238</v>
      </c>
      <c r="N1313" s="19"/>
      <c r="O1313" s="19" t="s">
        <v>23140</v>
      </c>
    </row>
    <row r="1314" spans="1:15" ht="12.75">
      <c r="A1314" s="19" t="s">
        <v>25175</v>
      </c>
      <c r="B1314" s="19" t="s">
        <v>23517</v>
      </c>
      <c r="C1314" s="19"/>
      <c r="D1314" s="19" t="s">
        <v>17440</v>
      </c>
      <c r="E1314" s="85">
        <v>45342</v>
      </c>
      <c r="F1314" s="19" t="s">
        <v>23877</v>
      </c>
      <c r="G1314" s="19" t="s">
        <v>23878</v>
      </c>
      <c r="H1314" s="19">
        <v>89</v>
      </c>
      <c r="I1314" s="27" t="s">
        <v>23200</v>
      </c>
      <c r="J1314" s="19" t="s">
        <v>23201</v>
      </c>
      <c r="K1314" s="19" t="s">
        <v>17438</v>
      </c>
      <c r="L1314" s="19" t="s">
        <v>17439</v>
      </c>
      <c r="M1314" s="19" t="s">
        <v>23238</v>
      </c>
      <c r="N1314" s="19" t="s">
        <v>17447</v>
      </c>
      <c r="O1314" s="19" t="s">
        <v>23140</v>
      </c>
    </row>
    <row r="1315" spans="1:15" ht="12.75">
      <c r="A1315" s="19" t="s">
        <v>25176</v>
      </c>
      <c r="B1315" s="19" t="s">
        <v>23518</v>
      </c>
      <c r="C1315" s="19" t="s">
        <v>23199</v>
      </c>
      <c r="D1315" s="19" t="s">
        <v>17435</v>
      </c>
      <c r="E1315" s="85">
        <v>45342</v>
      </c>
      <c r="F1315" s="19" t="s">
        <v>23923</v>
      </c>
      <c r="G1315" s="19" t="s">
        <v>23924</v>
      </c>
      <c r="H1315" s="19">
        <v>-93</v>
      </c>
      <c r="I1315" s="27" t="s">
        <v>23322</v>
      </c>
      <c r="J1315" s="19" t="s">
        <v>23323</v>
      </c>
      <c r="K1315" s="19" t="s">
        <v>17433</v>
      </c>
      <c r="L1315" s="19" t="s">
        <v>17434</v>
      </c>
      <c r="M1315" s="19" t="s">
        <v>23519</v>
      </c>
      <c r="N1315" s="19"/>
      <c r="O1315" s="19" t="s">
        <v>23140</v>
      </c>
    </row>
    <row r="1316" spans="1:15" ht="12.75">
      <c r="A1316" s="19" t="s">
        <v>25177</v>
      </c>
      <c r="B1316" s="19" t="s">
        <v>23518</v>
      </c>
      <c r="C1316" s="19" t="s">
        <v>23199</v>
      </c>
      <c r="D1316" s="19" t="s">
        <v>17435</v>
      </c>
      <c r="E1316" s="85">
        <v>45342</v>
      </c>
      <c r="F1316" s="19" t="s">
        <v>23874</v>
      </c>
      <c r="G1316" s="19" t="s">
        <v>23875</v>
      </c>
      <c r="H1316" s="19">
        <v>-58</v>
      </c>
      <c r="I1316" s="27" t="s">
        <v>23322</v>
      </c>
      <c r="J1316" s="19" t="s">
        <v>23323</v>
      </c>
      <c r="K1316" s="19" t="s">
        <v>17433</v>
      </c>
      <c r="L1316" s="19" t="s">
        <v>17434</v>
      </c>
      <c r="M1316" s="19" t="s">
        <v>23519</v>
      </c>
      <c r="N1316" s="19"/>
      <c r="O1316" s="19" t="s">
        <v>23140</v>
      </c>
    </row>
    <row r="1317" spans="1:15" ht="12.75">
      <c r="A1317" s="19"/>
      <c r="B1317" s="19"/>
      <c r="C1317" s="19"/>
      <c r="D1317" s="19"/>
      <c r="E1317" s="85"/>
      <c r="F1317" s="19"/>
      <c r="G1317" s="19"/>
      <c r="H1317" s="19"/>
      <c r="I1317" s="19"/>
      <c r="J1317" s="19"/>
      <c r="K1317" s="19"/>
      <c r="L1317" s="19"/>
      <c r="M1317" s="19"/>
      <c r="N1317" s="19"/>
    </row>
    <row r="1318" spans="1:15" ht="12.75">
      <c r="A1318" s="19" t="s">
        <v>25178</v>
      </c>
      <c r="B1318" s="19" t="s">
        <v>23518</v>
      </c>
      <c r="C1318" s="19" t="s">
        <v>23199</v>
      </c>
      <c r="D1318" s="19" t="s">
        <v>17435</v>
      </c>
      <c r="E1318" s="85">
        <v>45342</v>
      </c>
      <c r="F1318" s="19" t="s">
        <v>23886</v>
      </c>
      <c r="G1318" s="19" t="s">
        <v>23887</v>
      </c>
      <c r="H1318" s="19">
        <v>-3</v>
      </c>
      <c r="I1318" s="27" t="s">
        <v>23322</v>
      </c>
      <c r="J1318" s="19" t="s">
        <v>23323</v>
      </c>
      <c r="K1318" s="19" t="s">
        <v>17433</v>
      </c>
      <c r="L1318" s="19" t="s">
        <v>17434</v>
      </c>
      <c r="M1318" s="19" t="s">
        <v>23519</v>
      </c>
      <c r="N1318" s="19"/>
      <c r="O1318" s="19" t="s">
        <v>23140</v>
      </c>
    </row>
    <row r="1319" spans="1:15" ht="12.75">
      <c r="A1319" s="27" t="s">
        <v>25179</v>
      </c>
      <c r="B1319" s="19" t="s">
        <v>23518</v>
      </c>
      <c r="C1319" s="19" t="s">
        <v>23199</v>
      </c>
      <c r="D1319" s="19" t="s">
        <v>17435</v>
      </c>
      <c r="E1319" s="85">
        <v>45342</v>
      </c>
      <c r="F1319" s="19" t="s">
        <v>24133</v>
      </c>
      <c r="G1319" s="19" t="s">
        <v>24134</v>
      </c>
      <c r="H1319" s="19">
        <v>-40</v>
      </c>
      <c r="I1319" s="27" t="s">
        <v>23322</v>
      </c>
      <c r="J1319" s="19" t="s">
        <v>23323</v>
      </c>
      <c r="K1319" s="19" t="s">
        <v>17433</v>
      </c>
      <c r="L1319" s="19" t="s">
        <v>17434</v>
      </c>
      <c r="M1319" s="19" t="s">
        <v>23519</v>
      </c>
      <c r="N1319" s="19"/>
      <c r="O1319" s="19" t="s">
        <v>23140</v>
      </c>
    </row>
    <row r="1320" spans="1:15" ht="12.75">
      <c r="A1320" s="19" t="s">
        <v>25180</v>
      </c>
      <c r="B1320" s="19" t="s">
        <v>23518</v>
      </c>
      <c r="C1320" s="19" t="s">
        <v>23199</v>
      </c>
      <c r="D1320" s="19" t="s">
        <v>17435</v>
      </c>
      <c r="E1320" s="85">
        <v>45342</v>
      </c>
      <c r="F1320" s="19" t="s">
        <v>23895</v>
      </c>
      <c r="G1320" s="19" t="s">
        <v>23896</v>
      </c>
      <c r="H1320" s="19">
        <v>-504</v>
      </c>
      <c r="I1320" s="27" t="s">
        <v>23322</v>
      </c>
      <c r="J1320" s="19" t="s">
        <v>23323</v>
      </c>
      <c r="K1320" s="19" t="s">
        <v>17433</v>
      </c>
      <c r="L1320" s="19" t="s">
        <v>17434</v>
      </c>
      <c r="M1320" s="19" t="s">
        <v>23519</v>
      </c>
      <c r="N1320" s="19"/>
      <c r="O1320" s="19" t="s">
        <v>23140</v>
      </c>
    </row>
    <row r="1321" spans="1:15" ht="12.75">
      <c r="A1321" s="19" t="s">
        <v>25181</v>
      </c>
      <c r="B1321" s="19" t="s">
        <v>23518</v>
      </c>
      <c r="C1321" s="19" t="s">
        <v>23199</v>
      </c>
      <c r="D1321" s="19" t="s">
        <v>17435</v>
      </c>
      <c r="E1321" s="85">
        <v>45342</v>
      </c>
      <c r="F1321" s="19" t="s">
        <v>23877</v>
      </c>
      <c r="G1321" s="19" t="s">
        <v>23878</v>
      </c>
      <c r="H1321" s="19">
        <v>-461</v>
      </c>
      <c r="I1321" s="27" t="s">
        <v>23322</v>
      </c>
      <c r="J1321" s="19" t="s">
        <v>23323</v>
      </c>
      <c r="K1321" s="19" t="s">
        <v>17433</v>
      </c>
      <c r="L1321" s="19" t="s">
        <v>17434</v>
      </c>
      <c r="M1321" s="19" t="s">
        <v>23519</v>
      </c>
      <c r="N1321" s="19"/>
      <c r="O1321" s="19" t="s">
        <v>23140</v>
      </c>
    </row>
    <row r="1322" spans="1:15" ht="12.75">
      <c r="A1322" s="19" t="s">
        <v>25182</v>
      </c>
      <c r="B1322" s="19" t="s">
        <v>23518</v>
      </c>
      <c r="C1322" s="19" t="s">
        <v>23199</v>
      </c>
      <c r="D1322" s="19" t="s">
        <v>17435</v>
      </c>
      <c r="E1322" s="85">
        <v>45342</v>
      </c>
      <c r="F1322" s="19" t="s">
        <v>23926</v>
      </c>
      <c r="G1322" s="19" t="s">
        <v>23927</v>
      </c>
      <c r="H1322" s="19">
        <v>-14</v>
      </c>
      <c r="I1322" s="27" t="s">
        <v>23322</v>
      </c>
      <c r="J1322" s="19" t="s">
        <v>23323</v>
      </c>
      <c r="K1322" s="19" t="s">
        <v>17433</v>
      </c>
      <c r="L1322" s="19" t="s">
        <v>17434</v>
      </c>
      <c r="M1322" s="19" t="s">
        <v>23519</v>
      </c>
      <c r="N1322" s="19"/>
      <c r="O1322" s="19" t="s">
        <v>23140</v>
      </c>
    </row>
    <row r="1323" spans="1:15" ht="12.75">
      <c r="A1323" s="19" t="s">
        <v>25183</v>
      </c>
      <c r="B1323" s="19" t="s">
        <v>23518</v>
      </c>
      <c r="C1323" s="19" t="s">
        <v>23199</v>
      </c>
      <c r="D1323" s="19" t="s">
        <v>17435</v>
      </c>
      <c r="E1323" s="85">
        <v>45342</v>
      </c>
      <c r="F1323" s="19" t="s">
        <v>23871</v>
      </c>
      <c r="G1323" s="19" t="s">
        <v>23872</v>
      </c>
      <c r="H1323" s="19">
        <v>-11</v>
      </c>
      <c r="I1323" s="27" t="s">
        <v>23322</v>
      </c>
      <c r="J1323" s="19" t="s">
        <v>23323</v>
      </c>
      <c r="K1323" s="19" t="s">
        <v>17433</v>
      </c>
      <c r="L1323" s="19" t="s">
        <v>17434</v>
      </c>
      <c r="M1323" s="19" t="s">
        <v>23519</v>
      </c>
      <c r="N1323" s="19"/>
      <c r="O1323" s="19" t="s">
        <v>23140</v>
      </c>
    </row>
    <row r="1324" spans="1:15" ht="12.75">
      <c r="A1324" s="19" t="s">
        <v>25184</v>
      </c>
      <c r="B1324" s="19" t="s">
        <v>23518</v>
      </c>
      <c r="C1324" s="19" t="s">
        <v>23199</v>
      </c>
      <c r="D1324" s="19" t="s">
        <v>17435</v>
      </c>
      <c r="E1324" s="85">
        <v>45342</v>
      </c>
      <c r="F1324" s="19" t="s">
        <v>24074</v>
      </c>
      <c r="G1324" s="19" t="s">
        <v>24075</v>
      </c>
      <c r="H1324" s="19">
        <v>-2</v>
      </c>
      <c r="I1324" s="27" t="s">
        <v>23322</v>
      </c>
      <c r="J1324" s="19" t="s">
        <v>23323</v>
      </c>
      <c r="K1324" s="19" t="s">
        <v>17433</v>
      </c>
      <c r="L1324" s="19" t="s">
        <v>17434</v>
      </c>
      <c r="M1324" s="19" t="s">
        <v>23519</v>
      </c>
      <c r="N1324" s="19"/>
      <c r="O1324" s="19" t="s">
        <v>23140</v>
      </c>
    </row>
    <row r="1325" spans="1:15" ht="12.75">
      <c r="A1325" s="19" t="s">
        <v>25185</v>
      </c>
      <c r="B1325" s="19" t="s">
        <v>23518</v>
      </c>
      <c r="C1325" s="19" t="s">
        <v>23199</v>
      </c>
      <c r="D1325" s="19" t="s">
        <v>17435</v>
      </c>
      <c r="E1325" s="85">
        <v>45342</v>
      </c>
      <c r="F1325" s="19" t="s">
        <v>23941</v>
      </c>
      <c r="G1325" s="19" t="s">
        <v>23942</v>
      </c>
      <c r="H1325" s="19">
        <v>-10</v>
      </c>
      <c r="I1325" s="27" t="s">
        <v>23322</v>
      </c>
      <c r="J1325" s="19" t="s">
        <v>23323</v>
      </c>
      <c r="K1325" s="19" t="s">
        <v>17433</v>
      </c>
      <c r="L1325" s="19" t="s">
        <v>17434</v>
      </c>
      <c r="M1325" s="19" t="s">
        <v>23519</v>
      </c>
      <c r="N1325" s="19"/>
      <c r="O1325" s="19" t="s">
        <v>23140</v>
      </c>
    </row>
    <row r="1326" spans="1:15" ht="12.75">
      <c r="A1326" s="19" t="s">
        <v>25186</v>
      </c>
      <c r="B1326" s="19" t="s">
        <v>23389</v>
      </c>
      <c r="C1326" s="19" t="s">
        <v>23199</v>
      </c>
      <c r="D1326" s="19" t="s">
        <v>17435</v>
      </c>
      <c r="E1326" s="85">
        <v>45321</v>
      </c>
      <c r="F1326" s="19" t="s">
        <v>23929</v>
      </c>
      <c r="G1326" s="19" t="s">
        <v>23930</v>
      </c>
      <c r="H1326" s="19">
        <v>-307</v>
      </c>
      <c r="I1326" s="27" t="s">
        <v>23322</v>
      </c>
      <c r="J1326" s="19" t="s">
        <v>23323</v>
      </c>
      <c r="K1326" s="19" t="s">
        <v>17433</v>
      </c>
      <c r="L1326" s="19" t="s">
        <v>17434</v>
      </c>
      <c r="M1326" s="19" t="s">
        <v>23390</v>
      </c>
      <c r="N1326" s="19"/>
      <c r="O1326" s="19" t="s">
        <v>23140</v>
      </c>
    </row>
    <row r="1327" spans="1:15" ht="12.75">
      <c r="A1327" s="19" t="s">
        <v>25187</v>
      </c>
      <c r="B1327" s="19" t="s">
        <v>23389</v>
      </c>
      <c r="C1327" s="19" t="s">
        <v>23199</v>
      </c>
      <c r="D1327" s="19" t="s">
        <v>17435</v>
      </c>
      <c r="E1327" s="85">
        <v>45321</v>
      </c>
      <c r="F1327" s="19" t="s">
        <v>23906</v>
      </c>
      <c r="G1327" s="19" t="s">
        <v>23907</v>
      </c>
      <c r="H1327" s="19">
        <v>-350</v>
      </c>
      <c r="I1327" s="27" t="s">
        <v>23322</v>
      </c>
      <c r="J1327" s="19" t="s">
        <v>23323</v>
      </c>
      <c r="K1327" s="19" t="s">
        <v>17433</v>
      </c>
      <c r="L1327" s="19" t="s">
        <v>17434</v>
      </c>
      <c r="M1327" s="19" t="s">
        <v>23390</v>
      </c>
      <c r="N1327" s="19"/>
      <c r="O1327" s="19" t="s">
        <v>23140</v>
      </c>
    </row>
    <row r="1328" spans="1:15" ht="12.75">
      <c r="A1328" s="19" t="s">
        <v>25188</v>
      </c>
      <c r="B1328" s="19" t="s">
        <v>23233</v>
      </c>
      <c r="C1328" s="19"/>
      <c r="D1328" s="19" t="s">
        <v>17440</v>
      </c>
      <c r="E1328" s="85">
        <v>45310</v>
      </c>
      <c r="F1328" s="19" t="s">
        <v>23906</v>
      </c>
      <c r="G1328" s="19" t="s">
        <v>23907</v>
      </c>
      <c r="H1328" s="19">
        <v>-1391</v>
      </c>
      <c r="I1328" s="27" t="s">
        <v>23200</v>
      </c>
      <c r="J1328" s="19" t="s">
        <v>23201</v>
      </c>
      <c r="K1328" s="19" t="s">
        <v>17438</v>
      </c>
      <c r="L1328" s="19" t="s">
        <v>17439</v>
      </c>
      <c r="M1328" s="19"/>
      <c r="N1328" s="19"/>
      <c r="O1328" s="19" t="s">
        <v>23140</v>
      </c>
    </row>
    <row r="1329" spans="1:15" ht="12.75">
      <c r="A1329" s="19" t="s">
        <v>25189</v>
      </c>
      <c r="B1329" s="19" t="s">
        <v>23233</v>
      </c>
      <c r="C1329" s="19"/>
      <c r="D1329" s="19" t="s">
        <v>17440</v>
      </c>
      <c r="E1329" s="85">
        <v>45310</v>
      </c>
      <c r="F1329" s="19" t="s">
        <v>23906</v>
      </c>
      <c r="G1329" s="19" t="s">
        <v>23907</v>
      </c>
      <c r="H1329" s="19">
        <v>1391</v>
      </c>
      <c r="I1329" s="27" t="s">
        <v>23206</v>
      </c>
      <c r="J1329" s="19" t="s">
        <v>23207</v>
      </c>
      <c r="K1329" s="19" t="s">
        <v>17438</v>
      </c>
      <c r="L1329" s="19" t="s">
        <v>17439</v>
      </c>
      <c r="M1329" s="19"/>
      <c r="N1329" s="19" t="s">
        <v>17447</v>
      </c>
      <c r="O1329" s="19" t="s">
        <v>23140</v>
      </c>
    </row>
    <row r="1330" spans="1:15" ht="12.75">
      <c r="A1330" s="19" t="s">
        <v>25190</v>
      </c>
      <c r="B1330" s="19" t="s">
        <v>23353</v>
      </c>
      <c r="C1330" s="19"/>
      <c r="D1330" s="19" t="s">
        <v>17440</v>
      </c>
      <c r="E1330" s="85">
        <v>45317</v>
      </c>
      <c r="F1330" s="19" t="s">
        <v>23877</v>
      </c>
      <c r="G1330" s="19" t="s">
        <v>23878</v>
      </c>
      <c r="H1330" s="19">
        <v>-105</v>
      </c>
      <c r="I1330" s="27" t="s">
        <v>23206</v>
      </c>
      <c r="J1330" s="19" t="s">
        <v>23207</v>
      </c>
      <c r="K1330" s="19" t="s">
        <v>17438</v>
      </c>
      <c r="L1330" s="19" t="s">
        <v>17439</v>
      </c>
      <c r="M1330" s="19" t="s">
        <v>23354</v>
      </c>
      <c r="N1330" s="19"/>
      <c r="O1330" s="19" t="s">
        <v>23140</v>
      </c>
    </row>
    <row r="1331" spans="1:15" ht="12.75">
      <c r="A1331" s="19" t="s">
        <v>25191</v>
      </c>
      <c r="B1331" s="19" t="s">
        <v>23353</v>
      </c>
      <c r="C1331" s="19"/>
      <c r="D1331" s="19" t="s">
        <v>17440</v>
      </c>
      <c r="E1331" s="85">
        <v>45317</v>
      </c>
      <c r="F1331" s="19" t="s">
        <v>23877</v>
      </c>
      <c r="G1331" s="19" t="s">
        <v>23878</v>
      </c>
      <c r="H1331" s="19">
        <v>105</v>
      </c>
      <c r="I1331" s="27" t="s">
        <v>23200</v>
      </c>
      <c r="J1331" s="19" t="s">
        <v>23201</v>
      </c>
      <c r="K1331" s="19" t="s">
        <v>17438</v>
      </c>
      <c r="L1331" s="19" t="s">
        <v>17439</v>
      </c>
      <c r="M1331" s="19" t="s">
        <v>23354</v>
      </c>
      <c r="N1331" s="19" t="s">
        <v>17447</v>
      </c>
      <c r="O1331" s="19" t="s">
        <v>23140</v>
      </c>
    </row>
    <row r="1332" spans="1:15" ht="12.75">
      <c r="A1332" s="19" t="s">
        <v>25192</v>
      </c>
      <c r="B1332" s="19" t="s">
        <v>23520</v>
      </c>
      <c r="C1332" s="19" t="s">
        <v>23199</v>
      </c>
      <c r="D1332" s="19" t="s">
        <v>17435</v>
      </c>
      <c r="E1332" s="85">
        <v>45342</v>
      </c>
      <c r="F1332" s="19" t="s">
        <v>23906</v>
      </c>
      <c r="G1332" s="19" t="s">
        <v>23907</v>
      </c>
      <c r="H1332" s="19">
        <v>-457</v>
      </c>
      <c r="I1332" s="27" t="s">
        <v>23206</v>
      </c>
      <c r="J1332" s="19" t="s">
        <v>23207</v>
      </c>
      <c r="K1332" s="19" t="s">
        <v>17433</v>
      </c>
      <c r="L1332" s="19" t="s">
        <v>17434</v>
      </c>
      <c r="M1332" s="19" t="s">
        <v>23521</v>
      </c>
      <c r="N1332" s="19"/>
      <c r="O1332" s="19" t="s">
        <v>23140</v>
      </c>
    </row>
    <row r="1333" spans="1:15" ht="12.75">
      <c r="A1333" s="19" t="s">
        <v>25193</v>
      </c>
      <c r="B1333" s="19" t="s">
        <v>23520</v>
      </c>
      <c r="C1333" s="19" t="s">
        <v>23199</v>
      </c>
      <c r="D1333" s="19" t="s">
        <v>17435</v>
      </c>
      <c r="E1333" s="85">
        <v>45342</v>
      </c>
      <c r="F1333" s="19" t="s">
        <v>23871</v>
      </c>
      <c r="G1333" s="19" t="s">
        <v>23872</v>
      </c>
      <c r="H1333" s="19">
        <v>-2</v>
      </c>
      <c r="I1333" s="27" t="s">
        <v>23206</v>
      </c>
      <c r="J1333" s="19" t="s">
        <v>23207</v>
      </c>
      <c r="K1333" s="19" t="s">
        <v>17433</v>
      </c>
      <c r="L1333" s="19" t="s">
        <v>17434</v>
      </c>
      <c r="M1333" s="19" t="s">
        <v>23521</v>
      </c>
      <c r="N1333" s="19"/>
      <c r="O1333" s="19" t="s">
        <v>23140</v>
      </c>
    </row>
    <row r="1334" spans="1:15" ht="12.75">
      <c r="A1334" s="19" t="s">
        <v>25194</v>
      </c>
      <c r="B1334" s="19" t="s">
        <v>23520</v>
      </c>
      <c r="C1334" s="19" t="s">
        <v>23199</v>
      </c>
      <c r="D1334" s="19" t="s">
        <v>17435</v>
      </c>
      <c r="E1334" s="85">
        <v>45342</v>
      </c>
      <c r="F1334" s="19" t="s">
        <v>24074</v>
      </c>
      <c r="G1334" s="19" t="s">
        <v>24075</v>
      </c>
      <c r="H1334" s="19">
        <v>-1</v>
      </c>
      <c r="I1334" s="27" t="s">
        <v>23206</v>
      </c>
      <c r="J1334" s="19" t="s">
        <v>23207</v>
      </c>
      <c r="K1334" s="19" t="s">
        <v>17433</v>
      </c>
      <c r="L1334" s="19" t="s">
        <v>17434</v>
      </c>
      <c r="M1334" s="19" t="s">
        <v>23521</v>
      </c>
      <c r="N1334" s="19"/>
      <c r="O1334" s="19" t="s">
        <v>23140</v>
      </c>
    </row>
    <row r="1335" spans="1:15" ht="12.75">
      <c r="A1335" s="19" t="s">
        <v>25195</v>
      </c>
      <c r="B1335" s="19" t="s">
        <v>23520</v>
      </c>
      <c r="C1335" s="19" t="s">
        <v>23199</v>
      </c>
      <c r="D1335" s="19" t="s">
        <v>17435</v>
      </c>
      <c r="E1335" s="85">
        <v>45342</v>
      </c>
      <c r="F1335" s="19" t="s">
        <v>23941</v>
      </c>
      <c r="G1335" s="19" t="s">
        <v>23942</v>
      </c>
      <c r="H1335" s="19">
        <v>-18</v>
      </c>
      <c r="I1335" s="27" t="s">
        <v>23206</v>
      </c>
      <c r="J1335" s="19" t="s">
        <v>23207</v>
      </c>
      <c r="K1335" s="19" t="s">
        <v>17433</v>
      </c>
      <c r="L1335" s="19" t="s">
        <v>17434</v>
      </c>
      <c r="M1335" s="19" t="s">
        <v>23521</v>
      </c>
      <c r="N1335" s="19"/>
      <c r="O1335" s="19" t="s">
        <v>23140</v>
      </c>
    </row>
    <row r="1336" spans="1:15" ht="12.75">
      <c r="A1336" s="19" t="s">
        <v>25196</v>
      </c>
      <c r="B1336" s="19" t="s">
        <v>23520</v>
      </c>
      <c r="C1336" s="19" t="s">
        <v>23199</v>
      </c>
      <c r="D1336" s="19" t="s">
        <v>17435</v>
      </c>
      <c r="E1336" s="85">
        <v>45342</v>
      </c>
      <c r="F1336" s="19" t="s">
        <v>23859</v>
      </c>
      <c r="G1336" s="19" t="s">
        <v>23860</v>
      </c>
      <c r="H1336" s="19">
        <v>-11</v>
      </c>
      <c r="I1336" s="27" t="s">
        <v>23206</v>
      </c>
      <c r="J1336" s="19" t="s">
        <v>23207</v>
      </c>
      <c r="K1336" s="19" t="s">
        <v>17433</v>
      </c>
      <c r="L1336" s="19" t="s">
        <v>17434</v>
      </c>
      <c r="M1336" s="19" t="s">
        <v>23521</v>
      </c>
      <c r="N1336" s="19"/>
      <c r="O1336" s="19" t="s">
        <v>23140</v>
      </c>
    </row>
    <row r="1337" spans="1:15" ht="12.75">
      <c r="A1337" s="19" t="s">
        <v>25197</v>
      </c>
      <c r="B1337" s="19" t="s">
        <v>23520</v>
      </c>
      <c r="C1337" s="19" t="s">
        <v>23199</v>
      </c>
      <c r="D1337" s="19" t="s">
        <v>17435</v>
      </c>
      <c r="E1337" s="85">
        <v>45342</v>
      </c>
      <c r="F1337" s="19" t="s">
        <v>23886</v>
      </c>
      <c r="G1337" s="19" t="s">
        <v>23887</v>
      </c>
      <c r="H1337" s="19">
        <v>-4</v>
      </c>
      <c r="I1337" s="27" t="s">
        <v>23206</v>
      </c>
      <c r="J1337" s="19" t="s">
        <v>23207</v>
      </c>
      <c r="K1337" s="19" t="s">
        <v>17433</v>
      </c>
      <c r="L1337" s="19" t="s">
        <v>17434</v>
      </c>
      <c r="M1337" s="19" t="s">
        <v>23521</v>
      </c>
      <c r="N1337" s="19"/>
      <c r="O1337" s="19" t="s">
        <v>23140</v>
      </c>
    </row>
    <row r="1338" spans="1:15" ht="12.75">
      <c r="A1338" s="19" t="s">
        <v>25198</v>
      </c>
      <c r="B1338" s="19" t="s">
        <v>23520</v>
      </c>
      <c r="C1338" s="19" t="s">
        <v>23199</v>
      </c>
      <c r="D1338" s="19" t="s">
        <v>17435</v>
      </c>
      <c r="E1338" s="85">
        <v>45342</v>
      </c>
      <c r="F1338" s="19" t="s">
        <v>23877</v>
      </c>
      <c r="G1338" s="19" t="s">
        <v>23878</v>
      </c>
      <c r="H1338" s="19">
        <v>-26</v>
      </c>
      <c r="I1338" s="27" t="s">
        <v>23206</v>
      </c>
      <c r="J1338" s="19" t="s">
        <v>23207</v>
      </c>
      <c r="K1338" s="19" t="s">
        <v>17433</v>
      </c>
      <c r="L1338" s="19" t="s">
        <v>17434</v>
      </c>
      <c r="M1338" s="19" t="s">
        <v>23521</v>
      </c>
      <c r="N1338" s="19"/>
      <c r="O1338" s="19" t="s">
        <v>23140</v>
      </c>
    </row>
    <row r="1339" spans="1:15" ht="12.75">
      <c r="A1339" s="19" t="s">
        <v>25199</v>
      </c>
      <c r="B1339" s="19" t="s">
        <v>23520</v>
      </c>
      <c r="C1339" s="19" t="s">
        <v>23199</v>
      </c>
      <c r="D1339" s="19" t="s">
        <v>17435</v>
      </c>
      <c r="E1339" s="85">
        <v>45342</v>
      </c>
      <c r="F1339" s="19" t="s">
        <v>24133</v>
      </c>
      <c r="G1339" s="19" t="s">
        <v>24134</v>
      </c>
      <c r="H1339" s="19">
        <v>-18</v>
      </c>
      <c r="I1339" s="27" t="s">
        <v>23206</v>
      </c>
      <c r="J1339" s="19" t="s">
        <v>23207</v>
      </c>
      <c r="K1339" s="19" t="s">
        <v>17433</v>
      </c>
      <c r="L1339" s="19" t="s">
        <v>17434</v>
      </c>
      <c r="M1339" s="19" t="s">
        <v>23521</v>
      </c>
      <c r="N1339" s="19"/>
      <c r="O1339" s="19" t="s">
        <v>23140</v>
      </c>
    </row>
    <row r="1340" spans="1:15" ht="12.75">
      <c r="A1340" s="19" t="s">
        <v>25200</v>
      </c>
      <c r="B1340" s="19" t="s">
        <v>23522</v>
      </c>
      <c r="C1340" s="19" t="s">
        <v>23199</v>
      </c>
      <c r="D1340" s="19" t="s">
        <v>17435</v>
      </c>
      <c r="E1340" s="85">
        <v>45343</v>
      </c>
      <c r="F1340" s="19" t="s">
        <v>23926</v>
      </c>
      <c r="G1340" s="19" t="s">
        <v>23927</v>
      </c>
      <c r="H1340" s="19">
        <v>-14</v>
      </c>
      <c r="I1340" s="27" t="s">
        <v>23220</v>
      </c>
      <c r="J1340" s="19" t="s">
        <v>23221</v>
      </c>
      <c r="K1340" s="19" t="s">
        <v>17433</v>
      </c>
      <c r="L1340" s="19" t="s">
        <v>17434</v>
      </c>
      <c r="M1340" s="19" t="s">
        <v>23523</v>
      </c>
      <c r="N1340" s="19"/>
      <c r="O1340" s="19" t="s">
        <v>23140</v>
      </c>
    </row>
    <row r="1341" spans="1:15" ht="12.75">
      <c r="A1341" s="19" t="s">
        <v>25201</v>
      </c>
      <c r="B1341" s="19" t="s">
        <v>23522</v>
      </c>
      <c r="C1341" s="19" t="s">
        <v>23199</v>
      </c>
      <c r="D1341" s="19" t="s">
        <v>17435</v>
      </c>
      <c r="E1341" s="85">
        <v>45343</v>
      </c>
      <c r="F1341" s="19" t="s">
        <v>23932</v>
      </c>
      <c r="G1341" s="19" t="s">
        <v>23933</v>
      </c>
      <c r="H1341" s="19">
        <v>-228</v>
      </c>
      <c r="I1341" s="27" t="s">
        <v>23220</v>
      </c>
      <c r="J1341" s="19" t="s">
        <v>23221</v>
      </c>
      <c r="K1341" s="19" t="s">
        <v>17433</v>
      </c>
      <c r="L1341" s="19" t="s">
        <v>17434</v>
      </c>
      <c r="M1341" s="19" t="s">
        <v>23523</v>
      </c>
      <c r="N1341" s="19"/>
      <c r="O1341" s="19" t="s">
        <v>23140</v>
      </c>
    </row>
    <row r="1342" spans="1:15" ht="12.75">
      <c r="A1342" s="19" t="s">
        <v>25202</v>
      </c>
      <c r="B1342" s="19" t="s">
        <v>23522</v>
      </c>
      <c r="C1342" s="19" t="s">
        <v>23199</v>
      </c>
      <c r="D1342" s="19" t="s">
        <v>17435</v>
      </c>
      <c r="E1342" s="85">
        <v>45343</v>
      </c>
      <c r="F1342" s="19" t="s">
        <v>23868</v>
      </c>
      <c r="G1342" s="19" t="s">
        <v>23869</v>
      </c>
      <c r="H1342" s="19">
        <v>-398</v>
      </c>
      <c r="I1342" s="27" t="s">
        <v>23220</v>
      </c>
      <c r="J1342" s="19" t="s">
        <v>23221</v>
      </c>
      <c r="K1342" s="19" t="s">
        <v>17433</v>
      </c>
      <c r="L1342" s="19" t="s">
        <v>17434</v>
      </c>
      <c r="M1342" s="19" t="s">
        <v>23523</v>
      </c>
      <c r="N1342" s="19"/>
      <c r="O1342" s="19" t="s">
        <v>23140</v>
      </c>
    </row>
    <row r="1343" spans="1:15" ht="12.75">
      <c r="A1343" s="19"/>
      <c r="B1343" s="19"/>
      <c r="C1343" s="19"/>
      <c r="D1343" s="19"/>
      <c r="E1343" s="85"/>
      <c r="F1343" s="19"/>
      <c r="G1343" s="19"/>
      <c r="H1343" s="19"/>
      <c r="I1343" s="19"/>
      <c r="J1343" s="19"/>
      <c r="K1343" s="19"/>
      <c r="L1343" s="19"/>
      <c r="M1343" s="19"/>
      <c r="N1343" s="19"/>
    </row>
    <row r="1344" spans="1:15" ht="12.75">
      <c r="A1344" s="19" t="s">
        <v>25203</v>
      </c>
      <c r="B1344" s="19" t="s">
        <v>23522</v>
      </c>
      <c r="C1344" s="19" t="s">
        <v>23199</v>
      </c>
      <c r="D1344" s="19" t="s">
        <v>17435</v>
      </c>
      <c r="E1344" s="85">
        <v>45343</v>
      </c>
      <c r="F1344" s="19" t="s">
        <v>23886</v>
      </c>
      <c r="G1344" s="19" t="s">
        <v>23887</v>
      </c>
      <c r="H1344" s="19">
        <v>-10</v>
      </c>
      <c r="I1344" s="27" t="s">
        <v>23220</v>
      </c>
      <c r="J1344" s="19" t="s">
        <v>23221</v>
      </c>
      <c r="K1344" s="19" t="s">
        <v>17433</v>
      </c>
      <c r="L1344" s="19" t="s">
        <v>17434</v>
      </c>
      <c r="M1344" s="19" t="s">
        <v>23523</v>
      </c>
      <c r="N1344" s="19"/>
      <c r="O1344" s="19" t="s">
        <v>23140</v>
      </c>
    </row>
    <row r="1345" spans="1:15" ht="12.75">
      <c r="A1345" s="19" t="s">
        <v>25204</v>
      </c>
      <c r="B1345" s="19" t="s">
        <v>23522</v>
      </c>
      <c r="C1345" s="19" t="s">
        <v>23199</v>
      </c>
      <c r="D1345" s="19" t="s">
        <v>17435</v>
      </c>
      <c r="E1345" s="85">
        <v>45343</v>
      </c>
      <c r="F1345" s="19" t="s">
        <v>23883</v>
      </c>
      <c r="G1345" s="19" t="s">
        <v>23884</v>
      </c>
      <c r="H1345" s="19">
        <v>-32</v>
      </c>
      <c r="I1345" s="27" t="s">
        <v>23220</v>
      </c>
      <c r="J1345" s="19" t="s">
        <v>23221</v>
      </c>
      <c r="K1345" s="19" t="s">
        <v>17433</v>
      </c>
      <c r="L1345" s="19" t="s">
        <v>17434</v>
      </c>
      <c r="M1345" s="19" t="s">
        <v>23523</v>
      </c>
      <c r="N1345" s="19"/>
      <c r="O1345" s="19" t="s">
        <v>23140</v>
      </c>
    </row>
    <row r="1346" spans="1:15" ht="12.75">
      <c r="A1346" s="19" t="s">
        <v>25205</v>
      </c>
      <c r="B1346" s="19" t="s">
        <v>23522</v>
      </c>
      <c r="C1346" s="19" t="s">
        <v>23199</v>
      </c>
      <c r="D1346" s="19" t="s">
        <v>17435</v>
      </c>
      <c r="E1346" s="85">
        <v>45343</v>
      </c>
      <c r="F1346" s="19" t="s">
        <v>23880</v>
      </c>
      <c r="G1346" s="19" t="s">
        <v>23881</v>
      </c>
      <c r="H1346" s="19">
        <v>-6</v>
      </c>
      <c r="I1346" s="27" t="s">
        <v>23220</v>
      </c>
      <c r="J1346" s="19" t="s">
        <v>23221</v>
      </c>
      <c r="K1346" s="19" t="s">
        <v>17433</v>
      </c>
      <c r="L1346" s="19" t="s">
        <v>17434</v>
      </c>
      <c r="M1346" s="19" t="s">
        <v>23523</v>
      </c>
      <c r="N1346" s="19"/>
      <c r="O1346" s="19" t="s">
        <v>23140</v>
      </c>
    </row>
    <row r="1347" spans="1:15" ht="12.75">
      <c r="A1347" s="19" t="s">
        <v>25206</v>
      </c>
      <c r="B1347" s="19" t="s">
        <v>23522</v>
      </c>
      <c r="C1347" s="19" t="s">
        <v>23199</v>
      </c>
      <c r="D1347" s="19" t="s">
        <v>17435</v>
      </c>
      <c r="E1347" s="85">
        <v>45343</v>
      </c>
      <c r="F1347" s="19" t="s">
        <v>23877</v>
      </c>
      <c r="G1347" s="19" t="s">
        <v>23878</v>
      </c>
      <c r="H1347" s="19">
        <v>-84</v>
      </c>
      <c r="I1347" s="27" t="s">
        <v>23220</v>
      </c>
      <c r="J1347" s="19" t="s">
        <v>23221</v>
      </c>
      <c r="K1347" s="19" t="s">
        <v>17433</v>
      </c>
      <c r="L1347" s="19" t="s">
        <v>17434</v>
      </c>
      <c r="M1347" s="19" t="s">
        <v>23523</v>
      </c>
      <c r="N1347" s="19"/>
      <c r="O1347" s="19" t="s">
        <v>23140</v>
      </c>
    </row>
    <row r="1348" spans="1:15" ht="12.75">
      <c r="A1348" s="19"/>
      <c r="B1348" s="19"/>
      <c r="C1348" s="19"/>
      <c r="D1348" s="19"/>
      <c r="E1348" s="85"/>
      <c r="F1348" s="19"/>
      <c r="G1348" s="19"/>
      <c r="H1348" s="19"/>
      <c r="I1348" s="19"/>
      <c r="J1348" s="19"/>
      <c r="K1348" s="19"/>
      <c r="L1348" s="19"/>
      <c r="M1348" s="19"/>
      <c r="N1348" s="19"/>
    </row>
    <row r="1349" spans="1:15" ht="12.75">
      <c r="A1349" s="19"/>
      <c r="B1349" s="19"/>
      <c r="C1349" s="19"/>
      <c r="D1349" s="19"/>
      <c r="E1349" s="85"/>
      <c r="F1349" s="19"/>
      <c r="G1349" s="19"/>
      <c r="H1349" s="19"/>
      <c r="I1349" s="19"/>
      <c r="J1349" s="19"/>
      <c r="K1349" s="19"/>
      <c r="L1349" s="19"/>
      <c r="M1349" s="19"/>
      <c r="N1349" s="19"/>
    </row>
    <row r="1350" spans="1:15" ht="12.75">
      <c r="A1350" s="19" t="s">
        <v>25207</v>
      </c>
      <c r="B1350" s="19" t="s">
        <v>23524</v>
      </c>
      <c r="C1350" s="19"/>
      <c r="D1350" s="19" t="s">
        <v>17440</v>
      </c>
      <c r="E1350" s="85">
        <v>45343</v>
      </c>
      <c r="F1350" s="19" t="s">
        <v>23958</v>
      </c>
      <c r="G1350" s="19" t="s">
        <v>23959</v>
      </c>
      <c r="H1350" s="19">
        <v>11</v>
      </c>
      <c r="I1350" s="27" t="s">
        <v>23220</v>
      </c>
      <c r="J1350" s="19" t="s">
        <v>23221</v>
      </c>
      <c r="K1350" s="19" t="s">
        <v>17438</v>
      </c>
      <c r="L1350" s="19" t="s">
        <v>17439</v>
      </c>
      <c r="M1350" s="19" t="s">
        <v>23525</v>
      </c>
      <c r="N1350" s="19"/>
      <c r="O1350" s="19" t="s">
        <v>23140</v>
      </c>
    </row>
    <row r="1351" spans="1:15" ht="12.75">
      <c r="A1351" s="19" t="s">
        <v>25208</v>
      </c>
      <c r="B1351" s="19" t="s">
        <v>23524</v>
      </c>
      <c r="C1351" s="19"/>
      <c r="D1351" s="19" t="s">
        <v>17440</v>
      </c>
      <c r="E1351" s="85">
        <v>45343</v>
      </c>
      <c r="F1351" s="19" t="s">
        <v>23958</v>
      </c>
      <c r="G1351" s="19" t="s">
        <v>23959</v>
      </c>
      <c r="H1351" s="19">
        <v>-11</v>
      </c>
      <c r="I1351" s="27" t="s">
        <v>23200</v>
      </c>
      <c r="J1351" s="19" t="s">
        <v>23201</v>
      </c>
      <c r="K1351" s="19" t="s">
        <v>17438</v>
      </c>
      <c r="L1351" s="19" t="s">
        <v>17439</v>
      </c>
      <c r="M1351" s="19" t="s">
        <v>23525</v>
      </c>
      <c r="N1351" s="19" t="s">
        <v>17447</v>
      </c>
      <c r="O1351" s="19" t="s">
        <v>23140</v>
      </c>
    </row>
    <row r="1352" spans="1:15" ht="12.75">
      <c r="A1352" s="19" t="s">
        <v>25209</v>
      </c>
      <c r="B1352" s="19" t="s">
        <v>23526</v>
      </c>
      <c r="C1352" s="19"/>
      <c r="D1352" s="19" t="s">
        <v>17440</v>
      </c>
      <c r="E1352" s="85">
        <v>45343</v>
      </c>
      <c r="F1352" s="19" t="s">
        <v>23835</v>
      </c>
      <c r="G1352" s="19" t="s">
        <v>23836</v>
      </c>
      <c r="H1352" s="19">
        <v>-4</v>
      </c>
      <c r="I1352" s="27" t="s">
        <v>23227</v>
      </c>
      <c r="J1352" s="19" t="s">
        <v>23228</v>
      </c>
      <c r="K1352" s="19" t="s">
        <v>17438</v>
      </c>
      <c r="L1352" s="19" t="s">
        <v>17439</v>
      </c>
      <c r="M1352" s="19" t="s">
        <v>23527</v>
      </c>
      <c r="N1352" s="19"/>
      <c r="O1352" s="19" t="s">
        <v>23140</v>
      </c>
    </row>
    <row r="1353" spans="1:15" ht="12.75">
      <c r="A1353" s="19" t="s">
        <v>25210</v>
      </c>
      <c r="B1353" s="19" t="s">
        <v>23526</v>
      </c>
      <c r="C1353" s="19"/>
      <c r="D1353" s="19" t="s">
        <v>17440</v>
      </c>
      <c r="E1353" s="85">
        <v>45343</v>
      </c>
      <c r="F1353" s="19" t="s">
        <v>23835</v>
      </c>
      <c r="G1353" s="19" t="s">
        <v>23836</v>
      </c>
      <c r="H1353" s="19">
        <v>4</v>
      </c>
      <c r="I1353" s="27" t="s">
        <v>23216</v>
      </c>
      <c r="J1353" s="19" t="s">
        <v>23217</v>
      </c>
      <c r="K1353" s="19" t="s">
        <v>17438</v>
      </c>
      <c r="L1353" s="19" t="s">
        <v>17439</v>
      </c>
      <c r="M1353" s="19" t="s">
        <v>23527</v>
      </c>
      <c r="N1353" s="19" t="s">
        <v>17447</v>
      </c>
      <c r="O1353" s="19" t="s">
        <v>23140</v>
      </c>
    </row>
    <row r="1354" spans="1:15" ht="12.75">
      <c r="A1354" s="19" t="s">
        <v>25211</v>
      </c>
      <c r="B1354" s="19" t="s">
        <v>23526</v>
      </c>
      <c r="C1354" s="19"/>
      <c r="D1354" s="19" t="s">
        <v>17440</v>
      </c>
      <c r="E1354" s="85">
        <v>45343</v>
      </c>
      <c r="F1354" s="19" t="s">
        <v>23935</v>
      </c>
      <c r="G1354" s="19" t="s">
        <v>23936</v>
      </c>
      <c r="H1354" s="19">
        <v>-2</v>
      </c>
      <c r="I1354" s="27" t="s">
        <v>23227</v>
      </c>
      <c r="J1354" s="19" t="s">
        <v>23228</v>
      </c>
      <c r="K1354" s="19" t="s">
        <v>17438</v>
      </c>
      <c r="L1354" s="19" t="s">
        <v>17439</v>
      </c>
      <c r="M1354" s="19" t="s">
        <v>23527</v>
      </c>
      <c r="N1354" s="19"/>
      <c r="O1354" s="19" t="s">
        <v>23140</v>
      </c>
    </row>
    <row r="1355" spans="1:15" ht="12.75">
      <c r="A1355" s="19" t="s">
        <v>25212</v>
      </c>
      <c r="B1355" s="19" t="s">
        <v>23526</v>
      </c>
      <c r="C1355" s="19"/>
      <c r="D1355" s="19" t="s">
        <v>17440</v>
      </c>
      <c r="E1355" s="85">
        <v>45343</v>
      </c>
      <c r="F1355" s="19" t="s">
        <v>23935</v>
      </c>
      <c r="G1355" s="19" t="s">
        <v>23936</v>
      </c>
      <c r="H1355" s="19">
        <v>2</v>
      </c>
      <c r="I1355" s="27" t="s">
        <v>23216</v>
      </c>
      <c r="J1355" s="19" t="s">
        <v>23217</v>
      </c>
      <c r="K1355" s="19" t="s">
        <v>17438</v>
      </c>
      <c r="L1355" s="19" t="s">
        <v>17439</v>
      </c>
      <c r="M1355" s="19" t="s">
        <v>23527</v>
      </c>
      <c r="N1355" s="19" t="s">
        <v>17447</v>
      </c>
      <c r="O1355" s="19" t="s">
        <v>23140</v>
      </c>
    </row>
    <row r="1356" spans="1:15" ht="12.75">
      <c r="A1356" s="19" t="s">
        <v>25213</v>
      </c>
      <c r="B1356" s="19" t="s">
        <v>23526</v>
      </c>
      <c r="C1356" s="19"/>
      <c r="D1356" s="19" t="s">
        <v>17440</v>
      </c>
      <c r="E1356" s="85">
        <v>45343</v>
      </c>
      <c r="F1356" s="19" t="s">
        <v>23955</v>
      </c>
      <c r="G1356" s="19" t="s">
        <v>23966</v>
      </c>
      <c r="H1356" s="19">
        <v>-1</v>
      </c>
      <c r="I1356" s="27" t="s">
        <v>23227</v>
      </c>
      <c r="J1356" s="19" t="s">
        <v>23228</v>
      </c>
      <c r="K1356" s="19" t="s">
        <v>17438</v>
      </c>
      <c r="L1356" s="19" t="s">
        <v>17439</v>
      </c>
      <c r="M1356" s="19" t="s">
        <v>23527</v>
      </c>
      <c r="N1356" s="19"/>
      <c r="O1356" s="19" t="s">
        <v>23140</v>
      </c>
    </row>
    <row r="1357" spans="1:15" ht="12.75">
      <c r="A1357" s="19" t="s">
        <v>25214</v>
      </c>
      <c r="B1357" s="19" t="s">
        <v>23526</v>
      </c>
      <c r="C1357" s="19"/>
      <c r="D1357" s="19" t="s">
        <v>17440</v>
      </c>
      <c r="E1357" s="85">
        <v>45343</v>
      </c>
      <c r="F1357" s="19" t="s">
        <v>23955</v>
      </c>
      <c r="G1357" s="19" t="s">
        <v>23966</v>
      </c>
      <c r="H1357" s="19">
        <v>1</v>
      </c>
      <c r="I1357" s="27" t="s">
        <v>23216</v>
      </c>
      <c r="J1357" s="19" t="s">
        <v>23217</v>
      </c>
      <c r="K1357" s="19" t="s">
        <v>17438</v>
      </c>
      <c r="L1357" s="19" t="s">
        <v>17439</v>
      </c>
      <c r="M1357" s="19" t="s">
        <v>23527</v>
      </c>
      <c r="N1357" s="19" t="s">
        <v>17447</v>
      </c>
      <c r="O1357" s="19" t="s">
        <v>23140</v>
      </c>
    </row>
    <row r="1358" spans="1:15" ht="12.75">
      <c r="A1358" s="19" t="s">
        <v>25215</v>
      </c>
      <c r="B1358" s="19" t="s">
        <v>23526</v>
      </c>
      <c r="C1358" s="19"/>
      <c r="D1358" s="19" t="s">
        <v>17440</v>
      </c>
      <c r="E1358" s="85">
        <v>45343</v>
      </c>
      <c r="F1358" s="19" t="s">
        <v>23961</v>
      </c>
      <c r="G1358" s="19" t="s">
        <v>24083</v>
      </c>
      <c r="H1358" s="19">
        <v>-1</v>
      </c>
      <c r="I1358" s="27" t="s">
        <v>23227</v>
      </c>
      <c r="J1358" s="19" t="s">
        <v>23228</v>
      </c>
      <c r="K1358" s="19" t="s">
        <v>17438</v>
      </c>
      <c r="L1358" s="19" t="s">
        <v>17439</v>
      </c>
      <c r="M1358" s="19" t="s">
        <v>23527</v>
      </c>
      <c r="N1358" s="19"/>
      <c r="O1358" s="19" t="s">
        <v>23140</v>
      </c>
    </row>
    <row r="1359" spans="1:15" ht="12.75">
      <c r="A1359" s="19" t="s">
        <v>25216</v>
      </c>
      <c r="B1359" s="19" t="s">
        <v>23526</v>
      </c>
      <c r="C1359" s="19"/>
      <c r="D1359" s="19" t="s">
        <v>17440</v>
      </c>
      <c r="E1359" s="85">
        <v>45343</v>
      </c>
      <c r="F1359" s="19" t="s">
        <v>23961</v>
      </c>
      <c r="G1359" s="19" t="s">
        <v>24083</v>
      </c>
      <c r="H1359" s="19">
        <v>1</v>
      </c>
      <c r="I1359" s="27" t="s">
        <v>23216</v>
      </c>
      <c r="J1359" s="19" t="s">
        <v>23217</v>
      </c>
      <c r="K1359" s="19" t="s">
        <v>17438</v>
      </c>
      <c r="L1359" s="19" t="s">
        <v>17439</v>
      </c>
      <c r="M1359" s="19" t="s">
        <v>23527</v>
      </c>
      <c r="N1359" s="19" t="s">
        <v>17447</v>
      </c>
      <c r="O1359" s="19" t="s">
        <v>23140</v>
      </c>
    </row>
    <row r="1360" spans="1:15" ht="12.75">
      <c r="A1360" s="19" t="s">
        <v>25217</v>
      </c>
      <c r="B1360" s="19" t="s">
        <v>23526</v>
      </c>
      <c r="C1360" s="19"/>
      <c r="D1360" s="19" t="s">
        <v>17440</v>
      </c>
      <c r="E1360" s="85">
        <v>45343</v>
      </c>
      <c r="F1360" s="19" t="s">
        <v>23865</v>
      </c>
      <c r="G1360" s="19" t="s">
        <v>23866</v>
      </c>
      <c r="H1360" s="19">
        <v>-1</v>
      </c>
      <c r="I1360" s="27" t="s">
        <v>23227</v>
      </c>
      <c r="J1360" s="19" t="s">
        <v>23228</v>
      </c>
      <c r="K1360" s="19" t="s">
        <v>17438</v>
      </c>
      <c r="L1360" s="19" t="s">
        <v>17439</v>
      </c>
      <c r="M1360" s="19" t="s">
        <v>23527</v>
      </c>
      <c r="N1360" s="19"/>
      <c r="O1360" s="19" t="s">
        <v>23140</v>
      </c>
    </row>
    <row r="1361" spans="1:15" ht="12.75">
      <c r="A1361" s="19" t="s">
        <v>25218</v>
      </c>
      <c r="B1361" s="19" t="s">
        <v>23526</v>
      </c>
      <c r="C1361" s="19"/>
      <c r="D1361" s="19" t="s">
        <v>17440</v>
      </c>
      <c r="E1361" s="85">
        <v>45343</v>
      </c>
      <c r="F1361" s="19" t="s">
        <v>23865</v>
      </c>
      <c r="G1361" s="19" t="s">
        <v>23866</v>
      </c>
      <c r="H1361" s="19">
        <v>1</v>
      </c>
      <c r="I1361" s="27" t="s">
        <v>23216</v>
      </c>
      <c r="J1361" s="19" t="s">
        <v>23217</v>
      </c>
      <c r="K1361" s="19" t="s">
        <v>17438</v>
      </c>
      <c r="L1361" s="19" t="s">
        <v>17439</v>
      </c>
      <c r="M1361" s="19" t="s">
        <v>23527</v>
      </c>
      <c r="N1361" s="19" t="s">
        <v>17447</v>
      </c>
      <c r="O1361" s="19" t="s">
        <v>23140</v>
      </c>
    </row>
    <row r="1362" spans="1:15" ht="12.75">
      <c r="A1362" s="19" t="s">
        <v>25219</v>
      </c>
      <c r="B1362" s="19" t="s">
        <v>23528</v>
      </c>
      <c r="C1362" s="19" t="s">
        <v>23199</v>
      </c>
      <c r="D1362" s="19" t="s">
        <v>17428</v>
      </c>
      <c r="E1362" s="85">
        <v>45343</v>
      </c>
      <c r="F1362" s="19" t="s">
        <v>23832</v>
      </c>
      <c r="G1362" s="19" t="s">
        <v>23833</v>
      </c>
      <c r="H1362" s="19">
        <v>11</v>
      </c>
      <c r="I1362" s="27" t="s">
        <v>23200</v>
      </c>
      <c r="J1362" s="19" t="s">
        <v>23201</v>
      </c>
      <c r="K1362" s="19" t="s">
        <v>17426</v>
      </c>
      <c r="L1362" s="19" t="s">
        <v>17427</v>
      </c>
      <c r="M1362" s="19" t="s">
        <v>23529</v>
      </c>
      <c r="N1362" s="19"/>
      <c r="O1362" s="19" t="s">
        <v>23140</v>
      </c>
    </row>
    <row r="1363" spans="1:15" ht="12.75">
      <c r="A1363" s="19" t="s">
        <v>25220</v>
      </c>
      <c r="B1363" s="19" t="s">
        <v>23530</v>
      </c>
      <c r="C1363" s="19"/>
      <c r="D1363" s="19" t="s">
        <v>17440</v>
      </c>
      <c r="E1363" s="85">
        <v>45343</v>
      </c>
      <c r="F1363" s="19" t="s">
        <v>23832</v>
      </c>
      <c r="G1363" s="19" t="s">
        <v>23833</v>
      </c>
      <c r="H1363" s="19">
        <v>-9</v>
      </c>
      <c r="I1363" s="27" t="s">
        <v>23200</v>
      </c>
      <c r="J1363" s="19" t="s">
        <v>23201</v>
      </c>
      <c r="K1363" s="19" t="s">
        <v>17438</v>
      </c>
      <c r="L1363" s="19" t="s">
        <v>17439</v>
      </c>
      <c r="M1363" s="19" t="s">
        <v>23531</v>
      </c>
      <c r="N1363" s="19"/>
      <c r="O1363" s="19" t="s">
        <v>23140</v>
      </c>
    </row>
    <row r="1364" spans="1:15" ht="12.75">
      <c r="A1364" s="19" t="s">
        <v>25221</v>
      </c>
      <c r="B1364" s="19" t="s">
        <v>23530</v>
      </c>
      <c r="C1364" s="19"/>
      <c r="D1364" s="19" t="s">
        <v>17440</v>
      </c>
      <c r="E1364" s="85">
        <v>45343</v>
      </c>
      <c r="F1364" s="19" t="s">
        <v>23832</v>
      </c>
      <c r="G1364" s="19" t="s">
        <v>23833</v>
      </c>
      <c r="H1364" s="19">
        <v>9</v>
      </c>
      <c r="I1364" s="27" t="s">
        <v>6991</v>
      </c>
      <c r="J1364" s="19" t="s">
        <v>23373</v>
      </c>
      <c r="K1364" s="19" t="s">
        <v>17438</v>
      </c>
      <c r="L1364" s="19" t="s">
        <v>17439</v>
      </c>
      <c r="M1364" s="19" t="s">
        <v>23531</v>
      </c>
      <c r="N1364" s="19" t="s">
        <v>17447</v>
      </c>
      <c r="O1364" s="19" t="s">
        <v>23154</v>
      </c>
    </row>
    <row r="1365" spans="1:15" ht="12.75">
      <c r="A1365" s="19" t="s">
        <v>25222</v>
      </c>
      <c r="B1365" s="19" t="s">
        <v>23530</v>
      </c>
      <c r="C1365" s="19"/>
      <c r="D1365" s="19" t="s">
        <v>17440</v>
      </c>
      <c r="E1365" s="85">
        <v>45343</v>
      </c>
      <c r="F1365" s="19" t="s">
        <v>24071</v>
      </c>
      <c r="G1365" s="19" t="s">
        <v>24072</v>
      </c>
      <c r="H1365" s="19">
        <v>-1</v>
      </c>
      <c r="I1365" s="27" t="s">
        <v>23200</v>
      </c>
      <c r="J1365" s="19" t="s">
        <v>23201</v>
      </c>
      <c r="K1365" s="19" t="s">
        <v>17438</v>
      </c>
      <c r="L1365" s="19" t="s">
        <v>17439</v>
      </c>
      <c r="M1365" s="19" t="s">
        <v>23531</v>
      </c>
      <c r="N1365" s="19"/>
      <c r="O1365" s="19" t="s">
        <v>23140</v>
      </c>
    </row>
    <row r="1366" spans="1:15" ht="12.75">
      <c r="A1366" s="19" t="s">
        <v>25223</v>
      </c>
      <c r="B1366" s="19" t="s">
        <v>23530</v>
      </c>
      <c r="C1366" s="19"/>
      <c r="D1366" s="19" t="s">
        <v>17440</v>
      </c>
      <c r="E1366" s="85">
        <v>45343</v>
      </c>
      <c r="F1366" s="19" t="s">
        <v>24071</v>
      </c>
      <c r="G1366" s="19" t="s">
        <v>24072</v>
      </c>
      <c r="H1366" s="19">
        <v>1</v>
      </c>
      <c r="I1366" s="27" t="s">
        <v>6991</v>
      </c>
      <c r="J1366" s="19" t="s">
        <v>23373</v>
      </c>
      <c r="K1366" s="19" t="s">
        <v>17438</v>
      </c>
      <c r="L1366" s="19" t="s">
        <v>17439</v>
      </c>
      <c r="M1366" s="19" t="s">
        <v>23531</v>
      </c>
      <c r="N1366" s="19" t="s">
        <v>17447</v>
      </c>
      <c r="O1366" s="19" t="s">
        <v>23154</v>
      </c>
    </row>
    <row r="1367" spans="1:15" ht="12.75">
      <c r="A1367" s="19" t="s">
        <v>25224</v>
      </c>
      <c r="B1367" s="19" t="s">
        <v>23532</v>
      </c>
      <c r="C1367" s="19"/>
      <c r="D1367" s="19" t="s">
        <v>17440</v>
      </c>
      <c r="E1367" s="85">
        <v>45343</v>
      </c>
      <c r="F1367" s="19" t="s">
        <v>24371</v>
      </c>
      <c r="G1367" s="19" t="s">
        <v>24372</v>
      </c>
      <c r="H1367" s="19">
        <v>-5</v>
      </c>
      <c r="I1367" s="27" t="s">
        <v>23200</v>
      </c>
      <c r="J1367" s="19" t="s">
        <v>23201</v>
      </c>
      <c r="K1367" s="19" t="s">
        <v>17438</v>
      </c>
      <c r="L1367" s="19" t="s">
        <v>17439</v>
      </c>
      <c r="M1367" s="19" t="s">
        <v>23531</v>
      </c>
      <c r="N1367" s="19"/>
      <c r="O1367" s="19" t="s">
        <v>23140</v>
      </c>
    </row>
    <row r="1368" spans="1:15" ht="12.75">
      <c r="A1368" s="19" t="s">
        <v>25225</v>
      </c>
      <c r="B1368" s="19" t="s">
        <v>23532</v>
      </c>
      <c r="C1368" s="19"/>
      <c r="D1368" s="19" t="s">
        <v>17440</v>
      </c>
      <c r="E1368" s="85">
        <v>45343</v>
      </c>
      <c r="F1368" s="19" t="s">
        <v>24371</v>
      </c>
      <c r="G1368" s="19" t="s">
        <v>24372</v>
      </c>
      <c r="H1368" s="19">
        <v>5</v>
      </c>
      <c r="I1368" s="27" t="s">
        <v>23216</v>
      </c>
      <c r="J1368" s="19" t="s">
        <v>23217</v>
      </c>
      <c r="K1368" s="19" t="s">
        <v>17438</v>
      </c>
      <c r="L1368" s="19" t="s">
        <v>17439</v>
      </c>
      <c r="M1368" s="19" t="s">
        <v>23531</v>
      </c>
      <c r="N1368" s="19" t="s">
        <v>17447</v>
      </c>
      <c r="O1368" s="19" t="s">
        <v>23140</v>
      </c>
    </row>
    <row r="1369" spans="1:15" ht="12.75">
      <c r="A1369" s="19" t="s">
        <v>25226</v>
      </c>
      <c r="B1369" s="19" t="s">
        <v>23532</v>
      </c>
      <c r="C1369" s="19"/>
      <c r="D1369" s="19" t="s">
        <v>17440</v>
      </c>
      <c r="E1369" s="85">
        <v>45343</v>
      </c>
      <c r="F1369" s="19" t="s">
        <v>23835</v>
      </c>
      <c r="G1369" s="19" t="s">
        <v>23836</v>
      </c>
      <c r="H1369" s="19">
        <v>-5</v>
      </c>
      <c r="I1369" s="27" t="s">
        <v>23200</v>
      </c>
      <c r="J1369" s="19" t="s">
        <v>23201</v>
      </c>
      <c r="K1369" s="19" t="s">
        <v>17438</v>
      </c>
      <c r="L1369" s="19" t="s">
        <v>17439</v>
      </c>
      <c r="M1369" s="19" t="s">
        <v>23531</v>
      </c>
      <c r="N1369" s="19"/>
      <c r="O1369" s="19" t="s">
        <v>23140</v>
      </c>
    </row>
    <row r="1370" spans="1:15" ht="12.75">
      <c r="A1370" s="19" t="s">
        <v>25227</v>
      </c>
      <c r="B1370" s="19" t="s">
        <v>23532</v>
      </c>
      <c r="C1370" s="19"/>
      <c r="D1370" s="19" t="s">
        <v>17440</v>
      </c>
      <c r="E1370" s="85">
        <v>45343</v>
      </c>
      <c r="F1370" s="19" t="s">
        <v>23835</v>
      </c>
      <c r="G1370" s="19" t="s">
        <v>23836</v>
      </c>
      <c r="H1370" s="19">
        <v>5</v>
      </c>
      <c r="I1370" s="27" t="s">
        <v>23216</v>
      </c>
      <c r="J1370" s="19" t="s">
        <v>23217</v>
      </c>
      <c r="K1370" s="19" t="s">
        <v>17438</v>
      </c>
      <c r="L1370" s="19" t="s">
        <v>17439</v>
      </c>
      <c r="M1370" s="19" t="s">
        <v>23531</v>
      </c>
      <c r="N1370" s="19" t="s">
        <v>17447</v>
      </c>
      <c r="O1370" s="19" t="s">
        <v>23140</v>
      </c>
    </row>
    <row r="1371" spans="1:15" ht="12.75">
      <c r="A1371" s="19" t="s">
        <v>25228</v>
      </c>
      <c r="B1371" s="19" t="s">
        <v>23532</v>
      </c>
      <c r="C1371" s="19"/>
      <c r="D1371" s="19" t="s">
        <v>17440</v>
      </c>
      <c r="E1371" s="85">
        <v>45343</v>
      </c>
      <c r="F1371" s="19" t="s">
        <v>23838</v>
      </c>
      <c r="G1371" s="19" t="s">
        <v>23839</v>
      </c>
      <c r="H1371" s="19">
        <v>-2</v>
      </c>
      <c r="I1371" s="27" t="s">
        <v>23200</v>
      </c>
      <c r="J1371" s="19" t="s">
        <v>23201</v>
      </c>
      <c r="K1371" s="19" t="s">
        <v>17438</v>
      </c>
      <c r="L1371" s="19" t="s">
        <v>17439</v>
      </c>
      <c r="M1371" s="19" t="s">
        <v>23531</v>
      </c>
      <c r="N1371" s="19"/>
      <c r="O1371" s="19" t="s">
        <v>23140</v>
      </c>
    </row>
    <row r="1372" spans="1:15" ht="12.75">
      <c r="A1372" s="19" t="s">
        <v>25229</v>
      </c>
      <c r="B1372" s="19" t="s">
        <v>23532</v>
      </c>
      <c r="C1372" s="19"/>
      <c r="D1372" s="19" t="s">
        <v>17440</v>
      </c>
      <c r="E1372" s="85">
        <v>45343</v>
      </c>
      <c r="F1372" s="19" t="s">
        <v>23838</v>
      </c>
      <c r="G1372" s="19" t="s">
        <v>23839</v>
      </c>
      <c r="H1372" s="19">
        <v>2</v>
      </c>
      <c r="I1372" s="27" t="s">
        <v>23216</v>
      </c>
      <c r="J1372" s="19" t="s">
        <v>23217</v>
      </c>
      <c r="K1372" s="19" t="s">
        <v>17438</v>
      </c>
      <c r="L1372" s="19" t="s">
        <v>17439</v>
      </c>
      <c r="M1372" s="19" t="s">
        <v>23531</v>
      </c>
      <c r="N1372" s="19" t="s">
        <v>17447</v>
      </c>
      <c r="O1372" s="19" t="s">
        <v>23140</v>
      </c>
    </row>
    <row r="1373" spans="1:15" ht="12.75">
      <c r="A1373" s="19" t="s">
        <v>25230</v>
      </c>
      <c r="B1373" s="19" t="s">
        <v>23532</v>
      </c>
      <c r="C1373" s="19"/>
      <c r="D1373" s="19" t="s">
        <v>17440</v>
      </c>
      <c r="E1373" s="85">
        <v>45343</v>
      </c>
      <c r="F1373" s="19" t="s">
        <v>23841</v>
      </c>
      <c r="G1373" s="19" t="s">
        <v>23842</v>
      </c>
      <c r="H1373" s="19">
        <v>-2</v>
      </c>
      <c r="I1373" s="27" t="s">
        <v>23200</v>
      </c>
      <c r="J1373" s="19" t="s">
        <v>23201</v>
      </c>
      <c r="K1373" s="19" t="s">
        <v>17438</v>
      </c>
      <c r="L1373" s="19" t="s">
        <v>17439</v>
      </c>
      <c r="M1373" s="19" t="s">
        <v>23531</v>
      </c>
      <c r="N1373" s="19"/>
      <c r="O1373" s="19" t="s">
        <v>23140</v>
      </c>
    </row>
    <row r="1374" spans="1:15" ht="12.75">
      <c r="A1374" s="19" t="s">
        <v>25231</v>
      </c>
      <c r="B1374" s="19" t="s">
        <v>23532</v>
      </c>
      <c r="C1374" s="19"/>
      <c r="D1374" s="19" t="s">
        <v>17440</v>
      </c>
      <c r="E1374" s="85">
        <v>45343</v>
      </c>
      <c r="F1374" s="19" t="s">
        <v>23841</v>
      </c>
      <c r="G1374" s="19" t="s">
        <v>23842</v>
      </c>
      <c r="H1374" s="19">
        <v>2</v>
      </c>
      <c r="I1374" s="27" t="s">
        <v>23216</v>
      </c>
      <c r="J1374" s="19" t="s">
        <v>23217</v>
      </c>
      <c r="K1374" s="19" t="s">
        <v>17438</v>
      </c>
      <c r="L1374" s="19" t="s">
        <v>17439</v>
      </c>
      <c r="M1374" s="19" t="s">
        <v>23531</v>
      </c>
      <c r="N1374" s="19" t="s">
        <v>17447</v>
      </c>
      <c r="O1374" s="19" t="s">
        <v>23140</v>
      </c>
    </row>
    <row r="1375" spans="1:15" ht="12.75">
      <c r="A1375" s="19" t="s">
        <v>25232</v>
      </c>
      <c r="B1375" s="19" t="s">
        <v>23532</v>
      </c>
      <c r="C1375" s="19"/>
      <c r="D1375" s="19" t="s">
        <v>17440</v>
      </c>
      <c r="E1375" s="85">
        <v>45343</v>
      </c>
      <c r="F1375" s="19" t="s">
        <v>23883</v>
      </c>
      <c r="G1375" s="19" t="s">
        <v>23884</v>
      </c>
      <c r="H1375" s="19">
        <v>-10</v>
      </c>
      <c r="I1375" s="27" t="s">
        <v>23200</v>
      </c>
      <c r="J1375" s="19" t="s">
        <v>23201</v>
      </c>
      <c r="K1375" s="19" t="s">
        <v>17438</v>
      </c>
      <c r="L1375" s="19" t="s">
        <v>17439</v>
      </c>
      <c r="M1375" s="19" t="s">
        <v>23531</v>
      </c>
      <c r="N1375" s="19"/>
      <c r="O1375" s="19" t="s">
        <v>23140</v>
      </c>
    </row>
    <row r="1376" spans="1:15" ht="12.75">
      <c r="A1376" s="19" t="s">
        <v>25233</v>
      </c>
      <c r="B1376" s="19" t="s">
        <v>23532</v>
      </c>
      <c r="C1376" s="19"/>
      <c r="D1376" s="19" t="s">
        <v>17440</v>
      </c>
      <c r="E1376" s="85">
        <v>45343</v>
      </c>
      <c r="F1376" s="19" t="s">
        <v>23883</v>
      </c>
      <c r="G1376" s="19" t="s">
        <v>23884</v>
      </c>
      <c r="H1376" s="19">
        <v>10</v>
      </c>
      <c r="I1376" s="27" t="s">
        <v>23216</v>
      </c>
      <c r="J1376" s="19" t="s">
        <v>23217</v>
      </c>
      <c r="K1376" s="19" t="s">
        <v>17438</v>
      </c>
      <c r="L1376" s="19" t="s">
        <v>17439</v>
      </c>
      <c r="M1376" s="19" t="s">
        <v>23531</v>
      </c>
      <c r="N1376" s="19" t="s">
        <v>17447</v>
      </c>
      <c r="O1376" s="19" t="s">
        <v>23140</v>
      </c>
    </row>
    <row r="1377" spans="1:15" ht="12.75">
      <c r="A1377" s="19" t="s">
        <v>25234</v>
      </c>
      <c r="B1377" s="19" t="s">
        <v>23532</v>
      </c>
      <c r="C1377" s="19"/>
      <c r="D1377" s="19" t="s">
        <v>17440</v>
      </c>
      <c r="E1377" s="85">
        <v>45343</v>
      </c>
      <c r="F1377" s="19" t="s">
        <v>23880</v>
      </c>
      <c r="G1377" s="19" t="s">
        <v>23881</v>
      </c>
      <c r="H1377" s="19">
        <v>-3</v>
      </c>
      <c r="I1377" s="27" t="s">
        <v>23200</v>
      </c>
      <c r="J1377" s="19" t="s">
        <v>23201</v>
      </c>
      <c r="K1377" s="19" t="s">
        <v>17438</v>
      </c>
      <c r="L1377" s="19" t="s">
        <v>17439</v>
      </c>
      <c r="M1377" s="19" t="s">
        <v>23531</v>
      </c>
      <c r="N1377" s="19"/>
      <c r="O1377" s="19" t="s">
        <v>23140</v>
      </c>
    </row>
    <row r="1378" spans="1:15" ht="12.75">
      <c r="A1378" s="19" t="s">
        <v>25235</v>
      </c>
      <c r="B1378" s="19" t="s">
        <v>23532</v>
      </c>
      <c r="C1378" s="19"/>
      <c r="D1378" s="19" t="s">
        <v>17440</v>
      </c>
      <c r="E1378" s="85">
        <v>45343</v>
      </c>
      <c r="F1378" s="19" t="s">
        <v>23880</v>
      </c>
      <c r="G1378" s="19" t="s">
        <v>23881</v>
      </c>
      <c r="H1378" s="19">
        <v>3</v>
      </c>
      <c r="I1378" s="27" t="s">
        <v>23216</v>
      </c>
      <c r="J1378" s="19" t="s">
        <v>23217</v>
      </c>
      <c r="K1378" s="19" t="s">
        <v>17438</v>
      </c>
      <c r="L1378" s="19" t="s">
        <v>17439</v>
      </c>
      <c r="M1378" s="19" t="s">
        <v>23531</v>
      </c>
      <c r="N1378" s="19" t="s">
        <v>17447</v>
      </c>
      <c r="O1378" s="19" t="s">
        <v>23140</v>
      </c>
    </row>
    <row r="1379" spans="1:15" ht="12.75">
      <c r="A1379" s="19" t="s">
        <v>25236</v>
      </c>
      <c r="B1379" s="19" t="s">
        <v>23533</v>
      </c>
      <c r="C1379" s="19" t="s">
        <v>23199</v>
      </c>
      <c r="D1379" s="19" t="s">
        <v>17428</v>
      </c>
      <c r="E1379" s="85">
        <v>45343</v>
      </c>
      <c r="F1379" s="19" t="s">
        <v>24371</v>
      </c>
      <c r="G1379" s="19" t="s">
        <v>24372</v>
      </c>
      <c r="H1379" s="19">
        <v>5</v>
      </c>
      <c r="I1379" s="27" t="s">
        <v>23200</v>
      </c>
      <c r="J1379" s="19" t="s">
        <v>23201</v>
      </c>
      <c r="K1379" s="19" t="s">
        <v>17426</v>
      </c>
      <c r="L1379" s="19" t="s">
        <v>17427</v>
      </c>
      <c r="M1379" s="19" t="s">
        <v>23534</v>
      </c>
      <c r="N1379" s="19"/>
      <c r="O1379" s="19" t="s">
        <v>23140</v>
      </c>
    </row>
    <row r="1380" spans="1:15" ht="12.75">
      <c r="A1380" s="19" t="s">
        <v>25237</v>
      </c>
      <c r="B1380" s="19" t="s">
        <v>23533</v>
      </c>
      <c r="C1380" s="19" t="s">
        <v>23199</v>
      </c>
      <c r="D1380" s="19" t="s">
        <v>17428</v>
      </c>
      <c r="E1380" s="85">
        <v>45343</v>
      </c>
      <c r="F1380" s="19" t="s">
        <v>23835</v>
      </c>
      <c r="G1380" s="19" t="s">
        <v>23836</v>
      </c>
      <c r="H1380" s="19">
        <v>5</v>
      </c>
      <c r="I1380" s="27" t="s">
        <v>23200</v>
      </c>
      <c r="J1380" s="19" t="s">
        <v>23201</v>
      </c>
      <c r="K1380" s="19" t="s">
        <v>17426</v>
      </c>
      <c r="L1380" s="19" t="s">
        <v>17427</v>
      </c>
      <c r="M1380" s="19" t="s">
        <v>23534</v>
      </c>
      <c r="N1380" s="19"/>
      <c r="O1380" s="19" t="s">
        <v>23140</v>
      </c>
    </row>
    <row r="1381" spans="1:15" ht="12.75">
      <c r="A1381" s="19" t="s">
        <v>25238</v>
      </c>
      <c r="B1381" s="19" t="s">
        <v>23533</v>
      </c>
      <c r="C1381" s="19" t="s">
        <v>23199</v>
      </c>
      <c r="D1381" s="19" t="s">
        <v>17428</v>
      </c>
      <c r="E1381" s="85">
        <v>45343</v>
      </c>
      <c r="F1381" s="19" t="s">
        <v>23838</v>
      </c>
      <c r="G1381" s="19" t="s">
        <v>23839</v>
      </c>
      <c r="H1381" s="19">
        <v>4</v>
      </c>
      <c r="I1381" s="27" t="s">
        <v>23200</v>
      </c>
      <c r="J1381" s="19" t="s">
        <v>23201</v>
      </c>
      <c r="K1381" s="19" t="s">
        <v>17426</v>
      </c>
      <c r="L1381" s="19" t="s">
        <v>17427</v>
      </c>
      <c r="M1381" s="19" t="s">
        <v>23534</v>
      </c>
      <c r="N1381" s="19"/>
      <c r="O1381" s="19" t="s">
        <v>23140</v>
      </c>
    </row>
    <row r="1382" spans="1:15" ht="12.75">
      <c r="A1382" s="19" t="s">
        <v>25239</v>
      </c>
      <c r="B1382" s="19" t="s">
        <v>23533</v>
      </c>
      <c r="C1382" s="19" t="s">
        <v>23199</v>
      </c>
      <c r="D1382" s="19" t="s">
        <v>17428</v>
      </c>
      <c r="E1382" s="85">
        <v>45343</v>
      </c>
      <c r="F1382" s="19" t="s">
        <v>23841</v>
      </c>
      <c r="G1382" s="19" t="s">
        <v>23842</v>
      </c>
      <c r="H1382" s="19">
        <v>2</v>
      </c>
      <c r="I1382" s="27" t="s">
        <v>23200</v>
      </c>
      <c r="J1382" s="19" t="s">
        <v>23201</v>
      </c>
      <c r="K1382" s="19" t="s">
        <v>17426</v>
      </c>
      <c r="L1382" s="19" t="s">
        <v>17427</v>
      </c>
      <c r="M1382" s="19" t="s">
        <v>23534</v>
      </c>
      <c r="N1382" s="19"/>
      <c r="O1382" s="19" t="s">
        <v>23140</v>
      </c>
    </row>
    <row r="1383" spans="1:15" ht="12.75">
      <c r="A1383" s="19" t="s">
        <v>25240</v>
      </c>
      <c r="B1383" s="19" t="s">
        <v>23533</v>
      </c>
      <c r="C1383" s="19" t="s">
        <v>23199</v>
      </c>
      <c r="D1383" s="19" t="s">
        <v>17428</v>
      </c>
      <c r="E1383" s="85">
        <v>45343</v>
      </c>
      <c r="F1383" s="19" t="s">
        <v>24077</v>
      </c>
      <c r="G1383" s="19" t="s">
        <v>24078</v>
      </c>
      <c r="H1383" s="19">
        <v>7</v>
      </c>
      <c r="I1383" s="27" t="s">
        <v>23200</v>
      </c>
      <c r="J1383" s="19" t="s">
        <v>23201</v>
      </c>
      <c r="K1383" s="19" t="s">
        <v>17426</v>
      </c>
      <c r="L1383" s="19" t="s">
        <v>17427</v>
      </c>
      <c r="M1383" s="19" t="s">
        <v>23534</v>
      </c>
      <c r="N1383" s="19"/>
      <c r="O1383" s="19" t="s">
        <v>23140</v>
      </c>
    </row>
    <row r="1384" spans="1:15" ht="12.75">
      <c r="A1384" s="19" t="s">
        <v>25241</v>
      </c>
      <c r="B1384" s="19" t="s">
        <v>23490</v>
      </c>
      <c r="C1384" s="19" t="s">
        <v>23199</v>
      </c>
      <c r="D1384" s="19" t="s">
        <v>17435</v>
      </c>
      <c r="E1384" s="85">
        <v>45331</v>
      </c>
      <c r="F1384" s="19" t="s">
        <v>23841</v>
      </c>
      <c r="G1384" s="19" t="s">
        <v>23842</v>
      </c>
      <c r="H1384" s="19">
        <v>-1</v>
      </c>
      <c r="I1384" s="27" t="s">
        <v>23223</v>
      </c>
      <c r="J1384" s="19" t="s">
        <v>23224</v>
      </c>
      <c r="K1384" s="19" t="s">
        <v>17433</v>
      </c>
      <c r="L1384" s="19" t="s">
        <v>17434</v>
      </c>
      <c r="M1384" s="19" t="s">
        <v>23491</v>
      </c>
      <c r="N1384" s="19"/>
      <c r="O1384" s="19" t="s">
        <v>23140</v>
      </c>
    </row>
    <row r="1385" spans="1:15" ht="12.75">
      <c r="A1385" s="19" t="s">
        <v>25242</v>
      </c>
      <c r="B1385" s="19" t="s">
        <v>23490</v>
      </c>
      <c r="C1385" s="19" t="s">
        <v>23199</v>
      </c>
      <c r="D1385" s="19" t="s">
        <v>17435</v>
      </c>
      <c r="E1385" s="85">
        <v>45331</v>
      </c>
      <c r="F1385" s="19" t="s">
        <v>23844</v>
      </c>
      <c r="G1385" s="19" t="s">
        <v>23845</v>
      </c>
      <c r="H1385" s="19">
        <v>-1</v>
      </c>
      <c r="I1385" s="27" t="s">
        <v>23223</v>
      </c>
      <c r="J1385" s="19" t="s">
        <v>23224</v>
      </c>
      <c r="K1385" s="19" t="s">
        <v>17433</v>
      </c>
      <c r="L1385" s="19" t="s">
        <v>17434</v>
      </c>
      <c r="M1385" s="19" t="s">
        <v>23491</v>
      </c>
      <c r="N1385" s="19"/>
      <c r="O1385" s="19" t="s">
        <v>23140</v>
      </c>
    </row>
    <row r="1386" spans="1:15" ht="12.75">
      <c r="A1386" s="19" t="s">
        <v>25243</v>
      </c>
      <c r="B1386" s="19" t="s">
        <v>23533</v>
      </c>
      <c r="C1386" s="19" t="s">
        <v>23199</v>
      </c>
      <c r="D1386" s="19" t="s">
        <v>17428</v>
      </c>
      <c r="E1386" s="85">
        <v>45343</v>
      </c>
      <c r="F1386" s="19" t="s">
        <v>23844</v>
      </c>
      <c r="G1386" s="19" t="s">
        <v>23845</v>
      </c>
      <c r="H1386" s="19">
        <v>1</v>
      </c>
      <c r="I1386" s="27" t="s">
        <v>23200</v>
      </c>
      <c r="J1386" s="19" t="s">
        <v>23201</v>
      </c>
      <c r="K1386" s="19" t="s">
        <v>17426</v>
      </c>
      <c r="L1386" s="19" t="s">
        <v>17427</v>
      </c>
      <c r="M1386" s="19" t="s">
        <v>23534</v>
      </c>
      <c r="N1386" s="19"/>
      <c r="O1386" s="19" t="s">
        <v>23140</v>
      </c>
    </row>
    <row r="1387" spans="1:15" ht="12.75">
      <c r="A1387" s="19" t="s">
        <v>25244</v>
      </c>
      <c r="B1387" s="19" t="s">
        <v>23532</v>
      </c>
      <c r="C1387" s="19"/>
      <c r="D1387" s="19" t="s">
        <v>17440</v>
      </c>
      <c r="E1387" s="85">
        <v>45343</v>
      </c>
      <c r="F1387" s="19" t="s">
        <v>23844</v>
      </c>
      <c r="G1387" s="19" t="s">
        <v>23845</v>
      </c>
      <c r="H1387" s="19">
        <v>-1</v>
      </c>
      <c r="I1387" s="27" t="s">
        <v>23200</v>
      </c>
      <c r="J1387" s="19" t="s">
        <v>23201</v>
      </c>
      <c r="K1387" s="19" t="s">
        <v>17438</v>
      </c>
      <c r="L1387" s="19" t="s">
        <v>17439</v>
      </c>
      <c r="M1387" s="19" t="s">
        <v>23531</v>
      </c>
      <c r="N1387" s="19"/>
      <c r="O1387" s="19" t="s">
        <v>23140</v>
      </c>
    </row>
    <row r="1388" spans="1:15" ht="12.75">
      <c r="A1388" s="19" t="s">
        <v>25245</v>
      </c>
      <c r="B1388" s="19" t="s">
        <v>23532</v>
      </c>
      <c r="C1388" s="19"/>
      <c r="D1388" s="19" t="s">
        <v>17440</v>
      </c>
      <c r="E1388" s="85">
        <v>45343</v>
      </c>
      <c r="F1388" s="19" t="s">
        <v>23844</v>
      </c>
      <c r="G1388" s="19" t="s">
        <v>23845</v>
      </c>
      <c r="H1388" s="19">
        <v>1</v>
      </c>
      <c r="I1388" s="27" t="s">
        <v>23216</v>
      </c>
      <c r="J1388" s="19" t="s">
        <v>23217</v>
      </c>
      <c r="K1388" s="19" t="s">
        <v>17438</v>
      </c>
      <c r="L1388" s="19" t="s">
        <v>17439</v>
      </c>
      <c r="M1388" s="19" t="s">
        <v>23531</v>
      </c>
      <c r="N1388" s="19" t="s">
        <v>17447</v>
      </c>
      <c r="O1388" s="19" t="s">
        <v>23140</v>
      </c>
    </row>
    <row r="1389" spans="1:15" ht="12.75">
      <c r="A1389" s="19" t="s">
        <v>25246</v>
      </c>
      <c r="B1389" s="19" t="s">
        <v>23535</v>
      </c>
      <c r="C1389" s="19"/>
      <c r="D1389" s="19" t="s">
        <v>17440</v>
      </c>
      <c r="E1389" s="85">
        <v>45343</v>
      </c>
      <c r="F1389" s="19" t="s">
        <v>24077</v>
      </c>
      <c r="G1389" s="19" t="s">
        <v>24078</v>
      </c>
      <c r="H1389" s="19">
        <v>-7</v>
      </c>
      <c r="I1389" s="27" t="s">
        <v>23200</v>
      </c>
      <c r="J1389" s="19" t="s">
        <v>23201</v>
      </c>
      <c r="K1389" s="19" t="s">
        <v>17438</v>
      </c>
      <c r="L1389" s="19" t="s">
        <v>17439</v>
      </c>
      <c r="M1389" s="19" t="s">
        <v>23536</v>
      </c>
      <c r="N1389" s="19"/>
      <c r="O1389" s="19" t="s">
        <v>23140</v>
      </c>
    </row>
    <row r="1390" spans="1:15" ht="12.75">
      <c r="A1390" s="19" t="s">
        <v>25247</v>
      </c>
      <c r="B1390" s="19" t="s">
        <v>23535</v>
      </c>
      <c r="C1390" s="19"/>
      <c r="D1390" s="19" t="s">
        <v>17440</v>
      </c>
      <c r="E1390" s="85">
        <v>45343</v>
      </c>
      <c r="F1390" s="19" t="s">
        <v>24077</v>
      </c>
      <c r="G1390" s="19" t="s">
        <v>24078</v>
      </c>
      <c r="H1390" s="19">
        <v>7</v>
      </c>
      <c r="I1390" s="19" t="s">
        <v>23240</v>
      </c>
      <c r="J1390" s="19" t="s">
        <v>23241</v>
      </c>
      <c r="K1390" s="19" t="s">
        <v>17438</v>
      </c>
      <c r="L1390" s="19" t="s">
        <v>17439</v>
      </c>
      <c r="M1390" s="19" t="s">
        <v>23536</v>
      </c>
      <c r="N1390" s="19" t="s">
        <v>17447</v>
      </c>
      <c r="O1390" s="19" t="s">
        <v>23140</v>
      </c>
    </row>
    <row r="1391" spans="1:15" ht="12.75">
      <c r="A1391" s="19" t="s">
        <v>25248</v>
      </c>
      <c r="B1391" s="19" t="s">
        <v>23460</v>
      </c>
      <c r="C1391" s="19" t="s">
        <v>23199</v>
      </c>
      <c r="D1391" s="19" t="s">
        <v>17435</v>
      </c>
      <c r="E1391" s="85">
        <v>45327</v>
      </c>
      <c r="F1391" s="19" t="s">
        <v>23929</v>
      </c>
      <c r="G1391" s="19" t="s">
        <v>23930</v>
      </c>
      <c r="H1391" s="19">
        <v>-914</v>
      </c>
      <c r="I1391" s="27" t="s">
        <v>23322</v>
      </c>
      <c r="J1391" s="19" t="s">
        <v>23323</v>
      </c>
      <c r="K1391" s="19" t="s">
        <v>17433</v>
      </c>
      <c r="L1391" s="19" t="s">
        <v>17434</v>
      </c>
      <c r="M1391" s="19" t="s">
        <v>23461</v>
      </c>
      <c r="N1391" s="19"/>
      <c r="O1391" s="19" t="s">
        <v>23140</v>
      </c>
    </row>
    <row r="1392" spans="1:15" ht="12.75">
      <c r="A1392" s="19" t="s">
        <v>25249</v>
      </c>
      <c r="B1392" s="19" t="s">
        <v>23507</v>
      </c>
      <c r="C1392" s="19"/>
      <c r="D1392" s="19" t="s">
        <v>17440</v>
      </c>
      <c r="E1392" s="85">
        <v>45337</v>
      </c>
      <c r="F1392" s="19" t="s">
        <v>23929</v>
      </c>
      <c r="G1392" s="19" t="s">
        <v>23930</v>
      </c>
      <c r="H1392" s="19">
        <v>-8</v>
      </c>
      <c r="I1392" s="27" t="s">
        <v>23322</v>
      </c>
      <c r="J1392" s="19" t="s">
        <v>23323</v>
      </c>
      <c r="K1392" s="19" t="s">
        <v>17438</v>
      </c>
      <c r="L1392" s="19" t="s">
        <v>17439</v>
      </c>
      <c r="M1392" s="19" t="s">
        <v>23238</v>
      </c>
      <c r="N1392" s="19"/>
      <c r="O1392" s="19" t="s">
        <v>23140</v>
      </c>
    </row>
    <row r="1393" spans="1:15" ht="12.75">
      <c r="A1393" s="19" t="s">
        <v>25250</v>
      </c>
      <c r="B1393" s="19" t="s">
        <v>23507</v>
      </c>
      <c r="C1393" s="19"/>
      <c r="D1393" s="19" t="s">
        <v>17440</v>
      </c>
      <c r="E1393" s="85">
        <v>45337</v>
      </c>
      <c r="F1393" s="19" t="s">
        <v>23929</v>
      </c>
      <c r="G1393" s="19" t="s">
        <v>23930</v>
      </c>
      <c r="H1393" s="19">
        <v>8</v>
      </c>
      <c r="I1393" s="27" t="s">
        <v>23200</v>
      </c>
      <c r="J1393" s="19" t="s">
        <v>23201</v>
      </c>
      <c r="K1393" s="19" t="s">
        <v>17438</v>
      </c>
      <c r="L1393" s="19" t="s">
        <v>17439</v>
      </c>
      <c r="M1393" s="19" t="s">
        <v>23238</v>
      </c>
      <c r="N1393" s="19" t="s">
        <v>17447</v>
      </c>
      <c r="O1393" s="19" t="s">
        <v>23140</v>
      </c>
    </row>
    <row r="1394" spans="1:15" ht="12.75">
      <c r="A1394" s="19" t="s">
        <v>25251</v>
      </c>
      <c r="B1394" s="19" t="s">
        <v>23537</v>
      </c>
      <c r="C1394" s="19" t="s">
        <v>23199</v>
      </c>
      <c r="D1394" s="19" t="s">
        <v>17428</v>
      </c>
      <c r="E1394" s="85">
        <v>45348</v>
      </c>
      <c r="F1394" s="19" t="s">
        <v>23929</v>
      </c>
      <c r="G1394" s="19" t="s">
        <v>23930</v>
      </c>
      <c r="H1394" s="19">
        <v>4000</v>
      </c>
      <c r="I1394" s="27" t="s">
        <v>23200</v>
      </c>
      <c r="J1394" s="19" t="s">
        <v>23201</v>
      </c>
      <c r="K1394" s="19" t="s">
        <v>17426</v>
      </c>
      <c r="L1394" s="19" t="s">
        <v>17427</v>
      </c>
      <c r="M1394" s="19" t="s">
        <v>23538</v>
      </c>
      <c r="N1394" s="19"/>
      <c r="O1394" s="19" t="s">
        <v>23140</v>
      </c>
    </row>
    <row r="1395" spans="1:15" ht="12.75">
      <c r="A1395" s="19" t="s">
        <v>25252</v>
      </c>
      <c r="B1395" s="19" t="s">
        <v>23539</v>
      </c>
      <c r="C1395" s="19"/>
      <c r="D1395" s="19" t="s">
        <v>17440</v>
      </c>
      <c r="E1395" s="85">
        <v>45348</v>
      </c>
      <c r="F1395" s="19" t="s">
        <v>23929</v>
      </c>
      <c r="G1395" s="19" t="s">
        <v>23930</v>
      </c>
      <c r="H1395" s="19">
        <v>-2000</v>
      </c>
      <c r="I1395" s="27" t="s">
        <v>23200</v>
      </c>
      <c r="J1395" s="19" t="s">
        <v>23201</v>
      </c>
      <c r="K1395" s="19" t="s">
        <v>17438</v>
      </c>
      <c r="L1395" s="19" t="s">
        <v>17439</v>
      </c>
      <c r="M1395" s="19"/>
      <c r="N1395" s="19"/>
      <c r="O1395" s="19" t="s">
        <v>23140</v>
      </c>
    </row>
    <row r="1396" spans="1:15" ht="12.75">
      <c r="A1396" s="19" t="s">
        <v>25253</v>
      </c>
      <c r="B1396" s="19" t="s">
        <v>23539</v>
      </c>
      <c r="C1396" s="19"/>
      <c r="D1396" s="19" t="s">
        <v>17440</v>
      </c>
      <c r="E1396" s="85">
        <v>45348</v>
      </c>
      <c r="F1396" s="19" t="s">
        <v>23929</v>
      </c>
      <c r="G1396" s="19" t="s">
        <v>23930</v>
      </c>
      <c r="H1396" s="19">
        <v>2000</v>
      </c>
      <c r="I1396" s="27" t="s">
        <v>16489</v>
      </c>
      <c r="J1396" s="19" t="s">
        <v>23235</v>
      </c>
      <c r="K1396" s="19" t="s">
        <v>17438</v>
      </c>
      <c r="L1396" s="19" t="s">
        <v>17439</v>
      </c>
      <c r="M1396" s="19"/>
      <c r="N1396" s="19" t="s">
        <v>17447</v>
      </c>
      <c r="O1396" s="19" t="s">
        <v>23140</v>
      </c>
    </row>
    <row r="1397" spans="1:15" ht="12.75">
      <c r="A1397" s="19" t="s">
        <v>25254</v>
      </c>
      <c r="B1397" s="19" t="s">
        <v>23539</v>
      </c>
      <c r="C1397" s="19"/>
      <c r="D1397" s="19" t="s">
        <v>17440</v>
      </c>
      <c r="E1397" s="85">
        <v>45348</v>
      </c>
      <c r="F1397" s="19" t="s">
        <v>23895</v>
      </c>
      <c r="G1397" s="19" t="s">
        <v>23896</v>
      </c>
      <c r="H1397" s="19">
        <v>-96</v>
      </c>
      <c r="I1397" s="27" t="s">
        <v>23200</v>
      </c>
      <c r="J1397" s="19" t="s">
        <v>23201</v>
      </c>
      <c r="K1397" s="19" t="s">
        <v>17438</v>
      </c>
      <c r="L1397" s="19" t="s">
        <v>17439</v>
      </c>
      <c r="M1397" s="19"/>
      <c r="N1397" s="19"/>
      <c r="O1397" s="19" t="s">
        <v>23140</v>
      </c>
    </row>
    <row r="1398" spans="1:15" ht="12.75">
      <c r="A1398" s="19" t="s">
        <v>25255</v>
      </c>
      <c r="B1398" s="19" t="s">
        <v>23539</v>
      </c>
      <c r="C1398" s="19"/>
      <c r="D1398" s="19" t="s">
        <v>17440</v>
      </c>
      <c r="E1398" s="85">
        <v>45348</v>
      </c>
      <c r="F1398" s="19" t="s">
        <v>23895</v>
      </c>
      <c r="G1398" s="19" t="s">
        <v>23896</v>
      </c>
      <c r="H1398" s="19">
        <v>96</v>
      </c>
      <c r="I1398" s="27" t="s">
        <v>16489</v>
      </c>
      <c r="J1398" s="19" t="s">
        <v>23235</v>
      </c>
      <c r="K1398" s="19" t="s">
        <v>17438</v>
      </c>
      <c r="L1398" s="19" t="s">
        <v>17439</v>
      </c>
      <c r="M1398" s="19"/>
      <c r="N1398" s="19" t="s">
        <v>17447</v>
      </c>
      <c r="O1398" s="19" t="s">
        <v>23140</v>
      </c>
    </row>
    <row r="1399" spans="1:15" ht="12.75">
      <c r="A1399" s="19" t="s">
        <v>25256</v>
      </c>
      <c r="B1399" s="19" t="s">
        <v>23539</v>
      </c>
      <c r="C1399" s="19"/>
      <c r="D1399" s="19" t="s">
        <v>17440</v>
      </c>
      <c r="E1399" s="85">
        <v>45348</v>
      </c>
      <c r="F1399" s="19" t="s">
        <v>23877</v>
      </c>
      <c r="G1399" s="19" t="s">
        <v>23878</v>
      </c>
      <c r="H1399" s="19">
        <v>-100</v>
      </c>
      <c r="I1399" s="27" t="s">
        <v>23200</v>
      </c>
      <c r="J1399" s="19" t="s">
        <v>23201</v>
      </c>
      <c r="K1399" s="19" t="s">
        <v>17438</v>
      </c>
      <c r="L1399" s="19" t="s">
        <v>17439</v>
      </c>
      <c r="M1399" s="19"/>
      <c r="N1399" s="19"/>
      <c r="O1399" s="19" t="s">
        <v>23140</v>
      </c>
    </row>
    <row r="1400" spans="1:15" ht="12.75">
      <c r="A1400" s="19" t="s">
        <v>25257</v>
      </c>
      <c r="B1400" s="19" t="s">
        <v>23539</v>
      </c>
      <c r="C1400" s="19"/>
      <c r="D1400" s="19" t="s">
        <v>17440</v>
      </c>
      <c r="E1400" s="85">
        <v>45348</v>
      </c>
      <c r="F1400" s="19" t="s">
        <v>23877</v>
      </c>
      <c r="G1400" s="19" t="s">
        <v>23878</v>
      </c>
      <c r="H1400" s="19">
        <v>100</v>
      </c>
      <c r="I1400" s="27" t="s">
        <v>16489</v>
      </c>
      <c r="J1400" s="19" t="s">
        <v>23235</v>
      </c>
      <c r="K1400" s="19" t="s">
        <v>17438</v>
      </c>
      <c r="L1400" s="19" t="s">
        <v>17439</v>
      </c>
      <c r="M1400" s="19"/>
      <c r="N1400" s="19" t="s">
        <v>17447</v>
      </c>
      <c r="O1400" s="19" t="s">
        <v>23140</v>
      </c>
    </row>
    <row r="1401" spans="1:15" ht="12.75">
      <c r="A1401" s="19" t="s">
        <v>25258</v>
      </c>
      <c r="B1401" s="19" t="s">
        <v>23540</v>
      </c>
      <c r="C1401" s="19" t="s">
        <v>23199</v>
      </c>
      <c r="D1401" s="19" t="s">
        <v>17435</v>
      </c>
      <c r="E1401" s="85">
        <v>45348</v>
      </c>
      <c r="F1401" s="19" t="s">
        <v>23929</v>
      </c>
      <c r="G1401" s="19" t="s">
        <v>23930</v>
      </c>
      <c r="H1401" s="19">
        <v>-1300</v>
      </c>
      <c r="I1401" s="27" t="s">
        <v>16489</v>
      </c>
      <c r="J1401" s="19" t="s">
        <v>23235</v>
      </c>
      <c r="K1401" s="19" t="s">
        <v>17433</v>
      </c>
      <c r="L1401" s="19" t="s">
        <v>17434</v>
      </c>
      <c r="M1401" s="19"/>
      <c r="N1401" s="19"/>
      <c r="O1401" s="19" t="s">
        <v>23140</v>
      </c>
    </row>
    <row r="1402" spans="1:15" ht="12.75">
      <c r="A1402" s="19" t="s">
        <v>25259</v>
      </c>
      <c r="B1402" s="19" t="s">
        <v>23540</v>
      </c>
      <c r="C1402" s="19" t="s">
        <v>23199</v>
      </c>
      <c r="D1402" s="19" t="s">
        <v>17435</v>
      </c>
      <c r="E1402" s="85">
        <v>45348</v>
      </c>
      <c r="F1402" s="19" t="s">
        <v>23895</v>
      </c>
      <c r="G1402" s="19" t="s">
        <v>23896</v>
      </c>
      <c r="H1402" s="19">
        <v>-96</v>
      </c>
      <c r="I1402" s="27" t="s">
        <v>16489</v>
      </c>
      <c r="J1402" s="19" t="s">
        <v>23235</v>
      </c>
      <c r="K1402" s="19" t="s">
        <v>17433</v>
      </c>
      <c r="L1402" s="19" t="s">
        <v>17434</v>
      </c>
      <c r="M1402" s="19"/>
      <c r="N1402" s="19"/>
      <c r="O1402" s="19" t="s">
        <v>23140</v>
      </c>
    </row>
    <row r="1403" spans="1:15" ht="12.75">
      <c r="A1403" s="19" t="s">
        <v>25260</v>
      </c>
      <c r="B1403" s="19" t="s">
        <v>23541</v>
      </c>
      <c r="C1403" s="19"/>
      <c r="D1403" s="19" t="s">
        <v>17440</v>
      </c>
      <c r="E1403" s="85">
        <v>45351</v>
      </c>
      <c r="F1403" s="19" t="s">
        <v>23868</v>
      </c>
      <c r="G1403" s="19" t="s">
        <v>23869</v>
      </c>
      <c r="H1403" s="19">
        <v>-20</v>
      </c>
      <c r="I1403" s="27" t="s">
        <v>23200</v>
      </c>
      <c r="J1403" s="19" t="s">
        <v>23201</v>
      </c>
      <c r="K1403" s="19" t="s">
        <v>17438</v>
      </c>
      <c r="L1403" s="19" t="s">
        <v>17439</v>
      </c>
      <c r="M1403" s="19" t="s">
        <v>23542</v>
      </c>
      <c r="N1403" s="19"/>
      <c r="O1403" s="19" t="s">
        <v>23140</v>
      </c>
    </row>
    <row r="1404" spans="1:15" ht="12.75">
      <c r="A1404" s="19" t="s">
        <v>25261</v>
      </c>
      <c r="B1404" s="19" t="s">
        <v>23541</v>
      </c>
      <c r="C1404" s="19"/>
      <c r="D1404" s="19" t="s">
        <v>17440</v>
      </c>
      <c r="E1404" s="85">
        <v>45351</v>
      </c>
      <c r="F1404" s="19" t="s">
        <v>23868</v>
      </c>
      <c r="G1404" s="19" t="s">
        <v>23869</v>
      </c>
      <c r="H1404" s="19">
        <v>20</v>
      </c>
      <c r="I1404" s="27" t="s">
        <v>23216</v>
      </c>
      <c r="J1404" s="19" t="s">
        <v>23217</v>
      </c>
      <c r="K1404" s="19" t="s">
        <v>17438</v>
      </c>
      <c r="L1404" s="19" t="s">
        <v>17439</v>
      </c>
      <c r="M1404" s="19" t="s">
        <v>23542</v>
      </c>
      <c r="N1404" s="19" t="s">
        <v>17447</v>
      </c>
      <c r="O1404" s="19" t="s">
        <v>23140</v>
      </c>
    </row>
    <row r="1405" spans="1:15" ht="12.75">
      <c r="A1405" s="19" t="s">
        <v>25262</v>
      </c>
      <c r="B1405" s="19" t="s">
        <v>23541</v>
      </c>
      <c r="C1405" s="19"/>
      <c r="D1405" s="19" t="s">
        <v>17440</v>
      </c>
      <c r="E1405" s="85">
        <v>45351</v>
      </c>
      <c r="F1405" s="19" t="s">
        <v>23886</v>
      </c>
      <c r="G1405" s="19" t="s">
        <v>23887</v>
      </c>
      <c r="H1405" s="19">
        <v>-10</v>
      </c>
      <c r="I1405" s="27" t="s">
        <v>23200</v>
      </c>
      <c r="J1405" s="19" t="s">
        <v>23201</v>
      </c>
      <c r="K1405" s="19" t="s">
        <v>17438</v>
      </c>
      <c r="L1405" s="19" t="s">
        <v>17439</v>
      </c>
      <c r="M1405" s="19" t="s">
        <v>23542</v>
      </c>
      <c r="N1405" s="19"/>
      <c r="O1405" s="19" t="s">
        <v>23140</v>
      </c>
    </row>
    <row r="1406" spans="1:15" ht="12.75">
      <c r="A1406" s="19" t="s">
        <v>25263</v>
      </c>
      <c r="B1406" s="19" t="s">
        <v>23541</v>
      </c>
      <c r="C1406" s="19"/>
      <c r="D1406" s="19" t="s">
        <v>17440</v>
      </c>
      <c r="E1406" s="85">
        <v>45351</v>
      </c>
      <c r="F1406" s="19" t="s">
        <v>23886</v>
      </c>
      <c r="G1406" s="19" t="s">
        <v>23887</v>
      </c>
      <c r="H1406" s="19">
        <v>10</v>
      </c>
      <c r="I1406" s="27" t="s">
        <v>23216</v>
      </c>
      <c r="J1406" s="19" t="s">
        <v>23217</v>
      </c>
      <c r="K1406" s="19" t="s">
        <v>17438</v>
      </c>
      <c r="L1406" s="19" t="s">
        <v>17439</v>
      </c>
      <c r="M1406" s="19" t="s">
        <v>23542</v>
      </c>
      <c r="N1406" s="19" t="s">
        <v>17447</v>
      </c>
      <c r="O1406" s="19" t="s">
        <v>23140</v>
      </c>
    </row>
    <row r="1407" spans="1:15" ht="12.75">
      <c r="A1407" s="19" t="s">
        <v>25264</v>
      </c>
      <c r="B1407" s="19" t="s">
        <v>23543</v>
      </c>
      <c r="C1407" s="19"/>
      <c r="D1407" s="19" t="s">
        <v>17440</v>
      </c>
      <c r="E1407" s="85">
        <v>45355</v>
      </c>
      <c r="F1407" s="19" t="s">
        <v>24074</v>
      </c>
      <c r="G1407" s="19" t="s">
        <v>24075</v>
      </c>
      <c r="H1407" s="19">
        <v>-1</v>
      </c>
      <c r="I1407" s="27" t="s">
        <v>23200</v>
      </c>
      <c r="J1407" s="19" t="s">
        <v>23201</v>
      </c>
      <c r="K1407" s="19" t="s">
        <v>17438</v>
      </c>
      <c r="L1407" s="19" t="s">
        <v>17439</v>
      </c>
      <c r="M1407" s="19"/>
      <c r="N1407" s="19"/>
      <c r="O1407" s="19" t="s">
        <v>23140</v>
      </c>
    </row>
    <row r="1408" spans="1:15" ht="12.75">
      <c r="A1408" s="19" t="s">
        <v>25265</v>
      </c>
      <c r="B1408" s="19" t="s">
        <v>23543</v>
      </c>
      <c r="C1408" s="19"/>
      <c r="D1408" s="19" t="s">
        <v>17440</v>
      </c>
      <c r="E1408" s="85">
        <v>45355</v>
      </c>
      <c r="F1408" s="19" t="s">
        <v>24074</v>
      </c>
      <c r="G1408" s="19" t="s">
        <v>24075</v>
      </c>
      <c r="H1408" s="19">
        <v>1</v>
      </c>
      <c r="I1408" s="27" t="s">
        <v>23216</v>
      </c>
      <c r="J1408" s="19" t="s">
        <v>23217</v>
      </c>
      <c r="K1408" s="19" t="s">
        <v>17438</v>
      </c>
      <c r="L1408" s="19" t="s">
        <v>17439</v>
      </c>
      <c r="M1408" s="19"/>
      <c r="N1408" s="19" t="s">
        <v>17447</v>
      </c>
      <c r="O1408" s="19" t="s">
        <v>23140</v>
      </c>
    </row>
    <row r="1409" spans="1:15" ht="12.75">
      <c r="A1409" s="19" t="s">
        <v>25266</v>
      </c>
      <c r="B1409" s="19" t="s">
        <v>23543</v>
      </c>
      <c r="C1409" s="19"/>
      <c r="D1409" s="19" t="s">
        <v>17440</v>
      </c>
      <c r="E1409" s="85">
        <v>45355</v>
      </c>
      <c r="F1409" s="19" t="s">
        <v>23929</v>
      </c>
      <c r="G1409" s="19" t="s">
        <v>23930</v>
      </c>
      <c r="H1409" s="19">
        <v>-2700</v>
      </c>
      <c r="I1409" s="27" t="s">
        <v>23200</v>
      </c>
      <c r="J1409" s="19" t="s">
        <v>23201</v>
      </c>
      <c r="K1409" s="19" t="s">
        <v>17438</v>
      </c>
      <c r="L1409" s="19" t="s">
        <v>17439</v>
      </c>
      <c r="M1409" s="19"/>
      <c r="N1409" s="19"/>
      <c r="O1409" s="19" t="s">
        <v>23140</v>
      </c>
    </row>
    <row r="1410" spans="1:15" ht="12.75">
      <c r="A1410" s="19" t="s">
        <v>25267</v>
      </c>
      <c r="B1410" s="19" t="s">
        <v>23543</v>
      </c>
      <c r="C1410" s="19"/>
      <c r="D1410" s="19" t="s">
        <v>17440</v>
      </c>
      <c r="E1410" s="85">
        <v>45355</v>
      </c>
      <c r="F1410" s="19" t="s">
        <v>23929</v>
      </c>
      <c r="G1410" s="19" t="s">
        <v>23930</v>
      </c>
      <c r="H1410" s="19">
        <v>2700</v>
      </c>
      <c r="I1410" s="27" t="s">
        <v>23216</v>
      </c>
      <c r="J1410" s="19" t="s">
        <v>23217</v>
      </c>
      <c r="K1410" s="19" t="s">
        <v>17438</v>
      </c>
      <c r="L1410" s="19" t="s">
        <v>17439</v>
      </c>
      <c r="M1410" s="19"/>
      <c r="N1410" s="19" t="s">
        <v>17447</v>
      </c>
      <c r="O1410" s="19" t="s">
        <v>23140</v>
      </c>
    </row>
    <row r="1411" spans="1:15" ht="12.75">
      <c r="A1411" s="19" t="s">
        <v>25268</v>
      </c>
      <c r="B1411" s="19" t="s">
        <v>23544</v>
      </c>
      <c r="C1411" s="19"/>
      <c r="D1411" s="19" t="s">
        <v>17440</v>
      </c>
      <c r="E1411" s="85">
        <v>45355</v>
      </c>
      <c r="F1411" s="19" t="s">
        <v>23929</v>
      </c>
      <c r="G1411" s="19" t="s">
        <v>23930</v>
      </c>
      <c r="H1411" s="19">
        <v>-391</v>
      </c>
      <c r="I1411" s="27" t="s">
        <v>23216</v>
      </c>
      <c r="J1411" s="19" t="s">
        <v>23217</v>
      </c>
      <c r="K1411" s="19" t="s">
        <v>17438</v>
      </c>
      <c r="L1411" s="19" t="s">
        <v>17439</v>
      </c>
      <c r="M1411" s="19" t="s">
        <v>23238</v>
      </c>
      <c r="N1411" s="19"/>
      <c r="O1411" s="19" t="s">
        <v>23140</v>
      </c>
    </row>
    <row r="1412" spans="1:15" ht="12.75">
      <c r="A1412" s="19" t="s">
        <v>25269</v>
      </c>
      <c r="B1412" s="19" t="s">
        <v>23544</v>
      </c>
      <c r="C1412" s="19"/>
      <c r="D1412" s="19" t="s">
        <v>17440</v>
      </c>
      <c r="E1412" s="85">
        <v>45355</v>
      </c>
      <c r="F1412" s="19" t="s">
        <v>23929</v>
      </c>
      <c r="G1412" s="19" t="s">
        <v>23930</v>
      </c>
      <c r="H1412" s="19">
        <v>391</v>
      </c>
      <c r="I1412" s="27" t="s">
        <v>23200</v>
      </c>
      <c r="J1412" s="19" t="s">
        <v>23201</v>
      </c>
      <c r="K1412" s="19" t="s">
        <v>17438</v>
      </c>
      <c r="L1412" s="19" t="s">
        <v>17439</v>
      </c>
      <c r="M1412" s="19" t="s">
        <v>23238</v>
      </c>
      <c r="N1412" s="19" t="s">
        <v>17447</v>
      </c>
      <c r="O1412" s="19" t="s">
        <v>23140</v>
      </c>
    </row>
    <row r="1413" spans="1:15" ht="12.75">
      <c r="A1413" s="19" t="s">
        <v>25270</v>
      </c>
      <c r="B1413" s="19" t="s">
        <v>23543</v>
      </c>
      <c r="C1413" s="19"/>
      <c r="D1413" s="19" t="s">
        <v>17440</v>
      </c>
      <c r="E1413" s="85">
        <v>45355</v>
      </c>
      <c r="F1413" s="19" t="s">
        <v>23859</v>
      </c>
      <c r="G1413" s="19" t="s">
        <v>23860</v>
      </c>
      <c r="H1413" s="19">
        <v>-6</v>
      </c>
      <c r="I1413" s="27" t="s">
        <v>23200</v>
      </c>
      <c r="J1413" s="19" t="s">
        <v>23201</v>
      </c>
      <c r="K1413" s="19" t="s">
        <v>17438</v>
      </c>
      <c r="L1413" s="19" t="s">
        <v>17439</v>
      </c>
      <c r="M1413" s="19"/>
      <c r="N1413" s="19"/>
      <c r="O1413" s="19" t="s">
        <v>23140</v>
      </c>
    </row>
    <row r="1414" spans="1:15" ht="12.75">
      <c r="A1414" s="19" t="s">
        <v>25271</v>
      </c>
      <c r="B1414" s="19" t="s">
        <v>23543</v>
      </c>
      <c r="C1414" s="19"/>
      <c r="D1414" s="19" t="s">
        <v>17440</v>
      </c>
      <c r="E1414" s="85">
        <v>45355</v>
      </c>
      <c r="F1414" s="19" t="s">
        <v>23859</v>
      </c>
      <c r="G1414" s="19" t="s">
        <v>23860</v>
      </c>
      <c r="H1414" s="19">
        <v>6</v>
      </c>
      <c r="I1414" s="27" t="s">
        <v>23216</v>
      </c>
      <c r="J1414" s="19" t="s">
        <v>23217</v>
      </c>
      <c r="K1414" s="19" t="s">
        <v>17438</v>
      </c>
      <c r="L1414" s="19" t="s">
        <v>17439</v>
      </c>
      <c r="M1414" s="19"/>
      <c r="N1414" s="19" t="s">
        <v>17447</v>
      </c>
      <c r="O1414" s="19" t="s">
        <v>23140</v>
      </c>
    </row>
    <row r="1415" spans="1:15" ht="12.75">
      <c r="A1415" s="19" t="s">
        <v>25272</v>
      </c>
      <c r="B1415" s="19" t="s">
        <v>23543</v>
      </c>
      <c r="C1415" s="19"/>
      <c r="D1415" s="19" t="s">
        <v>17440</v>
      </c>
      <c r="E1415" s="85">
        <v>45355</v>
      </c>
      <c r="F1415" s="19" t="s">
        <v>23886</v>
      </c>
      <c r="G1415" s="19" t="s">
        <v>23887</v>
      </c>
      <c r="H1415" s="19">
        <v>-4</v>
      </c>
      <c r="I1415" s="27" t="s">
        <v>23200</v>
      </c>
      <c r="J1415" s="19" t="s">
        <v>23201</v>
      </c>
      <c r="K1415" s="19" t="s">
        <v>17438</v>
      </c>
      <c r="L1415" s="19" t="s">
        <v>17439</v>
      </c>
      <c r="M1415" s="19"/>
      <c r="N1415" s="19"/>
      <c r="O1415" s="19" t="s">
        <v>23140</v>
      </c>
    </row>
    <row r="1416" spans="1:15" ht="12.75">
      <c r="A1416" s="19" t="s">
        <v>25273</v>
      </c>
      <c r="B1416" s="19" t="s">
        <v>23543</v>
      </c>
      <c r="C1416" s="19"/>
      <c r="D1416" s="19" t="s">
        <v>17440</v>
      </c>
      <c r="E1416" s="85">
        <v>45355</v>
      </c>
      <c r="F1416" s="19" t="s">
        <v>23886</v>
      </c>
      <c r="G1416" s="19" t="s">
        <v>23887</v>
      </c>
      <c r="H1416" s="19">
        <v>4</v>
      </c>
      <c r="I1416" s="27" t="s">
        <v>23216</v>
      </c>
      <c r="J1416" s="19" t="s">
        <v>23217</v>
      </c>
      <c r="K1416" s="19" t="s">
        <v>17438</v>
      </c>
      <c r="L1416" s="19" t="s">
        <v>17439</v>
      </c>
      <c r="M1416" s="19"/>
      <c r="N1416" s="19" t="s">
        <v>17447</v>
      </c>
      <c r="O1416" s="19" t="s">
        <v>23140</v>
      </c>
    </row>
    <row r="1417" spans="1:15" ht="12.75">
      <c r="A1417" s="19" t="s">
        <v>25274</v>
      </c>
      <c r="B1417" s="19" t="s">
        <v>23545</v>
      </c>
      <c r="C1417" s="19" t="s">
        <v>23199</v>
      </c>
      <c r="D1417" s="19" t="s">
        <v>17435</v>
      </c>
      <c r="E1417" s="85">
        <v>45355</v>
      </c>
      <c r="F1417" s="19" t="s">
        <v>23871</v>
      </c>
      <c r="G1417" s="19" t="s">
        <v>23872</v>
      </c>
      <c r="H1417" s="19">
        <v>-5</v>
      </c>
      <c r="I1417" s="27" t="s">
        <v>23216</v>
      </c>
      <c r="J1417" s="19" t="s">
        <v>23217</v>
      </c>
      <c r="K1417" s="19" t="s">
        <v>17433</v>
      </c>
      <c r="L1417" s="19" t="s">
        <v>17434</v>
      </c>
      <c r="M1417" s="19" t="s">
        <v>23546</v>
      </c>
      <c r="N1417" s="19"/>
      <c r="O1417" s="19" t="s">
        <v>23140</v>
      </c>
    </row>
    <row r="1418" spans="1:15" ht="12.75">
      <c r="A1418" s="19" t="s">
        <v>25275</v>
      </c>
      <c r="B1418" s="19" t="s">
        <v>23545</v>
      </c>
      <c r="C1418" s="19" t="s">
        <v>23199</v>
      </c>
      <c r="D1418" s="19" t="s">
        <v>17435</v>
      </c>
      <c r="E1418" s="85">
        <v>45355</v>
      </c>
      <c r="F1418" s="19" t="s">
        <v>24074</v>
      </c>
      <c r="G1418" s="19" t="s">
        <v>24075</v>
      </c>
      <c r="H1418" s="19">
        <v>-2</v>
      </c>
      <c r="I1418" s="27" t="s">
        <v>23216</v>
      </c>
      <c r="J1418" s="19" t="s">
        <v>23217</v>
      </c>
      <c r="K1418" s="19" t="s">
        <v>17433</v>
      </c>
      <c r="L1418" s="19" t="s">
        <v>17434</v>
      </c>
      <c r="M1418" s="19" t="s">
        <v>23546</v>
      </c>
      <c r="N1418" s="19"/>
      <c r="O1418" s="19" t="s">
        <v>23140</v>
      </c>
    </row>
    <row r="1419" spans="1:15" ht="12.75">
      <c r="A1419" s="27" t="s">
        <v>25276</v>
      </c>
      <c r="B1419" s="19" t="s">
        <v>23545</v>
      </c>
      <c r="C1419" s="19" t="s">
        <v>23199</v>
      </c>
      <c r="D1419" s="19" t="s">
        <v>17435</v>
      </c>
      <c r="E1419" s="85">
        <v>45355</v>
      </c>
      <c r="F1419" s="19" t="s">
        <v>23895</v>
      </c>
      <c r="G1419" s="19" t="s">
        <v>23896</v>
      </c>
      <c r="H1419" s="19">
        <v>-6</v>
      </c>
      <c r="I1419" s="27" t="s">
        <v>23216</v>
      </c>
      <c r="J1419" s="19" t="s">
        <v>23217</v>
      </c>
      <c r="K1419" s="19" t="s">
        <v>17433</v>
      </c>
      <c r="L1419" s="19" t="s">
        <v>17434</v>
      </c>
      <c r="M1419" s="19" t="s">
        <v>23546</v>
      </c>
      <c r="N1419" s="19"/>
      <c r="O1419" s="19" t="s">
        <v>23140</v>
      </c>
    </row>
    <row r="1420" spans="1:15" ht="12.75">
      <c r="A1420" s="19"/>
      <c r="B1420" s="19"/>
      <c r="C1420" s="19"/>
      <c r="D1420" s="19"/>
      <c r="E1420" s="85"/>
      <c r="F1420" s="19"/>
      <c r="G1420" s="19"/>
      <c r="H1420" s="19"/>
      <c r="I1420" s="19"/>
      <c r="J1420" s="19"/>
      <c r="K1420" s="19"/>
      <c r="L1420" s="19"/>
      <c r="M1420" s="19"/>
      <c r="N1420" s="19"/>
    </row>
    <row r="1421" spans="1:15" ht="12.75">
      <c r="A1421" s="19" t="s">
        <v>25277</v>
      </c>
      <c r="B1421" s="19" t="s">
        <v>23545</v>
      </c>
      <c r="C1421" s="19" t="s">
        <v>23199</v>
      </c>
      <c r="D1421" s="19" t="s">
        <v>17435</v>
      </c>
      <c r="E1421" s="85">
        <v>45355</v>
      </c>
      <c r="F1421" s="19" t="s">
        <v>23926</v>
      </c>
      <c r="G1421" s="19" t="s">
        <v>23927</v>
      </c>
      <c r="H1421" s="19">
        <v>-4</v>
      </c>
      <c r="I1421" s="27" t="s">
        <v>23216</v>
      </c>
      <c r="J1421" s="19" t="s">
        <v>23217</v>
      </c>
      <c r="K1421" s="19" t="s">
        <v>17433</v>
      </c>
      <c r="L1421" s="19" t="s">
        <v>17434</v>
      </c>
      <c r="M1421" s="19" t="s">
        <v>23546</v>
      </c>
      <c r="N1421" s="19"/>
      <c r="O1421" s="19" t="s">
        <v>23140</v>
      </c>
    </row>
    <row r="1422" spans="1:15" ht="12.75">
      <c r="A1422" s="19" t="s">
        <v>25278</v>
      </c>
      <c r="B1422" s="19" t="s">
        <v>23545</v>
      </c>
      <c r="C1422" s="19" t="s">
        <v>23199</v>
      </c>
      <c r="D1422" s="19" t="s">
        <v>17435</v>
      </c>
      <c r="E1422" s="85">
        <v>45355</v>
      </c>
      <c r="F1422" s="19" t="s">
        <v>23889</v>
      </c>
      <c r="G1422" s="19" t="s">
        <v>23890</v>
      </c>
      <c r="H1422" s="19">
        <v>-1</v>
      </c>
      <c r="I1422" s="27" t="s">
        <v>23216</v>
      </c>
      <c r="J1422" s="19" t="s">
        <v>23217</v>
      </c>
      <c r="K1422" s="19" t="s">
        <v>17433</v>
      </c>
      <c r="L1422" s="19" t="s">
        <v>17434</v>
      </c>
      <c r="M1422" s="19" t="s">
        <v>23546</v>
      </c>
      <c r="N1422" s="19"/>
      <c r="O1422" s="19" t="s">
        <v>23140</v>
      </c>
    </row>
    <row r="1423" spans="1:15" ht="12.75">
      <c r="A1423" s="19" t="s">
        <v>25279</v>
      </c>
      <c r="B1423" s="19" t="s">
        <v>23545</v>
      </c>
      <c r="C1423" s="19" t="s">
        <v>23199</v>
      </c>
      <c r="D1423" s="19" t="s">
        <v>17435</v>
      </c>
      <c r="E1423" s="85">
        <v>45355</v>
      </c>
      <c r="F1423" s="19" t="s">
        <v>23892</v>
      </c>
      <c r="G1423" s="19" t="s">
        <v>23893</v>
      </c>
      <c r="H1423" s="19">
        <v>-5</v>
      </c>
      <c r="I1423" s="27" t="s">
        <v>23216</v>
      </c>
      <c r="J1423" s="19" t="s">
        <v>23217</v>
      </c>
      <c r="K1423" s="19" t="s">
        <v>17433</v>
      </c>
      <c r="L1423" s="19" t="s">
        <v>17434</v>
      </c>
      <c r="M1423" s="19" t="s">
        <v>23546</v>
      </c>
      <c r="N1423" s="19"/>
      <c r="O1423" s="19" t="s">
        <v>23140</v>
      </c>
    </row>
    <row r="1424" spans="1:15" ht="12.75">
      <c r="A1424" s="19" t="s">
        <v>25280</v>
      </c>
      <c r="B1424" s="19" t="s">
        <v>23545</v>
      </c>
      <c r="C1424" s="19" t="s">
        <v>23199</v>
      </c>
      <c r="D1424" s="19" t="s">
        <v>17435</v>
      </c>
      <c r="E1424" s="85">
        <v>45355</v>
      </c>
      <c r="F1424" s="19" t="s">
        <v>23886</v>
      </c>
      <c r="G1424" s="19" t="s">
        <v>23887</v>
      </c>
      <c r="H1424" s="19">
        <v>-4</v>
      </c>
      <c r="I1424" s="27" t="s">
        <v>23216</v>
      </c>
      <c r="J1424" s="19" t="s">
        <v>23217</v>
      </c>
      <c r="K1424" s="19" t="s">
        <v>17433</v>
      </c>
      <c r="L1424" s="19" t="s">
        <v>17434</v>
      </c>
      <c r="M1424" s="19" t="s">
        <v>23546</v>
      </c>
      <c r="N1424" s="19"/>
      <c r="O1424" s="19" t="s">
        <v>23140</v>
      </c>
    </row>
    <row r="1425" spans="1:15" ht="12.75">
      <c r="A1425" s="19" t="s">
        <v>25281</v>
      </c>
      <c r="B1425" s="19" t="s">
        <v>23545</v>
      </c>
      <c r="C1425" s="19" t="s">
        <v>23199</v>
      </c>
      <c r="D1425" s="19" t="s">
        <v>17435</v>
      </c>
      <c r="E1425" s="85">
        <v>45355</v>
      </c>
      <c r="F1425" s="19" t="s">
        <v>23859</v>
      </c>
      <c r="G1425" s="19" t="s">
        <v>23860</v>
      </c>
      <c r="H1425" s="19">
        <v>-2</v>
      </c>
      <c r="I1425" s="27" t="s">
        <v>23216</v>
      </c>
      <c r="J1425" s="19" t="s">
        <v>23217</v>
      </c>
      <c r="K1425" s="19" t="s">
        <v>17433</v>
      </c>
      <c r="L1425" s="19" t="s">
        <v>17434</v>
      </c>
      <c r="M1425" s="19" t="s">
        <v>23546</v>
      </c>
      <c r="N1425" s="19"/>
      <c r="O1425" s="19" t="s">
        <v>23140</v>
      </c>
    </row>
    <row r="1426" spans="1:15" ht="12.75">
      <c r="A1426" s="19" t="s">
        <v>25282</v>
      </c>
      <c r="B1426" s="19" t="s">
        <v>23545</v>
      </c>
      <c r="C1426" s="19" t="s">
        <v>23199</v>
      </c>
      <c r="D1426" s="19" t="s">
        <v>17435</v>
      </c>
      <c r="E1426" s="85">
        <v>45355</v>
      </c>
      <c r="F1426" s="19" t="s">
        <v>23932</v>
      </c>
      <c r="G1426" s="19" t="s">
        <v>23933</v>
      </c>
      <c r="H1426" s="19">
        <v>-90</v>
      </c>
      <c r="I1426" s="27" t="s">
        <v>23216</v>
      </c>
      <c r="J1426" s="19" t="s">
        <v>23217</v>
      </c>
      <c r="K1426" s="19" t="s">
        <v>17433</v>
      </c>
      <c r="L1426" s="19" t="s">
        <v>17434</v>
      </c>
      <c r="M1426" s="19" t="s">
        <v>23546</v>
      </c>
      <c r="N1426" s="19"/>
      <c r="O1426" s="19" t="s">
        <v>23140</v>
      </c>
    </row>
    <row r="1427" spans="1:15" ht="12.75">
      <c r="A1427" s="27" t="s">
        <v>25283</v>
      </c>
      <c r="B1427" s="19" t="s">
        <v>23545</v>
      </c>
      <c r="C1427" s="19" t="s">
        <v>23199</v>
      </c>
      <c r="D1427" s="19" t="s">
        <v>17435</v>
      </c>
      <c r="E1427" s="85">
        <v>45355</v>
      </c>
      <c r="F1427" s="19" t="s">
        <v>23835</v>
      </c>
      <c r="G1427" s="19" t="s">
        <v>23836</v>
      </c>
      <c r="H1427" s="19">
        <v>-1</v>
      </c>
      <c r="I1427" s="27" t="s">
        <v>23216</v>
      </c>
      <c r="J1427" s="19" t="s">
        <v>23217</v>
      </c>
      <c r="K1427" s="19" t="s">
        <v>17433</v>
      </c>
      <c r="L1427" s="19" t="s">
        <v>17434</v>
      </c>
      <c r="M1427" s="19" t="s">
        <v>23546</v>
      </c>
      <c r="N1427" s="19"/>
      <c r="O1427" s="19" t="s">
        <v>23140</v>
      </c>
    </row>
    <row r="1428" spans="1:15" ht="12.75">
      <c r="A1428" s="19" t="s">
        <v>25284</v>
      </c>
      <c r="B1428" s="19" t="s">
        <v>23547</v>
      </c>
      <c r="C1428" s="19" t="s">
        <v>23199</v>
      </c>
      <c r="D1428" s="19" t="s">
        <v>17435</v>
      </c>
      <c r="E1428" s="85">
        <v>45355</v>
      </c>
      <c r="F1428" s="19" t="s">
        <v>23832</v>
      </c>
      <c r="G1428" s="19" t="s">
        <v>23833</v>
      </c>
      <c r="H1428" s="19">
        <v>-14</v>
      </c>
      <c r="I1428" s="27" t="s">
        <v>6991</v>
      </c>
      <c r="J1428" s="19" t="s">
        <v>23373</v>
      </c>
      <c r="K1428" s="19" t="s">
        <v>17433</v>
      </c>
      <c r="L1428" s="19" t="s">
        <v>17434</v>
      </c>
      <c r="M1428" s="19" t="s">
        <v>23548</v>
      </c>
      <c r="N1428" s="19"/>
      <c r="O1428" s="19" t="s">
        <v>23154</v>
      </c>
    </row>
    <row r="1429" spans="1:15" ht="12.75">
      <c r="A1429" s="19" t="s">
        <v>25285</v>
      </c>
      <c r="B1429" s="19" t="s">
        <v>23549</v>
      </c>
      <c r="C1429" s="19" t="s">
        <v>23199</v>
      </c>
      <c r="D1429" s="19" t="s">
        <v>17435</v>
      </c>
      <c r="E1429" s="85">
        <v>45355</v>
      </c>
      <c r="F1429" s="19" t="s">
        <v>23832</v>
      </c>
      <c r="G1429" s="19" t="s">
        <v>23833</v>
      </c>
      <c r="H1429" s="19">
        <v>-25</v>
      </c>
      <c r="I1429" s="27" t="s">
        <v>23272</v>
      </c>
      <c r="J1429" s="19" t="s">
        <v>23273</v>
      </c>
      <c r="K1429" s="19" t="s">
        <v>17433</v>
      </c>
      <c r="L1429" s="19" t="s">
        <v>17434</v>
      </c>
      <c r="M1429" s="19" t="s">
        <v>23550</v>
      </c>
      <c r="N1429" s="19"/>
      <c r="O1429" s="19" t="s">
        <v>23140</v>
      </c>
    </row>
    <row r="1430" spans="1:15" ht="12.75">
      <c r="A1430" s="19" t="s">
        <v>25286</v>
      </c>
      <c r="B1430" s="19" t="s">
        <v>23549</v>
      </c>
      <c r="C1430" s="19" t="s">
        <v>23199</v>
      </c>
      <c r="D1430" s="19" t="s">
        <v>17435</v>
      </c>
      <c r="E1430" s="85">
        <v>45355</v>
      </c>
      <c r="F1430" s="19" t="s">
        <v>24071</v>
      </c>
      <c r="G1430" s="19" t="s">
        <v>24072</v>
      </c>
      <c r="H1430" s="19">
        <v>-1</v>
      </c>
      <c r="I1430" s="27" t="s">
        <v>23272</v>
      </c>
      <c r="J1430" s="19" t="s">
        <v>23273</v>
      </c>
      <c r="K1430" s="19" t="s">
        <v>17433</v>
      </c>
      <c r="L1430" s="19" t="s">
        <v>17434</v>
      </c>
      <c r="M1430" s="19" t="s">
        <v>23550</v>
      </c>
      <c r="N1430" s="19"/>
      <c r="O1430" s="19" t="s">
        <v>23140</v>
      </c>
    </row>
    <row r="1431" spans="1:15" ht="12.75">
      <c r="A1431" s="19"/>
      <c r="B1431" s="19"/>
      <c r="C1431" s="19"/>
      <c r="D1431" s="19"/>
      <c r="E1431" s="85"/>
      <c r="F1431" s="19"/>
      <c r="G1431" s="19"/>
      <c r="H1431" s="19"/>
      <c r="I1431" s="19"/>
      <c r="J1431" s="19"/>
      <c r="K1431" s="19"/>
      <c r="L1431" s="19"/>
      <c r="M1431" s="19"/>
      <c r="N1431" s="19"/>
    </row>
    <row r="1432" spans="1:15" ht="12.75">
      <c r="A1432" s="19" t="s">
        <v>25287</v>
      </c>
      <c r="B1432" s="27" t="s">
        <v>23551</v>
      </c>
      <c r="C1432" s="19" t="s">
        <v>23199</v>
      </c>
      <c r="D1432" s="19" t="s">
        <v>17435</v>
      </c>
      <c r="E1432" s="85">
        <v>45355</v>
      </c>
      <c r="F1432" s="19" t="s">
        <v>23871</v>
      </c>
      <c r="G1432" s="19" t="s">
        <v>23872</v>
      </c>
      <c r="H1432" s="19">
        <v>-5</v>
      </c>
      <c r="I1432" s="27" t="s">
        <v>23216</v>
      </c>
      <c r="J1432" s="19" t="s">
        <v>23217</v>
      </c>
      <c r="K1432" s="19" t="s">
        <v>17433</v>
      </c>
      <c r="L1432" s="19" t="s">
        <v>17434</v>
      </c>
      <c r="M1432" s="19" t="s">
        <v>23552</v>
      </c>
      <c r="N1432" s="19"/>
      <c r="O1432" s="19" t="s">
        <v>23140</v>
      </c>
    </row>
    <row r="1433" spans="1:15" ht="12.75">
      <c r="A1433" s="19" t="s">
        <v>25288</v>
      </c>
      <c r="B1433" s="27" t="s">
        <v>23551</v>
      </c>
      <c r="C1433" s="19" t="s">
        <v>23199</v>
      </c>
      <c r="D1433" s="19" t="s">
        <v>17435</v>
      </c>
      <c r="E1433" s="85">
        <v>45355</v>
      </c>
      <c r="F1433" s="19" t="s">
        <v>23926</v>
      </c>
      <c r="G1433" s="19" t="s">
        <v>23927</v>
      </c>
      <c r="H1433" s="19">
        <v>-4</v>
      </c>
      <c r="I1433" s="27" t="s">
        <v>23216</v>
      </c>
      <c r="J1433" s="19" t="s">
        <v>23217</v>
      </c>
      <c r="K1433" s="19" t="s">
        <v>17433</v>
      </c>
      <c r="L1433" s="19" t="s">
        <v>17434</v>
      </c>
      <c r="M1433" s="19" t="s">
        <v>23552</v>
      </c>
      <c r="N1433" s="19"/>
      <c r="O1433" s="19" t="s">
        <v>23140</v>
      </c>
    </row>
    <row r="1434" spans="1:15" ht="12.75">
      <c r="A1434" s="19" t="s">
        <v>25289</v>
      </c>
      <c r="B1434" s="27" t="s">
        <v>23551</v>
      </c>
      <c r="C1434" s="19" t="s">
        <v>23199</v>
      </c>
      <c r="D1434" s="19" t="s">
        <v>17435</v>
      </c>
      <c r="E1434" s="85">
        <v>45355</v>
      </c>
      <c r="F1434" s="19" t="s">
        <v>23932</v>
      </c>
      <c r="G1434" s="19" t="s">
        <v>23933</v>
      </c>
      <c r="H1434" s="19">
        <v>-104</v>
      </c>
      <c r="I1434" s="27" t="s">
        <v>23216</v>
      </c>
      <c r="J1434" s="19" t="s">
        <v>23217</v>
      </c>
      <c r="K1434" s="19" t="s">
        <v>17433</v>
      </c>
      <c r="L1434" s="19" t="s">
        <v>17434</v>
      </c>
      <c r="M1434" s="19" t="s">
        <v>23552</v>
      </c>
      <c r="N1434" s="19"/>
      <c r="O1434" s="19" t="s">
        <v>23140</v>
      </c>
    </row>
    <row r="1435" spans="1:15" ht="12.75">
      <c r="A1435" s="19" t="s">
        <v>25290</v>
      </c>
      <c r="B1435" s="27" t="s">
        <v>23551</v>
      </c>
      <c r="C1435" s="19" t="s">
        <v>23199</v>
      </c>
      <c r="D1435" s="19" t="s">
        <v>17435</v>
      </c>
      <c r="E1435" s="85">
        <v>45355</v>
      </c>
      <c r="F1435" s="19" t="s">
        <v>23859</v>
      </c>
      <c r="G1435" s="19" t="s">
        <v>23860</v>
      </c>
      <c r="H1435" s="19">
        <v>-2</v>
      </c>
      <c r="I1435" s="27" t="s">
        <v>23216</v>
      </c>
      <c r="J1435" s="19" t="s">
        <v>23217</v>
      </c>
      <c r="K1435" s="19" t="s">
        <v>17433</v>
      </c>
      <c r="L1435" s="19" t="s">
        <v>17434</v>
      </c>
      <c r="M1435" s="19" t="s">
        <v>23552</v>
      </c>
      <c r="N1435" s="19"/>
      <c r="O1435" s="19" t="s">
        <v>23140</v>
      </c>
    </row>
    <row r="1436" spans="1:15" ht="12.75">
      <c r="A1436" s="19" t="s">
        <v>25291</v>
      </c>
      <c r="B1436" s="27" t="s">
        <v>23551</v>
      </c>
      <c r="C1436" s="19" t="s">
        <v>23199</v>
      </c>
      <c r="D1436" s="19" t="s">
        <v>17435</v>
      </c>
      <c r="E1436" s="85">
        <v>45355</v>
      </c>
      <c r="F1436" s="19" t="s">
        <v>23886</v>
      </c>
      <c r="G1436" s="19" t="s">
        <v>23887</v>
      </c>
      <c r="H1436" s="19">
        <v>-4</v>
      </c>
      <c r="I1436" s="27" t="s">
        <v>23216</v>
      </c>
      <c r="J1436" s="19" t="s">
        <v>23217</v>
      </c>
      <c r="K1436" s="19" t="s">
        <v>17433</v>
      </c>
      <c r="L1436" s="19" t="s">
        <v>17434</v>
      </c>
      <c r="M1436" s="19" t="s">
        <v>23552</v>
      </c>
      <c r="N1436" s="19"/>
      <c r="O1436" s="19" t="s">
        <v>23140</v>
      </c>
    </row>
    <row r="1437" spans="1:15" ht="12.75">
      <c r="A1437" s="19" t="s">
        <v>25292</v>
      </c>
      <c r="B1437" s="27" t="s">
        <v>23551</v>
      </c>
      <c r="C1437" s="19" t="s">
        <v>23199</v>
      </c>
      <c r="D1437" s="19" t="s">
        <v>17435</v>
      </c>
      <c r="E1437" s="85">
        <v>45355</v>
      </c>
      <c r="F1437" s="19" t="s">
        <v>23935</v>
      </c>
      <c r="G1437" s="19" t="s">
        <v>23936</v>
      </c>
      <c r="H1437" s="19">
        <v>-1</v>
      </c>
      <c r="I1437" s="27" t="s">
        <v>23216</v>
      </c>
      <c r="J1437" s="19" t="s">
        <v>23217</v>
      </c>
      <c r="K1437" s="19" t="s">
        <v>17433</v>
      </c>
      <c r="L1437" s="19" t="s">
        <v>17434</v>
      </c>
      <c r="M1437" s="19" t="s">
        <v>23552</v>
      </c>
      <c r="N1437" s="19"/>
      <c r="O1437" s="19" t="s">
        <v>23140</v>
      </c>
    </row>
    <row r="1438" spans="1:15" ht="12.75">
      <c r="A1438" s="19" t="s">
        <v>25293</v>
      </c>
      <c r="B1438" s="27" t="s">
        <v>23551</v>
      </c>
      <c r="C1438" s="19" t="s">
        <v>23199</v>
      </c>
      <c r="D1438" s="19" t="s">
        <v>17435</v>
      </c>
      <c r="E1438" s="85">
        <v>45355</v>
      </c>
      <c r="F1438" s="19" t="s">
        <v>23955</v>
      </c>
      <c r="G1438" s="19" t="s">
        <v>23966</v>
      </c>
      <c r="H1438" s="19">
        <v>-1</v>
      </c>
      <c r="I1438" s="27" t="s">
        <v>23216</v>
      </c>
      <c r="J1438" s="19" t="s">
        <v>23217</v>
      </c>
      <c r="K1438" s="19" t="s">
        <v>17433</v>
      </c>
      <c r="L1438" s="19" t="s">
        <v>17434</v>
      </c>
      <c r="M1438" s="19" t="s">
        <v>23552</v>
      </c>
      <c r="N1438" s="19"/>
      <c r="O1438" s="19" t="s">
        <v>23140</v>
      </c>
    </row>
    <row r="1439" spans="1:15" ht="12.75">
      <c r="A1439" s="19" t="s">
        <v>25294</v>
      </c>
      <c r="B1439" s="27" t="s">
        <v>23551</v>
      </c>
      <c r="C1439" s="19" t="s">
        <v>23199</v>
      </c>
      <c r="D1439" s="19" t="s">
        <v>17435</v>
      </c>
      <c r="E1439" s="85">
        <v>45355</v>
      </c>
      <c r="F1439" s="19" t="s">
        <v>23961</v>
      </c>
      <c r="G1439" s="19" t="s">
        <v>24083</v>
      </c>
      <c r="H1439" s="19">
        <v>-1</v>
      </c>
      <c r="I1439" s="27" t="s">
        <v>23216</v>
      </c>
      <c r="J1439" s="19" t="s">
        <v>23217</v>
      </c>
      <c r="K1439" s="19" t="s">
        <v>17433</v>
      </c>
      <c r="L1439" s="19" t="s">
        <v>17434</v>
      </c>
      <c r="M1439" s="19" t="s">
        <v>23552</v>
      </c>
      <c r="N1439" s="19"/>
      <c r="O1439" s="19" t="s">
        <v>23140</v>
      </c>
    </row>
    <row r="1440" spans="1:15" ht="12.75">
      <c r="A1440" s="19" t="s">
        <v>25295</v>
      </c>
      <c r="B1440" s="27" t="s">
        <v>23551</v>
      </c>
      <c r="C1440" s="19" t="s">
        <v>23199</v>
      </c>
      <c r="D1440" s="19" t="s">
        <v>17435</v>
      </c>
      <c r="E1440" s="85">
        <v>45355</v>
      </c>
      <c r="F1440" s="19" t="s">
        <v>23835</v>
      </c>
      <c r="G1440" s="19" t="s">
        <v>23836</v>
      </c>
      <c r="H1440" s="19">
        <v>-3</v>
      </c>
      <c r="I1440" s="27" t="s">
        <v>23216</v>
      </c>
      <c r="J1440" s="19" t="s">
        <v>23217</v>
      </c>
      <c r="K1440" s="19" t="s">
        <v>17433</v>
      </c>
      <c r="L1440" s="19" t="s">
        <v>17434</v>
      </c>
      <c r="M1440" s="19" t="s">
        <v>23552</v>
      </c>
      <c r="N1440" s="19"/>
      <c r="O1440" s="19" t="s">
        <v>23140</v>
      </c>
    </row>
    <row r="1441" spans="1:15" ht="12.75">
      <c r="A1441" s="19" t="s">
        <v>25296</v>
      </c>
      <c r="B1441" s="27" t="s">
        <v>23551</v>
      </c>
      <c r="C1441" s="19" t="s">
        <v>23199</v>
      </c>
      <c r="D1441" s="19" t="s">
        <v>17435</v>
      </c>
      <c r="E1441" s="85">
        <v>45355</v>
      </c>
      <c r="F1441" s="19" t="s">
        <v>23868</v>
      </c>
      <c r="G1441" s="19" t="s">
        <v>23869</v>
      </c>
      <c r="H1441" s="19">
        <v>-16</v>
      </c>
      <c r="I1441" s="27" t="s">
        <v>23216</v>
      </c>
      <c r="J1441" s="19" t="s">
        <v>23217</v>
      </c>
      <c r="K1441" s="19" t="s">
        <v>17433</v>
      </c>
      <c r="L1441" s="19" t="s">
        <v>17434</v>
      </c>
      <c r="M1441" s="19" t="s">
        <v>23552</v>
      </c>
      <c r="N1441" s="19"/>
      <c r="O1441" s="19" t="s">
        <v>23140</v>
      </c>
    </row>
    <row r="1442" spans="1:15" ht="12.75">
      <c r="A1442" s="19" t="s">
        <v>25297</v>
      </c>
      <c r="B1442" s="19" t="s">
        <v>23553</v>
      </c>
      <c r="C1442" s="19" t="s">
        <v>23199</v>
      </c>
      <c r="D1442" s="19" t="s">
        <v>17435</v>
      </c>
      <c r="E1442" s="85">
        <v>45355</v>
      </c>
      <c r="F1442" s="19" t="s">
        <v>23832</v>
      </c>
      <c r="G1442" s="19" t="s">
        <v>23833</v>
      </c>
      <c r="H1442" s="19">
        <v>-6</v>
      </c>
      <c r="I1442" s="27" t="s">
        <v>1371</v>
      </c>
      <c r="J1442" s="19" t="s">
        <v>23288</v>
      </c>
      <c r="K1442" s="19" t="s">
        <v>17433</v>
      </c>
      <c r="L1442" s="19" t="s">
        <v>17434</v>
      </c>
      <c r="M1442" s="19" t="s">
        <v>23552</v>
      </c>
      <c r="N1442" s="19"/>
      <c r="O1442" s="19" t="s">
        <v>23140</v>
      </c>
    </row>
    <row r="1443" spans="1:15" ht="12.75">
      <c r="A1443" s="19" t="s">
        <v>25298</v>
      </c>
      <c r="B1443" s="19" t="s">
        <v>23553</v>
      </c>
      <c r="C1443" s="19" t="s">
        <v>23199</v>
      </c>
      <c r="D1443" s="19" t="s">
        <v>17435</v>
      </c>
      <c r="E1443" s="85">
        <v>45355</v>
      </c>
      <c r="F1443" s="19" t="s">
        <v>24071</v>
      </c>
      <c r="G1443" s="19" t="s">
        <v>24072</v>
      </c>
      <c r="H1443" s="19">
        <v>-1</v>
      </c>
      <c r="I1443" s="27" t="s">
        <v>1371</v>
      </c>
      <c r="J1443" s="19" t="s">
        <v>23288</v>
      </c>
      <c r="K1443" s="19" t="s">
        <v>17433</v>
      </c>
      <c r="L1443" s="19" t="s">
        <v>17434</v>
      </c>
      <c r="M1443" s="19" t="s">
        <v>23552</v>
      </c>
      <c r="N1443" s="19"/>
      <c r="O1443" s="19" t="s">
        <v>23140</v>
      </c>
    </row>
    <row r="1444" spans="1:15" ht="12.75">
      <c r="A1444" s="19" t="s">
        <v>25299</v>
      </c>
      <c r="B1444" s="19" t="s">
        <v>23554</v>
      </c>
      <c r="C1444" s="19" t="s">
        <v>23199</v>
      </c>
      <c r="D1444" s="19" t="s">
        <v>17435</v>
      </c>
      <c r="E1444" s="85">
        <v>45358</v>
      </c>
      <c r="F1444" s="19" t="s">
        <v>23929</v>
      </c>
      <c r="G1444" s="19" t="s">
        <v>23930</v>
      </c>
      <c r="H1444" s="19">
        <v>-155</v>
      </c>
      <c r="I1444" s="27" t="s">
        <v>23216</v>
      </c>
      <c r="J1444" s="19" t="s">
        <v>23217</v>
      </c>
      <c r="K1444" s="19" t="s">
        <v>17433</v>
      </c>
      <c r="L1444" s="19" t="s">
        <v>17434</v>
      </c>
      <c r="M1444" s="19" t="s">
        <v>23555</v>
      </c>
      <c r="N1444" s="19"/>
      <c r="O1444" s="19" t="s">
        <v>23140</v>
      </c>
    </row>
    <row r="1445" spans="1:15" ht="12.75">
      <c r="A1445" s="19" t="s">
        <v>25300</v>
      </c>
      <c r="B1445" s="19" t="s">
        <v>23554</v>
      </c>
      <c r="C1445" s="19" t="s">
        <v>23199</v>
      </c>
      <c r="D1445" s="19" t="s">
        <v>17435</v>
      </c>
      <c r="E1445" s="85">
        <v>45358</v>
      </c>
      <c r="F1445" s="19" t="s">
        <v>23895</v>
      </c>
      <c r="G1445" s="19" t="s">
        <v>23896</v>
      </c>
      <c r="H1445" s="19">
        <v>-6</v>
      </c>
      <c r="I1445" s="27" t="s">
        <v>23216</v>
      </c>
      <c r="J1445" s="19" t="s">
        <v>23217</v>
      </c>
      <c r="K1445" s="19" t="s">
        <v>17433</v>
      </c>
      <c r="L1445" s="19" t="s">
        <v>17434</v>
      </c>
      <c r="M1445" s="19" t="s">
        <v>23555</v>
      </c>
      <c r="N1445" s="19"/>
      <c r="O1445" s="19" t="s">
        <v>23140</v>
      </c>
    </row>
    <row r="1446" spans="1:15" ht="12.75">
      <c r="A1446" s="19" t="s">
        <v>25301</v>
      </c>
      <c r="B1446" s="19" t="s">
        <v>23556</v>
      </c>
      <c r="C1446" s="19" t="s">
        <v>23199</v>
      </c>
      <c r="D1446" s="19" t="s">
        <v>17435</v>
      </c>
      <c r="E1446" s="85">
        <v>45385</v>
      </c>
      <c r="F1446" s="19" t="s">
        <v>23829</v>
      </c>
      <c r="G1446" s="19" t="s">
        <v>23830</v>
      </c>
      <c r="H1446" s="19">
        <v>-24</v>
      </c>
      <c r="I1446" s="27" t="s">
        <v>23200</v>
      </c>
      <c r="J1446" s="19" t="s">
        <v>23201</v>
      </c>
      <c r="K1446" s="19" t="s">
        <v>17436</v>
      </c>
      <c r="L1446" s="19" t="s">
        <v>17437</v>
      </c>
      <c r="M1446" s="19" t="s">
        <v>23557</v>
      </c>
      <c r="N1446" s="19"/>
      <c r="O1446" s="19" t="s">
        <v>23140</v>
      </c>
    </row>
    <row r="1447" spans="1:15" ht="12.75">
      <c r="A1447" s="19" t="s">
        <v>25302</v>
      </c>
      <c r="B1447" s="19" t="s">
        <v>23556</v>
      </c>
      <c r="C1447" s="19" t="s">
        <v>23199</v>
      </c>
      <c r="D1447" s="19" t="s">
        <v>17435</v>
      </c>
      <c r="E1447" s="85">
        <v>45385</v>
      </c>
      <c r="F1447" s="19" t="s">
        <v>23874</v>
      </c>
      <c r="G1447" s="19" t="s">
        <v>23875</v>
      </c>
      <c r="H1447" s="19">
        <v>-116</v>
      </c>
      <c r="I1447" s="27" t="s">
        <v>23200</v>
      </c>
      <c r="J1447" s="19" t="s">
        <v>23201</v>
      </c>
      <c r="K1447" s="19" t="s">
        <v>17436</v>
      </c>
      <c r="L1447" s="19" t="s">
        <v>17437</v>
      </c>
      <c r="M1447" s="19" t="s">
        <v>23557</v>
      </c>
      <c r="N1447" s="19"/>
      <c r="O1447" s="19" t="s">
        <v>23140</v>
      </c>
    </row>
    <row r="1448" spans="1:15" ht="12.75">
      <c r="A1448" s="19" t="s">
        <v>25303</v>
      </c>
      <c r="B1448" s="19" t="s">
        <v>23556</v>
      </c>
      <c r="C1448" s="19" t="s">
        <v>23199</v>
      </c>
      <c r="D1448" s="19" t="s">
        <v>17435</v>
      </c>
      <c r="E1448" s="85">
        <v>45385</v>
      </c>
      <c r="F1448" s="19" t="s">
        <v>23923</v>
      </c>
      <c r="G1448" s="19" t="s">
        <v>23924</v>
      </c>
      <c r="H1448" s="19">
        <v>-38</v>
      </c>
      <c r="I1448" s="27" t="s">
        <v>23200</v>
      </c>
      <c r="J1448" s="19" t="s">
        <v>23201</v>
      </c>
      <c r="K1448" s="19" t="s">
        <v>17436</v>
      </c>
      <c r="L1448" s="19" t="s">
        <v>17437</v>
      </c>
      <c r="M1448" s="19" t="s">
        <v>23557</v>
      </c>
      <c r="N1448" s="19"/>
      <c r="O1448" s="19" t="s">
        <v>23140</v>
      </c>
    </row>
    <row r="1449" spans="1:15" ht="12.75">
      <c r="A1449" s="19" t="s">
        <v>25304</v>
      </c>
      <c r="B1449" s="19" t="s">
        <v>23556</v>
      </c>
      <c r="C1449" s="19" t="s">
        <v>23199</v>
      </c>
      <c r="D1449" s="19" t="s">
        <v>17435</v>
      </c>
      <c r="E1449" s="85">
        <v>45385</v>
      </c>
      <c r="F1449" s="19" t="s">
        <v>23926</v>
      </c>
      <c r="G1449" s="19" t="s">
        <v>23927</v>
      </c>
      <c r="H1449" s="19">
        <v>-589</v>
      </c>
      <c r="I1449" s="27" t="s">
        <v>23200</v>
      </c>
      <c r="J1449" s="19" t="s">
        <v>23201</v>
      </c>
      <c r="K1449" s="19" t="s">
        <v>17436</v>
      </c>
      <c r="L1449" s="19" t="s">
        <v>17437</v>
      </c>
      <c r="M1449" s="19" t="s">
        <v>23557</v>
      </c>
      <c r="N1449" s="19"/>
      <c r="O1449" s="19" t="s">
        <v>23140</v>
      </c>
    </row>
    <row r="1450" spans="1:15" ht="12.75">
      <c r="A1450" s="19" t="s">
        <v>25305</v>
      </c>
      <c r="B1450" s="19" t="s">
        <v>23556</v>
      </c>
      <c r="C1450" s="19" t="s">
        <v>23199</v>
      </c>
      <c r="D1450" s="19" t="s">
        <v>17435</v>
      </c>
      <c r="E1450" s="85">
        <v>45385</v>
      </c>
      <c r="F1450" s="19" t="s">
        <v>23951</v>
      </c>
      <c r="G1450" s="19" t="s">
        <v>23952</v>
      </c>
      <c r="H1450" s="19">
        <v>-1</v>
      </c>
      <c r="I1450" s="27" t="s">
        <v>23200</v>
      </c>
      <c r="J1450" s="19" t="s">
        <v>23201</v>
      </c>
      <c r="K1450" s="19" t="s">
        <v>17436</v>
      </c>
      <c r="L1450" s="19" t="s">
        <v>17437</v>
      </c>
      <c r="M1450" s="19" t="s">
        <v>23557</v>
      </c>
      <c r="N1450" s="19"/>
      <c r="O1450" s="19" t="s">
        <v>23140</v>
      </c>
    </row>
    <row r="1451" spans="1:15" ht="12.75">
      <c r="A1451" s="19" t="s">
        <v>25306</v>
      </c>
      <c r="B1451" s="19" t="s">
        <v>23556</v>
      </c>
      <c r="C1451" s="19" t="s">
        <v>23199</v>
      </c>
      <c r="D1451" s="19" t="s">
        <v>17435</v>
      </c>
      <c r="E1451" s="85">
        <v>45385</v>
      </c>
      <c r="F1451" s="19" t="s">
        <v>23871</v>
      </c>
      <c r="G1451" s="19" t="s">
        <v>23872</v>
      </c>
      <c r="H1451" s="19">
        <v>-6</v>
      </c>
      <c r="I1451" s="27" t="s">
        <v>23200</v>
      </c>
      <c r="J1451" s="19" t="s">
        <v>23201</v>
      </c>
      <c r="K1451" s="19" t="s">
        <v>17436</v>
      </c>
      <c r="L1451" s="19" t="s">
        <v>17437</v>
      </c>
      <c r="M1451" s="19" t="s">
        <v>23557</v>
      </c>
      <c r="N1451" s="19"/>
      <c r="O1451" s="19" t="s">
        <v>23140</v>
      </c>
    </row>
    <row r="1452" spans="1:15" ht="12.75">
      <c r="A1452" s="19" t="s">
        <v>25307</v>
      </c>
      <c r="B1452" s="19" t="s">
        <v>23556</v>
      </c>
      <c r="C1452" s="19" t="s">
        <v>23199</v>
      </c>
      <c r="D1452" s="19" t="s">
        <v>17435</v>
      </c>
      <c r="E1452" s="85">
        <v>45385</v>
      </c>
      <c r="F1452" s="19" t="s">
        <v>23932</v>
      </c>
      <c r="G1452" s="19" t="s">
        <v>23933</v>
      </c>
      <c r="H1452" s="19">
        <v>-11255</v>
      </c>
      <c r="I1452" s="27" t="s">
        <v>23200</v>
      </c>
      <c r="J1452" s="19" t="s">
        <v>23201</v>
      </c>
      <c r="K1452" s="19" t="s">
        <v>17436</v>
      </c>
      <c r="L1452" s="19" t="s">
        <v>17437</v>
      </c>
      <c r="M1452" s="19" t="s">
        <v>23557</v>
      </c>
      <c r="N1452" s="19"/>
      <c r="O1452" s="19" t="s">
        <v>23140</v>
      </c>
    </row>
    <row r="1453" spans="1:15" ht="12.75">
      <c r="A1453" s="19" t="s">
        <v>25308</v>
      </c>
      <c r="B1453" s="19" t="s">
        <v>23556</v>
      </c>
      <c r="C1453" s="19" t="s">
        <v>23199</v>
      </c>
      <c r="D1453" s="19" t="s">
        <v>17435</v>
      </c>
      <c r="E1453" s="85">
        <v>45385</v>
      </c>
      <c r="F1453" s="19" t="s">
        <v>24365</v>
      </c>
      <c r="G1453" s="19" t="s">
        <v>24366</v>
      </c>
      <c r="H1453" s="19">
        <v>-1</v>
      </c>
      <c r="I1453" s="27" t="s">
        <v>23200</v>
      </c>
      <c r="J1453" s="19" t="s">
        <v>23201</v>
      </c>
      <c r="K1453" s="19" t="s">
        <v>17436</v>
      </c>
      <c r="L1453" s="19" t="s">
        <v>17437</v>
      </c>
      <c r="M1453" s="19" t="s">
        <v>23557</v>
      </c>
      <c r="N1453" s="19"/>
      <c r="O1453" s="19" t="s">
        <v>23140</v>
      </c>
    </row>
    <row r="1454" spans="1:15" ht="12.75">
      <c r="A1454" s="19" t="s">
        <v>25309</v>
      </c>
      <c r="B1454" s="19" t="s">
        <v>23556</v>
      </c>
      <c r="C1454" s="19" t="s">
        <v>23199</v>
      </c>
      <c r="D1454" s="19" t="s">
        <v>17435</v>
      </c>
      <c r="E1454" s="85">
        <v>45385</v>
      </c>
      <c r="F1454" s="19" t="s">
        <v>23961</v>
      </c>
      <c r="G1454" s="19" t="s">
        <v>24083</v>
      </c>
      <c r="H1454" s="19">
        <v>-3</v>
      </c>
      <c r="I1454" s="27" t="s">
        <v>23200</v>
      </c>
      <c r="J1454" s="19" t="s">
        <v>23201</v>
      </c>
      <c r="K1454" s="19" t="s">
        <v>17436</v>
      </c>
      <c r="L1454" s="19" t="s">
        <v>17437</v>
      </c>
      <c r="M1454" s="19" t="s">
        <v>23557</v>
      </c>
      <c r="N1454" s="19"/>
      <c r="O1454" s="19" t="s">
        <v>23140</v>
      </c>
    </row>
    <row r="1455" spans="1:15" ht="12.75">
      <c r="A1455" s="19" t="s">
        <v>25310</v>
      </c>
      <c r="B1455" s="19" t="s">
        <v>23556</v>
      </c>
      <c r="C1455" s="19" t="s">
        <v>23199</v>
      </c>
      <c r="D1455" s="19" t="s">
        <v>17435</v>
      </c>
      <c r="E1455" s="85">
        <v>45385</v>
      </c>
      <c r="F1455" s="19" t="s">
        <v>23838</v>
      </c>
      <c r="G1455" s="19" t="s">
        <v>23839</v>
      </c>
      <c r="H1455" s="19">
        <v>-1</v>
      </c>
      <c r="I1455" s="27" t="s">
        <v>23200</v>
      </c>
      <c r="J1455" s="19" t="s">
        <v>23201</v>
      </c>
      <c r="K1455" s="19" t="s">
        <v>17436</v>
      </c>
      <c r="L1455" s="19" t="s">
        <v>17437</v>
      </c>
      <c r="M1455" s="19" t="s">
        <v>23557</v>
      </c>
      <c r="N1455" s="19"/>
      <c r="O1455" s="19" t="s">
        <v>23140</v>
      </c>
    </row>
    <row r="1456" spans="1:15" ht="12.75">
      <c r="A1456" s="19" t="s">
        <v>25311</v>
      </c>
      <c r="B1456" s="19" t="s">
        <v>23556</v>
      </c>
      <c r="C1456" s="19" t="s">
        <v>23199</v>
      </c>
      <c r="D1456" s="19" t="s">
        <v>17435</v>
      </c>
      <c r="E1456" s="85">
        <v>45385</v>
      </c>
      <c r="F1456" s="19" t="s">
        <v>23841</v>
      </c>
      <c r="G1456" s="19" t="s">
        <v>23842</v>
      </c>
      <c r="H1456" s="19">
        <v>-4</v>
      </c>
      <c r="I1456" s="27" t="s">
        <v>23200</v>
      </c>
      <c r="J1456" s="19" t="s">
        <v>23201</v>
      </c>
      <c r="K1456" s="19" t="s">
        <v>17436</v>
      </c>
      <c r="L1456" s="19" t="s">
        <v>17437</v>
      </c>
      <c r="M1456" s="19" t="s">
        <v>23557</v>
      </c>
      <c r="N1456" s="19"/>
      <c r="O1456" s="19" t="s">
        <v>23140</v>
      </c>
    </row>
    <row r="1457" spans="1:15" ht="12.75">
      <c r="A1457" s="19" t="s">
        <v>25312</v>
      </c>
      <c r="B1457" s="19" t="s">
        <v>23556</v>
      </c>
      <c r="C1457" s="19" t="s">
        <v>23199</v>
      </c>
      <c r="D1457" s="19" t="s">
        <v>17435</v>
      </c>
      <c r="E1457" s="85">
        <v>45385</v>
      </c>
      <c r="F1457" s="19" t="s">
        <v>23844</v>
      </c>
      <c r="G1457" s="19" t="s">
        <v>23845</v>
      </c>
      <c r="H1457" s="19">
        <v>-1</v>
      </c>
      <c r="I1457" s="27" t="s">
        <v>23200</v>
      </c>
      <c r="J1457" s="19" t="s">
        <v>23201</v>
      </c>
      <c r="K1457" s="19" t="s">
        <v>17436</v>
      </c>
      <c r="L1457" s="19" t="s">
        <v>17437</v>
      </c>
      <c r="M1457" s="19" t="s">
        <v>23557</v>
      </c>
      <c r="N1457" s="19"/>
      <c r="O1457" s="19" t="s">
        <v>23140</v>
      </c>
    </row>
    <row r="1458" spans="1:15" ht="12.75">
      <c r="A1458" s="19" t="s">
        <v>25313</v>
      </c>
      <c r="B1458" s="19" t="s">
        <v>23556</v>
      </c>
      <c r="C1458" s="19" t="s">
        <v>23199</v>
      </c>
      <c r="D1458" s="19" t="s">
        <v>17435</v>
      </c>
      <c r="E1458" s="85">
        <v>45385</v>
      </c>
      <c r="F1458" s="19" t="s">
        <v>23847</v>
      </c>
      <c r="G1458" s="19" t="s">
        <v>23848</v>
      </c>
      <c r="H1458" s="19">
        <v>-21</v>
      </c>
      <c r="I1458" s="27" t="s">
        <v>23200</v>
      </c>
      <c r="J1458" s="19" t="s">
        <v>23201</v>
      </c>
      <c r="K1458" s="19" t="s">
        <v>17436</v>
      </c>
      <c r="L1458" s="19" t="s">
        <v>17437</v>
      </c>
      <c r="M1458" s="19" t="s">
        <v>23557</v>
      </c>
      <c r="N1458" s="19"/>
      <c r="O1458" s="19" t="s">
        <v>23140</v>
      </c>
    </row>
    <row r="1459" spans="1:15" ht="12.75">
      <c r="A1459" s="19" t="s">
        <v>25314</v>
      </c>
      <c r="B1459" s="19" t="s">
        <v>23556</v>
      </c>
      <c r="C1459" s="19" t="s">
        <v>23199</v>
      </c>
      <c r="D1459" s="19" t="s">
        <v>17435</v>
      </c>
      <c r="E1459" s="85">
        <v>45385</v>
      </c>
      <c r="F1459" s="19" t="s">
        <v>24080</v>
      </c>
      <c r="G1459" s="19" t="s">
        <v>24081</v>
      </c>
      <c r="H1459" s="19">
        <v>-21</v>
      </c>
      <c r="I1459" s="27" t="s">
        <v>23200</v>
      </c>
      <c r="J1459" s="19" t="s">
        <v>23201</v>
      </c>
      <c r="K1459" s="19" t="s">
        <v>17436</v>
      </c>
      <c r="L1459" s="19" t="s">
        <v>17437</v>
      </c>
      <c r="M1459" s="19" t="s">
        <v>23557</v>
      </c>
      <c r="N1459" s="19"/>
      <c r="O1459" s="19" t="s">
        <v>23140</v>
      </c>
    </row>
    <row r="1460" spans="1:15" ht="12.75">
      <c r="A1460" s="19" t="s">
        <v>25315</v>
      </c>
      <c r="B1460" s="19" t="s">
        <v>23556</v>
      </c>
      <c r="C1460" s="19" t="s">
        <v>23199</v>
      </c>
      <c r="D1460" s="19" t="s">
        <v>17435</v>
      </c>
      <c r="E1460" s="85">
        <v>45385</v>
      </c>
      <c r="F1460" s="19" t="s">
        <v>23850</v>
      </c>
      <c r="G1460" s="19" t="s">
        <v>23851</v>
      </c>
      <c r="H1460" s="19">
        <v>-21</v>
      </c>
      <c r="I1460" s="27" t="s">
        <v>23200</v>
      </c>
      <c r="J1460" s="19" t="s">
        <v>23201</v>
      </c>
      <c r="K1460" s="19" t="s">
        <v>17436</v>
      </c>
      <c r="L1460" s="19" t="s">
        <v>17437</v>
      </c>
      <c r="M1460" s="19" t="s">
        <v>23557</v>
      </c>
      <c r="N1460" s="19"/>
      <c r="O1460" s="19" t="s">
        <v>23140</v>
      </c>
    </row>
    <row r="1461" spans="1:15" ht="12.75">
      <c r="A1461" s="19" t="s">
        <v>25316</v>
      </c>
      <c r="B1461" s="19" t="s">
        <v>23556</v>
      </c>
      <c r="C1461" s="19" t="s">
        <v>23199</v>
      </c>
      <c r="D1461" s="19" t="s">
        <v>17435</v>
      </c>
      <c r="E1461" s="85">
        <v>45385</v>
      </c>
      <c r="F1461" s="19" t="s">
        <v>23853</v>
      </c>
      <c r="G1461" s="19" t="s">
        <v>23854</v>
      </c>
      <c r="H1461" s="19">
        <v>-10</v>
      </c>
      <c r="I1461" s="27" t="s">
        <v>23200</v>
      </c>
      <c r="J1461" s="19" t="s">
        <v>23201</v>
      </c>
      <c r="K1461" s="19" t="s">
        <v>17436</v>
      </c>
      <c r="L1461" s="19" t="s">
        <v>17437</v>
      </c>
      <c r="M1461" s="19" t="s">
        <v>23557</v>
      </c>
      <c r="N1461" s="19"/>
      <c r="O1461" s="19" t="s">
        <v>23140</v>
      </c>
    </row>
    <row r="1462" spans="1:15" ht="12.75">
      <c r="A1462" s="19" t="s">
        <v>25317</v>
      </c>
      <c r="B1462" s="19" t="s">
        <v>23556</v>
      </c>
      <c r="C1462" s="19" t="s">
        <v>23199</v>
      </c>
      <c r="D1462" s="19" t="s">
        <v>17435</v>
      </c>
      <c r="E1462" s="85">
        <v>45385</v>
      </c>
      <c r="F1462" s="19" t="s">
        <v>23944</v>
      </c>
      <c r="G1462" s="19" t="s">
        <v>23945</v>
      </c>
      <c r="H1462" s="19">
        <v>-125</v>
      </c>
      <c r="I1462" s="27" t="s">
        <v>23200</v>
      </c>
      <c r="J1462" s="19" t="s">
        <v>23201</v>
      </c>
      <c r="K1462" s="19" t="s">
        <v>17436</v>
      </c>
      <c r="L1462" s="19" t="s">
        <v>17437</v>
      </c>
      <c r="M1462" s="19" t="s">
        <v>23557</v>
      </c>
      <c r="N1462" s="19"/>
      <c r="O1462" s="19" t="s">
        <v>23140</v>
      </c>
    </row>
    <row r="1463" spans="1:15" ht="12.75">
      <c r="A1463" s="19" t="s">
        <v>25318</v>
      </c>
      <c r="B1463" s="19" t="s">
        <v>23556</v>
      </c>
      <c r="C1463" s="19" t="s">
        <v>23199</v>
      </c>
      <c r="D1463" s="19" t="s">
        <v>17435</v>
      </c>
      <c r="E1463" s="85">
        <v>45385</v>
      </c>
      <c r="F1463" s="19" t="s">
        <v>23856</v>
      </c>
      <c r="G1463" s="19" t="s">
        <v>23857</v>
      </c>
      <c r="H1463" s="19">
        <v>-6</v>
      </c>
      <c r="I1463" s="27" t="s">
        <v>23200</v>
      </c>
      <c r="J1463" s="19" t="s">
        <v>23201</v>
      </c>
      <c r="K1463" s="19" t="s">
        <v>17436</v>
      </c>
      <c r="L1463" s="19" t="s">
        <v>17437</v>
      </c>
      <c r="M1463" s="19" t="s">
        <v>23557</v>
      </c>
      <c r="N1463" s="19"/>
      <c r="O1463" s="19" t="s">
        <v>23140</v>
      </c>
    </row>
    <row r="1464" spans="1:15" ht="12.75">
      <c r="A1464" s="19" t="s">
        <v>25319</v>
      </c>
      <c r="B1464" s="19" t="s">
        <v>23556</v>
      </c>
      <c r="C1464" s="19" t="s">
        <v>23199</v>
      </c>
      <c r="D1464" s="19" t="s">
        <v>17435</v>
      </c>
      <c r="E1464" s="85">
        <v>45385</v>
      </c>
      <c r="F1464" s="19" t="s">
        <v>23859</v>
      </c>
      <c r="G1464" s="19" t="s">
        <v>23860</v>
      </c>
      <c r="H1464" s="19">
        <v>-134</v>
      </c>
      <c r="I1464" s="27" t="s">
        <v>23200</v>
      </c>
      <c r="J1464" s="19" t="s">
        <v>23201</v>
      </c>
      <c r="K1464" s="19" t="s">
        <v>17436</v>
      </c>
      <c r="L1464" s="19" t="s">
        <v>17437</v>
      </c>
      <c r="M1464" s="19" t="s">
        <v>23557</v>
      </c>
      <c r="N1464" s="19"/>
      <c r="O1464" s="19" t="s">
        <v>23140</v>
      </c>
    </row>
    <row r="1465" spans="1:15" ht="12.75">
      <c r="A1465" s="19" t="s">
        <v>25320</v>
      </c>
      <c r="B1465" s="19" t="s">
        <v>23556</v>
      </c>
      <c r="C1465" s="19" t="s">
        <v>23199</v>
      </c>
      <c r="D1465" s="19" t="s">
        <v>17435</v>
      </c>
      <c r="E1465" s="85">
        <v>45385</v>
      </c>
      <c r="F1465" s="19" t="s">
        <v>23862</v>
      </c>
      <c r="G1465" s="19" t="s">
        <v>23863</v>
      </c>
      <c r="H1465" s="19">
        <v>-38</v>
      </c>
      <c r="I1465" s="27" t="s">
        <v>23200</v>
      </c>
      <c r="J1465" s="19" t="s">
        <v>23201</v>
      </c>
      <c r="K1465" s="19" t="s">
        <v>17436</v>
      </c>
      <c r="L1465" s="19" t="s">
        <v>17437</v>
      </c>
      <c r="M1465" s="19" t="s">
        <v>23557</v>
      </c>
      <c r="N1465" s="19"/>
      <c r="O1465" s="19" t="s">
        <v>23140</v>
      </c>
    </row>
    <row r="1466" spans="1:15" ht="12.75">
      <c r="A1466" s="19" t="s">
        <v>25321</v>
      </c>
      <c r="B1466" s="19" t="s">
        <v>23556</v>
      </c>
      <c r="C1466" s="19" t="s">
        <v>23199</v>
      </c>
      <c r="D1466" s="19" t="s">
        <v>17435</v>
      </c>
      <c r="E1466" s="85">
        <v>45385</v>
      </c>
      <c r="F1466" s="19" t="s">
        <v>23929</v>
      </c>
      <c r="G1466" s="19" t="s">
        <v>23930</v>
      </c>
      <c r="H1466" s="19">
        <v>-1557</v>
      </c>
      <c r="I1466" s="27" t="s">
        <v>23200</v>
      </c>
      <c r="J1466" s="19" t="s">
        <v>23201</v>
      </c>
      <c r="K1466" s="19" t="s">
        <v>17436</v>
      </c>
      <c r="L1466" s="19" t="s">
        <v>17437</v>
      </c>
      <c r="M1466" s="19" t="s">
        <v>23557</v>
      </c>
      <c r="N1466" s="19"/>
      <c r="O1466" s="19" t="s">
        <v>23140</v>
      </c>
    </row>
    <row r="1467" spans="1:15" ht="12.75">
      <c r="A1467" s="19" t="s">
        <v>25322</v>
      </c>
      <c r="B1467" s="19" t="s">
        <v>23556</v>
      </c>
      <c r="C1467" s="19" t="s">
        <v>23199</v>
      </c>
      <c r="D1467" s="19" t="s">
        <v>17435</v>
      </c>
      <c r="E1467" s="85">
        <v>45385</v>
      </c>
      <c r="F1467" s="19" t="s">
        <v>23929</v>
      </c>
      <c r="G1467" s="19" t="s">
        <v>23930</v>
      </c>
      <c r="H1467" s="19">
        <v>-391</v>
      </c>
      <c r="I1467" s="27" t="s">
        <v>23200</v>
      </c>
      <c r="J1467" s="19" t="s">
        <v>23201</v>
      </c>
      <c r="K1467" s="19" t="s">
        <v>17436</v>
      </c>
      <c r="L1467" s="19" t="s">
        <v>17437</v>
      </c>
      <c r="M1467" s="19" t="s">
        <v>23557</v>
      </c>
      <c r="N1467" s="19"/>
      <c r="O1467" s="19" t="s">
        <v>23140</v>
      </c>
    </row>
    <row r="1468" spans="1:15" ht="12.75">
      <c r="A1468" s="19" t="s">
        <v>25323</v>
      </c>
      <c r="B1468" s="19" t="s">
        <v>23556</v>
      </c>
      <c r="C1468" s="19" t="s">
        <v>23199</v>
      </c>
      <c r="D1468" s="19" t="s">
        <v>17435</v>
      </c>
      <c r="E1468" s="85">
        <v>45385</v>
      </c>
      <c r="F1468" s="19" t="s">
        <v>23903</v>
      </c>
      <c r="G1468" s="19" t="s">
        <v>23904</v>
      </c>
      <c r="H1468" s="19">
        <v>-70</v>
      </c>
      <c r="I1468" s="27" t="s">
        <v>23200</v>
      </c>
      <c r="J1468" s="19" t="s">
        <v>23201</v>
      </c>
      <c r="K1468" s="19" t="s">
        <v>17436</v>
      </c>
      <c r="L1468" s="19" t="s">
        <v>17437</v>
      </c>
      <c r="M1468" s="19" t="s">
        <v>23557</v>
      </c>
      <c r="N1468" s="19"/>
      <c r="O1468" s="19" t="s">
        <v>23140</v>
      </c>
    </row>
    <row r="1469" spans="1:15" ht="12.75">
      <c r="A1469" s="19" t="s">
        <v>25324</v>
      </c>
      <c r="B1469" s="19" t="s">
        <v>23556</v>
      </c>
      <c r="C1469" s="19" t="s">
        <v>23199</v>
      </c>
      <c r="D1469" s="19" t="s">
        <v>17435</v>
      </c>
      <c r="E1469" s="85">
        <v>45385</v>
      </c>
      <c r="F1469" s="19" t="s">
        <v>23903</v>
      </c>
      <c r="G1469" s="19" t="s">
        <v>23904</v>
      </c>
      <c r="H1469" s="19">
        <v>-86</v>
      </c>
      <c r="I1469" s="27" t="s">
        <v>23200</v>
      </c>
      <c r="J1469" s="19" t="s">
        <v>23201</v>
      </c>
      <c r="K1469" s="19" t="s">
        <v>17436</v>
      </c>
      <c r="L1469" s="19" t="s">
        <v>17437</v>
      </c>
      <c r="M1469" s="19" t="s">
        <v>23557</v>
      </c>
      <c r="N1469" s="19"/>
      <c r="O1469" s="19" t="s">
        <v>23140</v>
      </c>
    </row>
    <row r="1470" spans="1:15" ht="12.75">
      <c r="A1470" s="19" t="s">
        <v>25325</v>
      </c>
      <c r="B1470" s="19" t="s">
        <v>23556</v>
      </c>
      <c r="C1470" s="19" t="s">
        <v>23199</v>
      </c>
      <c r="D1470" s="19" t="s">
        <v>17435</v>
      </c>
      <c r="E1470" s="85">
        <v>45385</v>
      </c>
      <c r="F1470" s="19" t="s">
        <v>23903</v>
      </c>
      <c r="G1470" s="19" t="s">
        <v>23904</v>
      </c>
      <c r="H1470" s="19">
        <v>-113</v>
      </c>
      <c r="I1470" s="27" t="s">
        <v>23200</v>
      </c>
      <c r="J1470" s="19" t="s">
        <v>23201</v>
      </c>
      <c r="K1470" s="19" t="s">
        <v>17436</v>
      </c>
      <c r="L1470" s="19" t="s">
        <v>17437</v>
      </c>
      <c r="M1470" s="19" t="s">
        <v>23557</v>
      </c>
      <c r="N1470" s="19"/>
      <c r="O1470" s="19" t="s">
        <v>23140</v>
      </c>
    </row>
    <row r="1471" spans="1:15" ht="12.75">
      <c r="A1471" s="19" t="s">
        <v>25326</v>
      </c>
      <c r="B1471" s="19" t="s">
        <v>23556</v>
      </c>
      <c r="C1471" s="19" t="s">
        <v>23199</v>
      </c>
      <c r="D1471" s="19" t="s">
        <v>17435</v>
      </c>
      <c r="E1471" s="85">
        <v>45385</v>
      </c>
      <c r="F1471" s="19" t="s">
        <v>23906</v>
      </c>
      <c r="G1471" s="19" t="s">
        <v>23907</v>
      </c>
      <c r="H1471" s="19">
        <v>-200</v>
      </c>
      <c r="I1471" s="27" t="s">
        <v>23200</v>
      </c>
      <c r="J1471" s="19" t="s">
        <v>23201</v>
      </c>
      <c r="K1471" s="19" t="s">
        <v>17436</v>
      </c>
      <c r="L1471" s="19" t="s">
        <v>17437</v>
      </c>
      <c r="M1471" s="19" t="s">
        <v>23557</v>
      </c>
      <c r="N1471" s="19"/>
      <c r="O1471" s="19" t="s">
        <v>23140</v>
      </c>
    </row>
    <row r="1472" spans="1:15" ht="12.75">
      <c r="A1472" s="27" t="s">
        <v>25327</v>
      </c>
      <c r="B1472" s="19" t="s">
        <v>23556</v>
      </c>
      <c r="C1472" s="19" t="s">
        <v>23199</v>
      </c>
      <c r="D1472" s="19" t="s">
        <v>17435</v>
      </c>
      <c r="E1472" s="85">
        <v>45385</v>
      </c>
      <c r="F1472" s="19" t="s">
        <v>23906</v>
      </c>
      <c r="G1472" s="19" t="s">
        <v>23907</v>
      </c>
      <c r="H1472" s="19">
        <v>-168</v>
      </c>
      <c r="I1472" s="27" t="s">
        <v>23200</v>
      </c>
      <c r="J1472" s="19" t="s">
        <v>23201</v>
      </c>
      <c r="K1472" s="19" t="s">
        <v>17436</v>
      </c>
      <c r="L1472" s="19" t="s">
        <v>17437</v>
      </c>
      <c r="M1472" s="19" t="s">
        <v>23557</v>
      </c>
      <c r="N1472" s="19"/>
      <c r="O1472" s="19" t="s">
        <v>23140</v>
      </c>
    </row>
    <row r="1473" spans="1:15" ht="12.75">
      <c r="A1473" s="19" t="s">
        <v>25328</v>
      </c>
      <c r="B1473" s="19" t="s">
        <v>23556</v>
      </c>
      <c r="C1473" s="19" t="s">
        <v>23199</v>
      </c>
      <c r="D1473" s="19" t="s">
        <v>17435</v>
      </c>
      <c r="E1473" s="85">
        <v>45385</v>
      </c>
      <c r="F1473" s="19" t="s">
        <v>23913</v>
      </c>
      <c r="G1473" s="19" t="s">
        <v>23914</v>
      </c>
      <c r="H1473" s="19">
        <v>-219</v>
      </c>
      <c r="I1473" s="27" t="s">
        <v>23200</v>
      </c>
      <c r="J1473" s="19" t="s">
        <v>23201</v>
      </c>
      <c r="K1473" s="19" t="s">
        <v>17436</v>
      </c>
      <c r="L1473" s="19" t="s">
        <v>17437</v>
      </c>
      <c r="M1473" s="19" t="s">
        <v>23557</v>
      </c>
      <c r="N1473" s="19"/>
      <c r="O1473" s="19" t="s">
        <v>23140</v>
      </c>
    </row>
    <row r="1474" spans="1:15" ht="12.75">
      <c r="A1474" s="19" t="s">
        <v>25329</v>
      </c>
      <c r="B1474" s="19" t="s">
        <v>23352</v>
      </c>
      <c r="C1474" s="19"/>
      <c r="D1474" s="19" t="s">
        <v>17440</v>
      </c>
      <c r="E1474" s="85">
        <v>45317</v>
      </c>
      <c r="F1474" s="19" t="s">
        <v>23909</v>
      </c>
      <c r="G1474" s="19" t="s">
        <v>23910</v>
      </c>
      <c r="H1474" s="19">
        <v>-145</v>
      </c>
      <c r="I1474" s="27" t="s">
        <v>23200</v>
      </c>
      <c r="J1474" s="19" t="s">
        <v>23201</v>
      </c>
      <c r="K1474" s="19" t="s">
        <v>17438</v>
      </c>
      <c r="L1474" s="19" t="s">
        <v>17439</v>
      </c>
      <c r="M1474" s="19"/>
      <c r="N1474" s="19"/>
      <c r="O1474" s="19" t="s">
        <v>23140</v>
      </c>
    </row>
    <row r="1475" spans="1:15" ht="12.75">
      <c r="A1475" s="19" t="s">
        <v>25330</v>
      </c>
      <c r="B1475" s="19" t="s">
        <v>23352</v>
      </c>
      <c r="C1475" s="19"/>
      <c r="D1475" s="19" t="s">
        <v>17440</v>
      </c>
      <c r="E1475" s="85">
        <v>45317</v>
      </c>
      <c r="F1475" s="19" t="s">
        <v>23909</v>
      </c>
      <c r="G1475" s="19" t="s">
        <v>23910</v>
      </c>
      <c r="H1475" s="19">
        <v>145</v>
      </c>
      <c r="I1475" s="27" t="s">
        <v>23322</v>
      </c>
      <c r="J1475" s="19" t="s">
        <v>23323</v>
      </c>
      <c r="K1475" s="19" t="s">
        <v>17438</v>
      </c>
      <c r="L1475" s="19" t="s">
        <v>17439</v>
      </c>
      <c r="M1475" s="19"/>
      <c r="N1475" s="19" t="s">
        <v>17447</v>
      </c>
      <c r="O1475" s="19" t="s">
        <v>23140</v>
      </c>
    </row>
    <row r="1476" spans="1:15" ht="12.75">
      <c r="A1476" s="19" t="s">
        <v>25331</v>
      </c>
      <c r="B1476" s="19" t="s">
        <v>23387</v>
      </c>
      <c r="C1476" s="19" t="s">
        <v>23199</v>
      </c>
      <c r="D1476" s="19" t="s">
        <v>17435</v>
      </c>
      <c r="E1476" s="85">
        <v>45321</v>
      </c>
      <c r="F1476" s="19" t="s">
        <v>23909</v>
      </c>
      <c r="G1476" s="19" t="s">
        <v>23910</v>
      </c>
      <c r="H1476" s="19">
        <v>-145</v>
      </c>
      <c r="I1476" s="27" t="s">
        <v>23322</v>
      </c>
      <c r="J1476" s="19" t="s">
        <v>23323</v>
      </c>
      <c r="K1476" s="19" t="s">
        <v>17433</v>
      </c>
      <c r="L1476" s="19" t="s">
        <v>17434</v>
      </c>
      <c r="M1476" s="19" t="s">
        <v>23383</v>
      </c>
      <c r="N1476" s="19"/>
      <c r="O1476" s="19" t="s">
        <v>23140</v>
      </c>
    </row>
    <row r="1477" spans="1:15" ht="12.75">
      <c r="A1477" s="19" t="s">
        <v>25332</v>
      </c>
      <c r="B1477" s="19" t="s">
        <v>23515</v>
      </c>
      <c r="C1477" s="19" t="s">
        <v>23199</v>
      </c>
      <c r="D1477" s="19" t="s">
        <v>17435</v>
      </c>
      <c r="E1477" s="85">
        <v>45341</v>
      </c>
      <c r="F1477" s="19" t="s">
        <v>23909</v>
      </c>
      <c r="G1477" s="19" t="s">
        <v>23910</v>
      </c>
      <c r="H1477" s="19">
        <v>-403</v>
      </c>
      <c r="I1477" s="27" t="s">
        <v>23322</v>
      </c>
      <c r="J1477" s="19" t="s">
        <v>23323</v>
      </c>
      <c r="K1477" s="19" t="s">
        <v>17433</v>
      </c>
      <c r="L1477" s="19" t="s">
        <v>17434</v>
      </c>
      <c r="M1477" s="19" t="s">
        <v>23516</v>
      </c>
      <c r="N1477" s="19"/>
      <c r="O1477" s="19" t="s">
        <v>23140</v>
      </c>
    </row>
    <row r="1478" spans="1:15" ht="12.75">
      <c r="A1478" s="19"/>
      <c r="B1478" s="19"/>
      <c r="C1478" s="19"/>
      <c r="D1478" s="19"/>
      <c r="E1478" s="85"/>
      <c r="F1478" s="19"/>
      <c r="G1478" s="19"/>
      <c r="H1478" s="19"/>
      <c r="I1478" s="19"/>
      <c r="J1478" s="19"/>
      <c r="K1478" s="19"/>
      <c r="L1478" s="19"/>
      <c r="M1478" s="19"/>
      <c r="N1478" s="19"/>
    </row>
    <row r="1479" spans="1:15" ht="12.75">
      <c r="A1479" s="19"/>
      <c r="B1479" s="19"/>
      <c r="C1479" s="19"/>
      <c r="D1479" s="19"/>
      <c r="E1479" s="85"/>
      <c r="F1479" s="19"/>
      <c r="G1479" s="19"/>
      <c r="H1479" s="19"/>
      <c r="I1479" s="19"/>
      <c r="J1479" s="19"/>
      <c r="K1479" s="19"/>
      <c r="L1479" s="19"/>
      <c r="M1479" s="19"/>
      <c r="N1479" s="19"/>
    </row>
    <row r="1480" spans="1:15" ht="12.75">
      <c r="A1480" s="19" t="s">
        <v>25333</v>
      </c>
      <c r="B1480" s="19" t="s">
        <v>23558</v>
      </c>
      <c r="C1480" s="19"/>
      <c r="D1480" s="19" t="s">
        <v>17440</v>
      </c>
      <c r="E1480" s="85">
        <v>45385</v>
      </c>
      <c r="F1480" s="19" t="s">
        <v>23909</v>
      </c>
      <c r="G1480" s="19" t="s">
        <v>23910</v>
      </c>
      <c r="H1480" s="19">
        <v>-72</v>
      </c>
      <c r="I1480" s="27" t="s">
        <v>23322</v>
      </c>
      <c r="J1480" s="19" t="s">
        <v>23323</v>
      </c>
      <c r="K1480" s="19" t="s">
        <v>17438</v>
      </c>
      <c r="L1480" s="19" t="s">
        <v>17439</v>
      </c>
      <c r="M1480" s="19" t="s">
        <v>23238</v>
      </c>
      <c r="N1480" s="19"/>
      <c r="O1480" s="19" t="s">
        <v>23140</v>
      </c>
    </row>
    <row r="1481" spans="1:15" ht="12.75">
      <c r="A1481" s="19" t="s">
        <v>25334</v>
      </c>
      <c r="B1481" s="19" t="s">
        <v>23558</v>
      </c>
      <c r="C1481" s="19"/>
      <c r="D1481" s="19" t="s">
        <v>17440</v>
      </c>
      <c r="E1481" s="85">
        <v>45385</v>
      </c>
      <c r="F1481" s="19" t="s">
        <v>23909</v>
      </c>
      <c r="G1481" s="19" t="s">
        <v>23910</v>
      </c>
      <c r="H1481" s="19">
        <v>72</v>
      </c>
      <c r="I1481" s="27" t="s">
        <v>23200</v>
      </c>
      <c r="J1481" s="19" t="s">
        <v>23201</v>
      </c>
      <c r="K1481" s="19" t="s">
        <v>17438</v>
      </c>
      <c r="L1481" s="19" t="s">
        <v>17439</v>
      </c>
      <c r="M1481" s="19" t="s">
        <v>23238</v>
      </c>
      <c r="N1481" s="19" t="s">
        <v>17447</v>
      </c>
      <c r="O1481" s="19" t="s">
        <v>23140</v>
      </c>
    </row>
    <row r="1482" spans="1:15" ht="12.75">
      <c r="A1482" s="19" t="s">
        <v>25335</v>
      </c>
      <c r="B1482" s="19" t="s">
        <v>23556</v>
      </c>
      <c r="C1482" s="19" t="s">
        <v>23199</v>
      </c>
      <c r="D1482" s="19" t="s">
        <v>17435</v>
      </c>
      <c r="E1482" s="85">
        <v>45385</v>
      </c>
      <c r="F1482" s="19" t="s">
        <v>23909</v>
      </c>
      <c r="G1482" s="19" t="s">
        <v>23910</v>
      </c>
      <c r="H1482" s="19">
        <v>-72</v>
      </c>
      <c r="I1482" s="27" t="s">
        <v>23200</v>
      </c>
      <c r="J1482" s="19" t="s">
        <v>23201</v>
      </c>
      <c r="K1482" s="19" t="s">
        <v>17436</v>
      </c>
      <c r="L1482" s="19" t="s">
        <v>17437</v>
      </c>
      <c r="M1482" s="19" t="s">
        <v>23557</v>
      </c>
      <c r="N1482" s="19"/>
      <c r="O1482" s="19" t="s">
        <v>23140</v>
      </c>
    </row>
    <row r="1483" spans="1:15" ht="12.75">
      <c r="A1483" s="19" t="s">
        <v>25336</v>
      </c>
      <c r="B1483" s="19" t="s">
        <v>23559</v>
      </c>
      <c r="C1483" s="19" t="s">
        <v>23199</v>
      </c>
      <c r="D1483" s="19" t="s">
        <v>17435</v>
      </c>
      <c r="E1483" s="85">
        <v>45385</v>
      </c>
      <c r="F1483" s="19" t="s">
        <v>24071</v>
      </c>
      <c r="G1483" s="19" t="s">
        <v>24072</v>
      </c>
      <c r="H1483" s="19">
        <v>-3</v>
      </c>
      <c r="I1483" s="27" t="s">
        <v>23200</v>
      </c>
      <c r="J1483" s="19" t="s">
        <v>23201</v>
      </c>
      <c r="K1483" s="19" t="s">
        <v>17436</v>
      </c>
      <c r="L1483" s="19" t="s">
        <v>17437</v>
      </c>
      <c r="M1483" s="19" t="s">
        <v>23560</v>
      </c>
      <c r="N1483" s="19"/>
      <c r="O1483" s="19" t="s">
        <v>23140</v>
      </c>
    </row>
    <row r="1484" spans="1:15" ht="12.75">
      <c r="A1484" s="19" t="s">
        <v>25337</v>
      </c>
      <c r="B1484" s="19" t="s">
        <v>23559</v>
      </c>
      <c r="C1484" s="19" t="s">
        <v>23199</v>
      </c>
      <c r="D1484" s="19" t="s">
        <v>17435</v>
      </c>
      <c r="E1484" s="85">
        <v>45385</v>
      </c>
      <c r="F1484" s="19" t="s">
        <v>23856</v>
      </c>
      <c r="G1484" s="19" t="s">
        <v>23857</v>
      </c>
      <c r="H1484" s="19">
        <v>-3</v>
      </c>
      <c r="I1484" s="27" t="s">
        <v>23200</v>
      </c>
      <c r="J1484" s="19" t="s">
        <v>23201</v>
      </c>
      <c r="K1484" s="19" t="s">
        <v>17436</v>
      </c>
      <c r="L1484" s="19" t="s">
        <v>17437</v>
      </c>
      <c r="M1484" s="19" t="s">
        <v>23560</v>
      </c>
      <c r="N1484" s="19"/>
      <c r="O1484" s="19" t="s">
        <v>23140</v>
      </c>
    </row>
    <row r="1485" spans="1:15" ht="12.75">
      <c r="A1485" s="19"/>
      <c r="B1485" s="19"/>
      <c r="C1485" s="19"/>
      <c r="D1485" s="19"/>
      <c r="E1485" s="85"/>
      <c r="F1485" s="19"/>
      <c r="G1485" s="19"/>
      <c r="H1485" s="19"/>
      <c r="I1485" s="19"/>
      <c r="J1485" s="19"/>
      <c r="K1485" s="19"/>
      <c r="L1485" s="19"/>
      <c r="M1485" s="19"/>
      <c r="N1485" s="19"/>
    </row>
    <row r="1486" spans="1:15" ht="12.75">
      <c r="A1486" s="19" t="s">
        <v>25338</v>
      </c>
      <c r="B1486" s="19" t="s">
        <v>23561</v>
      </c>
      <c r="C1486" s="19"/>
      <c r="D1486" s="19" t="s">
        <v>17440</v>
      </c>
      <c r="E1486" s="85">
        <v>45386</v>
      </c>
      <c r="F1486" s="19" t="s">
        <v>23871</v>
      </c>
      <c r="G1486" s="19" t="s">
        <v>23872</v>
      </c>
      <c r="H1486" s="19">
        <v>1</v>
      </c>
      <c r="I1486" s="27" t="s">
        <v>23200</v>
      </c>
      <c r="J1486" s="19" t="s">
        <v>23201</v>
      </c>
      <c r="K1486" s="19" t="s">
        <v>17438</v>
      </c>
      <c r="L1486" s="19" t="s">
        <v>17439</v>
      </c>
      <c r="M1486" s="19"/>
      <c r="N1486" s="19"/>
      <c r="O1486" s="19" t="s">
        <v>23140</v>
      </c>
    </row>
    <row r="1487" spans="1:15" ht="12.75">
      <c r="A1487" s="19" t="s">
        <v>25339</v>
      </c>
      <c r="B1487" s="19" t="s">
        <v>23561</v>
      </c>
      <c r="C1487" s="19"/>
      <c r="D1487" s="19" t="s">
        <v>17440</v>
      </c>
      <c r="E1487" s="85">
        <v>45386</v>
      </c>
      <c r="F1487" s="19" t="s">
        <v>23871</v>
      </c>
      <c r="G1487" s="19" t="s">
        <v>23872</v>
      </c>
      <c r="H1487" s="19">
        <v>-1</v>
      </c>
      <c r="I1487" s="27" t="s">
        <v>16489</v>
      </c>
      <c r="J1487" s="19" t="s">
        <v>23235</v>
      </c>
      <c r="K1487" s="19" t="s">
        <v>17438</v>
      </c>
      <c r="L1487" s="19" t="s">
        <v>17439</v>
      </c>
      <c r="M1487" s="19"/>
      <c r="N1487" s="19" t="s">
        <v>17447</v>
      </c>
      <c r="O1487" s="19" t="s">
        <v>23140</v>
      </c>
    </row>
    <row r="1488" spans="1:15" ht="12.75">
      <c r="A1488" s="19" t="s">
        <v>25340</v>
      </c>
      <c r="B1488" s="19" t="s">
        <v>23561</v>
      </c>
      <c r="C1488" s="19"/>
      <c r="D1488" s="19" t="s">
        <v>17440</v>
      </c>
      <c r="E1488" s="85">
        <v>45386</v>
      </c>
      <c r="F1488" s="19" t="s">
        <v>23932</v>
      </c>
      <c r="G1488" s="19" t="s">
        <v>23933</v>
      </c>
      <c r="H1488" s="19">
        <v>-60</v>
      </c>
      <c r="I1488" s="27" t="s">
        <v>23200</v>
      </c>
      <c r="J1488" s="19" t="s">
        <v>23201</v>
      </c>
      <c r="K1488" s="19" t="s">
        <v>17438</v>
      </c>
      <c r="L1488" s="19" t="s">
        <v>17439</v>
      </c>
      <c r="M1488" s="19"/>
      <c r="N1488" s="19"/>
      <c r="O1488" s="19" t="s">
        <v>23140</v>
      </c>
    </row>
    <row r="1489" spans="1:15" ht="12.75">
      <c r="A1489" s="19" t="s">
        <v>25341</v>
      </c>
      <c r="B1489" s="19" t="s">
        <v>23561</v>
      </c>
      <c r="C1489" s="19"/>
      <c r="D1489" s="19" t="s">
        <v>17440</v>
      </c>
      <c r="E1489" s="85">
        <v>45386</v>
      </c>
      <c r="F1489" s="19" t="s">
        <v>23932</v>
      </c>
      <c r="G1489" s="19" t="s">
        <v>23933</v>
      </c>
      <c r="H1489" s="19">
        <v>60</v>
      </c>
      <c r="I1489" s="27" t="s">
        <v>16489</v>
      </c>
      <c r="J1489" s="19" t="s">
        <v>23235</v>
      </c>
      <c r="K1489" s="19" t="s">
        <v>17438</v>
      </c>
      <c r="L1489" s="19" t="s">
        <v>17439</v>
      </c>
      <c r="M1489" s="19"/>
      <c r="N1489" s="19" t="s">
        <v>17447</v>
      </c>
      <c r="O1489" s="19" t="s">
        <v>23140</v>
      </c>
    </row>
    <row r="1490" spans="1:15" ht="12.75">
      <c r="A1490" s="19" t="s">
        <v>25342</v>
      </c>
      <c r="B1490" s="19" t="s">
        <v>23562</v>
      </c>
      <c r="C1490" s="19"/>
      <c r="D1490" s="19" t="s">
        <v>17440</v>
      </c>
      <c r="E1490" s="85">
        <v>45386</v>
      </c>
      <c r="F1490" s="19" t="s">
        <v>23895</v>
      </c>
      <c r="G1490" s="19" t="s">
        <v>23896</v>
      </c>
      <c r="H1490" s="19">
        <v>-14</v>
      </c>
      <c r="I1490" s="27" t="s">
        <v>23200</v>
      </c>
      <c r="J1490" s="19" t="s">
        <v>23201</v>
      </c>
      <c r="K1490" s="19" t="s">
        <v>17438</v>
      </c>
      <c r="L1490" s="19" t="s">
        <v>17439</v>
      </c>
      <c r="M1490" s="19"/>
      <c r="N1490" s="19"/>
      <c r="O1490" s="19" t="s">
        <v>23140</v>
      </c>
    </row>
    <row r="1491" spans="1:15" ht="12.75">
      <c r="A1491" s="19" t="s">
        <v>25343</v>
      </c>
      <c r="B1491" s="19" t="s">
        <v>23562</v>
      </c>
      <c r="C1491" s="19"/>
      <c r="D1491" s="19" t="s">
        <v>17440</v>
      </c>
      <c r="E1491" s="85">
        <v>45386</v>
      </c>
      <c r="F1491" s="19" t="s">
        <v>23895</v>
      </c>
      <c r="G1491" s="19" t="s">
        <v>23896</v>
      </c>
      <c r="H1491" s="19">
        <v>14</v>
      </c>
      <c r="I1491" s="27" t="s">
        <v>23216</v>
      </c>
      <c r="J1491" s="19" t="s">
        <v>23563</v>
      </c>
      <c r="K1491" s="19" t="s">
        <v>17438</v>
      </c>
      <c r="L1491" s="19" t="s">
        <v>17439</v>
      </c>
      <c r="M1491" s="19"/>
      <c r="N1491" s="19" t="s">
        <v>17447</v>
      </c>
      <c r="O1491" s="19" t="s">
        <v>23140</v>
      </c>
    </row>
    <row r="1492" spans="1:15" ht="12.75">
      <c r="A1492" s="19" t="s">
        <v>25344</v>
      </c>
      <c r="B1492" s="19" t="s">
        <v>23562</v>
      </c>
      <c r="C1492" s="19"/>
      <c r="D1492" s="19" t="s">
        <v>17440</v>
      </c>
      <c r="E1492" s="85">
        <v>45386</v>
      </c>
      <c r="F1492" s="19" t="s">
        <v>23926</v>
      </c>
      <c r="G1492" s="19" t="s">
        <v>23927</v>
      </c>
      <c r="H1492" s="19">
        <v>-11</v>
      </c>
      <c r="I1492" s="27" t="s">
        <v>23200</v>
      </c>
      <c r="J1492" s="19" t="s">
        <v>23201</v>
      </c>
      <c r="K1492" s="19" t="s">
        <v>17438</v>
      </c>
      <c r="L1492" s="19" t="s">
        <v>17439</v>
      </c>
      <c r="M1492" s="19"/>
      <c r="N1492" s="19"/>
      <c r="O1492" s="19" t="s">
        <v>23140</v>
      </c>
    </row>
    <row r="1493" spans="1:15" ht="12.75">
      <c r="A1493" s="19" t="s">
        <v>25345</v>
      </c>
      <c r="B1493" s="19" t="s">
        <v>23562</v>
      </c>
      <c r="C1493" s="19"/>
      <c r="D1493" s="19" t="s">
        <v>17440</v>
      </c>
      <c r="E1493" s="85">
        <v>45386</v>
      </c>
      <c r="F1493" s="19" t="s">
        <v>23926</v>
      </c>
      <c r="G1493" s="19" t="s">
        <v>23927</v>
      </c>
      <c r="H1493" s="19">
        <v>11</v>
      </c>
      <c r="I1493" s="27" t="s">
        <v>23216</v>
      </c>
      <c r="J1493" s="19" t="s">
        <v>23563</v>
      </c>
      <c r="K1493" s="19" t="s">
        <v>17438</v>
      </c>
      <c r="L1493" s="19" t="s">
        <v>17439</v>
      </c>
      <c r="M1493" s="19"/>
      <c r="N1493" s="19" t="s">
        <v>17447</v>
      </c>
      <c r="O1493" s="19" t="s">
        <v>23140</v>
      </c>
    </row>
    <row r="1494" spans="1:15" ht="12.75">
      <c r="A1494" s="19" t="s">
        <v>25346</v>
      </c>
      <c r="B1494" s="19" t="s">
        <v>23562</v>
      </c>
      <c r="C1494" s="19"/>
      <c r="D1494" s="19" t="s">
        <v>17440</v>
      </c>
      <c r="E1494" s="85">
        <v>45386</v>
      </c>
      <c r="F1494" s="19" t="s">
        <v>23871</v>
      </c>
      <c r="G1494" s="19" t="s">
        <v>23872</v>
      </c>
      <c r="H1494" s="19">
        <v>-6</v>
      </c>
      <c r="I1494" s="27" t="s">
        <v>23200</v>
      </c>
      <c r="J1494" s="19" t="s">
        <v>23201</v>
      </c>
      <c r="K1494" s="19" t="s">
        <v>17438</v>
      </c>
      <c r="L1494" s="19" t="s">
        <v>17439</v>
      </c>
      <c r="M1494" s="19"/>
      <c r="N1494" s="19"/>
      <c r="O1494" s="19" t="s">
        <v>23140</v>
      </c>
    </row>
    <row r="1495" spans="1:15" ht="12.75">
      <c r="A1495" s="19" t="s">
        <v>25347</v>
      </c>
      <c r="B1495" s="19" t="s">
        <v>23562</v>
      </c>
      <c r="C1495" s="19"/>
      <c r="D1495" s="19" t="s">
        <v>17440</v>
      </c>
      <c r="E1495" s="85">
        <v>45386</v>
      </c>
      <c r="F1495" s="19" t="s">
        <v>23871</v>
      </c>
      <c r="G1495" s="19" t="s">
        <v>23872</v>
      </c>
      <c r="H1495" s="19">
        <v>6</v>
      </c>
      <c r="I1495" s="27" t="s">
        <v>23216</v>
      </c>
      <c r="J1495" s="19" t="s">
        <v>23563</v>
      </c>
      <c r="K1495" s="19" t="s">
        <v>17438</v>
      </c>
      <c r="L1495" s="19" t="s">
        <v>17439</v>
      </c>
      <c r="M1495" s="19"/>
      <c r="N1495" s="19" t="s">
        <v>17447</v>
      </c>
      <c r="O1495" s="19" t="s">
        <v>23140</v>
      </c>
    </row>
    <row r="1496" spans="1:15" ht="12.75">
      <c r="A1496" s="19" t="s">
        <v>25348</v>
      </c>
      <c r="B1496" s="19" t="s">
        <v>23562</v>
      </c>
      <c r="C1496" s="19"/>
      <c r="D1496" s="19" t="s">
        <v>17440</v>
      </c>
      <c r="E1496" s="85">
        <v>45386</v>
      </c>
      <c r="F1496" s="19" t="s">
        <v>23932</v>
      </c>
      <c r="G1496" s="19" t="s">
        <v>23933</v>
      </c>
      <c r="H1496" s="19">
        <v>-59</v>
      </c>
      <c r="I1496" s="27" t="s">
        <v>23200</v>
      </c>
      <c r="J1496" s="19" t="s">
        <v>23201</v>
      </c>
      <c r="K1496" s="19" t="s">
        <v>17438</v>
      </c>
      <c r="L1496" s="19" t="s">
        <v>17439</v>
      </c>
      <c r="M1496" s="19"/>
      <c r="N1496" s="19"/>
      <c r="O1496" s="19" t="s">
        <v>23140</v>
      </c>
    </row>
    <row r="1497" spans="1:15" ht="12.75">
      <c r="A1497" s="19" t="s">
        <v>25349</v>
      </c>
      <c r="B1497" s="19" t="s">
        <v>23562</v>
      </c>
      <c r="C1497" s="19"/>
      <c r="D1497" s="19" t="s">
        <v>17440</v>
      </c>
      <c r="E1497" s="85">
        <v>45386</v>
      </c>
      <c r="F1497" s="19" t="s">
        <v>23932</v>
      </c>
      <c r="G1497" s="19" t="s">
        <v>23933</v>
      </c>
      <c r="H1497" s="19">
        <v>59</v>
      </c>
      <c r="I1497" s="27" t="s">
        <v>23216</v>
      </c>
      <c r="J1497" s="19" t="s">
        <v>23563</v>
      </c>
      <c r="K1497" s="19" t="s">
        <v>17438</v>
      </c>
      <c r="L1497" s="19" t="s">
        <v>17439</v>
      </c>
      <c r="M1497" s="19"/>
      <c r="N1497" s="19" t="s">
        <v>17447</v>
      </c>
      <c r="O1497" s="19" t="s">
        <v>23140</v>
      </c>
    </row>
    <row r="1498" spans="1:15" ht="12.75">
      <c r="A1498" s="27" t="s">
        <v>25350</v>
      </c>
      <c r="B1498" s="19" t="s">
        <v>23562</v>
      </c>
      <c r="C1498" s="19"/>
      <c r="D1498" s="19" t="s">
        <v>17440</v>
      </c>
      <c r="E1498" s="85">
        <v>45386</v>
      </c>
      <c r="F1498" s="19" t="s">
        <v>23868</v>
      </c>
      <c r="G1498" s="19" t="s">
        <v>23869</v>
      </c>
      <c r="H1498" s="19">
        <v>-200</v>
      </c>
      <c r="I1498" s="27" t="s">
        <v>23200</v>
      </c>
      <c r="J1498" s="19" t="s">
        <v>23201</v>
      </c>
      <c r="K1498" s="19" t="s">
        <v>17438</v>
      </c>
      <c r="L1498" s="19" t="s">
        <v>17439</v>
      </c>
      <c r="M1498" s="19"/>
      <c r="N1498" s="19"/>
      <c r="O1498" s="19" t="s">
        <v>23140</v>
      </c>
    </row>
    <row r="1499" spans="1:15" ht="12.75">
      <c r="A1499" s="19" t="s">
        <v>25351</v>
      </c>
      <c r="B1499" s="19" t="s">
        <v>23562</v>
      </c>
      <c r="C1499" s="19"/>
      <c r="D1499" s="19" t="s">
        <v>17440</v>
      </c>
      <c r="E1499" s="85">
        <v>45386</v>
      </c>
      <c r="F1499" s="19" t="s">
        <v>23868</v>
      </c>
      <c r="G1499" s="19" t="s">
        <v>23869</v>
      </c>
      <c r="H1499" s="19">
        <v>200</v>
      </c>
      <c r="I1499" s="27" t="s">
        <v>23216</v>
      </c>
      <c r="J1499" s="19" t="s">
        <v>23563</v>
      </c>
      <c r="K1499" s="19" t="s">
        <v>17438</v>
      </c>
      <c r="L1499" s="19" t="s">
        <v>17439</v>
      </c>
      <c r="M1499" s="19"/>
      <c r="N1499" s="19" t="s">
        <v>17447</v>
      </c>
      <c r="O1499" s="19" t="s">
        <v>23140</v>
      </c>
    </row>
    <row r="1500" spans="1:15" ht="12.75">
      <c r="A1500" s="19"/>
      <c r="B1500" s="19"/>
      <c r="C1500" s="19"/>
      <c r="D1500" s="19"/>
      <c r="E1500" s="85"/>
      <c r="F1500" s="19"/>
      <c r="G1500" s="19"/>
      <c r="H1500" s="19"/>
      <c r="I1500" s="19"/>
      <c r="J1500" s="19"/>
      <c r="K1500" s="19"/>
      <c r="L1500" s="19"/>
      <c r="M1500" s="19"/>
      <c r="N1500" s="19"/>
    </row>
    <row r="1501" spans="1:15" ht="12.75">
      <c r="A1501" s="19" t="s">
        <v>25352</v>
      </c>
      <c r="B1501" s="19" t="s">
        <v>23562</v>
      </c>
      <c r="C1501" s="19"/>
      <c r="D1501" s="19" t="s">
        <v>17440</v>
      </c>
      <c r="E1501" s="85">
        <v>45386</v>
      </c>
      <c r="F1501" s="19" t="s">
        <v>23844</v>
      </c>
      <c r="G1501" s="19" t="s">
        <v>23845</v>
      </c>
      <c r="H1501" s="19">
        <v>-1</v>
      </c>
      <c r="I1501" s="27" t="s">
        <v>23216</v>
      </c>
      <c r="J1501" s="19" t="s">
        <v>23563</v>
      </c>
      <c r="K1501" s="19" t="s">
        <v>17438</v>
      </c>
      <c r="L1501" s="19" t="s">
        <v>17439</v>
      </c>
      <c r="M1501" s="19"/>
      <c r="N1501" s="19" t="s">
        <v>17447</v>
      </c>
      <c r="O1501" s="19" t="s">
        <v>23140</v>
      </c>
    </row>
    <row r="1502" spans="1:15" ht="12.75">
      <c r="A1502" s="19" t="s">
        <v>25353</v>
      </c>
      <c r="B1502" s="19" t="s">
        <v>23562</v>
      </c>
      <c r="C1502" s="19"/>
      <c r="D1502" s="19" t="s">
        <v>17440</v>
      </c>
      <c r="E1502" s="85">
        <v>45386</v>
      </c>
      <c r="F1502" s="19" t="s">
        <v>23844</v>
      </c>
      <c r="G1502" s="19" t="s">
        <v>23845</v>
      </c>
      <c r="H1502" s="19">
        <v>1</v>
      </c>
      <c r="I1502" s="27" t="s">
        <v>23200</v>
      </c>
      <c r="J1502" s="19" t="s">
        <v>23201</v>
      </c>
      <c r="K1502" s="19" t="s">
        <v>17438</v>
      </c>
      <c r="L1502" s="19" t="s">
        <v>17439</v>
      </c>
      <c r="M1502" s="19"/>
      <c r="N1502" s="19"/>
      <c r="O1502" s="19" t="s">
        <v>23140</v>
      </c>
    </row>
    <row r="1503" spans="1:15" ht="12.75">
      <c r="A1503" s="19"/>
      <c r="B1503" s="19"/>
      <c r="C1503" s="19"/>
      <c r="D1503" s="19"/>
      <c r="E1503" s="85"/>
      <c r="F1503" s="19"/>
      <c r="G1503" s="19"/>
      <c r="H1503" s="19"/>
      <c r="I1503" s="19"/>
      <c r="J1503" s="19"/>
      <c r="K1503" s="19"/>
      <c r="L1503" s="19"/>
      <c r="M1503" s="19"/>
      <c r="N1503" s="19"/>
    </row>
    <row r="1504" spans="1:15" ht="12.75">
      <c r="A1504" s="19" t="s">
        <v>25354</v>
      </c>
      <c r="B1504" s="19" t="s">
        <v>23564</v>
      </c>
      <c r="C1504" s="19"/>
      <c r="D1504" s="19" t="s">
        <v>17440</v>
      </c>
      <c r="E1504" s="85">
        <v>45386</v>
      </c>
      <c r="F1504" s="19" t="s">
        <v>23895</v>
      </c>
      <c r="G1504" s="19" t="s">
        <v>23896</v>
      </c>
      <c r="H1504" s="19">
        <v>200</v>
      </c>
      <c r="I1504" s="27" t="s">
        <v>23200</v>
      </c>
      <c r="J1504" s="19" t="s">
        <v>23201</v>
      </c>
      <c r="K1504" s="19" t="s">
        <v>17438</v>
      </c>
      <c r="L1504" s="19" t="s">
        <v>17439</v>
      </c>
      <c r="M1504" s="19"/>
      <c r="N1504" s="19"/>
      <c r="O1504" s="19" t="s">
        <v>23140</v>
      </c>
    </row>
    <row r="1505" spans="1:15" ht="12.75">
      <c r="A1505" s="19" t="s">
        <v>25355</v>
      </c>
      <c r="B1505" s="19" t="s">
        <v>23564</v>
      </c>
      <c r="C1505" s="19"/>
      <c r="D1505" s="19" t="s">
        <v>17440</v>
      </c>
      <c r="E1505" s="85">
        <v>45386</v>
      </c>
      <c r="F1505" s="19" t="s">
        <v>23895</v>
      </c>
      <c r="G1505" s="19" t="s">
        <v>23896</v>
      </c>
      <c r="H1505" s="19">
        <v>-200</v>
      </c>
      <c r="I1505" s="27" t="s">
        <v>23227</v>
      </c>
      <c r="J1505" s="19" t="s">
        <v>23228</v>
      </c>
      <c r="K1505" s="19" t="s">
        <v>17438</v>
      </c>
      <c r="L1505" s="19" t="s">
        <v>17439</v>
      </c>
      <c r="M1505" s="19"/>
      <c r="N1505" s="19" t="s">
        <v>17447</v>
      </c>
      <c r="O1505" s="19" t="s">
        <v>23140</v>
      </c>
    </row>
    <row r="1506" spans="1:15" ht="12.75">
      <c r="A1506" s="19" t="s">
        <v>25356</v>
      </c>
      <c r="B1506" s="19" t="s">
        <v>23564</v>
      </c>
      <c r="C1506" s="19"/>
      <c r="D1506" s="19" t="s">
        <v>17440</v>
      </c>
      <c r="E1506" s="85">
        <v>45386</v>
      </c>
      <c r="F1506" s="19" t="s">
        <v>23926</v>
      </c>
      <c r="G1506" s="19" t="s">
        <v>23927</v>
      </c>
      <c r="H1506" s="19">
        <v>-2</v>
      </c>
      <c r="I1506" s="27" t="s">
        <v>23200</v>
      </c>
      <c r="J1506" s="19" t="s">
        <v>23201</v>
      </c>
      <c r="K1506" s="19" t="s">
        <v>17438</v>
      </c>
      <c r="L1506" s="19" t="s">
        <v>17439</v>
      </c>
      <c r="M1506" s="19"/>
      <c r="N1506" s="19"/>
      <c r="O1506" s="19" t="s">
        <v>23140</v>
      </c>
    </row>
    <row r="1507" spans="1:15" ht="12.75">
      <c r="A1507" s="19" t="s">
        <v>25357</v>
      </c>
      <c r="B1507" s="19" t="s">
        <v>23564</v>
      </c>
      <c r="C1507" s="19"/>
      <c r="D1507" s="19" t="s">
        <v>17440</v>
      </c>
      <c r="E1507" s="85">
        <v>45386</v>
      </c>
      <c r="F1507" s="19" t="s">
        <v>23926</v>
      </c>
      <c r="G1507" s="19" t="s">
        <v>23927</v>
      </c>
      <c r="H1507" s="19">
        <v>2</v>
      </c>
      <c r="I1507" s="27" t="s">
        <v>23227</v>
      </c>
      <c r="J1507" s="19" t="s">
        <v>23228</v>
      </c>
      <c r="K1507" s="19" t="s">
        <v>17438</v>
      </c>
      <c r="L1507" s="19" t="s">
        <v>17439</v>
      </c>
      <c r="M1507" s="19"/>
      <c r="N1507" s="19" t="s">
        <v>17447</v>
      </c>
      <c r="O1507" s="19" t="s">
        <v>23140</v>
      </c>
    </row>
    <row r="1508" spans="1:15" ht="12.75">
      <c r="A1508" s="19" t="s">
        <v>25358</v>
      </c>
      <c r="B1508" s="19" t="s">
        <v>23564</v>
      </c>
      <c r="C1508" s="19"/>
      <c r="D1508" s="19" t="s">
        <v>17440</v>
      </c>
      <c r="E1508" s="85">
        <v>45386</v>
      </c>
      <c r="F1508" s="19" t="s">
        <v>23871</v>
      </c>
      <c r="G1508" s="19" t="s">
        <v>23872</v>
      </c>
      <c r="H1508" s="19">
        <v>-3</v>
      </c>
      <c r="I1508" s="27" t="s">
        <v>23200</v>
      </c>
      <c r="J1508" s="19" t="s">
        <v>23201</v>
      </c>
      <c r="K1508" s="19" t="s">
        <v>17438</v>
      </c>
      <c r="L1508" s="19" t="s">
        <v>17439</v>
      </c>
      <c r="M1508" s="19"/>
      <c r="N1508" s="19"/>
      <c r="O1508" s="19" t="s">
        <v>23140</v>
      </c>
    </row>
    <row r="1509" spans="1:15" ht="12.75">
      <c r="A1509" s="19" t="s">
        <v>25359</v>
      </c>
      <c r="B1509" s="19" t="s">
        <v>23564</v>
      </c>
      <c r="C1509" s="19"/>
      <c r="D1509" s="19" t="s">
        <v>17440</v>
      </c>
      <c r="E1509" s="85">
        <v>45386</v>
      </c>
      <c r="F1509" s="19" t="s">
        <v>23871</v>
      </c>
      <c r="G1509" s="19" t="s">
        <v>23872</v>
      </c>
      <c r="H1509" s="19">
        <v>3</v>
      </c>
      <c r="I1509" s="27" t="s">
        <v>23227</v>
      </c>
      <c r="J1509" s="19" t="s">
        <v>23228</v>
      </c>
      <c r="K1509" s="19" t="s">
        <v>17438</v>
      </c>
      <c r="L1509" s="19" t="s">
        <v>17439</v>
      </c>
      <c r="M1509" s="19"/>
      <c r="N1509" s="19" t="s">
        <v>17447</v>
      </c>
      <c r="O1509" s="19" t="s">
        <v>23140</v>
      </c>
    </row>
    <row r="1510" spans="1:15" ht="12.75">
      <c r="A1510" s="19" t="s">
        <v>25360</v>
      </c>
      <c r="B1510" s="19" t="s">
        <v>23564</v>
      </c>
      <c r="C1510" s="19"/>
      <c r="D1510" s="19" t="s">
        <v>17440</v>
      </c>
      <c r="E1510" s="85">
        <v>45386</v>
      </c>
      <c r="F1510" s="19" t="s">
        <v>23932</v>
      </c>
      <c r="G1510" s="19" t="s">
        <v>23933</v>
      </c>
      <c r="H1510" s="19">
        <v>-200</v>
      </c>
      <c r="I1510" s="27" t="s">
        <v>23200</v>
      </c>
      <c r="J1510" s="19" t="s">
        <v>23201</v>
      </c>
      <c r="K1510" s="19" t="s">
        <v>17438</v>
      </c>
      <c r="L1510" s="19" t="s">
        <v>17439</v>
      </c>
      <c r="M1510" s="19"/>
      <c r="N1510" s="19"/>
      <c r="O1510" s="19" t="s">
        <v>23140</v>
      </c>
    </row>
    <row r="1511" spans="1:15" ht="12.75">
      <c r="A1511" s="19" t="s">
        <v>25361</v>
      </c>
      <c r="B1511" s="19" t="s">
        <v>23564</v>
      </c>
      <c r="C1511" s="19"/>
      <c r="D1511" s="19" t="s">
        <v>17440</v>
      </c>
      <c r="E1511" s="85">
        <v>45386</v>
      </c>
      <c r="F1511" s="19" t="s">
        <v>23932</v>
      </c>
      <c r="G1511" s="19" t="s">
        <v>23933</v>
      </c>
      <c r="H1511" s="19">
        <v>200</v>
      </c>
      <c r="I1511" s="27" t="s">
        <v>23227</v>
      </c>
      <c r="J1511" s="19" t="s">
        <v>23228</v>
      </c>
      <c r="K1511" s="19" t="s">
        <v>17438</v>
      </c>
      <c r="L1511" s="19" t="s">
        <v>17439</v>
      </c>
      <c r="M1511" s="19"/>
      <c r="N1511" s="19" t="s">
        <v>17447</v>
      </c>
      <c r="O1511" s="19" t="s">
        <v>23140</v>
      </c>
    </row>
    <row r="1512" spans="1:15" ht="12.75">
      <c r="A1512" s="19" t="s">
        <v>25362</v>
      </c>
      <c r="B1512" s="19" t="s">
        <v>23564</v>
      </c>
      <c r="C1512" s="19"/>
      <c r="D1512" s="19" t="s">
        <v>17440</v>
      </c>
      <c r="E1512" s="85">
        <v>45386</v>
      </c>
      <c r="F1512" s="19" t="s">
        <v>23868</v>
      </c>
      <c r="G1512" s="19" t="s">
        <v>23869</v>
      </c>
      <c r="H1512" s="19">
        <v>-200</v>
      </c>
      <c r="I1512" s="27" t="s">
        <v>23200</v>
      </c>
      <c r="J1512" s="19" t="s">
        <v>23201</v>
      </c>
      <c r="K1512" s="19" t="s">
        <v>17438</v>
      </c>
      <c r="L1512" s="19" t="s">
        <v>17439</v>
      </c>
      <c r="M1512" s="19"/>
      <c r="N1512" s="19"/>
      <c r="O1512" s="19" t="s">
        <v>23140</v>
      </c>
    </row>
    <row r="1513" spans="1:15" ht="12.75">
      <c r="A1513" s="19" t="s">
        <v>25363</v>
      </c>
      <c r="B1513" s="19" t="s">
        <v>23564</v>
      </c>
      <c r="C1513" s="19"/>
      <c r="D1513" s="19" t="s">
        <v>17440</v>
      </c>
      <c r="E1513" s="85">
        <v>45386</v>
      </c>
      <c r="F1513" s="19" t="s">
        <v>23868</v>
      </c>
      <c r="G1513" s="19" t="s">
        <v>23869</v>
      </c>
      <c r="H1513" s="19">
        <v>200</v>
      </c>
      <c r="I1513" s="27" t="s">
        <v>23227</v>
      </c>
      <c r="J1513" s="19" t="s">
        <v>23228</v>
      </c>
      <c r="K1513" s="19" t="s">
        <v>17438</v>
      </c>
      <c r="L1513" s="19" t="s">
        <v>17439</v>
      </c>
      <c r="M1513" s="19"/>
      <c r="N1513" s="19" t="s">
        <v>17447</v>
      </c>
      <c r="O1513" s="19" t="s">
        <v>23140</v>
      </c>
    </row>
    <row r="1514" spans="1:15" ht="12.75">
      <c r="A1514" s="19"/>
      <c r="B1514" s="19"/>
      <c r="C1514" s="19"/>
      <c r="D1514" s="19"/>
      <c r="E1514" s="85"/>
      <c r="F1514" s="19"/>
      <c r="G1514" s="19"/>
      <c r="H1514" s="19"/>
      <c r="I1514" s="19"/>
      <c r="J1514" s="19"/>
      <c r="K1514" s="19"/>
      <c r="L1514" s="19"/>
      <c r="M1514" s="19"/>
      <c r="N1514" s="19"/>
    </row>
    <row r="1515" spans="1:15" ht="12.75">
      <c r="A1515" s="19" t="s">
        <v>25364</v>
      </c>
      <c r="B1515" s="19" t="s">
        <v>23565</v>
      </c>
      <c r="C1515" s="19"/>
      <c r="D1515" s="19" t="s">
        <v>17440</v>
      </c>
      <c r="E1515" s="85">
        <v>45386</v>
      </c>
      <c r="F1515" s="19" t="s">
        <v>23926</v>
      </c>
      <c r="G1515" s="19" t="s">
        <v>23927</v>
      </c>
      <c r="H1515" s="19">
        <v>18</v>
      </c>
      <c r="I1515" s="27" t="s">
        <v>23200</v>
      </c>
      <c r="J1515" s="19" t="s">
        <v>23201</v>
      </c>
      <c r="K1515" s="19" t="s">
        <v>17438</v>
      </c>
      <c r="L1515" s="19" t="s">
        <v>17439</v>
      </c>
      <c r="M1515" s="19"/>
      <c r="N1515" s="19"/>
      <c r="O1515" s="19" t="s">
        <v>23140</v>
      </c>
    </row>
    <row r="1516" spans="1:15" ht="12.75">
      <c r="A1516" s="19" t="s">
        <v>25365</v>
      </c>
      <c r="B1516" s="19" t="s">
        <v>23565</v>
      </c>
      <c r="C1516" s="19"/>
      <c r="D1516" s="19" t="s">
        <v>17440</v>
      </c>
      <c r="E1516" s="85">
        <v>45386</v>
      </c>
      <c r="F1516" s="19" t="s">
        <v>23926</v>
      </c>
      <c r="G1516" s="19" t="s">
        <v>23927</v>
      </c>
      <c r="H1516" s="19">
        <v>-18</v>
      </c>
      <c r="I1516" s="27" t="s">
        <v>23223</v>
      </c>
      <c r="J1516" s="19" t="s">
        <v>23224</v>
      </c>
      <c r="K1516" s="19" t="s">
        <v>17438</v>
      </c>
      <c r="L1516" s="19" t="s">
        <v>17439</v>
      </c>
      <c r="M1516" s="19"/>
      <c r="N1516" s="19" t="s">
        <v>17447</v>
      </c>
      <c r="O1516" s="19" t="s">
        <v>23140</v>
      </c>
    </row>
    <row r="1517" spans="1:15" ht="12.75">
      <c r="A1517" s="19" t="s">
        <v>25366</v>
      </c>
      <c r="B1517" s="19" t="s">
        <v>23565</v>
      </c>
      <c r="C1517" s="19"/>
      <c r="D1517" s="19" t="s">
        <v>17440</v>
      </c>
      <c r="E1517" s="85">
        <v>45386</v>
      </c>
      <c r="F1517" s="19" t="s">
        <v>23847</v>
      </c>
      <c r="G1517" s="19" t="s">
        <v>23848</v>
      </c>
      <c r="H1517" s="19">
        <v>-1</v>
      </c>
      <c r="I1517" s="27" t="s">
        <v>23200</v>
      </c>
      <c r="J1517" s="19" t="s">
        <v>23201</v>
      </c>
      <c r="K1517" s="19" t="s">
        <v>17438</v>
      </c>
      <c r="L1517" s="19" t="s">
        <v>17439</v>
      </c>
      <c r="M1517" s="19"/>
      <c r="N1517" s="19"/>
      <c r="O1517" s="19" t="s">
        <v>23140</v>
      </c>
    </row>
    <row r="1518" spans="1:15" ht="12.75">
      <c r="A1518" s="19" t="s">
        <v>25367</v>
      </c>
      <c r="B1518" s="19" t="s">
        <v>23565</v>
      </c>
      <c r="C1518" s="19"/>
      <c r="D1518" s="19" t="s">
        <v>17440</v>
      </c>
      <c r="E1518" s="85">
        <v>45386</v>
      </c>
      <c r="F1518" s="19" t="s">
        <v>23847</v>
      </c>
      <c r="G1518" s="19" t="s">
        <v>23848</v>
      </c>
      <c r="H1518" s="19">
        <v>1</v>
      </c>
      <c r="I1518" s="27" t="s">
        <v>23223</v>
      </c>
      <c r="J1518" s="19" t="s">
        <v>23224</v>
      </c>
      <c r="K1518" s="19" t="s">
        <v>17438</v>
      </c>
      <c r="L1518" s="19" t="s">
        <v>17439</v>
      </c>
      <c r="M1518" s="19"/>
      <c r="N1518" s="19" t="s">
        <v>17447</v>
      </c>
      <c r="O1518" s="19" t="s">
        <v>23140</v>
      </c>
    </row>
    <row r="1519" spans="1:15" ht="12.75">
      <c r="A1519" s="19" t="s">
        <v>25368</v>
      </c>
      <c r="B1519" s="19" t="s">
        <v>23566</v>
      </c>
      <c r="C1519" s="19" t="s">
        <v>23199</v>
      </c>
      <c r="D1519" s="19" t="s">
        <v>17435</v>
      </c>
      <c r="E1519" s="85">
        <v>45386</v>
      </c>
      <c r="F1519" s="19" t="s">
        <v>24074</v>
      </c>
      <c r="G1519" s="19" t="s">
        <v>24075</v>
      </c>
      <c r="H1519" s="19">
        <v>-1</v>
      </c>
      <c r="I1519" s="27" t="s">
        <v>16489</v>
      </c>
      <c r="J1519" s="19" t="s">
        <v>23235</v>
      </c>
      <c r="K1519" s="19" t="s">
        <v>17433</v>
      </c>
      <c r="L1519" s="19" t="s">
        <v>17434</v>
      </c>
      <c r="M1519" s="19"/>
      <c r="N1519" s="19"/>
      <c r="O1519" s="19" t="s">
        <v>23140</v>
      </c>
    </row>
    <row r="1520" spans="1:15" ht="12.75">
      <c r="A1520" s="19" t="s">
        <v>25369</v>
      </c>
      <c r="B1520" s="19" t="s">
        <v>23561</v>
      </c>
      <c r="C1520" s="19"/>
      <c r="D1520" s="19" t="s">
        <v>17440</v>
      </c>
      <c r="E1520" s="85">
        <v>45386</v>
      </c>
      <c r="F1520" s="19" t="s">
        <v>24074</v>
      </c>
      <c r="G1520" s="19" t="s">
        <v>24075</v>
      </c>
      <c r="H1520" s="19">
        <v>1</v>
      </c>
      <c r="I1520" s="27" t="s">
        <v>23200</v>
      </c>
      <c r="J1520" s="19" t="s">
        <v>23201</v>
      </c>
      <c r="K1520" s="19" t="s">
        <v>17438</v>
      </c>
      <c r="L1520" s="19" t="s">
        <v>17439</v>
      </c>
      <c r="M1520" s="19"/>
      <c r="N1520" s="19"/>
      <c r="O1520" s="19" t="s">
        <v>23140</v>
      </c>
    </row>
    <row r="1521" spans="1:15" ht="12.75">
      <c r="A1521" s="19" t="s">
        <v>25370</v>
      </c>
      <c r="B1521" s="19" t="s">
        <v>23561</v>
      </c>
      <c r="C1521" s="19"/>
      <c r="D1521" s="19" t="s">
        <v>17440</v>
      </c>
      <c r="E1521" s="85">
        <v>45386</v>
      </c>
      <c r="F1521" s="19" t="s">
        <v>24074</v>
      </c>
      <c r="G1521" s="19" t="s">
        <v>24075</v>
      </c>
      <c r="H1521" s="19">
        <v>-1</v>
      </c>
      <c r="I1521" s="27" t="s">
        <v>16489</v>
      </c>
      <c r="J1521" s="19" t="s">
        <v>23235</v>
      </c>
      <c r="K1521" s="19" t="s">
        <v>17438</v>
      </c>
      <c r="L1521" s="19" t="s">
        <v>17439</v>
      </c>
      <c r="M1521" s="19"/>
      <c r="N1521" s="19" t="s">
        <v>17447</v>
      </c>
      <c r="O1521" s="19" t="s">
        <v>23140</v>
      </c>
    </row>
    <row r="1522" spans="1:15" ht="12.75">
      <c r="A1522" s="19" t="s">
        <v>25371</v>
      </c>
      <c r="B1522" s="19" t="s">
        <v>23567</v>
      </c>
      <c r="C1522" s="19" t="s">
        <v>23199</v>
      </c>
      <c r="D1522" s="19" t="s">
        <v>17435</v>
      </c>
      <c r="E1522" s="85">
        <v>45386</v>
      </c>
      <c r="F1522" s="19" t="s">
        <v>23895</v>
      </c>
      <c r="G1522" s="19" t="s">
        <v>23896</v>
      </c>
      <c r="H1522" s="19">
        <v>-28</v>
      </c>
      <c r="I1522" s="27" t="s">
        <v>23216</v>
      </c>
      <c r="J1522" s="19" t="s">
        <v>23563</v>
      </c>
      <c r="K1522" s="19" t="s">
        <v>17433</v>
      </c>
      <c r="L1522" s="19" t="s">
        <v>17434</v>
      </c>
      <c r="M1522" s="19"/>
      <c r="N1522" s="19"/>
      <c r="O1522" s="19" t="s">
        <v>23140</v>
      </c>
    </row>
    <row r="1523" spans="1:15" ht="12.75">
      <c r="A1523" s="19" t="s">
        <v>25372</v>
      </c>
      <c r="B1523" s="19" t="s">
        <v>23567</v>
      </c>
      <c r="C1523" s="19" t="s">
        <v>23199</v>
      </c>
      <c r="D1523" s="19" t="s">
        <v>17435</v>
      </c>
      <c r="E1523" s="85">
        <v>45386</v>
      </c>
      <c r="F1523" s="19" t="s">
        <v>23926</v>
      </c>
      <c r="G1523" s="19" t="s">
        <v>23927</v>
      </c>
      <c r="H1523" s="19">
        <v>-7</v>
      </c>
      <c r="I1523" s="27" t="s">
        <v>23216</v>
      </c>
      <c r="J1523" s="19" t="s">
        <v>23563</v>
      </c>
      <c r="K1523" s="19" t="s">
        <v>17433</v>
      </c>
      <c r="L1523" s="19" t="s">
        <v>17434</v>
      </c>
      <c r="M1523" s="19"/>
      <c r="N1523" s="19"/>
      <c r="O1523" s="19" t="s">
        <v>23140</v>
      </c>
    </row>
    <row r="1524" spans="1:15" ht="12.75">
      <c r="A1524" s="19" t="s">
        <v>25373</v>
      </c>
      <c r="B1524" s="19" t="s">
        <v>23567</v>
      </c>
      <c r="C1524" s="19" t="s">
        <v>23199</v>
      </c>
      <c r="D1524" s="19" t="s">
        <v>17435</v>
      </c>
      <c r="E1524" s="85">
        <v>45386</v>
      </c>
      <c r="F1524" s="19" t="s">
        <v>23932</v>
      </c>
      <c r="G1524" s="19" t="s">
        <v>23933</v>
      </c>
      <c r="H1524" s="19">
        <v>-310</v>
      </c>
      <c r="I1524" s="27" t="s">
        <v>23216</v>
      </c>
      <c r="J1524" s="19" t="s">
        <v>23563</v>
      </c>
      <c r="K1524" s="19" t="s">
        <v>17433</v>
      </c>
      <c r="L1524" s="19" t="s">
        <v>17434</v>
      </c>
      <c r="M1524" s="19"/>
      <c r="N1524" s="19"/>
      <c r="O1524" s="19" t="s">
        <v>23140</v>
      </c>
    </row>
    <row r="1525" spans="1:15" ht="12.75">
      <c r="A1525" s="19" t="s">
        <v>25374</v>
      </c>
      <c r="B1525" s="19" t="s">
        <v>23567</v>
      </c>
      <c r="C1525" s="19" t="s">
        <v>23199</v>
      </c>
      <c r="D1525" s="19" t="s">
        <v>17435</v>
      </c>
      <c r="E1525" s="85">
        <v>45386</v>
      </c>
      <c r="F1525" s="19" t="s">
        <v>23868</v>
      </c>
      <c r="G1525" s="19" t="s">
        <v>23869</v>
      </c>
      <c r="H1525" s="19">
        <v>-155</v>
      </c>
      <c r="I1525" s="27" t="s">
        <v>23216</v>
      </c>
      <c r="J1525" s="19" t="s">
        <v>23563</v>
      </c>
      <c r="K1525" s="19" t="s">
        <v>17433</v>
      </c>
      <c r="L1525" s="19" t="s">
        <v>17434</v>
      </c>
      <c r="M1525" s="19"/>
      <c r="N1525" s="19"/>
      <c r="O1525" s="19" t="s">
        <v>23140</v>
      </c>
    </row>
    <row r="1526" spans="1:15" ht="12.75">
      <c r="A1526" s="19" t="s">
        <v>25375</v>
      </c>
      <c r="B1526" s="19" t="s">
        <v>23567</v>
      </c>
      <c r="C1526" s="19" t="s">
        <v>23199</v>
      </c>
      <c r="D1526" s="19" t="s">
        <v>17435</v>
      </c>
      <c r="E1526" s="85">
        <v>45386</v>
      </c>
      <c r="F1526" s="19" t="s">
        <v>23847</v>
      </c>
      <c r="G1526" s="19" t="s">
        <v>23848</v>
      </c>
      <c r="H1526" s="19">
        <v>-1</v>
      </c>
      <c r="I1526" s="27" t="s">
        <v>23216</v>
      </c>
      <c r="J1526" s="19" t="s">
        <v>23563</v>
      </c>
      <c r="K1526" s="19" t="s">
        <v>17433</v>
      </c>
      <c r="L1526" s="19" t="s">
        <v>17434</v>
      </c>
      <c r="M1526" s="19"/>
      <c r="N1526" s="19"/>
      <c r="O1526" s="19" t="s">
        <v>23140</v>
      </c>
    </row>
    <row r="1527" spans="1:15" ht="12.75">
      <c r="A1527" s="19" t="s">
        <v>25376</v>
      </c>
      <c r="B1527" s="19" t="s">
        <v>23567</v>
      </c>
      <c r="C1527" s="19" t="s">
        <v>23199</v>
      </c>
      <c r="D1527" s="19" t="s">
        <v>17435</v>
      </c>
      <c r="E1527" s="85">
        <v>45386</v>
      </c>
      <c r="F1527" s="19" t="s">
        <v>24074</v>
      </c>
      <c r="G1527" s="19" t="s">
        <v>24075</v>
      </c>
      <c r="H1527" s="19">
        <v>-1</v>
      </c>
      <c r="I1527" s="27" t="s">
        <v>23216</v>
      </c>
      <c r="J1527" s="19" t="s">
        <v>23563</v>
      </c>
      <c r="K1527" s="19" t="s">
        <v>17433</v>
      </c>
      <c r="L1527" s="19" t="s">
        <v>17434</v>
      </c>
      <c r="M1527" s="19"/>
      <c r="N1527" s="19"/>
      <c r="O1527" s="19" t="s">
        <v>23140</v>
      </c>
    </row>
    <row r="1528" spans="1:15" ht="12.75">
      <c r="A1528" s="27" t="s">
        <v>25377</v>
      </c>
      <c r="B1528" s="19" t="s">
        <v>23568</v>
      </c>
      <c r="C1528" s="19" t="s">
        <v>23199</v>
      </c>
      <c r="D1528" s="19" t="s">
        <v>17435</v>
      </c>
      <c r="E1528" s="85">
        <v>45386</v>
      </c>
      <c r="F1528" s="19" t="s">
        <v>23895</v>
      </c>
      <c r="G1528" s="19" t="s">
        <v>23896</v>
      </c>
      <c r="H1528" s="19">
        <v>-20</v>
      </c>
      <c r="I1528" s="27" t="s">
        <v>23227</v>
      </c>
      <c r="J1528" s="19" t="s">
        <v>23228</v>
      </c>
      <c r="K1528" s="19" t="s">
        <v>17433</v>
      </c>
      <c r="L1528" s="19" t="s">
        <v>17434</v>
      </c>
      <c r="M1528" s="19"/>
      <c r="N1528" s="19"/>
      <c r="O1528" s="19" t="s">
        <v>23140</v>
      </c>
    </row>
    <row r="1529" spans="1:15" ht="12.75">
      <c r="A1529" s="27" t="s">
        <v>25378</v>
      </c>
      <c r="B1529" s="19" t="s">
        <v>23568</v>
      </c>
      <c r="C1529" s="19" t="s">
        <v>23199</v>
      </c>
      <c r="D1529" s="19" t="s">
        <v>17435</v>
      </c>
      <c r="E1529" s="85">
        <v>45386</v>
      </c>
      <c r="F1529" s="19" t="s">
        <v>23868</v>
      </c>
      <c r="G1529" s="19" t="s">
        <v>23869</v>
      </c>
      <c r="H1529" s="19">
        <v>-20</v>
      </c>
      <c r="I1529" s="27" t="s">
        <v>23227</v>
      </c>
      <c r="J1529" s="19" t="s">
        <v>23228</v>
      </c>
      <c r="K1529" s="19" t="s">
        <v>17433</v>
      </c>
      <c r="L1529" s="19" t="s">
        <v>17434</v>
      </c>
      <c r="M1529" s="19"/>
      <c r="N1529" s="19"/>
      <c r="O1529" s="19" t="s">
        <v>23140</v>
      </c>
    </row>
    <row r="1530" spans="1:15" ht="12.75">
      <c r="A1530" s="19" t="s">
        <v>25379</v>
      </c>
      <c r="B1530" s="19" t="s">
        <v>23568</v>
      </c>
      <c r="C1530" s="19" t="s">
        <v>23199</v>
      </c>
      <c r="D1530" s="19" t="s">
        <v>17435</v>
      </c>
      <c r="E1530" s="85">
        <v>45386</v>
      </c>
      <c r="F1530" s="19" t="s">
        <v>23847</v>
      </c>
      <c r="G1530" s="19" t="s">
        <v>23848</v>
      </c>
      <c r="H1530" s="19">
        <v>-1</v>
      </c>
      <c r="I1530" s="27" t="s">
        <v>23227</v>
      </c>
      <c r="J1530" s="19" t="s">
        <v>23228</v>
      </c>
      <c r="K1530" s="19" t="s">
        <v>17433</v>
      </c>
      <c r="L1530" s="19" t="s">
        <v>17434</v>
      </c>
      <c r="M1530" s="19"/>
      <c r="N1530" s="19"/>
      <c r="O1530" s="19" t="s">
        <v>23140</v>
      </c>
    </row>
    <row r="1531" spans="1:15" ht="12.75">
      <c r="A1531" s="19"/>
      <c r="B1531" s="19"/>
      <c r="C1531" s="19"/>
      <c r="D1531" s="19"/>
      <c r="E1531" s="85"/>
      <c r="F1531" s="19"/>
      <c r="G1531" s="19"/>
      <c r="H1531" s="19"/>
      <c r="I1531" s="19"/>
      <c r="J1531" s="19"/>
      <c r="K1531" s="19"/>
      <c r="L1531" s="19"/>
      <c r="M1531" s="19"/>
      <c r="N1531" s="19"/>
    </row>
    <row r="1532" spans="1:15" ht="12.75">
      <c r="A1532" s="19" t="s">
        <v>25380</v>
      </c>
      <c r="B1532" s="19" t="s">
        <v>23568</v>
      </c>
      <c r="C1532" s="19" t="s">
        <v>23199</v>
      </c>
      <c r="D1532" s="19" t="s">
        <v>17435</v>
      </c>
      <c r="E1532" s="85">
        <v>45386</v>
      </c>
      <c r="F1532" s="19" t="s">
        <v>24359</v>
      </c>
      <c r="G1532" s="19" t="s">
        <v>24639</v>
      </c>
      <c r="H1532" s="19">
        <v>-10</v>
      </c>
      <c r="I1532" s="27" t="s">
        <v>23227</v>
      </c>
      <c r="J1532" s="19" t="s">
        <v>23228</v>
      </c>
      <c r="K1532" s="19" t="s">
        <v>17433</v>
      </c>
      <c r="L1532" s="19" t="s">
        <v>17434</v>
      </c>
      <c r="M1532" s="19"/>
      <c r="N1532" s="19"/>
      <c r="O1532" s="19" t="s">
        <v>23140</v>
      </c>
    </row>
    <row r="1533" spans="1:15" ht="12.75">
      <c r="A1533" s="19" t="s">
        <v>25381</v>
      </c>
      <c r="B1533" s="19" t="s">
        <v>23568</v>
      </c>
      <c r="C1533" s="19" t="s">
        <v>23199</v>
      </c>
      <c r="D1533" s="19" t="s">
        <v>17435</v>
      </c>
      <c r="E1533" s="85">
        <v>45386</v>
      </c>
      <c r="F1533" s="19" t="s">
        <v>24362</v>
      </c>
      <c r="G1533" s="19" t="s">
        <v>24363</v>
      </c>
      <c r="H1533" s="19">
        <v>-10</v>
      </c>
      <c r="I1533" s="27" t="s">
        <v>23227</v>
      </c>
      <c r="J1533" s="19" t="s">
        <v>23228</v>
      </c>
      <c r="K1533" s="19" t="s">
        <v>17433</v>
      </c>
      <c r="L1533" s="19" t="s">
        <v>17434</v>
      </c>
      <c r="M1533" s="19"/>
      <c r="N1533" s="19"/>
      <c r="O1533" s="19" t="s">
        <v>23140</v>
      </c>
    </row>
    <row r="1534" spans="1:15" ht="12.75">
      <c r="A1534" s="19" t="s">
        <v>25382</v>
      </c>
      <c r="B1534" s="19" t="s">
        <v>23568</v>
      </c>
      <c r="C1534" s="19" t="s">
        <v>23199</v>
      </c>
      <c r="D1534" s="19" t="s">
        <v>17435</v>
      </c>
      <c r="E1534" s="85">
        <v>45386</v>
      </c>
      <c r="F1534" s="19" t="s">
        <v>23865</v>
      </c>
      <c r="G1534" s="19" t="s">
        <v>23866</v>
      </c>
      <c r="H1534" s="19">
        <v>-68</v>
      </c>
      <c r="I1534" s="27" t="s">
        <v>23227</v>
      </c>
      <c r="J1534" s="19" t="s">
        <v>23228</v>
      </c>
      <c r="K1534" s="19" t="s">
        <v>17433</v>
      </c>
      <c r="L1534" s="19" t="s">
        <v>17434</v>
      </c>
      <c r="M1534" s="19"/>
      <c r="N1534" s="19"/>
      <c r="O1534" s="19" t="s">
        <v>23140</v>
      </c>
    </row>
    <row r="1535" spans="1:15" ht="12.75">
      <c r="A1535" s="19" t="s">
        <v>25383</v>
      </c>
      <c r="B1535" s="19" t="s">
        <v>23568</v>
      </c>
      <c r="C1535" s="19" t="s">
        <v>23199</v>
      </c>
      <c r="D1535" s="19" t="s">
        <v>17435</v>
      </c>
      <c r="E1535" s="85">
        <v>45386</v>
      </c>
      <c r="F1535" s="19" t="s">
        <v>24368</v>
      </c>
      <c r="G1535" s="19" t="s">
        <v>24369</v>
      </c>
      <c r="H1535" s="19">
        <v>-30</v>
      </c>
      <c r="I1535" s="27" t="s">
        <v>23227</v>
      </c>
      <c r="J1535" s="19" t="s">
        <v>23228</v>
      </c>
      <c r="K1535" s="19" t="s">
        <v>17433</v>
      </c>
      <c r="L1535" s="19" t="s">
        <v>17434</v>
      </c>
      <c r="M1535" s="19"/>
      <c r="N1535" s="19"/>
      <c r="O1535" s="19" t="s">
        <v>23140</v>
      </c>
    </row>
    <row r="1536" spans="1:15" ht="12.75">
      <c r="A1536" s="19" t="s">
        <v>25384</v>
      </c>
      <c r="B1536" s="19" t="s">
        <v>23568</v>
      </c>
      <c r="C1536" s="19" t="s">
        <v>23199</v>
      </c>
      <c r="D1536" s="19" t="s">
        <v>17435</v>
      </c>
      <c r="E1536" s="85">
        <v>45386</v>
      </c>
      <c r="F1536" s="19" t="s">
        <v>23961</v>
      </c>
      <c r="G1536" s="19" t="s">
        <v>24083</v>
      </c>
      <c r="H1536" s="19">
        <v>-5</v>
      </c>
      <c r="I1536" s="27" t="s">
        <v>23227</v>
      </c>
      <c r="J1536" s="19" t="s">
        <v>23228</v>
      </c>
      <c r="K1536" s="19" t="s">
        <v>17433</v>
      </c>
      <c r="L1536" s="19" t="s">
        <v>17434</v>
      </c>
      <c r="M1536" s="19"/>
      <c r="N1536" s="19"/>
      <c r="O1536" s="19" t="s">
        <v>23140</v>
      </c>
    </row>
    <row r="1537" spans="1:15" ht="12.75">
      <c r="A1537" s="19" t="s">
        <v>25385</v>
      </c>
      <c r="B1537" s="19" t="s">
        <v>23568</v>
      </c>
      <c r="C1537" s="19" t="s">
        <v>23199</v>
      </c>
      <c r="D1537" s="19" t="s">
        <v>17435</v>
      </c>
      <c r="E1537" s="85">
        <v>45386</v>
      </c>
      <c r="F1537" s="19" t="s">
        <v>23955</v>
      </c>
      <c r="G1537" s="19" t="s">
        <v>23966</v>
      </c>
      <c r="H1537" s="19">
        <v>-8</v>
      </c>
      <c r="I1537" s="27" t="s">
        <v>23227</v>
      </c>
      <c r="J1537" s="19" t="s">
        <v>23228</v>
      </c>
      <c r="K1537" s="19" t="s">
        <v>17433</v>
      </c>
      <c r="L1537" s="19" t="s">
        <v>17434</v>
      </c>
      <c r="M1537" s="19"/>
      <c r="N1537" s="19"/>
      <c r="O1537" s="19" t="s">
        <v>23140</v>
      </c>
    </row>
    <row r="1538" spans="1:15" ht="12.75">
      <c r="A1538" s="19" t="s">
        <v>25386</v>
      </c>
      <c r="B1538" s="19" t="s">
        <v>23569</v>
      </c>
      <c r="C1538" s="19" t="s">
        <v>23199</v>
      </c>
      <c r="D1538" s="19" t="s">
        <v>17435</v>
      </c>
      <c r="E1538" s="85">
        <v>45386</v>
      </c>
      <c r="F1538" s="19" t="s">
        <v>23868</v>
      </c>
      <c r="G1538" s="19" t="s">
        <v>23869</v>
      </c>
      <c r="H1538" s="19">
        <v>-700</v>
      </c>
      <c r="I1538" s="27" t="s">
        <v>23223</v>
      </c>
      <c r="J1538" s="19" t="s">
        <v>23224</v>
      </c>
      <c r="K1538" s="19" t="s">
        <v>17433</v>
      </c>
      <c r="L1538" s="19" t="s">
        <v>17434</v>
      </c>
      <c r="M1538" s="19"/>
      <c r="N1538" s="19"/>
      <c r="O1538" s="19" t="s">
        <v>23140</v>
      </c>
    </row>
    <row r="1539" spans="1:15" ht="12.75">
      <c r="A1539" s="19" t="s">
        <v>25387</v>
      </c>
      <c r="B1539" s="19" t="s">
        <v>23569</v>
      </c>
      <c r="C1539" s="19" t="s">
        <v>23199</v>
      </c>
      <c r="D1539" s="19" t="s">
        <v>17435</v>
      </c>
      <c r="E1539" s="85">
        <v>45386</v>
      </c>
      <c r="F1539" s="19" t="s">
        <v>23847</v>
      </c>
      <c r="G1539" s="19" t="s">
        <v>23848</v>
      </c>
      <c r="H1539" s="19">
        <v>-1</v>
      </c>
      <c r="I1539" s="27" t="s">
        <v>23223</v>
      </c>
      <c r="J1539" s="19" t="s">
        <v>23224</v>
      </c>
      <c r="K1539" s="19" t="s">
        <v>17433</v>
      </c>
      <c r="L1539" s="19" t="s">
        <v>17434</v>
      </c>
      <c r="M1539" s="19"/>
      <c r="N1539" s="19"/>
      <c r="O1539" s="19" t="s">
        <v>23140</v>
      </c>
    </row>
    <row r="1540" spans="1:15" ht="12.75">
      <c r="A1540" s="19" t="s">
        <v>25388</v>
      </c>
      <c r="B1540" s="19" t="s">
        <v>23570</v>
      </c>
      <c r="C1540" s="19" t="s">
        <v>23199</v>
      </c>
      <c r="D1540" s="19" t="s">
        <v>17435</v>
      </c>
      <c r="E1540" s="85">
        <v>45386</v>
      </c>
      <c r="F1540" s="19" t="s">
        <v>24071</v>
      </c>
      <c r="G1540" s="19" t="s">
        <v>24072</v>
      </c>
      <c r="H1540" s="19">
        <v>-4</v>
      </c>
      <c r="I1540" s="27" t="s">
        <v>1371</v>
      </c>
      <c r="J1540" s="19" t="s">
        <v>23288</v>
      </c>
      <c r="K1540" s="19" t="s">
        <v>17433</v>
      </c>
      <c r="L1540" s="19" t="s">
        <v>17434</v>
      </c>
      <c r="M1540" s="19"/>
      <c r="N1540" s="19"/>
      <c r="O1540" s="19" t="s">
        <v>23140</v>
      </c>
    </row>
    <row r="1541" spans="1:15" ht="12.75">
      <c r="A1541" s="19" t="s">
        <v>25389</v>
      </c>
      <c r="B1541" s="19" t="s">
        <v>23570</v>
      </c>
      <c r="C1541" s="19" t="s">
        <v>23199</v>
      </c>
      <c r="D1541" s="19" t="s">
        <v>17435</v>
      </c>
      <c r="E1541" s="85">
        <v>45386</v>
      </c>
      <c r="F1541" s="19" t="s">
        <v>23832</v>
      </c>
      <c r="G1541" s="19" t="s">
        <v>23833</v>
      </c>
      <c r="H1541" s="19">
        <v>-3</v>
      </c>
      <c r="I1541" s="27" t="s">
        <v>1371</v>
      </c>
      <c r="J1541" s="19" t="s">
        <v>23288</v>
      </c>
      <c r="K1541" s="19" t="s">
        <v>17433</v>
      </c>
      <c r="L1541" s="19" t="s">
        <v>17434</v>
      </c>
      <c r="M1541" s="19"/>
      <c r="N1541" s="19"/>
      <c r="O1541" s="19" t="s">
        <v>23140</v>
      </c>
    </row>
    <row r="1542" spans="1:15" ht="12.75">
      <c r="A1542" s="19" t="s">
        <v>25390</v>
      </c>
      <c r="B1542" s="19" t="s">
        <v>23571</v>
      </c>
      <c r="C1542" s="19"/>
      <c r="D1542" s="19" t="s">
        <v>17440</v>
      </c>
      <c r="E1542" s="85">
        <v>45386</v>
      </c>
      <c r="F1542" s="19" t="s">
        <v>24071</v>
      </c>
      <c r="G1542" s="19" t="s">
        <v>24072</v>
      </c>
      <c r="H1542" s="19">
        <v>-2</v>
      </c>
      <c r="I1542" s="27" t="s">
        <v>23200</v>
      </c>
      <c r="J1542" s="19" t="s">
        <v>23201</v>
      </c>
      <c r="K1542" s="19" t="s">
        <v>17438</v>
      </c>
      <c r="L1542" s="19" t="s">
        <v>17439</v>
      </c>
      <c r="M1542" s="19"/>
      <c r="N1542" s="19"/>
      <c r="O1542" s="19" t="s">
        <v>23140</v>
      </c>
    </row>
    <row r="1543" spans="1:15" ht="12.75">
      <c r="A1543" s="27" t="s">
        <v>25391</v>
      </c>
      <c r="B1543" s="19" t="s">
        <v>23571</v>
      </c>
      <c r="C1543" s="19"/>
      <c r="D1543" s="19" t="s">
        <v>17440</v>
      </c>
      <c r="E1543" s="85">
        <v>45386</v>
      </c>
      <c r="F1543" s="19" t="s">
        <v>24071</v>
      </c>
      <c r="G1543" s="19" t="s">
        <v>24072</v>
      </c>
      <c r="H1543" s="19">
        <v>2</v>
      </c>
      <c r="I1543" s="27" t="s">
        <v>1371</v>
      </c>
      <c r="J1543" s="19" t="s">
        <v>23288</v>
      </c>
      <c r="K1543" s="19" t="s">
        <v>17438</v>
      </c>
      <c r="L1543" s="19" t="s">
        <v>17439</v>
      </c>
      <c r="M1543" s="19"/>
      <c r="N1543" s="19" t="s">
        <v>17447</v>
      </c>
      <c r="O1543" s="19" t="s">
        <v>23140</v>
      </c>
    </row>
    <row r="1544" spans="1:15" ht="12.75">
      <c r="A1544" s="19" t="s">
        <v>25392</v>
      </c>
      <c r="B1544" s="19" t="s">
        <v>23571</v>
      </c>
      <c r="C1544" s="19"/>
      <c r="D1544" s="19" t="s">
        <v>17440</v>
      </c>
      <c r="E1544" s="85">
        <v>45386</v>
      </c>
      <c r="F1544" s="19" t="s">
        <v>23832</v>
      </c>
      <c r="G1544" s="19" t="s">
        <v>23833</v>
      </c>
      <c r="H1544" s="19">
        <v>-8</v>
      </c>
      <c r="I1544" s="27" t="s">
        <v>23200</v>
      </c>
      <c r="J1544" s="19" t="s">
        <v>23201</v>
      </c>
      <c r="K1544" s="19" t="s">
        <v>17438</v>
      </c>
      <c r="L1544" s="19" t="s">
        <v>17439</v>
      </c>
      <c r="M1544" s="19"/>
      <c r="N1544" s="19"/>
      <c r="O1544" s="19" t="s">
        <v>23140</v>
      </c>
    </row>
    <row r="1545" spans="1:15" ht="12.75">
      <c r="A1545" s="19" t="s">
        <v>25393</v>
      </c>
      <c r="B1545" s="19" t="s">
        <v>23571</v>
      </c>
      <c r="C1545" s="19"/>
      <c r="D1545" s="19" t="s">
        <v>17440</v>
      </c>
      <c r="E1545" s="85">
        <v>45386</v>
      </c>
      <c r="F1545" s="19" t="s">
        <v>23832</v>
      </c>
      <c r="G1545" s="19" t="s">
        <v>23833</v>
      </c>
      <c r="H1545" s="19">
        <v>8</v>
      </c>
      <c r="I1545" s="27" t="s">
        <v>1371</v>
      </c>
      <c r="J1545" s="19" t="s">
        <v>23288</v>
      </c>
      <c r="K1545" s="19" t="s">
        <v>17438</v>
      </c>
      <c r="L1545" s="19" t="s">
        <v>17439</v>
      </c>
      <c r="M1545" s="19"/>
      <c r="N1545" s="19" t="s">
        <v>17447</v>
      </c>
      <c r="O1545" s="19" t="s">
        <v>23140</v>
      </c>
    </row>
    <row r="1546" spans="1:15" ht="12.75">
      <c r="A1546" s="19" t="s">
        <v>25394</v>
      </c>
      <c r="B1546" s="19" t="s">
        <v>23572</v>
      </c>
      <c r="C1546" s="19"/>
      <c r="D1546" s="19" t="s">
        <v>17440</v>
      </c>
      <c r="E1546" s="85">
        <v>45386</v>
      </c>
      <c r="F1546" s="19" t="s">
        <v>24071</v>
      </c>
      <c r="G1546" s="19" t="s">
        <v>24072</v>
      </c>
      <c r="H1546" s="19">
        <v>-1</v>
      </c>
      <c r="I1546" s="27" t="s">
        <v>23200</v>
      </c>
      <c r="J1546" s="19" t="s">
        <v>23201</v>
      </c>
      <c r="K1546" s="19" t="s">
        <v>17438</v>
      </c>
      <c r="L1546" s="19" t="s">
        <v>17439</v>
      </c>
      <c r="M1546" s="19"/>
      <c r="N1546" s="19"/>
      <c r="O1546" s="19" t="s">
        <v>23140</v>
      </c>
    </row>
    <row r="1547" spans="1:15" ht="12.75">
      <c r="A1547" s="19" t="s">
        <v>25395</v>
      </c>
      <c r="B1547" s="19" t="s">
        <v>23572</v>
      </c>
      <c r="C1547" s="19"/>
      <c r="D1547" s="19" t="s">
        <v>17440</v>
      </c>
      <c r="E1547" s="85">
        <v>45386</v>
      </c>
      <c r="F1547" s="19" t="s">
        <v>24071</v>
      </c>
      <c r="G1547" s="19" t="s">
        <v>24072</v>
      </c>
      <c r="H1547" s="19">
        <v>1</v>
      </c>
      <c r="I1547" s="27" t="s">
        <v>23272</v>
      </c>
      <c r="J1547" s="19" t="s">
        <v>23273</v>
      </c>
      <c r="K1547" s="19" t="s">
        <v>17438</v>
      </c>
      <c r="L1547" s="19" t="s">
        <v>17439</v>
      </c>
      <c r="M1547" s="19"/>
      <c r="N1547" s="19" t="s">
        <v>17447</v>
      </c>
      <c r="O1547" s="19" t="s">
        <v>23140</v>
      </c>
    </row>
    <row r="1548" spans="1:15" ht="12.75">
      <c r="A1548" s="19" t="s">
        <v>25396</v>
      </c>
      <c r="B1548" s="19" t="s">
        <v>23572</v>
      </c>
      <c r="C1548" s="19"/>
      <c r="D1548" s="19" t="s">
        <v>17440</v>
      </c>
      <c r="E1548" s="85">
        <v>45386</v>
      </c>
      <c r="F1548" s="19" t="s">
        <v>23832</v>
      </c>
      <c r="G1548" s="19" t="s">
        <v>23833</v>
      </c>
      <c r="H1548" s="19">
        <v>-18</v>
      </c>
      <c r="I1548" s="27" t="s">
        <v>23200</v>
      </c>
      <c r="J1548" s="19" t="s">
        <v>23201</v>
      </c>
      <c r="K1548" s="19" t="s">
        <v>17438</v>
      </c>
      <c r="L1548" s="19" t="s">
        <v>17439</v>
      </c>
      <c r="M1548" s="19"/>
      <c r="N1548" s="19"/>
      <c r="O1548" s="19" t="s">
        <v>23140</v>
      </c>
    </row>
    <row r="1549" spans="1:15" ht="12.75">
      <c r="A1549" s="19" t="s">
        <v>25397</v>
      </c>
      <c r="B1549" s="19" t="s">
        <v>23572</v>
      </c>
      <c r="C1549" s="19"/>
      <c r="D1549" s="19" t="s">
        <v>17440</v>
      </c>
      <c r="E1549" s="85">
        <v>45386</v>
      </c>
      <c r="F1549" s="19" t="s">
        <v>23832</v>
      </c>
      <c r="G1549" s="19" t="s">
        <v>23833</v>
      </c>
      <c r="H1549" s="19">
        <v>18</v>
      </c>
      <c r="I1549" s="27" t="s">
        <v>23272</v>
      </c>
      <c r="J1549" s="19" t="s">
        <v>23273</v>
      </c>
      <c r="K1549" s="19" t="s">
        <v>17438</v>
      </c>
      <c r="L1549" s="19" t="s">
        <v>17439</v>
      </c>
      <c r="M1549" s="19"/>
      <c r="N1549" s="19" t="s">
        <v>17447</v>
      </c>
      <c r="O1549" s="19" t="s">
        <v>23140</v>
      </c>
    </row>
    <row r="1550" spans="1:15" ht="12.75">
      <c r="A1550" s="19" t="s">
        <v>25398</v>
      </c>
      <c r="B1550" s="19" t="s">
        <v>23573</v>
      </c>
      <c r="C1550" s="19"/>
      <c r="D1550" s="19" t="s">
        <v>17440</v>
      </c>
      <c r="E1550" s="85">
        <v>45386</v>
      </c>
      <c r="F1550" s="19" t="s">
        <v>23832</v>
      </c>
      <c r="G1550" s="19" t="s">
        <v>23833</v>
      </c>
      <c r="H1550" s="19">
        <v>-6</v>
      </c>
      <c r="I1550" s="27" t="s">
        <v>23310</v>
      </c>
      <c r="J1550" s="19" t="s">
        <v>23311</v>
      </c>
      <c r="K1550" s="19" t="s">
        <v>17438</v>
      </c>
      <c r="L1550" s="19" t="s">
        <v>17439</v>
      </c>
      <c r="M1550" s="19"/>
      <c r="N1550" s="19"/>
      <c r="O1550" s="19" t="s">
        <v>23154</v>
      </c>
    </row>
    <row r="1551" spans="1:15" ht="12.75">
      <c r="A1551" s="19" t="s">
        <v>25399</v>
      </c>
      <c r="B1551" s="19" t="s">
        <v>23573</v>
      </c>
      <c r="C1551" s="19"/>
      <c r="D1551" s="19" t="s">
        <v>17440</v>
      </c>
      <c r="E1551" s="85">
        <v>45386</v>
      </c>
      <c r="F1551" s="19" t="s">
        <v>23832</v>
      </c>
      <c r="G1551" s="19" t="s">
        <v>23833</v>
      </c>
      <c r="H1551" s="19">
        <v>6</v>
      </c>
      <c r="I1551" s="27" t="s">
        <v>23200</v>
      </c>
      <c r="J1551" s="19" t="s">
        <v>23201</v>
      </c>
      <c r="K1551" s="19" t="s">
        <v>17438</v>
      </c>
      <c r="L1551" s="19" t="s">
        <v>17439</v>
      </c>
      <c r="M1551" s="19"/>
      <c r="N1551" s="19" t="s">
        <v>17447</v>
      </c>
      <c r="O1551" s="19" t="s">
        <v>23140</v>
      </c>
    </row>
    <row r="1552" spans="1:15" ht="12.75">
      <c r="A1552" s="19" t="s">
        <v>25400</v>
      </c>
      <c r="B1552" s="19" t="s">
        <v>23574</v>
      </c>
      <c r="C1552" s="19"/>
      <c r="D1552" s="19" t="s">
        <v>17440</v>
      </c>
      <c r="E1552" s="85">
        <v>45386</v>
      </c>
      <c r="F1552" s="19" t="s">
        <v>23929</v>
      </c>
      <c r="G1552" s="19" t="s">
        <v>23930</v>
      </c>
      <c r="H1552" s="19">
        <v>-1557</v>
      </c>
      <c r="I1552" s="27" t="s">
        <v>23216</v>
      </c>
      <c r="J1552" s="19" t="s">
        <v>23563</v>
      </c>
      <c r="K1552" s="19" t="s">
        <v>17438</v>
      </c>
      <c r="L1552" s="19" t="s">
        <v>17439</v>
      </c>
      <c r="M1552" s="19"/>
      <c r="N1552" s="19"/>
      <c r="O1552" s="19" t="s">
        <v>23140</v>
      </c>
    </row>
    <row r="1553" spans="1:15" ht="12.75">
      <c r="A1553" s="19" t="s">
        <v>25401</v>
      </c>
      <c r="B1553" s="19" t="s">
        <v>23574</v>
      </c>
      <c r="C1553" s="19"/>
      <c r="D1553" s="19" t="s">
        <v>17440</v>
      </c>
      <c r="E1553" s="85">
        <v>45386</v>
      </c>
      <c r="F1553" s="19" t="s">
        <v>23929</v>
      </c>
      <c r="G1553" s="19" t="s">
        <v>23930</v>
      </c>
      <c r="H1553" s="19">
        <v>1557</v>
      </c>
      <c r="I1553" s="27" t="s">
        <v>23200</v>
      </c>
      <c r="J1553" s="19" t="s">
        <v>23201</v>
      </c>
      <c r="K1553" s="19" t="s">
        <v>17438</v>
      </c>
      <c r="L1553" s="19" t="s">
        <v>17439</v>
      </c>
      <c r="M1553" s="19"/>
      <c r="N1553" s="19" t="s">
        <v>17447</v>
      </c>
      <c r="O1553" s="19" t="s">
        <v>23140</v>
      </c>
    </row>
    <row r="1554" spans="1:15" ht="12.75">
      <c r="A1554" s="19" t="s">
        <v>25402</v>
      </c>
      <c r="B1554" s="19" t="s">
        <v>23574</v>
      </c>
      <c r="C1554" s="19"/>
      <c r="D1554" s="19" t="s">
        <v>17440</v>
      </c>
      <c r="E1554" s="85">
        <v>45386</v>
      </c>
      <c r="F1554" s="19" t="s">
        <v>23929</v>
      </c>
      <c r="G1554" s="19" t="s">
        <v>23930</v>
      </c>
      <c r="H1554" s="19">
        <v>-391</v>
      </c>
      <c r="I1554" s="27" t="s">
        <v>23216</v>
      </c>
      <c r="J1554" s="19" t="s">
        <v>23563</v>
      </c>
      <c r="K1554" s="19" t="s">
        <v>17438</v>
      </c>
      <c r="L1554" s="19" t="s">
        <v>17439</v>
      </c>
      <c r="M1554" s="19"/>
      <c r="N1554" s="19"/>
      <c r="O1554" s="19" t="s">
        <v>23140</v>
      </c>
    </row>
    <row r="1555" spans="1:15" ht="12.75">
      <c r="A1555" s="19" t="s">
        <v>25403</v>
      </c>
      <c r="B1555" s="19" t="s">
        <v>23574</v>
      </c>
      <c r="C1555" s="19"/>
      <c r="D1555" s="19" t="s">
        <v>17440</v>
      </c>
      <c r="E1555" s="85">
        <v>45386</v>
      </c>
      <c r="F1555" s="19" t="s">
        <v>23929</v>
      </c>
      <c r="G1555" s="19" t="s">
        <v>23930</v>
      </c>
      <c r="H1555" s="19">
        <v>391</v>
      </c>
      <c r="I1555" s="27" t="s">
        <v>23200</v>
      </c>
      <c r="J1555" s="19" t="s">
        <v>23201</v>
      </c>
      <c r="K1555" s="19" t="s">
        <v>17438</v>
      </c>
      <c r="L1555" s="19" t="s">
        <v>17439</v>
      </c>
      <c r="M1555" s="19"/>
      <c r="N1555" s="19" t="s">
        <v>17447</v>
      </c>
      <c r="O1555" s="19" t="s">
        <v>23140</v>
      </c>
    </row>
    <row r="1556" spans="1:15" ht="12.75">
      <c r="A1556" s="19" t="s">
        <v>25404</v>
      </c>
      <c r="B1556" s="19" t="s">
        <v>23545</v>
      </c>
      <c r="C1556" s="19" t="s">
        <v>23199</v>
      </c>
      <c r="D1556" s="19" t="s">
        <v>17435</v>
      </c>
      <c r="E1556" s="85">
        <v>45355</v>
      </c>
      <c r="F1556" s="19" t="s">
        <v>23929</v>
      </c>
      <c r="G1556" s="19" t="s">
        <v>23930</v>
      </c>
      <c r="H1556" s="19">
        <v>-309</v>
      </c>
      <c r="I1556" s="27" t="s">
        <v>23216</v>
      </c>
      <c r="J1556" s="19" t="s">
        <v>23217</v>
      </c>
      <c r="K1556" s="19" t="s">
        <v>17433</v>
      </c>
      <c r="L1556" s="19" t="s">
        <v>17434</v>
      </c>
      <c r="M1556" s="19" t="s">
        <v>23546</v>
      </c>
      <c r="N1556" s="19"/>
      <c r="O1556" s="19" t="s">
        <v>23140</v>
      </c>
    </row>
    <row r="1557" spans="1:15" ht="12.75">
      <c r="A1557" s="19" t="s">
        <v>25405</v>
      </c>
      <c r="B1557" s="27" t="s">
        <v>23551</v>
      </c>
      <c r="C1557" s="19" t="s">
        <v>23199</v>
      </c>
      <c r="D1557" s="19" t="s">
        <v>17435</v>
      </c>
      <c r="E1557" s="85">
        <v>45355</v>
      </c>
      <c r="F1557" s="19" t="s">
        <v>23929</v>
      </c>
      <c r="G1557" s="19" t="s">
        <v>23930</v>
      </c>
      <c r="H1557" s="19">
        <v>-288</v>
      </c>
      <c r="I1557" s="27" t="s">
        <v>23216</v>
      </c>
      <c r="J1557" s="19" t="s">
        <v>23217</v>
      </c>
      <c r="K1557" s="19" t="s">
        <v>17433</v>
      </c>
      <c r="L1557" s="19" t="s">
        <v>17434</v>
      </c>
      <c r="M1557" s="19" t="s">
        <v>23552</v>
      </c>
      <c r="N1557" s="19"/>
      <c r="O1557" s="19" t="s">
        <v>23140</v>
      </c>
    </row>
    <row r="1558" spans="1:15" ht="12.75">
      <c r="A1558" s="19" t="s">
        <v>25406</v>
      </c>
      <c r="B1558" s="19" t="s">
        <v>23561</v>
      </c>
      <c r="C1558" s="19"/>
      <c r="D1558" s="19" t="s">
        <v>17440</v>
      </c>
      <c r="E1558" s="85">
        <v>45386</v>
      </c>
      <c r="F1558" s="19" t="s">
        <v>23929</v>
      </c>
      <c r="G1558" s="19" t="s">
        <v>23930</v>
      </c>
      <c r="H1558" s="19">
        <v>700</v>
      </c>
      <c r="I1558" s="27" t="s">
        <v>23200</v>
      </c>
      <c r="J1558" s="19" t="s">
        <v>23201</v>
      </c>
      <c r="K1558" s="19" t="s">
        <v>17438</v>
      </c>
      <c r="L1558" s="19" t="s">
        <v>17439</v>
      </c>
      <c r="M1558" s="19"/>
      <c r="N1558" s="19"/>
      <c r="O1558" s="19" t="s">
        <v>23140</v>
      </c>
    </row>
    <row r="1559" spans="1:15" ht="12.75">
      <c r="A1559" s="19" t="s">
        <v>25407</v>
      </c>
      <c r="B1559" s="19" t="s">
        <v>23561</v>
      </c>
      <c r="C1559" s="19"/>
      <c r="D1559" s="19" t="s">
        <v>17440</v>
      </c>
      <c r="E1559" s="85">
        <v>45386</v>
      </c>
      <c r="F1559" s="19" t="s">
        <v>23929</v>
      </c>
      <c r="G1559" s="19" t="s">
        <v>23930</v>
      </c>
      <c r="H1559" s="19">
        <v>-700</v>
      </c>
      <c r="I1559" s="27" t="s">
        <v>16489</v>
      </c>
      <c r="J1559" s="19" t="s">
        <v>23235</v>
      </c>
      <c r="K1559" s="19" t="s">
        <v>17438</v>
      </c>
      <c r="L1559" s="19" t="s">
        <v>17439</v>
      </c>
      <c r="M1559" s="19"/>
      <c r="N1559" s="19" t="s">
        <v>17447</v>
      </c>
      <c r="O1559" s="19" t="s">
        <v>23140</v>
      </c>
    </row>
    <row r="1560" spans="1:15" ht="12.75">
      <c r="A1560" s="19" t="s">
        <v>25408</v>
      </c>
      <c r="B1560" s="19" t="s">
        <v>23545</v>
      </c>
      <c r="C1560" s="19" t="s">
        <v>23199</v>
      </c>
      <c r="D1560" s="19" t="s">
        <v>17435</v>
      </c>
      <c r="E1560" s="85">
        <v>45355</v>
      </c>
      <c r="F1560" s="19" t="s">
        <v>23929</v>
      </c>
      <c r="G1560" s="19" t="s">
        <v>23930</v>
      </c>
      <c r="H1560" s="19">
        <v>-514</v>
      </c>
      <c r="I1560" s="27" t="s">
        <v>23216</v>
      </c>
      <c r="J1560" s="19" t="s">
        <v>23217</v>
      </c>
      <c r="K1560" s="19" t="s">
        <v>17433</v>
      </c>
      <c r="L1560" s="19" t="s">
        <v>17434</v>
      </c>
      <c r="M1560" s="19" t="s">
        <v>23546</v>
      </c>
      <c r="N1560" s="19"/>
      <c r="O1560" s="19" t="s">
        <v>23140</v>
      </c>
    </row>
    <row r="1561" spans="1:15" ht="12.75">
      <c r="A1561" s="19" t="s">
        <v>25409</v>
      </c>
      <c r="B1561" s="19" t="s">
        <v>23574</v>
      </c>
      <c r="C1561" s="19"/>
      <c r="D1561" s="19" t="s">
        <v>17440</v>
      </c>
      <c r="E1561" s="85">
        <v>45386</v>
      </c>
      <c r="F1561" s="19" t="s">
        <v>23929</v>
      </c>
      <c r="G1561" s="19" t="s">
        <v>23930</v>
      </c>
      <c r="H1561" s="19">
        <v>-177</v>
      </c>
      <c r="I1561" s="27" t="s">
        <v>23216</v>
      </c>
      <c r="J1561" s="19" t="s">
        <v>23563</v>
      </c>
      <c r="K1561" s="19" t="s">
        <v>17438</v>
      </c>
      <c r="L1561" s="19" t="s">
        <v>17439</v>
      </c>
      <c r="M1561" s="19"/>
      <c r="N1561" s="19"/>
      <c r="O1561" s="19" t="s">
        <v>23140</v>
      </c>
    </row>
    <row r="1562" spans="1:15" ht="12.75">
      <c r="A1562" s="19" t="s">
        <v>25410</v>
      </c>
      <c r="B1562" s="19" t="s">
        <v>23574</v>
      </c>
      <c r="C1562" s="19"/>
      <c r="D1562" s="19" t="s">
        <v>17440</v>
      </c>
      <c r="E1562" s="85">
        <v>45386</v>
      </c>
      <c r="F1562" s="19" t="s">
        <v>23929</v>
      </c>
      <c r="G1562" s="19" t="s">
        <v>23930</v>
      </c>
      <c r="H1562" s="19">
        <v>177</v>
      </c>
      <c r="I1562" s="27" t="s">
        <v>23200</v>
      </c>
      <c r="J1562" s="19" t="s">
        <v>23201</v>
      </c>
      <c r="K1562" s="19" t="s">
        <v>17438</v>
      </c>
      <c r="L1562" s="19" t="s">
        <v>17439</v>
      </c>
      <c r="M1562" s="19"/>
      <c r="N1562" s="19" t="s">
        <v>17447</v>
      </c>
      <c r="O1562" s="19" t="s">
        <v>23140</v>
      </c>
    </row>
    <row r="1563" spans="1:15" ht="12.75">
      <c r="A1563" s="19" t="s">
        <v>25411</v>
      </c>
      <c r="B1563" s="19" t="s">
        <v>23490</v>
      </c>
      <c r="C1563" s="19" t="s">
        <v>23199</v>
      </c>
      <c r="D1563" s="19" t="s">
        <v>17435</v>
      </c>
      <c r="E1563" s="85">
        <v>45331</v>
      </c>
      <c r="F1563" s="19" t="s">
        <v>24365</v>
      </c>
      <c r="G1563" s="19" t="s">
        <v>24366</v>
      </c>
      <c r="H1563" s="19">
        <v>-16</v>
      </c>
      <c r="I1563" s="27" t="s">
        <v>23223</v>
      </c>
      <c r="J1563" s="19" t="s">
        <v>23224</v>
      </c>
      <c r="K1563" s="19" t="s">
        <v>17433</v>
      </c>
      <c r="L1563" s="19" t="s">
        <v>17434</v>
      </c>
      <c r="M1563" s="19" t="s">
        <v>23491</v>
      </c>
      <c r="N1563" s="19"/>
      <c r="O1563" s="19" t="s">
        <v>23140</v>
      </c>
    </row>
    <row r="1564" spans="1:15" ht="12.75">
      <c r="A1564" s="19" t="s">
        <v>25412</v>
      </c>
      <c r="B1564" s="19" t="s">
        <v>23490</v>
      </c>
      <c r="C1564" s="19" t="s">
        <v>23199</v>
      </c>
      <c r="D1564" s="19" t="s">
        <v>17435</v>
      </c>
      <c r="E1564" s="85">
        <v>45331</v>
      </c>
      <c r="F1564" s="19" t="s">
        <v>23935</v>
      </c>
      <c r="G1564" s="19" t="s">
        <v>23936</v>
      </c>
      <c r="H1564" s="19">
        <v>-5</v>
      </c>
      <c r="I1564" s="27" t="s">
        <v>23223</v>
      </c>
      <c r="J1564" s="19" t="s">
        <v>23224</v>
      </c>
      <c r="K1564" s="19" t="s">
        <v>17433</v>
      </c>
      <c r="L1564" s="19" t="s">
        <v>17434</v>
      </c>
      <c r="M1564" s="19" t="s">
        <v>23491</v>
      </c>
      <c r="N1564" s="19"/>
      <c r="O1564" s="19" t="s">
        <v>23140</v>
      </c>
    </row>
    <row r="1565" spans="1:15" ht="12.75">
      <c r="A1565" s="27" t="s">
        <v>25413</v>
      </c>
      <c r="B1565" s="19" t="s">
        <v>23575</v>
      </c>
      <c r="C1565" s="19"/>
      <c r="D1565" s="19" t="s">
        <v>17440</v>
      </c>
      <c r="E1565" s="85">
        <v>45387</v>
      </c>
      <c r="F1565" s="19" t="s">
        <v>23906</v>
      </c>
      <c r="G1565" s="19" t="s">
        <v>23907</v>
      </c>
      <c r="H1565" s="19">
        <v>-21</v>
      </c>
      <c r="I1565" s="27" t="s">
        <v>23322</v>
      </c>
      <c r="J1565" s="19" t="s">
        <v>23323</v>
      </c>
      <c r="K1565" s="19" t="s">
        <v>17438</v>
      </c>
      <c r="L1565" s="19" t="s">
        <v>17439</v>
      </c>
      <c r="M1565" s="19"/>
      <c r="N1565" s="19"/>
      <c r="O1565" s="19" t="s">
        <v>23140</v>
      </c>
    </row>
    <row r="1566" spans="1:15" ht="12.75">
      <c r="A1566" s="19" t="s">
        <v>25414</v>
      </c>
      <c r="B1566" s="19" t="s">
        <v>23575</v>
      </c>
      <c r="C1566" s="19"/>
      <c r="D1566" s="19" t="s">
        <v>17440</v>
      </c>
      <c r="E1566" s="85">
        <v>45387</v>
      </c>
      <c r="F1566" s="19" t="s">
        <v>23906</v>
      </c>
      <c r="G1566" s="19" t="s">
        <v>23907</v>
      </c>
      <c r="H1566" s="19">
        <v>21</v>
      </c>
      <c r="I1566" s="27" t="s">
        <v>23200</v>
      </c>
      <c r="J1566" s="19" t="s">
        <v>23201</v>
      </c>
      <c r="K1566" s="19" t="s">
        <v>17438</v>
      </c>
      <c r="L1566" s="19" t="s">
        <v>17439</v>
      </c>
      <c r="M1566" s="19"/>
      <c r="N1566" s="19" t="s">
        <v>17447</v>
      </c>
      <c r="O1566" s="19" t="s">
        <v>23140</v>
      </c>
    </row>
    <row r="1567" spans="1:15" ht="12.75">
      <c r="A1567" s="19" t="s">
        <v>25415</v>
      </c>
      <c r="B1567" s="19" t="s">
        <v>23576</v>
      </c>
      <c r="C1567" s="19" t="s">
        <v>23199</v>
      </c>
      <c r="D1567" s="19" t="s">
        <v>17435</v>
      </c>
      <c r="E1567" s="85">
        <v>45387</v>
      </c>
      <c r="F1567" s="19" t="s">
        <v>23853</v>
      </c>
      <c r="G1567" s="19" t="s">
        <v>23854</v>
      </c>
      <c r="H1567" s="19">
        <v>-2</v>
      </c>
      <c r="I1567" s="27" t="s">
        <v>23322</v>
      </c>
      <c r="J1567" s="19" t="s">
        <v>23323</v>
      </c>
      <c r="K1567" s="19" t="s">
        <v>17433</v>
      </c>
      <c r="L1567" s="19" t="s">
        <v>17434</v>
      </c>
      <c r="M1567" s="19"/>
      <c r="N1567" s="19"/>
      <c r="O1567" s="19" t="s">
        <v>23140</v>
      </c>
    </row>
    <row r="1568" spans="1:15" ht="12.75">
      <c r="A1568" s="19" t="s">
        <v>25416</v>
      </c>
      <c r="B1568" s="19" t="s">
        <v>23577</v>
      </c>
      <c r="C1568" s="19"/>
      <c r="D1568" s="19" t="s">
        <v>17440</v>
      </c>
      <c r="E1568" s="85">
        <v>45387</v>
      </c>
      <c r="F1568" s="19" t="s">
        <v>23948</v>
      </c>
      <c r="G1568" s="19" t="s">
        <v>23949</v>
      </c>
      <c r="H1568" s="19">
        <v>-2</v>
      </c>
      <c r="I1568" s="19" t="s">
        <v>23240</v>
      </c>
      <c r="J1568" s="19" t="s">
        <v>23241</v>
      </c>
      <c r="K1568" s="19" t="s">
        <v>17438</v>
      </c>
      <c r="L1568" s="19" t="s">
        <v>17439</v>
      </c>
      <c r="M1568" s="19"/>
      <c r="N1568" s="19"/>
      <c r="O1568" s="19" t="s">
        <v>23140</v>
      </c>
    </row>
    <row r="1569" spans="1:15" ht="12.75">
      <c r="A1569" s="19" t="s">
        <v>25417</v>
      </c>
      <c r="B1569" s="19" t="s">
        <v>23577</v>
      </c>
      <c r="C1569" s="19"/>
      <c r="D1569" s="19" t="s">
        <v>17440</v>
      </c>
      <c r="E1569" s="85">
        <v>45387</v>
      </c>
      <c r="F1569" s="19" t="s">
        <v>23948</v>
      </c>
      <c r="G1569" s="19" t="s">
        <v>23949</v>
      </c>
      <c r="H1569" s="19">
        <v>2</v>
      </c>
      <c r="I1569" s="27" t="s">
        <v>16489</v>
      </c>
      <c r="J1569" s="19" t="s">
        <v>23235</v>
      </c>
      <c r="K1569" s="19" t="s">
        <v>17438</v>
      </c>
      <c r="L1569" s="19" t="s">
        <v>17439</v>
      </c>
      <c r="M1569" s="19"/>
      <c r="N1569" s="19" t="s">
        <v>17447</v>
      </c>
      <c r="O1569" s="19" t="s">
        <v>23140</v>
      </c>
    </row>
    <row r="1570" spans="1:15" ht="12.75">
      <c r="A1570" s="19" t="s">
        <v>25418</v>
      </c>
      <c r="B1570" s="19" t="s">
        <v>23577</v>
      </c>
      <c r="C1570" s="19"/>
      <c r="D1570" s="19" t="s">
        <v>17440</v>
      </c>
      <c r="E1570" s="85">
        <v>45387</v>
      </c>
      <c r="F1570" s="19" t="s">
        <v>23938</v>
      </c>
      <c r="G1570" s="19" t="s">
        <v>23939</v>
      </c>
      <c r="H1570" s="19">
        <v>-1</v>
      </c>
      <c r="I1570" s="19" t="s">
        <v>23240</v>
      </c>
      <c r="J1570" s="19" t="s">
        <v>23241</v>
      </c>
      <c r="K1570" s="19" t="s">
        <v>17438</v>
      </c>
      <c r="L1570" s="19" t="s">
        <v>17439</v>
      </c>
      <c r="M1570" s="19"/>
      <c r="N1570" s="19"/>
      <c r="O1570" s="19" t="s">
        <v>23140</v>
      </c>
    </row>
    <row r="1571" spans="1:15" ht="12.75">
      <c r="A1571" s="19" t="s">
        <v>25419</v>
      </c>
      <c r="B1571" s="19" t="s">
        <v>23577</v>
      </c>
      <c r="C1571" s="19"/>
      <c r="D1571" s="19" t="s">
        <v>17440</v>
      </c>
      <c r="E1571" s="85">
        <v>45387</v>
      </c>
      <c r="F1571" s="19" t="s">
        <v>23938</v>
      </c>
      <c r="G1571" s="19" t="s">
        <v>23939</v>
      </c>
      <c r="H1571" s="19">
        <v>1</v>
      </c>
      <c r="I1571" s="27" t="s">
        <v>16489</v>
      </c>
      <c r="J1571" s="19" t="s">
        <v>23235</v>
      </c>
      <c r="K1571" s="19" t="s">
        <v>17438</v>
      </c>
      <c r="L1571" s="19" t="s">
        <v>17439</v>
      </c>
      <c r="M1571" s="19"/>
      <c r="N1571" s="19" t="s">
        <v>17447</v>
      </c>
      <c r="O1571" s="19" t="s">
        <v>23140</v>
      </c>
    </row>
    <row r="1572" spans="1:15" ht="12.75">
      <c r="A1572" s="19" t="s">
        <v>25420</v>
      </c>
      <c r="B1572" s="19" t="s">
        <v>23578</v>
      </c>
      <c r="C1572" s="19"/>
      <c r="D1572" s="19" t="s">
        <v>17440</v>
      </c>
      <c r="E1572" s="85">
        <v>45387</v>
      </c>
      <c r="F1572" s="19" t="s">
        <v>24077</v>
      </c>
      <c r="G1572" s="19" t="s">
        <v>24078</v>
      </c>
      <c r="H1572" s="19">
        <v>-34</v>
      </c>
      <c r="I1572" s="19" t="s">
        <v>23240</v>
      </c>
      <c r="J1572" s="19" t="s">
        <v>23241</v>
      </c>
      <c r="K1572" s="19" t="s">
        <v>17438</v>
      </c>
      <c r="L1572" s="19" t="s">
        <v>17439</v>
      </c>
      <c r="M1572" s="19"/>
      <c r="N1572" s="19"/>
      <c r="O1572" s="19" t="s">
        <v>23140</v>
      </c>
    </row>
    <row r="1573" spans="1:15" ht="12.75">
      <c r="A1573" s="19" t="s">
        <v>25421</v>
      </c>
      <c r="B1573" s="19" t="s">
        <v>23578</v>
      </c>
      <c r="C1573" s="19"/>
      <c r="D1573" s="19" t="s">
        <v>17440</v>
      </c>
      <c r="E1573" s="85">
        <v>45387</v>
      </c>
      <c r="F1573" s="19" t="s">
        <v>24077</v>
      </c>
      <c r="G1573" s="19" t="s">
        <v>24078</v>
      </c>
      <c r="H1573" s="19">
        <v>34</v>
      </c>
      <c r="I1573" s="27" t="s">
        <v>23272</v>
      </c>
      <c r="J1573" s="19" t="s">
        <v>23273</v>
      </c>
      <c r="K1573" s="19" t="s">
        <v>17438</v>
      </c>
      <c r="L1573" s="19" t="s">
        <v>17439</v>
      </c>
      <c r="M1573" s="19"/>
      <c r="N1573" s="19" t="s">
        <v>17447</v>
      </c>
      <c r="O1573" s="19" t="s">
        <v>23140</v>
      </c>
    </row>
    <row r="1574" spans="1:15" ht="12.75">
      <c r="A1574" s="19" t="s">
        <v>25422</v>
      </c>
      <c r="B1574" s="19" t="s">
        <v>23578</v>
      </c>
      <c r="C1574" s="19"/>
      <c r="D1574" s="19" t="s">
        <v>17440</v>
      </c>
      <c r="E1574" s="85">
        <v>45387</v>
      </c>
      <c r="F1574" s="19" t="s">
        <v>24085</v>
      </c>
      <c r="G1574" s="19" t="s">
        <v>24086</v>
      </c>
      <c r="H1574" s="19">
        <v>-22</v>
      </c>
      <c r="I1574" s="19" t="s">
        <v>23240</v>
      </c>
      <c r="J1574" s="19" t="s">
        <v>23241</v>
      </c>
      <c r="K1574" s="19" t="s">
        <v>17438</v>
      </c>
      <c r="L1574" s="19" t="s">
        <v>17439</v>
      </c>
      <c r="M1574" s="19"/>
      <c r="N1574" s="19"/>
      <c r="O1574" s="19" t="s">
        <v>23140</v>
      </c>
    </row>
    <row r="1575" spans="1:15" ht="12.75">
      <c r="A1575" s="19" t="s">
        <v>25423</v>
      </c>
      <c r="B1575" s="19" t="s">
        <v>23578</v>
      </c>
      <c r="C1575" s="19"/>
      <c r="D1575" s="19" t="s">
        <v>17440</v>
      </c>
      <c r="E1575" s="85">
        <v>45387</v>
      </c>
      <c r="F1575" s="19" t="s">
        <v>24085</v>
      </c>
      <c r="G1575" s="19" t="s">
        <v>24086</v>
      </c>
      <c r="H1575" s="19">
        <v>22</v>
      </c>
      <c r="I1575" s="27" t="s">
        <v>23272</v>
      </c>
      <c r="J1575" s="19" t="s">
        <v>23273</v>
      </c>
      <c r="K1575" s="19" t="s">
        <v>17438</v>
      </c>
      <c r="L1575" s="19" t="s">
        <v>17439</v>
      </c>
      <c r="M1575" s="19"/>
      <c r="N1575" s="19" t="s">
        <v>17447</v>
      </c>
      <c r="O1575" s="19" t="s">
        <v>23140</v>
      </c>
    </row>
    <row r="1576" spans="1:15" ht="12.75">
      <c r="A1576" s="19" t="s">
        <v>25424</v>
      </c>
      <c r="B1576" s="19" t="s">
        <v>23566</v>
      </c>
      <c r="C1576" s="19" t="s">
        <v>23199</v>
      </c>
      <c r="D1576" s="19" t="s">
        <v>17435</v>
      </c>
      <c r="E1576" s="85">
        <v>45386</v>
      </c>
      <c r="F1576" s="19" t="s">
        <v>23948</v>
      </c>
      <c r="G1576" s="19" t="s">
        <v>23949</v>
      </c>
      <c r="H1576" s="19">
        <v>-2</v>
      </c>
      <c r="I1576" s="27" t="s">
        <v>16489</v>
      </c>
      <c r="J1576" s="19" t="s">
        <v>23235</v>
      </c>
      <c r="K1576" s="19" t="s">
        <v>17433</v>
      </c>
      <c r="L1576" s="19" t="s">
        <v>17434</v>
      </c>
      <c r="M1576" s="19"/>
      <c r="N1576" s="19"/>
      <c r="O1576" s="19" t="s">
        <v>23140</v>
      </c>
    </row>
    <row r="1577" spans="1:15" ht="12.75">
      <c r="A1577" s="19" t="s">
        <v>25425</v>
      </c>
      <c r="B1577" s="19" t="s">
        <v>23566</v>
      </c>
      <c r="C1577" s="19" t="s">
        <v>23199</v>
      </c>
      <c r="D1577" s="19" t="s">
        <v>17435</v>
      </c>
      <c r="E1577" s="85">
        <v>45386</v>
      </c>
      <c r="F1577" s="19" t="s">
        <v>23938</v>
      </c>
      <c r="G1577" s="19" t="s">
        <v>23939</v>
      </c>
      <c r="H1577" s="19">
        <v>-1</v>
      </c>
      <c r="I1577" s="27" t="s">
        <v>16489</v>
      </c>
      <c r="J1577" s="19" t="s">
        <v>23235</v>
      </c>
      <c r="K1577" s="19" t="s">
        <v>17433</v>
      </c>
      <c r="L1577" s="19" t="s">
        <v>17434</v>
      </c>
      <c r="M1577" s="19"/>
      <c r="N1577" s="19"/>
      <c r="O1577" s="19" t="s">
        <v>23140</v>
      </c>
    </row>
    <row r="1578" spans="1:15" ht="12.75">
      <c r="A1578" s="19" t="s">
        <v>25426</v>
      </c>
      <c r="B1578" s="19" t="s">
        <v>23566</v>
      </c>
      <c r="C1578" s="19" t="s">
        <v>23199</v>
      </c>
      <c r="D1578" s="19" t="s">
        <v>17435</v>
      </c>
      <c r="E1578" s="85">
        <v>45386</v>
      </c>
      <c r="F1578" s="19" t="s">
        <v>23877</v>
      </c>
      <c r="G1578" s="19" t="s">
        <v>23878</v>
      </c>
      <c r="H1578" s="19">
        <v>-300</v>
      </c>
      <c r="I1578" s="27" t="s">
        <v>16489</v>
      </c>
      <c r="J1578" s="19" t="s">
        <v>23235</v>
      </c>
      <c r="K1578" s="19" t="s">
        <v>17433</v>
      </c>
      <c r="L1578" s="19" t="s">
        <v>17434</v>
      </c>
      <c r="M1578" s="19"/>
      <c r="N1578" s="19"/>
      <c r="O1578" s="19" t="s">
        <v>23140</v>
      </c>
    </row>
    <row r="1579" spans="1:15" ht="12.75">
      <c r="A1579" s="19" t="s">
        <v>25427</v>
      </c>
      <c r="B1579" s="19" t="s">
        <v>23566</v>
      </c>
      <c r="C1579" s="19" t="s">
        <v>23199</v>
      </c>
      <c r="D1579" s="19" t="s">
        <v>17435</v>
      </c>
      <c r="E1579" s="85">
        <v>45386</v>
      </c>
      <c r="F1579" s="19" t="s">
        <v>24133</v>
      </c>
      <c r="G1579" s="19" t="s">
        <v>24134</v>
      </c>
      <c r="H1579" s="19">
        <v>-108</v>
      </c>
      <c r="I1579" s="27" t="s">
        <v>16489</v>
      </c>
      <c r="J1579" s="19" t="s">
        <v>23235</v>
      </c>
      <c r="K1579" s="19" t="s">
        <v>17433</v>
      </c>
      <c r="L1579" s="19" t="s">
        <v>17434</v>
      </c>
      <c r="M1579" s="19"/>
      <c r="N1579" s="19"/>
      <c r="O1579" s="19" t="s">
        <v>23140</v>
      </c>
    </row>
    <row r="1580" spans="1:15" ht="12.75">
      <c r="A1580" s="19" t="s">
        <v>25428</v>
      </c>
      <c r="B1580" s="19" t="s">
        <v>23579</v>
      </c>
      <c r="C1580" s="19" t="s">
        <v>23199</v>
      </c>
      <c r="D1580" s="19" t="s">
        <v>17435</v>
      </c>
      <c r="E1580" s="85">
        <v>45387</v>
      </c>
      <c r="F1580" s="19" t="s">
        <v>24071</v>
      </c>
      <c r="G1580" s="19" t="s">
        <v>24072</v>
      </c>
      <c r="H1580" s="19">
        <v>-1</v>
      </c>
      <c r="I1580" s="27" t="s">
        <v>6991</v>
      </c>
      <c r="J1580" s="19" t="s">
        <v>23580</v>
      </c>
      <c r="K1580" s="19" t="s">
        <v>17433</v>
      </c>
      <c r="L1580" s="19" t="s">
        <v>17434</v>
      </c>
      <c r="M1580" s="19"/>
      <c r="N1580" s="19"/>
      <c r="O1580" s="19" t="s">
        <v>23154</v>
      </c>
    </row>
    <row r="1581" spans="1:15" ht="12.75">
      <c r="A1581" s="19" t="s">
        <v>25429</v>
      </c>
      <c r="B1581" s="19" t="s">
        <v>23581</v>
      </c>
      <c r="C1581" s="19"/>
      <c r="D1581" s="19" t="s">
        <v>17440</v>
      </c>
      <c r="E1581" s="85">
        <v>45387</v>
      </c>
      <c r="F1581" s="19" t="s">
        <v>23871</v>
      </c>
      <c r="G1581" s="19" t="s">
        <v>23872</v>
      </c>
      <c r="H1581" s="19">
        <v>-3</v>
      </c>
      <c r="I1581" s="27" t="s">
        <v>23256</v>
      </c>
      <c r="J1581" s="19" t="s">
        <v>23257</v>
      </c>
      <c r="K1581" s="19" t="s">
        <v>17438</v>
      </c>
      <c r="L1581" s="19" t="s">
        <v>17439</v>
      </c>
      <c r="M1581" s="19"/>
      <c r="N1581" s="19"/>
      <c r="O1581" s="19" t="s">
        <v>23154</v>
      </c>
    </row>
    <row r="1582" spans="1:15" ht="12.75">
      <c r="A1582" s="19" t="s">
        <v>25430</v>
      </c>
      <c r="B1582" s="19" t="s">
        <v>23581</v>
      </c>
      <c r="C1582" s="19"/>
      <c r="D1582" s="19" t="s">
        <v>17440</v>
      </c>
      <c r="E1582" s="85">
        <v>45387</v>
      </c>
      <c r="F1582" s="19" t="s">
        <v>23871</v>
      </c>
      <c r="G1582" s="19" t="s">
        <v>23872</v>
      </c>
      <c r="H1582" s="19">
        <v>3</v>
      </c>
      <c r="I1582" s="27" t="s">
        <v>23200</v>
      </c>
      <c r="J1582" s="19" t="s">
        <v>23201</v>
      </c>
      <c r="K1582" s="19" t="s">
        <v>17438</v>
      </c>
      <c r="L1582" s="19" t="s">
        <v>17439</v>
      </c>
      <c r="M1582" s="19"/>
      <c r="N1582" s="19" t="s">
        <v>17447</v>
      </c>
      <c r="O1582" s="19" t="s">
        <v>23140</v>
      </c>
    </row>
    <row r="1583" spans="1:15" ht="12.75">
      <c r="A1583" s="19" t="s">
        <v>25431</v>
      </c>
      <c r="B1583" s="19" t="s">
        <v>23581</v>
      </c>
      <c r="C1583" s="19"/>
      <c r="D1583" s="19" t="s">
        <v>17440</v>
      </c>
      <c r="E1583" s="85">
        <v>45387</v>
      </c>
      <c r="F1583" s="19" t="s">
        <v>23868</v>
      </c>
      <c r="G1583" s="19" t="s">
        <v>23869</v>
      </c>
      <c r="H1583" s="19">
        <v>190</v>
      </c>
      <c r="I1583" s="27" t="s">
        <v>23256</v>
      </c>
      <c r="J1583" s="19" t="s">
        <v>23257</v>
      </c>
      <c r="K1583" s="19" t="s">
        <v>17438</v>
      </c>
      <c r="L1583" s="19" t="s">
        <v>17439</v>
      </c>
      <c r="M1583" s="19"/>
      <c r="N1583" s="19"/>
      <c r="O1583" s="19" t="s">
        <v>23154</v>
      </c>
    </row>
    <row r="1584" spans="1:15" ht="12.75">
      <c r="A1584" s="19" t="s">
        <v>25432</v>
      </c>
      <c r="B1584" s="19" t="s">
        <v>23581</v>
      </c>
      <c r="C1584" s="19"/>
      <c r="D1584" s="19" t="s">
        <v>17440</v>
      </c>
      <c r="E1584" s="85">
        <v>45387</v>
      </c>
      <c r="F1584" s="19" t="s">
        <v>23868</v>
      </c>
      <c r="G1584" s="19" t="s">
        <v>23869</v>
      </c>
      <c r="H1584" s="19">
        <v>-190</v>
      </c>
      <c r="I1584" s="27" t="s">
        <v>23200</v>
      </c>
      <c r="J1584" s="19" t="s">
        <v>23201</v>
      </c>
      <c r="K1584" s="19" t="s">
        <v>17438</v>
      </c>
      <c r="L1584" s="19" t="s">
        <v>17439</v>
      </c>
      <c r="M1584" s="19"/>
      <c r="N1584" s="19" t="s">
        <v>17447</v>
      </c>
      <c r="O1584" s="19" t="s">
        <v>23140</v>
      </c>
    </row>
    <row r="1585" spans="1:15" ht="12.75">
      <c r="A1585" s="19" t="s">
        <v>25433</v>
      </c>
      <c r="B1585" s="19" t="s">
        <v>23581</v>
      </c>
      <c r="C1585" s="19"/>
      <c r="D1585" s="19" t="s">
        <v>17440</v>
      </c>
      <c r="E1585" s="85">
        <v>45387</v>
      </c>
      <c r="F1585" s="19" t="s">
        <v>23853</v>
      </c>
      <c r="G1585" s="19" t="s">
        <v>23854</v>
      </c>
      <c r="H1585" s="19">
        <v>-7</v>
      </c>
      <c r="I1585" s="27" t="s">
        <v>23256</v>
      </c>
      <c r="J1585" s="19" t="s">
        <v>23257</v>
      </c>
      <c r="K1585" s="19" t="s">
        <v>17438</v>
      </c>
      <c r="L1585" s="19" t="s">
        <v>17439</v>
      </c>
      <c r="M1585" s="19"/>
      <c r="N1585" s="19"/>
      <c r="O1585" s="19" t="s">
        <v>23154</v>
      </c>
    </row>
    <row r="1586" spans="1:15" ht="12.75">
      <c r="A1586" s="19" t="s">
        <v>25434</v>
      </c>
      <c r="B1586" s="19" t="s">
        <v>23581</v>
      </c>
      <c r="C1586" s="19"/>
      <c r="D1586" s="19" t="s">
        <v>17440</v>
      </c>
      <c r="E1586" s="85">
        <v>45387</v>
      </c>
      <c r="F1586" s="19" t="s">
        <v>23853</v>
      </c>
      <c r="G1586" s="19" t="s">
        <v>23854</v>
      </c>
      <c r="H1586" s="19">
        <v>7</v>
      </c>
      <c r="I1586" s="27" t="s">
        <v>23200</v>
      </c>
      <c r="J1586" s="19" t="s">
        <v>23201</v>
      </c>
      <c r="K1586" s="19" t="s">
        <v>17438</v>
      </c>
      <c r="L1586" s="19" t="s">
        <v>17439</v>
      </c>
      <c r="M1586" s="19"/>
      <c r="N1586" s="19" t="s">
        <v>17447</v>
      </c>
      <c r="O1586" s="19" t="s">
        <v>23140</v>
      </c>
    </row>
    <row r="1587" spans="1:15" ht="12.75">
      <c r="A1587" s="19" t="s">
        <v>25435</v>
      </c>
      <c r="B1587" s="19" t="s">
        <v>23567</v>
      </c>
      <c r="C1587" s="19" t="s">
        <v>23199</v>
      </c>
      <c r="D1587" s="19" t="s">
        <v>17435</v>
      </c>
      <c r="E1587" s="85">
        <v>45386</v>
      </c>
      <c r="F1587" s="19" t="s">
        <v>23935</v>
      </c>
      <c r="G1587" s="19" t="s">
        <v>23936</v>
      </c>
      <c r="H1587" s="19">
        <v>-6</v>
      </c>
      <c r="I1587" s="27" t="s">
        <v>23216</v>
      </c>
      <c r="J1587" s="19" t="s">
        <v>23563</v>
      </c>
      <c r="K1587" s="19" t="s">
        <v>17433</v>
      </c>
      <c r="L1587" s="19" t="s">
        <v>17434</v>
      </c>
      <c r="M1587" s="19"/>
      <c r="N1587" s="19"/>
      <c r="O1587" s="19" t="s">
        <v>23140</v>
      </c>
    </row>
    <row r="1588" spans="1:15" ht="12.75">
      <c r="A1588" s="19" t="s">
        <v>25436</v>
      </c>
      <c r="B1588" s="19" t="s">
        <v>23567</v>
      </c>
      <c r="C1588" s="19" t="s">
        <v>23199</v>
      </c>
      <c r="D1588" s="19" t="s">
        <v>17435</v>
      </c>
      <c r="E1588" s="85">
        <v>45386</v>
      </c>
      <c r="F1588" s="19" t="s">
        <v>23835</v>
      </c>
      <c r="G1588" s="19" t="s">
        <v>23836</v>
      </c>
      <c r="H1588" s="19">
        <v>-3</v>
      </c>
      <c r="I1588" s="27" t="s">
        <v>23216</v>
      </c>
      <c r="J1588" s="19" t="s">
        <v>23563</v>
      </c>
      <c r="K1588" s="19" t="s">
        <v>17433</v>
      </c>
      <c r="L1588" s="19" t="s">
        <v>17434</v>
      </c>
      <c r="M1588" s="19"/>
      <c r="N1588" s="19"/>
      <c r="O1588" s="19" t="s">
        <v>23140</v>
      </c>
    </row>
    <row r="1589" spans="1:15" ht="12.75">
      <c r="A1589" s="19" t="s">
        <v>25437</v>
      </c>
      <c r="B1589" s="19" t="s">
        <v>23567</v>
      </c>
      <c r="C1589" s="19" t="s">
        <v>23199</v>
      </c>
      <c r="D1589" s="19" t="s">
        <v>17435</v>
      </c>
      <c r="E1589" s="85">
        <v>45386</v>
      </c>
      <c r="F1589" s="19" t="s">
        <v>23838</v>
      </c>
      <c r="G1589" s="19" t="s">
        <v>23839</v>
      </c>
      <c r="H1589" s="19">
        <v>-2</v>
      </c>
      <c r="I1589" s="27" t="s">
        <v>23216</v>
      </c>
      <c r="J1589" s="19" t="s">
        <v>23563</v>
      </c>
      <c r="K1589" s="19" t="s">
        <v>17433</v>
      </c>
      <c r="L1589" s="19" t="s">
        <v>17434</v>
      </c>
      <c r="M1589" s="19"/>
      <c r="N1589" s="19"/>
      <c r="O1589" s="19" t="s">
        <v>23140</v>
      </c>
    </row>
    <row r="1590" spans="1:15" ht="12.75">
      <c r="A1590" s="19" t="s">
        <v>25438</v>
      </c>
      <c r="B1590" s="19" t="s">
        <v>23567</v>
      </c>
      <c r="C1590" s="19" t="s">
        <v>23199</v>
      </c>
      <c r="D1590" s="19" t="s">
        <v>17435</v>
      </c>
      <c r="E1590" s="85">
        <v>45386</v>
      </c>
      <c r="F1590" s="19" t="s">
        <v>23865</v>
      </c>
      <c r="G1590" s="19" t="s">
        <v>23866</v>
      </c>
      <c r="H1590" s="19">
        <v>-21</v>
      </c>
      <c r="I1590" s="27" t="s">
        <v>23216</v>
      </c>
      <c r="J1590" s="19" t="s">
        <v>23563</v>
      </c>
      <c r="K1590" s="19" t="s">
        <v>17433</v>
      </c>
      <c r="L1590" s="19" t="s">
        <v>17434</v>
      </c>
      <c r="M1590" s="19"/>
      <c r="N1590" s="19"/>
      <c r="O1590" s="19" t="s">
        <v>23140</v>
      </c>
    </row>
    <row r="1591" spans="1:15" ht="12.75">
      <c r="A1591" s="19" t="s">
        <v>25439</v>
      </c>
      <c r="B1591" s="19" t="s">
        <v>23567</v>
      </c>
      <c r="C1591" s="19" t="s">
        <v>23199</v>
      </c>
      <c r="D1591" s="19" t="s">
        <v>17435</v>
      </c>
      <c r="E1591" s="85">
        <v>45386</v>
      </c>
      <c r="F1591" s="19" t="s">
        <v>23886</v>
      </c>
      <c r="G1591" s="19" t="s">
        <v>23887</v>
      </c>
      <c r="H1591" s="19">
        <v>-11</v>
      </c>
      <c r="I1591" s="27" t="s">
        <v>23216</v>
      </c>
      <c r="J1591" s="19" t="s">
        <v>23563</v>
      </c>
      <c r="K1591" s="19" t="s">
        <v>17433</v>
      </c>
      <c r="L1591" s="19" t="s">
        <v>17434</v>
      </c>
      <c r="M1591" s="19"/>
      <c r="N1591" s="19"/>
      <c r="O1591" s="19" t="s">
        <v>23140</v>
      </c>
    </row>
    <row r="1592" spans="1:15" ht="12.75">
      <c r="A1592" s="19" t="s">
        <v>25440</v>
      </c>
      <c r="B1592" s="19" t="s">
        <v>23567</v>
      </c>
      <c r="C1592" s="19" t="s">
        <v>23199</v>
      </c>
      <c r="D1592" s="19" t="s">
        <v>17435</v>
      </c>
      <c r="E1592" s="85">
        <v>45386</v>
      </c>
      <c r="F1592" s="19" t="s">
        <v>23883</v>
      </c>
      <c r="G1592" s="19" t="s">
        <v>23884</v>
      </c>
      <c r="H1592" s="19">
        <v>-16</v>
      </c>
      <c r="I1592" s="27" t="s">
        <v>23216</v>
      </c>
      <c r="J1592" s="19" t="s">
        <v>23563</v>
      </c>
      <c r="K1592" s="19" t="s">
        <v>17433</v>
      </c>
      <c r="L1592" s="19" t="s">
        <v>17434</v>
      </c>
      <c r="M1592" s="19"/>
      <c r="N1592" s="19"/>
      <c r="O1592" s="19" t="s">
        <v>23140</v>
      </c>
    </row>
    <row r="1593" spans="1:15" ht="12.75">
      <c r="A1593" s="19" t="s">
        <v>25441</v>
      </c>
      <c r="B1593" s="19" t="s">
        <v>23567</v>
      </c>
      <c r="C1593" s="19" t="s">
        <v>23199</v>
      </c>
      <c r="D1593" s="19" t="s">
        <v>17435</v>
      </c>
      <c r="E1593" s="85">
        <v>45386</v>
      </c>
      <c r="F1593" s="19" t="s">
        <v>23880</v>
      </c>
      <c r="G1593" s="19" t="s">
        <v>23881</v>
      </c>
      <c r="H1593" s="19">
        <v>-9</v>
      </c>
      <c r="I1593" s="27" t="s">
        <v>23216</v>
      </c>
      <c r="J1593" s="19" t="s">
        <v>23563</v>
      </c>
      <c r="K1593" s="19" t="s">
        <v>17433</v>
      </c>
      <c r="L1593" s="19" t="s">
        <v>17434</v>
      </c>
      <c r="M1593" s="19"/>
      <c r="N1593" s="19"/>
      <c r="O1593" s="19" t="s">
        <v>23140</v>
      </c>
    </row>
    <row r="1594" spans="1:15" ht="12.75">
      <c r="A1594" s="19" t="s">
        <v>25442</v>
      </c>
      <c r="B1594" s="19" t="s">
        <v>23567</v>
      </c>
      <c r="C1594" s="19" t="s">
        <v>23199</v>
      </c>
      <c r="D1594" s="19" t="s">
        <v>17435</v>
      </c>
      <c r="E1594" s="85">
        <v>45386</v>
      </c>
      <c r="F1594" s="19" t="s">
        <v>23877</v>
      </c>
      <c r="G1594" s="19" t="s">
        <v>23878</v>
      </c>
      <c r="H1594" s="19">
        <v>-29</v>
      </c>
      <c r="I1594" s="27" t="s">
        <v>23216</v>
      </c>
      <c r="J1594" s="19" t="s">
        <v>23563</v>
      </c>
      <c r="K1594" s="19" t="s">
        <v>17433</v>
      </c>
      <c r="L1594" s="19" t="s">
        <v>17434</v>
      </c>
      <c r="M1594" s="19"/>
      <c r="N1594" s="19"/>
      <c r="O1594" s="19" t="s">
        <v>23140</v>
      </c>
    </row>
    <row r="1595" spans="1:15" ht="12.75">
      <c r="A1595" s="19" t="s">
        <v>25443</v>
      </c>
      <c r="B1595" s="19" t="s">
        <v>23567</v>
      </c>
      <c r="C1595" s="19" t="s">
        <v>23199</v>
      </c>
      <c r="D1595" s="19" t="s">
        <v>17435</v>
      </c>
      <c r="E1595" s="85">
        <v>45386</v>
      </c>
      <c r="F1595" s="19" t="s">
        <v>23955</v>
      </c>
      <c r="G1595" s="19" t="s">
        <v>23966</v>
      </c>
      <c r="H1595" s="19">
        <v>-1</v>
      </c>
      <c r="I1595" s="27" t="s">
        <v>23216</v>
      </c>
      <c r="J1595" s="19" t="s">
        <v>23563</v>
      </c>
      <c r="K1595" s="19" t="s">
        <v>17433</v>
      </c>
      <c r="L1595" s="19" t="s">
        <v>17434</v>
      </c>
      <c r="M1595" s="19"/>
      <c r="N1595" s="19"/>
      <c r="O1595" s="19" t="s">
        <v>23140</v>
      </c>
    </row>
    <row r="1596" spans="1:15" ht="12.75">
      <c r="A1596" s="19" t="s">
        <v>25444</v>
      </c>
      <c r="B1596" s="19" t="s">
        <v>23567</v>
      </c>
      <c r="C1596" s="19" t="s">
        <v>23199</v>
      </c>
      <c r="D1596" s="19" t="s">
        <v>17435</v>
      </c>
      <c r="E1596" s="85">
        <v>45386</v>
      </c>
      <c r="F1596" s="19" t="s">
        <v>23961</v>
      </c>
      <c r="G1596" s="19" t="s">
        <v>24083</v>
      </c>
      <c r="H1596" s="19">
        <v>-3</v>
      </c>
      <c r="I1596" s="27" t="s">
        <v>23216</v>
      </c>
      <c r="J1596" s="19" t="s">
        <v>23563</v>
      </c>
      <c r="K1596" s="19" t="s">
        <v>17433</v>
      </c>
      <c r="L1596" s="19" t="s">
        <v>17434</v>
      </c>
      <c r="M1596" s="19"/>
      <c r="N1596" s="19"/>
      <c r="O1596" s="19" t="s">
        <v>23140</v>
      </c>
    </row>
    <row r="1597" spans="1:15" ht="12.75">
      <c r="A1597" s="19" t="s">
        <v>25445</v>
      </c>
      <c r="B1597" s="19" t="s">
        <v>23567</v>
      </c>
      <c r="C1597" s="19" t="s">
        <v>23199</v>
      </c>
      <c r="D1597" s="19" t="s">
        <v>17435</v>
      </c>
      <c r="E1597" s="85">
        <v>45386</v>
      </c>
      <c r="F1597" s="19" t="s">
        <v>24371</v>
      </c>
      <c r="G1597" s="19" t="s">
        <v>24372</v>
      </c>
      <c r="H1597" s="19">
        <v>-4</v>
      </c>
      <c r="I1597" s="27" t="s">
        <v>23216</v>
      </c>
      <c r="J1597" s="19" t="s">
        <v>23563</v>
      </c>
      <c r="K1597" s="19" t="s">
        <v>17433</v>
      </c>
      <c r="L1597" s="19" t="s">
        <v>17434</v>
      </c>
      <c r="M1597" s="19"/>
      <c r="N1597" s="19"/>
      <c r="O1597" s="19" t="s">
        <v>23140</v>
      </c>
    </row>
    <row r="1598" spans="1:15" ht="12.75">
      <c r="A1598" s="19" t="s">
        <v>25446</v>
      </c>
      <c r="B1598" s="19" t="s">
        <v>23582</v>
      </c>
      <c r="C1598" s="19"/>
      <c r="D1598" s="19" t="s">
        <v>17440</v>
      </c>
      <c r="E1598" s="85">
        <v>45387</v>
      </c>
      <c r="F1598" s="19" t="s">
        <v>23932</v>
      </c>
      <c r="G1598" s="19" t="s">
        <v>23933</v>
      </c>
      <c r="H1598" s="19">
        <v>-60</v>
      </c>
      <c r="I1598" s="27" t="s">
        <v>23223</v>
      </c>
      <c r="J1598" s="19" t="s">
        <v>23224</v>
      </c>
      <c r="K1598" s="19" t="s">
        <v>17438</v>
      </c>
      <c r="L1598" s="19" t="s">
        <v>17439</v>
      </c>
      <c r="M1598" s="19"/>
      <c r="N1598" s="19"/>
      <c r="O1598" s="19" t="s">
        <v>23140</v>
      </c>
    </row>
    <row r="1599" spans="1:15" ht="12.75">
      <c r="A1599" s="19" t="s">
        <v>25447</v>
      </c>
      <c r="B1599" s="19" t="s">
        <v>23582</v>
      </c>
      <c r="C1599" s="19"/>
      <c r="D1599" s="19" t="s">
        <v>17440</v>
      </c>
      <c r="E1599" s="85">
        <v>45387</v>
      </c>
      <c r="F1599" s="19" t="s">
        <v>23932</v>
      </c>
      <c r="G1599" s="19" t="s">
        <v>23933</v>
      </c>
      <c r="H1599" s="19">
        <v>60</v>
      </c>
      <c r="I1599" s="27" t="s">
        <v>23216</v>
      </c>
      <c r="J1599" s="19" t="s">
        <v>23563</v>
      </c>
      <c r="K1599" s="19" t="s">
        <v>17438</v>
      </c>
      <c r="L1599" s="19" t="s">
        <v>17439</v>
      </c>
      <c r="M1599" s="19"/>
      <c r="N1599" s="19" t="s">
        <v>17447</v>
      </c>
      <c r="O1599" s="19" t="s">
        <v>23140</v>
      </c>
    </row>
    <row r="1600" spans="1:15" ht="12.75">
      <c r="A1600" s="19" t="s">
        <v>25448</v>
      </c>
      <c r="B1600" s="19" t="s">
        <v>23568</v>
      </c>
      <c r="C1600" s="19" t="s">
        <v>23199</v>
      </c>
      <c r="D1600" s="19" t="s">
        <v>17435</v>
      </c>
      <c r="E1600" s="85">
        <v>45386</v>
      </c>
      <c r="F1600" s="19" t="s">
        <v>23935</v>
      </c>
      <c r="G1600" s="19" t="s">
        <v>23936</v>
      </c>
      <c r="H1600" s="19">
        <v>-6</v>
      </c>
      <c r="I1600" s="27" t="s">
        <v>23227</v>
      </c>
      <c r="J1600" s="19" t="s">
        <v>23228</v>
      </c>
      <c r="K1600" s="19" t="s">
        <v>17433</v>
      </c>
      <c r="L1600" s="19" t="s">
        <v>17434</v>
      </c>
      <c r="M1600" s="19"/>
      <c r="N1600" s="19"/>
      <c r="O1600" s="19" t="s">
        <v>23140</v>
      </c>
    </row>
    <row r="1601" spans="1:15" ht="12.75">
      <c r="A1601" s="19" t="s">
        <v>25449</v>
      </c>
      <c r="B1601" s="19" t="s">
        <v>23568</v>
      </c>
      <c r="C1601" s="19" t="s">
        <v>23199</v>
      </c>
      <c r="D1601" s="19" t="s">
        <v>17435</v>
      </c>
      <c r="E1601" s="85">
        <v>45386</v>
      </c>
      <c r="F1601" s="19" t="s">
        <v>23838</v>
      </c>
      <c r="G1601" s="19" t="s">
        <v>23839</v>
      </c>
      <c r="H1601" s="19">
        <v>-1</v>
      </c>
      <c r="I1601" s="27" t="s">
        <v>23227</v>
      </c>
      <c r="J1601" s="19" t="s">
        <v>23228</v>
      </c>
      <c r="K1601" s="19" t="s">
        <v>17433</v>
      </c>
      <c r="L1601" s="19" t="s">
        <v>17434</v>
      </c>
      <c r="M1601" s="19"/>
      <c r="N1601" s="19"/>
      <c r="O1601" s="19" t="s">
        <v>23140</v>
      </c>
    </row>
    <row r="1602" spans="1:15" ht="12.75">
      <c r="A1602" s="19" t="s">
        <v>25450</v>
      </c>
      <c r="B1602" s="19" t="s">
        <v>23568</v>
      </c>
      <c r="C1602" s="19" t="s">
        <v>23199</v>
      </c>
      <c r="D1602" s="19" t="s">
        <v>17435</v>
      </c>
      <c r="E1602" s="85">
        <v>45386</v>
      </c>
      <c r="F1602" s="19" t="s">
        <v>23958</v>
      </c>
      <c r="G1602" s="19" t="s">
        <v>23959</v>
      </c>
      <c r="H1602" s="19">
        <v>-16</v>
      </c>
      <c r="I1602" s="27" t="s">
        <v>23227</v>
      </c>
      <c r="J1602" s="19" t="s">
        <v>23228</v>
      </c>
      <c r="K1602" s="19" t="s">
        <v>17433</v>
      </c>
      <c r="L1602" s="19" t="s">
        <v>17434</v>
      </c>
      <c r="M1602" s="19"/>
      <c r="N1602" s="19"/>
      <c r="O1602" s="19" t="s">
        <v>23140</v>
      </c>
    </row>
    <row r="1603" spans="1:15" ht="12.75">
      <c r="A1603" s="19" t="s">
        <v>25451</v>
      </c>
      <c r="B1603" s="19" t="s">
        <v>23568</v>
      </c>
      <c r="C1603" s="19" t="s">
        <v>23199</v>
      </c>
      <c r="D1603" s="19" t="s">
        <v>17435</v>
      </c>
      <c r="E1603" s="85">
        <v>45386</v>
      </c>
      <c r="F1603" s="19" t="s">
        <v>23880</v>
      </c>
      <c r="G1603" s="19" t="s">
        <v>23881</v>
      </c>
      <c r="H1603" s="19">
        <v>-3</v>
      </c>
      <c r="I1603" s="27" t="s">
        <v>23227</v>
      </c>
      <c r="J1603" s="19" t="s">
        <v>23228</v>
      </c>
      <c r="K1603" s="19" t="s">
        <v>17433</v>
      </c>
      <c r="L1603" s="19" t="s">
        <v>17434</v>
      </c>
      <c r="M1603" s="19"/>
      <c r="N1603" s="19"/>
      <c r="O1603" s="19" t="s">
        <v>23140</v>
      </c>
    </row>
    <row r="1604" spans="1:15" ht="12.75">
      <c r="A1604" s="19" t="s">
        <v>25452</v>
      </c>
      <c r="B1604" s="19" t="s">
        <v>23568</v>
      </c>
      <c r="C1604" s="19" t="s">
        <v>23199</v>
      </c>
      <c r="D1604" s="19" t="s">
        <v>17435</v>
      </c>
      <c r="E1604" s="85">
        <v>45386</v>
      </c>
      <c r="F1604" s="19" t="s">
        <v>23877</v>
      </c>
      <c r="G1604" s="19" t="s">
        <v>23878</v>
      </c>
      <c r="H1604" s="19">
        <v>-80</v>
      </c>
      <c r="I1604" s="27" t="s">
        <v>23227</v>
      </c>
      <c r="J1604" s="19" t="s">
        <v>23228</v>
      </c>
      <c r="K1604" s="19" t="s">
        <v>17433</v>
      </c>
      <c r="L1604" s="19" t="s">
        <v>17434</v>
      </c>
      <c r="M1604" s="19"/>
      <c r="N1604" s="19"/>
      <c r="O1604" s="19" t="s">
        <v>23140</v>
      </c>
    </row>
    <row r="1605" spans="1:15" ht="12.75">
      <c r="A1605" s="19" t="s">
        <v>25453</v>
      </c>
      <c r="B1605" s="19" t="s">
        <v>23583</v>
      </c>
      <c r="C1605" s="19"/>
      <c r="D1605" s="19" t="s">
        <v>17440</v>
      </c>
      <c r="E1605" s="85">
        <v>45387</v>
      </c>
      <c r="F1605" s="19" t="s">
        <v>23935</v>
      </c>
      <c r="G1605" s="19" t="s">
        <v>23936</v>
      </c>
      <c r="H1605" s="19">
        <v>-1</v>
      </c>
      <c r="I1605" s="27" t="s">
        <v>23227</v>
      </c>
      <c r="J1605" s="19" t="s">
        <v>23228</v>
      </c>
      <c r="K1605" s="19" t="s">
        <v>17438</v>
      </c>
      <c r="L1605" s="19" t="s">
        <v>17439</v>
      </c>
      <c r="M1605" s="19"/>
      <c r="N1605" s="19"/>
      <c r="O1605" s="19" t="s">
        <v>23140</v>
      </c>
    </row>
    <row r="1606" spans="1:15" ht="12.75">
      <c r="A1606" s="19" t="s">
        <v>25454</v>
      </c>
      <c r="B1606" s="19" t="s">
        <v>23583</v>
      </c>
      <c r="C1606" s="19"/>
      <c r="D1606" s="19" t="s">
        <v>17440</v>
      </c>
      <c r="E1606" s="85">
        <v>45387</v>
      </c>
      <c r="F1606" s="19" t="s">
        <v>23935</v>
      </c>
      <c r="G1606" s="19" t="s">
        <v>23936</v>
      </c>
      <c r="H1606" s="19">
        <v>1</v>
      </c>
      <c r="I1606" s="27" t="s">
        <v>23220</v>
      </c>
      <c r="J1606" s="19" t="s">
        <v>23221</v>
      </c>
      <c r="K1606" s="19" t="s">
        <v>17438</v>
      </c>
      <c r="L1606" s="19" t="s">
        <v>17439</v>
      </c>
      <c r="M1606" s="19"/>
      <c r="N1606" s="19" t="s">
        <v>17447</v>
      </c>
      <c r="O1606" s="19" t="s">
        <v>23140</v>
      </c>
    </row>
    <row r="1607" spans="1:15" ht="12.75">
      <c r="A1607" s="19" t="s">
        <v>25455</v>
      </c>
      <c r="B1607" s="19" t="s">
        <v>23565</v>
      </c>
      <c r="C1607" s="19"/>
      <c r="D1607" s="19" t="s">
        <v>17440</v>
      </c>
      <c r="E1607" s="85">
        <v>45386</v>
      </c>
      <c r="F1607" s="19" t="s">
        <v>23865</v>
      </c>
      <c r="G1607" s="19" t="s">
        <v>23866</v>
      </c>
      <c r="H1607" s="19">
        <v>-2</v>
      </c>
      <c r="I1607" s="27" t="s">
        <v>23200</v>
      </c>
      <c r="J1607" s="19" t="s">
        <v>23201</v>
      </c>
      <c r="K1607" s="19" t="s">
        <v>17438</v>
      </c>
      <c r="L1607" s="19" t="s">
        <v>17439</v>
      </c>
      <c r="M1607" s="19"/>
      <c r="N1607" s="19"/>
      <c r="O1607" s="19" t="s">
        <v>23140</v>
      </c>
    </row>
    <row r="1608" spans="1:15" ht="12.75">
      <c r="A1608" s="19" t="s">
        <v>25456</v>
      </c>
      <c r="B1608" s="19" t="s">
        <v>23565</v>
      </c>
      <c r="C1608" s="19"/>
      <c r="D1608" s="19" t="s">
        <v>17440</v>
      </c>
      <c r="E1608" s="85">
        <v>45386</v>
      </c>
      <c r="F1608" s="19" t="s">
        <v>23865</v>
      </c>
      <c r="G1608" s="19" t="s">
        <v>23866</v>
      </c>
      <c r="H1608" s="19">
        <v>2</v>
      </c>
      <c r="I1608" s="27" t="s">
        <v>23223</v>
      </c>
      <c r="J1608" s="19" t="s">
        <v>23224</v>
      </c>
      <c r="K1608" s="19" t="s">
        <v>17438</v>
      </c>
      <c r="L1608" s="19" t="s">
        <v>17439</v>
      </c>
      <c r="M1608" s="19"/>
      <c r="N1608" s="19" t="s">
        <v>17447</v>
      </c>
      <c r="O1608" s="19" t="s">
        <v>23140</v>
      </c>
    </row>
    <row r="1609" spans="1:15" ht="12.75">
      <c r="A1609" s="19" t="s">
        <v>25457</v>
      </c>
      <c r="B1609" s="19" t="s">
        <v>23565</v>
      </c>
      <c r="C1609" s="19"/>
      <c r="D1609" s="19" t="s">
        <v>17440</v>
      </c>
      <c r="E1609" s="85">
        <v>45386</v>
      </c>
      <c r="F1609" s="19" t="s">
        <v>23880</v>
      </c>
      <c r="G1609" s="19" t="s">
        <v>23881</v>
      </c>
      <c r="H1609" s="19">
        <v>-3</v>
      </c>
      <c r="I1609" s="27" t="s">
        <v>23200</v>
      </c>
      <c r="J1609" s="19" t="s">
        <v>23201</v>
      </c>
      <c r="K1609" s="19" t="s">
        <v>17438</v>
      </c>
      <c r="L1609" s="19" t="s">
        <v>17439</v>
      </c>
      <c r="M1609" s="19"/>
      <c r="N1609" s="19"/>
      <c r="O1609" s="19" t="s">
        <v>23140</v>
      </c>
    </row>
    <row r="1610" spans="1:15" ht="12.75">
      <c r="A1610" s="19" t="s">
        <v>25458</v>
      </c>
      <c r="B1610" s="19" t="s">
        <v>23565</v>
      </c>
      <c r="C1610" s="19"/>
      <c r="D1610" s="19" t="s">
        <v>17440</v>
      </c>
      <c r="E1610" s="85">
        <v>45386</v>
      </c>
      <c r="F1610" s="19" t="s">
        <v>23880</v>
      </c>
      <c r="G1610" s="19" t="s">
        <v>23881</v>
      </c>
      <c r="H1610" s="19">
        <v>3</v>
      </c>
      <c r="I1610" s="27" t="s">
        <v>23223</v>
      </c>
      <c r="J1610" s="19" t="s">
        <v>23224</v>
      </c>
      <c r="K1610" s="19" t="s">
        <v>17438</v>
      </c>
      <c r="L1610" s="19" t="s">
        <v>17439</v>
      </c>
      <c r="M1610" s="19"/>
      <c r="N1610" s="19" t="s">
        <v>17447</v>
      </c>
      <c r="O1610" s="19" t="s">
        <v>23140</v>
      </c>
    </row>
    <row r="1611" spans="1:15" ht="12.75">
      <c r="A1611" s="19" t="s">
        <v>25459</v>
      </c>
      <c r="B1611" s="19" t="s">
        <v>23565</v>
      </c>
      <c r="C1611" s="19"/>
      <c r="D1611" s="19" t="s">
        <v>17440</v>
      </c>
      <c r="E1611" s="85">
        <v>45386</v>
      </c>
      <c r="F1611" s="19" t="s">
        <v>23961</v>
      </c>
      <c r="G1611" s="19" t="s">
        <v>24083</v>
      </c>
      <c r="H1611" s="19">
        <v>1</v>
      </c>
      <c r="I1611" s="27" t="s">
        <v>23200</v>
      </c>
      <c r="J1611" s="19" t="s">
        <v>23201</v>
      </c>
      <c r="K1611" s="19" t="s">
        <v>17438</v>
      </c>
      <c r="L1611" s="19" t="s">
        <v>17439</v>
      </c>
      <c r="M1611" s="19"/>
      <c r="N1611" s="19"/>
      <c r="O1611" s="19" t="s">
        <v>23140</v>
      </c>
    </row>
    <row r="1612" spans="1:15" ht="12.75">
      <c r="A1612" s="19" t="s">
        <v>25460</v>
      </c>
      <c r="B1612" s="19" t="s">
        <v>23565</v>
      </c>
      <c r="C1612" s="19"/>
      <c r="D1612" s="19" t="s">
        <v>17440</v>
      </c>
      <c r="E1612" s="85">
        <v>45386</v>
      </c>
      <c r="F1612" s="19" t="s">
        <v>23961</v>
      </c>
      <c r="G1612" s="19" t="s">
        <v>24083</v>
      </c>
      <c r="H1612" s="19">
        <v>-1</v>
      </c>
      <c r="I1612" s="27" t="s">
        <v>23223</v>
      </c>
      <c r="J1612" s="19" t="s">
        <v>23224</v>
      </c>
      <c r="K1612" s="19" t="s">
        <v>17438</v>
      </c>
      <c r="L1612" s="19" t="s">
        <v>17439</v>
      </c>
      <c r="M1612" s="19"/>
      <c r="N1612" s="19" t="s">
        <v>17447</v>
      </c>
      <c r="O1612" s="19" t="s">
        <v>23140</v>
      </c>
    </row>
    <row r="1613" spans="1:15" ht="12.75">
      <c r="A1613" s="19" t="s">
        <v>25461</v>
      </c>
      <c r="B1613" s="19" t="s">
        <v>23584</v>
      </c>
      <c r="C1613" s="19" t="s">
        <v>23199</v>
      </c>
      <c r="D1613" s="19" t="s">
        <v>17435</v>
      </c>
      <c r="E1613" s="85">
        <v>45387</v>
      </c>
      <c r="F1613" s="19" t="s">
        <v>23868</v>
      </c>
      <c r="G1613" s="19" t="s">
        <v>23869</v>
      </c>
      <c r="H1613" s="19">
        <v>-1000</v>
      </c>
      <c r="I1613" s="27" t="s">
        <v>23200</v>
      </c>
      <c r="J1613" s="19" t="s">
        <v>23201</v>
      </c>
      <c r="K1613" s="19" t="s">
        <v>17436</v>
      </c>
      <c r="L1613" s="19" t="s">
        <v>17437</v>
      </c>
      <c r="M1613" s="19"/>
      <c r="N1613" s="19"/>
      <c r="O1613" s="19" t="s">
        <v>23140</v>
      </c>
    </row>
    <row r="1614" spans="1:15" ht="12.75">
      <c r="A1614" s="19" t="s">
        <v>25462</v>
      </c>
      <c r="B1614" s="19" t="s">
        <v>23584</v>
      </c>
      <c r="C1614" s="19" t="s">
        <v>23199</v>
      </c>
      <c r="D1614" s="19" t="s">
        <v>17435</v>
      </c>
      <c r="E1614" s="85">
        <v>45387</v>
      </c>
      <c r="F1614" s="19" t="s">
        <v>24692</v>
      </c>
      <c r="G1614" s="19" t="s">
        <v>24693</v>
      </c>
      <c r="H1614" s="19">
        <v>-1</v>
      </c>
      <c r="I1614" s="27" t="s">
        <v>23200</v>
      </c>
      <c r="J1614" s="19" t="s">
        <v>23201</v>
      </c>
      <c r="K1614" s="19" t="s">
        <v>17436</v>
      </c>
      <c r="L1614" s="19" t="s">
        <v>17437</v>
      </c>
      <c r="M1614" s="19"/>
      <c r="N1614" s="19"/>
      <c r="O1614" s="19" t="s">
        <v>23140</v>
      </c>
    </row>
    <row r="1615" spans="1:15" ht="12.75">
      <c r="A1615" s="19" t="s">
        <v>25463</v>
      </c>
      <c r="B1615" s="19" t="s">
        <v>23585</v>
      </c>
      <c r="C1615" s="19"/>
      <c r="D1615" s="19" t="s">
        <v>17440</v>
      </c>
      <c r="E1615" s="85">
        <v>45387</v>
      </c>
      <c r="F1615" s="19" t="s">
        <v>23835</v>
      </c>
      <c r="G1615" s="19" t="s">
        <v>23836</v>
      </c>
      <c r="H1615" s="19">
        <v>-12</v>
      </c>
      <c r="I1615" s="27" t="s">
        <v>23216</v>
      </c>
      <c r="J1615" s="19" t="s">
        <v>23563</v>
      </c>
      <c r="K1615" s="19" t="s">
        <v>17438</v>
      </c>
      <c r="L1615" s="19" t="s">
        <v>17439</v>
      </c>
      <c r="M1615" s="19"/>
      <c r="N1615" s="19"/>
      <c r="O1615" s="19" t="s">
        <v>23140</v>
      </c>
    </row>
    <row r="1616" spans="1:15" ht="12.75">
      <c r="A1616" s="19" t="s">
        <v>25464</v>
      </c>
      <c r="B1616" s="19" t="s">
        <v>23585</v>
      </c>
      <c r="C1616" s="19"/>
      <c r="D1616" s="19" t="s">
        <v>17440</v>
      </c>
      <c r="E1616" s="85">
        <v>45387</v>
      </c>
      <c r="F1616" s="19" t="s">
        <v>23835</v>
      </c>
      <c r="G1616" s="19" t="s">
        <v>23836</v>
      </c>
      <c r="H1616" s="19">
        <v>12</v>
      </c>
      <c r="I1616" s="27" t="s">
        <v>23223</v>
      </c>
      <c r="J1616" s="19" t="s">
        <v>23224</v>
      </c>
      <c r="K1616" s="19" t="s">
        <v>17438</v>
      </c>
      <c r="L1616" s="19" t="s">
        <v>17439</v>
      </c>
      <c r="M1616" s="19"/>
      <c r="N1616" s="19" t="s">
        <v>17447</v>
      </c>
      <c r="O1616" s="19" t="s">
        <v>23140</v>
      </c>
    </row>
    <row r="1617" spans="1:15" ht="12.75">
      <c r="A1617" s="27" t="s">
        <v>25465</v>
      </c>
      <c r="B1617" s="19" t="s">
        <v>23562</v>
      </c>
      <c r="C1617" s="19"/>
      <c r="D1617" s="19" t="s">
        <v>17440</v>
      </c>
      <c r="E1617" s="85">
        <v>45386</v>
      </c>
      <c r="F1617" s="19" t="s">
        <v>23835</v>
      </c>
      <c r="G1617" s="19" t="s">
        <v>23836</v>
      </c>
      <c r="H1617" s="19">
        <v>1</v>
      </c>
      <c r="I1617" s="27" t="s">
        <v>23200</v>
      </c>
      <c r="J1617" s="19" t="s">
        <v>23201</v>
      </c>
      <c r="K1617" s="19" t="s">
        <v>17438</v>
      </c>
      <c r="L1617" s="19" t="s">
        <v>17439</v>
      </c>
      <c r="M1617" s="19"/>
      <c r="N1617" s="19"/>
      <c r="O1617" s="19" t="s">
        <v>23140</v>
      </c>
    </row>
    <row r="1618" spans="1:15" ht="12.75">
      <c r="A1618" s="19" t="s">
        <v>25466</v>
      </c>
      <c r="B1618" s="19" t="s">
        <v>23562</v>
      </c>
      <c r="C1618" s="19"/>
      <c r="D1618" s="19" t="s">
        <v>17440</v>
      </c>
      <c r="E1618" s="85">
        <v>45386</v>
      </c>
      <c r="F1618" s="19" t="s">
        <v>23835</v>
      </c>
      <c r="G1618" s="19" t="s">
        <v>23836</v>
      </c>
      <c r="H1618" s="19">
        <v>-1</v>
      </c>
      <c r="I1618" s="27" t="s">
        <v>23216</v>
      </c>
      <c r="J1618" s="19" t="s">
        <v>23563</v>
      </c>
      <c r="K1618" s="19" t="s">
        <v>17438</v>
      </c>
      <c r="L1618" s="19" t="s">
        <v>17439</v>
      </c>
      <c r="M1618" s="19"/>
      <c r="N1618" s="19" t="s">
        <v>17447</v>
      </c>
      <c r="O1618" s="19" t="s">
        <v>23140</v>
      </c>
    </row>
    <row r="1619" spans="1:15" ht="12.75">
      <c r="A1619" s="19" t="s">
        <v>25467</v>
      </c>
      <c r="B1619" s="19" t="s">
        <v>23562</v>
      </c>
      <c r="C1619" s="19"/>
      <c r="D1619" s="19" t="s">
        <v>17440</v>
      </c>
      <c r="E1619" s="85">
        <v>45386</v>
      </c>
      <c r="F1619" s="19" t="s">
        <v>23865</v>
      </c>
      <c r="G1619" s="19" t="s">
        <v>23866</v>
      </c>
      <c r="H1619" s="19">
        <v>-8</v>
      </c>
      <c r="I1619" s="27" t="s">
        <v>23200</v>
      </c>
      <c r="J1619" s="19" t="s">
        <v>23201</v>
      </c>
      <c r="K1619" s="19" t="s">
        <v>17438</v>
      </c>
      <c r="L1619" s="19" t="s">
        <v>17439</v>
      </c>
      <c r="M1619" s="19"/>
      <c r="N1619" s="19"/>
      <c r="O1619" s="19" t="s">
        <v>23140</v>
      </c>
    </row>
    <row r="1620" spans="1:15" ht="12.75">
      <c r="A1620" s="19" t="s">
        <v>25468</v>
      </c>
      <c r="B1620" s="19" t="s">
        <v>23562</v>
      </c>
      <c r="C1620" s="19"/>
      <c r="D1620" s="19" t="s">
        <v>17440</v>
      </c>
      <c r="E1620" s="85">
        <v>45386</v>
      </c>
      <c r="F1620" s="19" t="s">
        <v>23865</v>
      </c>
      <c r="G1620" s="19" t="s">
        <v>23866</v>
      </c>
      <c r="H1620" s="19">
        <v>8</v>
      </c>
      <c r="I1620" s="27" t="s">
        <v>23216</v>
      </c>
      <c r="J1620" s="19" t="s">
        <v>23563</v>
      </c>
      <c r="K1620" s="19" t="s">
        <v>17438</v>
      </c>
      <c r="L1620" s="19" t="s">
        <v>17439</v>
      </c>
      <c r="M1620" s="19"/>
      <c r="N1620" s="19" t="s">
        <v>17447</v>
      </c>
      <c r="O1620" s="19" t="s">
        <v>23140</v>
      </c>
    </row>
    <row r="1621" spans="1:15" ht="12.75">
      <c r="A1621" s="19"/>
      <c r="B1621" s="19"/>
      <c r="C1621" s="19"/>
      <c r="D1621" s="19"/>
      <c r="E1621" s="85"/>
      <c r="F1621" s="19"/>
      <c r="G1621" s="19"/>
      <c r="H1621" s="19"/>
      <c r="I1621" s="19"/>
      <c r="J1621" s="19"/>
      <c r="K1621" s="19"/>
      <c r="L1621" s="19"/>
      <c r="M1621" s="19"/>
      <c r="N1621" s="19"/>
    </row>
    <row r="1622" spans="1:15" ht="12.75">
      <c r="A1622" s="19" t="s">
        <v>25469</v>
      </c>
      <c r="B1622" s="19" t="s">
        <v>23562</v>
      </c>
      <c r="C1622" s="19"/>
      <c r="D1622" s="19" t="s">
        <v>17440</v>
      </c>
      <c r="E1622" s="85">
        <v>45386</v>
      </c>
      <c r="F1622" s="19" t="s">
        <v>23883</v>
      </c>
      <c r="G1622" s="19" t="s">
        <v>23884</v>
      </c>
      <c r="H1622" s="19">
        <v>14</v>
      </c>
      <c r="I1622" s="27" t="s">
        <v>23200</v>
      </c>
      <c r="J1622" s="19" t="s">
        <v>23201</v>
      </c>
      <c r="K1622" s="19" t="s">
        <v>17438</v>
      </c>
      <c r="L1622" s="19" t="s">
        <v>17439</v>
      </c>
      <c r="M1622" s="19"/>
      <c r="N1622" s="19"/>
      <c r="O1622" s="19" t="s">
        <v>23140</v>
      </c>
    </row>
    <row r="1623" spans="1:15" ht="12.75">
      <c r="A1623" s="27" t="s">
        <v>25470</v>
      </c>
      <c r="B1623" s="19" t="s">
        <v>23562</v>
      </c>
      <c r="C1623" s="19"/>
      <c r="D1623" s="19" t="s">
        <v>17440</v>
      </c>
      <c r="E1623" s="85">
        <v>45386</v>
      </c>
      <c r="F1623" s="19" t="s">
        <v>23883</v>
      </c>
      <c r="G1623" s="19" t="s">
        <v>23884</v>
      </c>
      <c r="H1623" s="19">
        <v>-14</v>
      </c>
      <c r="I1623" s="27" t="s">
        <v>23216</v>
      </c>
      <c r="J1623" s="19" t="s">
        <v>23563</v>
      </c>
      <c r="K1623" s="19" t="s">
        <v>17438</v>
      </c>
      <c r="L1623" s="19" t="s">
        <v>17439</v>
      </c>
      <c r="M1623" s="19"/>
      <c r="N1623" s="19" t="s">
        <v>17447</v>
      </c>
      <c r="O1623" s="19" t="s">
        <v>23140</v>
      </c>
    </row>
    <row r="1624" spans="1:15" ht="12.75">
      <c r="A1624" s="19" t="s">
        <v>25471</v>
      </c>
      <c r="B1624" s="19" t="s">
        <v>23562</v>
      </c>
      <c r="C1624" s="19"/>
      <c r="D1624" s="19" t="s">
        <v>17440</v>
      </c>
      <c r="E1624" s="85">
        <v>45386</v>
      </c>
      <c r="F1624" s="19" t="s">
        <v>23877</v>
      </c>
      <c r="G1624" s="19" t="s">
        <v>23878</v>
      </c>
      <c r="H1624" s="19">
        <v>-100</v>
      </c>
      <c r="I1624" s="27" t="s">
        <v>23200</v>
      </c>
      <c r="J1624" s="19" t="s">
        <v>23201</v>
      </c>
      <c r="K1624" s="19" t="s">
        <v>17438</v>
      </c>
      <c r="L1624" s="19" t="s">
        <v>17439</v>
      </c>
      <c r="M1624" s="19"/>
      <c r="N1624" s="19"/>
      <c r="O1624" s="19" t="s">
        <v>23140</v>
      </c>
    </row>
    <row r="1625" spans="1:15" ht="12.75">
      <c r="A1625" s="19" t="s">
        <v>25472</v>
      </c>
      <c r="B1625" s="19" t="s">
        <v>23562</v>
      </c>
      <c r="C1625" s="19"/>
      <c r="D1625" s="19" t="s">
        <v>17440</v>
      </c>
      <c r="E1625" s="85">
        <v>45386</v>
      </c>
      <c r="F1625" s="19" t="s">
        <v>23877</v>
      </c>
      <c r="G1625" s="19" t="s">
        <v>23878</v>
      </c>
      <c r="H1625" s="19">
        <v>100</v>
      </c>
      <c r="I1625" s="27" t="s">
        <v>23216</v>
      </c>
      <c r="J1625" s="19" t="s">
        <v>23563</v>
      </c>
      <c r="K1625" s="19" t="s">
        <v>17438</v>
      </c>
      <c r="L1625" s="19" t="s">
        <v>17439</v>
      </c>
      <c r="M1625" s="19"/>
      <c r="N1625" s="19" t="s">
        <v>17447</v>
      </c>
      <c r="O1625" s="19" t="s">
        <v>23140</v>
      </c>
    </row>
    <row r="1626" spans="1:15" ht="12.75">
      <c r="A1626" s="19" t="s">
        <v>25473</v>
      </c>
      <c r="B1626" s="19" t="s">
        <v>23562</v>
      </c>
      <c r="C1626" s="19"/>
      <c r="D1626" s="19" t="s">
        <v>17440</v>
      </c>
      <c r="E1626" s="85">
        <v>45386</v>
      </c>
      <c r="F1626" s="19" t="s">
        <v>23955</v>
      </c>
      <c r="G1626" s="19" t="s">
        <v>23966</v>
      </c>
      <c r="H1626" s="19">
        <v>2</v>
      </c>
      <c r="I1626" s="27" t="s">
        <v>23200</v>
      </c>
      <c r="J1626" s="19" t="s">
        <v>23201</v>
      </c>
      <c r="K1626" s="19" t="s">
        <v>17438</v>
      </c>
      <c r="L1626" s="19" t="s">
        <v>17439</v>
      </c>
      <c r="M1626" s="19"/>
      <c r="N1626" s="19"/>
      <c r="O1626" s="19" t="s">
        <v>23140</v>
      </c>
    </row>
    <row r="1627" spans="1:15" ht="12.75">
      <c r="A1627" s="19" t="s">
        <v>25474</v>
      </c>
      <c r="B1627" s="19" t="s">
        <v>23562</v>
      </c>
      <c r="C1627" s="19"/>
      <c r="D1627" s="19" t="s">
        <v>17440</v>
      </c>
      <c r="E1627" s="85">
        <v>45386</v>
      </c>
      <c r="F1627" s="19" t="s">
        <v>23955</v>
      </c>
      <c r="G1627" s="19" t="s">
        <v>23966</v>
      </c>
      <c r="H1627" s="19">
        <v>-2</v>
      </c>
      <c r="I1627" s="27" t="s">
        <v>23216</v>
      </c>
      <c r="J1627" s="19" t="s">
        <v>23563</v>
      </c>
      <c r="K1627" s="19" t="s">
        <v>17438</v>
      </c>
      <c r="L1627" s="19" t="s">
        <v>17439</v>
      </c>
      <c r="M1627" s="19"/>
      <c r="N1627" s="19" t="s">
        <v>17447</v>
      </c>
      <c r="O1627" s="19" t="s">
        <v>23140</v>
      </c>
    </row>
    <row r="1628" spans="1:15" ht="12.75">
      <c r="A1628" s="19" t="s">
        <v>25475</v>
      </c>
      <c r="B1628" s="19" t="s">
        <v>23586</v>
      </c>
      <c r="C1628" s="19"/>
      <c r="D1628" s="19" t="s">
        <v>17440</v>
      </c>
      <c r="E1628" s="85">
        <v>45387</v>
      </c>
      <c r="F1628" s="19" t="s">
        <v>23838</v>
      </c>
      <c r="G1628" s="19" t="s">
        <v>23839</v>
      </c>
      <c r="H1628" s="19">
        <v>-1</v>
      </c>
      <c r="I1628" s="27" t="s">
        <v>23200</v>
      </c>
      <c r="J1628" s="19" t="s">
        <v>23201</v>
      </c>
      <c r="K1628" s="19" t="s">
        <v>17438</v>
      </c>
      <c r="L1628" s="19" t="s">
        <v>17439</v>
      </c>
      <c r="M1628" s="19"/>
      <c r="N1628" s="19"/>
      <c r="O1628" s="19" t="s">
        <v>23140</v>
      </c>
    </row>
    <row r="1629" spans="1:15" ht="12.75">
      <c r="A1629" s="19" t="s">
        <v>25476</v>
      </c>
      <c r="B1629" s="19" t="s">
        <v>23586</v>
      </c>
      <c r="C1629" s="19"/>
      <c r="D1629" s="19" t="s">
        <v>17440</v>
      </c>
      <c r="E1629" s="85">
        <v>45387</v>
      </c>
      <c r="F1629" s="19" t="s">
        <v>23838</v>
      </c>
      <c r="G1629" s="19" t="s">
        <v>23839</v>
      </c>
      <c r="H1629" s="19">
        <v>1</v>
      </c>
      <c r="I1629" s="27" t="s">
        <v>23220</v>
      </c>
      <c r="J1629" s="19" t="s">
        <v>23221</v>
      </c>
      <c r="K1629" s="19" t="s">
        <v>17438</v>
      </c>
      <c r="L1629" s="19" t="s">
        <v>17439</v>
      </c>
      <c r="M1629" s="19"/>
      <c r="N1629" s="19" t="s">
        <v>17447</v>
      </c>
      <c r="O1629" s="19" t="s">
        <v>23140</v>
      </c>
    </row>
    <row r="1630" spans="1:15" ht="12.75">
      <c r="A1630" s="19" t="s">
        <v>25477</v>
      </c>
      <c r="B1630" s="19" t="s">
        <v>23586</v>
      </c>
      <c r="C1630" s="19"/>
      <c r="D1630" s="19" t="s">
        <v>17440</v>
      </c>
      <c r="E1630" s="85">
        <v>45387</v>
      </c>
      <c r="F1630" s="19" t="s">
        <v>23847</v>
      </c>
      <c r="G1630" s="19" t="s">
        <v>23848</v>
      </c>
      <c r="H1630" s="19">
        <v>-1</v>
      </c>
      <c r="I1630" s="27" t="s">
        <v>23200</v>
      </c>
      <c r="J1630" s="19" t="s">
        <v>23201</v>
      </c>
      <c r="K1630" s="19" t="s">
        <v>17438</v>
      </c>
      <c r="L1630" s="19" t="s">
        <v>17439</v>
      </c>
      <c r="M1630" s="19"/>
      <c r="N1630" s="19"/>
      <c r="O1630" s="19" t="s">
        <v>23140</v>
      </c>
    </row>
    <row r="1631" spans="1:15" ht="12.75">
      <c r="A1631" s="19" t="s">
        <v>25478</v>
      </c>
      <c r="B1631" s="19" t="s">
        <v>23586</v>
      </c>
      <c r="C1631" s="19"/>
      <c r="D1631" s="19" t="s">
        <v>17440</v>
      </c>
      <c r="E1631" s="85">
        <v>45387</v>
      </c>
      <c r="F1631" s="19" t="s">
        <v>23847</v>
      </c>
      <c r="G1631" s="19" t="s">
        <v>23848</v>
      </c>
      <c r="H1631" s="19">
        <v>1</v>
      </c>
      <c r="I1631" s="27" t="s">
        <v>23220</v>
      </c>
      <c r="J1631" s="19" t="s">
        <v>23221</v>
      </c>
      <c r="K1631" s="19" t="s">
        <v>17438</v>
      </c>
      <c r="L1631" s="19" t="s">
        <v>17439</v>
      </c>
      <c r="M1631" s="19"/>
      <c r="N1631" s="19" t="s">
        <v>17447</v>
      </c>
      <c r="O1631" s="19" t="s">
        <v>23140</v>
      </c>
    </row>
    <row r="1632" spans="1:15" ht="12.75">
      <c r="A1632" s="19" t="s">
        <v>25479</v>
      </c>
      <c r="B1632" s="19" t="s">
        <v>23569</v>
      </c>
      <c r="C1632" s="19" t="s">
        <v>23199</v>
      </c>
      <c r="D1632" s="19" t="s">
        <v>17435</v>
      </c>
      <c r="E1632" s="85">
        <v>45386</v>
      </c>
      <c r="F1632" s="19" t="s">
        <v>23838</v>
      </c>
      <c r="G1632" s="19" t="s">
        <v>23839</v>
      </c>
      <c r="H1632" s="19">
        <v>-1</v>
      </c>
      <c r="I1632" s="27" t="s">
        <v>23223</v>
      </c>
      <c r="J1632" s="19" t="s">
        <v>23224</v>
      </c>
      <c r="K1632" s="19" t="s">
        <v>17433</v>
      </c>
      <c r="L1632" s="19" t="s">
        <v>17434</v>
      </c>
      <c r="M1632" s="19"/>
      <c r="N1632" s="19"/>
      <c r="O1632" s="19" t="s">
        <v>23140</v>
      </c>
    </row>
    <row r="1633" spans="1:15" ht="12.75">
      <c r="A1633" s="19" t="s">
        <v>25480</v>
      </c>
      <c r="B1633" s="19" t="s">
        <v>23569</v>
      </c>
      <c r="C1633" s="19" t="s">
        <v>23199</v>
      </c>
      <c r="D1633" s="19" t="s">
        <v>17435</v>
      </c>
      <c r="E1633" s="85">
        <v>45386</v>
      </c>
      <c r="F1633" s="19" t="s">
        <v>23886</v>
      </c>
      <c r="G1633" s="19" t="s">
        <v>23887</v>
      </c>
      <c r="H1633" s="19">
        <v>-40</v>
      </c>
      <c r="I1633" s="27" t="s">
        <v>23223</v>
      </c>
      <c r="J1633" s="19" t="s">
        <v>23224</v>
      </c>
      <c r="K1633" s="19" t="s">
        <v>17433</v>
      </c>
      <c r="L1633" s="19" t="s">
        <v>17434</v>
      </c>
      <c r="M1633" s="19"/>
      <c r="N1633" s="19"/>
      <c r="O1633" s="19" t="s">
        <v>23140</v>
      </c>
    </row>
    <row r="1634" spans="1:15" ht="12.75">
      <c r="A1634" s="19" t="s">
        <v>25481</v>
      </c>
      <c r="B1634" s="19" t="s">
        <v>23569</v>
      </c>
      <c r="C1634" s="19" t="s">
        <v>23199</v>
      </c>
      <c r="D1634" s="19" t="s">
        <v>17435</v>
      </c>
      <c r="E1634" s="85">
        <v>45386</v>
      </c>
      <c r="F1634" s="19" t="s">
        <v>23883</v>
      </c>
      <c r="G1634" s="19" t="s">
        <v>23884</v>
      </c>
      <c r="H1634" s="19">
        <v>-10</v>
      </c>
      <c r="I1634" s="27" t="s">
        <v>23223</v>
      </c>
      <c r="J1634" s="19" t="s">
        <v>23224</v>
      </c>
      <c r="K1634" s="19" t="s">
        <v>17433</v>
      </c>
      <c r="L1634" s="19" t="s">
        <v>17434</v>
      </c>
      <c r="M1634" s="19"/>
      <c r="N1634" s="19"/>
      <c r="O1634" s="19" t="s">
        <v>23140</v>
      </c>
    </row>
    <row r="1635" spans="1:15" ht="12.75">
      <c r="A1635" s="19" t="s">
        <v>25482</v>
      </c>
      <c r="B1635" s="19" t="s">
        <v>23569</v>
      </c>
      <c r="C1635" s="19" t="s">
        <v>23199</v>
      </c>
      <c r="D1635" s="19" t="s">
        <v>17435</v>
      </c>
      <c r="E1635" s="85">
        <v>45386</v>
      </c>
      <c r="F1635" s="19" t="s">
        <v>23880</v>
      </c>
      <c r="G1635" s="19" t="s">
        <v>23881</v>
      </c>
      <c r="H1635" s="19">
        <v>-3</v>
      </c>
      <c r="I1635" s="27" t="s">
        <v>23223</v>
      </c>
      <c r="J1635" s="19" t="s">
        <v>23224</v>
      </c>
      <c r="K1635" s="19" t="s">
        <v>17433</v>
      </c>
      <c r="L1635" s="19" t="s">
        <v>17434</v>
      </c>
      <c r="M1635" s="19"/>
      <c r="N1635" s="19"/>
      <c r="O1635" s="19" t="s">
        <v>23140</v>
      </c>
    </row>
    <row r="1636" spans="1:15" ht="12.75">
      <c r="A1636" s="19" t="s">
        <v>25483</v>
      </c>
      <c r="B1636" s="19" t="s">
        <v>23569</v>
      </c>
      <c r="C1636" s="19" t="s">
        <v>23199</v>
      </c>
      <c r="D1636" s="19" t="s">
        <v>17435</v>
      </c>
      <c r="E1636" s="85">
        <v>45386</v>
      </c>
      <c r="F1636" s="19" t="s">
        <v>23877</v>
      </c>
      <c r="G1636" s="19" t="s">
        <v>23878</v>
      </c>
      <c r="H1636" s="19">
        <v>-400</v>
      </c>
      <c r="I1636" s="27" t="s">
        <v>23223</v>
      </c>
      <c r="J1636" s="19" t="s">
        <v>23224</v>
      </c>
      <c r="K1636" s="19" t="s">
        <v>17433</v>
      </c>
      <c r="L1636" s="19" t="s">
        <v>17434</v>
      </c>
      <c r="M1636" s="19"/>
      <c r="N1636" s="19"/>
      <c r="O1636" s="19" t="s">
        <v>23140</v>
      </c>
    </row>
    <row r="1637" spans="1:15" ht="12.75">
      <c r="A1637" s="19" t="s">
        <v>25484</v>
      </c>
      <c r="B1637" s="19" t="s">
        <v>23569</v>
      </c>
      <c r="C1637" s="19" t="s">
        <v>23199</v>
      </c>
      <c r="D1637" s="19" t="s">
        <v>17435</v>
      </c>
      <c r="E1637" s="85">
        <v>45386</v>
      </c>
      <c r="F1637" s="19" t="s">
        <v>23955</v>
      </c>
      <c r="G1637" s="19" t="s">
        <v>23966</v>
      </c>
      <c r="H1637" s="19">
        <v>-2</v>
      </c>
      <c r="I1637" s="27" t="s">
        <v>23223</v>
      </c>
      <c r="J1637" s="19" t="s">
        <v>23224</v>
      </c>
      <c r="K1637" s="19" t="s">
        <v>17433</v>
      </c>
      <c r="L1637" s="19" t="s">
        <v>17434</v>
      </c>
      <c r="M1637" s="19"/>
      <c r="N1637" s="19"/>
      <c r="O1637" s="19" t="s">
        <v>23140</v>
      </c>
    </row>
    <row r="1638" spans="1:15" ht="12.75">
      <c r="A1638" s="19" t="s">
        <v>25485</v>
      </c>
      <c r="B1638" s="19" t="s">
        <v>23569</v>
      </c>
      <c r="C1638" s="19" t="s">
        <v>23199</v>
      </c>
      <c r="D1638" s="19" t="s">
        <v>17435</v>
      </c>
      <c r="E1638" s="85">
        <v>45386</v>
      </c>
      <c r="F1638" s="19" t="s">
        <v>24371</v>
      </c>
      <c r="G1638" s="19" t="s">
        <v>24372</v>
      </c>
      <c r="H1638" s="19">
        <v>-2</v>
      </c>
      <c r="I1638" s="27" t="s">
        <v>23223</v>
      </c>
      <c r="J1638" s="19" t="s">
        <v>23224</v>
      </c>
      <c r="K1638" s="19" t="s">
        <v>17433</v>
      </c>
      <c r="L1638" s="19" t="s">
        <v>17434</v>
      </c>
      <c r="M1638" s="19"/>
      <c r="N1638" s="19"/>
      <c r="O1638" s="19" t="s">
        <v>23140</v>
      </c>
    </row>
    <row r="1639" spans="1:15" ht="12.75">
      <c r="A1639" s="19" t="s">
        <v>25486</v>
      </c>
      <c r="B1639" s="19" t="s">
        <v>23587</v>
      </c>
      <c r="C1639" s="19" t="s">
        <v>23199</v>
      </c>
      <c r="D1639" s="19" t="s">
        <v>17435</v>
      </c>
      <c r="E1639" s="85">
        <v>45387</v>
      </c>
      <c r="F1639" s="19" t="s">
        <v>23847</v>
      </c>
      <c r="G1639" s="19" t="s">
        <v>23848</v>
      </c>
      <c r="H1639" s="19">
        <v>-1</v>
      </c>
      <c r="I1639" s="27" t="s">
        <v>23220</v>
      </c>
      <c r="J1639" s="19" t="s">
        <v>23221</v>
      </c>
      <c r="K1639" s="19" t="s">
        <v>17433</v>
      </c>
      <c r="L1639" s="19" t="s">
        <v>17434</v>
      </c>
      <c r="M1639" s="19"/>
      <c r="N1639" s="19"/>
      <c r="O1639" s="19" t="s">
        <v>23140</v>
      </c>
    </row>
    <row r="1640" spans="1:15" ht="12.75">
      <c r="A1640" s="27" t="s">
        <v>25487</v>
      </c>
      <c r="B1640" s="19" t="s">
        <v>23564</v>
      </c>
      <c r="C1640" s="19"/>
      <c r="D1640" s="19" t="s">
        <v>17440</v>
      </c>
      <c r="E1640" s="85">
        <v>45386</v>
      </c>
      <c r="F1640" s="19" t="s">
        <v>23958</v>
      </c>
      <c r="G1640" s="19" t="s">
        <v>23959</v>
      </c>
      <c r="H1640" s="19">
        <v>-300</v>
      </c>
      <c r="I1640" s="27" t="s">
        <v>23200</v>
      </c>
      <c r="J1640" s="19" t="s">
        <v>23201</v>
      </c>
      <c r="K1640" s="19" t="s">
        <v>17438</v>
      </c>
      <c r="L1640" s="19" t="s">
        <v>17439</v>
      </c>
      <c r="M1640" s="19"/>
      <c r="N1640" s="19"/>
      <c r="O1640" s="19" t="s">
        <v>23140</v>
      </c>
    </row>
    <row r="1641" spans="1:15" ht="12.75">
      <c r="A1641" s="19" t="s">
        <v>25488</v>
      </c>
      <c r="B1641" s="19" t="s">
        <v>23564</v>
      </c>
      <c r="C1641" s="19"/>
      <c r="D1641" s="19" t="s">
        <v>17440</v>
      </c>
      <c r="E1641" s="85">
        <v>45386</v>
      </c>
      <c r="F1641" s="19" t="s">
        <v>23958</v>
      </c>
      <c r="G1641" s="19" t="s">
        <v>23959</v>
      </c>
      <c r="H1641" s="19">
        <v>300</v>
      </c>
      <c r="I1641" s="27" t="s">
        <v>23227</v>
      </c>
      <c r="J1641" s="19" t="s">
        <v>23228</v>
      </c>
      <c r="K1641" s="19" t="s">
        <v>17438</v>
      </c>
      <c r="L1641" s="19" t="s">
        <v>17439</v>
      </c>
      <c r="M1641" s="19"/>
      <c r="N1641" s="19" t="s">
        <v>17447</v>
      </c>
      <c r="O1641" s="19" t="s">
        <v>23140</v>
      </c>
    </row>
    <row r="1642" spans="1:15" ht="12.75">
      <c r="A1642" s="19" t="s">
        <v>25489</v>
      </c>
      <c r="B1642" s="19" t="s">
        <v>23564</v>
      </c>
      <c r="C1642" s="19"/>
      <c r="D1642" s="19" t="s">
        <v>17440</v>
      </c>
      <c r="E1642" s="85">
        <v>45386</v>
      </c>
      <c r="F1642" s="19" t="s">
        <v>23886</v>
      </c>
      <c r="G1642" s="19" t="s">
        <v>23887</v>
      </c>
      <c r="H1642" s="19">
        <v>-20</v>
      </c>
      <c r="I1642" s="27" t="s">
        <v>23200</v>
      </c>
      <c r="J1642" s="19" t="s">
        <v>23201</v>
      </c>
      <c r="K1642" s="19" t="s">
        <v>17438</v>
      </c>
      <c r="L1642" s="19" t="s">
        <v>17439</v>
      </c>
      <c r="M1642" s="19"/>
      <c r="N1642" s="19"/>
      <c r="O1642" s="19" t="s">
        <v>23140</v>
      </c>
    </row>
    <row r="1643" spans="1:15" ht="12.75">
      <c r="A1643" s="19" t="s">
        <v>25490</v>
      </c>
      <c r="B1643" s="19" t="s">
        <v>23564</v>
      </c>
      <c r="C1643" s="19"/>
      <c r="D1643" s="19" t="s">
        <v>17440</v>
      </c>
      <c r="E1643" s="85">
        <v>45386</v>
      </c>
      <c r="F1643" s="19" t="s">
        <v>23886</v>
      </c>
      <c r="G1643" s="19" t="s">
        <v>23887</v>
      </c>
      <c r="H1643" s="19">
        <v>20</v>
      </c>
      <c r="I1643" s="27" t="s">
        <v>23227</v>
      </c>
      <c r="J1643" s="19" t="s">
        <v>23228</v>
      </c>
      <c r="K1643" s="19" t="s">
        <v>17438</v>
      </c>
      <c r="L1643" s="19" t="s">
        <v>17439</v>
      </c>
      <c r="M1643" s="19"/>
      <c r="N1643" s="19" t="s">
        <v>17447</v>
      </c>
      <c r="O1643" s="19" t="s">
        <v>23140</v>
      </c>
    </row>
    <row r="1644" spans="1:15" ht="12.75">
      <c r="A1644" s="19" t="s">
        <v>25491</v>
      </c>
      <c r="B1644" s="19" t="s">
        <v>23564</v>
      </c>
      <c r="C1644" s="19"/>
      <c r="D1644" s="19" t="s">
        <v>17440</v>
      </c>
      <c r="E1644" s="85">
        <v>45386</v>
      </c>
      <c r="F1644" s="19" t="s">
        <v>23880</v>
      </c>
      <c r="G1644" s="19" t="s">
        <v>23881</v>
      </c>
      <c r="H1644" s="19">
        <v>-3</v>
      </c>
      <c r="I1644" s="27" t="s">
        <v>23200</v>
      </c>
      <c r="J1644" s="19" t="s">
        <v>23201</v>
      </c>
      <c r="K1644" s="19" t="s">
        <v>17438</v>
      </c>
      <c r="L1644" s="19" t="s">
        <v>17439</v>
      </c>
      <c r="M1644" s="19"/>
      <c r="N1644" s="19"/>
      <c r="O1644" s="19" t="s">
        <v>23140</v>
      </c>
    </row>
    <row r="1645" spans="1:15" ht="12.75">
      <c r="A1645" s="19" t="s">
        <v>25492</v>
      </c>
      <c r="B1645" s="19" t="s">
        <v>23564</v>
      </c>
      <c r="C1645" s="19"/>
      <c r="D1645" s="19" t="s">
        <v>17440</v>
      </c>
      <c r="E1645" s="85">
        <v>45386</v>
      </c>
      <c r="F1645" s="19" t="s">
        <v>23880</v>
      </c>
      <c r="G1645" s="19" t="s">
        <v>23881</v>
      </c>
      <c r="H1645" s="19">
        <v>3</v>
      </c>
      <c r="I1645" s="27" t="s">
        <v>23227</v>
      </c>
      <c r="J1645" s="19" t="s">
        <v>23228</v>
      </c>
      <c r="K1645" s="19" t="s">
        <v>17438</v>
      </c>
      <c r="L1645" s="19" t="s">
        <v>17439</v>
      </c>
      <c r="M1645" s="19"/>
      <c r="N1645" s="19" t="s">
        <v>17447</v>
      </c>
      <c r="O1645" s="19" t="s">
        <v>23140</v>
      </c>
    </row>
    <row r="1646" spans="1:15" ht="12.75">
      <c r="A1646" s="19" t="s">
        <v>25493</v>
      </c>
      <c r="B1646" s="19" t="s">
        <v>23564</v>
      </c>
      <c r="C1646" s="19"/>
      <c r="D1646" s="19" t="s">
        <v>17440</v>
      </c>
      <c r="E1646" s="85">
        <v>45386</v>
      </c>
      <c r="F1646" s="19" t="s">
        <v>23877</v>
      </c>
      <c r="G1646" s="19" t="s">
        <v>23878</v>
      </c>
      <c r="H1646" s="19">
        <v>-100</v>
      </c>
      <c r="I1646" s="27" t="s">
        <v>23200</v>
      </c>
      <c r="J1646" s="19" t="s">
        <v>23201</v>
      </c>
      <c r="K1646" s="19" t="s">
        <v>17438</v>
      </c>
      <c r="L1646" s="19" t="s">
        <v>17439</v>
      </c>
      <c r="M1646" s="19"/>
      <c r="N1646" s="19"/>
      <c r="O1646" s="19" t="s">
        <v>23140</v>
      </c>
    </row>
    <row r="1647" spans="1:15" ht="12.75">
      <c r="A1647" s="19" t="s">
        <v>25494</v>
      </c>
      <c r="B1647" s="19" t="s">
        <v>23564</v>
      </c>
      <c r="C1647" s="19"/>
      <c r="D1647" s="19" t="s">
        <v>17440</v>
      </c>
      <c r="E1647" s="85">
        <v>45386</v>
      </c>
      <c r="F1647" s="19" t="s">
        <v>23877</v>
      </c>
      <c r="G1647" s="19" t="s">
        <v>23878</v>
      </c>
      <c r="H1647" s="19">
        <v>100</v>
      </c>
      <c r="I1647" s="27" t="s">
        <v>23227</v>
      </c>
      <c r="J1647" s="19" t="s">
        <v>23228</v>
      </c>
      <c r="K1647" s="19" t="s">
        <v>17438</v>
      </c>
      <c r="L1647" s="19" t="s">
        <v>17439</v>
      </c>
      <c r="M1647" s="19"/>
      <c r="N1647" s="19" t="s">
        <v>17447</v>
      </c>
      <c r="O1647" s="19" t="s">
        <v>23140</v>
      </c>
    </row>
    <row r="1648" spans="1:15" ht="12.75">
      <c r="A1648" s="19" t="s">
        <v>25495</v>
      </c>
      <c r="B1648" s="19" t="s">
        <v>23564</v>
      </c>
      <c r="C1648" s="19"/>
      <c r="D1648" s="19" t="s">
        <v>17440</v>
      </c>
      <c r="E1648" s="85">
        <v>45386</v>
      </c>
      <c r="F1648" s="19" t="s">
        <v>23955</v>
      </c>
      <c r="G1648" s="19" t="s">
        <v>23966</v>
      </c>
      <c r="H1648" s="19">
        <v>-2</v>
      </c>
      <c r="I1648" s="27" t="s">
        <v>23200</v>
      </c>
      <c r="J1648" s="19" t="s">
        <v>23201</v>
      </c>
      <c r="K1648" s="19" t="s">
        <v>17438</v>
      </c>
      <c r="L1648" s="19" t="s">
        <v>17439</v>
      </c>
      <c r="M1648" s="19"/>
      <c r="N1648" s="19"/>
      <c r="O1648" s="19" t="s">
        <v>23140</v>
      </c>
    </row>
    <row r="1649" spans="1:15" ht="12.75">
      <c r="A1649" s="19" t="s">
        <v>25496</v>
      </c>
      <c r="B1649" s="19" t="s">
        <v>23564</v>
      </c>
      <c r="C1649" s="19"/>
      <c r="D1649" s="19" t="s">
        <v>17440</v>
      </c>
      <c r="E1649" s="85">
        <v>45386</v>
      </c>
      <c r="F1649" s="19" t="s">
        <v>23955</v>
      </c>
      <c r="G1649" s="19" t="s">
        <v>23966</v>
      </c>
      <c r="H1649" s="19">
        <v>2</v>
      </c>
      <c r="I1649" s="27" t="s">
        <v>23227</v>
      </c>
      <c r="J1649" s="19" t="s">
        <v>23228</v>
      </c>
      <c r="K1649" s="19" t="s">
        <v>17438</v>
      </c>
      <c r="L1649" s="19" t="s">
        <v>17439</v>
      </c>
      <c r="M1649" s="19"/>
      <c r="N1649" s="19" t="s">
        <v>17447</v>
      </c>
      <c r="O1649" s="19" t="s">
        <v>23140</v>
      </c>
    </row>
    <row r="1650" spans="1:15" ht="12.75">
      <c r="A1650" s="19" t="s">
        <v>25497</v>
      </c>
      <c r="B1650" s="19" t="s">
        <v>23564</v>
      </c>
      <c r="C1650" s="19"/>
      <c r="D1650" s="19" t="s">
        <v>17440</v>
      </c>
      <c r="E1650" s="85">
        <v>45386</v>
      </c>
      <c r="F1650" s="19" t="s">
        <v>23961</v>
      </c>
      <c r="G1650" s="19" t="s">
        <v>24083</v>
      </c>
      <c r="H1650" s="19">
        <v>-3</v>
      </c>
      <c r="I1650" s="27" t="s">
        <v>23200</v>
      </c>
      <c r="J1650" s="19" t="s">
        <v>23201</v>
      </c>
      <c r="K1650" s="19" t="s">
        <v>17438</v>
      </c>
      <c r="L1650" s="19" t="s">
        <v>17439</v>
      </c>
      <c r="M1650" s="19"/>
      <c r="N1650" s="19"/>
      <c r="O1650" s="19" t="s">
        <v>23140</v>
      </c>
    </row>
    <row r="1651" spans="1:15" ht="12.75">
      <c r="A1651" s="19" t="s">
        <v>25498</v>
      </c>
      <c r="B1651" s="19" t="s">
        <v>23564</v>
      </c>
      <c r="C1651" s="19"/>
      <c r="D1651" s="19" t="s">
        <v>17440</v>
      </c>
      <c r="E1651" s="85">
        <v>45386</v>
      </c>
      <c r="F1651" s="19" t="s">
        <v>23961</v>
      </c>
      <c r="G1651" s="19" t="s">
        <v>24083</v>
      </c>
      <c r="H1651" s="19">
        <v>3</v>
      </c>
      <c r="I1651" s="27" t="s">
        <v>23227</v>
      </c>
      <c r="J1651" s="19" t="s">
        <v>23228</v>
      </c>
      <c r="K1651" s="19" t="s">
        <v>17438</v>
      </c>
      <c r="L1651" s="19" t="s">
        <v>17439</v>
      </c>
      <c r="M1651" s="19"/>
      <c r="N1651" s="19" t="s">
        <v>17447</v>
      </c>
      <c r="O1651" s="19" t="s">
        <v>23140</v>
      </c>
    </row>
    <row r="1652" spans="1:15" ht="12.75">
      <c r="A1652" s="19" t="s">
        <v>25499</v>
      </c>
      <c r="B1652" s="19" t="s">
        <v>23549</v>
      </c>
      <c r="C1652" s="19" t="s">
        <v>23199</v>
      </c>
      <c r="D1652" s="19" t="s">
        <v>17435</v>
      </c>
      <c r="E1652" s="85">
        <v>45355</v>
      </c>
      <c r="F1652" s="19" t="s">
        <v>24077</v>
      </c>
      <c r="G1652" s="19" t="s">
        <v>24078</v>
      </c>
      <c r="H1652" s="19">
        <v>-33</v>
      </c>
      <c r="I1652" s="27" t="s">
        <v>23272</v>
      </c>
      <c r="J1652" s="19" t="s">
        <v>23273</v>
      </c>
      <c r="K1652" s="19" t="s">
        <v>17433</v>
      </c>
      <c r="L1652" s="19" t="s">
        <v>17434</v>
      </c>
      <c r="M1652" s="19" t="s">
        <v>23550</v>
      </c>
      <c r="N1652" s="19"/>
      <c r="O1652" s="19" t="s">
        <v>23140</v>
      </c>
    </row>
    <row r="1653" spans="1:15" ht="12.75">
      <c r="A1653" s="19" t="s">
        <v>25500</v>
      </c>
      <c r="B1653" s="19" t="s">
        <v>23549</v>
      </c>
      <c r="C1653" s="19" t="s">
        <v>23199</v>
      </c>
      <c r="D1653" s="19" t="s">
        <v>17435</v>
      </c>
      <c r="E1653" s="85">
        <v>45355</v>
      </c>
      <c r="F1653" s="19" t="s">
        <v>24085</v>
      </c>
      <c r="G1653" s="19" t="s">
        <v>24086</v>
      </c>
      <c r="H1653" s="19">
        <v>-22</v>
      </c>
      <c r="I1653" s="27" t="s">
        <v>23272</v>
      </c>
      <c r="J1653" s="19" t="s">
        <v>23273</v>
      </c>
      <c r="K1653" s="19" t="s">
        <v>17433</v>
      </c>
      <c r="L1653" s="19" t="s">
        <v>17434</v>
      </c>
      <c r="M1653" s="19" t="s">
        <v>23550</v>
      </c>
      <c r="N1653" s="19"/>
      <c r="O1653" s="19" t="s">
        <v>23140</v>
      </c>
    </row>
    <row r="1654" spans="1:15" ht="12.75">
      <c r="A1654" s="19" t="s">
        <v>25501</v>
      </c>
      <c r="B1654" s="19" t="s">
        <v>23561</v>
      </c>
      <c r="C1654" s="19"/>
      <c r="D1654" s="19" t="s">
        <v>17440</v>
      </c>
      <c r="E1654" s="85">
        <v>45386</v>
      </c>
      <c r="F1654" s="19" t="s">
        <v>23877</v>
      </c>
      <c r="G1654" s="19" t="s">
        <v>23878</v>
      </c>
      <c r="H1654" s="19">
        <v>-118</v>
      </c>
      <c r="I1654" s="27" t="s">
        <v>23200</v>
      </c>
      <c r="J1654" s="19" t="s">
        <v>23201</v>
      </c>
      <c r="K1654" s="19" t="s">
        <v>17438</v>
      </c>
      <c r="L1654" s="19" t="s">
        <v>17439</v>
      </c>
      <c r="M1654" s="19"/>
      <c r="N1654" s="19"/>
      <c r="O1654" s="19" t="s">
        <v>23140</v>
      </c>
    </row>
    <row r="1655" spans="1:15" ht="12.75">
      <c r="A1655" s="19" t="s">
        <v>25502</v>
      </c>
      <c r="B1655" s="19" t="s">
        <v>23561</v>
      </c>
      <c r="C1655" s="19"/>
      <c r="D1655" s="19" t="s">
        <v>17440</v>
      </c>
      <c r="E1655" s="85">
        <v>45386</v>
      </c>
      <c r="F1655" s="19" t="s">
        <v>23877</v>
      </c>
      <c r="G1655" s="19" t="s">
        <v>23878</v>
      </c>
      <c r="H1655" s="19">
        <v>118</v>
      </c>
      <c r="I1655" s="27" t="s">
        <v>16489</v>
      </c>
      <c r="J1655" s="19" t="s">
        <v>23235</v>
      </c>
      <c r="K1655" s="19" t="s">
        <v>17438</v>
      </c>
      <c r="L1655" s="19" t="s">
        <v>17439</v>
      </c>
      <c r="M1655" s="19"/>
      <c r="N1655" s="19" t="s">
        <v>17447</v>
      </c>
      <c r="O1655" s="19" t="s">
        <v>23140</v>
      </c>
    </row>
    <row r="1656" spans="1:15" ht="12.75">
      <c r="A1656" s="19" t="s">
        <v>25503</v>
      </c>
      <c r="B1656" s="19" t="s">
        <v>23561</v>
      </c>
      <c r="C1656" s="19"/>
      <c r="D1656" s="19" t="s">
        <v>17440</v>
      </c>
      <c r="E1656" s="85">
        <v>45386</v>
      </c>
      <c r="F1656" s="19" t="s">
        <v>24133</v>
      </c>
      <c r="G1656" s="19" t="s">
        <v>24134</v>
      </c>
      <c r="H1656" s="19">
        <v>-108</v>
      </c>
      <c r="I1656" s="27" t="s">
        <v>23200</v>
      </c>
      <c r="J1656" s="19" t="s">
        <v>23201</v>
      </c>
      <c r="K1656" s="19" t="s">
        <v>17438</v>
      </c>
      <c r="L1656" s="19" t="s">
        <v>17439</v>
      </c>
      <c r="M1656" s="19"/>
      <c r="N1656" s="19"/>
      <c r="O1656" s="19" t="s">
        <v>23140</v>
      </c>
    </row>
    <row r="1657" spans="1:15" ht="12.75">
      <c r="A1657" s="19" t="s">
        <v>25504</v>
      </c>
      <c r="B1657" s="19" t="s">
        <v>23561</v>
      </c>
      <c r="C1657" s="19"/>
      <c r="D1657" s="19" t="s">
        <v>17440</v>
      </c>
      <c r="E1657" s="85">
        <v>45386</v>
      </c>
      <c r="F1657" s="19" t="s">
        <v>24133</v>
      </c>
      <c r="G1657" s="19" t="s">
        <v>24134</v>
      </c>
      <c r="H1657" s="19">
        <v>108</v>
      </c>
      <c r="I1657" s="27" t="s">
        <v>16489</v>
      </c>
      <c r="J1657" s="19" t="s">
        <v>23235</v>
      </c>
      <c r="K1657" s="19" t="s">
        <v>17438</v>
      </c>
      <c r="L1657" s="19" t="s">
        <v>17439</v>
      </c>
      <c r="M1657" s="19"/>
      <c r="N1657" s="19" t="s">
        <v>17447</v>
      </c>
      <c r="O1657" s="19" t="s">
        <v>23140</v>
      </c>
    </row>
    <row r="1658" spans="1:15" ht="12.75">
      <c r="A1658" s="19"/>
      <c r="B1658" s="19"/>
      <c r="C1658" s="19"/>
      <c r="D1658" s="19"/>
      <c r="E1658" s="85"/>
      <c r="F1658" s="19"/>
      <c r="G1658" s="19"/>
      <c r="H1658" s="19"/>
      <c r="I1658" s="19"/>
      <c r="J1658" s="19"/>
      <c r="K1658" s="19"/>
      <c r="L1658" s="19"/>
      <c r="M1658" s="19"/>
      <c r="N1658" s="19"/>
    </row>
    <row r="1659" spans="1:15" ht="12.75">
      <c r="A1659" s="19" t="s">
        <v>25505</v>
      </c>
      <c r="B1659" s="19" t="s">
        <v>23561</v>
      </c>
      <c r="C1659" s="19"/>
      <c r="D1659" s="19" t="s">
        <v>17440</v>
      </c>
      <c r="E1659" s="85">
        <v>45386</v>
      </c>
      <c r="F1659" s="19" t="s">
        <v>23886</v>
      </c>
      <c r="G1659" s="19" t="s">
        <v>23887</v>
      </c>
      <c r="H1659" s="19">
        <v>61</v>
      </c>
      <c r="I1659" s="27" t="s">
        <v>23200</v>
      </c>
      <c r="J1659" s="19" t="s">
        <v>23201</v>
      </c>
      <c r="K1659" s="19" t="s">
        <v>17438</v>
      </c>
      <c r="L1659" s="19" t="s">
        <v>17439</v>
      </c>
      <c r="M1659" s="19"/>
      <c r="N1659" s="19"/>
      <c r="O1659" s="19" t="s">
        <v>23140</v>
      </c>
    </row>
    <row r="1660" spans="1:15" ht="12.75">
      <c r="A1660" s="19" t="s">
        <v>25506</v>
      </c>
      <c r="B1660" s="19" t="s">
        <v>23561</v>
      </c>
      <c r="C1660" s="19"/>
      <c r="D1660" s="19" t="s">
        <v>17440</v>
      </c>
      <c r="E1660" s="85">
        <v>45386</v>
      </c>
      <c r="F1660" s="19" t="s">
        <v>23886</v>
      </c>
      <c r="G1660" s="19" t="s">
        <v>23887</v>
      </c>
      <c r="H1660" s="19">
        <v>-61</v>
      </c>
      <c r="I1660" s="27" t="s">
        <v>16489</v>
      </c>
      <c r="J1660" s="19" t="s">
        <v>23235</v>
      </c>
      <c r="K1660" s="19" t="s">
        <v>17438</v>
      </c>
      <c r="L1660" s="19" t="s">
        <v>17439</v>
      </c>
      <c r="M1660" s="19"/>
      <c r="N1660" s="19" t="s">
        <v>17447</v>
      </c>
      <c r="O1660" s="19" t="s">
        <v>23140</v>
      </c>
    </row>
    <row r="1661" spans="1:15" ht="12.75">
      <c r="A1661" s="19"/>
      <c r="B1661" s="19"/>
      <c r="C1661" s="19"/>
      <c r="D1661" s="19"/>
      <c r="E1661" s="85"/>
      <c r="F1661" s="19"/>
      <c r="G1661" s="19"/>
      <c r="H1661" s="19"/>
      <c r="I1661" s="19"/>
      <c r="J1661" s="19"/>
      <c r="K1661" s="19"/>
      <c r="L1661" s="19"/>
      <c r="M1661" s="19"/>
      <c r="N1661" s="19"/>
    </row>
    <row r="1662" spans="1:15" ht="12.75">
      <c r="A1662" s="19" t="s">
        <v>25507</v>
      </c>
      <c r="B1662" s="19" t="s">
        <v>23581</v>
      </c>
      <c r="C1662" s="19"/>
      <c r="D1662" s="19" t="s">
        <v>17440</v>
      </c>
      <c r="E1662" s="85">
        <v>45387</v>
      </c>
      <c r="F1662" s="19" t="s">
        <v>23886</v>
      </c>
      <c r="G1662" s="19" t="s">
        <v>23887</v>
      </c>
      <c r="H1662" s="19">
        <v>61</v>
      </c>
      <c r="I1662" s="27" t="s">
        <v>23256</v>
      </c>
      <c r="J1662" s="19" t="s">
        <v>23257</v>
      </c>
      <c r="K1662" s="19" t="s">
        <v>17438</v>
      </c>
      <c r="L1662" s="19" t="s">
        <v>17439</v>
      </c>
      <c r="M1662" s="19"/>
      <c r="N1662" s="19"/>
      <c r="O1662" s="19" t="s">
        <v>23154</v>
      </c>
    </row>
    <row r="1663" spans="1:15" ht="12.75">
      <c r="A1663" s="19" t="s">
        <v>25508</v>
      </c>
      <c r="B1663" s="19" t="s">
        <v>23581</v>
      </c>
      <c r="C1663" s="19"/>
      <c r="D1663" s="19" t="s">
        <v>17440</v>
      </c>
      <c r="E1663" s="85">
        <v>45387</v>
      </c>
      <c r="F1663" s="19" t="s">
        <v>23886</v>
      </c>
      <c r="G1663" s="19" t="s">
        <v>23887</v>
      </c>
      <c r="H1663" s="19">
        <v>-61</v>
      </c>
      <c r="I1663" s="27" t="s">
        <v>23200</v>
      </c>
      <c r="J1663" s="19" t="s">
        <v>23201</v>
      </c>
      <c r="K1663" s="19" t="s">
        <v>17438</v>
      </c>
      <c r="L1663" s="19" t="s">
        <v>17439</v>
      </c>
      <c r="M1663" s="19"/>
      <c r="N1663" s="19" t="s">
        <v>17447</v>
      </c>
      <c r="O1663" s="19" t="s">
        <v>23140</v>
      </c>
    </row>
    <row r="1664" spans="1:15" ht="12.75">
      <c r="A1664" s="19"/>
      <c r="B1664" s="19"/>
      <c r="C1664" s="19"/>
      <c r="D1664" s="19"/>
      <c r="E1664" s="85"/>
      <c r="F1664" s="19"/>
      <c r="G1664" s="19"/>
      <c r="H1664" s="19"/>
      <c r="I1664" s="19"/>
      <c r="J1664" s="19"/>
      <c r="K1664" s="19"/>
      <c r="L1664" s="19"/>
      <c r="M1664" s="19"/>
      <c r="N1664" s="19"/>
    </row>
    <row r="1665" spans="1:15" ht="12.75">
      <c r="A1665" s="19" t="s">
        <v>25509</v>
      </c>
      <c r="B1665" s="19" t="s">
        <v>23565</v>
      </c>
      <c r="C1665" s="19"/>
      <c r="D1665" s="19" t="s">
        <v>17440</v>
      </c>
      <c r="E1665" s="85">
        <v>45386</v>
      </c>
      <c r="F1665" s="19" t="s">
        <v>24365</v>
      </c>
      <c r="G1665" s="19" t="s">
        <v>24366</v>
      </c>
      <c r="H1665" s="19">
        <v>1</v>
      </c>
      <c r="I1665" s="27" t="s">
        <v>23200</v>
      </c>
      <c r="J1665" s="19" t="s">
        <v>23201</v>
      </c>
      <c r="K1665" s="19" t="s">
        <v>17438</v>
      </c>
      <c r="L1665" s="19" t="s">
        <v>17439</v>
      </c>
      <c r="M1665" s="19"/>
      <c r="N1665" s="19"/>
      <c r="O1665" s="19" t="s">
        <v>23140</v>
      </c>
    </row>
    <row r="1666" spans="1:15" ht="12.75">
      <c r="A1666" s="19" t="s">
        <v>25510</v>
      </c>
      <c r="B1666" s="19" t="s">
        <v>23565</v>
      </c>
      <c r="C1666" s="19"/>
      <c r="D1666" s="19" t="s">
        <v>17440</v>
      </c>
      <c r="E1666" s="85">
        <v>45386</v>
      </c>
      <c r="F1666" s="19" t="s">
        <v>24365</v>
      </c>
      <c r="G1666" s="19" t="s">
        <v>24366</v>
      </c>
      <c r="H1666" s="19">
        <v>-1</v>
      </c>
      <c r="I1666" s="27" t="s">
        <v>23223</v>
      </c>
      <c r="J1666" s="19" t="s">
        <v>23224</v>
      </c>
      <c r="K1666" s="19" t="s">
        <v>17438</v>
      </c>
      <c r="L1666" s="19" t="s">
        <v>17439</v>
      </c>
      <c r="M1666" s="19"/>
      <c r="N1666" s="19" t="s">
        <v>17447</v>
      </c>
      <c r="O1666" s="19" t="s">
        <v>23140</v>
      </c>
    </row>
    <row r="1667" spans="1:15" ht="12.75">
      <c r="A1667" s="19"/>
      <c r="B1667" s="19"/>
      <c r="C1667" s="19"/>
      <c r="D1667" s="19"/>
      <c r="E1667" s="85"/>
      <c r="F1667" s="19"/>
      <c r="G1667" s="19"/>
      <c r="H1667" s="19"/>
      <c r="I1667" s="19"/>
      <c r="J1667" s="19"/>
      <c r="K1667" s="19"/>
      <c r="L1667" s="19"/>
      <c r="M1667" s="19"/>
      <c r="N1667" s="19"/>
    </row>
    <row r="1668" spans="1:15" ht="12.75">
      <c r="A1668" s="19" t="s">
        <v>25511</v>
      </c>
      <c r="B1668" s="19" t="s">
        <v>23565</v>
      </c>
      <c r="C1668" s="19"/>
      <c r="D1668" s="19" t="s">
        <v>17440</v>
      </c>
      <c r="E1668" s="85">
        <v>45386</v>
      </c>
      <c r="F1668" s="19" t="s">
        <v>24371</v>
      </c>
      <c r="G1668" s="19" t="s">
        <v>24372</v>
      </c>
      <c r="H1668" s="19">
        <v>2</v>
      </c>
      <c r="I1668" s="27" t="s">
        <v>23200</v>
      </c>
      <c r="J1668" s="19" t="s">
        <v>23201</v>
      </c>
      <c r="K1668" s="19" t="s">
        <v>17438</v>
      </c>
      <c r="L1668" s="19" t="s">
        <v>17439</v>
      </c>
      <c r="M1668" s="19"/>
      <c r="N1668" s="19"/>
      <c r="O1668" s="19" t="s">
        <v>23140</v>
      </c>
    </row>
    <row r="1669" spans="1:15" ht="12.75">
      <c r="A1669" s="19" t="s">
        <v>25512</v>
      </c>
      <c r="B1669" s="19" t="s">
        <v>23565</v>
      </c>
      <c r="C1669" s="19"/>
      <c r="D1669" s="19" t="s">
        <v>17440</v>
      </c>
      <c r="E1669" s="85">
        <v>45386</v>
      </c>
      <c r="F1669" s="19" t="s">
        <v>24371</v>
      </c>
      <c r="G1669" s="19" t="s">
        <v>24372</v>
      </c>
      <c r="H1669" s="19">
        <v>-2</v>
      </c>
      <c r="I1669" s="27" t="s">
        <v>23223</v>
      </c>
      <c r="J1669" s="19" t="s">
        <v>23224</v>
      </c>
      <c r="K1669" s="19" t="s">
        <v>17438</v>
      </c>
      <c r="L1669" s="19" t="s">
        <v>17439</v>
      </c>
      <c r="M1669" s="19"/>
      <c r="N1669" s="19" t="s">
        <v>17447</v>
      </c>
      <c r="O1669" s="19" t="s">
        <v>23140</v>
      </c>
    </row>
    <row r="1670" spans="1:15" ht="12.75">
      <c r="A1670" s="19" t="s">
        <v>25513</v>
      </c>
      <c r="B1670" s="19" t="s">
        <v>23564</v>
      </c>
      <c r="C1670" s="19"/>
      <c r="D1670" s="19" t="s">
        <v>17440</v>
      </c>
      <c r="E1670" s="85">
        <v>45386</v>
      </c>
      <c r="F1670" s="19" t="s">
        <v>24371</v>
      </c>
      <c r="G1670" s="19" t="s">
        <v>24372</v>
      </c>
      <c r="H1670" s="19">
        <v>-1</v>
      </c>
      <c r="I1670" s="27" t="s">
        <v>23200</v>
      </c>
      <c r="J1670" s="19" t="s">
        <v>23201</v>
      </c>
      <c r="K1670" s="19" t="s">
        <v>17438</v>
      </c>
      <c r="L1670" s="19" t="s">
        <v>17439</v>
      </c>
      <c r="M1670" s="19"/>
      <c r="N1670" s="19"/>
      <c r="O1670" s="19" t="s">
        <v>23140</v>
      </c>
    </row>
    <row r="1671" spans="1:15" ht="12.75">
      <c r="A1671" s="19" t="s">
        <v>25514</v>
      </c>
      <c r="B1671" s="19" t="s">
        <v>23564</v>
      </c>
      <c r="C1671" s="19"/>
      <c r="D1671" s="19" t="s">
        <v>17440</v>
      </c>
      <c r="E1671" s="85">
        <v>45386</v>
      </c>
      <c r="F1671" s="19" t="s">
        <v>24371</v>
      </c>
      <c r="G1671" s="19" t="s">
        <v>24372</v>
      </c>
      <c r="H1671" s="19">
        <v>1</v>
      </c>
      <c r="I1671" s="27" t="s">
        <v>23227</v>
      </c>
      <c r="J1671" s="19" t="s">
        <v>23228</v>
      </c>
      <c r="K1671" s="19" t="s">
        <v>17438</v>
      </c>
      <c r="L1671" s="19" t="s">
        <v>17439</v>
      </c>
      <c r="M1671" s="19"/>
      <c r="N1671" s="19" t="s">
        <v>17447</v>
      </c>
      <c r="O1671" s="19" t="s">
        <v>23140</v>
      </c>
    </row>
    <row r="1672" spans="1:15" ht="12.75">
      <c r="A1672" s="19" t="s">
        <v>25515</v>
      </c>
      <c r="B1672" s="19" t="s">
        <v>23586</v>
      </c>
      <c r="C1672" s="19"/>
      <c r="D1672" s="19" t="s">
        <v>17440</v>
      </c>
      <c r="E1672" s="85">
        <v>45387</v>
      </c>
      <c r="F1672" s="19" t="s">
        <v>24371</v>
      </c>
      <c r="G1672" s="19" t="s">
        <v>24372</v>
      </c>
      <c r="H1672" s="19">
        <v>-1</v>
      </c>
      <c r="I1672" s="27" t="s">
        <v>23200</v>
      </c>
      <c r="J1672" s="19" t="s">
        <v>23201</v>
      </c>
      <c r="K1672" s="19" t="s">
        <v>17438</v>
      </c>
      <c r="L1672" s="19" t="s">
        <v>17439</v>
      </c>
      <c r="M1672" s="19"/>
      <c r="N1672" s="19"/>
      <c r="O1672" s="19" t="s">
        <v>23140</v>
      </c>
    </row>
    <row r="1673" spans="1:15" ht="12.75">
      <c r="A1673" s="19" t="s">
        <v>25516</v>
      </c>
      <c r="B1673" s="19" t="s">
        <v>23586</v>
      </c>
      <c r="C1673" s="19"/>
      <c r="D1673" s="19" t="s">
        <v>17440</v>
      </c>
      <c r="E1673" s="85">
        <v>45387</v>
      </c>
      <c r="F1673" s="19" t="s">
        <v>24371</v>
      </c>
      <c r="G1673" s="19" t="s">
        <v>24372</v>
      </c>
      <c r="H1673" s="19">
        <v>1</v>
      </c>
      <c r="I1673" s="27" t="s">
        <v>23220</v>
      </c>
      <c r="J1673" s="19" t="s">
        <v>23221</v>
      </c>
      <c r="K1673" s="19" t="s">
        <v>17438</v>
      </c>
      <c r="L1673" s="19" t="s">
        <v>17439</v>
      </c>
      <c r="M1673" s="19"/>
      <c r="N1673" s="19" t="s">
        <v>17447</v>
      </c>
      <c r="O1673" s="19" t="s">
        <v>23140</v>
      </c>
    </row>
    <row r="1674" spans="1:15" ht="12.75">
      <c r="A1674" s="19" t="s">
        <v>25517</v>
      </c>
      <c r="B1674" s="19" t="s">
        <v>23588</v>
      </c>
      <c r="C1674" s="19"/>
      <c r="D1674" s="19" t="s">
        <v>17425</v>
      </c>
      <c r="E1674" s="85">
        <v>45387</v>
      </c>
      <c r="F1674" s="19" t="s">
        <v>24074</v>
      </c>
      <c r="G1674" s="19" t="s">
        <v>24075</v>
      </c>
      <c r="H1674" s="19">
        <v>2</v>
      </c>
      <c r="I1674" s="27" t="s">
        <v>23256</v>
      </c>
      <c r="J1674" s="19" t="s">
        <v>23257</v>
      </c>
      <c r="K1674" s="19" t="s">
        <v>17424</v>
      </c>
      <c r="L1674" s="19" t="s">
        <v>17425</v>
      </c>
      <c r="M1674" s="19" t="s">
        <v>23589</v>
      </c>
      <c r="N1674" s="19"/>
      <c r="O1674" s="19" t="s">
        <v>23154</v>
      </c>
    </row>
    <row r="1675" spans="1:15" ht="12.75">
      <c r="A1675" s="19" t="s">
        <v>25518</v>
      </c>
      <c r="B1675" s="19" t="s">
        <v>23568</v>
      </c>
      <c r="C1675" s="19" t="s">
        <v>23199</v>
      </c>
      <c r="D1675" s="19" t="s">
        <v>17435</v>
      </c>
      <c r="E1675" s="85">
        <v>45386</v>
      </c>
      <c r="F1675" s="19" t="s">
        <v>24074</v>
      </c>
      <c r="G1675" s="19" t="s">
        <v>24075</v>
      </c>
      <c r="H1675" s="19">
        <v>-2</v>
      </c>
      <c r="I1675" s="27" t="s">
        <v>23227</v>
      </c>
      <c r="J1675" s="19" t="s">
        <v>23228</v>
      </c>
      <c r="K1675" s="19" t="s">
        <v>17433</v>
      </c>
      <c r="L1675" s="19" t="s">
        <v>17434</v>
      </c>
      <c r="M1675" s="19"/>
      <c r="N1675" s="19"/>
      <c r="O1675" s="19" t="s">
        <v>23140</v>
      </c>
    </row>
    <row r="1676" spans="1:15" ht="12.75">
      <c r="A1676" s="19" t="s">
        <v>25519</v>
      </c>
      <c r="B1676" s="19" t="s">
        <v>23569</v>
      </c>
      <c r="C1676" s="19" t="s">
        <v>23199</v>
      </c>
      <c r="D1676" s="19" t="s">
        <v>17435</v>
      </c>
      <c r="E1676" s="85">
        <v>45386</v>
      </c>
      <c r="F1676" s="19" t="s">
        <v>24074</v>
      </c>
      <c r="G1676" s="19" t="s">
        <v>24075</v>
      </c>
      <c r="H1676" s="19">
        <v>-1</v>
      </c>
      <c r="I1676" s="27" t="s">
        <v>23223</v>
      </c>
      <c r="J1676" s="19" t="s">
        <v>23224</v>
      </c>
      <c r="K1676" s="19" t="s">
        <v>17433</v>
      </c>
      <c r="L1676" s="19" t="s">
        <v>17434</v>
      </c>
      <c r="M1676" s="19"/>
      <c r="N1676" s="19"/>
      <c r="O1676" s="19" t="s">
        <v>23140</v>
      </c>
    </row>
    <row r="1677" spans="1:15" ht="12.75">
      <c r="A1677" s="19" t="s">
        <v>25520</v>
      </c>
      <c r="B1677" s="19" t="s">
        <v>23219</v>
      </c>
      <c r="C1677" s="19"/>
      <c r="D1677" s="19" t="s">
        <v>17440</v>
      </c>
      <c r="E1677" s="85">
        <v>45308</v>
      </c>
      <c r="F1677" s="19" t="s">
        <v>23862</v>
      </c>
      <c r="G1677" s="19" t="s">
        <v>23863</v>
      </c>
      <c r="H1677" s="19">
        <v>-20</v>
      </c>
      <c r="I1677" s="27" t="s">
        <v>23200</v>
      </c>
      <c r="J1677" s="19" t="s">
        <v>23201</v>
      </c>
      <c r="K1677" s="19" t="s">
        <v>17438</v>
      </c>
      <c r="L1677" s="19" t="s">
        <v>17439</v>
      </c>
      <c r="M1677" s="19"/>
      <c r="N1677" s="19"/>
      <c r="O1677" s="19" t="s">
        <v>23140</v>
      </c>
    </row>
    <row r="1678" spans="1:15" ht="12.75">
      <c r="A1678" s="19" t="s">
        <v>25521</v>
      </c>
      <c r="B1678" s="19" t="s">
        <v>23219</v>
      </c>
      <c r="C1678" s="19"/>
      <c r="D1678" s="19" t="s">
        <v>17440</v>
      </c>
      <c r="E1678" s="85">
        <v>45308</v>
      </c>
      <c r="F1678" s="19" t="s">
        <v>23862</v>
      </c>
      <c r="G1678" s="19" t="s">
        <v>23863</v>
      </c>
      <c r="H1678" s="19">
        <v>20</v>
      </c>
      <c r="I1678" s="27" t="s">
        <v>23220</v>
      </c>
      <c r="J1678" s="19" t="s">
        <v>23221</v>
      </c>
      <c r="K1678" s="19" t="s">
        <v>17438</v>
      </c>
      <c r="L1678" s="19" t="s">
        <v>17439</v>
      </c>
      <c r="M1678" s="19"/>
      <c r="N1678" s="19" t="s">
        <v>17447</v>
      </c>
      <c r="O1678" s="19" t="s">
        <v>23140</v>
      </c>
    </row>
    <row r="1679" spans="1:15" ht="12.75">
      <c r="A1679" s="19" t="s">
        <v>25522</v>
      </c>
      <c r="B1679" s="19" t="s">
        <v>23524</v>
      </c>
      <c r="C1679" s="19"/>
      <c r="D1679" s="19" t="s">
        <v>17440</v>
      </c>
      <c r="E1679" s="85">
        <v>45343</v>
      </c>
      <c r="F1679" s="19" t="s">
        <v>23862</v>
      </c>
      <c r="G1679" s="19" t="s">
        <v>23863</v>
      </c>
      <c r="H1679" s="19">
        <v>-11</v>
      </c>
      <c r="I1679" s="27" t="s">
        <v>23220</v>
      </c>
      <c r="J1679" s="19" t="s">
        <v>23221</v>
      </c>
      <c r="K1679" s="19" t="s">
        <v>17438</v>
      </c>
      <c r="L1679" s="19" t="s">
        <v>17439</v>
      </c>
      <c r="M1679" s="19" t="s">
        <v>23525</v>
      </c>
      <c r="N1679" s="19"/>
      <c r="O1679" s="19" t="s">
        <v>23140</v>
      </c>
    </row>
    <row r="1680" spans="1:15" ht="12.75">
      <c r="A1680" s="19" t="s">
        <v>25523</v>
      </c>
      <c r="B1680" s="19" t="s">
        <v>23524</v>
      </c>
      <c r="C1680" s="19"/>
      <c r="D1680" s="19" t="s">
        <v>17440</v>
      </c>
      <c r="E1680" s="85">
        <v>45343</v>
      </c>
      <c r="F1680" s="19" t="s">
        <v>23862</v>
      </c>
      <c r="G1680" s="19" t="s">
        <v>23863</v>
      </c>
      <c r="H1680" s="19">
        <v>11</v>
      </c>
      <c r="I1680" s="27" t="s">
        <v>23200</v>
      </c>
      <c r="J1680" s="19" t="s">
        <v>23201</v>
      </c>
      <c r="K1680" s="19" t="s">
        <v>17438</v>
      </c>
      <c r="L1680" s="19" t="s">
        <v>17439</v>
      </c>
      <c r="M1680" s="19" t="s">
        <v>23525</v>
      </c>
      <c r="N1680" s="19" t="s">
        <v>17447</v>
      </c>
      <c r="O1680" s="19" t="s">
        <v>23140</v>
      </c>
    </row>
    <row r="1681" spans="1:15" ht="12.75">
      <c r="A1681" s="19" t="s">
        <v>25524</v>
      </c>
      <c r="B1681" s="19" t="s">
        <v>23498</v>
      </c>
      <c r="C1681" s="19"/>
      <c r="D1681" s="19" t="s">
        <v>17440</v>
      </c>
      <c r="E1681" s="85">
        <v>45337</v>
      </c>
      <c r="F1681" s="19" t="s">
        <v>23862</v>
      </c>
      <c r="G1681" s="19" t="s">
        <v>23863</v>
      </c>
      <c r="H1681" s="19">
        <v>-8</v>
      </c>
      <c r="I1681" s="27" t="s">
        <v>23220</v>
      </c>
      <c r="J1681" s="19" t="s">
        <v>23221</v>
      </c>
      <c r="K1681" s="19" t="s">
        <v>17438</v>
      </c>
      <c r="L1681" s="19" t="s">
        <v>17439</v>
      </c>
      <c r="M1681" s="19" t="s">
        <v>23238</v>
      </c>
      <c r="N1681" s="19"/>
      <c r="O1681" s="19" t="s">
        <v>23140</v>
      </c>
    </row>
    <row r="1682" spans="1:15" ht="12.75">
      <c r="A1682" s="19" t="s">
        <v>25525</v>
      </c>
      <c r="B1682" s="19" t="s">
        <v>23498</v>
      </c>
      <c r="C1682" s="19"/>
      <c r="D1682" s="19" t="s">
        <v>17440</v>
      </c>
      <c r="E1682" s="85">
        <v>45337</v>
      </c>
      <c r="F1682" s="19" t="s">
        <v>23862</v>
      </c>
      <c r="G1682" s="19" t="s">
        <v>23863</v>
      </c>
      <c r="H1682" s="19">
        <v>8</v>
      </c>
      <c r="I1682" s="27" t="s">
        <v>23200</v>
      </c>
      <c r="J1682" s="19" t="s">
        <v>23201</v>
      </c>
      <c r="K1682" s="19" t="s">
        <v>17438</v>
      </c>
      <c r="L1682" s="19" t="s">
        <v>17439</v>
      </c>
      <c r="M1682" s="19" t="s">
        <v>23238</v>
      </c>
      <c r="N1682" s="19" t="s">
        <v>17447</v>
      </c>
      <c r="O1682" s="19" t="s">
        <v>23140</v>
      </c>
    </row>
    <row r="1683" spans="1:15" ht="12.75">
      <c r="A1683" s="19" t="s">
        <v>25526</v>
      </c>
      <c r="B1683" s="19" t="s">
        <v>23321</v>
      </c>
      <c r="C1683" s="19"/>
      <c r="D1683" s="19" t="s">
        <v>17440</v>
      </c>
      <c r="E1683" s="85">
        <v>45315</v>
      </c>
      <c r="F1683" s="19" t="s">
        <v>23862</v>
      </c>
      <c r="G1683" s="19" t="s">
        <v>23863</v>
      </c>
      <c r="H1683" s="19">
        <v>-50</v>
      </c>
      <c r="I1683" s="27" t="s">
        <v>23200</v>
      </c>
      <c r="J1683" s="19" t="s">
        <v>23201</v>
      </c>
      <c r="K1683" s="19" t="s">
        <v>17438</v>
      </c>
      <c r="L1683" s="19" t="s">
        <v>17439</v>
      </c>
      <c r="M1683" s="19"/>
      <c r="N1683" s="19"/>
      <c r="O1683" s="19" t="s">
        <v>23140</v>
      </c>
    </row>
    <row r="1684" spans="1:15" ht="12.75">
      <c r="A1684" s="19" t="s">
        <v>25527</v>
      </c>
      <c r="B1684" s="19" t="s">
        <v>23321</v>
      </c>
      <c r="C1684" s="19"/>
      <c r="D1684" s="19" t="s">
        <v>17440</v>
      </c>
      <c r="E1684" s="85">
        <v>45315</v>
      </c>
      <c r="F1684" s="19" t="s">
        <v>23862</v>
      </c>
      <c r="G1684" s="19" t="s">
        <v>23863</v>
      </c>
      <c r="H1684" s="19">
        <v>50</v>
      </c>
      <c r="I1684" s="27" t="s">
        <v>23322</v>
      </c>
      <c r="J1684" s="19" t="s">
        <v>23323</v>
      </c>
      <c r="K1684" s="19" t="s">
        <v>17438</v>
      </c>
      <c r="L1684" s="19" t="s">
        <v>17439</v>
      </c>
      <c r="M1684" s="19"/>
      <c r="N1684" s="19" t="s">
        <v>17447</v>
      </c>
      <c r="O1684" s="19" t="s">
        <v>23140</v>
      </c>
    </row>
    <row r="1685" spans="1:15" ht="12.75">
      <c r="A1685" s="19" t="s">
        <v>25528</v>
      </c>
      <c r="B1685" s="19" t="s">
        <v>23321</v>
      </c>
      <c r="C1685" s="19"/>
      <c r="D1685" s="19" t="s">
        <v>17440</v>
      </c>
      <c r="E1685" s="85">
        <v>45315</v>
      </c>
      <c r="F1685" s="19" t="s">
        <v>23859</v>
      </c>
      <c r="G1685" s="19" t="s">
        <v>23860</v>
      </c>
      <c r="H1685" s="19">
        <v>-50</v>
      </c>
      <c r="I1685" s="27" t="s">
        <v>23200</v>
      </c>
      <c r="J1685" s="19" t="s">
        <v>23201</v>
      </c>
      <c r="K1685" s="19" t="s">
        <v>17438</v>
      </c>
      <c r="L1685" s="19" t="s">
        <v>17439</v>
      </c>
      <c r="M1685" s="19"/>
      <c r="N1685" s="19"/>
      <c r="O1685" s="19" t="s">
        <v>23140</v>
      </c>
    </row>
    <row r="1686" spans="1:15" ht="12.75">
      <c r="A1686" s="19" t="s">
        <v>25529</v>
      </c>
      <c r="B1686" s="19" t="s">
        <v>23321</v>
      </c>
      <c r="C1686" s="19"/>
      <c r="D1686" s="19" t="s">
        <v>17440</v>
      </c>
      <c r="E1686" s="85">
        <v>45315</v>
      </c>
      <c r="F1686" s="19" t="s">
        <v>23859</v>
      </c>
      <c r="G1686" s="19" t="s">
        <v>23860</v>
      </c>
      <c r="H1686" s="19">
        <v>50</v>
      </c>
      <c r="I1686" s="27" t="s">
        <v>23322</v>
      </c>
      <c r="J1686" s="19" t="s">
        <v>23323</v>
      </c>
      <c r="K1686" s="19" t="s">
        <v>17438</v>
      </c>
      <c r="L1686" s="19" t="s">
        <v>17439</v>
      </c>
      <c r="M1686" s="19"/>
      <c r="N1686" s="19" t="s">
        <v>17447</v>
      </c>
      <c r="O1686" s="19" t="s">
        <v>23140</v>
      </c>
    </row>
    <row r="1687" spans="1:15" ht="12.75">
      <c r="A1687" s="19" t="s">
        <v>25530</v>
      </c>
      <c r="B1687" s="19" t="s">
        <v>23518</v>
      </c>
      <c r="C1687" s="19" t="s">
        <v>23199</v>
      </c>
      <c r="D1687" s="19" t="s">
        <v>17435</v>
      </c>
      <c r="E1687" s="85">
        <v>45342</v>
      </c>
      <c r="F1687" s="19" t="s">
        <v>23862</v>
      </c>
      <c r="G1687" s="19" t="s">
        <v>23863</v>
      </c>
      <c r="H1687" s="19">
        <v>-50</v>
      </c>
      <c r="I1687" s="27" t="s">
        <v>23322</v>
      </c>
      <c r="J1687" s="19" t="s">
        <v>23323</v>
      </c>
      <c r="K1687" s="19" t="s">
        <v>17433</v>
      </c>
      <c r="L1687" s="19" t="s">
        <v>17434</v>
      </c>
      <c r="M1687" s="19" t="s">
        <v>23519</v>
      </c>
      <c r="N1687" s="19"/>
      <c r="O1687" s="19" t="s">
        <v>23140</v>
      </c>
    </row>
    <row r="1688" spans="1:15" ht="12.75">
      <c r="A1688" s="19" t="s">
        <v>25531</v>
      </c>
      <c r="B1688" s="19" t="s">
        <v>23518</v>
      </c>
      <c r="C1688" s="19" t="s">
        <v>23199</v>
      </c>
      <c r="D1688" s="19" t="s">
        <v>17435</v>
      </c>
      <c r="E1688" s="85">
        <v>45342</v>
      </c>
      <c r="F1688" s="19" t="s">
        <v>23859</v>
      </c>
      <c r="G1688" s="19" t="s">
        <v>23860</v>
      </c>
      <c r="H1688" s="19">
        <v>-50</v>
      </c>
      <c r="I1688" s="27" t="s">
        <v>23322</v>
      </c>
      <c r="J1688" s="19" t="s">
        <v>23323</v>
      </c>
      <c r="K1688" s="19" t="s">
        <v>17433</v>
      </c>
      <c r="L1688" s="19" t="s">
        <v>17434</v>
      </c>
      <c r="M1688" s="19" t="s">
        <v>23519</v>
      </c>
      <c r="N1688" s="19"/>
      <c r="O1688" s="19" t="s">
        <v>23140</v>
      </c>
    </row>
    <row r="1689" spans="1:15" ht="12.75">
      <c r="A1689" s="19" t="s">
        <v>25532</v>
      </c>
      <c r="B1689" s="19" t="s">
        <v>23325</v>
      </c>
      <c r="C1689" s="19"/>
      <c r="D1689" s="19" t="s">
        <v>17440</v>
      </c>
      <c r="E1689" s="85">
        <v>45315</v>
      </c>
      <c r="F1689" s="19" t="s">
        <v>23862</v>
      </c>
      <c r="G1689" s="19" t="s">
        <v>23863</v>
      </c>
      <c r="H1689" s="19">
        <v>-50</v>
      </c>
      <c r="I1689" s="27" t="s">
        <v>23200</v>
      </c>
      <c r="J1689" s="19" t="s">
        <v>23201</v>
      </c>
      <c r="K1689" s="19" t="s">
        <v>17438</v>
      </c>
      <c r="L1689" s="19" t="s">
        <v>17439</v>
      </c>
      <c r="M1689" s="19"/>
      <c r="N1689" s="19"/>
      <c r="O1689" s="19" t="s">
        <v>23140</v>
      </c>
    </row>
    <row r="1690" spans="1:15" ht="12.75">
      <c r="A1690" s="19" t="s">
        <v>25533</v>
      </c>
      <c r="B1690" s="19" t="s">
        <v>23325</v>
      </c>
      <c r="C1690" s="19"/>
      <c r="D1690" s="19" t="s">
        <v>17440</v>
      </c>
      <c r="E1690" s="85">
        <v>45315</v>
      </c>
      <c r="F1690" s="19" t="s">
        <v>23862</v>
      </c>
      <c r="G1690" s="19" t="s">
        <v>23863</v>
      </c>
      <c r="H1690" s="19">
        <v>50</v>
      </c>
      <c r="I1690" s="27" t="s">
        <v>23227</v>
      </c>
      <c r="J1690" s="19" t="s">
        <v>23228</v>
      </c>
      <c r="K1690" s="19" t="s">
        <v>17438</v>
      </c>
      <c r="L1690" s="19" t="s">
        <v>17439</v>
      </c>
      <c r="M1690" s="19"/>
      <c r="N1690" s="19" t="s">
        <v>17447</v>
      </c>
      <c r="O1690" s="19" t="s">
        <v>23140</v>
      </c>
    </row>
    <row r="1691" spans="1:15" ht="12.75">
      <c r="A1691" s="19" t="s">
        <v>25534</v>
      </c>
      <c r="B1691" s="19" t="s">
        <v>23381</v>
      </c>
      <c r="C1691" s="19" t="s">
        <v>23199</v>
      </c>
      <c r="D1691" s="19" t="s">
        <v>17435</v>
      </c>
      <c r="E1691" s="85">
        <v>45321</v>
      </c>
      <c r="F1691" s="19" t="s">
        <v>23862</v>
      </c>
      <c r="G1691" s="19" t="s">
        <v>23863</v>
      </c>
      <c r="H1691" s="19">
        <v>-14</v>
      </c>
      <c r="I1691" s="27" t="s">
        <v>23227</v>
      </c>
      <c r="J1691" s="19" t="s">
        <v>23228</v>
      </c>
      <c r="K1691" s="19" t="s">
        <v>17433</v>
      </c>
      <c r="L1691" s="19" t="s">
        <v>17434</v>
      </c>
      <c r="M1691" s="19" t="s">
        <v>23356</v>
      </c>
      <c r="N1691" s="19"/>
      <c r="O1691" s="19" t="s">
        <v>23140</v>
      </c>
    </row>
    <row r="1692" spans="1:15" ht="12.75">
      <c r="A1692" s="19" t="s">
        <v>25535</v>
      </c>
      <c r="B1692" s="19" t="s">
        <v>23382</v>
      </c>
      <c r="C1692" s="19" t="s">
        <v>23199</v>
      </c>
      <c r="D1692" s="19" t="s">
        <v>17435</v>
      </c>
      <c r="E1692" s="85">
        <v>45321</v>
      </c>
      <c r="F1692" s="19" t="s">
        <v>23862</v>
      </c>
      <c r="G1692" s="19" t="s">
        <v>23863</v>
      </c>
      <c r="H1692" s="19">
        <v>-18</v>
      </c>
      <c r="I1692" s="27" t="s">
        <v>23227</v>
      </c>
      <c r="J1692" s="19" t="s">
        <v>23228</v>
      </c>
      <c r="K1692" s="19" t="s">
        <v>17433</v>
      </c>
      <c r="L1692" s="19" t="s">
        <v>17434</v>
      </c>
      <c r="M1692" s="19" t="s">
        <v>23383</v>
      </c>
      <c r="N1692" s="19"/>
      <c r="O1692" s="19" t="s">
        <v>23140</v>
      </c>
    </row>
    <row r="1693" spans="1:15" ht="12.75">
      <c r="A1693" s="19" t="s">
        <v>25536</v>
      </c>
      <c r="B1693" s="19" t="s">
        <v>23384</v>
      </c>
      <c r="C1693" s="19" t="s">
        <v>23199</v>
      </c>
      <c r="D1693" s="19" t="s">
        <v>17435</v>
      </c>
      <c r="E1693" s="85">
        <v>45321</v>
      </c>
      <c r="F1693" s="19" t="s">
        <v>23862</v>
      </c>
      <c r="G1693" s="19" t="s">
        <v>23863</v>
      </c>
      <c r="H1693" s="19">
        <v>-4</v>
      </c>
      <c r="I1693" s="27" t="s">
        <v>23227</v>
      </c>
      <c r="J1693" s="19" t="s">
        <v>23228</v>
      </c>
      <c r="K1693" s="19" t="s">
        <v>17433</v>
      </c>
      <c r="L1693" s="19" t="s">
        <v>17434</v>
      </c>
      <c r="M1693" s="19" t="s">
        <v>23385</v>
      </c>
      <c r="N1693" s="19"/>
      <c r="O1693" s="19" t="s">
        <v>23140</v>
      </c>
    </row>
    <row r="1694" spans="1:15" ht="12.75">
      <c r="A1694" s="19" t="s">
        <v>25537</v>
      </c>
      <c r="B1694" s="19" t="s">
        <v>23462</v>
      </c>
      <c r="C1694" s="19" t="s">
        <v>23199</v>
      </c>
      <c r="D1694" s="19" t="s">
        <v>17435</v>
      </c>
      <c r="E1694" s="85">
        <v>45327</v>
      </c>
      <c r="F1694" s="19" t="s">
        <v>23862</v>
      </c>
      <c r="G1694" s="19" t="s">
        <v>23863</v>
      </c>
      <c r="H1694" s="19">
        <v>-6</v>
      </c>
      <c r="I1694" s="27" t="s">
        <v>23227</v>
      </c>
      <c r="J1694" s="19" t="s">
        <v>23228</v>
      </c>
      <c r="K1694" s="19" t="s">
        <v>17433</v>
      </c>
      <c r="L1694" s="19" t="s">
        <v>17434</v>
      </c>
      <c r="M1694" s="19" t="s">
        <v>23423</v>
      </c>
      <c r="N1694" s="19"/>
      <c r="O1694" s="19" t="s">
        <v>23140</v>
      </c>
    </row>
    <row r="1695" spans="1:15" ht="12.75">
      <c r="A1695" s="19" t="s">
        <v>25538</v>
      </c>
      <c r="B1695" s="19" t="s">
        <v>23463</v>
      </c>
      <c r="C1695" s="19" t="s">
        <v>23199</v>
      </c>
      <c r="D1695" s="19" t="s">
        <v>17435</v>
      </c>
      <c r="E1695" s="85">
        <v>45328</v>
      </c>
      <c r="F1695" s="19" t="s">
        <v>23862</v>
      </c>
      <c r="G1695" s="19" t="s">
        <v>23863</v>
      </c>
      <c r="H1695" s="19">
        <v>-4</v>
      </c>
      <c r="I1695" s="27" t="s">
        <v>23227</v>
      </c>
      <c r="J1695" s="19" t="s">
        <v>23228</v>
      </c>
      <c r="K1695" s="19" t="s">
        <v>17433</v>
      </c>
      <c r="L1695" s="19" t="s">
        <v>17434</v>
      </c>
      <c r="M1695" s="19" t="s">
        <v>23434</v>
      </c>
      <c r="N1695" s="19"/>
      <c r="O1695" s="19" t="s">
        <v>23140</v>
      </c>
    </row>
    <row r="1696" spans="1:15" ht="12.75">
      <c r="A1696" s="19" t="s">
        <v>25539</v>
      </c>
      <c r="B1696" s="19" t="s">
        <v>23481</v>
      </c>
      <c r="C1696" s="19" t="s">
        <v>23199</v>
      </c>
      <c r="D1696" s="19" t="s">
        <v>17435</v>
      </c>
      <c r="E1696" s="85">
        <v>45330</v>
      </c>
      <c r="F1696" s="19" t="s">
        <v>23862</v>
      </c>
      <c r="G1696" s="19" t="s">
        <v>23863</v>
      </c>
      <c r="H1696" s="19">
        <v>-4</v>
      </c>
      <c r="I1696" s="27" t="s">
        <v>23227</v>
      </c>
      <c r="J1696" s="19" t="s">
        <v>23228</v>
      </c>
      <c r="K1696" s="19" t="s">
        <v>17433</v>
      </c>
      <c r="L1696" s="19" t="s">
        <v>17434</v>
      </c>
      <c r="M1696" s="19" t="s">
        <v>23482</v>
      </c>
      <c r="N1696" s="19"/>
      <c r="O1696" s="19" t="s">
        <v>23140</v>
      </c>
    </row>
    <row r="1697" spans="1:15" ht="12.75">
      <c r="A1697" s="19" t="s">
        <v>25540</v>
      </c>
      <c r="B1697" s="19" t="s">
        <v>23522</v>
      </c>
      <c r="C1697" s="19" t="s">
        <v>23199</v>
      </c>
      <c r="D1697" s="19" t="s">
        <v>17435</v>
      </c>
      <c r="E1697" s="85">
        <v>45343</v>
      </c>
      <c r="F1697" s="19" t="s">
        <v>23862</v>
      </c>
      <c r="G1697" s="19" t="s">
        <v>23863</v>
      </c>
      <c r="H1697" s="19">
        <v>-1</v>
      </c>
      <c r="I1697" s="27" t="s">
        <v>23220</v>
      </c>
      <c r="J1697" s="19" t="s">
        <v>23221</v>
      </c>
      <c r="K1697" s="19" t="s">
        <v>17433</v>
      </c>
      <c r="L1697" s="19" t="s">
        <v>17434</v>
      </c>
      <c r="M1697" s="19" t="s">
        <v>23523</v>
      </c>
      <c r="N1697" s="19"/>
      <c r="O1697" s="19" t="s">
        <v>23140</v>
      </c>
    </row>
    <row r="1698" spans="1:15" ht="12.75">
      <c r="A1698" s="19" t="s">
        <v>25541</v>
      </c>
      <c r="B1698" s="19" t="s">
        <v>23226</v>
      </c>
      <c r="C1698" s="19"/>
      <c r="D1698" s="19" t="s">
        <v>17440</v>
      </c>
      <c r="E1698" s="85">
        <v>45309</v>
      </c>
      <c r="F1698" s="19" t="s">
        <v>23862</v>
      </c>
      <c r="G1698" s="19" t="s">
        <v>23863</v>
      </c>
      <c r="H1698" s="19">
        <v>-50</v>
      </c>
      <c r="I1698" s="27" t="s">
        <v>23200</v>
      </c>
      <c r="J1698" s="19" t="s">
        <v>23201</v>
      </c>
      <c r="K1698" s="19" t="s">
        <v>17438</v>
      </c>
      <c r="L1698" s="19" t="s">
        <v>17439</v>
      </c>
      <c r="M1698" s="19"/>
      <c r="N1698" s="19"/>
      <c r="O1698" s="19" t="s">
        <v>23140</v>
      </c>
    </row>
    <row r="1699" spans="1:15" ht="12.75">
      <c r="A1699" s="19" t="s">
        <v>25542</v>
      </c>
      <c r="B1699" s="19" t="s">
        <v>23226</v>
      </c>
      <c r="C1699" s="19"/>
      <c r="D1699" s="19" t="s">
        <v>17440</v>
      </c>
      <c r="E1699" s="85">
        <v>45309</v>
      </c>
      <c r="F1699" s="19" t="s">
        <v>23862</v>
      </c>
      <c r="G1699" s="19" t="s">
        <v>23863</v>
      </c>
      <c r="H1699" s="19">
        <v>50</v>
      </c>
      <c r="I1699" s="27" t="s">
        <v>23227</v>
      </c>
      <c r="J1699" s="19" t="s">
        <v>23228</v>
      </c>
      <c r="K1699" s="19" t="s">
        <v>17438</v>
      </c>
      <c r="L1699" s="19" t="s">
        <v>17439</v>
      </c>
      <c r="M1699" s="19"/>
      <c r="N1699" s="19" t="s">
        <v>17447</v>
      </c>
      <c r="O1699" s="19" t="s">
        <v>23140</v>
      </c>
    </row>
    <row r="1700" spans="1:15" ht="12.75">
      <c r="A1700" s="19"/>
      <c r="B1700" s="19"/>
      <c r="C1700" s="19"/>
      <c r="D1700" s="19"/>
      <c r="E1700" s="85"/>
      <c r="F1700" s="19"/>
      <c r="G1700" s="19"/>
      <c r="H1700" s="19"/>
      <c r="I1700" s="19"/>
      <c r="J1700" s="19"/>
      <c r="K1700" s="19"/>
      <c r="L1700" s="19"/>
      <c r="M1700" s="19"/>
      <c r="N1700" s="19"/>
    </row>
    <row r="1701" spans="1:15" ht="12.75">
      <c r="A1701" s="19"/>
      <c r="B1701" s="19"/>
      <c r="C1701" s="19"/>
      <c r="D1701" s="19"/>
      <c r="E1701" s="85"/>
      <c r="F1701" s="19"/>
      <c r="G1701" s="19"/>
      <c r="H1701" s="19"/>
      <c r="I1701" s="19"/>
      <c r="J1701" s="19"/>
      <c r="K1701" s="19"/>
      <c r="L1701" s="19"/>
      <c r="M1701" s="19"/>
      <c r="N1701" s="19"/>
    </row>
    <row r="1702" spans="1:15" ht="12.75">
      <c r="A1702" s="19" t="s">
        <v>25543</v>
      </c>
      <c r="B1702" s="19" t="s">
        <v>23357</v>
      </c>
      <c r="C1702" s="19"/>
      <c r="D1702" s="19" t="s">
        <v>17440</v>
      </c>
      <c r="E1702" s="85">
        <v>45317</v>
      </c>
      <c r="F1702" s="19" t="s">
        <v>23862</v>
      </c>
      <c r="G1702" s="19" t="s">
        <v>23863</v>
      </c>
      <c r="H1702" s="19">
        <v>-20</v>
      </c>
      <c r="I1702" s="27" t="s">
        <v>23200</v>
      </c>
      <c r="J1702" s="19" t="s">
        <v>23201</v>
      </c>
      <c r="K1702" s="19" t="s">
        <v>17438</v>
      </c>
      <c r="L1702" s="19" t="s">
        <v>17439</v>
      </c>
      <c r="M1702" s="19"/>
      <c r="N1702" s="19"/>
      <c r="O1702" s="19" t="s">
        <v>23140</v>
      </c>
    </row>
    <row r="1703" spans="1:15" ht="12.75">
      <c r="A1703" s="19" t="s">
        <v>25544</v>
      </c>
      <c r="B1703" s="19" t="s">
        <v>23357</v>
      </c>
      <c r="C1703" s="19"/>
      <c r="D1703" s="19" t="s">
        <v>17440</v>
      </c>
      <c r="E1703" s="85">
        <v>45317</v>
      </c>
      <c r="F1703" s="19" t="s">
        <v>23862</v>
      </c>
      <c r="G1703" s="19" t="s">
        <v>23863</v>
      </c>
      <c r="H1703" s="19">
        <v>20</v>
      </c>
      <c r="I1703" s="27" t="s">
        <v>23223</v>
      </c>
      <c r="J1703" s="19" t="s">
        <v>23224</v>
      </c>
      <c r="K1703" s="19" t="s">
        <v>17438</v>
      </c>
      <c r="L1703" s="19" t="s">
        <v>17439</v>
      </c>
      <c r="M1703" s="19"/>
      <c r="N1703" s="19" t="s">
        <v>17447</v>
      </c>
      <c r="O1703" s="19" t="s">
        <v>23140</v>
      </c>
    </row>
    <row r="1704" spans="1:15" ht="12.75">
      <c r="A1704" s="19" t="s">
        <v>25545</v>
      </c>
      <c r="B1704" s="19" t="s">
        <v>23222</v>
      </c>
      <c r="C1704" s="19"/>
      <c r="D1704" s="19" t="s">
        <v>17440</v>
      </c>
      <c r="E1704" s="85">
        <v>45309</v>
      </c>
      <c r="F1704" s="19" t="s">
        <v>23859</v>
      </c>
      <c r="G1704" s="19" t="s">
        <v>23860</v>
      </c>
      <c r="H1704" s="19">
        <v>-30</v>
      </c>
      <c r="I1704" s="27" t="s">
        <v>23200</v>
      </c>
      <c r="J1704" s="19" t="s">
        <v>23201</v>
      </c>
      <c r="K1704" s="19" t="s">
        <v>17438</v>
      </c>
      <c r="L1704" s="19" t="s">
        <v>17439</v>
      </c>
      <c r="M1704" s="19" t="s">
        <v>23225</v>
      </c>
      <c r="N1704" s="19"/>
      <c r="O1704" s="19" t="s">
        <v>23140</v>
      </c>
    </row>
    <row r="1705" spans="1:15" ht="12.75">
      <c r="A1705" s="19" t="s">
        <v>25546</v>
      </c>
      <c r="B1705" s="19" t="s">
        <v>23222</v>
      </c>
      <c r="C1705" s="19"/>
      <c r="D1705" s="19" t="s">
        <v>17440</v>
      </c>
      <c r="E1705" s="85">
        <v>45309</v>
      </c>
      <c r="F1705" s="19" t="s">
        <v>23859</v>
      </c>
      <c r="G1705" s="19" t="s">
        <v>23860</v>
      </c>
      <c r="H1705" s="19">
        <v>30</v>
      </c>
      <c r="I1705" s="27" t="s">
        <v>23223</v>
      </c>
      <c r="J1705" s="19" t="s">
        <v>23224</v>
      </c>
      <c r="K1705" s="19" t="s">
        <v>17438</v>
      </c>
      <c r="L1705" s="19" t="s">
        <v>17439</v>
      </c>
      <c r="M1705" s="19" t="s">
        <v>23225</v>
      </c>
      <c r="N1705" s="19" t="s">
        <v>17447</v>
      </c>
      <c r="O1705" s="19" t="s">
        <v>23140</v>
      </c>
    </row>
    <row r="1706" spans="1:15" ht="12.75">
      <c r="A1706" s="19"/>
      <c r="B1706" s="19"/>
      <c r="C1706" s="19"/>
      <c r="D1706" s="19"/>
      <c r="E1706" s="85"/>
      <c r="F1706" s="19"/>
      <c r="G1706" s="19"/>
      <c r="H1706" s="19"/>
      <c r="I1706" s="19"/>
      <c r="J1706" s="19"/>
      <c r="K1706" s="19"/>
      <c r="L1706" s="19"/>
      <c r="M1706" s="19"/>
      <c r="N1706" s="19"/>
    </row>
    <row r="1707" spans="1:15" ht="12.75">
      <c r="A1707" s="19" t="s">
        <v>25547</v>
      </c>
      <c r="B1707" s="19" t="s">
        <v>23565</v>
      </c>
      <c r="C1707" s="19"/>
      <c r="D1707" s="19" t="s">
        <v>17440</v>
      </c>
      <c r="E1707" s="85">
        <v>45386</v>
      </c>
      <c r="F1707" s="19" t="s">
        <v>23859</v>
      </c>
      <c r="G1707" s="19" t="s">
        <v>23860</v>
      </c>
      <c r="H1707" s="19">
        <v>50</v>
      </c>
      <c r="I1707" s="27" t="s">
        <v>23200</v>
      </c>
      <c r="J1707" s="19" t="s">
        <v>23201</v>
      </c>
      <c r="K1707" s="19" t="s">
        <v>17438</v>
      </c>
      <c r="L1707" s="19" t="s">
        <v>17439</v>
      </c>
      <c r="M1707" s="19"/>
      <c r="N1707" s="19"/>
      <c r="O1707" s="19" t="s">
        <v>23140</v>
      </c>
    </row>
    <row r="1708" spans="1:15" ht="12.75">
      <c r="A1708" s="19" t="s">
        <v>25548</v>
      </c>
      <c r="B1708" s="19" t="s">
        <v>23565</v>
      </c>
      <c r="C1708" s="19"/>
      <c r="D1708" s="19" t="s">
        <v>17440</v>
      </c>
      <c r="E1708" s="85">
        <v>45386</v>
      </c>
      <c r="F1708" s="19" t="s">
        <v>23859</v>
      </c>
      <c r="G1708" s="19" t="s">
        <v>23860</v>
      </c>
      <c r="H1708" s="19">
        <v>-50</v>
      </c>
      <c r="I1708" s="27" t="s">
        <v>23223</v>
      </c>
      <c r="J1708" s="19" t="s">
        <v>23224</v>
      </c>
      <c r="K1708" s="19" t="s">
        <v>17438</v>
      </c>
      <c r="L1708" s="19" t="s">
        <v>17439</v>
      </c>
      <c r="M1708" s="19"/>
      <c r="N1708" s="19" t="s">
        <v>17447</v>
      </c>
      <c r="O1708" s="19" t="s">
        <v>23140</v>
      </c>
    </row>
    <row r="1709" spans="1:15" ht="12.75">
      <c r="A1709" s="19" t="s">
        <v>25549</v>
      </c>
      <c r="B1709" s="19" t="s">
        <v>23574</v>
      </c>
      <c r="C1709" s="19"/>
      <c r="D1709" s="19" t="s">
        <v>17440</v>
      </c>
      <c r="E1709" s="85">
        <v>45386</v>
      </c>
      <c r="F1709" s="19" t="s">
        <v>23859</v>
      </c>
      <c r="G1709" s="19" t="s">
        <v>23860</v>
      </c>
      <c r="H1709" s="19">
        <v>-7</v>
      </c>
      <c r="I1709" s="27" t="s">
        <v>23216</v>
      </c>
      <c r="J1709" s="19" t="s">
        <v>23563</v>
      </c>
      <c r="K1709" s="19" t="s">
        <v>17438</v>
      </c>
      <c r="L1709" s="19" t="s">
        <v>17439</v>
      </c>
      <c r="M1709" s="19"/>
      <c r="N1709" s="19"/>
      <c r="O1709" s="19" t="s">
        <v>23140</v>
      </c>
    </row>
    <row r="1710" spans="1:15" ht="12.75">
      <c r="A1710" s="19" t="s">
        <v>25550</v>
      </c>
      <c r="B1710" s="19" t="s">
        <v>23574</v>
      </c>
      <c r="C1710" s="19"/>
      <c r="D1710" s="19" t="s">
        <v>17440</v>
      </c>
      <c r="E1710" s="85">
        <v>45386</v>
      </c>
      <c r="F1710" s="19" t="s">
        <v>23859</v>
      </c>
      <c r="G1710" s="19" t="s">
        <v>23860</v>
      </c>
      <c r="H1710" s="19">
        <v>7</v>
      </c>
      <c r="I1710" s="27" t="s">
        <v>23200</v>
      </c>
      <c r="J1710" s="19" t="s">
        <v>23201</v>
      </c>
      <c r="K1710" s="19" t="s">
        <v>17438</v>
      </c>
      <c r="L1710" s="19" t="s">
        <v>17439</v>
      </c>
      <c r="M1710" s="19"/>
      <c r="N1710" s="19" t="s">
        <v>17447</v>
      </c>
      <c r="O1710" s="19" t="s">
        <v>23140</v>
      </c>
    </row>
    <row r="1711" spans="1:15" ht="12.75">
      <c r="A1711" s="19" t="s">
        <v>25551</v>
      </c>
      <c r="B1711" s="19" t="s">
        <v>23564</v>
      </c>
      <c r="C1711" s="19"/>
      <c r="D1711" s="19" t="s">
        <v>17440</v>
      </c>
      <c r="E1711" s="85">
        <v>45386</v>
      </c>
      <c r="F1711" s="19" t="s">
        <v>23859</v>
      </c>
      <c r="G1711" s="19" t="s">
        <v>23860</v>
      </c>
      <c r="H1711" s="19">
        <v>8</v>
      </c>
      <c r="I1711" s="27" t="s">
        <v>23200</v>
      </c>
      <c r="J1711" s="19" t="s">
        <v>23201</v>
      </c>
      <c r="K1711" s="19" t="s">
        <v>17438</v>
      </c>
      <c r="L1711" s="19" t="s">
        <v>17439</v>
      </c>
      <c r="M1711" s="19"/>
      <c r="N1711" s="19"/>
      <c r="O1711" s="19" t="s">
        <v>23140</v>
      </c>
    </row>
    <row r="1712" spans="1:15" ht="12.75">
      <c r="A1712" s="19" t="s">
        <v>25552</v>
      </c>
      <c r="B1712" s="19" t="s">
        <v>23564</v>
      </c>
      <c r="C1712" s="19"/>
      <c r="D1712" s="19" t="s">
        <v>17440</v>
      </c>
      <c r="E1712" s="85">
        <v>45386</v>
      </c>
      <c r="F1712" s="19" t="s">
        <v>23859</v>
      </c>
      <c r="G1712" s="19" t="s">
        <v>23860</v>
      </c>
      <c r="H1712" s="19">
        <v>-8</v>
      </c>
      <c r="I1712" s="27" t="s">
        <v>23227</v>
      </c>
      <c r="J1712" s="19" t="s">
        <v>23228</v>
      </c>
      <c r="K1712" s="19" t="s">
        <v>17438</v>
      </c>
      <c r="L1712" s="19" t="s">
        <v>17439</v>
      </c>
      <c r="M1712" s="19"/>
      <c r="N1712" s="19" t="s">
        <v>17447</v>
      </c>
      <c r="O1712" s="19" t="s">
        <v>23140</v>
      </c>
    </row>
    <row r="1713" spans="1:15" ht="12.75">
      <c r="A1713" s="19" t="s">
        <v>25553</v>
      </c>
      <c r="B1713" s="19" t="s">
        <v>23226</v>
      </c>
      <c r="C1713" s="19"/>
      <c r="D1713" s="19" t="s">
        <v>17440</v>
      </c>
      <c r="E1713" s="85">
        <v>45309</v>
      </c>
      <c r="F1713" s="19" t="s">
        <v>23859</v>
      </c>
      <c r="G1713" s="19" t="s">
        <v>23860</v>
      </c>
      <c r="H1713" s="19">
        <v>-50</v>
      </c>
      <c r="I1713" s="27" t="s">
        <v>23200</v>
      </c>
      <c r="J1713" s="19" t="s">
        <v>23201</v>
      </c>
      <c r="K1713" s="19" t="s">
        <v>17438</v>
      </c>
      <c r="L1713" s="19" t="s">
        <v>17439</v>
      </c>
      <c r="M1713" s="19"/>
      <c r="N1713" s="19"/>
      <c r="O1713" s="19" t="s">
        <v>23140</v>
      </c>
    </row>
    <row r="1714" spans="1:15" ht="12.75">
      <c r="A1714" s="19" t="s">
        <v>25554</v>
      </c>
      <c r="B1714" s="19" t="s">
        <v>23226</v>
      </c>
      <c r="C1714" s="19"/>
      <c r="D1714" s="19" t="s">
        <v>17440</v>
      </c>
      <c r="E1714" s="85">
        <v>45309</v>
      </c>
      <c r="F1714" s="19" t="s">
        <v>23859</v>
      </c>
      <c r="G1714" s="19" t="s">
        <v>23860</v>
      </c>
      <c r="H1714" s="19">
        <v>50</v>
      </c>
      <c r="I1714" s="27" t="s">
        <v>23227</v>
      </c>
      <c r="J1714" s="19" t="s">
        <v>23228</v>
      </c>
      <c r="K1714" s="19" t="s">
        <v>17438</v>
      </c>
      <c r="L1714" s="19" t="s">
        <v>17439</v>
      </c>
      <c r="M1714" s="19"/>
      <c r="N1714" s="19" t="s">
        <v>17447</v>
      </c>
      <c r="O1714" s="19" t="s">
        <v>23140</v>
      </c>
    </row>
    <row r="1715" spans="1:15" ht="12.75">
      <c r="A1715" s="19" t="s">
        <v>25555</v>
      </c>
      <c r="B1715" s="19" t="s">
        <v>23590</v>
      </c>
      <c r="C1715" s="19"/>
      <c r="D1715" s="19" t="s">
        <v>17440</v>
      </c>
      <c r="E1715" s="85">
        <v>45390</v>
      </c>
      <c r="F1715" s="19" t="s">
        <v>23859</v>
      </c>
      <c r="G1715" s="19" t="s">
        <v>23860</v>
      </c>
      <c r="H1715" s="19">
        <v>-24</v>
      </c>
      <c r="I1715" s="27" t="s">
        <v>23256</v>
      </c>
      <c r="J1715" s="19" t="s">
        <v>23257</v>
      </c>
      <c r="K1715" s="19" t="s">
        <v>17438</v>
      </c>
      <c r="L1715" s="19" t="s">
        <v>17439</v>
      </c>
      <c r="M1715" s="19"/>
      <c r="N1715" s="19"/>
      <c r="O1715" s="19" t="s">
        <v>23154</v>
      </c>
    </row>
    <row r="1716" spans="1:15" ht="12.75">
      <c r="A1716" s="19" t="s">
        <v>25556</v>
      </c>
      <c r="B1716" s="19" t="s">
        <v>23590</v>
      </c>
      <c r="C1716" s="19"/>
      <c r="D1716" s="19" t="s">
        <v>17440</v>
      </c>
      <c r="E1716" s="85">
        <v>45390</v>
      </c>
      <c r="F1716" s="19" t="s">
        <v>23859</v>
      </c>
      <c r="G1716" s="19" t="s">
        <v>23860</v>
      </c>
      <c r="H1716" s="19">
        <v>24</v>
      </c>
      <c r="I1716" s="27" t="s">
        <v>16489</v>
      </c>
      <c r="J1716" s="19" t="s">
        <v>23235</v>
      </c>
      <c r="K1716" s="19" t="s">
        <v>17438</v>
      </c>
      <c r="L1716" s="19" t="s">
        <v>17439</v>
      </c>
      <c r="M1716" s="19"/>
      <c r="N1716" s="19" t="s">
        <v>17447</v>
      </c>
      <c r="O1716" s="19" t="s">
        <v>23140</v>
      </c>
    </row>
    <row r="1717" spans="1:15" ht="12.75">
      <c r="A1717" s="19" t="s">
        <v>25557</v>
      </c>
      <c r="B1717" s="19" t="s">
        <v>23568</v>
      </c>
      <c r="C1717" s="19" t="s">
        <v>23199</v>
      </c>
      <c r="D1717" s="19" t="s">
        <v>17435</v>
      </c>
      <c r="E1717" s="85">
        <v>45386</v>
      </c>
      <c r="F1717" s="19" t="s">
        <v>23862</v>
      </c>
      <c r="G1717" s="19" t="s">
        <v>23863</v>
      </c>
      <c r="H1717" s="19">
        <v>-50</v>
      </c>
      <c r="I1717" s="27" t="s">
        <v>23227</v>
      </c>
      <c r="J1717" s="19" t="s">
        <v>23228</v>
      </c>
      <c r="K1717" s="19" t="s">
        <v>17433</v>
      </c>
      <c r="L1717" s="19" t="s">
        <v>17434</v>
      </c>
      <c r="M1717" s="19"/>
      <c r="N1717" s="19"/>
      <c r="O1717" s="19" t="s">
        <v>23140</v>
      </c>
    </row>
    <row r="1718" spans="1:15" ht="12.75">
      <c r="A1718" s="19" t="s">
        <v>25558</v>
      </c>
      <c r="B1718" s="19" t="s">
        <v>23569</v>
      </c>
      <c r="C1718" s="19" t="s">
        <v>23199</v>
      </c>
      <c r="D1718" s="19" t="s">
        <v>17435</v>
      </c>
      <c r="E1718" s="85">
        <v>45386</v>
      </c>
      <c r="F1718" s="19" t="s">
        <v>23862</v>
      </c>
      <c r="G1718" s="19" t="s">
        <v>23863</v>
      </c>
      <c r="H1718" s="19">
        <v>-20</v>
      </c>
      <c r="I1718" s="27" t="s">
        <v>23223</v>
      </c>
      <c r="J1718" s="19" t="s">
        <v>23224</v>
      </c>
      <c r="K1718" s="19" t="s">
        <v>17433</v>
      </c>
      <c r="L1718" s="19" t="s">
        <v>17434</v>
      </c>
      <c r="M1718" s="19"/>
      <c r="N1718" s="19"/>
      <c r="O1718" s="19" t="s">
        <v>23140</v>
      </c>
    </row>
    <row r="1719" spans="1:15" ht="12.75">
      <c r="A1719" s="19" t="s">
        <v>25559</v>
      </c>
      <c r="B1719" s="19" t="s">
        <v>23581</v>
      </c>
      <c r="C1719" s="19"/>
      <c r="D1719" s="19" t="s">
        <v>17440</v>
      </c>
      <c r="E1719" s="85">
        <v>45387</v>
      </c>
      <c r="F1719" s="19" t="s">
        <v>23859</v>
      </c>
      <c r="G1719" s="19" t="s">
        <v>23860</v>
      </c>
      <c r="H1719" s="19">
        <v>20</v>
      </c>
      <c r="I1719" s="27" t="s">
        <v>23256</v>
      </c>
      <c r="J1719" s="19" t="s">
        <v>23257</v>
      </c>
      <c r="K1719" s="19" t="s">
        <v>17438</v>
      </c>
      <c r="L1719" s="19" t="s">
        <v>17439</v>
      </c>
      <c r="M1719" s="19"/>
      <c r="N1719" s="19"/>
      <c r="O1719" s="19" t="s">
        <v>23154</v>
      </c>
    </row>
    <row r="1720" spans="1:15" ht="12.75">
      <c r="A1720" s="19" t="s">
        <v>25560</v>
      </c>
      <c r="B1720" s="19" t="s">
        <v>23581</v>
      </c>
      <c r="C1720" s="19"/>
      <c r="D1720" s="19" t="s">
        <v>17440</v>
      </c>
      <c r="E1720" s="85">
        <v>45387</v>
      </c>
      <c r="F1720" s="19" t="s">
        <v>23859</v>
      </c>
      <c r="G1720" s="19" t="s">
        <v>23860</v>
      </c>
      <c r="H1720" s="19">
        <v>-20</v>
      </c>
      <c r="I1720" s="27" t="s">
        <v>23200</v>
      </c>
      <c r="J1720" s="19" t="s">
        <v>23201</v>
      </c>
      <c r="K1720" s="19" t="s">
        <v>17438</v>
      </c>
      <c r="L1720" s="19" t="s">
        <v>17439</v>
      </c>
      <c r="M1720" s="19"/>
      <c r="N1720" s="19" t="s">
        <v>17447</v>
      </c>
      <c r="O1720" s="19" t="s">
        <v>23140</v>
      </c>
    </row>
    <row r="1721" spans="1:15" ht="12.75">
      <c r="A1721" s="19" t="s">
        <v>25561</v>
      </c>
      <c r="B1721" s="19" t="s">
        <v>23213</v>
      </c>
      <c r="C1721" s="19"/>
      <c r="D1721" s="19" t="s">
        <v>17425</v>
      </c>
      <c r="E1721" s="85">
        <v>45308</v>
      </c>
      <c r="F1721" s="19" t="s">
        <v>23841</v>
      </c>
      <c r="G1721" s="19" t="s">
        <v>23842</v>
      </c>
      <c r="H1721" s="19">
        <v>2</v>
      </c>
      <c r="I1721" s="27" t="s">
        <v>23200</v>
      </c>
      <c r="J1721" s="19" t="s">
        <v>23201</v>
      </c>
      <c r="K1721" s="19" t="s">
        <v>17424</v>
      </c>
      <c r="L1721" s="19" t="s">
        <v>17425</v>
      </c>
      <c r="M1721" s="19" t="s">
        <v>23214</v>
      </c>
      <c r="N1721" s="19"/>
      <c r="O1721" s="19" t="s">
        <v>23140</v>
      </c>
    </row>
    <row r="1722" spans="1:15" ht="12.75">
      <c r="A1722" s="19" t="s">
        <v>25562</v>
      </c>
      <c r="B1722" s="19" t="s">
        <v>23213</v>
      </c>
      <c r="C1722" s="19"/>
      <c r="D1722" s="19" t="s">
        <v>17425</v>
      </c>
      <c r="E1722" s="85">
        <v>45308</v>
      </c>
      <c r="F1722" s="19" t="s">
        <v>23903</v>
      </c>
      <c r="G1722" s="19" t="s">
        <v>23904</v>
      </c>
      <c r="H1722" s="19">
        <v>40</v>
      </c>
      <c r="I1722" s="27" t="s">
        <v>23200</v>
      </c>
      <c r="J1722" s="19" t="s">
        <v>23201</v>
      </c>
      <c r="K1722" s="19" t="s">
        <v>17424</v>
      </c>
      <c r="L1722" s="19" t="s">
        <v>17425</v>
      </c>
      <c r="M1722" s="19" t="s">
        <v>23214</v>
      </c>
      <c r="N1722" s="19"/>
      <c r="O1722" s="19" t="s">
        <v>23140</v>
      </c>
    </row>
    <row r="1723" spans="1:15" ht="12.75">
      <c r="A1723" s="19" t="s">
        <v>25563</v>
      </c>
      <c r="B1723" s="19" t="s">
        <v>23234</v>
      </c>
      <c r="C1723" s="19"/>
      <c r="D1723" s="19" t="s">
        <v>17440</v>
      </c>
      <c r="E1723" s="85">
        <v>45310</v>
      </c>
      <c r="F1723" s="19" t="s">
        <v>23903</v>
      </c>
      <c r="G1723" s="19" t="s">
        <v>23904</v>
      </c>
      <c r="H1723" s="19">
        <v>-2000</v>
      </c>
      <c r="I1723" s="27" t="s">
        <v>23200</v>
      </c>
      <c r="J1723" s="19" t="s">
        <v>23201</v>
      </c>
      <c r="K1723" s="19" t="s">
        <v>17438</v>
      </c>
      <c r="L1723" s="19" t="s">
        <v>17439</v>
      </c>
      <c r="M1723" s="19" t="s">
        <v>23236</v>
      </c>
      <c r="N1723" s="19"/>
      <c r="O1723" s="19" t="s">
        <v>23140</v>
      </c>
    </row>
    <row r="1724" spans="1:15" ht="12.75">
      <c r="A1724" s="19" t="s">
        <v>25564</v>
      </c>
      <c r="B1724" s="19" t="s">
        <v>23234</v>
      </c>
      <c r="C1724" s="19"/>
      <c r="D1724" s="19" t="s">
        <v>17440</v>
      </c>
      <c r="E1724" s="85">
        <v>45310</v>
      </c>
      <c r="F1724" s="19" t="s">
        <v>23903</v>
      </c>
      <c r="G1724" s="19" t="s">
        <v>23904</v>
      </c>
      <c r="H1724" s="19">
        <v>2000</v>
      </c>
      <c r="I1724" s="27" t="s">
        <v>16489</v>
      </c>
      <c r="J1724" s="19" t="s">
        <v>23235</v>
      </c>
      <c r="K1724" s="19" t="s">
        <v>17438</v>
      </c>
      <c r="L1724" s="19" t="s">
        <v>17439</v>
      </c>
      <c r="M1724" s="19" t="s">
        <v>23236</v>
      </c>
      <c r="N1724" s="19" t="s">
        <v>17447</v>
      </c>
      <c r="O1724" s="19" t="s">
        <v>23140</v>
      </c>
    </row>
    <row r="1725" spans="1:15" ht="12.75">
      <c r="A1725" s="19" t="s">
        <v>25565</v>
      </c>
      <c r="B1725" s="19" t="s">
        <v>23308</v>
      </c>
      <c r="C1725" s="19"/>
      <c r="D1725" s="19" t="s">
        <v>17440</v>
      </c>
      <c r="E1725" s="85">
        <v>45314</v>
      </c>
      <c r="F1725" s="19" t="s">
        <v>23841</v>
      </c>
      <c r="G1725" s="19" t="s">
        <v>23842</v>
      </c>
      <c r="H1725" s="19">
        <v>-4</v>
      </c>
      <c r="I1725" s="27" t="s">
        <v>23200</v>
      </c>
      <c r="J1725" s="19" t="s">
        <v>23201</v>
      </c>
      <c r="K1725" s="19" t="s">
        <v>17438</v>
      </c>
      <c r="L1725" s="19" t="s">
        <v>17439</v>
      </c>
      <c r="M1725" s="19"/>
      <c r="N1725" s="19"/>
      <c r="O1725" s="19" t="s">
        <v>23140</v>
      </c>
    </row>
    <row r="1726" spans="1:15" ht="12.75">
      <c r="A1726" s="19" t="s">
        <v>25566</v>
      </c>
      <c r="B1726" s="19" t="s">
        <v>23308</v>
      </c>
      <c r="C1726" s="19"/>
      <c r="D1726" s="19" t="s">
        <v>17440</v>
      </c>
      <c r="E1726" s="85">
        <v>45314</v>
      </c>
      <c r="F1726" s="19" t="s">
        <v>23841</v>
      </c>
      <c r="G1726" s="19" t="s">
        <v>23842</v>
      </c>
      <c r="H1726" s="19">
        <v>4</v>
      </c>
      <c r="I1726" s="27" t="s">
        <v>23216</v>
      </c>
      <c r="J1726" s="19" t="s">
        <v>23217</v>
      </c>
      <c r="K1726" s="19" t="s">
        <v>17438</v>
      </c>
      <c r="L1726" s="19" t="s">
        <v>17439</v>
      </c>
      <c r="M1726" s="19"/>
      <c r="N1726" s="19" t="s">
        <v>17447</v>
      </c>
      <c r="O1726" s="19" t="s">
        <v>23140</v>
      </c>
    </row>
    <row r="1727" spans="1:15" ht="12.75">
      <c r="A1727" s="19" t="s">
        <v>25567</v>
      </c>
      <c r="B1727" s="19" t="s">
        <v>23591</v>
      </c>
      <c r="C1727" s="19" t="s">
        <v>23592</v>
      </c>
      <c r="D1727" s="19" t="s">
        <v>17428</v>
      </c>
      <c r="E1727" s="85">
        <v>45390</v>
      </c>
      <c r="F1727" s="19" t="s">
        <v>23874</v>
      </c>
      <c r="G1727" s="19" t="s">
        <v>23875</v>
      </c>
      <c r="H1727" s="19">
        <v>84</v>
      </c>
      <c r="I1727" s="27" t="s">
        <v>23200</v>
      </c>
      <c r="J1727" s="19" t="s">
        <v>23201</v>
      </c>
      <c r="K1727" s="19" t="s">
        <v>17426</v>
      </c>
      <c r="L1727" s="19" t="s">
        <v>17427</v>
      </c>
      <c r="M1727" s="19" t="s">
        <v>25568</v>
      </c>
      <c r="N1727" s="19"/>
      <c r="O1727" s="19" t="s">
        <v>23140</v>
      </c>
    </row>
    <row r="1728" spans="1:15" ht="12.75">
      <c r="A1728" s="19" t="s">
        <v>25569</v>
      </c>
      <c r="B1728" s="19" t="s">
        <v>23591</v>
      </c>
      <c r="C1728" s="19" t="s">
        <v>23592</v>
      </c>
      <c r="D1728" s="19" t="s">
        <v>17428</v>
      </c>
      <c r="E1728" s="85">
        <v>45390</v>
      </c>
      <c r="F1728" s="19" t="s">
        <v>23926</v>
      </c>
      <c r="G1728" s="19" t="s">
        <v>23927</v>
      </c>
      <c r="H1728" s="19">
        <v>426</v>
      </c>
      <c r="I1728" s="27" t="s">
        <v>23200</v>
      </c>
      <c r="J1728" s="19" t="s">
        <v>23201</v>
      </c>
      <c r="K1728" s="19" t="s">
        <v>17426</v>
      </c>
      <c r="L1728" s="19" t="s">
        <v>17427</v>
      </c>
      <c r="M1728" s="19" t="s">
        <v>25568</v>
      </c>
      <c r="N1728" s="19"/>
      <c r="O1728" s="19" t="s">
        <v>23140</v>
      </c>
    </row>
    <row r="1729" spans="1:15" ht="12.75">
      <c r="A1729" s="19" t="s">
        <v>25570</v>
      </c>
      <c r="B1729" s="19" t="s">
        <v>23591</v>
      </c>
      <c r="C1729" s="19" t="s">
        <v>23592</v>
      </c>
      <c r="D1729" s="19" t="s">
        <v>17428</v>
      </c>
      <c r="E1729" s="85">
        <v>45390</v>
      </c>
      <c r="F1729" s="19" t="s">
        <v>25571</v>
      </c>
      <c r="G1729" s="19" t="s">
        <v>25572</v>
      </c>
      <c r="H1729" s="19">
        <v>1</v>
      </c>
      <c r="I1729" s="27" t="s">
        <v>23200</v>
      </c>
      <c r="J1729" s="19" t="s">
        <v>23201</v>
      </c>
      <c r="K1729" s="19" t="s">
        <v>17426</v>
      </c>
      <c r="L1729" s="19" t="s">
        <v>17427</v>
      </c>
      <c r="M1729" s="19" t="s">
        <v>23593</v>
      </c>
      <c r="N1729" s="19"/>
      <c r="O1729" s="19" t="s">
        <v>23140</v>
      </c>
    </row>
    <row r="1730" spans="1:15" ht="12.75">
      <c r="A1730" s="19" t="s">
        <v>25573</v>
      </c>
      <c r="B1730" s="19" t="s">
        <v>23591</v>
      </c>
      <c r="C1730" s="19" t="s">
        <v>23592</v>
      </c>
      <c r="D1730" s="19" t="s">
        <v>17428</v>
      </c>
      <c r="E1730" s="85">
        <v>45390</v>
      </c>
      <c r="F1730" s="19" t="s">
        <v>23913</v>
      </c>
      <c r="G1730" s="19" t="s">
        <v>23914</v>
      </c>
      <c r="H1730" s="19">
        <v>102</v>
      </c>
      <c r="I1730" s="27" t="s">
        <v>23200</v>
      </c>
      <c r="J1730" s="19" t="s">
        <v>23201</v>
      </c>
      <c r="K1730" s="19" t="s">
        <v>17426</v>
      </c>
      <c r="L1730" s="19" t="s">
        <v>17427</v>
      </c>
      <c r="M1730" s="19" t="s">
        <v>23593</v>
      </c>
      <c r="N1730" s="19"/>
      <c r="O1730" s="19" t="s">
        <v>23140</v>
      </c>
    </row>
    <row r="1731" spans="1:15" ht="12.75">
      <c r="A1731" s="19" t="s">
        <v>25574</v>
      </c>
      <c r="B1731" s="19" t="s">
        <v>23591</v>
      </c>
      <c r="C1731" s="19" t="s">
        <v>23592</v>
      </c>
      <c r="D1731" s="19" t="s">
        <v>17428</v>
      </c>
      <c r="E1731" s="85">
        <v>45390</v>
      </c>
      <c r="F1731" s="19" t="s">
        <v>23903</v>
      </c>
      <c r="G1731" s="19" t="s">
        <v>23904</v>
      </c>
      <c r="H1731" s="19">
        <v>602</v>
      </c>
      <c r="I1731" s="27" t="s">
        <v>23200</v>
      </c>
      <c r="J1731" s="19" t="s">
        <v>23201</v>
      </c>
      <c r="K1731" s="19" t="s">
        <v>17426</v>
      </c>
      <c r="L1731" s="19" t="s">
        <v>17427</v>
      </c>
      <c r="M1731" s="19" t="s">
        <v>23593</v>
      </c>
      <c r="N1731" s="19"/>
      <c r="O1731" s="19" t="s">
        <v>23140</v>
      </c>
    </row>
    <row r="1732" spans="1:15" ht="12.75">
      <c r="A1732" s="19" t="s">
        <v>25575</v>
      </c>
      <c r="B1732" s="19" t="s">
        <v>23591</v>
      </c>
      <c r="C1732" s="19" t="s">
        <v>23592</v>
      </c>
      <c r="D1732" s="19" t="s">
        <v>17428</v>
      </c>
      <c r="E1732" s="85">
        <v>45390</v>
      </c>
      <c r="F1732" s="19" t="s">
        <v>23906</v>
      </c>
      <c r="G1732" s="19" t="s">
        <v>23907</v>
      </c>
      <c r="H1732" s="19">
        <v>195</v>
      </c>
      <c r="I1732" s="27" t="s">
        <v>23200</v>
      </c>
      <c r="J1732" s="19" t="s">
        <v>23201</v>
      </c>
      <c r="K1732" s="19" t="s">
        <v>17426</v>
      </c>
      <c r="L1732" s="19" t="s">
        <v>17427</v>
      </c>
      <c r="M1732" s="19" t="s">
        <v>23593</v>
      </c>
      <c r="N1732" s="19"/>
      <c r="O1732" s="19" t="s">
        <v>23140</v>
      </c>
    </row>
    <row r="1733" spans="1:15" ht="12.75">
      <c r="A1733" s="19" t="s">
        <v>25576</v>
      </c>
      <c r="B1733" s="19" t="s">
        <v>23591</v>
      </c>
      <c r="C1733" s="19" t="s">
        <v>23592</v>
      </c>
      <c r="D1733" s="19" t="s">
        <v>17428</v>
      </c>
      <c r="E1733" s="85">
        <v>45390</v>
      </c>
      <c r="F1733" s="19" t="s">
        <v>23948</v>
      </c>
      <c r="G1733" s="19" t="s">
        <v>23949</v>
      </c>
      <c r="H1733" s="19">
        <v>1</v>
      </c>
      <c r="I1733" s="27" t="s">
        <v>23200</v>
      </c>
      <c r="J1733" s="19" t="s">
        <v>23201</v>
      </c>
      <c r="K1733" s="19" t="s">
        <v>17426</v>
      </c>
      <c r="L1733" s="19" t="s">
        <v>17427</v>
      </c>
      <c r="M1733" s="19" t="s">
        <v>23593</v>
      </c>
      <c r="N1733" s="19"/>
      <c r="O1733" s="19" t="s">
        <v>23140</v>
      </c>
    </row>
    <row r="1734" spans="1:15" ht="12.75">
      <c r="A1734" s="19" t="s">
        <v>25577</v>
      </c>
      <c r="B1734" s="19" t="s">
        <v>23591</v>
      </c>
      <c r="C1734" s="19" t="s">
        <v>23592</v>
      </c>
      <c r="D1734" s="19" t="s">
        <v>17428</v>
      </c>
      <c r="E1734" s="85">
        <v>45390</v>
      </c>
      <c r="F1734" s="19" t="s">
        <v>25578</v>
      </c>
      <c r="G1734" s="19" t="s">
        <v>25579</v>
      </c>
      <c r="H1734" s="19">
        <v>4</v>
      </c>
      <c r="I1734" s="27" t="s">
        <v>23200</v>
      </c>
      <c r="J1734" s="19" t="s">
        <v>23201</v>
      </c>
      <c r="K1734" s="19" t="s">
        <v>17426</v>
      </c>
      <c r="L1734" s="19" t="s">
        <v>17427</v>
      </c>
      <c r="M1734" s="19" t="s">
        <v>23593</v>
      </c>
      <c r="N1734" s="19"/>
      <c r="O1734" s="19" t="s">
        <v>23140</v>
      </c>
    </row>
    <row r="1735" spans="1:15" ht="12.75">
      <c r="A1735" s="19" t="s">
        <v>25580</v>
      </c>
      <c r="B1735" s="19" t="s">
        <v>23591</v>
      </c>
      <c r="C1735" s="19" t="s">
        <v>23592</v>
      </c>
      <c r="D1735" s="19" t="s">
        <v>17428</v>
      </c>
      <c r="E1735" s="85">
        <v>45390</v>
      </c>
      <c r="F1735" s="19" t="s">
        <v>25581</v>
      </c>
      <c r="G1735" s="19" t="s">
        <v>25582</v>
      </c>
      <c r="H1735" s="19">
        <v>5</v>
      </c>
      <c r="I1735" s="27" t="s">
        <v>23200</v>
      </c>
      <c r="J1735" s="19" t="s">
        <v>23201</v>
      </c>
      <c r="K1735" s="19" t="s">
        <v>17426</v>
      </c>
      <c r="L1735" s="19" t="s">
        <v>17427</v>
      </c>
      <c r="M1735" s="19" t="s">
        <v>23593</v>
      </c>
      <c r="N1735" s="19"/>
      <c r="O1735" s="19" t="s">
        <v>23140</v>
      </c>
    </row>
    <row r="1736" spans="1:15" ht="12.75">
      <c r="A1736" s="19" t="s">
        <v>25583</v>
      </c>
      <c r="B1736" s="19" t="s">
        <v>23591</v>
      </c>
      <c r="C1736" s="19" t="s">
        <v>23592</v>
      </c>
      <c r="D1736" s="19" t="s">
        <v>17428</v>
      </c>
      <c r="E1736" s="85">
        <v>45390</v>
      </c>
      <c r="F1736" s="19" t="s">
        <v>23832</v>
      </c>
      <c r="G1736" s="19" t="s">
        <v>23833</v>
      </c>
      <c r="H1736" s="19">
        <v>10</v>
      </c>
      <c r="I1736" s="27" t="s">
        <v>23200</v>
      </c>
      <c r="J1736" s="19" t="s">
        <v>23201</v>
      </c>
      <c r="K1736" s="19" t="s">
        <v>17426</v>
      </c>
      <c r="L1736" s="19" t="s">
        <v>17427</v>
      </c>
      <c r="M1736" s="19" t="s">
        <v>23593</v>
      </c>
      <c r="N1736" s="19"/>
      <c r="O1736" s="19" t="s">
        <v>23140</v>
      </c>
    </row>
    <row r="1737" spans="1:15" ht="12.75">
      <c r="A1737" s="27" t="s">
        <v>25584</v>
      </c>
      <c r="B1737" s="19" t="s">
        <v>23591</v>
      </c>
      <c r="C1737" s="19" t="s">
        <v>23592</v>
      </c>
      <c r="D1737" s="19" t="s">
        <v>17428</v>
      </c>
      <c r="E1737" s="85">
        <v>45390</v>
      </c>
      <c r="F1737" s="19" t="s">
        <v>25585</v>
      </c>
      <c r="G1737" s="19" t="s">
        <v>25586</v>
      </c>
      <c r="H1737" s="19">
        <v>115</v>
      </c>
      <c r="I1737" s="27" t="s">
        <v>23200</v>
      </c>
      <c r="J1737" s="19" t="s">
        <v>23201</v>
      </c>
      <c r="K1737" s="19" t="s">
        <v>17426</v>
      </c>
      <c r="L1737" s="19" t="s">
        <v>17427</v>
      </c>
      <c r="M1737" s="19" t="s">
        <v>23593</v>
      </c>
      <c r="N1737" s="19"/>
      <c r="O1737" s="19" t="s">
        <v>23140</v>
      </c>
    </row>
    <row r="1738" spans="1:15" ht="12.75">
      <c r="A1738" s="19" t="s">
        <v>25587</v>
      </c>
      <c r="B1738" s="19" t="s">
        <v>23591</v>
      </c>
      <c r="C1738" s="19" t="s">
        <v>23592</v>
      </c>
      <c r="D1738" s="19" t="s">
        <v>17428</v>
      </c>
      <c r="E1738" s="85">
        <v>45390</v>
      </c>
      <c r="F1738" s="19" t="s">
        <v>24371</v>
      </c>
      <c r="G1738" s="19" t="s">
        <v>24372</v>
      </c>
      <c r="H1738" s="19">
        <v>113</v>
      </c>
      <c r="I1738" s="27" t="s">
        <v>23200</v>
      </c>
      <c r="J1738" s="19" t="s">
        <v>23201</v>
      </c>
      <c r="K1738" s="19" t="s">
        <v>17426</v>
      </c>
      <c r="L1738" s="19" t="s">
        <v>17427</v>
      </c>
      <c r="M1738" s="19" t="s">
        <v>23593</v>
      </c>
      <c r="N1738" s="19"/>
      <c r="O1738" s="19" t="s">
        <v>23140</v>
      </c>
    </row>
    <row r="1739" spans="1:15" ht="12.75">
      <c r="A1739" s="19" t="s">
        <v>25588</v>
      </c>
      <c r="B1739" s="19" t="s">
        <v>23591</v>
      </c>
      <c r="C1739" s="19" t="s">
        <v>23592</v>
      </c>
      <c r="D1739" s="19" t="s">
        <v>17428</v>
      </c>
      <c r="E1739" s="85">
        <v>45390</v>
      </c>
      <c r="F1739" s="19" t="s">
        <v>23838</v>
      </c>
      <c r="G1739" s="19" t="s">
        <v>23839</v>
      </c>
      <c r="H1739" s="19">
        <v>22</v>
      </c>
      <c r="I1739" s="27" t="s">
        <v>23200</v>
      </c>
      <c r="J1739" s="19" t="s">
        <v>23201</v>
      </c>
      <c r="K1739" s="19" t="s">
        <v>17426</v>
      </c>
      <c r="L1739" s="19" t="s">
        <v>17427</v>
      </c>
      <c r="M1739" s="19" t="s">
        <v>23593</v>
      </c>
      <c r="N1739" s="19"/>
      <c r="O1739" s="19" t="s">
        <v>23140</v>
      </c>
    </row>
    <row r="1740" spans="1:15" ht="12.75">
      <c r="A1740" s="19" t="s">
        <v>25589</v>
      </c>
      <c r="B1740" s="19" t="s">
        <v>23591</v>
      </c>
      <c r="C1740" s="19" t="s">
        <v>23592</v>
      </c>
      <c r="D1740" s="19" t="s">
        <v>17428</v>
      </c>
      <c r="E1740" s="85">
        <v>45390</v>
      </c>
      <c r="F1740" s="19" t="s">
        <v>23841</v>
      </c>
      <c r="G1740" s="19" t="s">
        <v>23842</v>
      </c>
      <c r="H1740" s="19">
        <v>15</v>
      </c>
      <c r="I1740" s="27" t="s">
        <v>23200</v>
      </c>
      <c r="J1740" s="19" t="s">
        <v>23201</v>
      </c>
      <c r="K1740" s="19" t="s">
        <v>17426</v>
      </c>
      <c r="L1740" s="19" t="s">
        <v>17427</v>
      </c>
      <c r="M1740" s="19" t="s">
        <v>23593</v>
      </c>
      <c r="N1740" s="19"/>
      <c r="O1740" s="19" t="s">
        <v>23140</v>
      </c>
    </row>
    <row r="1741" spans="1:15" ht="12.75">
      <c r="A1741" s="19" t="s">
        <v>25590</v>
      </c>
      <c r="B1741" s="19" t="s">
        <v>23591</v>
      </c>
      <c r="C1741" s="19" t="s">
        <v>23592</v>
      </c>
      <c r="D1741" s="19" t="s">
        <v>17428</v>
      </c>
      <c r="E1741" s="85">
        <v>45390</v>
      </c>
      <c r="F1741" s="19" t="s">
        <v>23847</v>
      </c>
      <c r="G1741" s="19" t="s">
        <v>23848</v>
      </c>
      <c r="H1741" s="19">
        <v>75</v>
      </c>
      <c r="I1741" s="27" t="s">
        <v>23200</v>
      </c>
      <c r="J1741" s="19" t="s">
        <v>23201</v>
      </c>
      <c r="K1741" s="19" t="s">
        <v>17426</v>
      </c>
      <c r="L1741" s="19" t="s">
        <v>17427</v>
      </c>
      <c r="M1741" s="19" t="s">
        <v>23593</v>
      </c>
      <c r="N1741" s="19"/>
      <c r="O1741" s="19" t="s">
        <v>23140</v>
      </c>
    </row>
    <row r="1742" spans="1:15" ht="12.75">
      <c r="A1742" s="19" t="s">
        <v>25591</v>
      </c>
      <c r="B1742" s="19" t="s">
        <v>23591</v>
      </c>
      <c r="C1742" s="19" t="s">
        <v>23592</v>
      </c>
      <c r="D1742" s="19" t="s">
        <v>17428</v>
      </c>
      <c r="E1742" s="85">
        <v>45390</v>
      </c>
      <c r="F1742" s="19" t="s">
        <v>24080</v>
      </c>
      <c r="G1742" s="19" t="s">
        <v>24081</v>
      </c>
      <c r="H1742" s="19">
        <v>16</v>
      </c>
      <c r="I1742" s="27" t="s">
        <v>23200</v>
      </c>
      <c r="J1742" s="19" t="s">
        <v>23201</v>
      </c>
      <c r="K1742" s="19" t="s">
        <v>17426</v>
      </c>
      <c r="L1742" s="19" t="s">
        <v>17427</v>
      </c>
      <c r="M1742" s="19" t="s">
        <v>23593</v>
      </c>
      <c r="N1742" s="19"/>
      <c r="O1742" s="19" t="s">
        <v>23140</v>
      </c>
    </row>
    <row r="1743" spans="1:15" ht="12.75">
      <c r="A1743" s="19" t="s">
        <v>25592</v>
      </c>
      <c r="B1743" s="19" t="s">
        <v>23591</v>
      </c>
      <c r="C1743" s="19" t="s">
        <v>23592</v>
      </c>
      <c r="D1743" s="19" t="s">
        <v>17428</v>
      </c>
      <c r="E1743" s="85">
        <v>45390</v>
      </c>
      <c r="F1743" s="19" t="s">
        <v>23850</v>
      </c>
      <c r="G1743" s="19" t="s">
        <v>23851</v>
      </c>
      <c r="H1743" s="19">
        <v>5</v>
      </c>
      <c r="I1743" s="27" t="s">
        <v>23200</v>
      </c>
      <c r="J1743" s="19" t="s">
        <v>23201</v>
      </c>
      <c r="K1743" s="19" t="s">
        <v>17426</v>
      </c>
      <c r="L1743" s="19" t="s">
        <v>17427</v>
      </c>
      <c r="M1743" s="19" t="s">
        <v>23593</v>
      </c>
      <c r="N1743" s="19"/>
      <c r="O1743" s="19" t="s">
        <v>23140</v>
      </c>
    </row>
    <row r="1744" spans="1:15" ht="12.75">
      <c r="A1744" s="19" t="s">
        <v>25593</v>
      </c>
      <c r="B1744" s="19" t="s">
        <v>23591</v>
      </c>
      <c r="C1744" s="19" t="s">
        <v>23592</v>
      </c>
      <c r="D1744" s="19" t="s">
        <v>17428</v>
      </c>
      <c r="E1744" s="85">
        <v>45390</v>
      </c>
      <c r="F1744" s="19" t="s">
        <v>23941</v>
      </c>
      <c r="G1744" s="19" t="s">
        <v>23942</v>
      </c>
      <c r="H1744" s="19">
        <v>7</v>
      </c>
      <c r="I1744" s="27" t="s">
        <v>23200</v>
      </c>
      <c r="J1744" s="19" t="s">
        <v>23201</v>
      </c>
      <c r="K1744" s="19" t="s">
        <v>17426</v>
      </c>
      <c r="L1744" s="19" t="s">
        <v>17427</v>
      </c>
      <c r="M1744" s="19" t="s">
        <v>23593</v>
      </c>
      <c r="N1744" s="19"/>
      <c r="O1744" s="19" t="s">
        <v>23140</v>
      </c>
    </row>
    <row r="1745" spans="1:15" ht="12.75">
      <c r="A1745" s="19" t="s">
        <v>25594</v>
      </c>
      <c r="B1745" s="19" t="s">
        <v>23591</v>
      </c>
      <c r="C1745" s="19" t="s">
        <v>23592</v>
      </c>
      <c r="D1745" s="19" t="s">
        <v>17428</v>
      </c>
      <c r="E1745" s="85">
        <v>45390</v>
      </c>
      <c r="F1745" s="19" t="s">
        <v>23853</v>
      </c>
      <c r="G1745" s="19" t="s">
        <v>23854</v>
      </c>
      <c r="H1745" s="19">
        <v>55</v>
      </c>
      <c r="I1745" s="27" t="s">
        <v>23200</v>
      </c>
      <c r="J1745" s="19" t="s">
        <v>23201</v>
      </c>
      <c r="K1745" s="19" t="s">
        <v>17426</v>
      </c>
      <c r="L1745" s="19" t="s">
        <v>17427</v>
      </c>
      <c r="M1745" s="19" t="s">
        <v>23593</v>
      </c>
      <c r="N1745" s="19"/>
      <c r="O1745" s="19" t="s">
        <v>23140</v>
      </c>
    </row>
    <row r="1746" spans="1:15" ht="12.75">
      <c r="A1746" s="19" t="s">
        <v>25595</v>
      </c>
      <c r="B1746" s="19" t="s">
        <v>23591</v>
      </c>
      <c r="C1746" s="19" t="s">
        <v>23592</v>
      </c>
      <c r="D1746" s="19" t="s">
        <v>17428</v>
      </c>
      <c r="E1746" s="85">
        <v>45390</v>
      </c>
      <c r="F1746" s="19" t="s">
        <v>25596</v>
      </c>
      <c r="G1746" s="19" t="s">
        <v>25597</v>
      </c>
      <c r="H1746" s="19">
        <v>1</v>
      </c>
      <c r="I1746" s="27" t="s">
        <v>23200</v>
      </c>
      <c r="J1746" s="19" t="s">
        <v>23201</v>
      </c>
      <c r="K1746" s="19" t="s">
        <v>17426</v>
      </c>
      <c r="L1746" s="19" t="s">
        <v>17427</v>
      </c>
      <c r="M1746" s="19" t="s">
        <v>23593</v>
      </c>
      <c r="N1746" s="19"/>
      <c r="O1746" s="19" t="s">
        <v>23140</v>
      </c>
    </row>
    <row r="1747" spans="1:15" ht="12.75">
      <c r="A1747" s="19" t="s">
        <v>25598</v>
      </c>
      <c r="B1747" s="19" t="s">
        <v>23591</v>
      </c>
      <c r="C1747" s="19" t="s">
        <v>23592</v>
      </c>
      <c r="D1747" s="19" t="s">
        <v>17428</v>
      </c>
      <c r="E1747" s="85">
        <v>45390</v>
      </c>
      <c r="F1747" s="19" t="s">
        <v>23859</v>
      </c>
      <c r="G1747" s="19" t="s">
        <v>23860</v>
      </c>
      <c r="H1747" s="19">
        <v>103</v>
      </c>
      <c r="I1747" s="27" t="s">
        <v>23200</v>
      </c>
      <c r="J1747" s="19" t="s">
        <v>23201</v>
      </c>
      <c r="K1747" s="19" t="s">
        <v>17426</v>
      </c>
      <c r="L1747" s="19" t="s">
        <v>17427</v>
      </c>
      <c r="M1747" s="19" t="s">
        <v>23593</v>
      </c>
      <c r="N1747" s="19"/>
      <c r="O1747" s="19" t="s">
        <v>23140</v>
      </c>
    </row>
    <row r="1748" spans="1:15" ht="12.75">
      <c r="A1748" s="19" t="s">
        <v>25599</v>
      </c>
      <c r="B1748" s="19" t="s">
        <v>23591</v>
      </c>
      <c r="C1748" s="19" t="s">
        <v>23592</v>
      </c>
      <c r="D1748" s="19" t="s">
        <v>17428</v>
      </c>
      <c r="E1748" s="85">
        <v>45390</v>
      </c>
      <c r="F1748" s="19" t="s">
        <v>25600</v>
      </c>
      <c r="G1748" s="19" t="s">
        <v>25601</v>
      </c>
      <c r="H1748" s="19">
        <v>24</v>
      </c>
      <c r="I1748" s="27" t="s">
        <v>23200</v>
      </c>
      <c r="J1748" s="19" t="s">
        <v>23201</v>
      </c>
      <c r="K1748" s="19" t="s">
        <v>17426</v>
      </c>
      <c r="L1748" s="19" t="s">
        <v>17427</v>
      </c>
      <c r="M1748" s="19" t="s">
        <v>23593</v>
      </c>
      <c r="N1748" s="19"/>
      <c r="O1748" s="19" t="s">
        <v>23140</v>
      </c>
    </row>
    <row r="1749" spans="1:15" ht="12.75">
      <c r="A1749" s="19" t="s">
        <v>25602</v>
      </c>
      <c r="B1749" s="19" t="s">
        <v>23594</v>
      </c>
      <c r="C1749" s="19"/>
      <c r="D1749" s="19" t="s">
        <v>17440</v>
      </c>
      <c r="E1749" s="85">
        <v>45390</v>
      </c>
      <c r="F1749" s="19" t="s">
        <v>23874</v>
      </c>
      <c r="G1749" s="19" t="s">
        <v>23875</v>
      </c>
      <c r="H1749" s="19">
        <v>-50</v>
      </c>
      <c r="I1749" s="27" t="s">
        <v>23200</v>
      </c>
      <c r="J1749" s="19" t="s">
        <v>23201</v>
      </c>
      <c r="K1749" s="19" t="s">
        <v>17438</v>
      </c>
      <c r="L1749" s="19" t="s">
        <v>17439</v>
      </c>
      <c r="M1749" s="19"/>
      <c r="N1749" s="19"/>
      <c r="O1749" s="19" t="s">
        <v>23140</v>
      </c>
    </row>
    <row r="1750" spans="1:15" ht="12.75">
      <c r="A1750" s="19" t="s">
        <v>25603</v>
      </c>
      <c r="B1750" s="19" t="s">
        <v>23594</v>
      </c>
      <c r="C1750" s="19"/>
      <c r="D1750" s="19" t="s">
        <v>17440</v>
      </c>
      <c r="E1750" s="85">
        <v>45390</v>
      </c>
      <c r="F1750" s="19" t="s">
        <v>23874</v>
      </c>
      <c r="G1750" s="19" t="s">
        <v>23875</v>
      </c>
      <c r="H1750" s="19">
        <v>50</v>
      </c>
      <c r="I1750" s="27" t="s">
        <v>16489</v>
      </c>
      <c r="J1750" s="19" t="s">
        <v>23235</v>
      </c>
      <c r="K1750" s="19" t="s">
        <v>17438</v>
      </c>
      <c r="L1750" s="19" t="s">
        <v>17439</v>
      </c>
      <c r="M1750" s="19"/>
      <c r="N1750" s="19" t="s">
        <v>17447</v>
      </c>
      <c r="O1750" s="19" t="s">
        <v>23140</v>
      </c>
    </row>
    <row r="1751" spans="1:15" ht="12.75">
      <c r="A1751" s="19" t="s">
        <v>25604</v>
      </c>
      <c r="B1751" s="19" t="s">
        <v>23594</v>
      </c>
      <c r="C1751" s="19"/>
      <c r="D1751" s="19" t="s">
        <v>17440</v>
      </c>
      <c r="E1751" s="85">
        <v>45390</v>
      </c>
      <c r="F1751" s="19" t="s">
        <v>23926</v>
      </c>
      <c r="G1751" s="19" t="s">
        <v>23927</v>
      </c>
      <c r="H1751" s="19">
        <v>-10</v>
      </c>
      <c r="I1751" s="27" t="s">
        <v>23200</v>
      </c>
      <c r="J1751" s="19" t="s">
        <v>23201</v>
      </c>
      <c r="K1751" s="19" t="s">
        <v>17438</v>
      </c>
      <c r="L1751" s="19" t="s">
        <v>17439</v>
      </c>
      <c r="M1751" s="19"/>
      <c r="N1751" s="19"/>
      <c r="O1751" s="19" t="s">
        <v>23140</v>
      </c>
    </row>
    <row r="1752" spans="1:15" ht="12.75">
      <c r="A1752" s="19" t="s">
        <v>25605</v>
      </c>
      <c r="B1752" s="19" t="s">
        <v>23594</v>
      </c>
      <c r="C1752" s="19"/>
      <c r="D1752" s="19" t="s">
        <v>17440</v>
      </c>
      <c r="E1752" s="85">
        <v>45390</v>
      </c>
      <c r="F1752" s="19" t="s">
        <v>23926</v>
      </c>
      <c r="G1752" s="19" t="s">
        <v>23927</v>
      </c>
      <c r="H1752" s="19">
        <v>10</v>
      </c>
      <c r="I1752" s="27" t="s">
        <v>16489</v>
      </c>
      <c r="J1752" s="19" t="s">
        <v>23235</v>
      </c>
      <c r="K1752" s="19" t="s">
        <v>17438</v>
      </c>
      <c r="L1752" s="19" t="s">
        <v>17439</v>
      </c>
      <c r="M1752" s="19"/>
      <c r="N1752" s="19" t="s">
        <v>17447</v>
      </c>
      <c r="O1752" s="19" t="s">
        <v>23140</v>
      </c>
    </row>
    <row r="1753" spans="1:15" ht="12.75">
      <c r="A1753" s="19" t="s">
        <v>25606</v>
      </c>
      <c r="B1753" s="19" t="s">
        <v>23594</v>
      </c>
      <c r="C1753" s="19"/>
      <c r="D1753" s="19" t="s">
        <v>17440</v>
      </c>
      <c r="E1753" s="85">
        <v>45390</v>
      </c>
      <c r="F1753" s="19" t="s">
        <v>23903</v>
      </c>
      <c r="G1753" s="19" t="s">
        <v>23904</v>
      </c>
      <c r="H1753" s="19">
        <v>-602</v>
      </c>
      <c r="I1753" s="27" t="s">
        <v>23200</v>
      </c>
      <c r="J1753" s="19" t="s">
        <v>23201</v>
      </c>
      <c r="K1753" s="19" t="s">
        <v>17438</v>
      </c>
      <c r="L1753" s="19" t="s">
        <v>17439</v>
      </c>
      <c r="M1753" s="19"/>
      <c r="N1753" s="19"/>
      <c r="O1753" s="19" t="s">
        <v>23140</v>
      </c>
    </row>
    <row r="1754" spans="1:15" ht="12.75">
      <c r="A1754" s="19" t="s">
        <v>25607</v>
      </c>
      <c r="B1754" s="19" t="s">
        <v>23594</v>
      </c>
      <c r="C1754" s="19"/>
      <c r="D1754" s="19" t="s">
        <v>17440</v>
      </c>
      <c r="E1754" s="85">
        <v>45390</v>
      </c>
      <c r="F1754" s="19" t="s">
        <v>23903</v>
      </c>
      <c r="G1754" s="19" t="s">
        <v>23904</v>
      </c>
      <c r="H1754" s="19">
        <v>602</v>
      </c>
      <c r="I1754" s="27" t="s">
        <v>16489</v>
      </c>
      <c r="J1754" s="19" t="s">
        <v>23235</v>
      </c>
      <c r="K1754" s="19" t="s">
        <v>17438</v>
      </c>
      <c r="L1754" s="19" t="s">
        <v>17439</v>
      </c>
      <c r="M1754" s="19"/>
      <c r="N1754" s="19" t="s">
        <v>17447</v>
      </c>
      <c r="O1754" s="19" t="s">
        <v>23140</v>
      </c>
    </row>
    <row r="1755" spans="1:15" ht="12.75">
      <c r="A1755" s="19" t="s">
        <v>25608</v>
      </c>
      <c r="B1755" s="19" t="s">
        <v>23594</v>
      </c>
      <c r="C1755" s="19"/>
      <c r="D1755" s="19" t="s">
        <v>17440</v>
      </c>
      <c r="E1755" s="85">
        <v>45390</v>
      </c>
      <c r="F1755" s="19" t="s">
        <v>23877</v>
      </c>
      <c r="G1755" s="19" t="s">
        <v>23878</v>
      </c>
      <c r="H1755" s="19">
        <v>-80</v>
      </c>
      <c r="I1755" s="27" t="s">
        <v>23200</v>
      </c>
      <c r="J1755" s="19" t="s">
        <v>23201</v>
      </c>
      <c r="K1755" s="19" t="s">
        <v>17438</v>
      </c>
      <c r="L1755" s="19" t="s">
        <v>17439</v>
      </c>
      <c r="M1755" s="19"/>
      <c r="N1755" s="19"/>
      <c r="O1755" s="19" t="s">
        <v>23140</v>
      </c>
    </row>
    <row r="1756" spans="1:15" ht="12.75">
      <c r="A1756" s="19" t="s">
        <v>25609</v>
      </c>
      <c r="B1756" s="19" t="s">
        <v>23594</v>
      </c>
      <c r="C1756" s="19"/>
      <c r="D1756" s="19" t="s">
        <v>17440</v>
      </c>
      <c r="E1756" s="85">
        <v>45390</v>
      </c>
      <c r="F1756" s="19" t="s">
        <v>23877</v>
      </c>
      <c r="G1756" s="19" t="s">
        <v>23878</v>
      </c>
      <c r="H1756" s="19">
        <v>80</v>
      </c>
      <c r="I1756" s="27" t="s">
        <v>16489</v>
      </c>
      <c r="J1756" s="19" t="s">
        <v>23235</v>
      </c>
      <c r="K1756" s="19" t="s">
        <v>17438</v>
      </c>
      <c r="L1756" s="19" t="s">
        <v>17439</v>
      </c>
      <c r="M1756" s="19"/>
      <c r="N1756" s="19" t="s">
        <v>17447</v>
      </c>
      <c r="O1756" s="19" t="s">
        <v>23140</v>
      </c>
    </row>
    <row r="1757" spans="1:15" ht="12.75">
      <c r="A1757" s="19" t="s">
        <v>25610</v>
      </c>
      <c r="B1757" s="19" t="s">
        <v>23594</v>
      </c>
      <c r="C1757" s="19"/>
      <c r="D1757" s="19" t="s">
        <v>17440</v>
      </c>
      <c r="E1757" s="85">
        <v>45390</v>
      </c>
      <c r="F1757" s="19" t="s">
        <v>23859</v>
      </c>
      <c r="G1757" s="19" t="s">
        <v>23860</v>
      </c>
      <c r="H1757" s="19">
        <v>-40</v>
      </c>
      <c r="I1757" s="27" t="s">
        <v>23200</v>
      </c>
      <c r="J1757" s="19" t="s">
        <v>23201</v>
      </c>
      <c r="K1757" s="19" t="s">
        <v>17438</v>
      </c>
      <c r="L1757" s="19" t="s">
        <v>17439</v>
      </c>
      <c r="M1757" s="19"/>
      <c r="N1757" s="19"/>
      <c r="O1757" s="19" t="s">
        <v>23140</v>
      </c>
    </row>
    <row r="1758" spans="1:15" ht="12.75">
      <c r="A1758" s="19" t="s">
        <v>25611</v>
      </c>
      <c r="B1758" s="19" t="s">
        <v>23594</v>
      </c>
      <c r="C1758" s="19"/>
      <c r="D1758" s="19" t="s">
        <v>17440</v>
      </c>
      <c r="E1758" s="85">
        <v>45390</v>
      </c>
      <c r="F1758" s="19" t="s">
        <v>23859</v>
      </c>
      <c r="G1758" s="19" t="s">
        <v>23860</v>
      </c>
      <c r="H1758" s="19">
        <v>40</v>
      </c>
      <c r="I1758" s="27" t="s">
        <v>16489</v>
      </c>
      <c r="J1758" s="19" t="s">
        <v>23235</v>
      </c>
      <c r="K1758" s="19" t="s">
        <v>17438</v>
      </c>
      <c r="L1758" s="19" t="s">
        <v>17439</v>
      </c>
      <c r="M1758" s="19"/>
      <c r="N1758" s="19" t="s">
        <v>17447</v>
      </c>
      <c r="O1758" s="19" t="s">
        <v>23140</v>
      </c>
    </row>
    <row r="1759" spans="1:15" ht="12.75">
      <c r="A1759" s="19" t="s">
        <v>25612</v>
      </c>
      <c r="B1759" s="19" t="s">
        <v>23594</v>
      </c>
      <c r="C1759" s="19"/>
      <c r="D1759" s="19" t="s">
        <v>17440</v>
      </c>
      <c r="E1759" s="85">
        <v>45390</v>
      </c>
      <c r="F1759" s="19" t="s">
        <v>25600</v>
      </c>
      <c r="G1759" s="19" t="s">
        <v>25601</v>
      </c>
      <c r="H1759" s="19">
        <v>-2</v>
      </c>
      <c r="I1759" s="27" t="s">
        <v>23200</v>
      </c>
      <c r="J1759" s="19" t="s">
        <v>23201</v>
      </c>
      <c r="K1759" s="19" t="s">
        <v>17438</v>
      </c>
      <c r="L1759" s="19" t="s">
        <v>17439</v>
      </c>
      <c r="M1759" s="19"/>
      <c r="N1759" s="19"/>
      <c r="O1759" s="19" t="s">
        <v>23140</v>
      </c>
    </row>
    <row r="1760" spans="1:15" ht="12.75">
      <c r="A1760" s="19" t="s">
        <v>25613</v>
      </c>
      <c r="B1760" s="19" t="s">
        <v>23594</v>
      </c>
      <c r="C1760" s="19"/>
      <c r="D1760" s="19" t="s">
        <v>17440</v>
      </c>
      <c r="E1760" s="85">
        <v>45390</v>
      </c>
      <c r="F1760" s="19" t="s">
        <v>25600</v>
      </c>
      <c r="G1760" s="19" t="s">
        <v>25601</v>
      </c>
      <c r="H1760" s="19">
        <v>2</v>
      </c>
      <c r="I1760" s="27" t="s">
        <v>16489</v>
      </c>
      <c r="J1760" s="19" t="s">
        <v>23235</v>
      </c>
      <c r="K1760" s="19" t="s">
        <v>17438</v>
      </c>
      <c r="L1760" s="19" t="s">
        <v>17439</v>
      </c>
      <c r="M1760" s="19"/>
      <c r="N1760" s="19" t="s">
        <v>17447</v>
      </c>
      <c r="O1760" s="19" t="s">
        <v>23140</v>
      </c>
    </row>
    <row r="1761" spans="1:15" ht="12.75">
      <c r="A1761" s="19" t="s">
        <v>25614</v>
      </c>
      <c r="B1761" s="19" t="s">
        <v>23595</v>
      </c>
      <c r="C1761" s="19"/>
      <c r="D1761" s="19" t="s">
        <v>17440</v>
      </c>
      <c r="E1761" s="85">
        <v>45390</v>
      </c>
      <c r="F1761" s="19" t="s">
        <v>23832</v>
      </c>
      <c r="G1761" s="19" t="s">
        <v>23833</v>
      </c>
      <c r="H1761" s="19">
        <v>-2</v>
      </c>
      <c r="I1761" s="27" t="s">
        <v>23200</v>
      </c>
      <c r="J1761" s="19" t="s">
        <v>23201</v>
      </c>
      <c r="K1761" s="19" t="s">
        <v>17438</v>
      </c>
      <c r="L1761" s="19" t="s">
        <v>17439</v>
      </c>
      <c r="M1761" s="19"/>
      <c r="N1761" s="19"/>
      <c r="O1761" s="19" t="s">
        <v>23140</v>
      </c>
    </row>
    <row r="1762" spans="1:15" ht="12.75">
      <c r="A1762" s="19" t="s">
        <v>25615</v>
      </c>
      <c r="B1762" s="19" t="s">
        <v>23595</v>
      </c>
      <c r="C1762" s="19"/>
      <c r="D1762" s="19" t="s">
        <v>17440</v>
      </c>
      <c r="E1762" s="85">
        <v>45390</v>
      </c>
      <c r="F1762" s="19" t="s">
        <v>23832</v>
      </c>
      <c r="G1762" s="19" t="s">
        <v>23833</v>
      </c>
      <c r="H1762" s="19">
        <v>2</v>
      </c>
      <c r="I1762" s="27" t="s">
        <v>23272</v>
      </c>
      <c r="J1762" s="19" t="s">
        <v>23273</v>
      </c>
      <c r="K1762" s="19" t="s">
        <v>17438</v>
      </c>
      <c r="L1762" s="19" t="s">
        <v>17439</v>
      </c>
      <c r="M1762" s="19"/>
      <c r="N1762" s="19" t="s">
        <v>17447</v>
      </c>
      <c r="O1762" s="19" t="s">
        <v>23140</v>
      </c>
    </row>
    <row r="1763" spans="1:15" ht="12.75">
      <c r="A1763" s="19" t="s">
        <v>25616</v>
      </c>
      <c r="B1763" s="19" t="s">
        <v>23596</v>
      </c>
      <c r="C1763" s="19" t="s">
        <v>23592</v>
      </c>
      <c r="D1763" s="19" t="s">
        <v>17440</v>
      </c>
      <c r="E1763" s="85">
        <v>45391</v>
      </c>
      <c r="F1763" s="19" t="s">
        <v>23906</v>
      </c>
      <c r="G1763" s="19" t="s">
        <v>23907</v>
      </c>
      <c r="H1763" s="19">
        <v>-195</v>
      </c>
      <c r="I1763" s="27" t="s">
        <v>23200</v>
      </c>
      <c r="J1763" s="19" t="s">
        <v>23201</v>
      </c>
      <c r="K1763" s="19" t="s">
        <v>17438</v>
      </c>
      <c r="L1763" s="19" t="s">
        <v>17439</v>
      </c>
      <c r="M1763" s="19"/>
      <c r="N1763" s="19"/>
      <c r="O1763" s="19" t="s">
        <v>23140</v>
      </c>
    </row>
    <row r="1764" spans="1:15" ht="12.75">
      <c r="A1764" s="19" t="s">
        <v>25617</v>
      </c>
      <c r="B1764" s="19" t="s">
        <v>23596</v>
      </c>
      <c r="C1764" s="19" t="s">
        <v>23592</v>
      </c>
      <c r="D1764" s="19" t="s">
        <v>17440</v>
      </c>
      <c r="E1764" s="85">
        <v>45391</v>
      </c>
      <c r="F1764" s="19" t="s">
        <v>23906</v>
      </c>
      <c r="G1764" s="19" t="s">
        <v>23907</v>
      </c>
      <c r="H1764" s="19">
        <v>195</v>
      </c>
      <c r="I1764" s="27" t="s">
        <v>16489</v>
      </c>
      <c r="J1764" s="19" t="s">
        <v>23235</v>
      </c>
      <c r="K1764" s="19" t="s">
        <v>17438</v>
      </c>
      <c r="L1764" s="19" t="s">
        <v>17439</v>
      </c>
      <c r="M1764" s="19"/>
      <c r="N1764" s="19" t="s">
        <v>17447</v>
      </c>
      <c r="O1764" s="19" t="s">
        <v>23140</v>
      </c>
    </row>
    <row r="1765" spans="1:15" ht="12.75">
      <c r="A1765" s="19" t="s">
        <v>25618</v>
      </c>
      <c r="B1765" s="19" t="s">
        <v>23597</v>
      </c>
      <c r="C1765" s="19" t="s">
        <v>23592</v>
      </c>
      <c r="D1765" s="19" t="s">
        <v>17440</v>
      </c>
      <c r="E1765" s="85">
        <v>45391</v>
      </c>
      <c r="F1765" s="19" t="s">
        <v>25596</v>
      </c>
      <c r="G1765" s="19" t="s">
        <v>25597</v>
      </c>
      <c r="H1765" s="19">
        <v>-1</v>
      </c>
      <c r="I1765" s="27" t="s">
        <v>23200</v>
      </c>
      <c r="J1765" s="19" t="s">
        <v>23201</v>
      </c>
      <c r="K1765" s="19" t="s">
        <v>17438</v>
      </c>
      <c r="L1765" s="19" t="s">
        <v>17439</v>
      </c>
      <c r="M1765" s="19"/>
      <c r="N1765" s="19"/>
      <c r="O1765" s="19" t="s">
        <v>23140</v>
      </c>
    </row>
    <row r="1766" spans="1:15" ht="12.75">
      <c r="A1766" s="19" t="s">
        <v>25619</v>
      </c>
      <c r="B1766" s="19" t="s">
        <v>23597</v>
      </c>
      <c r="C1766" s="19" t="s">
        <v>23592</v>
      </c>
      <c r="D1766" s="19" t="s">
        <v>17440</v>
      </c>
      <c r="E1766" s="85">
        <v>45391</v>
      </c>
      <c r="F1766" s="19" t="s">
        <v>25596</v>
      </c>
      <c r="G1766" s="19" t="s">
        <v>25597</v>
      </c>
      <c r="H1766" s="19">
        <v>1</v>
      </c>
      <c r="I1766" s="27" t="s">
        <v>23272</v>
      </c>
      <c r="J1766" s="19" t="s">
        <v>23273</v>
      </c>
      <c r="K1766" s="19" t="s">
        <v>17438</v>
      </c>
      <c r="L1766" s="19" t="s">
        <v>17439</v>
      </c>
      <c r="M1766" s="19"/>
      <c r="N1766" s="19" t="s">
        <v>17447</v>
      </c>
      <c r="O1766" s="19" t="s">
        <v>23140</v>
      </c>
    </row>
    <row r="1767" spans="1:15" ht="12.75">
      <c r="A1767" s="19" t="s">
        <v>25620</v>
      </c>
      <c r="B1767" s="19" t="s">
        <v>23598</v>
      </c>
      <c r="C1767" s="19" t="s">
        <v>23592</v>
      </c>
      <c r="D1767" s="19" t="s">
        <v>17428</v>
      </c>
      <c r="E1767" s="85">
        <v>45392</v>
      </c>
      <c r="F1767" s="19" t="s">
        <v>23944</v>
      </c>
      <c r="G1767" s="19" t="s">
        <v>23945</v>
      </c>
      <c r="H1767" s="19">
        <v>240</v>
      </c>
      <c r="I1767" s="27" t="s">
        <v>23200</v>
      </c>
      <c r="J1767" s="19" t="s">
        <v>23201</v>
      </c>
      <c r="K1767" s="19" t="s">
        <v>17426</v>
      </c>
      <c r="L1767" s="19" t="s">
        <v>17427</v>
      </c>
      <c r="M1767" s="19" t="s">
        <v>25621</v>
      </c>
      <c r="N1767" s="19"/>
      <c r="O1767" s="19" t="s">
        <v>23140</v>
      </c>
    </row>
    <row r="1768" spans="1:15" ht="12.75">
      <c r="A1768" s="19" t="s">
        <v>25622</v>
      </c>
      <c r="B1768" s="19" t="s">
        <v>23598</v>
      </c>
      <c r="C1768" s="19" t="s">
        <v>23592</v>
      </c>
      <c r="D1768" s="19" t="s">
        <v>17428</v>
      </c>
      <c r="E1768" s="85">
        <v>45392</v>
      </c>
      <c r="F1768" s="19" t="s">
        <v>24074</v>
      </c>
      <c r="G1768" s="19" t="s">
        <v>24075</v>
      </c>
      <c r="H1768" s="19">
        <v>5</v>
      </c>
      <c r="I1768" s="27" t="s">
        <v>23200</v>
      </c>
      <c r="J1768" s="19" t="s">
        <v>23201</v>
      </c>
      <c r="K1768" s="19" t="s">
        <v>17426</v>
      </c>
      <c r="L1768" s="19" t="s">
        <v>17427</v>
      </c>
      <c r="M1768" s="19" t="s">
        <v>25621</v>
      </c>
      <c r="N1768" s="19"/>
      <c r="O1768" s="19" t="s">
        <v>23140</v>
      </c>
    </row>
    <row r="1769" spans="1:15" ht="12.75">
      <c r="A1769" s="19" t="s">
        <v>25623</v>
      </c>
      <c r="B1769" s="19" t="s">
        <v>23598</v>
      </c>
      <c r="C1769" s="19" t="s">
        <v>23592</v>
      </c>
      <c r="D1769" s="19" t="s">
        <v>17428</v>
      </c>
      <c r="E1769" s="85">
        <v>45392</v>
      </c>
      <c r="F1769" s="19" t="s">
        <v>25624</v>
      </c>
      <c r="G1769" s="19" t="s">
        <v>25625</v>
      </c>
      <c r="H1769" s="19">
        <v>41</v>
      </c>
      <c r="I1769" s="27" t="s">
        <v>23200</v>
      </c>
      <c r="J1769" s="19" t="s">
        <v>23201</v>
      </c>
      <c r="K1769" s="19" t="s">
        <v>17426</v>
      </c>
      <c r="L1769" s="19" t="s">
        <v>17427</v>
      </c>
      <c r="M1769" s="19" t="s">
        <v>25621</v>
      </c>
      <c r="N1769" s="19"/>
      <c r="O1769" s="19" t="s">
        <v>23140</v>
      </c>
    </row>
    <row r="1770" spans="1:15" ht="12.75">
      <c r="A1770" s="19" t="s">
        <v>25626</v>
      </c>
      <c r="B1770" s="19" t="s">
        <v>23598</v>
      </c>
      <c r="C1770" s="19" t="s">
        <v>23592</v>
      </c>
      <c r="D1770" s="19" t="s">
        <v>17428</v>
      </c>
      <c r="E1770" s="85">
        <v>45392</v>
      </c>
      <c r="F1770" s="19" t="s">
        <v>23862</v>
      </c>
      <c r="G1770" s="19" t="s">
        <v>23863</v>
      </c>
      <c r="H1770" s="19">
        <v>103</v>
      </c>
      <c r="I1770" s="27" t="s">
        <v>23200</v>
      </c>
      <c r="J1770" s="19" t="s">
        <v>23201</v>
      </c>
      <c r="K1770" s="19" t="s">
        <v>17426</v>
      </c>
      <c r="L1770" s="19" t="s">
        <v>17427</v>
      </c>
      <c r="M1770" s="19" t="s">
        <v>25621</v>
      </c>
      <c r="N1770" s="19"/>
      <c r="O1770" s="19" t="s">
        <v>23140</v>
      </c>
    </row>
    <row r="1771" spans="1:15" ht="12.75">
      <c r="A1771" s="19" t="s">
        <v>25627</v>
      </c>
      <c r="B1771" s="19" t="s">
        <v>23598</v>
      </c>
      <c r="C1771" s="19" t="s">
        <v>23592</v>
      </c>
      <c r="D1771" s="19" t="s">
        <v>17428</v>
      </c>
      <c r="E1771" s="85">
        <v>45392</v>
      </c>
      <c r="F1771" s="19" t="s">
        <v>25628</v>
      </c>
      <c r="G1771" s="19" t="s">
        <v>25629</v>
      </c>
      <c r="H1771" s="19">
        <v>1</v>
      </c>
      <c r="I1771" s="27" t="s">
        <v>23200</v>
      </c>
      <c r="J1771" s="19" t="s">
        <v>23201</v>
      </c>
      <c r="K1771" s="19" t="s">
        <v>17426</v>
      </c>
      <c r="L1771" s="19" t="s">
        <v>17427</v>
      </c>
      <c r="M1771" s="19" t="s">
        <v>25621</v>
      </c>
      <c r="N1771" s="19"/>
      <c r="O1771" s="19" t="s">
        <v>23140</v>
      </c>
    </row>
    <row r="1772" spans="1:15" ht="12.75">
      <c r="A1772" s="19"/>
      <c r="B1772" s="19"/>
      <c r="C1772" s="19"/>
      <c r="D1772" s="19"/>
      <c r="E1772" s="85"/>
      <c r="F1772" s="19"/>
      <c r="G1772" s="19"/>
      <c r="H1772" s="19"/>
      <c r="I1772" s="19"/>
      <c r="J1772" s="19"/>
      <c r="K1772" s="19"/>
      <c r="L1772" s="19"/>
      <c r="M1772" s="19"/>
      <c r="N1772" s="19"/>
      <c r="O1772" s="19"/>
    </row>
    <row r="1773" spans="1:15" ht="12.75">
      <c r="A1773" s="19" t="s">
        <v>25630</v>
      </c>
      <c r="B1773" s="19" t="s">
        <v>23598</v>
      </c>
      <c r="C1773" s="19" t="s">
        <v>23592</v>
      </c>
      <c r="D1773" s="19" t="s">
        <v>17428</v>
      </c>
      <c r="E1773" s="85">
        <v>45392</v>
      </c>
      <c r="F1773" s="19" t="s">
        <v>25631</v>
      </c>
      <c r="G1773" s="19" t="s">
        <v>25632</v>
      </c>
      <c r="H1773" s="19">
        <v>2</v>
      </c>
      <c r="I1773" s="27" t="s">
        <v>23200</v>
      </c>
      <c r="J1773" s="19" t="s">
        <v>23201</v>
      </c>
      <c r="K1773" s="19" t="s">
        <v>17426</v>
      </c>
      <c r="L1773" s="19" t="s">
        <v>17427</v>
      </c>
      <c r="M1773" s="19" t="s">
        <v>25621</v>
      </c>
      <c r="N1773" s="19"/>
      <c r="O1773" s="19" t="s">
        <v>23140</v>
      </c>
    </row>
    <row r="1774" spans="1:15" ht="12.75">
      <c r="A1774" s="19" t="s">
        <v>25633</v>
      </c>
      <c r="B1774" s="19" t="s">
        <v>23598</v>
      </c>
      <c r="C1774" s="19" t="s">
        <v>23592</v>
      </c>
      <c r="D1774" s="19" t="s">
        <v>17428</v>
      </c>
      <c r="E1774" s="85">
        <v>45392</v>
      </c>
      <c r="F1774" s="19" t="s">
        <v>25634</v>
      </c>
      <c r="G1774" s="19" t="s">
        <v>25635</v>
      </c>
      <c r="H1774" s="19">
        <v>2</v>
      </c>
      <c r="I1774" s="27" t="s">
        <v>23200</v>
      </c>
      <c r="J1774" s="19" t="s">
        <v>23201</v>
      </c>
      <c r="K1774" s="19" t="s">
        <v>17426</v>
      </c>
      <c r="L1774" s="19" t="s">
        <v>17427</v>
      </c>
      <c r="M1774" s="19" t="s">
        <v>25621</v>
      </c>
      <c r="N1774" s="19"/>
      <c r="O1774" s="19" t="s">
        <v>23140</v>
      </c>
    </row>
    <row r="1775" spans="1:15" ht="12.75">
      <c r="A1775" s="19" t="s">
        <v>25636</v>
      </c>
      <c r="B1775" s="19" t="s">
        <v>23598</v>
      </c>
      <c r="C1775" s="19" t="s">
        <v>23592</v>
      </c>
      <c r="D1775" s="19" t="s">
        <v>17428</v>
      </c>
      <c r="E1775" s="85">
        <v>45392</v>
      </c>
      <c r="F1775" s="19" t="s">
        <v>23923</v>
      </c>
      <c r="G1775" s="19" t="s">
        <v>23924</v>
      </c>
      <c r="H1775" s="19">
        <v>13</v>
      </c>
      <c r="I1775" s="27" t="s">
        <v>23200</v>
      </c>
      <c r="J1775" s="19" t="s">
        <v>23201</v>
      </c>
      <c r="K1775" s="19" t="s">
        <v>17426</v>
      </c>
      <c r="L1775" s="19" t="s">
        <v>17427</v>
      </c>
      <c r="M1775" s="19" t="s">
        <v>25621</v>
      </c>
      <c r="N1775" s="19"/>
      <c r="O1775" s="19" t="s">
        <v>23140</v>
      </c>
    </row>
    <row r="1776" spans="1:15" ht="12.75">
      <c r="A1776" s="19" t="s">
        <v>25637</v>
      </c>
      <c r="B1776" s="19" t="s">
        <v>23598</v>
      </c>
      <c r="C1776" s="19" t="s">
        <v>23592</v>
      </c>
      <c r="D1776" s="19" t="s">
        <v>17428</v>
      </c>
      <c r="E1776" s="85">
        <v>45392</v>
      </c>
      <c r="F1776" s="19" t="s">
        <v>23829</v>
      </c>
      <c r="G1776" s="19" t="s">
        <v>23830</v>
      </c>
      <c r="H1776" s="19">
        <v>5</v>
      </c>
      <c r="I1776" s="27" t="s">
        <v>23200</v>
      </c>
      <c r="J1776" s="19" t="s">
        <v>23201</v>
      </c>
      <c r="K1776" s="19" t="s">
        <v>17426</v>
      </c>
      <c r="L1776" s="19" t="s">
        <v>17427</v>
      </c>
      <c r="M1776" s="19" t="s">
        <v>25621</v>
      </c>
      <c r="N1776" s="19"/>
      <c r="O1776" s="19" t="s">
        <v>23140</v>
      </c>
    </row>
    <row r="1777" spans="1:15" ht="12.75">
      <c r="A1777" s="19" t="s">
        <v>25638</v>
      </c>
      <c r="B1777" s="19" t="s">
        <v>23598</v>
      </c>
      <c r="C1777" s="19" t="s">
        <v>23592</v>
      </c>
      <c r="D1777" s="19" t="s">
        <v>17428</v>
      </c>
      <c r="E1777" s="85">
        <v>45392</v>
      </c>
      <c r="F1777" s="19" t="s">
        <v>23844</v>
      </c>
      <c r="G1777" s="19" t="s">
        <v>23845</v>
      </c>
      <c r="H1777" s="19">
        <v>3</v>
      </c>
      <c r="I1777" s="27" t="s">
        <v>23200</v>
      </c>
      <c r="J1777" s="19" t="s">
        <v>23201</v>
      </c>
      <c r="K1777" s="19" t="s">
        <v>17426</v>
      </c>
      <c r="L1777" s="19" t="s">
        <v>17427</v>
      </c>
      <c r="M1777" s="19" t="s">
        <v>25621</v>
      </c>
      <c r="N1777" s="19"/>
      <c r="O1777" s="19" t="s">
        <v>23140</v>
      </c>
    </row>
    <row r="1778" spans="1:15" ht="12.75">
      <c r="A1778" s="19" t="s">
        <v>25639</v>
      </c>
      <c r="B1778" s="19" t="s">
        <v>23598</v>
      </c>
      <c r="C1778" s="19" t="s">
        <v>23592</v>
      </c>
      <c r="D1778" s="19" t="s">
        <v>17428</v>
      </c>
      <c r="E1778" s="85">
        <v>45392</v>
      </c>
      <c r="F1778" s="19" t="s">
        <v>23865</v>
      </c>
      <c r="G1778" s="19" t="s">
        <v>23866</v>
      </c>
      <c r="H1778" s="19">
        <v>103</v>
      </c>
      <c r="I1778" s="27" t="s">
        <v>23200</v>
      </c>
      <c r="J1778" s="19" t="s">
        <v>23201</v>
      </c>
      <c r="K1778" s="19" t="s">
        <v>17426</v>
      </c>
      <c r="L1778" s="19" t="s">
        <v>17427</v>
      </c>
      <c r="M1778" s="19" t="s">
        <v>25621</v>
      </c>
      <c r="N1778" s="19"/>
      <c r="O1778" s="19" t="s">
        <v>23140</v>
      </c>
    </row>
    <row r="1779" spans="1:15" ht="12.75">
      <c r="A1779" s="19" t="s">
        <v>25640</v>
      </c>
      <c r="B1779" s="19" t="s">
        <v>23598</v>
      </c>
      <c r="C1779" s="19" t="s">
        <v>23592</v>
      </c>
      <c r="D1779" s="19" t="s">
        <v>17428</v>
      </c>
      <c r="E1779" s="85">
        <v>45392</v>
      </c>
      <c r="F1779" s="19" t="s">
        <v>25641</v>
      </c>
      <c r="G1779" s="19" t="s">
        <v>25642</v>
      </c>
      <c r="H1779" s="19">
        <v>3</v>
      </c>
      <c r="I1779" s="27" t="s">
        <v>23200</v>
      </c>
      <c r="J1779" s="19" t="s">
        <v>23201</v>
      </c>
      <c r="K1779" s="19" t="s">
        <v>17426</v>
      </c>
      <c r="L1779" s="19" t="s">
        <v>17427</v>
      </c>
      <c r="M1779" s="19" t="s">
        <v>25621</v>
      </c>
      <c r="N1779" s="19"/>
      <c r="O1779" s="19" t="s">
        <v>23140</v>
      </c>
    </row>
    <row r="1780" spans="1:15" ht="12.75">
      <c r="A1780" s="19" t="s">
        <v>25643</v>
      </c>
      <c r="B1780" s="19" t="s">
        <v>23600</v>
      </c>
      <c r="C1780" s="19" t="s">
        <v>23592</v>
      </c>
      <c r="D1780" s="19" t="s">
        <v>17440</v>
      </c>
      <c r="E1780" s="85">
        <v>45393</v>
      </c>
      <c r="F1780" s="19" t="s">
        <v>24371</v>
      </c>
      <c r="G1780" s="19" t="s">
        <v>24372</v>
      </c>
      <c r="H1780" s="19">
        <v>-31</v>
      </c>
      <c r="I1780" s="27" t="s">
        <v>23200</v>
      </c>
      <c r="J1780" s="19" t="s">
        <v>23201</v>
      </c>
      <c r="K1780" s="19" t="s">
        <v>17438</v>
      </c>
      <c r="L1780" s="19" t="s">
        <v>17439</v>
      </c>
      <c r="M1780" s="19"/>
      <c r="N1780" s="19"/>
      <c r="O1780" s="19" t="s">
        <v>23140</v>
      </c>
    </row>
    <row r="1781" spans="1:15" ht="12.75">
      <c r="A1781" s="19" t="s">
        <v>25644</v>
      </c>
      <c r="B1781" s="19" t="s">
        <v>23600</v>
      </c>
      <c r="C1781" s="19" t="s">
        <v>23592</v>
      </c>
      <c r="D1781" s="19" t="s">
        <v>17440</v>
      </c>
      <c r="E1781" s="85">
        <v>45393</v>
      </c>
      <c r="F1781" s="19" t="s">
        <v>24371</v>
      </c>
      <c r="G1781" s="19" t="s">
        <v>24372</v>
      </c>
      <c r="H1781" s="19">
        <v>31</v>
      </c>
      <c r="I1781" s="27" t="s">
        <v>23220</v>
      </c>
      <c r="J1781" s="19" t="s">
        <v>23221</v>
      </c>
      <c r="K1781" s="19" t="s">
        <v>17438</v>
      </c>
      <c r="L1781" s="19" t="s">
        <v>17439</v>
      </c>
      <c r="M1781" s="19"/>
      <c r="N1781" s="19" t="s">
        <v>17447</v>
      </c>
      <c r="O1781" s="19" t="s">
        <v>23140</v>
      </c>
    </row>
    <row r="1782" spans="1:15" ht="12.75">
      <c r="A1782" s="19" t="s">
        <v>25645</v>
      </c>
      <c r="B1782" s="19" t="s">
        <v>23600</v>
      </c>
      <c r="C1782" s="19" t="s">
        <v>23592</v>
      </c>
      <c r="D1782" s="19" t="s">
        <v>17440</v>
      </c>
      <c r="E1782" s="85">
        <v>45393</v>
      </c>
      <c r="F1782" s="19" t="s">
        <v>23838</v>
      </c>
      <c r="G1782" s="19" t="s">
        <v>23839</v>
      </c>
      <c r="H1782" s="19">
        <v>-9</v>
      </c>
      <c r="I1782" s="27" t="s">
        <v>23200</v>
      </c>
      <c r="J1782" s="19" t="s">
        <v>23201</v>
      </c>
      <c r="K1782" s="19" t="s">
        <v>17438</v>
      </c>
      <c r="L1782" s="19" t="s">
        <v>17439</v>
      </c>
      <c r="M1782" s="19"/>
      <c r="N1782" s="19"/>
      <c r="O1782" s="19" t="s">
        <v>23140</v>
      </c>
    </row>
    <row r="1783" spans="1:15" ht="12.75">
      <c r="A1783" s="19" t="s">
        <v>25646</v>
      </c>
      <c r="B1783" s="19" t="s">
        <v>23600</v>
      </c>
      <c r="C1783" s="19" t="s">
        <v>23592</v>
      </c>
      <c r="D1783" s="19" t="s">
        <v>17440</v>
      </c>
      <c r="E1783" s="85">
        <v>45393</v>
      </c>
      <c r="F1783" s="19" t="s">
        <v>23838</v>
      </c>
      <c r="G1783" s="19" t="s">
        <v>23839</v>
      </c>
      <c r="H1783" s="19">
        <v>9</v>
      </c>
      <c r="I1783" s="27" t="s">
        <v>23220</v>
      </c>
      <c r="J1783" s="19" t="s">
        <v>23221</v>
      </c>
      <c r="K1783" s="19" t="s">
        <v>17438</v>
      </c>
      <c r="L1783" s="19" t="s">
        <v>17439</v>
      </c>
      <c r="M1783" s="19"/>
      <c r="N1783" s="19" t="s">
        <v>17447</v>
      </c>
      <c r="O1783" s="19" t="s">
        <v>23140</v>
      </c>
    </row>
    <row r="1784" spans="1:15" ht="12.75">
      <c r="A1784" s="19" t="s">
        <v>25647</v>
      </c>
      <c r="B1784" s="19" t="s">
        <v>23600</v>
      </c>
      <c r="C1784" s="19" t="s">
        <v>23592</v>
      </c>
      <c r="D1784" s="19" t="s">
        <v>17440</v>
      </c>
      <c r="E1784" s="85">
        <v>45393</v>
      </c>
      <c r="F1784" s="19" t="s">
        <v>23841</v>
      </c>
      <c r="G1784" s="19" t="s">
        <v>23842</v>
      </c>
      <c r="H1784" s="19">
        <v>-3</v>
      </c>
      <c r="I1784" s="27" t="s">
        <v>23200</v>
      </c>
      <c r="J1784" s="19" t="s">
        <v>23201</v>
      </c>
      <c r="K1784" s="19" t="s">
        <v>17438</v>
      </c>
      <c r="L1784" s="19" t="s">
        <v>17439</v>
      </c>
      <c r="M1784" s="19"/>
      <c r="N1784" s="19"/>
      <c r="O1784" s="19" t="s">
        <v>23140</v>
      </c>
    </row>
    <row r="1785" spans="1:15" ht="12.75">
      <c r="A1785" s="19" t="s">
        <v>25648</v>
      </c>
      <c r="B1785" s="19" t="s">
        <v>23600</v>
      </c>
      <c r="C1785" s="19" t="s">
        <v>23592</v>
      </c>
      <c r="D1785" s="19" t="s">
        <v>17440</v>
      </c>
      <c r="E1785" s="85">
        <v>45393</v>
      </c>
      <c r="F1785" s="19" t="s">
        <v>23841</v>
      </c>
      <c r="G1785" s="19" t="s">
        <v>23842</v>
      </c>
      <c r="H1785" s="19">
        <v>3</v>
      </c>
      <c r="I1785" s="27" t="s">
        <v>23220</v>
      </c>
      <c r="J1785" s="19" t="s">
        <v>23221</v>
      </c>
      <c r="K1785" s="19" t="s">
        <v>17438</v>
      </c>
      <c r="L1785" s="19" t="s">
        <v>17439</v>
      </c>
      <c r="M1785" s="19"/>
      <c r="N1785" s="19" t="s">
        <v>17447</v>
      </c>
      <c r="O1785" s="19" t="s">
        <v>23140</v>
      </c>
    </row>
    <row r="1786" spans="1:15" ht="12.75">
      <c r="A1786" s="19" t="s">
        <v>25649</v>
      </c>
      <c r="B1786" s="19" t="s">
        <v>23600</v>
      </c>
      <c r="C1786" s="19" t="s">
        <v>23592</v>
      </c>
      <c r="D1786" s="19" t="s">
        <v>17440</v>
      </c>
      <c r="E1786" s="85">
        <v>45393</v>
      </c>
      <c r="F1786" s="19" t="s">
        <v>25585</v>
      </c>
      <c r="G1786" s="19" t="s">
        <v>25586</v>
      </c>
      <c r="H1786" s="19">
        <v>-34</v>
      </c>
      <c r="I1786" s="27" t="s">
        <v>23200</v>
      </c>
      <c r="J1786" s="19" t="s">
        <v>23201</v>
      </c>
      <c r="K1786" s="19" t="s">
        <v>17438</v>
      </c>
      <c r="L1786" s="19" t="s">
        <v>17439</v>
      </c>
      <c r="M1786" s="19"/>
      <c r="N1786" s="19"/>
      <c r="O1786" s="19" t="s">
        <v>23140</v>
      </c>
    </row>
    <row r="1787" spans="1:15" ht="12.75">
      <c r="A1787" s="19" t="s">
        <v>25650</v>
      </c>
      <c r="B1787" s="19" t="s">
        <v>23600</v>
      </c>
      <c r="C1787" s="19" t="s">
        <v>23592</v>
      </c>
      <c r="D1787" s="19" t="s">
        <v>17440</v>
      </c>
      <c r="E1787" s="85">
        <v>45393</v>
      </c>
      <c r="F1787" s="19" t="s">
        <v>25585</v>
      </c>
      <c r="G1787" s="19" t="s">
        <v>25586</v>
      </c>
      <c r="H1787" s="19">
        <v>34</v>
      </c>
      <c r="I1787" s="27" t="s">
        <v>23220</v>
      </c>
      <c r="J1787" s="19" t="s">
        <v>23221</v>
      </c>
      <c r="K1787" s="19" t="s">
        <v>17438</v>
      </c>
      <c r="L1787" s="19" t="s">
        <v>17439</v>
      </c>
      <c r="M1787" s="19"/>
      <c r="N1787" s="19" t="s">
        <v>17447</v>
      </c>
      <c r="O1787" s="19" t="s">
        <v>23140</v>
      </c>
    </row>
    <row r="1788" spans="1:15" ht="12.75">
      <c r="A1788" s="19" t="s">
        <v>25651</v>
      </c>
      <c r="B1788" s="19" t="s">
        <v>23600</v>
      </c>
      <c r="C1788" s="19" t="s">
        <v>23592</v>
      </c>
      <c r="D1788" s="19" t="s">
        <v>17440</v>
      </c>
      <c r="E1788" s="85">
        <v>45393</v>
      </c>
      <c r="F1788" s="19" t="s">
        <v>25624</v>
      </c>
      <c r="G1788" s="19" t="s">
        <v>25625</v>
      </c>
      <c r="H1788" s="19">
        <v>-10</v>
      </c>
      <c r="I1788" s="27" t="s">
        <v>23200</v>
      </c>
      <c r="J1788" s="19" t="s">
        <v>23201</v>
      </c>
      <c r="K1788" s="19" t="s">
        <v>17438</v>
      </c>
      <c r="L1788" s="19" t="s">
        <v>17439</v>
      </c>
      <c r="M1788" s="19"/>
      <c r="N1788" s="19"/>
      <c r="O1788" s="19" t="s">
        <v>23140</v>
      </c>
    </row>
    <row r="1789" spans="1:15" ht="12.75">
      <c r="A1789" s="19" t="s">
        <v>25652</v>
      </c>
      <c r="B1789" s="19" t="s">
        <v>23600</v>
      </c>
      <c r="C1789" s="19" t="s">
        <v>23592</v>
      </c>
      <c r="D1789" s="19" t="s">
        <v>17440</v>
      </c>
      <c r="E1789" s="85">
        <v>45393</v>
      </c>
      <c r="F1789" s="19" t="s">
        <v>25624</v>
      </c>
      <c r="G1789" s="19" t="s">
        <v>25625</v>
      </c>
      <c r="H1789" s="19">
        <v>10</v>
      </c>
      <c r="I1789" s="27" t="s">
        <v>23220</v>
      </c>
      <c r="J1789" s="19" t="s">
        <v>23221</v>
      </c>
      <c r="K1789" s="19" t="s">
        <v>17438</v>
      </c>
      <c r="L1789" s="19" t="s">
        <v>17439</v>
      </c>
      <c r="M1789" s="19"/>
      <c r="N1789" s="19" t="s">
        <v>17447</v>
      </c>
      <c r="O1789" s="19" t="s">
        <v>23140</v>
      </c>
    </row>
    <row r="1790" spans="1:15" ht="12.75">
      <c r="A1790" s="19" t="s">
        <v>25653</v>
      </c>
      <c r="B1790" s="19" t="s">
        <v>23600</v>
      </c>
      <c r="C1790" s="19" t="s">
        <v>23592</v>
      </c>
      <c r="D1790" s="19" t="s">
        <v>17440</v>
      </c>
      <c r="E1790" s="85">
        <v>45393</v>
      </c>
      <c r="F1790" s="19" t="s">
        <v>23877</v>
      </c>
      <c r="G1790" s="19" t="s">
        <v>23878</v>
      </c>
      <c r="H1790" s="19">
        <v>-100</v>
      </c>
      <c r="I1790" s="27" t="s">
        <v>23200</v>
      </c>
      <c r="J1790" s="19" t="s">
        <v>23201</v>
      </c>
      <c r="K1790" s="19" t="s">
        <v>17438</v>
      </c>
      <c r="L1790" s="19" t="s">
        <v>17439</v>
      </c>
      <c r="M1790" s="19"/>
      <c r="N1790" s="19"/>
      <c r="O1790" s="19" t="s">
        <v>23140</v>
      </c>
    </row>
    <row r="1791" spans="1:15" ht="12.75">
      <c r="A1791" s="19" t="s">
        <v>25654</v>
      </c>
      <c r="B1791" s="19" t="s">
        <v>23600</v>
      </c>
      <c r="C1791" s="19" t="s">
        <v>23592</v>
      </c>
      <c r="D1791" s="19" t="s">
        <v>17440</v>
      </c>
      <c r="E1791" s="85">
        <v>45393</v>
      </c>
      <c r="F1791" s="19" t="s">
        <v>23877</v>
      </c>
      <c r="G1791" s="19" t="s">
        <v>23878</v>
      </c>
      <c r="H1791" s="19">
        <v>100</v>
      </c>
      <c r="I1791" s="27" t="s">
        <v>23220</v>
      </c>
      <c r="J1791" s="19" t="s">
        <v>23221</v>
      </c>
      <c r="K1791" s="19" t="s">
        <v>17438</v>
      </c>
      <c r="L1791" s="19" t="s">
        <v>17439</v>
      </c>
      <c r="M1791" s="19"/>
      <c r="N1791" s="19" t="s">
        <v>17447</v>
      </c>
      <c r="O1791" s="19" t="s">
        <v>23140</v>
      </c>
    </row>
    <row r="1792" spans="1:15" ht="12.75">
      <c r="A1792" s="19" t="s">
        <v>25655</v>
      </c>
      <c r="B1792" s="19" t="s">
        <v>23600</v>
      </c>
      <c r="C1792" s="19" t="s">
        <v>23592</v>
      </c>
      <c r="D1792" s="19" t="s">
        <v>17440</v>
      </c>
      <c r="E1792" s="85">
        <v>45393</v>
      </c>
      <c r="F1792" s="19" t="s">
        <v>23958</v>
      </c>
      <c r="G1792" s="19" t="s">
        <v>23959</v>
      </c>
      <c r="H1792" s="19">
        <v>-100</v>
      </c>
      <c r="I1792" s="27" t="s">
        <v>23200</v>
      </c>
      <c r="J1792" s="19" t="s">
        <v>23201</v>
      </c>
      <c r="K1792" s="19" t="s">
        <v>17438</v>
      </c>
      <c r="L1792" s="19" t="s">
        <v>17439</v>
      </c>
      <c r="M1792" s="19"/>
      <c r="N1792" s="19"/>
      <c r="O1792" s="19" t="s">
        <v>23140</v>
      </c>
    </row>
    <row r="1793" spans="1:15" ht="12.75">
      <c r="A1793" s="19" t="s">
        <v>25656</v>
      </c>
      <c r="B1793" s="19" t="s">
        <v>23600</v>
      </c>
      <c r="C1793" s="19" t="s">
        <v>23592</v>
      </c>
      <c r="D1793" s="19" t="s">
        <v>17440</v>
      </c>
      <c r="E1793" s="85">
        <v>45393</v>
      </c>
      <c r="F1793" s="19" t="s">
        <v>23958</v>
      </c>
      <c r="G1793" s="19" t="s">
        <v>23959</v>
      </c>
      <c r="H1793" s="19">
        <v>100</v>
      </c>
      <c r="I1793" s="27" t="s">
        <v>23220</v>
      </c>
      <c r="J1793" s="19" t="s">
        <v>23221</v>
      </c>
      <c r="K1793" s="19" t="s">
        <v>17438</v>
      </c>
      <c r="L1793" s="19" t="s">
        <v>17439</v>
      </c>
      <c r="M1793" s="19"/>
      <c r="N1793" s="19" t="s">
        <v>17447</v>
      </c>
      <c r="O1793" s="19" t="s">
        <v>23140</v>
      </c>
    </row>
    <row r="1794" spans="1:15" ht="12.75">
      <c r="A1794" s="19" t="s">
        <v>25657</v>
      </c>
      <c r="B1794" s="19" t="s">
        <v>23600</v>
      </c>
      <c r="C1794" s="19" t="s">
        <v>23592</v>
      </c>
      <c r="D1794" s="19" t="s">
        <v>17440</v>
      </c>
      <c r="E1794" s="85">
        <v>45393</v>
      </c>
      <c r="F1794" s="19" t="s">
        <v>23868</v>
      </c>
      <c r="G1794" s="19" t="s">
        <v>23869</v>
      </c>
      <c r="H1794" s="19">
        <v>-200</v>
      </c>
      <c r="I1794" s="27" t="s">
        <v>23200</v>
      </c>
      <c r="J1794" s="19" t="s">
        <v>23201</v>
      </c>
      <c r="K1794" s="19" t="s">
        <v>17438</v>
      </c>
      <c r="L1794" s="19" t="s">
        <v>17439</v>
      </c>
      <c r="M1794" s="19"/>
      <c r="N1794" s="19"/>
      <c r="O1794" s="19" t="s">
        <v>23140</v>
      </c>
    </row>
    <row r="1795" spans="1:15" ht="12.75">
      <c r="A1795" s="19" t="s">
        <v>25658</v>
      </c>
      <c r="B1795" s="19" t="s">
        <v>23600</v>
      </c>
      <c r="C1795" s="19" t="s">
        <v>23592</v>
      </c>
      <c r="D1795" s="19" t="s">
        <v>17440</v>
      </c>
      <c r="E1795" s="85">
        <v>45393</v>
      </c>
      <c r="F1795" s="19" t="s">
        <v>23868</v>
      </c>
      <c r="G1795" s="19" t="s">
        <v>23869</v>
      </c>
      <c r="H1795" s="19">
        <v>200</v>
      </c>
      <c r="I1795" s="27" t="s">
        <v>23220</v>
      </c>
      <c r="J1795" s="19" t="s">
        <v>23221</v>
      </c>
      <c r="K1795" s="19" t="s">
        <v>17438</v>
      </c>
      <c r="L1795" s="19" t="s">
        <v>17439</v>
      </c>
      <c r="M1795" s="19"/>
      <c r="N1795" s="19" t="s">
        <v>17447</v>
      </c>
      <c r="O1795" s="19" t="s">
        <v>23140</v>
      </c>
    </row>
    <row r="1796" spans="1:15" ht="12.75">
      <c r="A1796" s="19" t="s">
        <v>25659</v>
      </c>
      <c r="B1796" s="19" t="s">
        <v>23600</v>
      </c>
      <c r="C1796" s="19" t="s">
        <v>23592</v>
      </c>
      <c r="D1796" s="19" t="s">
        <v>17440</v>
      </c>
      <c r="E1796" s="85">
        <v>45393</v>
      </c>
      <c r="F1796" s="19" t="s">
        <v>23886</v>
      </c>
      <c r="G1796" s="19" t="s">
        <v>23887</v>
      </c>
      <c r="H1796" s="19">
        <v>-10</v>
      </c>
      <c r="I1796" s="27" t="s">
        <v>23200</v>
      </c>
      <c r="J1796" s="19" t="s">
        <v>23201</v>
      </c>
      <c r="K1796" s="19" t="s">
        <v>17438</v>
      </c>
      <c r="L1796" s="19" t="s">
        <v>17439</v>
      </c>
      <c r="M1796" s="19"/>
      <c r="N1796" s="19"/>
      <c r="O1796" s="19" t="s">
        <v>23140</v>
      </c>
    </row>
    <row r="1797" spans="1:15" ht="12.75">
      <c r="A1797" s="19" t="s">
        <v>25660</v>
      </c>
      <c r="B1797" s="19" t="s">
        <v>23600</v>
      </c>
      <c r="C1797" s="19" t="s">
        <v>23592</v>
      </c>
      <c r="D1797" s="19" t="s">
        <v>17440</v>
      </c>
      <c r="E1797" s="85">
        <v>45393</v>
      </c>
      <c r="F1797" s="19" t="s">
        <v>23886</v>
      </c>
      <c r="G1797" s="19" t="s">
        <v>23887</v>
      </c>
      <c r="H1797" s="19">
        <v>10</v>
      </c>
      <c r="I1797" s="27" t="s">
        <v>23220</v>
      </c>
      <c r="J1797" s="19" t="s">
        <v>23221</v>
      </c>
      <c r="K1797" s="19" t="s">
        <v>17438</v>
      </c>
      <c r="L1797" s="19" t="s">
        <v>17439</v>
      </c>
      <c r="M1797" s="19"/>
      <c r="N1797" s="19" t="s">
        <v>17447</v>
      </c>
      <c r="O1797" s="19" t="s">
        <v>23140</v>
      </c>
    </row>
    <row r="1798" spans="1:15" ht="12.75">
      <c r="A1798" s="19" t="s">
        <v>25661</v>
      </c>
      <c r="B1798" s="19" t="s">
        <v>23600</v>
      </c>
      <c r="C1798" s="19" t="s">
        <v>23592</v>
      </c>
      <c r="D1798" s="19" t="s">
        <v>17440</v>
      </c>
      <c r="E1798" s="85">
        <v>45393</v>
      </c>
      <c r="F1798" s="19" t="s">
        <v>23880</v>
      </c>
      <c r="G1798" s="19" t="s">
        <v>23881</v>
      </c>
      <c r="H1798" s="19">
        <v>-3</v>
      </c>
      <c r="I1798" s="27" t="s">
        <v>23200</v>
      </c>
      <c r="J1798" s="19" t="s">
        <v>23201</v>
      </c>
      <c r="K1798" s="19" t="s">
        <v>17438</v>
      </c>
      <c r="L1798" s="19" t="s">
        <v>17439</v>
      </c>
      <c r="M1798" s="19"/>
      <c r="N1798" s="19"/>
      <c r="O1798" s="19" t="s">
        <v>23140</v>
      </c>
    </row>
    <row r="1799" spans="1:15" ht="12.75">
      <c r="A1799" s="19" t="s">
        <v>25662</v>
      </c>
      <c r="B1799" s="19" t="s">
        <v>23600</v>
      </c>
      <c r="C1799" s="19" t="s">
        <v>23592</v>
      </c>
      <c r="D1799" s="19" t="s">
        <v>17440</v>
      </c>
      <c r="E1799" s="85">
        <v>45393</v>
      </c>
      <c r="F1799" s="19" t="s">
        <v>23880</v>
      </c>
      <c r="G1799" s="19" t="s">
        <v>23881</v>
      </c>
      <c r="H1799" s="19">
        <v>3</v>
      </c>
      <c r="I1799" s="27" t="s">
        <v>23220</v>
      </c>
      <c r="J1799" s="19" t="s">
        <v>23221</v>
      </c>
      <c r="K1799" s="19" t="s">
        <v>17438</v>
      </c>
      <c r="L1799" s="19" t="s">
        <v>17439</v>
      </c>
      <c r="M1799" s="19"/>
      <c r="N1799" s="19" t="s">
        <v>17447</v>
      </c>
      <c r="O1799" s="19" t="s">
        <v>23140</v>
      </c>
    </row>
    <row r="1800" spans="1:15" ht="12.75">
      <c r="A1800" s="19" t="s">
        <v>25663</v>
      </c>
      <c r="B1800" s="19" t="s">
        <v>23600</v>
      </c>
      <c r="C1800" s="19" t="s">
        <v>23592</v>
      </c>
      <c r="D1800" s="19" t="s">
        <v>17440</v>
      </c>
      <c r="E1800" s="85">
        <v>45393</v>
      </c>
      <c r="F1800" s="19" t="s">
        <v>23883</v>
      </c>
      <c r="G1800" s="19" t="s">
        <v>23884</v>
      </c>
      <c r="H1800" s="19">
        <v>-10</v>
      </c>
      <c r="I1800" s="27" t="s">
        <v>23200</v>
      </c>
      <c r="J1800" s="19" t="s">
        <v>23201</v>
      </c>
      <c r="K1800" s="19" t="s">
        <v>17438</v>
      </c>
      <c r="L1800" s="19" t="s">
        <v>17439</v>
      </c>
      <c r="M1800" s="19"/>
      <c r="N1800" s="19"/>
      <c r="O1800" s="19" t="s">
        <v>23140</v>
      </c>
    </row>
    <row r="1801" spans="1:15" ht="12.75">
      <c r="A1801" s="19" t="s">
        <v>25664</v>
      </c>
      <c r="B1801" s="19" t="s">
        <v>23600</v>
      </c>
      <c r="C1801" s="19" t="s">
        <v>23592</v>
      </c>
      <c r="D1801" s="19" t="s">
        <v>17440</v>
      </c>
      <c r="E1801" s="85">
        <v>45393</v>
      </c>
      <c r="F1801" s="19" t="s">
        <v>23883</v>
      </c>
      <c r="G1801" s="19" t="s">
        <v>23884</v>
      </c>
      <c r="H1801" s="19">
        <v>10</v>
      </c>
      <c r="I1801" s="27" t="s">
        <v>23220</v>
      </c>
      <c r="J1801" s="19" t="s">
        <v>23221</v>
      </c>
      <c r="K1801" s="19" t="s">
        <v>17438</v>
      </c>
      <c r="L1801" s="19" t="s">
        <v>17439</v>
      </c>
      <c r="M1801" s="19"/>
      <c r="N1801" s="19" t="s">
        <v>17447</v>
      </c>
      <c r="O1801" s="19" t="s">
        <v>23140</v>
      </c>
    </row>
    <row r="1802" spans="1:15" ht="12.75">
      <c r="A1802" s="27" t="s">
        <v>25665</v>
      </c>
      <c r="B1802" s="19" t="s">
        <v>23600</v>
      </c>
      <c r="C1802" s="19" t="s">
        <v>23592</v>
      </c>
      <c r="D1802" s="19" t="s">
        <v>17440</v>
      </c>
      <c r="E1802" s="85">
        <v>45393</v>
      </c>
      <c r="F1802" s="19" t="s">
        <v>23865</v>
      </c>
      <c r="G1802" s="19" t="s">
        <v>23866</v>
      </c>
      <c r="H1802" s="19">
        <v>-44</v>
      </c>
      <c r="I1802" s="27" t="s">
        <v>23200</v>
      </c>
      <c r="J1802" s="19" t="s">
        <v>23201</v>
      </c>
      <c r="K1802" s="19" t="s">
        <v>17438</v>
      </c>
      <c r="L1802" s="19" t="s">
        <v>17439</v>
      </c>
      <c r="M1802" s="19"/>
      <c r="N1802" s="19"/>
      <c r="O1802" s="19" t="s">
        <v>23140</v>
      </c>
    </row>
    <row r="1803" spans="1:15" ht="12.75">
      <c r="A1803" s="19" t="s">
        <v>25666</v>
      </c>
      <c r="B1803" s="19" t="s">
        <v>23600</v>
      </c>
      <c r="C1803" s="19" t="s">
        <v>23592</v>
      </c>
      <c r="D1803" s="19" t="s">
        <v>17440</v>
      </c>
      <c r="E1803" s="85">
        <v>45393</v>
      </c>
      <c r="F1803" s="19" t="s">
        <v>23865</v>
      </c>
      <c r="G1803" s="19" t="s">
        <v>23866</v>
      </c>
      <c r="H1803" s="19">
        <v>44</v>
      </c>
      <c r="I1803" s="27" t="s">
        <v>23220</v>
      </c>
      <c r="J1803" s="19" t="s">
        <v>23221</v>
      </c>
      <c r="K1803" s="19" t="s">
        <v>17438</v>
      </c>
      <c r="L1803" s="19" t="s">
        <v>17439</v>
      </c>
      <c r="M1803" s="19"/>
      <c r="N1803" s="19" t="s">
        <v>17447</v>
      </c>
      <c r="O1803" s="19" t="s">
        <v>23140</v>
      </c>
    </row>
    <row r="1804" spans="1:15" ht="12.75">
      <c r="A1804" s="19" t="s">
        <v>25667</v>
      </c>
      <c r="B1804" s="19" t="s">
        <v>23601</v>
      </c>
      <c r="C1804" s="19" t="s">
        <v>23592</v>
      </c>
      <c r="D1804" s="19" t="s">
        <v>17440</v>
      </c>
      <c r="E1804" s="85">
        <v>45393</v>
      </c>
      <c r="F1804" s="19" t="s">
        <v>23909</v>
      </c>
      <c r="G1804" s="19" t="s">
        <v>23910</v>
      </c>
      <c r="H1804" s="19">
        <v>-460</v>
      </c>
      <c r="I1804" s="27" t="s">
        <v>23200</v>
      </c>
      <c r="J1804" s="19" t="s">
        <v>23201</v>
      </c>
      <c r="K1804" s="19" t="s">
        <v>17438</v>
      </c>
      <c r="L1804" s="19" t="s">
        <v>17439</v>
      </c>
      <c r="M1804" s="19"/>
      <c r="N1804" s="19"/>
      <c r="O1804" s="19" t="s">
        <v>23140</v>
      </c>
    </row>
    <row r="1805" spans="1:15" ht="12.75">
      <c r="A1805" s="19" t="s">
        <v>25668</v>
      </c>
      <c r="B1805" s="19" t="s">
        <v>23601</v>
      </c>
      <c r="C1805" s="19" t="s">
        <v>23592</v>
      </c>
      <c r="D1805" s="19" t="s">
        <v>17440</v>
      </c>
      <c r="E1805" s="85">
        <v>45393</v>
      </c>
      <c r="F1805" s="19" t="s">
        <v>23909</v>
      </c>
      <c r="G1805" s="19" t="s">
        <v>23910</v>
      </c>
      <c r="H1805" s="19">
        <v>460</v>
      </c>
      <c r="I1805" s="27" t="s">
        <v>16489</v>
      </c>
      <c r="J1805" s="19" t="s">
        <v>23235</v>
      </c>
      <c r="K1805" s="19" t="s">
        <v>17438</v>
      </c>
      <c r="L1805" s="19" t="s">
        <v>17439</v>
      </c>
      <c r="M1805" s="19"/>
      <c r="N1805" s="19" t="s">
        <v>17447</v>
      </c>
      <c r="O1805" s="19" t="s">
        <v>23140</v>
      </c>
    </row>
    <row r="1806" spans="1:15" ht="12.75">
      <c r="A1806" s="19" t="s">
        <v>25669</v>
      </c>
      <c r="B1806" s="19" t="s">
        <v>23601</v>
      </c>
      <c r="C1806" s="19" t="s">
        <v>23592</v>
      </c>
      <c r="D1806" s="19" t="s">
        <v>17440</v>
      </c>
      <c r="E1806" s="85">
        <v>45393</v>
      </c>
      <c r="F1806" s="19" t="s">
        <v>23874</v>
      </c>
      <c r="G1806" s="19" t="s">
        <v>23875</v>
      </c>
      <c r="H1806" s="19">
        <v>-15</v>
      </c>
      <c r="I1806" s="27" t="s">
        <v>23200</v>
      </c>
      <c r="J1806" s="19" t="s">
        <v>23201</v>
      </c>
      <c r="K1806" s="19" t="s">
        <v>17438</v>
      </c>
      <c r="L1806" s="19" t="s">
        <v>17439</v>
      </c>
      <c r="M1806" s="19"/>
      <c r="N1806" s="19"/>
      <c r="O1806" s="19" t="s">
        <v>23140</v>
      </c>
    </row>
    <row r="1807" spans="1:15" ht="12.75">
      <c r="A1807" s="19" t="s">
        <v>25670</v>
      </c>
      <c r="B1807" s="19" t="s">
        <v>23601</v>
      </c>
      <c r="C1807" s="19" t="s">
        <v>23592</v>
      </c>
      <c r="D1807" s="19" t="s">
        <v>17440</v>
      </c>
      <c r="E1807" s="85">
        <v>45393</v>
      </c>
      <c r="F1807" s="19" t="s">
        <v>23874</v>
      </c>
      <c r="G1807" s="19" t="s">
        <v>23875</v>
      </c>
      <c r="H1807" s="19">
        <v>15</v>
      </c>
      <c r="I1807" s="27" t="s">
        <v>16489</v>
      </c>
      <c r="J1807" s="19" t="s">
        <v>23235</v>
      </c>
      <c r="K1807" s="19" t="s">
        <v>17438</v>
      </c>
      <c r="L1807" s="19" t="s">
        <v>17439</v>
      </c>
      <c r="M1807" s="19"/>
      <c r="N1807" s="19" t="s">
        <v>17447</v>
      </c>
      <c r="O1807" s="19" t="s">
        <v>23140</v>
      </c>
    </row>
    <row r="1808" spans="1:15" ht="12.75">
      <c r="A1808" s="19" t="s">
        <v>25671</v>
      </c>
      <c r="B1808" s="19" t="s">
        <v>23601</v>
      </c>
      <c r="C1808" s="19" t="s">
        <v>23592</v>
      </c>
      <c r="D1808" s="19" t="s">
        <v>17440</v>
      </c>
      <c r="E1808" s="85">
        <v>45393</v>
      </c>
      <c r="F1808" s="19" t="s">
        <v>24074</v>
      </c>
      <c r="G1808" s="19" t="s">
        <v>24075</v>
      </c>
      <c r="H1808" s="19">
        <v>-1</v>
      </c>
      <c r="I1808" s="27" t="s">
        <v>23200</v>
      </c>
      <c r="J1808" s="19" t="s">
        <v>23201</v>
      </c>
      <c r="K1808" s="19" t="s">
        <v>17438</v>
      </c>
      <c r="L1808" s="19" t="s">
        <v>17439</v>
      </c>
      <c r="M1808" s="19"/>
      <c r="N1808" s="19"/>
      <c r="O1808" s="19" t="s">
        <v>23140</v>
      </c>
    </row>
    <row r="1809" spans="1:15" ht="12.75">
      <c r="A1809" s="19" t="s">
        <v>25672</v>
      </c>
      <c r="B1809" s="19" t="s">
        <v>23601</v>
      </c>
      <c r="C1809" s="19" t="s">
        <v>23592</v>
      </c>
      <c r="D1809" s="19" t="s">
        <v>17440</v>
      </c>
      <c r="E1809" s="85">
        <v>45393</v>
      </c>
      <c r="F1809" s="19" t="s">
        <v>24074</v>
      </c>
      <c r="G1809" s="19" t="s">
        <v>24075</v>
      </c>
      <c r="H1809" s="19">
        <v>1</v>
      </c>
      <c r="I1809" s="27" t="s">
        <v>16489</v>
      </c>
      <c r="J1809" s="19" t="s">
        <v>23235</v>
      </c>
      <c r="K1809" s="19" t="s">
        <v>17438</v>
      </c>
      <c r="L1809" s="19" t="s">
        <v>17439</v>
      </c>
      <c r="M1809" s="19"/>
      <c r="N1809" s="19" t="s">
        <v>17447</v>
      </c>
      <c r="O1809" s="19" t="s">
        <v>23140</v>
      </c>
    </row>
    <row r="1810" spans="1:15" ht="12.75">
      <c r="A1810" s="19" t="s">
        <v>25673</v>
      </c>
      <c r="B1810" s="19" t="s">
        <v>23602</v>
      </c>
      <c r="C1810" s="19" t="s">
        <v>23592</v>
      </c>
      <c r="D1810" s="19" t="s">
        <v>17440</v>
      </c>
      <c r="E1810" s="85">
        <v>45393</v>
      </c>
      <c r="F1810" s="19" t="s">
        <v>24074</v>
      </c>
      <c r="G1810" s="19" t="s">
        <v>24075</v>
      </c>
      <c r="H1810" s="19">
        <v>-3</v>
      </c>
      <c r="I1810" s="27" t="s">
        <v>23200</v>
      </c>
      <c r="J1810" s="19" t="s">
        <v>23201</v>
      </c>
      <c r="K1810" s="19" t="s">
        <v>17438</v>
      </c>
      <c r="L1810" s="19" t="s">
        <v>17439</v>
      </c>
      <c r="M1810" s="19"/>
      <c r="N1810" s="19"/>
      <c r="O1810" s="19" t="s">
        <v>23140</v>
      </c>
    </row>
    <row r="1811" spans="1:15" ht="12.75">
      <c r="A1811" s="19" t="s">
        <v>25674</v>
      </c>
      <c r="B1811" s="19" t="s">
        <v>23602</v>
      </c>
      <c r="C1811" s="19" t="s">
        <v>23592</v>
      </c>
      <c r="D1811" s="19" t="s">
        <v>17440</v>
      </c>
      <c r="E1811" s="85">
        <v>45393</v>
      </c>
      <c r="F1811" s="19" t="s">
        <v>24074</v>
      </c>
      <c r="G1811" s="19" t="s">
        <v>24075</v>
      </c>
      <c r="H1811" s="19">
        <v>3</v>
      </c>
      <c r="I1811" s="19" t="s">
        <v>23240</v>
      </c>
      <c r="J1811" s="19" t="s">
        <v>23241</v>
      </c>
      <c r="K1811" s="19" t="s">
        <v>17438</v>
      </c>
      <c r="L1811" s="19" t="s">
        <v>17439</v>
      </c>
      <c r="M1811" s="19"/>
      <c r="N1811" s="19" t="s">
        <v>17447</v>
      </c>
      <c r="O1811" s="19" t="s">
        <v>23140</v>
      </c>
    </row>
    <row r="1812" spans="1:15" ht="12.75">
      <c r="A1812" s="19" t="s">
        <v>25675</v>
      </c>
      <c r="B1812" s="19" t="s">
        <v>23601</v>
      </c>
      <c r="C1812" s="19" t="s">
        <v>23592</v>
      </c>
      <c r="D1812" s="19" t="s">
        <v>17440</v>
      </c>
      <c r="E1812" s="85">
        <v>45393</v>
      </c>
      <c r="F1812" s="19" t="s">
        <v>25600</v>
      </c>
      <c r="G1812" s="19" t="s">
        <v>25601</v>
      </c>
      <c r="H1812" s="19">
        <v>-4</v>
      </c>
      <c r="I1812" s="27" t="s">
        <v>23200</v>
      </c>
      <c r="J1812" s="19" t="s">
        <v>23201</v>
      </c>
      <c r="K1812" s="19" t="s">
        <v>17438</v>
      </c>
      <c r="L1812" s="19" t="s">
        <v>17439</v>
      </c>
      <c r="M1812" s="19"/>
      <c r="N1812" s="19"/>
      <c r="O1812" s="19" t="s">
        <v>23140</v>
      </c>
    </row>
    <row r="1813" spans="1:15" ht="12.75">
      <c r="A1813" s="19" t="s">
        <v>25676</v>
      </c>
      <c r="B1813" s="19" t="s">
        <v>23601</v>
      </c>
      <c r="C1813" s="19" t="s">
        <v>23592</v>
      </c>
      <c r="D1813" s="19" t="s">
        <v>17440</v>
      </c>
      <c r="E1813" s="85">
        <v>45393</v>
      </c>
      <c r="F1813" s="19" t="s">
        <v>25600</v>
      </c>
      <c r="G1813" s="19" t="s">
        <v>25601</v>
      </c>
      <c r="H1813" s="19">
        <v>4</v>
      </c>
      <c r="I1813" s="27" t="s">
        <v>16489</v>
      </c>
      <c r="J1813" s="19" t="s">
        <v>23235</v>
      </c>
      <c r="K1813" s="19" t="s">
        <v>17438</v>
      </c>
      <c r="L1813" s="19" t="s">
        <v>17439</v>
      </c>
      <c r="M1813" s="19"/>
      <c r="N1813" s="19" t="s">
        <v>17447</v>
      </c>
      <c r="O1813" s="19" t="s">
        <v>23140</v>
      </c>
    </row>
    <row r="1814" spans="1:15" ht="12.75">
      <c r="A1814" s="19" t="s">
        <v>25677</v>
      </c>
      <c r="B1814" s="19" t="s">
        <v>23603</v>
      </c>
      <c r="C1814" s="19" t="s">
        <v>23592</v>
      </c>
      <c r="D1814" s="19" t="s">
        <v>17440</v>
      </c>
      <c r="E1814" s="85">
        <v>45394</v>
      </c>
      <c r="F1814" s="19" t="s">
        <v>25585</v>
      </c>
      <c r="G1814" s="19" t="s">
        <v>25586</v>
      </c>
      <c r="H1814" s="19">
        <v>-38</v>
      </c>
      <c r="I1814" s="27" t="s">
        <v>23200</v>
      </c>
      <c r="J1814" s="19" t="s">
        <v>23201</v>
      </c>
      <c r="K1814" s="19" t="s">
        <v>17438</v>
      </c>
      <c r="L1814" s="19" t="s">
        <v>17439</v>
      </c>
      <c r="M1814" s="19"/>
      <c r="N1814" s="19"/>
      <c r="O1814" s="19" t="s">
        <v>23140</v>
      </c>
    </row>
    <row r="1815" spans="1:15" ht="12.75">
      <c r="A1815" s="19" t="s">
        <v>25678</v>
      </c>
      <c r="B1815" s="19" t="s">
        <v>23603</v>
      </c>
      <c r="C1815" s="19" t="s">
        <v>23592</v>
      </c>
      <c r="D1815" s="19" t="s">
        <v>17440</v>
      </c>
      <c r="E1815" s="85">
        <v>45394</v>
      </c>
      <c r="F1815" s="19" t="s">
        <v>25585</v>
      </c>
      <c r="G1815" s="19" t="s">
        <v>25586</v>
      </c>
      <c r="H1815" s="19">
        <v>38</v>
      </c>
      <c r="I1815" s="27" t="s">
        <v>23227</v>
      </c>
      <c r="J1815" s="19" t="s">
        <v>23228</v>
      </c>
      <c r="K1815" s="19" t="s">
        <v>17438</v>
      </c>
      <c r="L1815" s="19" t="s">
        <v>17439</v>
      </c>
      <c r="M1815" s="19"/>
      <c r="N1815" s="19" t="s">
        <v>17447</v>
      </c>
      <c r="O1815" s="19" t="s">
        <v>23140</v>
      </c>
    </row>
    <row r="1816" spans="1:15" ht="12.75">
      <c r="A1816" s="19" t="s">
        <v>25679</v>
      </c>
      <c r="B1816" s="19" t="s">
        <v>23603</v>
      </c>
      <c r="C1816" s="19" t="s">
        <v>23592</v>
      </c>
      <c r="D1816" s="19" t="s">
        <v>17440</v>
      </c>
      <c r="E1816" s="85">
        <v>45394</v>
      </c>
      <c r="F1816" s="19" t="s">
        <v>25624</v>
      </c>
      <c r="G1816" s="19" t="s">
        <v>25625</v>
      </c>
      <c r="H1816" s="19">
        <v>-15</v>
      </c>
      <c r="I1816" s="27" t="s">
        <v>23200</v>
      </c>
      <c r="J1816" s="19" t="s">
        <v>23201</v>
      </c>
      <c r="K1816" s="19" t="s">
        <v>17438</v>
      </c>
      <c r="L1816" s="19" t="s">
        <v>17439</v>
      </c>
      <c r="M1816" s="19"/>
      <c r="N1816" s="19"/>
      <c r="O1816" s="19" t="s">
        <v>23140</v>
      </c>
    </row>
    <row r="1817" spans="1:15" ht="12.75">
      <c r="A1817" s="19" t="s">
        <v>25680</v>
      </c>
      <c r="B1817" s="19" t="s">
        <v>23603</v>
      </c>
      <c r="C1817" s="19" t="s">
        <v>23592</v>
      </c>
      <c r="D1817" s="19" t="s">
        <v>17440</v>
      </c>
      <c r="E1817" s="85">
        <v>45394</v>
      </c>
      <c r="F1817" s="19" t="s">
        <v>25624</v>
      </c>
      <c r="G1817" s="19" t="s">
        <v>25625</v>
      </c>
      <c r="H1817" s="19">
        <v>15</v>
      </c>
      <c r="I1817" s="27" t="s">
        <v>23227</v>
      </c>
      <c r="J1817" s="19" t="s">
        <v>23228</v>
      </c>
      <c r="K1817" s="19" t="s">
        <v>17438</v>
      </c>
      <c r="L1817" s="19" t="s">
        <v>17439</v>
      </c>
      <c r="M1817" s="19"/>
      <c r="N1817" s="19" t="s">
        <v>17447</v>
      </c>
      <c r="O1817" s="19" t="s">
        <v>23140</v>
      </c>
    </row>
    <row r="1818" spans="1:15" ht="12.75">
      <c r="A1818" s="19" t="s">
        <v>25681</v>
      </c>
      <c r="B1818" s="19" t="s">
        <v>23603</v>
      </c>
      <c r="C1818" s="19" t="s">
        <v>23592</v>
      </c>
      <c r="D1818" s="19" t="s">
        <v>17440</v>
      </c>
      <c r="E1818" s="85">
        <v>45394</v>
      </c>
      <c r="F1818" s="19" t="s">
        <v>23865</v>
      </c>
      <c r="G1818" s="19" t="s">
        <v>23866</v>
      </c>
      <c r="H1818" s="19">
        <v>-53</v>
      </c>
      <c r="I1818" s="27" t="s">
        <v>23200</v>
      </c>
      <c r="J1818" s="19" t="s">
        <v>23201</v>
      </c>
      <c r="K1818" s="19" t="s">
        <v>17438</v>
      </c>
      <c r="L1818" s="19" t="s">
        <v>17439</v>
      </c>
      <c r="M1818" s="19"/>
      <c r="N1818" s="19"/>
      <c r="O1818" s="19" t="s">
        <v>23140</v>
      </c>
    </row>
    <row r="1819" spans="1:15" ht="12.75">
      <c r="A1819" s="19" t="s">
        <v>25682</v>
      </c>
      <c r="B1819" s="19" t="s">
        <v>23603</v>
      </c>
      <c r="C1819" s="19" t="s">
        <v>23592</v>
      </c>
      <c r="D1819" s="19" t="s">
        <v>17440</v>
      </c>
      <c r="E1819" s="85">
        <v>45394</v>
      </c>
      <c r="F1819" s="19" t="s">
        <v>23865</v>
      </c>
      <c r="G1819" s="19" t="s">
        <v>23866</v>
      </c>
      <c r="H1819" s="19">
        <v>53</v>
      </c>
      <c r="I1819" s="27" t="s">
        <v>23227</v>
      </c>
      <c r="J1819" s="19" t="s">
        <v>23228</v>
      </c>
      <c r="K1819" s="19" t="s">
        <v>17438</v>
      </c>
      <c r="L1819" s="19" t="s">
        <v>17439</v>
      </c>
      <c r="M1819" s="19"/>
      <c r="N1819" s="19" t="s">
        <v>17447</v>
      </c>
      <c r="O1819" s="19" t="s">
        <v>23140</v>
      </c>
    </row>
    <row r="1820" spans="1:15" ht="12.75">
      <c r="A1820" s="19" t="s">
        <v>25683</v>
      </c>
      <c r="B1820" s="19" t="s">
        <v>23603</v>
      </c>
      <c r="C1820" s="19" t="s">
        <v>23592</v>
      </c>
      <c r="D1820" s="19" t="s">
        <v>17440</v>
      </c>
      <c r="E1820" s="85">
        <v>45394</v>
      </c>
      <c r="F1820" s="19" t="s">
        <v>23877</v>
      </c>
      <c r="G1820" s="19" t="s">
        <v>23878</v>
      </c>
      <c r="H1820" s="19">
        <v>-100</v>
      </c>
      <c r="I1820" s="27" t="s">
        <v>23200</v>
      </c>
      <c r="J1820" s="19" t="s">
        <v>23201</v>
      </c>
      <c r="K1820" s="19" t="s">
        <v>17438</v>
      </c>
      <c r="L1820" s="19" t="s">
        <v>17439</v>
      </c>
      <c r="M1820" s="19"/>
      <c r="N1820" s="19"/>
      <c r="O1820" s="19" t="s">
        <v>23140</v>
      </c>
    </row>
    <row r="1821" spans="1:15" ht="12.75">
      <c r="A1821" s="19" t="s">
        <v>25684</v>
      </c>
      <c r="B1821" s="19" t="s">
        <v>23603</v>
      </c>
      <c r="C1821" s="19" t="s">
        <v>23592</v>
      </c>
      <c r="D1821" s="19" t="s">
        <v>17440</v>
      </c>
      <c r="E1821" s="85">
        <v>45394</v>
      </c>
      <c r="F1821" s="19" t="s">
        <v>23877</v>
      </c>
      <c r="G1821" s="19" t="s">
        <v>23878</v>
      </c>
      <c r="H1821" s="19">
        <v>100</v>
      </c>
      <c r="I1821" s="27" t="s">
        <v>23227</v>
      </c>
      <c r="J1821" s="19" t="s">
        <v>23228</v>
      </c>
      <c r="K1821" s="19" t="s">
        <v>17438</v>
      </c>
      <c r="L1821" s="19" t="s">
        <v>17439</v>
      </c>
      <c r="M1821" s="19"/>
      <c r="N1821" s="19" t="s">
        <v>17447</v>
      </c>
      <c r="O1821" s="19" t="s">
        <v>23140</v>
      </c>
    </row>
    <row r="1822" spans="1:15" ht="12.75">
      <c r="A1822" s="19" t="s">
        <v>25685</v>
      </c>
      <c r="B1822" s="19" t="s">
        <v>23603</v>
      </c>
      <c r="C1822" s="19" t="s">
        <v>23592</v>
      </c>
      <c r="D1822" s="19" t="s">
        <v>17440</v>
      </c>
      <c r="E1822" s="85">
        <v>45394</v>
      </c>
      <c r="F1822" s="19" t="s">
        <v>23958</v>
      </c>
      <c r="G1822" s="19" t="s">
        <v>23959</v>
      </c>
      <c r="H1822" s="19">
        <v>-100</v>
      </c>
      <c r="I1822" s="27" t="s">
        <v>23200</v>
      </c>
      <c r="J1822" s="19" t="s">
        <v>23201</v>
      </c>
      <c r="K1822" s="19" t="s">
        <v>17438</v>
      </c>
      <c r="L1822" s="19" t="s">
        <v>17439</v>
      </c>
      <c r="M1822" s="19"/>
      <c r="N1822" s="19"/>
      <c r="O1822" s="19" t="s">
        <v>23140</v>
      </c>
    </row>
    <row r="1823" spans="1:15" ht="12.75">
      <c r="A1823" s="19" t="s">
        <v>25686</v>
      </c>
      <c r="B1823" s="19" t="s">
        <v>23603</v>
      </c>
      <c r="C1823" s="19" t="s">
        <v>23592</v>
      </c>
      <c r="D1823" s="19" t="s">
        <v>17440</v>
      </c>
      <c r="E1823" s="85">
        <v>45394</v>
      </c>
      <c r="F1823" s="19" t="s">
        <v>23958</v>
      </c>
      <c r="G1823" s="19" t="s">
        <v>23959</v>
      </c>
      <c r="H1823" s="19">
        <v>100</v>
      </c>
      <c r="I1823" s="27" t="s">
        <v>23227</v>
      </c>
      <c r="J1823" s="19" t="s">
        <v>23228</v>
      </c>
      <c r="K1823" s="19" t="s">
        <v>17438</v>
      </c>
      <c r="L1823" s="19" t="s">
        <v>17439</v>
      </c>
      <c r="M1823" s="19"/>
      <c r="N1823" s="19" t="s">
        <v>17447</v>
      </c>
      <c r="O1823" s="19" t="s">
        <v>23140</v>
      </c>
    </row>
    <row r="1824" spans="1:15" ht="12.75">
      <c r="A1824" s="19" t="s">
        <v>25687</v>
      </c>
      <c r="B1824" s="19" t="s">
        <v>23603</v>
      </c>
      <c r="C1824" s="19" t="s">
        <v>23592</v>
      </c>
      <c r="D1824" s="19" t="s">
        <v>17440</v>
      </c>
      <c r="E1824" s="85">
        <v>45394</v>
      </c>
      <c r="F1824" s="19" t="s">
        <v>23880</v>
      </c>
      <c r="G1824" s="19" t="s">
        <v>23881</v>
      </c>
      <c r="H1824" s="19">
        <v>-3</v>
      </c>
      <c r="I1824" s="27" t="s">
        <v>23200</v>
      </c>
      <c r="J1824" s="19" t="s">
        <v>23201</v>
      </c>
      <c r="K1824" s="19" t="s">
        <v>17438</v>
      </c>
      <c r="L1824" s="19" t="s">
        <v>17439</v>
      </c>
      <c r="M1824" s="19"/>
      <c r="N1824" s="19"/>
      <c r="O1824" s="19" t="s">
        <v>23140</v>
      </c>
    </row>
    <row r="1825" spans="1:15" ht="12.75">
      <c r="A1825" s="19" t="s">
        <v>25688</v>
      </c>
      <c r="B1825" s="19" t="s">
        <v>23603</v>
      </c>
      <c r="C1825" s="19" t="s">
        <v>23592</v>
      </c>
      <c r="D1825" s="19" t="s">
        <v>17440</v>
      </c>
      <c r="E1825" s="85">
        <v>45394</v>
      </c>
      <c r="F1825" s="19" t="s">
        <v>23880</v>
      </c>
      <c r="G1825" s="19" t="s">
        <v>23881</v>
      </c>
      <c r="H1825" s="19">
        <v>3</v>
      </c>
      <c r="I1825" s="27" t="s">
        <v>23227</v>
      </c>
      <c r="J1825" s="19" t="s">
        <v>23228</v>
      </c>
      <c r="K1825" s="19" t="s">
        <v>17438</v>
      </c>
      <c r="L1825" s="19" t="s">
        <v>17439</v>
      </c>
      <c r="M1825" s="19"/>
      <c r="N1825" s="19" t="s">
        <v>17447</v>
      </c>
      <c r="O1825" s="19" t="s">
        <v>23140</v>
      </c>
    </row>
    <row r="1826" spans="1:15" ht="12.75">
      <c r="A1826" s="19" t="s">
        <v>25689</v>
      </c>
      <c r="B1826" s="19" t="s">
        <v>23603</v>
      </c>
      <c r="C1826" s="19" t="s">
        <v>23592</v>
      </c>
      <c r="D1826" s="19" t="s">
        <v>17440</v>
      </c>
      <c r="E1826" s="85">
        <v>45394</v>
      </c>
      <c r="F1826" s="19" t="s">
        <v>23883</v>
      </c>
      <c r="G1826" s="19" t="s">
        <v>23884</v>
      </c>
      <c r="H1826" s="19">
        <v>-10</v>
      </c>
      <c r="I1826" s="27" t="s">
        <v>23200</v>
      </c>
      <c r="J1826" s="19" t="s">
        <v>23201</v>
      </c>
      <c r="K1826" s="19" t="s">
        <v>17438</v>
      </c>
      <c r="L1826" s="19" t="s">
        <v>17439</v>
      </c>
      <c r="M1826" s="19"/>
      <c r="N1826" s="19"/>
      <c r="O1826" s="19" t="s">
        <v>23140</v>
      </c>
    </row>
    <row r="1827" spans="1:15" ht="12.75">
      <c r="A1827" s="19" t="s">
        <v>25690</v>
      </c>
      <c r="B1827" s="19" t="s">
        <v>23603</v>
      </c>
      <c r="C1827" s="19" t="s">
        <v>23592</v>
      </c>
      <c r="D1827" s="19" t="s">
        <v>17440</v>
      </c>
      <c r="E1827" s="85">
        <v>45394</v>
      </c>
      <c r="F1827" s="19" t="s">
        <v>23883</v>
      </c>
      <c r="G1827" s="19" t="s">
        <v>23884</v>
      </c>
      <c r="H1827" s="19">
        <v>10</v>
      </c>
      <c r="I1827" s="27" t="s">
        <v>23227</v>
      </c>
      <c r="J1827" s="19" t="s">
        <v>23228</v>
      </c>
      <c r="K1827" s="19" t="s">
        <v>17438</v>
      </c>
      <c r="L1827" s="19" t="s">
        <v>17439</v>
      </c>
      <c r="M1827" s="19"/>
      <c r="N1827" s="19" t="s">
        <v>17447</v>
      </c>
      <c r="O1827" s="19" t="s">
        <v>23140</v>
      </c>
    </row>
    <row r="1828" spans="1:15" ht="12.75">
      <c r="A1828" s="19" t="s">
        <v>25691</v>
      </c>
      <c r="B1828" s="19" t="s">
        <v>23603</v>
      </c>
      <c r="C1828" s="19" t="s">
        <v>23592</v>
      </c>
      <c r="D1828" s="19" t="s">
        <v>17440</v>
      </c>
      <c r="E1828" s="85">
        <v>45394</v>
      </c>
      <c r="F1828" s="19" t="s">
        <v>23868</v>
      </c>
      <c r="G1828" s="19" t="s">
        <v>23869</v>
      </c>
      <c r="H1828" s="19">
        <v>-200</v>
      </c>
      <c r="I1828" s="27" t="s">
        <v>23200</v>
      </c>
      <c r="J1828" s="19" t="s">
        <v>23201</v>
      </c>
      <c r="K1828" s="19" t="s">
        <v>17438</v>
      </c>
      <c r="L1828" s="19" t="s">
        <v>17439</v>
      </c>
      <c r="M1828" s="19"/>
      <c r="N1828" s="19"/>
      <c r="O1828" s="19" t="s">
        <v>23140</v>
      </c>
    </row>
    <row r="1829" spans="1:15" ht="12.75">
      <c r="A1829" s="19" t="s">
        <v>25692</v>
      </c>
      <c r="B1829" s="19" t="s">
        <v>23603</v>
      </c>
      <c r="C1829" s="19" t="s">
        <v>23592</v>
      </c>
      <c r="D1829" s="19" t="s">
        <v>17440</v>
      </c>
      <c r="E1829" s="85">
        <v>45394</v>
      </c>
      <c r="F1829" s="19" t="s">
        <v>23868</v>
      </c>
      <c r="G1829" s="19" t="s">
        <v>23869</v>
      </c>
      <c r="H1829" s="19">
        <v>200</v>
      </c>
      <c r="I1829" s="27" t="s">
        <v>23227</v>
      </c>
      <c r="J1829" s="19" t="s">
        <v>23228</v>
      </c>
      <c r="K1829" s="19" t="s">
        <v>17438</v>
      </c>
      <c r="L1829" s="19" t="s">
        <v>17439</v>
      </c>
      <c r="M1829" s="19"/>
      <c r="N1829" s="19" t="s">
        <v>17447</v>
      </c>
      <c r="O1829" s="19" t="s">
        <v>23140</v>
      </c>
    </row>
    <row r="1830" spans="1:15" ht="12.75">
      <c r="A1830" s="19" t="s">
        <v>25693</v>
      </c>
      <c r="B1830" s="19" t="s">
        <v>23603</v>
      </c>
      <c r="C1830" s="19" t="s">
        <v>23592</v>
      </c>
      <c r="D1830" s="19" t="s">
        <v>17440</v>
      </c>
      <c r="E1830" s="85">
        <v>45394</v>
      </c>
      <c r="F1830" s="19" t="s">
        <v>23886</v>
      </c>
      <c r="G1830" s="19" t="s">
        <v>23887</v>
      </c>
      <c r="H1830" s="19">
        <v>-10</v>
      </c>
      <c r="I1830" s="27" t="s">
        <v>23200</v>
      </c>
      <c r="J1830" s="19" t="s">
        <v>23201</v>
      </c>
      <c r="K1830" s="19" t="s">
        <v>17438</v>
      </c>
      <c r="L1830" s="19" t="s">
        <v>17439</v>
      </c>
      <c r="M1830" s="19"/>
      <c r="N1830" s="19"/>
      <c r="O1830" s="19" t="s">
        <v>23140</v>
      </c>
    </row>
    <row r="1831" spans="1:15" ht="12.75">
      <c r="A1831" s="19" t="s">
        <v>25694</v>
      </c>
      <c r="B1831" s="19" t="s">
        <v>23603</v>
      </c>
      <c r="C1831" s="19" t="s">
        <v>23592</v>
      </c>
      <c r="D1831" s="19" t="s">
        <v>17440</v>
      </c>
      <c r="E1831" s="85">
        <v>45394</v>
      </c>
      <c r="F1831" s="19" t="s">
        <v>23886</v>
      </c>
      <c r="G1831" s="19" t="s">
        <v>23887</v>
      </c>
      <c r="H1831" s="19">
        <v>10</v>
      </c>
      <c r="I1831" s="27" t="s">
        <v>23227</v>
      </c>
      <c r="J1831" s="19" t="s">
        <v>23228</v>
      </c>
      <c r="K1831" s="19" t="s">
        <v>17438</v>
      </c>
      <c r="L1831" s="19" t="s">
        <v>17439</v>
      </c>
      <c r="M1831" s="19"/>
      <c r="N1831" s="19" t="s">
        <v>17447</v>
      </c>
      <c r="O1831" s="19" t="s">
        <v>23140</v>
      </c>
    </row>
    <row r="1832" spans="1:15" ht="12.75">
      <c r="A1832" s="19" t="s">
        <v>25695</v>
      </c>
      <c r="B1832" s="19" t="s">
        <v>23603</v>
      </c>
      <c r="C1832" s="19" t="s">
        <v>23592</v>
      </c>
      <c r="D1832" s="19" t="s">
        <v>17440</v>
      </c>
      <c r="E1832" s="85">
        <v>45394</v>
      </c>
      <c r="F1832" s="19" t="s">
        <v>24371</v>
      </c>
      <c r="G1832" s="19" t="s">
        <v>24372</v>
      </c>
      <c r="H1832" s="19">
        <v>-38</v>
      </c>
      <c r="I1832" s="27" t="s">
        <v>23200</v>
      </c>
      <c r="J1832" s="19" t="s">
        <v>23201</v>
      </c>
      <c r="K1832" s="19" t="s">
        <v>17438</v>
      </c>
      <c r="L1832" s="19" t="s">
        <v>17439</v>
      </c>
      <c r="M1832" s="19"/>
      <c r="N1832" s="19"/>
      <c r="O1832" s="19" t="s">
        <v>23140</v>
      </c>
    </row>
    <row r="1833" spans="1:15" ht="12.75">
      <c r="A1833" s="19" t="s">
        <v>25696</v>
      </c>
      <c r="B1833" s="19" t="s">
        <v>23603</v>
      </c>
      <c r="C1833" s="19" t="s">
        <v>23592</v>
      </c>
      <c r="D1833" s="19" t="s">
        <v>17440</v>
      </c>
      <c r="E1833" s="85">
        <v>45394</v>
      </c>
      <c r="F1833" s="19" t="s">
        <v>24371</v>
      </c>
      <c r="G1833" s="19" t="s">
        <v>24372</v>
      </c>
      <c r="H1833" s="19">
        <v>38</v>
      </c>
      <c r="I1833" s="27" t="s">
        <v>23227</v>
      </c>
      <c r="J1833" s="19" t="s">
        <v>23228</v>
      </c>
      <c r="K1833" s="19" t="s">
        <v>17438</v>
      </c>
      <c r="L1833" s="19" t="s">
        <v>17439</v>
      </c>
      <c r="M1833" s="19"/>
      <c r="N1833" s="19" t="s">
        <v>17447</v>
      </c>
      <c r="O1833" s="19" t="s">
        <v>23140</v>
      </c>
    </row>
    <row r="1834" spans="1:15" ht="12.75">
      <c r="A1834" s="19" t="s">
        <v>25697</v>
      </c>
      <c r="B1834" s="19" t="s">
        <v>23603</v>
      </c>
      <c r="C1834" s="19" t="s">
        <v>23592</v>
      </c>
      <c r="D1834" s="19" t="s">
        <v>17440</v>
      </c>
      <c r="E1834" s="85">
        <v>45394</v>
      </c>
      <c r="F1834" s="19" t="s">
        <v>23838</v>
      </c>
      <c r="G1834" s="19" t="s">
        <v>23839</v>
      </c>
      <c r="H1834" s="19">
        <v>-6</v>
      </c>
      <c r="I1834" s="27" t="s">
        <v>23200</v>
      </c>
      <c r="J1834" s="19" t="s">
        <v>23201</v>
      </c>
      <c r="K1834" s="19" t="s">
        <v>17438</v>
      </c>
      <c r="L1834" s="19" t="s">
        <v>17439</v>
      </c>
      <c r="M1834" s="19"/>
      <c r="N1834" s="19"/>
      <c r="O1834" s="19" t="s">
        <v>23140</v>
      </c>
    </row>
    <row r="1835" spans="1:15" ht="12.75">
      <c r="A1835" s="19" t="s">
        <v>25698</v>
      </c>
      <c r="B1835" s="19" t="s">
        <v>23603</v>
      </c>
      <c r="C1835" s="19" t="s">
        <v>23592</v>
      </c>
      <c r="D1835" s="19" t="s">
        <v>17440</v>
      </c>
      <c r="E1835" s="85">
        <v>45394</v>
      </c>
      <c r="F1835" s="19" t="s">
        <v>23838</v>
      </c>
      <c r="G1835" s="19" t="s">
        <v>23839</v>
      </c>
      <c r="H1835" s="19">
        <v>6</v>
      </c>
      <c r="I1835" s="27" t="s">
        <v>23227</v>
      </c>
      <c r="J1835" s="19" t="s">
        <v>23228</v>
      </c>
      <c r="K1835" s="19" t="s">
        <v>17438</v>
      </c>
      <c r="L1835" s="19" t="s">
        <v>17439</v>
      </c>
      <c r="M1835" s="19"/>
      <c r="N1835" s="19" t="s">
        <v>17447</v>
      </c>
      <c r="O1835" s="19" t="s">
        <v>23140</v>
      </c>
    </row>
    <row r="1836" spans="1:15" ht="12.75">
      <c r="A1836" s="19" t="s">
        <v>25699</v>
      </c>
      <c r="B1836" s="19" t="s">
        <v>23603</v>
      </c>
      <c r="C1836" s="19" t="s">
        <v>23592</v>
      </c>
      <c r="D1836" s="19" t="s">
        <v>17440</v>
      </c>
      <c r="E1836" s="85">
        <v>45394</v>
      </c>
      <c r="F1836" s="19" t="s">
        <v>23841</v>
      </c>
      <c r="G1836" s="19" t="s">
        <v>23842</v>
      </c>
      <c r="H1836" s="19">
        <v>-8</v>
      </c>
      <c r="I1836" s="27" t="s">
        <v>23200</v>
      </c>
      <c r="J1836" s="19" t="s">
        <v>23201</v>
      </c>
      <c r="K1836" s="19" t="s">
        <v>17438</v>
      </c>
      <c r="L1836" s="19" t="s">
        <v>17439</v>
      </c>
      <c r="M1836" s="19"/>
      <c r="N1836" s="19"/>
      <c r="O1836" s="19" t="s">
        <v>23140</v>
      </c>
    </row>
    <row r="1837" spans="1:15" ht="12.75">
      <c r="A1837" s="19" t="s">
        <v>25700</v>
      </c>
      <c r="B1837" s="19" t="s">
        <v>23603</v>
      </c>
      <c r="C1837" s="19" t="s">
        <v>23592</v>
      </c>
      <c r="D1837" s="19" t="s">
        <v>17440</v>
      </c>
      <c r="E1837" s="85">
        <v>45394</v>
      </c>
      <c r="F1837" s="19" t="s">
        <v>23841</v>
      </c>
      <c r="G1837" s="19" t="s">
        <v>23842</v>
      </c>
      <c r="H1837" s="19">
        <v>8</v>
      </c>
      <c r="I1837" s="27" t="s">
        <v>23227</v>
      </c>
      <c r="J1837" s="19" t="s">
        <v>23228</v>
      </c>
      <c r="K1837" s="19" t="s">
        <v>17438</v>
      </c>
      <c r="L1837" s="19" t="s">
        <v>17439</v>
      </c>
      <c r="M1837" s="19"/>
      <c r="N1837" s="19" t="s">
        <v>17447</v>
      </c>
      <c r="O1837" s="19" t="s">
        <v>23140</v>
      </c>
    </row>
    <row r="1838" spans="1:15" ht="12.75">
      <c r="A1838" s="19" t="s">
        <v>25701</v>
      </c>
      <c r="B1838" s="19" t="s">
        <v>23603</v>
      </c>
      <c r="C1838" s="19" t="s">
        <v>23592</v>
      </c>
      <c r="D1838" s="19" t="s">
        <v>17440</v>
      </c>
      <c r="E1838" s="85">
        <v>45394</v>
      </c>
      <c r="F1838" s="19" t="s">
        <v>23844</v>
      </c>
      <c r="G1838" s="19" t="s">
        <v>23845</v>
      </c>
      <c r="H1838" s="19">
        <v>-1</v>
      </c>
      <c r="I1838" s="27" t="s">
        <v>23200</v>
      </c>
      <c r="J1838" s="19" t="s">
        <v>23201</v>
      </c>
      <c r="K1838" s="19" t="s">
        <v>17438</v>
      </c>
      <c r="L1838" s="19" t="s">
        <v>17439</v>
      </c>
      <c r="M1838" s="19"/>
      <c r="N1838" s="19"/>
      <c r="O1838" s="19" t="s">
        <v>23140</v>
      </c>
    </row>
    <row r="1839" spans="1:15" ht="12.75">
      <c r="A1839" s="19" t="s">
        <v>25702</v>
      </c>
      <c r="B1839" s="19" t="s">
        <v>23603</v>
      </c>
      <c r="C1839" s="19" t="s">
        <v>23592</v>
      </c>
      <c r="D1839" s="19" t="s">
        <v>17440</v>
      </c>
      <c r="E1839" s="85">
        <v>45394</v>
      </c>
      <c r="F1839" s="19" t="s">
        <v>23844</v>
      </c>
      <c r="G1839" s="19" t="s">
        <v>23845</v>
      </c>
      <c r="H1839" s="19">
        <v>1</v>
      </c>
      <c r="I1839" s="27" t="s">
        <v>23227</v>
      </c>
      <c r="J1839" s="19" t="s">
        <v>23228</v>
      </c>
      <c r="K1839" s="19" t="s">
        <v>17438</v>
      </c>
      <c r="L1839" s="19" t="s">
        <v>17439</v>
      </c>
      <c r="M1839" s="19"/>
      <c r="N1839" s="19" t="s">
        <v>17447</v>
      </c>
      <c r="O1839" s="19" t="s">
        <v>23140</v>
      </c>
    </row>
    <row r="1840" spans="1:15" ht="12.75">
      <c r="A1840" s="19" t="s">
        <v>25703</v>
      </c>
      <c r="B1840" s="19" t="s">
        <v>23604</v>
      </c>
      <c r="C1840" s="19" t="s">
        <v>23592</v>
      </c>
      <c r="D1840" s="19" t="s">
        <v>17440</v>
      </c>
      <c r="E1840" s="85">
        <v>45397</v>
      </c>
      <c r="F1840" s="19" t="s">
        <v>23877</v>
      </c>
      <c r="G1840" s="19" t="s">
        <v>23878</v>
      </c>
      <c r="H1840" s="19">
        <v>-100</v>
      </c>
      <c r="I1840" s="27" t="s">
        <v>23200</v>
      </c>
      <c r="J1840" s="19" t="s">
        <v>23201</v>
      </c>
      <c r="K1840" s="19" t="s">
        <v>17438</v>
      </c>
      <c r="L1840" s="19" t="s">
        <v>17439</v>
      </c>
      <c r="M1840" s="19"/>
      <c r="N1840" s="19"/>
      <c r="O1840" s="19" t="s">
        <v>23140</v>
      </c>
    </row>
    <row r="1841" spans="1:15" ht="12.75">
      <c r="A1841" s="19" t="s">
        <v>25704</v>
      </c>
      <c r="B1841" s="19" t="s">
        <v>23604</v>
      </c>
      <c r="C1841" s="19" t="s">
        <v>23592</v>
      </c>
      <c r="D1841" s="19" t="s">
        <v>17440</v>
      </c>
      <c r="E1841" s="85">
        <v>45397</v>
      </c>
      <c r="F1841" s="19" t="s">
        <v>23877</v>
      </c>
      <c r="G1841" s="19" t="s">
        <v>23878</v>
      </c>
      <c r="H1841" s="19">
        <v>100</v>
      </c>
      <c r="I1841" s="27" t="s">
        <v>23220</v>
      </c>
      <c r="J1841" s="19" t="s">
        <v>23221</v>
      </c>
      <c r="K1841" s="19" t="s">
        <v>17438</v>
      </c>
      <c r="L1841" s="19" t="s">
        <v>17439</v>
      </c>
      <c r="M1841" s="19"/>
      <c r="N1841" s="19" t="s">
        <v>17447</v>
      </c>
      <c r="O1841" s="19" t="s">
        <v>23140</v>
      </c>
    </row>
    <row r="1842" spans="1:15" ht="12.75">
      <c r="A1842" s="19" t="s">
        <v>25705</v>
      </c>
      <c r="B1842" s="19" t="s">
        <v>23604</v>
      </c>
      <c r="C1842" s="19" t="s">
        <v>23592</v>
      </c>
      <c r="D1842" s="19" t="s">
        <v>17440</v>
      </c>
      <c r="E1842" s="85">
        <v>45397</v>
      </c>
      <c r="F1842" s="19" t="s">
        <v>23865</v>
      </c>
      <c r="G1842" s="19" t="s">
        <v>23866</v>
      </c>
      <c r="H1842" s="19">
        <v>-16</v>
      </c>
      <c r="I1842" s="27" t="s">
        <v>23200</v>
      </c>
      <c r="J1842" s="19" t="s">
        <v>23201</v>
      </c>
      <c r="K1842" s="19" t="s">
        <v>17438</v>
      </c>
      <c r="L1842" s="19" t="s">
        <v>17439</v>
      </c>
      <c r="M1842" s="19"/>
      <c r="N1842" s="19"/>
      <c r="O1842" s="19" t="s">
        <v>23140</v>
      </c>
    </row>
    <row r="1843" spans="1:15" ht="12.75">
      <c r="A1843" s="19" t="s">
        <v>25706</v>
      </c>
      <c r="B1843" s="19" t="s">
        <v>23604</v>
      </c>
      <c r="C1843" s="19" t="s">
        <v>23592</v>
      </c>
      <c r="D1843" s="19" t="s">
        <v>17440</v>
      </c>
      <c r="E1843" s="85">
        <v>45397</v>
      </c>
      <c r="F1843" s="19" t="s">
        <v>23865</v>
      </c>
      <c r="G1843" s="19" t="s">
        <v>23866</v>
      </c>
      <c r="H1843" s="19">
        <v>16</v>
      </c>
      <c r="I1843" s="27" t="s">
        <v>23220</v>
      </c>
      <c r="J1843" s="19" t="s">
        <v>23221</v>
      </c>
      <c r="K1843" s="19" t="s">
        <v>17438</v>
      </c>
      <c r="L1843" s="19" t="s">
        <v>17439</v>
      </c>
      <c r="M1843" s="19"/>
      <c r="N1843" s="19" t="s">
        <v>17447</v>
      </c>
      <c r="O1843" s="19" t="s">
        <v>23140</v>
      </c>
    </row>
    <row r="1844" spans="1:15" ht="12.75">
      <c r="A1844" s="19" t="s">
        <v>25707</v>
      </c>
      <c r="B1844" s="19" t="s">
        <v>23604</v>
      </c>
      <c r="C1844" s="19" t="s">
        <v>23592</v>
      </c>
      <c r="D1844" s="19" t="s">
        <v>17440</v>
      </c>
      <c r="E1844" s="85">
        <v>45397</v>
      </c>
      <c r="F1844" s="19" t="s">
        <v>23868</v>
      </c>
      <c r="G1844" s="19" t="s">
        <v>23869</v>
      </c>
      <c r="H1844" s="19">
        <v>-200</v>
      </c>
      <c r="I1844" s="27" t="s">
        <v>23200</v>
      </c>
      <c r="J1844" s="19" t="s">
        <v>23201</v>
      </c>
      <c r="K1844" s="19" t="s">
        <v>17438</v>
      </c>
      <c r="L1844" s="19" t="s">
        <v>17439</v>
      </c>
      <c r="M1844" s="19"/>
      <c r="N1844" s="19"/>
      <c r="O1844" s="19" t="s">
        <v>23140</v>
      </c>
    </row>
    <row r="1845" spans="1:15" ht="12.75">
      <c r="A1845" s="19" t="s">
        <v>25708</v>
      </c>
      <c r="B1845" s="19" t="s">
        <v>23604</v>
      </c>
      <c r="C1845" s="19" t="s">
        <v>23592</v>
      </c>
      <c r="D1845" s="19" t="s">
        <v>17440</v>
      </c>
      <c r="E1845" s="85">
        <v>45397</v>
      </c>
      <c r="F1845" s="19" t="s">
        <v>23868</v>
      </c>
      <c r="G1845" s="19" t="s">
        <v>23869</v>
      </c>
      <c r="H1845" s="19">
        <v>200</v>
      </c>
      <c r="I1845" s="27" t="s">
        <v>23220</v>
      </c>
      <c r="J1845" s="19" t="s">
        <v>23221</v>
      </c>
      <c r="K1845" s="19" t="s">
        <v>17438</v>
      </c>
      <c r="L1845" s="19" t="s">
        <v>17439</v>
      </c>
      <c r="M1845" s="19"/>
      <c r="N1845" s="19" t="s">
        <v>17447</v>
      </c>
      <c r="O1845" s="19" t="s">
        <v>23140</v>
      </c>
    </row>
    <row r="1846" spans="1:15" ht="12.75">
      <c r="A1846" s="19" t="s">
        <v>25709</v>
      </c>
      <c r="B1846" s="19" t="s">
        <v>23604</v>
      </c>
      <c r="C1846" s="19" t="s">
        <v>23592</v>
      </c>
      <c r="D1846" s="19" t="s">
        <v>17440</v>
      </c>
      <c r="E1846" s="85">
        <v>45397</v>
      </c>
      <c r="F1846" s="19" t="s">
        <v>25710</v>
      </c>
      <c r="G1846" s="19" t="s">
        <v>25711</v>
      </c>
      <c r="H1846" s="19">
        <v>-16</v>
      </c>
      <c r="I1846" s="27" t="s">
        <v>23200</v>
      </c>
      <c r="J1846" s="19" t="s">
        <v>23201</v>
      </c>
      <c r="K1846" s="19" t="s">
        <v>17438</v>
      </c>
      <c r="L1846" s="19" t="s">
        <v>17439</v>
      </c>
      <c r="M1846" s="19"/>
      <c r="N1846" s="19"/>
      <c r="O1846" s="19" t="s">
        <v>23140</v>
      </c>
    </row>
    <row r="1847" spans="1:15" ht="12.75">
      <c r="A1847" s="19" t="s">
        <v>25712</v>
      </c>
      <c r="B1847" s="19" t="s">
        <v>23604</v>
      </c>
      <c r="C1847" s="19" t="s">
        <v>23592</v>
      </c>
      <c r="D1847" s="19" t="s">
        <v>17440</v>
      </c>
      <c r="E1847" s="85">
        <v>45397</v>
      </c>
      <c r="F1847" s="19" t="s">
        <v>25710</v>
      </c>
      <c r="G1847" s="19" t="s">
        <v>25711</v>
      </c>
      <c r="H1847" s="19">
        <v>16</v>
      </c>
      <c r="I1847" s="27" t="s">
        <v>23220</v>
      </c>
      <c r="J1847" s="19" t="s">
        <v>23221</v>
      </c>
      <c r="K1847" s="19" t="s">
        <v>17438</v>
      </c>
      <c r="L1847" s="19" t="s">
        <v>17439</v>
      </c>
      <c r="M1847" s="19"/>
      <c r="N1847" s="19" t="s">
        <v>17447</v>
      </c>
      <c r="O1847" s="19" t="s">
        <v>23140</v>
      </c>
    </row>
    <row r="1848" spans="1:15" ht="12.75">
      <c r="A1848" s="19" t="s">
        <v>25713</v>
      </c>
      <c r="B1848" s="19" t="s">
        <v>23605</v>
      </c>
      <c r="C1848" s="19" t="s">
        <v>23592</v>
      </c>
      <c r="D1848" s="19" t="s">
        <v>17440</v>
      </c>
      <c r="E1848" s="85">
        <v>45398</v>
      </c>
      <c r="F1848" s="19" t="s">
        <v>23868</v>
      </c>
      <c r="G1848" s="19" t="s">
        <v>23869</v>
      </c>
      <c r="H1848" s="19">
        <v>-400</v>
      </c>
      <c r="I1848" s="27" t="s">
        <v>23200</v>
      </c>
      <c r="J1848" s="19" t="s">
        <v>23201</v>
      </c>
      <c r="K1848" s="19" t="s">
        <v>17438</v>
      </c>
      <c r="L1848" s="19" t="s">
        <v>17439</v>
      </c>
      <c r="M1848" s="19" t="s">
        <v>23606</v>
      </c>
      <c r="N1848" s="19"/>
      <c r="O1848" s="19" t="s">
        <v>23140</v>
      </c>
    </row>
    <row r="1849" spans="1:15" ht="12.75">
      <c r="A1849" s="19" t="s">
        <v>25714</v>
      </c>
      <c r="B1849" s="19" t="s">
        <v>23605</v>
      </c>
      <c r="C1849" s="19" t="s">
        <v>23592</v>
      </c>
      <c r="D1849" s="19" t="s">
        <v>17440</v>
      </c>
      <c r="E1849" s="85">
        <v>45398</v>
      </c>
      <c r="F1849" s="19" t="s">
        <v>23868</v>
      </c>
      <c r="G1849" s="19" t="s">
        <v>23869</v>
      </c>
      <c r="H1849" s="19">
        <v>400</v>
      </c>
      <c r="I1849" s="27" t="s">
        <v>23227</v>
      </c>
      <c r="J1849" s="19" t="s">
        <v>23228</v>
      </c>
      <c r="K1849" s="19" t="s">
        <v>17438</v>
      </c>
      <c r="L1849" s="19" t="s">
        <v>17439</v>
      </c>
      <c r="M1849" s="19" t="s">
        <v>23606</v>
      </c>
      <c r="N1849" s="19" t="s">
        <v>17447</v>
      </c>
      <c r="O1849" s="19" t="s">
        <v>23140</v>
      </c>
    </row>
    <row r="1850" spans="1:15" ht="12.75">
      <c r="A1850" s="19" t="s">
        <v>25715</v>
      </c>
      <c r="B1850" s="19" t="s">
        <v>23605</v>
      </c>
      <c r="C1850" s="19" t="s">
        <v>23592</v>
      </c>
      <c r="D1850" s="19" t="s">
        <v>17440</v>
      </c>
      <c r="E1850" s="85">
        <v>45398</v>
      </c>
      <c r="F1850" s="19" t="s">
        <v>23958</v>
      </c>
      <c r="G1850" s="19" t="s">
        <v>23959</v>
      </c>
      <c r="H1850" s="19">
        <v>-100</v>
      </c>
      <c r="I1850" s="27" t="s">
        <v>23200</v>
      </c>
      <c r="J1850" s="19" t="s">
        <v>23201</v>
      </c>
      <c r="K1850" s="19" t="s">
        <v>17438</v>
      </c>
      <c r="L1850" s="19" t="s">
        <v>17439</v>
      </c>
      <c r="M1850" s="19" t="s">
        <v>23606</v>
      </c>
      <c r="N1850" s="19"/>
      <c r="O1850" s="19" t="s">
        <v>23140</v>
      </c>
    </row>
    <row r="1851" spans="1:15" ht="12.75">
      <c r="A1851" s="19" t="s">
        <v>25716</v>
      </c>
      <c r="B1851" s="19" t="s">
        <v>23605</v>
      </c>
      <c r="C1851" s="19" t="s">
        <v>23592</v>
      </c>
      <c r="D1851" s="19" t="s">
        <v>17440</v>
      </c>
      <c r="E1851" s="85">
        <v>45398</v>
      </c>
      <c r="F1851" s="19" t="s">
        <v>23958</v>
      </c>
      <c r="G1851" s="19" t="s">
        <v>23959</v>
      </c>
      <c r="H1851" s="19">
        <v>100</v>
      </c>
      <c r="I1851" s="27" t="s">
        <v>23227</v>
      </c>
      <c r="J1851" s="19" t="s">
        <v>23228</v>
      </c>
      <c r="K1851" s="19" t="s">
        <v>17438</v>
      </c>
      <c r="L1851" s="19" t="s">
        <v>17439</v>
      </c>
      <c r="M1851" s="19" t="s">
        <v>23606</v>
      </c>
      <c r="N1851" s="19" t="s">
        <v>17447</v>
      </c>
      <c r="O1851" s="19" t="s">
        <v>23140</v>
      </c>
    </row>
    <row r="1852" spans="1:15" ht="12.75">
      <c r="A1852" s="19" t="s">
        <v>25717</v>
      </c>
      <c r="B1852" s="19" t="s">
        <v>23605</v>
      </c>
      <c r="C1852" s="19" t="s">
        <v>23592</v>
      </c>
      <c r="D1852" s="19" t="s">
        <v>17440</v>
      </c>
      <c r="E1852" s="85">
        <v>45398</v>
      </c>
      <c r="F1852" s="19" t="s">
        <v>23877</v>
      </c>
      <c r="G1852" s="19" t="s">
        <v>23878</v>
      </c>
      <c r="H1852" s="19">
        <v>-100</v>
      </c>
      <c r="I1852" s="27" t="s">
        <v>23200</v>
      </c>
      <c r="J1852" s="19" t="s">
        <v>23201</v>
      </c>
      <c r="K1852" s="19" t="s">
        <v>17438</v>
      </c>
      <c r="L1852" s="19" t="s">
        <v>17439</v>
      </c>
      <c r="M1852" s="19" t="s">
        <v>23606</v>
      </c>
      <c r="N1852" s="19"/>
      <c r="O1852" s="19" t="s">
        <v>23140</v>
      </c>
    </row>
    <row r="1853" spans="1:15" ht="12.75">
      <c r="A1853" s="19" t="s">
        <v>25718</v>
      </c>
      <c r="B1853" s="19" t="s">
        <v>23605</v>
      </c>
      <c r="C1853" s="19" t="s">
        <v>23592</v>
      </c>
      <c r="D1853" s="19" t="s">
        <v>17440</v>
      </c>
      <c r="E1853" s="85">
        <v>45398</v>
      </c>
      <c r="F1853" s="19" t="s">
        <v>23877</v>
      </c>
      <c r="G1853" s="19" t="s">
        <v>23878</v>
      </c>
      <c r="H1853" s="19">
        <v>100</v>
      </c>
      <c r="I1853" s="27" t="s">
        <v>23227</v>
      </c>
      <c r="J1853" s="19" t="s">
        <v>23228</v>
      </c>
      <c r="K1853" s="19" t="s">
        <v>17438</v>
      </c>
      <c r="L1853" s="19" t="s">
        <v>17439</v>
      </c>
      <c r="M1853" s="19" t="s">
        <v>23606</v>
      </c>
      <c r="N1853" s="19" t="s">
        <v>17447</v>
      </c>
      <c r="O1853" s="19" t="s">
        <v>23140</v>
      </c>
    </row>
    <row r="1854" spans="1:15" ht="12.75">
      <c r="A1854" s="19" t="s">
        <v>25719</v>
      </c>
      <c r="B1854" s="19" t="s">
        <v>23605</v>
      </c>
      <c r="C1854" s="19" t="s">
        <v>23592</v>
      </c>
      <c r="D1854" s="19" t="s">
        <v>17440</v>
      </c>
      <c r="E1854" s="85">
        <v>45398</v>
      </c>
      <c r="F1854" s="19" t="s">
        <v>25710</v>
      </c>
      <c r="G1854" s="19" t="s">
        <v>25711</v>
      </c>
      <c r="H1854" s="19">
        <v>-19</v>
      </c>
      <c r="I1854" s="27" t="s">
        <v>23200</v>
      </c>
      <c r="J1854" s="19" t="s">
        <v>23201</v>
      </c>
      <c r="K1854" s="19" t="s">
        <v>17438</v>
      </c>
      <c r="L1854" s="19" t="s">
        <v>17439</v>
      </c>
      <c r="M1854" s="19" t="s">
        <v>23606</v>
      </c>
      <c r="N1854" s="19"/>
      <c r="O1854" s="19" t="s">
        <v>23140</v>
      </c>
    </row>
    <row r="1855" spans="1:15" ht="12.75">
      <c r="A1855" s="19" t="s">
        <v>25720</v>
      </c>
      <c r="B1855" s="19" t="s">
        <v>23605</v>
      </c>
      <c r="C1855" s="19" t="s">
        <v>23592</v>
      </c>
      <c r="D1855" s="19" t="s">
        <v>17440</v>
      </c>
      <c r="E1855" s="85">
        <v>45398</v>
      </c>
      <c r="F1855" s="19" t="s">
        <v>25710</v>
      </c>
      <c r="G1855" s="19" t="s">
        <v>25711</v>
      </c>
      <c r="H1855" s="19">
        <v>19</v>
      </c>
      <c r="I1855" s="27" t="s">
        <v>23227</v>
      </c>
      <c r="J1855" s="19" t="s">
        <v>23228</v>
      </c>
      <c r="K1855" s="19" t="s">
        <v>17438</v>
      </c>
      <c r="L1855" s="19" t="s">
        <v>17439</v>
      </c>
      <c r="M1855" s="19" t="s">
        <v>23606</v>
      </c>
      <c r="N1855" s="19" t="s">
        <v>17447</v>
      </c>
      <c r="O1855" s="19" t="s">
        <v>23140</v>
      </c>
    </row>
    <row r="1856" spans="1:15" ht="12.75">
      <c r="A1856" s="19" t="s">
        <v>25721</v>
      </c>
      <c r="B1856" s="19" t="s">
        <v>23605</v>
      </c>
      <c r="C1856" s="19" t="s">
        <v>23592</v>
      </c>
      <c r="D1856" s="19" t="s">
        <v>17440</v>
      </c>
      <c r="E1856" s="85">
        <v>45398</v>
      </c>
      <c r="F1856" s="19" t="s">
        <v>23865</v>
      </c>
      <c r="G1856" s="19" t="s">
        <v>23866</v>
      </c>
      <c r="H1856" s="19">
        <v>-19</v>
      </c>
      <c r="I1856" s="27" t="s">
        <v>23200</v>
      </c>
      <c r="J1856" s="19" t="s">
        <v>23201</v>
      </c>
      <c r="K1856" s="19" t="s">
        <v>17438</v>
      </c>
      <c r="L1856" s="19" t="s">
        <v>17439</v>
      </c>
      <c r="M1856" s="19" t="s">
        <v>23606</v>
      </c>
      <c r="N1856" s="19"/>
      <c r="O1856" s="19" t="s">
        <v>23140</v>
      </c>
    </row>
    <row r="1857" spans="1:15" ht="12.75">
      <c r="A1857" s="19" t="s">
        <v>25722</v>
      </c>
      <c r="B1857" s="19" t="s">
        <v>23605</v>
      </c>
      <c r="C1857" s="19" t="s">
        <v>23592</v>
      </c>
      <c r="D1857" s="19" t="s">
        <v>17440</v>
      </c>
      <c r="E1857" s="85">
        <v>45398</v>
      </c>
      <c r="F1857" s="19" t="s">
        <v>23865</v>
      </c>
      <c r="G1857" s="19" t="s">
        <v>23866</v>
      </c>
      <c r="H1857" s="19">
        <v>19</v>
      </c>
      <c r="I1857" s="27" t="s">
        <v>23227</v>
      </c>
      <c r="J1857" s="19" t="s">
        <v>23228</v>
      </c>
      <c r="K1857" s="19" t="s">
        <v>17438</v>
      </c>
      <c r="L1857" s="19" t="s">
        <v>17439</v>
      </c>
      <c r="M1857" s="19" t="s">
        <v>23606</v>
      </c>
      <c r="N1857" s="19" t="s">
        <v>17447</v>
      </c>
      <c r="O1857" s="19" t="s">
        <v>23140</v>
      </c>
    </row>
    <row r="1858" spans="1:15" ht="12.75">
      <c r="A1858" s="19" t="s">
        <v>25723</v>
      </c>
      <c r="B1858" s="19" t="s">
        <v>23607</v>
      </c>
      <c r="C1858" s="19" t="s">
        <v>23199</v>
      </c>
      <c r="D1858" s="19" t="s">
        <v>17440</v>
      </c>
      <c r="E1858" s="85">
        <v>45398</v>
      </c>
      <c r="F1858" s="19" t="s">
        <v>23835</v>
      </c>
      <c r="G1858" s="19" t="s">
        <v>23836</v>
      </c>
      <c r="H1858" s="19">
        <v>-3</v>
      </c>
      <c r="I1858" s="27" t="s">
        <v>23200</v>
      </c>
      <c r="J1858" s="19" t="s">
        <v>23201</v>
      </c>
      <c r="K1858" s="19" t="s">
        <v>17438</v>
      </c>
      <c r="L1858" s="19" t="s">
        <v>17439</v>
      </c>
      <c r="M1858" s="19"/>
      <c r="N1858" s="19"/>
      <c r="O1858" s="19" t="s">
        <v>23140</v>
      </c>
    </row>
    <row r="1859" spans="1:15" ht="12.75">
      <c r="A1859" s="19" t="s">
        <v>25724</v>
      </c>
      <c r="B1859" s="19" t="s">
        <v>23607</v>
      </c>
      <c r="C1859" s="19" t="s">
        <v>23199</v>
      </c>
      <c r="D1859" s="19" t="s">
        <v>17440</v>
      </c>
      <c r="E1859" s="85">
        <v>45398</v>
      </c>
      <c r="F1859" s="19" t="s">
        <v>23835</v>
      </c>
      <c r="G1859" s="19" t="s">
        <v>23836</v>
      </c>
      <c r="H1859" s="19">
        <v>3</v>
      </c>
      <c r="I1859" s="27" t="s">
        <v>23220</v>
      </c>
      <c r="J1859" s="19" t="s">
        <v>23221</v>
      </c>
      <c r="K1859" s="19" t="s">
        <v>17438</v>
      </c>
      <c r="L1859" s="19" t="s">
        <v>17439</v>
      </c>
      <c r="M1859" s="19"/>
      <c r="N1859" s="19" t="s">
        <v>17447</v>
      </c>
      <c r="O1859" s="19" t="s">
        <v>23140</v>
      </c>
    </row>
    <row r="1860" spans="1:15" ht="12.75">
      <c r="A1860" s="27" t="s">
        <v>25725</v>
      </c>
      <c r="B1860" s="19" t="s">
        <v>23607</v>
      </c>
      <c r="C1860" s="19" t="s">
        <v>23199</v>
      </c>
      <c r="D1860" s="19" t="s">
        <v>17440</v>
      </c>
      <c r="E1860" s="85">
        <v>45398</v>
      </c>
      <c r="F1860" s="19" t="s">
        <v>23961</v>
      </c>
      <c r="G1860" s="19" t="s">
        <v>24083</v>
      </c>
      <c r="H1860" s="19">
        <v>-1</v>
      </c>
      <c r="I1860" s="27" t="s">
        <v>23200</v>
      </c>
      <c r="J1860" s="19" t="s">
        <v>23201</v>
      </c>
      <c r="K1860" s="19" t="s">
        <v>17438</v>
      </c>
      <c r="L1860" s="19" t="s">
        <v>17439</v>
      </c>
      <c r="M1860" s="19"/>
      <c r="N1860" s="19"/>
      <c r="O1860" s="19" t="s">
        <v>23140</v>
      </c>
    </row>
    <row r="1861" spans="1:15" ht="12.75">
      <c r="A1861" s="19" t="s">
        <v>25726</v>
      </c>
      <c r="B1861" s="19" t="s">
        <v>23607</v>
      </c>
      <c r="C1861" s="19" t="s">
        <v>23199</v>
      </c>
      <c r="D1861" s="19" t="s">
        <v>17440</v>
      </c>
      <c r="E1861" s="85">
        <v>45398</v>
      </c>
      <c r="F1861" s="19" t="s">
        <v>23961</v>
      </c>
      <c r="G1861" s="19" t="s">
        <v>24083</v>
      </c>
      <c r="H1861" s="19">
        <v>1</v>
      </c>
      <c r="I1861" s="27" t="s">
        <v>23220</v>
      </c>
      <c r="J1861" s="19" t="s">
        <v>23221</v>
      </c>
      <c r="K1861" s="19" t="s">
        <v>17438</v>
      </c>
      <c r="L1861" s="19" t="s">
        <v>17439</v>
      </c>
      <c r="M1861" s="19"/>
      <c r="N1861" s="19" t="s">
        <v>17447</v>
      </c>
      <c r="O1861" s="19" t="s">
        <v>23140</v>
      </c>
    </row>
    <row r="1862" spans="1:15" ht="12.75">
      <c r="A1862" s="19" t="s">
        <v>25727</v>
      </c>
      <c r="B1862" s="19" t="s">
        <v>23608</v>
      </c>
      <c r="C1862" s="19" t="s">
        <v>23199</v>
      </c>
      <c r="D1862" s="19" t="s">
        <v>17435</v>
      </c>
      <c r="E1862" s="85">
        <v>45398</v>
      </c>
      <c r="F1862" s="19" t="s">
        <v>23935</v>
      </c>
      <c r="G1862" s="19" t="s">
        <v>23936</v>
      </c>
      <c r="H1862" s="19">
        <v>-1</v>
      </c>
      <c r="I1862" s="27" t="s">
        <v>23220</v>
      </c>
      <c r="J1862" s="19" t="s">
        <v>23221</v>
      </c>
      <c r="K1862" s="19" t="s">
        <v>17433</v>
      </c>
      <c r="L1862" s="19" t="s">
        <v>17434</v>
      </c>
      <c r="M1862" s="19" t="s">
        <v>23609</v>
      </c>
      <c r="N1862" s="19"/>
      <c r="O1862" s="19" t="s">
        <v>23140</v>
      </c>
    </row>
    <row r="1863" spans="1:15" ht="12.75">
      <c r="A1863" s="19" t="s">
        <v>25728</v>
      </c>
      <c r="B1863" s="19" t="s">
        <v>23608</v>
      </c>
      <c r="C1863" s="19" t="s">
        <v>23199</v>
      </c>
      <c r="D1863" s="19" t="s">
        <v>17435</v>
      </c>
      <c r="E1863" s="85">
        <v>45398</v>
      </c>
      <c r="F1863" s="19" t="s">
        <v>23835</v>
      </c>
      <c r="G1863" s="19" t="s">
        <v>23836</v>
      </c>
      <c r="H1863" s="19">
        <v>-3</v>
      </c>
      <c r="I1863" s="27" t="s">
        <v>23220</v>
      </c>
      <c r="J1863" s="19" t="s">
        <v>23221</v>
      </c>
      <c r="K1863" s="19" t="s">
        <v>17433</v>
      </c>
      <c r="L1863" s="19" t="s">
        <v>17434</v>
      </c>
      <c r="M1863" s="19" t="s">
        <v>23609</v>
      </c>
      <c r="N1863" s="19"/>
      <c r="O1863" s="19" t="s">
        <v>23140</v>
      </c>
    </row>
    <row r="1864" spans="1:15" ht="12.75">
      <c r="A1864" s="19" t="s">
        <v>25729</v>
      </c>
      <c r="B1864" s="19" t="s">
        <v>23608</v>
      </c>
      <c r="C1864" s="19" t="s">
        <v>23199</v>
      </c>
      <c r="D1864" s="19" t="s">
        <v>17435</v>
      </c>
      <c r="E1864" s="85">
        <v>45398</v>
      </c>
      <c r="F1864" s="19" t="s">
        <v>23961</v>
      </c>
      <c r="G1864" s="19" t="s">
        <v>24083</v>
      </c>
      <c r="H1864" s="19">
        <v>-1</v>
      </c>
      <c r="I1864" s="27" t="s">
        <v>23220</v>
      </c>
      <c r="J1864" s="19" t="s">
        <v>23221</v>
      </c>
      <c r="K1864" s="19" t="s">
        <v>17433</v>
      </c>
      <c r="L1864" s="19" t="s">
        <v>17434</v>
      </c>
      <c r="M1864" s="19" t="s">
        <v>23609</v>
      </c>
      <c r="N1864" s="19"/>
      <c r="O1864" s="19" t="s">
        <v>23140</v>
      </c>
    </row>
    <row r="1865" spans="1:15" ht="12.75">
      <c r="A1865" s="19" t="s">
        <v>25730</v>
      </c>
      <c r="B1865" s="19" t="s">
        <v>23610</v>
      </c>
      <c r="C1865" s="19" t="s">
        <v>23592</v>
      </c>
      <c r="D1865" s="19" t="s">
        <v>17440</v>
      </c>
      <c r="E1865" s="85">
        <v>45399</v>
      </c>
      <c r="F1865" s="19" t="s">
        <v>23865</v>
      </c>
      <c r="G1865" s="19" t="s">
        <v>23866</v>
      </c>
      <c r="H1865" s="19">
        <v>-34</v>
      </c>
      <c r="I1865" s="27" t="s">
        <v>23200</v>
      </c>
      <c r="J1865" s="19" t="s">
        <v>23201</v>
      </c>
      <c r="K1865" s="19" t="s">
        <v>17438</v>
      </c>
      <c r="L1865" s="19" t="s">
        <v>17439</v>
      </c>
      <c r="M1865" s="19"/>
      <c r="N1865" s="19"/>
      <c r="O1865" s="19" t="s">
        <v>23140</v>
      </c>
    </row>
    <row r="1866" spans="1:15" ht="12.75">
      <c r="A1866" s="19" t="s">
        <v>25731</v>
      </c>
      <c r="B1866" s="19" t="s">
        <v>23610</v>
      </c>
      <c r="C1866" s="19" t="s">
        <v>23592</v>
      </c>
      <c r="D1866" s="19" t="s">
        <v>17440</v>
      </c>
      <c r="E1866" s="85">
        <v>45399</v>
      </c>
      <c r="F1866" s="19" t="s">
        <v>23865</v>
      </c>
      <c r="G1866" s="19" t="s">
        <v>23866</v>
      </c>
      <c r="H1866" s="19">
        <v>34</v>
      </c>
      <c r="I1866" s="27" t="s">
        <v>23220</v>
      </c>
      <c r="J1866" s="19" t="s">
        <v>23221</v>
      </c>
      <c r="K1866" s="19" t="s">
        <v>17438</v>
      </c>
      <c r="L1866" s="19" t="s">
        <v>17439</v>
      </c>
      <c r="M1866" s="19"/>
      <c r="N1866" s="19" t="s">
        <v>17447</v>
      </c>
      <c r="O1866" s="19" t="s">
        <v>23140</v>
      </c>
    </row>
    <row r="1867" spans="1:15" ht="12.75">
      <c r="A1867" s="19" t="s">
        <v>25732</v>
      </c>
      <c r="B1867" s="19" t="s">
        <v>23610</v>
      </c>
      <c r="C1867" s="19" t="s">
        <v>23592</v>
      </c>
      <c r="D1867" s="19" t="s">
        <v>17440</v>
      </c>
      <c r="E1867" s="85">
        <v>45399</v>
      </c>
      <c r="F1867" s="19" t="s">
        <v>25710</v>
      </c>
      <c r="G1867" s="19" t="s">
        <v>25711</v>
      </c>
      <c r="H1867" s="19">
        <v>-9</v>
      </c>
      <c r="I1867" s="27" t="s">
        <v>23200</v>
      </c>
      <c r="J1867" s="19" t="s">
        <v>23201</v>
      </c>
      <c r="K1867" s="19" t="s">
        <v>17438</v>
      </c>
      <c r="L1867" s="19" t="s">
        <v>17439</v>
      </c>
      <c r="M1867" s="19"/>
      <c r="N1867" s="19"/>
      <c r="O1867" s="19" t="s">
        <v>23140</v>
      </c>
    </row>
    <row r="1868" spans="1:15" ht="12.75">
      <c r="A1868" s="19" t="s">
        <v>25733</v>
      </c>
      <c r="B1868" s="19" t="s">
        <v>23610</v>
      </c>
      <c r="C1868" s="19" t="s">
        <v>23592</v>
      </c>
      <c r="D1868" s="19" t="s">
        <v>17440</v>
      </c>
      <c r="E1868" s="85">
        <v>45399</v>
      </c>
      <c r="F1868" s="19" t="s">
        <v>25710</v>
      </c>
      <c r="G1868" s="19" t="s">
        <v>25711</v>
      </c>
      <c r="H1868" s="19">
        <v>9</v>
      </c>
      <c r="I1868" s="27" t="s">
        <v>23220</v>
      </c>
      <c r="J1868" s="19" t="s">
        <v>23221</v>
      </c>
      <c r="K1868" s="19" t="s">
        <v>17438</v>
      </c>
      <c r="L1868" s="19" t="s">
        <v>17439</v>
      </c>
      <c r="M1868" s="19"/>
      <c r="N1868" s="19" t="s">
        <v>17447</v>
      </c>
      <c r="O1868" s="19" t="s">
        <v>23140</v>
      </c>
    </row>
    <row r="1869" spans="1:15" ht="12.75">
      <c r="A1869" s="19" t="s">
        <v>25734</v>
      </c>
      <c r="B1869" s="19" t="s">
        <v>23610</v>
      </c>
      <c r="C1869" s="19" t="s">
        <v>23592</v>
      </c>
      <c r="D1869" s="19" t="s">
        <v>17440</v>
      </c>
      <c r="E1869" s="85">
        <v>45399</v>
      </c>
      <c r="F1869" s="19" t="s">
        <v>25585</v>
      </c>
      <c r="G1869" s="19" t="s">
        <v>25586</v>
      </c>
      <c r="H1869" s="19">
        <v>-18</v>
      </c>
      <c r="I1869" s="27" t="s">
        <v>23200</v>
      </c>
      <c r="J1869" s="19" t="s">
        <v>23201</v>
      </c>
      <c r="K1869" s="19" t="s">
        <v>17438</v>
      </c>
      <c r="L1869" s="19" t="s">
        <v>17439</v>
      </c>
      <c r="M1869" s="19"/>
      <c r="N1869" s="19"/>
      <c r="O1869" s="19" t="s">
        <v>23140</v>
      </c>
    </row>
    <row r="1870" spans="1:15" ht="12.75">
      <c r="A1870" s="19" t="s">
        <v>25735</v>
      </c>
      <c r="B1870" s="19" t="s">
        <v>23610</v>
      </c>
      <c r="C1870" s="19" t="s">
        <v>23592</v>
      </c>
      <c r="D1870" s="19" t="s">
        <v>17440</v>
      </c>
      <c r="E1870" s="85">
        <v>45399</v>
      </c>
      <c r="F1870" s="19" t="s">
        <v>25585</v>
      </c>
      <c r="G1870" s="19" t="s">
        <v>25586</v>
      </c>
      <c r="H1870" s="19">
        <v>18</v>
      </c>
      <c r="I1870" s="27" t="s">
        <v>23220</v>
      </c>
      <c r="J1870" s="19" t="s">
        <v>23221</v>
      </c>
      <c r="K1870" s="19" t="s">
        <v>17438</v>
      </c>
      <c r="L1870" s="19" t="s">
        <v>17439</v>
      </c>
      <c r="M1870" s="19"/>
      <c r="N1870" s="19" t="s">
        <v>17447</v>
      </c>
      <c r="O1870" s="19" t="s">
        <v>23140</v>
      </c>
    </row>
    <row r="1871" spans="1:15" ht="12.75">
      <c r="A1871" s="19" t="s">
        <v>25736</v>
      </c>
      <c r="B1871" s="19" t="s">
        <v>23610</v>
      </c>
      <c r="C1871" s="19" t="s">
        <v>23592</v>
      </c>
      <c r="D1871" s="19" t="s">
        <v>17440</v>
      </c>
      <c r="E1871" s="85">
        <v>45399</v>
      </c>
      <c r="F1871" s="19" t="s">
        <v>25624</v>
      </c>
      <c r="G1871" s="19" t="s">
        <v>25625</v>
      </c>
      <c r="H1871" s="19">
        <v>-6</v>
      </c>
      <c r="I1871" s="27" t="s">
        <v>23200</v>
      </c>
      <c r="J1871" s="19" t="s">
        <v>23201</v>
      </c>
      <c r="K1871" s="19" t="s">
        <v>17438</v>
      </c>
      <c r="L1871" s="19" t="s">
        <v>17439</v>
      </c>
      <c r="M1871" s="19"/>
      <c r="N1871" s="19"/>
      <c r="O1871" s="19" t="s">
        <v>23140</v>
      </c>
    </row>
    <row r="1872" spans="1:15" ht="12.75">
      <c r="A1872" s="19" t="s">
        <v>25737</v>
      </c>
      <c r="B1872" s="19" t="s">
        <v>23610</v>
      </c>
      <c r="C1872" s="19" t="s">
        <v>23592</v>
      </c>
      <c r="D1872" s="19" t="s">
        <v>17440</v>
      </c>
      <c r="E1872" s="85">
        <v>45399</v>
      </c>
      <c r="F1872" s="19" t="s">
        <v>25624</v>
      </c>
      <c r="G1872" s="19" t="s">
        <v>25625</v>
      </c>
      <c r="H1872" s="19">
        <v>6</v>
      </c>
      <c r="I1872" s="27" t="s">
        <v>23220</v>
      </c>
      <c r="J1872" s="19" t="s">
        <v>23221</v>
      </c>
      <c r="K1872" s="19" t="s">
        <v>17438</v>
      </c>
      <c r="L1872" s="19" t="s">
        <v>17439</v>
      </c>
      <c r="M1872" s="19"/>
      <c r="N1872" s="19" t="s">
        <v>17447</v>
      </c>
      <c r="O1872" s="19" t="s">
        <v>23140</v>
      </c>
    </row>
    <row r="1873" spans="1:15" ht="12.75">
      <c r="A1873" s="19" t="s">
        <v>25738</v>
      </c>
      <c r="B1873" s="19" t="s">
        <v>23610</v>
      </c>
      <c r="C1873" s="19" t="s">
        <v>23592</v>
      </c>
      <c r="D1873" s="19" t="s">
        <v>17440</v>
      </c>
      <c r="E1873" s="85">
        <v>45399</v>
      </c>
      <c r="F1873" s="19" t="s">
        <v>24371</v>
      </c>
      <c r="G1873" s="19" t="s">
        <v>24372</v>
      </c>
      <c r="H1873" s="19">
        <v>-23</v>
      </c>
      <c r="I1873" s="27" t="s">
        <v>23200</v>
      </c>
      <c r="J1873" s="19" t="s">
        <v>23201</v>
      </c>
      <c r="K1873" s="19" t="s">
        <v>17438</v>
      </c>
      <c r="L1873" s="19" t="s">
        <v>17439</v>
      </c>
      <c r="M1873" s="19"/>
      <c r="N1873" s="19"/>
      <c r="O1873" s="19" t="s">
        <v>23140</v>
      </c>
    </row>
    <row r="1874" spans="1:15" ht="12.75">
      <c r="A1874" s="19" t="s">
        <v>25739</v>
      </c>
      <c r="B1874" s="19" t="s">
        <v>23610</v>
      </c>
      <c r="C1874" s="19" t="s">
        <v>23592</v>
      </c>
      <c r="D1874" s="19" t="s">
        <v>17440</v>
      </c>
      <c r="E1874" s="85">
        <v>45399</v>
      </c>
      <c r="F1874" s="19" t="s">
        <v>24371</v>
      </c>
      <c r="G1874" s="19" t="s">
        <v>24372</v>
      </c>
      <c r="H1874" s="19">
        <v>23</v>
      </c>
      <c r="I1874" s="27" t="s">
        <v>23220</v>
      </c>
      <c r="J1874" s="19" t="s">
        <v>23221</v>
      </c>
      <c r="K1874" s="19" t="s">
        <v>17438</v>
      </c>
      <c r="L1874" s="19" t="s">
        <v>17439</v>
      </c>
      <c r="M1874" s="19"/>
      <c r="N1874" s="19" t="s">
        <v>17447</v>
      </c>
      <c r="O1874" s="19" t="s">
        <v>23140</v>
      </c>
    </row>
    <row r="1875" spans="1:15" ht="12.75">
      <c r="A1875" s="19" t="s">
        <v>25740</v>
      </c>
      <c r="B1875" s="19" t="s">
        <v>23610</v>
      </c>
      <c r="C1875" s="19" t="s">
        <v>23592</v>
      </c>
      <c r="D1875" s="19" t="s">
        <v>17440</v>
      </c>
      <c r="E1875" s="85">
        <v>45399</v>
      </c>
      <c r="F1875" s="19" t="s">
        <v>23838</v>
      </c>
      <c r="G1875" s="19" t="s">
        <v>23839</v>
      </c>
      <c r="H1875" s="19">
        <v>-1</v>
      </c>
      <c r="I1875" s="27" t="s">
        <v>23200</v>
      </c>
      <c r="J1875" s="19" t="s">
        <v>23201</v>
      </c>
      <c r="K1875" s="19" t="s">
        <v>17438</v>
      </c>
      <c r="L1875" s="19" t="s">
        <v>17439</v>
      </c>
      <c r="M1875" s="19"/>
      <c r="N1875" s="19"/>
      <c r="O1875" s="19" t="s">
        <v>23140</v>
      </c>
    </row>
    <row r="1876" spans="1:15" ht="12.75">
      <c r="A1876" s="19" t="s">
        <v>25741</v>
      </c>
      <c r="B1876" s="19" t="s">
        <v>23610</v>
      </c>
      <c r="C1876" s="19" t="s">
        <v>23592</v>
      </c>
      <c r="D1876" s="19" t="s">
        <v>17440</v>
      </c>
      <c r="E1876" s="85">
        <v>45399</v>
      </c>
      <c r="F1876" s="19" t="s">
        <v>23838</v>
      </c>
      <c r="G1876" s="19" t="s">
        <v>23839</v>
      </c>
      <c r="H1876" s="19">
        <v>1</v>
      </c>
      <c r="I1876" s="27" t="s">
        <v>23220</v>
      </c>
      <c r="J1876" s="19" t="s">
        <v>23221</v>
      </c>
      <c r="K1876" s="19" t="s">
        <v>17438</v>
      </c>
      <c r="L1876" s="19" t="s">
        <v>17439</v>
      </c>
      <c r="M1876" s="19"/>
      <c r="N1876" s="19" t="s">
        <v>17447</v>
      </c>
      <c r="O1876" s="19" t="s">
        <v>23140</v>
      </c>
    </row>
    <row r="1877" spans="1:15" ht="12.75">
      <c r="A1877" s="19" t="s">
        <v>25742</v>
      </c>
      <c r="B1877" s="19" t="s">
        <v>23610</v>
      </c>
      <c r="C1877" s="19" t="s">
        <v>23592</v>
      </c>
      <c r="D1877" s="19" t="s">
        <v>17440</v>
      </c>
      <c r="E1877" s="85">
        <v>45399</v>
      </c>
      <c r="F1877" s="19" t="s">
        <v>23841</v>
      </c>
      <c r="G1877" s="19" t="s">
        <v>23842</v>
      </c>
      <c r="H1877" s="19">
        <v>-3</v>
      </c>
      <c r="I1877" s="27" t="s">
        <v>23200</v>
      </c>
      <c r="J1877" s="19" t="s">
        <v>23201</v>
      </c>
      <c r="K1877" s="19" t="s">
        <v>17438</v>
      </c>
      <c r="L1877" s="19" t="s">
        <v>17439</v>
      </c>
      <c r="M1877" s="19"/>
      <c r="N1877" s="19"/>
      <c r="O1877" s="19" t="s">
        <v>23140</v>
      </c>
    </row>
    <row r="1878" spans="1:15" ht="12.75">
      <c r="A1878" s="19" t="s">
        <v>25743</v>
      </c>
      <c r="B1878" s="19" t="s">
        <v>23610</v>
      </c>
      <c r="C1878" s="19" t="s">
        <v>23592</v>
      </c>
      <c r="D1878" s="19" t="s">
        <v>17440</v>
      </c>
      <c r="E1878" s="85">
        <v>45399</v>
      </c>
      <c r="F1878" s="19" t="s">
        <v>23841</v>
      </c>
      <c r="G1878" s="19" t="s">
        <v>23842</v>
      </c>
      <c r="H1878" s="19">
        <v>3</v>
      </c>
      <c r="I1878" s="27" t="s">
        <v>23220</v>
      </c>
      <c r="J1878" s="19" t="s">
        <v>23221</v>
      </c>
      <c r="K1878" s="19" t="s">
        <v>17438</v>
      </c>
      <c r="L1878" s="19" t="s">
        <v>17439</v>
      </c>
      <c r="M1878" s="19"/>
      <c r="N1878" s="19" t="s">
        <v>17447</v>
      </c>
      <c r="O1878" s="19" t="s">
        <v>23140</v>
      </c>
    </row>
    <row r="1879" spans="1:15" ht="12.75">
      <c r="A1879" s="19" t="s">
        <v>25744</v>
      </c>
      <c r="B1879" s="19" t="s">
        <v>23610</v>
      </c>
      <c r="C1879" s="19" t="s">
        <v>23592</v>
      </c>
      <c r="D1879" s="19" t="s">
        <v>17440</v>
      </c>
      <c r="E1879" s="85">
        <v>45399</v>
      </c>
      <c r="F1879" s="19" t="s">
        <v>23844</v>
      </c>
      <c r="G1879" s="19" t="s">
        <v>23845</v>
      </c>
      <c r="H1879" s="19">
        <v>-1</v>
      </c>
      <c r="I1879" s="27" t="s">
        <v>23200</v>
      </c>
      <c r="J1879" s="19" t="s">
        <v>23201</v>
      </c>
      <c r="K1879" s="19" t="s">
        <v>17438</v>
      </c>
      <c r="L1879" s="19" t="s">
        <v>17439</v>
      </c>
      <c r="M1879" s="19"/>
      <c r="N1879" s="19"/>
      <c r="O1879" s="19" t="s">
        <v>23140</v>
      </c>
    </row>
    <row r="1880" spans="1:15" ht="12.75">
      <c r="A1880" s="19" t="s">
        <v>25745</v>
      </c>
      <c r="B1880" s="19" t="s">
        <v>23610</v>
      </c>
      <c r="C1880" s="19" t="s">
        <v>23592</v>
      </c>
      <c r="D1880" s="19" t="s">
        <v>17440</v>
      </c>
      <c r="E1880" s="85">
        <v>45399</v>
      </c>
      <c r="F1880" s="19" t="s">
        <v>23844</v>
      </c>
      <c r="G1880" s="19" t="s">
        <v>23845</v>
      </c>
      <c r="H1880" s="19">
        <v>1</v>
      </c>
      <c r="I1880" s="27" t="s">
        <v>23220</v>
      </c>
      <c r="J1880" s="19" t="s">
        <v>23221</v>
      </c>
      <c r="K1880" s="19" t="s">
        <v>17438</v>
      </c>
      <c r="L1880" s="19" t="s">
        <v>17439</v>
      </c>
      <c r="M1880" s="19"/>
      <c r="N1880" s="19" t="s">
        <v>17447</v>
      </c>
      <c r="O1880" s="19" t="s">
        <v>23140</v>
      </c>
    </row>
    <row r="1881" spans="1:15" ht="12.75">
      <c r="A1881" s="19" t="s">
        <v>25746</v>
      </c>
      <c r="B1881" s="19" t="s">
        <v>23610</v>
      </c>
      <c r="C1881" s="19" t="s">
        <v>23592</v>
      </c>
      <c r="D1881" s="19" t="s">
        <v>17440</v>
      </c>
      <c r="E1881" s="85">
        <v>45399</v>
      </c>
      <c r="F1881" s="19" t="s">
        <v>23926</v>
      </c>
      <c r="G1881" s="19" t="s">
        <v>23927</v>
      </c>
      <c r="H1881" s="19">
        <v>-40</v>
      </c>
      <c r="I1881" s="27" t="s">
        <v>23200</v>
      </c>
      <c r="J1881" s="19" t="s">
        <v>23201</v>
      </c>
      <c r="K1881" s="19" t="s">
        <v>17438</v>
      </c>
      <c r="L1881" s="19" t="s">
        <v>17439</v>
      </c>
      <c r="M1881" s="19"/>
      <c r="N1881" s="19"/>
      <c r="O1881" s="19" t="s">
        <v>23140</v>
      </c>
    </row>
    <row r="1882" spans="1:15" ht="12.75">
      <c r="A1882" s="19" t="s">
        <v>25747</v>
      </c>
      <c r="B1882" s="19" t="s">
        <v>23610</v>
      </c>
      <c r="C1882" s="19" t="s">
        <v>23592</v>
      </c>
      <c r="D1882" s="19" t="s">
        <v>17440</v>
      </c>
      <c r="E1882" s="85">
        <v>45399</v>
      </c>
      <c r="F1882" s="19" t="s">
        <v>23926</v>
      </c>
      <c r="G1882" s="19" t="s">
        <v>23927</v>
      </c>
      <c r="H1882" s="19">
        <v>40</v>
      </c>
      <c r="I1882" s="27" t="s">
        <v>23220</v>
      </c>
      <c r="J1882" s="19" t="s">
        <v>23221</v>
      </c>
      <c r="K1882" s="19" t="s">
        <v>17438</v>
      </c>
      <c r="L1882" s="19" t="s">
        <v>17439</v>
      </c>
      <c r="M1882" s="19"/>
      <c r="N1882" s="19" t="s">
        <v>17447</v>
      </c>
      <c r="O1882" s="19" t="s">
        <v>23140</v>
      </c>
    </row>
    <row r="1883" spans="1:15" ht="12.75">
      <c r="A1883" s="19" t="s">
        <v>25748</v>
      </c>
      <c r="B1883" s="19" t="s">
        <v>23610</v>
      </c>
      <c r="C1883" s="19" t="s">
        <v>23592</v>
      </c>
      <c r="D1883" s="19" t="s">
        <v>17440</v>
      </c>
      <c r="E1883" s="85">
        <v>45399</v>
      </c>
      <c r="F1883" s="19" t="s">
        <v>23932</v>
      </c>
      <c r="G1883" s="19" t="s">
        <v>23933</v>
      </c>
      <c r="H1883" s="19">
        <v>-500</v>
      </c>
      <c r="I1883" s="27" t="s">
        <v>23200</v>
      </c>
      <c r="J1883" s="19" t="s">
        <v>23201</v>
      </c>
      <c r="K1883" s="19" t="s">
        <v>17438</v>
      </c>
      <c r="L1883" s="19" t="s">
        <v>17439</v>
      </c>
      <c r="M1883" s="19"/>
      <c r="N1883" s="19"/>
      <c r="O1883" s="19" t="s">
        <v>23140</v>
      </c>
    </row>
    <row r="1884" spans="1:15" ht="12.75">
      <c r="A1884" s="19" t="s">
        <v>25749</v>
      </c>
      <c r="B1884" s="19" t="s">
        <v>23610</v>
      </c>
      <c r="C1884" s="19" t="s">
        <v>23592</v>
      </c>
      <c r="D1884" s="19" t="s">
        <v>17440</v>
      </c>
      <c r="E1884" s="85">
        <v>45399</v>
      </c>
      <c r="F1884" s="19" t="s">
        <v>23932</v>
      </c>
      <c r="G1884" s="19" t="s">
        <v>23933</v>
      </c>
      <c r="H1884" s="19">
        <v>500</v>
      </c>
      <c r="I1884" s="27" t="s">
        <v>23220</v>
      </c>
      <c r="J1884" s="19" t="s">
        <v>23221</v>
      </c>
      <c r="K1884" s="19" t="s">
        <v>17438</v>
      </c>
      <c r="L1884" s="19" t="s">
        <v>17439</v>
      </c>
      <c r="M1884" s="19"/>
      <c r="N1884" s="19" t="s">
        <v>17447</v>
      </c>
      <c r="O1884" s="19" t="s">
        <v>23140</v>
      </c>
    </row>
    <row r="1885" spans="1:15" ht="12.75">
      <c r="A1885" s="19" t="s">
        <v>25750</v>
      </c>
      <c r="B1885" s="19" t="s">
        <v>23610</v>
      </c>
      <c r="C1885" s="19" t="s">
        <v>23592</v>
      </c>
      <c r="D1885" s="19" t="s">
        <v>17440</v>
      </c>
      <c r="E1885" s="85">
        <v>45399</v>
      </c>
      <c r="F1885" s="19" t="s">
        <v>23868</v>
      </c>
      <c r="G1885" s="19" t="s">
        <v>23869</v>
      </c>
      <c r="H1885" s="19">
        <v>-200</v>
      </c>
      <c r="I1885" s="27" t="s">
        <v>23200</v>
      </c>
      <c r="J1885" s="19" t="s">
        <v>23201</v>
      </c>
      <c r="K1885" s="19" t="s">
        <v>17438</v>
      </c>
      <c r="L1885" s="19" t="s">
        <v>17439</v>
      </c>
      <c r="M1885" s="19"/>
      <c r="N1885" s="19"/>
      <c r="O1885" s="19" t="s">
        <v>23140</v>
      </c>
    </row>
    <row r="1886" spans="1:15" ht="12.75">
      <c r="A1886" s="19" t="s">
        <v>25751</v>
      </c>
      <c r="B1886" s="19" t="s">
        <v>23610</v>
      </c>
      <c r="C1886" s="19" t="s">
        <v>23592</v>
      </c>
      <c r="D1886" s="19" t="s">
        <v>17440</v>
      </c>
      <c r="E1886" s="85">
        <v>45399</v>
      </c>
      <c r="F1886" s="19" t="s">
        <v>23868</v>
      </c>
      <c r="G1886" s="19" t="s">
        <v>23869</v>
      </c>
      <c r="H1886" s="19">
        <v>200</v>
      </c>
      <c r="I1886" s="27" t="s">
        <v>23220</v>
      </c>
      <c r="J1886" s="19" t="s">
        <v>23221</v>
      </c>
      <c r="K1886" s="19" t="s">
        <v>17438</v>
      </c>
      <c r="L1886" s="19" t="s">
        <v>17439</v>
      </c>
      <c r="M1886" s="19"/>
      <c r="N1886" s="19" t="s">
        <v>17447</v>
      </c>
      <c r="O1886" s="19" t="s">
        <v>23140</v>
      </c>
    </row>
    <row r="1887" spans="1:15" ht="12.75">
      <c r="A1887" s="19" t="s">
        <v>25752</v>
      </c>
      <c r="B1887" s="19" t="s">
        <v>23610</v>
      </c>
      <c r="C1887" s="19" t="s">
        <v>23592</v>
      </c>
      <c r="D1887" s="19" t="s">
        <v>17440</v>
      </c>
      <c r="E1887" s="85">
        <v>45399</v>
      </c>
      <c r="F1887" s="19" t="s">
        <v>23877</v>
      </c>
      <c r="G1887" s="19" t="s">
        <v>23878</v>
      </c>
      <c r="H1887" s="19">
        <v>-100</v>
      </c>
      <c r="I1887" s="27" t="s">
        <v>23200</v>
      </c>
      <c r="J1887" s="19" t="s">
        <v>23201</v>
      </c>
      <c r="K1887" s="19" t="s">
        <v>17438</v>
      </c>
      <c r="L1887" s="19" t="s">
        <v>17439</v>
      </c>
      <c r="M1887" s="19"/>
      <c r="N1887" s="19"/>
      <c r="O1887" s="19" t="s">
        <v>23140</v>
      </c>
    </row>
    <row r="1888" spans="1:15" ht="12.75">
      <c r="A1888" s="19" t="s">
        <v>25753</v>
      </c>
      <c r="B1888" s="19" t="s">
        <v>23610</v>
      </c>
      <c r="C1888" s="19" t="s">
        <v>23592</v>
      </c>
      <c r="D1888" s="19" t="s">
        <v>17440</v>
      </c>
      <c r="E1888" s="85">
        <v>45399</v>
      </c>
      <c r="F1888" s="19" t="s">
        <v>23877</v>
      </c>
      <c r="G1888" s="19" t="s">
        <v>23878</v>
      </c>
      <c r="H1888" s="19">
        <v>100</v>
      </c>
      <c r="I1888" s="27" t="s">
        <v>23220</v>
      </c>
      <c r="J1888" s="19" t="s">
        <v>23221</v>
      </c>
      <c r="K1888" s="19" t="s">
        <v>17438</v>
      </c>
      <c r="L1888" s="19" t="s">
        <v>17439</v>
      </c>
      <c r="M1888" s="19"/>
      <c r="N1888" s="19" t="s">
        <v>17447</v>
      </c>
      <c r="O1888" s="19" t="s">
        <v>23140</v>
      </c>
    </row>
    <row r="1889" spans="1:15" ht="12.75">
      <c r="A1889" s="19" t="s">
        <v>25754</v>
      </c>
      <c r="B1889" s="19" t="s">
        <v>23610</v>
      </c>
      <c r="C1889" s="19" t="s">
        <v>23592</v>
      </c>
      <c r="D1889" s="19" t="s">
        <v>17440</v>
      </c>
      <c r="E1889" s="85">
        <v>45399</v>
      </c>
      <c r="F1889" s="19" t="s">
        <v>23859</v>
      </c>
      <c r="G1889" s="19" t="s">
        <v>23860</v>
      </c>
      <c r="H1889" s="19">
        <v>-20</v>
      </c>
      <c r="I1889" s="27" t="s">
        <v>23200</v>
      </c>
      <c r="J1889" s="19" t="s">
        <v>23201</v>
      </c>
      <c r="K1889" s="19" t="s">
        <v>17438</v>
      </c>
      <c r="L1889" s="19" t="s">
        <v>17439</v>
      </c>
      <c r="M1889" s="19"/>
      <c r="N1889" s="19"/>
      <c r="O1889" s="19" t="s">
        <v>23140</v>
      </c>
    </row>
    <row r="1890" spans="1:15" ht="12.75">
      <c r="A1890" s="19" t="s">
        <v>25755</v>
      </c>
      <c r="B1890" s="19" t="s">
        <v>23610</v>
      </c>
      <c r="C1890" s="19" t="s">
        <v>23592</v>
      </c>
      <c r="D1890" s="19" t="s">
        <v>17440</v>
      </c>
      <c r="E1890" s="85">
        <v>45399</v>
      </c>
      <c r="F1890" s="19" t="s">
        <v>23859</v>
      </c>
      <c r="G1890" s="19" t="s">
        <v>23860</v>
      </c>
      <c r="H1890" s="19">
        <v>20</v>
      </c>
      <c r="I1890" s="27" t="s">
        <v>23220</v>
      </c>
      <c r="J1890" s="19" t="s">
        <v>23221</v>
      </c>
      <c r="K1890" s="19" t="s">
        <v>17438</v>
      </c>
      <c r="L1890" s="19" t="s">
        <v>17439</v>
      </c>
      <c r="M1890" s="19"/>
      <c r="N1890" s="19" t="s">
        <v>17447</v>
      </c>
      <c r="O1890" s="19" t="s">
        <v>23140</v>
      </c>
    </row>
    <row r="1891" spans="1:15" ht="12.75">
      <c r="A1891" s="19" t="s">
        <v>25756</v>
      </c>
      <c r="B1891" s="19" t="s">
        <v>23611</v>
      </c>
      <c r="C1891" s="19" t="s">
        <v>23592</v>
      </c>
      <c r="D1891" s="19" t="s">
        <v>17440</v>
      </c>
      <c r="E1891" s="85">
        <v>45399</v>
      </c>
      <c r="F1891" s="19" t="s">
        <v>24371</v>
      </c>
      <c r="G1891" s="19" t="s">
        <v>24372</v>
      </c>
      <c r="H1891" s="19">
        <v>-20</v>
      </c>
      <c r="I1891" s="27" t="s">
        <v>23200</v>
      </c>
      <c r="J1891" s="19" t="s">
        <v>23201</v>
      </c>
      <c r="K1891" s="19" t="s">
        <v>17438</v>
      </c>
      <c r="L1891" s="19" t="s">
        <v>17439</v>
      </c>
      <c r="M1891" s="19"/>
      <c r="N1891" s="19"/>
      <c r="O1891" s="19" t="s">
        <v>23140</v>
      </c>
    </row>
    <row r="1892" spans="1:15" ht="12.75">
      <c r="A1892" s="19" t="s">
        <v>25757</v>
      </c>
      <c r="B1892" s="19" t="s">
        <v>23611</v>
      </c>
      <c r="C1892" s="19" t="s">
        <v>23592</v>
      </c>
      <c r="D1892" s="19" t="s">
        <v>17440</v>
      </c>
      <c r="E1892" s="85">
        <v>45399</v>
      </c>
      <c r="F1892" s="19" t="s">
        <v>24371</v>
      </c>
      <c r="G1892" s="19" t="s">
        <v>24372</v>
      </c>
      <c r="H1892" s="19">
        <v>20</v>
      </c>
      <c r="I1892" s="27" t="s">
        <v>23227</v>
      </c>
      <c r="J1892" s="19" t="s">
        <v>23228</v>
      </c>
      <c r="K1892" s="19" t="s">
        <v>17438</v>
      </c>
      <c r="L1892" s="19" t="s">
        <v>17439</v>
      </c>
      <c r="M1892" s="19"/>
      <c r="N1892" s="19" t="s">
        <v>17447</v>
      </c>
      <c r="O1892" s="19" t="s">
        <v>23140</v>
      </c>
    </row>
    <row r="1893" spans="1:15" ht="12.75">
      <c r="A1893" s="19" t="s">
        <v>25758</v>
      </c>
      <c r="B1893" s="19" t="s">
        <v>23611</v>
      </c>
      <c r="C1893" s="19" t="s">
        <v>23592</v>
      </c>
      <c r="D1893" s="19" t="s">
        <v>17440</v>
      </c>
      <c r="E1893" s="85">
        <v>45399</v>
      </c>
      <c r="F1893" s="19" t="s">
        <v>23838</v>
      </c>
      <c r="G1893" s="19" t="s">
        <v>23839</v>
      </c>
      <c r="H1893" s="19">
        <v>-6</v>
      </c>
      <c r="I1893" s="27" t="s">
        <v>23200</v>
      </c>
      <c r="J1893" s="19" t="s">
        <v>23201</v>
      </c>
      <c r="K1893" s="19" t="s">
        <v>17438</v>
      </c>
      <c r="L1893" s="19" t="s">
        <v>17439</v>
      </c>
      <c r="M1893" s="19"/>
      <c r="N1893" s="19"/>
      <c r="O1893" s="19" t="s">
        <v>23140</v>
      </c>
    </row>
    <row r="1894" spans="1:15" ht="12.75">
      <c r="A1894" s="19" t="s">
        <v>25759</v>
      </c>
      <c r="B1894" s="19" t="s">
        <v>23611</v>
      </c>
      <c r="C1894" s="19" t="s">
        <v>23592</v>
      </c>
      <c r="D1894" s="19" t="s">
        <v>17440</v>
      </c>
      <c r="E1894" s="85">
        <v>45399</v>
      </c>
      <c r="F1894" s="19" t="s">
        <v>23838</v>
      </c>
      <c r="G1894" s="19" t="s">
        <v>23839</v>
      </c>
      <c r="H1894" s="19">
        <v>6</v>
      </c>
      <c r="I1894" s="27" t="s">
        <v>23227</v>
      </c>
      <c r="J1894" s="19" t="s">
        <v>23228</v>
      </c>
      <c r="K1894" s="19" t="s">
        <v>17438</v>
      </c>
      <c r="L1894" s="19" t="s">
        <v>17439</v>
      </c>
      <c r="M1894" s="19"/>
      <c r="N1894" s="19" t="s">
        <v>17447</v>
      </c>
      <c r="O1894" s="19" t="s">
        <v>23140</v>
      </c>
    </row>
    <row r="1895" spans="1:15" ht="12.75">
      <c r="A1895" s="19" t="s">
        <v>25760</v>
      </c>
      <c r="B1895" s="19" t="s">
        <v>23611</v>
      </c>
      <c r="C1895" s="19" t="s">
        <v>23592</v>
      </c>
      <c r="D1895" s="19" t="s">
        <v>17440</v>
      </c>
      <c r="E1895" s="85">
        <v>45399</v>
      </c>
      <c r="F1895" s="19" t="s">
        <v>25624</v>
      </c>
      <c r="G1895" s="19" t="s">
        <v>25625</v>
      </c>
      <c r="H1895" s="19">
        <v>-10</v>
      </c>
      <c r="I1895" s="27" t="s">
        <v>23200</v>
      </c>
      <c r="J1895" s="19" t="s">
        <v>23201</v>
      </c>
      <c r="K1895" s="19" t="s">
        <v>17438</v>
      </c>
      <c r="L1895" s="19" t="s">
        <v>17439</v>
      </c>
      <c r="M1895" s="19"/>
      <c r="N1895" s="19"/>
      <c r="O1895" s="19" t="s">
        <v>23140</v>
      </c>
    </row>
    <row r="1896" spans="1:15" ht="12.75">
      <c r="A1896" s="19" t="s">
        <v>25761</v>
      </c>
      <c r="B1896" s="19" t="s">
        <v>23611</v>
      </c>
      <c r="C1896" s="19" t="s">
        <v>23592</v>
      </c>
      <c r="D1896" s="19" t="s">
        <v>17440</v>
      </c>
      <c r="E1896" s="85">
        <v>45399</v>
      </c>
      <c r="F1896" s="19" t="s">
        <v>25624</v>
      </c>
      <c r="G1896" s="19" t="s">
        <v>25625</v>
      </c>
      <c r="H1896" s="19">
        <v>10</v>
      </c>
      <c r="I1896" s="27" t="s">
        <v>23227</v>
      </c>
      <c r="J1896" s="19" t="s">
        <v>23228</v>
      </c>
      <c r="K1896" s="19" t="s">
        <v>17438</v>
      </c>
      <c r="L1896" s="19" t="s">
        <v>17439</v>
      </c>
      <c r="M1896" s="19"/>
      <c r="N1896" s="19" t="s">
        <v>17447</v>
      </c>
      <c r="O1896" s="19" t="s">
        <v>23140</v>
      </c>
    </row>
    <row r="1897" spans="1:15" ht="12.75">
      <c r="A1897" s="19" t="s">
        <v>25762</v>
      </c>
      <c r="B1897" s="19" t="s">
        <v>23611</v>
      </c>
      <c r="C1897" s="19" t="s">
        <v>23592</v>
      </c>
      <c r="D1897" s="19" t="s">
        <v>17440</v>
      </c>
      <c r="E1897" s="85">
        <v>45399</v>
      </c>
      <c r="F1897" s="19" t="s">
        <v>25710</v>
      </c>
      <c r="G1897" s="19" t="s">
        <v>25711</v>
      </c>
      <c r="H1897" s="19">
        <v>-12</v>
      </c>
      <c r="I1897" s="27" t="s">
        <v>23200</v>
      </c>
      <c r="J1897" s="19" t="s">
        <v>23201</v>
      </c>
      <c r="K1897" s="19" t="s">
        <v>17438</v>
      </c>
      <c r="L1897" s="19" t="s">
        <v>17439</v>
      </c>
      <c r="M1897" s="19"/>
      <c r="N1897" s="19"/>
      <c r="O1897" s="19" t="s">
        <v>23140</v>
      </c>
    </row>
    <row r="1898" spans="1:15" ht="12.75">
      <c r="A1898" s="19" t="s">
        <v>25763</v>
      </c>
      <c r="B1898" s="19" t="s">
        <v>23611</v>
      </c>
      <c r="C1898" s="19" t="s">
        <v>23592</v>
      </c>
      <c r="D1898" s="19" t="s">
        <v>17440</v>
      </c>
      <c r="E1898" s="85">
        <v>45399</v>
      </c>
      <c r="F1898" s="19" t="s">
        <v>25710</v>
      </c>
      <c r="G1898" s="19" t="s">
        <v>25711</v>
      </c>
      <c r="H1898" s="19">
        <v>12</v>
      </c>
      <c r="I1898" s="27" t="s">
        <v>23227</v>
      </c>
      <c r="J1898" s="19" t="s">
        <v>23228</v>
      </c>
      <c r="K1898" s="19" t="s">
        <v>17438</v>
      </c>
      <c r="L1898" s="19" t="s">
        <v>17439</v>
      </c>
      <c r="M1898" s="19"/>
      <c r="N1898" s="19" t="s">
        <v>17447</v>
      </c>
      <c r="O1898" s="19" t="s">
        <v>23140</v>
      </c>
    </row>
    <row r="1899" spans="1:15" ht="12.75">
      <c r="A1899" s="19" t="s">
        <v>25764</v>
      </c>
      <c r="B1899" s="19" t="s">
        <v>23611</v>
      </c>
      <c r="C1899" s="19" t="s">
        <v>23592</v>
      </c>
      <c r="D1899" s="19" t="s">
        <v>17440</v>
      </c>
      <c r="E1899" s="85">
        <v>45399</v>
      </c>
      <c r="F1899" s="19" t="s">
        <v>25585</v>
      </c>
      <c r="G1899" s="19" t="s">
        <v>25586</v>
      </c>
      <c r="H1899" s="19">
        <v>-26</v>
      </c>
      <c r="I1899" s="27" t="s">
        <v>23200</v>
      </c>
      <c r="J1899" s="19" t="s">
        <v>23201</v>
      </c>
      <c r="K1899" s="19" t="s">
        <v>17438</v>
      </c>
      <c r="L1899" s="19" t="s">
        <v>17439</v>
      </c>
      <c r="M1899" s="19"/>
      <c r="N1899" s="19"/>
      <c r="O1899" s="19" t="s">
        <v>23140</v>
      </c>
    </row>
    <row r="1900" spans="1:15" ht="12.75">
      <c r="A1900" s="19" t="s">
        <v>25765</v>
      </c>
      <c r="B1900" s="19" t="s">
        <v>23611</v>
      </c>
      <c r="C1900" s="19" t="s">
        <v>23592</v>
      </c>
      <c r="D1900" s="19" t="s">
        <v>17440</v>
      </c>
      <c r="E1900" s="85">
        <v>45399</v>
      </c>
      <c r="F1900" s="19" t="s">
        <v>25585</v>
      </c>
      <c r="G1900" s="19" t="s">
        <v>25586</v>
      </c>
      <c r="H1900" s="19">
        <v>26</v>
      </c>
      <c r="I1900" s="27" t="s">
        <v>23227</v>
      </c>
      <c r="J1900" s="19" t="s">
        <v>23228</v>
      </c>
      <c r="K1900" s="19" t="s">
        <v>17438</v>
      </c>
      <c r="L1900" s="19" t="s">
        <v>17439</v>
      </c>
      <c r="M1900" s="19"/>
      <c r="N1900" s="19" t="s">
        <v>17447</v>
      </c>
      <c r="O1900" s="19" t="s">
        <v>23140</v>
      </c>
    </row>
    <row r="1901" spans="1:15" ht="12.75">
      <c r="A1901" s="19" t="s">
        <v>25766</v>
      </c>
      <c r="B1901" s="19" t="s">
        <v>23611</v>
      </c>
      <c r="C1901" s="19" t="s">
        <v>23592</v>
      </c>
      <c r="D1901" s="19" t="s">
        <v>17440</v>
      </c>
      <c r="E1901" s="85">
        <v>45399</v>
      </c>
      <c r="F1901" s="19" t="s">
        <v>23865</v>
      </c>
      <c r="G1901" s="19" t="s">
        <v>23866</v>
      </c>
      <c r="H1901" s="19">
        <v>-48</v>
      </c>
      <c r="I1901" s="27" t="s">
        <v>23200</v>
      </c>
      <c r="J1901" s="19" t="s">
        <v>23201</v>
      </c>
      <c r="K1901" s="19" t="s">
        <v>17438</v>
      </c>
      <c r="L1901" s="19" t="s">
        <v>17439</v>
      </c>
      <c r="M1901" s="19"/>
      <c r="N1901" s="19"/>
      <c r="O1901" s="19" t="s">
        <v>23140</v>
      </c>
    </row>
    <row r="1902" spans="1:15" ht="12.75">
      <c r="A1902" s="27" t="s">
        <v>25767</v>
      </c>
      <c r="B1902" s="19" t="s">
        <v>23611</v>
      </c>
      <c r="C1902" s="19" t="s">
        <v>23592</v>
      </c>
      <c r="D1902" s="19" t="s">
        <v>17440</v>
      </c>
      <c r="E1902" s="85">
        <v>45399</v>
      </c>
      <c r="F1902" s="19" t="s">
        <v>23865</v>
      </c>
      <c r="G1902" s="19" t="s">
        <v>23866</v>
      </c>
      <c r="H1902" s="19">
        <v>48</v>
      </c>
      <c r="I1902" s="27" t="s">
        <v>23227</v>
      </c>
      <c r="J1902" s="19" t="s">
        <v>23228</v>
      </c>
      <c r="K1902" s="19" t="s">
        <v>17438</v>
      </c>
      <c r="L1902" s="19" t="s">
        <v>17439</v>
      </c>
      <c r="M1902" s="19"/>
      <c r="N1902" s="19" t="s">
        <v>17447</v>
      </c>
      <c r="O1902" s="19" t="s">
        <v>23140</v>
      </c>
    </row>
    <row r="1903" spans="1:15" ht="12.75">
      <c r="A1903" s="19" t="s">
        <v>25768</v>
      </c>
      <c r="B1903" s="19" t="s">
        <v>23611</v>
      </c>
      <c r="C1903" s="19" t="s">
        <v>23592</v>
      </c>
      <c r="D1903" s="19" t="s">
        <v>17440</v>
      </c>
      <c r="E1903" s="85">
        <v>45399</v>
      </c>
      <c r="F1903" s="19" t="s">
        <v>23868</v>
      </c>
      <c r="G1903" s="19" t="s">
        <v>23869</v>
      </c>
      <c r="H1903" s="19">
        <v>-400</v>
      </c>
      <c r="I1903" s="27" t="s">
        <v>23200</v>
      </c>
      <c r="J1903" s="19" t="s">
        <v>23201</v>
      </c>
      <c r="K1903" s="19" t="s">
        <v>17438</v>
      </c>
      <c r="L1903" s="19" t="s">
        <v>17439</v>
      </c>
      <c r="M1903" s="19"/>
      <c r="N1903" s="19"/>
      <c r="O1903" s="19" t="s">
        <v>23140</v>
      </c>
    </row>
    <row r="1904" spans="1:15" ht="12.75">
      <c r="A1904" s="19" t="s">
        <v>25769</v>
      </c>
      <c r="B1904" s="19" t="s">
        <v>23611</v>
      </c>
      <c r="C1904" s="19" t="s">
        <v>23592</v>
      </c>
      <c r="D1904" s="19" t="s">
        <v>17440</v>
      </c>
      <c r="E1904" s="85">
        <v>45399</v>
      </c>
      <c r="F1904" s="19" t="s">
        <v>23868</v>
      </c>
      <c r="G1904" s="19" t="s">
        <v>23869</v>
      </c>
      <c r="H1904" s="19">
        <v>400</v>
      </c>
      <c r="I1904" s="27" t="s">
        <v>23227</v>
      </c>
      <c r="J1904" s="19" t="s">
        <v>23228</v>
      </c>
      <c r="K1904" s="19" t="s">
        <v>17438</v>
      </c>
      <c r="L1904" s="19" t="s">
        <v>17439</v>
      </c>
      <c r="M1904" s="19"/>
      <c r="N1904" s="19" t="s">
        <v>17447</v>
      </c>
      <c r="O1904" s="19" t="s">
        <v>23140</v>
      </c>
    </row>
    <row r="1905" spans="1:15" ht="12.75">
      <c r="A1905" s="19" t="s">
        <v>25770</v>
      </c>
      <c r="B1905" s="19" t="s">
        <v>23611</v>
      </c>
      <c r="C1905" s="19" t="s">
        <v>23592</v>
      </c>
      <c r="D1905" s="19" t="s">
        <v>17440</v>
      </c>
      <c r="E1905" s="85">
        <v>45399</v>
      </c>
      <c r="F1905" s="19" t="s">
        <v>23877</v>
      </c>
      <c r="G1905" s="19" t="s">
        <v>23878</v>
      </c>
      <c r="H1905" s="19">
        <v>-150</v>
      </c>
      <c r="I1905" s="27" t="s">
        <v>23200</v>
      </c>
      <c r="J1905" s="19" t="s">
        <v>23201</v>
      </c>
      <c r="K1905" s="19" t="s">
        <v>17438</v>
      </c>
      <c r="L1905" s="19" t="s">
        <v>17439</v>
      </c>
      <c r="M1905" s="19"/>
      <c r="N1905" s="19"/>
      <c r="O1905" s="19" t="s">
        <v>23140</v>
      </c>
    </row>
    <row r="1906" spans="1:15" ht="12.75">
      <c r="A1906" s="19" t="s">
        <v>25771</v>
      </c>
      <c r="B1906" s="19" t="s">
        <v>23611</v>
      </c>
      <c r="C1906" s="19" t="s">
        <v>23592</v>
      </c>
      <c r="D1906" s="19" t="s">
        <v>17440</v>
      </c>
      <c r="E1906" s="85">
        <v>45399</v>
      </c>
      <c r="F1906" s="19" t="s">
        <v>23877</v>
      </c>
      <c r="G1906" s="19" t="s">
        <v>23878</v>
      </c>
      <c r="H1906" s="19">
        <v>150</v>
      </c>
      <c r="I1906" s="27" t="s">
        <v>23227</v>
      </c>
      <c r="J1906" s="19" t="s">
        <v>23228</v>
      </c>
      <c r="K1906" s="19" t="s">
        <v>17438</v>
      </c>
      <c r="L1906" s="19" t="s">
        <v>17439</v>
      </c>
      <c r="M1906" s="19"/>
      <c r="N1906" s="19" t="s">
        <v>17447</v>
      </c>
      <c r="O1906" s="19" t="s">
        <v>23140</v>
      </c>
    </row>
    <row r="1907" spans="1:15" ht="12.75">
      <c r="A1907" s="19" t="s">
        <v>25772</v>
      </c>
      <c r="B1907" s="19" t="s">
        <v>23612</v>
      </c>
      <c r="C1907" s="19" t="s">
        <v>23592</v>
      </c>
      <c r="D1907" s="19" t="s">
        <v>17428</v>
      </c>
      <c r="E1907" s="85">
        <v>45397</v>
      </c>
      <c r="F1907" s="19" t="s">
        <v>23929</v>
      </c>
      <c r="G1907" s="19" t="s">
        <v>23930</v>
      </c>
      <c r="H1907" s="19">
        <v>1030</v>
      </c>
      <c r="I1907" s="27" t="s">
        <v>23200</v>
      </c>
      <c r="J1907" s="19" t="s">
        <v>23201</v>
      </c>
      <c r="K1907" s="19" t="s">
        <v>17426</v>
      </c>
      <c r="L1907" s="19" t="s">
        <v>17427</v>
      </c>
      <c r="M1907" s="19" t="s">
        <v>23613</v>
      </c>
      <c r="N1907" s="19"/>
      <c r="O1907" s="19" t="s">
        <v>23140</v>
      </c>
    </row>
    <row r="1908" spans="1:15" ht="12.75">
      <c r="A1908" s="19" t="s">
        <v>25773</v>
      </c>
      <c r="B1908" s="19" t="s">
        <v>23612</v>
      </c>
      <c r="C1908" s="19" t="s">
        <v>23592</v>
      </c>
      <c r="D1908" s="19" t="s">
        <v>17428</v>
      </c>
      <c r="E1908" s="85">
        <v>45397</v>
      </c>
      <c r="F1908" s="19" t="s">
        <v>23932</v>
      </c>
      <c r="G1908" s="19" t="s">
        <v>23933</v>
      </c>
      <c r="H1908" s="19">
        <v>8000</v>
      </c>
      <c r="I1908" s="27" t="s">
        <v>23200</v>
      </c>
      <c r="J1908" s="19" t="s">
        <v>23201</v>
      </c>
      <c r="K1908" s="19" t="s">
        <v>17426</v>
      </c>
      <c r="L1908" s="19" t="s">
        <v>17427</v>
      </c>
      <c r="M1908" s="19" t="s">
        <v>23613</v>
      </c>
      <c r="N1908" s="19"/>
      <c r="O1908" s="19" t="s">
        <v>23140</v>
      </c>
    </row>
    <row r="1909" spans="1:15" ht="12.75">
      <c r="A1909" s="19" t="s">
        <v>25774</v>
      </c>
      <c r="B1909" s="19" t="s">
        <v>23612</v>
      </c>
      <c r="C1909" s="19" t="s">
        <v>23592</v>
      </c>
      <c r="D1909" s="19" t="s">
        <v>17428</v>
      </c>
      <c r="E1909" s="85">
        <v>45397</v>
      </c>
      <c r="F1909" s="19" t="s">
        <v>23938</v>
      </c>
      <c r="G1909" s="19" t="s">
        <v>23939</v>
      </c>
      <c r="H1909" s="19">
        <v>1</v>
      </c>
      <c r="I1909" s="27" t="s">
        <v>23200</v>
      </c>
      <c r="J1909" s="19" t="s">
        <v>23201</v>
      </c>
      <c r="K1909" s="19" t="s">
        <v>17426</v>
      </c>
      <c r="L1909" s="19" t="s">
        <v>17427</v>
      </c>
      <c r="M1909" s="19" t="s">
        <v>23613</v>
      </c>
      <c r="N1909" s="19"/>
      <c r="O1909" s="19" t="s">
        <v>23140</v>
      </c>
    </row>
    <row r="1910" spans="1:15" ht="12.75">
      <c r="A1910" s="19" t="s">
        <v>25775</v>
      </c>
      <c r="B1910" s="19" t="s">
        <v>23612</v>
      </c>
      <c r="C1910" s="19" t="s">
        <v>23592</v>
      </c>
      <c r="D1910" s="19" t="s">
        <v>17428</v>
      </c>
      <c r="E1910" s="85">
        <v>45397</v>
      </c>
      <c r="F1910" s="19" t="s">
        <v>23955</v>
      </c>
      <c r="G1910" s="19" t="s">
        <v>23966</v>
      </c>
      <c r="H1910" s="19">
        <v>57</v>
      </c>
      <c r="I1910" s="27" t="s">
        <v>23200</v>
      </c>
      <c r="J1910" s="19" t="s">
        <v>23201</v>
      </c>
      <c r="K1910" s="19" t="s">
        <v>17426</v>
      </c>
      <c r="L1910" s="19" t="s">
        <v>17427</v>
      </c>
      <c r="M1910" s="19" t="s">
        <v>23613</v>
      </c>
      <c r="N1910" s="19"/>
      <c r="O1910" s="19" t="s">
        <v>23140</v>
      </c>
    </row>
    <row r="1911" spans="1:15" ht="12.75">
      <c r="A1911" s="19" t="s">
        <v>25776</v>
      </c>
      <c r="B1911" s="19" t="s">
        <v>23612</v>
      </c>
      <c r="C1911" s="19" t="s">
        <v>23592</v>
      </c>
      <c r="D1911" s="19" t="s">
        <v>17428</v>
      </c>
      <c r="E1911" s="85">
        <v>45397</v>
      </c>
      <c r="F1911" s="19" t="s">
        <v>23865</v>
      </c>
      <c r="G1911" s="19" t="s">
        <v>23866</v>
      </c>
      <c r="H1911" s="19">
        <v>119</v>
      </c>
      <c r="I1911" s="27" t="s">
        <v>23200</v>
      </c>
      <c r="J1911" s="19" t="s">
        <v>23201</v>
      </c>
      <c r="K1911" s="19" t="s">
        <v>17426</v>
      </c>
      <c r="L1911" s="19" t="s">
        <v>17427</v>
      </c>
      <c r="M1911" s="19" t="s">
        <v>23613</v>
      </c>
      <c r="N1911" s="19"/>
      <c r="O1911" s="19" t="s">
        <v>23140</v>
      </c>
    </row>
    <row r="1912" spans="1:15" ht="12.75">
      <c r="A1912" s="19" t="s">
        <v>25777</v>
      </c>
      <c r="B1912" s="19" t="s">
        <v>23612</v>
      </c>
      <c r="C1912" s="19" t="s">
        <v>23592</v>
      </c>
      <c r="D1912" s="19" t="s">
        <v>17428</v>
      </c>
      <c r="E1912" s="85">
        <v>45397</v>
      </c>
      <c r="F1912" s="19" t="s">
        <v>23944</v>
      </c>
      <c r="G1912" s="19" t="s">
        <v>23945</v>
      </c>
      <c r="H1912" s="19">
        <v>186</v>
      </c>
      <c r="I1912" s="27" t="s">
        <v>23200</v>
      </c>
      <c r="J1912" s="19" t="s">
        <v>23201</v>
      </c>
      <c r="K1912" s="19" t="s">
        <v>17426</v>
      </c>
      <c r="L1912" s="19" t="s">
        <v>17427</v>
      </c>
      <c r="M1912" s="19" t="s">
        <v>23613</v>
      </c>
      <c r="N1912" s="19"/>
      <c r="O1912" s="19" t="s">
        <v>23140</v>
      </c>
    </row>
    <row r="1913" spans="1:15" ht="12.75">
      <c r="A1913" s="19" t="s">
        <v>25778</v>
      </c>
      <c r="B1913" s="19" t="s">
        <v>23612</v>
      </c>
      <c r="C1913" s="19" t="s">
        <v>23592</v>
      </c>
      <c r="D1913" s="19" t="s">
        <v>17428</v>
      </c>
      <c r="E1913" s="85">
        <v>45397</v>
      </c>
      <c r="F1913" s="19" t="s">
        <v>23868</v>
      </c>
      <c r="G1913" s="19" t="s">
        <v>23869</v>
      </c>
      <c r="H1913" s="19">
        <v>1600</v>
      </c>
      <c r="I1913" s="27" t="s">
        <v>23200</v>
      </c>
      <c r="J1913" s="19" t="s">
        <v>23201</v>
      </c>
      <c r="K1913" s="19" t="s">
        <v>17426</v>
      </c>
      <c r="L1913" s="19" t="s">
        <v>17427</v>
      </c>
      <c r="M1913" s="19" t="s">
        <v>23613</v>
      </c>
      <c r="N1913" s="19"/>
      <c r="O1913" s="19" t="s">
        <v>23140</v>
      </c>
    </row>
    <row r="1914" spans="1:15" ht="12.75">
      <c r="A1914" s="19" t="s">
        <v>25779</v>
      </c>
      <c r="B1914" s="19" t="s">
        <v>23612</v>
      </c>
      <c r="C1914" s="19" t="s">
        <v>23592</v>
      </c>
      <c r="D1914" s="19" t="s">
        <v>17428</v>
      </c>
      <c r="E1914" s="85">
        <v>45397</v>
      </c>
      <c r="F1914" s="19" t="s">
        <v>23877</v>
      </c>
      <c r="G1914" s="19" t="s">
        <v>23878</v>
      </c>
      <c r="H1914" s="19">
        <v>1400</v>
      </c>
      <c r="I1914" s="27" t="s">
        <v>23200</v>
      </c>
      <c r="J1914" s="19" t="s">
        <v>23201</v>
      </c>
      <c r="K1914" s="19" t="s">
        <v>17426</v>
      </c>
      <c r="L1914" s="19" t="s">
        <v>17427</v>
      </c>
      <c r="M1914" s="19" t="s">
        <v>23613</v>
      </c>
      <c r="N1914" s="19"/>
      <c r="O1914" s="19" t="s">
        <v>23140</v>
      </c>
    </row>
    <row r="1915" spans="1:15" ht="12.75">
      <c r="A1915" s="19" t="s">
        <v>25780</v>
      </c>
      <c r="B1915" s="19" t="s">
        <v>23614</v>
      </c>
      <c r="C1915" s="19" t="s">
        <v>23592</v>
      </c>
      <c r="D1915" s="19" t="s">
        <v>17428</v>
      </c>
      <c r="E1915" s="85">
        <v>45398</v>
      </c>
      <c r="F1915" s="19" t="s">
        <v>23903</v>
      </c>
      <c r="G1915" s="19" t="s">
        <v>23904</v>
      </c>
      <c r="H1915" s="19">
        <v>120</v>
      </c>
      <c r="I1915" s="27" t="s">
        <v>23200</v>
      </c>
      <c r="J1915" s="19" t="s">
        <v>23201</v>
      </c>
      <c r="K1915" s="19" t="s">
        <v>17426</v>
      </c>
      <c r="L1915" s="19" t="s">
        <v>17427</v>
      </c>
      <c r="M1915" s="19" t="s">
        <v>23615</v>
      </c>
      <c r="N1915" s="19"/>
      <c r="O1915" s="19" t="s">
        <v>23140</v>
      </c>
    </row>
    <row r="1916" spans="1:15" ht="12.75">
      <c r="A1916" s="19" t="s">
        <v>25781</v>
      </c>
      <c r="B1916" s="19" t="s">
        <v>23614</v>
      </c>
      <c r="C1916" s="19" t="s">
        <v>23592</v>
      </c>
      <c r="D1916" s="19" t="s">
        <v>17428</v>
      </c>
      <c r="E1916" s="85">
        <v>45398</v>
      </c>
      <c r="F1916" s="19" t="s">
        <v>23909</v>
      </c>
      <c r="G1916" s="19" t="s">
        <v>23910</v>
      </c>
      <c r="H1916" s="19">
        <v>200</v>
      </c>
      <c r="I1916" s="27" t="s">
        <v>23200</v>
      </c>
      <c r="J1916" s="19" t="s">
        <v>23201</v>
      </c>
      <c r="K1916" s="19" t="s">
        <v>17426</v>
      </c>
      <c r="L1916" s="19" t="s">
        <v>17427</v>
      </c>
      <c r="M1916" s="19" t="s">
        <v>23615</v>
      </c>
      <c r="N1916" s="19"/>
      <c r="O1916" s="19" t="s">
        <v>23140</v>
      </c>
    </row>
    <row r="1917" spans="1:15" ht="12.75">
      <c r="A1917" s="19" t="s">
        <v>25782</v>
      </c>
      <c r="B1917" s="27" t="s">
        <v>23616</v>
      </c>
      <c r="C1917" s="19" t="s">
        <v>23592</v>
      </c>
      <c r="D1917" s="19" t="s">
        <v>17428</v>
      </c>
      <c r="E1917" s="85">
        <v>45400</v>
      </c>
      <c r="F1917" s="19" t="s">
        <v>23835</v>
      </c>
      <c r="G1917" s="19" t="s">
        <v>23836</v>
      </c>
      <c r="H1917" s="19">
        <v>49</v>
      </c>
      <c r="I1917" s="27" t="s">
        <v>23200</v>
      </c>
      <c r="J1917" s="19" t="s">
        <v>23201</v>
      </c>
      <c r="K1917" s="19" t="s">
        <v>17426</v>
      </c>
      <c r="L1917" s="19" t="s">
        <v>17427</v>
      </c>
      <c r="M1917" s="19" t="s">
        <v>23617</v>
      </c>
      <c r="N1917" s="19"/>
      <c r="O1917" s="19" t="s">
        <v>23140</v>
      </c>
    </row>
    <row r="1918" spans="1:15" ht="12.75">
      <c r="A1918" s="27" t="s">
        <v>25783</v>
      </c>
      <c r="B1918" s="27" t="s">
        <v>23616</v>
      </c>
      <c r="C1918" s="19" t="s">
        <v>23592</v>
      </c>
      <c r="D1918" s="19" t="s">
        <v>17428</v>
      </c>
      <c r="E1918" s="85">
        <v>45400</v>
      </c>
      <c r="F1918" s="19" t="s">
        <v>23961</v>
      </c>
      <c r="G1918" s="19" t="s">
        <v>24083</v>
      </c>
      <c r="H1918" s="19">
        <v>41</v>
      </c>
      <c r="I1918" s="27" t="s">
        <v>23200</v>
      </c>
      <c r="J1918" s="19" t="s">
        <v>23201</v>
      </c>
      <c r="K1918" s="19" t="s">
        <v>17426</v>
      </c>
      <c r="L1918" s="19" t="s">
        <v>17427</v>
      </c>
      <c r="M1918" s="19" t="s">
        <v>23617</v>
      </c>
      <c r="N1918" s="19"/>
      <c r="O1918" s="19" t="s">
        <v>23140</v>
      </c>
    </row>
    <row r="1919" spans="1:15" ht="12.75">
      <c r="A1919" s="19" t="s">
        <v>25784</v>
      </c>
      <c r="B1919" s="19" t="s">
        <v>23618</v>
      </c>
      <c r="C1919" s="19" t="s">
        <v>23592</v>
      </c>
      <c r="D1919" s="19" t="s">
        <v>17440</v>
      </c>
      <c r="E1919" s="85">
        <v>45400</v>
      </c>
      <c r="F1919" s="19" t="s">
        <v>23835</v>
      </c>
      <c r="G1919" s="19" t="s">
        <v>23836</v>
      </c>
      <c r="H1919" s="19">
        <v>-12</v>
      </c>
      <c r="I1919" s="27" t="s">
        <v>23200</v>
      </c>
      <c r="J1919" s="19" t="s">
        <v>23201</v>
      </c>
      <c r="K1919" s="19" t="s">
        <v>17438</v>
      </c>
      <c r="L1919" s="19" t="s">
        <v>17439</v>
      </c>
      <c r="M1919" s="19"/>
      <c r="N1919" s="19"/>
      <c r="O1919" s="19" t="s">
        <v>23140</v>
      </c>
    </row>
    <row r="1920" spans="1:15" ht="12.75">
      <c r="A1920" s="19" t="s">
        <v>25785</v>
      </c>
      <c r="B1920" s="19" t="s">
        <v>23618</v>
      </c>
      <c r="C1920" s="19" t="s">
        <v>23592</v>
      </c>
      <c r="D1920" s="19" t="s">
        <v>17440</v>
      </c>
      <c r="E1920" s="85">
        <v>45400</v>
      </c>
      <c r="F1920" s="19" t="s">
        <v>23835</v>
      </c>
      <c r="G1920" s="19" t="s">
        <v>23836</v>
      </c>
      <c r="H1920" s="19">
        <v>12</v>
      </c>
      <c r="I1920" s="27" t="s">
        <v>23220</v>
      </c>
      <c r="J1920" s="19" t="s">
        <v>23221</v>
      </c>
      <c r="K1920" s="19" t="s">
        <v>17438</v>
      </c>
      <c r="L1920" s="19" t="s">
        <v>17439</v>
      </c>
      <c r="M1920" s="19"/>
      <c r="N1920" s="19" t="s">
        <v>17447</v>
      </c>
      <c r="O1920" s="19" t="s">
        <v>23140</v>
      </c>
    </row>
    <row r="1921" spans="1:15" ht="12.75">
      <c r="A1921" s="19" t="s">
        <v>25786</v>
      </c>
      <c r="B1921" s="19" t="s">
        <v>23618</v>
      </c>
      <c r="C1921" s="19" t="s">
        <v>23592</v>
      </c>
      <c r="D1921" s="19" t="s">
        <v>17440</v>
      </c>
      <c r="E1921" s="85">
        <v>45400</v>
      </c>
      <c r="F1921" s="19" t="s">
        <v>23868</v>
      </c>
      <c r="G1921" s="19" t="s">
        <v>23869</v>
      </c>
      <c r="H1921" s="19">
        <v>-100</v>
      </c>
      <c r="I1921" s="27" t="s">
        <v>23200</v>
      </c>
      <c r="J1921" s="19" t="s">
        <v>23201</v>
      </c>
      <c r="K1921" s="19" t="s">
        <v>17438</v>
      </c>
      <c r="L1921" s="19" t="s">
        <v>17439</v>
      </c>
      <c r="M1921" s="19"/>
      <c r="N1921" s="19"/>
      <c r="O1921" s="19" t="s">
        <v>23140</v>
      </c>
    </row>
    <row r="1922" spans="1:15" ht="12.75">
      <c r="A1922" s="19" t="s">
        <v>25787</v>
      </c>
      <c r="B1922" s="19" t="s">
        <v>23618</v>
      </c>
      <c r="C1922" s="19" t="s">
        <v>23592</v>
      </c>
      <c r="D1922" s="19" t="s">
        <v>17440</v>
      </c>
      <c r="E1922" s="85">
        <v>45400</v>
      </c>
      <c r="F1922" s="19" t="s">
        <v>23868</v>
      </c>
      <c r="G1922" s="19" t="s">
        <v>23869</v>
      </c>
      <c r="H1922" s="19">
        <v>100</v>
      </c>
      <c r="I1922" s="27" t="s">
        <v>23220</v>
      </c>
      <c r="J1922" s="19" t="s">
        <v>23221</v>
      </c>
      <c r="K1922" s="19" t="s">
        <v>17438</v>
      </c>
      <c r="L1922" s="19" t="s">
        <v>17439</v>
      </c>
      <c r="M1922" s="19"/>
      <c r="N1922" s="19" t="s">
        <v>17447</v>
      </c>
      <c r="O1922" s="19" t="s">
        <v>23140</v>
      </c>
    </row>
    <row r="1923" spans="1:15" ht="12.75">
      <c r="A1923" s="19" t="s">
        <v>25788</v>
      </c>
      <c r="B1923" s="19" t="s">
        <v>23618</v>
      </c>
      <c r="C1923" s="19" t="s">
        <v>23592</v>
      </c>
      <c r="D1923" s="19" t="s">
        <v>17440</v>
      </c>
      <c r="E1923" s="85">
        <v>45400</v>
      </c>
      <c r="F1923" s="19" t="s">
        <v>23877</v>
      </c>
      <c r="G1923" s="19" t="s">
        <v>23878</v>
      </c>
      <c r="H1923" s="19">
        <v>-100</v>
      </c>
      <c r="I1923" s="27" t="s">
        <v>23200</v>
      </c>
      <c r="J1923" s="19" t="s">
        <v>23201</v>
      </c>
      <c r="K1923" s="19" t="s">
        <v>17438</v>
      </c>
      <c r="L1923" s="19" t="s">
        <v>17439</v>
      </c>
      <c r="M1923" s="19"/>
      <c r="N1923" s="19"/>
      <c r="O1923" s="19" t="s">
        <v>23140</v>
      </c>
    </row>
    <row r="1924" spans="1:15" ht="12.75">
      <c r="A1924" s="19" t="s">
        <v>25789</v>
      </c>
      <c r="B1924" s="19" t="s">
        <v>23618</v>
      </c>
      <c r="C1924" s="19" t="s">
        <v>23592</v>
      </c>
      <c r="D1924" s="19" t="s">
        <v>17440</v>
      </c>
      <c r="E1924" s="85">
        <v>45400</v>
      </c>
      <c r="F1924" s="19" t="s">
        <v>23877</v>
      </c>
      <c r="G1924" s="19" t="s">
        <v>23878</v>
      </c>
      <c r="H1924" s="19">
        <v>100</v>
      </c>
      <c r="I1924" s="27" t="s">
        <v>23220</v>
      </c>
      <c r="J1924" s="19" t="s">
        <v>23221</v>
      </c>
      <c r="K1924" s="19" t="s">
        <v>17438</v>
      </c>
      <c r="L1924" s="19" t="s">
        <v>17439</v>
      </c>
      <c r="M1924" s="19"/>
      <c r="N1924" s="19" t="s">
        <v>17447</v>
      </c>
      <c r="O1924" s="19" t="s">
        <v>23140</v>
      </c>
    </row>
    <row r="1925" spans="1:15" ht="12.75">
      <c r="A1925" s="19" t="s">
        <v>25790</v>
      </c>
      <c r="B1925" s="19" t="s">
        <v>23619</v>
      </c>
      <c r="C1925" s="19" t="s">
        <v>23592</v>
      </c>
      <c r="D1925" s="19" t="s">
        <v>17440</v>
      </c>
      <c r="E1925" s="85">
        <v>45400</v>
      </c>
      <c r="F1925" s="19" t="s">
        <v>23835</v>
      </c>
      <c r="G1925" s="19" t="s">
        <v>23836</v>
      </c>
      <c r="H1925" s="19">
        <v>-37</v>
      </c>
      <c r="I1925" s="27" t="s">
        <v>23200</v>
      </c>
      <c r="J1925" s="19" t="s">
        <v>23201</v>
      </c>
      <c r="K1925" s="19" t="s">
        <v>17438</v>
      </c>
      <c r="L1925" s="19" t="s">
        <v>17439</v>
      </c>
      <c r="M1925" s="19"/>
      <c r="N1925" s="19"/>
      <c r="O1925" s="19" t="s">
        <v>23140</v>
      </c>
    </row>
    <row r="1926" spans="1:15" ht="12.75">
      <c r="A1926" s="19" t="s">
        <v>25791</v>
      </c>
      <c r="B1926" s="19" t="s">
        <v>23619</v>
      </c>
      <c r="C1926" s="19" t="s">
        <v>23592</v>
      </c>
      <c r="D1926" s="19" t="s">
        <v>17440</v>
      </c>
      <c r="E1926" s="85">
        <v>45400</v>
      </c>
      <c r="F1926" s="19" t="s">
        <v>23835</v>
      </c>
      <c r="G1926" s="19" t="s">
        <v>23836</v>
      </c>
      <c r="H1926" s="19">
        <v>37</v>
      </c>
      <c r="I1926" s="27" t="s">
        <v>23227</v>
      </c>
      <c r="J1926" s="19" t="s">
        <v>23228</v>
      </c>
      <c r="K1926" s="19" t="s">
        <v>17438</v>
      </c>
      <c r="L1926" s="19" t="s">
        <v>17439</v>
      </c>
      <c r="M1926" s="19"/>
      <c r="N1926" s="19" t="s">
        <v>17447</v>
      </c>
      <c r="O1926" s="19" t="s">
        <v>23140</v>
      </c>
    </row>
    <row r="1927" spans="1:15" ht="12.75">
      <c r="A1927" s="19" t="s">
        <v>25792</v>
      </c>
      <c r="B1927" s="19" t="s">
        <v>23619</v>
      </c>
      <c r="C1927" s="19" t="s">
        <v>23592</v>
      </c>
      <c r="D1927" s="19" t="s">
        <v>17440</v>
      </c>
      <c r="E1927" s="85">
        <v>45400</v>
      </c>
      <c r="F1927" s="19" t="s">
        <v>23859</v>
      </c>
      <c r="G1927" s="19" t="s">
        <v>23860</v>
      </c>
      <c r="H1927" s="19">
        <v>-33</v>
      </c>
      <c r="I1927" s="27" t="s">
        <v>23200</v>
      </c>
      <c r="J1927" s="19" t="s">
        <v>23201</v>
      </c>
      <c r="K1927" s="19" t="s">
        <v>17438</v>
      </c>
      <c r="L1927" s="19" t="s">
        <v>17439</v>
      </c>
      <c r="M1927" s="19"/>
      <c r="N1927" s="19"/>
      <c r="O1927" s="19" t="s">
        <v>23140</v>
      </c>
    </row>
    <row r="1928" spans="1:15" ht="12.75">
      <c r="A1928" s="19" t="s">
        <v>25793</v>
      </c>
      <c r="B1928" s="19" t="s">
        <v>23619</v>
      </c>
      <c r="C1928" s="19" t="s">
        <v>23592</v>
      </c>
      <c r="D1928" s="19" t="s">
        <v>17440</v>
      </c>
      <c r="E1928" s="85">
        <v>45400</v>
      </c>
      <c r="F1928" s="19" t="s">
        <v>23859</v>
      </c>
      <c r="G1928" s="19" t="s">
        <v>23860</v>
      </c>
      <c r="H1928" s="19">
        <v>33</v>
      </c>
      <c r="I1928" s="27" t="s">
        <v>23227</v>
      </c>
      <c r="J1928" s="19" t="s">
        <v>23228</v>
      </c>
      <c r="K1928" s="19" t="s">
        <v>17438</v>
      </c>
      <c r="L1928" s="19" t="s">
        <v>17439</v>
      </c>
      <c r="M1928" s="19"/>
      <c r="N1928" s="19" t="s">
        <v>17447</v>
      </c>
      <c r="O1928" s="19" t="s">
        <v>23140</v>
      </c>
    </row>
    <row r="1929" spans="1:15" ht="12.75">
      <c r="A1929" s="19" t="s">
        <v>25794</v>
      </c>
      <c r="B1929" s="19" t="s">
        <v>23619</v>
      </c>
      <c r="C1929" s="19" t="s">
        <v>23592</v>
      </c>
      <c r="D1929" s="19" t="s">
        <v>17440</v>
      </c>
      <c r="E1929" s="85">
        <v>45400</v>
      </c>
      <c r="F1929" s="19" t="s">
        <v>23958</v>
      </c>
      <c r="G1929" s="19" t="s">
        <v>23959</v>
      </c>
      <c r="H1929" s="19">
        <v>-100</v>
      </c>
      <c r="I1929" s="27" t="s">
        <v>23200</v>
      </c>
      <c r="J1929" s="19" t="s">
        <v>23201</v>
      </c>
      <c r="K1929" s="19" t="s">
        <v>17438</v>
      </c>
      <c r="L1929" s="19" t="s">
        <v>17439</v>
      </c>
      <c r="M1929" s="19"/>
      <c r="N1929" s="19"/>
      <c r="O1929" s="19" t="s">
        <v>23140</v>
      </c>
    </row>
    <row r="1930" spans="1:15" ht="12.75">
      <c r="A1930" s="19" t="s">
        <v>25795</v>
      </c>
      <c r="B1930" s="19" t="s">
        <v>23619</v>
      </c>
      <c r="C1930" s="19" t="s">
        <v>23592</v>
      </c>
      <c r="D1930" s="19" t="s">
        <v>17440</v>
      </c>
      <c r="E1930" s="85">
        <v>45400</v>
      </c>
      <c r="F1930" s="19" t="s">
        <v>23958</v>
      </c>
      <c r="G1930" s="19" t="s">
        <v>23959</v>
      </c>
      <c r="H1930" s="19">
        <v>100</v>
      </c>
      <c r="I1930" s="27" t="s">
        <v>23227</v>
      </c>
      <c r="J1930" s="19" t="s">
        <v>23228</v>
      </c>
      <c r="K1930" s="19" t="s">
        <v>17438</v>
      </c>
      <c r="L1930" s="19" t="s">
        <v>17439</v>
      </c>
      <c r="M1930" s="19"/>
      <c r="N1930" s="19" t="s">
        <v>17447</v>
      </c>
      <c r="O1930" s="19" t="s">
        <v>23140</v>
      </c>
    </row>
    <row r="1931" spans="1:15" ht="12.75">
      <c r="A1931" s="19" t="s">
        <v>25796</v>
      </c>
      <c r="B1931" s="19" t="s">
        <v>23619</v>
      </c>
      <c r="C1931" s="19" t="s">
        <v>23592</v>
      </c>
      <c r="D1931" s="19" t="s">
        <v>17440</v>
      </c>
      <c r="E1931" s="85">
        <v>45400</v>
      </c>
      <c r="F1931" s="19" t="s">
        <v>23868</v>
      </c>
      <c r="G1931" s="19" t="s">
        <v>23869</v>
      </c>
      <c r="H1931" s="19">
        <v>-200</v>
      </c>
      <c r="I1931" s="27" t="s">
        <v>23200</v>
      </c>
      <c r="J1931" s="19" t="s">
        <v>23201</v>
      </c>
      <c r="K1931" s="19" t="s">
        <v>17438</v>
      </c>
      <c r="L1931" s="19" t="s">
        <v>17439</v>
      </c>
      <c r="M1931" s="19"/>
      <c r="N1931" s="19"/>
      <c r="O1931" s="19" t="s">
        <v>23140</v>
      </c>
    </row>
    <row r="1932" spans="1:15" ht="12.75">
      <c r="A1932" s="19" t="s">
        <v>25797</v>
      </c>
      <c r="B1932" s="19" t="s">
        <v>23619</v>
      </c>
      <c r="C1932" s="19" t="s">
        <v>23592</v>
      </c>
      <c r="D1932" s="19" t="s">
        <v>17440</v>
      </c>
      <c r="E1932" s="85">
        <v>45400</v>
      </c>
      <c r="F1932" s="19" t="s">
        <v>23868</v>
      </c>
      <c r="G1932" s="19" t="s">
        <v>23869</v>
      </c>
      <c r="H1932" s="19">
        <v>200</v>
      </c>
      <c r="I1932" s="27" t="s">
        <v>23227</v>
      </c>
      <c r="J1932" s="19" t="s">
        <v>23228</v>
      </c>
      <c r="K1932" s="19" t="s">
        <v>17438</v>
      </c>
      <c r="L1932" s="19" t="s">
        <v>17439</v>
      </c>
      <c r="M1932" s="19"/>
      <c r="N1932" s="19" t="s">
        <v>17447</v>
      </c>
      <c r="O1932" s="19" t="s">
        <v>23140</v>
      </c>
    </row>
    <row r="1933" spans="1:15" ht="12.75">
      <c r="A1933" s="19" t="s">
        <v>25798</v>
      </c>
      <c r="B1933" s="19" t="s">
        <v>23619</v>
      </c>
      <c r="C1933" s="19" t="s">
        <v>23592</v>
      </c>
      <c r="D1933" s="19" t="s">
        <v>17440</v>
      </c>
      <c r="E1933" s="85">
        <v>45400</v>
      </c>
      <c r="F1933" s="19" t="s">
        <v>23932</v>
      </c>
      <c r="G1933" s="19" t="s">
        <v>23933</v>
      </c>
      <c r="H1933" s="19">
        <v>-500</v>
      </c>
      <c r="I1933" s="27" t="s">
        <v>23200</v>
      </c>
      <c r="J1933" s="19" t="s">
        <v>23201</v>
      </c>
      <c r="K1933" s="19" t="s">
        <v>17438</v>
      </c>
      <c r="L1933" s="19" t="s">
        <v>17439</v>
      </c>
      <c r="M1933" s="19"/>
      <c r="N1933" s="19"/>
      <c r="O1933" s="19" t="s">
        <v>23140</v>
      </c>
    </row>
    <row r="1934" spans="1:15" ht="12.75">
      <c r="A1934" s="19" t="s">
        <v>25799</v>
      </c>
      <c r="B1934" s="19" t="s">
        <v>23619</v>
      </c>
      <c r="C1934" s="19" t="s">
        <v>23592</v>
      </c>
      <c r="D1934" s="19" t="s">
        <v>17440</v>
      </c>
      <c r="E1934" s="85">
        <v>45400</v>
      </c>
      <c r="F1934" s="19" t="s">
        <v>23932</v>
      </c>
      <c r="G1934" s="19" t="s">
        <v>23933</v>
      </c>
      <c r="H1934" s="19">
        <v>500</v>
      </c>
      <c r="I1934" s="27" t="s">
        <v>23227</v>
      </c>
      <c r="J1934" s="19" t="s">
        <v>23228</v>
      </c>
      <c r="K1934" s="19" t="s">
        <v>17438</v>
      </c>
      <c r="L1934" s="19" t="s">
        <v>17439</v>
      </c>
      <c r="M1934" s="19"/>
      <c r="N1934" s="19" t="s">
        <v>17447</v>
      </c>
      <c r="O1934" s="19" t="s">
        <v>23140</v>
      </c>
    </row>
    <row r="1935" spans="1:15" ht="12.75">
      <c r="A1935" s="19" t="s">
        <v>25800</v>
      </c>
      <c r="B1935" s="19" t="s">
        <v>23619</v>
      </c>
      <c r="C1935" s="19" t="s">
        <v>23592</v>
      </c>
      <c r="D1935" s="19" t="s">
        <v>17440</v>
      </c>
      <c r="E1935" s="85">
        <v>45400</v>
      </c>
      <c r="F1935" s="19" t="s">
        <v>23926</v>
      </c>
      <c r="G1935" s="19" t="s">
        <v>23927</v>
      </c>
      <c r="H1935" s="19">
        <v>-20</v>
      </c>
      <c r="I1935" s="27" t="s">
        <v>23200</v>
      </c>
      <c r="J1935" s="19" t="s">
        <v>23201</v>
      </c>
      <c r="K1935" s="19" t="s">
        <v>17438</v>
      </c>
      <c r="L1935" s="19" t="s">
        <v>17439</v>
      </c>
      <c r="M1935" s="19"/>
      <c r="N1935" s="19"/>
      <c r="O1935" s="19" t="s">
        <v>23140</v>
      </c>
    </row>
    <row r="1936" spans="1:15" ht="12.75">
      <c r="A1936" s="19" t="s">
        <v>25801</v>
      </c>
      <c r="B1936" s="19" t="s">
        <v>23619</v>
      </c>
      <c r="C1936" s="19" t="s">
        <v>23592</v>
      </c>
      <c r="D1936" s="19" t="s">
        <v>17440</v>
      </c>
      <c r="E1936" s="85">
        <v>45400</v>
      </c>
      <c r="F1936" s="19" t="s">
        <v>23926</v>
      </c>
      <c r="G1936" s="19" t="s">
        <v>23927</v>
      </c>
      <c r="H1936" s="19">
        <v>20</v>
      </c>
      <c r="I1936" s="27" t="s">
        <v>23227</v>
      </c>
      <c r="J1936" s="19" t="s">
        <v>23228</v>
      </c>
      <c r="K1936" s="19" t="s">
        <v>17438</v>
      </c>
      <c r="L1936" s="19" t="s">
        <v>17439</v>
      </c>
      <c r="M1936" s="19"/>
      <c r="N1936" s="19" t="s">
        <v>17447</v>
      </c>
      <c r="O1936" s="19" t="s">
        <v>23140</v>
      </c>
    </row>
    <row r="1937" spans="1:15" ht="12.75">
      <c r="A1937" s="19" t="s">
        <v>25802</v>
      </c>
      <c r="B1937" s="19" t="s">
        <v>23619</v>
      </c>
      <c r="C1937" s="19" t="s">
        <v>23592</v>
      </c>
      <c r="D1937" s="19" t="s">
        <v>17440</v>
      </c>
      <c r="E1937" s="85">
        <v>45400</v>
      </c>
      <c r="F1937" s="19" t="s">
        <v>23886</v>
      </c>
      <c r="G1937" s="19" t="s">
        <v>23887</v>
      </c>
      <c r="H1937" s="19">
        <v>-20</v>
      </c>
      <c r="I1937" s="27" t="s">
        <v>23200</v>
      </c>
      <c r="J1937" s="19" t="s">
        <v>23201</v>
      </c>
      <c r="K1937" s="19" t="s">
        <v>17438</v>
      </c>
      <c r="L1937" s="19" t="s">
        <v>17439</v>
      </c>
      <c r="M1937" s="19"/>
      <c r="N1937" s="19"/>
      <c r="O1937" s="19" t="s">
        <v>23140</v>
      </c>
    </row>
    <row r="1938" spans="1:15" ht="12.75">
      <c r="A1938" s="19" t="s">
        <v>25803</v>
      </c>
      <c r="B1938" s="19" t="s">
        <v>23619</v>
      </c>
      <c r="C1938" s="19" t="s">
        <v>23592</v>
      </c>
      <c r="D1938" s="19" t="s">
        <v>17440</v>
      </c>
      <c r="E1938" s="85">
        <v>45400</v>
      </c>
      <c r="F1938" s="19" t="s">
        <v>23886</v>
      </c>
      <c r="G1938" s="19" t="s">
        <v>23887</v>
      </c>
      <c r="H1938" s="19">
        <v>20</v>
      </c>
      <c r="I1938" s="27" t="s">
        <v>23227</v>
      </c>
      <c r="J1938" s="19" t="s">
        <v>23228</v>
      </c>
      <c r="K1938" s="19" t="s">
        <v>17438</v>
      </c>
      <c r="L1938" s="19" t="s">
        <v>17439</v>
      </c>
      <c r="M1938" s="19"/>
      <c r="N1938" s="19" t="s">
        <v>17447</v>
      </c>
      <c r="O1938" s="19" t="s">
        <v>23140</v>
      </c>
    </row>
    <row r="1939" spans="1:15" ht="12.75">
      <c r="A1939" s="19" t="s">
        <v>25804</v>
      </c>
      <c r="B1939" s="19" t="s">
        <v>23620</v>
      </c>
      <c r="C1939" s="19" t="s">
        <v>23621</v>
      </c>
      <c r="D1939" s="19" t="s">
        <v>17428</v>
      </c>
      <c r="E1939" s="85">
        <v>45400</v>
      </c>
      <c r="F1939" s="19" t="s">
        <v>23909</v>
      </c>
      <c r="G1939" s="19" t="s">
        <v>23910</v>
      </c>
      <c r="H1939" s="19">
        <v>25240</v>
      </c>
      <c r="I1939" s="19" t="s">
        <v>23622</v>
      </c>
      <c r="J1939" s="19" t="s">
        <v>23623</v>
      </c>
      <c r="K1939" s="19" t="s">
        <v>17426</v>
      </c>
      <c r="L1939" s="19" t="s">
        <v>17427</v>
      </c>
      <c r="M1939" s="19" t="s">
        <v>23624</v>
      </c>
      <c r="N1939" s="19"/>
      <c r="O1939" s="19" t="s">
        <v>23689</v>
      </c>
    </row>
    <row r="1940" spans="1:15" ht="12.75">
      <c r="A1940" s="19" t="s">
        <v>25805</v>
      </c>
      <c r="B1940" s="19" t="s">
        <v>23620</v>
      </c>
      <c r="C1940" s="19" t="s">
        <v>23621</v>
      </c>
      <c r="D1940" s="19" t="s">
        <v>17428</v>
      </c>
      <c r="E1940" s="85">
        <v>45400</v>
      </c>
      <c r="F1940" s="19" t="s">
        <v>23874</v>
      </c>
      <c r="G1940" s="19" t="s">
        <v>23875</v>
      </c>
      <c r="H1940" s="19">
        <v>1938</v>
      </c>
      <c r="I1940" s="19" t="s">
        <v>23622</v>
      </c>
      <c r="J1940" s="19" t="s">
        <v>23623</v>
      </c>
      <c r="K1940" s="19" t="s">
        <v>17426</v>
      </c>
      <c r="L1940" s="19" t="s">
        <v>17427</v>
      </c>
      <c r="M1940" s="19" t="s">
        <v>23624</v>
      </c>
      <c r="N1940" s="19"/>
      <c r="O1940" s="19" t="s">
        <v>23689</v>
      </c>
    </row>
    <row r="1941" spans="1:15" ht="12.75">
      <c r="A1941" s="19" t="s">
        <v>25806</v>
      </c>
      <c r="B1941" s="19" t="s">
        <v>23620</v>
      </c>
      <c r="C1941" s="19" t="s">
        <v>23621</v>
      </c>
      <c r="D1941" s="19" t="s">
        <v>17428</v>
      </c>
      <c r="E1941" s="85">
        <v>45400</v>
      </c>
      <c r="F1941" s="19" t="s">
        <v>23832</v>
      </c>
      <c r="G1941" s="19" t="s">
        <v>23833</v>
      </c>
      <c r="H1941" s="19">
        <v>10</v>
      </c>
      <c r="I1941" s="19" t="s">
        <v>23622</v>
      </c>
      <c r="J1941" s="19" t="s">
        <v>23623</v>
      </c>
      <c r="K1941" s="19" t="s">
        <v>17426</v>
      </c>
      <c r="L1941" s="19" t="s">
        <v>17427</v>
      </c>
      <c r="M1941" s="19" t="s">
        <v>23624</v>
      </c>
      <c r="N1941" s="19"/>
      <c r="O1941" s="19" t="s">
        <v>23689</v>
      </c>
    </row>
    <row r="1942" spans="1:15" ht="12.75">
      <c r="A1942" s="19" t="s">
        <v>25807</v>
      </c>
      <c r="B1942" s="19" t="s">
        <v>23620</v>
      </c>
      <c r="C1942" s="19" t="s">
        <v>23621</v>
      </c>
      <c r="D1942" s="19" t="s">
        <v>17428</v>
      </c>
      <c r="E1942" s="85">
        <v>45400</v>
      </c>
      <c r="F1942" s="19" t="s">
        <v>23903</v>
      </c>
      <c r="G1942" s="19" t="s">
        <v>23904</v>
      </c>
      <c r="H1942" s="19">
        <v>20000</v>
      </c>
      <c r="I1942" s="19" t="s">
        <v>23622</v>
      </c>
      <c r="J1942" s="19" t="s">
        <v>23623</v>
      </c>
      <c r="K1942" s="19" t="s">
        <v>17426</v>
      </c>
      <c r="L1942" s="19" t="s">
        <v>17427</v>
      </c>
      <c r="M1942" s="19" t="s">
        <v>23624</v>
      </c>
      <c r="N1942" s="19"/>
      <c r="O1942" s="19" t="s">
        <v>23689</v>
      </c>
    </row>
    <row r="1943" spans="1:15" ht="12.75">
      <c r="A1943" s="19" t="s">
        <v>25808</v>
      </c>
      <c r="B1943" s="19" t="s">
        <v>23620</v>
      </c>
      <c r="C1943" s="19" t="s">
        <v>23621</v>
      </c>
      <c r="D1943" s="19" t="s">
        <v>17428</v>
      </c>
      <c r="E1943" s="85">
        <v>45400</v>
      </c>
      <c r="F1943" s="19" t="s">
        <v>23874</v>
      </c>
      <c r="G1943" s="19" t="s">
        <v>23875</v>
      </c>
      <c r="H1943" s="19">
        <v>1292</v>
      </c>
      <c r="I1943" s="19" t="s">
        <v>23622</v>
      </c>
      <c r="J1943" s="19" t="s">
        <v>23623</v>
      </c>
      <c r="K1943" s="19" t="s">
        <v>17426</v>
      </c>
      <c r="L1943" s="19" t="s">
        <v>17427</v>
      </c>
      <c r="M1943" s="19" t="s">
        <v>23624</v>
      </c>
      <c r="N1943" s="19"/>
      <c r="O1943" s="19" t="s">
        <v>23689</v>
      </c>
    </row>
    <row r="1944" spans="1:15" ht="12.75">
      <c r="A1944" s="19" t="s">
        <v>25809</v>
      </c>
      <c r="B1944" s="19" t="s">
        <v>23620</v>
      </c>
      <c r="C1944" s="19" t="s">
        <v>23621</v>
      </c>
      <c r="D1944" s="19" t="s">
        <v>17428</v>
      </c>
      <c r="E1944" s="85">
        <v>45400</v>
      </c>
      <c r="F1944" s="19" t="s">
        <v>23832</v>
      </c>
      <c r="G1944" s="19" t="s">
        <v>23833</v>
      </c>
      <c r="H1944" s="19">
        <v>10</v>
      </c>
      <c r="I1944" s="19" t="s">
        <v>23622</v>
      </c>
      <c r="J1944" s="19" t="s">
        <v>23623</v>
      </c>
      <c r="K1944" s="19" t="s">
        <v>17426</v>
      </c>
      <c r="L1944" s="19" t="s">
        <v>17427</v>
      </c>
      <c r="M1944" s="19" t="s">
        <v>23624</v>
      </c>
      <c r="N1944" s="19"/>
      <c r="O1944" s="19" t="s">
        <v>23689</v>
      </c>
    </row>
    <row r="1945" spans="1:15" ht="12.75">
      <c r="A1945" s="19" t="s">
        <v>25810</v>
      </c>
      <c r="B1945" s="19" t="s">
        <v>23625</v>
      </c>
      <c r="C1945" s="19" t="s">
        <v>23621</v>
      </c>
      <c r="D1945" s="19" t="s">
        <v>17428</v>
      </c>
      <c r="E1945" s="85">
        <v>45400</v>
      </c>
      <c r="F1945" s="19" t="s">
        <v>24133</v>
      </c>
      <c r="G1945" s="19" t="s">
        <v>24134</v>
      </c>
      <c r="H1945" s="19">
        <v>2500</v>
      </c>
      <c r="I1945" s="19" t="s">
        <v>23622</v>
      </c>
      <c r="J1945" s="19" t="s">
        <v>23623</v>
      </c>
      <c r="K1945" s="19" t="s">
        <v>17426</v>
      </c>
      <c r="L1945" s="19" t="s">
        <v>17427</v>
      </c>
      <c r="M1945" s="19" t="s">
        <v>23626</v>
      </c>
      <c r="N1945" s="19"/>
      <c r="O1945" s="19" t="s">
        <v>23689</v>
      </c>
    </row>
    <row r="1946" spans="1:15" ht="12.75">
      <c r="A1946" s="19" t="s">
        <v>25811</v>
      </c>
      <c r="B1946" s="19" t="s">
        <v>23627</v>
      </c>
      <c r="C1946" s="19" t="s">
        <v>23621</v>
      </c>
      <c r="D1946" s="19" t="s">
        <v>17428</v>
      </c>
      <c r="E1946" s="85">
        <v>45400</v>
      </c>
      <c r="F1946" s="19" t="s">
        <v>24133</v>
      </c>
      <c r="G1946" s="19" t="s">
        <v>24134</v>
      </c>
      <c r="H1946" s="19">
        <v>2500</v>
      </c>
      <c r="I1946" s="19" t="s">
        <v>23622</v>
      </c>
      <c r="J1946" s="19" t="s">
        <v>23623</v>
      </c>
      <c r="K1946" s="19" t="s">
        <v>17426</v>
      </c>
      <c r="L1946" s="19" t="s">
        <v>17427</v>
      </c>
      <c r="M1946" s="19" t="s">
        <v>23628</v>
      </c>
      <c r="N1946" s="19"/>
      <c r="O1946" s="19" t="s">
        <v>23689</v>
      </c>
    </row>
    <row r="1947" spans="1:15" ht="12.75">
      <c r="A1947" s="19" t="s">
        <v>25812</v>
      </c>
      <c r="B1947" s="19" t="s">
        <v>23629</v>
      </c>
      <c r="C1947" s="19" t="s">
        <v>23621</v>
      </c>
      <c r="D1947" s="19" t="s">
        <v>17440</v>
      </c>
      <c r="E1947" s="85">
        <v>45404</v>
      </c>
      <c r="F1947" s="19" t="s">
        <v>23874</v>
      </c>
      <c r="G1947" s="19" t="s">
        <v>23875</v>
      </c>
      <c r="H1947" s="19">
        <v>-110</v>
      </c>
      <c r="I1947" s="19" t="s">
        <v>23622</v>
      </c>
      <c r="J1947" s="19" t="s">
        <v>23623</v>
      </c>
      <c r="K1947" s="19" t="s">
        <v>17438</v>
      </c>
      <c r="L1947" s="19" t="s">
        <v>17439</v>
      </c>
      <c r="M1947" s="19"/>
      <c r="N1947" s="19"/>
      <c r="O1947" s="19" t="s">
        <v>23689</v>
      </c>
    </row>
    <row r="1948" spans="1:15" ht="12.75">
      <c r="A1948" s="19" t="s">
        <v>25813</v>
      </c>
      <c r="B1948" s="19" t="s">
        <v>23629</v>
      </c>
      <c r="C1948" s="19" t="s">
        <v>23621</v>
      </c>
      <c r="D1948" s="19" t="s">
        <v>17440</v>
      </c>
      <c r="E1948" s="85">
        <v>45404</v>
      </c>
      <c r="F1948" s="19" t="s">
        <v>23874</v>
      </c>
      <c r="G1948" s="19" t="s">
        <v>23875</v>
      </c>
      <c r="H1948" s="19">
        <v>110</v>
      </c>
      <c r="I1948" s="19" t="s">
        <v>23630</v>
      </c>
      <c r="J1948" s="19" t="s">
        <v>23631</v>
      </c>
      <c r="K1948" s="19" t="s">
        <v>17438</v>
      </c>
      <c r="L1948" s="19" t="s">
        <v>17439</v>
      </c>
      <c r="M1948" s="19"/>
      <c r="N1948" s="19" t="s">
        <v>17447</v>
      </c>
      <c r="O1948" s="19" t="s">
        <v>23689</v>
      </c>
    </row>
    <row r="1949" spans="1:15" ht="12.75">
      <c r="A1949" s="19"/>
      <c r="B1949" s="19"/>
      <c r="C1949" s="19"/>
      <c r="D1949" s="19"/>
      <c r="E1949" s="85"/>
      <c r="F1949" s="19"/>
      <c r="G1949" s="19"/>
      <c r="H1949" s="19"/>
      <c r="I1949" s="19"/>
      <c r="J1949" s="19"/>
      <c r="K1949" s="19"/>
      <c r="L1949" s="19"/>
      <c r="M1949" s="19"/>
      <c r="N1949" s="19"/>
    </row>
    <row r="1950" spans="1:15" ht="12.75">
      <c r="A1950" s="19"/>
      <c r="B1950" s="19"/>
      <c r="C1950" s="19"/>
      <c r="D1950" s="19"/>
      <c r="E1950" s="85"/>
      <c r="F1950" s="19"/>
      <c r="G1950" s="19"/>
      <c r="H1950" s="19"/>
      <c r="I1950" s="19"/>
      <c r="J1950" s="19"/>
      <c r="K1950" s="19"/>
      <c r="L1950" s="19"/>
      <c r="M1950" s="19"/>
      <c r="N1950" s="19"/>
    </row>
    <row r="1951" spans="1:15" ht="12.75">
      <c r="A1951" s="19" t="s">
        <v>25814</v>
      </c>
      <c r="B1951" s="19" t="s">
        <v>23629</v>
      </c>
      <c r="C1951" s="19" t="s">
        <v>23621</v>
      </c>
      <c r="D1951" s="19" t="s">
        <v>17440</v>
      </c>
      <c r="E1951" s="85">
        <v>45404</v>
      </c>
      <c r="F1951" s="19" t="s">
        <v>24133</v>
      </c>
      <c r="G1951" s="19" t="s">
        <v>24134</v>
      </c>
      <c r="H1951" s="19">
        <v>-100</v>
      </c>
      <c r="I1951" s="19" t="s">
        <v>23622</v>
      </c>
      <c r="J1951" s="19" t="s">
        <v>23623</v>
      </c>
      <c r="K1951" s="19" t="s">
        <v>17438</v>
      </c>
      <c r="L1951" s="19" t="s">
        <v>17439</v>
      </c>
      <c r="M1951" s="19"/>
      <c r="N1951" s="19"/>
      <c r="O1951" s="19" t="s">
        <v>23689</v>
      </c>
    </row>
    <row r="1952" spans="1:15" ht="12.75">
      <c r="A1952" s="19" t="s">
        <v>25815</v>
      </c>
      <c r="B1952" s="19" t="s">
        <v>23629</v>
      </c>
      <c r="C1952" s="19" t="s">
        <v>23621</v>
      </c>
      <c r="D1952" s="19" t="s">
        <v>17440</v>
      </c>
      <c r="E1952" s="85">
        <v>45404</v>
      </c>
      <c r="F1952" s="19" t="s">
        <v>24133</v>
      </c>
      <c r="G1952" s="19" t="s">
        <v>24134</v>
      </c>
      <c r="H1952" s="19">
        <v>100</v>
      </c>
      <c r="I1952" s="19" t="s">
        <v>23630</v>
      </c>
      <c r="J1952" s="19" t="s">
        <v>23631</v>
      </c>
      <c r="K1952" s="19" t="s">
        <v>17438</v>
      </c>
      <c r="L1952" s="19" t="s">
        <v>17439</v>
      </c>
      <c r="M1952" s="19"/>
      <c r="N1952" s="19" t="s">
        <v>17447</v>
      </c>
      <c r="O1952" s="19" t="s">
        <v>23689</v>
      </c>
    </row>
    <row r="1953" spans="1:15" ht="12.75">
      <c r="A1953" s="19" t="s">
        <v>25816</v>
      </c>
      <c r="B1953" s="19" t="s">
        <v>23632</v>
      </c>
      <c r="C1953" s="19" t="s">
        <v>23621</v>
      </c>
      <c r="D1953" s="19" t="s">
        <v>17440</v>
      </c>
      <c r="E1953" s="85">
        <v>45404</v>
      </c>
      <c r="F1953" s="19" t="s">
        <v>23877</v>
      </c>
      <c r="G1953" s="19" t="s">
        <v>23878</v>
      </c>
      <c r="H1953" s="19">
        <v>-140</v>
      </c>
      <c r="I1953" s="27" t="s">
        <v>23200</v>
      </c>
      <c r="J1953" s="19" t="s">
        <v>23201</v>
      </c>
      <c r="K1953" s="19" t="s">
        <v>17438</v>
      </c>
      <c r="L1953" s="19" t="s">
        <v>17439</v>
      </c>
      <c r="M1953" s="19" t="s">
        <v>23633</v>
      </c>
      <c r="N1953" s="19"/>
      <c r="O1953" s="19" t="s">
        <v>23140</v>
      </c>
    </row>
    <row r="1954" spans="1:15" ht="12.75">
      <c r="A1954" s="19" t="s">
        <v>25817</v>
      </c>
      <c r="B1954" s="19" t="s">
        <v>23632</v>
      </c>
      <c r="C1954" s="19" t="s">
        <v>23621</v>
      </c>
      <c r="D1954" s="19" t="s">
        <v>17440</v>
      </c>
      <c r="E1954" s="85">
        <v>45404</v>
      </c>
      <c r="F1954" s="19" t="s">
        <v>23877</v>
      </c>
      <c r="G1954" s="19" t="s">
        <v>23878</v>
      </c>
      <c r="H1954" s="19">
        <v>140</v>
      </c>
      <c r="I1954" s="19" t="s">
        <v>23630</v>
      </c>
      <c r="J1954" s="19" t="s">
        <v>23631</v>
      </c>
      <c r="K1954" s="19" t="s">
        <v>17438</v>
      </c>
      <c r="L1954" s="19" t="s">
        <v>17439</v>
      </c>
      <c r="M1954" s="19" t="s">
        <v>23633</v>
      </c>
      <c r="N1954" s="19" t="s">
        <v>17447</v>
      </c>
      <c r="O1954" s="19" t="s">
        <v>23689</v>
      </c>
    </row>
    <row r="1955" spans="1:15" ht="12.75">
      <c r="A1955" s="19" t="s">
        <v>25818</v>
      </c>
      <c r="B1955" s="19" t="s">
        <v>23632</v>
      </c>
      <c r="C1955" s="19" t="s">
        <v>23621</v>
      </c>
      <c r="D1955" s="19" t="s">
        <v>17440</v>
      </c>
      <c r="E1955" s="85">
        <v>45404</v>
      </c>
      <c r="F1955" s="19" t="s">
        <v>23886</v>
      </c>
      <c r="G1955" s="19" t="s">
        <v>23887</v>
      </c>
      <c r="H1955" s="19">
        <v>-10</v>
      </c>
      <c r="I1955" s="27" t="s">
        <v>23200</v>
      </c>
      <c r="J1955" s="19" t="s">
        <v>23201</v>
      </c>
      <c r="K1955" s="19" t="s">
        <v>17438</v>
      </c>
      <c r="L1955" s="19" t="s">
        <v>17439</v>
      </c>
      <c r="M1955" s="19" t="s">
        <v>23633</v>
      </c>
      <c r="N1955" s="19"/>
      <c r="O1955" s="19" t="s">
        <v>23140</v>
      </c>
    </row>
    <row r="1956" spans="1:15" ht="12.75">
      <c r="A1956" s="19" t="s">
        <v>25819</v>
      </c>
      <c r="B1956" s="19" t="s">
        <v>23632</v>
      </c>
      <c r="C1956" s="19" t="s">
        <v>23621</v>
      </c>
      <c r="D1956" s="19" t="s">
        <v>17440</v>
      </c>
      <c r="E1956" s="85">
        <v>45404</v>
      </c>
      <c r="F1956" s="19" t="s">
        <v>23886</v>
      </c>
      <c r="G1956" s="19" t="s">
        <v>23887</v>
      </c>
      <c r="H1956" s="19">
        <v>10</v>
      </c>
      <c r="I1956" s="19" t="s">
        <v>23630</v>
      </c>
      <c r="J1956" s="19" t="s">
        <v>23631</v>
      </c>
      <c r="K1956" s="19" t="s">
        <v>17438</v>
      </c>
      <c r="L1956" s="19" t="s">
        <v>17439</v>
      </c>
      <c r="M1956" s="19" t="s">
        <v>23633</v>
      </c>
      <c r="N1956" s="19" t="s">
        <v>17447</v>
      </c>
      <c r="O1956" s="19" t="s">
        <v>23689</v>
      </c>
    </row>
    <row r="1957" spans="1:15" ht="12.75">
      <c r="A1957" s="19"/>
      <c r="B1957" s="19"/>
      <c r="C1957" s="19"/>
      <c r="D1957" s="19"/>
      <c r="E1957" s="85"/>
      <c r="F1957" s="19"/>
      <c r="G1957" s="19"/>
      <c r="H1957" s="19"/>
      <c r="I1957" s="19"/>
      <c r="J1957" s="19"/>
      <c r="K1957" s="19"/>
      <c r="L1957" s="19"/>
      <c r="M1957" s="19"/>
      <c r="N1957" s="19"/>
    </row>
    <row r="1958" spans="1:15" ht="12.75">
      <c r="A1958" s="19"/>
      <c r="B1958" s="19"/>
      <c r="C1958" s="19"/>
      <c r="D1958" s="19"/>
      <c r="E1958" s="85"/>
      <c r="F1958" s="19"/>
      <c r="G1958" s="19"/>
      <c r="H1958" s="19"/>
      <c r="I1958" s="19"/>
      <c r="J1958" s="19"/>
      <c r="K1958" s="19"/>
      <c r="L1958" s="19"/>
      <c r="M1958" s="19"/>
      <c r="N1958" s="19"/>
    </row>
    <row r="1959" spans="1:15" ht="12.75">
      <c r="A1959" s="19" t="s">
        <v>25820</v>
      </c>
      <c r="B1959" s="19" t="s">
        <v>23634</v>
      </c>
      <c r="C1959" s="19" t="s">
        <v>23592</v>
      </c>
      <c r="D1959" s="19" t="s">
        <v>17440</v>
      </c>
      <c r="E1959" s="85">
        <v>45397</v>
      </c>
      <c r="F1959" s="19" t="s">
        <v>23923</v>
      </c>
      <c r="G1959" s="19" t="s">
        <v>23924</v>
      </c>
      <c r="H1959" s="19">
        <v>-13</v>
      </c>
      <c r="I1959" s="27" t="s">
        <v>23200</v>
      </c>
      <c r="J1959" s="19" t="s">
        <v>23201</v>
      </c>
      <c r="K1959" s="19" t="s">
        <v>17438</v>
      </c>
      <c r="L1959" s="19" t="s">
        <v>17439</v>
      </c>
      <c r="M1959" s="19"/>
      <c r="N1959" s="19"/>
      <c r="O1959" s="19" t="s">
        <v>23140</v>
      </c>
    </row>
    <row r="1960" spans="1:15" ht="12.75">
      <c r="A1960" s="19" t="s">
        <v>25821</v>
      </c>
      <c r="B1960" s="19" t="s">
        <v>23634</v>
      </c>
      <c r="C1960" s="19" t="s">
        <v>23592</v>
      </c>
      <c r="D1960" s="19" t="s">
        <v>17440</v>
      </c>
      <c r="E1960" s="85">
        <v>45397</v>
      </c>
      <c r="F1960" s="19" t="s">
        <v>23923</v>
      </c>
      <c r="G1960" s="19" t="s">
        <v>23924</v>
      </c>
      <c r="H1960" s="19">
        <v>13</v>
      </c>
      <c r="I1960" s="27" t="s">
        <v>16489</v>
      </c>
      <c r="J1960" s="19" t="s">
        <v>23235</v>
      </c>
      <c r="K1960" s="19" t="s">
        <v>17438</v>
      </c>
      <c r="L1960" s="19" t="s">
        <v>17439</v>
      </c>
      <c r="M1960" s="19"/>
      <c r="N1960" s="19" t="s">
        <v>17447</v>
      </c>
      <c r="O1960" s="19" t="s">
        <v>23140</v>
      </c>
    </row>
    <row r="1961" spans="1:15" ht="12.75">
      <c r="A1961" s="19" t="s">
        <v>25822</v>
      </c>
      <c r="B1961" s="19" t="s">
        <v>23634</v>
      </c>
      <c r="C1961" s="19" t="s">
        <v>23592</v>
      </c>
      <c r="D1961" s="19" t="s">
        <v>17440</v>
      </c>
      <c r="E1961" s="85">
        <v>45397</v>
      </c>
      <c r="F1961" s="19" t="s">
        <v>23926</v>
      </c>
      <c r="G1961" s="19" t="s">
        <v>23927</v>
      </c>
      <c r="H1961" s="19">
        <v>-10</v>
      </c>
      <c r="I1961" s="27" t="s">
        <v>23200</v>
      </c>
      <c r="J1961" s="19" t="s">
        <v>23201</v>
      </c>
      <c r="K1961" s="19" t="s">
        <v>17438</v>
      </c>
      <c r="L1961" s="19" t="s">
        <v>17439</v>
      </c>
      <c r="M1961" s="19"/>
      <c r="N1961" s="19"/>
      <c r="O1961" s="19" t="s">
        <v>23140</v>
      </c>
    </row>
    <row r="1962" spans="1:15" ht="12.75">
      <c r="A1962" s="19" t="s">
        <v>25823</v>
      </c>
      <c r="B1962" s="19" t="s">
        <v>23634</v>
      </c>
      <c r="C1962" s="19" t="s">
        <v>23592</v>
      </c>
      <c r="D1962" s="19" t="s">
        <v>17440</v>
      </c>
      <c r="E1962" s="85">
        <v>45397</v>
      </c>
      <c r="F1962" s="19" t="s">
        <v>23926</v>
      </c>
      <c r="G1962" s="19" t="s">
        <v>23927</v>
      </c>
      <c r="H1962" s="19">
        <v>10</v>
      </c>
      <c r="I1962" s="27" t="s">
        <v>16489</v>
      </c>
      <c r="J1962" s="19" t="s">
        <v>23235</v>
      </c>
      <c r="K1962" s="19" t="s">
        <v>17438</v>
      </c>
      <c r="L1962" s="19" t="s">
        <v>17439</v>
      </c>
      <c r="M1962" s="19"/>
      <c r="N1962" s="19" t="s">
        <v>17447</v>
      </c>
      <c r="O1962" s="19" t="s">
        <v>23140</v>
      </c>
    </row>
    <row r="1963" spans="1:15" ht="12.75">
      <c r="A1963" s="19" t="s">
        <v>25824</v>
      </c>
      <c r="B1963" s="19" t="s">
        <v>23634</v>
      </c>
      <c r="C1963" s="19" t="s">
        <v>23592</v>
      </c>
      <c r="D1963" s="19" t="s">
        <v>17440</v>
      </c>
      <c r="E1963" s="85">
        <v>45397</v>
      </c>
      <c r="F1963" s="19" t="s">
        <v>23929</v>
      </c>
      <c r="G1963" s="19" t="s">
        <v>23930</v>
      </c>
      <c r="H1963" s="19">
        <v>-1030</v>
      </c>
      <c r="I1963" s="27" t="s">
        <v>23200</v>
      </c>
      <c r="J1963" s="19" t="s">
        <v>23201</v>
      </c>
      <c r="K1963" s="19" t="s">
        <v>17438</v>
      </c>
      <c r="L1963" s="19" t="s">
        <v>17439</v>
      </c>
      <c r="M1963" s="19"/>
      <c r="N1963" s="19"/>
      <c r="O1963" s="19" t="s">
        <v>23140</v>
      </c>
    </row>
    <row r="1964" spans="1:15" ht="12.75">
      <c r="A1964" s="19" t="s">
        <v>25825</v>
      </c>
      <c r="B1964" s="19" t="s">
        <v>23634</v>
      </c>
      <c r="C1964" s="19" t="s">
        <v>23592</v>
      </c>
      <c r="D1964" s="19" t="s">
        <v>17440</v>
      </c>
      <c r="E1964" s="85">
        <v>45397</v>
      </c>
      <c r="F1964" s="19" t="s">
        <v>23929</v>
      </c>
      <c r="G1964" s="19" t="s">
        <v>23930</v>
      </c>
      <c r="H1964" s="19">
        <v>1030</v>
      </c>
      <c r="I1964" s="27" t="s">
        <v>16489</v>
      </c>
      <c r="J1964" s="19" t="s">
        <v>23235</v>
      </c>
      <c r="K1964" s="19" t="s">
        <v>17438</v>
      </c>
      <c r="L1964" s="19" t="s">
        <v>17439</v>
      </c>
      <c r="M1964" s="19"/>
      <c r="N1964" s="19" t="s">
        <v>17447</v>
      </c>
      <c r="O1964" s="19" t="s">
        <v>23140</v>
      </c>
    </row>
    <row r="1965" spans="1:15" ht="12.75">
      <c r="A1965" s="19" t="s">
        <v>25826</v>
      </c>
      <c r="B1965" s="19" t="s">
        <v>23634</v>
      </c>
      <c r="C1965" s="19" t="s">
        <v>23592</v>
      </c>
      <c r="D1965" s="19" t="s">
        <v>17440</v>
      </c>
      <c r="E1965" s="85">
        <v>45397</v>
      </c>
      <c r="F1965" s="19" t="s">
        <v>23948</v>
      </c>
      <c r="G1965" s="19" t="s">
        <v>23949</v>
      </c>
      <c r="H1965" s="19">
        <v>-1</v>
      </c>
      <c r="I1965" s="27" t="s">
        <v>23200</v>
      </c>
      <c r="J1965" s="19" t="s">
        <v>23201</v>
      </c>
      <c r="K1965" s="19" t="s">
        <v>17438</v>
      </c>
      <c r="L1965" s="19" t="s">
        <v>17439</v>
      </c>
      <c r="M1965" s="19"/>
      <c r="N1965" s="19"/>
      <c r="O1965" s="19" t="s">
        <v>23140</v>
      </c>
    </row>
    <row r="1966" spans="1:15" ht="12.75">
      <c r="A1966" s="19" t="s">
        <v>25827</v>
      </c>
      <c r="B1966" s="19" t="s">
        <v>23634</v>
      </c>
      <c r="C1966" s="19" t="s">
        <v>23592</v>
      </c>
      <c r="D1966" s="19" t="s">
        <v>17440</v>
      </c>
      <c r="E1966" s="85">
        <v>45397</v>
      </c>
      <c r="F1966" s="19" t="s">
        <v>23948</v>
      </c>
      <c r="G1966" s="19" t="s">
        <v>23949</v>
      </c>
      <c r="H1966" s="19">
        <v>1</v>
      </c>
      <c r="I1966" s="27" t="s">
        <v>16489</v>
      </c>
      <c r="J1966" s="19" t="s">
        <v>23235</v>
      </c>
      <c r="K1966" s="19" t="s">
        <v>17438</v>
      </c>
      <c r="L1966" s="19" t="s">
        <v>17439</v>
      </c>
      <c r="M1966" s="19"/>
      <c r="N1966" s="19" t="s">
        <v>17447</v>
      </c>
      <c r="O1966" s="19" t="s">
        <v>23140</v>
      </c>
    </row>
    <row r="1967" spans="1:15" ht="12.75">
      <c r="A1967" s="19" t="s">
        <v>25828</v>
      </c>
      <c r="B1967" s="19" t="s">
        <v>23634</v>
      </c>
      <c r="C1967" s="19" t="s">
        <v>23592</v>
      </c>
      <c r="D1967" s="19" t="s">
        <v>17440</v>
      </c>
      <c r="E1967" s="85">
        <v>45397</v>
      </c>
      <c r="F1967" s="19" t="s">
        <v>23903</v>
      </c>
      <c r="G1967" s="19" t="s">
        <v>23904</v>
      </c>
      <c r="H1967" s="19">
        <v>-120</v>
      </c>
      <c r="I1967" s="27" t="s">
        <v>23200</v>
      </c>
      <c r="J1967" s="19" t="s">
        <v>23201</v>
      </c>
      <c r="K1967" s="19" t="s">
        <v>17438</v>
      </c>
      <c r="L1967" s="19" t="s">
        <v>17439</v>
      </c>
      <c r="M1967" s="19"/>
      <c r="N1967" s="19"/>
      <c r="O1967" s="19" t="s">
        <v>23140</v>
      </c>
    </row>
    <row r="1968" spans="1:15" ht="12.75">
      <c r="A1968" s="19" t="s">
        <v>25829</v>
      </c>
      <c r="B1968" s="19" t="s">
        <v>23634</v>
      </c>
      <c r="C1968" s="19" t="s">
        <v>23592</v>
      </c>
      <c r="D1968" s="19" t="s">
        <v>17440</v>
      </c>
      <c r="E1968" s="85">
        <v>45397</v>
      </c>
      <c r="F1968" s="19" t="s">
        <v>23903</v>
      </c>
      <c r="G1968" s="19" t="s">
        <v>23904</v>
      </c>
      <c r="H1968" s="19">
        <v>120</v>
      </c>
      <c r="I1968" s="27" t="s">
        <v>16489</v>
      </c>
      <c r="J1968" s="19" t="s">
        <v>23235</v>
      </c>
      <c r="K1968" s="19" t="s">
        <v>17438</v>
      </c>
      <c r="L1968" s="19" t="s">
        <v>17439</v>
      </c>
      <c r="M1968" s="19"/>
      <c r="N1968" s="19" t="s">
        <v>17447</v>
      </c>
      <c r="O1968" s="19" t="s">
        <v>23140</v>
      </c>
    </row>
    <row r="1969" spans="1:15" ht="12.75">
      <c r="A1969" s="19" t="s">
        <v>25830</v>
      </c>
      <c r="B1969" s="19" t="s">
        <v>23634</v>
      </c>
      <c r="C1969" s="19" t="s">
        <v>23592</v>
      </c>
      <c r="D1969" s="19" t="s">
        <v>17440</v>
      </c>
      <c r="E1969" s="85">
        <v>45397</v>
      </c>
      <c r="F1969" s="19" t="s">
        <v>23909</v>
      </c>
      <c r="G1969" s="19" t="s">
        <v>23910</v>
      </c>
      <c r="H1969" s="19">
        <v>-200</v>
      </c>
      <c r="I1969" s="27" t="s">
        <v>23200</v>
      </c>
      <c r="J1969" s="19" t="s">
        <v>23201</v>
      </c>
      <c r="K1969" s="19" t="s">
        <v>17438</v>
      </c>
      <c r="L1969" s="19" t="s">
        <v>17439</v>
      </c>
      <c r="M1969" s="19"/>
      <c r="N1969" s="19"/>
      <c r="O1969" s="19" t="s">
        <v>23140</v>
      </c>
    </row>
    <row r="1970" spans="1:15" ht="12.75">
      <c r="A1970" s="19" t="s">
        <v>25831</v>
      </c>
      <c r="B1970" s="19" t="s">
        <v>23634</v>
      </c>
      <c r="C1970" s="19" t="s">
        <v>23592</v>
      </c>
      <c r="D1970" s="19" t="s">
        <v>17440</v>
      </c>
      <c r="E1970" s="85">
        <v>45397</v>
      </c>
      <c r="F1970" s="19" t="s">
        <v>23909</v>
      </c>
      <c r="G1970" s="19" t="s">
        <v>23910</v>
      </c>
      <c r="H1970" s="19">
        <v>200</v>
      </c>
      <c r="I1970" s="27" t="s">
        <v>16489</v>
      </c>
      <c r="J1970" s="19" t="s">
        <v>23235</v>
      </c>
      <c r="K1970" s="19" t="s">
        <v>17438</v>
      </c>
      <c r="L1970" s="19" t="s">
        <v>17439</v>
      </c>
      <c r="M1970" s="19"/>
      <c r="N1970" s="19" t="s">
        <v>17447</v>
      </c>
      <c r="O1970" s="19" t="s">
        <v>23140</v>
      </c>
    </row>
    <row r="1971" spans="1:15" ht="12.75">
      <c r="A1971" s="19" t="s">
        <v>25832</v>
      </c>
      <c r="B1971" s="19" t="s">
        <v>23634</v>
      </c>
      <c r="C1971" s="19" t="s">
        <v>23592</v>
      </c>
      <c r="D1971" s="19" t="s">
        <v>17440</v>
      </c>
      <c r="E1971" s="85">
        <v>45397</v>
      </c>
      <c r="F1971" s="19" t="s">
        <v>23913</v>
      </c>
      <c r="G1971" s="19" t="s">
        <v>23914</v>
      </c>
      <c r="H1971" s="19">
        <v>-102</v>
      </c>
      <c r="I1971" s="27" t="s">
        <v>23200</v>
      </c>
      <c r="J1971" s="19" t="s">
        <v>23201</v>
      </c>
      <c r="K1971" s="19" t="s">
        <v>17438</v>
      </c>
      <c r="L1971" s="19" t="s">
        <v>17439</v>
      </c>
      <c r="M1971" s="19"/>
      <c r="N1971" s="19"/>
      <c r="O1971" s="19" t="s">
        <v>23140</v>
      </c>
    </row>
    <row r="1972" spans="1:15" ht="12.75">
      <c r="A1972" s="19" t="s">
        <v>25833</v>
      </c>
      <c r="B1972" s="19" t="s">
        <v>23634</v>
      </c>
      <c r="C1972" s="19" t="s">
        <v>23592</v>
      </c>
      <c r="D1972" s="19" t="s">
        <v>17440</v>
      </c>
      <c r="E1972" s="85">
        <v>45397</v>
      </c>
      <c r="F1972" s="19" t="s">
        <v>23913</v>
      </c>
      <c r="G1972" s="19" t="s">
        <v>23914</v>
      </c>
      <c r="H1972" s="19">
        <v>102</v>
      </c>
      <c r="I1972" s="27" t="s">
        <v>16489</v>
      </c>
      <c r="J1972" s="19" t="s">
        <v>23235</v>
      </c>
      <c r="K1972" s="19" t="s">
        <v>17438</v>
      </c>
      <c r="L1972" s="19" t="s">
        <v>17439</v>
      </c>
      <c r="M1972" s="19"/>
      <c r="N1972" s="19" t="s">
        <v>17447</v>
      </c>
      <c r="O1972" s="19" t="s">
        <v>23140</v>
      </c>
    </row>
    <row r="1973" spans="1:15" ht="12.75">
      <c r="A1973" s="19" t="s">
        <v>25834</v>
      </c>
      <c r="B1973" s="19" t="s">
        <v>23634</v>
      </c>
      <c r="C1973" s="19" t="s">
        <v>23592</v>
      </c>
      <c r="D1973" s="19" t="s">
        <v>17440</v>
      </c>
      <c r="E1973" s="85">
        <v>45397</v>
      </c>
      <c r="F1973" s="19" t="s">
        <v>23932</v>
      </c>
      <c r="G1973" s="19" t="s">
        <v>23933</v>
      </c>
      <c r="H1973" s="19">
        <v>-500</v>
      </c>
      <c r="I1973" s="27" t="s">
        <v>23200</v>
      </c>
      <c r="J1973" s="19" t="s">
        <v>23201</v>
      </c>
      <c r="K1973" s="19" t="s">
        <v>17438</v>
      </c>
      <c r="L1973" s="19" t="s">
        <v>17439</v>
      </c>
      <c r="M1973" s="19"/>
      <c r="N1973" s="19"/>
      <c r="O1973" s="19" t="s">
        <v>23140</v>
      </c>
    </row>
    <row r="1974" spans="1:15" ht="12.75">
      <c r="A1974" s="19" t="s">
        <v>25835</v>
      </c>
      <c r="B1974" s="19" t="s">
        <v>23634</v>
      </c>
      <c r="C1974" s="19" t="s">
        <v>23592</v>
      </c>
      <c r="D1974" s="19" t="s">
        <v>17440</v>
      </c>
      <c r="E1974" s="85">
        <v>45397</v>
      </c>
      <c r="F1974" s="19" t="s">
        <v>23932</v>
      </c>
      <c r="G1974" s="19" t="s">
        <v>23933</v>
      </c>
      <c r="H1974" s="19">
        <v>500</v>
      </c>
      <c r="I1974" s="27" t="s">
        <v>16489</v>
      </c>
      <c r="J1974" s="19" t="s">
        <v>23235</v>
      </c>
      <c r="K1974" s="19" t="s">
        <v>17438</v>
      </c>
      <c r="L1974" s="19" t="s">
        <v>17439</v>
      </c>
      <c r="M1974" s="19"/>
      <c r="N1974" s="19" t="s">
        <v>17447</v>
      </c>
      <c r="O1974" s="19" t="s">
        <v>23140</v>
      </c>
    </row>
    <row r="1975" spans="1:15" ht="12.75">
      <c r="A1975" s="19" t="s">
        <v>25836</v>
      </c>
      <c r="B1975" s="19" t="s">
        <v>23634</v>
      </c>
      <c r="C1975" s="19" t="s">
        <v>23592</v>
      </c>
      <c r="D1975" s="19" t="s">
        <v>17440</v>
      </c>
      <c r="E1975" s="85">
        <v>45397</v>
      </c>
      <c r="F1975" s="19" t="s">
        <v>23938</v>
      </c>
      <c r="G1975" s="19" t="s">
        <v>23939</v>
      </c>
      <c r="H1975" s="19">
        <v>-1</v>
      </c>
      <c r="I1975" s="27" t="s">
        <v>23200</v>
      </c>
      <c r="J1975" s="19" t="s">
        <v>23201</v>
      </c>
      <c r="K1975" s="19" t="s">
        <v>17438</v>
      </c>
      <c r="L1975" s="19" t="s">
        <v>17439</v>
      </c>
      <c r="M1975" s="19"/>
      <c r="N1975" s="19"/>
      <c r="O1975" s="19" t="s">
        <v>23140</v>
      </c>
    </row>
    <row r="1976" spans="1:15" ht="12.75">
      <c r="A1976" s="19" t="s">
        <v>25837</v>
      </c>
      <c r="B1976" s="19" t="s">
        <v>23634</v>
      </c>
      <c r="C1976" s="19" t="s">
        <v>23592</v>
      </c>
      <c r="D1976" s="19" t="s">
        <v>17440</v>
      </c>
      <c r="E1976" s="85">
        <v>45397</v>
      </c>
      <c r="F1976" s="19" t="s">
        <v>23938</v>
      </c>
      <c r="G1976" s="19" t="s">
        <v>23939</v>
      </c>
      <c r="H1976" s="19">
        <v>1</v>
      </c>
      <c r="I1976" s="27" t="s">
        <v>16489</v>
      </c>
      <c r="J1976" s="19" t="s">
        <v>23235</v>
      </c>
      <c r="K1976" s="19" t="s">
        <v>17438</v>
      </c>
      <c r="L1976" s="19" t="s">
        <v>17439</v>
      </c>
      <c r="M1976" s="19"/>
      <c r="N1976" s="19" t="s">
        <v>17447</v>
      </c>
      <c r="O1976" s="19" t="s">
        <v>23140</v>
      </c>
    </row>
    <row r="1977" spans="1:15" ht="12.75">
      <c r="A1977" s="19" t="s">
        <v>25838</v>
      </c>
      <c r="B1977" s="19" t="s">
        <v>23634</v>
      </c>
      <c r="C1977" s="19" t="s">
        <v>23592</v>
      </c>
      <c r="D1977" s="19" t="s">
        <v>17440</v>
      </c>
      <c r="E1977" s="85">
        <v>45397</v>
      </c>
      <c r="F1977" s="19" t="s">
        <v>24074</v>
      </c>
      <c r="G1977" s="19" t="s">
        <v>24075</v>
      </c>
      <c r="H1977" s="19">
        <v>-2</v>
      </c>
      <c r="I1977" s="27" t="s">
        <v>23200</v>
      </c>
      <c r="J1977" s="19" t="s">
        <v>23201</v>
      </c>
      <c r="K1977" s="19" t="s">
        <v>17438</v>
      </c>
      <c r="L1977" s="19" t="s">
        <v>17439</v>
      </c>
      <c r="M1977" s="19"/>
      <c r="N1977" s="19"/>
      <c r="O1977" s="19" t="s">
        <v>23140</v>
      </c>
    </row>
    <row r="1978" spans="1:15" ht="12.75">
      <c r="A1978" s="19" t="s">
        <v>25839</v>
      </c>
      <c r="B1978" s="19" t="s">
        <v>23634</v>
      </c>
      <c r="C1978" s="19" t="s">
        <v>23592</v>
      </c>
      <c r="D1978" s="19" t="s">
        <v>17440</v>
      </c>
      <c r="E1978" s="85">
        <v>45397</v>
      </c>
      <c r="F1978" s="19" t="s">
        <v>24074</v>
      </c>
      <c r="G1978" s="19" t="s">
        <v>24075</v>
      </c>
      <c r="H1978" s="19">
        <v>2</v>
      </c>
      <c r="I1978" s="27" t="s">
        <v>16489</v>
      </c>
      <c r="J1978" s="19" t="s">
        <v>23235</v>
      </c>
      <c r="K1978" s="19" t="s">
        <v>17438</v>
      </c>
      <c r="L1978" s="19" t="s">
        <v>17439</v>
      </c>
      <c r="M1978" s="19"/>
      <c r="N1978" s="19" t="s">
        <v>17447</v>
      </c>
      <c r="O1978" s="19" t="s">
        <v>23140</v>
      </c>
    </row>
    <row r="1979" spans="1:15" ht="12.75">
      <c r="A1979" s="19" t="s">
        <v>25840</v>
      </c>
      <c r="B1979" s="19" t="s">
        <v>23634</v>
      </c>
      <c r="C1979" s="19" t="s">
        <v>23592</v>
      </c>
      <c r="D1979" s="19" t="s">
        <v>17440</v>
      </c>
      <c r="E1979" s="85">
        <v>45397</v>
      </c>
      <c r="F1979" s="19" t="s">
        <v>23850</v>
      </c>
      <c r="G1979" s="19" t="s">
        <v>23851</v>
      </c>
      <c r="H1979" s="19">
        <v>-5</v>
      </c>
      <c r="I1979" s="27" t="s">
        <v>23200</v>
      </c>
      <c r="J1979" s="19" t="s">
        <v>23201</v>
      </c>
      <c r="K1979" s="19" t="s">
        <v>17438</v>
      </c>
      <c r="L1979" s="19" t="s">
        <v>17439</v>
      </c>
      <c r="M1979" s="19"/>
      <c r="N1979" s="19"/>
      <c r="O1979" s="19" t="s">
        <v>23140</v>
      </c>
    </row>
    <row r="1980" spans="1:15" ht="12.75">
      <c r="A1980" s="19" t="s">
        <v>25841</v>
      </c>
      <c r="B1980" s="19" t="s">
        <v>23634</v>
      </c>
      <c r="C1980" s="19" t="s">
        <v>23592</v>
      </c>
      <c r="D1980" s="19" t="s">
        <v>17440</v>
      </c>
      <c r="E1980" s="85">
        <v>45397</v>
      </c>
      <c r="F1980" s="19" t="s">
        <v>23850</v>
      </c>
      <c r="G1980" s="19" t="s">
        <v>23851</v>
      </c>
      <c r="H1980" s="19">
        <v>5</v>
      </c>
      <c r="I1980" s="27" t="s">
        <v>16489</v>
      </c>
      <c r="J1980" s="19" t="s">
        <v>23235</v>
      </c>
      <c r="K1980" s="19" t="s">
        <v>17438</v>
      </c>
      <c r="L1980" s="19" t="s">
        <v>17439</v>
      </c>
      <c r="M1980" s="19"/>
      <c r="N1980" s="19" t="s">
        <v>17447</v>
      </c>
      <c r="O1980" s="19" t="s">
        <v>23140</v>
      </c>
    </row>
    <row r="1981" spans="1:15" ht="12.75">
      <c r="A1981" s="19" t="s">
        <v>25842</v>
      </c>
      <c r="B1981" s="19" t="s">
        <v>23634</v>
      </c>
      <c r="C1981" s="19" t="s">
        <v>23592</v>
      </c>
      <c r="D1981" s="19" t="s">
        <v>17440</v>
      </c>
      <c r="E1981" s="85">
        <v>45397</v>
      </c>
      <c r="F1981" s="19" t="s">
        <v>23941</v>
      </c>
      <c r="G1981" s="19" t="s">
        <v>23942</v>
      </c>
      <c r="H1981" s="19">
        <v>-7</v>
      </c>
      <c r="I1981" s="27" t="s">
        <v>23200</v>
      </c>
      <c r="J1981" s="19" t="s">
        <v>23201</v>
      </c>
      <c r="K1981" s="19" t="s">
        <v>17438</v>
      </c>
      <c r="L1981" s="19" t="s">
        <v>17439</v>
      </c>
      <c r="M1981" s="19"/>
      <c r="N1981" s="19"/>
      <c r="O1981" s="19" t="s">
        <v>23140</v>
      </c>
    </row>
    <row r="1982" spans="1:15" ht="12.75">
      <c r="A1982" s="19" t="s">
        <v>25843</v>
      </c>
      <c r="B1982" s="19" t="s">
        <v>23634</v>
      </c>
      <c r="C1982" s="19" t="s">
        <v>23592</v>
      </c>
      <c r="D1982" s="19" t="s">
        <v>17440</v>
      </c>
      <c r="E1982" s="85">
        <v>45397</v>
      </c>
      <c r="F1982" s="19" t="s">
        <v>23941</v>
      </c>
      <c r="G1982" s="19" t="s">
        <v>23942</v>
      </c>
      <c r="H1982" s="19">
        <v>7</v>
      </c>
      <c r="I1982" s="27" t="s">
        <v>16489</v>
      </c>
      <c r="J1982" s="19" t="s">
        <v>23235</v>
      </c>
      <c r="K1982" s="19" t="s">
        <v>17438</v>
      </c>
      <c r="L1982" s="19" t="s">
        <v>17439</v>
      </c>
      <c r="M1982" s="19"/>
      <c r="N1982" s="19" t="s">
        <v>17447</v>
      </c>
      <c r="O1982" s="19" t="s">
        <v>23140</v>
      </c>
    </row>
    <row r="1983" spans="1:15" ht="12.75">
      <c r="A1983" s="19" t="s">
        <v>25844</v>
      </c>
      <c r="B1983" s="19" t="s">
        <v>23634</v>
      </c>
      <c r="C1983" s="19" t="s">
        <v>23592</v>
      </c>
      <c r="D1983" s="19" t="s">
        <v>17440</v>
      </c>
      <c r="E1983" s="85">
        <v>45397</v>
      </c>
      <c r="F1983" s="19" t="s">
        <v>25600</v>
      </c>
      <c r="G1983" s="19" t="s">
        <v>25601</v>
      </c>
      <c r="H1983" s="19">
        <v>-5</v>
      </c>
      <c r="I1983" s="27" t="s">
        <v>23200</v>
      </c>
      <c r="J1983" s="19" t="s">
        <v>23201</v>
      </c>
      <c r="K1983" s="19" t="s">
        <v>17438</v>
      </c>
      <c r="L1983" s="19" t="s">
        <v>17439</v>
      </c>
      <c r="M1983" s="19"/>
      <c r="N1983" s="19"/>
      <c r="O1983" s="19" t="s">
        <v>23140</v>
      </c>
    </row>
    <row r="1984" spans="1:15" ht="12.75">
      <c r="A1984" s="19" t="s">
        <v>25845</v>
      </c>
      <c r="B1984" s="19" t="s">
        <v>23634</v>
      </c>
      <c r="C1984" s="19" t="s">
        <v>23592</v>
      </c>
      <c r="D1984" s="19" t="s">
        <v>17440</v>
      </c>
      <c r="E1984" s="85">
        <v>45397</v>
      </c>
      <c r="F1984" s="19" t="s">
        <v>25600</v>
      </c>
      <c r="G1984" s="19" t="s">
        <v>25601</v>
      </c>
      <c r="H1984" s="19">
        <v>5</v>
      </c>
      <c r="I1984" s="27" t="s">
        <v>16489</v>
      </c>
      <c r="J1984" s="19" t="s">
        <v>23235</v>
      </c>
      <c r="K1984" s="19" t="s">
        <v>17438</v>
      </c>
      <c r="L1984" s="19" t="s">
        <v>17439</v>
      </c>
      <c r="M1984" s="19"/>
      <c r="N1984" s="19" t="s">
        <v>17447</v>
      </c>
      <c r="O1984" s="19" t="s">
        <v>23140</v>
      </c>
    </row>
    <row r="1985" spans="1:15" ht="12.75">
      <c r="A1985" s="19" t="s">
        <v>25846</v>
      </c>
      <c r="B1985" s="19" t="s">
        <v>23635</v>
      </c>
      <c r="C1985" s="19" t="s">
        <v>23592</v>
      </c>
      <c r="D1985" s="19" t="s">
        <v>17440</v>
      </c>
      <c r="E1985" s="85">
        <v>45400</v>
      </c>
      <c r="F1985" s="19" t="s">
        <v>25634</v>
      </c>
      <c r="G1985" s="19" t="s">
        <v>25635</v>
      </c>
      <c r="H1985" s="19">
        <v>-2</v>
      </c>
      <c r="I1985" s="27" t="s">
        <v>23200</v>
      </c>
      <c r="J1985" s="19" t="s">
        <v>23201</v>
      </c>
      <c r="K1985" s="19" t="s">
        <v>17438</v>
      </c>
      <c r="L1985" s="19" t="s">
        <v>17439</v>
      </c>
      <c r="M1985" s="19"/>
      <c r="N1985" s="19"/>
      <c r="O1985" s="19" t="s">
        <v>23140</v>
      </c>
    </row>
    <row r="1986" spans="1:15" ht="12.75">
      <c r="A1986" s="19" t="s">
        <v>25847</v>
      </c>
      <c r="B1986" s="19" t="s">
        <v>23635</v>
      </c>
      <c r="C1986" s="19" t="s">
        <v>23592</v>
      </c>
      <c r="D1986" s="19" t="s">
        <v>17440</v>
      </c>
      <c r="E1986" s="85">
        <v>45400</v>
      </c>
      <c r="F1986" s="19" t="s">
        <v>25634</v>
      </c>
      <c r="G1986" s="19" t="s">
        <v>25635</v>
      </c>
      <c r="H1986" s="19">
        <v>2</v>
      </c>
      <c r="I1986" s="27" t="s">
        <v>16489</v>
      </c>
      <c r="J1986" s="19" t="s">
        <v>23235</v>
      </c>
      <c r="K1986" s="19" t="s">
        <v>17438</v>
      </c>
      <c r="L1986" s="19" t="s">
        <v>17439</v>
      </c>
      <c r="M1986" s="19"/>
      <c r="N1986" s="19" t="s">
        <v>17447</v>
      </c>
      <c r="O1986" s="19" t="s">
        <v>23140</v>
      </c>
    </row>
    <row r="1987" spans="1:15" ht="12.75">
      <c r="A1987" s="19" t="s">
        <v>25848</v>
      </c>
      <c r="B1987" s="19" t="s">
        <v>23635</v>
      </c>
      <c r="C1987" s="19" t="s">
        <v>23592</v>
      </c>
      <c r="D1987" s="19" t="s">
        <v>17440</v>
      </c>
      <c r="E1987" s="85">
        <v>45400</v>
      </c>
      <c r="F1987" s="19" t="s">
        <v>25641</v>
      </c>
      <c r="G1987" s="19" t="s">
        <v>25642</v>
      </c>
      <c r="H1987" s="19">
        <v>-3</v>
      </c>
      <c r="I1987" s="27" t="s">
        <v>23200</v>
      </c>
      <c r="J1987" s="19" t="s">
        <v>23201</v>
      </c>
      <c r="K1987" s="19" t="s">
        <v>17438</v>
      </c>
      <c r="L1987" s="19" t="s">
        <v>17439</v>
      </c>
      <c r="M1987" s="19"/>
      <c r="N1987" s="19"/>
      <c r="O1987" s="19" t="s">
        <v>23140</v>
      </c>
    </row>
    <row r="1988" spans="1:15" ht="12.75">
      <c r="A1988" s="19" t="s">
        <v>25849</v>
      </c>
      <c r="B1988" s="19" t="s">
        <v>23635</v>
      </c>
      <c r="C1988" s="19" t="s">
        <v>23592</v>
      </c>
      <c r="D1988" s="19" t="s">
        <v>17440</v>
      </c>
      <c r="E1988" s="85">
        <v>45400</v>
      </c>
      <c r="F1988" s="19" t="s">
        <v>25641</v>
      </c>
      <c r="G1988" s="19" t="s">
        <v>25642</v>
      </c>
      <c r="H1988" s="19">
        <v>3</v>
      </c>
      <c r="I1988" s="27" t="s">
        <v>16489</v>
      </c>
      <c r="J1988" s="19" t="s">
        <v>23235</v>
      </c>
      <c r="K1988" s="19" t="s">
        <v>17438</v>
      </c>
      <c r="L1988" s="19" t="s">
        <v>17439</v>
      </c>
      <c r="M1988" s="19"/>
      <c r="N1988" s="19" t="s">
        <v>17447</v>
      </c>
      <c r="O1988" s="19" t="s">
        <v>23140</v>
      </c>
    </row>
    <row r="1989" spans="1:15" ht="12.75">
      <c r="A1989" s="19" t="s">
        <v>25850</v>
      </c>
      <c r="B1989" s="19" t="s">
        <v>23635</v>
      </c>
      <c r="C1989" s="19" t="s">
        <v>23592</v>
      </c>
      <c r="D1989" s="19" t="s">
        <v>17440</v>
      </c>
      <c r="E1989" s="85">
        <v>45400</v>
      </c>
      <c r="F1989" s="19" t="s">
        <v>25631</v>
      </c>
      <c r="G1989" s="19" t="s">
        <v>25632</v>
      </c>
      <c r="H1989" s="19">
        <v>-2</v>
      </c>
      <c r="I1989" s="27" t="s">
        <v>23200</v>
      </c>
      <c r="J1989" s="19" t="s">
        <v>23201</v>
      </c>
      <c r="K1989" s="19" t="s">
        <v>17438</v>
      </c>
      <c r="L1989" s="19" t="s">
        <v>17439</v>
      </c>
      <c r="M1989" s="19"/>
      <c r="N1989" s="19"/>
      <c r="O1989" s="19" t="s">
        <v>23140</v>
      </c>
    </row>
    <row r="1990" spans="1:15" ht="12.75">
      <c r="A1990" s="19" t="s">
        <v>25851</v>
      </c>
      <c r="B1990" s="19" t="s">
        <v>23635</v>
      </c>
      <c r="C1990" s="19" t="s">
        <v>23592</v>
      </c>
      <c r="D1990" s="19" t="s">
        <v>17440</v>
      </c>
      <c r="E1990" s="85">
        <v>45400</v>
      </c>
      <c r="F1990" s="19" t="s">
        <v>25631</v>
      </c>
      <c r="G1990" s="19" t="s">
        <v>25632</v>
      </c>
      <c r="H1990" s="19">
        <v>2</v>
      </c>
      <c r="I1990" s="27" t="s">
        <v>16489</v>
      </c>
      <c r="J1990" s="19" t="s">
        <v>23235</v>
      </c>
      <c r="K1990" s="19" t="s">
        <v>17438</v>
      </c>
      <c r="L1990" s="19" t="s">
        <v>17439</v>
      </c>
      <c r="M1990" s="19"/>
      <c r="N1990" s="19" t="s">
        <v>17447</v>
      </c>
      <c r="O1990" s="19" t="s">
        <v>23140</v>
      </c>
    </row>
    <row r="1991" spans="1:15" ht="12.75">
      <c r="A1991" s="19" t="s">
        <v>25852</v>
      </c>
      <c r="B1991" s="19" t="s">
        <v>23635</v>
      </c>
      <c r="C1991" s="19" t="s">
        <v>23592</v>
      </c>
      <c r="D1991" s="19" t="s">
        <v>17440</v>
      </c>
      <c r="E1991" s="85">
        <v>45400</v>
      </c>
      <c r="F1991" s="19" t="s">
        <v>25853</v>
      </c>
      <c r="G1991" s="19" t="s">
        <v>25854</v>
      </c>
      <c r="H1991" s="19">
        <v>-1</v>
      </c>
      <c r="I1991" s="27" t="s">
        <v>23200</v>
      </c>
      <c r="J1991" s="19" t="s">
        <v>23201</v>
      </c>
      <c r="K1991" s="19" t="s">
        <v>17438</v>
      </c>
      <c r="L1991" s="19" t="s">
        <v>17439</v>
      </c>
      <c r="M1991" s="19"/>
      <c r="N1991" s="19"/>
      <c r="O1991" s="19" t="s">
        <v>23140</v>
      </c>
    </row>
    <row r="1992" spans="1:15" ht="12.75">
      <c r="A1992" s="19" t="s">
        <v>25855</v>
      </c>
      <c r="B1992" s="19" t="s">
        <v>23635</v>
      </c>
      <c r="C1992" s="19" t="s">
        <v>23592</v>
      </c>
      <c r="D1992" s="19" t="s">
        <v>17440</v>
      </c>
      <c r="E1992" s="85">
        <v>45400</v>
      </c>
      <c r="F1992" s="19" t="s">
        <v>25853</v>
      </c>
      <c r="G1992" s="19" t="s">
        <v>25854</v>
      </c>
      <c r="H1992" s="19">
        <v>1</v>
      </c>
      <c r="I1992" s="27" t="s">
        <v>16489</v>
      </c>
      <c r="J1992" s="19" t="s">
        <v>23235</v>
      </c>
      <c r="K1992" s="19" t="s">
        <v>17438</v>
      </c>
      <c r="L1992" s="19" t="s">
        <v>17439</v>
      </c>
      <c r="M1992" s="19"/>
      <c r="N1992" s="19" t="s">
        <v>17447</v>
      </c>
      <c r="O1992" s="19" t="s">
        <v>23140</v>
      </c>
    </row>
    <row r="1993" spans="1:15" ht="12.75">
      <c r="A1993" s="19" t="s">
        <v>25856</v>
      </c>
      <c r="B1993" s="19" t="s">
        <v>23635</v>
      </c>
      <c r="C1993" s="19" t="s">
        <v>23592</v>
      </c>
      <c r="D1993" s="19" t="s">
        <v>17440</v>
      </c>
      <c r="E1993" s="85">
        <v>45400</v>
      </c>
      <c r="F1993" s="19" t="s">
        <v>25571</v>
      </c>
      <c r="G1993" s="19" t="s">
        <v>25572</v>
      </c>
      <c r="H1993" s="19">
        <v>-1</v>
      </c>
      <c r="I1993" s="27" t="s">
        <v>23200</v>
      </c>
      <c r="J1993" s="19" t="s">
        <v>23201</v>
      </c>
      <c r="K1993" s="19" t="s">
        <v>17438</v>
      </c>
      <c r="L1993" s="19" t="s">
        <v>17439</v>
      </c>
      <c r="M1993" s="19"/>
      <c r="N1993" s="19"/>
      <c r="O1993" s="19" t="s">
        <v>23140</v>
      </c>
    </row>
    <row r="1994" spans="1:15" ht="12.75">
      <c r="A1994" s="19" t="s">
        <v>25857</v>
      </c>
      <c r="B1994" s="19" t="s">
        <v>23635</v>
      </c>
      <c r="C1994" s="19" t="s">
        <v>23592</v>
      </c>
      <c r="D1994" s="19" t="s">
        <v>17440</v>
      </c>
      <c r="E1994" s="85">
        <v>45400</v>
      </c>
      <c r="F1994" s="19" t="s">
        <v>25571</v>
      </c>
      <c r="G1994" s="19" t="s">
        <v>25572</v>
      </c>
      <c r="H1994" s="19">
        <v>1</v>
      </c>
      <c r="I1994" s="27" t="s">
        <v>16489</v>
      </c>
      <c r="J1994" s="19" t="s">
        <v>23235</v>
      </c>
      <c r="K1994" s="19" t="s">
        <v>17438</v>
      </c>
      <c r="L1994" s="19" t="s">
        <v>17439</v>
      </c>
      <c r="M1994" s="19"/>
      <c r="N1994" s="19" t="s">
        <v>17447</v>
      </c>
      <c r="O1994" s="19" t="s">
        <v>23140</v>
      </c>
    </row>
    <row r="1995" spans="1:15" ht="12.75">
      <c r="A1995" s="19" t="s">
        <v>25858</v>
      </c>
      <c r="B1995" s="19" t="s">
        <v>23635</v>
      </c>
      <c r="C1995" s="19" t="s">
        <v>23592</v>
      </c>
      <c r="D1995" s="19" t="s">
        <v>17440</v>
      </c>
      <c r="E1995" s="85">
        <v>45400</v>
      </c>
      <c r="F1995" s="19" t="s">
        <v>25578</v>
      </c>
      <c r="G1995" s="19" t="s">
        <v>25579</v>
      </c>
      <c r="H1995" s="19">
        <v>-4</v>
      </c>
      <c r="I1995" s="27" t="s">
        <v>23200</v>
      </c>
      <c r="J1995" s="19" t="s">
        <v>23201</v>
      </c>
      <c r="K1995" s="19" t="s">
        <v>17438</v>
      </c>
      <c r="L1995" s="19" t="s">
        <v>17439</v>
      </c>
      <c r="M1995" s="19"/>
      <c r="N1995" s="19"/>
      <c r="O1995" s="19" t="s">
        <v>23140</v>
      </c>
    </row>
    <row r="1996" spans="1:15" ht="12.75">
      <c r="A1996" s="19" t="s">
        <v>25859</v>
      </c>
      <c r="B1996" s="19" t="s">
        <v>23635</v>
      </c>
      <c r="C1996" s="19" t="s">
        <v>23592</v>
      </c>
      <c r="D1996" s="19" t="s">
        <v>17440</v>
      </c>
      <c r="E1996" s="85">
        <v>45400</v>
      </c>
      <c r="F1996" s="19" t="s">
        <v>25578</v>
      </c>
      <c r="G1996" s="19" t="s">
        <v>25579</v>
      </c>
      <c r="H1996" s="19">
        <v>4</v>
      </c>
      <c r="I1996" s="27" t="s">
        <v>16489</v>
      </c>
      <c r="J1996" s="19" t="s">
        <v>23235</v>
      </c>
      <c r="K1996" s="19" t="s">
        <v>17438</v>
      </c>
      <c r="L1996" s="19" t="s">
        <v>17439</v>
      </c>
      <c r="M1996" s="19"/>
      <c r="N1996" s="19" t="s">
        <v>17447</v>
      </c>
      <c r="O1996" s="19" t="s">
        <v>23140</v>
      </c>
    </row>
    <row r="1997" spans="1:15" ht="12.75">
      <c r="A1997" s="19" t="s">
        <v>25860</v>
      </c>
      <c r="B1997" s="19" t="s">
        <v>23635</v>
      </c>
      <c r="C1997" s="19" t="s">
        <v>23592</v>
      </c>
      <c r="D1997" s="19" t="s">
        <v>17440</v>
      </c>
      <c r="E1997" s="85">
        <v>45400</v>
      </c>
      <c r="F1997" s="19" t="s">
        <v>25581</v>
      </c>
      <c r="G1997" s="19" t="s">
        <v>25582</v>
      </c>
      <c r="H1997" s="19">
        <v>-5</v>
      </c>
      <c r="I1997" s="27" t="s">
        <v>23200</v>
      </c>
      <c r="J1997" s="19" t="s">
        <v>23201</v>
      </c>
      <c r="K1997" s="19" t="s">
        <v>17438</v>
      </c>
      <c r="L1997" s="19" t="s">
        <v>17439</v>
      </c>
      <c r="M1997" s="19"/>
      <c r="N1997" s="19"/>
      <c r="O1997" s="19" t="s">
        <v>23140</v>
      </c>
    </row>
    <row r="1998" spans="1:15" ht="12.75">
      <c r="A1998" s="19" t="s">
        <v>25861</v>
      </c>
      <c r="B1998" s="19" t="s">
        <v>23635</v>
      </c>
      <c r="C1998" s="19" t="s">
        <v>23592</v>
      </c>
      <c r="D1998" s="19" t="s">
        <v>17440</v>
      </c>
      <c r="E1998" s="85">
        <v>45400</v>
      </c>
      <c r="F1998" s="19" t="s">
        <v>25581</v>
      </c>
      <c r="G1998" s="19" t="s">
        <v>25582</v>
      </c>
      <c r="H1998" s="19">
        <v>5</v>
      </c>
      <c r="I1998" s="27" t="s">
        <v>16489</v>
      </c>
      <c r="J1998" s="19" t="s">
        <v>23235</v>
      </c>
      <c r="K1998" s="19" t="s">
        <v>17438</v>
      </c>
      <c r="L1998" s="19" t="s">
        <v>17439</v>
      </c>
      <c r="M1998" s="19"/>
      <c r="N1998" s="19" t="s">
        <v>17447</v>
      </c>
      <c r="O1998" s="19" t="s">
        <v>23140</v>
      </c>
    </row>
    <row r="1999" spans="1:15" ht="12.75">
      <c r="A1999" s="19" t="s">
        <v>25862</v>
      </c>
      <c r="B1999" s="19" t="s">
        <v>23635</v>
      </c>
      <c r="C1999" s="19" t="s">
        <v>23592</v>
      </c>
      <c r="D1999" s="19" t="s">
        <v>17440</v>
      </c>
      <c r="E1999" s="85">
        <v>45400</v>
      </c>
      <c r="F1999" s="19" t="s">
        <v>23865</v>
      </c>
      <c r="G1999" s="19" t="s">
        <v>23866</v>
      </c>
      <c r="H1999" s="19">
        <v>-9</v>
      </c>
      <c r="I1999" s="27" t="s">
        <v>23200</v>
      </c>
      <c r="J1999" s="19" t="s">
        <v>23201</v>
      </c>
      <c r="K1999" s="19" t="s">
        <v>17438</v>
      </c>
      <c r="L1999" s="19" t="s">
        <v>17439</v>
      </c>
      <c r="M1999" s="19"/>
      <c r="N1999" s="19"/>
      <c r="O1999" s="19" t="s">
        <v>23140</v>
      </c>
    </row>
    <row r="2000" spans="1:15" ht="12.75">
      <c r="A2000" s="19" t="s">
        <v>25863</v>
      </c>
      <c r="B2000" s="19" t="s">
        <v>23635</v>
      </c>
      <c r="C2000" s="19" t="s">
        <v>23592</v>
      </c>
      <c r="D2000" s="19" t="s">
        <v>17440</v>
      </c>
      <c r="E2000" s="85">
        <v>45400</v>
      </c>
      <c r="F2000" s="19" t="s">
        <v>23865</v>
      </c>
      <c r="G2000" s="19" t="s">
        <v>23866</v>
      </c>
      <c r="H2000" s="19">
        <v>9</v>
      </c>
      <c r="I2000" s="27" t="s">
        <v>16489</v>
      </c>
      <c r="J2000" s="19" t="s">
        <v>23235</v>
      </c>
      <c r="K2000" s="19" t="s">
        <v>17438</v>
      </c>
      <c r="L2000" s="19" t="s">
        <v>17439</v>
      </c>
      <c r="M2000" s="19"/>
      <c r="N2000" s="19" t="s">
        <v>17447</v>
      </c>
      <c r="O2000" s="19" t="s">
        <v>23140</v>
      </c>
    </row>
    <row r="2001" spans="1:15" ht="12.75">
      <c r="A2001" s="19" t="s">
        <v>25864</v>
      </c>
      <c r="B2001" s="19" t="s">
        <v>23636</v>
      </c>
      <c r="C2001" s="19" t="s">
        <v>23592</v>
      </c>
      <c r="D2001" s="19" t="s">
        <v>17435</v>
      </c>
      <c r="E2001" s="85">
        <v>45400</v>
      </c>
      <c r="F2001" s="19" t="s">
        <v>23874</v>
      </c>
      <c r="G2001" s="19" t="s">
        <v>23875</v>
      </c>
      <c r="H2001" s="19">
        <v>-40</v>
      </c>
      <c r="I2001" s="27" t="s">
        <v>16489</v>
      </c>
      <c r="J2001" s="19" t="s">
        <v>23235</v>
      </c>
      <c r="K2001" s="19" t="s">
        <v>17433</v>
      </c>
      <c r="L2001" s="19" t="s">
        <v>17434</v>
      </c>
      <c r="M2001" s="19"/>
      <c r="N2001" s="19"/>
      <c r="O2001" s="19" t="s">
        <v>23140</v>
      </c>
    </row>
    <row r="2002" spans="1:15" ht="12.75">
      <c r="A2002" s="19" t="s">
        <v>25865</v>
      </c>
      <c r="B2002" s="19" t="s">
        <v>23636</v>
      </c>
      <c r="C2002" s="19" t="s">
        <v>23592</v>
      </c>
      <c r="D2002" s="19" t="s">
        <v>17435</v>
      </c>
      <c r="E2002" s="85">
        <v>45400</v>
      </c>
      <c r="F2002" s="19" t="s">
        <v>23923</v>
      </c>
      <c r="G2002" s="19" t="s">
        <v>23924</v>
      </c>
      <c r="H2002" s="19">
        <v>-13</v>
      </c>
      <c r="I2002" s="27" t="s">
        <v>16489</v>
      </c>
      <c r="J2002" s="19" t="s">
        <v>23235</v>
      </c>
      <c r="K2002" s="19" t="s">
        <v>17433</v>
      </c>
      <c r="L2002" s="19" t="s">
        <v>17434</v>
      </c>
      <c r="M2002" s="19"/>
      <c r="N2002" s="19"/>
      <c r="O2002" s="19" t="s">
        <v>23140</v>
      </c>
    </row>
    <row r="2003" spans="1:15" ht="12.75">
      <c r="A2003" s="19" t="s">
        <v>25866</v>
      </c>
      <c r="B2003" s="19" t="s">
        <v>23636</v>
      </c>
      <c r="C2003" s="19" t="s">
        <v>23592</v>
      </c>
      <c r="D2003" s="19" t="s">
        <v>17435</v>
      </c>
      <c r="E2003" s="85">
        <v>45400</v>
      </c>
      <c r="F2003" s="19" t="s">
        <v>23926</v>
      </c>
      <c r="G2003" s="19" t="s">
        <v>23927</v>
      </c>
      <c r="H2003" s="19">
        <v>-10</v>
      </c>
      <c r="I2003" s="27" t="s">
        <v>16489</v>
      </c>
      <c r="J2003" s="19" t="s">
        <v>23235</v>
      </c>
      <c r="K2003" s="19" t="s">
        <v>17433</v>
      </c>
      <c r="L2003" s="19" t="s">
        <v>17434</v>
      </c>
      <c r="M2003" s="19"/>
      <c r="N2003" s="19"/>
      <c r="O2003" s="19" t="s">
        <v>23140</v>
      </c>
    </row>
    <row r="2004" spans="1:15" ht="12.75">
      <c r="A2004" s="19" t="s">
        <v>25867</v>
      </c>
      <c r="B2004" s="19" t="s">
        <v>23636</v>
      </c>
      <c r="C2004" s="19" t="s">
        <v>23592</v>
      </c>
      <c r="D2004" s="19" t="s">
        <v>17435</v>
      </c>
      <c r="E2004" s="85">
        <v>45400</v>
      </c>
      <c r="F2004" s="19" t="s">
        <v>23929</v>
      </c>
      <c r="G2004" s="19" t="s">
        <v>23930</v>
      </c>
      <c r="H2004" s="19">
        <v>-1030</v>
      </c>
      <c r="I2004" s="27" t="s">
        <v>16489</v>
      </c>
      <c r="J2004" s="19" t="s">
        <v>23235</v>
      </c>
      <c r="K2004" s="19" t="s">
        <v>17433</v>
      </c>
      <c r="L2004" s="19" t="s">
        <v>17434</v>
      </c>
      <c r="M2004" s="19"/>
      <c r="N2004" s="19"/>
      <c r="O2004" s="19" t="s">
        <v>23140</v>
      </c>
    </row>
    <row r="2005" spans="1:15" ht="12.75">
      <c r="A2005" s="19" t="s">
        <v>25868</v>
      </c>
      <c r="B2005" s="19" t="s">
        <v>23636</v>
      </c>
      <c r="C2005" s="19" t="s">
        <v>23592</v>
      </c>
      <c r="D2005" s="19" t="s">
        <v>17435</v>
      </c>
      <c r="E2005" s="85">
        <v>45400</v>
      </c>
      <c r="F2005" s="19" t="s">
        <v>23948</v>
      </c>
      <c r="G2005" s="19" t="s">
        <v>23949</v>
      </c>
      <c r="H2005" s="19">
        <v>-1</v>
      </c>
      <c r="I2005" s="27" t="s">
        <v>16489</v>
      </c>
      <c r="J2005" s="19" t="s">
        <v>23235</v>
      </c>
      <c r="K2005" s="19" t="s">
        <v>17433</v>
      </c>
      <c r="L2005" s="19" t="s">
        <v>17434</v>
      </c>
      <c r="M2005" s="19"/>
      <c r="N2005" s="19"/>
      <c r="O2005" s="19" t="s">
        <v>23140</v>
      </c>
    </row>
    <row r="2006" spans="1:15" ht="12.75">
      <c r="A2006" s="19" t="s">
        <v>25869</v>
      </c>
      <c r="B2006" s="19" t="s">
        <v>23636</v>
      </c>
      <c r="C2006" s="19" t="s">
        <v>23592</v>
      </c>
      <c r="D2006" s="19" t="s">
        <v>17435</v>
      </c>
      <c r="E2006" s="85">
        <v>45400</v>
      </c>
      <c r="F2006" s="19" t="s">
        <v>23903</v>
      </c>
      <c r="G2006" s="19" t="s">
        <v>23904</v>
      </c>
      <c r="H2006" s="19">
        <v>-693</v>
      </c>
      <c r="I2006" s="27" t="s">
        <v>16489</v>
      </c>
      <c r="J2006" s="19" t="s">
        <v>23235</v>
      </c>
      <c r="K2006" s="19" t="s">
        <v>17433</v>
      </c>
      <c r="L2006" s="19" t="s">
        <v>17434</v>
      </c>
      <c r="M2006" s="19"/>
      <c r="N2006" s="19"/>
      <c r="O2006" s="19" t="s">
        <v>23140</v>
      </c>
    </row>
    <row r="2007" spans="1:15" ht="12.75">
      <c r="A2007" s="19"/>
      <c r="B2007" s="19"/>
      <c r="C2007" s="19"/>
      <c r="D2007" s="19"/>
      <c r="E2007" s="85"/>
      <c r="F2007" s="19"/>
      <c r="G2007" s="19"/>
      <c r="H2007" s="19"/>
      <c r="I2007" s="19"/>
      <c r="J2007" s="19"/>
      <c r="K2007" s="19"/>
      <c r="L2007" s="19"/>
      <c r="M2007" s="19"/>
      <c r="N2007" s="19"/>
      <c r="O2007" s="19"/>
    </row>
    <row r="2008" spans="1:15" ht="12.75">
      <c r="A2008" s="19" t="s">
        <v>25870</v>
      </c>
      <c r="B2008" s="19" t="s">
        <v>23636</v>
      </c>
      <c r="C2008" s="19" t="s">
        <v>23592</v>
      </c>
      <c r="D2008" s="19" t="s">
        <v>17435</v>
      </c>
      <c r="E2008" s="85">
        <v>45400</v>
      </c>
      <c r="F2008" s="19" t="s">
        <v>23913</v>
      </c>
      <c r="G2008" s="19" t="s">
        <v>23914</v>
      </c>
      <c r="H2008" s="19">
        <v>-72</v>
      </c>
      <c r="I2008" s="27" t="s">
        <v>16489</v>
      </c>
      <c r="J2008" s="19" t="s">
        <v>23235</v>
      </c>
      <c r="K2008" s="19" t="s">
        <v>17433</v>
      </c>
      <c r="L2008" s="19" t="s">
        <v>17434</v>
      </c>
      <c r="M2008" s="19"/>
      <c r="N2008" s="19"/>
      <c r="O2008" s="19" t="s">
        <v>23140</v>
      </c>
    </row>
    <row r="2009" spans="1:15" ht="12.75">
      <c r="A2009" s="19" t="s">
        <v>25871</v>
      </c>
      <c r="B2009" s="19" t="s">
        <v>23636</v>
      </c>
      <c r="C2009" s="19" t="s">
        <v>23592</v>
      </c>
      <c r="D2009" s="19" t="s">
        <v>17435</v>
      </c>
      <c r="E2009" s="85">
        <v>45400</v>
      </c>
      <c r="F2009" s="19" t="s">
        <v>23938</v>
      </c>
      <c r="G2009" s="19" t="s">
        <v>23939</v>
      </c>
      <c r="H2009" s="19">
        <v>-1</v>
      </c>
      <c r="I2009" s="27" t="s">
        <v>16489</v>
      </c>
      <c r="J2009" s="19" t="s">
        <v>23235</v>
      </c>
      <c r="K2009" s="19" t="s">
        <v>17433</v>
      </c>
      <c r="L2009" s="19" t="s">
        <v>17434</v>
      </c>
      <c r="M2009" s="19"/>
      <c r="N2009" s="19"/>
      <c r="O2009" s="19" t="s">
        <v>23140</v>
      </c>
    </row>
    <row r="2010" spans="1:15" ht="12.75">
      <c r="A2010" s="19" t="s">
        <v>25872</v>
      </c>
      <c r="B2010" s="19" t="s">
        <v>23636</v>
      </c>
      <c r="C2010" s="19" t="s">
        <v>23592</v>
      </c>
      <c r="D2010" s="19" t="s">
        <v>17435</v>
      </c>
      <c r="E2010" s="85">
        <v>45400</v>
      </c>
      <c r="F2010" s="19" t="s">
        <v>24074</v>
      </c>
      <c r="G2010" s="19" t="s">
        <v>24075</v>
      </c>
      <c r="H2010" s="19">
        <v>-2</v>
      </c>
      <c r="I2010" s="27" t="s">
        <v>16489</v>
      </c>
      <c r="J2010" s="19" t="s">
        <v>23235</v>
      </c>
      <c r="K2010" s="19" t="s">
        <v>17433</v>
      </c>
      <c r="L2010" s="19" t="s">
        <v>17434</v>
      </c>
      <c r="M2010" s="19"/>
      <c r="N2010" s="19"/>
      <c r="O2010" s="19" t="s">
        <v>23140</v>
      </c>
    </row>
    <row r="2011" spans="1:15" ht="12.75">
      <c r="A2011" s="19" t="s">
        <v>25873</v>
      </c>
      <c r="B2011" s="19" t="s">
        <v>23636</v>
      </c>
      <c r="C2011" s="19" t="s">
        <v>23592</v>
      </c>
      <c r="D2011" s="19" t="s">
        <v>17435</v>
      </c>
      <c r="E2011" s="85">
        <v>45400</v>
      </c>
      <c r="F2011" s="19" t="s">
        <v>23941</v>
      </c>
      <c r="G2011" s="19" t="s">
        <v>23942</v>
      </c>
      <c r="H2011" s="19">
        <v>-7</v>
      </c>
      <c r="I2011" s="27" t="s">
        <v>16489</v>
      </c>
      <c r="J2011" s="19" t="s">
        <v>23235</v>
      </c>
      <c r="K2011" s="19" t="s">
        <v>17433</v>
      </c>
      <c r="L2011" s="19" t="s">
        <v>17434</v>
      </c>
      <c r="M2011" s="19"/>
      <c r="N2011" s="19"/>
      <c r="O2011" s="19" t="s">
        <v>23140</v>
      </c>
    </row>
    <row r="2012" spans="1:15" ht="12.75">
      <c r="A2012" s="19" t="s">
        <v>25874</v>
      </c>
      <c r="B2012" s="19" t="s">
        <v>23636</v>
      </c>
      <c r="C2012" s="19" t="s">
        <v>23592</v>
      </c>
      <c r="D2012" s="19" t="s">
        <v>17435</v>
      </c>
      <c r="E2012" s="85">
        <v>45400</v>
      </c>
      <c r="F2012" s="19" t="s">
        <v>25600</v>
      </c>
      <c r="G2012" s="19" t="s">
        <v>25601</v>
      </c>
      <c r="H2012" s="19">
        <v>-5</v>
      </c>
      <c r="I2012" s="27" t="s">
        <v>16489</v>
      </c>
      <c r="J2012" s="19" t="s">
        <v>23235</v>
      </c>
      <c r="K2012" s="19" t="s">
        <v>17433</v>
      </c>
      <c r="L2012" s="19" t="s">
        <v>17434</v>
      </c>
      <c r="M2012" s="19"/>
      <c r="N2012" s="19"/>
      <c r="O2012" s="19" t="s">
        <v>23140</v>
      </c>
    </row>
    <row r="2013" spans="1:15" ht="12.75">
      <c r="A2013" s="19" t="s">
        <v>25875</v>
      </c>
      <c r="B2013" s="19" t="s">
        <v>23637</v>
      </c>
      <c r="C2013" s="19" t="s">
        <v>23592</v>
      </c>
      <c r="D2013" s="19" t="s">
        <v>17435</v>
      </c>
      <c r="E2013" s="85">
        <v>45404</v>
      </c>
      <c r="F2013" s="19" t="s">
        <v>23865</v>
      </c>
      <c r="G2013" s="19" t="s">
        <v>23866</v>
      </c>
      <c r="H2013" s="19">
        <v>-9</v>
      </c>
      <c r="I2013" s="27" t="s">
        <v>16489</v>
      </c>
      <c r="J2013" s="19" t="s">
        <v>23235</v>
      </c>
      <c r="K2013" s="19" t="s">
        <v>17433</v>
      </c>
      <c r="L2013" s="19" t="s">
        <v>17434</v>
      </c>
      <c r="M2013" s="19" t="s">
        <v>23638</v>
      </c>
      <c r="N2013" s="19"/>
      <c r="O2013" s="19" t="s">
        <v>23140</v>
      </c>
    </row>
    <row r="2014" spans="1:15" ht="12.75">
      <c r="A2014" s="19" t="s">
        <v>25876</v>
      </c>
      <c r="B2014" s="19" t="s">
        <v>23637</v>
      </c>
      <c r="C2014" s="19" t="s">
        <v>23592</v>
      </c>
      <c r="D2014" s="19" t="s">
        <v>17435</v>
      </c>
      <c r="E2014" s="85">
        <v>45404</v>
      </c>
      <c r="F2014" s="19" t="s">
        <v>25581</v>
      </c>
      <c r="G2014" s="19" t="s">
        <v>25582</v>
      </c>
      <c r="H2014" s="19">
        <v>-5</v>
      </c>
      <c r="I2014" s="27" t="s">
        <v>16489</v>
      </c>
      <c r="J2014" s="19" t="s">
        <v>23235</v>
      </c>
      <c r="K2014" s="19" t="s">
        <v>17433</v>
      </c>
      <c r="L2014" s="19" t="s">
        <v>17434</v>
      </c>
      <c r="M2014" s="19" t="s">
        <v>23638</v>
      </c>
      <c r="N2014" s="19"/>
      <c r="O2014" s="19" t="s">
        <v>23140</v>
      </c>
    </row>
    <row r="2015" spans="1:15" ht="12.75">
      <c r="A2015" s="19" t="s">
        <v>25877</v>
      </c>
      <c r="B2015" s="19" t="s">
        <v>23637</v>
      </c>
      <c r="C2015" s="19" t="s">
        <v>23592</v>
      </c>
      <c r="D2015" s="19" t="s">
        <v>17435</v>
      </c>
      <c r="E2015" s="85">
        <v>45404</v>
      </c>
      <c r="F2015" s="19" t="s">
        <v>25578</v>
      </c>
      <c r="G2015" s="19" t="s">
        <v>25579</v>
      </c>
      <c r="H2015" s="19">
        <v>-4</v>
      </c>
      <c r="I2015" s="27" t="s">
        <v>16489</v>
      </c>
      <c r="J2015" s="19" t="s">
        <v>23235</v>
      </c>
      <c r="K2015" s="19" t="s">
        <v>17433</v>
      </c>
      <c r="L2015" s="19" t="s">
        <v>17434</v>
      </c>
      <c r="M2015" s="19" t="s">
        <v>23638</v>
      </c>
      <c r="N2015" s="19"/>
      <c r="O2015" s="19" t="s">
        <v>23140</v>
      </c>
    </row>
    <row r="2016" spans="1:15" ht="12.75">
      <c r="A2016" s="19" t="s">
        <v>25878</v>
      </c>
      <c r="B2016" s="19" t="s">
        <v>23637</v>
      </c>
      <c r="C2016" s="19" t="s">
        <v>23592</v>
      </c>
      <c r="D2016" s="19" t="s">
        <v>17435</v>
      </c>
      <c r="E2016" s="85">
        <v>45404</v>
      </c>
      <c r="F2016" s="19" t="s">
        <v>25634</v>
      </c>
      <c r="G2016" s="19" t="s">
        <v>25635</v>
      </c>
      <c r="H2016" s="19">
        <v>-2</v>
      </c>
      <c r="I2016" s="27" t="s">
        <v>16489</v>
      </c>
      <c r="J2016" s="19" t="s">
        <v>23235</v>
      </c>
      <c r="K2016" s="19" t="s">
        <v>17433</v>
      </c>
      <c r="L2016" s="19" t="s">
        <v>17434</v>
      </c>
      <c r="M2016" s="19" t="s">
        <v>23638</v>
      </c>
      <c r="N2016" s="19"/>
      <c r="O2016" s="19" t="s">
        <v>23140</v>
      </c>
    </row>
    <row r="2017" spans="1:15" ht="12.75">
      <c r="A2017" s="19" t="s">
        <v>25879</v>
      </c>
      <c r="B2017" s="19" t="s">
        <v>23637</v>
      </c>
      <c r="C2017" s="19" t="s">
        <v>23592</v>
      </c>
      <c r="D2017" s="19" t="s">
        <v>17435</v>
      </c>
      <c r="E2017" s="85">
        <v>45404</v>
      </c>
      <c r="F2017" s="19" t="s">
        <v>25641</v>
      </c>
      <c r="G2017" s="19" t="s">
        <v>25642</v>
      </c>
      <c r="H2017" s="19">
        <v>-3</v>
      </c>
      <c r="I2017" s="27" t="s">
        <v>16489</v>
      </c>
      <c r="J2017" s="19" t="s">
        <v>23235</v>
      </c>
      <c r="K2017" s="19" t="s">
        <v>17433</v>
      </c>
      <c r="L2017" s="19" t="s">
        <v>17434</v>
      </c>
      <c r="M2017" s="19" t="s">
        <v>23638</v>
      </c>
      <c r="N2017" s="19"/>
      <c r="O2017" s="19" t="s">
        <v>23140</v>
      </c>
    </row>
    <row r="2018" spans="1:15" ht="12.75">
      <c r="A2018" s="19" t="s">
        <v>25880</v>
      </c>
      <c r="B2018" s="19" t="s">
        <v>23637</v>
      </c>
      <c r="C2018" s="19" t="s">
        <v>23592</v>
      </c>
      <c r="D2018" s="19" t="s">
        <v>17435</v>
      </c>
      <c r="E2018" s="85">
        <v>45404</v>
      </c>
      <c r="F2018" s="19" t="s">
        <v>25631</v>
      </c>
      <c r="G2018" s="19" t="s">
        <v>25632</v>
      </c>
      <c r="H2018" s="19">
        <v>-2</v>
      </c>
      <c r="I2018" s="27" t="s">
        <v>16489</v>
      </c>
      <c r="J2018" s="19" t="s">
        <v>23235</v>
      </c>
      <c r="K2018" s="19" t="s">
        <v>17433</v>
      </c>
      <c r="L2018" s="19" t="s">
        <v>17434</v>
      </c>
      <c r="M2018" s="19" t="s">
        <v>23638</v>
      </c>
      <c r="N2018" s="19"/>
      <c r="O2018" s="19" t="s">
        <v>23140</v>
      </c>
    </row>
    <row r="2019" spans="1:15" ht="12.75">
      <c r="A2019" s="19" t="s">
        <v>25881</v>
      </c>
      <c r="B2019" s="19" t="s">
        <v>23637</v>
      </c>
      <c r="C2019" s="19" t="s">
        <v>23592</v>
      </c>
      <c r="D2019" s="19" t="s">
        <v>17435</v>
      </c>
      <c r="E2019" s="85">
        <v>45404</v>
      </c>
      <c r="F2019" s="19" t="s">
        <v>25628</v>
      </c>
      <c r="G2019" s="19" t="s">
        <v>25629</v>
      </c>
      <c r="H2019" s="19">
        <v>-1</v>
      </c>
      <c r="I2019" s="27" t="s">
        <v>16489</v>
      </c>
      <c r="J2019" s="19" t="s">
        <v>23235</v>
      </c>
      <c r="K2019" s="19" t="s">
        <v>17433</v>
      </c>
      <c r="L2019" s="19" t="s">
        <v>17434</v>
      </c>
      <c r="M2019" s="19" t="s">
        <v>23638</v>
      </c>
      <c r="N2019" s="19"/>
      <c r="O2019" s="19" t="s">
        <v>23140</v>
      </c>
    </row>
    <row r="2020" spans="1:15" ht="12.75">
      <c r="A2020" s="19" t="s">
        <v>25882</v>
      </c>
      <c r="B2020" s="19" t="s">
        <v>23637</v>
      </c>
      <c r="C2020" s="19" t="s">
        <v>23592</v>
      </c>
      <c r="D2020" s="19" t="s">
        <v>17435</v>
      </c>
      <c r="E2020" s="85">
        <v>45404</v>
      </c>
      <c r="F2020" s="19" t="s">
        <v>25571</v>
      </c>
      <c r="G2020" s="19" t="s">
        <v>25572</v>
      </c>
      <c r="H2020" s="19">
        <v>-1</v>
      </c>
      <c r="I2020" s="27" t="s">
        <v>16489</v>
      </c>
      <c r="J2020" s="19" t="s">
        <v>23235</v>
      </c>
      <c r="K2020" s="19" t="s">
        <v>17433</v>
      </c>
      <c r="L2020" s="19" t="s">
        <v>17434</v>
      </c>
      <c r="M2020" s="19" t="s">
        <v>23638</v>
      </c>
      <c r="N2020" s="19"/>
      <c r="O2020" s="19" t="s">
        <v>23140</v>
      </c>
    </row>
    <row r="2021" spans="1:15" ht="12.75">
      <c r="A2021" s="19" t="s">
        <v>25883</v>
      </c>
      <c r="B2021" s="19" t="s">
        <v>23635</v>
      </c>
      <c r="C2021" s="19" t="s">
        <v>23592</v>
      </c>
      <c r="D2021" s="19" t="s">
        <v>17440</v>
      </c>
      <c r="E2021" s="85">
        <v>45400</v>
      </c>
      <c r="F2021" s="19" t="s">
        <v>23865</v>
      </c>
      <c r="G2021" s="19" t="s">
        <v>23866</v>
      </c>
      <c r="H2021" s="19">
        <v>-1</v>
      </c>
      <c r="I2021" s="27" t="s">
        <v>23200</v>
      </c>
      <c r="J2021" s="19" t="s">
        <v>23201</v>
      </c>
      <c r="K2021" s="19" t="s">
        <v>17438</v>
      </c>
      <c r="L2021" s="19" t="s">
        <v>17439</v>
      </c>
      <c r="M2021" s="19"/>
      <c r="N2021" s="19"/>
      <c r="O2021" s="19" t="s">
        <v>23140</v>
      </c>
    </row>
    <row r="2022" spans="1:15" ht="12.75">
      <c r="A2022" s="19" t="s">
        <v>25884</v>
      </c>
      <c r="B2022" s="19" t="s">
        <v>23635</v>
      </c>
      <c r="C2022" s="19" t="s">
        <v>23592</v>
      </c>
      <c r="D2022" s="19" t="s">
        <v>17440</v>
      </c>
      <c r="E2022" s="85">
        <v>45400</v>
      </c>
      <c r="F2022" s="19" t="s">
        <v>23865</v>
      </c>
      <c r="G2022" s="19" t="s">
        <v>23866</v>
      </c>
      <c r="H2022" s="19">
        <v>1</v>
      </c>
      <c r="I2022" s="27" t="s">
        <v>16489</v>
      </c>
      <c r="J2022" s="19" t="s">
        <v>23235</v>
      </c>
      <c r="K2022" s="19" t="s">
        <v>17438</v>
      </c>
      <c r="L2022" s="19" t="s">
        <v>17439</v>
      </c>
      <c r="M2022" s="19"/>
      <c r="N2022" s="19" t="s">
        <v>17447</v>
      </c>
      <c r="O2022" s="19" t="s">
        <v>23140</v>
      </c>
    </row>
    <row r="2023" spans="1:15" ht="12.75">
      <c r="A2023" s="19" t="s">
        <v>25885</v>
      </c>
      <c r="B2023" s="19" t="s">
        <v>23635</v>
      </c>
      <c r="C2023" s="19" t="s">
        <v>23592</v>
      </c>
      <c r="D2023" s="19" t="s">
        <v>17440</v>
      </c>
      <c r="E2023" s="85">
        <v>45400</v>
      </c>
      <c r="F2023" s="19" t="s">
        <v>25624</v>
      </c>
      <c r="G2023" s="19" t="s">
        <v>25625</v>
      </c>
      <c r="H2023" s="19">
        <v>-1</v>
      </c>
      <c r="I2023" s="27" t="s">
        <v>23200</v>
      </c>
      <c r="J2023" s="19" t="s">
        <v>23201</v>
      </c>
      <c r="K2023" s="19" t="s">
        <v>17438</v>
      </c>
      <c r="L2023" s="19" t="s">
        <v>17439</v>
      </c>
      <c r="M2023" s="19"/>
      <c r="N2023" s="19"/>
      <c r="O2023" s="19" t="s">
        <v>23140</v>
      </c>
    </row>
    <row r="2024" spans="1:15" ht="12.75">
      <c r="A2024" s="27" t="s">
        <v>25886</v>
      </c>
      <c r="B2024" s="19" t="s">
        <v>23635</v>
      </c>
      <c r="C2024" s="19" t="s">
        <v>23592</v>
      </c>
      <c r="D2024" s="19" t="s">
        <v>17440</v>
      </c>
      <c r="E2024" s="85">
        <v>45400</v>
      </c>
      <c r="F2024" s="19" t="s">
        <v>25624</v>
      </c>
      <c r="G2024" s="19" t="s">
        <v>25625</v>
      </c>
      <c r="H2024" s="19">
        <v>1</v>
      </c>
      <c r="I2024" s="27" t="s">
        <v>16489</v>
      </c>
      <c r="J2024" s="19" t="s">
        <v>23235</v>
      </c>
      <c r="K2024" s="19" t="s">
        <v>17438</v>
      </c>
      <c r="L2024" s="19" t="s">
        <v>17439</v>
      </c>
      <c r="M2024" s="19"/>
      <c r="N2024" s="19" t="s">
        <v>17447</v>
      </c>
      <c r="O2024" s="19" t="s">
        <v>23140</v>
      </c>
    </row>
    <row r="2025" spans="1:15" ht="12.75">
      <c r="A2025" s="19" t="s">
        <v>25887</v>
      </c>
      <c r="B2025" s="19" t="s">
        <v>23637</v>
      </c>
      <c r="C2025" s="19" t="s">
        <v>23592</v>
      </c>
      <c r="D2025" s="19" t="s">
        <v>17435</v>
      </c>
      <c r="E2025" s="85">
        <v>45404</v>
      </c>
      <c r="F2025" s="19" t="s">
        <v>23865</v>
      </c>
      <c r="G2025" s="19" t="s">
        <v>23866</v>
      </c>
      <c r="H2025" s="19">
        <v>-1</v>
      </c>
      <c r="I2025" s="27" t="s">
        <v>16489</v>
      </c>
      <c r="J2025" s="19" t="s">
        <v>23235</v>
      </c>
      <c r="K2025" s="19" t="s">
        <v>17433</v>
      </c>
      <c r="L2025" s="19" t="s">
        <v>17434</v>
      </c>
      <c r="M2025" s="19" t="s">
        <v>23638</v>
      </c>
      <c r="N2025" s="19"/>
      <c r="O2025" s="19" t="s">
        <v>23140</v>
      </c>
    </row>
    <row r="2026" spans="1:15" ht="12.75">
      <c r="A2026" s="19" t="s">
        <v>25888</v>
      </c>
      <c r="B2026" s="19" t="s">
        <v>23637</v>
      </c>
      <c r="C2026" s="19" t="s">
        <v>23592</v>
      </c>
      <c r="D2026" s="19" t="s">
        <v>17435</v>
      </c>
      <c r="E2026" s="85">
        <v>45404</v>
      </c>
      <c r="F2026" s="19" t="s">
        <v>25624</v>
      </c>
      <c r="G2026" s="19" t="s">
        <v>25625</v>
      </c>
      <c r="H2026" s="19">
        <v>-1</v>
      </c>
      <c r="I2026" s="27" t="s">
        <v>16489</v>
      </c>
      <c r="J2026" s="19" t="s">
        <v>23235</v>
      </c>
      <c r="K2026" s="19" t="s">
        <v>17433</v>
      </c>
      <c r="L2026" s="19" t="s">
        <v>17434</v>
      </c>
      <c r="M2026" s="19" t="s">
        <v>23638</v>
      </c>
      <c r="N2026" s="19"/>
      <c r="O2026" s="19" t="s">
        <v>23140</v>
      </c>
    </row>
    <row r="2027" spans="1:15" ht="12.75">
      <c r="A2027" s="19" t="s">
        <v>25889</v>
      </c>
      <c r="B2027" s="19" t="s">
        <v>23639</v>
      </c>
      <c r="C2027" s="19" t="s">
        <v>23640</v>
      </c>
      <c r="D2027" s="19" t="s">
        <v>17440</v>
      </c>
      <c r="E2027" s="85">
        <v>45352</v>
      </c>
      <c r="F2027" s="19" t="s">
        <v>23874</v>
      </c>
      <c r="G2027" s="19" t="s">
        <v>23875</v>
      </c>
      <c r="H2027" s="19">
        <v>-200</v>
      </c>
      <c r="I2027" s="27" t="s">
        <v>23256</v>
      </c>
      <c r="J2027" s="19" t="s">
        <v>23257</v>
      </c>
      <c r="K2027" s="19" t="s">
        <v>17438</v>
      </c>
      <c r="L2027" s="19" t="s">
        <v>17439</v>
      </c>
      <c r="M2027" s="19" t="s">
        <v>23446</v>
      </c>
      <c r="N2027" s="19"/>
      <c r="O2027" s="19" t="s">
        <v>23154</v>
      </c>
    </row>
    <row r="2028" spans="1:15" ht="12.75">
      <c r="A2028" s="19" t="s">
        <v>25890</v>
      </c>
      <c r="B2028" s="19" t="s">
        <v>23639</v>
      </c>
      <c r="C2028" s="19" t="s">
        <v>23640</v>
      </c>
      <c r="D2028" s="19" t="s">
        <v>17440</v>
      </c>
      <c r="E2028" s="85">
        <v>45352</v>
      </c>
      <c r="F2028" s="19" t="s">
        <v>23874</v>
      </c>
      <c r="G2028" s="19" t="s">
        <v>23875</v>
      </c>
      <c r="H2028" s="19">
        <v>200</v>
      </c>
      <c r="I2028" s="27" t="s">
        <v>16489</v>
      </c>
      <c r="J2028" s="19" t="s">
        <v>23235</v>
      </c>
      <c r="K2028" s="19" t="s">
        <v>17438</v>
      </c>
      <c r="L2028" s="19" t="s">
        <v>17439</v>
      </c>
      <c r="M2028" s="19" t="s">
        <v>23446</v>
      </c>
      <c r="N2028" s="19" t="s">
        <v>17447</v>
      </c>
      <c r="O2028" s="19" t="s">
        <v>23140</v>
      </c>
    </row>
    <row r="2029" spans="1:15" ht="12.75">
      <c r="A2029" s="19" t="s">
        <v>25891</v>
      </c>
      <c r="B2029" s="19" t="s">
        <v>23641</v>
      </c>
      <c r="C2029" s="19" t="s">
        <v>23640</v>
      </c>
      <c r="D2029" s="19" t="s">
        <v>17435</v>
      </c>
      <c r="E2029" s="85">
        <v>45373</v>
      </c>
      <c r="F2029" s="19" t="s">
        <v>23874</v>
      </c>
      <c r="G2029" s="19" t="s">
        <v>23875</v>
      </c>
      <c r="H2029" s="19">
        <v>-300</v>
      </c>
      <c r="I2029" s="27" t="s">
        <v>16489</v>
      </c>
      <c r="J2029" s="19" t="s">
        <v>23235</v>
      </c>
      <c r="K2029" s="19" t="s">
        <v>17433</v>
      </c>
      <c r="L2029" s="19" t="s">
        <v>17434</v>
      </c>
      <c r="M2029" s="19" t="s">
        <v>23642</v>
      </c>
      <c r="N2029" s="19"/>
      <c r="O2029" s="19" t="s">
        <v>23140</v>
      </c>
    </row>
    <row r="2030" spans="1:15" ht="12.75">
      <c r="A2030" s="19" t="s">
        <v>25892</v>
      </c>
      <c r="B2030" s="19" t="s">
        <v>23643</v>
      </c>
      <c r="C2030" s="19" t="s">
        <v>23640</v>
      </c>
      <c r="D2030" s="19" t="s">
        <v>17435</v>
      </c>
      <c r="E2030" s="85">
        <v>45380</v>
      </c>
      <c r="F2030" s="19" t="s">
        <v>23874</v>
      </c>
      <c r="G2030" s="19" t="s">
        <v>23875</v>
      </c>
      <c r="H2030" s="19">
        <v>-136</v>
      </c>
      <c r="I2030" s="27" t="s">
        <v>12350</v>
      </c>
      <c r="J2030" s="19" t="s">
        <v>23480</v>
      </c>
      <c r="K2030" s="19" t="s">
        <v>17433</v>
      </c>
      <c r="L2030" s="19" t="s">
        <v>17434</v>
      </c>
      <c r="M2030" s="19" t="s">
        <v>23644</v>
      </c>
      <c r="N2030" s="19"/>
      <c r="O2030" s="19" t="s">
        <v>23140</v>
      </c>
    </row>
    <row r="2031" spans="1:15" ht="12.75">
      <c r="A2031" s="19" t="s">
        <v>25893</v>
      </c>
      <c r="B2031" s="19" t="s">
        <v>23645</v>
      </c>
      <c r="C2031" s="19" t="s">
        <v>23640</v>
      </c>
      <c r="D2031" s="19" t="s">
        <v>17440</v>
      </c>
      <c r="E2031" s="85">
        <v>45366</v>
      </c>
      <c r="F2031" s="19" t="s">
        <v>23874</v>
      </c>
      <c r="G2031" s="19" t="s">
        <v>23875</v>
      </c>
      <c r="H2031" s="19">
        <v>-66</v>
      </c>
      <c r="I2031" s="27" t="s">
        <v>23256</v>
      </c>
      <c r="J2031" s="19" t="s">
        <v>23257</v>
      </c>
      <c r="K2031" s="19" t="s">
        <v>17438</v>
      </c>
      <c r="L2031" s="19" t="s">
        <v>17439</v>
      </c>
      <c r="M2031" s="19" t="s">
        <v>23478</v>
      </c>
      <c r="N2031" s="19"/>
      <c r="O2031" s="19" t="s">
        <v>23154</v>
      </c>
    </row>
    <row r="2032" spans="1:15" ht="12.75">
      <c r="A2032" s="19" t="s">
        <v>25894</v>
      </c>
      <c r="B2032" s="19" t="s">
        <v>23645</v>
      </c>
      <c r="C2032" s="19" t="s">
        <v>23640</v>
      </c>
      <c r="D2032" s="19" t="s">
        <v>17440</v>
      </c>
      <c r="E2032" s="85">
        <v>45366</v>
      </c>
      <c r="F2032" s="19" t="s">
        <v>23874</v>
      </c>
      <c r="G2032" s="19" t="s">
        <v>23875</v>
      </c>
      <c r="H2032" s="19">
        <v>66</v>
      </c>
      <c r="I2032" s="27" t="s">
        <v>12350</v>
      </c>
      <c r="J2032" s="19" t="s">
        <v>23480</v>
      </c>
      <c r="K2032" s="19" t="s">
        <v>17438</v>
      </c>
      <c r="L2032" s="19" t="s">
        <v>17439</v>
      </c>
      <c r="M2032" s="19" t="s">
        <v>23478</v>
      </c>
      <c r="N2032" s="19" t="s">
        <v>17447</v>
      </c>
      <c r="O2032" s="19" t="s">
        <v>23140</v>
      </c>
    </row>
    <row r="2033" spans="1:15" ht="12.75">
      <c r="A2033" s="19" t="s">
        <v>25895</v>
      </c>
      <c r="B2033" s="19" t="s">
        <v>23646</v>
      </c>
      <c r="C2033" s="19" t="s">
        <v>23640</v>
      </c>
      <c r="D2033" s="19" t="s">
        <v>17440</v>
      </c>
      <c r="E2033" s="85">
        <v>45350</v>
      </c>
      <c r="F2033" s="19" t="s">
        <v>23874</v>
      </c>
      <c r="G2033" s="19" t="s">
        <v>23875</v>
      </c>
      <c r="H2033" s="19">
        <v>-50</v>
      </c>
      <c r="I2033" s="27" t="s">
        <v>16489</v>
      </c>
      <c r="J2033" s="19" t="s">
        <v>23235</v>
      </c>
      <c r="K2033" s="19" t="s">
        <v>17438</v>
      </c>
      <c r="L2033" s="19" t="s">
        <v>17439</v>
      </c>
      <c r="M2033" s="19" t="s">
        <v>23446</v>
      </c>
      <c r="N2033" s="19"/>
      <c r="O2033" s="19" t="s">
        <v>23140</v>
      </c>
    </row>
    <row r="2034" spans="1:15" ht="12.75">
      <c r="A2034" s="19" t="s">
        <v>25896</v>
      </c>
      <c r="B2034" s="19" t="s">
        <v>23646</v>
      </c>
      <c r="C2034" s="19" t="s">
        <v>23640</v>
      </c>
      <c r="D2034" s="19" t="s">
        <v>17440</v>
      </c>
      <c r="E2034" s="85">
        <v>45350</v>
      </c>
      <c r="F2034" s="19" t="s">
        <v>23874</v>
      </c>
      <c r="G2034" s="19" t="s">
        <v>23875</v>
      </c>
      <c r="H2034" s="19">
        <v>50</v>
      </c>
      <c r="I2034" s="27" t="s">
        <v>12350</v>
      </c>
      <c r="J2034" s="19" t="s">
        <v>23480</v>
      </c>
      <c r="K2034" s="19" t="s">
        <v>17438</v>
      </c>
      <c r="L2034" s="19" t="s">
        <v>17439</v>
      </c>
      <c r="M2034" s="19" t="s">
        <v>23446</v>
      </c>
      <c r="N2034" s="19" t="s">
        <v>17447</v>
      </c>
      <c r="O2034" s="19" t="s">
        <v>23140</v>
      </c>
    </row>
    <row r="2035" spans="1:15" ht="12.75">
      <c r="A2035" s="19" t="s">
        <v>25897</v>
      </c>
      <c r="B2035" s="19" t="s">
        <v>23647</v>
      </c>
      <c r="C2035" s="19" t="s">
        <v>23592</v>
      </c>
      <c r="D2035" s="19" t="s">
        <v>17440</v>
      </c>
      <c r="E2035" s="85">
        <v>45402</v>
      </c>
      <c r="F2035" s="19" t="s">
        <v>23832</v>
      </c>
      <c r="G2035" s="19" t="s">
        <v>23833</v>
      </c>
      <c r="H2035" s="19">
        <v>-8</v>
      </c>
      <c r="I2035" s="27" t="s">
        <v>23200</v>
      </c>
      <c r="J2035" s="19" t="s">
        <v>23201</v>
      </c>
      <c r="K2035" s="19" t="s">
        <v>17438</v>
      </c>
      <c r="L2035" s="19" t="s">
        <v>17439</v>
      </c>
      <c r="M2035" s="19"/>
      <c r="N2035" s="19"/>
      <c r="O2035" s="19" t="s">
        <v>23140</v>
      </c>
    </row>
    <row r="2036" spans="1:15" ht="12.75">
      <c r="A2036" s="19" t="s">
        <v>25898</v>
      </c>
      <c r="B2036" s="19" t="s">
        <v>23647</v>
      </c>
      <c r="C2036" s="19" t="s">
        <v>23592</v>
      </c>
      <c r="D2036" s="19" t="s">
        <v>17440</v>
      </c>
      <c r="E2036" s="85">
        <v>45402</v>
      </c>
      <c r="F2036" s="19" t="s">
        <v>23832</v>
      </c>
      <c r="G2036" s="19" t="s">
        <v>23833</v>
      </c>
      <c r="H2036" s="19">
        <v>8</v>
      </c>
      <c r="I2036" s="27" t="s">
        <v>23369</v>
      </c>
      <c r="J2036" s="19" t="s">
        <v>23370</v>
      </c>
      <c r="K2036" s="19" t="s">
        <v>17438</v>
      </c>
      <c r="L2036" s="19" t="s">
        <v>17439</v>
      </c>
      <c r="M2036" s="19"/>
      <c r="N2036" s="19" t="s">
        <v>17447</v>
      </c>
      <c r="O2036" s="19" t="s">
        <v>23154</v>
      </c>
    </row>
    <row r="2037" spans="1:15" ht="12.75">
      <c r="A2037" s="19" t="s">
        <v>25899</v>
      </c>
      <c r="B2037" s="19" t="s">
        <v>23647</v>
      </c>
      <c r="C2037" s="19" t="s">
        <v>23592</v>
      </c>
      <c r="D2037" s="19" t="s">
        <v>17440</v>
      </c>
      <c r="E2037" s="85">
        <v>45402</v>
      </c>
      <c r="F2037" s="19" t="s">
        <v>23832</v>
      </c>
      <c r="G2037" s="19" t="s">
        <v>23833</v>
      </c>
      <c r="H2037" s="19">
        <v>-1</v>
      </c>
      <c r="I2037" s="27" t="s">
        <v>23200</v>
      </c>
      <c r="J2037" s="19" t="s">
        <v>23201</v>
      </c>
      <c r="K2037" s="19" t="s">
        <v>17438</v>
      </c>
      <c r="L2037" s="19" t="s">
        <v>17439</v>
      </c>
      <c r="M2037" s="19"/>
      <c r="N2037" s="19"/>
      <c r="O2037" s="19" t="s">
        <v>23140</v>
      </c>
    </row>
    <row r="2038" spans="1:15" ht="12.75">
      <c r="A2038" s="19" t="s">
        <v>25900</v>
      </c>
      <c r="B2038" s="19" t="s">
        <v>23647</v>
      </c>
      <c r="C2038" s="19" t="s">
        <v>23592</v>
      </c>
      <c r="D2038" s="19" t="s">
        <v>17440</v>
      </c>
      <c r="E2038" s="85">
        <v>45402</v>
      </c>
      <c r="F2038" s="19" t="s">
        <v>23832</v>
      </c>
      <c r="G2038" s="19" t="s">
        <v>23833</v>
      </c>
      <c r="H2038" s="19">
        <v>1</v>
      </c>
      <c r="I2038" s="27" t="s">
        <v>23369</v>
      </c>
      <c r="J2038" s="19" t="s">
        <v>23370</v>
      </c>
      <c r="K2038" s="19" t="s">
        <v>17438</v>
      </c>
      <c r="L2038" s="19" t="s">
        <v>17439</v>
      </c>
      <c r="M2038" s="19"/>
      <c r="N2038" s="19" t="s">
        <v>17447</v>
      </c>
      <c r="O2038" s="19" t="s">
        <v>23154</v>
      </c>
    </row>
    <row r="2039" spans="1:15" ht="12.75">
      <c r="A2039" s="19" t="s">
        <v>25901</v>
      </c>
      <c r="B2039" s="19" t="s">
        <v>23648</v>
      </c>
      <c r="C2039" s="19" t="s">
        <v>23592</v>
      </c>
      <c r="D2039" s="19" t="s">
        <v>17440</v>
      </c>
      <c r="E2039" s="85">
        <v>45402</v>
      </c>
      <c r="F2039" s="19" t="s">
        <v>23856</v>
      </c>
      <c r="G2039" s="19" t="s">
        <v>23857</v>
      </c>
      <c r="H2039" s="19">
        <v>-2</v>
      </c>
      <c r="I2039" s="27" t="s">
        <v>23200</v>
      </c>
      <c r="J2039" s="19" t="s">
        <v>23201</v>
      </c>
      <c r="K2039" s="19" t="s">
        <v>17438</v>
      </c>
      <c r="L2039" s="19" t="s">
        <v>17439</v>
      </c>
      <c r="M2039" s="19"/>
      <c r="N2039" s="19"/>
      <c r="O2039" s="19" t="s">
        <v>23140</v>
      </c>
    </row>
    <row r="2040" spans="1:15" ht="12.75">
      <c r="A2040" s="19" t="s">
        <v>25902</v>
      </c>
      <c r="B2040" s="19" t="s">
        <v>23648</v>
      </c>
      <c r="C2040" s="19" t="s">
        <v>23592</v>
      </c>
      <c r="D2040" s="19" t="s">
        <v>17440</v>
      </c>
      <c r="E2040" s="85">
        <v>45402</v>
      </c>
      <c r="F2040" s="19" t="s">
        <v>23856</v>
      </c>
      <c r="G2040" s="19" t="s">
        <v>23857</v>
      </c>
      <c r="H2040" s="19">
        <v>2</v>
      </c>
      <c r="I2040" s="27" t="s">
        <v>23649</v>
      </c>
      <c r="J2040" s="19" t="s">
        <v>23650</v>
      </c>
      <c r="K2040" s="19" t="s">
        <v>17438</v>
      </c>
      <c r="L2040" s="19" t="s">
        <v>17439</v>
      </c>
      <c r="M2040" s="19"/>
      <c r="N2040" s="19" t="s">
        <v>17447</v>
      </c>
      <c r="O2040" s="19" t="s">
        <v>23140</v>
      </c>
    </row>
    <row r="2041" spans="1:15" ht="12.75">
      <c r="A2041" s="19" t="s">
        <v>25903</v>
      </c>
      <c r="B2041" s="19" t="s">
        <v>23648</v>
      </c>
      <c r="C2041" s="19" t="s">
        <v>23592</v>
      </c>
      <c r="D2041" s="19" t="s">
        <v>17440</v>
      </c>
      <c r="E2041" s="85">
        <v>45402</v>
      </c>
      <c r="F2041" s="19" t="s">
        <v>23832</v>
      </c>
      <c r="G2041" s="19" t="s">
        <v>23833</v>
      </c>
      <c r="H2041" s="19">
        <v>-1</v>
      </c>
      <c r="I2041" s="27" t="s">
        <v>23200</v>
      </c>
      <c r="J2041" s="19" t="s">
        <v>23201</v>
      </c>
      <c r="K2041" s="19" t="s">
        <v>17438</v>
      </c>
      <c r="L2041" s="19" t="s">
        <v>17439</v>
      </c>
      <c r="M2041" s="19"/>
      <c r="N2041" s="19"/>
      <c r="O2041" s="19" t="s">
        <v>23140</v>
      </c>
    </row>
    <row r="2042" spans="1:15" ht="12.75">
      <c r="A2042" s="19" t="s">
        <v>25904</v>
      </c>
      <c r="B2042" s="19" t="s">
        <v>23648</v>
      </c>
      <c r="C2042" s="19" t="s">
        <v>23592</v>
      </c>
      <c r="D2042" s="19" t="s">
        <v>17440</v>
      </c>
      <c r="E2042" s="85">
        <v>45402</v>
      </c>
      <c r="F2042" s="19" t="s">
        <v>23832</v>
      </c>
      <c r="G2042" s="19" t="s">
        <v>23833</v>
      </c>
      <c r="H2042" s="19">
        <v>1</v>
      </c>
      <c r="I2042" s="27" t="s">
        <v>23649</v>
      </c>
      <c r="J2042" s="19" t="s">
        <v>23650</v>
      </c>
      <c r="K2042" s="19" t="s">
        <v>17438</v>
      </c>
      <c r="L2042" s="19" t="s">
        <v>17439</v>
      </c>
      <c r="M2042" s="19"/>
      <c r="N2042" s="19" t="s">
        <v>17447</v>
      </c>
      <c r="O2042" s="19" t="s">
        <v>23140</v>
      </c>
    </row>
    <row r="2043" spans="1:15" ht="12.75">
      <c r="A2043" s="19"/>
      <c r="B2043" s="19"/>
      <c r="C2043" s="19"/>
      <c r="D2043" s="19"/>
      <c r="E2043" s="85"/>
      <c r="F2043" s="19"/>
      <c r="G2043" s="19"/>
      <c r="H2043" s="19"/>
      <c r="I2043" s="19"/>
      <c r="J2043" s="19"/>
      <c r="K2043" s="19"/>
      <c r="L2043" s="19"/>
      <c r="M2043" s="19"/>
      <c r="N2043" s="19"/>
      <c r="O2043" s="19"/>
    </row>
    <row r="2044" spans="1:15" ht="12.75">
      <c r="A2044" s="19"/>
      <c r="B2044" s="19"/>
      <c r="C2044" s="19"/>
      <c r="D2044" s="19"/>
      <c r="E2044" s="85"/>
      <c r="F2044" s="19"/>
      <c r="G2044" s="19"/>
      <c r="H2044" s="19"/>
      <c r="I2044" s="19"/>
      <c r="J2044" s="19"/>
      <c r="K2044" s="19"/>
      <c r="L2044" s="19"/>
      <c r="M2044" s="19"/>
      <c r="N2044" s="19"/>
      <c r="O2044" s="19"/>
    </row>
    <row r="2045" spans="1:15" ht="12.75">
      <c r="A2045" s="19" t="s">
        <v>25905</v>
      </c>
      <c r="B2045" s="19" t="s">
        <v>23651</v>
      </c>
      <c r="C2045" s="19" t="s">
        <v>23592</v>
      </c>
      <c r="D2045" s="19" t="s">
        <v>17440</v>
      </c>
      <c r="E2045" s="85">
        <v>45407</v>
      </c>
      <c r="F2045" s="19" t="s">
        <v>24371</v>
      </c>
      <c r="G2045" s="19" t="s">
        <v>24372</v>
      </c>
      <c r="H2045" s="19">
        <v>-4</v>
      </c>
      <c r="I2045" s="27" t="s">
        <v>23227</v>
      </c>
      <c r="J2045" s="19" t="s">
        <v>23228</v>
      </c>
      <c r="K2045" s="19" t="s">
        <v>17438</v>
      </c>
      <c r="L2045" s="19" t="s">
        <v>17439</v>
      </c>
      <c r="M2045" s="19" t="s">
        <v>23652</v>
      </c>
      <c r="N2045" s="19"/>
      <c r="O2045" s="19" t="s">
        <v>23140</v>
      </c>
    </row>
    <row r="2046" spans="1:15" ht="12.75">
      <c r="A2046" s="19" t="s">
        <v>25906</v>
      </c>
      <c r="B2046" s="19" t="s">
        <v>23651</v>
      </c>
      <c r="C2046" s="19" t="s">
        <v>23592</v>
      </c>
      <c r="D2046" s="19" t="s">
        <v>17440</v>
      </c>
      <c r="E2046" s="85">
        <v>45407</v>
      </c>
      <c r="F2046" s="19" t="s">
        <v>24371</v>
      </c>
      <c r="G2046" s="19" t="s">
        <v>24372</v>
      </c>
      <c r="H2046" s="19">
        <v>4</v>
      </c>
      <c r="I2046" s="27" t="s">
        <v>23220</v>
      </c>
      <c r="J2046" s="19" t="s">
        <v>23221</v>
      </c>
      <c r="K2046" s="19" t="s">
        <v>17438</v>
      </c>
      <c r="L2046" s="19" t="s">
        <v>17439</v>
      </c>
      <c r="M2046" s="19" t="s">
        <v>23652</v>
      </c>
      <c r="N2046" s="19" t="s">
        <v>17447</v>
      </c>
      <c r="O2046" s="19" t="s">
        <v>23140</v>
      </c>
    </row>
    <row r="2047" spans="1:15" ht="12.75">
      <c r="A2047" s="19" t="s">
        <v>25907</v>
      </c>
      <c r="B2047" s="19" t="s">
        <v>23651</v>
      </c>
      <c r="C2047" s="19" t="s">
        <v>23592</v>
      </c>
      <c r="D2047" s="19" t="s">
        <v>17440</v>
      </c>
      <c r="E2047" s="85">
        <v>45407</v>
      </c>
      <c r="F2047" s="19" t="s">
        <v>23835</v>
      </c>
      <c r="G2047" s="19" t="s">
        <v>23836</v>
      </c>
      <c r="H2047" s="19">
        <v>-12</v>
      </c>
      <c r="I2047" s="27" t="s">
        <v>23227</v>
      </c>
      <c r="J2047" s="19" t="s">
        <v>23228</v>
      </c>
      <c r="K2047" s="19" t="s">
        <v>17438</v>
      </c>
      <c r="L2047" s="19" t="s">
        <v>17439</v>
      </c>
      <c r="M2047" s="19" t="s">
        <v>23652</v>
      </c>
      <c r="N2047" s="19"/>
      <c r="O2047" s="19" t="s">
        <v>23140</v>
      </c>
    </row>
    <row r="2048" spans="1:15" ht="12.75">
      <c r="A2048" s="19" t="s">
        <v>25908</v>
      </c>
      <c r="B2048" s="19" t="s">
        <v>23651</v>
      </c>
      <c r="C2048" s="19" t="s">
        <v>23592</v>
      </c>
      <c r="D2048" s="19" t="s">
        <v>17440</v>
      </c>
      <c r="E2048" s="85">
        <v>45407</v>
      </c>
      <c r="F2048" s="19" t="s">
        <v>23835</v>
      </c>
      <c r="G2048" s="19" t="s">
        <v>23836</v>
      </c>
      <c r="H2048" s="19">
        <v>12</v>
      </c>
      <c r="I2048" s="27" t="s">
        <v>23220</v>
      </c>
      <c r="J2048" s="19" t="s">
        <v>23221</v>
      </c>
      <c r="K2048" s="19" t="s">
        <v>17438</v>
      </c>
      <c r="L2048" s="19" t="s">
        <v>17439</v>
      </c>
      <c r="M2048" s="19" t="s">
        <v>23652</v>
      </c>
      <c r="N2048" s="19" t="s">
        <v>17447</v>
      </c>
      <c r="O2048" s="19" t="s">
        <v>23140</v>
      </c>
    </row>
    <row r="2049" spans="1:15" ht="12.75">
      <c r="A2049" s="19" t="s">
        <v>25909</v>
      </c>
      <c r="B2049" s="19" t="s">
        <v>23651</v>
      </c>
      <c r="C2049" s="19" t="s">
        <v>23592</v>
      </c>
      <c r="D2049" s="19" t="s">
        <v>17440</v>
      </c>
      <c r="E2049" s="85">
        <v>45407</v>
      </c>
      <c r="F2049" s="19" t="s">
        <v>23838</v>
      </c>
      <c r="G2049" s="19" t="s">
        <v>23839</v>
      </c>
      <c r="H2049" s="19">
        <v>-4</v>
      </c>
      <c r="I2049" s="27" t="s">
        <v>23227</v>
      </c>
      <c r="J2049" s="19" t="s">
        <v>23228</v>
      </c>
      <c r="K2049" s="19" t="s">
        <v>17438</v>
      </c>
      <c r="L2049" s="19" t="s">
        <v>17439</v>
      </c>
      <c r="M2049" s="19" t="s">
        <v>23652</v>
      </c>
      <c r="N2049" s="19"/>
      <c r="O2049" s="19" t="s">
        <v>23140</v>
      </c>
    </row>
    <row r="2050" spans="1:15" ht="12.75">
      <c r="A2050" s="19" t="s">
        <v>25910</v>
      </c>
      <c r="B2050" s="19" t="s">
        <v>23651</v>
      </c>
      <c r="C2050" s="19" t="s">
        <v>23592</v>
      </c>
      <c r="D2050" s="19" t="s">
        <v>17440</v>
      </c>
      <c r="E2050" s="85">
        <v>45407</v>
      </c>
      <c r="F2050" s="19" t="s">
        <v>23838</v>
      </c>
      <c r="G2050" s="19" t="s">
        <v>23839</v>
      </c>
      <c r="H2050" s="19">
        <v>4</v>
      </c>
      <c r="I2050" s="27" t="s">
        <v>23220</v>
      </c>
      <c r="J2050" s="19" t="s">
        <v>23221</v>
      </c>
      <c r="K2050" s="19" t="s">
        <v>17438</v>
      </c>
      <c r="L2050" s="19" t="s">
        <v>17439</v>
      </c>
      <c r="M2050" s="19" t="s">
        <v>23652</v>
      </c>
      <c r="N2050" s="19" t="s">
        <v>17447</v>
      </c>
      <c r="O2050" s="19" t="s">
        <v>23140</v>
      </c>
    </row>
    <row r="2051" spans="1:15" ht="12.75">
      <c r="A2051" s="19" t="s">
        <v>25911</v>
      </c>
      <c r="B2051" s="19" t="s">
        <v>23651</v>
      </c>
      <c r="C2051" s="19" t="s">
        <v>23592</v>
      </c>
      <c r="D2051" s="19" t="s">
        <v>17440</v>
      </c>
      <c r="E2051" s="85">
        <v>45407</v>
      </c>
      <c r="F2051" s="19" t="s">
        <v>23868</v>
      </c>
      <c r="G2051" s="19" t="s">
        <v>23869</v>
      </c>
      <c r="H2051" s="19">
        <v>-390</v>
      </c>
      <c r="I2051" s="27" t="s">
        <v>23227</v>
      </c>
      <c r="J2051" s="19" t="s">
        <v>23228</v>
      </c>
      <c r="K2051" s="19" t="s">
        <v>17438</v>
      </c>
      <c r="L2051" s="19" t="s">
        <v>17439</v>
      </c>
      <c r="M2051" s="19" t="s">
        <v>23652</v>
      </c>
      <c r="N2051" s="19"/>
      <c r="O2051" s="19" t="s">
        <v>23140</v>
      </c>
    </row>
    <row r="2052" spans="1:15" ht="12.75">
      <c r="A2052" s="19" t="s">
        <v>25912</v>
      </c>
      <c r="B2052" s="19" t="s">
        <v>23651</v>
      </c>
      <c r="C2052" s="19" t="s">
        <v>23592</v>
      </c>
      <c r="D2052" s="19" t="s">
        <v>17440</v>
      </c>
      <c r="E2052" s="85">
        <v>45407</v>
      </c>
      <c r="F2052" s="19" t="s">
        <v>23868</v>
      </c>
      <c r="G2052" s="19" t="s">
        <v>23869</v>
      </c>
      <c r="H2052" s="19">
        <v>390</v>
      </c>
      <c r="I2052" s="27" t="s">
        <v>23220</v>
      </c>
      <c r="J2052" s="19" t="s">
        <v>23221</v>
      </c>
      <c r="K2052" s="19" t="s">
        <v>17438</v>
      </c>
      <c r="L2052" s="19" t="s">
        <v>17439</v>
      </c>
      <c r="M2052" s="19" t="s">
        <v>23652</v>
      </c>
      <c r="N2052" s="19" t="s">
        <v>17447</v>
      </c>
      <c r="O2052" s="19" t="s">
        <v>23140</v>
      </c>
    </row>
    <row r="2053" spans="1:15" ht="12.75">
      <c r="A2053" s="19"/>
      <c r="B2053" s="19"/>
      <c r="C2053" s="19"/>
      <c r="D2053" s="19"/>
      <c r="E2053" s="85"/>
      <c r="F2053" s="19"/>
      <c r="G2053" s="19"/>
      <c r="H2053" s="19"/>
      <c r="I2053" s="19"/>
      <c r="J2053" s="19"/>
      <c r="K2053" s="19"/>
      <c r="L2053" s="19"/>
      <c r="M2053" s="19"/>
      <c r="N2053" s="19"/>
    </row>
    <row r="2054" spans="1:15" ht="12.75">
      <c r="A2054" s="19"/>
      <c r="B2054" s="19"/>
      <c r="C2054" s="19"/>
      <c r="D2054" s="19"/>
      <c r="E2054" s="85"/>
      <c r="F2054" s="19"/>
      <c r="G2054" s="19"/>
      <c r="H2054" s="19"/>
      <c r="I2054" s="19"/>
      <c r="J2054" s="19"/>
      <c r="K2054" s="19"/>
      <c r="L2054" s="19"/>
      <c r="M2054" s="19"/>
      <c r="N2054" s="19"/>
    </row>
    <row r="2055" spans="1:15" ht="12.75">
      <c r="A2055" s="19" t="s">
        <v>25913</v>
      </c>
      <c r="B2055" s="19" t="s">
        <v>23653</v>
      </c>
      <c r="C2055" s="19" t="s">
        <v>23621</v>
      </c>
      <c r="D2055" s="19" t="s">
        <v>17440</v>
      </c>
      <c r="E2055" s="85">
        <v>45407</v>
      </c>
      <c r="F2055" s="19" t="s">
        <v>23871</v>
      </c>
      <c r="G2055" s="19" t="s">
        <v>23872</v>
      </c>
      <c r="H2055" s="19">
        <v>-2</v>
      </c>
      <c r="I2055" s="19" t="s">
        <v>23622</v>
      </c>
      <c r="J2055" s="19" t="s">
        <v>23654</v>
      </c>
      <c r="K2055" s="19" t="s">
        <v>17438</v>
      </c>
      <c r="L2055" s="19" t="s">
        <v>17439</v>
      </c>
      <c r="M2055" s="19"/>
      <c r="N2055" s="19"/>
      <c r="O2055" s="19" t="s">
        <v>23689</v>
      </c>
    </row>
    <row r="2056" spans="1:15" ht="12.75">
      <c r="A2056" s="19" t="s">
        <v>25914</v>
      </c>
      <c r="B2056" s="19" t="s">
        <v>23653</v>
      </c>
      <c r="C2056" s="19" t="s">
        <v>23621</v>
      </c>
      <c r="D2056" s="19" t="s">
        <v>17440</v>
      </c>
      <c r="E2056" s="85">
        <v>45407</v>
      </c>
      <c r="F2056" s="19" t="s">
        <v>23871</v>
      </c>
      <c r="G2056" s="19" t="s">
        <v>23872</v>
      </c>
      <c r="H2056" s="19">
        <v>2</v>
      </c>
      <c r="I2056" s="19" t="s">
        <v>23630</v>
      </c>
      <c r="J2056" s="19" t="s">
        <v>23655</v>
      </c>
      <c r="K2056" s="19" t="s">
        <v>17438</v>
      </c>
      <c r="L2056" s="19" t="s">
        <v>17439</v>
      </c>
      <c r="M2056" s="19"/>
      <c r="N2056" s="19" t="s">
        <v>17447</v>
      </c>
      <c r="O2056" s="19" t="s">
        <v>23689</v>
      </c>
    </row>
    <row r="2057" spans="1:15" ht="12.75">
      <c r="A2057" s="19"/>
      <c r="B2057" s="19"/>
      <c r="C2057" s="19"/>
      <c r="D2057" s="19"/>
      <c r="E2057" s="85"/>
      <c r="F2057" s="19"/>
      <c r="G2057" s="19"/>
      <c r="H2057" s="19"/>
      <c r="I2057" s="19"/>
      <c r="J2057" s="19"/>
      <c r="K2057" s="19"/>
      <c r="L2057" s="19"/>
      <c r="M2057" s="19"/>
      <c r="N2057" s="19"/>
    </row>
    <row r="2058" spans="1:15" ht="12.75">
      <c r="A2058" s="19"/>
      <c r="B2058" s="19"/>
      <c r="C2058" s="19"/>
      <c r="D2058" s="19"/>
      <c r="E2058" s="85"/>
      <c r="F2058" s="19"/>
      <c r="G2058" s="19"/>
      <c r="H2058" s="19"/>
      <c r="I2058" s="19"/>
      <c r="J2058" s="19"/>
      <c r="K2058" s="19"/>
      <c r="L2058" s="19"/>
      <c r="M2058" s="19"/>
      <c r="N2058" s="19"/>
    </row>
    <row r="2059" spans="1:15" ht="12.75">
      <c r="A2059" s="19"/>
      <c r="B2059" s="19"/>
      <c r="C2059" s="19"/>
      <c r="D2059" s="19"/>
      <c r="E2059" s="85"/>
      <c r="F2059" s="19"/>
      <c r="G2059" s="19"/>
      <c r="H2059" s="19"/>
      <c r="I2059" s="19"/>
      <c r="J2059" s="19"/>
      <c r="K2059" s="19"/>
      <c r="L2059" s="19"/>
      <c r="M2059" s="19"/>
      <c r="N2059" s="19"/>
    </row>
    <row r="2060" spans="1:15" ht="12.75">
      <c r="A2060" s="19"/>
      <c r="B2060" s="19"/>
      <c r="C2060" s="19"/>
      <c r="D2060" s="19"/>
      <c r="E2060" s="85"/>
      <c r="F2060" s="19"/>
      <c r="G2060" s="19"/>
      <c r="H2060" s="19"/>
      <c r="I2060" s="19"/>
      <c r="J2060" s="19"/>
      <c r="K2060" s="19"/>
      <c r="L2060" s="19"/>
      <c r="M2060" s="19"/>
      <c r="N2060" s="19"/>
    </row>
    <row r="2061" spans="1:15" ht="12.75">
      <c r="A2061" s="19" t="s">
        <v>25915</v>
      </c>
      <c r="B2061" s="19" t="s">
        <v>23653</v>
      </c>
      <c r="C2061" s="19" t="s">
        <v>23621</v>
      </c>
      <c r="D2061" s="19" t="s">
        <v>17440</v>
      </c>
      <c r="E2061" s="85">
        <v>45407</v>
      </c>
      <c r="F2061" s="19" t="s">
        <v>23874</v>
      </c>
      <c r="G2061" s="19" t="s">
        <v>23875</v>
      </c>
      <c r="H2061" s="19">
        <v>-80</v>
      </c>
      <c r="I2061" s="19" t="s">
        <v>23622</v>
      </c>
      <c r="J2061" s="19" t="s">
        <v>23654</v>
      </c>
      <c r="K2061" s="19" t="s">
        <v>17438</v>
      </c>
      <c r="L2061" s="19" t="s">
        <v>17439</v>
      </c>
      <c r="M2061" s="19"/>
      <c r="N2061" s="19"/>
      <c r="O2061" s="19" t="s">
        <v>23689</v>
      </c>
    </row>
    <row r="2062" spans="1:15" ht="12.75">
      <c r="A2062" s="19" t="s">
        <v>25916</v>
      </c>
      <c r="B2062" s="19" t="s">
        <v>23653</v>
      </c>
      <c r="C2062" s="19" t="s">
        <v>23621</v>
      </c>
      <c r="D2062" s="19" t="s">
        <v>17440</v>
      </c>
      <c r="E2062" s="85">
        <v>45407</v>
      </c>
      <c r="F2062" s="19" t="s">
        <v>23874</v>
      </c>
      <c r="G2062" s="19" t="s">
        <v>23875</v>
      </c>
      <c r="H2062" s="19">
        <v>80</v>
      </c>
      <c r="I2062" s="19" t="s">
        <v>23630</v>
      </c>
      <c r="J2062" s="19" t="s">
        <v>23655</v>
      </c>
      <c r="K2062" s="19" t="s">
        <v>17438</v>
      </c>
      <c r="L2062" s="19" t="s">
        <v>17439</v>
      </c>
      <c r="M2062" s="19"/>
      <c r="N2062" s="19" t="s">
        <v>17447</v>
      </c>
      <c r="O2062" s="19" t="s">
        <v>23689</v>
      </c>
    </row>
    <row r="2063" spans="1:15" ht="12.75">
      <c r="A2063" s="19"/>
      <c r="B2063" s="19"/>
      <c r="C2063" s="19"/>
      <c r="D2063" s="19"/>
      <c r="E2063" s="85"/>
      <c r="F2063" s="19"/>
      <c r="G2063" s="19"/>
      <c r="H2063" s="19"/>
      <c r="I2063" s="19"/>
      <c r="J2063" s="19"/>
      <c r="K2063" s="19"/>
      <c r="L2063" s="19"/>
      <c r="M2063" s="19"/>
      <c r="N2063" s="19"/>
    </row>
    <row r="2064" spans="1:15" ht="12.75">
      <c r="A2064" s="19"/>
      <c r="B2064" s="19"/>
      <c r="C2064" s="19"/>
      <c r="D2064" s="19"/>
      <c r="E2064" s="85"/>
      <c r="F2064" s="19"/>
      <c r="G2064" s="19"/>
      <c r="H2064" s="19"/>
      <c r="I2064" s="19"/>
      <c r="J2064" s="19"/>
      <c r="K2064" s="19"/>
      <c r="L2064" s="19"/>
      <c r="M2064" s="19"/>
      <c r="N2064" s="19"/>
    </row>
    <row r="2065" spans="1:15" ht="12.75">
      <c r="A2065" s="19"/>
      <c r="B2065" s="19"/>
      <c r="C2065" s="19"/>
      <c r="D2065" s="19"/>
      <c r="E2065" s="85"/>
      <c r="F2065" s="19"/>
      <c r="G2065" s="19"/>
      <c r="H2065" s="19"/>
      <c r="I2065" s="19"/>
      <c r="J2065" s="19"/>
      <c r="K2065" s="19"/>
      <c r="L2065" s="19"/>
      <c r="M2065" s="19"/>
      <c r="N2065" s="19"/>
    </row>
    <row r="2066" spans="1:15" ht="12.75">
      <c r="A2066" s="19"/>
      <c r="B2066" s="19"/>
      <c r="C2066" s="19"/>
      <c r="D2066" s="19"/>
      <c r="E2066" s="85"/>
      <c r="F2066" s="19"/>
      <c r="G2066" s="19"/>
      <c r="H2066" s="19"/>
      <c r="I2066" s="19"/>
      <c r="J2066" s="19"/>
      <c r="K2066" s="19"/>
      <c r="L2066" s="19"/>
      <c r="M2066" s="19"/>
      <c r="N2066" s="19"/>
    </row>
    <row r="2067" spans="1:15" ht="12.75">
      <c r="A2067" s="19" t="s">
        <v>25917</v>
      </c>
      <c r="B2067" s="19" t="s">
        <v>23656</v>
      </c>
      <c r="C2067" s="19" t="s">
        <v>23621</v>
      </c>
      <c r="D2067" s="19" t="s">
        <v>17428</v>
      </c>
      <c r="E2067" s="85">
        <v>45406</v>
      </c>
      <c r="F2067" s="19" t="s">
        <v>23853</v>
      </c>
      <c r="G2067" s="19" t="s">
        <v>23854</v>
      </c>
      <c r="H2067" s="19">
        <v>73</v>
      </c>
      <c r="I2067" s="19" t="s">
        <v>23622</v>
      </c>
      <c r="J2067" s="19" t="s">
        <v>23654</v>
      </c>
      <c r="K2067" s="19" t="s">
        <v>17426</v>
      </c>
      <c r="L2067" s="19" t="s">
        <v>17427</v>
      </c>
      <c r="M2067" s="19" t="s">
        <v>23657</v>
      </c>
      <c r="N2067" s="19"/>
      <c r="O2067" s="19" t="s">
        <v>23689</v>
      </c>
    </row>
    <row r="2068" spans="1:15" ht="12.75">
      <c r="A2068" s="19" t="s">
        <v>25918</v>
      </c>
      <c r="B2068" s="19" t="s">
        <v>23656</v>
      </c>
      <c r="C2068" s="19" t="s">
        <v>23621</v>
      </c>
      <c r="D2068" s="19" t="s">
        <v>17428</v>
      </c>
      <c r="E2068" s="85">
        <v>45406</v>
      </c>
      <c r="F2068" s="19" t="s">
        <v>23874</v>
      </c>
      <c r="G2068" s="19" t="s">
        <v>23875</v>
      </c>
      <c r="H2068" s="19">
        <v>560</v>
      </c>
      <c r="I2068" s="19" t="s">
        <v>23622</v>
      </c>
      <c r="J2068" s="19" t="s">
        <v>23654</v>
      </c>
      <c r="K2068" s="19" t="s">
        <v>17426</v>
      </c>
      <c r="L2068" s="19" t="s">
        <v>17427</v>
      </c>
      <c r="M2068" s="19" t="s">
        <v>23657</v>
      </c>
      <c r="N2068" s="19"/>
      <c r="O2068" s="19" t="s">
        <v>23689</v>
      </c>
    </row>
    <row r="2069" spans="1:15" ht="12.75">
      <c r="A2069" s="19" t="s">
        <v>25919</v>
      </c>
      <c r="B2069" s="19" t="s">
        <v>23656</v>
      </c>
      <c r="C2069" s="19" t="s">
        <v>23621</v>
      </c>
      <c r="D2069" s="19" t="s">
        <v>17428</v>
      </c>
      <c r="E2069" s="85">
        <v>45406</v>
      </c>
      <c r="F2069" s="19" t="s">
        <v>23941</v>
      </c>
      <c r="G2069" s="19" t="s">
        <v>23942</v>
      </c>
      <c r="H2069" s="19">
        <v>2100</v>
      </c>
      <c r="I2069" s="19" t="s">
        <v>23622</v>
      </c>
      <c r="J2069" s="19" t="s">
        <v>23654</v>
      </c>
      <c r="K2069" s="19" t="s">
        <v>17426</v>
      </c>
      <c r="L2069" s="19" t="s">
        <v>17427</v>
      </c>
      <c r="M2069" s="19" t="s">
        <v>23657</v>
      </c>
      <c r="N2069" s="19"/>
      <c r="O2069" s="19" t="s">
        <v>23689</v>
      </c>
    </row>
    <row r="2070" spans="1:15" ht="12.75">
      <c r="A2070" s="19" t="s">
        <v>25920</v>
      </c>
      <c r="B2070" s="19" t="s">
        <v>23656</v>
      </c>
      <c r="C2070" s="19" t="s">
        <v>23621</v>
      </c>
      <c r="D2070" s="19" t="s">
        <v>17428</v>
      </c>
      <c r="E2070" s="85">
        <v>45406</v>
      </c>
      <c r="F2070" s="19" t="s">
        <v>23923</v>
      </c>
      <c r="G2070" s="19" t="s">
        <v>23924</v>
      </c>
      <c r="H2070" s="19">
        <v>2000</v>
      </c>
      <c r="I2070" s="19" t="s">
        <v>23622</v>
      </c>
      <c r="J2070" s="19" t="s">
        <v>23654</v>
      </c>
      <c r="K2070" s="19" t="s">
        <v>17426</v>
      </c>
      <c r="L2070" s="19" t="s">
        <v>17427</v>
      </c>
      <c r="M2070" s="19" t="s">
        <v>23657</v>
      </c>
      <c r="N2070" s="19"/>
      <c r="O2070" s="19" t="s">
        <v>23689</v>
      </c>
    </row>
    <row r="2071" spans="1:15" ht="12.75">
      <c r="A2071" s="19" t="s">
        <v>25921</v>
      </c>
      <c r="B2071" s="19" t="s">
        <v>23656</v>
      </c>
      <c r="C2071" s="19" t="s">
        <v>23621</v>
      </c>
      <c r="D2071" s="19" t="s">
        <v>17428</v>
      </c>
      <c r="E2071" s="85">
        <v>45406</v>
      </c>
      <c r="F2071" s="19" t="s">
        <v>23850</v>
      </c>
      <c r="G2071" s="19" t="s">
        <v>23851</v>
      </c>
      <c r="H2071" s="19">
        <v>732</v>
      </c>
      <c r="I2071" s="19" t="s">
        <v>23622</v>
      </c>
      <c r="J2071" s="19" t="s">
        <v>23654</v>
      </c>
      <c r="K2071" s="19" t="s">
        <v>17426</v>
      </c>
      <c r="L2071" s="19" t="s">
        <v>17427</v>
      </c>
      <c r="M2071" s="19" t="s">
        <v>23657</v>
      </c>
      <c r="N2071" s="19"/>
      <c r="O2071" s="19" t="s">
        <v>23689</v>
      </c>
    </row>
    <row r="2072" spans="1:15" ht="12.75">
      <c r="A2072" s="19" t="s">
        <v>25922</v>
      </c>
      <c r="B2072" s="19" t="s">
        <v>23656</v>
      </c>
      <c r="C2072" s="19" t="s">
        <v>23621</v>
      </c>
      <c r="D2072" s="19" t="s">
        <v>17428</v>
      </c>
      <c r="E2072" s="85">
        <v>45406</v>
      </c>
      <c r="F2072" s="19" t="s">
        <v>23829</v>
      </c>
      <c r="G2072" s="19" t="s">
        <v>23830</v>
      </c>
      <c r="H2072" s="19">
        <v>1560</v>
      </c>
      <c r="I2072" s="19" t="s">
        <v>23622</v>
      </c>
      <c r="J2072" s="19" t="s">
        <v>23654</v>
      </c>
      <c r="K2072" s="19" t="s">
        <v>17426</v>
      </c>
      <c r="L2072" s="19" t="s">
        <v>17427</v>
      </c>
      <c r="M2072" s="19" t="s">
        <v>23657</v>
      </c>
      <c r="N2072" s="19"/>
      <c r="O2072" s="19" t="s">
        <v>23689</v>
      </c>
    </row>
    <row r="2073" spans="1:15" ht="12.75">
      <c r="A2073" s="19" t="s">
        <v>25923</v>
      </c>
      <c r="B2073" s="19" t="s">
        <v>23656</v>
      </c>
      <c r="C2073" s="19" t="s">
        <v>23621</v>
      </c>
      <c r="D2073" s="19" t="s">
        <v>17428</v>
      </c>
      <c r="E2073" s="85">
        <v>45406</v>
      </c>
      <c r="F2073" s="19" t="s">
        <v>25924</v>
      </c>
      <c r="G2073" s="19" t="s">
        <v>25925</v>
      </c>
      <c r="H2073" s="19">
        <v>2015</v>
      </c>
      <c r="I2073" s="19" t="s">
        <v>23622</v>
      </c>
      <c r="J2073" s="19" t="s">
        <v>23654</v>
      </c>
      <c r="K2073" s="19" t="s">
        <v>17426</v>
      </c>
      <c r="L2073" s="19" t="s">
        <v>17427</v>
      </c>
      <c r="M2073" s="19" t="s">
        <v>23657</v>
      </c>
      <c r="N2073" s="19"/>
      <c r="O2073" s="19" t="s">
        <v>23689</v>
      </c>
    </row>
    <row r="2074" spans="1:15" ht="12.75">
      <c r="A2074" s="19" t="s">
        <v>25926</v>
      </c>
      <c r="B2074" s="19" t="s">
        <v>23656</v>
      </c>
      <c r="C2074" s="19" t="s">
        <v>23621</v>
      </c>
      <c r="D2074" s="19" t="s">
        <v>17428</v>
      </c>
      <c r="E2074" s="85">
        <v>45406</v>
      </c>
      <c r="F2074" s="19" t="s">
        <v>23871</v>
      </c>
      <c r="G2074" s="19" t="s">
        <v>23872</v>
      </c>
      <c r="H2074" s="19">
        <v>100</v>
      </c>
      <c r="I2074" s="19" t="s">
        <v>23622</v>
      </c>
      <c r="J2074" s="19" t="s">
        <v>23654</v>
      </c>
      <c r="K2074" s="19" t="s">
        <v>17426</v>
      </c>
      <c r="L2074" s="19" t="s">
        <v>17427</v>
      </c>
      <c r="M2074" s="19" t="s">
        <v>23657</v>
      </c>
      <c r="N2074" s="19"/>
      <c r="O2074" s="19" t="s">
        <v>23689</v>
      </c>
    </row>
    <row r="2075" spans="1:15" ht="12.75">
      <c r="A2075" s="19"/>
      <c r="B2075" s="19"/>
      <c r="C2075" s="19"/>
      <c r="D2075" s="19"/>
      <c r="E2075" s="85"/>
      <c r="F2075" s="19"/>
      <c r="G2075" s="19"/>
      <c r="H2075" s="19"/>
      <c r="I2075" s="19"/>
      <c r="J2075" s="19"/>
      <c r="K2075" s="19"/>
      <c r="L2075" s="19"/>
      <c r="M2075" s="19"/>
      <c r="N2075" s="19"/>
    </row>
    <row r="2076" spans="1:15" ht="12.75">
      <c r="A2076" s="19"/>
      <c r="B2076" s="19"/>
      <c r="C2076" s="19"/>
      <c r="D2076" s="19"/>
      <c r="E2076" s="85"/>
      <c r="F2076" s="19"/>
      <c r="G2076" s="19"/>
      <c r="H2076" s="19"/>
      <c r="I2076" s="19"/>
      <c r="J2076" s="19"/>
      <c r="K2076" s="19"/>
      <c r="L2076" s="19"/>
      <c r="M2076" s="19"/>
      <c r="N2076" s="19"/>
    </row>
    <row r="2077" spans="1:15" ht="12.75">
      <c r="A2077" s="19"/>
      <c r="B2077" s="19"/>
      <c r="C2077" s="19"/>
      <c r="D2077" s="19"/>
      <c r="E2077" s="85"/>
      <c r="F2077" s="19"/>
      <c r="G2077" s="19"/>
      <c r="H2077" s="19"/>
      <c r="I2077" s="19"/>
      <c r="J2077" s="19"/>
      <c r="K2077" s="19"/>
      <c r="L2077" s="19"/>
      <c r="M2077" s="19"/>
      <c r="N2077" s="19"/>
    </row>
    <row r="2078" spans="1:15" ht="12.75">
      <c r="A2078" s="19"/>
      <c r="B2078" s="19"/>
      <c r="C2078" s="19"/>
      <c r="D2078" s="19"/>
      <c r="E2078" s="85"/>
      <c r="F2078" s="19"/>
      <c r="G2078" s="19"/>
      <c r="H2078" s="19"/>
      <c r="I2078" s="19"/>
      <c r="J2078" s="19"/>
      <c r="K2078" s="19"/>
      <c r="L2078" s="19"/>
      <c r="M2078" s="19"/>
      <c r="N2078" s="19"/>
    </row>
    <row r="2079" spans="1:15" ht="12.75">
      <c r="A2079" s="19"/>
      <c r="B2079" s="19"/>
      <c r="C2079" s="19"/>
      <c r="D2079" s="19"/>
      <c r="E2079" s="85"/>
      <c r="F2079" s="19"/>
      <c r="G2079" s="19"/>
      <c r="H2079" s="19"/>
      <c r="I2079" s="19"/>
      <c r="J2079" s="19"/>
      <c r="K2079" s="19"/>
      <c r="L2079" s="19"/>
      <c r="M2079" s="19"/>
      <c r="N2079" s="19"/>
    </row>
    <row r="2080" spans="1:15" ht="12.75">
      <c r="A2080" s="19"/>
      <c r="B2080" s="19"/>
      <c r="C2080" s="19"/>
      <c r="D2080" s="19"/>
      <c r="E2080" s="85"/>
      <c r="F2080" s="19"/>
      <c r="G2080" s="19"/>
      <c r="H2080" s="19"/>
      <c r="I2080" s="19"/>
      <c r="J2080" s="19"/>
      <c r="K2080" s="19"/>
      <c r="L2080" s="19"/>
      <c r="M2080" s="19"/>
      <c r="N2080" s="19"/>
    </row>
    <row r="2081" spans="1:15" ht="12.75">
      <c r="A2081" s="19"/>
      <c r="B2081" s="19"/>
      <c r="C2081" s="19"/>
      <c r="D2081" s="19"/>
      <c r="E2081" s="85"/>
      <c r="F2081" s="19"/>
      <c r="G2081" s="19"/>
      <c r="H2081" s="19"/>
      <c r="I2081" s="19"/>
      <c r="J2081" s="19"/>
      <c r="K2081" s="19"/>
      <c r="L2081" s="19"/>
      <c r="M2081" s="19"/>
      <c r="N2081" s="19"/>
    </row>
    <row r="2082" spans="1:15" ht="12.75">
      <c r="A2082" s="19"/>
      <c r="B2082" s="19"/>
      <c r="C2082" s="19"/>
      <c r="D2082" s="19"/>
      <c r="E2082" s="85"/>
      <c r="F2082" s="19"/>
      <c r="G2082" s="19"/>
      <c r="H2082" s="19"/>
      <c r="I2082" s="19"/>
      <c r="J2082" s="19"/>
      <c r="K2082" s="19"/>
      <c r="L2082" s="19"/>
      <c r="M2082" s="19"/>
      <c r="N2082" s="19"/>
    </row>
    <row r="2083" spans="1:15" ht="12.75">
      <c r="A2083" s="19" t="s">
        <v>25927</v>
      </c>
      <c r="B2083" s="19" t="s">
        <v>23660</v>
      </c>
      <c r="C2083" s="19" t="s">
        <v>23621</v>
      </c>
      <c r="D2083" s="19" t="s">
        <v>17435</v>
      </c>
      <c r="E2083" s="85">
        <v>45406</v>
      </c>
      <c r="F2083" s="19" t="s">
        <v>23874</v>
      </c>
      <c r="G2083" s="19" t="s">
        <v>23875</v>
      </c>
      <c r="H2083" s="19">
        <v>-82</v>
      </c>
      <c r="I2083" s="19" t="s">
        <v>23630</v>
      </c>
      <c r="J2083" s="19" t="s">
        <v>23655</v>
      </c>
      <c r="K2083" s="19" t="s">
        <v>17433</v>
      </c>
      <c r="L2083" s="19" t="s">
        <v>17434</v>
      </c>
      <c r="M2083" s="19" t="s">
        <v>23661</v>
      </c>
      <c r="N2083" s="19"/>
      <c r="O2083" s="19" t="s">
        <v>23689</v>
      </c>
    </row>
    <row r="2084" spans="1:15" ht="12.75">
      <c r="A2084" s="19" t="s">
        <v>25928</v>
      </c>
      <c r="B2084" s="19" t="s">
        <v>23660</v>
      </c>
      <c r="C2084" s="19" t="s">
        <v>23621</v>
      </c>
      <c r="D2084" s="19" t="s">
        <v>17435</v>
      </c>
      <c r="E2084" s="85">
        <v>45406</v>
      </c>
      <c r="F2084" s="19" t="s">
        <v>23877</v>
      </c>
      <c r="G2084" s="19" t="s">
        <v>23878</v>
      </c>
      <c r="H2084" s="19">
        <v>-62</v>
      </c>
      <c r="I2084" s="19" t="s">
        <v>23630</v>
      </c>
      <c r="J2084" s="19" t="s">
        <v>23655</v>
      </c>
      <c r="K2084" s="19" t="s">
        <v>17433</v>
      </c>
      <c r="L2084" s="19" t="s">
        <v>17434</v>
      </c>
      <c r="M2084" s="19" t="s">
        <v>23661</v>
      </c>
      <c r="N2084" s="19"/>
      <c r="O2084" s="19" t="s">
        <v>23689</v>
      </c>
    </row>
    <row r="2085" spans="1:15" ht="12.75">
      <c r="A2085" s="27" t="s">
        <v>25929</v>
      </c>
      <c r="B2085" s="19" t="s">
        <v>23660</v>
      </c>
      <c r="C2085" s="19" t="s">
        <v>23621</v>
      </c>
      <c r="D2085" s="19" t="s">
        <v>17435</v>
      </c>
      <c r="E2085" s="85">
        <v>45406</v>
      </c>
      <c r="F2085" s="19" t="s">
        <v>24133</v>
      </c>
      <c r="G2085" s="19" t="s">
        <v>24134</v>
      </c>
      <c r="H2085" s="19">
        <v>-40</v>
      </c>
      <c r="I2085" s="19" t="s">
        <v>23630</v>
      </c>
      <c r="J2085" s="19" t="s">
        <v>23655</v>
      </c>
      <c r="K2085" s="19" t="s">
        <v>17433</v>
      </c>
      <c r="L2085" s="19" t="s">
        <v>17434</v>
      </c>
      <c r="M2085" s="19" t="s">
        <v>23661</v>
      </c>
      <c r="N2085" s="19"/>
      <c r="O2085" s="19" t="s">
        <v>23689</v>
      </c>
    </row>
    <row r="2086" spans="1:15" ht="12.75">
      <c r="A2086" s="19" t="s">
        <v>25930</v>
      </c>
      <c r="B2086" s="19" t="s">
        <v>23660</v>
      </c>
      <c r="C2086" s="19" t="s">
        <v>23621</v>
      </c>
      <c r="D2086" s="19" t="s">
        <v>17435</v>
      </c>
      <c r="E2086" s="85">
        <v>45406</v>
      </c>
      <c r="F2086" s="19" t="s">
        <v>23886</v>
      </c>
      <c r="G2086" s="19" t="s">
        <v>23887</v>
      </c>
      <c r="H2086" s="19">
        <v>-10</v>
      </c>
      <c r="I2086" s="19" t="s">
        <v>23630</v>
      </c>
      <c r="J2086" s="19" t="s">
        <v>23655</v>
      </c>
      <c r="K2086" s="19" t="s">
        <v>17433</v>
      </c>
      <c r="L2086" s="19" t="s">
        <v>17434</v>
      </c>
      <c r="M2086" s="19" t="s">
        <v>23661</v>
      </c>
      <c r="N2086" s="19"/>
      <c r="O2086" s="19" t="s">
        <v>23689</v>
      </c>
    </row>
    <row r="2087" spans="1:15" ht="12.75">
      <c r="A2087" s="19" t="s">
        <v>25931</v>
      </c>
      <c r="B2087" s="19" t="s">
        <v>23660</v>
      </c>
      <c r="C2087" s="19" t="s">
        <v>23621</v>
      </c>
      <c r="D2087" s="19" t="s">
        <v>17435</v>
      </c>
      <c r="E2087" s="85">
        <v>45406</v>
      </c>
      <c r="F2087" s="19" t="s">
        <v>23859</v>
      </c>
      <c r="G2087" s="19" t="s">
        <v>23860</v>
      </c>
      <c r="H2087" s="19">
        <v>-18</v>
      </c>
      <c r="I2087" s="19" t="s">
        <v>23630</v>
      </c>
      <c r="J2087" s="19" t="s">
        <v>23655</v>
      </c>
      <c r="K2087" s="19" t="s">
        <v>17433</v>
      </c>
      <c r="L2087" s="19" t="s">
        <v>17434</v>
      </c>
      <c r="M2087" s="19" t="s">
        <v>23661</v>
      </c>
      <c r="N2087" s="19"/>
      <c r="O2087" s="19" t="s">
        <v>23689</v>
      </c>
    </row>
    <row r="2088" spans="1:15" ht="12.75">
      <c r="A2088" s="19" t="s">
        <v>25932</v>
      </c>
      <c r="B2088" s="19" t="s">
        <v>23660</v>
      </c>
      <c r="C2088" s="19" t="s">
        <v>23621</v>
      </c>
      <c r="D2088" s="19" t="s">
        <v>17435</v>
      </c>
      <c r="E2088" s="85">
        <v>45406</v>
      </c>
      <c r="F2088" s="19" t="s">
        <v>23871</v>
      </c>
      <c r="G2088" s="19" t="s">
        <v>23872</v>
      </c>
      <c r="H2088" s="19">
        <v>-1</v>
      </c>
      <c r="I2088" s="19" t="s">
        <v>23630</v>
      </c>
      <c r="J2088" s="19" t="s">
        <v>23655</v>
      </c>
      <c r="K2088" s="19" t="s">
        <v>17433</v>
      </c>
      <c r="L2088" s="19" t="s">
        <v>17434</v>
      </c>
      <c r="M2088" s="19" t="s">
        <v>23661</v>
      </c>
      <c r="N2088" s="19"/>
      <c r="O2088" s="19" t="s">
        <v>23689</v>
      </c>
    </row>
    <row r="2089" spans="1:15" ht="12.75">
      <c r="A2089" s="19" t="s">
        <v>25933</v>
      </c>
      <c r="B2089" s="19" t="s">
        <v>23660</v>
      </c>
      <c r="C2089" s="19" t="s">
        <v>23621</v>
      </c>
      <c r="D2089" s="19" t="s">
        <v>17435</v>
      </c>
      <c r="E2089" s="85">
        <v>45406</v>
      </c>
      <c r="F2089" s="19" t="s">
        <v>24074</v>
      </c>
      <c r="G2089" s="19" t="s">
        <v>24075</v>
      </c>
      <c r="H2089" s="19">
        <v>-2</v>
      </c>
      <c r="I2089" s="19" t="s">
        <v>23630</v>
      </c>
      <c r="J2089" s="19" t="s">
        <v>23655</v>
      </c>
      <c r="K2089" s="19" t="s">
        <v>17433</v>
      </c>
      <c r="L2089" s="19" t="s">
        <v>17434</v>
      </c>
      <c r="M2089" s="19" t="s">
        <v>23661</v>
      </c>
      <c r="N2089" s="19"/>
      <c r="O2089" s="19" t="s">
        <v>23689</v>
      </c>
    </row>
    <row r="2090" spans="1:15" ht="12.75">
      <c r="A2090" s="19"/>
      <c r="B2090" s="19"/>
      <c r="C2090" s="19"/>
      <c r="D2090" s="19"/>
      <c r="E2090" s="85"/>
      <c r="F2090" s="19"/>
      <c r="G2090" s="19"/>
      <c r="H2090" s="19"/>
      <c r="I2090" s="19"/>
      <c r="J2090" s="19"/>
      <c r="K2090" s="19"/>
      <c r="L2090" s="19"/>
      <c r="M2090" s="19"/>
      <c r="N2090" s="19"/>
    </row>
    <row r="2091" spans="1:15" ht="12.75">
      <c r="A2091" s="19"/>
      <c r="B2091" s="19"/>
      <c r="C2091" s="19"/>
      <c r="D2091" s="19"/>
      <c r="E2091" s="85"/>
      <c r="F2091" s="19"/>
      <c r="G2091" s="19"/>
      <c r="H2091" s="19"/>
      <c r="I2091" s="19"/>
      <c r="J2091" s="19"/>
      <c r="K2091" s="19"/>
      <c r="L2091" s="19"/>
      <c r="M2091" s="19"/>
      <c r="N2091" s="19"/>
    </row>
    <row r="2092" spans="1:15" ht="12.75">
      <c r="A2092" s="19" t="s">
        <v>25934</v>
      </c>
      <c r="B2092" s="19" t="s">
        <v>23662</v>
      </c>
      <c r="C2092" s="19" t="s">
        <v>23621</v>
      </c>
      <c r="D2092" s="19" t="s">
        <v>17435</v>
      </c>
      <c r="E2092" s="85">
        <v>45408</v>
      </c>
      <c r="F2092" s="19" t="s">
        <v>23874</v>
      </c>
      <c r="G2092" s="19" t="s">
        <v>23875</v>
      </c>
      <c r="H2092" s="19">
        <v>-44</v>
      </c>
      <c r="I2092" s="19" t="s">
        <v>23630</v>
      </c>
      <c r="J2092" s="19" t="s">
        <v>23655</v>
      </c>
      <c r="K2092" s="19" t="s">
        <v>17433</v>
      </c>
      <c r="L2092" s="19" t="s">
        <v>17434</v>
      </c>
      <c r="M2092" s="19" t="s">
        <v>23663</v>
      </c>
      <c r="N2092" s="19"/>
      <c r="O2092" s="19" t="s">
        <v>23689</v>
      </c>
    </row>
    <row r="2093" spans="1:15" ht="12.75">
      <c r="A2093" s="19" t="s">
        <v>25935</v>
      </c>
      <c r="B2093" s="19" t="s">
        <v>23662</v>
      </c>
      <c r="C2093" s="19" t="s">
        <v>23621</v>
      </c>
      <c r="D2093" s="19" t="s">
        <v>17435</v>
      </c>
      <c r="E2093" s="85">
        <v>45408</v>
      </c>
      <c r="F2093" s="19" t="s">
        <v>23853</v>
      </c>
      <c r="G2093" s="19" t="s">
        <v>23854</v>
      </c>
      <c r="H2093" s="19">
        <v>-13</v>
      </c>
      <c r="I2093" s="19" t="s">
        <v>23630</v>
      </c>
      <c r="J2093" s="19" t="s">
        <v>23655</v>
      </c>
      <c r="K2093" s="19" t="s">
        <v>17433</v>
      </c>
      <c r="L2093" s="19" t="s">
        <v>17434</v>
      </c>
      <c r="M2093" s="19" t="s">
        <v>23663</v>
      </c>
      <c r="N2093" s="19"/>
      <c r="O2093" s="19" t="s">
        <v>23689</v>
      </c>
    </row>
    <row r="2094" spans="1:15" ht="12.75">
      <c r="A2094" s="19" t="s">
        <v>25936</v>
      </c>
      <c r="B2094" s="19" t="s">
        <v>23662</v>
      </c>
      <c r="C2094" s="19" t="s">
        <v>23621</v>
      </c>
      <c r="D2094" s="19" t="s">
        <v>17435</v>
      </c>
      <c r="E2094" s="85">
        <v>45408</v>
      </c>
      <c r="F2094" s="19" t="s">
        <v>23877</v>
      </c>
      <c r="G2094" s="19" t="s">
        <v>23878</v>
      </c>
      <c r="H2094" s="19">
        <v>-52</v>
      </c>
      <c r="I2094" s="19" t="s">
        <v>23630</v>
      </c>
      <c r="J2094" s="19" t="s">
        <v>23655</v>
      </c>
      <c r="K2094" s="19" t="s">
        <v>17433</v>
      </c>
      <c r="L2094" s="19" t="s">
        <v>17434</v>
      </c>
      <c r="M2094" s="19" t="s">
        <v>23663</v>
      </c>
      <c r="N2094" s="19"/>
      <c r="O2094" s="19" t="s">
        <v>23689</v>
      </c>
    </row>
    <row r="2095" spans="1:15" ht="12.75">
      <c r="A2095" s="19" t="s">
        <v>25937</v>
      </c>
      <c r="B2095" s="19" t="s">
        <v>23662</v>
      </c>
      <c r="C2095" s="19" t="s">
        <v>23621</v>
      </c>
      <c r="D2095" s="19" t="s">
        <v>17435</v>
      </c>
      <c r="E2095" s="85">
        <v>45408</v>
      </c>
      <c r="F2095" s="19" t="s">
        <v>24133</v>
      </c>
      <c r="G2095" s="19" t="s">
        <v>24134</v>
      </c>
      <c r="H2095" s="19">
        <v>-20</v>
      </c>
      <c r="I2095" s="19" t="s">
        <v>23630</v>
      </c>
      <c r="J2095" s="19" t="s">
        <v>23655</v>
      </c>
      <c r="K2095" s="19" t="s">
        <v>17433</v>
      </c>
      <c r="L2095" s="19" t="s">
        <v>17434</v>
      </c>
      <c r="M2095" s="19" t="s">
        <v>23663</v>
      </c>
      <c r="N2095" s="19"/>
      <c r="O2095" s="19" t="s">
        <v>23689</v>
      </c>
    </row>
    <row r="2096" spans="1:15" ht="12.75">
      <c r="A2096" s="19" t="s">
        <v>25938</v>
      </c>
      <c r="B2096" s="19" t="s">
        <v>23662</v>
      </c>
      <c r="C2096" s="19" t="s">
        <v>23621</v>
      </c>
      <c r="D2096" s="19" t="s">
        <v>17435</v>
      </c>
      <c r="E2096" s="85">
        <v>45408</v>
      </c>
      <c r="F2096" s="19" t="s">
        <v>23886</v>
      </c>
      <c r="G2096" s="19" t="s">
        <v>23887</v>
      </c>
      <c r="H2096" s="19">
        <v>-10</v>
      </c>
      <c r="I2096" s="19" t="s">
        <v>23630</v>
      </c>
      <c r="J2096" s="19" t="s">
        <v>23655</v>
      </c>
      <c r="K2096" s="19" t="s">
        <v>17433</v>
      </c>
      <c r="L2096" s="19" t="s">
        <v>17434</v>
      </c>
      <c r="M2096" s="19" t="s">
        <v>23663</v>
      </c>
      <c r="N2096" s="19"/>
      <c r="O2096" s="19" t="s">
        <v>23689</v>
      </c>
    </row>
    <row r="2097" spans="1:15" ht="12.75">
      <c r="A2097" s="19" t="s">
        <v>25939</v>
      </c>
      <c r="B2097" s="19" t="s">
        <v>23662</v>
      </c>
      <c r="C2097" s="19" t="s">
        <v>23621</v>
      </c>
      <c r="D2097" s="19" t="s">
        <v>17435</v>
      </c>
      <c r="E2097" s="85">
        <v>45408</v>
      </c>
      <c r="F2097" s="19" t="s">
        <v>23859</v>
      </c>
      <c r="G2097" s="19" t="s">
        <v>23860</v>
      </c>
      <c r="H2097" s="19">
        <v>-6</v>
      </c>
      <c r="I2097" s="19" t="s">
        <v>23630</v>
      </c>
      <c r="J2097" s="19" t="s">
        <v>23655</v>
      </c>
      <c r="K2097" s="19" t="s">
        <v>17433</v>
      </c>
      <c r="L2097" s="19" t="s">
        <v>17434</v>
      </c>
      <c r="M2097" s="19" t="s">
        <v>23663</v>
      </c>
      <c r="N2097" s="19"/>
      <c r="O2097" s="19" t="s">
        <v>23689</v>
      </c>
    </row>
    <row r="2098" spans="1:15" ht="12.75">
      <c r="A2098" s="19" t="s">
        <v>25940</v>
      </c>
      <c r="B2098" s="19" t="s">
        <v>23662</v>
      </c>
      <c r="C2098" s="19" t="s">
        <v>23621</v>
      </c>
      <c r="D2098" s="19" t="s">
        <v>17435</v>
      </c>
      <c r="E2098" s="85">
        <v>45408</v>
      </c>
      <c r="F2098" s="19" t="s">
        <v>23871</v>
      </c>
      <c r="G2098" s="19" t="s">
        <v>23872</v>
      </c>
      <c r="H2098" s="19">
        <v>-1</v>
      </c>
      <c r="I2098" s="19" t="s">
        <v>23630</v>
      </c>
      <c r="J2098" s="19" t="s">
        <v>23655</v>
      </c>
      <c r="K2098" s="19" t="s">
        <v>17433</v>
      </c>
      <c r="L2098" s="19" t="s">
        <v>17434</v>
      </c>
      <c r="M2098" s="19" t="s">
        <v>23663</v>
      </c>
      <c r="N2098" s="19"/>
      <c r="O2098" s="19" t="s">
        <v>23689</v>
      </c>
    </row>
    <row r="2099" spans="1:15" ht="12.75">
      <c r="A2099" s="19" t="s">
        <v>25941</v>
      </c>
      <c r="B2099" s="19" t="s">
        <v>23662</v>
      </c>
      <c r="C2099" s="19" t="s">
        <v>23621</v>
      </c>
      <c r="D2099" s="19" t="s">
        <v>17435</v>
      </c>
      <c r="E2099" s="85">
        <v>45408</v>
      </c>
      <c r="F2099" s="19" t="s">
        <v>24074</v>
      </c>
      <c r="G2099" s="19" t="s">
        <v>24075</v>
      </c>
      <c r="H2099" s="19">
        <v>-1</v>
      </c>
      <c r="I2099" s="19" t="s">
        <v>23630</v>
      </c>
      <c r="J2099" s="19" t="s">
        <v>23655</v>
      </c>
      <c r="K2099" s="19" t="s">
        <v>17433</v>
      </c>
      <c r="L2099" s="19" t="s">
        <v>17434</v>
      </c>
      <c r="M2099" s="19" t="s">
        <v>23663</v>
      </c>
      <c r="N2099" s="19"/>
      <c r="O2099" s="19" t="s">
        <v>23689</v>
      </c>
    </row>
    <row r="2100" spans="1:15" ht="12.75">
      <c r="A2100" s="19" t="s">
        <v>25942</v>
      </c>
      <c r="B2100" s="19" t="s">
        <v>23664</v>
      </c>
      <c r="C2100" s="19" t="s">
        <v>23621</v>
      </c>
      <c r="D2100" s="19" t="s">
        <v>17440</v>
      </c>
      <c r="E2100" s="85">
        <v>45411</v>
      </c>
      <c r="F2100" s="19" t="s">
        <v>23874</v>
      </c>
      <c r="G2100" s="19" t="s">
        <v>23875</v>
      </c>
      <c r="H2100" s="19">
        <v>-80</v>
      </c>
      <c r="I2100" s="19" t="s">
        <v>23622</v>
      </c>
      <c r="J2100" s="19" t="s">
        <v>23654</v>
      </c>
      <c r="K2100" s="19" t="s">
        <v>17438</v>
      </c>
      <c r="L2100" s="19" t="s">
        <v>17439</v>
      </c>
      <c r="M2100" s="19"/>
      <c r="N2100" s="19"/>
      <c r="O2100" s="19" t="s">
        <v>23689</v>
      </c>
    </row>
    <row r="2101" spans="1:15" ht="12.75">
      <c r="A2101" s="19" t="s">
        <v>25943</v>
      </c>
      <c r="B2101" s="19" t="s">
        <v>23664</v>
      </c>
      <c r="C2101" s="19" t="s">
        <v>23621</v>
      </c>
      <c r="D2101" s="19" t="s">
        <v>17440</v>
      </c>
      <c r="E2101" s="85">
        <v>45411</v>
      </c>
      <c r="F2101" s="19" t="s">
        <v>23874</v>
      </c>
      <c r="G2101" s="19" t="s">
        <v>23875</v>
      </c>
      <c r="H2101" s="19">
        <v>80</v>
      </c>
      <c r="I2101" s="19" t="s">
        <v>23665</v>
      </c>
      <c r="J2101" s="19" t="s">
        <v>23666</v>
      </c>
      <c r="K2101" s="19" t="s">
        <v>17438</v>
      </c>
      <c r="L2101" s="19" t="s">
        <v>17439</v>
      </c>
      <c r="M2101" s="19"/>
      <c r="N2101" s="19" t="s">
        <v>17447</v>
      </c>
      <c r="O2101" s="19" t="s">
        <v>23689</v>
      </c>
    </row>
    <row r="2102" spans="1:15" ht="12.75">
      <c r="A2102" s="19"/>
      <c r="B2102" s="19"/>
      <c r="C2102" s="19"/>
      <c r="D2102" s="19"/>
      <c r="E2102" s="85"/>
      <c r="F2102" s="19"/>
      <c r="G2102" s="19"/>
      <c r="H2102" s="19"/>
      <c r="I2102" s="19"/>
      <c r="J2102" s="19"/>
      <c r="K2102" s="19"/>
      <c r="L2102" s="19"/>
      <c r="M2102" s="19"/>
      <c r="N2102" s="19"/>
    </row>
    <row r="2103" spans="1:15" ht="12.75">
      <c r="A2103" s="19"/>
      <c r="B2103" s="19"/>
      <c r="C2103" s="19"/>
      <c r="D2103" s="19"/>
      <c r="E2103" s="85"/>
      <c r="F2103" s="19"/>
      <c r="G2103" s="19"/>
      <c r="H2103" s="19"/>
      <c r="I2103" s="19"/>
      <c r="J2103" s="19"/>
      <c r="K2103" s="19"/>
      <c r="L2103" s="19"/>
      <c r="M2103" s="19"/>
      <c r="N2103" s="19"/>
    </row>
    <row r="2104" spans="1:15" ht="12.75">
      <c r="A2104" s="19"/>
      <c r="B2104" s="19"/>
      <c r="C2104" s="19"/>
      <c r="D2104" s="19"/>
      <c r="E2104" s="85"/>
      <c r="F2104" s="19"/>
      <c r="G2104" s="19"/>
      <c r="H2104" s="19"/>
      <c r="I2104" s="19"/>
      <c r="J2104" s="19"/>
      <c r="K2104" s="19"/>
      <c r="L2104" s="19"/>
      <c r="M2104" s="19"/>
      <c r="N2104" s="19"/>
    </row>
    <row r="2105" spans="1:15" ht="12.75">
      <c r="A2105" s="19"/>
      <c r="B2105" s="19"/>
      <c r="C2105" s="19"/>
      <c r="D2105" s="19"/>
      <c r="E2105" s="85"/>
      <c r="F2105" s="19"/>
      <c r="G2105" s="19"/>
      <c r="H2105" s="19"/>
      <c r="I2105" s="19"/>
      <c r="J2105" s="19"/>
      <c r="K2105" s="19"/>
      <c r="L2105" s="19"/>
      <c r="M2105" s="19"/>
      <c r="N2105" s="19"/>
    </row>
    <row r="2106" spans="1:15" ht="12.75">
      <c r="A2106" s="19"/>
      <c r="B2106" s="19"/>
      <c r="C2106" s="19"/>
      <c r="D2106" s="19"/>
      <c r="E2106" s="85"/>
      <c r="F2106" s="19"/>
      <c r="G2106" s="19"/>
      <c r="H2106" s="19"/>
      <c r="I2106" s="19"/>
      <c r="J2106" s="19"/>
      <c r="K2106" s="19"/>
      <c r="L2106" s="19"/>
      <c r="M2106" s="19"/>
      <c r="N2106" s="19"/>
    </row>
    <row r="2107" spans="1:15" ht="12.75">
      <c r="A2107" s="19"/>
      <c r="B2107" s="19"/>
      <c r="C2107" s="19"/>
      <c r="D2107" s="19"/>
      <c r="E2107" s="85"/>
      <c r="F2107" s="19"/>
      <c r="G2107" s="19"/>
      <c r="H2107" s="19"/>
      <c r="I2107" s="19"/>
      <c r="J2107" s="19"/>
      <c r="K2107" s="19"/>
      <c r="L2107" s="19"/>
      <c r="M2107" s="19"/>
      <c r="N2107" s="19"/>
    </row>
    <row r="2108" spans="1:15" ht="12.75">
      <c r="A2108" s="19"/>
      <c r="B2108" s="19"/>
      <c r="C2108" s="19"/>
      <c r="D2108" s="19"/>
      <c r="E2108" s="85"/>
      <c r="F2108" s="19"/>
      <c r="G2108" s="19"/>
      <c r="H2108" s="19"/>
      <c r="I2108" s="19"/>
      <c r="J2108" s="19"/>
      <c r="K2108" s="19"/>
      <c r="L2108" s="19"/>
      <c r="M2108" s="19"/>
      <c r="N2108" s="19"/>
    </row>
    <row r="2109" spans="1:15" ht="12.75">
      <c r="A2109" s="19"/>
      <c r="B2109" s="19"/>
      <c r="C2109" s="19"/>
      <c r="D2109" s="19"/>
      <c r="E2109" s="85"/>
      <c r="F2109" s="19"/>
      <c r="G2109" s="19"/>
      <c r="H2109" s="19"/>
      <c r="I2109" s="19"/>
      <c r="J2109" s="19"/>
      <c r="K2109" s="19"/>
      <c r="L2109" s="19"/>
      <c r="M2109" s="19"/>
      <c r="N2109" s="19"/>
    </row>
    <row r="2110" spans="1:15" ht="12.75">
      <c r="A2110" s="19" t="s">
        <v>25944</v>
      </c>
      <c r="B2110" s="19" t="s">
        <v>23664</v>
      </c>
      <c r="C2110" s="19" t="s">
        <v>23621</v>
      </c>
      <c r="D2110" s="19" t="s">
        <v>17440</v>
      </c>
      <c r="E2110" s="85">
        <v>45411</v>
      </c>
      <c r="F2110" s="19" t="s">
        <v>24074</v>
      </c>
      <c r="G2110" s="19" t="s">
        <v>24075</v>
      </c>
      <c r="H2110" s="19">
        <v>-1</v>
      </c>
      <c r="I2110" s="19" t="s">
        <v>23622</v>
      </c>
      <c r="J2110" s="19" t="s">
        <v>23654</v>
      </c>
      <c r="K2110" s="19" t="s">
        <v>17438</v>
      </c>
      <c r="L2110" s="19" t="s">
        <v>17439</v>
      </c>
      <c r="M2110" s="19"/>
      <c r="N2110" s="19"/>
      <c r="O2110" s="19" t="s">
        <v>23689</v>
      </c>
    </row>
    <row r="2111" spans="1:15" ht="12.75">
      <c r="A2111" s="19" t="s">
        <v>25945</v>
      </c>
      <c r="B2111" s="19" t="s">
        <v>23664</v>
      </c>
      <c r="C2111" s="19" t="s">
        <v>23621</v>
      </c>
      <c r="D2111" s="19" t="s">
        <v>17440</v>
      </c>
      <c r="E2111" s="85">
        <v>45411</v>
      </c>
      <c r="F2111" s="19" t="s">
        <v>24074</v>
      </c>
      <c r="G2111" s="19" t="s">
        <v>24075</v>
      </c>
      <c r="H2111" s="19">
        <v>1</v>
      </c>
      <c r="I2111" s="19" t="s">
        <v>23665</v>
      </c>
      <c r="J2111" s="19" t="s">
        <v>23666</v>
      </c>
      <c r="K2111" s="19" t="s">
        <v>17438</v>
      </c>
      <c r="L2111" s="19" t="s">
        <v>17439</v>
      </c>
      <c r="M2111" s="19"/>
      <c r="N2111" s="19" t="s">
        <v>17447</v>
      </c>
      <c r="O2111" s="19" t="s">
        <v>23689</v>
      </c>
    </row>
    <row r="2112" spans="1:15" ht="12.75">
      <c r="A2112" s="19" t="s">
        <v>25946</v>
      </c>
      <c r="B2112" s="19" t="s">
        <v>23667</v>
      </c>
      <c r="C2112" s="19" t="s">
        <v>23621</v>
      </c>
      <c r="D2112" s="19" t="s">
        <v>17440</v>
      </c>
      <c r="E2112" s="85">
        <v>45412</v>
      </c>
      <c r="F2112" s="19" t="s">
        <v>23903</v>
      </c>
      <c r="G2112" s="19" t="s">
        <v>23904</v>
      </c>
      <c r="H2112" s="19">
        <v>-1885</v>
      </c>
      <c r="I2112" s="19" t="s">
        <v>23622</v>
      </c>
      <c r="J2112" s="19" t="s">
        <v>23654</v>
      </c>
      <c r="K2112" s="19" t="s">
        <v>17438</v>
      </c>
      <c r="L2112" s="19" t="s">
        <v>17439</v>
      </c>
      <c r="M2112" s="19" t="s">
        <v>23668</v>
      </c>
      <c r="N2112" s="19"/>
      <c r="O2112" s="19" t="s">
        <v>23689</v>
      </c>
    </row>
    <row r="2113" spans="1:15" ht="12.75">
      <c r="A2113" s="19" t="s">
        <v>25947</v>
      </c>
      <c r="B2113" s="19" t="s">
        <v>23667</v>
      </c>
      <c r="C2113" s="19" t="s">
        <v>23621</v>
      </c>
      <c r="D2113" s="19" t="s">
        <v>17440</v>
      </c>
      <c r="E2113" s="85">
        <v>45412</v>
      </c>
      <c r="F2113" s="19" t="s">
        <v>23903</v>
      </c>
      <c r="G2113" s="19" t="s">
        <v>23904</v>
      </c>
      <c r="H2113" s="19">
        <v>1885</v>
      </c>
      <c r="I2113" s="19" t="s">
        <v>23630</v>
      </c>
      <c r="J2113" s="19" t="s">
        <v>23655</v>
      </c>
      <c r="K2113" s="19" t="s">
        <v>17438</v>
      </c>
      <c r="L2113" s="19" t="s">
        <v>17439</v>
      </c>
      <c r="M2113" s="19" t="s">
        <v>23668</v>
      </c>
      <c r="N2113" s="19" t="s">
        <v>17447</v>
      </c>
      <c r="O2113" s="19" t="s">
        <v>23689</v>
      </c>
    </row>
    <row r="2114" spans="1:15" ht="12.75">
      <c r="A2114" s="19" t="s">
        <v>25948</v>
      </c>
      <c r="B2114" s="19" t="s">
        <v>23669</v>
      </c>
      <c r="C2114" s="19" t="s">
        <v>23621</v>
      </c>
      <c r="D2114" s="19" t="s">
        <v>17435</v>
      </c>
      <c r="E2114" s="85">
        <v>45411</v>
      </c>
      <c r="F2114" s="19" t="s">
        <v>23903</v>
      </c>
      <c r="G2114" s="19" t="s">
        <v>23904</v>
      </c>
      <c r="H2114" s="19">
        <v>-120</v>
      </c>
      <c r="I2114" s="19" t="s">
        <v>23622</v>
      </c>
      <c r="J2114" s="19" t="s">
        <v>23654</v>
      </c>
      <c r="K2114" s="19" t="s">
        <v>17436</v>
      </c>
      <c r="L2114" s="19" t="s">
        <v>17437</v>
      </c>
      <c r="M2114" s="19" t="s">
        <v>23670</v>
      </c>
      <c r="N2114" s="19"/>
      <c r="O2114" s="19" t="s">
        <v>23689</v>
      </c>
    </row>
    <row r="2115" spans="1:15" ht="12.75">
      <c r="A2115" s="19" t="s">
        <v>25949</v>
      </c>
      <c r="B2115" s="19" t="s">
        <v>23669</v>
      </c>
      <c r="C2115" s="19" t="s">
        <v>23621</v>
      </c>
      <c r="D2115" s="19" t="s">
        <v>17435</v>
      </c>
      <c r="E2115" s="85">
        <v>45411</v>
      </c>
      <c r="F2115" s="19" t="s">
        <v>23832</v>
      </c>
      <c r="G2115" s="19" t="s">
        <v>23833</v>
      </c>
      <c r="H2115" s="19">
        <v>-2</v>
      </c>
      <c r="I2115" s="19" t="s">
        <v>23622</v>
      </c>
      <c r="J2115" s="19" t="s">
        <v>23654</v>
      </c>
      <c r="K2115" s="19" t="s">
        <v>17436</v>
      </c>
      <c r="L2115" s="19" t="s">
        <v>17437</v>
      </c>
      <c r="M2115" s="19" t="s">
        <v>23670</v>
      </c>
      <c r="N2115" s="19"/>
      <c r="O2115" s="19" t="s">
        <v>23689</v>
      </c>
    </row>
    <row r="2116" spans="1:15" ht="12.75">
      <c r="A2116" s="19" t="s">
        <v>25950</v>
      </c>
      <c r="B2116" s="19" t="s">
        <v>23658</v>
      </c>
      <c r="C2116" s="19" t="s">
        <v>23592</v>
      </c>
      <c r="D2116" s="19" t="s">
        <v>17440</v>
      </c>
      <c r="E2116" s="85">
        <v>45408</v>
      </c>
      <c r="F2116" s="19" t="s">
        <v>25585</v>
      </c>
      <c r="G2116" s="19" t="s">
        <v>25586</v>
      </c>
      <c r="H2116" s="19">
        <v>-26</v>
      </c>
      <c r="I2116" s="27" t="s">
        <v>23227</v>
      </c>
      <c r="J2116" s="19" t="s">
        <v>23228</v>
      </c>
      <c r="K2116" s="19" t="s">
        <v>17438</v>
      </c>
      <c r="L2116" s="19" t="s">
        <v>17439</v>
      </c>
      <c r="M2116" s="19" t="s">
        <v>23659</v>
      </c>
      <c r="N2116" s="19"/>
      <c r="O2116" s="19" t="s">
        <v>23140</v>
      </c>
    </row>
    <row r="2117" spans="1:15" ht="12.75">
      <c r="A2117" s="19" t="s">
        <v>25951</v>
      </c>
      <c r="B2117" s="19" t="s">
        <v>23658</v>
      </c>
      <c r="C2117" s="19" t="s">
        <v>23592</v>
      </c>
      <c r="D2117" s="19" t="s">
        <v>17440</v>
      </c>
      <c r="E2117" s="85">
        <v>45408</v>
      </c>
      <c r="F2117" s="19" t="s">
        <v>25585</v>
      </c>
      <c r="G2117" s="19" t="s">
        <v>25586</v>
      </c>
      <c r="H2117" s="19">
        <v>26</v>
      </c>
      <c r="I2117" s="27" t="s">
        <v>23220</v>
      </c>
      <c r="J2117" s="19" t="s">
        <v>23221</v>
      </c>
      <c r="K2117" s="19" t="s">
        <v>17438</v>
      </c>
      <c r="L2117" s="19" t="s">
        <v>17439</v>
      </c>
      <c r="M2117" s="19" t="s">
        <v>23659</v>
      </c>
      <c r="N2117" s="19" t="s">
        <v>17447</v>
      </c>
      <c r="O2117" s="19" t="s">
        <v>23140</v>
      </c>
    </row>
    <row r="2118" spans="1:15" ht="12.75">
      <c r="A2118" s="19" t="s">
        <v>25952</v>
      </c>
      <c r="B2118" s="19" t="s">
        <v>23658</v>
      </c>
      <c r="C2118" s="19" t="s">
        <v>23592</v>
      </c>
      <c r="D2118" s="19" t="s">
        <v>17440</v>
      </c>
      <c r="E2118" s="85">
        <v>45408</v>
      </c>
      <c r="F2118" s="19" t="s">
        <v>25710</v>
      </c>
      <c r="G2118" s="19" t="s">
        <v>25711</v>
      </c>
      <c r="H2118" s="19">
        <v>-13</v>
      </c>
      <c r="I2118" s="27" t="s">
        <v>23227</v>
      </c>
      <c r="J2118" s="19" t="s">
        <v>23228</v>
      </c>
      <c r="K2118" s="19" t="s">
        <v>17438</v>
      </c>
      <c r="L2118" s="19" t="s">
        <v>17439</v>
      </c>
      <c r="M2118" s="19" t="s">
        <v>23659</v>
      </c>
      <c r="N2118" s="19"/>
      <c r="O2118" s="19" t="s">
        <v>23140</v>
      </c>
    </row>
    <row r="2119" spans="1:15" ht="12.75">
      <c r="A2119" s="19" t="s">
        <v>25953</v>
      </c>
      <c r="B2119" s="19" t="s">
        <v>23658</v>
      </c>
      <c r="C2119" s="19" t="s">
        <v>23592</v>
      </c>
      <c r="D2119" s="19" t="s">
        <v>17440</v>
      </c>
      <c r="E2119" s="85">
        <v>45408</v>
      </c>
      <c r="F2119" s="19" t="s">
        <v>25710</v>
      </c>
      <c r="G2119" s="19" t="s">
        <v>25711</v>
      </c>
      <c r="H2119" s="19">
        <v>13</v>
      </c>
      <c r="I2119" s="27" t="s">
        <v>23220</v>
      </c>
      <c r="J2119" s="19" t="s">
        <v>23221</v>
      </c>
      <c r="K2119" s="19" t="s">
        <v>17438</v>
      </c>
      <c r="L2119" s="19" t="s">
        <v>17439</v>
      </c>
      <c r="M2119" s="19" t="s">
        <v>23659</v>
      </c>
      <c r="N2119" s="19" t="s">
        <v>17447</v>
      </c>
      <c r="O2119" s="19" t="s">
        <v>23140</v>
      </c>
    </row>
    <row r="2120" spans="1:15" ht="12.75">
      <c r="A2120" s="19" t="s">
        <v>25954</v>
      </c>
      <c r="B2120" s="19" t="s">
        <v>23658</v>
      </c>
      <c r="C2120" s="19" t="s">
        <v>23592</v>
      </c>
      <c r="D2120" s="19" t="s">
        <v>17440</v>
      </c>
      <c r="E2120" s="85">
        <v>45408</v>
      </c>
      <c r="F2120" s="19" t="s">
        <v>25624</v>
      </c>
      <c r="G2120" s="19" t="s">
        <v>25625</v>
      </c>
      <c r="H2120" s="19">
        <v>-10</v>
      </c>
      <c r="I2120" s="27" t="s">
        <v>23227</v>
      </c>
      <c r="J2120" s="19" t="s">
        <v>23228</v>
      </c>
      <c r="K2120" s="19" t="s">
        <v>17438</v>
      </c>
      <c r="L2120" s="19" t="s">
        <v>17439</v>
      </c>
      <c r="M2120" s="19" t="s">
        <v>23659</v>
      </c>
      <c r="N2120" s="19"/>
      <c r="O2120" s="19" t="s">
        <v>23140</v>
      </c>
    </row>
    <row r="2121" spans="1:15" ht="12.75">
      <c r="A2121" s="19" t="s">
        <v>25955</v>
      </c>
      <c r="B2121" s="19" t="s">
        <v>23658</v>
      </c>
      <c r="C2121" s="19" t="s">
        <v>23592</v>
      </c>
      <c r="D2121" s="19" t="s">
        <v>17440</v>
      </c>
      <c r="E2121" s="85">
        <v>45408</v>
      </c>
      <c r="F2121" s="19" t="s">
        <v>25624</v>
      </c>
      <c r="G2121" s="19" t="s">
        <v>25625</v>
      </c>
      <c r="H2121" s="19">
        <v>10</v>
      </c>
      <c r="I2121" s="27" t="s">
        <v>23220</v>
      </c>
      <c r="J2121" s="19" t="s">
        <v>23221</v>
      </c>
      <c r="K2121" s="19" t="s">
        <v>17438</v>
      </c>
      <c r="L2121" s="19" t="s">
        <v>17439</v>
      </c>
      <c r="M2121" s="19" t="s">
        <v>23659</v>
      </c>
      <c r="N2121" s="19" t="s">
        <v>17447</v>
      </c>
      <c r="O2121" s="19" t="s">
        <v>23140</v>
      </c>
    </row>
    <row r="2122" spans="1:15" ht="12.75">
      <c r="A2122" s="19" t="s">
        <v>25956</v>
      </c>
      <c r="B2122" s="19" t="s">
        <v>23658</v>
      </c>
      <c r="C2122" s="19" t="s">
        <v>23592</v>
      </c>
      <c r="D2122" s="19" t="s">
        <v>17440</v>
      </c>
      <c r="E2122" s="85">
        <v>45408</v>
      </c>
      <c r="F2122" s="19" t="s">
        <v>23865</v>
      </c>
      <c r="G2122" s="19" t="s">
        <v>23866</v>
      </c>
      <c r="H2122" s="19">
        <v>-49</v>
      </c>
      <c r="I2122" s="27" t="s">
        <v>23227</v>
      </c>
      <c r="J2122" s="19" t="s">
        <v>23228</v>
      </c>
      <c r="K2122" s="19" t="s">
        <v>17438</v>
      </c>
      <c r="L2122" s="19" t="s">
        <v>17439</v>
      </c>
      <c r="M2122" s="19" t="s">
        <v>23659</v>
      </c>
      <c r="N2122" s="19"/>
      <c r="O2122" s="19" t="s">
        <v>23140</v>
      </c>
    </row>
    <row r="2123" spans="1:15" ht="12.75">
      <c r="A2123" s="19" t="s">
        <v>25957</v>
      </c>
      <c r="B2123" s="19" t="s">
        <v>23658</v>
      </c>
      <c r="C2123" s="19" t="s">
        <v>23592</v>
      </c>
      <c r="D2123" s="19" t="s">
        <v>17440</v>
      </c>
      <c r="E2123" s="85">
        <v>45408</v>
      </c>
      <c r="F2123" s="19" t="s">
        <v>23865</v>
      </c>
      <c r="G2123" s="19" t="s">
        <v>23866</v>
      </c>
      <c r="H2123" s="19">
        <v>49</v>
      </c>
      <c r="I2123" s="27" t="s">
        <v>23220</v>
      </c>
      <c r="J2123" s="19" t="s">
        <v>23221</v>
      </c>
      <c r="K2123" s="19" t="s">
        <v>17438</v>
      </c>
      <c r="L2123" s="19" t="s">
        <v>17439</v>
      </c>
      <c r="M2123" s="19" t="s">
        <v>23659</v>
      </c>
      <c r="N2123" s="19" t="s">
        <v>17447</v>
      </c>
      <c r="O2123" s="19" t="s">
        <v>23140</v>
      </c>
    </row>
    <row r="2124" spans="1:15" ht="12.75">
      <c r="A2124" s="19" t="s">
        <v>25958</v>
      </c>
      <c r="B2124" s="19" t="s">
        <v>23671</v>
      </c>
      <c r="C2124" s="19" t="s">
        <v>23592</v>
      </c>
      <c r="D2124" s="19" t="s">
        <v>17428</v>
      </c>
      <c r="E2124" s="85">
        <v>45392</v>
      </c>
      <c r="F2124" s="19" t="s">
        <v>23877</v>
      </c>
      <c r="G2124" s="19" t="s">
        <v>23878</v>
      </c>
      <c r="H2124" s="19">
        <v>1000</v>
      </c>
      <c r="I2124" s="27" t="s">
        <v>23200</v>
      </c>
      <c r="J2124" s="19" t="s">
        <v>23201</v>
      </c>
      <c r="K2124" s="19" t="s">
        <v>17426</v>
      </c>
      <c r="L2124" s="19" t="s">
        <v>17427</v>
      </c>
      <c r="M2124" s="19" t="s">
        <v>23672</v>
      </c>
      <c r="N2124" s="19"/>
      <c r="O2124" s="19" t="s">
        <v>23140</v>
      </c>
    </row>
    <row r="2125" spans="1:15" ht="12.75">
      <c r="A2125" s="19" t="s">
        <v>25959</v>
      </c>
      <c r="B2125" s="19" t="s">
        <v>23671</v>
      </c>
      <c r="C2125" s="19" t="s">
        <v>23592</v>
      </c>
      <c r="D2125" s="19" t="s">
        <v>17428</v>
      </c>
      <c r="E2125" s="85">
        <v>45392</v>
      </c>
      <c r="F2125" s="19" t="s">
        <v>23886</v>
      </c>
      <c r="G2125" s="19" t="s">
        <v>23887</v>
      </c>
      <c r="H2125" s="19">
        <v>600</v>
      </c>
      <c r="I2125" s="27" t="s">
        <v>23200</v>
      </c>
      <c r="J2125" s="19" t="s">
        <v>23201</v>
      </c>
      <c r="K2125" s="19" t="s">
        <v>17426</v>
      </c>
      <c r="L2125" s="19" t="s">
        <v>17427</v>
      </c>
      <c r="M2125" s="19" t="s">
        <v>23672</v>
      </c>
      <c r="N2125" s="19"/>
      <c r="O2125" s="19" t="s">
        <v>23140</v>
      </c>
    </row>
    <row r="2126" spans="1:15" ht="12.75">
      <c r="A2126" s="19" t="s">
        <v>25960</v>
      </c>
      <c r="B2126" s="19" t="s">
        <v>23671</v>
      </c>
      <c r="C2126" s="19" t="s">
        <v>23592</v>
      </c>
      <c r="D2126" s="19" t="s">
        <v>17428</v>
      </c>
      <c r="E2126" s="85">
        <v>45392</v>
      </c>
      <c r="F2126" s="19" t="s">
        <v>23889</v>
      </c>
      <c r="G2126" s="19" t="s">
        <v>23890</v>
      </c>
      <c r="H2126" s="19">
        <v>15</v>
      </c>
      <c r="I2126" s="27" t="s">
        <v>23200</v>
      </c>
      <c r="J2126" s="19" t="s">
        <v>23201</v>
      </c>
      <c r="K2126" s="19" t="s">
        <v>17426</v>
      </c>
      <c r="L2126" s="19" t="s">
        <v>17427</v>
      </c>
      <c r="M2126" s="19" t="s">
        <v>23672</v>
      </c>
      <c r="N2126" s="19"/>
      <c r="O2126" s="19" t="s">
        <v>23140</v>
      </c>
    </row>
    <row r="2127" spans="1:15" ht="12.75">
      <c r="A2127" s="19" t="s">
        <v>25961</v>
      </c>
      <c r="B2127" s="19" t="s">
        <v>23671</v>
      </c>
      <c r="C2127" s="19" t="s">
        <v>23592</v>
      </c>
      <c r="D2127" s="19" t="s">
        <v>17428</v>
      </c>
      <c r="E2127" s="85">
        <v>45392</v>
      </c>
      <c r="F2127" s="19" t="s">
        <v>23892</v>
      </c>
      <c r="G2127" s="19" t="s">
        <v>23893</v>
      </c>
      <c r="H2127" s="19">
        <v>400</v>
      </c>
      <c r="I2127" s="27" t="s">
        <v>23200</v>
      </c>
      <c r="J2127" s="19" t="s">
        <v>23201</v>
      </c>
      <c r="K2127" s="19" t="s">
        <v>17426</v>
      </c>
      <c r="L2127" s="19" t="s">
        <v>17427</v>
      </c>
      <c r="M2127" s="19" t="s">
        <v>23672</v>
      </c>
      <c r="N2127" s="19"/>
      <c r="O2127" s="19" t="s">
        <v>23140</v>
      </c>
    </row>
    <row r="2128" spans="1:15" ht="12.75">
      <c r="A2128" s="19" t="s">
        <v>25962</v>
      </c>
      <c r="B2128" s="19" t="s">
        <v>23671</v>
      </c>
      <c r="C2128" s="19" t="s">
        <v>23592</v>
      </c>
      <c r="D2128" s="19" t="s">
        <v>17428</v>
      </c>
      <c r="E2128" s="85">
        <v>45392</v>
      </c>
      <c r="F2128" s="19" t="s">
        <v>23958</v>
      </c>
      <c r="G2128" s="19" t="s">
        <v>23959</v>
      </c>
      <c r="H2128" s="19">
        <v>600</v>
      </c>
      <c r="I2128" s="27" t="s">
        <v>23200</v>
      </c>
      <c r="J2128" s="19" t="s">
        <v>23201</v>
      </c>
      <c r="K2128" s="19" t="s">
        <v>17426</v>
      </c>
      <c r="L2128" s="19" t="s">
        <v>17427</v>
      </c>
      <c r="M2128" s="19" t="s">
        <v>23672</v>
      </c>
      <c r="N2128" s="19"/>
      <c r="O2128" s="19" t="s">
        <v>23140</v>
      </c>
    </row>
    <row r="2129" spans="1:15" ht="12.75">
      <c r="A2129" s="19" t="s">
        <v>25963</v>
      </c>
      <c r="B2129" s="19" t="s">
        <v>23671</v>
      </c>
      <c r="C2129" s="19" t="s">
        <v>23592</v>
      </c>
      <c r="D2129" s="19" t="s">
        <v>17428</v>
      </c>
      <c r="E2129" s="85">
        <v>45392</v>
      </c>
      <c r="F2129" s="19" t="s">
        <v>23868</v>
      </c>
      <c r="G2129" s="19" t="s">
        <v>23869</v>
      </c>
      <c r="H2129" s="19">
        <v>400</v>
      </c>
      <c r="I2129" s="27" t="s">
        <v>23200</v>
      </c>
      <c r="J2129" s="19" t="s">
        <v>23201</v>
      </c>
      <c r="K2129" s="19" t="s">
        <v>17426</v>
      </c>
      <c r="L2129" s="19" t="s">
        <v>17427</v>
      </c>
      <c r="M2129" s="19" t="s">
        <v>23672</v>
      </c>
      <c r="N2129" s="19"/>
      <c r="O2129" s="19" t="s">
        <v>23140</v>
      </c>
    </row>
    <row r="2130" spans="1:15" ht="12.75">
      <c r="A2130" s="19" t="s">
        <v>25964</v>
      </c>
      <c r="B2130" s="19" t="s">
        <v>23671</v>
      </c>
      <c r="C2130" s="19" t="s">
        <v>23592</v>
      </c>
      <c r="D2130" s="19" t="s">
        <v>17428</v>
      </c>
      <c r="E2130" s="85">
        <v>45392</v>
      </c>
      <c r="F2130" s="19" t="s">
        <v>23895</v>
      </c>
      <c r="G2130" s="19" t="s">
        <v>23896</v>
      </c>
      <c r="H2130" s="19">
        <v>300</v>
      </c>
      <c r="I2130" s="27" t="s">
        <v>23200</v>
      </c>
      <c r="J2130" s="19" t="s">
        <v>23201</v>
      </c>
      <c r="K2130" s="19" t="s">
        <v>17426</v>
      </c>
      <c r="L2130" s="19" t="s">
        <v>17427</v>
      </c>
      <c r="M2130" s="19" t="s">
        <v>23672</v>
      </c>
      <c r="N2130" s="19"/>
      <c r="O2130" s="19" t="s">
        <v>23140</v>
      </c>
    </row>
    <row r="2131" spans="1:15" ht="12.75">
      <c r="A2131" s="19" t="s">
        <v>25965</v>
      </c>
      <c r="B2131" s="19" t="s">
        <v>23671</v>
      </c>
      <c r="C2131" s="19" t="s">
        <v>23592</v>
      </c>
      <c r="D2131" s="19" t="s">
        <v>17428</v>
      </c>
      <c r="E2131" s="85">
        <v>45392</v>
      </c>
      <c r="F2131" s="19"/>
      <c r="G2131" s="19"/>
      <c r="H2131" s="19"/>
      <c r="I2131" s="27" t="s">
        <v>23200</v>
      </c>
      <c r="J2131" s="19" t="s">
        <v>23201</v>
      </c>
      <c r="K2131" s="19" t="s">
        <v>17426</v>
      </c>
      <c r="L2131" s="19" t="s">
        <v>17427</v>
      </c>
      <c r="M2131" s="19" t="s">
        <v>23672</v>
      </c>
      <c r="N2131" s="19"/>
      <c r="O2131" s="19" t="s">
        <v>23140</v>
      </c>
    </row>
    <row r="2132" spans="1:15" ht="12.75">
      <c r="A2132" s="19"/>
      <c r="B2132" s="19"/>
      <c r="C2132" s="19"/>
      <c r="D2132" s="19"/>
      <c r="E2132" s="85"/>
      <c r="F2132" s="19"/>
      <c r="G2132" s="19"/>
      <c r="H2132" s="19"/>
      <c r="I2132" s="19"/>
      <c r="J2132" s="19"/>
      <c r="K2132" s="19"/>
      <c r="L2132" s="19"/>
      <c r="M2132" s="19"/>
      <c r="N2132" s="19"/>
    </row>
    <row r="2133" spans="1:15" ht="12.75">
      <c r="A2133" s="19"/>
      <c r="B2133" s="19"/>
      <c r="C2133" s="19"/>
      <c r="D2133" s="19"/>
      <c r="E2133" s="85"/>
      <c r="F2133" s="19"/>
      <c r="G2133" s="19"/>
      <c r="H2133" s="19"/>
      <c r="I2133" s="19"/>
      <c r="J2133" s="19"/>
      <c r="K2133" s="19"/>
      <c r="L2133" s="19"/>
      <c r="M2133" s="19"/>
      <c r="N2133" s="19"/>
    </row>
    <row r="2134" spans="1:15" ht="12.75">
      <c r="A2134" s="19"/>
      <c r="B2134" s="19"/>
      <c r="C2134" s="19"/>
      <c r="D2134" s="19"/>
      <c r="E2134" s="85"/>
      <c r="F2134" s="19"/>
      <c r="G2134" s="19"/>
      <c r="H2134" s="19"/>
      <c r="I2134" s="19"/>
      <c r="J2134" s="19"/>
      <c r="K2134" s="19"/>
      <c r="L2134" s="19"/>
      <c r="M2134" s="19"/>
      <c r="N2134" s="19"/>
    </row>
    <row r="2135" spans="1:15" ht="12.75">
      <c r="A2135" s="19"/>
      <c r="B2135" s="19"/>
      <c r="C2135" s="19"/>
      <c r="D2135" s="19"/>
      <c r="E2135" s="85"/>
      <c r="F2135" s="19"/>
      <c r="G2135" s="19"/>
      <c r="H2135" s="19"/>
      <c r="I2135" s="19"/>
      <c r="J2135" s="19"/>
      <c r="K2135" s="19"/>
      <c r="L2135" s="19"/>
      <c r="M2135" s="19"/>
      <c r="N2135" s="19"/>
    </row>
    <row r="2136" spans="1:15" ht="12.75">
      <c r="A2136" s="19" t="s">
        <v>25966</v>
      </c>
      <c r="B2136" s="19" t="s">
        <v>23673</v>
      </c>
      <c r="C2136" s="19" t="s">
        <v>23592</v>
      </c>
      <c r="D2136" s="19" t="s">
        <v>17428</v>
      </c>
      <c r="E2136" s="85">
        <v>45407</v>
      </c>
      <c r="F2136" s="19" t="s">
        <v>23835</v>
      </c>
      <c r="G2136" s="19" t="s">
        <v>23836</v>
      </c>
      <c r="H2136" s="19">
        <v>12</v>
      </c>
      <c r="I2136" s="27" t="s">
        <v>23200</v>
      </c>
      <c r="J2136" s="19" t="s">
        <v>23201</v>
      </c>
      <c r="K2136" s="19" t="s">
        <v>17426</v>
      </c>
      <c r="L2136" s="19" t="s">
        <v>17427</v>
      </c>
      <c r="M2136" s="19" t="s">
        <v>23674</v>
      </c>
      <c r="N2136" s="19"/>
      <c r="O2136" s="19" t="s">
        <v>23140</v>
      </c>
    </row>
    <row r="2137" spans="1:15" ht="12.75">
      <c r="A2137" s="19" t="s">
        <v>25967</v>
      </c>
      <c r="B2137" s="19" t="s">
        <v>23675</v>
      </c>
      <c r="C2137" s="19" t="s">
        <v>23621</v>
      </c>
      <c r="D2137" s="19" t="s">
        <v>17440</v>
      </c>
      <c r="E2137" s="85">
        <v>45407</v>
      </c>
      <c r="F2137" s="19" t="s">
        <v>23886</v>
      </c>
      <c r="G2137" s="19" t="s">
        <v>23887</v>
      </c>
      <c r="H2137" s="19">
        <v>-20</v>
      </c>
      <c r="I2137" s="27" t="s">
        <v>23200</v>
      </c>
      <c r="J2137" s="19" t="s">
        <v>23201</v>
      </c>
      <c r="K2137" s="19" t="s">
        <v>17438</v>
      </c>
      <c r="L2137" s="19" t="s">
        <v>17439</v>
      </c>
      <c r="M2137" s="19"/>
      <c r="N2137" s="19"/>
      <c r="O2137" s="19" t="s">
        <v>23140</v>
      </c>
    </row>
    <row r="2138" spans="1:15" ht="12.75">
      <c r="A2138" s="19" t="s">
        <v>25968</v>
      </c>
      <c r="B2138" s="19" t="s">
        <v>23675</v>
      </c>
      <c r="C2138" s="19" t="s">
        <v>23621</v>
      </c>
      <c r="D2138" s="19" t="s">
        <v>17440</v>
      </c>
      <c r="E2138" s="85">
        <v>45407</v>
      </c>
      <c r="F2138" s="19" t="s">
        <v>23886</v>
      </c>
      <c r="G2138" s="19" t="s">
        <v>23887</v>
      </c>
      <c r="H2138" s="19">
        <v>20</v>
      </c>
      <c r="I2138" s="19" t="s">
        <v>23630</v>
      </c>
      <c r="J2138" s="19" t="s">
        <v>23655</v>
      </c>
      <c r="K2138" s="19" t="s">
        <v>17438</v>
      </c>
      <c r="L2138" s="19" t="s">
        <v>17439</v>
      </c>
      <c r="M2138" s="19"/>
      <c r="N2138" s="19" t="s">
        <v>17447</v>
      </c>
      <c r="O2138" s="19" t="s">
        <v>23689</v>
      </c>
    </row>
    <row r="2139" spans="1:15" ht="12.75">
      <c r="A2139" s="19" t="s">
        <v>25969</v>
      </c>
      <c r="B2139" s="19" t="s">
        <v>23675</v>
      </c>
      <c r="C2139" s="19" t="s">
        <v>23621</v>
      </c>
      <c r="D2139" s="19" t="s">
        <v>17440</v>
      </c>
      <c r="E2139" s="85">
        <v>45407</v>
      </c>
      <c r="F2139" s="19" t="s">
        <v>23877</v>
      </c>
      <c r="G2139" s="19" t="s">
        <v>23878</v>
      </c>
      <c r="H2139" s="19">
        <v>-130</v>
      </c>
      <c r="I2139" s="27" t="s">
        <v>23200</v>
      </c>
      <c r="J2139" s="19" t="s">
        <v>23201</v>
      </c>
      <c r="K2139" s="19" t="s">
        <v>17438</v>
      </c>
      <c r="L2139" s="19" t="s">
        <v>17439</v>
      </c>
      <c r="M2139" s="19"/>
      <c r="N2139" s="19"/>
      <c r="O2139" s="19" t="s">
        <v>23140</v>
      </c>
    </row>
    <row r="2140" spans="1:15" ht="12.75">
      <c r="A2140" s="19" t="s">
        <v>25970</v>
      </c>
      <c r="B2140" s="19" t="s">
        <v>23675</v>
      </c>
      <c r="C2140" s="19" t="s">
        <v>23621</v>
      </c>
      <c r="D2140" s="19" t="s">
        <v>17440</v>
      </c>
      <c r="E2140" s="85">
        <v>45407</v>
      </c>
      <c r="F2140" s="19" t="s">
        <v>23877</v>
      </c>
      <c r="G2140" s="19" t="s">
        <v>23878</v>
      </c>
      <c r="H2140" s="19">
        <v>130</v>
      </c>
      <c r="I2140" s="19" t="s">
        <v>23630</v>
      </c>
      <c r="J2140" s="19" t="s">
        <v>23655</v>
      </c>
      <c r="K2140" s="19" t="s">
        <v>17438</v>
      </c>
      <c r="L2140" s="19" t="s">
        <v>17439</v>
      </c>
      <c r="M2140" s="19"/>
      <c r="N2140" s="19" t="s">
        <v>17447</v>
      </c>
      <c r="O2140" s="19" t="s">
        <v>23689</v>
      </c>
    </row>
    <row r="2141" spans="1:15" ht="12.75">
      <c r="A2141" s="19" t="s">
        <v>25971</v>
      </c>
      <c r="B2141" s="19" t="s">
        <v>23676</v>
      </c>
      <c r="C2141" s="19" t="s">
        <v>23621</v>
      </c>
      <c r="D2141" s="19" t="s">
        <v>17440</v>
      </c>
      <c r="E2141" s="85">
        <v>45407</v>
      </c>
      <c r="F2141" s="19" t="s">
        <v>23859</v>
      </c>
      <c r="G2141" s="19" t="s">
        <v>23860</v>
      </c>
      <c r="H2141" s="19">
        <v>-44</v>
      </c>
      <c r="I2141" s="27" t="s">
        <v>23256</v>
      </c>
      <c r="J2141" s="19" t="s">
        <v>23257</v>
      </c>
      <c r="K2141" s="19" t="s">
        <v>17438</v>
      </c>
      <c r="L2141" s="19" t="s">
        <v>17439</v>
      </c>
      <c r="M2141" s="19"/>
      <c r="N2141" s="19"/>
      <c r="O2141" s="19" t="s">
        <v>23154</v>
      </c>
    </row>
    <row r="2142" spans="1:15" ht="12.75">
      <c r="A2142" s="19" t="s">
        <v>25972</v>
      </c>
      <c r="B2142" s="19" t="s">
        <v>23676</v>
      </c>
      <c r="C2142" s="19" t="s">
        <v>23621</v>
      </c>
      <c r="D2142" s="19" t="s">
        <v>17440</v>
      </c>
      <c r="E2142" s="85">
        <v>45407</v>
      </c>
      <c r="F2142" s="19" t="s">
        <v>23859</v>
      </c>
      <c r="G2142" s="19" t="s">
        <v>23860</v>
      </c>
      <c r="H2142" s="19">
        <v>44</v>
      </c>
      <c r="I2142" s="19" t="s">
        <v>23630</v>
      </c>
      <c r="J2142" s="19" t="s">
        <v>23655</v>
      </c>
      <c r="K2142" s="19" t="s">
        <v>17438</v>
      </c>
      <c r="L2142" s="19" t="s">
        <v>17439</v>
      </c>
      <c r="M2142" s="19"/>
      <c r="N2142" s="19" t="s">
        <v>17447</v>
      </c>
      <c r="O2142" s="19" t="s">
        <v>23689</v>
      </c>
    </row>
    <row r="2143" spans="1:15" ht="12.75">
      <c r="A2143" s="19" t="s">
        <v>25973</v>
      </c>
      <c r="B2143" s="19" t="s">
        <v>23653</v>
      </c>
      <c r="C2143" s="19" t="s">
        <v>23621</v>
      </c>
      <c r="D2143" s="19" t="s">
        <v>17440</v>
      </c>
      <c r="E2143" s="85">
        <v>45407</v>
      </c>
      <c r="F2143" s="19" t="s">
        <v>23853</v>
      </c>
      <c r="G2143" s="19" t="s">
        <v>23854</v>
      </c>
      <c r="H2143" s="19">
        <v>-73</v>
      </c>
      <c r="I2143" s="19" t="s">
        <v>23622</v>
      </c>
      <c r="J2143" s="19" t="s">
        <v>23654</v>
      </c>
      <c r="K2143" s="19" t="s">
        <v>17438</v>
      </c>
      <c r="L2143" s="19" t="s">
        <v>17439</v>
      </c>
      <c r="M2143" s="19"/>
      <c r="N2143" s="19"/>
      <c r="O2143" s="19" t="s">
        <v>23689</v>
      </c>
    </row>
    <row r="2144" spans="1:15" ht="12.75">
      <c r="A2144" s="19" t="s">
        <v>25974</v>
      </c>
      <c r="B2144" s="19" t="s">
        <v>23653</v>
      </c>
      <c r="C2144" s="19" t="s">
        <v>23621</v>
      </c>
      <c r="D2144" s="19" t="s">
        <v>17440</v>
      </c>
      <c r="E2144" s="85">
        <v>45407</v>
      </c>
      <c r="F2144" s="19" t="s">
        <v>23853</v>
      </c>
      <c r="G2144" s="19" t="s">
        <v>23854</v>
      </c>
      <c r="H2144" s="19">
        <v>73</v>
      </c>
      <c r="I2144" s="19" t="s">
        <v>23630</v>
      </c>
      <c r="J2144" s="19" t="s">
        <v>23655</v>
      </c>
      <c r="K2144" s="19" t="s">
        <v>17438</v>
      </c>
      <c r="L2144" s="19" t="s">
        <v>17439</v>
      </c>
      <c r="M2144" s="19"/>
      <c r="N2144" s="19" t="s">
        <v>17447</v>
      </c>
      <c r="O2144" s="19" t="s">
        <v>23689</v>
      </c>
    </row>
    <row r="2145" spans="1:15" ht="12.75">
      <c r="A2145" s="19" t="s">
        <v>25975</v>
      </c>
      <c r="B2145" s="19" t="s">
        <v>23676</v>
      </c>
      <c r="C2145" s="19" t="s">
        <v>23621</v>
      </c>
      <c r="D2145" s="19" t="s">
        <v>17440</v>
      </c>
      <c r="E2145" s="85">
        <v>45407</v>
      </c>
      <c r="F2145" s="19" t="s">
        <v>23853</v>
      </c>
      <c r="G2145" s="19" t="s">
        <v>23854</v>
      </c>
      <c r="H2145" s="19">
        <v>-27</v>
      </c>
      <c r="I2145" s="27" t="s">
        <v>23256</v>
      </c>
      <c r="J2145" s="19" t="s">
        <v>23257</v>
      </c>
      <c r="K2145" s="19" t="s">
        <v>17438</v>
      </c>
      <c r="L2145" s="19" t="s">
        <v>17439</v>
      </c>
      <c r="M2145" s="19"/>
      <c r="N2145" s="19"/>
      <c r="O2145" s="19" t="s">
        <v>23154</v>
      </c>
    </row>
    <row r="2146" spans="1:15" ht="12.75">
      <c r="A2146" s="19" t="s">
        <v>25976</v>
      </c>
      <c r="B2146" s="19" t="s">
        <v>23676</v>
      </c>
      <c r="C2146" s="19" t="s">
        <v>23621</v>
      </c>
      <c r="D2146" s="19" t="s">
        <v>17440</v>
      </c>
      <c r="E2146" s="85">
        <v>45407</v>
      </c>
      <c r="F2146" s="19" t="s">
        <v>23853</v>
      </c>
      <c r="G2146" s="19" t="s">
        <v>23854</v>
      </c>
      <c r="H2146" s="19">
        <v>27</v>
      </c>
      <c r="I2146" s="19" t="s">
        <v>23630</v>
      </c>
      <c r="J2146" s="19" t="s">
        <v>23655</v>
      </c>
      <c r="K2146" s="19" t="s">
        <v>17438</v>
      </c>
      <c r="L2146" s="19" t="s">
        <v>17439</v>
      </c>
      <c r="M2146" s="19"/>
      <c r="N2146" s="19" t="s">
        <v>17447</v>
      </c>
      <c r="O2146" s="19" t="s">
        <v>23689</v>
      </c>
    </row>
    <row r="2147" spans="1:15" ht="12.75">
      <c r="A2147" s="19" t="s">
        <v>25977</v>
      </c>
      <c r="B2147" s="19" t="s">
        <v>23677</v>
      </c>
      <c r="C2147" s="19" t="s">
        <v>23621</v>
      </c>
      <c r="D2147" s="19" t="s">
        <v>17440</v>
      </c>
      <c r="E2147" s="85">
        <v>45411</v>
      </c>
      <c r="F2147" s="19" t="s">
        <v>23886</v>
      </c>
      <c r="G2147" s="19" t="s">
        <v>23887</v>
      </c>
      <c r="H2147" s="19">
        <v>-20</v>
      </c>
      <c r="I2147" s="27" t="s">
        <v>23200</v>
      </c>
      <c r="J2147" s="19" t="s">
        <v>23201</v>
      </c>
      <c r="K2147" s="19" t="s">
        <v>17438</v>
      </c>
      <c r="L2147" s="19" t="s">
        <v>17439</v>
      </c>
      <c r="M2147" s="19"/>
      <c r="N2147" s="19"/>
      <c r="O2147" s="19" t="s">
        <v>23140</v>
      </c>
    </row>
    <row r="2148" spans="1:15" ht="12.75">
      <c r="A2148" s="19" t="s">
        <v>25978</v>
      </c>
      <c r="B2148" s="19" t="s">
        <v>23677</v>
      </c>
      <c r="C2148" s="19" t="s">
        <v>23621</v>
      </c>
      <c r="D2148" s="19" t="s">
        <v>17440</v>
      </c>
      <c r="E2148" s="85">
        <v>45411</v>
      </c>
      <c r="F2148" s="19" t="s">
        <v>23886</v>
      </c>
      <c r="G2148" s="19" t="s">
        <v>23887</v>
      </c>
      <c r="H2148" s="19">
        <v>20</v>
      </c>
      <c r="I2148" s="19" t="s">
        <v>23665</v>
      </c>
      <c r="J2148" s="19" t="s">
        <v>23666</v>
      </c>
      <c r="K2148" s="19" t="s">
        <v>17438</v>
      </c>
      <c r="L2148" s="19" t="s">
        <v>17439</v>
      </c>
      <c r="M2148" s="19"/>
      <c r="N2148" s="19" t="s">
        <v>17447</v>
      </c>
      <c r="O2148" s="19" t="s">
        <v>23689</v>
      </c>
    </row>
    <row r="2149" spans="1:15" ht="12.75">
      <c r="A2149" s="19" t="s">
        <v>25979</v>
      </c>
      <c r="B2149" s="19" t="s">
        <v>23677</v>
      </c>
      <c r="C2149" s="19" t="s">
        <v>23621</v>
      </c>
      <c r="D2149" s="19" t="s">
        <v>17440</v>
      </c>
      <c r="E2149" s="85">
        <v>45411</v>
      </c>
      <c r="F2149" s="19" t="s">
        <v>23877</v>
      </c>
      <c r="G2149" s="19" t="s">
        <v>23878</v>
      </c>
      <c r="H2149" s="19">
        <v>-50</v>
      </c>
      <c r="I2149" s="27" t="s">
        <v>23200</v>
      </c>
      <c r="J2149" s="19" t="s">
        <v>23201</v>
      </c>
      <c r="K2149" s="19" t="s">
        <v>17438</v>
      </c>
      <c r="L2149" s="19" t="s">
        <v>17439</v>
      </c>
      <c r="M2149" s="19"/>
      <c r="N2149" s="19"/>
      <c r="O2149" s="19" t="s">
        <v>23140</v>
      </c>
    </row>
    <row r="2150" spans="1:15" ht="12.75">
      <c r="A2150" s="19" t="s">
        <v>25980</v>
      </c>
      <c r="B2150" s="19" t="s">
        <v>23677</v>
      </c>
      <c r="C2150" s="19" t="s">
        <v>23621</v>
      </c>
      <c r="D2150" s="19" t="s">
        <v>17440</v>
      </c>
      <c r="E2150" s="85">
        <v>45411</v>
      </c>
      <c r="F2150" s="19" t="s">
        <v>23877</v>
      </c>
      <c r="G2150" s="19" t="s">
        <v>23878</v>
      </c>
      <c r="H2150" s="19">
        <v>50</v>
      </c>
      <c r="I2150" s="19" t="s">
        <v>23665</v>
      </c>
      <c r="J2150" s="19" t="s">
        <v>23666</v>
      </c>
      <c r="K2150" s="19" t="s">
        <v>17438</v>
      </c>
      <c r="L2150" s="19" t="s">
        <v>17439</v>
      </c>
      <c r="M2150" s="19"/>
      <c r="N2150" s="19" t="s">
        <v>17447</v>
      </c>
      <c r="O2150" s="19" t="s">
        <v>23689</v>
      </c>
    </row>
    <row r="2151" spans="1:15" ht="12.75">
      <c r="A2151" s="19" t="s">
        <v>25981</v>
      </c>
      <c r="B2151" s="19" t="s">
        <v>23678</v>
      </c>
      <c r="C2151" s="19" t="s">
        <v>23621</v>
      </c>
      <c r="D2151" s="19" t="s">
        <v>17440</v>
      </c>
      <c r="E2151" s="85">
        <v>45411</v>
      </c>
      <c r="F2151" s="19" t="s">
        <v>23862</v>
      </c>
      <c r="G2151" s="19" t="s">
        <v>23863</v>
      </c>
      <c r="H2151" s="19">
        <v>-50</v>
      </c>
      <c r="I2151" s="27" t="s">
        <v>23256</v>
      </c>
      <c r="J2151" s="19" t="s">
        <v>23257</v>
      </c>
      <c r="K2151" s="19" t="s">
        <v>17438</v>
      </c>
      <c r="L2151" s="19" t="s">
        <v>17439</v>
      </c>
      <c r="M2151" s="19"/>
      <c r="N2151" s="19"/>
      <c r="O2151" s="19" t="s">
        <v>23154</v>
      </c>
    </row>
    <row r="2152" spans="1:15" ht="12.75">
      <c r="A2152" s="19" t="s">
        <v>25982</v>
      </c>
      <c r="B2152" s="19" t="s">
        <v>23678</v>
      </c>
      <c r="C2152" s="19" t="s">
        <v>23621</v>
      </c>
      <c r="D2152" s="19" t="s">
        <v>17440</v>
      </c>
      <c r="E2152" s="85">
        <v>45411</v>
      </c>
      <c r="F2152" s="19" t="s">
        <v>23862</v>
      </c>
      <c r="G2152" s="19" t="s">
        <v>23863</v>
      </c>
      <c r="H2152" s="19">
        <v>50</v>
      </c>
      <c r="I2152" s="19" t="s">
        <v>23665</v>
      </c>
      <c r="J2152" s="19" t="s">
        <v>23666</v>
      </c>
      <c r="K2152" s="19" t="s">
        <v>17438</v>
      </c>
      <c r="L2152" s="19" t="s">
        <v>17439</v>
      </c>
      <c r="M2152" s="19"/>
      <c r="N2152" s="19" t="s">
        <v>17447</v>
      </c>
      <c r="O2152" s="19" t="s">
        <v>23689</v>
      </c>
    </row>
    <row r="2153" spans="1:15" ht="12.75">
      <c r="A2153" s="19" t="s">
        <v>25983</v>
      </c>
      <c r="B2153" s="19" t="s">
        <v>23679</v>
      </c>
      <c r="C2153" s="19" t="s">
        <v>23621</v>
      </c>
      <c r="D2153" s="19" t="s">
        <v>17428</v>
      </c>
      <c r="E2153" s="85">
        <v>45407</v>
      </c>
      <c r="F2153" s="19" t="s">
        <v>24074</v>
      </c>
      <c r="G2153" s="19" t="s">
        <v>24075</v>
      </c>
      <c r="H2153" s="19">
        <v>60</v>
      </c>
      <c r="I2153" s="19" t="s">
        <v>23622</v>
      </c>
      <c r="J2153" s="19" t="s">
        <v>23654</v>
      </c>
      <c r="K2153" s="19" t="s">
        <v>17426</v>
      </c>
      <c r="L2153" s="19" t="s">
        <v>17427</v>
      </c>
      <c r="M2153" s="19"/>
      <c r="N2153" s="19"/>
      <c r="O2153" s="19" t="s">
        <v>23689</v>
      </c>
    </row>
    <row r="2154" spans="1:15" ht="12.75">
      <c r="A2154" s="19"/>
      <c r="B2154" s="19"/>
      <c r="C2154" s="19"/>
      <c r="D2154" s="19"/>
      <c r="E2154" s="85"/>
      <c r="F2154" s="19"/>
      <c r="G2154" s="19"/>
      <c r="H2154" s="19"/>
      <c r="I2154" s="19"/>
      <c r="J2154" s="19"/>
      <c r="K2154" s="19"/>
      <c r="L2154" s="19"/>
      <c r="M2154" s="19"/>
      <c r="N2154" s="19"/>
      <c r="O2154" s="19"/>
    </row>
    <row r="2155" spans="1:15" ht="12.75">
      <c r="A2155" s="19"/>
      <c r="B2155" s="19"/>
      <c r="C2155" s="19"/>
      <c r="D2155" s="19"/>
      <c r="E2155" s="85"/>
      <c r="F2155" s="19"/>
      <c r="G2155" s="19"/>
      <c r="H2155" s="19"/>
      <c r="I2155" s="19"/>
      <c r="J2155" s="19"/>
      <c r="K2155" s="19"/>
      <c r="L2155" s="19"/>
      <c r="M2155" s="19"/>
      <c r="N2155" s="19"/>
      <c r="O2155" s="19"/>
    </row>
    <row r="2156" spans="1:15" ht="12.75">
      <c r="A2156" s="19"/>
      <c r="B2156" s="19"/>
      <c r="C2156" s="19"/>
      <c r="D2156" s="19"/>
      <c r="E2156" s="85"/>
      <c r="F2156" s="19"/>
      <c r="G2156" s="19"/>
      <c r="H2156" s="19"/>
      <c r="I2156" s="19"/>
      <c r="J2156" s="19"/>
      <c r="K2156" s="19"/>
      <c r="L2156" s="19"/>
      <c r="M2156" s="19"/>
      <c r="N2156" s="19"/>
      <c r="O2156" s="19"/>
    </row>
    <row r="2157" spans="1:15" ht="12.75">
      <c r="A2157" s="19"/>
      <c r="B2157" s="19"/>
      <c r="C2157" s="19"/>
      <c r="D2157" s="19"/>
      <c r="E2157" s="85"/>
      <c r="F2157" s="19"/>
      <c r="G2157" s="19"/>
      <c r="H2157" s="19"/>
      <c r="I2157" s="19"/>
      <c r="J2157" s="19"/>
      <c r="K2157" s="19"/>
      <c r="L2157" s="19"/>
      <c r="M2157" s="19"/>
      <c r="N2157" s="19"/>
      <c r="O2157" s="19"/>
    </row>
    <row r="2158" spans="1:15" ht="12.75">
      <c r="A2158" s="19"/>
      <c r="B2158" s="19"/>
      <c r="C2158" s="19"/>
      <c r="D2158" s="19"/>
      <c r="E2158" s="85"/>
      <c r="F2158" s="19"/>
      <c r="G2158" s="19"/>
      <c r="H2158" s="19"/>
      <c r="I2158" s="19"/>
      <c r="J2158" s="19"/>
      <c r="K2158" s="19"/>
      <c r="L2158" s="19"/>
      <c r="M2158" s="19"/>
      <c r="N2158" s="19"/>
      <c r="O2158" s="19"/>
    </row>
    <row r="2159" spans="1:15" ht="12.75">
      <c r="A2159" s="19"/>
      <c r="B2159" s="19"/>
      <c r="C2159" s="19"/>
      <c r="D2159" s="19"/>
      <c r="E2159" s="85"/>
      <c r="F2159" s="19"/>
      <c r="G2159" s="19"/>
      <c r="H2159" s="19"/>
      <c r="I2159" s="19"/>
      <c r="J2159" s="19"/>
      <c r="K2159" s="19"/>
      <c r="L2159" s="19"/>
      <c r="M2159" s="19"/>
      <c r="N2159" s="19"/>
      <c r="O2159" s="19"/>
    </row>
    <row r="2160" spans="1:15" ht="12.75">
      <c r="A2160" s="19" t="s">
        <v>25984</v>
      </c>
      <c r="B2160" s="19" t="s">
        <v>23664</v>
      </c>
      <c r="C2160" s="19" t="s">
        <v>23621</v>
      </c>
      <c r="D2160" s="19" t="s">
        <v>17440</v>
      </c>
      <c r="E2160" s="85">
        <v>45411</v>
      </c>
      <c r="F2160" s="19" t="s">
        <v>23909</v>
      </c>
      <c r="G2160" s="19" t="s">
        <v>23910</v>
      </c>
      <c r="H2160" s="19">
        <v>-2000</v>
      </c>
      <c r="I2160" s="19" t="s">
        <v>23622</v>
      </c>
      <c r="J2160" s="19" t="s">
        <v>23654</v>
      </c>
      <c r="K2160" s="19" t="s">
        <v>17438</v>
      </c>
      <c r="L2160" s="19" t="s">
        <v>17439</v>
      </c>
      <c r="M2160" s="19"/>
      <c r="N2160" s="19"/>
      <c r="O2160" s="19" t="s">
        <v>23689</v>
      </c>
    </row>
    <row r="2161" spans="1:15" ht="12.75">
      <c r="A2161" s="19" t="s">
        <v>25985</v>
      </c>
      <c r="B2161" s="19" t="s">
        <v>23664</v>
      </c>
      <c r="C2161" s="19" t="s">
        <v>23621</v>
      </c>
      <c r="D2161" s="19" t="s">
        <v>17440</v>
      </c>
      <c r="E2161" s="85">
        <v>45411</v>
      </c>
      <c r="F2161" s="19" t="s">
        <v>23909</v>
      </c>
      <c r="G2161" s="19" t="s">
        <v>23910</v>
      </c>
      <c r="H2161" s="19">
        <v>2000</v>
      </c>
      <c r="I2161" s="19" t="s">
        <v>23665</v>
      </c>
      <c r="J2161" s="19" t="s">
        <v>23666</v>
      </c>
      <c r="K2161" s="19" t="s">
        <v>17438</v>
      </c>
      <c r="L2161" s="19" t="s">
        <v>17439</v>
      </c>
      <c r="M2161" s="19"/>
      <c r="N2161" s="19" t="s">
        <v>17447</v>
      </c>
      <c r="O2161" s="19" t="s">
        <v>23689</v>
      </c>
    </row>
    <row r="2162" spans="1:15" ht="12.75">
      <c r="A2162" s="19" t="s">
        <v>25986</v>
      </c>
      <c r="B2162" s="19" t="s">
        <v>23680</v>
      </c>
      <c r="C2162" s="19" t="s">
        <v>23621</v>
      </c>
      <c r="D2162" s="19" t="s">
        <v>17440</v>
      </c>
      <c r="E2162" s="85">
        <v>45414</v>
      </c>
      <c r="F2162" s="19" t="s">
        <v>23909</v>
      </c>
      <c r="G2162" s="19" t="s">
        <v>23910</v>
      </c>
      <c r="H2162" s="19">
        <v>-2000</v>
      </c>
      <c r="I2162" s="19" t="s">
        <v>23622</v>
      </c>
      <c r="J2162" s="19" t="s">
        <v>23654</v>
      </c>
      <c r="K2162" s="19" t="s">
        <v>17438</v>
      </c>
      <c r="L2162" s="19" t="s">
        <v>17439</v>
      </c>
      <c r="M2162" s="19"/>
      <c r="N2162" s="19"/>
      <c r="O2162" s="19" t="s">
        <v>23689</v>
      </c>
    </row>
    <row r="2163" spans="1:15" ht="12.75">
      <c r="A2163" s="19" t="s">
        <v>25987</v>
      </c>
      <c r="B2163" s="19" t="s">
        <v>23680</v>
      </c>
      <c r="C2163" s="19" t="s">
        <v>23621</v>
      </c>
      <c r="D2163" s="19" t="s">
        <v>17440</v>
      </c>
      <c r="E2163" s="85">
        <v>45414</v>
      </c>
      <c r="F2163" s="19" t="s">
        <v>23909</v>
      </c>
      <c r="G2163" s="19" t="s">
        <v>23910</v>
      </c>
      <c r="H2163" s="19">
        <v>2000</v>
      </c>
      <c r="I2163" s="27" t="s">
        <v>23681</v>
      </c>
      <c r="J2163" s="19" t="s">
        <v>23682</v>
      </c>
      <c r="K2163" s="19" t="s">
        <v>17438</v>
      </c>
      <c r="L2163" s="19" t="s">
        <v>17439</v>
      </c>
      <c r="M2163" s="19"/>
      <c r="N2163" s="19" t="s">
        <v>17447</v>
      </c>
      <c r="O2163" s="19" t="s">
        <v>23689</v>
      </c>
    </row>
    <row r="2164" spans="1:15" ht="12.75">
      <c r="A2164" s="19" t="s">
        <v>25988</v>
      </c>
      <c r="B2164" s="19" t="s">
        <v>23680</v>
      </c>
      <c r="C2164" s="19" t="s">
        <v>23621</v>
      </c>
      <c r="D2164" s="19" t="s">
        <v>17440</v>
      </c>
      <c r="E2164" s="85">
        <v>45414</v>
      </c>
      <c r="F2164" s="19" t="s">
        <v>23874</v>
      </c>
      <c r="G2164" s="19" t="s">
        <v>23875</v>
      </c>
      <c r="H2164" s="19">
        <v>-80</v>
      </c>
      <c r="I2164" s="19" t="s">
        <v>23622</v>
      </c>
      <c r="J2164" s="19" t="s">
        <v>23654</v>
      </c>
      <c r="K2164" s="19" t="s">
        <v>17438</v>
      </c>
      <c r="L2164" s="19" t="s">
        <v>17439</v>
      </c>
      <c r="M2164" s="19"/>
      <c r="N2164" s="19"/>
      <c r="O2164" s="19" t="s">
        <v>23689</v>
      </c>
    </row>
    <row r="2165" spans="1:15" ht="12.75">
      <c r="A2165" s="19" t="s">
        <v>25989</v>
      </c>
      <c r="B2165" s="19" t="s">
        <v>23680</v>
      </c>
      <c r="C2165" s="19" t="s">
        <v>23621</v>
      </c>
      <c r="D2165" s="19" t="s">
        <v>17440</v>
      </c>
      <c r="E2165" s="85">
        <v>45414</v>
      </c>
      <c r="F2165" s="19" t="s">
        <v>23874</v>
      </c>
      <c r="G2165" s="19" t="s">
        <v>23875</v>
      </c>
      <c r="H2165" s="19">
        <v>80</v>
      </c>
      <c r="I2165" s="27" t="s">
        <v>23681</v>
      </c>
      <c r="J2165" s="19" t="s">
        <v>23682</v>
      </c>
      <c r="K2165" s="19" t="s">
        <v>17438</v>
      </c>
      <c r="L2165" s="19" t="s">
        <v>17439</v>
      </c>
      <c r="M2165" s="19"/>
      <c r="N2165" s="19" t="s">
        <v>17447</v>
      </c>
      <c r="O2165" s="19" t="s">
        <v>23689</v>
      </c>
    </row>
    <row r="2166" spans="1:15" ht="12.75">
      <c r="A2166" s="19" t="s">
        <v>25990</v>
      </c>
      <c r="B2166" s="19" t="s">
        <v>23680</v>
      </c>
      <c r="C2166" s="19" t="s">
        <v>23621</v>
      </c>
      <c r="D2166" s="19" t="s">
        <v>17440</v>
      </c>
      <c r="E2166" s="85">
        <v>45414</v>
      </c>
      <c r="F2166" s="19" t="s">
        <v>24133</v>
      </c>
      <c r="G2166" s="19" t="s">
        <v>24134</v>
      </c>
      <c r="H2166" s="19">
        <v>-100</v>
      </c>
      <c r="I2166" s="19" t="s">
        <v>23622</v>
      </c>
      <c r="J2166" s="19" t="s">
        <v>23654</v>
      </c>
      <c r="K2166" s="19" t="s">
        <v>17438</v>
      </c>
      <c r="L2166" s="19" t="s">
        <v>17439</v>
      </c>
      <c r="M2166" s="19"/>
      <c r="N2166" s="19"/>
      <c r="O2166" s="19" t="s">
        <v>23689</v>
      </c>
    </row>
    <row r="2167" spans="1:15" ht="12.75">
      <c r="A2167" s="19" t="s">
        <v>25991</v>
      </c>
      <c r="B2167" s="19" t="s">
        <v>23680</v>
      </c>
      <c r="C2167" s="19" t="s">
        <v>23621</v>
      </c>
      <c r="D2167" s="19" t="s">
        <v>17440</v>
      </c>
      <c r="E2167" s="85">
        <v>45414</v>
      </c>
      <c r="F2167" s="19" t="s">
        <v>24133</v>
      </c>
      <c r="G2167" s="19" t="s">
        <v>24134</v>
      </c>
      <c r="H2167" s="19">
        <v>100</v>
      </c>
      <c r="I2167" s="27" t="s">
        <v>23681</v>
      </c>
      <c r="J2167" s="19" t="s">
        <v>23682</v>
      </c>
      <c r="K2167" s="19" t="s">
        <v>17438</v>
      </c>
      <c r="L2167" s="19" t="s">
        <v>17439</v>
      </c>
      <c r="M2167" s="19"/>
      <c r="N2167" s="19" t="s">
        <v>17447</v>
      </c>
      <c r="O2167" s="19" t="s">
        <v>23689</v>
      </c>
    </row>
    <row r="2168" spans="1:15" ht="12.75">
      <c r="A2168" s="19" t="s">
        <v>25992</v>
      </c>
      <c r="B2168" s="19" t="s">
        <v>23680</v>
      </c>
      <c r="C2168" s="19" t="s">
        <v>23621</v>
      </c>
      <c r="D2168" s="19" t="s">
        <v>17440</v>
      </c>
      <c r="E2168" s="85">
        <v>45414</v>
      </c>
      <c r="F2168" s="19" t="s">
        <v>24074</v>
      </c>
      <c r="G2168" s="19" t="s">
        <v>24075</v>
      </c>
      <c r="H2168" s="19">
        <v>-1</v>
      </c>
      <c r="I2168" s="19" t="s">
        <v>23622</v>
      </c>
      <c r="J2168" s="19" t="s">
        <v>23654</v>
      </c>
      <c r="K2168" s="19" t="s">
        <v>17438</v>
      </c>
      <c r="L2168" s="19" t="s">
        <v>17439</v>
      </c>
      <c r="M2168" s="19"/>
      <c r="N2168" s="19"/>
      <c r="O2168" s="19" t="s">
        <v>23689</v>
      </c>
    </row>
    <row r="2169" spans="1:15" ht="12.75">
      <c r="A2169" s="19" t="s">
        <v>25993</v>
      </c>
      <c r="B2169" s="19" t="s">
        <v>23680</v>
      </c>
      <c r="C2169" s="19" t="s">
        <v>23621</v>
      </c>
      <c r="D2169" s="19" t="s">
        <v>17440</v>
      </c>
      <c r="E2169" s="85">
        <v>45414</v>
      </c>
      <c r="F2169" s="19" t="s">
        <v>24074</v>
      </c>
      <c r="G2169" s="19" t="s">
        <v>24075</v>
      </c>
      <c r="H2169" s="19">
        <v>1</v>
      </c>
      <c r="I2169" s="27" t="s">
        <v>23681</v>
      </c>
      <c r="J2169" s="19" t="s">
        <v>23682</v>
      </c>
      <c r="K2169" s="19" t="s">
        <v>17438</v>
      </c>
      <c r="L2169" s="19" t="s">
        <v>17439</v>
      </c>
      <c r="M2169" s="19"/>
      <c r="N2169" s="19" t="s">
        <v>17447</v>
      </c>
      <c r="O2169" s="19" t="s">
        <v>23689</v>
      </c>
    </row>
    <row r="2170" spans="1:15" ht="12.75">
      <c r="A2170" s="19" t="s">
        <v>25994</v>
      </c>
      <c r="B2170" s="19" t="s">
        <v>23680</v>
      </c>
      <c r="C2170" s="19" t="s">
        <v>23621</v>
      </c>
      <c r="D2170" s="19" t="s">
        <v>17440</v>
      </c>
      <c r="E2170" s="85">
        <v>45414</v>
      </c>
      <c r="F2170" s="19" t="s">
        <v>23886</v>
      </c>
      <c r="G2170" s="19" t="s">
        <v>23887</v>
      </c>
      <c r="H2170" s="19">
        <v>-20</v>
      </c>
      <c r="I2170" s="19" t="s">
        <v>23622</v>
      </c>
      <c r="J2170" s="19" t="s">
        <v>23654</v>
      </c>
      <c r="K2170" s="19" t="s">
        <v>17438</v>
      </c>
      <c r="L2170" s="19" t="s">
        <v>17439</v>
      </c>
      <c r="M2170" s="19"/>
      <c r="N2170" s="19"/>
      <c r="O2170" s="19" t="s">
        <v>23689</v>
      </c>
    </row>
    <row r="2171" spans="1:15" ht="12.75">
      <c r="A2171" s="19" t="s">
        <v>25995</v>
      </c>
      <c r="B2171" s="19" t="s">
        <v>23680</v>
      </c>
      <c r="C2171" s="19" t="s">
        <v>23621</v>
      </c>
      <c r="D2171" s="19" t="s">
        <v>17440</v>
      </c>
      <c r="E2171" s="85">
        <v>45414</v>
      </c>
      <c r="F2171" s="19" t="s">
        <v>23886</v>
      </c>
      <c r="G2171" s="19" t="s">
        <v>23887</v>
      </c>
      <c r="H2171" s="19">
        <v>20</v>
      </c>
      <c r="I2171" s="27" t="s">
        <v>23681</v>
      </c>
      <c r="J2171" s="19" t="s">
        <v>23682</v>
      </c>
      <c r="K2171" s="19" t="s">
        <v>17438</v>
      </c>
      <c r="L2171" s="19" t="s">
        <v>17439</v>
      </c>
      <c r="M2171" s="19"/>
      <c r="N2171" s="19" t="s">
        <v>17447</v>
      </c>
      <c r="O2171" s="19" t="s">
        <v>23689</v>
      </c>
    </row>
    <row r="2172" spans="1:15" ht="12.75">
      <c r="A2172" s="19" t="s">
        <v>25996</v>
      </c>
      <c r="B2172" s="19" t="s">
        <v>23680</v>
      </c>
      <c r="C2172" s="19" t="s">
        <v>23621</v>
      </c>
      <c r="D2172" s="19" t="s">
        <v>17440</v>
      </c>
      <c r="E2172" s="85">
        <v>45414</v>
      </c>
      <c r="F2172" s="19" t="s">
        <v>23862</v>
      </c>
      <c r="G2172" s="19" t="s">
        <v>23863</v>
      </c>
      <c r="H2172" s="19">
        <v>-20</v>
      </c>
      <c r="I2172" s="19" t="s">
        <v>23622</v>
      </c>
      <c r="J2172" s="19" t="s">
        <v>23654</v>
      </c>
      <c r="K2172" s="19" t="s">
        <v>17438</v>
      </c>
      <c r="L2172" s="19" t="s">
        <v>17439</v>
      </c>
      <c r="M2172" s="19"/>
      <c r="N2172" s="19"/>
      <c r="O2172" s="19" t="s">
        <v>23689</v>
      </c>
    </row>
    <row r="2173" spans="1:15" ht="12.75">
      <c r="A2173" s="19" t="s">
        <v>25997</v>
      </c>
      <c r="B2173" s="19" t="s">
        <v>23680</v>
      </c>
      <c r="C2173" s="19" t="s">
        <v>23621</v>
      </c>
      <c r="D2173" s="19" t="s">
        <v>17440</v>
      </c>
      <c r="E2173" s="85">
        <v>45414</v>
      </c>
      <c r="F2173" s="19" t="s">
        <v>23862</v>
      </c>
      <c r="G2173" s="19" t="s">
        <v>23863</v>
      </c>
      <c r="H2173" s="19">
        <v>20</v>
      </c>
      <c r="I2173" s="27" t="s">
        <v>23681</v>
      </c>
      <c r="J2173" s="19" t="s">
        <v>23682</v>
      </c>
      <c r="K2173" s="19" t="s">
        <v>17438</v>
      </c>
      <c r="L2173" s="19" t="s">
        <v>17439</v>
      </c>
      <c r="M2173" s="19"/>
      <c r="N2173" s="19" t="s">
        <v>17447</v>
      </c>
      <c r="O2173" s="19" t="s">
        <v>23689</v>
      </c>
    </row>
    <row r="2174" spans="1:15" ht="12.75">
      <c r="A2174" s="19" t="s">
        <v>25998</v>
      </c>
      <c r="B2174" s="19" t="s">
        <v>23680</v>
      </c>
      <c r="C2174" s="19" t="s">
        <v>23621</v>
      </c>
      <c r="D2174" s="19" t="s">
        <v>17440</v>
      </c>
      <c r="E2174" s="85">
        <v>45414</v>
      </c>
      <c r="F2174" s="19" t="s">
        <v>23877</v>
      </c>
      <c r="G2174" s="19" t="s">
        <v>23878</v>
      </c>
      <c r="H2174" s="19">
        <v>-50</v>
      </c>
      <c r="I2174" s="19" t="s">
        <v>23622</v>
      </c>
      <c r="J2174" s="19" t="s">
        <v>23654</v>
      </c>
      <c r="K2174" s="19" t="s">
        <v>17438</v>
      </c>
      <c r="L2174" s="19" t="s">
        <v>17439</v>
      </c>
      <c r="M2174" s="19"/>
      <c r="N2174" s="19"/>
      <c r="O2174" s="19" t="s">
        <v>23689</v>
      </c>
    </row>
    <row r="2175" spans="1:15" ht="12.75">
      <c r="A2175" s="19" t="s">
        <v>25999</v>
      </c>
      <c r="B2175" s="19" t="s">
        <v>23680</v>
      </c>
      <c r="C2175" s="19" t="s">
        <v>23621</v>
      </c>
      <c r="D2175" s="19" t="s">
        <v>17440</v>
      </c>
      <c r="E2175" s="85">
        <v>45414</v>
      </c>
      <c r="F2175" s="19" t="s">
        <v>23877</v>
      </c>
      <c r="G2175" s="19" t="s">
        <v>23878</v>
      </c>
      <c r="H2175" s="19">
        <v>50</v>
      </c>
      <c r="I2175" s="27" t="s">
        <v>23681</v>
      </c>
      <c r="J2175" s="19" t="s">
        <v>23682</v>
      </c>
      <c r="K2175" s="19" t="s">
        <v>17438</v>
      </c>
      <c r="L2175" s="19" t="s">
        <v>17439</v>
      </c>
      <c r="M2175" s="19"/>
      <c r="N2175" s="19" t="s">
        <v>17447</v>
      </c>
      <c r="O2175" s="19" t="s">
        <v>23689</v>
      </c>
    </row>
    <row r="2176" spans="1:15" ht="12.75">
      <c r="A2176" s="19" t="s">
        <v>26000</v>
      </c>
      <c r="B2176" s="19" t="s">
        <v>23683</v>
      </c>
      <c r="C2176" s="19" t="s">
        <v>23592</v>
      </c>
      <c r="D2176" s="19" t="s">
        <v>17440</v>
      </c>
      <c r="E2176" s="85">
        <v>45407</v>
      </c>
      <c r="F2176" s="19" t="s">
        <v>23889</v>
      </c>
      <c r="G2176" s="19" t="s">
        <v>23890</v>
      </c>
      <c r="H2176" s="19">
        <v>-1</v>
      </c>
      <c r="I2176" s="27" t="s">
        <v>23200</v>
      </c>
      <c r="J2176" s="19" t="s">
        <v>23201</v>
      </c>
      <c r="K2176" s="19" t="s">
        <v>17438</v>
      </c>
      <c r="L2176" s="19" t="s">
        <v>17439</v>
      </c>
      <c r="M2176" s="19" t="s">
        <v>23686</v>
      </c>
      <c r="N2176" s="19"/>
      <c r="O2176" s="19" t="s">
        <v>23140</v>
      </c>
    </row>
    <row r="2177" spans="1:15" ht="12.75">
      <c r="A2177" s="19" t="s">
        <v>26001</v>
      </c>
      <c r="B2177" s="19" t="s">
        <v>23683</v>
      </c>
      <c r="C2177" s="19" t="s">
        <v>23592</v>
      </c>
      <c r="D2177" s="19" t="s">
        <v>17440</v>
      </c>
      <c r="E2177" s="85">
        <v>45407</v>
      </c>
      <c r="F2177" s="19" t="s">
        <v>23889</v>
      </c>
      <c r="G2177" s="19" t="s">
        <v>23890</v>
      </c>
      <c r="H2177" s="19">
        <v>1</v>
      </c>
      <c r="I2177" s="19" t="s">
        <v>23684</v>
      </c>
      <c r="J2177" s="19" t="s">
        <v>23685</v>
      </c>
      <c r="K2177" s="19" t="s">
        <v>17438</v>
      </c>
      <c r="L2177" s="19" t="s">
        <v>17439</v>
      </c>
      <c r="M2177" s="19" t="s">
        <v>23686</v>
      </c>
      <c r="N2177" s="19" t="s">
        <v>17447</v>
      </c>
      <c r="O2177" s="19" t="s">
        <v>23140</v>
      </c>
    </row>
    <row r="2178" spans="1:15" ht="12.75">
      <c r="A2178" s="19" t="s">
        <v>26002</v>
      </c>
      <c r="B2178" s="19" t="s">
        <v>23683</v>
      </c>
      <c r="C2178" s="19" t="s">
        <v>23592</v>
      </c>
      <c r="D2178" s="19" t="s">
        <v>17440</v>
      </c>
      <c r="E2178" s="85">
        <v>45407</v>
      </c>
      <c r="F2178" s="19" t="s">
        <v>23892</v>
      </c>
      <c r="G2178" s="19" t="s">
        <v>23893</v>
      </c>
      <c r="H2178" s="19">
        <v>-20</v>
      </c>
      <c r="I2178" s="27" t="s">
        <v>23200</v>
      </c>
      <c r="J2178" s="19" t="s">
        <v>23201</v>
      </c>
      <c r="K2178" s="19" t="s">
        <v>17438</v>
      </c>
      <c r="L2178" s="19" t="s">
        <v>17439</v>
      </c>
      <c r="M2178" s="19" t="s">
        <v>23686</v>
      </c>
      <c r="N2178" s="19"/>
      <c r="O2178" s="19" t="s">
        <v>23140</v>
      </c>
    </row>
    <row r="2179" spans="1:15" ht="12.75">
      <c r="A2179" s="19" t="s">
        <v>26003</v>
      </c>
      <c r="B2179" s="19" t="s">
        <v>23683</v>
      </c>
      <c r="C2179" s="19" t="s">
        <v>23592</v>
      </c>
      <c r="D2179" s="19" t="s">
        <v>17440</v>
      </c>
      <c r="E2179" s="85">
        <v>45407</v>
      </c>
      <c r="F2179" s="19" t="s">
        <v>23892</v>
      </c>
      <c r="G2179" s="19" t="s">
        <v>23893</v>
      </c>
      <c r="H2179" s="19">
        <v>20</v>
      </c>
      <c r="I2179" s="19" t="s">
        <v>23684</v>
      </c>
      <c r="J2179" s="19" t="s">
        <v>23685</v>
      </c>
      <c r="K2179" s="19" t="s">
        <v>17438</v>
      </c>
      <c r="L2179" s="19" t="s">
        <v>17439</v>
      </c>
      <c r="M2179" s="19" t="s">
        <v>23686</v>
      </c>
      <c r="N2179" s="19" t="s">
        <v>17447</v>
      </c>
      <c r="O2179" s="19" t="s">
        <v>23140</v>
      </c>
    </row>
    <row r="2180" spans="1:15" ht="12.75">
      <c r="A2180" s="19" t="s">
        <v>26004</v>
      </c>
      <c r="B2180" s="19" t="s">
        <v>23683</v>
      </c>
      <c r="C2180" s="19" t="s">
        <v>23592</v>
      </c>
      <c r="D2180" s="19" t="s">
        <v>17440</v>
      </c>
      <c r="E2180" s="85">
        <v>45407</v>
      </c>
      <c r="F2180" s="19" t="s">
        <v>23868</v>
      </c>
      <c r="G2180" s="19" t="s">
        <v>23869</v>
      </c>
      <c r="H2180" s="19">
        <v>-20</v>
      </c>
      <c r="I2180" s="27" t="s">
        <v>23200</v>
      </c>
      <c r="J2180" s="19" t="s">
        <v>23201</v>
      </c>
      <c r="K2180" s="19" t="s">
        <v>17438</v>
      </c>
      <c r="L2180" s="19" t="s">
        <v>17439</v>
      </c>
      <c r="M2180" s="19" t="s">
        <v>23686</v>
      </c>
      <c r="N2180" s="19"/>
      <c r="O2180" s="19" t="s">
        <v>23140</v>
      </c>
    </row>
    <row r="2181" spans="1:15" ht="12.75">
      <c r="A2181" s="19" t="s">
        <v>26005</v>
      </c>
      <c r="B2181" s="19" t="s">
        <v>23683</v>
      </c>
      <c r="C2181" s="19" t="s">
        <v>23592</v>
      </c>
      <c r="D2181" s="19" t="s">
        <v>17440</v>
      </c>
      <c r="E2181" s="85">
        <v>45407</v>
      </c>
      <c r="F2181" s="19" t="s">
        <v>23868</v>
      </c>
      <c r="G2181" s="19" t="s">
        <v>23869</v>
      </c>
      <c r="H2181" s="19">
        <v>20</v>
      </c>
      <c r="I2181" s="19" t="s">
        <v>23684</v>
      </c>
      <c r="J2181" s="19" t="s">
        <v>23685</v>
      </c>
      <c r="K2181" s="19" t="s">
        <v>17438</v>
      </c>
      <c r="L2181" s="19" t="s">
        <v>17439</v>
      </c>
      <c r="M2181" s="19" t="s">
        <v>23686</v>
      </c>
      <c r="N2181" s="19" t="s">
        <v>17447</v>
      </c>
      <c r="O2181" s="19" t="s">
        <v>23140</v>
      </c>
    </row>
    <row r="2182" spans="1:15" ht="12.75">
      <c r="A2182" s="19" t="s">
        <v>26006</v>
      </c>
      <c r="B2182" s="19" t="s">
        <v>23683</v>
      </c>
      <c r="C2182" s="19" t="s">
        <v>23592</v>
      </c>
      <c r="D2182" s="19" t="s">
        <v>17440</v>
      </c>
      <c r="E2182" s="85">
        <v>45407</v>
      </c>
      <c r="F2182" s="19" t="s">
        <v>23877</v>
      </c>
      <c r="G2182" s="19" t="s">
        <v>23878</v>
      </c>
      <c r="H2182" s="19">
        <v>-50</v>
      </c>
      <c r="I2182" s="27" t="s">
        <v>23200</v>
      </c>
      <c r="J2182" s="19" t="s">
        <v>23201</v>
      </c>
      <c r="K2182" s="19" t="s">
        <v>17438</v>
      </c>
      <c r="L2182" s="19" t="s">
        <v>17439</v>
      </c>
      <c r="M2182" s="19" t="s">
        <v>23686</v>
      </c>
      <c r="N2182" s="19"/>
      <c r="O2182" s="19" t="s">
        <v>23140</v>
      </c>
    </row>
    <row r="2183" spans="1:15" ht="12.75">
      <c r="A2183" s="19" t="s">
        <v>26007</v>
      </c>
      <c r="B2183" s="19" t="s">
        <v>23683</v>
      </c>
      <c r="C2183" s="19" t="s">
        <v>23592</v>
      </c>
      <c r="D2183" s="19" t="s">
        <v>17440</v>
      </c>
      <c r="E2183" s="85">
        <v>45407</v>
      </c>
      <c r="F2183" s="19" t="s">
        <v>23877</v>
      </c>
      <c r="G2183" s="19" t="s">
        <v>23878</v>
      </c>
      <c r="H2183" s="19">
        <v>50</v>
      </c>
      <c r="I2183" s="19" t="s">
        <v>23684</v>
      </c>
      <c r="J2183" s="19" t="s">
        <v>23685</v>
      </c>
      <c r="K2183" s="19" t="s">
        <v>17438</v>
      </c>
      <c r="L2183" s="19" t="s">
        <v>17439</v>
      </c>
      <c r="M2183" s="19" t="s">
        <v>23686</v>
      </c>
      <c r="N2183" s="19" t="s">
        <v>17447</v>
      </c>
      <c r="O2183" s="19" t="s">
        <v>23140</v>
      </c>
    </row>
    <row r="2184" spans="1:15" ht="12.75">
      <c r="A2184" s="19" t="s">
        <v>26008</v>
      </c>
      <c r="B2184" s="19" t="s">
        <v>23683</v>
      </c>
      <c r="C2184" s="19" t="s">
        <v>23592</v>
      </c>
      <c r="D2184" s="19" t="s">
        <v>17440</v>
      </c>
      <c r="E2184" s="85">
        <v>45407</v>
      </c>
      <c r="F2184" s="19" t="s">
        <v>23862</v>
      </c>
      <c r="G2184" s="19" t="s">
        <v>23863</v>
      </c>
      <c r="H2184" s="19">
        <v>-8</v>
      </c>
      <c r="I2184" s="27" t="s">
        <v>23200</v>
      </c>
      <c r="J2184" s="19" t="s">
        <v>23201</v>
      </c>
      <c r="K2184" s="19" t="s">
        <v>17438</v>
      </c>
      <c r="L2184" s="19" t="s">
        <v>17439</v>
      </c>
      <c r="M2184" s="19" t="s">
        <v>23686</v>
      </c>
      <c r="N2184" s="19"/>
      <c r="O2184" s="19" t="s">
        <v>23140</v>
      </c>
    </row>
    <row r="2185" spans="1:15" ht="12.75">
      <c r="A2185" s="19" t="s">
        <v>26009</v>
      </c>
      <c r="B2185" s="19" t="s">
        <v>23683</v>
      </c>
      <c r="C2185" s="19" t="s">
        <v>23592</v>
      </c>
      <c r="D2185" s="19" t="s">
        <v>17440</v>
      </c>
      <c r="E2185" s="85">
        <v>45407</v>
      </c>
      <c r="F2185" s="19" t="s">
        <v>23862</v>
      </c>
      <c r="G2185" s="19" t="s">
        <v>23863</v>
      </c>
      <c r="H2185" s="19">
        <v>8</v>
      </c>
      <c r="I2185" s="19" t="s">
        <v>23684</v>
      </c>
      <c r="J2185" s="19" t="s">
        <v>23685</v>
      </c>
      <c r="K2185" s="19" t="s">
        <v>17438</v>
      </c>
      <c r="L2185" s="19" t="s">
        <v>17439</v>
      </c>
      <c r="M2185" s="19" t="s">
        <v>23686</v>
      </c>
      <c r="N2185" s="19" t="s">
        <v>17447</v>
      </c>
      <c r="O2185" s="19" t="s">
        <v>23140</v>
      </c>
    </row>
    <row r="2186" spans="1:15" ht="12.75">
      <c r="A2186" s="19" t="s">
        <v>26010</v>
      </c>
      <c r="B2186" s="19" t="s">
        <v>23683</v>
      </c>
      <c r="C2186" s="19" t="s">
        <v>23592</v>
      </c>
      <c r="D2186" s="19" t="s">
        <v>17440</v>
      </c>
      <c r="E2186" s="85">
        <v>45407</v>
      </c>
      <c r="F2186" s="19" t="s">
        <v>23868</v>
      </c>
      <c r="G2186" s="19" t="s">
        <v>23869</v>
      </c>
      <c r="H2186" s="19">
        <v>-20</v>
      </c>
      <c r="I2186" s="27" t="s">
        <v>23200</v>
      </c>
      <c r="J2186" s="19" t="s">
        <v>23201</v>
      </c>
      <c r="K2186" s="19" t="s">
        <v>17438</v>
      </c>
      <c r="L2186" s="19" t="s">
        <v>17439</v>
      </c>
      <c r="M2186" s="19" t="s">
        <v>23686</v>
      </c>
      <c r="N2186" s="19"/>
      <c r="O2186" s="19" t="s">
        <v>23140</v>
      </c>
    </row>
    <row r="2187" spans="1:15" ht="12.75">
      <c r="A2187" s="19" t="s">
        <v>26011</v>
      </c>
      <c r="B2187" s="19" t="s">
        <v>23683</v>
      </c>
      <c r="C2187" s="19" t="s">
        <v>23592</v>
      </c>
      <c r="D2187" s="19" t="s">
        <v>17440</v>
      </c>
      <c r="E2187" s="85">
        <v>45407</v>
      </c>
      <c r="F2187" s="19" t="s">
        <v>23868</v>
      </c>
      <c r="G2187" s="19" t="s">
        <v>23869</v>
      </c>
      <c r="H2187" s="19">
        <v>20</v>
      </c>
      <c r="I2187" s="19" t="s">
        <v>23684</v>
      </c>
      <c r="J2187" s="19" t="s">
        <v>23685</v>
      </c>
      <c r="K2187" s="19" t="s">
        <v>17438</v>
      </c>
      <c r="L2187" s="19" t="s">
        <v>17439</v>
      </c>
      <c r="M2187" s="19" t="s">
        <v>23686</v>
      </c>
      <c r="N2187" s="19" t="s">
        <v>17447</v>
      </c>
      <c r="O2187" s="19" t="s">
        <v>23140</v>
      </c>
    </row>
    <row r="2188" spans="1:15" ht="12.75">
      <c r="A2188" s="19" t="s">
        <v>26012</v>
      </c>
      <c r="B2188" s="19" t="s">
        <v>23683</v>
      </c>
      <c r="C2188" s="19" t="s">
        <v>23592</v>
      </c>
      <c r="D2188" s="19" t="s">
        <v>17440</v>
      </c>
      <c r="E2188" s="85">
        <v>45407</v>
      </c>
      <c r="F2188" s="19" t="s">
        <v>23926</v>
      </c>
      <c r="G2188" s="19" t="s">
        <v>23927</v>
      </c>
      <c r="H2188" s="19">
        <v>-10</v>
      </c>
      <c r="I2188" s="27" t="s">
        <v>23200</v>
      </c>
      <c r="J2188" s="19" t="s">
        <v>23201</v>
      </c>
      <c r="K2188" s="19" t="s">
        <v>17438</v>
      </c>
      <c r="L2188" s="19" t="s">
        <v>17439</v>
      </c>
      <c r="M2188" s="19" t="s">
        <v>23686</v>
      </c>
      <c r="N2188" s="19"/>
      <c r="O2188" s="19" t="s">
        <v>23140</v>
      </c>
    </row>
    <row r="2189" spans="1:15" ht="12.75">
      <c r="A2189" s="19" t="s">
        <v>26013</v>
      </c>
      <c r="B2189" s="19" t="s">
        <v>23683</v>
      </c>
      <c r="C2189" s="19" t="s">
        <v>23592</v>
      </c>
      <c r="D2189" s="19" t="s">
        <v>17440</v>
      </c>
      <c r="E2189" s="85">
        <v>45407</v>
      </c>
      <c r="F2189" s="19" t="s">
        <v>23926</v>
      </c>
      <c r="G2189" s="19" t="s">
        <v>23927</v>
      </c>
      <c r="H2189" s="19">
        <v>10</v>
      </c>
      <c r="I2189" s="19" t="s">
        <v>23684</v>
      </c>
      <c r="J2189" s="19" t="s">
        <v>23685</v>
      </c>
      <c r="K2189" s="19" t="s">
        <v>17438</v>
      </c>
      <c r="L2189" s="19" t="s">
        <v>17439</v>
      </c>
      <c r="M2189" s="19" t="s">
        <v>23686</v>
      </c>
      <c r="N2189" s="19" t="s">
        <v>17447</v>
      </c>
      <c r="O2189" s="19" t="s">
        <v>23140</v>
      </c>
    </row>
    <row r="2190" spans="1:15" ht="12.75">
      <c r="A2190" s="19" t="s">
        <v>26014</v>
      </c>
      <c r="B2190" s="19" t="s">
        <v>23683</v>
      </c>
      <c r="C2190" s="19" t="s">
        <v>23592</v>
      </c>
      <c r="D2190" s="19" t="s">
        <v>17440</v>
      </c>
      <c r="E2190" s="85">
        <v>45407</v>
      </c>
      <c r="F2190" s="19" t="s">
        <v>23932</v>
      </c>
      <c r="G2190" s="19" t="s">
        <v>23933</v>
      </c>
      <c r="H2190" s="19">
        <v>-500</v>
      </c>
      <c r="I2190" s="27" t="s">
        <v>23200</v>
      </c>
      <c r="J2190" s="19" t="s">
        <v>23201</v>
      </c>
      <c r="K2190" s="19" t="s">
        <v>17438</v>
      </c>
      <c r="L2190" s="19" t="s">
        <v>17439</v>
      </c>
      <c r="M2190" s="19" t="s">
        <v>23686</v>
      </c>
      <c r="N2190" s="19"/>
      <c r="O2190" s="19" t="s">
        <v>23140</v>
      </c>
    </row>
    <row r="2191" spans="1:15" ht="12.75">
      <c r="A2191" s="19" t="s">
        <v>26015</v>
      </c>
      <c r="B2191" s="19" t="s">
        <v>23683</v>
      </c>
      <c r="C2191" s="19" t="s">
        <v>23592</v>
      </c>
      <c r="D2191" s="19" t="s">
        <v>17440</v>
      </c>
      <c r="E2191" s="85">
        <v>45407</v>
      </c>
      <c r="F2191" s="19" t="s">
        <v>23932</v>
      </c>
      <c r="G2191" s="19" t="s">
        <v>23933</v>
      </c>
      <c r="H2191" s="19">
        <v>500</v>
      </c>
      <c r="I2191" s="19" t="s">
        <v>23684</v>
      </c>
      <c r="J2191" s="19" t="s">
        <v>23685</v>
      </c>
      <c r="K2191" s="19" t="s">
        <v>17438</v>
      </c>
      <c r="L2191" s="19" t="s">
        <v>17439</v>
      </c>
      <c r="M2191" s="19" t="s">
        <v>23686</v>
      </c>
      <c r="N2191" s="19" t="s">
        <v>17447</v>
      </c>
      <c r="O2191" s="19" t="s">
        <v>23140</v>
      </c>
    </row>
    <row r="2192" spans="1:15" ht="12.75">
      <c r="A2192" s="19" t="s">
        <v>26016</v>
      </c>
      <c r="B2192" s="19" t="s">
        <v>23683</v>
      </c>
      <c r="C2192" s="19" t="s">
        <v>23592</v>
      </c>
      <c r="D2192" s="19" t="s">
        <v>17440</v>
      </c>
      <c r="E2192" s="85">
        <v>45407</v>
      </c>
      <c r="F2192" s="19" t="s">
        <v>23886</v>
      </c>
      <c r="G2192" s="19" t="s">
        <v>23887</v>
      </c>
      <c r="H2192" s="19">
        <v>-10</v>
      </c>
      <c r="I2192" s="27" t="s">
        <v>23200</v>
      </c>
      <c r="J2192" s="19" t="s">
        <v>23201</v>
      </c>
      <c r="K2192" s="19" t="s">
        <v>17438</v>
      </c>
      <c r="L2192" s="19" t="s">
        <v>17439</v>
      </c>
      <c r="M2192" s="19" t="s">
        <v>23686</v>
      </c>
      <c r="N2192" s="19"/>
      <c r="O2192" s="19" t="s">
        <v>23140</v>
      </c>
    </row>
    <row r="2193" spans="1:15" ht="12.75">
      <c r="A2193" s="19" t="s">
        <v>26017</v>
      </c>
      <c r="B2193" s="19" t="s">
        <v>23683</v>
      </c>
      <c r="C2193" s="19" t="s">
        <v>23592</v>
      </c>
      <c r="D2193" s="19" t="s">
        <v>17440</v>
      </c>
      <c r="E2193" s="85">
        <v>45407</v>
      </c>
      <c r="F2193" s="19" t="s">
        <v>23886</v>
      </c>
      <c r="G2193" s="19" t="s">
        <v>23887</v>
      </c>
      <c r="H2193" s="19">
        <v>10</v>
      </c>
      <c r="I2193" s="19" t="s">
        <v>23684</v>
      </c>
      <c r="J2193" s="19" t="s">
        <v>23685</v>
      </c>
      <c r="K2193" s="19" t="s">
        <v>17438</v>
      </c>
      <c r="L2193" s="19" t="s">
        <v>17439</v>
      </c>
      <c r="M2193" s="19" t="s">
        <v>23686</v>
      </c>
      <c r="N2193" s="19" t="s">
        <v>17447</v>
      </c>
      <c r="O2193" s="19" t="s">
        <v>23140</v>
      </c>
    </row>
    <row r="2194" spans="1:15" ht="12.75">
      <c r="A2194" s="19" t="s">
        <v>26018</v>
      </c>
      <c r="B2194" s="19" t="s">
        <v>23687</v>
      </c>
      <c r="C2194" s="19" t="s">
        <v>23621</v>
      </c>
      <c r="D2194" s="19" t="s">
        <v>17435</v>
      </c>
      <c r="E2194" s="85">
        <v>45412</v>
      </c>
      <c r="F2194" s="19" t="s">
        <v>23903</v>
      </c>
      <c r="G2194" s="19" t="s">
        <v>23904</v>
      </c>
      <c r="H2194" s="19">
        <v>-1493</v>
      </c>
      <c r="I2194" s="19" t="s">
        <v>23630</v>
      </c>
      <c r="J2194" s="19" t="s">
        <v>23655</v>
      </c>
      <c r="K2194" s="19" t="s">
        <v>17433</v>
      </c>
      <c r="L2194" s="19" t="s">
        <v>17434</v>
      </c>
      <c r="M2194" s="19"/>
      <c r="N2194" s="19"/>
      <c r="O2194" s="19" t="s">
        <v>23689</v>
      </c>
    </row>
    <row r="2195" spans="1:15" ht="12.75">
      <c r="A2195" s="19" t="s">
        <v>26019</v>
      </c>
      <c r="B2195" s="19" t="s">
        <v>23687</v>
      </c>
      <c r="C2195" s="19" t="s">
        <v>23621</v>
      </c>
      <c r="D2195" s="19" t="s">
        <v>17435</v>
      </c>
      <c r="E2195" s="85">
        <v>45412</v>
      </c>
      <c r="F2195" s="19" t="s">
        <v>23874</v>
      </c>
      <c r="G2195" s="19" t="s">
        <v>23875</v>
      </c>
      <c r="H2195" s="19">
        <v>-63</v>
      </c>
      <c r="I2195" s="19" t="s">
        <v>23630</v>
      </c>
      <c r="J2195" s="19" t="s">
        <v>23655</v>
      </c>
      <c r="K2195" s="19" t="s">
        <v>17433</v>
      </c>
      <c r="L2195" s="19" t="s">
        <v>17434</v>
      </c>
      <c r="M2195" s="19"/>
      <c r="N2195" s="19"/>
      <c r="O2195" s="19" t="s">
        <v>23689</v>
      </c>
    </row>
    <row r="2196" spans="1:15" ht="12.75">
      <c r="A2196" s="19" t="s">
        <v>26020</v>
      </c>
      <c r="B2196" s="19" t="s">
        <v>23687</v>
      </c>
      <c r="C2196" s="19" t="s">
        <v>23621</v>
      </c>
      <c r="D2196" s="19" t="s">
        <v>17435</v>
      </c>
      <c r="E2196" s="85">
        <v>45412</v>
      </c>
      <c r="F2196" s="19" t="s">
        <v>23877</v>
      </c>
      <c r="G2196" s="19" t="s">
        <v>23878</v>
      </c>
      <c r="H2196" s="19">
        <v>-65</v>
      </c>
      <c r="I2196" s="19" t="s">
        <v>23630</v>
      </c>
      <c r="J2196" s="19" t="s">
        <v>23655</v>
      </c>
      <c r="K2196" s="19" t="s">
        <v>17433</v>
      </c>
      <c r="L2196" s="19" t="s">
        <v>17434</v>
      </c>
      <c r="M2196" s="19"/>
      <c r="N2196" s="19"/>
      <c r="O2196" s="19" t="s">
        <v>23689</v>
      </c>
    </row>
    <row r="2197" spans="1:15" ht="12.75">
      <c r="A2197" s="19" t="s">
        <v>26021</v>
      </c>
      <c r="B2197" s="19" t="s">
        <v>23687</v>
      </c>
      <c r="C2197" s="19" t="s">
        <v>23621</v>
      </c>
      <c r="D2197" s="19" t="s">
        <v>17435</v>
      </c>
      <c r="E2197" s="85">
        <v>45412</v>
      </c>
      <c r="F2197" s="19" t="s">
        <v>23886</v>
      </c>
      <c r="G2197" s="19" t="s">
        <v>23887</v>
      </c>
      <c r="H2197" s="19">
        <v>-9</v>
      </c>
      <c r="I2197" s="19" t="s">
        <v>23630</v>
      </c>
      <c r="J2197" s="19" t="s">
        <v>23655</v>
      </c>
      <c r="K2197" s="19" t="s">
        <v>17433</v>
      </c>
      <c r="L2197" s="19" t="s">
        <v>17434</v>
      </c>
      <c r="M2197" s="19"/>
      <c r="N2197" s="19"/>
      <c r="O2197" s="19" t="s">
        <v>23689</v>
      </c>
    </row>
    <row r="2198" spans="1:15" ht="12.75">
      <c r="A2198" s="19" t="s">
        <v>26022</v>
      </c>
      <c r="B2198" s="19" t="s">
        <v>23687</v>
      </c>
      <c r="C2198" s="19" t="s">
        <v>23621</v>
      </c>
      <c r="D2198" s="19" t="s">
        <v>17435</v>
      </c>
      <c r="E2198" s="85">
        <v>45412</v>
      </c>
      <c r="F2198" s="19" t="s">
        <v>23859</v>
      </c>
      <c r="G2198" s="19" t="s">
        <v>23860</v>
      </c>
      <c r="H2198" s="19">
        <v>-10</v>
      </c>
      <c r="I2198" s="19" t="s">
        <v>23630</v>
      </c>
      <c r="J2198" s="19" t="s">
        <v>23655</v>
      </c>
      <c r="K2198" s="19" t="s">
        <v>17433</v>
      </c>
      <c r="L2198" s="19" t="s">
        <v>17434</v>
      </c>
      <c r="M2198" s="19"/>
      <c r="N2198" s="19"/>
      <c r="O2198" s="19" t="s">
        <v>23689</v>
      </c>
    </row>
    <row r="2199" spans="1:15" ht="12.75">
      <c r="A2199" s="19" t="s">
        <v>26023</v>
      </c>
      <c r="B2199" s="19" t="s">
        <v>23687</v>
      </c>
      <c r="C2199" s="19" t="s">
        <v>23621</v>
      </c>
      <c r="D2199" s="19" t="s">
        <v>17435</v>
      </c>
      <c r="E2199" s="85">
        <v>45412</v>
      </c>
      <c r="F2199" s="19" t="s">
        <v>23871</v>
      </c>
      <c r="G2199" s="19" t="s">
        <v>23872</v>
      </c>
      <c r="H2199" s="19">
        <v>-1</v>
      </c>
      <c r="I2199" s="19" t="s">
        <v>23630</v>
      </c>
      <c r="J2199" s="19" t="s">
        <v>23655</v>
      </c>
      <c r="K2199" s="19" t="s">
        <v>17433</v>
      </c>
      <c r="L2199" s="19" t="s">
        <v>17434</v>
      </c>
      <c r="M2199" s="19"/>
      <c r="N2199" s="19"/>
      <c r="O2199" s="19" t="s">
        <v>23689</v>
      </c>
    </row>
    <row r="2200" spans="1:15" ht="12.75">
      <c r="A2200" s="19" t="s">
        <v>26024</v>
      </c>
      <c r="B2200" s="19" t="s">
        <v>23667</v>
      </c>
      <c r="C2200" s="19" t="s">
        <v>23621</v>
      </c>
      <c r="D2200" s="19" t="s">
        <v>17440</v>
      </c>
      <c r="E2200" s="85">
        <v>45412</v>
      </c>
      <c r="F2200" s="19" t="s">
        <v>23871</v>
      </c>
      <c r="G2200" s="19" t="s">
        <v>23872</v>
      </c>
      <c r="H2200" s="19">
        <v>-1</v>
      </c>
      <c r="I2200" s="19" t="s">
        <v>23622</v>
      </c>
      <c r="J2200" s="19" t="s">
        <v>23654</v>
      </c>
      <c r="K2200" s="19" t="s">
        <v>17438</v>
      </c>
      <c r="L2200" s="19" t="s">
        <v>17439</v>
      </c>
      <c r="M2200" s="19" t="s">
        <v>23668</v>
      </c>
      <c r="N2200" s="19"/>
      <c r="O2200" s="19" t="s">
        <v>23689</v>
      </c>
    </row>
    <row r="2201" spans="1:15" ht="12.75">
      <c r="A2201" s="19" t="s">
        <v>26025</v>
      </c>
      <c r="B2201" s="19" t="s">
        <v>23667</v>
      </c>
      <c r="C2201" s="19" t="s">
        <v>23621</v>
      </c>
      <c r="D2201" s="19" t="s">
        <v>17440</v>
      </c>
      <c r="E2201" s="85">
        <v>45412</v>
      </c>
      <c r="F2201" s="19" t="s">
        <v>23871</v>
      </c>
      <c r="G2201" s="19" t="s">
        <v>23872</v>
      </c>
      <c r="H2201" s="19">
        <v>1</v>
      </c>
      <c r="I2201" s="19" t="s">
        <v>23630</v>
      </c>
      <c r="J2201" s="19" t="s">
        <v>23655</v>
      </c>
      <c r="K2201" s="19" t="s">
        <v>17438</v>
      </c>
      <c r="L2201" s="19" t="s">
        <v>17439</v>
      </c>
      <c r="M2201" s="19" t="s">
        <v>23668</v>
      </c>
      <c r="N2201" s="19" t="s">
        <v>17447</v>
      </c>
      <c r="O2201" s="19" t="s">
        <v>23689</v>
      </c>
    </row>
    <row r="2202" spans="1:15" ht="12.75">
      <c r="A2202" s="19" t="s">
        <v>26026</v>
      </c>
      <c r="B2202" s="19" t="s">
        <v>23667</v>
      </c>
      <c r="C2202" s="19" t="s">
        <v>23621</v>
      </c>
      <c r="D2202" s="19" t="s">
        <v>17440</v>
      </c>
      <c r="E2202" s="85">
        <v>45412</v>
      </c>
      <c r="F2202" s="19" t="s">
        <v>24074</v>
      </c>
      <c r="G2202" s="19" t="s">
        <v>24075</v>
      </c>
      <c r="H2202" s="19">
        <v>-1</v>
      </c>
      <c r="I2202" s="19" t="s">
        <v>23622</v>
      </c>
      <c r="J2202" s="19" t="s">
        <v>23654</v>
      </c>
      <c r="K2202" s="19" t="s">
        <v>17438</v>
      </c>
      <c r="L2202" s="19" t="s">
        <v>17439</v>
      </c>
      <c r="M2202" s="19" t="s">
        <v>23668</v>
      </c>
      <c r="N2202" s="19"/>
      <c r="O2202" s="19" t="s">
        <v>23689</v>
      </c>
    </row>
    <row r="2203" spans="1:15" ht="12.75">
      <c r="A2203" s="19" t="s">
        <v>26027</v>
      </c>
      <c r="B2203" s="19" t="s">
        <v>23667</v>
      </c>
      <c r="C2203" s="19" t="s">
        <v>23621</v>
      </c>
      <c r="D2203" s="19" t="s">
        <v>17440</v>
      </c>
      <c r="E2203" s="85">
        <v>45412</v>
      </c>
      <c r="F2203" s="19" t="s">
        <v>24074</v>
      </c>
      <c r="G2203" s="19" t="s">
        <v>24075</v>
      </c>
      <c r="H2203" s="19">
        <v>1</v>
      </c>
      <c r="I2203" s="19" t="s">
        <v>23630</v>
      </c>
      <c r="J2203" s="19" t="s">
        <v>23655</v>
      </c>
      <c r="K2203" s="19" t="s">
        <v>17438</v>
      </c>
      <c r="L2203" s="19" t="s">
        <v>17439</v>
      </c>
      <c r="M2203" s="19" t="s">
        <v>23668</v>
      </c>
      <c r="N2203" s="19" t="s">
        <v>17447</v>
      </c>
      <c r="O2203" s="19" t="s">
        <v>23689</v>
      </c>
    </row>
    <row r="2204" spans="1:15" ht="12.75">
      <c r="A2204" s="19" t="s">
        <v>26028</v>
      </c>
      <c r="B2204" s="19" t="s">
        <v>23653</v>
      </c>
      <c r="C2204" s="19" t="s">
        <v>23621</v>
      </c>
      <c r="D2204" s="19" t="s">
        <v>17440</v>
      </c>
      <c r="E2204" s="85">
        <v>45407</v>
      </c>
      <c r="F2204" s="19" t="s">
        <v>24074</v>
      </c>
      <c r="G2204" s="19" t="s">
        <v>24075</v>
      </c>
      <c r="H2204" s="19">
        <v>-1</v>
      </c>
      <c r="I2204" s="19" t="s">
        <v>23622</v>
      </c>
      <c r="J2204" s="19" t="s">
        <v>23654</v>
      </c>
      <c r="K2204" s="19" t="s">
        <v>17438</v>
      </c>
      <c r="L2204" s="19" t="s">
        <v>17439</v>
      </c>
      <c r="M2204" s="19"/>
      <c r="N2204" s="19"/>
      <c r="O2204" s="19" t="s">
        <v>23689</v>
      </c>
    </row>
    <row r="2205" spans="1:15" ht="12.75">
      <c r="A2205" s="19" t="s">
        <v>26029</v>
      </c>
      <c r="B2205" s="19" t="s">
        <v>23653</v>
      </c>
      <c r="C2205" s="19" t="s">
        <v>23621</v>
      </c>
      <c r="D2205" s="19" t="s">
        <v>17440</v>
      </c>
      <c r="E2205" s="85">
        <v>45407</v>
      </c>
      <c r="F2205" s="19" t="s">
        <v>24074</v>
      </c>
      <c r="G2205" s="19" t="s">
        <v>24075</v>
      </c>
      <c r="H2205" s="19">
        <v>1</v>
      </c>
      <c r="I2205" s="19" t="s">
        <v>23630</v>
      </c>
      <c r="J2205" s="19" t="s">
        <v>23655</v>
      </c>
      <c r="K2205" s="19" t="s">
        <v>17438</v>
      </c>
      <c r="L2205" s="19" t="s">
        <v>17439</v>
      </c>
      <c r="M2205" s="19"/>
      <c r="N2205" s="19" t="s">
        <v>17447</v>
      </c>
      <c r="O2205" s="19" t="s">
        <v>23689</v>
      </c>
    </row>
    <row r="2206" spans="1:15" ht="12.75">
      <c r="A2206" s="19" t="s">
        <v>26030</v>
      </c>
      <c r="B2206" s="19" t="s">
        <v>23629</v>
      </c>
      <c r="C2206" s="19" t="s">
        <v>23621</v>
      </c>
      <c r="D2206" s="19" t="s">
        <v>17440</v>
      </c>
      <c r="E2206" s="85">
        <v>45404</v>
      </c>
      <c r="F2206" s="19" t="s">
        <v>24074</v>
      </c>
      <c r="G2206" s="19" t="s">
        <v>24075</v>
      </c>
      <c r="H2206" s="19">
        <v>-1</v>
      </c>
      <c r="I2206" s="19" t="s">
        <v>23622</v>
      </c>
      <c r="J2206" s="19" t="s">
        <v>23623</v>
      </c>
      <c r="K2206" s="19" t="s">
        <v>17438</v>
      </c>
      <c r="L2206" s="19" t="s">
        <v>17439</v>
      </c>
      <c r="M2206" s="19"/>
      <c r="N2206" s="19"/>
      <c r="O2206" s="19" t="s">
        <v>23689</v>
      </c>
    </row>
    <row r="2207" spans="1:15" ht="12.75">
      <c r="A2207" s="19" t="s">
        <v>26031</v>
      </c>
      <c r="B2207" s="19" t="s">
        <v>23629</v>
      </c>
      <c r="C2207" s="19" t="s">
        <v>23621</v>
      </c>
      <c r="D2207" s="19" t="s">
        <v>17440</v>
      </c>
      <c r="E2207" s="85">
        <v>45404</v>
      </c>
      <c r="F2207" s="19" t="s">
        <v>24074</v>
      </c>
      <c r="G2207" s="19" t="s">
        <v>24075</v>
      </c>
      <c r="H2207" s="19">
        <v>1</v>
      </c>
      <c r="I2207" s="19" t="s">
        <v>23630</v>
      </c>
      <c r="J2207" s="19" t="s">
        <v>23631</v>
      </c>
      <c r="K2207" s="19" t="s">
        <v>17438</v>
      </c>
      <c r="L2207" s="19" t="s">
        <v>17439</v>
      </c>
      <c r="M2207" s="19"/>
      <c r="N2207" s="19" t="s">
        <v>17447</v>
      </c>
      <c r="O2207" s="19" t="s">
        <v>23689</v>
      </c>
    </row>
    <row r="2208" spans="1:15" ht="12.75">
      <c r="A2208" s="19" t="s">
        <v>26032</v>
      </c>
      <c r="B2208" s="19" t="s">
        <v>23690</v>
      </c>
      <c r="C2208" s="19" t="s">
        <v>23621</v>
      </c>
      <c r="D2208" s="19" t="s">
        <v>17440</v>
      </c>
      <c r="E2208" s="85">
        <v>45412</v>
      </c>
      <c r="F2208" s="19" t="s">
        <v>23874</v>
      </c>
      <c r="G2208" s="19" t="s">
        <v>23875</v>
      </c>
      <c r="H2208" s="19">
        <v>-1</v>
      </c>
      <c r="I2208" s="19" t="s">
        <v>23630</v>
      </c>
      <c r="J2208" s="19" t="s">
        <v>23655</v>
      </c>
      <c r="K2208" s="19" t="s">
        <v>17438</v>
      </c>
      <c r="L2208" s="19" t="s">
        <v>17439</v>
      </c>
      <c r="M2208" s="19" t="s">
        <v>23691</v>
      </c>
      <c r="N2208" s="19"/>
      <c r="O2208" s="19" t="s">
        <v>23689</v>
      </c>
    </row>
    <row r="2209" spans="1:15" ht="12.75">
      <c r="A2209" s="19" t="s">
        <v>26033</v>
      </c>
      <c r="B2209" s="19" t="s">
        <v>23690</v>
      </c>
      <c r="C2209" s="19" t="s">
        <v>23621</v>
      </c>
      <c r="D2209" s="19" t="s">
        <v>17440</v>
      </c>
      <c r="E2209" s="85">
        <v>45412</v>
      </c>
      <c r="F2209" s="19" t="s">
        <v>23874</v>
      </c>
      <c r="G2209" s="19" t="s">
        <v>23875</v>
      </c>
      <c r="H2209" s="19">
        <v>1</v>
      </c>
      <c r="I2209" s="19" t="s">
        <v>23622</v>
      </c>
      <c r="J2209" s="19" t="s">
        <v>23654</v>
      </c>
      <c r="K2209" s="19" t="s">
        <v>17438</v>
      </c>
      <c r="L2209" s="19" t="s">
        <v>17439</v>
      </c>
      <c r="M2209" s="19" t="s">
        <v>23691</v>
      </c>
      <c r="N2209" s="19" t="s">
        <v>17447</v>
      </c>
      <c r="O2209" s="19" t="s">
        <v>23689</v>
      </c>
    </row>
    <row r="2210" spans="1:15" ht="12.75">
      <c r="A2210" s="19" t="s">
        <v>26034</v>
      </c>
      <c r="B2210" s="19" t="s">
        <v>23690</v>
      </c>
      <c r="C2210" s="19" t="s">
        <v>23621</v>
      </c>
      <c r="D2210" s="19" t="s">
        <v>17440</v>
      </c>
      <c r="E2210" s="85">
        <v>45412</v>
      </c>
      <c r="F2210" s="19" t="s">
        <v>23903</v>
      </c>
      <c r="G2210" s="19" t="s">
        <v>23904</v>
      </c>
      <c r="H2210" s="19">
        <v>-392</v>
      </c>
      <c r="I2210" s="19" t="s">
        <v>23630</v>
      </c>
      <c r="J2210" s="19" t="s">
        <v>23655</v>
      </c>
      <c r="K2210" s="19" t="s">
        <v>17438</v>
      </c>
      <c r="L2210" s="19" t="s">
        <v>17439</v>
      </c>
      <c r="M2210" s="19" t="s">
        <v>23691</v>
      </c>
      <c r="N2210" s="19"/>
      <c r="O2210" s="19" t="s">
        <v>23689</v>
      </c>
    </row>
    <row r="2211" spans="1:15" ht="12.75">
      <c r="A2211" s="19" t="s">
        <v>26035</v>
      </c>
      <c r="B2211" s="19" t="s">
        <v>23690</v>
      </c>
      <c r="C2211" s="19" t="s">
        <v>23621</v>
      </c>
      <c r="D2211" s="19" t="s">
        <v>17440</v>
      </c>
      <c r="E2211" s="85">
        <v>45412</v>
      </c>
      <c r="F2211" s="19" t="s">
        <v>23903</v>
      </c>
      <c r="G2211" s="19" t="s">
        <v>23904</v>
      </c>
      <c r="H2211" s="19">
        <v>392</v>
      </c>
      <c r="I2211" s="19" t="s">
        <v>23622</v>
      </c>
      <c r="J2211" s="19" t="s">
        <v>23654</v>
      </c>
      <c r="K2211" s="19" t="s">
        <v>17438</v>
      </c>
      <c r="L2211" s="19" t="s">
        <v>17439</v>
      </c>
      <c r="M2211" s="19" t="s">
        <v>23691</v>
      </c>
      <c r="N2211" s="19" t="s">
        <v>17447</v>
      </c>
      <c r="O2211" s="19" t="s">
        <v>23689</v>
      </c>
    </row>
    <row r="2212" spans="1:15" ht="12.75">
      <c r="A2212" s="19" t="s">
        <v>26036</v>
      </c>
      <c r="B2212" s="19" t="s">
        <v>23690</v>
      </c>
      <c r="C2212" s="19" t="s">
        <v>23621</v>
      </c>
      <c r="D2212" s="19" t="s">
        <v>17440</v>
      </c>
      <c r="E2212" s="85">
        <v>45412</v>
      </c>
      <c r="F2212" s="19" t="s">
        <v>23853</v>
      </c>
      <c r="G2212" s="19" t="s">
        <v>23854</v>
      </c>
      <c r="H2212" s="19">
        <v>-87</v>
      </c>
      <c r="I2212" s="19" t="s">
        <v>23630</v>
      </c>
      <c r="J2212" s="19" t="s">
        <v>23655</v>
      </c>
      <c r="K2212" s="19" t="s">
        <v>17438</v>
      </c>
      <c r="L2212" s="19" t="s">
        <v>17439</v>
      </c>
      <c r="M2212" s="19" t="s">
        <v>23691</v>
      </c>
      <c r="N2212" s="19"/>
      <c r="O2212" s="19" t="s">
        <v>23689</v>
      </c>
    </row>
    <row r="2213" spans="1:15" ht="12.75">
      <c r="A2213" s="19" t="s">
        <v>26037</v>
      </c>
      <c r="B2213" s="19" t="s">
        <v>23690</v>
      </c>
      <c r="C2213" s="19" t="s">
        <v>23621</v>
      </c>
      <c r="D2213" s="19" t="s">
        <v>17440</v>
      </c>
      <c r="E2213" s="85">
        <v>45412</v>
      </c>
      <c r="F2213" s="19" t="s">
        <v>23853</v>
      </c>
      <c r="G2213" s="19" t="s">
        <v>23854</v>
      </c>
      <c r="H2213" s="19">
        <v>87</v>
      </c>
      <c r="I2213" s="19" t="s">
        <v>23622</v>
      </c>
      <c r="J2213" s="19" t="s">
        <v>23654</v>
      </c>
      <c r="K2213" s="19" t="s">
        <v>17438</v>
      </c>
      <c r="L2213" s="19" t="s">
        <v>17439</v>
      </c>
      <c r="M2213" s="19" t="s">
        <v>23691</v>
      </c>
      <c r="N2213" s="19" t="s">
        <v>17447</v>
      </c>
      <c r="O2213" s="19" t="s">
        <v>23689</v>
      </c>
    </row>
    <row r="2214" spans="1:15" ht="12.75">
      <c r="A2214" s="19" t="s">
        <v>26038</v>
      </c>
      <c r="B2214" s="19" t="s">
        <v>23690</v>
      </c>
      <c r="C2214" s="19" t="s">
        <v>23621</v>
      </c>
      <c r="D2214" s="19" t="s">
        <v>17440</v>
      </c>
      <c r="E2214" s="85">
        <v>45412</v>
      </c>
      <c r="F2214" s="19" t="s">
        <v>23859</v>
      </c>
      <c r="G2214" s="19" t="s">
        <v>23860</v>
      </c>
      <c r="H2214" s="19">
        <v>-10</v>
      </c>
      <c r="I2214" s="19" t="s">
        <v>23630</v>
      </c>
      <c r="J2214" s="19" t="s">
        <v>23655</v>
      </c>
      <c r="K2214" s="19" t="s">
        <v>17438</v>
      </c>
      <c r="L2214" s="19" t="s">
        <v>17439</v>
      </c>
      <c r="M2214" s="19" t="s">
        <v>23691</v>
      </c>
      <c r="N2214" s="19"/>
      <c r="O2214" s="19" t="s">
        <v>23689</v>
      </c>
    </row>
    <row r="2215" spans="1:15" ht="12.75">
      <c r="A2215" s="19" t="s">
        <v>26039</v>
      </c>
      <c r="B2215" s="19" t="s">
        <v>23690</v>
      </c>
      <c r="C2215" s="19" t="s">
        <v>23621</v>
      </c>
      <c r="D2215" s="19" t="s">
        <v>17440</v>
      </c>
      <c r="E2215" s="85">
        <v>45412</v>
      </c>
      <c r="F2215" s="19" t="s">
        <v>23859</v>
      </c>
      <c r="G2215" s="19" t="s">
        <v>23860</v>
      </c>
      <c r="H2215" s="19">
        <v>10</v>
      </c>
      <c r="I2215" s="19" t="s">
        <v>23622</v>
      </c>
      <c r="J2215" s="19" t="s">
        <v>23654</v>
      </c>
      <c r="K2215" s="19" t="s">
        <v>17438</v>
      </c>
      <c r="L2215" s="19" t="s">
        <v>17439</v>
      </c>
      <c r="M2215" s="19" t="s">
        <v>23691</v>
      </c>
      <c r="N2215" s="19" t="s">
        <v>17447</v>
      </c>
      <c r="O2215" s="19" t="s">
        <v>23689</v>
      </c>
    </row>
    <row r="2216" spans="1:15" ht="12.75">
      <c r="A2216" s="19" t="s">
        <v>26040</v>
      </c>
      <c r="B2216" s="19" t="s">
        <v>23690</v>
      </c>
      <c r="C2216" s="19" t="s">
        <v>23621</v>
      </c>
      <c r="D2216" s="19" t="s">
        <v>17440</v>
      </c>
      <c r="E2216" s="85">
        <v>45412</v>
      </c>
      <c r="F2216" s="19" t="s">
        <v>23886</v>
      </c>
      <c r="G2216" s="19" t="s">
        <v>23887</v>
      </c>
      <c r="H2216" s="19">
        <v>-1</v>
      </c>
      <c r="I2216" s="19" t="s">
        <v>23630</v>
      </c>
      <c r="J2216" s="19" t="s">
        <v>23655</v>
      </c>
      <c r="K2216" s="19" t="s">
        <v>17438</v>
      </c>
      <c r="L2216" s="19" t="s">
        <v>17439</v>
      </c>
      <c r="M2216" s="19" t="s">
        <v>23691</v>
      </c>
      <c r="N2216" s="19"/>
      <c r="O2216" s="19" t="s">
        <v>23689</v>
      </c>
    </row>
    <row r="2217" spans="1:15" ht="12.75">
      <c r="A2217" s="19" t="s">
        <v>26041</v>
      </c>
      <c r="B2217" s="19" t="s">
        <v>23690</v>
      </c>
      <c r="C2217" s="19" t="s">
        <v>23621</v>
      </c>
      <c r="D2217" s="19" t="s">
        <v>17440</v>
      </c>
      <c r="E2217" s="85">
        <v>45412</v>
      </c>
      <c r="F2217" s="19" t="s">
        <v>23886</v>
      </c>
      <c r="G2217" s="19" t="s">
        <v>23887</v>
      </c>
      <c r="H2217" s="19">
        <v>1</v>
      </c>
      <c r="I2217" s="19" t="s">
        <v>23622</v>
      </c>
      <c r="J2217" s="19" t="s">
        <v>23654</v>
      </c>
      <c r="K2217" s="19" t="s">
        <v>17438</v>
      </c>
      <c r="L2217" s="19" t="s">
        <v>17439</v>
      </c>
      <c r="M2217" s="19" t="s">
        <v>23691</v>
      </c>
      <c r="N2217" s="19" t="s">
        <v>17447</v>
      </c>
      <c r="O2217" s="19" t="s">
        <v>23689</v>
      </c>
    </row>
    <row r="2218" spans="1:15" ht="12.75">
      <c r="A2218" s="19" t="s">
        <v>26042</v>
      </c>
      <c r="B2218" s="19" t="s">
        <v>23690</v>
      </c>
      <c r="C2218" s="19" t="s">
        <v>23621</v>
      </c>
      <c r="D2218" s="19" t="s">
        <v>17440</v>
      </c>
      <c r="E2218" s="85">
        <v>45412</v>
      </c>
      <c r="F2218" s="19" t="s">
        <v>23877</v>
      </c>
      <c r="G2218" s="19" t="s">
        <v>23878</v>
      </c>
      <c r="H2218" s="19">
        <v>-91</v>
      </c>
      <c r="I2218" s="19" t="s">
        <v>23630</v>
      </c>
      <c r="J2218" s="19" t="s">
        <v>23655</v>
      </c>
      <c r="K2218" s="19" t="s">
        <v>17438</v>
      </c>
      <c r="L2218" s="19" t="s">
        <v>17439</v>
      </c>
      <c r="M2218" s="19" t="s">
        <v>23691</v>
      </c>
      <c r="N2218" s="19"/>
      <c r="O2218" s="19" t="s">
        <v>23689</v>
      </c>
    </row>
    <row r="2219" spans="1:15" ht="12.75">
      <c r="A2219" s="27" t="s">
        <v>26043</v>
      </c>
      <c r="B2219" s="19" t="s">
        <v>23690</v>
      </c>
      <c r="C2219" s="19" t="s">
        <v>23621</v>
      </c>
      <c r="D2219" s="19" t="s">
        <v>17440</v>
      </c>
      <c r="E2219" s="85">
        <v>45412</v>
      </c>
      <c r="F2219" s="19" t="s">
        <v>23877</v>
      </c>
      <c r="G2219" s="19" t="s">
        <v>23878</v>
      </c>
      <c r="H2219" s="19">
        <v>91</v>
      </c>
      <c r="I2219" s="19" t="s">
        <v>23622</v>
      </c>
      <c r="J2219" s="19" t="s">
        <v>23654</v>
      </c>
      <c r="K2219" s="19" t="s">
        <v>17438</v>
      </c>
      <c r="L2219" s="19" t="s">
        <v>17439</v>
      </c>
      <c r="M2219" s="19" t="s">
        <v>23691</v>
      </c>
      <c r="N2219" s="19" t="s">
        <v>17447</v>
      </c>
      <c r="O2219" s="19" t="s">
        <v>23689</v>
      </c>
    </row>
    <row r="2220" spans="1:15" ht="12.75">
      <c r="A2220" s="19" t="s">
        <v>26044</v>
      </c>
      <c r="B2220" s="19" t="s">
        <v>23690</v>
      </c>
      <c r="C2220" s="19" t="s">
        <v>23621</v>
      </c>
      <c r="D2220" s="19" t="s">
        <v>17440</v>
      </c>
      <c r="E2220" s="85">
        <v>45412</v>
      </c>
      <c r="F2220" s="19" t="s">
        <v>24133</v>
      </c>
      <c r="G2220" s="19" t="s">
        <v>24134</v>
      </c>
      <c r="H2220" s="19">
        <v>-40</v>
      </c>
      <c r="I2220" s="19" t="s">
        <v>23630</v>
      </c>
      <c r="J2220" s="19" t="s">
        <v>23655</v>
      </c>
      <c r="K2220" s="19" t="s">
        <v>17438</v>
      </c>
      <c r="L2220" s="19" t="s">
        <v>17439</v>
      </c>
      <c r="M2220" s="19" t="s">
        <v>23691</v>
      </c>
      <c r="N2220" s="19"/>
      <c r="O2220" s="19" t="s">
        <v>23689</v>
      </c>
    </row>
    <row r="2221" spans="1:15" ht="12.75">
      <c r="A2221" s="19" t="s">
        <v>26045</v>
      </c>
      <c r="B2221" s="19" t="s">
        <v>23690</v>
      </c>
      <c r="C2221" s="19" t="s">
        <v>23621</v>
      </c>
      <c r="D2221" s="19" t="s">
        <v>17440</v>
      </c>
      <c r="E2221" s="85">
        <v>45412</v>
      </c>
      <c r="F2221" s="19" t="s">
        <v>24133</v>
      </c>
      <c r="G2221" s="19" t="s">
        <v>24134</v>
      </c>
      <c r="H2221" s="19">
        <v>40</v>
      </c>
      <c r="I2221" s="19" t="s">
        <v>23622</v>
      </c>
      <c r="J2221" s="19" t="s">
        <v>23654</v>
      </c>
      <c r="K2221" s="19" t="s">
        <v>17438</v>
      </c>
      <c r="L2221" s="19" t="s">
        <v>17439</v>
      </c>
      <c r="M2221" s="19" t="s">
        <v>23691</v>
      </c>
      <c r="N2221" s="19" t="s">
        <v>17447</v>
      </c>
      <c r="O2221" s="19" t="s">
        <v>23689</v>
      </c>
    </row>
    <row r="2222" spans="1:15" ht="12.75">
      <c r="A2222" s="19" t="s">
        <v>26046</v>
      </c>
      <c r="B2222" s="19" t="s">
        <v>23692</v>
      </c>
      <c r="C2222" s="19" t="s">
        <v>23592</v>
      </c>
      <c r="D2222" s="19" t="s">
        <v>17440</v>
      </c>
      <c r="E2222" s="85">
        <v>45414</v>
      </c>
      <c r="F2222" s="19" t="s">
        <v>23926</v>
      </c>
      <c r="G2222" s="19" t="s">
        <v>23927</v>
      </c>
      <c r="H2222" s="19">
        <v>-8</v>
      </c>
      <c r="I2222" s="27" t="s">
        <v>23220</v>
      </c>
      <c r="J2222" s="19" t="s">
        <v>23221</v>
      </c>
      <c r="K2222" s="19" t="s">
        <v>17438</v>
      </c>
      <c r="L2222" s="19" t="s">
        <v>17439</v>
      </c>
      <c r="M2222" s="19" t="s">
        <v>23693</v>
      </c>
      <c r="N2222" s="19"/>
      <c r="O2222" s="19" t="s">
        <v>23140</v>
      </c>
    </row>
    <row r="2223" spans="1:15" ht="12.75">
      <c r="A2223" s="19" t="s">
        <v>26047</v>
      </c>
      <c r="B2223" s="19" t="s">
        <v>23692</v>
      </c>
      <c r="C2223" s="19" t="s">
        <v>23592</v>
      </c>
      <c r="D2223" s="19" t="s">
        <v>17440</v>
      </c>
      <c r="E2223" s="85">
        <v>45414</v>
      </c>
      <c r="F2223" s="19" t="s">
        <v>23926</v>
      </c>
      <c r="G2223" s="19" t="s">
        <v>23927</v>
      </c>
      <c r="H2223" s="19">
        <v>8</v>
      </c>
      <c r="I2223" s="27" t="s">
        <v>23200</v>
      </c>
      <c r="J2223" s="19" t="s">
        <v>23201</v>
      </c>
      <c r="K2223" s="19" t="s">
        <v>17438</v>
      </c>
      <c r="L2223" s="19" t="s">
        <v>17439</v>
      </c>
      <c r="M2223" s="19" t="s">
        <v>23693</v>
      </c>
      <c r="N2223" s="19" t="s">
        <v>17447</v>
      </c>
      <c r="O2223" s="19" t="s">
        <v>23140</v>
      </c>
    </row>
    <row r="2224" spans="1:15" ht="12.75">
      <c r="A2224" s="19" t="s">
        <v>26048</v>
      </c>
      <c r="B2224" s="19" t="s">
        <v>23692</v>
      </c>
      <c r="C2224" s="19" t="s">
        <v>23592</v>
      </c>
      <c r="D2224" s="19" t="s">
        <v>17440</v>
      </c>
      <c r="E2224" s="85">
        <v>45414</v>
      </c>
      <c r="F2224" s="19" t="s">
        <v>25710</v>
      </c>
      <c r="G2224" s="19" t="s">
        <v>25711</v>
      </c>
      <c r="H2224" s="19">
        <v>-1</v>
      </c>
      <c r="I2224" s="27" t="s">
        <v>23220</v>
      </c>
      <c r="J2224" s="19" t="s">
        <v>23221</v>
      </c>
      <c r="K2224" s="19" t="s">
        <v>17438</v>
      </c>
      <c r="L2224" s="19" t="s">
        <v>17439</v>
      </c>
      <c r="M2224" s="19" t="s">
        <v>23693</v>
      </c>
      <c r="N2224" s="19"/>
      <c r="O2224" s="19" t="s">
        <v>23140</v>
      </c>
    </row>
    <row r="2225" spans="1:15" ht="12.75">
      <c r="A2225" s="19" t="s">
        <v>26049</v>
      </c>
      <c r="B2225" s="19" t="s">
        <v>23692</v>
      </c>
      <c r="C2225" s="19" t="s">
        <v>23592</v>
      </c>
      <c r="D2225" s="19" t="s">
        <v>17440</v>
      </c>
      <c r="E2225" s="85">
        <v>45414</v>
      </c>
      <c r="F2225" s="19" t="s">
        <v>25710</v>
      </c>
      <c r="G2225" s="19" t="s">
        <v>25711</v>
      </c>
      <c r="H2225" s="19">
        <v>1</v>
      </c>
      <c r="I2225" s="27" t="s">
        <v>23200</v>
      </c>
      <c r="J2225" s="19" t="s">
        <v>23201</v>
      </c>
      <c r="K2225" s="19" t="s">
        <v>17438</v>
      </c>
      <c r="L2225" s="19" t="s">
        <v>17439</v>
      </c>
      <c r="M2225" s="19" t="s">
        <v>23693</v>
      </c>
      <c r="N2225" s="19" t="s">
        <v>17447</v>
      </c>
      <c r="O2225" s="19" t="s">
        <v>23140</v>
      </c>
    </row>
    <row r="2226" spans="1:15" ht="12.75">
      <c r="A2226" s="19" t="s">
        <v>26050</v>
      </c>
      <c r="B2226" s="19" t="s">
        <v>23692</v>
      </c>
      <c r="C2226" s="19" t="s">
        <v>23592</v>
      </c>
      <c r="D2226" s="19" t="s">
        <v>17440</v>
      </c>
      <c r="E2226" s="85">
        <v>45414</v>
      </c>
      <c r="F2226" s="19" t="s">
        <v>23865</v>
      </c>
      <c r="G2226" s="19" t="s">
        <v>23866</v>
      </c>
      <c r="H2226" s="19">
        <v>-1</v>
      </c>
      <c r="I2226" s="27" t="s">
        <v>23220</v>
      </c>
      <c r="J2226" s="19" t="s">
        <v>23221</v>
      </c>
      <c r="K2226" s="19" t="s">
        <v>17438</v>
      </c>
      <c r="L2226" s="19" t="s">
        <v>17439</v>
      </c>
      <c r="M2226" s="19" t="s">
        <v>23693</v>
      </c>
      <c r="N2226" s="19"/>
      <c r="O2226" s="19" t="s">
        <v>23140</v>
      </c>
    </row>
    <row r="2227" spans="1:15" ht="12.75">
      <c r="A2227" s="19" t="s">
        <v>26051</v>
      </c>
      <c r="B2227" s="19" t="s">
        <v>23692</v>
      </c>
      <c r="C2227" s="19" t="s">
        <v>23592</v>
      </c>
      <c r="D2227" s="19" t="s">
        <v>17440</v>
      </c>
      <c r="E2227" s="85">
        <v>45414</v>
      </c>
      <c r="F2227" s="19" t="s">
        <v>23865</v>
      </c>
      <c r="G2227" s="19" t="s">
        <v>23866</v>
      </c>
      <c r="H2227" s="19">
        <v>1</v>
      </c>
      <c r="I2227" s="27" t="s">
        <v>23200</v>
      </c>
      <c r="J2227" s="19" t="s">
        <v>23201</v>
      </c>
      <c r="K2227" s="19" t="s">
        <v>17438</v>
      </c>
      <c r="L2227" s="19" t="s">
        <v>17439</v>
      </c>
      <c r="M2227" s="19" t="s">
        <v>23693</v>
      </c>
      <c r="N2227" s="19" t="s">
        <v>17447</v>
      </c>
      <c r="O2227" s="19" t="s">
        <v>23140</v>
      </c>
    </row>
    <row r="2228" spans="1:15" ht="12.75">
      <c r="A2228" s="19" t="s">
        <v>26052</v>
      </c>
      <c r="B2228" s="19" t="s">
        <v>23692</v>
      </c>
      <c r="C2228" s="19" t="s">
        <v>23592</v>
      </c>
      <c r="D2228" s="19" t="s">
        <v>17440</v>
      </c>
      <c r="E2228" s="85">
        <v>45414</v>
      </c>
      <c r="F2228" s="19" t="s">
        <v>23932</v>
      </c>
      <c r="G2228" s="19" t="s">
        <v>23933</v>
      </c>
      <c r="H2228" s="19">
        <v>-120</v>
      </c>
      <c r="I2228" s="27" t="s">
        <v>23220</v>
      </c>
      <c r="J2228" s="19" t="s">
        <v>23221</v>
      </c>
      <c r="K2228" s="19" t="s">
        <v>17438</v>
      </c>
      <c r="L2228" s="19" t="s">
        <v>17439</v>
      </c>
      <c r="M2228" s="19" t="s">
        <v>23693</v>
      </c>
      <c r="N2228" s="19"/>
      <c r="O2228" s="19" t="s">
        <v>23140</v>
      </c>
    </row>
    <row r="2229" spans="1:15" ht="12.75">
      <c r="A2229" s="19" t="s">
        <v>26053</v>
      </c>
      <c r="B2229" s="19" t="s">
        <v>23692</v>
      </c>
      <c r="C2229" s="19" t="s">
        <v>23592</v>
      </c>
      <c r="D2229" s="19" t="s">
        <v>17440</v>
      </c>
      <c r="E2229" s="85">
        <v>45414</v>
      </c>
      <c r="F2229" s="19" t="s">
        <v>23932</v>
      </c>
      <c r="G2229" s="19" t="s">
        <v>23933</v>
      </c>
      <c r="H2229" s="19">
        <v>120</v>
      </c>
      <c r="I2229" s="27" t="s">
        <v>23200</v>
      </c>
      <c r="J2229" s="19" t="s">
        <v>23201</v>
      </c>
      <c r="K2229" s="19" t="s">
        <v>17438</v>
      </c>
      <c r="L2229" s="19" t="s">
        <v>17439</v>
      </c>
      <c r="M2229" s="19" t="s">
        <v>23693</v>
      </c>
      <c r="N2229" s="19" t="s">
        <v>17447</v>
      </c>
      <c r="O2229" s="19" t="s">
        <v>23140</v>
      </c>
    </row>
    <row r="2230" spans="1:15" ht="12.75">
      <c r="A2230" s="19" t="s">
        <v>26054</v>
      </c>
      <c r="B2230" s="19" t="s">
        <v>23692</v>
      </c>
      <c r="C2230" s="19" t="s">
        <v>23592</v>
      </c>
      <c r="D2230" s="19" t="s">
        <v>17440</v>
      </c>
      <c r="E2230" s="85">
        <v>45414</v>
      </c>
      <c r="F2230" s="19" t="s">
        <v>23868</v>
      </c>
      <c r="G2230" s="19" t="s">
        <v>23869</v>
      </c>
      <c r="H2230" s="19">
        <v>-260</v>
      </c>
      <c r="I2230" s="27" t="s">
        <v>23220</v>
      </c>
      <c r="J2230" s="19" t="s">
        <v>23221</v>
      </c>
      <c r="K2230" s="19" t="s">
        <v>17438</v>
      </c>
      <c r="L2230" s="19" t="s">
        <v>17439</v>
      </c>
      <c r="M2230" s="19" t="s">
        <v>23693</v>
      </c>
      <c r="N2230" s="19"/>
      <c r="O2230" s="19" t="s">
        <v>23140</v>
      </c>
    </row>
    <row r="2231" spans="1:15" ht="12.75">
      <c r="A2231" s="19" t="s">
        <v>26055</v>
      </c>
      <c r="B2231" s="19" t="s">
        <v>23692</v>
      </c>
      <c r="C2231" s="19" t="s">
        <v>23592</v>
      </c>
      <c r="D2231" s="19" t="s">
        <v>17440</v>
      </c>
      <c r="E2231" s="85">
        <v>45414</v>
      </c>
      <c r="F2231" s="19" t="s">
        <v>23868</v>
      </c>
      <c r="G2231" s="19" t="s">
        <v>23869</v>
      </c>
      <c r="H2231" s="19">
        <v>260</v>
      </c>
      <c r="I2231" s="27" t="s">
        <v>23200</v>
      </c>
      <c r="J2231" s="19" t="s">
        <v>23201</v>
      </c>
      <c r="K2231" s="19" t="s">
        <v>17438</v>
      </c>
      <c r="L2231" s="19" t="s">
        <v>17439</v>
      </c>
      <c r="M2231" s="19" t="s">
        <v>23693</v>
      </c>
      <c r="N2231" s="19" t="s">
        <v>17447</v>
      </c>
      <c r="O2231" s="19" t="s">
        <v>23140</v>
      </c>
    </row>
    <row r="2232" spans="1:15" ht="12.75">
      <c r="A2232" s="19" t="s">
        <v>26056</v>
      </c>
      <c r="B2232" s="19" t="s">
        <v>23694</v>
      </c>
      <c r="C2232" s="19" t="s">
        <v>23592</v>
      </c>
      <c r="D2232" s="19" t="s">
        <v>17440</v>
      </c>
      <c r="E2232" s="85">
        <v>45408</v>
      </c>
      <c r="F2232" s="19" t="s">
        <v>23932</v>
      </c>
      <c r="G2232" s="19" t="s">
        <v>23933</v>
      </c>
      <c r="H2232" s="19">
        <v>-500</v>
      </c>
      <c r="I2232" s="27" t="s">
        <v>23200</v>
      </c>
      <c r="J2232" s="19" t="s">
        <v>23201</v>
      </c>
      <c r="K2232" s="19" t="s">
        <v>17438</v>
      </c>
      <c r="L2232" s="19" t="s">
        <v>17439</v>
      </c>
      <c r="M2232" s="19" t="s">
        <v>23695</v>
      </c>
      <c r="N2232" s="19"/>
      <c r="O2232" s="19" t="s">
        <v>23140</v>
      </c>
    </row>
    <row r="2233" spans="1:15" ht="12.75">
      <c r="A2233" s="19" t="s">
        <v>26057</v>
      </c>
      <c r="B2233" s="19" t="s">
        <v>23694</v>
      </c>
      <c r="C2233" s="19" t="s">
        <v>23592</v>
      </c>
      <c r="D2233" s="19" t="s">
        <v>17440</v>
      </c>
      <c r="E2233" s="85">
        <v>45408</v>
      </c>
      <c r="F2233" s="19" t="s">
        <v>23932</v>
      </c>
      <c r="G2233" s="19" t="s">
        <v>23933</v>
      </c>
      <c r="H2233" s="19">
        <v>500</v>
      </c>
      <c r="I2233" s="27" t="s">
        <v>23220</v>
      </c>
      <c r="J2233" s="19" t="s">
        <v>23221</v>
      </c>
      <c r="K2233" s="19" t="s">
        <v>17438</v>
      </c>
      <c r="L2233" s="19" t="s">
        <v>17439</v>
      </c>
      <c r="M2233" s="19" t="s">
        <v>23695</v>
      </c>
      <c r="N2233" s="19" t="s">
        <v>17447</v>
      </c>
      <c r="O2233" s="19" t="s">
        <v>23140</v>
      </c>
    </row>
    <row r="2234" spans="1:15" ht="12.75">
      <c r="A2234" s="19" t="s">
        <v>26058</v>
      </c>
      <c r="B2234" s="19" t="s">
        <v>23694</v>
      </c>
      <c r="C2234" s="19" t="s">
        <v>23592</v>
      </c>
      <c r="D2234" s="19" t="s">
        <v>17440</v>
      </c>
      <c r="E2234" s="85">
        <v>45408</v>
      </c>
      <c r="F2234" s="19" t="s">
        <v>23926</v>
      </c>
      <c r="G2234" s="19" t="s">
        <v>23927</v>
      </c>
      <c r="H2234" s="19">
        <v>-10</v>
      </c>
      <c r="I2234" s="27" t="s">
        <v>23200</v>
      </c>
      <c r="J2234" s="19" t="s">
        <v>23201</v>
      </c>
      <c r="K2234" s="19" t="s">
        <v>17438</v>
      </c>
      <c r="L2234" s="19" t="s">
        <v>17439</v>
      </c>
      <c r="M2234" s="19" t="s">
        <v>23695</v>
      </c>
      <c r="N2234" s="19"/>
      <c r="O2234" s="19" t="s">
        <v>23140</v>
      </c>
    </row>
    <row r="2235" spans="1:15" ht="12.75">
      <c r="A2235" s="19" t="s">
        <v>26059</v>
      </c>
      <c r="B2235" s="19" t="s">
        <v>23694</v>
      </c>
      <c r="C2235" s="19" t="s">
        <v>23592</v>
      </c>
      <c r="D2235" s="19" t="s">
        <v>17440</v>
      </c>
      <c r="E2235" s="85">
        <v>45408</v>
      </c>
      <c r="F2235" s="19" t="s">
        <v>23926</v>
      </c>
      <c r="G2235" s="19" t="s">
        <v>23927</v>
      </c>
      <c r="H2235" s="19">
        <v>10</v>
      </c>
      <c r="I2235" s="27" t="s">
        <v>23220</v>
      </c>
      <c r="J2235" s="19" t="s">
        <v>23221</v>
      </c>
      <c r="K2235" s="19" t="s">
        <v>17438</v>
      </c>
      <c r="L2235" s="19" t="s">
        <v>17439</v>
      </c>
      <c r="M2235" s="19" t="s">
        <v>23695</v>
      </c>
      <c r="N2235" s="19" t="s">
        <v>17447</v>
      </c>
      <c r="O2235" s="19" t="s">
        <v>23140</v>
      </c>
    </row>
    <row r="2236" spans="1:15" ht="12.75">
      <c r="A2236" s="19" t="s">
        <v>26060</v>
      </c>
      <c r="B2236" s="19" t="s">
        <v>23696</v>
      </c>
      <c r="C2236" s="19" t="s">
        <v>23592</v>
      </c>
      <c r="D2236" s="19" t="s">
        <v>17440</v>
      </c>
      <c r="E2236" s="85">
        <v>45411</v>
      </c>
      <c r="F2236" s="19" t="s">
        <v>24371</v>
      </c>
      <c r="G2236" s="19" t="s">
        <v>24372</v>
      </c>
      <c r="H2236" s="19">
        <v>-2</v>
      </c>
      <c r="I2236" s="27" t="s">
        <v>23227</v>
      </c>
      <c r="J2236" s="19" t="s">
        <v>23228</v>
      </c>
      <c r="K2236" s="19" t="s">
        <v>17438</v>
      </c>
      <c r="L2236" s="19" t="s">
        <v>17439</v>
      </c>
      <c r="M2236" s="19"/>
      <c r="N2236" s="19"/>
      <c r="O2236" s="19" t="s">
        <v>23140</v>
      </c>
    </row>
    <row r="2237" spans="1:15" ht="12.75">
      <c r="A2237" s="19" t="s">
        <v>26061</v>
      </c>
      <c r="B2237" s="19" t="s">
        <v>23696</v>
      </c>
      <c r="C2237" s="19" t="s">
        <v>23592</v>
      </c>
      <c r="D2237" s="19" t="s">
        <v>17440</v>
      </c>
      <c r="E2237" s="85">
        <v>45411</v>
      </c>
      <c r="F2237" s="19" t="s">
        <v>24371</v>
      </c>
      <c r="G2237" s="19" t="s">
        <v>24372</v>
      </c>
      <c r="H2237" s="19">
        <v>2</v>
      </c>
      <c r="I2237" s="27" t="s">
        <v>23220</v>
      </c>
      <c r="J2237" s="19" t="s">
        <v>23221</v>
      </c>
      <c r="K2237" s="19" t="s">
        <v>17438</v>
      </c>
      <c r="L2237" s="19" t="s">
        <v>17439</v>
      </c>
      <c r="M2237" s="19"/>
      <c r="N2237" s="19" t="s">
        <v>17447</v>
      </c>
      <c r="O2237" s="19" t="s">
        <v>23140</v>
      </c>
    </row>
    <row r="2238" spans="1:15" ht="12.75">
      <c r="A2238" s="19" t="s">
        <v>26062</v>
      </c>
      <c r="B2238" s="19" t="s">
        <v>23696</v>
      </c>
      <c r="C2238" s="19" t="s">
        <v>23592</v>
      </c>
      <c r="D2238" s="19" t="s">
        <v>17440</v>
      </c>
      <c r="E2238" s="85">
        <v>45411</v>
      </c>
      <c r="F2238" s="19" t="s">
        <v>23835</v>
      </c>
      <c r="G2238" s="19" t="s">
        <v>23836</v>
      </c>
      <c r="H2238" s="19">
        <v>-1</v>
      </c>
      <c r="I2238" s="27" t="s">
        <v>23227</v>
      </c>
      <c r="J2238" s="19" t="s">
        <v>23228</v>
      </c>
      <c r="K2238" s="19" t="s">
        <v>17438</v>
      </c>
      <c r="L2238" s="19" t="s">
        <v>17439</v>
      </c>
      <c r="M2238" s="19"/>
      <c r="N2238" s="19"/>
      <c r="O2238" s="19" t="s">
        <v>23140</v>
      </c>
    </row>
    <row r="2239" spans="1:15" ht="12.75">
      <c r="A2239" s="19" t="s">
        <v>26063</v>
      </c>
      <c r="B2239" s="19" t="s">
        <v>23696</v>
      </c>
      <c r="C2239" s="19" t="s">
        <v>23592</v>
      </c>
      <c r="D2239" s="19" t="s">
        <v>17440</v>
      </c>
      <c r="E2239" s="85">
        <v>45411</v>
      </c>
      <c r="F2239" s="19" t="s">
        <v>23835</v>
      </c>
      <c r="G2239" s="19" t="s">
        <v>23836</v>
      </c>
      <c r="H2239" s="19">
        <v>1</v>
      </c>
      <c r="I2239" s="27" t="s">
        <v>23220</v>
      </c>
      <c r="J2239" s="19" t="s">
        <v>23221</v>
      </c>
      <c r="K2239" s="19" t="s">
        <v>17438</v>
      </c>
      <c r="L2239" s="19" t="s">
        <v>17439</v>
      </c>
      <c r="M2239" s="19"/>
      <c r="N2239" s="19" t="s">
        <v>17447</v>
      </c>
      <c r="O2239" s="19" t="s">
        <v>23140</v>
      </c>
    </row>
    <row r="2240" spans="1:15" ht="12.75">
      <c r="A2240" s="19" t="s">
        <v>26064</v>
      </c>
      <c r="B2240" s="19" t="s">
        <v>23697</v>
      </c>
      <c r="C2240" s="19" t="s">
        <v>23592</v>
      </c>
      <c r="D2240" s="19" t="s">
        <v>17440</v>
      </c>
      <c r="E2240" s="85">
        <v>45411</v>
      </c>
      <c r="F2240" s="19" t="s">
        <v>25585</v>
      </c>
      <c r="G2240" s="19" t="s">
        <v>25586</v>
      </c>
      <c r="H2240" s="19">
        <v>-3</v>
      </c>
      <c r="I2240" s="27" t="s">
        <v>23227</v>
      </c>
      <c r="J2240" s="19" t="s">
        <v>23228</v>
      </c>
      <c r="K2240" s="19" t="s">
        <v>17438</v>
      </c>
      <c r="L2240" s="19" t="s">
        <v>17439</v>
      </c>
      <c r="M2240" s="19" t="s">
        <v>23698</v>
      </c>
      <c r="N2240" s="19"/>
      <c r="O2240" s="19" t="s">
        <v>23140</v>
      </c>
    </row>
    <row r="2241" spans="1:15" ht="12.75">
      <c r="A2241" s="19" t="s">
        <v>26065</v>
      </c>
      <c r="B2241" s="19" t="s">
        <v>23697</v>
      </c>
      <c r="C2241" s="19" t="s">
        <v>23592</v>
      </c>
      <c r="D2241" s="19" t="s">
        <v>17440</v>
      </c>
      <c r="E2241" s="85">
        <v>45411</v>
      </c>
      <c r="F2241" s="19" t="s">
        <v>25585</v>
      </c>
      <c r="G2241" s="19" t="s">
        <v>25586</v>
      </c>
      <c r="H2241" s="19">
        <v>3</v>
      </c>
      <c r="I2241" s="27" t="s">
        <v>23200</v>
      </c>
      <c r="J2241" s="19" t="s">
        <v>23201</v>
      </c>
      <c r="K2241" s="19" t="s">
        <v>17438</v>
      </c>
      <c r="L2241" s="19" t="s">
        <v>17439</v>
      </c>
      <c r="M2241" s="19" t="s">
        <v>23698</v>
      </c>
      <c r="N2241" s="19" t="s">
        <v>17447</v>
      </c>
      <c r="O2241" s="19" t="s">
        <v>23140</v>
      </c>
    </row>
    <row r="2242" spans="1:15" ht="12.75">
      <c r="A2242" s="19" t="s">
        <v>26066</v>
      </c>
      <c r="B2242" s="19" t="s">
        <v>23697</v>
      </c>
      <c r="C2242" s="19" t="s">
        <v>23592</v>
      </c>
      <c r="D2242" s="19" t="s">
        <v>17440</v>
      </c>
      <c r="E2242" s="85">
        <v>45411</v>
      </c>
      <c r="F2242" s="19" t="s">
        <v>25624</v>
      </c>
      <c r="G2242" s="19" t="s">
        <v>25625</v>
      </c>
      <c r="H2242" s="19">
        <v>-1</v>
      </c>
      <c r="I2242" s="27" t="s">
        <v>23227</v>
      </c>
      <c r="J2242" s="19" t="s">
        <v>23228</v>
      </c>
      <c r="K2242" s="19" t="s">
        <v>17438</v>
      </c>
      <c r="L2242" s="19" t="s">
        <v>17439</v>
      </c>
      <c r="M2242" s="19" t="s">
        <v>23698</v>
      </c>
      <c r="N2242" s="19"/>
      <c r="O2242" s="19" t="s">
        <v>23140</v>
      </c>
    </row>
    <row r="2243" spans="1:15" ht="12.75">
      <c r="A2243" s="19" t="s">
        <v>26067</v>
      </c>
      <c r="B2243" s="19" t="s">
        <v>23697</v>
      </c>
      <c r="C2243" s="19" t="s">
        <v>23592</v>
      </c>
      <c r="D2243" s="19" t="s">
        <v>17440</v>
      </c>
      <c r="E2243" s="85">
        <v>45411</v>
      </c>
      <c r="F2243" s="19" t="s">
        <v>25624</v>
      </c>
      <c r="G2243" s="19" t="s">
        <v>25625</v>
      </c>
      <c r="H2243" s="19">
        <v>1</v>
      </c>
      <c r="I2243" s="27" t="s">
        <v>23200</v>
      </c>
      <c r="J2243" s="19" t="s">
        <v>23201</v>
      </c>
      <c r="K2243" s="19" t="s">
        <v>17438</v>
      </c>
      <c r="L2243" s="19" t="s">
        <v>17439</v>
      </c>
      <c r="M2243" s="19" t="s">
        <v>23698</v>
      </c>
      <c r="N2243" s="19" t="s">
        <v>17447</v>
      </c>
      <c r="O2243" s="19" t="s">
        <v>23140</v>
      </c>
    </row>
    <row r="2244" spans="1:15" ht="12.75">
      <c r="A2244" s="19" t="s">
        <v>26068</v>
      </c>
      <c r="B2244" s="19" t="s">
        <v>23697</v>
      </c>
      <c r="C2244" s="19" t="s">
        <v>23592</v>
      </c>
      <c r="D2244" s="19" t="s">
        <v>17440</v>
      </c>
      <c r="E2244" s="85">
        <v>45411</v>
      </c>
      <c r="F2244" s="19" t="s">
        <v>23865</v>
      </c>
      <c r="G2244" s="19" t="s">
        <v>23866</v>
      </c>
      <c r="H2244" s="19">
        <v>-4</v>
      </c>
      <c r="I2244" s="27" t="s">
        <v>23227</v>
      </c>
      <c r="J2244" s="19" t="s">
        <v>23228</v>
      </c>
      <c r="K2244" s="19" t="s">
        <v>17438</v>
      </c>
      <c r="L2244" s="19" t="s">
        <v>17439</v>
      </c>
      <c r="M2244" s="19" t="s">
        <v>23698</v>
      </c>
      <c r="N2244" s="19"/>
      <c r="O2244" s="19" t="s">
        <v>23140</v>
      </c>
    </row>
    <row r="2245" spans="1:15" ht="12.75">
      <c r="A2245" s="19" t="s">
        <v>26069</v>
      </c>
      <c r="B2245" s="19" t="s">
        <v>23697</v>
      </c>
      <c r="C2245" s="19" t="s">
        <v>23592</v>
      </c>
      <c r="D2245" s="19" t="s">
        <v>17440</v>
      </c>
      <c r="E2245" s="85">
        <v>45411</v>
      </c>
      <c r="F2245" s="19" t="s">
        <v>23865</v>
      </c>
      <c r="G2245" s="19" t="s">
        <v>23866</v>
      </c>
      <c r="H2245" s="19">
        <v>4</v>
      </c>
      <c r="I2245" s="27" t="s">
        <v>23200</v>
      </c>
      <c r="J2245" s="19" t="s">
        <v>23201</v>
      </c>
      <c r="K2245" s="19" t="s">
        <v>17438</v>
      </c>
      <c r="L2245" s="19" t="s">
        <v>17439</v>
      </c>
      <c r="M2245" s="19" t="s">
        <v>23698</v>
      </c>
      <c r="N2245" s="19" t="s">
        <v>17447</v>
      </c>
      <c r="O2245" s="19" t="s">
        <v>23140</v>
      </c>
    </row>
    <row r="2246" spans="1:15" ht="12.75">
      <c r="A2246" s="19" t="s">
        <v>26070</v>
      </c>
      <c r="B2246" s="19" t="s">
        <v>23699</v>
      </c>
      <c r="C2246" s="19" t="s">
        <v>23592</v>
      </c>
      <c r="D2246" s="19" t="s">
        <v>17440</v>
      </c>
      <c r="E2246" s="85">
        <v>45407</v>
      </c>
      <c r="F2246" s="19" t="s">
        <v>23835</v>
      </c>
      <c r="G2246" s="19" t="s">
        <v>23836</v>
      </c>
      <c r="H2246" s="19">
        <v>-12</v>
      </c>
      <c r="I2246" s="27" t="s">
        <v>23200</v>
      </c>
      <c r="J2246" s="19" t="s">
        <v>23201</v>
      </c>
      <c r="K2246" s="19" t="s">
        <v>17438</v>
      </c>
      <c r="L2246" s="19" t="s">
        <v>17439</v>
      </c>
      <c r="M2246" s="19" t="s">
        <v>23700</v>
      </c>
      <c r="N2246" s="19"/>
      <c r="O2246" s="19" t="s">
        <v>23140</v>
      </c>
    </row>
    <row r="2247" spans="1:15" ht="12.75">
      <c r="A2247" s="19" t="s">
        <v>26071</v>
      </c>
      <c r="B2247" s="19" t="s">
        <v>23699</v>
      </c>
      <c r="C2247" s="19" t="s">
        <v>23592</v>
      </c>
      <c r="D2247" s="19" t="s">
        <v>17440</v>
      </c>
      <c r="E2247" s="85">
        <v>45407</v>
      </c>
      <c r="F2247" s="19" t="s">
        <v>23835</v>
      </c>
      <c r="G2247" s="19" t="s">
        <v>23836</v>
      </c>
      <c r="H2247" s="19">
        <v>12</v>
      </c>
      <c r="I2247" s="27" t="s">
        <v>23220</v>
      </c>
      <c r="J2247" s="19" t="s">
        <v>23221</v>
      </c>
      <c r="K2247" s="19" t="s">
        <v>17438</v>
      </c>
      <c r="L2247" s="19" t="s">
        <v>17439</v>
      </c>
      <c r="M2247" s="19" t="s">
        <v>23700</v>
      </c>
      <c r="N2247" s="19" t="s">
        <v>17447</v>
      </c>
      <c r="O2247" s="19" t="s">
        <v>23140</v>
      </c>
    </row>
    <row r="2248" spans="1:15" ht="12.75">
      <c r="A2248" s="19" t="s">
        <v>26072</v>
      </c>
      <c r="B2248" s="19" t="s">
        <v>23610</v>
      </c>
      <c r="C2248" s="19" t="s">
        <v>23592</v>
      </c>
      <c r="D2248" s="19" t="s">
        <v>17440</v>
      </c>
      <c r="E2248" s="85">
        <v>45399</v>
      </c>
      <c r="F2248" s="19" t="s">
        <v>23886</v>
      </c>
      <c r="G2248" s="19" t="s">
        <v>23887</v>
      </c>
      <c r="H2248" s="19">
        <v>10</v>
      </c>
      <c r="I2248" s="27" t="s">
        <v>23200</v>
      </c>
      <c r="J2248" s="19" t="s">
        <v>23201</v>
      </c>
      <c r="K2248" s="19" t="s">
        <v>17438</v>
      </c>
      <c r="L2248" s="19" t="s">
        <v>17439</v>
      </c>
      <c r="M2248" s="19"/>
      <c r="N2248" s="19"/>
      <c r="O2248" s="19" t="s">
        <v>23140</v>
      </c>
    </row>
    <row r="2249" spans="1:15" ht="12.75">
      <c r="A2249" s="19" t="s">
        <v>26073</v>
      </c>
      <c r="B2249" s="19" t="s">
        <v>23610</v>
      </c>
      <c r="C2249" s="19" t="s">
        <v>23592</v>
      </c>
      <c r="D2249" s="19" t="s">
        <v>17440</v>
      </c>
      <c r="E2249" s="85">
        <v>45399</v>
      </c>
      <c r="F2249" s="19" t="s">
        <v>23886</v>
      </c>
      <c r="G2249" s="19" t="s">
        <v>23887</v>
      </c>
      <c r="H2249" s="19">
        <v>10</v>
      </c>
      <c r="I2249" s="27" t="s">
        <v>23220</v>
      </c>
      <c r="J2249" s="19" t="s">
        <v>23221</v>
      </c>
      <c r="K2249" s="19" t="s">
        <v>17438</v>
      </c>
      <c r="L2249" s="19" t="s">
        <v>17439</v>
      </c>
      <c r="M2249" s="19"/>
      <c r="N2249" s="19" t="s">
        <v>17447</v>
      </c>
      <c r="O2249" s="19" t="s">
        <v>23140</v>
      </c>
    </row>
    <row r="2250" spans="1:15" ht="12.75">
      <c r="A2250" s="19" t="s">
        <v>26074</v>
      </c>
      <c r="B2250" s="19" t="s">
        <v>23692</v>
      </c>
      <c r="C2250" s="19" t="s">
        <v>23592</v>
      </c>
      <c r="D2250" s="19" t="s">
        <v>17440</v>
      </c>
      <c r="E2250" s="85">
        <v>45414</v>
      </c>
      <c r="F2250" s="19" t="s">
        <v>23932</v>
      </c>
      <c r="G2250" s="19" t="s">
        <v>23933</v>
      </c>
      <c r="H2250" s="19">
        <v>-100</v>
      </c>
      <c r="I2250" s="27" t="s">
        <v>23220</v>
      </c>
      <c r="J2250" s="19" t="s">
        <v>23221</v>
      </c>
      <c r="K2250" s="19" t="s">
        <v>17438</v>
      </c>
      <c r="L2250" s="19" t="s">
        <v>17439</v>
      </c>
      <c r="M2250" s="19" t="s">
        <v>23693</v>
      </c>
      <c r="N2250" s="19"/>
      <c r="O2250" s="19" t="s">
        <v>23140</v>
      </c>
    </row>
    <row r="2251" spans="1:15" ht="12.75">
      <c r="A2251" s="19" t="s">
        <v>26075</v>
      </c>
      <c r="B2251" s="19" t="s">
        <v>23692</v>
      </c>
      <c r="C2251" s="19" t="s">
        <v>23592</v>
      </c>
      <c r="D2251" s="19" t="s">
        <v>17440</v>
      </c>
      <c r="E2251" s="85">
        <v>45414</v>
      </c>
      <c r="F2251" s="19" t="s">
        <v>23932</v>
      </c>
      <c r="G2251" s="19" t="s">
        <v>23933</v>
      </c>
      <c r="H2251" s="19">
        <v>100</v>
      </c>
      <c r="I2251" s="27" t="s">
        <v>23200</v>
      </c>
      <c r="J2251" s="19" t="s">
        <v>23201</v>
      </c>
      <c r="K2251" s="19" t="s">
        <v>17438</v>
      </c>
      <c r="L2251" s="19" t="s">
        <v>17439</v>
      </c>
      <c r="M2251" s="19" t="s">
        <v>23693</v>
      </c>
      <c r="N2251" s="19" t="s">
        <v>17447</v>
      </c>
      <c r="O2251" s="19" t="s">
        <v>23140</v>
      </c>
    </row>
    <row r="2252" spans="1:15" ht="12.75">
      <c r="A2252" s="19" t="s">
        <v>26076</v>
      </c>
      <c r="B2252" s="19" t="s">
        <v>23702</v>
      </c>
      <c r="C2252" s="19" t="s">
        <v>23621</v>
      </c>
      <c r="D2252" s="19" t="s">
        <v>17440</v>
      </c>
      <c r="E2252" s="85">
        <v>45414</v>
      </c>
      <c r="F2252" s="19" t="s">
        <v>23909</v>
      </c>
      <c r="G2252" s="19" t="s">
        <v>23910</v>
      </c>
      <c r="H2252" s="19">
        <v>-2000</v>
      </c>
      <c r="I2252" s="19" t="s">
        <v>23622</v>
      </c>
      <c r="J2252" s="19" t="s">
        <v>23654</v>
      </c>
      <c r="K2252" s="19" t="s">
        <v>17438</v>
      </c>
      <c r="L2252" s="19" t="s">
        <v>17439</v>
      </c>
      <c r="M2252" s="19"/>
      <c r="N2252" s="19"/>
      <c r="O2252" s="19" t="s">
        <v>23689</v>
      </c>
    </row>
    <row r="2253" spans="1:15" ht="12.75">
      <c r="A2253" s="19" t="s">
        <v>26077</v>
      </c>
      <c r="B2253" s="19" t="s">
        <v>23702</v>
      </c>
      <c r="C2253" s="19" t="s">
        <v>23621</v>
      </c>
      <c r="D2253" s="19" t="s">
        <v>17440</v>
      </c>
      <c r="E2253" s="85">
        <v>45414</v>
      </c>
      <c r="F2253" s="19" t="s">
        <v>23909</v>
      </c>
      <c r="G2253" s="19" t="s">
        <v>23910</v>
      </c>
      <c r="H2253" s="19">
        <v>2000</v>
      </c>
      <c r="I2253" s="19" t="s">
        <v>23665</v>
      </c>
      <c r="J2253" s="19" t="s">
        <v>23666</v>
      </c>
      <c r="K2253" s="19" t="s">
        <v>17438</v>
      </c>
      <c r="L2253" s="19" t="s">
        <v>17439</v>
      </c>
      <c r="M2253" s="19"/>
      <c r="N2253" s="19" t="s">
        <v>17447</v>
      </c>
      <c r="O2253" s="19" t="s">
        <v>23689</v>
      </c>
    </row>
    <row r="2254" spans="1:15" ht="12.75">
      <c r="A2254" s="19" t="s">
        <v>26078</v>
      </c>
      <c r="B2254" s="19" t="s">
        <v>23702</v>
      </c>
      <c r="C2254" s="19" t="s">
        <v>23621</v>
      </c>
      <c r="D2254" s="19" t="s">
        <v>17440</v>
      </c>
      <c r="E2254" s="85">
        <v>45414</v>
      </c>
      <c r="F2254" s="19" t="s">
        <v>23874</v>
      </c>
      <c r="G2254" s="19" t="s">
        <v>23875</v>
      </c>
      <c r="H2254" s="19">
        <v>-40</v>
      </c>
      <c r="I2254" s="19" t="s">
        <v>23622</v>
      </c>
      <c r="J2254" s="19" t="s">
        <v>23654</v>
      </c>
      <c r="K2254" s="19" t="s">
        <v>17438</v>
      </c>
      <c r="L2254" s="19" t="s">
        <v>17439</v>
      </c>
      <c r="M2254" s="19"/>
      <c r="N2254" s="19"/>
      <c r="O2254" s="19" t="s">
        <v>23689</v>
      </c>
    </row>
    <row r="2255" spans="1:15" ht="12.75">
      <c r="A2255" s="19" t="s">
        <v>26079</v>
      </c>
      <c r="B2255" s="19" t="s">
        <v>23702</v>
      </c>
      <c r="C2255" s="19" t="s">
        <v>23621</v>
      </c>
      <c r="D2255" s="19" t="s">
        <v>17440</v>
      </c>
      <c r="E2255" s="85">
        <v>45414</v>
      </c>
      <c r="F2255" s="19" t="s">
        <v>23874</v>
      </c>
      <c r="G2255" s="19" t="s">
        <v>23875</v>
      </c>
      <c r="H2255" s="19">
        <v>40</v>
      </c>
      <c r="I2255" s="19" t="s">
        <v>23665</v>
      </c>
      <c r="J2255" s="19" t="s">
        <v>23666</v>
      </c>
      <c r="K2255" s="19" t="s">
        <v>17438</v>
      </c>
      <c r="L2255" s="19" t="s">
        <v>17439</v>
      </c>
      <c r="M2255" s="19"/>
      <c r="N2255" s="19" t="s">
        <v>17447</v>
      </c>
      <c r="O2255" s="19" t="s">
        <v>23689</v>
      </c>
    </row>
    <row r="2256" spans="1:15" ht="12.75">
      <c r="A2256" s="19" t="s">
        <v>26080</v>
      </c>
      <c r="B2256" s="19" t="s">
        <v>23702</v>
      </c>
      <c r="C2256" s="19" t="s">
        <v>23621</v>
      </c>
      <c r="D2256" s="19" t="s">
        <v>17440</v>
      </c>
      <c r="E2256" s="85">
        <v>45414</v>
      </c>
      <c r="F2256" s="19" t="s">
        <v>23886</v>
      </c>
      <c r="G2256" s="19" t="s">
        <v>23887</v>
      </c>
      <c r="H2256" s="19">
        <v>-50</v>
      </c>
      <c r="I2256" s="19" t="s">
        <v>23622</v>
      </c>
      <c r="J2256" s="19" t="s">
        <v>23654</v>
      </c>
      <c r="K2256" s="19" t="s">
        <v>17438</v>
      </c>
      <c r="L2256" s="19" t="s">
        <v>17439</v>
      </c>
      <c r="M2256" s="19"/>
      <c r="N2256" s="19"/>
      <c r="O2256" s="19" t="s">
        <v>23689</v>
      </c>
    </row>
    <row r="2257" spans="1:15" ht="12.75">
      <c r="A2257" s="19" t="s">
        <v>26081</v>
      </c>
      <c r="B2257" s="19" t="s">
        <v>23702</v>
      </c>
      <c r="C2257" s="19" t="s">
        <v>23621</v>
      </c>
      <c r="D2257" s="19" t="s">
        <v>17440</v>
      </c>
      <c r="E2257" s="85">
        <v>45414</v>
      </c>
      <c r="F2257" s="19" t="s">
        <v>23886</v>
      </c>
      <c r="G2257" s="19" t="s">
        <v>23887</v>
      </c>
      <c r="H2257" s="19">
        <v>50</v>
      </c>
      <c r="I2257" s="19" t="s">
        <v>23665</v>
      </c>
      <c r="J2257" s="19" t="s">
        <v>23666</v>
      </c>
      <c r="K2257" s="19" t="s">
        <v>17438</v>
      </c>
      <c r="L2257" s="19" t="s">
        <v>17439</v>
      </c>
      <c r="M2257" s="19"/>
      <c r="N2257" s="19" t="s">
        <v>17447</v>
      </c>
      <c r="O2257" s="19" t="s">
        <v>23689</v>
      </c>
    </row>
    <row r="2258" spans="1:15" ht="12.75">
      <c r="A2258" s="19" t="s">
        <v>26082</v>
      </c>
      <c r="B2258" s="19" t="s">
        <v>23702</v>
      </c>
      <c r="C2258" s="19" t="s">
        <v>23621</v>
      </c>
      <c r="D2258" s="19" t="s">
        <v>17440</v>
      </c>
      <c r="E2258" s="85">
        <v>45414</v>
      </c>
      <c r="F2258" s="19" t="s">
        <v>23862</v>
      </c>
      <c r="G2258" s="19" t="s">
        <v>23863</v>
      </c>
      <c r="H2258" s="19">
        <v>-50</v>
      </c>
      <c r="I2258" s="19" t="s">
        <v>23622</v>
      </c>
      <c r="J2258" s="19" t="s">
        <v>23654</v>
      </c>
      <c r="K2258" s="19" t="s">
        <v>17438</v>
      </c>
      <c r="L2258" s="19" t="s">
        <v>17439</v>
      </c>
      <c r="M2258" s="19"/>
      <c r="N2258" s="19"/>
      <c r="O2258" s="19" t="s">
        <v>23689</v>
      </c>
    </row>
    <row r="2259" spans="1:15" ht="12.75">
      <c r="A2259" s="19" t="s">
        <v>26083</v>
      </c>
      <c r="B2259" s="19" t="s">
        <v>23702</v>
      </c>
      <c r="C2259" s="19" t="s">
        <v>23621</v>
      </c>
      <c r="D2259" s="19" t="s">
        <v>17440</v>
      </c>
      <c r="E2259" s="85">
        <v>45414</v>
      </c>
      <c r="F2259" s="19" t="s">
        <v>23862</v>
      </c>
      <c r="G2259" s="19" t="s">
        <v>23863</v>
      </c>
      <c r="H2259" s="19">
        <v>50</v>
      </c>
      <c r="I2259" s="19" t="s">
        <v>23665</v>
      </c>
      <c r="J2259" s="19" t="s">
        <v>23666</v>
      </c>
      <c r="K2259" s="19" t="s">
        <v>17438</v>
      </c>
      <c r="L2259" s="19" t="s">
        <v>17439</v>
      </c>
      <c r="M2259" s="19"/>
      <c r="N2259" s="19" t="s">
        <v>17447</v>
      </c>
      <c r="O2259" s="19" t="s">
        <v>23689</v>
      </c>
    </row>
    <row r="2260" spans="1:15" ht="12.75">
      <c r="A2260" s="19" t="s">
        <v>26084</v>
      </c>
      <c r="B2260" s="19" t="s">
        <v>23703</v>
      </c>
      <c r="C2260" s="19" t="s">
        <v>23621</v>
      </c>
      <c r="D2260" s="19" t="s">
        <v>17440</v>
      </c>
      <c r="E2260" s="85">
        <v>45415</v>
      </c>
      <c r="F2260" s="19" t="s">
        <v>23909</v>
      </c>
      <c r="G2260" s="19" t="s">
        <v>23910</v>
      </c>
      <c r="H2260" s="19">
        <v>-2000</v>
      </c>
      <c r="I2260" s="19" t="s">
        <v>23622</v>
      </c>
      <c r="J2260" s="19" t="s">
        <v>23654</v>
      </c>
      <c r="K2260" s="19" t="s">
        <v>17438</v>
      </c>
      <c r="L2260" s="19" t="s">
        <v>17439</v>
      </c>
      <c r="M2260" s="19"/>
      <c r="N2260" s="19"/>
      <c r="O2260" s="19" t="s">
        <v>23689</v>
      </c>
    </row>
    <row r="2261" spans="1:15" ht="12.75">
      <c r="A2261" s="19" t="s">
        <v>26085</v>
      </c>
      <c r="B2261" s="19" t="s">
        <v>23703</v>
      </c>
      <c r="C2261" s="19" t="s">
        <v>23621</v>
      </c>
      <c r="D2261" s="19" t="s">
        <v>17440</v>
      </c>
      <c r="E2261" s="85">
        <v>45415</v>
      </c>
      <c r="F2261" s="19" t="s">
        <v>23909</v>
      </c>
      <c r="G2261" s="19" t="s">
        <v>23910</v>
      </c>
      <c r="H2261" s="19">
        <v>2000</v>
      </c>
      <c r="I2261" s="27" t="s">
        <v>23681</v>
      </c>
      <c r="J2261" s="19" t="s">
        <v>23682</v>
      </c>
      <c r="K2261" s="19" t="s">
        <v>17438</v>
      </c>
      <c r="L2261" s="19" t="s">
        <v>17439</v>
      </c>
      <c r="M2261" s="19"/>
      <c r="N2261" s="19" t="s">
        <v>17447</v>
      </c>
      <c r="O2261" s="19" t="s">
        <v>23689</v>
      </c>
    </row>
    <row r="2262" spans="1:15" ht="12.75">
      <c r="A2262" s="19" t="s">
        <v>26086</v>
      </c>
      <c r="B2262" s="19" t="s">
        <v>23703</v>
      </c>
      <c r="C2262" s="19" t="s">
        <v>23621</v>
      </c>
      <c r="D2262" s="19" t="s">
        <v>17440</v>
      </c>
      <c r="E2262" s="85">
        <v>45415</v>
      </c>
      <c r="F2262" s="19" t="s">
        <v>23874</v>
      </c>
      <c r="G2262" s="19" t="s">
        <v>23875</v>
      </c>
      <c r="H2262" s="19">
        <v>-40</v>
      </c>
      <c r="I2262" s="19" t="s">
        <v>23622</v>
      </c>
      <c r="J2262" s="19" t="s">
        <v>23654</v>
      </c>
      <c r="K2262" s="19" t="s">
        <v>17438</v>
      </c>
      <c r="L2262" s="19" t="s">
        <v>17439</v>
      </c>
      <c r="M2262" s="19"/>
      <c r="N2262" s="19"/>
      <c r="O2262" s="19" t="s">
        <v>23689</v>
      </c>
    </row>
    <row r="2263" spans="1:15" ht="12.75">
      <c r="A2263" s="19" t="s">
        <v>26087</v>
      </c>
      <c r="B2263" s="19" t="s">
        <v>23703</v>
      </c>
      <c r="C2263" s="19" t="s">
        <v>23621</v>
      </c>
      <c r="D2263" s="19" t="s">
        <v>17440</v>
      </c>
      <c r="E2263" s="85">
        <v>45415</v>
      </c>
      <c r="F2263" s="19" t="s">
        <v>23874</v>
      </c>
      <c r="G2263" s="19" t="s">
        <v>23875</v>
      </c>
      <c r="H2263" s="19">
        <v>40</v>
      </c>
      <c r="I2263" s="27" t="s">
        <v>23681</v>
      </c>
      <c r="J2263" s="19" t="s">
        <v>23682</v>
      </c>
      <c r="K2263" s="19" t="s">
        <v>17438</v>
      </c>
      <c r="L2263" s="19" t="s">
        <v>17439</v>
      </c>
      <c r="M2263" s="19"/>
      <c r="N2263" s="19" t="s">
        <v>17447</v>
      </c>
      <c r="O2263" s="19" t="s">
        <v>23689</v>
      </c>
    </row>
    <row r="2264" spans="1:15" ht="12.75">
      <c r="A2264" s="19" t="s">
        <v>26088</v>
      </c>
      <c r="B2264" s="19" t="s">
        <v>23703</v>
      </c>
      <c r="C2264" s="19" t="s">
        <v>23621</v>
      </c>
      <c r="D2264" s="19" t="s">
        <v>17440</v>
      </c>
      <c r="E2264" s="85">
        <v>45415</v>
      </c>
      <c r="F2264" s="19" t="s">
        <v>23886</v>
      </c>
      <c r="G2264" s="19" t="s">
        <v>23887</v>
      </c>
      <c r="H2264" s="19">
        <v>-20</v>
      </c>
      <c r="I2264" s="19" t="s">
        <v>23622</v>
      </c>
      <c r="J2264" s="19" t="s">
        <v>23654</v>
      </c>
      <c r="K2264" s="19" t="s">
        <v>17438</v>
      </c>
      <c r="L2264" s="19" t="s">
        <v>17439</v>
      </c>
      <c r="M2264" s="19"/>
      <c r="N2264" s="19"/>
      <c r="O2264" s="19" t="s">
        <v>23689</v>
      </c>
    </row>
    <row r="2265" spans="1:15" ht="12.75">
      <c r="A2265" s="19" t="s">
        <v>26089</v>
      </c>
      <c r="B2265" s="19" t="s">
        <v>23703</v>
      </c>
      <c r="C2265" s="19" t="s">
        <v>23621</v>
      </c>
      <c r="D2265" s="19" t="s">
        <v>17440</v>
      </c>
      <c r="E2265" s="85">
        <v>45415</v>
      </c>
      <c r="F2265" s="19" t="s">
        <v>23886</v>
      </c>
      <c r="G2265" s="19" t="s">
        <v>23887</v>
      </c>
      <c r="H2265" s="19">
        <v>20</v>
      </c>
      <c r="I2265" s="27" t="s">
        <v>23681</v>
      </c>
      <c r="J2265" s="19" t="s">
        <v>23682</v>
      </c>
      <c r="K2265" s="19" t="s">
        <v>17438</v>
      </c>
      <c r="L2265" s="19" t="s">
        <v>17439</v>
      </c>
      <c r="M2265" s="19"/>
      <c r="N2265" s="19" t="s">
        <v>17447</v>
      </c>
      <c r="O2265" s="19" t="s">
        <v>23689</v>
      </c>
    </row>
    <row r="2266" spans="1:15" ht="12.75">
      <c r="A2266" s="19" t="s">
        <v>26090</v>
      </c>
      <c r="B2266" s="19" t="s">
        <v>23703</v>
      </c>
      <c r="C2266" s="19" t="s">
        <v>23621</v>
      </c>
      <c r="D2266" s="19" t="s">
        <v>17440</v>
      </c>
      <c r="E2266" s="85">
        <v>45415</v>
      </c>
      <c r="F2266" s="19" t="s">
        <v>23862</v>
      </c>
      <c r="G2266" s="19" t="s">
        <v>23863</v>
      </c>
      <c r="H2266" s="19">
        <v>-20</v>
      </c>
      <c r="I2266" s="19" t="s">
        <v>23622</v>
      </c>
      <c r="J2266" s="19" t="s">
        <v>23654</v>
      </c>
      <c r="K2266" s="19" t="s">
        <v>17438</v>
      </c>
      <c r="L2266" s="19" t="s">
        <v>17439</v>
      </c>
      <c r="M2266" s="19"/>
      <c r="N2266" s="19"/>
      <c r="O2266" s="19" t="s">
        <v>23689</v>
      </c>
    </row>
    <row r="2267" spans="1:15" ht="12.75">
      <c r="A2267" s="19" t="s">
        <v>26091</v>
      </c>
      <c r="B2267" s="19" t="s">
        <v>23703</v>
      </c>
      <c r="C2267" s="19" t="s">
        <v>23621</v>
      </c>
      <c r="D2267" s="19" t="s">
        <v>17440</v>
      </c>
      <c r="E2267" s="85">
        <v>45415</v>
      </c>
      <c r="F2267" s="19" t="s">
        <v>23862</v>
      </c>
      <c r="G2267" s="19" t="s">
        <v>23863</v>
      </c>
      <c r="H2267" s="19">
        <v>20</v>
      </c>
      <c r="I2267" s="27" t="s">
        <v>23681</v>
      </c>
      <c r="J2267" s="19" t="s">
        <v>23682</v>
      </c>
      <c r="K2267" s="19" t="s">
        <v>17438</v>
      </c>
      <c r="L2267" s="19" t="s">
        <v>17439</v>
      </c>
      <c r="M2267" s="19"/>
      <c r="N2267" s="19" t="s">
        <v>17447</v>
      </c>
      <c r="O2267" s="19" t="s">
        <v>23689</v>
      </c>
    </row>
    <row r="2268" spans="1:15" ht="12.75">
      <c r="A2268" s="19" t="s">
        <v>26092</v>
      </c>
      <c r="B2268" s="19" t="s">
        <v>23704</v>
      </c>
      <c r="C2268" s="19" t="s">
        <v>23621</v>
      </c>
      <c r="D2268" s="19" t="s">
        <v>17440</v>
      </c>
      <c r="E2268" s="85">
        <v>45418</v>
      </c>
      <c r="F2268" s="19" t="s">
        <v>23909</v>
      </c>
      <c r="G2268" s="19" t="s">
        <v>23910</v>
      </c>
      <c r="H2268" s="19">
        <v>-2000</v>
      </c>
      <c r="I2268" s="19" t="s">
        <v>23622</v>
      </c>
      <c r="J2268" s="19" t="s">
        <v>23654</v>
      </c>
      <c r="K2268" s="19" t="s">
        <v>17438</v>
      </c>
      <c r="L2268" s="19" t="s">
        <v>17439</v>
      </c>
      <c r="M2268" s="19"/>
      <c r="N2268" s="19"/>
      <c r="O2268" s="19" t="s">
        <v>23689</v>
      </c>
    </row>
    <row r="2269" spans="1:15" ht="12.75">
      <c r="A2269" s="19" t="s">
        <v>26093</v>
      </c>
      <c r="B2269" s="19" t="s">
        <v>23704</v>
      </c>
      <c r="C2269" s="19" t="s">
        <v>23621</v>
      </c>
      <c r="D2269" s="19" t="s">
        <v>17440</v>
      </c>
      <c r="E2269" s="85">
        <v>45418</v>
      </c>
      <c r="F2269" s="19" t="s">
        <v>23909</v>
      </c>
      <c r="G2269" s="19" t="s">
        <v>23910</v>
      </c>
      <c r="H2269" s="19">
        <v>2000</v>
      </c>
      <c r="I2269" s="19" t="s">
        <v>23665</v>
      </c>
      <c r="J2269" s="19" t="s">
        <v>23666</v>
      </c>
      <c r="K2269" s="19" t="s">
        <v>17438</v>
      </c>
      <c r="L2269" s="19" t="s">
        <v>17439</v>
      </c>
      <c r="M2269" s="19"/>
      <c r="N2269" s="19" t="s">
        <v>17447</v>
      </c>
      <c r="O2269" s="19" t="s">
        <v>23689</v>
      </c>
    </row>
    <row r="2270" spans="1:15" ht="12.75">
      <c r="A2270" s="19" t="s">
        <v>26094</v>
      </c>
      <c r="B2270" s="19" t="s">
        <v>23704</v>
      </c>
      <c r="C2270" s="19" t="s">
        <v>23621</v>
      </c>
      <c r="D2270" s="19" t="s">
        <v>17440</v>
      </c>
      <c r="E2270" s="85">
        <v>45418</v>
      </c>
      <c r="F2270" s="19" t="s">
        <v>23874</v>
      </c>
      <c r="G2270" s="19" t="s">
        <v>23875</v>
      </c>
      <c r="H2270" s="19">
        <v>-80</v>
      </c>
      <c r="I2270" s="19" t="s">
        <v>23622</v>
      </c>
      <c r="J2270" s="19" t="s">
        <v>23654</v>
      </c>
      <c r="K2270" s="19" t="s">
        <v>17438</v>
      </c>
      <c r="L2270" s="19" t="s">
        <v>17439</v>
      </c>
      <c r="M2270" s="19"/>
      <c r="N2270" s="19"/>
      <c r="O2270" s="19" t="s">
        <v>23689</v>
      </c>
    </row>
    <row r="2271" spans="1:15" ht="12.75">
      <c r="A2271" s="19" t="s">
        <v>26095</v>
      </c>
      <c r="B2271" s="19" t="s">
        <v>23704</v>
      </c>
      <c r="C2271" s="19" t="s">
        <v>23621</v>
      </c>
      <c r="D2271" s="19" t="s">
        <v>17440</v>
      </c>
      <c r="E2271" s="85">
        <v>45418</v>
      </c>
      <c r="F2271" s="19" t="s">
        <v>23874</v>
      </c>
      <c r="G2271" s="19" t="s">
        <v>23875</v>
      </c>
      <c r="H2271" s="19">
        <v>80</v>
      </c>
      <c r="I2271" s="19" t="s">
        <v>23665</v>
      </c>
      <c r="J2271" s="19" t="s">
        <v>23666</v>
      </c>
      <c r="K2271" s="19" t="s">
        <v>17438</v>
      </c>
      <c r="L2271" s="19" t="s">
        <v>17439</v>
      </c>
      <c r="M2271" s="19"/>
      <c r="N2271" s="19" t="s">
        <v>17447</v>
      </c>
      <c r="O2271" s="19" t="s">
        <v>23689</v>
      </c>
    </row>
    <row r="2272" spans="1:15" ht="12.75">
      <c r="A2272" s="27" t="s">
        <v>26096</v>
      </c>
      <c r="B2272" s="19" t="s">
        <v>23704</v>
      </c>
      <c r="C2272" s="19" t="s">
        <v>23621</v>
      </c>
      <c r="D2272" s="19" t="s">
        <v>17440</v>
      </c>
      <c r="E2272" s="85">
        <v>45418</v>
      </c>
      <c r="F2272" s="19" t="s">
        <v>23877</v>
      </c>
      <c r="G2272" s="19" t="s">
        <v>23878</v>
      </c>
      <c r="H2272" s="19">
        <v>-100</v>
      </c>
      <c r="I2272" s="19" t="s">
        <v>23622</v>
      </c>
      <c r="J2272" s="19" t="s">
        <v>23654</v>
      </c>
      <c r="K2272" s="19" t="s">
        <v>17438</v>
      </c>
      <c r="L2272" s="19" t="s">
        <v>17439</v>
      </c>
      <c r="M2272" s="19"/>
      <c r="N2272" s="19"/>
      <c r="O2272" s="19" t="s">
        <v>23689</v>
      </c>
    </row>
    <row r="2273" spans="1:15" ht="12.75">
      <c r="A2273" s="19" t="s">
        <v>26097</v>
      </c>
      <c r="B2273" s="19" t="s">
        <v>23704</v>
      </c>
      <c r="C2273" s="19" t="s">
        <v>23621</v>
      </c>
      <c r="D2273" s="19" t="s">
        <v>17440</v>
      </c>
      <c r="E2273" s="85">
        <v>45418</v>
      </c>
      <c r="F2273" s="19" t="s">
        <v>23877</v>
      </c>
      <c r="G2273" s="19" t="s">
        <v>23878</v>
      </c>
      <c r="H2273" s="19">
        <v>100</v>
      </c>
      <c r="I2273" s="19" t="s">
        <v>23665</v>
      </c>
      <c r="J2273" s="19" t="s">
        <v>23666</v>
      </c>
      <c r="K2273" s="19" t="s">
        <v>17438</v>
      </c>
      <c r="L2273" s="19" t="s">
        <v>17439</v>
      </c>
      <c r="M2273" s="19"/>
      <c r="N2273" s="19" t="s">
        <v>17447</v>
      </c>
      <c r="O2273" s="19" t="s">
        <v>23689</v>
      </c>
    </row>
    <row r="2274" spans="1:15" ht="12.75">
      <c r="A2274" s="19"/>
      <c r="B2274" s="19"/>
      <c r="C2274" s="19"/>
      <c r="D2274" s="19"/>
      <c r="E2274" s="85"/>
      <c r="F2274" s="19"/>
      <c r="G2274" s="19"/>
      <c r="H2274" s="19"/>
      <c r="I2274" s="19"/>
      <c r="J2274" s="19"/>
      <c r="K2274" s="19"/>
      <c r="L2274" s="19"/>
      <c r="M2274" s="19"/>
      <c r="N2274" s="19"/>
      <c r="O2274" s="19"/>
    </row>
    <row r="2275" spans="1:15" ht="12.75">
      <c r="A2275" s="19"/>
      <c r="B2275" s="19"/>
      <c r="C2275" s="19"/>
      <c r="D2275" s="19"/>
      <c r="E2275" s="85"/>
      <c r="F2275" s="19"/>
      <c r="G2275" s="19"/>
      <c r="H2275" s="19"/>
      <c r="I2275" s="19"/>
      <c r="J2275" s="19"/>
      <c r="K2275" s="19"/>
      <c r="L2275" s="19"/>
      <c r="M2275" s="19"/>
      <c r="N2275" s="19"/>
      <c r="O2275" s="19"/>
    </row>
    <row r="2276" spans="1:15" ht="12.75">
      <c r="A2276" s="19" t="s">
        <v>26098</v>
      </c>
      <c r="B2276" s="19" t="s">
        <v>23629</v>
      </c>
      <c r="C2276" s="19" t="s">
        <v>23621</v>
      </c>
      <c r="D2276" s="19" t="s">
        <v>17440</v>
      </c>
      <c r="E2276" s="85">
        <v>45404</v>
      </c>
      <c r="F2276" s="19" t="s">
        <v>23903</v>
      </c>
      <c r="G2276" s="19" t="s">
        <v>23904</v>
      </c>
      <c r="H2276" s="19">
        <v>-2000</v>
      </c>
      <c r="I2276" s="19" t="s">
        <v>23622</v>
      </c>
      <c r="J2276" s="19" t="s">
        <v>23623</v>
      </c>
      <c r="K2276" s="19" t="s">
        <v>17438</v>
      </c>
      <c r="L2276" s="19" t="s">
        <v>17439</v>
      </c>
      <c r="M2276" s="19"/>
      <c r="N2276" s="19"/>
      <c r="O2276" s="19" t="s">
        <v>23689</v>
      </c>
    </row>
    <row r="2277" spans="1:15" ht="12.75">
      <c r="A2277" s="19" t="s">
        <v>26099</v>
      </c>
      <c r="B2277" s="19" t="s">
        <v>23629</v>
      </c>
      <c r="C2277" s="19" t="s">
        <v>23621</v>
      </c>
      <c r="D2277" s="19" t="s">
        <v>17440</v>
      </c>
      <c r="E2277" s="85">
        <v>45404</v>
      </c>
      <c r="F2277" s="19" t="s">
        <v>23903</v>
      </c>
      <c r="G2277" s="19" t="s">
        <v>23904</v>
      </c>
      <c r="H2277" s="19">
        <v>2000</v>
      </c>
      <c r="I2277" s="19" t="s">
        <v>23630</v>
      </c>
      <c r="J2277" s="19" t="s">
        <v>23631</v>
      </c>
      <c r="K2277" s="19" t="s">
        <v>17438</v>
      </c>
      <c r="L2277" s="19" t="s">
        <v>17439</v>
      </c>
      <c r="M2277" s="19"/>
      <c r="N2277" s="19" t="s">
        <v>17447</v>
      </c>
      <c r="O2277" s="19" t="s">
        <v>23689</v>
      </c>
    </row>
    <row r="2278" spans="1:15" ht="12.75">
      <c r="A2278" s="19" t="s">
        <v>26100</v>
      </c>
      <c r="B2278" s="19" t="s">
        <v>23653</v>
      </c>
      <c r="C2278" s="19" t="s">
        <v>23621</v>
      </c>
      <c r="D2278" s="19" t="s">
        <v>17440</v>
      </c>
      <c r="E2278" s="85">
        <v>45407</v>
      </c>
      <c r="F2278" s="19" t="s">
        <v>23903</v>
      </c>
      <c r="G2278" s="19" t="s">
        <v>23904</v>
      </c>
      <c r="H2278" s="19">
        <v>-2000</v>
      </c>
      <c r="I2278" s="19" t="s">
        <v>23622</v>
      </c>
      <c r="J2278" s="19" t="s">
        <v>23654</v>
      </c>
      <c r="K2278" s="19" t="s">
        <v>17438</v>
      </c>
      <c r="L2278" s="19" t="s">
        <v>17439</v>
      </c>
      <c r="M2278" s="19"/>
      <c r="N2278" s="19"/>
      <c r="O2278" s="19" t="s">
        <v>23689</v>
      </c>
    </row>
    <row r="2279" spans="1:15" ht="12.75">
      <c r="A2279" s="19" t="s">
        <v>26101</v>
      </c>
      <c r="B2279" s="19" t="s">
        <v>23653</v>
      </c>
      <c r="C2279" s="19" t="s">
        <v>23621</v>
      </c>
      <c r="D2279" s="19" t="s">
        <v>17440</v>
      </c>
      <c r="E2279" s="85">
        <v>45407</v>
      </c>
      <c r="F2279" s="19" t="s">
        <v>23903</v>
      </c>
      <c r="G2279" s="19" t="s">
        <v>23904</v>
      </c>
      <c r="H2279" s="19">
        <v>2000</v>
      </c>
      <c r="I2279" s="19" t="s">
        <v>23630</v>
      </c>
      <c r="J2279" s="19" t="s">
        <v>23655</v>
      </c>
      <c r="K2279" s="19" t="s">
        <v>17438</v>
      </c>
      <c r="L2279" s="19" t="s">
        <v>17439</v>
      </c>
      <c r="M2279" s="19"/>
      <c r="N2279" s="19" t="s">
        <v>17447</v>
      </c>
      <c r="O2279" s="19" t="s">
        <v>23689</v>
      </c>
    </row>
    <row r="2280" spans="1:15" ht="12.75">
      <c r="A2280" s="19" t="s">
        <v>26102</v>
      </c>
      <c r="B2280" s="19" t="s">
        <v>23660</v>
      </c>
      <c r="C2280" s="19" t="s">
        <v>23621</v>
      </c>
      <c r="D2280" s="19" t="s">
        <v>17435</v>
      </c>
      <c r="E2280" s="85">
        <v>45406</v>
      </c>
      <c r="F2280" s="19" t="s">
        <v>23903</v>
      </c>
      <c r="G2280" s="19" t="s">
        <v>23904</v>
      </c>
      <c r="H2280" s="19">
        <v>-2000</v>
      </c>
      <c r="I2280" s="19" t="s">
        <v>23630</v>
      </c>
      <c r="J2280" s="19" t="s">
        <v>23655</v>
      </c>
      <c r="K2280" s="19" t="s">
        <v>17433</v>
      </c>
      <c r="L2280" s="19" t="s">
        <v>17434</v>
      </c>
      <c r="M2280" s="19" t="s">
        <v>23661</v>
      </c>
      <c r="N2280" s="19"/>
      <c r="O2280" s="19" t="s">
        <v>23689</v>
      </c>
    </row>
    <row r="2281" spans="1:15" ht="12.75">
      <c r="A2281" s="19" t="s">
        <v>26103</v>
      </c>
      <c r="B2281" s="19" t="s">
        <v>23662</v>
      </c>
      <c r="C2281" s="19" t="s">
        <v>23621</v>
      </c>
      <c r="D2281" s="19" t="s">
        <v>17435</v>
      </c>
      <c r="E2281" s="85">
        <v>45408</v>
      </c>
      <c r="F2281" s="19" t="s">
        <v>23903</v>
      </c>
      <c r="G2281" s="19" t="s">
        <v>23904</v>
      </c>
      <c r="H2281" s="19">
        <v>-2000</v>
      </c>
      <c r="I2281" s="19" t="s">
        <v>23630</v>
      </c>
      <c r="J2281" s="19" t="s">
        <v>23655</v>
      </c>
      <c r="K2281" s="19" t="s">
        <v>17433</v>
      </c>
      <c r="L2281" s="19" t="s">
        <v>17434</v>
      </c>
      <c r="M2281" s="19" t="s">
        <v>23663</v>
      </c>
      <c r="N2281" s="19"/>
      <c r="O2281" s="19" t="s">
        <v>23689</v>
      </c>
    </row>
    <row r="2282" spans="1:15" ht="12.75">
      <c r="A2282" s="19" t="s">
        <v>26104</v>
      </c>
      <c r="B2282" s="19" t="s">
        <v>23701</v>
      </c>
      <c r="C2282" s="19" t="s">
        <v>23592</v>
      </c>
      <c r="D2282" s="19" t="s">
        <v>17440</v>
      </c>
      <c r="E2282" s="85">
        <v>45415</v>
      </c>
      <c r="F2282" s="19" t="s">
        <v>23932</v>
      </c>
      <c r="G2282" s="19" t="s">
        <v>23933</v>
      </c>
      <c r="H2282" s="19">
        <v>-500</v>
      </c>
      <c r="I2282" s="27" t="s">
        <v>23200</v>
      </c>
      <c r="J2282" s="19" t="s">
        <v>23201</v>
      </c>
      <c r="K2282" s="19" t="s">
        <v>17438</v>
      </c>
      <c r="L2282" s="19" t="s">
        <v>17439</v>
      </c>
      <c r="M2282" s="19" t="s">
        <v>23695</v>
      </c>
      <c r="N2282" s="19"/>
      <c r="O2282" s="19" t="s">
        <v>23140</v>
      </c>
    </row>
    <row r="2283" spans="1:15" ht="12.75">
      <c r="A2283" s="19" t="s">
        <v>26105</v>
      </c>
      <c r="B2283" s="19" t="s">
        <v>23701</v>
      </c>
      <c r="C2283" s="19" t="s">
        <v>23592</v>
      </c>
      <c r="D2283" s="19" t="s">
        <v>17440</v>
      </c>
      <c r="E2283" s="85">
        <v>45415</v>
      </c>
      <c r="F2283" s="19" t="s">
        <v>23932</v>
      </c>
      <c r="G2283" s="19" t="s">
        <v>23933</v>
      </c>
      <c r="H2283" s="19">
        <v>500</v>
      </c>
      <c r="I2283" s="19" t="s">
        <v>23684</v>
      </c>
      <c r="J2283" s="19" t="s">
        <v>23685</v>
      </c>
      <c r="K2283" s="19" t="s">
        <v>17438</v>
      </c>
      <c r="L2283" s="19" t="s">
        <v>17439</v>
      </c>
      <c r="M2283" s="19" t="s">
        <v>23695</v>
      </c>
      <c r="N2283" s="19" t="s">
        <v>17447</v>
      </c>
      <c r="O2283" s="19" t="s">
        <v>23140</v>
      </c>
    </row>
    <row r="2284" spans="1:15" ht="12.75">
      <c r="A2284" s="19" t="s">
        <v>26106</v>
      </c>
      <c r="B2284" s="19" t="s">
        <v>23701</v>
      </c>
      <c r="C2284" s="19" t="s">
        <v>23592</v>
      </c>
      <c r="D2284" s="19" t="s">
        <v>17440</v>
      </c>
      <c r="E2284" s="85">
        <v>45415</v>
      </c>
      <c r="F2284" s="19" t="s">
        <v>23926</v>
      </c>
      <c r="G2284" s="19" t="s">
        <v>23927</v>
      </c>
      <c r="H2284" s="19">
        <v>-30</v>
      </c>
      <c r="I2284" s="27" t="s">
        <v>23200</v>
      </c>
      <c r="J2284" s="19" t="s">
        <v>23201</v>
      </c>
      <c r="K2284" s="19" t="s">
        <v>17438</v>
      </c>
      <c r="L2284" s="19" t="s">
        <v>17439</v>
      </c>
      <c r="M2284" s="19" t="s">
        <v>23695</v>
      </c>
      <c r="N2284" s="19"/>
      <c r="O2284" s="19" t="s">
        <v>23140</v>
      </c>
    </row>
    <row r="2285" spans="1:15" ht="12.75">
      <c r="A2285" s="19" t="s">
        <v>26107</v>
      </c>
      <c r="B2285" s="19" t="s">
        <v>23701</v>
      </c>
      <c r="C2285" s="19" t="s">
        <v>23592</v>
      </c>
      <c r="D2285" s="19" t="s">
        <v>17440</v>
      </c>
      <c r="E2285" s="85">
        <v>45415</v>
      </c>
      <c r="F2285" s="19" t="s">
        <v>23926</v>
      </c>
      <c r="G2285" s="19" t="s">
        <v>23927</v>
      </c>
      <c r="H2285" s="19">
        <v>30</v>
      </c>
      <c r="I2285" s="19" t="s">
        <v>23684</v>
      </c>
      <c r="J2285" s="19" t="s">
        <v>23685</v>
      </c>
      <c r="K2285" s="19" t="s">
        <v>17438</v>
      </c>
      <c r="L2285" s="19" t="s">
        <v>17439</v>
      </c>
      <c r="M2285" s="19" t="s">
        <v>23695</v>
      </c>
      <c r="N2285" s="19" t="s">
        <v>17447</v>
      </c>
      <c r="O2285" s="19" t="s">
        <v>23140</v>
      </c>
    </row>
    <row r="2286" spans="1:15" ht="12.75">
      <c r="A2286" s="19" t="s">
        <v>26108</v>
      </c>
      <c r="B2286" s="19" t="s">
        <v>23701</v>
      </c>
      <c r="C2286" s="19" t="s">
        <v>23592</v>
      </c>
      <c r="D2286" s="19" t="s">
        <v>17440</v>
      </c>
      <c r="E2286" s="85">
        <v>45415</v>
      </c>
      <c r="F2286" s="19" t="s">
        <v>23886</v>
      </c>
      <c r="G2286" s="19" t="s">
        <v>23887</v>
      </c>
      <c r="H2286" s="19">
        <v>-20</v>
      </c>
      <c r="I2286" s="27" t="s">
        <v>23200</v>
      </c>
      <c r="J2286" s="19" t="s">
        <v>23201</v>
      </c>
      <c r="K2286" s="19" t="s">
        <v>17438</v>
      </c>
      <c r="L2286" s="19" t="s">
        <v>17439</v>
      </c>
      <c r="M2286" s="19" t="s">
        <v>23695</v>
      </c>
      <c r="N2286" s="19"/>
      <c r="O2286" s="19" t="s">
        <v>23140</v>
      </c>
    </row>
    <row r="2287" spans="1:15" ht="12.75">
      <c r="A2287" s="19" t="s">
        <v>26109</v>
      </c>
      <c r="B2287" s="19" t="s">
        <v>23701</v>
      </c>
      <c r="C2287" s="19" t="s">
        <v>23592</v>
      </c>
      <c r="D2287" s="19" t="s">
        <v>17440</v>
      </c>
      <c r="E2287" s="85">
        <v>45415</v>
      </c>
      <c r="F2287" s="19" t="s">
        <v>23886</v>
      </c>
      <c r="G2287" s="19" t="s">
        <v>23887</v>
      </c>
      <c r="H2287" s="19">
        <v>20</v>
      </c>
      <c r="I2287" s="19" t="s">
        <v>23684</v>
      </c>
      <c r="J2287" s="19" t="s">
        <v>23685</v>
      </c>
      <c r="K2287" s="19" t="s">
        <v>17438</v>
      </c>
      <c r="L2287" s="19" t="s">
        <v>17439</v>
      </c>
      <c r="M2287" s="19" t="s">
        <v>23695</v>
      </c>
      <c r="N2287" s="19" t="s">
        <v>17447</v>
      </c>
      <c r="O2287" s="19" t="s">
        <v>23140</v>
      </c>
    </row>
    <row r="2288" spans="1:15" ht="12.75">
      <c r="A2288" s="19" t="s">
        <v>26110</v>
      </c>
      <c r="B2288" s="19" t="s">
        <v>23701</v>
      </c>
      <c r="C2288" s="19" t="s">
        <v>23592</v>
      </c>
      <c r="D2288" s="19" t="s">
        <v>17440</v>
      </c>
      <c r="E2288" s="85">
        <v>45415</v>
      </c>
      <c r="F2288" s="19" t="s">
        <v>23862</v>
      </c>
      <c r="G2288" s="19" t="s">
        <v>23863</v>
      </c>
      <c r="H2288" s="19">
        <v>-20</v>
      </c>
      <c r="I2288" s="27" t="s">
        <v>23200</v>
      </c>
      <c r="J2288" s="19" t="s">
        <v>23201</v>
      </c>
      <c r="K2288" s="19" t="s">
        <v>17438</v>
      </c>
      <c r="L2288" s="19" t="s">
        <v>17439</v>
      </c>
      <c r="M2288" s="19" t="s">
        <v>23695</v>
      </c>
      <c r="N2288" s="19"/>
      <c r="O2288" s="19" t="s">
        <v>23140</v>
      </c>
    </row>
    <row r="2289" spans="1:15" ht="12.75">
      <c r="A2289" s="19" t="s">
        <v>26111</v>
      </c>
      <c r="B2289" s="19" t="s">
        <v>23701</v>
      </c>
      <c r="C2289" s="19" t="s">
        <v>23592</v>
      </c>
      <c r="D2289" s="19" t="s">
        <v>17440</v>
      </c>
      <c r="E2289" s="85">
        <v>45415</v>
      </c>
      <c r="F2289" s="19" t="s">
        <v>23862</v>
      </c>
      <c r="G2289" s="19" t="s">
        <v>23863</v>
      </c>
      <c r="H2289" s="19">
        <v>20</v>
      </c>
      <c r="I2289" s="19" t="s">
        <v>23684</v>
      </c>
      <c r="J2289" s="19" t="s">
        <v>23685</v>
      </c>
      <c r="K2289" s="19" t="s">
        <v>17438</v>
      </c>
      <c r="L2289" s="19" t="s">
        <v>17439</v>
      </c>
      <c r="M2289" s="19" t="s">
        <v>23695</v>
      </c>
      <c r="N2289" s="19" t="s">
        <v>17447</v>
      </c>
      <c r="O2289" s="19" t="s">
        <v>23140</v>
      </c>
    </row>
    <row r="2290" spans="1:15" ht="12.75">
      <c r="A2290" s="19" t="s">
        <v>26112</v>
      </c>
      <c r="B2290" s="19" t="s">
        <v>23707</v>
      </c>
      <c r="C2290" s="19" t="s">
        <v>23592</v>
      </c>
      <c r="D2290" s="19" t="s">
        <v>17440</v>
      </c>
      <c r="E2290" s="85">
        <v>45418</v>
      </c>
      <c r="F2290" s="19" t="s">
        <v>25600</v>
      </c>
      <c r="G2290" s="19" t="s">
        <v>25601</v>
      </c>
      <c r="H2290" s="19">
        <v>-6</v>
      </c>
      <c r="I2290" s="27" t="s">
        <v>23200</v>
      </c>
      <c r="J2290" s="19" t="s">
        <v>23201</v>
      </c>
      <c r="K2290" s="19" t="s">
        <v>17438</v>
      </c>
      <c r="L2290" s="19" t="s">
        <v>17439</v>
      </c>
      <c r="M2290" s="19"/>
      <c r="N2290" s="19"/>
      <c r="O2290" s="19" t="s">
        <v>23140</v>
      </c>
    </row>
    <row r="2291" spans="1:15" ht="12.75">
      <c r="A2291" s="19" t="s">
        <v>26113</v>
      </c>
      <c r="B2291" s="19" t="s">
        <v>23707</v>
      </c>
      <c r="C2291" s="19" t="s">
        <v>23592</v>
      </c>
      <c r="D2291" s="19" t="s">
        <v>17440</v>
      </c>
      <c r="E2291" s="85">
        <v>45418</v>
      </c>
      <c r="F2291" s="19" t="s">
        <v>25600</v>
      </c>
      <c r="G2291" s="19" t="s">
        <v>25601</v>
      </c>
      <c r="H2291" s="19">
        <v>6</v>
      </c>
      <c r="I2291" s="19" t="s">
        <v>23684</v>
      </c>
      <c r="J2291" s="19" t="s">
        <v>23685</v>
      </c>
      <c r="K2291" s="19" t="s">
        <v>17438</v>
      </c>
      <c r="L2291" s="19" t="s">
        <v>17439</v>
      </c>
      <c r="M2291" s="19"/>
      <c r="N2291" s="19" t="s">
        <v>17447</v>
      </c>
      <c r="O2291" s="19" t="s">
        <v>23140</v>
      </c>
    </row>
    <row r="2292" spans="1:15" ht="12.75">
      <c r="A2292" s="19" t="s">
        <v>26114</v>
      </c>
      <c r="B2292" s="19" t="s">
        <v>23707</v>
      </c>
      <c r="C2292" s="19" t="s">
        <v>23592</v>
      </c>
      <c r="D2292" s="19" t="s">
        <v>17440</v>
      </c>
      <c r="E2292" s="85">
        <v>45418</v>
      </c>
      <c r="F2292" s="19" t="s">
        <v>23862</v>
      </c>
      <c r="G2292" s="19" t="s">
        <v>23863</v>
      </c>
      <c r="H2292" s="19">
        <v>-10</v>
      </c>
      <c r="I2292" s="27" t="s">
        <v>23200</v>
      </c>
      <c r="J2292" s="19" t="s">
        <v>23201</v>
      </c>
      <c r="K2292" s="19" t="s">
        <v>17438</v>
      </c>
      <c r="L2292" s="19" t="s">
        <v>17439</v>
      </c>
      <c r="M2292" s="19"/>
      <c r="N2292" s="19"/>
      <c r="O2292" s="19" t="s">
        <v>23140</v>
      </c>
    </row>
    <row r="2293" spans="1:15" ht="12.75">
      <c r="A2293" s="19" t="s">
        <v>26115</v>
      </c>
      <c r="B2293" s="19" t="s">
        <v>23707</v>
      </c>
      <c r="C2293" s="19" t="s">
        <v>23592</v>
      </c>
      <c r="D2293" s="19" t="s">
        <v>17440</v>
      </c>
      <c r="E2293" s="85">
        <v>45418</v>
      </c>
      <c r="F2293" s="19" t="s">
        <v>23862</v>
      </c>
      <c r="G2293" s="19" t="s">
        <v>23863</v>
      </c>
      <c r="H2293" s="19">
        <v>10</v>
      </c>
      <c r="I2293" s="19" t="s">
        <v>23684</v>
      </c>
      <c r="J2293" s="19" t="s">
        <v>23685</v>
      </c>
      <c r="K2293" s="19" t="s">
        <v>17438</v>
      </c>
      <c r="L2293" s="19" t="s">
        <v>17439</v>
      </c>
      <c r="M2293" s="19"/>
      <c r="N2293" s="19" t="s">
        <v>17447</v>
      </c>
      <c r="O2293" s="19" t="s">
        <v>23140</v>
      </c>
    </row>
    <row r="2294" spans="1:15" ht="12.75">
      <c r="A2294" s="19" t="s">
        <v>26116</v>
      </c>
      <c r="B2294" s="19" t="s">
        <v>23707</v>
      </c>
      <c r="C2294" s="19" t="s">
        <v>23592</v>
      </c>
      <c r="D2294" s="19" t="s">
        <v>17440</v>
      </c>
      <c r="E2294" s="85">
        <v>45418</v>
      </c>
      <c r="F2294" s="19" t="s">
        <v>23932</v>
      </c>
      <c r="G2294" s="19" t="s">
        <v>23933</v>
      </c>
      <c r="H2294" s="19">
        <v>-500</v>
      </c>
      <c r="I2294" s="27" t="s">
        <v>23200</v>
      </c>
      <c r="J2294" s="19" t="s">
        <v>23201</v>
      </c>
      <c r="K2294" s="19" t="s">
        <v>17438</v>
      </c>
      <c r="L2294" s="19" t="s">
        <v>17439</v>
      </c>
      <c r="M2294" s="19"/>
      <c r="N2294" s="19"/>
      <c r="O2294" s="19" t="s">
        <v>23140</v>
      </c>
    </row>
    <row r="2295" spans="1:15" ht="12.75">
      <c r="A2295" s="19" t="s">
        <v>26117</v>
      </c>
      <c r="B2295" s="19" t="s">
        <v>23707</v>
      </c>
      <c r="C2295" s="19" t="s">
        <v>23592</v>
      </c>
      <c r="D2295" s="19" t="s">
        <v>17440</v>
      </c>
      <c r="E2295" s="85">
        <v>45418</v>
      </c>
      <c r="F2295" s="19" t="s">
        <v>23932</v>
      </c>
      <c r="G2295" s="19" t="s">
        <v>23933</v>
      </c>
      <c r="H2295" s="19">
        <v>500</v>
      </c>
      <c r="I2295" s="19" t="s">
        <v>23684</v>
      </c>
      <c r="J2295" s="19" t="s">
        <v>23685</v>
      </c>
      <c r="K2295" s="19" t="s">
        <v>17438</v>
      </c>
      <c r="L2295" s="19" t="s">
        <v>17439</v>
      </c>
      <c r="M2295" s="19"/>
      <c r="N2295" s="19" t="s">
        <v>17447</v>
      </c>
      <c r="O2295" s="19" t="s">
        <v>23140</v>
      </c>
    </row>
    <row r="2296" spans="1:15" ht="12.75">
      <c r="A2296" s="19" t="s">
        <v>26118</v>
      </c>
      <c r="B2296" s="19" t="s">
        <v>23707</v>
      </c>
      <c r="C2296" s="19" t="s">
        <v>23592</v>
      </c>
      <c r="D2296" s="19" t="s">
        <v>17440</v>
      </c>
      <c r="E2296" s="85">
        <v>45418</v>
      </c>
      <c r="F2296" s="19" t="s">
        <v>24074</v>
      </c>
      <c r="G2296" s="19" t="s">
        <v>24075</v>
      </c>
      <c r="H2296" s="19">
        <v>-1</v>
      </c>
      <c r="I2296" s="27" t="s">
        <v>23200</v>
      </c>
      <c r="J2296" s="19" t="s">
        <v>23201</v>
      </c>
      <c r="K2296" s="19" t="s">
        <v>17438</v>
      </c>
      <c r="L2296" s="19" t="s">
        <v>17439</v>
      </c>
      <c r="M2296" s="19"/>
      <c r="N2296" s="19"/>
      <c r="O2296" s="19" t="s">
        <v>23140</v>
      </c>
    </row>
    <row r="2297" spans="1:15" ht="12.75">
      <c r="A2297" s="19" t="s">
        <v>26119</v>
      </c>
      <c r="B2297" s="19" t="s">
        <v>23707</v>
      </c>
      <c r="C2297" s="19" t="s">
        <v>23592</v>
      </c>
      <c r="D2297" s="19" t="s">
        <v>17440</v>
      </c>
      <c r="E2297" s="85">
        <v>45418</v>
      </c>
      <c r="F2297" s="19" t="s">
        <v>24074</v>
      </c>
      <c r="G2297" s="19" t="s">
        <v>24075</v>
      </c>
      <c r="H2297" s="19">
        <v>1</v>
      </c>
      <c r="I2297" s="19" t="s">
        <v>23684</v>
      </c>
      <c r="J2297" s="19" t="s">
        <v>23685</v>
      </c>
      <c r="K2297" s="19" t="s">
        <v>17438</v>
      </c>
      <c r="L2297" s="19" t="s">
        <v>17439</v>
      </c>
      <c r="M2297" s="19"/>
      <c r="N2297" s="19" t="s">
        <v>17447</v>
      </c>
      <c r="O2297" s="19" t="s">
        <v>23140</v>
      </c>
    </row>
    <row r="2298" spans="1:15" ht="12.75">
      <c r="A2298" s="19" t="s">
        <v>26120</v>
      </c>
      <c r="B2298" s="19" t="s">
        <v>23703</v>
      </c>
      <c r="C2298" s="19" t="s">
        <v>23621</v>
      </c>
      <c r="D2298" s="19" t="s">
        <v>17440</v>
      </c>
      <c r="E2298" s="85">
        <v>45415</v>
      </c>
      <c r="F2298" s="19" t="s">
        <v>23877</v>
      </c>
      <c r="G2298" s="19" t="s">
        <v>23878</v>
      </c>
      <c r="H2298" s="19">
        <v>-100</v>
      </c>
      <c r="I2298" s="19" t="s">
        <v>23622</v>
      </c>
      <c r="J2298" s="19" t="s">
        <v>23654</v>
      </c>
      <c r="K2298" s="19" t="s">
        <v>17438</v>
      </c>
      <c r="L2298" s="19" t="s">
        <v>17439</v>
      </c>
      <c r="M2298" s="19"/>
      <c r="N2298" s="19"/>
      <c r="O2298" s="19" t="s">
        <v>23689</v>
      </c>
    </row>
    <row r="2299" spans="1:15" ht="12.75">
      <c r="A2299" s="27" t="s">
        <v>26121</v>
      </c>
      <c r="B2299" s="19" t="s">
        <v>23703</v>
      </c>
      <c r="C2299" s="19" t="s">
        <v>23621</v>
      </c>
      <c r="D2299" s="19" t="s">
        <v>17440</v>
      </c>
      <c r="E2299" s="85">
        <v>45415</v>
      </c>
      <c r="F2299" s="19" t="s">
        <v>23877</v>
      </c>
      <c r="G2299" s="19" t="s">
        <v>23878</v>
      </c>
      <c r="H2299" s="19">
        <v>100</v>
      </c>
      <c r="I2299" s="27" t="s">
        <v>23681</v>
      </c>
      <c r="J2299" s="19" t="s">
        <v>23682</v>
      </c>
      <c r="K2299" s="19" t="s">
        <v>17438</v>
      </c>
      <c r="L2299" s="19" t="s">
        <v>17439</v>
      </c>
      <c r="M2299" s="19"/>
      <c r="N2299" s="19" t="s">
        <v>17447</v>
      </c>
      <c r="O2299" s="19" t="s">
        <v>23689</v>
      </c>
    </row>
    <row r="2300" spans="1:15" ht="12.75">
      <c r="A2300" s="19" t="s">
        <v>26122</v>
      </c>
      <c r="B2300" s="19" t="s">
        <v>23705</v>
      </c>
      <c r="C2300" s="19" t="s">
        <v>23621</v>
      </c>
      <c r="D2300" s="19" t="s">
        <v>17428</v>
      </c>
      <c r="E2300" s="85">
        <v>45414</v>
      </c>
      <c r="F2300" s="19" t="s">
        <v>23874</v>
      </c>
      <c r="G2300" s="19" t="s">
        <v>23875</v>
      </c>
      <c r="H2300" s="19">
        <v>126</v>
      </c>
      <c r="I2300" s="19" t="s">
        <v>23630</v>
      </c>
      <c r="J2300" s="19" t="s">
        <v>23655</v>
      </c>
      <c r="K2300" s="19" t="s">
        <v>17429</v>
      </c>
      <c r="L2300" s="19" t="s">
        <v>17430</v>
      </c>
      <c r="M2300" s="19" t="s">
        <v>23706</v>
      </c>
      <c r="N2300" s="19"/>
      <c r="O2300" s="19" t="s">
        <v>23689</v>
      </c>
    </row>
    <row r="2301" spans="1:15" ht="12.75">
      <c r="A2301" s="19" t="s">
        <v>26123</v>
      </c>
      <c r="B2301" s="19" t="s">
        <v>23705</v>
      </c>
      <c r="C2301" s="19" t="s">
        <v>23621</v>
      </c>
      <c r="D2301" s="19" t="s">
        <v>17428</v>
      </c>
      <c r="E2301" s="85">
        <v>45414</v>
      </c>
      <c r="F2301" s="19" t="s">
        <v>23903</v>
      </c>
      <c r="G2301" s="19" t="s">
        <v>23904</v>
      </c>
      <c r="H2301" s="19">
        <v>4000</v>
      </c>
      <c r="I2301" s="19" t="s">
        <v>23630</v>
      </c>
      <c r="J2301" s="19" t="s">
        <v>23655</v>
      </c>
      <c r="K2301" s="19" t="s">
        <v>17429</v>
      </c>
      <c r="L2301" s="19" t="s">
        <v>17430</v>
      </c>
      <c r="M2301" s="19" t="s">
        <v>23706</v>
      </c>
      <c r="N2301" s="19"/>
      <c r="O2301" s="19" t="s">
        <v>23689</v>
      </c>
    </row>
    <row r="2302" spans="1:15" ht="12.75">
      <c r="A2302" s="19" t="s">
        <v>26124</v>
      </c>
      <c r="B2302" s="19" t="s">
        <v>23705</v>
      </c>
      <c r="C2302" s="19" t="s">
        <v>23621</v>
      </c>
      <c r="D2302" s="19" t="s">
        <v>17428</v>
      </c>
      <c r="E2302" s="85">
        <v>45414</v>
      </c>
      <c r="F2302" s="19" t="s">
        <v>23871</v>
      </c>
      <c r="G2302" s="19" t="s">
        <v>23872</v>
      </c>
      <c r="H2302" s="19">
        <v>2</v>
      </c>
      <c r="I2302" s="19" t="s">
        <v>23630</v>
      </c>
      <c r="J2302" s="19" t="s">
        <v>23655</v>
      </c>
      <c r="K2302" s="19" t="s">
        <v>17429</v>
      </c>
      <c r="L2302" s="19" t="s">
        <v>17430</v>
      </c>
      <c r="M2302" s="19" t="s">
        <v>23706</v>
      </c>
      <c r="N2302" s="19"/>
      <c r="O2302" s="19" t="s">
        <v>23689</v>
      </c>
    </row>
    <row r="2303" spans="1:15" ht="12.75">
      <c r="A2303" s="19" t="s">
        <v>26125</v>
      </c>
      <c r="B2303" s="19" t="s">
        <v>23705</v>
      </c>
      <c r="C2303" s="19" t="s">
        <v>23621</v>
      </c>
      <c r="D2303" s="19" t="s">
        <v>17428</v>
      </c>
      <c r="E2303" s="85">
        <v>45414</v>
      </c>
      <c r="F2303" s="19" t="s">
        <v>23853</v>
      </c>
      <c r="G2303" s="19" t="s">
        <v>23854</v>
      </c>
      <c r="H2303" s="19">
        <v>13</v>
      </c>
      <c r="I2303" s="19" t="s">
        <v>23630</v>
      </c>
      <c r="J2303" s="19" t="s">
        <v>23655</v>
      </c>
      <c r="K2303" s="19" t="s">
        <v>17429</v>
      </c>
      <c r="L2303" s="19" t="s">
        <v>17430</v>
      </c>
      <c r="M2303" s="19" t="s">
        <v>23706</v>
      </c>
      <c r="N2303" s="19"/>
      <c r="O2303" s="19" t="s">
        <v>23689</v>
      </c>
    </row>
    <row r="2304" spans="1:15" ht="12.75">
      <c r="A2304" s="19" t="s">
        <v>26126</v>
      </c>
      <c r="B2304" s="19" t="s">
        <v>23705</v>
      </c>
      <c r="C2304" s="19" t="s">
        <v>23621</v>
      </c>
      <c r="D2304" s="19" t="s">
        <v>17428</v>
      </c>
      <c r="E2304" s="85">
        <v>45414</v>
      </c>
      <c r="F2304" s="19" t="s">
        <v>23877</v>
      </c>
      <c r="G2304" s="19" t="s">
        <v>23878</v>
      </c>
      <c r="H2304" s="19">
        <v>114</v>
      </c>
      <c r="I2304" s="19" t="s">
        <v>23630</v>
      </c>
      <c r="J2304" s="19" t="s">
        <v>23655</v>
      </c>
      <c r="K2304" s="19" t="s">
        <v>17429</v>
      </c>
      <c r="L2304" s="19" t="s">
        <v>17430</v>
      </c>
      <c r="M2304" s="19" t="s">
        <v>23706</v>
      </c>
      <c r="N2304" s="19"/>
      <c r="O2304" s="19" t="s">
        <v>23689</v>
      </c>
    </row>
    <row r="2305" spans="1:15" ht="12.75">
      <c r="A2305" s="19" t="s">
        <v>26127</v>
      </c>
      <c r="B2305" s="19" t="s">
        <v>23705</v>
      </c>
      <c r="C2305" s="19" t="s">
        <v>23621</v>
      </c>
      <c r="D2305" s="19" t="s">
        <v>17428</v>
      </c>
      <c r="E2305" s="85">
        <v>45414</v>
      </c>
      <c r="F2305" s="19" t="s">
        <v>24133</v>
      </c>
      <c r="G2305" s="19" t="s">
        <v>24134</v>
      </c>
      <c r="H2305" s="19">
        <v>60</v>
      </c>
      <c r="I2305" s="19" t="s">
        <v>23630</v>
      </c>
      <c r="J2305" s="19" t="s">
        <v>23655</v>
      </c>
      <c r="K2305" s="19" t="s">
        <v>17429</v>
      </c>
      <c r="L2305" s="19" t="s">
        <v>17430</v>
      </c>
      <c r="M2305" s="19" t="s">
        <v>23706</v>
      </c>
      <c r="N2305" s="19"/>
      <c r="O2305" s="19" t="s">
        <v>23689</v>
      </c>
    </row>
    <row r="2306" spans="1:15" ht="12.75">
      <c r="A2306" s="19" t="s">
        <v>26128</v>
      </c>
      <c r="B2306" s="19" t="s">
        <v>23708</v>
      </c>
      <c r="C2306" s="19" t="s">
        <v>23621</v>
      </c>
      <c r="D2306" s="19" t="s">
        <v>17440</v>
      </c>
      <c r="E2306" s="85">
        <v>45414</v>
      </c>
      <c r="F2306" s="19" t="s">
        <v>23874</v>
      </c>
      <c r="G2306" s="19" t="s">
        <v>23875</v>
      </c>
      <c r="H2306" s="19">
        <v>-126</v>
      </c>
      <c r="I2306" s="19" t="s">
        <v>23630</v>
      </c>
      <c r="J2306" s="19" t="s">
        <v>23655</v>
      </c>
      <c r="K2306" s="19" t="s">
        <v>17438</v>
      </c>
      <c r="L2306" s="19" t="s">
        <v>17439</v>
      </c>
      <c r="M2306" s="19" t="s">
        <v>23709</v>
      </c>
      <c r="N2306" s="19"/>
      <c r="O2306" s="19" t="s">
        <v>23689</v>
      </c>
    </row>
    <row r="2307" spans="1:15" ht="12.75">
      <c r="A2307" s="19" t="s">
        <v>26129</v>
      </c>
      <c r="B2307" s="19" t="s">
        <v>23708</v>
      </c>
      <c r="C2307" s="19" t="s">
        <v>23621</v>
      </c>
      <c r="D2307" s="19" t="s">
        <v>17440</v>
      </c>
      <c r="E2307" s="85">
        <v>45414</v>
      </c>
      <c r="F2307" s="19" t="s">
        <v>23874</v>
      </c>
      <c r="G2307" s="19" t="s">
        <v>23875</v>
      </c>
      <c r="H2307" s="19">
        <v>126</v>
      </c>
      <c r="I2307" s="19" t="s">
        <v>23622</v>
      </c>
      <c r="J2307" s="19" t="s">
        <v>23654</v>
      </c>
      <c r="K2307" s="19" t="s">
        <v>17438</v>
      </c>
      <c r="L2307" s="19" t="s">
        <v>17439</v>
      </c>
      <c r="M2307" s="19" t="s">
        <v>23709</v>
      </c>
      <c r="N2307" s="19" t="s">
        <v>17447</v>
      </c>
      <c r="O2307" s="19" t="s">
        <v>23689</v>
      </c>
    </row>
    <row r="2308" spans="1:15" ht="12.75">
      <c r="A2308" s="19" t="s">
        <v>26130</v>
      </c>
      <c r="B2308" s="19" t="s">
        <v>23708</v>
      </c>
      <c r="C2308" s="19" t="s">
        <v>23621</v>
      </c>
      <c r="D2308" s="19" t="s">
        <v>17440</v>
      </c>
      <c r="E2308" s="85">
        <v>45414</v>
      </c>
      <c r="F2308" s="19" t="s">
        <v>23903</v>
      </c>
      <c r="G2308" s="19" t="s">
        <v>23904</v>
      </c>
      <c r="H2308" s="19">
        <v>-4000</v>
      </c>
      <c r="I2308" s="19" t="s">
        <v>23630</v>
      </c>
      <c r="J2308" s="19" t="s">
        <v>23655</v>
      </c>
      <c r="K2308" s="19" t="s">
        <v>17438</v>
      </c>
      <c r="L2308" s="19" t="s">
        <v>17439</v>
      </c>
      <c r="M2308" s="19" t="s">
        <v>23709</v>
      </c>
      <c r="N2308" s="19"/>
      <c r="O2308" s="19" t="s">
        <v>23689</v>
      </c>
    </row>
    <row r="2309" spans="1:15" ht="12.75">
      <c r="A2309" s="19" t="s">
        <v>26131</v>
      </c>
      <c r="B2309" s="19" t="s">
        <v>23708</v>
      </c>
      <c r="C2309" s="19" t="s">
        <v>23621</v>
      </c>
      <c r="D2309" s="19" t="s">
        <v>17440</v>
      </c>
      <c r="E2309" s="85">
        <v>45414</v>
      </c>
      <c r="F2309" s="19" t="s">
        <v>23903</v>
      </c>
      <c r="G2309" s="19" t="s">
        <v>23904</v>
      </c>
      <c r="H2309" s="19">
        <v>4000</v>
      </c>
      <c r="I2309" s="19" t="s">
        <v>23622</v>
      </c>
      <c r="J2309" s="19" t="s">
        <v>23654</v>
      </c>
      <c r="K2309" s="19" t="s">
        <v>17438</v>
      </c>
      <c r="L2309" s="19" t="s">
        <v>17439</v>
      </c>
      <c r="M2309" s="19" t="s">
        <v>23709</v>
      </c>
      <c r="N2309" s="19" t="s">
        <v>17447</v>
      </c>
      <c r="O2309" s="19" t="s">
        <v>23689</v>
      </c>
    </row>
    <row r="2310" spans="1:15" ht="12.75">
      <c r="A2310" s="19" t="s">
        <v>26132</v>
      </c>
      <c r="B2310" s="19" t="s">
        <v>23708</v>
      </c>
      <c r="C2310" s="19" t="s">
        <v>23621</v>
      </c>
      <c r="D2310" s="19" t="s">
        <v>17440</v>
      </c>
      <c r="E2310" s="85">
        <v>45414</v>
      </c>
      <c r="F2310" s="19" t="s">
        <v>23871</v>
      </c>
      <c r="G2310" s="19" t="s">
        <v>23872</v>
      </c>
      <c r="H2310" s="19">
        <v>-2</v>
      </c>
      <c r="I2310" s="19" t="s">
        <v>23630</v>
      </c>
      <c r="J2310" s="19" t="s">
        <v>23655</v>
      </c>
      <c r="K2310" s="19" t="s">
        <v>17438</v>
      </c>
      <c r="L2310" s="19" t="s">
        <v>17439</v>
      </c>
      <c r="M2310" s="19" t="s">
        <v>23709</v>
      </c>
      <c r="N2310" s="19"/>
      <c r="O2310" s="19" t="s">
        <v>23689</v>
      </c>
    </row>
    <row r="2311" spans="1:15" ht="12.75">
      <c r="A2311" s="19" t="s">
        <v>26133</v>
      </c>
      <c r="B2311" s="19" t="s">
        <v>23708</v>
      </c>
      <c r="C2311" s="19" t="s">
        <v>23621</v>
      </c>
      <c r="D2311" s="19" t="s">
        <v>17440</v>
      </c>
      <c r="E2311" s="85">
        <v>45414</v>
      </c>
      <c r="F2311" s="19" t="s">
        <v>23871</v>
      </c>
      <c r="G2311" s="19" t="s">
        <v>23872</v>
      </c>
      <c r="H2311" s="19">
        <v>2</v>
      </c>
      <c r="I2311" s="19" t="s">
        <v>23622</v>
      </c>
      <c r="J2311" s="19" t="s">
        <v>23654</v>
      </c>
      <c r="K2311" s="19" t="s">
        <v>17438</v>
      </c>
      <c r="L2311" s="19" t="s">
        <v>17439</v>
      </c>
      <c r="M2311" s="19" t="s">
        <v>23709</v>
      </c>
      <c r="N2311" s="19" t="s">
        <v>17447</v>
      </c>
      <c r="O2311" s="19" t="s">
        <v>23689</v>
      </c>
    </row>
    <row r="2312" spans="1:15" ht="12.75">
      <c r="A2312" s="19" t="s">
        <v>26134</v>
      </c>
      <c r="B2312" s="19" t="s">
        <v>23708</v>
      </c>
      <c r="C2312" s="19" t="s">
        <v>23621</v>
      </c>
      <c r="D2312" s="19" t="s">
        <v>17440</v>
      </c>
      <c r="E2312" s="85">
        <v>45414</v>
      </c>
      <c r="F2312" s="19" t="s">
        <v>23853</v>
      </c>
      <c r="G2312" s="19" t="s">
        <v>23854</v>
      </c>
      <c r="H2312" s="19">
        <v>-13</v>
      </c>
      <c r="I2312" s="19" t="s">
        <v>23630</v>
      </c>
      <c r="J2312" s="19" t="s">
        <v>23655</v>
      </c>
      <c r="K2312" s="19" t="s">
        <v>17438</v>
      </c>
      <c r="L2312" s="19" t="s">
        <v>17439</v>
      </c>
      <c r="M2312" s="19" t="s">
        <v>23709</v>
      </c>
      <c r="N2312" s="19"/>
      <c r="O2312" s="19" t="s">
        <v>23689</v>
      </c>
    </row>
    <row r="2313" spans="1:15" ht="12.75">
      <c r="A2313" s="19" t="s">
        <v>26135</v>
      </c>
      <c r="B2313" s="19" t="s">
        <v>23708</v>
      </c>
      <c r="C2313" s="19" t="s">
        <v>23621</v>
      </c>
      <c r="D2313" s="19" t="s">
        <v>17440</v>
      </c>
      <c r="E2313" s="85">
        <v>45414</v>
      </c>
      <c r="F2313" s="19" t="s">
        <v>23853</v>
      </c>
      <c r="G2313" s="19" t="s">
        <v>23854</v>
      </c>
      <c r="H2313" s="19">
        <v>13</v>
      </c>
      <c r="I2313" s="19" t="s">
        <v>23622</v>
      </c>
      <c r="J2313" s="19" t="s">
        <v>23654</v>
      </c>
      <c r="K2313" s="19" t="s">
        <v>17438</v>
      </c>
      <c r="L2313" s="19" t="s">
        <v>17439</v>
      </c>
      <c r="M2313" s="19" t="s">
        <v>23709</v>
      </c>
      <c r="N2313" s="19" t="s">
        <v>17447</v>
      </c>
      <c r="O2313" s="19" t="s">
        <v>23689</v>
      </c>
    </row>
    <row r="2314" spans="1:15" ht="12.75">
      <c r="A2314" s="19" t="s">
        <v>26136</v>
      </c>
      <c r="B2314" s="19" t="s">
        <v>23708</v>
      </c>
      <c r="C2314" s="19" t="s">
        <v>23621</v>
      </c>
      <c r="D2314" s="19" t="s">
        <v>17440</v>
      </c>
      <c r="E2314" s="85">
        <v>45414</v>
      </c>
      <c r="F2314" s="19" t="s">
        <v>23877</v>
      </c>
      <c r="G2314" s="19" t="s">
        <v>23878</v>
      </c>
      <c r="H2314" s="19">
        <v>-114</v>
      </c>
      <c r="I2314" s="19" t="s">
        <v>23630</v>
      </c>
      <c r="J2314" s="19" t="s">
        <v>23655</v>
      </c>
      <c r="K2314" s="19" t="s">
        <v>17438</v>
      </c>
      <c r="L2314" s="19" t="s">
        <v>17439</v>
      </c>
      <c r="M2314" s="19" t="s">
        <v>23709</v>
      </c>
      <c r="N2314" s="19"/>
      <c r="O2314" s="19" t="s">
        <v>23689</v>
      </c>
    </row>
    <row r="2315" spans="1:15" ht="12.75">
      <c r="A2315" s="19" t="s">
        <v>26137</v>
      </c>
      <c r="B2315" s="19" t="s">
        <v>23708</v>
      </c>
      <c r="C2315" s="19" t="s">
        <v>23621</v>
      </c>
      <c r="D2315" s="19" t="s">
        <v>17440</v>
      </c>
      <c r="E2315" s="85">
        <v>45414</v>
      </c>
      <c r="F2315" s="19" t="s">
        <v>23877</v>
      </c>
      <c r="G2315" s="19" t="s">
        <v>23878</v>
      </c>
      <c r="H2315" s="19">
        <v>114</v>
      </c>
      <c r="I2315" s="19" t="s">
        <v>23622</v>
      </c>
      <c r="J2315" s="19" t="s">
        <v>23654</v>
      </c>
      <c r="K2315" s="19" t="s">
        <v>17438</v>
      </c>
      <c r="L2315" s="19" t="s">
        <v>17439</v>
      </c>
      <c r="M2315" s="19" t="s">
        <v>23709</v>
      </c>
      <c r="N2315" s="19" t="s">
        <v>17447</v>
      </c>
      <c r="O2315" s="19" t="s">
        <v>23689</v>
      </c>
    </row>
    <row r="2316" spans="1:15" ht="12.75">
      <c r="A2316" s="19" t="s">
        <v>26138</v>
      </c>
      <c r="B2316" s="19" t="s">
        <v>23708</v>
      </c>
      <c r="C2316" s="19" t="s">
        <v>23621</v>
      </c>
      <c r="D2316" s="19" t="s">
        <v>17440</v>
      </c>
      <c r="E2316" s="85">
        <v>45414</v>
      </c>
      <c r="F2316" s="19" t="s">
        <v>24133</v>
      </c>
      <c r="G2316" s="19" t="s">
        <v>24134</v>
      </c>
      <c r="H2316" s="19">
        <v>-60</v>
      </c>
      <c r="I2316" s="19" t="s">
        <v>23630</v>
      </c>
      <c r="J2316" s="19" t="s">
        <v>23655</v>
      </c>
      <c r="K2316" s="19" t="s">
        <v>17438</v>
      </c>
      <c r="L2316" s="19" t="s">
        <v>17439</v>
      </c>
      <c r="M2316" s="19" t="s">
        <v>23709</v>
      </c>
      <c r="N2316" s="19"/>
      <c r="O2316" s="19" t="s">
        <v>23689</v>
      </c>
    </row>
    <row r="2317" spans="1:15" ht="12.75">
      <c r="A2317" s="19" t="s">
        <v>26139</v>
      </c>
      <c r="B2317" s="19" t="s">
        <v>23708</v>
      </c>
      <c r="C2317" s="19" t="s">
        <v>23621</v>
      </c>
      <c r="D2317" s="19" t="s">
        <v>17440</v>
      </c>
      <c r="E2317" s="85">
        <v>45414</v>
      </c>
      <c r="F2317" s="19" t="s">
        <v>24133</v>
      </c>
      <c r="G2317" s="19" t="s">
        <v>24134</v>
      </c>
      <c r="H2317" s="19">
        <v>60</v>
      </c>
      <c r="I2317" s="19" t="s">
        <v>23622</v>
      </c>
      <c r="J2317" s="19" t="s">
        <v>23654</v>
      </c>
      <c r="K2317" s="19" t="s">
        <v>17438</v>
      </c>
      <c r="L2317" s="19" t="s">
        <v>17439</v>
      </c>
      <c r="M2317" s="19" t="s">
        <v>23709</v>
      </c>
      <c r="N2317" s="19" t="s">
        <v>17447</v>
      </c>
      <c r="O2317" s="19" t="s">
        <v>23689</v>
      </c>
    </row>
    <row r="2318" spans="1:15" ht="12.75">
      <c r="A2318" s="19" t="s">
        <v>26140</v>
      </c>
      <c r="B2318" s="19" t="s">
        <v>23710</v>
      </c>
      <c r="C2318" s="19" t="s">
        <v>23621</v>
      </c>
      <c r="D2318" s="19" t="s">
        <v>17440</v>
      </c>
      <c r="E2318" s="85">
        <v>45419</v>
      </c>
      <c r="F2318" s="19" t="s">
        <v>23909</v>
      </c>
      <c r="G2318" s="19" t="s">
        <v>23910</v>
      </c>
      <c r="H2318" s="19">
        <v>-2000</v>
      </c>
      <c r="I2318" s="19" t="s">
        <v>23622</v>
      </c>
      <c r="J2318" s="19" t="s">
        <v>23654</v>
      </c>
      <c r="K2318" s="19" t="s">
        <v>17438</v>
      </c>
      <c r="L2318" s="19" t="s">
        <v>17439</v>
      </c>
      <c r="M2318" s="19"/>
      <c r="N2318" s="19"/>
      <c r="O2318" s="19" t="s">
        <v>23689</v>
      </c>
    </row>
    <row r="2319" spans="1:15" ht="12.75">
      <c r="A2319" s="19" t="s">
        <v>26141</v>
      </c>
      <c r="B2319" s="19" t="s">
        <v>23710</v>
      </c>
      <c r="C2319" s="19" t="s">
        <v>23621</v>
      </c>
      <c r="D2319" s="19" t="s">
        <v>17440</v>
      </c>
      <c r="E2319" s="85">
        <v>45419</v>
      </c>
      <c r="F2319" s="19" t="s">
        <v>23909</v>
      </c>
      <c r="G2319" s="19" t="s">
        <v>23910</v>
      </c>
      <c r="H2319" s="19">
        <v>2000</v>
      </c>
      <c r="I2319" s="19" t="s">
        <v>23665</v>
      </c>
      <c r="J2319" s="19" t="s">
        <v>23666</v>
      </c>
      <c r="K2319" s="19" t="s">
        <v>17438</v>
      </c>
      <c r="L2319" s="19" t="s">
        <v>17439</v>
      </c>
      <c r="M2319" s="19"/>
      <c r="N2319" s="19" t="s">
        <v>17447</v>
      </c>
      <c r="O2319" s="19" t="s">
        <v>23689</v>
      </c>
    </row>
    <row r="2320" spans="1:15" ht="12.75">
      <c r="A2320" s="19" t="s">
        <v>26142</v>
      </c>
      <c r="B2320" s="19" t="s">
        <v>23710</v>
      </c>
      <c r="C2320" s="19" t="s">
        <v>23621</v>
      </c>
      <c r="D2320" s="19" t="s">
        <v>17440</v>
      </c>
      <c r="E2320" s="85">
        <v>45419</v>
      </c>
      <c r="F2320" s="19" t="s">
        <v>23874</v>
      </c>
      <c r="G2320" s="19" t="s">
        <v>23875</v>
      </c>
      <c r="H2320" s="19">
        <v>-40</v>
      </c>
      <c r="I2320" s="19" t="s">
        <v>23622</v>
      </c>
      <c r="J2320" s="19" t="s">
        <v>23654</v>
      </c>
      <c r="K2320" s="19" t="s">
        <v>17438</v>
      </c>
      <c r="L2320" s="19" t="s">
        <v>17439</v>
      </c>
      <c r="M2320" s="19"/>
      <c r="N2320" s="19"/>
      <c r="O2320" s="19" t="s">
        <v>23689</v>
      </c>
    </row>
    <row r="2321" spans="1:15" ht="12.75">
      <c r="A2321" s="19" t="s">
        <v>26143</v>
      </c>
      <c r="B2321" s="19" t="s">
        <v>23710</v>
      </c>
      <c r="C2321" s="19" t="s">
        <v>23621</v>
      </c>
      <c r="D2321" s="19" t="s">
        <v>17440</v>
      </c>
      <c r="E2321" s="85">
        <v>45419</v>
      </c>
      <c r="F2321" s="19" t="s">
        <v>23874</v>
      </c>
      <c r="G2321" s="19" t="s">
        <v>23875</v>
      </c>
      <c r="H2321" s="19">
        <v>40</v>
      </c>
      <c r="I2321" s="19" t="s">
        <v>23665</v>
      </c>
      <c r="J2321" s="19" t="s">
        <v>23666</v>
      </c>
      <c r="K2321" s="19" t="s">
        <v>17438</v>
      </c>
      <c r="L2321" s="19" t="s">
        <v>17439</v>
      </c>
      <c r="M2321" s="19"/>
      <c r="N2321" s="19" t="s">
        <v>17447</v>
      </c>
      <c r="O2321" s="19" t="s">
        <v>23689</v>
      </c>
    </row>
    <row r="2322" spans="1:15" ht="12.75">
      <c r="A2322" s="19" t="s">
        <v>26144</v>
      </c>
      <c r="B2322" s="19" t="s">
        <v>23710</v>
      </c>
      <c r="C2322" s="19" t="s">
        <v>23621</v>
      </c>
      <c r="D2322" s="19" t="s">
        <v>17440</v>
      </c>
      <c r="E2322" s="85">
        <v>45419</v>
      </c>
      <c r="F2322" s="19" t="s">
        <v>23853</v>
      </c>
      <c r="G2322" s="19" t="s">
        <v>23854</v>
      </c>
      <c r="H2322" s="19">
        <v>-40</v>
      </c>
      <c r="I2322" s="19" t="s">
        <v>23622</v>
      </c>
      <c r="J2322" s="19" t="s">
        <v>23654</v>
      </c>
      <c r="K2322" s="19" t="s">
        <v>17438</v>
      </c>
      <c r="L2322" s="19" t="s">
        <v>17439</v>
      </c>
      <c r="M2322" s="19"/>
      <c r="N2322" s="19"/>
      <c r="O2322" s="19" t="s">
        <v>23689</v>
      </c>
    </row>
    <row r="2323" spans="1:15" ht="12.75">
      <c r="A2323" s="19" t="s">
        <v>26145</v>
      </c>
      <c r="B2323" s="19" t="s">
        <v>23710</v>
      </c>
      <c r="C2323" s="19" t="s">
        <v>23621</v>
      </c>
      <c r="D2323" s="19" t="s">
        <v>17440</v>
      </c>
      <c r="E2323" s="85">
        <v>45419</v>
      </c>
      <c r="F2323" s="19" t="s">
        <v>23853</v>
      </c>
      <c r="G2323" s="19" t="s">
        <v>23854</v>
      </c>
      <c r="H2323" s="19">
        <v>40</v>
      </c>
      <c r="I2323" s="19" t="s">
        <v>23665</v>
      </c>
      <c r="J2323" s="19" t="s">
        <v>23666</v>
      </c>
      <c r="K2323" s="19" t="s">
        <v>17438</v>
      </c>
      <c r="L2323" s="19" t="s">
        <v>17439</v>
      </c>
      <c r="M2323" s="19"/>
      <c r="N2323" s="19" t="s">
        <v>17447</v>
      </c>
      <c r="O2323" s="19" t="s">
        <v>23689</v>
      </c>
    </row>
    <row r="2324" spans="1:15" ht="12.75">
      <c r="A2324" s="19" t="s">
        <v>26146</v>
      </c>
      <c r="B2324" s="19" t="s">
        <v>23710</v>
      </c>
      <c r="C2324" s="19" t="s">
        <v>23621</v>
      </c>
      <c r="D2324" s="19" t="s">
        <v>17440</v>
      </c>
      <c r="E2324" s="85">
        <v>45419</v>
      </c>
      <c r="F2324" s="19" t="s">
        <v>24074</v>
      </c>
      <c r="G2324" s="19" t="s">
        <v>24075</v>
      </c>
      <c r="H2324" s="19">
        <v>-2</v>
      </c>
      <c r="I2324" s="19" t="s">
        <v>23622</v>
      </c>
      <c r="J2324" s="19" t="s">
        <v>23654</v>
      </c>
      <c r="K2324" s="19" t="s">
        <v>17438</v>
      </c>
      <c r="L2324" s="19" t="s">
        <v>17439</v>
      </c>
      <c r="M2324" s="19"/>
      <c r="N2324" s="19"/>
      <c r="O2324" s="19" t="s">
        <v>23689</v>
      </c>
    </row>
    <row r="2325" spans="1:15" ht="12.75">
      <c r="A2325" s="19" t="s">
        <v>26147</v>
      </c>
      <c r="B2325" s="19" t="s">
        <v>23710</v>
      </c>
      <c r="C2325" s="19" t="s">
        <v>23621</v>
      </c>
      <c r="D2325" s="19" t="s">
        <v>17440</v>
      </c>
      <c r="E2325" s="85">
        <v>45419</v>
      </c>
      <c r="F2325" s="19" t="s">
        <v>24074</v>
      </c>
      <c r="G2325" s="19" t="s">
        <v>24075</v>
      </c>
      <c r="H2325" s="19">
        <v>2</v>
      </c>
      <c r="I2325" s="19" t="s">
        <v>23665</v>
      </c>
      <c r="J2325" s="19" t="s">
        <v>23666</v>
      </c>
      <c r="K2325" s="19" t="s">
        <v>17438</v>
      </c>
      <c r="L2325" s="19" t="s">
        <v>17439</v>
      </c>
      <c r="M2325" s="19"/>
      <c r="N2325" s="19" t="s">
        <v>17447</v>
      </c>
      <c r="O2325" s="19" t="s">
        <v>23689</v>
      </c>
    </row>
    <row r="2326" spans="1:15" ht="12.75">
      <c r="A2326" s="19" t="s">
        <v>26148</v>
      </c>
      <c r="B2326" s="19" t="s">
        <v>23710</v>
      </c>
      <c r="C2326" s="19" t="s">
        <v>23621</v>
      </c>
      <c r="D2326" s="19" t="s">
        <v>17440</v>
      </c>
      <c r="E2326" s="85">
        <v>45419</v>
      </c>
      <c r="F2326" s="19" t="s">
        <v>23877</v>
      </c>
      <c r="G2326" s="19" t="s">
        <v>23878</v>
      </c>
      <c r="H2326" s="19">
        <v>-50</v>
      </c>
      <c r="I2326" s="19" t="s">
        <v>23622</v>
      </c>
      <c r="J2326" s="19" t="s">
        <v>23654</v>
      </c>
      <c r="K2326" s="19" t="s">
        <v>17438</v>
      </c>
      <c r="L2326" s="19" t="s">
        <v>17439</v>
      </c>
      <c r="M2326" s="19"/>
      <c r="N2326" s="19"/>
      <c r="O2326" s="19" t="s">
        <v>23689</v>
      </c>
    </row>
    <row r="2327" spans="1:15" ht="12.75">
      <c r="A2327" s="19" t="s">
        <v>26149</v>
      </c>
      <c r="B2327" s="19" t="s">
        <v>23710</v>
      </c>
      <c r="C2327" s="19" t="s">
        <v>23621</v>
      </c>
      <c r="D2327" s="19" t="s">
        <v>17440</v>
      </c>
      <c r="E2327" s="85">
        <v>45419</v>
      </c>
      <c r="F2327" s="19" t="s">
        <v>23877</v>
      </c>
      <c r="G2327" s="19" t="s">
        <v>23878</v>
      </c>
      <c r="H2327" s="19">
        <v>50</v>
      </c>
      <c r="I2327" s="19" t="s">
        <v>23665</v>
      </c>
      <c r="J2327" s="19" t="s">
        <v>23666</v>
      </c>
      <c r="K2327" s="19" t="s">
        <v>17438</v>
      </c>
      <c r="L2327" s="19" t="s">
        <v>17439</v>
      </c>
      <c r="M2327" s="19"/>
      <c r="N2327" s="19" t="s">
        <v>17447</v>
      </c>
      <c r="O2327" s="19" t="s">
        <v>23689</v>
      </c>
    </row>
    <row r="2328" spans="1:15" ht="12.75">
      <c r="A2328" s="19" t="s">
        <v>26150</v>
      </c>
      <c r="B2328" s="19" t="s">
        <v>23710</v>
      </c>
      <c r="C2328" s="19" t="s">
        <v>23621</v>
      </c>
      <c r="D2328" s="19" t="s">
        <v>17440</v>
      </c>
      <c r="E2328" s="85">
        <v>45419</v>
      </c>
      <c r="F2328" s="19" t="s">
        <v>24133</v>
      </c>
      <c r="G2328" s="19" t="s">
        <v>24134</v>
      </c>
      <c r="H2328" s="19">
        <v>-100</v>
      </c>
      <c r="I2328" s="19" t="s">
        <v>23622</v>
      </c>
      <c r="J2328" s="19" t="s">
        <v>23654</v>
      </c>
      <c r="K2328" s="19" t="s">
        <v>17438</v>
      </c>
      <c r="L2328" s="19" t="s">
        <v>17439</v>
      </c>
      <c r="M2328" s="19"/>
      <c r="N2328" s="19"/>
      <c r="O2328" s="19" t="s">
        <v>23689</v>
      </c>
    </row>
    <row r="2329" spans="1:15" ht="12.75">
      <c r="A2329" s="19" t="s">
        <v>26151</v>
      </c>
      <c r="B2329" s="19" t="s">
        <v>23710</v>
      </c>
      <c r="C2329" s="19" t="s">
        <v>23621</v>
      </c>
      <c r="D2329" s="19" t="s">
        <v>17440</v>
      </c>
      <c r="E2329" s="85">
        <v>45419</v>
      </c>
      <c r="F2329" s="19" t="s">
        <v>24133</v>
      </c>
      <c r="G2329" s="19" t="s">
        <v>24134</v>
      </c>
      <c r="H2329" s="19">
        <v>100</v>
      </c>
      <c r="I2329" s="19" t="s">
        <v>23665</v>
      </c>
      <c r="J2329" s="19" t="s">
        <v>23666</v>
      </c>
      <c r="K2329" s="19" t="s">
        <v>17438</v>
      </c>
      <c r="L2329" s="19" t="s">
        <v>17439</v>
      </c>
      <c r="M2329" s="19"/>
      <c r="N2329" s="19" t="s">
        <v>17447</v>
      </c>
      <c r="O2329" s="19" t="s">
        <v>23689</v>
      </c>
    </row>
    <row r="2330" spans="1:15" ht="12.75">
      <c r="A2330" s="19" t="s">
        <v>26152</v>
      </c>
      <c r="B2330" s="19" t="s">
        <v>23715</v>
      </c>
      <c r="C2330" s="19" t="s">
        <v>23621</v>
      </c>
      <c r="D2330" s="19" t="s">
        <v>17435</v>
      </c>
      <c r="E2330" s="85">
        <v>45414</v>
      </c>
      <c r="F2330" s="19" t="s">
        <v>23874</v>
      </c>
      <c r="G2330" s="19" t="s">
        <v>23875</v>
      </c>
      <c r="H2330" s="19">
        <v>-57</v>
      </c>
      <c r="I2330" s="19" t="s">
        <v>23665</v>
      </c>
      <c r="J2330" s="19" t="s">
        <v>23666</v>
      </c>
      <c r="K2330" s="19" t="s">
        <v>17433</v>
      </c>
      <c r="L2330" s="19" t="s">
        <v>17434</v>
      </c>
      <c r="M2330" s="19"/>
      <c r="N2330" s="19"/>
      <c r="O2330" s="19" t="s">
        <v>23689</v>
      </c>
    </row>
    <row r="2331" spans="1:15" ht="12.75">
      <c r="A2331" s="19" t="s">
        <v>26153</v>
      </c>
      <c r="B2331" s="19" t="s">
        <v>23715</v>
      </c>
      <c r="C2331" s="19" t="s">
        <v>23621</v>
      </c>
      <c r="D2331" s="19" t="s">
        <v>17435</v>
      </c>
      <c r="E2331" s="85">
        <v>45414</v>
      </c>
      <c r="F2331" s="19" t="s">
        <v>23909</v>
      </c>
      <c r="G2331" s="19" t="s">
        <v>23910</v>
      </c>
      <c r="H2331" s="19">
        <v>-2000</v>
      </c>
      <c r="I2331" s="19" t="s">
        <v>23665</v>
      </c>
      <c r="J2331" s="19" t="s">
        <v>23666</v>
      </c>
      <c r="K2331" s="19" t="s">
        <v>17433</v>
      </c>
      <c r="L2331" s="19" t="s">
        <v>17434</v>
      </c>
      <c r="M2331" s="19"/>
      <c r="N2331" s="19"/>
      <c r="O2331" s="19" t="s">
        <v>23689</v>
      </c>
    </row>
    <row r="2332" spans="1:15" ht="12.75">
      <c r="A2332" s="19" t="s">
        <v>26154</v>
      </c>
      <c r="B2332" s="19" t="s">
        <v>23715</v>
      </c>
      <c r="C2332" s="19" t="s">
        <v>23621</v>
      </c>
      <c r="D2332" s="19" t="s">
        <v>17435</v>
      </c>
      <c r="E2332" s="85">
        <v>45414</v>
      </c>
      <c r="F2332" s="19" t="s">
        <v>24074</v>
      </c>
      <c r="G2332" s="19" t="s">
        <v>24075</v>
      </c>
      <c r="H2332" s="19">
        <v>-1</v>
      </c>
      <c r="I2332" s="19" t="s">
        <v>23665</v>
      </c>
      <c r="J2332" s="19" t="s">
        <v>23666</v>
      </c>
      <c r="K2332" s="19" t="s">
        <v>17433</v>
      </c>
      <c r="L2332" s="19" t="s">
        <v>17434</v>
      </c>
      <c r="M2332" s="19"/>
      <c r="N2332" s="19"/>
      <c r="O2332" s="19" t="s">
        <v>23689</v>
      </c>
    </row>
    <row r="2333" spans="1:15" ht="12.75">
      <c r="A2333" s="19" t="s">
        <v>26155</v>
      </c>
      <c r="B2333" s="19" t="s">
        <v>23715</v>
      </c>
      <c r="C2333" s="19" t="s">
        <v>23621</v>
      </c>
      <c r="D2333" s="19" t="s">
        <v>17435</v>
      </c>
      <c r="E2333" s="85">
        <v>45414</v>
      </c>
      <c r="F2333" s="19" t="s">
        <v>23862</v>
      </c>
      <c r="G2333" s="19" t="s">
        <v>23863</v>
      </c>
      <c r="H2333" s="19">
        <v>-41</v>
      </c>
      <c r="I2333" s="19" t="s">
        <v>23665</v>
      </c>
      <c r="J2333" s="19" t="s">
        <v>23666</v>
      </c>
      <c r="K2333" s="19" t="s">
        <v>17433</v>
      </c>
      <c r="L2333" s="19" t="s">
        <v>17434</v>
      </c>
      <c r="M2333" s="19"/>
      <c r="N2333" s="19"/>
      <c r="O2333" s="19" t="s">
        <v>23689</v>
      </c>
    </row>
    <row r="2334" spans="1:15" ht="12.75">
      <c r="A2334" s="19" t="s">
        <v>26156</v>
      </c>
      <c r="B2334" s="19" t="s">
        <v>23715</v>
      </c>
      <c r="C2334" s="19" t="s">
        <v>23621</v>
      </c>
      <c r="D2334" s="19" t="s">
        <v>17435</v>
      </c>
      <c r="E2334" s="85">
        <v>45414</v>
      </c>
      <c r="F2334" s="19" t="s">
        <v>23886</v>
      </c>
      <c r="G2334" s="19" t="s">
        <v>23887</v>
      </c>
      <c r="H2334" s="19">
        <v>-13</v>
      </c>
      <c r="I2334" s="19" t="s">
        <v>23665</v>
      </c>
      <c r="J2334" s="19" t="s">
        <v>23666</v>
      </c>
      <c r="K2334" s="19" t="s">
        <v>17433</v>
      </c>
      <c r="L2334" s="19" t="s">
        <v>17434</v>
      </c>
      <c r="M2334" s="19"/>
      <c r="N2334" s="19"/>
      <c r="O2334" s="19" t="s">
        <v>23689</v>
      </c>
    </row>
    <row r="2335" spans="1:15" ht="12.75">
      <c r="A2335" s="19" t="s">
        <v>26157</v>
      </c>
      <c r="B2335" s="19" t="s">
        <v>23715</v>
      </c>
      <c r="C2335" s="19" t="s">
        <v>23621</v>
      </c>
      <c r="D2335" s="19" t="s">
        <v>17435</v>
      </c>
      <c r="E2335" s="85">
        <v>45414</v>
      </c>
      <c r="F2335" s="19" t="s">
        <v>23877</v>
      </c>
      <c r="G2335" s="19" t="s">
        <v>23878</v>
      </c>
      <c r="H2335" s="19">
        <v>-47</v>
      </c>
      <c r="I2335" s="19" t="s">
        <v>23665</v>
      </c>
      <c r="J2335" s="19" t="s">
        <v>23666</v>
      </c>
      <c r="K2335" s="19" t="s">
        <v>17433</v>
      </c>
      <c r="L2335" s="19" t="s">
        <v>17434</v>
      </c>
      <c r="M2335" s="19"/>
      <c r="N2335" s="19"/>
      <c r="O2335" s="19" t="s">
        <v>23689</v>
      </c>
    </row>
    <row r="2336" spans="1:15" ht="12.75">
      <c r="A2336" s="19" t="s">
        <v>26158</v>
      </c>
      <c r="B2336" s="19" t="s">
        <v>23715</v>
      </c>
      <c r="C2336" s="19" t="s">
        <v>23621</v>
      </c>
      <c r="D2336" s="19" t="s">
        <v>17435</v>
      </c>
      <c r="E2336" s="85">
        <v>45414</v>
      </c>
      <c r="F2336" s="19" t="s">
        <v>24133</v>
      </c>
      <c r="G2336" s="19" t="s">
        <v>24134</v>
      </c>
      <c r="H2336" s="19">
        <v>-14</v>
      </c>
      <c r="I2336" s="19" t="s">
        <v>23665</v>
      </c>
      <c r="J2336" s="19" t="s">
        <v>23666</v>
      </c>
      <c r="K2336" s="19" t="s">
        <v>17433</v>
      </c>
      <c r="L2336" s="19" t="s">
        <v>17434</v>
      </c>
      <c r="M2336" s="19"/>
      <c r="N2336" s="19"/>
      <c r="O2336" s="19" t="s">
        <v>23689</v>
      </c>
    </row>
    <row r="2337" spans="1:15" ht="12.75">
      <c r="A2337" s="27" t="s">
        <v>26159</v>
      </c>
      <c r="B2337" s="19" t="s">
        <v>23713</v>
      </c>
      <c r="C2337" s="19" t="s">
        <v>23621</v>
      </c>
      <c r="D2337" s="19" t="s">
        <v>17435</v>
      </c>
      <c r="E2337" s="85">
        <v>45418</v>
      </c>
      <c r="F2337" s="19" t="s">
        <v>23874</v>
      </c>
      <c r="G2337" s="19" t="s">
        <v>23875</v>
      </c>
      <c r="H2337" s="19">
        <v>-63</v>
      </c>
      <c r="I2337" s="19" t="s">
        <v>23665</v>
      </c>
      <c r="J2337" s="19" t="s">
        <v>23666</v>
      </c>
      <c r="K2337" s="19" t="s">
        <v>17433</v>
      </c>
      <c r="L2337" s="19" t="s">
        <v>17434</v>
      </c>
      <c r="M2337" s="19"/>
      <c r="N2337" s="19"/>
      <c r="O2337" s="19" t="s">
        <v>23689</v>
      </c>
    </row>
    <row r="2338" spans="1:15" ht="12.75">
      <c r="A2338" s="19" t="s">
        <v>26160</v>
      </c>
      <c r="B2338" s="19" t="s">
        <v>23713</v>
      </c>
      <c r="C2338" s="19" t="s">
        <v>23621</v>
      </c>
      <c r="D2338" s="19" t="s">
        <v>17435</v>
      </c>
      <c r="E2338" s="85">
        <v>45418</v>
      </c>
      <c r="F2338" s="19" t="s">
        <v>23909</v>
      </c>
      <c r="G2338" s="19" t="s">
        <v>23910</v>
      </c>
      <c r="H2338" s="19">
        <v>-2000</v>
      </c>
      <c r="I2338" s="19" t="s">
        <v>23665</v>
      </c>
      <c r="J2338" s="19" t="s">
        <v>23666</v>
      </c>
      <c r="K2338" s="19" t="s">
        <v>17433</v>
      </c>
      <c r="L2338" s="19" t="s">
        <v>17434</v>
      </c>
      <c r="M2338" s="19"/>
      <c r="N2338" s="19"/>
      <c r="O2338" s="19" t="s">
        <v>23689</v>
      </c>
    </row>
    <row r="2339" spans="1:15" ht="12.75">
      <c r="A2339" s="19" t="s">
        <v>26161</v>
      </c>
      <c r="B2339" s="19" t="s">
        <v>23713</v>
      </c>
      <c r="C2339" s="19" t="s">
        <v>23621</v>
      </c>
      <c r="D2339" s="19" t="s">
        <v>17435</v>
      </c>
      <c r="E2339" s="85">
        <v>45418</v>
      </c>
      <c r="F2339" s="19" t="s">
        <v>24074</v>
      </c>
      <c r="G2339" s="19" t="s">
        <v>24075</v>
      </c>
      <c r="H2339" s="19">
        <v>-1</v>
      </c>
      <c r="I2339" s="19" t="s">
        <v>23665</v>
      </c>
      <c r="J2339" s="19" t="s">
        <v>23666</v>
      </c>
      <c r="K2339" s="19" t="s">
        <v>17433</v>
      </c>
      <c r="L2339" s="19" t="s">
        <v>17434</v>
      </c>
      <c r="M2339" s="19"/>
      <c r="N2339" s="19"/>
      <c r="O2339" s="19" t="s">
        <v>23689</v>
      </c>
    </row>
    <row r="2340" spans="1:15" ht="12.75">
      <c r="A2340" s="19" t="s">
        <v>26162</v>
      </c>
      <c r="B2340" s="19" t="s">
        <v>23713</v>
      </c>
      <c r="C2340" s="19" t="s">
        <v>23621</v>
      </c>
      <c r="D2340" s="19" t="s">
        <v>17435</v>
      </c>
      <c r="E2340" s="85">
        <v>45418</v>
      </c>
      <c r="F2340" s="19" t="s">
        <v>23862</v>
      </c>
      <c r="G2340" s="19" t="s">
        <v>23863</v>
      </c>
      <c r="H2340" s="19">
        <v>-39</v>
      </c>
      <c r="I2340" s="19" t="s">
        <v>23665</v>
      </c>
      <c r="J2340" s="19" t="s">
        <v>23666</v>
      </c>
      <c r="K2340" s="19" t="s">
        <v>17433</v>
      </c>
      <c r="L2340" s="19" t="s">
        <v>17434</v>
      </c>
      <c r="M2340" s="19"/>
      <c r="N2340" s="19"/>
      <c r="O2340" s="19" t="s">
        <v>23689</v>
      </c>
    </row>
    <row r="2341" spans="1:15" ht="12.75">
      <c r="A2341" s="19" t="s">
        <v>26163</v>
      </c>
      <c r="B2341" s="19" t="s">
        <v>23713</v>
      </c>
      <c r="C2341" s="19" t="s">
        <v>23621</v>
      </c>
      <c r="D2341" s="19" t="s">
        <v>17435</v>
      </c>
      <c r="E2341" s="85">
        <v>45418</v>
      </c>
      <c r="F2341" s="19" t="s">
        <v>23886</v>
      </c>
      <c r="G2341" s="19" t="s">
        <v>23887</v>
      </c>
      <c r="H2341" s="19">
        <v>-6</v>
      </c>
      <c r="I2341" s="19" t="s">
        <v>23665</v>
      </c>
      <c r="J2341" s="19" t="s">
        <v>23666</v>
      </c>
      <c r="K2341" s="19" t="s">
        <v>17433</v>
      </c>
      <c r="L2341" s="19" t="s">
        <v>17434</v>
      </c>
      <c r="M2341" s="19"/>
      <c r="N2341" s="19"/>
      <c r="O2341" s="19" t="s">
        <v>23689</v>
      </c>
    </row>
    <row r="2342" spans="1:15" ht="12.75">
      <c r="A2342" s="19" t="s">
        <v>26164</v>
      </c>
      <c r="B2342" s="19" t="s">
        <v>23713</v>
      </c>
      <c r="C2342" s="19" t="s">
        <v>23621</v>
      </c>
      <c r="D2342" s="19" t="s">
        <v>17435</v>
      </c>
      <c r="E2342" s="85">
        <v>45418</v>
      </c>
      <c r="F2342" s="19" t="s">
        <v>23877</v>
      </c>
      <c r="G2342" s="19" t="s">
        <v>23878</v>
      </c>
      <c r="H2342" s="19">
        <v>-44</v>
      </c>
      <c r="I2342" s="19" t="s">
        <v>23665</v>
      </c>
      <c r="J2342" s="19" t="s">
        <v>23666</v>
      </c>
      <c r="K2342" s="19" t="s">
        <v>17433</v>
      </c>
      <c r="L2342" s="19" t="s">
        <v>17434</v>
      </c>
      <c r="M2342" s="19"/>
      <c r="N2342" s="19"/>
      <c r="O2342" s="19" t="s">
        <v>23689</v>
      </c>
    </row>
    <row r="2343" spans="1:15" ht="12.75">
      <c r="A2343" s="19" t="s">
        <v>26165</v>
      </c>
      <c r="B2343" s="19" t="s">
        <v>23713</v>
      </c>
      <c r="C2343" s="19" t="s">
        <v>23621</v>
      </c>
      <c r="D2343" s="19" t="s">
        <v>17435</v>
      </c>
      <c r="E2343" s="85">
        <v>45418</v>
      </c>
      <c r="F2343" s="19" t="s">
        <v>24133</v>
      </c>
      <c r="G2343" s="19" t="s">
        <v>24134</v>
      </c>
      <c r="H2343" s="19">
        <v>-16</v>
      </c>
      <c r="I2343" s="19" t="s">
        <v>23665</v>
      </c>
      <c r="J2343" s="19" t="s">
        <v>23666</v>
      </c>
      <c r="K2343" s="19" t="s">
        <v>17433</v>
      </c>
      <c r="L2343" s="19" t="s">
        <v>17434</v>
      </c>
      <c r="M2343" s="19"/>
      <c r="N2343" s="19"/>
      <c r="O2343" s="19" t="s">
        <v>23689</v>
      </c>
    </row>
    <row r="2344" spans="1:15" ht="12.75">
      <c r="A2344" s="19" t="s">
        <v>26166</v>
      </c>
      <c r="B2344" s="19" t="s">
        <v>23711</v>
      </c>
      <c r="C2344" s="19" t="s">
        <v>23621</v>
      </c>
      <c r="D2344" s="19" t="s">
        <v>17435</v>
      </c>
      <c r="E2344" s="85">
        <v>45419</v>
      </c>
      <c r="F2344" s="19" t="s">
        <v>23874</v>
      </c>
      <c r="G2344" s="19" t="s">
        <v>23875</v>
      </c>
      <c r="H2344" s="19">
        <v>-50</v>
      </c>
      <c r="I2344" s="19" t="s">
        <v>23665</v>
      </c>
      <c r="J2344" s="19" t="s">
        <v>23666</v>
      </c>
      <c r="K2344" s="19" t="s">
        <v>17433</v>
      </c>
      <c r="L2344" s="19" t="s">
        <v>17434</v>
      </c>
      <c r="M2344" s="19"/>
      <c r="N2344" s="19"/>
      <c r="O2344" s="19" t="s">
        <v>23689</v>
      </c>
    </row>
    <row r="2345" spans="1:15" ht="12.75">
      <c r="A2345" s="19" t="s">
        <v>26167</v>
      </c>
      <c r="B2345" s="19" t="s">
        <v>23711</v>
      </c>
      <c r="C2345" s="19" t="s">
        <v>23621</v>
      </c>
      <c r="D2345" s="19" t="s">
        <v>17435</v>
      </c>
      <c r="E2345" s="85">
        <v>45419</v>
      </c>
      <c r="F2345" s="19" t="s">
        <v>23909</v>
      </c>
      <c r="G2345" s="19" t="s">
        <v>23910</v>
      </c>
      <c r="H2345" s="19">
        <v>-2000</v>
      </c>
      <c r="I2345" s="19" t="s">
        <v>23665</v>
      </c>
      <c r="J2345" s="19" t="s">
        <v>23666</v>
      </c>
      <c r="K2345" s="19" t="s">
        <v>17433</v>
      </c>
      <c r="L2345" s="19" t="s">
        <v>17434</v>
      </c>
      <c r="M2345" s="19"/>
      <c r="N2345" s="19"/>
      <c r="O2345" s="19" t="s">
        <v>23689</v>
      </c>
    </row>
    <row r="2346" spans="1:15" ht="12.75">
      <c r="A2346" s="19" t="s">
        <v>26168</v>
      </c>
      <c r="B2346" s="19" t="s">
        <v>23711</v>
      </c>
      <c r="C2346" s="19" t="s">
        <v>23621</v>
      </c>
      <c r="D2346" s="19" t="s">
        <v>17435</v>
      </c>
      <c r="E2346" s="85">
        <v>45419</v>
      </c>
      <c r="F2346" s="19" t="s">
        <v>23853</v>
      </c>
      <c r="G2346" s="19" t="s">
        <v>23854</v>
      </c>
      <c r="H2346" s="19">
        <v>-9</v>
      </c>
      <c r="I2346" s="19" t="s">
        <v>23665</v>
      </c>
      <c r="J2346" s="19" t="s">
        <v>23666</v>
      </c>
      <c r="K2346" s="19" t="s">
        <v>17433</v>
      </c>
      <c r="L2346" s="19" t="s">
        <v>17434</v>
      </c>
      <c r="M2346" s="19"/>
      <c r="N2346" s="19"/>
      <c r="O2346" s="19" t="s">
        <v>23689</v>
      </c>
    </row>
    <row r="2347" spans="1:15" ht="12.75">
      <c r="A2347" s="19" t="s">
        <v>26169</v>
      </c>
      <c r="B2347" s="19" t="s">
        <v>23711</v>
      </c>
      <c r="C2347" s="19" t="s">
        <v>23621</v>
      </c>
      <c r="D2347" s="19" t="s">
        <v>17435</v>
      </c>
      <c r="E2347" s="85">
        <v>45419</v>
      </c>
      <c r="F2347" s="19" t="s">
        <v>23862</v>
      </c>
      <c r="G2347" s="19" t="s">
        <v>23863</v>
      </c>
      <c r="H2347" s="19">
        <v>-20</v>
      </c>
      <c r="I2347" s="19" t="s">
        <v>23665</v>
      </c>
      <c r="J2347" s="19" t="s">
        <v>23666</v>
      </c>
      <c r="K2347" s="19" t="s">
        <v>17433</v>
      </c>
      <c r="L2347" s="19" t="s">
        <v>17434</v>
      </c>
      <c r="M2347" s="19"/>
      <c r="N2347" s="19"/>
      <c r="O2347" s="19" t="s">
        <v>23689</v>
      </c>
    </row>
    <row r="2348" spans="1:15" ht="12.75">
      <c r="A2348" s="27" t="s">
        <v>26170</v>
      </c>
      <c r="B2348" s="19" t="s">
        <v>23711</v>
      </c>
      <c r="C2348" s="19" t="s">
        <v>23621</v>
      </c>
      <c r="D2348" s="19" t="s">
        <v>17435</v>
      </c>
      <c r="E2348" s="85">
        <v>45419</v>
      </c>
      <c r="F2348" s="19" t="s">
        <v>23886</v>
      </c>
      <c r="G2348" s="19" t="s">
        <v>23887</v>
      </c>
      <c r="H2348" s="19">
        <v>-1</v>
      </c>
      <c r="I2348" s="19" t="s">
        <v>23665</v>
      </c>
      <c r="J2348" s="19" t="s">
        <v>23666</v>
      </c>
      <c r="K2348" s="19" t="s">
        <v>17433</v>
      </c>
      <c r="L2348" s="19" t="s">
        <v>17434</v>
      </c>
      <c r="M2348" s="19"/>
      <c r="N2348" s="19"/>
      <c r="O2348" s="19" t="s">
        <v>23689</v>
      </c>
    </row>
    <row r="2349" spans="1:15" ht="12.75">
      <c r="A2349" s="19" t="s">
        <v>26171</v>
      </c>
      <c r="B2349" s="19" t="s">
        <v>23711</v>
      </c>
      <c r="C2349" s="19" t="s">
        <v>23621</v>
      </c>
      <c r="D2349" s="19" t="s">
        <v>17435</v>
      </c>
      <c r="E2349" s="85">
        <v>45419</v>
      </c>
      <c r="F2349" s="19" t="s">
        <v>23877</v>
      </c>
      <c r="G2349" s="19" t="s">
        <v>23878</v>
      </c>
      <c r="H2349" s="19">
        <v>-43</v>
      </c>
      <c r="I2349" s="19" t="s">
        <v>23665</v>
      </c>
      <c r="J2349" s="19" t="s">
        <v>23666</v>
      </c>
      <c r="K2349" s="19" t="s">
        <v>17433</v>
      </c>
      <c r="L2349" s="19" t="s">
        <v>17434</v>
      </c>
      <c r="M2349" s="19"/>
      <c r="N2349" s="19"/>
      <c r="O2349" s="19" t="s">
        <v>23689</v>
      </c>
    </row>
    <row r="2350" spans="1:15" ht="12.75">
      <c r="A2350" s="19" t="s">
        <v>26172</v>
      </c>
      <c r="B2350" s="19" t="s">
        <v>23711</v>
      </c>
      <c r="C2350" s="19" t="s">
        <v>23621</v>
      </c>
      <c r="D2350" s="19" t="s">
        <v>17435</v>
      </c>
      <c r="E2350" s="85">
        <v>45419</v>
      </c>
      <c r="F2350" s="19" t="s">
        <v>24133</v>
      </c>
      <c r="G2350" s="19" t="s">
        <v>24134</v>
      </c>
      <c r="H2350" s="19">
        <v>-10</v>
      </c>
      <c r="I2350" s="19" t="s">
        <v>23665</v>
      </c>
      <c r="J2350" s="19" t="s">
        <v>23666</v>
      </c>
      <c r="K2350" s="19" t="s">
        <v>17433</v>
      </c>
      <c r="L2350" s="19" t="s">
        <v>17434</v>
      </c>
      <c r="M2350" s="19"/>
      <c r="N2350" s="19"/>
      <c r="O2350" s="19" t="s">
        <v>23689</v>
      </c>
    </row>
    <row r="2351" spans="1:15" ht="12.75">
      <c r="A2351" s="19" t="s">
        <v>26173</v>
      </c>
      <c r="B2351" s="19" t="s">
        <v>23664</v>
      </c>
      <c r="C2351" s="19" t="s">
        <v>23621</v>
      </c>
      <c r="D2351" s="19" t="s">
        <v>17440</v>
      </c>
      <c r="E2351" s="85">
        <v>45411</v>
      </c>
      <c r="F2351" s="19" t="s">
        <v>24133</v>
      </c>
      <c r="G2351" s="19" t="s">
        <v>24134</v>
      </c>
      <c r="H2351" s="19">
        <v>-40</v>
      </c>
      <c r="I2351" s="19" t="s">
        <v>23622</v>
      </c>
      <c r="J2351" s="19" t="s">
        <v>23654</v>
      </c>
      <c r="K2351" s="19" t="s">
        <v>17438</v>
      </c>
      <c r="L2351" s="19" t="s">
        <v>17439</v>
      </c>
      <c r="M2351" s="19"/>
      <c r="N2351" s="19"/>
      <c r="O2351" s="19"/>
    </row>
    <row r="2352" spans="1:15" ht="12.75">
      <c r="A2352" s="19" t="s">
        <v>26174</v>
      </c>
      <c r="B2352" s="19" t="s">
        <v>23664</v>
      </c>
      <c r="C2352" s="19" t="s">
        <v>23621</v>
      </c>
      <c r="D2352" s="19" t="s">
        <v>17440</v>
      </c>
      <c r="E2352" s="85">
        <v>45411</v>
      </c>
      <c r="F2352" s="19" t="s">
        <v>24133</v>
      </c>
      <c r="G2352" s="19" t="s">
        <v>24134</v>
      </c>
      <c r="H2352" s="19">
        <v>40</v>
      </c>
      <c r="I2352" s="19" t="s">
        <v>23665</v>
      </c>
      <c r="J2352" s="19" t="s">
        <v>23666</v>
      </c>
      <c r="K2352" s="19" t="s">
        <v>17438</v>
      </c>
      <c r="L2352" s="19" t="s">
        <v>17439</v>
      </c>
      <c r="M2352" s="19"/>
      <c r="N2352" s="19" t="s">
        <v>17447</v>
      </c>
      <c r="O2352" s="19"/>
    </row>
    <row r="2353" spans="1:15" ht="12.75">
      <c r="A2353" s="19" t="s">
        <v>26175</v>
      </c>
      <c r="B2353" s="19" t="s">
        <v>23704</v>
      </c>
      <c r="C2353" s="19" t="s">
        <v>23621</v>
      </c>
      <c r="D2353" s="19" t="s">
        <v>17440</v>
      </c>
      <c r="E2353" s="85">
        <v>45418</v>
      </c>
      <c r="F2353" s="19" t="s">
        <v>23853</v>
      </c>
      <c r="G2353" s="19" t="s">
        <v>23854</v>
      </c>
      <c r="H2353" s="19">
        <v>-10</v>
      </c>
      <c r="I2353" s="19" t="s">
        <v>23622</v>
      </c>
      <c r="J2353" s="19" t="s">
        <v>23654</v>
      </c>
      <c r="K2353" s="19" t="s">
        <v>17438</v>
      </c>
      <c r="L2353" s="19" t="s">
        <v>17439</v>
      </c>
      <c r="M2353" s="19"/>
      <c r="N2353" s="19"/>
      <c r="O2353" s="19" t="s">
        <v>23689</v>
      </c>
    </row>
    <row r="2354" spans="1:15" ht="12.75">
      <c r="A2354" s="19" t="s">
        <v>26176</v>
      </c>
      <c r="B2354" s="19" t="s">
        <v>23704</v>
      </c>
      <c r="C2354" s="19" t="s">
        <v>23621</v>
      </c>
      <c r="D2354" s="19" t="s">
        <v>17440</v>
      </c>
      <c r="E2354" s="85">
        <v>45418</v>
      </c>
      <c r="F2354" s="19" t="s">
        <v>23853</v>
      </c>
      <c r="G2354" s="19" t="s">
        <v>23854</v>
      </c>
      <c r="H2354" s="19">
        <v>10</v>
      </c>
      <c r="I2354" s="19" t="s">
        <v>23665</v>
      </c>
      <c r="J2354" s="19" t="s">
        <v>23666</v>
      </c>
      <c r="K2354" s="19" t="s">
        <v>17438</v>
      </c>
      <c r="L2354" s="19" t="s">
        <v>17439</v>
      </c>
      <c r="M2354" s="19"/>
      <c r="N2354" s="19" t="s">
        <v>17447</v>
      </c>
      <c r="O2354" s="19" t="s">
        <v>23689</v>
      </c>
    </row>
    <row r="2355" spans="1:15" ht="12.75">
      <c r="A2355" s="19" t="s">
        <v>26177</v>
      </c>
      <c r="B2355" s="19" t="s">
        <v>23716</v>
      </c>
      <c r="C2355" s="19" t="s">
        <v>23592</v>
      </c>
      <c r="D2355" s="19" t="s">
        <v>17435</v>
      </c>
      <c r="E2355" s="85">
        <v>45402</v>
      </c>
      <c r="F2355" s="19" t="s">
        <v>23874</v>
      </c>
      <c r="G2355" s="19" t="s">
        <v>23875</v>
      </c>
      <c r="H2355" s="19">
        <v>-15</v>
      </c>
      <c r="I2355" s="27" t="s">
        <v>16489</v>
      </c>
      <c r="J2355" s="19" t="s">
        <v>23235</v>
      </c>
      <c r="K2355" s="19" t="s">
        <v>17433</v>
      </c>
      <c r="L2355" s="19" t="s">
        <v>17434</v>
      </c>
      <c r="M2355" s="19" t="s">
        <v>23717</v>
      </c>
      <c r="N2355" s="19"/>
      <c r="O2355" s="19" t="s">
        <v>23140</v>
      </c>
    </row>
    <row r="2356" spans="1:15" ht="12.75">
      <c r="A2356" s="19" t="s">
        <v>26178</v>
      </c>
      <c r="B2356" s="19" t="s">
        <v>23716</v>
      </c>
      <c r="C2356" s="19" t="s">
        <v>23592</v>
      </c>
      <c r="D2356" s="19" t="s">
        <v>17435</v>
      </c>
      <c r="E2356" s="85">
        <v>45402</v>
      </c>
      <c r="F2356" s="19" t="s">
        <v>23926</v>
      </c>
      <c r="G2356" s="19" t="s">
        <v>23927</v>
      </c>
      <c r="H2356" s="19">
        <v>-10</v>
      </c>
      <c r="I2356" s="27" t="s">
        <v>16489</v>
      </c>
      <c r="J2356" s="19" t="s">
        <v>23235</v>
      </c>
      <c r="K2356" s="19" t="s">
        <v>17433</v>
      </c>
      <c r="L2356" s="19" t="s">
        <v>17434</v>
      </c>
      <c r="M2356" s="19" t="s">
        <v>23717</v>
      </c>
      <c r="N2356" s="19"/>
      <c r="O2356" s="19" t="s">
        <v>23140</v>
      </c>
    </row>
    <row r="2357" spans="1:15" ht="12.75">
      <c r="A2357" s="19" t="s">
        <v>26179</v>
      </c>
      <c r="B2357" s="19" t="s">
        <v>23716</v>
      </c>
      <c r="C2357" s="19" t="s">
        <v>23592</v>
      </c>
      <c r="D2357" s="19" t="s">
        <v>17435</v>
      </c>
      <c r="E2357" s="85">
        <v>45402</v>
      </c>
      <c r="F2357" s="19" t="s">
        <v>23906</v>
      </c>
      <c r="G2357" s="19" t="s">
        <v>23907</v>
      </c>
      <c r="H2357" s="19">
        <v>-195</v>
      </c>
      <c r="I2357" s="27" t="s">
        <v>16489</v>
      </c>
      <c r="J2357" s="19" t="s">
        <v>23235</v>
      </c>
      <c r="K2357" s="19" t="s">
        <v>17433</v>
      </c>
      <c r="L2357" s="19" t="s">
        <v>17434</v>
      </c>
      <c r="M2357" s="19" t="s">
        <v>23717</v>
      </c>
      <c r="N2357" s="19"/>
      <c r="O2357" s="19" t="s">
        <v>23140</v>
      </c>
    </row>
    <row r="2358" spans="1:15" ht="12.75">
      <c r="A2358" s="19" t="s">
        <v>26180</v>
      </c>
      <c r="B2358" s="19" t="s">
        <v>23716</v>
      </c>
      <c r="C2358" s="19" t="s">
        <v>23592</v>
      </c>
      <c r="D2358" s="19" t="s">
        <v>17435</v>
      </c>
      <c r="E2358" s="85">
        <v>45402</v>
      </c>
      <c r="F2358" s="19" t="s">
        <v>23932</v>
      </c>
      <c r="G2358" s="19" t="s">
        <v>23933</v>
      </c>
      <c r="H2358" s="19">
        <v>-400</v>
      </c>
      <c r="I2358" s="27" t="s">
        <v>16489</v>
      </c>
      <c r="J2358" s="19" t="s">
        <v>23235</v>
      </c>
      <c r="K2358" s="19" t="s">
        <v>17433</v>
      </c>
      <c r="L2358" s="19" t="s">
        <v>17434</v>
      </c>
      <c r="M2358" s="19" t="s">
        <v>23717</v>
      </c>
      <c r="N2358" s="19"/>
      <c r="O2358" s="19" t="s">
        <v>23140</v>
      </c>
    </row>
    <row r="2359" spans="1:15" ht="12.75">
      <c r="A2359" s="19" t="s">
        <v>26181</v>
      </c>
      <c r="B2359" s="19" t="s">
        <v>23716</v>
      </c>
      <c r="C2359" s="19" t="s">
        <v>23592</v>
      </c>
      <c r="D2359" s="19" t="s">
        <v>17435</v>
      </c>
      <c r="E2359" s="85">
        <v>45402</v>
      </c>
      <c r="F2359" s="19" t="s">
        <v>24371</v>
      </c>
      <c r="G2359" s="19" t="s">
        <v>24372</v>
      </c>
      <c r="H2359" s="19">
        <v>-1</v>
      </c>
      <c r="I2359" s="27" t="s">
        <v>16489</v>
      </c>
      <c r="J2359" s="19" t="s">
        <v>23235</v>
      </c>
      <c r="K2359" s="19" t="s">
        <v>17433</v>
      </c>
      <c r="L2359" s="19" t="s">
        <v>17434</v>
      </c>
      <c r="M2359" s="19" t="s">
        <v>23717</v>
      </c>
      <c r="N2359" s="19"/>
      <c r="O2359" s="19" t="s">
        <v>23140</v>
      </c>
    </row>
    <row r="2360" spans="1:15" ht="12.75">
      <c r="A2360" s="19" t="s">
        <v>26182</v>
      </c>
      <c r="B2360" s="19" t="s">
        <v>23716</v>
      </c>
      <c r="C2360" s="19" t="s">
        <v>23592</v>
      </c>
      <c r="D2360" s="19" t="s">
        <v>17435</v>
      </c>
      <c r="E2360" s="85">
        <v>45402</v>
      </c>
      <c r="F2360" s="19" t="s">
        <v>23859</v>
      </c>
      <c r="G2360" s="19" t="s">
        <v>23860</v>
      </c>
      <c r="H2360" s="19">
        <v>-33</v>
      </c>
      <c r="I2360" s="27" t="s">
        <v>16489</v>
      </c>
      <c r="J2360" s="19" t="s">
        <v>23235</v>
      </c>
      <c r="K2360" s="19" t="s">
        <v>17433</v>
      </c>
      <c r="L2360" s="19" t="s">
        <v>17434</v>
      </c>
      <c r="M2360" s="19" t="s">
        <v>23717</v>
      </c>
      <c r="N2360" s="19"/>
      <c r="O2360" s="19" t="s">
        <v>23140</v>
      </c>
    </row>
    <row r="2361" spans="1:15" ht="12.75">
      <c r="A2361" s="19" t="s">
        <v>26183</v>
      </c>
      <c r="B2361" s="19" t="s">
        <v>23716</v>
      </c>
      <c r="C2361" s="19" t="s">
        <v>23592</v>
      </c>
      <c r="D2361" s="19" t="s">
        <v>17435</v>
      </c>
      <c r="E2361" s="85">
        <v>45402</v>
      </c>
      <c r="F2361" s="19" t="s">
        <v>23877</v>
      </c>
      <c r="G2361" s="19" t="s">
        <v>23878</v>
      </c>
      <c r="H2361" s="19">
        <v>-200</v>
      </c>
      <c r="I2361" s="27" t="s">
        <v>16489</v>
      </c>
      <c r="J2361" s="19" t="s">
        <v>23235</v>
      </c>
      <c r="K2361" s="19" t="s">
        <v>17433</v>
      </c>
      <c r="L2361" s="19" t="s">
        <v>17434</v>
      </c>
      <c r="M2361" s="19" t="s">
        <v>23717</v>
      </c>
      <c r="N2361" s="19"/>
      <c r="O2361" s="19" t="s">
        <v>23140</v>
      </c>
    </row>
    <row r="2362" spans="1:15" ht="12.75">
      <c r="A2362" s="19" t="s">
        <v>26184</v>
      </c>
      <c r="B2362" s="19" t="s">
        <v>23716</v>
      </c>
      <c r="C2362" s="19" t="s">
        <v>23592</v>
      </c>
      <c r="D2362" s="19" t="s">
        <v>17435</v>
      </c>
      <c r="E2362" s="85">
        <v>45402</v>
      </c>
      <c r="F2362" s="19" t="s">
        <v>23886</v>
      </c>
      <c r="G2362" s="19" t="s">
        <v>23887</v>
      </c>
      <c r="H2362" s="19">
        <v>-20</v>
      </c>
      <c r="I2362" s="27" t="s">
        <v>16489</v>
      </c>
      <c r="J2362" s="19" t="s">
        <v>23235</v>
      </c>
      <c r="K2362" s="19" t="s">
        <v>17433</v>
      </c>
      <c r="L2362" s="19" t="s">
        <v>17434</v>
      </c>
      <c r="M2362" s="19" t="s">
        <v>23717</v>
      </c>
      <c r="N2362" s="19"/>
      <c r="O2362" s="19" t="s">
        <v>23140</v>
      </c>
    </row>
    <row r="2363" spans="1:15" ht="12.75">
      <c r="A2363" s="19" t="s">
        <v>26185</v>
      </c>
      <c r="B2363" s="19" t="s">
        <v>23716</v>
      </c>
      <c r="C2363" s="19" t="s">
        <v>23592</v>
      </c>
      <c r="D2363" s="19" t="s">
        <v>17435</v>
      </c>
      <c r="E2363" s="85">
        <v>45402</v>
      </c>
      <c r="F2363" s="19" t="s">
        <v>23958</v>
      </c>
      <c r="G2363" s="19" t="s">
        <v>23959</v>
      </c>
      <c r="H2363" s="19">
        <v>-50</v>
      </c>
      <c r="I2363" s="27" t="s">
        <v>16489</v>
      </c>
      <c r="J2363" s="19" t="s">
        <v>23235</v>
      </c>
      <c r="K2363" s="19" t="s">
        <v>17433</v>
      </c>
      <c r="L2363" s="19" t="s">
        <v>17434</v>
      </c>
      <c r="M2363" s="19" t="s">
        <v>23717</v>
      </c>
      <c r="N2363" s="19"/>
      <c r="O2363" s="19" t="s">
        <v>23140</v>
      </c>
    </row>
    <row r="2364" spans="1:15" ht="12.75">
      <c r="A2364" s="19" t="s">
        <v>26186</v>
      </c>
      <c r="B2364" s="19" t="s">
        <v>23716</v>
      </c>
      <c r="C2364" s="19" t="s">
        <v>23592</v>
      </c>
      <c r="D2364" s="19" t="s">
        <v>17435</v>
      </c>
      <c r="E2364" s="85">
        <v>45402</v>
      </c>
      <c r="F2364" s="19" t="s">
        <v>23868</v>
      </c>
      <c r="G2364" s="19" t="s">
        <v>23869</v>
      </c>
      <c r="H2364" s="19">
        <v>-12</v>
      </c>
      <c r="I2364" s="27" t="s">
        <v>16489</v>
      </c>
      <c r="J2364" s="19" t="s">
        <v>23235</v>
      </c>
      <c r="K2364" s="19" t="s">
        <v>17433</v>
      </c>
      <c r="L2364" s="19" t="s">
        <v>17434</v>
      </c>
      <c r="M2364" s="19" t="s">
        <v>23717</v>
      </c>
      <c r="N2364" s="19"/>
      <c r="O2364" s="19" t="s">
        <v>23140</v>
      </c>
    </row>
    <row r="2365" spans="1:15" ht="12.75">
      <c r="A2365" s="19" t="s">
        <v>26187</v>
      </c>
      <c r="B2365" s="19" t="s">
        <v>23716</v>
      </c>
      <c r="C2365" s="19" t="s">
        <v>23592</v>
      </c>
      <c r="D2365" s="19" t="s">
        <v>17435</v>
      </c>
      <c r="E2365" s="85">
        <v>45402</v>
      </c>
      <c r="F2365" s="19" t="s">
        <v>23895</v>
      </c>
      <c r="G2365" s="19" t="s">
        <v>23896</v>
      </c>
      <c r="H2365" s="19">
        <v>-233</v>
      </c>
      <c r="I2365" s="27" t="s">
        <v>16489</v>
      </c>
      <c r="J2365" s="19" t="s">
        <v>23235</v>
      </c>
      <c r="K2365" s="19" t="s">
        <v>17433</v>
      </c>
      <c r="L2365" s="19" t="s">
        <v>17434</v>
      </c>
      <c r="M2365" s="19" t="s">
        <v>23717</v>
      </c>
      <c r="N2365" s="19"/>
      <c r="O2365" s="19" t="s">
        <v>23140</v>
      </c>
    </row>
    <row r="2366" spans="1:15" ht="12.75">
      <c r="A2366" s="19" t="s">
        <v>26188</v>
      </c>
      <c r="B2366" s="19" t="s">
        <v>23718</v>
      </c>
      <c r="C2366" s="19" t="s">
        <v>23592</v>
      </c>
      <c r="D2366" s="19" t="s">
        <v>17435</v>
      </c>
      <c r="E2366" s="85">
        <v>45412</v>
      </c>
      <c r="F2366" s="19" t="s">
        <v>23877</v>
      </c>
      <c r="G2366" s="19" t="s">
        <v>23878</v>
      </c>
      <c r="H2366" s="19">
        <v>-400</v>
      </c>
      <c r="I2366" s="27" t="s">
        <v>23220</v>
      </c>
      <c r="J2366" s="19" t="s">
        <v>23221</v>
      </c>
      <c r="K2366" s="19" t="s">
        <v>17433</v>
      </c>
      <c r="L2366" s="19" t="s">
        <v>17434</v>
      </c>
      <c r="M2366" s="19" t="s">
        <v>23719</v>
      </c>
      <c r="N2366" s="19"/>
      <c r="O2366" s="19" t="s">
        <v>23140</v>
      </c>
    </row>
    <row r="2367" spans="1:15" ht="12.75">
      <c r="A2367" s="19" t="s">
        <v>26189</v>
      </c>
      <c r="B2367" s="19" t="s">
        <v>23718</v>
      </c>
      <c r="C2367" s="19" t="s">
        <v>23592</v>
      </c>
      <c r="D2367" s="19" t="s">
        <v>17435</v>
      </c>
      <c r="E2367" s="85">
        <v>45412</v>
      </c>
      <c r="F2367" s="19" t="s">
        <v>23886</v>
      </c>
      <c r="G2367" s="19" t="s">
        <v>23887</v>
      </c>
      <c r="H2367" s="19">
        <v>-20</v>
      </c>
      <c r="I2367" s="27" t="s">
        <v>23220</v>
      </c>
      <c r="J2367" s="19" t="s">
        <v>23221</v>
      </c>
      <c r="K2367" s="19" t="s">
        <v>17433</v>
      </c>
      <c r="L2367" s="19" t="s">
        <v>17434</v>
      </c>
      <c r="M2367" s="19" t="s">
        <v>23719</v>
      </c>
      <c r="N2367" s="19"/>
      <c r="O2367" s="19" t="s">
        <v>23140</v>
      </c>
    </row>
    <row r="2368" spans="1:15" ht="12.75">
      <c r="A2368" s="19" t="s">
        <v>26190</v>
      </c>
      <c r="B2368" s="19" t="s">
        <v>23718</v>
      </c>
      <c r="C2368" s="19" t="s">
        <v>23592</v>
      </c>
      <c r="D2368" s="19" t="s">
        <v>17435</v>
      </c>
      <c r="E2368" s="85">
        <v>45412</v>
      </c>
      <c r="F2368" s="19" t="s">
        <v>23958</v>
      </c>
      <c r="G2368" s="19" t="s">
        <v>23959</v>
      </c>
      <c r="H2368" s="19">
        <v>-100</v>
      </c>
      <c r="I2368" s="27" t="s">
        <v>23220</v>
      </c>
      <c r="J2368" s="19" t="s">
        <v>23221</v>
      </c>
      <c r="K2368" s="19" t="s">
        <v>17433</v>
      </c>
      <c r="L2368" s="19" t="s">
        <v>17434</v>
      </c>
      <c r="M2368" s="19" t="s">
        <v>23719</v>
      </c>
      <c r="N2368" s="19"/>
      <c r="O2368" s="19" t="s">
        <v>23140</v>
      </c>
    </row>
    <row r="2369" spans="1:15" ht="12.75">
      <c r="A2369" s="19" t="s">
        <v>26191</v>
      </c>
      <c r="B2369" s="19" t="s">
        <v>23718</v>
      </c>
      <c r="C2369" s="19" t="s">
        <v>23592</v>
      </c>
      <c r="D2369" s="19" t="s">
        <v>17435</v>
      </c>
      <c r="E2369" s="85">
        <v>45412</v>
      </c>
      <c r="F2369" s="19" t="s">
        <v>23868</v>
      </c>
      <c r="G2369" s="19" t="s">
        <v>23869</v>
      </c>
      <c r="H2369" s="19">
        <v>-778</v>
      </c>
      <c r="I2369" s="27" t="s">
        <v>23220</v>
      </c>
      <c r="J2369" s="19" t="s">
        <v>23221</v>
      </c>
      <c r="K2369" s="19" t="s">
        <v>17433</v>
      </c>
      <c r="L2369" s="19" t="s">
        <v>17434</v>
      </c>
      <c r="M2369" s="19" t="s">
        <v>23719</v>
      </c>
      <c r="N2369" s="19"/>
      <c r="O2369" s="19" t="s">
        <v>23140</v>
      </c>
    </row>
    <row r="2370" spans="1:15" ht="12.75">
      <c r="A2370" s="19" t="s">
        <v>26192</v>
      </c>
      <c r="B2370" s="19" t="s">
        <v>23718</v>
      </c>
      <c r="C2370" s="19" t="s">
        <v>23592</v>
      </c>
      <c r="D2370" s="19" t="s">
        <v>17435</v>
      </c>
      <c r="E2370" s="85">
        <v>45412</v>
      </c>
      <c r="F2370" s="19" t="s">
        <v>23880</v>
      </c>
      <c r="G2370" s="19" t="s">
        <v>23881</v>
      </c>
      <c r="H2370" s="19">
        <v>-3</v>
      </c>
      <c r="I2370" s="27" t="s">
        <v>23220</v>
      </c>
      <c r="J2370" s="19" t="s">
        <v>23221</v>
      </c>
      <c r="K2370" s="19" t="s">
        <v>17433</v>
      </c>
      <c r="L2370" s="19" t="s">
        <v>17434</v>
      </c>
      <c r="M2370" s="19" t="s">
        <v>23719</v>
      </c>
      <c r="N2370" s="19"/>
      <c r="O2370" s="19" t="s">
        <v>23140</v>
      </c>
    </row>
    <row r="2371" spans="1:15" ht="12.75">
      <c r="A2371" s="19" t="s">
        <v>26193</v>
      </c>
      <c r="B2371" s="19" t="s">
        <v>23718</v>
      </c>
      <c r="C2371" s="19" t="s">
        <v>23592</v>
      </c>
      <c r="D2371" s="19" t="s">
        <v>17435</v>
      </c>
      <c r="E2371" s="85">
        <v>45412</v>
      </c>
      <c r="F2371" s="19" t="s">
        <v>23926</v>
      </c>
      <c r="G2371" s="19" t="s">
        <v>23927</v>
      </c>
      <c r="H2371" s="19">
        <v>-42</v>
      </c>
      <c r="I2371" s="27" t="s">
        <v>23220</v>
      </c>
      <c r="J2371" s="19" t="s">
        <v>23221</v>
      </c>
      <c r="K2371" s="19" t="s">
        <v>17433</v>
      </c>
      <c r="L2371" s="19" t="s">
        <v>17434</v>
      </c>
      <c r="M2371" s="19" t="s">
        <v>23719</v>
      </c>
      <c r="N2371" s="19"/>
      <c r="O2371" s="19" t="s">
        <v>23140</v>
      </c>
    </row>
    <row r="2372" spans="1:15" ht="12.75">
      <c r="A2372" s="19" t="s">
        <v>26194</v>
      </c>
      <c r="B2372" s="19" t="s">
        <v>23718</v>
      </c>
      <c r="C2372" s="19" t="s">
        <v>23592</v>
      </c>
      <c r="D2372" s="19" t="s">
        <v>17435</v>
      </c>
      <c r="E2372" s="85">
        <v>45412</v>
      </c>
      <c r="F2372" s="19" t="s">
        <v>23932</v>
      </c>
      <c r="G2372" s="19" t="s">
        <v>23933</v>
      </c>
      <c r="H2372" s="19">
        <v>-880</v>
      </c>
      <c r="I2372" s="27" t="s">
        <v>23220</v>
      </c>
      <c r="J2372" s="19" t="s">
        <v>23221</v>
      </c>
      <c r="K2372" s="19" t="s">
        <v>17433</v>
      </c>
      <c r="L2372" s="19" t="s">
        <v>17434</v>
      </c>
      <c r="M2372" s="19" t="s">
        <v>23719</v>
      </c>
      <c r="N2372" s="19"/>
      <c r="O2372" s="19" t="s">
        <v>23140</v>
      </c>
    </row>
    <row r="2373" spans="1:15" ht="12.75">
      <c r="A2373" s="19" t="s">
        <v>26195</v>
      </c>
      <c r="B2373" s="19" t="s">
        <v>23718</v>
      </c>
      <c r="C2373" s="19" t="s">
        <v>23592</v>
      </c>
      <c r="D2373" s="19" t="s">
        <v>17435</v>
      </c>
      <c r="E2373" s="85">
        <v>45412</v>
      </c>
      <c r="F2373" s="19" t="s">
        <v>23955</v>
      </c>
      <c r="G2373" s="19" t="s">
        <v>23966</v>
      </c>
      <c r="H2373" s="19">
        <v>-29</v>
      </c>
      <c r="I2373" s="27" t="s">
        <v>23220</v>
      </c>
      <c r="J2373" s="19" t="s">
        <v>23221</v>
      </c>
      <c r="K2373" s="19" t="s">
        <v>17433</v>
      </c>
      <c r="L2373" s="19" t="s">
        <v>17434</v>
      </c>
      <c r="M2373" s="19" t="s">
        <v>23719</v>
      </c>
      <c r="N2373" s="19"/>
      <c r="O2373" s="19" t="s">
        <v>23140</v>
      </c>
    </row>
    <row r="2374" spans="1:15" ht="12.75">
      <c r="A2374" s="19" t="s">
        <v>26196</v>
      </c>
      <c r="B2374" s="19" t="s">
        <v>23718</v>
      </c>
      <c r="C2374" s="19" t="s">
        <v>23592</v>
      </c>
      <c r="D2374" s="19" t="s">
        <v>17435</v>
      </c>
      <c r="E2374" s="85">
        <v>45412</v>
      </c>
      <c r="F2374" s="19" t="s">
        <v>25585</v>
      </c>
      <c r="G2374" s="19" t="s">
        <v>25586</v>
      </c>
      <c r="H2374" s="19">
        <v>-61</v>
      </c>
      <c r="I2374" s="27" t="s">
        <v>23220</v>
      </c>
      <c r="J2374" s="19" t="s">
        <v>23221</v>
      </c>
      <c r="K2374" s="19" t="s">
        <v>17433</v>
      </c>
      <c r="L2374" s="19" t="s">
        <v>17434</v>
      </c>
      <c r="M2374" s="19" t="s">
        <v>23719</v>
      </c>
      <c r="N2374" s="19"/>
      <c r="O2374" s="19" t="s">
        <v>23140</v>
      </c>
    </row>
    <row r="2375" spans="1:15" ht="12.75">
      <c r="A2375" s="19" t="s">
        <v>26197</v>
      </c>
      <c r="B2375" s="19" t="s">
        <v>23718</v>
      </c>
      <c r="C2375" s="19" t="s">
        <v>23592</v>
      </c>
      <c r="D2375" s="19" t="s">
        <v>17435</v>
      </c>
      <c r="E2375" s="85">
        <v>45412</v>
      </c>
      <c r="F2375" s="19" t="s">
        <v>25624</v>
      </c>
      <c r="G2375" s="19" t="s">
        <v>25625</v>
      </c>
      <c r="H2375" s="19">
        <v>-20</v>
      </c>
      <c r="I2375" s="27" t="s">
        <v>23220</v>
      </c>
      <c r="J2375" s="19" t="s">
        <v>23221</v>
      </c>
      <c r="K2375" s="19" t="s">
        <v>17433</v>
      </c>
      <c r="L2375" s="19" t="s">
        <v>17434</v>
      </c>
      <c r="M2375" s="19" t="s">
        <v>23719</v>
      </c>
      <c r="N2375" s="19"/>
      <c r="O2375" s="19" t="s">
        <v>23140</v>
      </c>
    </row>
    <row r="2376" spans="1:15" ht="12.75">
      <c r="A2376" s="19" t="s">
        <v>26198</v>
      </c>
      <c r="B2376" s="19" t="s">
        <v>23718</v>
      </c>
      <c r="C2376" s="19" t="s">
        <v>23592</v>
      </c>
      <c r="D2376" s="19" t="s">
        <v>17435</v>
      </c>
      <c r="E2376" s="85">
        <v>45412</v>
      </c>
      <c r="F2376" s="19" t="s">
        <v>24371</v>
      </c>
      <c r="G2376" s="19" t="s">
        <v>24372</v>
      </c>
      <c r="H2376" s="19">
        <v>-62</v>
      </c>
      <c r="I2376" s="27" t="s">
        <v>23220</v>
      </c>
      <c r="J2376" s="19" t="s">
        <v>23221</v>
      </c>
      <c r="K2376" s="19" t="s">
        <v>17433</v>
      </c>
      <c r="L2376" s="19" t="s">
        <v>17434</v>
      </c>
      <c r="M2376" s="19" t="s">
        <v>23719</v>
      </c>
      <c r="N2376" s="19"/>
      <c r="O2376" s="19" t="s">
        <v>23140</v>
      </c>
    </row>
    <row r="2377" spans="1:15" ht="12.75">
      <c r="A2377" s="19" t="s">
        <v>26199</v>
      </c>
      <c r="B2377" s="19" t="s">
        <v>23718</v>
      </c>
      <c r="C2377" s="19" t="s">
        <v>23592</v>
      </c>
      <c r="D2377" s="19" t="s">
        <v>17435</v>
      </c>
      <c r="E2377" s="85">
        <v>45412</v>
      </c>
      <c r="F2377" s="19" t="s">
        <v>23835</v>
      </c>
      <c r="G2377" s="19" t="s">
        <v>23836</v>
      </c>
      <c r="H2377" s="19">
        <v>-36</v>
      </c>
      <c r="I2377" s="27" t="s">
        <v>23220</v>
      </c>
      <c r="J2377" s="19" t="s">
        <v>23221</v>
      </c>
      <c r="K2377" s="19" t="s">
        <v>17433</v>
      </c>
      <c r="L2377" s="19" t="s">
        <v>17434</v>
      </c>
      <c r="M2377" s="19" t="s">
        <v>23719</v>
      </c>
      <c r="N2377" s="19"/>
      <c r="O2377" s="19" t="s">
        <v>23140</v>
      </c>
    </row>
    <row r="2378" spans="1:15" ht="12.75">
      <c r="A2378" s="19" t="s">
        <v>26200</v>
      </c>
      <c r="B2378" s="19" t="s">
        <v>23718</v>
      </c>
      <c r="C2378" s="19" t="s">
        <v>23592</v>
      </c>
      <c r="D2378" s="19" t="s">
        <v>17435</v>
      </c>
      <c r="E2378" s="85">
        <v>45412</v>
      </c>
      <c r="F2378" s="19" t="s">
        <v>23838</v>
      </c>
      <c r="G2378" s="19" t="s">
        <v>23839</v>
      </c>
      <c r="H2378" s="19">
        <v>-14</v>
      </c>
      <c r="I2378" s="27" t="s">
        <v>23220</v>
      </c>
      <c r="J2378" s="19" t="s">
        <v>23221</v>
      </c>
      <c r="K2378" s="19" t="s">
        <v>17433</v>
      </c>
      <c r="L2378" s="19" t="s">
        <v>17434</v>
      </c>
      <c r="M2378" s="19" t="s">
        <v>23719</v>
      </c>
      <c r="N2378" s="19"/>
      <c r="O2378" s="19" t="s">
        <v>23140</v>
      </c>
    </row>
    <row r="2379" spans="1:15" ht="12.75">
      <c r="A2379" s="19" t="s">
        <v>26201</v>
      </c>
      <c r="B2379" s="19" t="s">
        <v>23718</v>
      </c>
      <c r="C2379" s="19" t="s">
        <v>23592</v>
      </c>
      <c r="D2379" s="19" t="s">
        <v>17435</v>
      </c>
      <c r="E2379" s="85">
        <v>45412</v>
      </c>
      <c r="F2379" s="19" t="s">
        <v>23841</v>
      </c>
      <c r="G2379" s="19" t="s">
        <v>23842</v>
      </c>
      <c r="H2379" s="19">
        <v>-6</v>
      </c>
      <c r="I2379" s="27" t="s">
        <v>23220</v>
      </c>
      <c r="J2379" s="19" t="s">
        <v>23221</v>
      </c>
      <c r="K2379" s="19" t="s">
        <v>17433</v>
      </c>
      <c r="L2379" s="19" t="s">
        <v>17434</v>
      </c>
      <c r="M2379" s="19" t="s">
        <v>23719</v>
      </c>
      <c r="N2379" s="19"/>
      <c r="O2379" s="19" t="s">
        <v>23140</v>
      </c>
    </row>
    <row r="2380" spans="1:15" ht="12.75">
      <c r="A2380" s="27" t="s">
        <v>26202</v>
      </c>
      <c r="B2380" s="19" t="s">
        <v>23718</v>
      </c>
      <c r="C2380" s="19" t="s">
        <v>23592</v>
      </c>
      <c r="D2380" s="19" t="s">
        <v>17435</v>
      </c>
      <c r="E2380" s="85">
        <v>45412</v>
      </c>
      <c r="F2380" s="19" t="s">
        <v>23844</v>
      </c>
      <c r="G2380" s="19" t="s">
        <v>23845</v>
      </c>
      <c r="H2380" s="19">
        <v>-1</v>
      </c>
      <c r="I2380" s="27" t="s">
        <v>23220</v>
      </c>
      <c r="J2380" s="19" t="s">
        <v>23221</v>
      </c>
      <c r="K2380" s="19" t="s">
        <v>17433</v>
      </c>
      <c r="L2380" s="19" t="s">
        <v>17434</v>
      </c>
      <c r="M2380" s="19" t="s">
        <v>23719</v>
      </c>
      <c r="N2380" s="19"/>
      <c r="O2380" s="19" t="s">
        <v>23140</v>
      </c>
    </row>
    <row r="2381" spans="1:15" ht="12.75">
      <c r="A2381" s="19" t="s">
        <v>26203</v>
      </c>
      <c r="B2381" s="19" t="s">
        <v>23718</v>
      </c>
      <c r="C2381" s="19" t="s">
        <v>23592</v>
      </c>
      <c r="D2381" s="19" t="s">
        <v>17435</v>
      </c>
      <c r="E2381" s="85">
        <v>45412</v>
      </c>
      <c r="F2381" s="19" t="s">
        <v>23847</v>
      </c>
      <c r="G2381" s="19" t="s">
        <v>23848</v>
      </c>
      <c r="H2381" s="19">
        <v>-1</v>
      </c>
      <c r="I2381" s="27" t="s">
        <v>23220</v>
      </c>
      <c r="J2381" s="19" t="s">
        <v>23221</v>
      </c>
      <c r="K2381" s="19" t="s">
        <v>17433</v>
      </c>
      <c r="L2381" s="19" t="s">
        <v>17434</v>
      </c>
      <c r="M2381" s="19" t="s">
        <v>23719</v>
      </c>
      <c r="N2381" s="19"/>
      <c r="O2381" s="19" t="s">
        <v>23140</v>
      </c>
    </row>
    <row r="2382" spans="1:15" ht="12.75">
      <c r="A2382" s="19" t="s">
        <v>26204</v>
      </c>
      <c r="B2382" s="19" t="s">
        <v>23718</v>
      </c>
      <c r="C2382" s="19" t="s">
        <v>23592</v>
      </c>
      <c r="D2382" s="19" t="s">
        <v>17435</v>
      </c>
      <c r="E2382" s="85">
        <v>45412</v>
      </c>
      <c r="F2382" s="19" t="s">
        <v>24074</v>
      </c>
      <c r="G2382" s="19" t="s">
        <v>24075</v>
      </c>
      <c r="H2382" s="19">
        <v>-1</v>
      </c>
      <c r="I2382" s="27" t="s">
        <v>23220</v>
      </c>
      <c r="J2382" s="19" t="s">
        <v>23221</v>
      </c>
      <c r="K2382" s="19" t="s">
        <v>17433</v>
      </c>
      <c r="L2382" s="19" t="s">
        <v>17434</v>
      </c>
      <c r="M2382" s="19" t="s">
        <v>23719</v>
      </c>
      <c r="N2382" s="19"/>
      <c r="O2382" s="19" t="s">
        <v>23140</v>
      </c>
    </row>
    <row r="2383" spans="1:15" ht="12.75">
      <c r="A2383" s="19" t="s">
        <v>26205</v>
      </c>
      <c r="B2383" s="19" t="s">
        <v>23718</v>
      </c>
      <c r="C2383" s="19" t="s">
        <v>23592</v>
      </c>
      <c r="D2383" s="19" t="s">
        <v>17435</v>
      </c>
      <c r="E2383" s="85">
        <v>45412</v>
      </c>
      <c r="F2383" s="19" t="s">
        <v>23859</v>
      </c>
      <c r="G2383" s="19" t="s">
        <v>23860</v>
      </c>
      <c r="H2383" s="19">
        <v>-20</v>
      </c>
      <c r="I2383" s="27" t="s">
        <v>23220</v>
      </c>
      <c r="J2383" s="19" t="s">
        <v>23221</v>
      </c>
      <c r="K2383" s="19" t="s">
        <v>17433</v>
      </c>
      <c r="L2383" s="19" t="s">
        <v>17434</v>
      </c>
      <c r="M2383" s="19" t="s">
        <v>23719</v>
      </c>
      <c r="N2383" s="19"/>
      <c r="O2383" s="19" t="s">
        <v>23140</v>
      </c>
    </row>
    <row r="2384" spans="1:15" ht="12.75">
      <c r="A2384" s="19"/>
      <c r="B2384" s="19"/>
      <c r="C2384" s="19"/>
      <c r="D2384" s="19"/>
      <c r="E2384" s="85"/>
      <c r="F2384" s="19"/>
      <c r="G2384" s="19"/>
      <c r="H2384" s="19"/>
      <c r="I2384" s="19"/>
      <c r="J2384" s="19"/>
      <c r="K2384" s="19"/>
      <c r="L2384" s="19"/>
      <c r="M2384" s="19"/>
      <c r="N2384" s="19"/>
      <c r="O2384" s="19"/>
    </row>
    <row r="2385" spans="1:15" ht="12.75">
      <c r="A2385" s="19" t="s">
        <v>26206</v>
      </c>
      <c r="B2385" s="19" t="s">
        <v>23718</v>
      </c>
      <c r="C2385" s="19" t="s">
        <v>23592</v>
      </c>
      <c r="D2385" s="19" t="s">
        <v>17435</v>
      </c>
      <c r="E2385" s="85">
        <v>45412</v>
      </c>
      <c r="F2385" s="19" t="s">
        <v>23865</v>
      </c>
      <c r="G2385" s="19" t="s">
        <v>23866</v>
      </c>
      <c r="H2385" s="19">
        <v>-110</v>
      </c>
      <c r="I2385" s="27" t="s">
        <v>23220</v>
      </c>
      <c r="J2385" s="19" t="s">
        <v>23221</v>
      </c>
      <c r="K2385" s="19" t="s">
        <v>17433</v>
      </c>
      <c r="L2385" s="19" t="s">
        <v>17434</v>
      </c>
      <c r="M2385" s="19" t="s">
        <v>23719</v>
      </c>
      <c r="N2385" s="19"/>
      <c r="O2385" s="19" t="s">
        <v>23140</v>
      </c>
    </row>
    <row r="2386" spans="1:15" ht="12.75">
      <c r="A2386" s="19" t="s">
        <v>26207</v>
      </c>
      <c r="B2386" s="19" t="s">
        <v>23720</v>
      </c>
      <c r="C2386" s="19" t="s">
        <v>23592</v>
      </c>
      <c r="D2386" s="19" t="s">
        <v>17435</v>
      </c>
      <c r="E2386" s="85">
        <v>45412</v>
      </c>
      <c r="F2386" s="19" t="s">
        <v>23926</v>
      </c>
      <c r="G2386" s="19" t="s">
        <v>23927</v>
      </c>
      <c r="H2386" s="19">
        <v>-20</v>
      </c>
      <c r="I2386" s="27" t="s">
        <v>23227</v>
      </c>
      <c r="J2386" s="19" t="s">
        <v>23228</v>
      </c>
      <c r="K2386" s="19" t="s">
        <v>17433</v>
      </c>
      <c r="L2386" s="19" t="s">
        <v>17434</v>
      </c>
      <c r="M2386" s="19" t="s">
        <v>23721</v>
      </c>
      <c r="N2386" s="19"/>
      <c r="O2386" s="19" t="s">
        <v>23140</v>
      </c>
    </row>
    <row r="2387" spans="1:15" ht="12.75">
      <c r="A2387" s="19" t="s">
        <v>26208</v>
      </c>
      <c r="B2387" s="19" t="s">
        <v>23720</v>
      </c>
      <c r="C2387" s="19" t="s">
        <v>23592</v>
      </c>
      <c r="D2387" s="19" t="s">
        <v>17435</v>
      </c>
      <c r="E2387" s="85">
        <v>45412</v>
      </c>
      <c r="F2387" s="19" t="s">
        <v>23932</v>
      </c>
      <c r="G2387" s="19" t="s">
        <v>23933</v>
      </c>
      <c r="H2387" s="19">
        <v>-500</v>
      </c>
      <c r="I2387" s="27" t="s">
        <v>23227</v>
      </c>
      <c r="J2387" s="19" t="s">
        <v>23228</v>
      </c>
      <c r="K2387" s="19" t="s">
        <v>17433</v>
      </c>
      <c r="L2387" s="19" t="s">
        <v>17434</v>
      </c>
      <c r="M2387" s="19" t="s">
        <v>23721</v>
      </c>
      <c r="N2387" s="19"/>
      <c r="O2387" s="19" t="s">
        <v>23140</v>
      </c>
    </row>
    <row r="2388" spans="1:15" ht="12.75">
      <c r="A2388" s="19" t="s">
        <v>26209</v>
      </c>
      <c r="B2388" s="19" t="s">
        <v>23722</v>
      </c>
      <c r="C2388" s="19" t="s">
        <v>23621</v>
      </c>
      <c r="D2388" s="19" t="s">
        <v>17440</v>
      </c>
      <c r="E2388" s="85">
        <v>45420</v>
      </c>
      <c r="F2388" s="19" t="s">
        <v>23874</v>
      </c>
      <c r="G2388" s="19" t="s">
        <v>23875</v>
      </c>
      <c r="H2388" s="19">
        <v>-40</v>
      </c>
      <c r="I2388" s="19" t="s">
        <v>23622</v>
      </c>
      <c r="J2388" s="19" t="s">
        <v>23654</v>
      </c>
      <c r="K2388" s="19" t="s">
        <v>17438</v>
      </c>
      <c r="L2388" s="19" t="s">
        <v>17439</v>
      </c>
      <c r="M2388" s="19"/>
      <c r="N2388" s="19"/>
      <c r="O2388" s="19" t="s">
        <v>23689</v>
      </c>
    </row>
    <row r="2389" spans="1:15" ht="12.75">
      <c r="A2389" s="19" t="s">
        <v>26210</v>
      </c>
      <c r="B2389" s="19" t="s">
        <v>23722</v>
      </c>
      <c r="C2389" s="19" t="s">
        <v>23621</v>
      </c>
      <c r="D2389" s="19" t="s">
        <v>17440</v>
      </c>
      <c r="E2389" s="85">
        <v>45420</v>
      </c>
      <c r="F2389" s="19" t="s">
        <v>23874</v>
      </c>
      <c r="G2389" s="19" t="s">
        <v>23875</v>
      </c>
      <c r="H2389" s="19">
        <v>40</v>
      </c>
      <c r="I2389" s="19" t="s">
        <v>23665</v>
      </c>
      <c r="J2389" s="19" t="s">
        <v>23666</v>
      </c>
      <c r="K2389" s="19" t="s">
        <v>17438</v>
      </c>
      <c r="L2389" s="19" t="s">
        <v>17439</v>
      </c>
      <c r="M2389" s="19"/>
      <c r="N2389" s="19" t="s">
        <v>17447</v>
      </c>
      <c r="O2389" s="19" t="s">
        <v>23689</v>
      </c>
    </row>
    <row r="2390" spans="1:15" ht="12.75">
      <c r="A2390" s="19" t="s">
        <v>26211</v>
      </c>
      <c r="B2390" s="19" t="s">
        <v>23722</v>
      </c>
      <c r="C2390" s="19" t="s">
        <v>23621</v>
      </c>
      <c r="D2390" s="19" t="s">
        <v>17440</v>
      </c>
      <c r="E2390" s="85">
        <v>45420</v>
      </c>
      <c r="F2390" s="19" t="s">
        <v>23909</v>
      </c>
      <c r="G2390" s="19" t="s">
        <v>23910</v>
      </c>
      <c r="H2390" s="19">
        <v>-2000</v>
      </c>
      <c r="I2390" s="19" t="s">
        <v>23622</v>
      </c>
      <c r="J2390" s="19" t="s">
        <v>23654</v>
      </c>
      <c r="K2390" s="19" t="s">
        <v>17438</v>
      </c>
      <c r="L2390" s="19" t="s">
        <v>17439</v>
      </c>
      <c r="M2390" s="19"/>
      <c r="N2390" s="19"/>
      <c r="O2390" s="19" t="s">
        <v>23689</v>
      </c>
    </row>
    <row r="2391" spans="1:15" ht="12.75">
      <c r="A2391" s="19" t="s">
        <v>26212</v>
      </c>
      <c r="B2391" s="19" t="s">
        <v>23722</v>
      </c>
      <c r="C2391" s="19" t="s">
        <v>23621</v>
      </c>
      <c r="D2391" s="19" t="s">
        <v>17440</v>
      </c>
      <c r="E2391" s="85">
        <v>45420</v>
      </c>
      <c r="F2391" s="19" t="s">
        <v>23909</v>
      </c>
      <c r="G2391" s="19" t="s">
        <v>23910</v>
      </c>
      <c r="H2391" s="19">
        <v>2000</v>
      </c>
      <c r="I2391" s="19" t="s">
        <v>23665</v>
      </c>
      <c r="J2391" s="19" t="s">
        <v>23666</v>
      </c>
      <c r="K2391" s="19" t="s">
        <v>17438</v>
      </c>
      <c r="L2391" s="19" t="s">
        <v>17439</v>
      </c>
      <c r="M2391" s="19"/>
      <c r="N2391" s="19" t="s">
        <v>17447</v>
      </c>
      <c r="O2391" s="19" t="s">
        <v>23689</v>
      </c>
    </row>
    <row r="2392" spans="1:15" ht="12.75">
      <c r="A2392" s="19"/>
      <c r="B2392" s="19"/>
      <c r="C2392" s="19"/>
      <c r="D2392" s="19"/>
      <c r="E2392" s="85"/>
      <c r="F2392" s="19"/>
      <c r="G2392" s="19"/>
      <c r="H2392" s="19"/>
      <c r="I2392" s="19"/>
      <c r="J2392" s="19"/>
      <c r="K2392" s="19"/>
      <c r="L2392" s="19"/>
      <c r="M2392" s="19"/>
      <c r="N2392" s="19"/>
      <c r="O2392" s="19"/>
    </row>
    <row r="2393" spans="1:15" ht="12.75">
      <c r="A2393" s="19"/>
      <c r="B2393" s="19"/>
      <c r="C2393" s="19"/>
      <c r="D2393" s="19"/>
      <c r="E2393" s="85"/>
      <c r="F2393" s="19"/>
      <c r="G2393" s="19"/>
      <c r="H2393" s="19"/>
      <c r="I2393" s="19"/>
      <c r="J2393" s="19"/>
      <c r="K2393" s="19"/>
      <c r="L2393" s="19"/>
      <c r="M2393" s="19"/>
      <c r="N2393" s="19"/>
      <c r="O2393" s="19"/>
    </row>
    <row r="2394" spans="1:15" ht="12.75">
      <c r="A2394" s="19" t="s">
        <v>26213</v>
      </c>
      <c r="B2394" s="19" t="s">
        <v>23723</v>
      </c>
      <c r="C2394" s="19" t="s">
        <v>23621</v>
      </c>
      <c r="D2394" s="19" t="s">
        <v>17440</v>
      </c>
      <c r="E2394" s="85">
        <v>45421</v>
      </c>
      <c r="F2394" s="19" t="s">
        <v>23909</v>
      </c>
      <c r="G2394" s="19" t="s">
        <v>23910</v>
      </c>
      <c r="H2394" s="19">
        <v>-2000</v>
      </c>
      <c r="I2394" s="19" t="s">
        <v>23622</v>
      </c>
      <c r="J2394" s="19" t="s">
        <v>23654</v>
      </c>
      <c r="K2394" s="19" t="s">
        <v>17438</v>
      </c>
      <c r="L2394" s="19" t="s">
        <v>17439</v>
      </c>
      <c r="M2394" s="19"/>
      <c r="N2394" s="19"/>
      <c r="O2394" s="19" t="s">
        <v>23689</v>
      </c>
    </row>
    <row r="2395" spans="1:15" ht="12.75">
      <c r="A2395" s="19" t="s">
        <v>26214</v>
      </c>
      <c r="B2395" s="19" t="s">
        <v>23723</v>
      </c>
      <c r="C2395" s="19" t="s">
        <v>23621</v>
      </c>
      <c r="D2395" s="19" t="s">
        <v>17440</v>
      </c>
      <c r="E2395" s="85">
        <v>45421</v>
      </c>
      <c r="F2395" s="19" t="s">
        <v>23909</v>
      </c>
      <c r="G2395" s="19" t="s">
        <v>23910</v>
      </c>
      <c r="H2395" s="19">
        <v>2000</v>
      </c>
      <c r="I2395" s="19" t="s">
        <v>23665</v>
      </c>
      <c r="J2395" s="19" t="s">
        <v>23666</v>
      </c>
      <c r="K2395" s="19" t="s">
        <v>17438</v>
      </c>
      <c r="L2395" s="19" t="s">
        <v>17439</v>
      </c>
      <c r="M2395" s="19"/>
      <c r="N2395" s="19" t="s">
        <v>17447</v>
      </c>
      <c r="O2395" s="19" t="s">
        <v>23689</v>
      </c>
    </row>
    <row r="2396" spans="1:15" ht="12.75">
      <c r="A2396" s="19" t="s">
        <v>26215</v>
      </c>
      <c r="B2396" s="19" t="s">
        <v>23723</v>
      </c>
      <c r="C2396" s="19" t="s">
        <v>23621</v>
      </c>
      <c r="D2396" s="19" t="s">
        <v>17440</v>
      </c>
      <c r="E2396" s="85">
        <v>45421</v>
      </c>
      <c r="F2396" s="19" t="s">
        <v>23874</v>
      </c>
      <c r="G2396" s="19" t="s">
        <v>23875</v>
      </c>
      <c r="H2396" s="19">
        <v>-80</v>
      </c>
      <c r="I2396" s="19" t="s">
        <v>23622</v>
      </c>
      <c r="J2396" s="19" t="s">
        <v>23654</v>
      </c>
      <c r="K2396" s="19" t="s">
        <v>17438</v>
      </c>
      <c r="L2396" s="19" t="s">
        <v>17439</v>
      </c>
      <c r="M2396" s="19"/>
      <c r="N2396" s="19"/>
      <c r="O2396" s="19" t="s">
        <v>23689</v>
      </c>
    </row>
    <row r="2397" spans="1:15" ht="12.75">
      <c r="A2397" s="19" t="s">
        <v>26216</v>
      </c>
      <c r="B2397" s="19" t="s">
        <v>23723</v>
      </c>
      <c r="C2397" s="19" t="s">
        <v>23621</v>
      </c>
      <c r="D2397" s="19" t="s">
        <v>17440</v>
      </c>
      <c r="E2397" s="85">
        <v>45421</v>
      </c>
      <c r="F2397" s="19" t="s">
        <v>23874</v>
      </c>
      <c r="G2397" s="19" t="s">
        <v>23875</v>
      </c>
      <c r="H2397" s="19">
        <v>80</v>
      </c>
      <c r="I2397" s="19" t="s">
        <v>23665</v>
      </c>
      <c r="J2397" s="19" t="s">
        <v>23666</v>
      </c>
      <c r="K2397" s="19" t="s">
        <v>17438</v>
      </c>
      <c r="L2397" s="19" t="s">
        <v>17439</v>
      </c>
      <c r="M2397" s="19"/>
      <c r="N2397" s="19" t="s">
        <v>17447</v>
      </c>
      <c r="O2397" s="19" t="s">
        <v>23689</v>
      </c>
    </row>
    <row r="2398" spans="1:15" ht="12.75">
      <c r="A2398" s="19" t="s">
        <v>26217</v>
      </c>
      <c r="B2398" s="19" t="s">
        <v>23723</v>
      </c>
      <c r="C2398" s="19" t="s">
        <v>23621</v>
      </c>
      <c r="D2398" s="19" t="s">
        <v>17440</v>
      </c>
      <c r="E2398" s="85">
        <v>45421</v>
      </c>
      <c r="F2398" s="19" t="s">
        <v>23853</v>
      </c>
      <c r="G2398" s="19" t="s">
        <v>23854</v>
      </c>
      <c r="H2398" s="19">
        <v>-25</v>
      </c>
      <c r="I2398" s="19" t="s">
        <v>23622</v>
      </c>
      <c r="J2398" s="19" t="s">
        <v>23654</v>
      </c>
      <c r="K2398" s="19" t="s">
        <v>17438</v>
      </c>
      <c r="L2398" s="19" t="s">
        <v>17439</v>
      </c>
      <c r="M2398" s="19"/>
      <c r="N2398" s="19"/>
      <c r="O2398" s="19" t="s">
        <v>23689</v>
      </c>
    </row>
    <row r="2399" spans="1:15" ht="12.75">
      <c r="A2399" s="19" t="s">
        <v>26218</v>
      </c>
      <c r="B2399" s="19" t="s">
        <v>23723</v>
      </c>
      <c r="C2399" s="19" t="s">
        <v>23621</v>
      </c>
      <c r="D2399" s="19" t="s">
        <v>17440</v>
      </c>
      <c r="E2399" s="85">
        <v>45421</v>
      </c>
      <c r="F2399" s="19" t="s">
        <v>23853</v>
      </c>
      <c r="G2399" s="19" t="s">
        <v>23854</v>
      </c>
      <c r="H2399" s="19">
        <v>25</v>
      </c>
      <c r="I2399" s="19" t="s">
        <v>23665</v>
      </c>
      <c r="J2399" s="19" t="s">
        <v>23666</v>
      </c>
      <c r="K2399" s="19" t="s">
        <v>17438</v>
      </c>
      <c r="L2399" s="19" t="s">
        <v>17439</v>
      </c>
      <c r="M2399" s="19"/>
      <c r="N2399" s="19" t="s">
        <v>17447</v>
      </c>
      <c r="O2399" s="19" t="s">
        <v>23689</v>
      </c>
    </row>
    <row r="2400" spans="1:15" ht="12.75">
      <c r="A2400" s="19" t="s">
        <v>26219</v>
      </c>
      <c r="B2400" s="19" t="s">
        <v>23723</v>
      </c>
      <c r="C2400" s="19" t="s">
        <v>23621</v>
      </c>
      <c r="D2400" s="19" t="s">
        <v>17440</v>
      </c>
      <c r="E2400" s="85">
        <v>45421</v>
      </c>
      <c r="F2400" s="19" t="s">
        <v>24074</v>
      </c>
      <c r="G2400" s="19" t="s">
        <v>24075</v>
      </c>
      <c r="H2400" s="19">
        <v>-1</v>
      </c>
      <c r="I2400" s="19" t="s">
        <v>23622</v>
      </c>
      <c r="J2400" s="19" t="s">
        <v>23654</v>
      </c>
      <c r="K2400" s="19" t="s">
        <v>17438</v>
      </c>
      <c r="L2400" s="19" t="s">
        <v>17439</v>
      </c>
      <c r="M2400" s="19"/>
      <c r="N2400" s="19"/>
      <c r="O2400" s="19" t="s">
        <v>23689</v>
      </c>
    </row>
    <row r="2401" spans="1:15" ht="12.75">
      <c r="A2401" s="19" t="s">
        <v>26220</v>
      </c>
      <c r="B2401" s="19" t="s">
        <v>23723</v>
      </c>
      <c r="C2401" s="19" t="s">
        <v>23621</v>
      </c>
      <c r="D2401" s="19" t="s">
        <v>17440</v>
      </c>
      <c r="E2401" s="85">
        <v>45421</v>
      </c>
      <c r="F2401" s="19" t="s">
        <v>24074</v>
      </c>
      <c r="G2401" s="19" t="s">
        <v>24075</v>
      </c>
      <c r="H2401" s="19">
        <v>1</v>
      </c>
      <c r="I2401" s="19" t="s">
        <v>23665</v>
      </c>
      <c r="J2401" s="19" t="s">
        <v>23666</v>
      </c>
      <c r="K2401" s="19" t="s">
        <v>17438</v>
      </c>
      <c r="L2401" s="19" t="s">
        <v>17439</v>
      </c>
      <c r="M2401" s="19"/>
      <c r="N2401" s="19" t="s">
        <v>17447</v>
      </c>
      <c r="O2401" s="19" t="s">
        <v>23689</v>
      </c>
    </row>
    <row r="2402" spans="1:15" ht="12.75">
      <c r="A2402" s="19" t="s">
        <v>26221</v>
      </c>
      <c r="B2402" s="19" t="s">
        <v>23723</v>
      </c>
      <c r="C2402" s="19" t="s">
        <v>23621</v>
      </c>
      <c r="D2402" s="19" t="s">
        <v>17440</v>
      </c>
      <c r="E2402" s="85">
        <v>45421</v>
      </c>
      <c r="F2402" s="19" t="s">
        <v>23877</v>
      </c>
      <c r="G2402" s="19" t="s">
        <v>23878</v>
      </c>
      <c r="H2402" s="19">
        <v>-100</v>
      </c>
      <c r="I2402" s="19" t="s">
        <v>23622</v>
      </c>
      <c r="J2402" s="19" t="s">
        <v>23654</v>
      </c>
      <c r="K2402" s="19" t="s">
        <v>17438</v>
      </c>
      <c r="L2402" s="19" t="s">
        <v>17439</v>
      </c>
      <c r="M2402" s="19"/>
      <c r="N2402" s="19"/>
      <c r="O2402" s="19" t="s">
        <v>23689</v>
      </c>
    </row>
    <row r="2403" spans="1:15" ht="12.75">
      <c r="A2403" s="19" t="s">
        <v>26222</v>
      </c>
      <c r="B2403" s="19" t="s">
        <v>23723</v>
      </c>
      <c r="C2403" s="19" t="s">
        <v>23621</v>
      </c>
      <c r="D2403" s="19" t="s">
        <v>17440</v>
      </c>
      <c r="E2403" s="85">
        <v>45421</v>
      </c>
      <c r="F2403" s="19" t="s">
        <v>23877</v>
      </c>
      <c r="G2403" s="19" t="s">
        <v>23878</v>
      </c>
      <c r="H2403" s="19">
        <v>100</v>
      </c>
      <c r="I2403" s="19" t="s">
        <v>23665</v>
      </c>
      <c r="J2403" s="19" t="s">
        <v>23666</v>
      </c>
      <c r="K2403" s="19" t="s">
        <v>17438</v>
      </c>
      <c r="L2403" s="19" t="s">
        <v>17439</v>
      </c>
      <c r="M2403" s="19"/>
      <c r="N2403" s="19" t="s">
        <v>17447</v>
      </c>
      <c r="O2403" s="19" t="s">
        <v>23689</v>
      </c>
    </row>
    <row r="2404" spans="1:15" ht="12.75">
      <c r="A2404" s="19" t="s">
        <v>26223</v>
      </c>
      <c r="B2404" s="19" t="s">
        <v>23722</v>
      </c>
      <c r="C2404" s="19" t="s">
        <v>23621</v>
      </c>
      <c r="D2404" s="19" t="s">
        <v>17440</v>
      </c>
      <c r="E2404" s="85">
        <v>45420</v>
      </c>
      <c r="F2404" s="19" t="s">
        <v>24074</v>
      </c>
      <c r="G2404" s="19" t="s">
        <v>24075</v>
      </c>
      <c r="H2404" s="19">
        <v>-1</v>
      </c>
      <c r="I2404" s="19" t="s">
        <v>23622</v>
      </c>
      <c r="J2404" s="19" t="s">
        <v>23654</v>
      </c>
      <c r="K2404" s="19" t="s">
        <v>17438</v>
      </c>
      <c r="L2404" s="19" t="s">
        <v>17439</v>
      </c>
      <c r="M2404" s="19"/>
      <c r="N2404" s="19"/>
      <c r="O2404" s="19" t="s">
        <v>23689</v>
      </c>
    </row>
    <row r="2405" spans="1:15" ht="12.75">
      <c r="A2405" s="19" t="s">
        <v>26224</v>
      </c>
      <c r="B2405" s="19" t="s">
        <v>23722</v>
      </c>
      <c r="C2405" s="19" t="s">
        <v>23621</v>
      </c>
      <c r="D2405" s="19" t="s">
        <v>17440</v>
      </c>
      <c r="E2405" s="85">
        <v>45420</v>
      </c>
      <c r="F2405" s="19" t="s">
        <v>24074</v>
      </c>
      <c r="G2405" s="19" t="s">
        <v>24075</v>
      </c>
      <c r="H2405" s="19">
        <v>1</v>
      </c>
      <c r="I2405" s="19" t="s">
        <v>23665</v>
      </c>
      <c r="J2405" s="19" t="s">
        <v>23666</v>
      </c>
      <c r="K2405" s="19" t="s">
        <v>17438</v>
      </c>
      <c r="L2405" s="19" t="s">
        <v>17439</v>
      </c>
      <c r="M2405" s="19"/>
      <c r="N2405" s="19" t="s">
        <v>17447</v>
      </c>
      <c r="O2405" s="19" t="s">
        <v>23689</v>
      </c>
    </row>
    <row r="2406" spans="1:15" ht="12.75">
      <c r="A2406" s="19" t="s">
        <v>26225</v>
      </c>
      <c r="B2406" s="19" t="s">
        <v>23724</v>
      </c>
      <c r="C2406" s="19" t="s">
        <v>23621</v>
      </c>
      <c r="D2406" s="19" t="s">
        <v>17440</v>
      </c>
      <c r="E2406" s="85">
        <v>45425</v>
      </c>
      <c r="F2406" s="19" t="s">
        <v>23909</v>
      </c>
      <c r="G2406" s="19" t="s">
        <v>23910</v>
      </c>
      <c r="H2406" s="19">
        <v>-2000</v>
      </c>
      <c r="I2406" s="19" t="s">
        <v>23622</v>
      </c>
      <c r="J2406" s="19" t="s">
        <v>23654</v>
      </c>
      <c r="K2406" s="19" t="s">
        <v>17438</v>
      </c>
      <c r="L2406" s="19" t="s">
        <v>17439</v>
      </c>
      <c r="M2406" s="19"/>
      <c r="N2406" s="19"/>
      <c r="O2406" s="19" t="s">
        <v>23689</v>
      </c>
    </row>
    <row r="2407" spans="1:15" ht="12.75">
      <c r="A2407" s="19" t="s">
        <v>26226</v>
      </c>
      <c r="B2407" s="19" t="s">
        <v>23724</v>
      </c>
      <c r="C2407" s="19" t="s">
        <v>23621</v>
      </c>
      <c r="D2407" s="19" t="s">
        <v>17440</v>
      </c>
      <c r="E2407" s="85">
        <v>45425</v>
      </c>
      <c r="F2407" s="19" t="s">
        <v>23909</v>
      </c>
      <c r="G2407" s="19" t="s">
        <v>23910</v>
      </c>
      <c r="H2407" s="19">
        <v>2000</v>
      </c>
      <c r="I2407" s="19" t="s">
        <v>23665</v>
      </c>
      <c r="J2407" s="19" t="s">
        <v>23666</v>
      </c>
      <c r="K2407" s="19" t="s">
        <v>17438</v>
      </c>
      <c r="L2407" s="19" t="s">
        <v>17439</v>
      </c>
      <c r="M2407" s="19"/>
      <c r="N2407" s="19" t="s">
        <v>17447</v>
      </c>
      <c r="O2407" s="19" t="s">
        <v>23689</v>
      </c>
    </row>
    <row r="2408" spans="1:15" ht="12.75">
      <c r="A2408" s="19" t="s">
        <v>26227</v>
      </c>
      <c r="B2408" s="19" t="s">
        <v>23724</v>
      </c>
      <c r="C2408" s="19" t="s">
        <v>23621</v>
      </c>
      <c r="D2408" s="19" t="s">
        <v>17440</v>
      </c>
      <c r="E2408" s="85">
        <v>45425</v>
      </c>
      <c r="F2408" s="19" t="s">
        <v>23874</v>
      </c>
      <c r="G2408" s="19" t="s">
        <v>23875</v>
      </c>
      <c r="H2408" s="19">
        <v>-50</v>
      </c>
      <c r="I2408" s="19" t="s">
        <v>23622</v>
      </c>
      <c r="J2408" s="19" t="s">
        <v>23654</v>
      </c>
      <c r="K2408" s="19" t="s">
        <v>17438</v>
      </c>
      <c r="L2408" s="19" t="s">
        <v>17439</v>
      </c>
      <c r="M2408" s="19"/>
      <c r="N2408" s="19"/>
      <c r="O2408" s="19" t="s">
        <v>23689</v>
      </c>
    </row>
    <row r="2409" spans="1:15" ht="12.75">
      <c r="A2409" s="19" t="s">
        <v>26228</v>
      </c>
      <c r="B2409" s="19" t="s">
        <v>23724</v>
      </c>
      <c r="C2409" s="19" t="s">
        <v>23621</v>
      </c>
      <c r="D2409" s="19" t="s">
        <v>17440</v>
      </c>
      <c r="E2409" s="85">
        <v>45425</v>
      </c>
      <c r="F2409" s="19" t="s">
        <v>23874</v>
      </c>
      <c r="G2409" s="19" t="s">
        <v>23875</v>
      </c>
      <c r="H2409" s="19">
        <v>50</v>
      </c>
      <c r="I2409" s="19" t="s">
        <v>23665</v>
      </c>
      <c r="J2409" s="19" t="s">
        <v>23666</v>
      </c>
      <c r="K2409" s="19" t="s">
        <v>17438</v>
      </c>
      <c r="L2409" s="19" t="s">
        <v>17439</v>
      </c>
      <c r="M2409" s="19"/>
      <c r="N2409" s="19" t="s">
        <v>17447</v>
      </c>
      <c r="O2409" s="19" t="s">
        <v>23689</v>
      </c>
    </row>
    <row r="2410" spans="1:15" ht="12.75">
      <c r="A2410" s="19" t="s">
        <v>26229</v>
      </c>
      <c r="B2410" s="19" t="s">
        <v>23724</v>
      </c>
      <c r="C2410" s="19" t="s">
        <v>23621</v>
      </c>
      <c r="D2410" s="19" t="s">
        <v>17440</v>
      </c>
      <c r="E2410" s="85">
        <v>45425</v>
      </c>
      <c r="F2410" s="19" t="s">
        <v>23853</v>
      </c>
      <c r="G2410" s="19" t="s">
        <v>23854</v>
      </c>
      <c r="H2410" s="19">
        <v>-20</v>
      </c>
      <c r="I2410" s="19" t="s">
        <v>23622</v>
      </c>
      <c r="J2410" s="19" t="s">
        <v>23654</v>
      </c>
      <c r="K2410" s="19" t="s">
        <v>17438</v>
      </c>
      <c r="L2410" s="19" t="s">
        <v>17439</v>
      </c>
      <c r="M2410" s="19"/>
      <c r="N2410" s="19"/>
      <c r="O2410" s="19" t="s">
        <v>23689</v>
      </c>
    </row>
    <row r="2411" spans="1:15" ht="12.75">
      <c r="A2411" s="19" t="s">
        <v>26230</v>
      </c>
      <c r="B2411" s="19" t="s">
        <v>23724</v>
      </c>
      <c r="C2411" s="19" t="s">
        <v>23621</v>
      </c>
      <c r="D2411" s="19" t="s">
        <v>17440</v>
      </c>
      <c r="E2411" s="85">
        <v>45425</v>
      </c>
      <c r="F2411" s="19" t="s">
        <v>23853</v>
      </c>
      <c r="G2411" s="19" t="s">
        <v>23854</v>
      </c>
      <c r="H2411" s="19">
        <v>20</v>
      </c>
      <c r="I2411" s="19" t="s">
        <v>23665</v>
      </c>
      <c r="J2411" s="19" t="s">
        <v>23666</v>
      </c>
      <c r="K2411" s="19" t="s">
        <v>17438</v>
      </c>
      <c r="L2411" s="19" t="s">
        <v>17439</v>
      </c>
      <c r="M2411" s="19"/>
      <c r="N2411" s="19" t="s">
        <v>17447</v>
      </c>
      <c r="O2411" s="19" t="s">
        <v>23689</v>
      </c>
    </row>
    <row r="2412" spans="1:15" ht="12.75">
      <c r="A2412" s="19" t="s">
        <v>26231</v>
      </c>
      <c r="B2412" s="19" t="s">
        <v>23724</v>
      </c>
      <c r="C2412" s="19" t="s">
        <v>23621</v>
      </c>
      <c r="D2412" s="19" t="s">
        <v>17440</v>
      </c>
      <c r="E2412" s="85">
        <v>45425</v>
      </c>
      <c r="F2412" s="19" t="s">
        <v>23877</v>
      </c>
      <c r="G2412" s="19" t="s">
        <v>23878</v>
      </c>
      <c r="H2412" s="19">
        <v>-50</v>
      </c>
      <c r="I2412" s="19" t="s">
        <v>23622</v>
      </c>
      <c r="J2412" s="19" t="s">
        <v>23654</v>
      </c>
      <c r="K2412" s="19" t="s">
        <v>17438</v>
      </c>
      <c r="L2412" s="19" t="s">
        <v>17439</v>
      </c>
      <c r="M2412" s="19"/>
      <c r="N2412" s="19"/>
      <c r="O2412" s="19" t="s">
        <v>23689</v>
      </c>
    </row>
    <row r="2413" spans="1:15" ht="12.75">
      <c r="A2413" s="19" t="s">
        <v>26232</v>
      </c>
      <c r="B2413" s="19" t="s">
        <v>23724</v>
      </c>
      <c r="C2413" s="19" t="s">
        <v>23621</v>
      </c>
      <c r="D2413" s="19" t="s">
        <v>17440</v>
      </c>
      <c r="E2413" s="85">
        <v>45425</v>
      </c>
      <c r="F2413" s="19" t="s">
        <v>23877</v>
      </c>
      <c r="G2413" s="19" t="s">
        <v>23878</v>
      </c>
      <c r="H2413" s="19">
        <v>50</v>
      </c>
      <c r="I2413" s="19" t="s">
        <v>23665</v>
      </c>
      <c r="J2413" s="19" t="s">
        <v>23666</v>
      </c>
      <c r="K2413" s="19" t="s">
        <v>17438</v>
      </c>
      <c r="L2413" s="19" t="s">
        <v>17439</v>
      </c>
      <c r="M2413" s="19"/>
      <c r="N2413" s="19" t="s">
        <v>17447</v>
      </c>
      <c r="O2413" s="19" t="s">
        <v>23689</v>
      </c>
    </row>
    <row r="2414" spans="1:15" ht="12.75">
      <c r="A2414" s="19" t="s">
        <v>26233</v>
      </c>
      <c r="B2414" s="19" t="s">
        <v>23724</v>
      </c>
      <c r="C2414" s="19" t="s">
        <v>23621</v>
      </c>
      <c r="D2414" s="19" t="s">
        <v>17440</v>
      </c>
      <c r="E2414" s="85">
        <v>45425</v>
      </c>
      <c r="F2414" s="19" t="s">
        <v>24074</v>
      </c>
      <c r="G2414" s="19" t="s">
        <v>24075</v>
      </c>
      <c r="H2414" s="19">
        <v>-1</v>
      </c>
      <c r="I2414" s="19" t="s">
        <v>23622</v>
      </c>
      <c r="J2414" s="19" t="s">
        <v>23654</v>
      </c>
      <c r="K2414" s="19" t="s">
        <v>17438</v>
      </c>
      <c r="L2414" s="19" t="s">
        <v>17439</v>
      </c>
      <c r="M2414" s="19"/>
      <c r="N2414" s="19"/>
      <c r="O2414" s="19" t="s">
        <v>23689</v>
      </c>
    </row>
    <row r="2415" spans="1:15" ht="12.75">
      <c r="A2415" s="19" t="s">
        <v>26234</v>
      </c>
      <c r="B2415" s="19" t="s">
        <v>23724</v>
      </c>
      <c r="C2415" s="19" t="s">
        <v>23621</v>
      </c>
      <c r="D2415" s="19" t="s">
        <v>17440</v>
      </c>
      <c r="E2415" s="85">
        <v>45425</v>
      </c>
      <c r="F2415" s="19" t="s">
        <v>24074</v>
      </c>
      <c r="G2415" s="19" t="s">
        <v>24075</v>
      </c>
      <c r="H2415" s="19">
        <v>1</v>
      </c>
      <c r="I2415" s="19" t="s">
        <v>23665</v>
      </c>
      <c r="J2415" s="19" t="s">
        <v>23666</v>
      </c>
      <c r="K2415" s="19" t="s">
        <v>17438</v>
      </c>
      <c r="L2415" s="19" t="s">
        <v>17439</v>
      </c>
      <c r="M2415" s="19"/>
      <c r="N2415" s="19" t="s">
        <v>17447</v>
      </c>
      <c r="O2415" s="19" t="s">
        <v>23689</v>
      </c>
    </row>
    <row r="2416" spans="1:15" ht="12.75">
      <c r="A2416" s="19" t="s">
        <v>26235</v>
      </c>
      <c r="B2416" s="19" t="s">
        <v>23725</v>
      </c>
      <c r="C2416" s="19" t="s">
        <v>23621</v>
      </c>
      <c r="D2416" s="19" t="s">
        <v>17440</v>
      </c>
      <c r="E2416" s="85">
        <v>45426</v>
      </c>
      <c r="F2416" s="19" t="s">
        <v>23909</v>
      </c>
      <c r="G2416" s="19" t="s">
        <v>23910</v>
      </c>
      <c r="H2416" s="19">
        <v>-2000</v>
      </c>
      <c r="I2416" s="19" t="s">
        <v>23622</v>
      </c>
      <c r="J2416" s="19" t="s">
        <v>23654</v>
      </c>
      <c r="K2416" s="19" t="s">
        <v>17438</v>
      </c>
      <c r="L2416" s="19" t="s">
        <v>17439</v>
      </c>
      <c r="M2416" s="19"/>
      <c r="N2416" s="19"/>
      <c r="O2416" s="19" t="s">
        <v>23689</v>
      </c>
    </row>
    <row r="2417" spans="1:15" ht="12.75">
      <c r="A2417" s="19" t="s">
        <v>26236</v>
      </c>
      <c r="B2417" s="19" t="s">
        <v>23725</v>
      </c>
      <c r="C2417" s="19" t="s">
        <v>23621</v>
      </c>
      <c r="D2417" s="19" t="s">
        <v>17440</v>
      </c>
      <c r="E2417" s="85">
        <v>45426</v>
      </c>
      <c r="F2417" s="19" t="s">
        <v>23909</v>
      </c>
      <c r="G2417" s="19" t="s">
        <v>23910</v>
      </c>
      <c r="H2417" s="19">
        <v>2000</v>
      </c>
      <c r="I2417" s="19" t="s">
        <v>23665</v>
      </c>
      <c r="J2417" s="19" t="s">
        <v>23666</v>
      </c>
      <c r="K2417" s="19" t="s">
        <v>17438</v>
      </c>
      <c r="L2417" s="19" t="s">
        <v>17439</v>
      </c>
      <c r="M2417" s="19"/>
      <c r="N2417" s="19" t="s">
        <v>17447</v>
      </c>
      <c r="O2417" s="19" t="s">
        <v>23689</v>
      </c>
    </row>
    <row r="2418" spans="1:15" ht="12.75">
      <c r="A2418" s="19" t="s">
        <v>26237</v>
      </c>
      <c r="B2418" s="19" t="s">
        <v>23725</v>
      </c>
      <c r="C2418" s="19" t="s">
        <v>23621</v>
      </c>
      <c r="D2418" s="19" t="s">
        <v>17440</v>
      </c>
      <c r="E2418" s="85">
        <v>45426</v>
      </c>
      <c r="F2418" s="19" t="s">
        <v>23874</v>
      </c>
      <c r="G2418" s="19" t="s">
        <v>23875</v>
      </c>
      <c r="H2418" s="19">
        <v>-80</v>
      </c>
      <c r="I2418" s="19" t="s">
        <v>23622</v>
      </c>
      <c r="J2418" s="19" t="s">
        <v>23654</v>
      </c>
      <c r="K2418" s="19" t="s">
        <v>17438</v>
      </c>
      <c r="L2418" s="19" t="s">
        <v>17439</v>
      </c>
      <c r="M2418" s="19"/>
      <c r="N2418" s="19"/>
      <c r="O2418" s="19" t="s">
        <v>23689</v>
      </c>
    </row>
    <row r="2419" spans="1:15" ht="12.75">
      <c r="A2419" s="19" t="s">
        <v>26238</v>
      </c>
      <c r="B2419" s="19" t="s">
        <v>23725</v>
      </c>
      <c r="C2419" s="19" t="s">
        <v>23621</v>
      </c>
      <c r="D2419" s="19" t="s">
        <v>17440</v>
      </c>
      <c r="E2419" s="85">
        <v>45426</v>
      </c>
      <c r="F2419" s="19" t="s">
        <v>23874</v>
      </c>
      <c r="G2419" s="19" t="s">
        <v>23875</v>
      </c>
      <c r="H2419" s="19">
        <v>80</v>
      </c>
      <c r="I2419" s="19" t="s">
        <v>23665</v>
      </c>
      <c r="J2419" s="19" t="s">
        <v>23666</v>
      </c>
      <c r="K2419" s="19" t="s">
        <v>17438</v>
      </c>
      <c r="L2419" s="19" t="s">
        <v>17439</v>
      </c>
      <c r="M2419" s="19"/>
      <c r="N2419" s="19" t="s">
        <v>17447</v>
      </c>
      <c r="O2419" s="19" t="s">
        <v>23689</v>
      </c>
    </row>
    <row r="2420" spans="1:15" ht="12.75">
      <c r="A2420" s="19" t="s">
        <v>26239</v>
      </c>
      <c r="B2420" s="19" t="s">
        <v>23725</v>
      </c>
      <c r="C2420" s="19" t="s">
        <v>23621</v>
      </c>
      <c r="D2420" s="19" t="s">
        <v>17440</v>
      </c>
      <c r="E2420" s="85">
        <v>45426</v>
      </c>
      <c r="F2420" s="19" t="s">
        <v>23853</v>
      </c>
      <c r="G2420" s="19" t="s">
        <v>23854</v>
      </c>
      <c r="H2420" s="19">
        <v>-100</v>
      </c>
      <c r="I2420" s="19" t="s">
        <v>23622</v>
      </c>
      <c r="J2420" s="19" t="s">
        <v>23654</v>
      </c>
      <c r="K2420" s="19" t="s">
        <v>17438</v>
      </c>
      <c r="L2420" s="19" t="s">
        <v>17439</v>
      </c>
      <c r="M2420" s="19"/>
      <c r="N2420" s="19"/>
      <c r="O2420" s="19" t="s">
        <v>23689</v>
      </c>
    </row>
    <row r="2421" spans="1:15" ht="12.75">
      <c r="A2421" s="19" t="s">
        <v>26240</v>
      </c>
      <c r="B2421" s="19" t="s">
        <v>23725</v>
      </c>
      <c r="C2421" s="19" t="s">
        <v>23621</v>
      </c>
      <c r="D2421" s="19" t="s">
        <v>17440</v>
      </c>
      <c r="E2421" s="85">
        <v>45426</v>
      </c>
      <c r="F2421" s="19" t="s">
        <v>23853</v>
      </c>
      <c r="G2421" s="19" t="s">
        <v>23854</v>
      </c>
      <c r="H2421" s="19">
        <v>100</v>
      </c>
      <c r="I2421" s="19" t="s">
        <v>23665</v>
      </c>
      <c r="J2421" s="19" t="s">
        <v>23666</v>
      </c>
      <c r="K2421" s="19" t="s">
        <v>17438</v>
      </c>
      <c r="L2421" s="19" t="s">
        <v>17439</v>
      </c>
      <c r="M2421" s="19"/>
      <c r="N2421" s="19" t="s">
        <v>17447</v>
      </c>
      <c r="O2421" s="19" t="s">
        <v>23689</v>
      </c>
    </row>
    <row r="2422" spans="1:15" ht="12.75">
      <c r="A2422" s="19" t="s">
        <v>26241</v>
      </c>
      <c r="B2422" s="19" t="s">
        <v>23725</v>
      </c>
      <c r="C2422" s="19" t="s">
        <v>23621</v>
      </c>
      <c r="D2422" s="19" t="s">
        <v>17440</v>
      </c>
      <c r="E2422" s="85">
        <v>45426</v>
      </c>
      <c r="F2422" s="19" t="s">
        <v>23877</v>
      </c>
      <c r="G2422" s="19" t="s">
        <v>23878</v>
      </c>
      <c r="H2422" s="19">
        <v>-100</v>
      </c>
      <c r="I2422" s="19" t="s">
        <v>23622</v>
      </c>
      <c r="J2422" s="19" t="s">
        <v>23654</v>
      </c>
      <c r="K2422" s="19" t="s">
        <v>17438</v>
      </c>
      <c r="L2422" s="19" t="s">
        <v>17439</v>
      </c>
      <c r="M2422" s="19"/>
      <c r="N2422" s="19"/>
      <c r="O2422" s="19" t="s">
        <v>23689</v>
      </c>
    </row>
    <row r="2423" spans="1:15" ht="12.75">
      <c r="A2423" s="19" t="s">
        <v>26242</v>
      </c>
      <c r="B2423" s="19" t="s">
        <v>23725</v>
      </c>
      <c r="C2423" s="19" t="s">
        <v>23621</v>
      </c>
      <c r="D2423" s="19" t="s">
        <v>17440</v>
      </c>
      <c r="E2423" s="85">
        <v>45426</v>
      </c>
      <c r="F2423" s="19" t="s">
        <v>23877</v>
      </c>
      <c r="G2423" s="19" t="s">
        <v>23878</v>
      </c>
      <c r="H2423" s="19">
        <v>100</v>
      </c>
      <c r="I2423" s="19" t="s">
        <v>23665</v>
      </c>
      <c r="J2423" s="19" t="s">
        <v>23666</v>
      </c>
      <c r="K2423" s="19" t="s">
        <v>17438</v>
      </c>
      <c r="L2423" s="19" t="s">
        <v>17439</v>
      </c>
      <c r="M2423" s="19"/>
      <c r="N2423" s="19" t="s">
        <v>17447</v>
      </c>
      <c r="O2423" s="19" t="s">
        <v>23689</v>
      </c>
    </row>
    <row r="2424" spans="1:15" ht="12.75">
      <c r="A2424" s="19" t="s">
        <v>26243</v>
      </c>
      <c r="B2424" s="19" t="s">
        <v>23726</v>
      </c>
      <c r="C2424" s="19" t="s">
        <v>23621</v>
      </c>
      <c r="D2424" s="19" t="s">
        <v>17440</v>
      </c>
      <c r="E2424" s="85">
        <v>45427</v>
      </c>
      <c r="F2424" s="19" t="s">
        <v>23909</v>
      </c>
      <c r="G2424" s="19" t="s">
        <v>23910</v>
      </c>
      <c r="H2424" s="19">
        <v>-2000</v>
      </c>
      <c r="I2424" s="19" t="s">
        <v>23622</v>
      </c>
      <c r="J2424" s="19" t="s">
        <v>23654</v>
      </c>
      <c r="K2424" s="19" t="s">
        <v>17438</v>
      </c>
      <c r="L2424" s="19" t="s">
        <v>17439</v>
      </c>
      <c r="M2424" s="19"/>
      <c r="N2424" s="19"/>
      <c r="O2424" s="19" t="s">
        <v>23689</v>
      </c>
    </row>
    <row r="2425" spans="1:15" ht="12.75">
      <c r="A2425" s="19" t="s">
        <v>26244</v>
      </c>
      <c r="B2425" s="19" t="s">
        <v>23726</v>
      </c>
      <c r="C2425" s="19" t="s">
        <v>23621</v>
      </c>
      <c r="D2425" s="19" t="s">
        <v>17440</v>
      </c>
      <c r="E2425" s="85">
        <v>45427</v>
      </c>
      <c r="F2425" s="19" t="s">
        <v>23909</v>
      </c>
      <c r="G2425" s="19" t="s">
        <v>23910</v>
      </c>
      <c r="H2425" s="19">
        <v>2000</v>
      </c>
      <c r="I2425" s="19" t="s">
        <v>23665</v>
      </c>
      <c r="J2425" s="19" t="s">
        <v>23666</v>
      </c>
      <c r="K2425" s="19" t="s">
        <v>17438</v>
      </c>
      <c r="L2425" s="19" t="s">
        <v>17439</v>
      </c>
      <c r="M2425" s="19"/>
      <c r="N2425" s="19" t="s">
        <v>17447</v>
      </c>
      <c r="O2425" s="19" t="s">
        <v>23689</v>
      </c>
    </row>
    <row r="2426" spans="1:15" ht="12.75">
      <c r="A2426" s="19" t="s">
        <v>26245</v>
      </c>
      <c r="B2426" s="19" t="s">
        <v>23726</v>
      </c>
      <c r="C2426" s="19" t="s">
        <v>23621</v>
      </c>
      <c r="D2426" s="19" t="s">
        <v>17440</v>
      </c>
      <c r="E2426" s="85">
        <v>45427</v>
      </c>
      <c r="F2426" s="19" t="s">
        <v>24133</v>
      </c>
      <c r="G2426" s="19" t="s">
        <v>24134</v>
      </c>
      <c r="H2426" s="19">
        <v>-50</v>
      </c>
      <c r="I2426" s="19" t="s">
        <v>23622</v>
      </c>
      <c r="J2426" s="19" t="s">
        <v>23654</v>
      </c>
      <c r="K2426" s="19" t="s">
        <v>17438</v>
      </c>
      <c r="L2426" s="19" t="s">
        <v>17439</v>
      </c>
      <c r="M2426" s="19"/>
      <c r="N2426" s="19"/>
      <c r="O2426" s="19" t="s">
        <v>23689</v>
      </c>
    </row>
    <row r="2427" spans="1:15" ht="12.75">
      <c r="A2427" s="19" t="s">
        <v>26246</v>
      </c>
      <c r="B2427" s="19" t="s">
        <v>23726</v>
      </c>
      <c r="C2427" s="19" t="s">
        <v>23621</v>
      </c>
      <c r="D2427" s="19" t="s">
        <v>17440</v>
      </c>
      <c r="E2427" s="85">
        <v>45427</v>
      </c>
      <c r="F2427" s="19" t="s">
        <v>24133</v>
      </c>
      <c r="G2427" s="19" t="s">
        <v>24134</v>
      </c>
      <c r="H2427" s="19">
        <v>50</v>
      </c>
      <c r="I2427" s="19" t="s">
        <v>23665</v>
      </c>
      <c r="J2427" s="19" t="s">
        <v>23666</v>
      </c>
      <c r="K2427" s="19" t="s">
        <v>17438</v>
      </c>
      <c r="L2427" s="19" t="s">
        <v>17439</v>
      </c>
      <c r="M2427" s="19"/>
      <c r="N2427" s="19" t="s">
        <v>17447</v>
      </c>
      <c r="O2427" s="19" t="s">
        <v>23689</v>
      </c>
    </row>
    <row r="2428" spans="1:15" ht="12.75">
      <c r="A2428" s="19" t="s">
        <v>26247</v>
      </c>
      <c r="B2428" s="19" t="s">
        <v>23727</v>
      </c>
      <c r="C2428" s="19" t="s">
        <v>23621</v>
      </c>
      <c r="D2428" s="19" t="s">
        <v>17435</v>
      </c>
      <c r="E2428" s="85">
        <v>45420</v>
      </c>
      <c r="F2428" s="19" t="s">
        <v>23909</v>
      </c>
      <c r="G2428" s="19" t="s">
        <v>23910</v>
      </c>
      <c r="H2428" s="19">
        <v>-2000</v>
      </c>
      <c r="I2428" s="19" t="s">
        <v>23665</v>
      </c>
      <c r="J2428" s="19" t="s">
        <v>23666</v>
      </c>
      <c r="K2428" s="19" t="s">
        <v>17433</v>
      </c>
      <c r="L2428" s="19" t="s">
        <v>17434</v>
      </c>
      <c r="M2428" s="19"/>
      <c r="N2428" s="19"/>
      <c r="O2428" s="19" t="s">
        <v>23689</v>
      </c>
    </row>
    <row r="2429" spans="1:15" ht="12.75">
      <c r="A2429" s="19" t="s">
        <v>26248</v>
      </c>
      <c r="B2429" s="19" t="s">
        <v>23727</v>
      </c>
      <c r="C2429" s="19" t="s">
        <v>23621</v>
      </c>
      <c r="D2429" s="19" t="s">
        <v>17435</v>
      </c>
      <c r="E2429" s="85">
        <v>45420</v>
      </c>
      <c r="F2429" s="19" t="s">
        <v>23874</v>
      </c>
      <c r="G2429" s="19" t="s">
        <v>23875</v>
      </c>
      <c r="H2429" s="19">
        <v>-56</v>
      </c>
      <c r="I2429" s="19" t="s">
        <v>23665</v>
      </c>
      <c r="J2429" s="19" t="s">
        <v>23666</v>
      </c>
      <c r="K2429" s="19" t="s">
        <v>17433</v>
      </c>
      <c r="L2429" s="19" t="s">
        <v>17434</v>
      </c>
      <c r="M2429" s="19"/>
      <c r="N2429" s="19"/>
      <c r="O2429" s="19" t="s">
        <v>23689</v>
      </c>
    </row>
    <row r="2430" spans="1:15" ht="12.75">
      <c r="A2430" s="19" t="s">
        <v>26249</v>
      </c>
      <c r="B2430" s="19" t="s">
        <v>23727</v>
      </c>
      <c r="C2430" s="19" t="s">
        <v>23621</v>
      </c>
      <c r="D2430" s="19" t="s">
        <v>17435</v>
      </c>
      <c r="E2430" s="85">
        <v>45420</v>
      </c>
      <c r="F2430" s="19" t="s">
        <v>23853</v>
      </c>
      <c r="G2430" s="19" t="s">
        <v>23854</v>
      </c>
      <c r="H2430" s="19">
        <v>-19</v>
      </c>
      <c r="I2430" s="19" t="s">
        <v>23665</v>
      </c>
      <c r="J2430" s="19" t="s">
        <v>23666</v>
      </c>
      <c r="K2430" s="19" t="s">
        <v>17433</v>
      </c>
      <c r="L2430" s="19" t="s">
        <v>17434</v>
      </c>
      <c r="M2430" s="19"/>
      <c r="N2430" s="19"/>
      <c r="O2430" s="19" t="s">
        <v>23689</v>
      </c>
    </row>
    <row r="2431" spans="1:15" ht="12.75">
      <c r="A2431" s="19" t="s">
        <v>26250</v>
      </c>
      <c r="B2431" s="19" t="s">
        <v>23727</v>
      </c>
      <c r="C2431" s="19" t="s">
        <v>23621</v>
      </c>
      <c r="D2431" s="19" t="s">
        <v>17435</v>
      </c>
      <c r="E2431" s="85">
        <v>45420</v>
      </c>
      <c r="F2431" s="19" t="s">
        <v>23886</v>
      </c>
      <c r="G2431" s="19" t="s">
        <v>23887</v>
      </c>
      <c r="H2431" s="19">
        <v>-4</v>
      </c>
      <c r="I2431" s="19" t="s">
        <v>23665</v>
      </c>
      <c r="J2431" s="19" t="s">
        <v>23666</v>
      </c>
      <c r="K2431" s="19" t="s">
        <v>17433</v>
      </c>
      <c r="L2431" s="19" t="s">
        <v>17434</v>
      </c>
      <c r="M2431" s="19"/>
      <c r="N2431" s="19"/>
      <c r="O2431" s="19" t="s">
        <v>23689</v>
      </c>
    </row>
    <row r="2432" spans="1:15" ht="12.75">
      <c r="A2432" s="19" t="s">
        <v>26251</v>
      </c>
      <c r="B2432" s="19" t="s">
        <v>23727</v>
      </c>
      <c r="C2432" s="19" t="s">
        <v>23621</v>
      </c>
      <c r="D2432" s="19" t="s">
        <v>17435</v>
      </c>
      <c r="E2432" s="85">
        <v>45420</v>
      </c>
      <c r="F2432" s="19" t="s">
        <v>23859</v>
      </c>
      <c r="G2432" s="19" t="s">
        <v>23860</v>
      </c>
      <c r="H2432" s="19">
        <v>-7</v>
      </c>
      <c r="I2432" s="19" t="s">
        <v>23665</v>
      </c>
      <c r="J2432" s="19" t="s">
        <v>23666</v>
      </c>
      <c r="K2432" s="19" t="s">
        <v>17433</v>
      </c>
      <c r="L2432" s="19" t="s">
        <v>17434</v>
      </c>
      <c r="M2432" s="19"/>
      <c r="N2432" s="19"/>
      <c r="O2432" s="19" t="s">
        <v>23689</v>
      </c>
    </row>
    <row r="2433" spans="1:15" ht="12.75">
      <c r="A2433" s="19" t="s">
        <v>26252</v>
      </c>
      <c r="B2433" s="19" t="s">
        <v>23727</v>
      </c>
      <c r="C2433" s="19" t="s">
        <v>23621</v>
      </c>
      <c r="D2433" s="19" t="s">
        <v>17435</v>
      </c>
      <c r="E2433" s="85">
        <v>45420</v>
      </c>
      <c r="F2433" s="19" t="s">
        <v>24133</v>
      </c>
      <c r="G2433" s="19" t="s">
        <v>24134</v>
      </c>
      <c r="H2433" s="19">
        <v>-25</v>
      </c>
      <c r="I2433" s="19" t="s">
        <v>23665</v>
      </c>
      <c r="J2433" s="19" t="s">
        <v>23666</v>
      </c>
      <c r="K2433" s="19" t="s">
        <v>17433</v>
      </c>
      <c r="L2433" s="19" t="s">
        <v>17434</v>
      </c>
      <c r="M2433" s="19"/>
      <c r="N2433" s="19"/>
      <c r="O2433" s="19" t="s">
        <v>23689</v>
      </c>
    </row>
    <row r="2434" spans="1:15" ht="12.75">
      <c r="A2434" s="19" t="s">
        <v>26253</v>
      </c>
      <c r="B2434" s="19" t="s">
        <v>23727</v>
      </c>
      <c r="C2434" s="19" t="s">
        <v>23621</v>
      </c>
      <c r="D2434" s="19" t="s">
        <v>17435</v>
      </c>
      <c r="E2434" s="85">
        <v>45420</v>
      </c>
      <c r="F2434" s="19" t="s">
        <v>23877</v>
      </c>
      <c r="G2434" s="19" t="s">
        <v>23878</v>
      </c>
      <c r="H2434" s="19">
        <v>-66</v>
      </c>
      <c r="I2434" s="19" t="s">
        <v>23665</v>
      </c>
      <c r="J2434" s="19" t="s">
        <v>23666</v>
      </c>
      <c r="K2434" s="19" t="s">
        <v>17433</v>
      </c>
      <c r="L2434" s="19" t="s">
        <v>17434</v>
      </c>
      <c r="M2434" s="19"/>
      <c r="N2434" s="19"/>
      <c r="O2434" s="19" t="s">
        <v>23689</v>
      </c>
    </row>
    <row r="2435" spans="1:15" ht="12.75">
      <c r="A2435" s="19" t="s">
        <v>26254</v>
      </c>
      <c r="B2435" s="19" t="s">
        <v>23728</v>
      </c>
      <c r="C2435" s="19" t="s">
        <v>23621</v>
      </c>
      <c r="D2435" s="19" t="s">
        <v>17435</v>
      </c>
      <c r="E2435" s="85">
        <v>45421</v>
      </c>
      <c r="F2435" s="19" t="s">
        <v>23874</v>
      </c>
      <c r="G2435" s="19" t="s">
        <v>23875</v>
      </c>
      <c r="H2435" s="19">
        <v>-45</v>
      </c>
      <c r="I2435" s="19" t="s">
        <v>23665</v>
      </c>
      <c r="J2435" s="19" t="s">
        <v>23666</v>
      </c>
      <c r="K2435" s="19" t="s">
        <v>17433</v>
      </c>
      <c r="L2435" s="19" t="s">
        <v>17434</v>
      </c>
      <c r="M2435" s="19"/>
      <c r="N2435" s="19"/>
      <c r="O2435" s="19" t="s">
        <v>23689</v>
      </c>
    </row>
    <row r="2436" spans="1:15" ht="12.75">
      <c r="A2436" s="19" t="s">
        <v>26255</v>
      </c>
      <c r="B2436" s="19" t="s">
        <v>23728</v>
      </c>
      <c r="C2436" s="19" t="s">
        <v>23621</v>
      </c>
      <c r="D2436" s="19" t="s">
        <v>17435</v>
      </c>
      <c r="E2436" s="85">
        <v>45421</v>
      </c>
      <c r="F2436" s="19" t="s">
        <v>23853</v>
      </c>
      <c r="G2436" s="19" t="s">
        <v>23854</v>
      </c>
      <c r="H2436" s="19">
        <v>-21</v>
      </c>
      <c r="I2436" s="19" t="s">
        <v>23665</v>
      </c>
      <c r="J2436" s="19" t="s">
        <v>23666</v>
      </c>
      <c r="K2436" s="19" t="s">
        <v>17433</v>
      </c>
      <c r="L2436" s="19" t="s">
        <v>17434</v>
      </c>
      <c r="M2436" s="19"/>
      <c r="N2436" s="19"/>
      <c r="O2436" s="19" t="s">
        <v>23689</v>
      </c>
    </row>
    <row r="2437" spans="1:15" ht="12.75">
      <c r="A2437" s="19" t="s">
        <v>26256</v>
      </c>
      <c r="B2437" s="19" t="s">
        <v>23728</v>
      </c>
      <c r="C2437" s="19" t="s">
        <v>23621</v>
      </c>
      <c r="D2437" s="19" t="s">
        <v>17435</v>
      </c>
      <c r="E2437" s="85">
        <v>45421</v>
      </c>
      <c r="F2437" s="19" t="s">
        <v>23909</v>
      </c>
      <c r="G2437" s="19" t="s">
        <v>23910</v>
      </c>
      <c r="H2437" s="19">
        <v>-2000</v>
      </c>
      <c r="I2437" s="19" t="s">
        <v>23665</v>
      </c>
      <c r="J2437" s="19" t="s">
        <v>23666</v>
      </c>
      <c r="K2437" s="19" t="s">
        <v>17433</v>
      </c>
      <c r="L2437" s="19" t="s">
        <v>17434</v>
      </c>
      <c r="M2437" s="19"/>
      <c r="N2437" s="19"/>
      <c r="O2437" s="19" t="s">
        <v>23689</v>
      </c>
    </row>
    <row r="2438" spans="1:15" ht="12.75">
      <c r="A2438" s="19" t="s">
        <v>26257</v>
      </c>
      <c r="B2438" s="19" t="s">
        <v>23728</v>
      </c>
      <c r="C2438" s="19" t="s">
        <v>23621</v>
      </c>
      <c r="D2438" s="19" t="s">
        <v>17435</v>
      </c>
      <c r="E2438" s="85">
        <v>45421</v>
      </c>
      <c r="F2438" s="19" t="s">
        <v>24074</v>
      </c>
      <c r="G2438" s="19" t="s">
        <v>24075</v>
      </c>
      <c r="H2438" s="19">
        <v>-1</v>
      </c>
      <c r="I2438" s="19" t="s">
        <v>23665</v>
      </c>
      <c r="J2438" s="19" t="s">
        <v>23666</v>
      </c>
      <c r="K2438" s="19" t="s">
        <v>17433</v>
      </c>
      <c r="L2438" s="19" t="s">
        <v>17434</v>
      </c>
      <c r="M2438" s="19"/>
      <c r="N2438" s="19"/>
      <c r="O2438" s="19" t="s">
        <v>23689</v>
      </c>
    </row>
    <row r="2439" spans="1:15" ht="12.75">
      <c r="A2439" s="19" t="s">
        <v>26258</v>
      </c>
      <c r="B2439" s="19" t="s">
        <v>23728</v>
      </c>
      <c r="C2439" s="19" t="s">
        <v>23621</v>
      </c>
      <c r="D2439" s="19" t="s">
        <v>17435</v>
      </c>
      <c r="E2439" s="85">
        <v>45421</v>
      </c>
      <c r="F2439" s="19" t="s">
        <v>23877</v>
      </c>
      <c r="G2439" s="19" t="s">
        <v>23878</v>
      </c>
      <c r="H2439" s="19">
        <v>-52</v>
      </c>
      <c r="I2439" s="19" t="s">
        <v>23665</v>
      </c>
      <c r="J2439" s="19" t="s">
        <v>23666</v>
      </c>
      <c r="K2439" s="19" t="s">
        <v>17433</v>
      </c>
      <c r="L2439" s="19" t="s">
        <v>17434</v>
      </c>
      <c r="M2439" s="19"/>
      <c r="N2439" s="19"/>
      <c r="O2439" s="19" t="s">
        <v>23689</v>
      </c>
    </row>
    <row r="2440" spans="1:15" ht="12.75">
      <c r="A2440" s="19" t="s">
        <v>26259</v>
      </c>
      <c r="B2440" s="19" t="s">
        <v>23728</v>
      </c>
      <c r="C2440" s="19" t="s">
        <v>23621</v>
      </c>
      <c r="D2440" s="19" t="s">
        <v>17435</v>
      </c>
      <c r="E2440" s="85">
        <v>45421</v>
      </c>
      <c r="F2440" s="19" t="s">
        <v>24133</v>
      </c>
      <c r="G2440" s="19" t="s">
        <v>24134</v>
      </c>
      <c r="H2440" s="19">
        <v>-23</v>
      </c>
      <c r="I2440" s="19" t="s">
        <v>23665</v>
      </c>
      <c r="J2440" s="19" t="s">
        <v>23666</v>
      </c>
      <c r="K2440" s="19" t="s">
        <v>17433</v>
      </c>
      <c r="L2440" s="19" t="s">
        <v>17434</v>
      </c>
      <c r="M2440" s="19"/>
      <c r="N2440" s="19"/>
      <c r="O2440" s="19" t="s">
        <v>23689</v>
      </c>
    </row>
    <row r="2441" spans="1:15" ht="12.75">
      <c r="A2441" s="19" t="s">
        <v>26260</v>
      </c>
      <c r="B2441" s="19" t="s">
        <v>23729</v>
      </c>
      <c r="C2441" s="19" t="s">
        <v>23621</v>
      </c>
      <c r="D2441" s="19" t="s">
        <v>17435</v>
      </c>
      <c r="E2441" s="85">
        <v>45422</v>
      </c>
      <c r="F2441" s="19" t="s">
        <v>23874</v>
      </c>
      <c r="G2441" s="19" t="s">
        <v>23875</v>
      </c>
      <c r="H2441" s="19">
        <v>-44</v>
      </c>
      <c r="I2441" s="19" t="s">
        <v>23665</v>
      </c>
      <c r="J2441" s="19" t="s">
        <v>23666</v>
      </c>
      <c r="K2441" s="19" t="s">
        <v>17433</v>
      </c>
      <c r="L2441" s="19" t="s">
        <v>17434</v>
      </c>
      <c r="M2441" s="19"/>
      <c r="N2441" s="19"/>
      <c r="O2441" s="19" t="s">
        <v>23689</v>
      </c>
    </row>
    <row r="2442" spans="1:15" ht="12.75">
      <c r="A2442" s="19" t="s">
        <v>26261</v>
      </c>
      <c r="B2442" s="19" t="s">
        <v>23729</v>
      </c>
      <c r="C2442" s="19" t="s">
        <v>23621</v>
      </c>
      <c r="D2442" s="19" t="s">
        <v>17435</v>
      </c>
      <c r="E2442" s="85">
        <v>45422</v>
      </c>
      <c r="F2442" s="19" t="s">
        <v>23853</v>
      </c>
      <c r="G2442" s="19" t="s">
        <v>23854</v>
      </c>
      <c r="H2442" s="19">
        <v>-24</v>
      </c>
      <c r="I2442" s="19" t="s">
        <v>23665</v>
      </c>
      <c r="J2442" s="19" t="s">
        <v>23666</v>
      </c>
      <c r="K2442" s="19" t="s">
        <v>17433</v>
      </c>
      <c r="L2442" s="19" t="s">
        <v>17434</v>
      </c>
      <c r="M2442" s="19"/>
      <c r="N2442" s="19"/>
      <c r="O2442" s="19" t="s">
        <v>23689</v>
      </c>
    </row>
    <row r="2443" spans="1:15" ht="12.75">
      <c r="A2443" s="19" t="s">
        <v>26262</v>
      </c>
      <c r="B2443" s="19" t="s">
        <v>23729</v>
      </c>
      <c r="C2443" s="19" t="s">
        <v>23621</v>
      </c>
      <c r="D2443" s="19" t="s">
        <v>17435</v>
      </c>
      <c r="E2443" s="85">
        <v>45422</v>
      </c>
      <c r="F2443" s="19" t="s">
        <v>23909</v>
      </c>
      <c r="G2443" s="19" t="s">
        <v>23910</v>
      </c>
      <c r="H2443" s="19">
        <v>-2000</v>
      </c>
      <c r="I2443" s="19" t="s">
        <v>23665</v>
      </c>
      <c r="J2443" s="19" t="s">
        <v>23666</v>
      </c>
      <c r="K2443" s="19" t="s">
        <v>17433</v>
      </c>
      <c r="L2443" s="19" t="s">
        <v>17434</v>
      </c>
      <c r="M2443" s="19"/>
      <c r="N2443" s="19"/>
      <c r="O2443" s="19" t="s">
        <v>23689</v>
      </c>
    </row>
    <row r="2444" spans="1:15" ht="12.75">
      <c r="A2444" s="19" t="s">
        <v>26263</v>
      </c>
      <c r="B2444" s="19" t="s">
        <v>23729</v>
      </c>
      <c r="C2444" s="19" t="s">
        <v>23621</v>
      </c>
      <c r="D2444" s="19" t="s">
        <v>17435</v>
      </c>
      <c r="E2444" s="85">
        <v>45422</v>
      </c>
      <c r="F2444" s="19" t="s">
        <v>24074</v>
      </c>
      <c r="G2444" s="19" t="s">
        <v>24075</v>
      </c>
      <c r="H2444" s="19">
        <v>-1</v>
      </c>
      <c r="I2444" s="19" t="s">
        <v>23665</v>
      </c>
      <c r="J2444" s="19" t="s">
        <v>23666</v>
      </c>
      <c r="K2444" s="19" t="s">
        <v>17433</v>
      </c>
      <c r="L2444" s="19" t="s">
        <v>17434</v>
      </c>
      <c r="M2444" s="19"/>
      <c r="N2444" s="19"/>
      <c r="O2444" s="19" t="s">
        <v>23689</v>
      </c>
    </row>
    <row r="2445" spans="1:15" ht="12.75">
      <c r="A2445" s="19" t="s">
        <v>26264</v>
      </c>
      <c r="B2445" s="19" t="s">
        <v>23729</v>
      </c>
      <c r="C2445" s="19" t="s">
        <v>23621</v>
      </c>
      <c r="D2445" s="19" t="s">
        <v>17435</v>
      </c>
      <c r="E2445" s="85">
        <v>45422</v>
      </c>
      <c r="F2445" s="19" t="s">
        <v>23877</v>
      </c>
      <c r="G2445" s="19" t="s">
        <v>23878</v>
      </c>
      <c r="H2445" s="19">
        <v>-47</v>
      </c>
      <c r="I2445" s="19" t="s">
        <v>23665</v>
      </c>
      <c r="J2445" s="19" t="s">
        <v>23666</v>
      </c>
      <c r="K2445" s="19" t="s">
        <v>17433</v>
      </c>
      <c r="L2445" s="19" t="s">
        <v>17434</v>
      </c>
      <c r="M2445" s="19"/>
      <c r="N2445" s="19"/>
      <c r="O2445" s="19" t="s">
        <v>23689</v>
      </c>
    </row>
    <row r="2446" spans="1:15" ht="12.75">
      <c r="A2446" s="19" t="s">
        <v>26265</v>
      </c>
      <c r="B2446" s="19" t="s">
        <v>23729</v>
      </c>
      <c r="C2446" s="19" t="s">
        <v>23621</v>
      </c>
      <c r="D2446" s="19" t="s">
        <v>17435</v>
      </c>
      <c r="E2446" s="85">
        <v>45422</v>
      </c>
      <c r="F2446" s="19" t="s">
        <v>24133</v>
      </c>
      <c r="G2446" s="19" t="s">
        <v>24134</v>
      </c>
      <c r="H2446" s="19">
        <v>-22</v>
      </c>
      <c r="I2446" s="19" t="s">
        <v>23665</v>
      </c>
      <c r="J2446" s="19" t="s">
        <v>23666</v>
      </c>
      <c r="K2446" s="19" t="s">
        <v>17433</v>
      </c>
      <c r="L2446" s="19" t="s">
        <v>17434</v>
      </c>
      <c r="M2446" s="19"/>
      <c r="N2446" s="19"/>
      <c r="O2446" s="19" t="s">
        <v>23689</v>
      </c>
    </row>
    <row r="2447" spans="1:15" ht="12.75">
      <c r="A2447" s="19" t="s">
        <v>26266</v>
      </c>
      <c r="B2447" s="19" t="s">
        <v>23730</v>
      </c>
      <c r="C2447" s="19" t="s">
        <v>23621</v>
      </c>
      <c r="D2447" s="19" t="s">
        <v>17435</v>
      </c>
      <c r="E2447" s="85">
        <v>45426</v>
      </c>
      <c r="F2447" s="19" t="s">
        <v>23909</v>
      </c>
      <c r="G2447" s="19" t="s">
        <v>23910</v>
      </c>
      <c r="H2447" s="19">
        <v>-2000</v>
      </c>
      <c r="I2447" s="19" t="s">
        <v>23665</v>
      </c>
      <c r="J2447" s="19" t="s">
        <v>23666</v>
      </c>
      <c r="K2447" s="19" t="s">
        <v>17433</v>
      </c>
      <c r="L2447" s="19" t="s">
        <v>17434</v>
      </c>
      <c r="M2447" s="19"/>
      <c r="N2447" s="19"/>
      <c r="O2447" s="19" t="s">
        <v>23689</v>
      </c>
    </row>
    <row r="2448" spans="1:15" ht="12.75">
      <c r="A2448" s="19" t="s">
        <v>26267</v>
      </c>
      <c r="B2448" s="19" t="s">
        <v>23730</v>
      </c>
      <c r="C2448" s="19" t="s">
        <v>23621</v>
      </c>
      <c r="D2448" s="19" t="s">
        <v>17435</v>
      </c>
      <c r="E2448" s="85">
        <v>45426</v>
      </c>
      <c r="F2448" s="19" t="s">
        <v>23874</v>
      </c>
      <c r="G2448" s="19" t="s">
        <v>23875</v>
      </c>
      <c r="H2448" s="19">
        <v>-56</v>
      </c>
      <c r="I2448" s="19" t="s">
        <v>23665</v>
      </c>
      <c r="J2448" s="19" t="s">
        <v>23666</v>
      </c>
      <c r="K2448" s="19" t="s">
        <v>17433</v>
      </c>
      <c r="L2448" s="19" t="s">
        <v>17434</v>
      </c>
      <c r="M2448" s="19"/>
      <c r="N2448" s="19"/>
      <c r="O2448" s="19" t="s">
        <v>23689</v>
      </c>
    </row>
    <row r="2449" spans="1:15" ht="12.75">
      <c r="A2449" s="19" t="s">
        <v>26268</v>
      </c>
      <c r="B2449" s="19" t="s">
        <v>23730</v>
      </c>
      <c r="C2449" s="19" t="s">
        <v>23621</v>
      </c>
      <c r="D2449" s="19" t="s">
        <v>17435</v>
      </c>
      <c r="E2449" s="85">
        <v>45426</v>
      </c>
      <c r="F2449" s="19" t="s">
        <v>23853</v>
      </c>
      <c r="G2449" s="19" t="s">
        <v>23854</v>
      </c>
      <c r="H2449" s="19">
        <v>-23</v>
      </c>
      <c r="I2449" s="19" t="s">
        <v>23665</v>
      </c>
      <c r="J2449" s="19" t="s">
        <v>23666</v>
      </c>
      <c r="K2449" s="19" t="s">
        <v>17433</v>
      </c>
      <c r="L2449" s="19" t="s">
        <v>17434</v>
      </c>
      <c r="M2449" s="19"/>
      <c r="N2449" s="19"/>
      <c r="O2449" s="19" t="s">
        <v>23689</v>
      </c>
    </row>
    <row r="2450" spans="1:15" ht="12.75">
      <c r="A2450" s="19" t="s">
        <v>26269</v>
      </c>
      <c r="B2450" s="19" t="s">
        <v>23730</v>
      </c>
      <c r="C2450" s="19" t="s">
        <v>23621</v>
      </c>
      <c r="D2450" s="19" t="s">
        <v>17435</v>
      </c>
      <c r="E2450" s="85">
        <v>45426</v>
      </c>
      <c r="F2450" s="19" t="s">
        <v>23886</v>
      </c>
      <c r="G2450" s="19" t="s">
        <v>23887</v>
      </c>
      <c r="H2450" s="19">
        <v>-4</v>
      </c>
      <c r="I2450" s="19" t="s">
        <v>23665</v>
      </c>
      <c r="J2450" s="19" t="s">
        <v>23666</v>
      </c>
      <c r="K2450" s="19" t="s">
        <v>17433</v>
      </c>
      <c r="L2450" s="19" t="s">
        <v>17434</v>
      </c>
      <c r="M2450" s="19"/>
      <c r="N2450" s="19"/>
      <c r="O2450" s="19" t="s">
        <v>23689</v>
      </c>
    </row>
    <row r="2451" spans="1:15" ht="12.75">
      <c r="A2451" s="19" t="s">
        <v>26270</v>
      </c>
      <c r="B2451" s="19" t="s">
        <v>23730</v>
      </c>
      <c r="C2451" s="19" t="s">
        <v>23621</v>
      </c>
      <c r="D2451" s="19" t="s">
        <v>17435</v>
      </c>
      <c r="E2451" s="85">
        <v>45426</v>
      </c>
      <c r="F2451" s="19" t="s">
        <v>23859</v>
      </c>
      <c r="G2451" s="19" t="s">
        <v>23860</v>
      </c>
      <c r="H2451" s="19">
        <v>-6</v>
      </c>
      <c r="I2451" s="19" t="s">
        <v>23665</v>
      </c>
      <c r="J2451" s="19" t="s">
        <v>23666</v>
      </c>
      <c r="K2451" s="19" t="s">
        <v>17433</v>
      </c>
      <c r="L2451" s="19" t="s">
        <v>17434</v>
      </c>
      <c r="M2451" s="19"/>
      <c r="N2451" s="19"/>
      <c r="O2451" s="19" t="s">
        <v>23689</v>
      </c>
    </row>
    <row r="2452" spans="1:15" ht="12.75">
      <c r="A2452" s="19" t="s">
        <v>26271</v>
      </c>
      <c r="B2452" s="19" t="s">
        <v>23730</v>
      </c>
      <c r="C2452" s="19" t="s">
        <v>23621</v>
      </c>
      <c r="D2452" s="19" t="s">
        <v>17435</v>
      </c>
      <c r="E2452" s="85">
        <v>45426</v>
      </c>
      <c r="F2452" s="19" t="s">
        <v>23877</v>
      </c>
      <c r="G2452" s="19" t="s">
        <v>23878</v>
      </c>
      <c r="H2452" s="19">
        <v>-54</v>
      </c>
      <c r="I2452" s="19" t="s">
        <v>23665</v>
      </c>
      <c r="J2452" s="19" t="s">
        <v>23666</v>
      </c>
      <c r="K2452" s="19" t="s">
        <v>17433</v>
      </c>
      <c r="L2452" s="19" t="s">
        <v>17434</v>
      </c>
      <c r="M2452" s="19"/>
      <c r="N2452" s="19"/>
      <c r="O2452" s="19" t="s">
        <v>23689</v>
      </c>
    </row>
    <row r="2453" spans="1:15" ht="12.75">
      <c r="A2453" s="19" t="s">
        <v>26272</v>
      </c>
      <c r="B2453" s="19" t="s">
        <v>23730</v>
      </c>
      <c r="C2453" s="19" t="s">
        <v>23621</v>
      </c>
      <c r="D2453" s="19" t="s">
        <v>17435</v>
      </c>
      <c r="E2453" s="85">
        <v>45426</v>
      </c>
      <c r="F2453" s="19" t="s">
        <v>24133</v>
      </c>
      <c r="G2453" s="19" t="s">
        <v>24134</v>
      </c>
      <c r="H2453" s="19">
        <v>-20</v>
      </c>
      <c r="I2453" s="19" t="s">
        <v>23665</v>
      </c>
      <c r="J2453" s="19" t="s">
        <v>23666</v>
      </c>
      <c r="K2453" s="19" t="s">
        <v>17433</v>
      </c>
      <c r="L2453" s="19" t="s">
        <v>17434</v>
      </c>
      <c r="M2453" s="19"/>
      <c r="N2453" s="19"/>
      <c r="O2453" s="19" t="s">
        <v>23689</v>
      </c>
    </row>
    <row r="2454" spans="1:15" ht="12.75">
      <c r="A2454" s="19" t="s">
        <v>26273</v>
      </c>
      <c r="B2454" s="19" t="s">
        <v>23731</v>
      </c>
      <c r="C2454" s="19" t="s">
        <v>23621</v>
      </c>
      <c r="D2454" s="19" t="s">
        <v>17435</v>
      </c>
      <c r="E2454" s="85">
        <v>45427</v>
      </c>
      <c r="F2454" s="19" t="s">
        <v>23909</v>
      </c>
      <c r="G2454" s="19" t="s">
        <v>23910</v>
      </c>
      <c r="H2454" s="19">
        <v>-2000</v>
      </c>
      <c r="I2454" s="19" t="s">
        <v>23665</v>
      </c>
      <c r="J2454" s="19" t="s">
        <v>23666</v>
      </c>
      <c r="K2454" s="19" t="s">
        <v>17433</v>
      </c>
      <c r="L2454" s="19" t="s">
        <v>17434</v>
      </c>
      <c r="M2454" s="19"/>
      <c r="N2454" s="19"/>
      <c r="O2454" s="19" t="s">
        <v>23689</v>
      </c>
    </row>
    <row r="2455" spans="1:15" ht="12.75">
      <c r="A2455" s="19" t="s">
        <v>26274</v>
      </c>
      <c r="B2455" s="19" t="s">
        <v>23731</v>
      </c>
      <c r="C2455" s="19" t="s">
        <v>23621</v>
      </c>
      <c r="D2455" s="19" t="s">
        <v>17435</v>
      </c>
      <c r="E2455" s="85">
        <v>45427</v>
      </c>
      <c r="F2455" s="19" t="s">
        <v>23874</v>
      </c>
      <c r="G2455" s="19" t="s">
        <v>23875</v>
      </c>
      <c r="H2455" s="19">
        <v>-44</v>
      </c>
      <c r="I2455" s="19" t="s">
        <v>23665</v>
      </c>
      <c r="J2455" s="19" t="s">
        <v>23666</v>
      </c>
      <c r="K2455" s="19" t="s">
        <v>17433</v>
      </c>
      <c r="L2455" s="19" t="s">
        <v>17434</v>
      </c>
      <c r="M2455" s="19"/>
      <c r="N2455" s="19"/>
      <c r="O2455" s="19" t="s">
        <v>23689</v>
      </c>
    </row>
    <row r="2456" spans="1:15" ht="12.75">
      <c r="A2456" s="19" t="s">
        <v>26275</v>
      </c>
      <c r="B2456" s="19" t="s">
        <v>23731</v>
      </c>
      <c r="C2456" s="19" t="s">
        <v>23621</v>
      </c>
      <c r="D2456" s="19" t="s">
        <v>17435</v>
      </c>
      <c r="E2456" s="85">
        <v>45427</v>
      </c>
      <c r="F2456" s="19" t="s">
        <v>23853</v>
      </c>
      <c r="G2456" s="19" t="s">
        <v>23854</v>
      </c>
      <c r="H2456" s="19">
        <v>-22</v>
      </c>
      <c r="I2456" s="19" t="s">
        <v>23665</v>
      </c>
      <c r="J2456" s="19" t="s">
        <v>23666</v>
      </c>
      <c r="K2456" s="19" t="s">
        <v>17433</v>
      </c>
      <c r="L2456" s="19" t="s">
        <v>17434</v>
      </c>
      <c r="M2456" s="19"/>
      <c r="N2456" s="19"/>
      <c r="O2456" s="19" t="s">
        <v>23689</v>
      </c>
    </row>
    <row r="2457" spans="1:15" ht="12.75">
      <c r="A2457" s="19" t="s">
        <v>26276</v>
      </c>
      <c r="B2457" s="19" t="s">
        <v>23731</v>
      </c>
      <c r="C2457" s="19" t="s">
        <v>23621</v>
      </c>
      <c r="D2457" s="19" t="s">
        <v>17435</v>
      </c>
      <c r="E2457" s="85">
        <v>45427</v>
      </c>
      <c r="F2457" s="19" t="s">
        <v>23886</v>
      </c>
      <c r="G2457" s="19" t="s">
        <v>23887</v>
      </c>
      <c r="H2457" s="19">
        <v>-5</v>
      </c>
      <c r="I2457" s="19" t="s">
        <v>23665</v>
      </c>
      <c r="J2457" s="19" t="s">
        <v>23666</v>
      </c>
      <c r="K2457" s="19" t="s">
        <v>17433</v>
      </c>
      <c r="L2457" s="19" t="s">
        <v>17434</v>
      </c>
      <c r="M2457" s="19"/>
      <c r="N2457" s="19"/>
      <c r="O2457" s="19" t="s">
        <v>23689</v>
      </c>
    </row>
    <row r="2458" spans="1:15" ht="12.75">
      <c r="A2458" s="19" t="s">
        <v>26277</v>
      </c>
      <c r="B2458" s="19" t="s">
        <v>23731</v>
      </c>
      <c r="C2458" s="19" t="s">
        <v>23621</v>
      </c>
      <c r="D2458" s="19" t="s">
        <v>17435</v>
      </c>
      <c r="E2458" s="85">
        <v>45427</v>
      </c>
      <c r="F2458" s="19" t="s">
        <v>23859</v>
      </c>
      <c r="G2458" s="19" t="s">
        <v>23860</v>
      </c>
      <c r="H2458" s="19">
        <v>-6</v>
      </c>
      <c r="I2458" s="19" t="s">
        <v>23665</v>
      </c>
      <c r="J2458" s="19" t="s">
        <v>23666</v>
      </c>
      <c r="K2458" s="19" t="s">
        <v>17433</v>
      </c>
      <c r="L2458" s="19" t="s">
        <v>17434</v>
      </c>
      <c r="M2458" s="19"/>
      <c r="N2458" s="19"/>
      <c r="O2458" s="19" t="s">
        <v>23689</v>
      </c>
    </row>
    <row r="2459" spans="1:15" ht="12.75">
      <c r="A2459" s="19" t="s">
        <v>26278</v>
      </c>
      <c r="B2459" s="19" t="s">
        <v>23731</v>
      </c>
      <c r="C2459" s="19" t="s">
        <v>23621</v>
      </c>
      <c r="D2459" s="19" t="s">
        <v>17435</v>
      </c>
      <c r="E2459" s="85">
        <v>45427</v>
      </c>
      <c r="F2459" s="19" t="s">
        <v>23877</v>
      </c>
      <c r="G2459" s="19" t="s">
        <v>23878</v>
      </c>
      <c r="H2459" s="19">
        <v>-46</v>
      </c>
      <c r="I2459" s="19" t="s">
        <v>23665</v>
      </c>
      <c r="J2459" s="19" t="s">
        <v>23666</v>
      </c>
      <c r="K2459" s="19" t="s">
        <v>17433</v>
      </c>
      <c r="L2459" s="19" t="s">
        <v>17434</v>
      </c>
      <c r="M2459" s="19"/>
      <c r="N2459" s="19"/>
      <c r="O2459" s="19" t="s">
        <v>23689</v>
      </c>
    </row>
    <row r="2460" spans="1:15" ht="12.75">
      <c r="A2460" s="19" t="s">
        <v>26279</v>
      </c>
      <c r="B2460" s="19" t="s">
        <v>23731</v>
      </c>
      <c r="C2460" s="19" t="s">
        <v>23621</v>
      </c>
      <c r="D2460" s="19" t="s">
        <v>17435</v>
      </c>
      <c r="E2460" s="85">
        <v>45427</v>
      </c>
      <c r="F2460" s="19" t="s">
        <v>24133</v>
      </c>
      <c r="G2460" s="19" t="s">
        <v>24134</v>
      </c>
      <c r="H2460" s="19">
        <v>-33</v>
      </c>
      <c r="I2460" s="19" t="s">
        <v>23665</v>
      </c>
      <c r="J2460" s="19" t="s">
        <v>23666</v>
      </c>
      <c r="K2460" s="19" t="s">
        <v>17433</v>
      </c>
      <c r="L2460" s="19" t="s">
        <v>17434</v>
      </c>
      <c r="M2460" s="19"/>
      <c r="N2460" s="19"/>
      <c r="O2460" s="19" t="s">
        <v>23689</v>
      </c>
    </row>
    <row r="2461" spans="1:15" ht="12.75">
      <c r="A2461" s="19" t="s">
        <v>26280</v>
      </c>
      <c r="B2461" s="19" t="s">
        <v>23731</v>
      </c>
      <c r="C2461" s="19" t="s">
        <v>23621</v>
      </c>
      <c r="D2461" s="19" t="s">
        <v>17435</v>
      </c>
      <c r="E2461" s="85">
        <v>45427</v>
      </c>
      <c r="F2461" s="19" t="s">
        <v>24074</v>
      </c>
      <c r="G2461" s="19" t="s">
        <v>24075</v>
      </c>
      <c r="H2461" s="19">
        <v>-1</v>
      </c>
      <c r="I2461" s="19" t="s">
        <v>23665</v>
      </c>
      <c r="J2461" s="19" t="s">
        <v>23666</v>
      </c>
      <c r="K2461" s="19" t="s">
        <v>17433</v>
      </c>
      <c r="L2461" s="19" t="s">
        <v>17434</v>
      </c>
      <c r="M2461" s="19"/>
      <c r="N2461" s="19"/>
      <c r="O2461" s="19" t="s">
        <v>23689</v>
      </c>
    </row>
    <row r="2462" spans="1:15" ht="12.75">
      <c r="A2462" s="19"/>
      <c r="B2462" s="19"/>
      <c r="C2462" s="19"/>
      <c r="D2462" s="19"/>
      <c r="E2462" s="85"/>
      <c r="F2462" s="19"/>
      <c r="G2462" s="19"/>
      <c r="H2462" s="19"/>
      <c r="I2462" s="19"/>
      <c r="J2462" s="19"/>
      <c r="K2462" s="19"/>
      <c r="L2462" s="19"/>
      <c r="M2462" s="19"/>
      <c r="N2462" s="19"/>
      <c r="O2462" s="19"/>
    </row>
    <row r="2463" spans="1:15" ht="12.75">
      <c r="A2463" s="19"/>
      <c r="B2463" s="19"/>
      <c r="C2463" s="19"/>
      <c r="D2463" s="19"/>
      <c r="E2463" s="85"/>
      <c r="F2463" s="19"/>
      <c r="G2463" s="19"/>
      <c r="H2463" s="19"/>
      <c r="I2463" s="19"/>
      <c r="J2463" s="19"/>
      <c r="K2463" s="19"/>
      <c r="L2463" s="19"/>
      <c r="M2463" s="19"/>
      <c r="N2463" s="19"/>
      <c r="O2463" s="19"/>
    </row>
    <row r="2464" spans="1:15" ht="12.75">
      <c r="A2464" s="19"/>
      <c r="B2464" s="19"/>
      <c r="C2464" s="19"/>
      <c r="D2464" s="19"/>
      <c r="E2464" s="85"/>
      <c r="F2464" s="19"/>
      <c r="G2464" s="19"/>
      <c r="H2464" s="19"/>
      <c r="I2464" s="19"/>
      <c r="J2464" s="19"/>
      <c r="K2464" s="19"/>
      <c r="L2464" s="19"/>
      <c r="M2464" s="19"/>
      <c r="N2464" s="19"/>
      <c r="O2464" s="19"/>
    </row>
    <row r="2465" spans="1:15" ht="12.75">
      <c r="A2465" s="19"/>
      <c r="B2465" s="19"/>
      <c r="C2465" s="19"/>
      <c r="D2465" s="19"/>
      <c r="E2465" s="85"/>
      <c r="F2465" s="19"/>
      <c r="G2465" s="19"/>
      <c r="H2465" s="19"/>
      <c r="I2465" s="19"/>
      <c r="J2465" s="19"/>
      <c r="K2465" s="19"/>
      <c r="L2465" s="19"/>
      <c r="M2465" s="19"/>
      <c r="N2465" s="19"/>
      <c r="O2465" s="19"/>
    </row>
    <row r="2466" spans="1:15" ht="12.75">
      <c r="A2466" s="19"/>
      <c r="B2466" s="19"/>
      <c r="C2466" s="19"/>
      <c r="D2466" s="19"/>
      <c r="E2466" s="85"/>
      <c r="F2466" s="19"/>
      <c r="G2466" s="19"/>
      <c r="H2466" s="19"/>
      <c r="I2466" s="19"/>
      <c r="J2466" s="19"/>
      <c r="K2466" s="19"/>
      <c r="L2466" s="19"/>
      <c r="M2466" s="19"/>
      <c r="N2466" s="19"/>
      <c r="O2466" s="19"/>
    </row>
    <row r="2467" spans="1:15" ht="12.75">
      <c r="A2467" s="19"/>
      <c r="B2467" s="19"/>
      <c r="C2467" s="19"/>
      <c r="D2467" s="19"/>
      <c r="E2467" s="85"/>
      <c r="F2467" s="19"/>
      <c r="G2467" s="19"/>
      <c r="H2467" s="19"/>
      <c r="I2467" s="19"/>
      <c r="J2467" s="19"/>
      <c r="K2467" s="19"/>
      <c r="L2467" s="19"/>
      <c r="M2467" s="19"/>
      <c r="N2467" s="19"/>
      <c r="O2467" s="19"/>
    </row>
    <row r="2468" spans="1:15" ht="12.75">
      <c r="A2468" s="19"/>
      <c r="B2468" s="19"/>
      <c r="C2468" s="19"/>
      <c r="D2468" s="19"/>
      <c r="E2468" s="85"/>
      <c r="F2468" s="19"/>
      <c r="G2468" s="19"/>
      <c r="H2468" s="19"/>
      <c r="I2468" s="19"/>
      <c r="J2468" s="19"/>
      <c r="K2468" s="19"/>
      <c r="L2468" s="19"/>
      <c r="M2468" s="19"/>
      <c r="N2468" s="19"/>
      <c r="O2468" s="19"/>
    </row>
    <row r="2469" spans="1:15" ht="12.75">
      <c r="A2469" s="19"/>
      <c r="B2469" s="19"/>
      <c r="C2469" s="19"/>
      <c r="D2469" s="19"/>
      <c r="E2469" s="85"/>
      <c r="F2469" s="19"/>
      <c r="G2469" s="19"/>
      <c r="H2469" s="19"/>
      <c r="I2469" s="19"/>
      <c r="J2469" s="19"/>
      <c r="K2469" s="19"/>
      <c r="L2469" s="19"/>
      <c r="M2469" s="19"/>
      <c r="N2469" s="19"/>
      <c r="O2469" s="19"/>
    </row>
    <row r="2470" spans="1:15" ht="12.75">
      <c r="A2470" s="19" t="s">
        <v>26281</v>
      </c>
      <c r="B2470" s="19" t="s">
        <v>23735</v>
      </c>
      <c r="C2470" s="19" t="s">
        <v>23621</v>
      </c>
      <c r="D2470" s="19" t="s">
        <v>17435</v>
      </c>
      <c r="E2470" s="85">
        <v>45427</v>
      </c>
      <c r="F2470" s="19" t="s">
        <v>24074</v>
      </c>
      <c r="G2470" s="19" t="s">
        <v>24075</v>
      </c>
      <c r="H2470" s="19">
        <v>-1</v>
      </c>
      <c r="I2470" s="27" t="s">
        <v>23733</v>
      </c>
      <c r="J2470" s="19" t="s">
        <v>23734</v>
      </c>
      <c r="K2470" s="19" t="s">
        <v>17433</v>
      </c>
      <c r="L2470" s="19" t="s">
        <v>17434</v>
      </c>
      <c r="M2470" s="19" t="s">
        <v>23736</v>
      </c>
      <c r="N2470" s="19"/>
      <c r="O2470" s="19" t="s">
        <v>23689</v>
      </c>
    </row>
    <row r="2471" spans="1:15" ht="12.75">
      <c r="A2471" s="19" t="s">
        <v>26282</v>
      </c>
      <c r="B2471" s="19" t="s">
        <v>23735</v>
      </c>
      <c r="C2471" s="19" t="s">
        <v>23621</v>
      </c>
      <c r="D2471" s="19" t="s">
        <v>17435</v>
      </c>
      <c r="E2471" s="85">
        <v>45427</v>
      </c>
      <c r="F2471" s="19" t="s">
        <v>23871</v>
      </c>
      <c r="G2471" s="19" t="s">
        <v>23872</v>
      </c>
      <c r="H2471" s="19">
        <v>-18</v>
      </c>
      <c r="I2471" s="27" t="s">
        <v>23733</v>
      </c>
      <c r="J2471" s="19" t="s">
        <v>23734</v>
      </c>
      <c r="K2471" s="19" t="s">
        <v>17433</v>
      </c>
      <c r="L2471" s="19" t="s">
        <v>17434</v>
      </c>
      <c r="M2471" s="19" t="s">
        <v>23736</v>
      </c>
      <c r="N2471" s="19"/>
      <c r="O2471" s="19" t="s">
        <v>23689</v>
      </c>
    </row>
    <row r="2472" spans="1:15" ht="12.75">
      <c r="A2472" s="19" t="s">
        <v>26283</v>
      </c>
      <c r="B2472" s="19" t="s">
        <v>23735</v>
      </c>
      <c r="C2472" s="19" t="s">
        <v>23621</v>
      </c>
      <c r="D2472" s="19" t="s">
        <v>17435</v>
      </c>
      <c r="E2472" s="85">
        <v>45427</v>
      </c>
      <c r="F2472" s="19" t="s">
        <v>23877</v>
      </c>
      <c r="G2472" s="19" t="s">
        <v>23878</v>
      </c>
      <c r="H2472" s="19">
        <v>-36</v>
      </c>
      <c r="I2472" s="27" t="s">
        <v>23733</v>
      </c>
      <c r="J2472" s="19" t="s">
        <v>23734</v>
      </c>
      <c r="K2472" s="19" t="s">
        <v>17433</v>
      </c>
      <c r="L2472" s="19" t="s">
        <v>17434</v>
      </c>
      <c r="M2472" s="19" t="s">
        <v>23736</v>
      </c>
      <c r="N2472" s="19"/>
      <c r="O2472" s="19" t="s">
        <v>23689</v>
      </c>
    </row>
    <row r="2473" spans="1:15" ht="12.75">
      <c r="A2473" s="19" t="s">
        <v>26284</v>
      </c>
      <c r="B2473" s="19" t="s">
        <v>23735</v>
      </c>
      <c r="C2473" s="19" t="s">
        <v>23621</v>
      </c>
      <c r="D2473" s="19" t="s">
        <v>17435</v>
      </c>
      <c r="E2473" s="85">
        <v>45427</v>
      </c>
      <c r="F2473" s="19" t="s">
        <v>24133</v>
      </c>
      <c r="G2473" s="19" t="s">
        <v>24134</v>
      </c>
      <c r="H2473" s="19">
        <v>-16</v>
      </c>
      <c r="I2473" s="27" t="s">
        <v>23733</v>
      </c>
      <c r="J2473" s="19" t="s">
        <v>23734</v>
      </c>
      <c r="K2473" s="19" t="s">
        <v>17433</v>
      </c>
      <c r="L2473" s="19" t="s">
        <v>17434</v>
      </c>
      <c r="M2473" s="19" t="s">
        <v>23736</v>
      </c>
      <c r="N2473" s="19"/>
      <c r="O2473" s="19" t="s">
        <v>23689</v>
      </c>
    </row>
    <row r="2474" spans="1:15" ht="12.75">
      <c r="A2474" s="19" t="s">
        <v>26285</v>
      </c>
      <c r="B2474" s="19" t="s">
        <v>23732</v>
      </c>
      <c r="C2474" s="19" t="s">
        <v>23621</v>
      </c>
      <c r="D2474" s="19" t="s">
        <v>17440</v>
      </c>
      <c r="E2474" s="85">
        <v>45421</v>
      </c>
      <c r="F2474" s="19" t="s">
        <v>23871</v>
      </c>
      <c r="G2474" s="19" t="s">
        <v>23872</v>
      </c>
      <c r="H2474" s="19">
        <v>-30</v>
      </c>
      <c r="I2474" s="19" t="s">
        <v>23622</v>
      </c>
      <c r="J2474" s="19" t="s">
        <v>23654</v>
      </c>
      <c r="K2474" s="19" t="s">
        <v>17438</v>
      </c>
      <c r="L2474" s="19" t="s">
        <v>17439</v>
      </c>
      <c r="M2474" s="19"/>
      <c r="N2474" s="19"/>
      <c r="O2474" s="19" t="s">
        <v>23689</v>
      </c>
    </row>
    <row r="2475" spans="1:15" ht="12.75">
      <c r="A2475" s="19" t="s">
        <v>26286</v>
      </c>
      <c r="B2475" s="19" t="s">
        <v>23732</v>
      </c>
      <c r="C2475" s="19" t="s">
        <v>23621</v>
      </c>
      <c r="D2475" s="19" t="s">
        <v>17440</v>
      </c>
      <c r="E2475" s="85">
        <v>45421</v>
      </c>
      <c r="F2475" s="19" t="s">
        <v>23871</v>
      </c>
      <c r="G2475" s="19" t="s">
        <v>23872</v>
      </c>
      <c r="H2475" s="19">
        <v>30</v>
      </c>
      <c r="I2475" s="27" t="s">
        <v>23733</v>
      </c>
      <c r="J2475" s="19" t="s">
        <v>23734</v>
      </c>
      <c r="K2475" s="19" t="s">
        <v>17438</v>
      </c>
      <c r="L2475" s="19" t="s">
        <v>17439</v>
      </c>
      <c r="M2475" s="19"/>
      <c r="N2475" s="19" t="s">
        <v>17447</v>
      </c>
      <c r="O2475" s="19" t="s">
        <v>23689</v>
      </c>
    </row>
    <row r="2476" spans="1:15" ht="12.75">
      <c r="A2476" s="19" t="s">
        <v>26287</v>
      </c>
      <c r="B2476" s="19" t="s">
        <v>23732</v>
      </c>
      <c r="C2476" s="19" t="s">
        <v>23621</v>
      </c>
      <c r="D2476" s="19" t="s">
        <v>17440</v>
      </c>
      <c r="E2476" s="85">
        <v>45421</v>
      </c>
      <c r="F2476" s="19" t="s">
        <v>24074</v>
      </c>
      <c r="G2476" s="19" t="s">
        <v>24075</v>
      </c>
      <c r="H2476" s="19">
        <v>-2</v>
      </c>
      <c r="I2476" s="19" t="s">
        <v>23622</v>
      </c>
      <c r="J2476" s="19" t="s">
        <v>23654</v>
      </c>
      <c r="K2476" s="19" t="s">
        <v>17438</v>
      </c>
      <c r="L2476" s="19" t="s">
        <v>17439</v>
      </c>
      <c r="M2476" s="19"/>
      <c r="N2476" s="19"/>
      <c r="O2476" s="19" t="s">
        <v>23689</v>
      </c>
    </row>
    <row r="2477" spans="1:15" ht="12.75">
      <c r="A2477" s="19" t="s">
        <v>26288</v>
      </c>
      <c r="B2477" s="19" t="s">
        <v>23732</v>
      </c>
      <c r="C2477" s="19" t="s">
        <v>23621</v>
      </c>
      <c r="D2477" s="19" t="s">
        <v>17440</v>
      </c>
      <c r="E2477" s="85">
        <v>45421</v>
      </c>
      <c r="F2477" s="19" t="s">
        <v>24074</v>
      </c>
      <c r="G2477" s="19" t="s">
        <v>24075</v>
      </c>
      <c r="H2477" s="19">
        <v>2</v>
      </c>
      <c r="I2477" s="27" t="s">
        <v>23733</v>
      </c>
      <c r="J2477" s="19" t="s">
        <v>23734</v>
      </c>
      <c r="K2477" s="19" t="s">
        <v>17438</v>
      </c>
      <c r="L2477" s="19" t="s">
        <v>17439</v>
      </c>
      <c r="M2477" s="19"/>
      <c r="N2477" s="19" t="s">
        <v>17447</v>
      </c>
      <c r="O2477" s="19" t="s">
        <v>23689</v>
      </c>
    </row>
    <row r="2478" spans="1:15" ht="12.75">
      <c r="A2478" s="19" t="s">
        <v>26289</v>
      </c>
      <c r="B2478" s="19" t="s">
        <v>23732</v>
      </c>
      <c r="C2478" s="19" t="s">
        <v>23621</v>
      </c>
      <c r="D2478" s="19" t="s">
        <v>17440</v>
      </c>
      <c r="E2478" s="85">
        <v>45421</v>
      </c>
      <c r="F2478" s="19" t="s">
        <v>23877</v>
      </c>
      <c r="G2478" s="19" t="s">
        <v>23878</v>
      </c>
      <c r="H2478" s="19">
        <v>-100</v>
      </c>
      <c r="I2478" s="19" t="s">
        <v>23622</v>
      </c>
      <c r="J2478" s="19" t="s">
        <v>23654</v>
      </c>
      <c r="K2478" s="19" t="s">
        <v>17438</v>
      </c>
      <c r="L2478" s="19" t="s">
        <v>17439</v>
      </c>
      <c r="M2478" s="19"/>
      <c r="N2478" s="19"/>
      <c r="O2478" s="19" t="s">
        <v>23689</v>
      </c>
    </row>
    <row r="2479" spans="1:15" ht="12.75">
      <c r="A2479" s="19" t="s">
        <v>26290</v>
      </c>
      <c r="B2479" s="19" t="s">
        <v>23732</v>
      </c>
      <c r="C2479" s="19" t="s">
        <v>23621</v>
      </c>
      <c r="D2479" s="19" t="s">
        <v>17440</v>
      </c>
      <c r="E2479" s="85">
        <v>45421</v>
      </c>
      <c r="F2479" s="19" t="s">
        <v>23877</v>
      </c>
      <c r="G2479" s="19" t="s">
        <v>23878</v>
      </c>
      <c r="H2479" s="19">
        <v>100</v>
      </c>
      <c r="I2479" s="27" t="s">
        <v>23733</v>
      </c>
      <c r="J2479" s="19" t="s">
        <v>23734</v>
      </c>
      <c r="K2479" s="19" t="s">
        <v>17438</v>
      </c>
      <c r="L2479" s="19" t="s">
        <v>17439</v>
      </c>
      <c r="M2479" s="19"/>
      <c r="N2479" s="19" t="s">
        <v>17447</v>
      </c>
      <c r="O2479" s="19" t="s">
        <v>23689</v>
      </c>
    </row>
    <row r="2480" spans="1:15" ht="12.75">
      <c r="A2480" s="19" t="s">
        <v>26291</v>
      </c>
      <c r="B2480" s="19" t="s">
        <v>23732</v>
      </c>
      <c r="C2480" s="19" t="s">
        <v>23621</v>
      </c>
      <c r="D2480" s="19" t="s">
        <v>17440</v>
      </c>
      <c r="E2480" s="85">
        <v>45421</v>
      </c>
      <c r="F2480" s="19" t="s">
        <v>24133</v>
      </c>
      <c r="G2480" s="19" t="s">
        <v>24134</v>
      </c>
      <c r="H2480" s="19">
        <v>-100</v>
      </c>
      <c r="I2480" s="19" t="s">
        <v>23622</v>
      </c>
      <c r="J2480" s="19" t="s">
        <v>23654</v>
      </c>
      <c r="K2480" s="19" t="s">
        <v>17438</v>
      </c>
      <c r="L2480" s="19" t="s">
        <v>17439</v>
      </c>
      <c r="M2480" s="19"/>
      <c r="N2480" s="19"/>
      <c r="O2480" s="19" t="s">
        <v>23689</v>
      </c>
    </row>
    <row r="2481" spans="1:15" ht="12.75">
      <c r="A2481" s="19" t="s">
        <v>26292</v>
      </c>
      <c r="B2481" s="19" t="s">
        <v>23732</v>
      </c>
      <c r="C2481" s="19" t="s">
        <v>23621</v>
      </c>
      <c r="D2481" s="19" t="s">
        <v>17440</v>
      </c>
      <c r="E2481" s="85">
        <v>45421</v>
      </c>
      <c r="F2481" s="19" t="s">
        <v>24133</v>
      </c>
      <c r="G2481" s="19" t="s">
        <v>24134</v>
      </c>
      <c r="H2481" s="19">
        <v>100</v>
      </c>
      <c r="I2481" s="27" t="s">
        <v>23733</v>
      </c>
      <c r="J2481" s="19" t="s">
        <v>23734</v>
      </c>
      <c r="K2481" s="19" t="s">
        <v>17438</v>
      </c>
      <c r="L2481" s="19" t="s">
        <v>17439</v>
      </c>
      <c r="M2481" s="19"/>
      <c r="N2481" s="19" t="s">
        <v>17447</v>
      </c>
      <c r="O2481" s="19" t="s">
        <v>23689</v>
      </c>
    </row>
    <row r="2482" spans="1:15" ht="12.75">
      <c r="A2482" s="19" t="s">
        <v>26293</v>
      </c>
      <c r="B2482" s="19" t="s">
        <v>23723</v>
      </c>
      <c r="C2482" s="19" t="s">
        <v>23621</v>
      </c>
      <c r="D2482" s="19" t="s">
        <v>17440</v>
      </c>
      <c r="E2482" s="85">
        <v>45421</v>
      </c>
      <c r="F2482" s="19" t="s">
        <v>24133</v>
      </c>
      <c r="G2482" s="19" t="s">
        <v>24134</v>
      </c>
      <c r="H2482" s="19">
        <v>-50</v>
      </c>
      <c r="I2482" s="19" t="s">
        <v>23622</v>
      </c>
      <c r="J2482" s="19" t="s">
        <v>23654</v>
      </c>
      <c r="K2482" s="19" t="s">
        <v>17438</v>
      </c>
      <c r="L2482" s="19" t="s">
        <v>17439</v>
      </c>
      <c r="M2482" s="19"/>
      <c r="N2482" s="19"/>
      <c r="O2482" s="19" t="s">
        <v>23689</v>
      </c>
    </row>
    <row r="2483" spans="1:15" ht="12.75">
      <c r="A2483" s="19" t="s">
        <v>26294</v>
      </c>
      <c r="B2483" s="19" t="s">
        <v>23723</v>
      </c>
      <c r="C2483" s="19" t="s">
        <v>23621</v>
      </c>
      <c r="D2483" s="19" t="s">
        <v>17440</v>
      </c>
      <c r="E2483" s="85">
        <v>45421</v>
      </c>
      <c r="F2483" s="19" t="s">
        <v>24133</v>
      </c>
      <c r="G2483" s="19" t="s">
        <v>24134</v>
      </c>
      <c r="H2483" s="19">
        <v>50</v>
      </c>
      <c r="I2483" s="19" t="s">
        <v>23665</v>
      </c>
      <c r="J2483" s="19" t="s">
        <v>23666</v>
      </c>
      <c r="K2483" s="19" t="s">
        <v>17438</v>
      </c>
      <c r="L2483" s="19" t="s">
        <v>17439</v>
      </c>
      <c r="M2483" s="19"/>
      <c r="N2483" s="19" t="s">
        <v>17447</v>
      </c>
      <c r="O2483" s="19" t="s">
        <v>23689</v>
      </c>
    </row>
    <row r="2484" spans="1:15" ht="12.75">
      <c r="A2484" s="19" t="s">
        <v>26295</v>
      </c>
      <c r="B2484" s="19" t="s">
        <v>23704</v>
      </c>
      <c r="C2484" s="19" t="s">
        <v>23621</v>
      </c>
      <c r="D2484" s="19" t="s">
        <v>17440</v>
      </c>
      <c r="E2484" s="85">
        <v>45418</v>
      </c>
      <c r="F2484" s="19" t="s">
        <v>23859</v>
      </c>
      <c r="G2484" s="19" t="s">
        <v>23860</v>
      </c>
      <c r="H2484" s="19">
        <v>-40</v>
      </c>
      <c r="I2484" s="19" t="s">
        <v>23622</v>
      </c>
      <c r="J2484" s="19" t="s">
        <v>23654</v>
      </c>
      <c r="K2484" s="19" t="s">
        <v>17438</v>
      </c>
      <c r="L2484" s="19" t="s">
        <v>17439</v>
      </c>
      <c r="M2484" s="19"/>
      <c r="N2484" s="19"/>
      <c r="O2484" s="19" t="s">
        <v>23689</v>
      </c>
    </row>
    <row r="2485" spans="1:15" ht="12.75">
      <c r="A2485" s="19" t="s">
        <v>26296</v>
      </c>
      <c r="B2485" s="19" t="s">
        <v>23704</v>
      </c>
      <c r="C2485" s="19" t="s">
        <v>23621</v>
      </c>
      <c r="D2485" s="19" t="s">
        <v>17440</v>
      </c>
      <c r="E2485" s="85">
        <v>45418</v>
      </c>
      <c r="F2485" s="19" t="s">
        <v>23859</v>
      </c>
      <c r="G2485" s="19" t="s">
        <v>23860</v>
      </c>
      <c r="H2485" s="19">
        <v>40</v>
      </c>
      <c r="I2485" s="19" t="s">
        <v>23665</v>
      </c>
      <c r="J2485" s="19" t="s">
        <v>23666</v>
      </c>
      <c r="K2485" s="19" t="s">
        <v>17438</v>
      </c>
      <c r="L2485" s="19" t="s">
        <v>17439</v>
      </c>
      <c r="M2485" s="19"/>
      <c r="N2485" s="19" t="s">
        <v>17447</v>
      </c>
      <c r="O2485" s="19" t="s">
        <v>23689</v>
      </c>
    </row>
    <row r="2486" spans="1:15" ht="12.75">
      <c r="A2486" s="19" t="s">
        <v>26297</v>
      </c>
      <c r="B2486" s="19" t="s">
        <v>23737</v>
      </c>
      <c r="C2486" s="19" t="s">
        <v>23621</v>
      </c>
      <c r="D2486" s="19" t="s">
        <v>17440</v>
      </c>
      <c r="E2486" s="85">
        <v>45418</v>
      </c>
      <c r="F2486" s="19" t="s">
        <v>23832</v>
      </c>
      <c r="G2486" s="19" t="s">
        <v>23833</v>
      </c>
      <c r="H2486" s="19">
        <v>-10</v>
      </c>
      <c r="I2486" s="19" t="s">
        <v>23622</v>
      </c>
      <c r="J2486" s="19" t="s">
        <v>23654</v>
      </c>
      <c r="K2486" s="19" t="s">
        <v>17438</v>
      </c>
      <c r="L2486" s="19" t="s">
        <v>17439</v>
      </c>
      <c r="M2486" s="19"/>
      <c r="N2486" s="19"/>
      <c r="O2486" s="19" t="s">
        <v>23689</v>
      </c>
    </row>
    <row r="2487" spans="1:15" ht="12.75">
      <c r="A2487" s="19" t="s">
        <v>26298</v>
      </c>
      <c r="B2487" s="19" t="s">
        <v>23737</v>
      </c>
      <c r="C2487" s="19" t="s">
        <v>23621</v>
      </c>
      <c r="D2487" s="19" t="s">
        <v>17440</v>
      </c>
      <c r="E2487" s="85">
        <v>45418</v>
      </c>
      <c r="F2487" s="19" t="s">
        <v>23832</v>
      </c>
      <c r="G2487" s="19" t="s">
        <v>23833</v>
      </c>
      <c r="H2487" s="19">
        <v>10</v>
      </c>
      <c r="I2487" s="27" t="s">
        <v>23738</v>
      </c>
      <c r="J2487" s="19" t="s">
        <v>23739</v>
      </c>
      <c r="K2487" s="19" t="s">
        <v>17438</v>
      </c>
      <c r="L2487" s="19" t="s">
        <v>17439</v>
      </c>
      <c r="M2487" s="19"/>
      <c r="N2487" s="19" t="s">
        <v>17447</v>
      </c>
      <c r="O2487" s="19" t="s">
        <v>23689</v>
      </c>
    </row>
    <row r="2488" spans="1:15" ht="12.75">
      <c r="A2488" s="19" t="s">
        <v>26299</v>
      </c>
      <c r="B2488" s="19" t="s">
        <v>23741</v>
      </c>
      <c r="C2488" s="19" t="s">
        <v>23621</v>
      </c>
      <c r="D2488" s="19" t="s">
        <v>17435</v>
      </c>
      <c r="E2488" s="85">
        <v>45428</v>
      </c>
      <c r="F2488" s="19" t="s">
        <v>23874</v>
      </c>
      <c r="G2488" s="19" t="s">
        <v>23875</v>
      </c>
      <c r="H2488" s="19">
        <v>-54</v>
      </c>
      <c r="I2488" s="19" t="s">
        <v>23665</v>
      </c>
      <c r="J2488" s="19" t="s">
        <v>23666</v>
      </c>
      <c r="K2488" s="19" t="s">
        <v>17433</v>
      </c>
      <c r="L2488" s="19" t="s">
        <v>17434</v>
      </c>
      <c r="M2488" s="19"/>
      <c r="N2488" s="19"/>
      <c r="O2488" s="19" t="s">
        <v>23689</v>
      </c>
    </row>
    <row r="2489" spans="1:15" ht="12.75">
      <c r="A2489" s="19" t="s">
        <v>26300</v>
      </c>
      <c r="B2489" s="19" t="s">
        <v>23741</v>
      </c>
      <c r="C2489" s="19" t="s">
        <v>23621</v>
      </c>
      <c r="D2489" s="19" t="s">
        <v>17435</v>
      </c>
      <c r="E2489" s="85">
        <v>45428</v>
      </c>
      <c r="F2489" s="19" t="s">
        <v>23853</v>
      </c>
      <c r="G2489" s="19" t="s">
        <v>23854</v>
      </c>
      <c r="H2489" s="19">
        <v>-38</v>
      </c>
      <c r="I2489" s="19" t="s">
        <v>23665</v>
      </c>
      <c r="J2489" s="19" t="s">
        <v>23666</v>
      </c>
      <c r="K2489" s="19" t="s">
        <v>17433</v>
      </c>
      <c r="L2489" s="19" t="s">
        <v>17434</v>
      </c>
      <c r="M2489" s="19"/>
      <c r="N2489" s="19"/>
      <c r="O2489" s="19" t="s">
        <v>23689</v>
      </c>
    </row>
    <row r="2490" spans="1:15" ht="12.75">
      <c r="A2490" s="19" t="s">
        <v>26301</v>
      </c>
      <c r="B2490" s="19" t="s">
        <v>23741</v>
      </c>
      <c r="C2490" s="19" t="s">
        <v>23621</v>
      </c>
      <c r="D2490" s="19" t="s">
        <v>17435</v>
      </c>
      <c r="E2490" s="85">
        <v>45428</v>
      </c>
      <c r="F2490" s="19" t="s">
        <v>23877</v>
      </c>
      <c r="G2490" s="19" t="s">
        <v>23878</v>
      </c>
      <c r="H2490" s="19">
        <v>-47</v>
      </c>
      <c r="I2490" s="19" t="s">
        <v>23665</v>
      </c>
      <c r="J2490" s="19" t="s">
        <v>23666</v>
      </c>
      <c r="K2490" s="19" t="s">
        <v>17433</v>
      </c>
      <c r="L2490" s="19" t="s">
        <v>17434</v>
      </c>
      <c r="M2490" s="19"/>
      <c r="N2490" s="19"/>
      <c r="O2490" s="19" t="s">
        <v>23689</v>
      </c>
    </row>
    <row r="2491" spans="1:15" ht="12.75">
      <c r="A2491" s="19" t="s">
        <v>26302</v>
      </c>
      <c r="B2491" s="19" t="s">
        <v>23741</v>
      </c>
      <c r="C2491" s="19" t="s">
        <v>23621</v>
      </c>
      <c r="D2491" s="19" t="s">
        <v>17435</v>
      </c>
      <c r="E2491" s="85">
        <v>45428</v>
      </c>
      <c r="F2491" s="19" t="s">
        <v>24133</v>
      </c>
      <c r="G2491" s="19" t="s">
        <v>24134</v>
      </c>
      <c r="H2491" s="19">
        <v>-30</v>
      </c>
      <c r="I2491" s="19" t="s">
        <v>23665</v>
      </c>
      <c r="J2491" s="19" t="s">
        <v>23666</v>
      </c>
      <c r="K2491" s="19" t="s">
        <v>17433</v>
      </c>
      <c r="L2491" s="19" t="s">
        <v>17434</v>
      </c>
      <c r="M2491" s="19"/>
      <c r="N2491" s="19"/>
      <c r="O2491" s="19" t="s">
        <v>23689</v>
      </c>
    </row>
    <row r="2492" spans="1:15" ht="12.75">
      <c r="A2492" s="19" t="s">
        <v>26303</v>
      </c>
      <c r="B2492" s="19" t="s">
        <v>23741</v>
      </c>
      <c r="C2492" s="19" t="s">
        <v>23621</v>
      </c>
      <c r="D2492" s="19" t="s">
        <v>17435</v>
      </c>
      <c r="E2492" s="85">
        <v>45428</v>
      </c>
      <c r="F2492" s="19" t="s">
        <v>23909</v>
      </c>
      <c r="G2492" s="19" t="s">
        <v>23910</v>
      </c>
      <c r="H2492" s="19">
        <v>-2000</v>
      </c>
      <c r="I2492" s="19" t="s">
        <v>23665</v>
      </c>
      <c r="J2492" s="19" t="s">
        <v>23666</v>
      </c>
      <c r="K2492" s="19" t="s">
        <v>17433</v>
      </c>
      <c r="L2492" s="19" t="s">
        <v>17434</v>
      </c>
      <c r="M2492" s="19"/>
      <c r="N2492" s="19"/>
      <c r="O2492" s="19" t="s">
        <v>23689</v>
      </c>
    </row>
    <row r="2493" spans="1:15" ht="12.75">
      <c r="A2493" s="19" t="s">
        <v>26304</v>
      </c>
      <c r="B2493" s="19" t="s">
        <v>23740</v>
      </c>
      <c r="C2493" s="19" t="s">
        <v>23621</v>
      </c>
      <c r="D2493" s="19" t="s">
        <v>17440</v>
      </c>
      <c r="E2493" s="85">
        <v>45428</v>
      </c>
      <c r="F2493" s="19" t="s">
        <v>23909</v>
      </c>
      <c r="G2493" s="19" t="s">
        <v>23910</v>
      </c>
      <c r="H2493" s="19">
        <v>-2000</v>
      </c>
      <c r="I2493" s="19" t="s">
        <v>23622</v>
      </c>
      <c r="J2493" s="19" t="s">
        <v>23654</v>
      </c>
      <c r="K2493" s="19" t="s">
        <v>17438</v>
      </c>
      <c r="L2493" s="19" t="s">
        <v>17439</v>
      </c>
      <c r="M2493" s="19"/>
      <c r="N2493" s="19"/>
      <c r="O2493" s="19" t="s">
        <v>23689</v>
      </c>
    </row>
    <row r="2494" spans="1:15" ht="12.75">
      <c r="A2494" s="19" t="s">
        <v>26305</v>
      </c>
      <c r="B2494" s="19" t="s">
        <v>23740</v>
      </c>
      <c r="C2494" s="19" t="s">
        <v>23621</v>
      </c>
      <c r="D2494" s="19" t="s">
        <v>17440</v>
      </c>
      <c r="E2494" s="85">
        <v>45428</v>
      </c>
      <c r="F2494" s="19" t="s">
        <v>23909</v>
      </c>
      <c r="G2494" s="19" t="s">
        <v>23910</v>
      </c>
      <c r="H2494" s="19">
        <v>2000</v>
      </c>
      <c r="I2494" s="19" t="s">
        <v>23665</v>
      </c>
      <c r="J2494" s="19" t="s">
        <v>23666</v>
      </c>
      <c r="K2494" s="19" t="s">
        <v>17438</v>
      </c>
      <c r="L2494" s="19" t="s">
        <v>17439</v>
      </c>
      <c r="M2494" s="19"/>
      <c r="N2494" s="19" t="s">
        <v>17447</v>
      </c>
      <c r="O2494" s="19" t="s">
        <v>23689</v>
      </c>
    </row>
    <row r="2495" spans="1:15" ht="12.75">
      <c r="A2495" s="19" t="s">
        <v>26306</v>
      </c>
      <c r="B2495" s="19" t="s">
        <v>23740</v>
      </c>
      <c r="C2495" s="19" t="s">
        <v>23621</v>
      </c>
      <c r="D2495" s="19" t="s">
        <v>17440</v>
      </c>
      <c r="E2495" s="85">
        <v>45428</v>
      </c>
      <c r="F2495" s="19" t="s">
        <v>23874</v>
      </c>
      <c r="G2495" s="19" t="s">
        <v>23875</v>
      </c>
      <c r="H2495" s="19">
        <v>-80</v>
      </c>
      <c r="I2495" s="19" t="s">
        <v>23622</v>
      </c>
      <c r="J2495" s="19" t="s">
        <v>23654</v>
      </c>
      <c r="K2495" s="19" t="s">
        <v>17438</v>
      </c>
      <c r="L2495" s="19" t="s">
        <v>17439</v>
      </c>
      <c r="M2495" s="19"/>
      <c r="N2495" s="19"/>
      <c r="O2495" s="19" t="s">
        <v>23689</v>
      </c>
    </row>
    <row r="2496" spans="1:15" ht="12.75">
      <c r="A2496" s="19" t="s">
        <v>26307</v>
      </c>
      <c r="B2496" s="19" t="s">
        <v>23740</v>
      </c>
      <c r="C2496" s="19" t="s">
        <v>23621</v>
      </c>
      <c r="D2496" s="19" t="s">
        <v>17440</v>
      </c>
      <c r="E2496" s="85">
        <v>45428</v>
      </c>
      <c r="F2496" s="19" t="s">
        <v>23874</v>
      </c>
      <c r="G2496" s="19" t="s">
        <v>23875</v>
      </c>
      <c r="H2496" s="19">
        <v>80</v>
      </c>
      <c r="I2496" s="19" t="s">
        <v>23665</v>
      </c>
      <c r="J2496" s="19" t="s">
        <v>23666</v>
      </c>
      <c r="K2496" s="19" t="s">
        <v>17438</v>
      </c>
      <c r="L2496" s="19" t="s">
        <v>17439</v>
      </c>
      <c r="M2496" s="19"/>
      <c r="N2496" s="19" t="s">
        <v>17447</v>
      </c>
      <c r="O2496" s="19" t="s">
        <v>23689</v>
      </c>
    </row>
    <row r="2497" spans="1:15" ht="12.75">
      <c r="A2497" s="19" t="s">
        <v>26308</v>
      </c>
      <c r="B2497" s="19" t="s">
        <v>23740</v>
      </c>
      <c r="C2497" s="19" t="s">
        <v>23621</v>
      </c>
      <c r="D2497" s="19" t="s">
        <v>17440</v>
      </c>
      <c r="E2497" s="85">
        <v>45428</v>
      </c>
      <c r="F2497" s="19" t="s">
        <v>23853</v>
      </c>
      <c r="G2497" s="19" t="s">
        <v>23854</v>
      </c>
      <c r="H2497" s="19">
        <v>-35</v>
      </c>
      <c r="I2497" s="19" t="s">
        <v>23622</v>
      </c>
      <c r="J2497" s="19" t="s">
        <v>23654</v>
      </c>
      <c r="K2497" s="19" t="s">
        <v>17438</v>
      </c>
      <c r="L2497" s="19" t="s">
        <v>17439</v>
      </c>
      <c r="M2497" s="19"/>
      <c r="N2497" s="19"/>
      <c r="O2497" s="19" t="s">
        <v>23689</v>
      </c>
    </row>
    <row r="2498" spans="1:15" ht="12.75">
      <c r="A2498" s="19" t="s">
        <v>26309</v>
      </c>
      <c r="B2498" s="19" t="s">
        <v>23740</v>
      </c>
      <c r="C2498" s="19" t="s">
        <v>23621</v>
      </c>
      <c r="D2498" s="19" t="s">
        <v>17440</v>
      </c>
      <c r="E2498" s="85">
        <v>45428</v>
      </c>
      <c r="F2498" s="19" t="s">
        <v>23853</v>
      </c>
      <c r="G2498" s="19" t="s">
        <v>23854</v>
      </c>
      <c r="H2498" s="19">
        <v>35</v>
      </c>
      <c r="I2498" s="19" t="s">
        <v>23665</v>
      </c>
      <c r="J2498" s="19" t="s">
        <v>23666</v>
      </c>
      <c r="K2498" s="19" t="s">
        <v>17438</v>
      </c>
      <c r="L2498" s="19" t="s">
        <v>17439</v>
      </c>
      <c r="M2498" s="19"/>
      <c r="N2498" s="19" t="s">
        <v>17447</v>
      </c>
      <c r="O2498" s="19" t="s">
        <v>23689</v>
      </c>
    </row>
    <row r="2499" spans="1:15" ht="12.75">
      <c r="A2499" s="27" t="s">
        <v>26310</v>
      </c>
      <c r="B2499" s="19" t="s">
        <v>23740</v>
      </c>
      <c r="C2499" s="19" t="s">
        <v>23621</v>
      </c>
      <c r="D2499" s="19" t="s">
        <v>17440</v>
      </c>
      <c r="E2499" s="85">
        <v>45428</v>
      </c>
      <c r="F2499" s="19" t="s">
        <v>23877</v>
      </c>
      <c r="G2499" s="19" t="s">
        <v>23878</v>
      </c>
      <c r="H2499" s="19">
        <v>-100</v>
      </c>
      <c r="I2499" s="19" t="s">
        <v>23622</v>
      </c>
      <c r="J2499" s="19" t="s">
        <v>23654</v>
      </c>
      <c r="K2499" s="19" t="s">
        <v>17438</v>
      </c>
      <c r="L2499" s="19" t="s">
        <v>17439</v>
      </c>
      <c r="M2499" s="19"/>
      <c r="N2499" s="19"/>
      <c r="O2499" s="19" t="s">
        <v>23689</v>
      </c>
    </row>
    <row r="2500" spans="1:15" ht="12.75">
      <c r="A2500" s="19" t="s">
        <v>26311</v>
      </c>
      <c r="B2500" s="19" t="s">
        <v>23740</v>
      </c>
      <c r="C2500" s="19" t="s">
        <v>23621</v>
      </c>
      <c r="D2500" s="19" t="s">
        <v>17440</v>
      </c>
      <c r="E2500" s="85">
        <v>45428</v>
      </c>
      <c r="F2500" s="19" t="s">
        <v>23877</v>
      </c>
      <c r="G2500" s="19" t="s">
        <v>23878</v>
      </c>
      <c r="H2500" s="19">
        <v>100</v>
      </c>
      <c r="I2500" s="19" t="s">
        <v>23665</v>
      </c>
      <c r="J2500" s="19" t="s">
        <v>23666</v>
      </c>
      <c r="K2500" s="19" t="s">
        <v>17438</v>
      </c>
      <c r="L2500" s="19" t="s">
        <v>17439</v>
      </c>
      <c r="M2500" s="19"/>
      <c r="N2500" s="19" t="s">
        <v>17447</v>
      </c>
      <c r="O2500" s="19" t="s">
        <v>23689</v>
      </c>
    </row>
    <row r="2501" spans="1:15" ht="12.75">
      <c r="A2501" s="19" t="s">
        <v>26312</v>
      </c>
      <c r="B2501" s="19" t="s">
        <v>23740</v>
      </c>
      <c r="C2501" s="19" t="s">
        <v>23621</v>
      </c>
      <c r="D2501" s="19" t="s">
        <v>17440</v>
      </c>
      <c r="E2501" s="85">
        <v>45428</v>
      </c>
      <c r="F2501" s="19" t="s">
        <v>24133</v>
      </c>
      <c r="G2501" s="19" t="s">
        <v>24134</v>
      </c>
      <c r="H2501" s="19">
        <v>-50</v>
      </c>
      <c r="I2501" s="19" t="s">
        <v>23622</v>
      </c>
      <c r="J2501" s="19" t="s">
        <v>23654</v>
      </c>
      <c r="K2501" s="19" t="s">
        <v>17438</v>
      </c>
      <c r="L2501" s="19" t="s">
        <v>17439</v>
      </c>
      <c r="M2501" s="19"/>
      <c r="N2501" s="19"/>
      <c r="O2501" s="19" t="s">
        <v>23689</v>
      </c>
    </row>
    <row r="2502" spans="1:15" ht="12.75">
      <c r="A2502" s="19" t="s">
        <v>26313</v>
      </c>
      <c r="B2502" s="19" t="s">
        <v>23740</v>
      </c>
      <c r="C2502" s="19" t="s">
        <v>23621</v>
      </c>
      <c r="D2502" s="19" t="s">
        <v>17440</v>
      </c>
      <c r="E2502" s="85">
        <v>45428</v>
      </c>
      <c r="F2502" s="19" t="s">
        <v>24133</v>
      </c>
      <c r="G2502" s="19" t="s">
        <v>24134</v>
      </c>
      <c r="H2502" s="19">
        <v>50</v>
      </c>
      <c r="I2502" s="19" t="s">
        <v>23665</v>
      </c>
      <c r="J2502" s="19" t="s">
        <v>23666</v>
      </c>
      <c r="K2502" s="19" t="s">
        <v>17438</v>
      </c>
      <c r="L2502" s="19" t="s">
        <v>17439</v>
      </c>
      <c r="M2502" s="19"/>
      <c r="N2502" s="19" t="s">
        <v>17447</v>
      </c>
      <c r="O2502" s="19" t="s">
        <v>23689</v>
      </c>
    </row>
    <row r="2503" spans="1:15" ht="12.75">
      <c r="A2503" s="19" t="s">
        <v>26314</v>
      </c>
      <c r="B2503" s="19" t="s">
        <v>23740</v>
      </c>
      <c r="C2503" s="19" t="s">
        <v>23621</v>
      </c>
      <c r="D2503" s="19" t="s">
        <v>17440</v>
      </c>
      <c r="E2503" s="85">
        <v>45428</v>
      </c>
      <c r="F2503" s="19" t="s">
        <v>23859</v>
      </c>
      <c r="G2503" s="19" t="s">
        <v>23860</v>
      </c>
      <c r="H2503" s="19">
        <v>-20</v>
      </c>
      <c r="I2503" s="19" t="s">
        <v>23622</v>
      </c>
      <c r="J2503" s="19" t="s">
        <v>23654</v>
      </c>
      <c r="K2503" s="19" t="s">
        <v>17438</v>
      </c>
      <c r="L2503" s="19" t="s">
        <v>17439</v>
      </c>
      <c r="M2503" s="19"/>
      <c r="N2503" s="19"/>
      <c r="O2503" s="19" t="s">
        <v>23689</v>
      </c>
    </row>
    <row r="2504" spans="1:15" ht="12.75">
      <c r="A2504" s="19" t="s">
        <v>26315</v>
      </c>
      <c r="B2504" s="19" t="s">
        <v>23740</v>
      </c>
      <c r="C2504" s="19" t="s">
        <v>23621</v>
      </c>
      <c r="D2504" s="19" t="s">
        <v>17440</v>
      </c>
      <c r="E2504" s="85">
        <v>45428</v>
      </c>
      <c r="F2504" s="19" t="s">
        <v>23859</v>
      </c>
      <c r="G2504" s="19" t="s">
        <v>23860</v>
      </c>
      <c r="H2504" s="19">
        <v>20</v>
      </c>
      <c r="I2504" s="19" t="s">
        <v>23665</v>
      </c>
      <c r="J2504" s="19" t="s">
        <v>23666</v>
      </c>
      <c r="K2504" s="19" t="s">
        <v>17438</v>
      </c>
      <c r="L2504" s="19" t="s">
        <v>17439</v>
      </c>
      <c r="M2504" s="19"/>
      <c r="N2504" s="19" t="s">
        <v>17447</v>
      </c>
      <c r="O2504" s="19" t="s">
        <v>23689</v>
      </c>
    </row>
    <row r="2505" spans="1:15" ht="12.75">
      <c r="A2505" s="19" t="s">
        <v>26316</v>
      </c>
      <c r="B2505" s="19" t="s">
        <v>23742</v>
      </c>
      <c r="C2505" s="19" t="s">
        <v>23621</v>
      </c>
      <c r="D2505" s="19" t="s">
        <v>17435</v>
      </c>
      <c r="E2505" s="85">
        <v>45425</v>
      </c>
      <c r="F2505" s="19" t="s">
        <v>23832</v>
      </c>
      <c r="G2505" s="19" t="s">
        <v>23833</v>
      </c>
      <c r="H2505" s="19">
        <v>-6</v>
      </c>
      <c r="I2505" s="27" t="s">
        <v>23738</v>
      </c>
      <c r="J2505" s="19" t="s">
        <v>23739</v>
      </c>
      <c r="K2505" s="19" t="s">
        <v>17433</v>
      </c>
      <c r="L2505" s="19" t="s">
        <v>17434</v>
      </c>
      <c r="M2505" s="19" t="s">
        <v>23743</v>
      </c>
      <c r="N2505" s="19"/>
      <c r="O2505" s="19" t="s">
        <v>23689</v>
      </c>
    </row>
    <row r="2506" spans="1:15" ht="12.75">
      <c r="A2506" s="19" t="s">
        <v>26317</v>
      </c>
      <c r="B2506" s="19" t="s">
        <v>23744</v>
      </c>
      <c r="C2506" s="19" t="s">
        <v>23621</v>
      </c>
      <c r="D2506" s="19" t="s">
        <v>17435</v>
      </c>
      <c r="E2506" s="85">
        <v>45428</v>
      </c>
      <c r="F2506" s="19" t="s">
        <v>23874</v>
      </c>
      <c r="G2506" s="19" t="s">
        <v>23875</v>
      </c>
      <c r="H2506" s="19">
        <v>-60</v>
      </c>
      <c r="I2506" s="27" t="s">
        <v>23681</v>
      </c>
      <c r="J2506" s="19" t="s">
        <v>23682</v>
      </c>
      <c r="K2506" s="19" t="s">
        <v>17433</v>
      </c>
      <c r="L2506" s="19" t="s">
        <v>17434</v>
      </c>
      <c r="M2506" s="19" t="s">
        <v>23745</v>
      </c>
      <c r="N2506" s="19"/>
      <c r="O2506" s="19" t="s">
        <v>23689</v>
      </c>
    </row>
    <row r="2507" spans="1:15" ht="12.75">
      <c r="A2507" s="19"/>
      <c r="B2507" s="19"/>
      <c r="C2507" s="19"/>
      <c r="D2507" s="19"/>
      <c r="E2507" s="85"/>
      <c r="F2507" s="19"/>
      <c r="G2507" s="19"/>
      <c r="H2507" s="19"/>
      <c r="I2507" s="19"/>
      <c r="J2507" s="19"/>
      <c r="K2507" s="19"/>
      <c r="L2507" s="19"/>
      <c r="M2507" s="19"/>
      <c r="N2507" s="19"/>
      <c r="O2507" s="19"/>
    </row>
    <row r="2508" spans="1:15" ht="12.75">
      <c r="A2508" s="19" t="s">
        <v>26318</v>
      </c>
      <c r="B2508" s="19" t="s">
        <v>23744</v>
      </c>
      <c r="C2508" s="19" t="s">
        <v>23621</v>
      </c>
      <c r="D2508" s="19" t="s">
        <v>17435</v>
      </c>
      <c r="E2508" s="85">
        <v>45428</v>
      </c>
      <c r="F2508" s="19" t="s">
        <v>23877</v>
      </c>
      <c r="G2508" s="19" t="s">
        <v>23878</v>
      </c>
      <c r="H2508" s="19">
        <v>-60</v>
      </c>
      <c r="I2508" s="27" t="s">
        <v>23681</v>
      </c>
      <c r="J2508" s="19" t="s">
        <v>23682</v>
      </c>
      <c r="K2508" s="19" t="s">
        <v>17433</v>
      </c>
      <c r="L2508" s="19" t="s">
        <v>17434</v>
      </c>
      <c r="M2508" s="19" t="s">
        <v>23745</v>
      </c>
      <c r="N2508" s="19"/>
      <c r="O2508" s="19" t="s">
        <v>23689</v>
      </c>
    </row>
    <row r="2509" spans="1:15" ht="12.75">
      <c r="A2509" s="19" t="s">
        <v>26319</v>
      </c>
      <c r="B2509" s="19" t="s">
        <v>23744</v>
      </c>
      <c r="C2509" s="19" t="s">
        <v>23621</v>
      </c>
      <c r="D2509" s="19" t="s">
        <v>17435</v>
      </c>
      <c r="E2509" s="85">
        <v>45428</v>
      </c>
      <c r="F2509" s="19" t="s">
        <v>24133</v>
      </c>
      <c r="G2509" s="19" t="s">
        <v>24134</v>
      </c>
      <c r="H2509" s="19">
        <v>-40</v>
      </c>
      <c r="I2509" s="27" t="s">
        <v>23681</v>
      </c>
      <c r="J2509" s="19" t="s">
        <v>23682</v>
      </c>
      <c r="K2509" s="19" t="s">
        <v>17433</v>
      </c>
      <c r="L2509" s="19" t="s">
        <v>17434</v>
      </c>
      <c r="M2509" s="19" t="s">
        <v>23745</v>
      </c>
      <c r="N2509" s="19"/>
      <c r="O2509" s="19" t="s">
        <v>23689</v>
      </c>
    </row>
    <row r="2510" spans="1:15" ht="12.75">
      <c r="A2510" s="19" t="s">
        <v>26320</v>
      </c>
      <c r="B2510" s="19" t="s">
        <v>23744</v>
      </c>
      <c r="C2510" s="19" t="s">
        <v>23621</v>
      </c>
      <c r="D2510" s="19" t="s">
        <v>17435</v>
      </c>
      <c r="E2510" s="85">
        <v>45428</v>
      </c>
      <c r="F2510" s="19" t="s">
        <v>23909</v>
      </c>
      <c r="G2510" s="19" t="s">
        <v>23910</v>
      </c>
      <c r="H2510" s="19">
        <v>-2000</v>
      </c>
      <c r="I2510" s="27" t="s">
        <v>23681</v>
      </c>
      <c r="J2510" s="19" t="s">
        <v>23682</v>
      </c>
      <c r="K2510" s="19" t="s">
        <v>17433</v>
      </c>
      <c r="L2510" s="19" t="s">
        <v>17434</v>
      </c>
      <c r="M2510" s="19" t="s">
        <v>23745</v>
      </c>
      <c r="N2510" s="19"/>
      <c r="O2510" s="19" t="s">
        <v>23689</v>
      </c>
    </row>
    <row r="2511" spans="1:15" ht="12.75">
      <c r="A2511" s="19" t="s">
        <v>26321</v>
      </c>
      <c r="B2511" s="19" t="s">
        <v>23720</v>
      </c>
      <c r="C2511" s="19" t="s">
        <v>23592</v>
      </c>
      <c r="D2511" s="19" t="s">
        <v>17435</v>
      </c>
      <c r="E2511" s="85">
        <v>45412</v>
      </c>
      <c r="F2511" s="19" t="s">
        <v>23955</v>
      </c>
      <c r="G2511" s="19" t="s">
        <v>23966</v>
      </c>
      <c r="H2511" s="19">
        <v>-18</v>
      </c>
      <c r="I2511" s="27" t="s">
        <v>23227</v>
      </c>
      <c r="J2511" s="19" t="s">
        <v>23228</v>
      </c>
      <c r="K2511" s="19" t="s">
        <v>17433</v>
      </c>
      <c r="L2511" s="19" t="s">
        <v>17434</v>
      </c>
      <c r="M2511" s="19" t="s">
        <v>23721</v>
      </c>
      <c r="N2511" s="19"/>
      <c r="O2511" s="19" t="s">
        <v>23140</v>
      </c>
    </row>
    <row r="2512" spans="1:15" ht="12.75">
      <c r="A2512" s="19" t="s">
        <v>26322</v>
      </c>
      <c r="B2512" s="19" t="s">
        <v>23720</v>
      </c>
      <c r="C2512" s="19" t="s">
        <v>23592</v>
      </c>
      <c r="D2512" s="19" t="s">
        <v>17435</v>
      </c>
      <c r="E2512" s="85">
        <v>45412</v>
      </c>
      <c r="F2512" s="19" t="s">
        <v>25585</v>
      </c>
      <c r="G2512" s="19" t="s">
        <v>25586</v>
      </c>
      <c r="H2512" s="19">
        <v>-35</v>
      </c>
      <c r="I2512" s="27" t="s">
        <v>23227</v>
      </c>
      <c r="J2512" s="19" t="s">
        <v>23228</v>
      </c>
      <c r="K2512" s="19" t="s">
        <v>17433</v>
      </c>
      <c r="L2512" s="19" t="s">
        <v>17434</v>
      </c>
      <c r="M2512" s="19" t="s">
        <v>23721</v>
      </c>
      <c r="N2512" s="19"/>
      <c r="O2512" s="19" t="s">
        <v>23140</v>
      </c>
    </row>
    <row r="2513" spans="1:15" ht="12.75">
      <c r="A2513" s="19" t="s">
        <v>26323</v>
      </c>
      <c r="B2513" s="19" t="s">
        <v>23720</v>
      </c>
      <c r="C2513" s="19" t="s">
        <v>23592</v>
      </c>
      <c r="D2513" s="19" t="s">
        <v>17435</v>
      </c>
      <c r="E2513" s="85">
        <v>45412</v>
      </c>
      <c r="F2513" s="19" t="s">
        <v>25624</v>
      </c>
      <c r="G2513" s="19" t="s">
        <v>25625</v>
      </c>
      <c r="H2513" s="19">
        <v>-14</v>
      </c>
      <c r="I2513" s="27" t="s">
        <v>23227</v>
      </c>
      <c r="J2513" s="19" t="s">
        <v>23228</v>
      </c>
      <c r="K2513" s="19" t="s">
        <v>17433</v>
      </c>
      <c r="L2513" s="19" t="s">
        <v>17434</v>
      </c>
      <c r="M2513" s="19" t="s">
        <v>23721</v>
      </c>
      <c r="N2513" s="19"/>
      <c r="O2513" s="19" t="s">
        <v>23140</v>
      </c>
    </row>
    <row r="2514" spans="1:15" ht="12.75">
      <c r="A2514" s="19" t="s">
        <v>26324</v>
      </c>
      <c r="B2514" s="19" t="s">
        <v>23720</v>
      </c>
      <c r="C2514" s="19" t="s">
        <v>23592</v>
      </c>
      <c r="D2514" s="19" t="s">
        <v>17435</v>
      </c>
      <c r="E2514" s="85">
        <v>45412</v>
      </c>
      <c r="F2514" s="19" t="s">
        <v>24371</v>
      </c>
      <c r="G2514" s="19" t="s">
        <v>24372</v>
      </c>
      <c r="H2514" s="19">
        <v>-50</v>
      </c>
      <c r="I2514" s="27" t="s">
        <v>23227</v>
      </c>
      <c r="J2514" s="19" t="s">
        <v>23228</v>
      </c>
      <c r="K2514" s="19" t="s">
        <v>17433</v>
      </c>
      <c r="L2514" s="19" t="s">
        <v>17434</v>
      </c>
      <c r="M2514" s="19" t="s">
        <v>23721</v>
      </c>
      <c r="N2514" s="19"/>
      <c r="O2514" s="19" t="s">
        <v>23140</v>
      </c>
    </row>
    <row r="2515" spans="1:15" ht="12.75">
      <c r="A2515" s="19"/>
      <c r="B2515" s="19"/>
      <c r="C2515" s="19"/>
      <c r="D2515" s="19"/>
      <c r="E2515" s="85"/>
      <c r="F2515" s="19"/>
      <c r="G2515" s="19"/>
      <c r="H2515" s="19"/>
      <c r="I2515" s="19"/>
      <c r="J2515" s="19"/>
      <c r="K2515" s="19"/>
      <c r="L2515" s="19"/>
      <c r="M2515" s="19"/>
      <c r="N2515" s="19"/>
      <c r="O2515" s="19"/>
    </row>
    <row r="2516" spans="1:15" ht="12.75">
      <c r="A2516" s="19" t="s">
        <v>26325</v>
      </c>
      <c r="B2516" s="19" t="s">
        <v>23720</v>
      </c>
      <c r="C2516" s="19" t="s">
        <v>23592</v>
      </c>
      <c r="D2516" s="19" t="s">
        <v>17435</v>
      </c>
      <c r="E2516" s="85">
        <v>45412</v>
      </c>
      <c r="F2516" s="19" t="s">
        <v>23838</v>
      </c>
      <c r="G2516" s="19" t="s">
        <v>23839</v>
      </c>
      <c r="H2516" s="19">
        <v>-8</v>
      </c>
      <c r="I2516" s="27" t="s">
        <v>23227</v>
      </c>
      <c r="J2516" s="19" t="s">
        <v>23228</v>
      </c>
      <c r="K2516" s="19" t="s">
        <v>17433</v>
      </c>
      <c r="L2516" s="19" t="s">
        <v>17434</v>
      </c>
      <c r="M2516" s="19" t="s">
        <v>23721</v>
      </c>
      <c r="N2516" s="19"/>
      <c r="O2516" s="19" t="s">
        <v>23140</v>
      </c>
    </row>
    <row r="2517" spans="1:15" ht="12.75">
      <c r="A2517" s="19" t="s">
        <v>26326</v>
      </c>
      <c r="B2517" s="19" t="s">
        <v>23720</v>
      </c>
      <c r="C2517" s="19" t="s">
        <v>23592</v>
      </c>
      <c r="D2517" s="19" t="s">
        <v>17435</v>
      </c>
      <c r="E2517" s="85">
        <v>45412</v>
      </c>
      <c r="F2517" s="19" t="s">
        <v>23841</v>
      </c>
      <c r="G2517" s="19" t="s">
        <v>23842</v>
      </c>
      <c r="H2517" s="19">
        <v>-8</v>
      </c>
      <c r="I2517" s="27" t="s">
        <v>23227</v>
      </c>
      <c r="J2517" s="19" t="s">
        <v>23228</v>
      </c>
      <c r="K2517" s="19" t="s">
        <v>17433</v>
      </c>
      <c r="L2517" s="19" t="s">
        <v>17434</v>
      </c>
      <c r="M2517" s="19" t="s">
        <v>23721</v>
      </c>
      <c r="N2517" s="19"/>
      <c r="O2517" s="19" t="s">
        <v>23140</v>
      </c>
    </row>
    <row r="2518" spans="1:15" ht="12.75">
      <c r="A2518" s="19" t="s">
        <v>26327</v>
      </c>
      <c r="B2518" s="19" t="s">
        <v>23720</v>
      </c>
      <c r="C2518" s="19" t="s">
        <v>23592</v>
      </c>
      <c r="D2518" s="19" t="s">
        <v>17435</v>
      </c>
      <c r="E2518" s="85">
        <v>45412</v>
      </c>
      <c r="F2518" s="19" t="s">
        <v>23844</v>
      </c>
      <c r="G2518" s="19" t="s">
        <v>23845</v>
      </c>
      <c r="H2518" s="19">
        <v>-1</v>
      </c>
      <c r="I2518" s="27" t="s">
        <v>23227</v>
      </c>
      <c r="J2518" s="19" t="s">
        <v>23228</v>
      </c>
      <c r="K2518" s="19" t="s">
        <v>17433</v>
      </c>
      <c r="L2518" s="19" t="s">
        <v>17434</v>
      </c>
      <c r="M2518" s="19" t="s">
        <v>23721</v>
      </c>
      <c r="N2518" s="19"/>
      <c r="O2518" s="19" t="s">
        <v>23140</v>
      </c>
    </row>
    <row r="2519" spans="1:15" ht="12.75">
      <c r="A2519" s="19" t="s">
        <v>26328</v>
      </c>
      <c r="B2519" s="19" t="s">
        <v>23720</v>
      </c>
      <c r="C2519" s="19" t="s">
        <v>23592</v>
      </c>
      <c r="D2519" s="19" t="s">
        <v>17435</v>
      </c>
      <c r="E2519" s="85">
        <v>45412</v>
      </c>
      <c r="F2519" s="19" t="s">
        <v>24074</v>
      </c>
      <c r="G2519" s="19" t="s">
        <v>24075</v>
      </c>
      <c r="H2519" s="19">
        <v>-1</v>
      </c>
      <c r="I2519" s="27" t="s">
        <v>23227</v>
      </c>
      <c r="J2519" s="19" t="s">
        <v>23228</v>
      </c>
      <c r="K2519" s="19" t="s">
        <v>17433</v>
      </c>
      <c r="L2519" s="19" t="s">
        <v>17434</v>
      </c>
      <c r="M2519" s="19" t="s">
        <v>23721</v>
      </c>
      <c r="N2519" s="19"/>
      <c r="O2519" s="19" t="s">
        <v>23140</v>
      </c>
    </row>
    <row r="2520" spans="1:15" ht="12.75">
      <c r="A2520" s="19"/>
      <c r="B2520" s="19"/>
      <c r="C2520" s="19"/>
      <c r="D2520" s="19"/>
      <c r="E2520" s="85"/>
      <c r="F2520" s="19"/>
      <c r="G2520" s="19"/>
      <c r="H2520" s="19"/>
      <c r="I2520" s="19"/>
      <c r="J2520" s="19"/>
      <c r="K2520" s="19"/>
      <c r="L2520" s="19"/>
      <c r="M2520" s="19"/>
      <c r="N2520" s="19"/>
      <c r="O2520" s="19"/>
    </row>
    <row r="2521" spans="1:15" ht="12.75">
      <c r="A2521" s="19" t="s">
        <v>26329</v>
      </c>
      <c r="B2521" s="19" t="s">
        <v>23720</v>
      </c>
      <c r="C2521" s="19" t="s">
        <v>23592</v>
      </c>
      <c r="D2521" s="19" t="s">
        <v>17435</v>
      </c>
      <c r="E2521" s="85">
        <v>45412</v>
      </c>
      <c r="F2521" s="19" t="s">
        <v>23865</v>
      </c>
      <c r="G2521" s="19" t="s">
        <v>23866</v>
      </c>
      <c r="H2521" s="19">
        <v>-67</v>
      </c>
      <c r="I2521" s="27" t="s">
        <v>23227</v>
      </c>
      <c r="J2521" s="19" t="s">
        <v>23228</v>
      </c>
      <c r="K2521" s="19" t="s">
        <v>17433</v>
      </c>
      <c r="L2521" s="19" t="s">
        <v>17434</v>
      </c>
      <c r="M2521" s="19" t="s">
        <v>23721</v>
      </c>
      <c r="N2521" s="19"/>
      <c r="O2521" s="19" t="s">
        <v>23140</v>
      </c>
    </row>
    <row r="2522" spans="1:15" ht="12.75">
      <c r="A2522" s="19" t="s">
        <v>26330</v>
      </c>
      <c r="B2522" s="19" t="s">
        <v>23746</v>
      </c>
      <c r="C2522" s="19" t="s">
        <v>23592</v>
      </c>
      <c r="D2522" s="19" t="s">
        <v>17435</v>
      </c>
      <c r="E2522" s="85">
        <v>45415</v>
      </c>
      <c r="F2522" s="19" t="s">
        <v>23926</v>
      </c>
      <c r="G2522" s="19" t="s">
        <v>23927</v>
      </c>
      <c r="H2522" s="19">
        <v>-34</v>
      </c>
      <c r="I2522" s="19" t="s">
        <v>23684</v>
      </c>
      <c r="J2522" s="19" t="s">
        <v>23685</v>
      </c>
      <c r="K2522" s="19" t="s">
        <v>17433</v>
      </c>
      <c r="L2522" s="19" t="s">
        <v>17434</v>
      </c>
      <c r="M2522" s="19" t="s">
        <v>23747</v>
      </c>
      <c r="N2522" s="19"/>
      <c r="O2522" s="19" t="s">
        <v>23140</v>
      </c>
    </row>
    <row r="2523" spans="1:15" ht="12.75">
      <c r="A2523" s="19" t="s">
        <v>26331</v>
      </c>
      <c r="B2523" s="19" t="s">
        <v>23746</v>
      </c>
      <c r="C2523" s="19" t="s">
        <v>23592</v>
      </c>
      <c r="D2523" s="19" t="s">
        <v>17435</v>
      </c>
      <c r="E2523" s="85">
        <v>45415</v>
      </c>
      <c r="F2523" s="19" t="s">
        <v>23932</v>
      </c>
      <c r="G2523" s="19" t="s">
        <v>23933</v>
      </c>
      <c r="H2523" s="19">
        <v>-461</v>
      </c>
      <c r="I2523" s="19" t="s">
        <v>23684</v>
      </c>
      <c r="J2523" s="19" t="s">
        <v>23685</v>
      </c>
      <c r="K2523" s="19" t="s">
        <v>17433</v>
      </c>
      <c r="L2523" s="19" t="s">
        <v>17434</v>
      </c>
      <c r="M2523" s="19" t="s">
        <v>23747</v>
      </c>
      <c r="N2523" s="19"/>
      <c r="O2523" s="19" t="s">
        <v>23140</v>
      </c>
    </row>
    <row r="2524" spans="1:15" ht="12.75">
      <c r="A2524" s="19" t="s">
        <v>26332</v>
      </c>
      <c r="B2524" s="19" t="s">
        <v>23746</v>
      </c>
      <c r="C2524" s="19" t="s">
        <v>23592</v>
      </c>
      <c r="D2524" s="19" t="s">
        <v>17435</v>
      </c>
      <c r="E2524" s="85">
        <v>45415</v>
      </c>
      <c r="F2524" s="19" t="s">
        <v>23955</v>
      </c>
      <c r="G2524" s="19" t="s">
        <v>23966</v>
      </c>
      <c r="H2524" s="19">
        <v>-9</v>
      </c>
      <c r="I2524" s="19" t="s">
        <v>23684</v>
      </c>
      <c r="J2524" s="19" t="s">
        <v>23685</v>
      </c>
      <c r="K2524" s="19" t="s">
        <v>17433</v>
      </c>
      <c r="L2524" s="19" t="s">
        <v>17434</v>
      </c>
      <c r="M2524" s="19" t="s">
        <v>23747</v>
      </c>
      <c r="N2524" s="19"/>
      <c r="O2524" s="19" t="s">
        <v>23140</v>
      </c>
    </row>
    <row r="2525" spans="1:15" ht="12.75">
      <c r="A2525" s="19"/>
      <c r="B2525" s="19"/>
      <c r="C2525" s="19"/>
      <c r="D2525" s="19"/>
      <c r="E2525" s="85"/>
      <c r="F2525" s="19"/>
      <c r="G2525" s="19"/>
      <c r="H2525" s="19"/>
      <c r="I2525" s="19"/>
      <c r="J2525" s="19"/>
      <c r="K2525" s="19"/>
      <c r="L2525" s="19"/>
      <c r="M2525" s="19"/>
      <c r="N2525" s="19"/>
      <c r="O2525" s="19"/>
    </row>
    <row r="2526" spans="1:15" ht="12.75">
      <c r="A2526" s="19" t="s">
        <v>26333</v>
      </c>
      <c r="B2526" s="19" t="s">
        <v>23746</v>
      </c>
      <c r="C2526" s="19" t="s">
        <v>23592</v>
      </c>
      <c r="D2526" s="19" t="s">
        <v>17435</v>
      </c>
      <c r="E2526" s="85">
        <v>45415</v>
      </c>
      <c r="F2526" s="19" t="s">
        <v>25624</v>
      </c>
      <c r="G2526" s="19" t="s">
        <v>25625</v>
      </c>
      <c r="H2526" s="19">
        <v>-6</v>
      </c>
      <c r="I2526" s="19" t="s">
        <v>23684</v>
      </c>
      <c r="J2526" s="19" t="s">
        <v>23685</v>
      </c>
      <c r="K2526" s="19" t="s">
        <v>17433</v>
      </c>
      <c r="L2526" s="19" t="s">
        <v>17434</v>
      </c>
      <c r="M2526" s="19" t="s">
        <v>23747</v>
      </c>
      <c r="N2526" s="19"/>
      <c r="O2526" s="19" t="s">
        <v>23140</v>
      </c>
    </row>
    <row r="2527" spans="1:15" ht="12.75">
      <c r="A2527" s="19" t="s">
        <v>26334</v>
      </c>
      <c r="B2527" s="19" t="s">
        <v>23746</v>
      </c>
      <c r="C2527" s="19" t="s">
        <v>23592</v>
      </c>
      <c r="D2527" s="19" t="s">
        <v>17435</v>
      </c>
      <c r="E2527" s="85">
        <v>45415</v>
      </c>
      <c r="F2527" s="19" t="s">
        <v>23841</v>
      </c>
      <c r="G2527" s="19" t="s">
        <v>23842</v>
      </c>
      <c r="H2527" s="19">
        <v>-1</v>
      </c>
      <c r="I2527" s="19" t="s">
        <v>23684</v>
      </c>
      <c r="J2527" s="19" t="s">
        <v>23685</v>
      </c>
      <c r="K2527" s="19" t="s">
        <v>17433</v>
      </c>
      <c r="L2527" s="19" t="s">
        <v>17434</v>
      </c>
      <c r="M2527" s="19" t="s">
        <v>23747</v>
      </c>
      <c r="N2527" s="19"/>
      <c r="O2527" s="19" t="s">
        <v>23140</v>
      </c>
    </row>
    <row r="2528" spans="1:15" ht="12.75">
      <c r="A2528" s="19" t="s">
        <v>26335</v>
      </c>
      <c r="B2528" s="19" t="s">
        <v>23746</v>
      </c>
      <c r="C2528" s="19" t="s">
        <v>23592</v>
      </c>
      <c r="D2528" s="19" t="s">
        <v>17435</v>
      </c>
      <c r="E2528" s="85">
        <v>45415</v>
      </c>
      <c r="F2528" s="19" t="s">
        <v>24074</v>
      </c>
      <c r="G2528" s="19" t="s">
        <v>24075</v>
      </c>
      <c r="H2528" s="19">
        <v>-1</v>
      </c>
      <c r="I2528" s="19" t="s">
        <v>23684</v>
      </c>
      <c r="J2528" s="19" t="s">
        <v>23685</v>
      </c>
      <c r="K2528" s="19" t="s">
        <v>17433</v>
      </c>
      <c r="L2528" s="19" t="s">
        <v>17434</v>
      </c>
      <c r="M2528" s="19" t="s">
        <v>23747</v>
      </c>
      <c r="N2528" s="19"/>
      <c r="O2528" s="19" t="s">
        <v>23140</v>
      </c>
    </row>
    <row r="2529" spans="1:15" ht="12.75">
      <c r="A2529" s="19"/>
      <c r="B2529" s="19"/>
      <c r="C2529" s="19"/>
      <c r="D2529" s="19"/>
      <c r="E2529" s="85"/>
      <c r="F2529" s="19"/>
      <c r="G2529" s="19"/>
      <c r="H2529" s="19"/>
      <c r="I2529" s="19"/>
      <c r="J2529" s="19"/>
      <c r="K2529" s="19"/>
      <c r="L2529" s="19"/>
      <c r="M2529" s="19"/>
      <c r="N2529" s="19"/>
      <c r="O2529" s="19"/>
    </row>
    <row r="2530" spans="1:15" ht="12.75">
      <c r="A2530" s="19" t="s">
        <v>26336</v>
      </c>
      <c r="B2530" s="19" t="s">
        <v>23746</v>
      </c>
      <c r="C2530" s="19" t="s">
        <v>23592</v>
      </c>
      <c r="D2530" s="19" t="s">
        <v>17435</v>
      </c>
      <c r="E2530" s="85">
        <v>45415</v>
      </c>
      <c r="F2530" s="19" t="s">
        <v>25600</v>
      </c>
      <c r="G2530" s="19" t="s">
        <v>25601</v>
      </c>
      <c r="H2530" s="19">
        <v>-6</v>
      </c>
      <c r="I2530" s="19" t="s">
        <v>23684</v>
      </c>
      <c r="J2530" s="19" t="s">
        <v>23685</v>
      </c>
      <c r="K2530" s="19" t="s">
        <v>17433</v>
      </c>
      <c r="L2530" s="19" t="s">
        <v>17434</v>
      </c>
      <c r="M2530" s="19" t="s">
        <v>23747</v>
      </c>
      <c r="N2530" s="19"/>
      <c r="O2530" s="19" t="s">
        <v>23140</v>
      </c>
    </row>
    <row r="2531" spans="1:15" ht="12.75">
      <c r="A2531" s="19" t="s">
        <v>26337</v>
      </c>
      <c r="B2531" s="19" t="s">
        <v>23748</v>
      </c>
      <c r="C2531" s="19" t="s">
        <v>23592</v>
      </c>
      <c r="D2531" s="19" t="s">
        <v>17435</v>
      </c>
      <c r="E2531" s="85">
        <v>45409</v>
      </c>
      <c r="F2531" s="19" t="s">
        <v>23832</v>
      </c>
      <c r="G2531" s="19" t="s">
        <v>23833</v>
      </c>
      <c r="H2531" s="19">
        <v>-1</v>
      </c>
      <c r="I2531" s="27" t="s">
        <v>23649</v>
      </c>
      <c r="J2531" s="19" t="s">
        <v>23650</v>
      </c>
      <c r="K2531" s="19" t="s">
        <v>17433</v>
      </c>
      <c r="L2531" s="19" t="s">
        <v>17434</v>
      </c>
      <c r="M2531" s="19"/>
      <c r="N2531" s="19"/>
      <c r="O2531" s="19" t="s">
        <v>23140</v>
      </c>
    </row>
    <row r="2532" spans="1:15" ht="12.75">
      <c r="A2532" s="19" t="s">
        <v>26338</v>
      </c>
      <c r="B2532" s="19" t="s">
        <v>23748</v>
      </c>
      <c r="C2532" s="19" t="s">
        <v>23592</v>
      </c>
      <c r="D2532" s="19" t="s">
        <v>17435</v>
      </c>
      <c r="E2532" s="85">
        <v>45409</v>
      </c>
      <c r="F2532" s="19" t="s">
        <v>24080</v>
      </c>
      <c r="G2532" s="19" t="s">
        <v>24081</v>
      </c>
      <c r="H2532" s="19">
        <v>-6</v>
      </c>
      <c r="I2532" s="27" t="s">
        <v>23649</v>
      </c>
      <c r="J2532" s="19" t="s">
        <v>23650</v>
      </c>
      <c r="K2532" s="19" t="s">
        <v>17433</v>
      </c>
      <c r="L2532" s="19" t="s">
        <v>17434</v>
      </c>
      <c r="M2532" s="19"/>
      <c r="N2532" s="19"/>
      <c r="O2532" s="19" t="s">
        <v>23140</v>
      </c>
    </row>
    <row r="2533" spans="1:15" ht="12.75">
      <c r="A2533" s="19" t="s">
        <v>26339</v>
      </c>
      <c r="B2533" s="19" t="s">
        <v>23748</v>
      </c>
      <c r="C2533" s="19" t="s">
        <v>23592</v>
      </c>
      <c r="D2533" s="19" t="s">
        <v>17435</v>
      </c>
      <c r="E2533" s="85">
        <v>45409</v>
      </c>
      <c r="F2533" s="19" t="s">
        <v>25596</v>
      </c>
      <c r="G2533" s="19" t="s">
        <v>25597</v>
      </c>
      <c r="H2533" s="19">
        <v>-1</v>
      </c>
      <c r="I2533" s="27" t="s">
        <v>23649</v>
      </c>
      <c r="J2533" s="19" t="s">
        <v>23650</v>
      </c>
      <c r="K2533" s="19" t="s">
        <v>17433</v>
      </c>
      <c r="L2533" s="19" t="s">
        <v>17434</v>
      </c>
      <c r="M2533" s="19"/>
      <c r="N2533" s="19"/>
      <c r="O2533" s="19" t="s">
        <v>23140</v>
      </c>
    </row>
    <row r="2534" spans="1:15" ht="12.75">
      <c r="A2534" s="19" t="s">
        <v>26340</v>
      </c>
      <c r="B2534" s="19" t="s">
        <v>23749</v>
      </c>
      <c r="C2534" s="19" t="s">
        <v>23592</v>
      </c>
      <c r="D2534" s="19" t="s">
        <v>17435</v>
      </c>
      <c r="E2534" s="85">
        <v>45402</v>
      </c>
      <c r="F2534" s="19" t="s">
        <v>23832</v>
      </c>
      <c r="G2534" s="19" t="s">
        <v>23833</v>
      </c>
      <c r="H2534" s="19">
        <v>-9</v>
      </c>
      <c r="I2534" s="27" t="s">
        <v>23369</v>
      </c>
      <c r="J2534" s="19" t="s">
        <v>23370</v>
      </c>
      <c r="K2534" s="19" t="s">
        <v>17433</v>
      </c>
      <c r="L2534" s="19" t="s">
        <v>17434</v>
      </c>
      <c r="M2534" s="19"/>
      <c r="N2534" s="19"/>
      <c r="O2534" s="19" t="s">
        <v>23154</v>
      </c>
    </row>
    <row r="2535" spans="1:15" ht="12.75">
      <c r="A2535" s="19" t="s">
        <v>26341</v>
      </c>
      <c r="B2535" s="19" t="s">
        <v>23720</v>
      </c>
      <c r="C2535" s="19" t="s">
        <v>23592</v>
      </c>
      <c r="D2535" s="19" t="s">
        <v>17435</v>
      </c>
      <c r="E2535" s="85">
        <v>45412</v>
      </c>
      <c r="F2535" s="19" t="s">
        <v>23877</v>
      </c>
      <c r="G2535" s="19" t="s">
        <v>23878</v>
      </c>
      <c r="H2535" s="19">
        <v>-350</v>
      </c>
      <c r="I2535" s="27" t="s">
        <v>23227</v>
      </c>
      <c r="J2535" s="19" t="s">
        <v>23228</v>
      </c>
      <c r="K2535" s="19" t="s">
        <v>17433</v>
      </c>
      <c r="L2535" s="19" t="s">
        <v>17434</v>
      </c>
      <c r="M2535" s="19" t="s">
        <v>23721</v>
      </c>
      <c r="N2535" s="19"/>
      <c r="O2535" s="19" t="s">
        <v>23140</v>
      </c>
    </row>
    <row r="2536" spans="1:15" ht="12.75">
      <c r="A2536" s="19" t="s">
        <v>26342</v>
      </c>
      <c r="B2536" s="19" t="s">
        <v>23720</v>
      </c>
      <c r="C2536" s="19" t="s">
        <v>23592</v>
      </c>
      <c r="D2536" s="19" t="s">
        <v>17435</v>
      </c>
      <c r="E2536" s="85">
        <v>45412</v>
      </c>
      <c r="F2536" s="19" t="s">
        <v>23886</v>
      </c>
      <c r="G2536" s="19" t="s">
        <v>23887</v>
      </c>
      <c r="H2536" s="19">
        <v>-30</v>
      </c>
      <c r="I2536" s="27" t="s">
        <v>23227</v>
      </c>
      <c r="J2536" s="19" t="s">
        <v>23228</v>
      </c>
      <c r="K2536" s="19" t="s">
        <v>17433</v>
      </c>
      <c r="L2536" s="19" t="s">
        <v>17434</v>
      </c>
      <c r="M2536" s="19" t="s">
        <v>23721</v>
      </c>
      <c r="N2536" s="19"/>
      <c r="O2536" s="19" t="s">
        <v>23140</v>
      </c>
    </row>
    <row r="2537" spans="1:15" ht="12.75">
      <c r="A2537" s="19" t="s">
        <v>26343</v>
      </c>
      <c r="B2537" s="19" t="s">
        <v>23720</v>
      </c>
      <c r="C2537" s="19" t="s">
        <v>23592</v>
      </c>
      <c r="D2537" s="19" t="s">
        <v>17435</v>
      </c>
      <c r="E2537" s="85">
        <v>45412</v>
      </c>
      <c r="F2537" s="19" t="s">
        <v>23958</v>
      </c>
      <c r="G2537" s="19" t="s">
        <v>23959</v>
      </c>
      <c r="H2537" s="19">
        <v>-300</v>
      </c>
      <c r="I2537" s="27" t="s">
        <v>23227</v>
      </c>
      <c r="J2537" s="19" t="s">
        <v>23228</v>
      </c>
      <c r="K2537" s="19" t="s">
        <v>17433</v>
      </c>
      <c r="L2537" s="19" t="s">
        <v>17434</v>
      </c>
      <c r="M2537" s="19" t="s">
        <v>23721</v>
      </c>
      <c r="N2537" s="19"/>
      <c r="O2537" s="19" t="s">
        <v>23140</v>
      </c>
    </row>
    <row r="2538" spans="1:15" ht="12.75">
      <c r="A2538" s="27" t="s">
        <v>26344</v>
      </c>
      <c r="B2538" s="19" t="s">
        <v>23720</v>
      </c>
      <c r="C2538" s="19" t="s">
        <v>23592</v>
      </c>
      <c r="D2538" s="19" t="s">
        <v>17435</v>
      </c>
      <c r="E2538" s="85">
        <v>45412</v>
      </c>
      <c r="F2538" s="19" t="s">
        <v>23868</v>
      </c>
      <c r="G2538" s="19" t="s">
        <v>23869</v>
      </c>
      <c r="H2538" s="19">
        <v>-810</v>
      </c>
      <c r="I2538" s="27" t="s">
        <v>23227</v>
      </c>
      <c r="J2538" s="19" t="s">
        <v>23228</v>
      </c>
      <c r="K2538" s="19" t="s">
        <v>17433</v>
      </c>
      <c r="L2538" s="19" t="s">
        <v>17434</v>
      </c>
      <c r="M2538" s="19" t="s">
        <v>23721</v>
      </c>
      <c r="N2538" s="19"/>
      <c r="O2538" s="19" t="s">
        <v>23140</v>
      </c>
    </row>
    <row r="2539" spans="1:15" ht="12.75">
      <c r="A2539" s="19" t="s">
        <v>26345</v>
      </c>
      <c r="B2539" s="19" t="s">
        <v>23720</v>
      </c>
      <c r="C2539" s="19" t="s">
        <v>23592</v>
      </c>
      <c r="D2539" s="19" t="s">
        <v>17435</v>
      </c>
      <c r="E2539" s="85">
        <v>45412</v>
      </c>
      <c r="F2539" s="19" t="s">
        <v>23880</v>
      </c>
      <c r="G2539" s="19" t="s">
        <v>23881</v>
      </c>
      <c r="H2539" s="19">
        <v>-3</v>
      </c>
      <c r="I2539" s="27" t="s">
        <v>23227</v>
      </c>
      <c r="J2539" s="19" t="s">
        <v>23228</v>
      </c>
      <c r="K2539" s="19" t="s">
        <v>17433</v>
      </c>
      <c r="L2539" s="19" t="s">
        <v>17434</v>
      </c>
      <c r="M2539" s="19" t="s">
        <v>23721</v>
      </c>
      <c r="N2539" s="19"/>
      <c r="O2539" s="19" t="s">
        <v>23140</v>
      </c>
    </row>
    <row r="2540" spans="1:15" ht="12.75">
      <c r="A2540" s="19" t="s">
        <v>26346</v>
      </c>
      <c r="B2540" s="19" t="s">
        <v>23746</v>
      </c>
      <c r="C2540" s="19" t="s">
        <v>23592</v>
      </c>
      <c r="D2540" s="19" t="s">
        <v>17435</v>
      </c>
      <c r="E2540" s="85">
        <v>45415</v>
      </c>
      <c r="F2540" s="19" t="s">
        <v>23877</v>
      </c>
      <c r="G2540" s="19" t="s">
        <v>23878</v>
      </c>
      <c r="H2540" s="19">
        <v>-450</v>
      </c>
      <c r="I2540" s="19" t="s">
        <v>23684</v>
      </c>
      <c r="J2540" s="19" t="s">
        <v>23685</v>
      </c>
      <c r="K2540" s="19" t="s">
        <v>17433</v>
      </c>
      <c r="L2540" s="19" t="s">
        <v>17434</v>
      </c>
      <c r="M2540" s="19" t="s">
        <v>23747</v>
      </c>
      <c r="N2540" s="19"/>
      <c r="O2540" s="19" t="s">
        <v>23140</v>
      </c>
    </row>
    <row r="2541" spans="1:15" ht="12.75">
      <c r="A2541" s="19" t="s">
        <v>26347</v>
      </c>
      <c r="B2541" s="19" t="s">
        <v>23746</v>
      </c>
      <c r="C2541" s="19" t="s">
        <v>23592</v>
      </c>
      <c r="D2541" s="19" t="s">
        <v>17435</v>
      </c>
      <c r="E2541" s="85">
        <v>45415</v>
      </c>
      <c r="F2541" s="19" t="s">
        <v>23886</v>
      </c>
      <c r="G2541" s="19" t="s">
        <v>23887</v>
      </c>
      <c r="H2541" s="19">
        <v>-30</v>
      </c>
      <c r="I2541" s="19" t="s">
        <v>23684</v>
      </c>
      <c r="J2541" s="19" t="s">
        <v>23685</v>
      </c>
      <c r="K2541" s="19" t="s">
        <v>17433</v>
      </c>
      <c r="L2541" s="19" t="s">
        <v>17434</v>
      </c>
      <c r="M2541" s="19" t="s">
        <v>23747</v>
      </c>
      <c r="N2541" s="19"/>
      <c r="O2541" s="19" t="s">
        <v>23140</v>
      </c>
    </row>
    <row r="2542" spans="1:15" ht="12.75">
      <c r="A2542" s="19" t="s">
        <v>26348</v>
      </c>
      <c r="B2542" s="19" t="s">
        <v>23746</v>
      </c>
      <c r="C2542" s="19" t="s">
        <v>23592</v>
      </c>
      <c r="D2542" s="19" t="s">
        <v>17435</v>
      </c>
      <c r="E2542" s="85">
        <v>45415</v>
      </c>
      <c r="F2542" s="19" t="s">
        <v>23889</v>
      </c>
      <c r="G2542" s="19" t="s">
        <v>23890</v>
      </c>
      <c r="H2542" s="19">
        <v>-1</v>
      </c>
      <c r="I2542" s="19" t="s">
        <v>23684</v>
      </c>
      <c r="J2542" s="19" t="s">
        <v>23685</v>
      </c>
      <c r="K2542" s="19" t="s">
        <v>17433</v>
      </c>
      <c r="L2542" s="19" t="s">
        <v>17434</v>
      </c>
      <c r="M2542" s="19" t="s">
        <v>23747</v>
      </c>
      <c r="N2542" s="19"/>
      <c r="O2542" s="19" t="s">
        <v>23140</v>
      </c>
    </row>
    <row r="2543" spans="1:15" ht="12.75">
      <c r="A2543" s="19" t="s">
        <v>26349</v>
      </c>
      <c r="B2543" s="19" t="s">
        <v>23746</v>
      </c>
      <c r="C2543" s="19" t="s">
        <v>23592</v>
      </c>
      <c r="D2543" s="19" t="s">
        <v>17435</v>
      </c>
      <c r="E2543" s="85">
        <v>45415</v>
      </c>
      <c r="F2543" s="19" t="s">
        <v>23892</v>
      </c>
      <c r="G2543" s="19" t="s">
        <v>23893</v>
      </c>
      <c r="H2543" s="19">
        <v>-50</v>
      </c>
      <c r="I2543" s="19" t="s">
        <v>23684</v>
      </c>
      <c r="J2543" s="19" t="s">
        <v>23685</v>
      </c>
      <c r="K2543" s="19" t="s">
        <v>17433</v>
      </c>
      <c r="L2543" s="19" t="s">
        <v>17434</v>
      </c>
      <c r="M2543" s="19" t="s">
        <v>23747</v>
      </c>
      <c r="N2543" s="19"/>
      <c r="O2543" s="19" t="s">
        <v>23140</v>
      </c>
    </row>
    <row r="2544" spans="1:15" ht="12.75">
      <c r="A2544" s="19" t="s">
        <v>26350</v>
      </c>
      <c r="B2544" s="19" t="s">
        <v>23746</v>
      </c>
      <c r="C2544" s="19" t="s">
        <v>23592</v>
      </c>
      <c r="D2544" s="19" t="s">
        <v>17435</v>
      </c>
      <c r="E2544" s="85">
        <v>45415</v>
      </c>
      <c r="F2544" s="19" t="s">
        <v>23958</v>
      </c>
      <c r="G2544" s="19" t="s">
        <v>23959</v>
      </c>
      <c r="H2544" s="19">
        <v>-341</v>
      </c>
      <c r="I2544" s="19" t="s">
        <v>23684</v>
      </c>
      <c r="J2544" s="19" t="s">
        <v>23685</v>
      </c>
      <c r="K2544" s="19" t="s">
        <v>17433</v>
      </c>
      <c r="L2544" s="19" t="s">
        <v>17434</v>
      </c>
      <c r="M2544" s="19" t="s">
        <v>23747</v>
      </c>
      <c r="N2544" s="19"/>
      <c r="O2544" s="19" t="s">
        <v>23140</v>
      </c>
    </row>
    <row r="2545" spans="1:15" ht="12.75">
      <c r="A2545" s="19" t="s">
        <v>26351</v>
      </c>
      <c r="B2545" s="19" t="s">
        <v>23746</v>
      </c>
      <c r="C2545" s="19" t="s">
        <v>23592</v>
      </c>
      <c r="D2545" s="19" t="s">
        <v>17435</v>
      </c>
      <c r="E2545" s="85">
        <v>45415</v>
      </c>
      <c r="F2545" s="19" t="s">
        <v>23868</v>
      </c>
      <c r="G2545" s="19" t="s">
        <v>23869</v>
      </c>
      <c r="H2545" s="19">
        <v>-60</v>
      </c>
      <c r="I2545" s="19" t="s">
        <v>23684</v>
      </c>
      <c r="J2545" s="19" t="s">
        <v>23685</v>
      </c>
      <c r="K2545" s="19" t="s">
        <v>17433</v>
      </c>
      <c r="L2545" s="19" t="s">
        <v>17434</v>
      </c>
      <c r="M2545" s="19" t="s">
        <v>23747</v>
      </c>
      <c r="N2545" s="19"/>
      <c r="O2545" s="19" t="s">
        <v>23140</v>
      </c>
    </row>
    <row r="2546" spans="1:15" ht="12.75">
      <c r="A2546" s="19" t="s">
        <v>26352</v>
      </c>
      <c r="B2546" s="19" t="s">
        <v>23746</v>
      </c>
      <c r="C2546" s="19" t="s">
        <v>23592</v>
      </c>
      <c r="D2546" s="19" t="s">
        <v>17435</v>
      </c>
      <c r="E2546" s="85">
        <v>45415</v>
      </c>
      <c r="F2546" s="19" t="s">
        <v>23847</v>
      </c>
      <c r="G2546" s="19" t="s">
        <v>23848</v>
      </c>
      <c r="H2546" s="19">
        <v>-1</v>
      </c>
      <c r="I2546" s="19" t="s">
        <v>23684</v>
      </c>
      <c r="J2546" s="19" t="s">
        <v>23685</v>
      </c>
      <c r="K2546" s="19" t="s">
        <v>17433</v>
      </c>
      <c r="L2546" s="19" t="s">
        <v>17434</v>
      </c>
      <c r="M2546" s="19" t="s">
        <v>23747</v>
      </c>
      <c r="N2546" s="19"/>
      <c r="O2546" s="19" t="s">
        <v>23140</v>
      </c>
    </row>
    <row r="2547" spans="1:15" ht="12.75">
      <c r="A2547" s="19" t="s">
        <v>26353</v>
      </c>
      <c r="B2547" s="19" t="s">
        <v>23751</v>
      </c>
      <c r="C2547" s="19" t="s">
        <v>23592</v>
      </c>
      <c r="D2547" s="19" t="s">
        <v>17428</v>
      </c>
      <c r="E2547" s="85">
        <v>45392</v>
      </c>
      <c r="F2547" s="19" t="s">
        <v>23856</v>
      </c>
      <c r="G2547" s="19" t="s">
        <v>23857</v>
      </c>
      <c r="H2547" s="19">
        <v>2</v>
      </c>
      <c r="I2547" s="27" t="s">
        <v>23200</v>
      </c>
      <c r="J2547" s="19" t="s">
        <v>23201</v>
      </c>
      <c r="K2547" s="19" t="s">
        <v>17426</v>
      </c>
      <c r="L2547" s="19" t="s">
        <v>17427</v>
      </c>
      <c r="M2547" s="19"/>
      <c r="N2547" s="19"/>
      <c r="O2547" s="19" t="s">
        <v>23140</v>
      </c>
    </row>
    <row r="2548" spans="1:15" ht="12.75">
      <c r="A2548" s="19" t="s">
        <v>26354</v>
      </c>
      <c r="B2548" s="19" t="s">
        <v>23752</v>
      </c>
      <c r="C2548" s="19" t="s">
        <v>23592</v>
      </c>
      <c r="D2548" s="19" t="s">
        <v>17435</v>
      </c>
      <c r="E2548" s="85">
        <v>45403</v>
      </c>
      <c r="F2548" s="19" t="s">
        <v>23856</v>
      </c>
      <c r="G2548" s="19" t="s">
        <v>23857</v>
      </c>
      <c r="H2548" s="19">
        <v>-2</v>
      </c>
      <c r="I2548" s="27" t="s">
        <v>23649</v>
      </c>
      <c r="J2548" s="19" t="s">
        <v>23650</v>
      </c>
      <c r="K2548" s="19" t="s">
        <v>17433</v>
      </c>
      <c r="L2548" s="19" t="s">
        <v>17434</v>
      </c>
      <c r="M2548" s="19"/>
      <c r="N2548" s="19"/>
      <c r="O2548" s="19" t="s">
        <v>23140</v>
      </c>
    </row>
    <row r="2549" spans="1:15" ht="12.75">
      <c r="A2549" s="19" t="s">
        <v>26355</v>
      </c>
      <c r="B2549" s="19" t="s">
        <v>23720</v>
      </c>
      <c r="C2549" s="19" t="s">
        <v>23592</v>
      </c>
      <c r="D2549" s="19" t="s">
        <v>17435</v>
      </c>
      <c r="E2549" s="85">
        <v>45412</v>
      </c>
      <c r="F2549" s="19" t="s">
        <v>23859</v>
      </c>
      <c r="G2549" s="19" t="s">
        <v>23860</v>
      </c>
      <c r="H2549" s="19">
        <v>-31</v>
      </c>
      <c r="I2549" s="27" t="s">
        <v>23227</v>
      </c>
      <c r="J2549" s="19" t="s">
        <v>23228</v>
      </c>
      <c r="K2549" s="19" t="s">
        <v>17433</v>
      </c>
      <c r="L2549" s="19" t="s">
        <v>17434</v>
      </c>
      <c r="M2549" s="19" t="s">
        <v>23721</v>
      </c>
      <c r="N2549" s="19"/>
      <c r="O2549" s="19" t="s">
        <v>23140</v>
      </c>
    </row>
    <row r="2550" spans="1:15" ht="12.75">
      <c r="A2550" s="19" t="s">
        <v>26356</v>
      </c>
      <c r="B2550" s="19" t="s">
        <v>23746</v>
      </c>
      <c r="C2550" s="19" t="s">
        <v>23592</v>
      </c>
      <c r="D2550" s="19" t="s">
        <v>17435</v>
      </c>
      <c r="E2550" s="85">
        <v>45415</v>
      </c>
      <c r="F2550" s="19" t="s">
        <v>23859</v>
      </c>
      <c r="G2550" s="19" t="s">
        <v>23860</v>
      </c>
      <c r="H2550" s="19">
        <v>-32</v>
      </c>
      <c r="I2550" s="19" t="s">
        <v>23684</v>
      </c>
      <c r="J2550" s="19" t="s">
        <v>23685</v>
      </c>
      <c r="K2550" s="19" t="s">
        <v>17433</v>
      </c>
      <c r="L2550" s="19" t="s">
        <v>17434</v>
      </c>
      <c r="M2550" s="19" t="s">
        <v>23747</v>
      </c>
      <c r="N2550" s="19"/>
      <c r="O2550" s="19" t="s">
        <v>23140</v>
      </c>
    </row>
    <row r="2551" spans="1:15" ht="12.75">
      <c r="A2551" s="19" t="s">
        <v>26357</v>
      </c>
      <c r="B2551" s="19" t="s">
        <v>23255</v>
      </c>
      <c r="C2551" s="19"/>
      <c r="D2551" s="19" t="s">
        <v>17425</v>
      </c>
      <c r="E2551" s="85">
        <v>45313</v>
      </c>
      <c r="F2551" s="19" t="s">
        <v>23862</v>
      </c>
      <c r="G2551" s="19" t="s">
        <v>23863</v>
      </c>
      <c r="H2551" s="19">
        <v>100</v>
      </c>
      <c r="I2551" s="27" t="s">
        <v>23256</v>
      </c>
      <c r="J2551" s="19" t="s">
        <v>23257</v>
      </c>
      <c r="K2551" s="19" t="s">
        <v>17424</v>
      </c>
      <c r="L2551" s="19" t="s">
        <v>17425</v>
      </c>
      <c r="M2551" s="19" t="s">
        <v>23258</v>
      </c>
      <c r="N2551" s="19"/>
      <c r="O2551" s="19"/>
    </row>
    <row r="2552" spans="1:15" ht="12.75">
      <c r="A2552" s="19" t="s">
        <v>26358</v>
      </c>
      <c r="B2552" s="19" t="s">
        <v>23753</v>
      </c>
      <c r="C2552" s="19" t="s">
        <v>23754</v>
      </c>
      <c r="D2552" s="19" t="s">
        <v>17440</v>
      </c>
      <c r="E2552" s="85">
        <v>45422</v>
      </c>
      <c r="F2552" s="19" t="s">
        <v>23926</v>
      </c>
      <c r="G2552" s="19" t="s">
        <v>23927</v>
      </c>
      <c r="H2552" s="19">
        <v>-30</v>
      </c>
      <c r="I2552" s="27" t="s">
        <v>23200</v>
      </c>
      <c r="J2552" s="19" t="s">
        <v>23201</v>
      </c>
      <c r="K2552" s="19" t="s">
        <v>17438</v>
      </c>
      <c r="L2552" s="19" t="s">
        <v>17439</v>
      </c>
      <c r="M2552" s="19"/>
      <c r="N2552" s="19"/>
      <c r="O2552" s="19" t="s">
        <v>23140</v>
      </c>
    </row>
    <row r="2553" spans="1:15" ht="12.75">
      <c r="A2553" s="19" t="s">
        <v>26359</v>
      </c>
      <c r="B2553" s="19" t="s">
        <v>23753</v>
      </c>
      <c r="C2553" s="19" t="s">
        <v>23754</v>
      </c>
      <c r="D2553" s="19" t="s">
        <v>17440</v>
      </c>
      <c r="E2553" s="85">
        <v>45422</v>
      </c>
      <c r="F2553" s="19" t="s">
        <v>23926</v>
      </c>
      <c r="G2553" s="19" t="s">
        <v>23927</v>
      </c>
      <c r="H2553" s="19">
        <v>30</v>
      </c>
      <c r="I2553" s="27" t="s">
        <v>23220</v>
      </c>
      <c r="J2553" s="19" t="s">
        <v>23221</v>
      </c>
      <c r="K2553" s="19" t="s">
        <v>17438</v>
      </c>
      <c r="L2553" s="19" t="s">
        <v>17439</v>
      </c>
      <c r="M2553" s="19"/>
      <c r="N2553" s="19" t="s">
        <v>17447</v>
      </c>
      <c r="O2553" s="19" t="s">
        <v>23140</v>
      </c>
    </row>
    <row r="2554" spans="1:15" ht="12.75">
      <c r="A2554" s="19" t="s">
        <v>26360</v>
      </c>
      <c r="B2554" s="19" t="s">
        <v>23753</v>
      </c>
      <c r="C2554" s="19" t="s">
        <v>23754</v>
      </c>
      <c r="D2554" s="19" t="s">
        <v>17440</v>
      </c>
      <c r="E2554" s="85">
        <v>45422</v>
      </c>
      <c r="F2554" s="19" t="s">
        <v>23932</v>
      </c>
      <c r="G2554" s="19" t="s">
        <v>23933</v>
      </c>
      <c r="H2554" s="19">
        <v>-1000</v>
      </c>
      <c r="I2554" s="27" t="s">
        <v>23200</v>
      </c>
      <c r="J2554" s="19" t="s">
        <v>23201</v>
      </c>
      <c r="K2554" s="19" t="s">
        <v>17438</v>
      </c>
      <c r="L2554" s="19" t="s">
        <v>17439</v>
      </c>
      <c r="M2554" s="19"/>
      <c r="N2554" s="19"/>
      <c r="O2554" s="19" t="s">
        <v>23140</v>
      </c>
    </row>
    <row r="2555" spans="1:15" ht="12.75">
      <c r="A2555" s="19" t="s">
        <v>26361</v>
      </c>
      <c r="B2555" s="19" t="s">
        <v>23753</v>
      </c>
      <c r="C2555" s="19" t="s">
        <v>23754</v>
      </c>
      <c r="D2555" s="19" t="s">
        <v>17440</v>
      </c>
      <c r="E2555" s="85">
        <v>45422</v>
      </c>
      <c r="F2555" s="19" t="s">
        <v>23932</v>
      </c>
      <c r="G2555" s="19" t="s">
        <v>23933</v>
      </c>
      <c r="H2555" s="19">
        <v>1000</v>
      </c>
      <c r="I2555" s="27" t="s">
        <v>23220</v>
      </c>
      <c r="J2555" s="19" t="s">
        <v>23221</v>
      </c>
      <c r="K2555" s="19" t="s">
        <v>17438</v>
      </c>
      <c r="L2555" s="19" t="s">
        <v>17439</v>
      </c>
      <c r="M2555" s="19"/>
      <c r="N2555" s="19" t="s">
        <v>17447</v>
      </c>
      <c r="O2555" s="19" t="s">
        <v>23140</v>
      </c>
    </row>
    <row r="2556" spans="1:15" ht="12.75">
      <c r="A2556" s="19" t="s">
        <v>26362</v>
      </c>
      <c r="B2556" s="19" t="s">
        <v>23753</v>
      </c>
      <c r="C2556" s="19" t="s">
        <v>23754</v>
      </c>
      <c r="D2556" s="19" t="s">
        <v>17440</v>
      </c>
      <c r="E2556" s="85">
        <v>45422</v>
      </c>
      <c r="F2556" s="19" t="s">
        <v>25710</v>
      </c>
      <c r="G2556" s="19" t="s">
        <v>25711</v>
      </c>
      <c r="H2556" s="19">
        <v>-14</v>
      </c>
      <c r="I2556" s="27" t="s">
        <v>23200</v>
      </c>
      <c r="J2556" s="19" t="s">
        <v>23201</v>
      </c>
      <c r="K2556" s="19" t="s">
        <v>17438</v>
      </c>
      <c r="L2556" s="19" t="s">
        <v>17439</v>
      </c>
      <c r="M2556" s="19"/>
      <c r="N2556" s="19"/>
      <c r="O2556" s="19" t="s">
        <v>23140</v>
      </c>
    </row>
    <row r="2557" spans="1:15" ht="12.75">
      <c r="A2557" s="19" t="s">
        <v>26363</v>
      </c>
      <c r="B2557" s="19" t="s">
        <v>23753</v>
      </c>
      <c r="C2557" s="19" t="s">
        <v>23754</v>
      </c>
      <c r="D2557" s="19" t="s">
        <v>17440</v>
      </c>
      <c r="E2557" s="85">
        <v>45422</v>
      </c>
      <c r="F2557" s="19" t="s">
        <v>25710</v>
      </c>
      <c r="G2557" s="19" t="s">
        <v>25711</v>
      </c>
      <c r="H2557" s="19">
        <v>14</v>
      </c>
      <c r="I2557" s="27" t="s">
        <v>23220</v>
      </c>
      <c r="J2557" s="19" t="s">
        <v>23221</v>
      </c>
      <c r="K2557" s="19" t="s">
        <v>17438</v>
      </c>
      <c r="L2557" s="19" t="s">
        <v>17439</v>
      </c>
      <c r="M2557" s="19"/>
      <c r="N2557" s="19" t="s">
        <v>17447</v>
      </c>
      <c r="O2557" s="19" t="s">
        <v>23140</v>
      </c>
    </row>
    <row r="2558" spans="1:15" ht="12.75">
      <c r="A2558" s="19" t="s">
        <v>26364</v>
      </c>
      <c r="B2558" s="19" t="s">
        <v>23753</v>
      </c>
      <c r="C2558" s="19" t="s">
        <v>23754</v>
      </c>
      <c r="D2558" s="19" t="s">
        <v>17440</v>
      </c>
      <c r="E2558" s="85">
        <v>45422</v>
      </c>
      <c r="F2558" s="19" t="s">
        <v>24365</v>
      </c>
      <c r="G2558" s="19" t="s">
        <v>24366</v>
      </c>
      <c r="H2558" s="19">
        <v>-44</v>
      </c>
      <c r="I2558" s="27" t="s">
        <v>23200</v>
      </c>
      <c r="J2558" s="19" t="s">
        <v>23201</v>
      </c>
      <c r="K2558" s="19" t="s">
        <v>17438</v>
      </c>
      <c r="L2558" s="19" t="s">
        <v>17439</v>
      </c>
      <c r="M2558" s="19"/>
      <c r="N2558" s="19"/>
      <c r="O2558" s="19" t="s">
        <v>23140</v>
      </c>
    </row>
    <row r="2559" spans="1:15" ht="12.75">
      <c r="A2559" s="19" t="s">
        <v>26365</v>
      </c>
      <c r="B2559" s="19" t="s">
        <v>23753</v>
      </c>
      <c r="C2559" s="19" t="s">
        <v>23754</v>
      </c>
      <c r="D2559" s="19" t="s">
        <v>17440</v>
      </c>
      <c r="E2559" s="85">
        <v>45422</v>
      </c>
      <c r="F2559" s="19" t="s">
        <v>24365</v>
      </c>
      <c r="G2559" s="19" t="s">
        <v>24366</v>
      </c>
      <c r="H2559" s="19">
        <v>44</v>
      </c>
      <c r="I2559" s="27" t="s">
        <v>23220</v>
      </c>
      <c r="J2559" s="19" t="s">
        <v>23221</v>
      </c>
      <c r="K2559" s="19" t="s">
        <v>17438</v>
      </c>
      <c r="L2559" s="19" t="s">
        <v>17439</v>
      </c>
      <c r="M2559" s="19"/>
      <c r="N2559" s="19" t="s">
        <v>17447</v>
      </c>
      <c r="O2559" s="19" t="s">
        <v>23140</v>
      </c>
    </row>
    <row r="2560" spans="1:15" ht="12.75">
      <c r="A2560" s="19" t="s">
        <v>26366</v>
      </c>
      <c r="B2560" s="19" t="s">
        <v>23753</v>
      </c>
      <c r="C2560" s="19" t="s">
        <v>23754</v>
      </c>
      <c r="D2560" s="19" t="s">
        <v>17440</v>
      </c>
      <c r="E2560" s="85">
        <v>45422</v>
      </c>
      <c r="F2560" s="19" t="s">
        <v>23961</v>
      </c>
      <c r="G2560" s="19" t="s">
        <v>24083</v>
      </c>
      <c r="H2560" s="19">
        <v>-20</v>
      </c>
      <c r="I2560" s="27" t="s">
        <v>23200</v>
      </c>
      <c r="J2560" s="19" t="s">
        <v>23201</v>
      </c>
      <c r="K2560" s="19" t="s">
        <v>17438</v>
      </c>
      <c r="L2560" s="19" t="s">
        <v>17439</v>
      </c>
      <c r="M2560" s="19"/>
      <c r="N2560" s="19"/>
      <c r="O2560" s="19" t="s">
        <v>23140</v>
      </c>
    </row>
    <row r="2561" spans="1:15" ht="12.75">
      <c r="A2561" s="19" t="s">
        <v>26367</v>
      </c>
      <c r="B2561" s="19" t="s">
        <v>23753</v>
      </c>
      <c r="C2561" s="19" t="s">
        <v>23754</v>
      </c>
      <c r="D2561" s="19" t="s">
        <v>17440</v>
      </c>
      <c r="E2561" s="85">
        <v>45422</v>
      </c>
      <c r="F2561" s="19" t="s">
        <v>23961</v>
      </c>
      <c r="G2561" s="19" t="s">
        <v>24083</v>
      </c>
      <c r="H2561" s="19">
        <v>20</v>
      </c>
      <c r="I2561" s="27" t="s">
        <v>23220</v>
      </c>
      <c r="J2561" s="19" t="s">
        <v>23221</v>
      </c>
      <c r="K2561" s="19" t="s">
        <v>17438</v>
      </c>
      <c r="L2561" s="19" t="s">
        <v>17439</v>
      </c>
      <c r="M2561" s="19"/>
      <c r="N2561" s="19" t="s">
        <v>17447</v>
      </c>
      <c r="O2561" s="19" t="s">
        <v>23140</v>
      </c>
    </row>
    <row r="2562" spans="1:15" ht="12.75">
      <c r="A2562" s="19" t="s">
        <v>26368</v>
      </c>
      <c r="B2562" s="19" t="s">
        <v>23753</v>
      </c>
      <c r="C2562" s="19" t="s">
        <v>23754</v>
      </c>
      <c r="D2562" s="19" t="s">
        <v>17440</v>
      </c>
      <c r="E2562" s="85">
        <v>45422</v>
      </c>
      <c r="F2562" s="19" t="s">
        <v>24371</v>
      </c>
      <c r="G2562" s="19" t="s">
        <v>24372</v>
      </c>
      <c r="H2562" s="19">
        <v>-43</v>
      </c>
      <c r="I2562" s="27" t="s">
        <v>23200</v>
      </c>
      <c r="J2562" s="19" t="s">
        <v>23201</v>
      </c>
      <c r="K2562" s="19" t="s">
        <v>17438</v>
      </c>
      <c r="L2562" s="19" t="s">
        <v>17439</v>
      </c>
      <c r="M2562" s="19"/>
      <c r="N2562" s="19"/>
      <c r="O2562" s="19" t="s">
        <v>23140</v>
      </c>
    </row>
    <row r="2563" spans="1:15" ht="12.75">
      <c r="A2563" s="19" t="s">
        <v>26369</v>
      </c>
      <c r="B2563" s="19" t="s">
        <v>23753</v>
      </c>
      <c r="C2563" s="19" t="s">
        <v>23754</v>
      </c>
      <c r="D2563" s="19" t="s">
        <v>17440</v>
      </c>
      <c r="E2563" s="85">
        <v>45422</v>
      </c>
      <c r="F2563" s="19" t="s">
        <v>24371</v>
      </c>
      <c r="G2563" s="19" t="s">
        <v>24372</v>
      </c>
      <c r="H2563" s="19">
        <v>43</v>
      </c>
      <c r="I2563" s="27" t="s">
        <v>23220</v>
      </c>
      <c r="J2563" s="19" t="s">
        <v>23221</v>
      </c>
      <c r="K2563" s="19" t="s">
        <v>17438</v>
      </c>
      <c r="L2563" s="19" t="s">
        <v>17439</v>
      </c>
      <c r="M2563" s="19"/>
      <c r="N2563" s="19" t="s">
        <v>17447</v>
      </c>
      <c r="O2563" s="19" t="s">
        <v>23140</v>
      </c>
    </row>
    <row r="2564" spans="1:15" ht="12.75">
      <c r="A2564" s="19" t="s">
        <v>26370</v>
      </c>
      <c r="B2564" s="19" t="s">
        <v>23753</v>
      </c>
      <c r="C2564" s="19" t="s">
        <v>23754</v>
      </c>
      <c r="D2564" s="19" t="s">
        <v>17440</v>
      </c>
      <c r="E2564" s="85">
        <v>45422</v>
      </c>
      <c r="F2564" s="19" t="s">
        <v>23838</v>
      </c>
      <c r="G2564" s="19" t="s">
        <v>23839</v>
      </c>
      <c r="H2564" s="19">
        <v>-13</v>
      </c>
      <c r="I2564" s="27" t="s">
        <v>23200</v>
      </c>
      <c r="J2564" s="19" t="s">
        <v>23201</v>
      </c>
      <c r="K2564" s="19" t="s">
        <v>17438</v>
      </c>
      <c r="L2564" s="19" t="s">
        <v>17439</v>
      </c>
      <c r="M2564" s="19"/>
      <c r="N2564" s="19"/>
      <c r="O2564" s="19" t="s">
        <v>23140</v>
      </c>
    </row>
    <row r="2565" spans="1:15" ht="12.75">
      <c r="A2565" s="19" t="s">
        <v>26371</v>
      </c>
      <c r="B2565" s="19" t="s">
        <v>23753</v>
      </c>
      <c r="C2565" s="19" t="s">
        <v>23754</v>
      </c>
      <c r="D2565" s="19" t="s">
        <v>17440</v>
      </c>
      <c r="E2565" s="85">
        <v>45422</v>
      </c>
      <c r="F2565" s="19" t="s">
        <v>23838</v>
      </c>
      <c r="G2565" s="19" t="s">
        <v>23839</v>
      </c>
      <c r="H2565" s="19">
        <v>13</v>
      </c>
      <c r="I2565" s="27" t="s">
        <v>23220</v>
      </c>
      <c r="J2565" s="19" t="s">
        <v>23221</v>
      </c>
      <c r="K2565" s="19" t="s">
        <v>17438</v>
      </c>
      <c r="L2565" s="19" t="s">
        <v>17439</v>
      </c>
      <c r="M2565" s="19"/>
      <c r="N2565" s="19" t="s">
        <v>17447</v>
      </c>
      <c r="O2565" s="19" t="s">
        <v>23140</v>
      </c>
    </row>
    <row r="2566" spans="1:15" ht="12.75">
      <c r="A2566" s="19" t="s">
        <v>26372</v>
      </c>
      <c r="B2566" s="19" t="s">
        <v>23753</v>
      </c>
      <c r="C2566" s="19" t="s">
        <v>23754</v>
      </c>
      <c r="D2566" s="19" t="s">
        <v>17440</v>
      </c>
      <c r="E2566" s="85">
        <v>45422</v>
      </c>
      <c r="F2566" s="19" t="s">
        <v>23841</v>
      </c>
      <c r="G2566" s="19" t="s">
        <v>23842</v>
      </c>
      <c r="H2566" s="19">
        <v>-1</v>
      </c>
      <c r="I2566" s="27" t="s">
        <v>23200</v>
      </c>
      <c r="J2566" s="19" t="s">
        <v>23201</v>
      </c>
      <c r="K2566" s="19" t="s">
        <v>17438</v>
      </c>
      <c r="L2566" s="19" t="s">
        <v>17439</v>
      </c>
      <c r="M2566" s="19"/>
      <c r="N2566" s="19"/>
      <c r="O2566" s="19" t="s">
        <v>23140</v>
      </c>
    </row>
    <row r="2567" spans="1:15" ht="12.75">
      <c r="A2567" s="19" t="s">
        <v>26373</v>
      </c>
      <c r="B2567" s="19" t="s">
        <v>23753</v>
      </c>
      <c r="C2567" s="19" t="s">
        <v>23754</v>
      </c>
      <c r="D2567" s="19" t="s">
        <v>17440</v>
      </c>
      <c r="E2567" s="85">
        <v>45422</v>
      </c>
      <c r="F2567" s="19" t="s">
        <v>23841</v>
      </c>
      <c r="G2567" s="19" t="s">
        <v>23842</v>
      </c>
      <c r="H2567" s="19">
        <v>1</v>
      </c>
      <c r="I2567" s="27" t="s">
        <v>23220</v>
      </c>
      <c r="J2567" s="19" t="s">
        <v>23221</v>
      </c>
      <c r="K2567" s="19" t="s">
        <v>17438</v>
      </c>
      <c r="L2567" s="19" t="s">
        <v>17439</v>
      </c>
      <c r="M2567" s="19"/>
      <c r="N2567" s="19" t="s">
        <v>17447</v>
      </c>
      <c r="O2567" s="19" t="s">
        <v>23140</v>
      </c>
    </row>
    <row r="2568" spans="1:15" ht="12.75">
      <c r="A2568" s="19" t="s">
        <v>26374</v>
      </c>
      <c r="B2568" s="19" t="s">
        <v>23753</v>
      </c>
      <c r="C2568" s="19" t="s">
        <v>23754</v>
      </c>
      <c r="D2568" s="19" t="s">
        <v>17440</v>
      </c>
      <c r="E2568" s="85">
        <v>45422</v>
      </c>
      <c r="F2568" s="19" t="s">
        <v>23844</v>
      </c>
      <c r="G2568" s="19" t="s">
        <v>23845</v>
      </c>
      <c r="H2568" s="19">
        <v>-2</v>
      </c>
      <c r="I2568" s="27" t="s">
        <v>23200</v>
      </c>
      <c r="J2568" s="19" t="s">
        <v>23201</v>
      </c>
      <c r="K2568" s="19" t="s">
        <v>17438</v>
      </c>
      <c r="L2568" s="19" t="s">
        <v>17439</v>
      </c>
      <c r="M2568" s="19"/>
      <c r="N2568" s="19"/>
      <c r="O2568" s="19" t="s">
        <v>23140</v>
      </c>
    </row>
    <row r="2569" spans="1:15" ht="12.75">
      <c r="A2569" s="19" t="s">
        <v>26375</v>
      </c>
      <c r="B2569" s="19" t="s">
        <v>23753</v>
      </c>
      <c r="C2569" s="19" t="s">
        <v>23754</v>
      </c>
      <c r="D2569" s="19" t="s">
        <v>17440</v>
      </c>
      <c r="E2569" s="85">
        <v>45422</v>
      </c>
      <c r="F2569" s="19" t="s">
        <v>23844</v>
      </c>
      <c r="G2569" s="19" t="s">
        <v>23845</v>
      </c>
      <c r="H2569" s="19">
        <v>2</v>
      </c>
      <c r="I2569" s="27" t="s">
        <v>23220</v>
      </c>
      <c r="J2569" s="19" t="s">
        <v>23221</v>
      </c>
      <c r="K2569" s="19" t="s">
        <v>17438</v>
      </c>
      <c r="L2569" s="19" t="s">
        <v>17439</v>
      </c>
      <c r="M2569" s="19"/>
      <c r="N2569" s="19" t="s">
        <v>17447</v>
      </c>
      <c r="O2569" s="19" t="s">
        <v>23140</v>
      </c>
    </row>
    <row r="2570" spans="1:15" ht="12.75">
      <c r="A2570" s="19" t="s">
        <v>26376</v>
      </c>
      <c r="B2570" s="19" t="s">
        <v>23753</v>
      </c>
      <c r="C2570" s="19" t="s">
        <v>23754</v>
      </c>
      <c r="D2570" s="19" t="s">
        <v>17440</v>
      </c>
      <c r="E2570" s="85">
        <v>45422</v>
      </c>
      <c r="F2570" s="19" t="s">
        <v>24074</v>
      </c>
      <c r="G2570" s="19" t="s">
        <v>24075</v>
      </c>
      <c r="H2570" s="19">
        <v>-2</v>
      </c>
      <c r="I2570" s="27" t="s">
        <v>23200</v>
      </c>
      <c r="J2570" s="19" t="s">
        <v>23201</v>
      </c>
      <c r="K2570" s="19" t="s">
        <v>17438</v>
      </c>
      <c r="L2570" s="19" t="s">
        <v>17439</v>
      </c>
      <c r="M2570" s="19"/>
      <c r="N2570" s="19"/>
      <c r="O2570" s="19" t="s">
        <v>23140</v>
      </c>
    </row>
    <row r="2571" spans="1:15" ht="12.75">
      <c r="A2571" s="19" t="s">
        <v>26377</v>
      </c>
      <c r="B2571" s="19" t="s">
        <v>23753</v>
      </c>
      <c r="C2571" s="19" t="s">
        <v>23754</v>
      </c>
      <c r="D2571" s="19" t="s">
        <v>17440</v>
      </c>
      <c r="E2571" s="85">
        <v>45422</v>
      </c>
      <c r="F2571" s="19" t="s">
        <v>24074</v>
      </c>
      <c r="G2571" s="19" t="s">
        <v>24075</v>
      </c>
      <c r="H2571" s="19">
        <v>2</v>
      </c>
      <c r="I2571" s="27" t="s">
        <v>23220</v>
      </c>
      <c r="J2571" s="19" t="s">
        <v>23221</v>
      </c>
      <c r="K2571" s="19" t="s">
        <v>17438</v>
      </c>
      <c r="L2571" s="19" t="s">
        <v>17439</v>
      </c>
      <c r="M2571" s="19"/>
      <c r="N2571" s="19" t="s">
        <v>17447</v>
      </c>
      <c r="O2571" s="19" t="s">
        <v>23140</v>
      </c>
    </row>
    <row r="2572" spans="1:15" ht="12.75">
      <c r="A2572" s="19" t="s">
        <v>26378</v>
      </c>
      <c r="B2572" s="19" t="s">
        <v>23753</v>
      </c>
      <c r="C2572" s="19" t="s">
        <v>23754</v>
      </c>
      <c r="D2572" s="19" t="s">
        <v>17440</v>
      </c>
      <c r="E2572" s="85">
        <v>45422</v>
      </c>
      <c r="F2572" s="19" t="s">
        <v>23859</v>
      </c>
      <c r="G2572" s="19" t="s">
        <v>23860</v>
      </c>
      <c r="H2572" s="19">
        <v>-42</v>
      </c>
      <c r="I2572" s="27" t="s">
        <v>23200</v>
      </c>
      <c r="J2572" s="19" t="s">
        <v>23201</v>
      </c>
      <c r="K2572" s="19" t="s">
        <v>17438</v>
      </c>
      <c r="L2572" s="19" t="s">
        <v>17439</v>
      </c>
      <c r="M2572" s="19"/>
      <c r="N2572" s="19"/>
      <c r="O2572" s="19" t="s">
        <v>23140</v>
      </c>
    </row>
    <row r="2573" spans="1:15" ht="12.75">
      <c r="A2573" s="19" t="s">
        <v>26379</v>
      </c>
      <c r="B2573" s="19" t="s">
        <v>23753</v>
      </c>
      <c r="C2573" s="19" t="s">
        <v>23754</v>
      </c>
      <c r="D2573" s="19" t="s">
        <v>17440</v>
      </c>
      <c r="E2573" s="85">
        <v>45422</v>
      </c>
      <c r="F2573" s="19" t="s">
        <v>23859</v>
      </c>
      <c r="G2573" s="19" t="s">
        <v>23860</v>
      </c>
      <c r="H2573" s="19">
        <v>42</v>
      </c>
      <c r="I2573" s="27" t="s">
        <v>23220</v>
      </c>
      <c r="J2573" s="19" t="s">
        <v>23221</v>
      </c>
      <c r="K2573" s="19" t="s">
        <v>17438</v>
      </c>
      <c r="L2573" s="19" t="s">
        <v>17439</v>
      </c>
      <c r="M2573" s="19"/>
      <c r="N2573" s="19" t="s">
        <v>17447</v>
      </c>
      <c r="O2573" s="19" t="s">
        <v>23140</v>
      </c>
    </row>
    <row r="2574" spans="1:15" ht="12.75">
      <c r="A2574" s="19" t="s">
        <v>26380</v>
      </c>
      <c r="B2574" s="19" t="s">
        <v>23753</v>
      </c>
      <c r="C2574" s="19" t="s">
        <v>23754</v>
      </c>
      <c r="D2574" s="19" t="s">
        <v>17440</v>
      </c>
      <c r="E2574" s="85">
        <v>45422</v>
      </c>
      <c r="F2574" s="19" t="s">
        <v>23877</v>
      </c>
      <c r="G2574" s="19" t="s">
        <v>23878</v>
      </c>
      <c r="H2574" s="19">
        <v>-500</v>
      </c>
      <c r="I2574" s="27" t="s">
        <v>23200</v>
      </c>
      <c r="J2574" s="19" t="s">
        <v>23201</v>
      </c>
      <c r="K2574" s="19" t="s">
        <v>17438</v>
      </c>
      <c r="L2574" s="19" t="s">
        <v>17439</v>
      </c>
      <c r="M2574" s="19"/>
      <c r="N2574" s="19"/>
      <c r="O2574" s="19" t="s">
        <v>23140</v>
      </c>
    </row>
    <row r="2575" spans="1:15" ht="12.75">
      <c r="A2575" s="19" t="s">
        <v>26381</v>
      </c>
      <c r="B2575" s="19" t="s">
        <v>23753</v>
      </c>
      <c r="C2575" s="19" t="s">
        <v>23754</v>
      </c>
      <c r="D2575" s="19" t="s">
        <v>17440</v>
      </c>
      <c r="E2575" s="85">
        <v>45422</v>
      </c>
      <c r="F2575" s="19" t="s">
        <v>23877</v>
      </c>
      <c r="G2575" s="19" t="s">
        <v>23878</v>
      </c>
      <c r="H2575" s="19">
        <v>500</v>
      </c>
      <c r="I2575" s="27" t="s">
        <v>23220</v>
      </c>
      <c r="J2575" s="19" t="s">
        <v>23221</v>
      </c>
      <c r="K2575" s="19" t="s">
        <v>17438</v>
      </c>
      <c r="L2575" s="19" t="s">
        <v>17439</v>
      </c>
      <c r="M2575" s="19"/>
      <c r="N2575" s="19" t="s">
        <v>17447</v>
      </c>
      <c r="O2575" s="19" t="s">
        <v>23140</v>
      </c>
    </row>
    <row r="2576" spans="1:15" ht="12.75">
      <c r="A2576" s="19" t="s">
        <v>26382</v>
      </c>
      <c r="B2576" s="19" t="s">
        <v>23753</v>
      </c>
      <c r="C2576" s="19" t="s">
        <v>23754</v>
      </c>
      <c r="D2576" s="19" t="s">
        <v>17440</v>
      </c>
      <c r="E2576" s="85">
        <v>45422</v>
      </c>
      <c r="F2576" s="19" t="s">
        <v>23886</v>
      </c>
      <c r="G2576" s="19" t="s">
        <v>23887</v>
      </c>
      <c r="H2576" s="19">
        <v>-20</v>
      </c>
      <c r="I2576" s="27" t="s">
        <v>23200</v>
      </c>
      <c r="J2576" s="19" t="s">
        <v>23201</v>
      </c>
      <c r="K2576" s="19" t="s">
        <v>17438</v>
      </c>
      <c r="L2576" s="19" t="s">
        <v>17439</v>
      </c>
      <c r="M2576" s="19"/>
      <c r="N2576" s="19"/>
      <c r="O2576" s="19" t="s">
        <v>23140</v>
      </c>
    </row>
    <row r="2577" spans="1:15" ht="12.75">
      <c r="A2577" s="19" t="s">
        <v>26383</v>
      </c>
      <c r="B2577" s="19" t="s">
        <v>23753</v>
      </c>
      <c r="C2577" s="19" t="s">
        <v>23754</v>
      </c>
      <c r="D2577" s="19" t="s">
        <v>17440</v>
      </c>
      <c r="E2577" s="85">
        <v>45422</v>
      </c>
      <c r="F2577" s="19" t="s">
        <v>23886</v>
      </c>
      <c r="G2577" s="19" t="s">
        <v>23887</v>
      </c>
      <c r="H2577" s="19">
        <v>20</v>
      </c>
      <c r="I2577" s="27" t="s">
        <v>23220</v>
      </c>
      <c r="J2577" s="19" t="s">
        <v>23221</v>
      </c>
      <c r="K2577" s="19" t="s">
        <v>17438</v>
      </c>
      <c r="L2577" s="19" t="s">
        <v>17439</v>
      </c>
      <c r="M2577" s="19"/>
      <c r="N2577" s="19" t="s">
        <v>17447</v>
      </c>
      <c r="O2577" s="19" t="s">
        <v>23140</v>
      </c>
    </row>
    <row r="2578" spans="1:15" ht="12.75">
      <c r="A2578" s="19" t="s">
        <v>26384</v>
      </c>
      <c r="B2578" s="19" t="s">
        <v>23753</v>
      </c>
      <c r="C2578" s="19" t="s">
        <v>23754</v>
      </c>
      <c r="D2578" s="19" t="s">
        <v>17440</v>
      </c>
      <c r="E2578" s="85">
        <v>45422</v>
      </c>
      <c r="F2578" s="19" t="s">
        <v>23958</v>
      </c>
      <c r="G2578" s="19" t="s">
        <v>23959</v>
      </c>
      <c r="H2578" s="19">
        <v>-120</v>
      </c>
      <c r="I2578" s="27" t="s">
        <v>23200</v>
      </c>
      <c r="J2578" s="19" t="s">
        <v>23201</v>
      </c>
      <c r="K2578" s="19" t="s">
        <v>17438</v>
      </c>
      <c r="L2578" s="19" t="s">
        <v>17439</v>
      </c>
      <c r="M2578" s="19"/>
      <c r="N2578" s="19"/>
      <c r="O2578" s="19" t="s">
        <v>23140</v>
      </c>
    </row>
    <row r="2579" spans="1:15" ht="12.75">
      <c r="A2579" s="19" t="s">
        <v>26385</v>
      </c>
      <c r="B2579" s="19" t="s">
        <v>23753</v>
      </c>
      <c r="C2579" s="19" t="s">
        <v>23754</v>
      </c>
      <c r="D2579" s="19" t="s">
        <v>17440</v>
      </c>
      <c r="E2579" s="85">
        <v>45422</v>
      </c>
      <c r="F2579" s="19" t="s">
        <v>23958</v>
      </c>
      <c r="G2579" s="19" t="s">
        <v>23959</v>
      </c>
      <c r="H2579" s="19">
        <v>120</v>
      </c>
      <c r="I2579" s="27" t="s">
        <v>23220</v>
      </c>
      <c r="J2579" s="19" t="s">
        <v>23221</v>
      </c>
      <c r="K2579" s="19" t="s">
        <v>17438</v>
      </c>
      <c r="L2579" s="19" t="s">
        <v>17439</v>
      </c>
      <c r="M2579" s="19"/>
      <c r="N2579" s="19" t="s">
        <v>17447</v>
      </c>
      <c r="O2579" s="19" t="s">
        <v>23140</v>
      </c>
    </row>
    <row r="2580" spans="1:15" ht="12.75">
      <c r="A2580" s="19" t="s">
        <v>26386</v>
      </c>
      <c r="B2580" s="19" t="s">
        <v>23753</v>
      </c>
      <c r="C2580" s="19" t="s">
        <v>23754</v>
      </c>
      <c r="D2580" s="19" t="s">
        <v>17440</v>
      </c>
      <c r="E2580" s="85">
        <v>45422</v>
      </c>
      <c r="F2580" s="19" t="s">
        <v>23868</v>
      </c>
      <c r="G2580" s="19" t="s">
        <v>23869</v>
      </c>
      <c r="H2580" s="19">
        <v>-800</v>
      </c>
      <c r="I2580" s="27" t="s">
        <v>23200</v>
      </c>
      <c r="J2580" s="19" t="s">
        <v>23201</v>
      </c>
      <c r="K2580" s="19" t="s">
        <v>17438</v>
      </c>
      <c r="L2580" s="19" t="s">
        <v>17439</v>
      </c>
      <c r="M2580" s="19"/>
      <c r="N2580" s="19"/>
      <c r="O2580" s="19" t="s">
        <v>23140</v>
      </c>
    </row>
    <row r="2581" spans="1:15" ht="12.75">
      <c r="A2581" s="19" t="s">
        <v>26387</v>
      </c>
      <c r="B2581" s="19" t="s">
        <v>23753</v>
      </c>
      <c r="C2581" s="19" t="s">
        <v>23754</v>
      </c>
      <c r="D2581" s="19" t="s">
        <v>17440</v>
      </c>
      <c r="E2581" s="85">
        <v>45422</v>
      </c>
      <c r="F2581" s="19" t="s">
        <v>23868</v>
      </c>
      <c r="G2581" s="19" t="s">
        <v>23869</v>
      </c>
      <c r="H2581" s="19">
        <v>800</v>
      </c>
      <c r="I2581" s="27" t="s">
        <v>23220</v>
      </c>
      <c r="J2581" s="19" t="s">
        <v>23221</v>
      </c>
      <c r="K2581" s="19" t="s">
        <v>17438</v>
      </c>
      <c r="L2581" s="19" t="s">
        <v>17439</v>
      </c>
      <c r="M2581" s="19"/>
      <c r="N2581" s="19" t="s">
        <v>17447</v>
      </c>
      <c r="O2581" s="19" t="s">
        <v>23140</v>
      </c>
    </row>
    <row r="2582" spans="1:15" ht="12.75">
      <c r="A2582" s="19" t="s">
        <v>26388</v>
      </c>
      <c r="B2582" s="19" t="s">
        <v>23753</v>
      </c>
      <c r="C2582" s="19" t="s">
        <v>23754</v>
      </c>
      <c r="D2582" s="19" t="s">
        <v>17440</v>
      </c>
      <c r="E2582" s="85">
        <v>45422</v>
      </c>
      <c r="F2582" s="19" t="s">
        <v>23883</v>
      </c>
      <c r="G2582" s="19" t="s">
        <v>23884</v>
      </c>
      <c r="H2582" s="19">
        <v>-10</v>
      </c>
      <c r="I2582" s="27" t="s">
        <v>23200</v>
      </c>
      <c r="J2582" s="19" t="s">
        <v>23201</v>
      </c>
      <c r="K2582" s="19" t="s">
        <v>17438</v>
      </c>
      <c r="L2582" s="19" t="s">
        <v>17439</v>
      </c>
      <c r="M2582" s="19"/>
      <c r="N2582" s="19"/>
      <c r="O2582" s="19" t="s">
        <v>23140</v>
      </c>
    </row>
    <row r="2583" spans="1:15" ht="12.75">
      <c r="A2583" s="19" t="s">
        <v>26389</v>
      </c>
      <c r="B2583" s="19" t="s">
        <v>23753</v>
      </c>
      <c r="C2583" s="19" t="s">
        <v>23754</v>
      </c>
      <c r="D2583" s="19" t="s">
        <v>17440</v>
      </c>
      <c r="E2583" s="85">
        <v>45422</v>
      </c>
      <c r="F2583" s="19" t="s">
        <v>23883</v>
      </c>
      <c r="G2583" s="19" t="s">
        <v>23884</v>
      </c>
      <c r="H2583" s="19">
        <v>10</v>
      </c>
      <c r="I2583" s="27" t="s">
        <v>23220</v>
      </c>
      <c r="J2583" s="19" t="s">
        <v>23221</v>
      </c>
      <c r="K2583" s="19" t="s">
        <v>17438</v>
      </c>
      <c r="L2583" s="19" t="s">
        <v>17439</v>
      </c>
      <c r="M2583" s="19"/>
      <c r="N2583" s="19" t="s">
        <v>17447</v>
      </c>
      <c r="O2583" s="19" t="s">
        <v>23140</v>
      </c>
    </row>
    <row r="2584" spans="1:15" ht="12.75">
      <c r="A2584" s="19" t="s">
        <v>26390</v>
      </c>
      <c r="B2584" s="19" t="s">
        <v>23753</v>
      </c>
      <c r="C2584" s="19" t="s">
        <v>23754</v>
      </c>
      <c r="D2584" s="19" t="s">
        <v>17440</v>
      </c>
      <c r="E2584" s="85">
        <v>45422</v>
      </c>
      <c r="F2584" s="19" t="s">
        <v>23880</v>
      </c>
      <c r="G2584" s="19" t="s">
        <v>23881</v>
      </c>
      <c r="H2584" s="19">
        <v>-3</v>
      </c>
      <c r="I2584" s="27" t="s">
        <v>23200</v>
      </c>
      <c r="J2584" s="19" t="s">
        <v>23201</v>
      </c>
      <c r="K2584" s="19" t="s">
        <v>17438</v>
      </c>
      <c r="L2584" s="19" t="s">
        <v>17439</v>
      </c>
      <c r="M2584" s="19"/>
      <c r="N2584" s="19"/>
      <c r="O2584" s="19" t="s">
        <v>23140</v>
      </c>
    </row>
    <row r="2585" spans="1:15" ht="12.75">
      <c r="A2585" s="19" t="s">
        <v>26391</v>
      </c>
      <c r="B2585" s="19" t="s">
        <v>23753</v>
      </c>
      <c r="C2585" s="19" t="s">
        <v>23754</v>
      </c>
      <c r="D2585" s="19" t="s">
        <v>17440</v>
      </c>
      <c r="E2585" s="85">
        <v>45422</v>
      </c>
      <c r="F2585" s="19" t="s">
        <v>23880</v>
      </c>
      <c r="G2585" s="19" t="s">
        <v>23881</v>
      </c>
      <c r="H2585" s="19">
        <v>3</v>
      </c>
      <c r="I2585" s="27" t="s">
        <v>23220</v>
      </c>
      <c r="J2585" s="19" t="s">
        <v>23221</v>
      </c>
      <c r="K2585" s="19" t="s">
        <v>17438</v>
      </c>
      <c r="L2585" s="19" t="s">
        <v>17439</v>
      </c>
      <c r="M2585" s="19"/>
      <c r="N2585" s="19" t="s">
        <v>17447</v>
      </c>
      <c r="O2585" s="19" t="s">
        <v>23140</v>
      </c>
    </row>
    <row r="2586" spans="1:15" ht="12.75">
      <c r="A2586" s="19" t="s">
        <v>26392</v>
      </c>
      <c r="B2586" s="19" t="s">
        <v>23746</v>
      </c>
      <c r="C2586" s="19" t="s">
        <v>23592</v>
      </c>
      <c r="D2586" s="19" t="s">
        <v>17435</v>
      </c>
      <c r="E2586" s="85">
        <v>45415</v>
      </c>
      <c r="F2586" s="19" t="s">
        <v>23865</v>
      </c>
      <c r="G2586" s="19" t="s">
        <v>23866</v>
      </c>
      <c r="H2586" s="19">
        <v>-35</v>
      </c>
      <c r="I2586" s="19" t="s">
        <v>23684</v>
      </c>
      <c r="J2586" s="19" t="s">
        <v>23685</v>
      </c>
      <c r="K2586" s="19" t="s">
        <v>17433</v>
      </c>
      <c r="L2586" s="19" t="s">
        <v>17434</v>
      </c>
      <c r="M2586" s="19" t="s">
        <v>23747</v>
      </c>
      <c r="N2586" s="19"/>
      <c r="O2586" s="19" t="s">
        <v>23140</v>
      </c>
    </row>
    <row r="2587" spans="1:15" ht="12.75">
      <c r="A2587" s="19" t="s">
        <v>26393</v>
      </c>
      <c r="B2587" s="19" t="s">
        <v>23753</v>
      </c>
      <c r="C2587" s="19" t="s">
        <v>23754</v>
      </c>
      <c r="D2587" s="19" t="s">
        <v>17440</v>
      </c>
      <c r="E2587" s="85">
        <v>45422</v>
      </c>
      <c r="F2587" s="19" t="s">
        <v>23865</v>
      </c>
      <c r="G2587" s="19" t="s">
        <v>23866</v>
      </c>
      <c r="H2587" s="19">
        <v>-78</v>
      </c>
      <c r="I2587" s="27" t="s">
        <v>23200</v>
      </c>
      <c r="J2587" s="19" t="s">
        <v>23201</v>
      </c>
      <c r="K2587" s="19" t="s">
        <v>17438</v>
      </c>
      <c r="L2587" s="19" t="s">
        <v>17439</v>
      </c>
      <c r="M2587" s="19"/>
      <c r="N2587" s="19"/>
      <c r="O2587" s="19" t="s">
        <v>23140</v>
      </c>
    </row>
    <row r="2588" spans="1:15" ht="12.75">
      <c r="A2588" s="19" t="s">
        <v>26394</v>
      </c>
      <c r="B2588" s="19" t="s">
        <v>23753</v>
      </c>
      <c r="C2588" s="19" t="s">
        <v>23754</v>
      </c>
      <c r="D2588" s="19" t="s">
        <v>17440</v>
      </c>
      <c r="E2588" s="85">
        <v>45422</v>
      </c>
      <c r="F2588" s="19" t="s">
        <v>23865</v>
      </c>
      <c r="G2588" s="19" t="s">
        <v>23866</v>
      </c>
      <c r="H2588" s="19">
        <v>78</v>
      </c>
      <c r="I2588" s="27" t="s">
        <v>23220</v>
      </c>
      <c r="J2588" s="19" t="s">
        <v>23221</v>
      </c>
      <c r="K2588" s="19" t="s">
        <v>17438</v>
      </c>
      <c r="L2588" s="19" t="s">
        <v>17439</v>
      </c>
      <c r="M2588" s="19"/>
      <c r="N2588" s="19" t="s">
        <v>17447</v>
      </c>
      <c r="O2588" s="19" t="s">
        <v>23140</v>
      </c>
    </row>
    <row r="2589" spans="1:15" ht="12.75">
      <c r="A2589" s="19" t="s">
        <v>26395</v>
      </c>
      <c r="B2589" s="19" t="s">
        <v>23720</v>
      </c>
      <c r="C2589" s="19" t="s">
        <v>23592</v>
      </c>
      <c r="D2589" s="19" t="s">
        <v>17435</v>
      </c>
      <c r="E2589" s="85">
        <v>45412</v>
      </c>
      <c r="F2589" s="19" t="s">
        <v>23835</v>
      </c>
      <c r="G2589" s="19" t="s">
        <v>23836</v>
      </c>
      <c r="H2589" s="19">
        <v>-24</v>
      </c>
      <c r="I2589" s="27" t="s">
        <v>23227</v>
      </c>
      <c r="J2589" s="19" t="s">
        <v>23228</v>
      </c>
      <c r="K2589" s="19" t="s">
        <v>17433</v>
      </c>
      <c r="L2589" s="19" t="s">
        <v>17434</v>
      </c>
      <c r="M2589" s="19" t="s">
        <v>23721</v>
      </c>
      <c r="N2589" s="19"/>
      <c r="O2589" s="19" t="s">
        <v>23140</v>
      </c>
    </row>
    <row r="2590" spans="1:15" ht="12.75">
      <c r="A2590" s="19" t="s">
        <v>26396</v>
      </c>
      <c r="B2590" s="19" t="s">
        <v>23753</v>
      </c>
      <c r="C2590" s="19" t="s">
        <v>23754</v>
      </c>
      <c r="D2590" s="19" t="s">
        <v>17440</v>
      </c>
      <c r="E2590" s="85">
        <v>45422</v>
      </c>
      <c r="F2590" s="19" t="s">
        <v>23835</v>
      </c>
      <c r="G2590" s="19" t="s">
        <v>23836</v>
      </c>
      <c r="H2590" s="19">
        <v>-19</v>
      </c>
      <c r="I2590" s="27" t="s">
        <v>23200</v>
      </c>
      <c r="J2590" s="19" t="s">
        <v>23201</v>
      </c>
      <c r="K2590" s="19" t="s">
        <v>17438</v>
      </c>
      <c r="L2590" s="19" t="s">
        <v>17439</v>
      </c>
      <c r="M2590" s="19"/>
      <c r="N2590" s="19"/>
      <c r="O2590" s="19" t="s">
        <v>23140</v>
      </c>
    </row>
    <row r="2591" spans="1:15" ht="12.75">
      <c r="A2591" s="19" t="s">
        <v>26397</v>
      </c>
      <c r="B2591" s="19" t="s">
        <v>23753</v>
      </c>
      <c r="C2591" s="19" t="s">
        <v>23754</v>
      </c>
      <c r="D2591" s="19" t="s">
        <v>17440</v>
      </c>
      <c r="E2591" s="85">
        <v>45422</v>
      </c>
      <c r="F2591" s="19" t="s">
        <v>23835</v>
      </c>
      <c r="G2591" s="19" t="s">
        <v>23836</v>
      </c>
      <c r="H2591" s="19">
        <v>19</v>
      </c>
      <c r="I2591" s="27" t="s">
        <v>23220</v>
      </c>
      <c r="J2591" s="19" t="s">
        <v>23221</v>
      </c>
      <c r="K2591" s="19" t="s">
        <v>17438</v>
      </c>
      <c r="L2591" s="19" t="s">
        <v>17439</v>
      </c>
      <c r="M2591" s="19"/>
      <c r="N2591" s="19" t="s">
        <v>17447</v>
      </c>
      <c r="O2591" s="19" t="s">
        <v>23140</v>
      </c>
    </row>
    <row r="2592" spans="1:15" ht="12.75">
      <c r="A2592" s="19" t="s">
        <v>26398</v>
      </c>
      <c r="B2592" s="19" t="s">
        <v>23213</v>
      </c>
      <c r="C2592" s="19"/>
      <c r="D2592" s="19" t="s">
        <v>17425</v>
      </c>
      <c r="E2592" s="85">
        <v>45308</v>
      </c>
      <c r="F2592" s="19" t="s">
        <v>23883</v>
      </c>
      <c r="G2592" s="19" t="s">
        <v>23884</v>
      </c>
      <c r="H2592" s="19">
        <v>30</v>
      </c>
      <c r="I2592" s="27" t="s">
        <v>23200</v>
      </c>
      <c r="J2592" s="19" t="s">
        <v>23201</v>
      </c>
      <c r="K2592" s="19" t="s">
        <v>17424</v>
      </c>
      <c r="L2592" s="19" t="s">
        <v>17425</v>
      </c>
      <c r="M2592" s="19" t="s">
        <v>23214</v>
      </c>
      <c r="N2592" s="19"/>
      <c r="O2592" s="19"/>
    </row>
    <row r="2593" spans="1:15" ht="12.75">
      <c r="A2593" s="19" t="s">
        <v>26399</v>
      </c>
      <c r="B2593" s="19" t="s">
        <v>23718</v>
      </c>
      <c r="C2593" s="19" t="s">
        <v>23592</v>
      </c>
      <c r="D2593" s="19" t="s">
        <v>17435</v>
      </c>
      <c r="E2593" s="85">
        <v>45412</v>
      </c>
      <c r="F2593" s="19" t="s">
        <v>23883</v>
      </c>
      <c r="G2593" s="19" t="s">
        <v>23884</v>
      </c>
      <c r="H2593" s="19">
        <v>-10</v>
      </c>
      <c r="I2593" s="27" t="s">
        <v>23220</v>
      </c>
      <c r="J2593" s="19" t="s">
        <v>23221</v>
      </c>
      <c r="K2593" s="19" t="s">
        <v>17433</v>
      </c>
      <c r="L2593" s="19" t="s">
        <v>17434</v>
      </c>
      <c r="M2593" s="19" t="s">
        <v>23719</v>
      </c>
      <c r="N2593" s="19"/>
      <c r="O2593" s="19" t="s">
        <v>23140</v>
      </c>
    </row>
    <row r="2594" spans="1:15" ht="12.75">
      <c r="A2594" s="19" t="s">
        <v>26400</v>
      </c>
      <c r="B2594" s="19" t="s">
        <v>23720</v>
      </c>
      <c r="C2594" s="19" t="s">
        <v>23592</v>
      </c>
      <c r="D2594" s="19" t="s">
        <v>17435</v>
      </c>
      <c r="E2594" s="85">
        <v>45412</v>
      </c>
      <c r="F2594" s="19" t="s">
        <v>23883</v>
      </c>
      <c r="G2594" s="19" t="s">
        <v>23884</v>
      </c>
      <c r="H2594" s="19">
        <v>-10</v>
      </c>
      <c r="I2594" s="27" t="s">
        <v>23227</v>
      </c>
      <c r="J2594" s="19" t="s">
        <v>23228</v>
      </c>
      <c r="K2594" s="19" t="s">
        <v>17433</v>
      </c>
      <c r="L2594" s="19" t="s">
        <v>17434</v>
      </c>
      <c r="M2594" s="19" t="s">
        <v>23721</v>
      </c>
      <c r="N2594" s="19"/>
      <c r="O2594" s="19" t="s">
        <v>23140</v>
      </c>
    </row>
    <row r="2595" spans="1:15" ht="12.75">
      <c r="A2595" s="19" t="s">
        <v>26401</v>
      </c>
      <c r="B2595" s="19" t="s">
        <v>23648</v>
      </c>
      <c r="C2595" s="19" t="s">
        <v>23592</v>
      </c>
      <c r="D2595" s="19" t="s">
        <v>17440</v>
      </c>
      <c r="E2595" s="85">
        <v>45402</v>
      </c>
      <c r="F2595" s="19" t="s">
        <v>24080</v>
      </c>
      <c r="G2595" s="19" t="s">
        <v>24081</v>
      </c>
      <c r="H2595" s="19">
        <v>-6</v>
      </c>
      <c r="I2595" s="27" t="s">
        <v>23200</v>
      </c>
      <c r="J2595" s="19" t="s">
        <v>23201</v>
      </c>
      <c r="K2595" s="19" t="s">
        <v>17438</v>
      </c>
      <c r="L2595" s="19" t="s">
        <v>17439</v>
      </c>
      <c r="M2595" s="19"/>
      <c r="N2595" s="19"/>
      <c r="O2595" s="19"/>
    </row>
    <row r="2596" spans="1:15" ht="12.75">
      <c r="A2596" s="19" t="s">
        <v>26402</v>
      </c>
      <c r="B2596" s="19" t="s">
        <v>23648</v>
      </c>
      <c r="C2596" s="19" t="s">
        <v>23592</v>
      </c>
      <c r="D2596" s="19" t="s">
        <v>17440</v>
      </c>
      <c r="E2596" s="85">
        <v>45402</v>
      </c>
      <c r="F2596" s="19" t="s">
        <v>24080</v>
      </c>
      <c r="G2596" s="19" t="s">
        <v>24081</v>
      </c>
      <c r="H2596" s="19">
        <v>6</v>
      </c>
      <c r="I2596" s="27" t="s">
        <v>23649</v>
      </c>
      <c r="J2596" s="19" t="s">
        <v>23650</v>
      </c>
      <c r="K2596" s="19" t="s">
        <v>17438</v>
      </c>
      <c r="L2596" s="19" t="s">
        <v>17439</v>
      </c>
      <c r="M2596" s="19"/>
      <c r="N2596" s="19" t="s">
        <v>17447</v>
      </c>
      <c r="O2596" s="19"/>
    </row>
    <row r="2597" spans="1:15" ht="12.75">
      <c r="A2597" s="19" t="s">
        <v>26403</v>
      </c>
      <c r="B2597" s="19" t="s">
        <v>23598</v>
      </c>
      <c r="C2597" s="19" t="s">
        <v>23592</v>
      </c>
      <c r="D2597" s="19" t="s">
        <v>17428</v>
      </c>
      <c r="E2597" s="85">
        <v>45392</v>
      </c>
      <c r="F2597" s="19" t="s">
        <v>23909</v>
      </c>
      <c r="G2597" s="19" t="s">
        <v>23910</v>
      </c>
      <c r="H2597" s="19">
        <v>460</v>
      </c>
      <c r="I2597" s="27" t="s">
        <v>23200</v>
      </c>
      <c r="J2597" s="19" t="s">
        <v>23201</v>
      </c>
      <c r="K2597" s="19" t="s">
        <v>17426</v>
      </c>
      <c r="L2597" s="19" t="s">
        <v>17427</v>
      </c>
      <c r="M2597" s="19" t="s">
        <v>23599</v>
      </c>
      <c r="N2597" s="19"/>
      <c r="O2597" s="19"/>
    </row>
    <row r="2598" spans="1:15" ht="12.75">
      <c r="A2598" s="19" t="s">
        <v>26404</v>
      </c>
      <c r="B2598" s="19" t="s">
        <v>23636</v>
      </c>
      <c r="C2598" s="19" t="s">
        <v>23592</v>
      </c>
      <c r="D2598" s="19" t="s">
        <v>17435</v>
      </c>
      <c r="E2598" s="85">
        <v>45400</v>
      </c>
      <c r="F2598" s="19" t="s">
        <v>23909</v>
      </c>
      <c r="G2598" s="19" t="s">
        <v>23910</v>
      </c>
      <c r="H2598" s="19">
        <v>-660</v>
      </c>
      <c r="I2598" s="27" t="s">
        <v>16489</v>
      </c>
      <c r="J2598" s="19" t="s">
        <v>23235</v>
      </c>
      <c r="K2598" s="19" t="s">
        <v>17433</v>
      </c>
      <c r="L2598" s="19" t="s">
        <v>17434</v>
      </c>
      <c r="M2598" s="19"/>
      <c r="N2598" s="19"/>
      <c r="O2598" s="19"/>
    </row>
    <row r="2599" spans="1:15" ht="12.75">
      <c r="A2599" s="19" t="s">
        <v>26405</v>
      </c>
      <c r="B2599" s="19" t="s">
        <v>23755</v>
      </c>
      <c r="C2599" s="19" t="s">
        <v>23621</v>
      </c>
      <c r="D2599" s="19" t="s">
        <v>17440</v>
      </c>
      <c r="E2599" s="85">
        <v>45413</v>
      </c>
      <c r="F2599" s="19" t="s">
        <v>23932</v>
      </c>
      <c r="G2599" s="19" t="s">
        <v>23933</v>
      </c>
      <c r="H2599" s="19">
        <v>-5759</v>
      </c>
      <c r="I2599" s="27" t="s">
        <v>23200</v>
      </c>
      <c r="J2599" s="19" t="s">
        <v>23201</v>
      </c>
      <c r="K2599" s="19" t="s">
        <v>17438</v>
      </c>
      <c r="L2599" s="19" t="s">
        <v>17439</v>
      </c>
      <c r="M2599" s="19"/>
      <c r="N2599" s="19"/>
      <c r="O2599" s="19" t="s">
        <v>23140</v>
      </c>
    </row>
    <row r="2600" spans="1:15" ht="12.75">
      <c r="A2600" s="19" t="s">
        <v>26406</v>
      </c>
      <c r="B2600" s="19" t="s">
        <v>23755</v>
      </c>
      <c r="C2600" s="19" t="s">
        <v>23621</v>
      </c>
      <c r="D2600" s="19" t="s">
        <v>17440</v>
      </c>
      <c r="E2600" s="85">
        <v>45413</v>
      </c>
      <c r="F2600" s="19" t="s">
        <v>23932</v>
      </c>
      <c r="G2600" s="19" t="s">
        <v>23933</v>
      </c>
      <c r="H2600" s="19">
        <v>5759</v>
      </c>
      <c r="I2600" s="19" t="s">
        <v>23622</v>
      </c>
      <c r="J2600" s="19" t="s">
        <v>23654</v>
      </c>
      <c r="K2600" s="19" t="s">
        <v>17438</v>
      </c>
      <c r="L2600" s="19" t="s">
        <v>17439</v>
      </c>
      <c r="M2600" s="19"/>
      <c r="N2600" s="19" t="s">
        <v>17447</v>
      </c>
      <c r="O2600" s="19" t="s">
        <v>23689</v>
      </c>
    </row>
    <row r="2601" spans="1:15" ht="12.75">
      <c r="A2601" s="19" t="s">
        <v>26407</v>
      </c>
      <c r="B2601" s="19" t="s">
        <v>23755</v>
      </c>
      <c r="C2601" s="19" t="s">
        <v>23621</v>
      </c>
      <c r="D2601" s="19" t="s">
        <v>17440</v>
      </c>
      <c r="E2601" s="85">
        <v>45413</v>
      </c>
      <c r="F2601" s="19" t="s">
        <v>23926</v>
      </c>
      <c r="G2601" s="19" t="s">
        <v>23927</v>
      </c>
      <c r="H2601" s="19">
        <v>-310</v>
      </c>
      <c r="I2601" s="27" t="s">
        <v>23200</v>
      </c>
      <c r="J2601" s="19" t="s">
        <v>23201</v>
      </c>
      <c r="K2601" s="19" t="s">
        <v>17438</v>
      </c>
      <c r="L2601" s="19" t="s">
        <v>17439</v>
      </c>
      <c r="M2601" s="19"/>
      <c r="N2601" s="19"/>
      <c r="O2601" s="19" t="s">
        <v>23140</v>
      </c>
    </row>
    <row r="2602" spans="1:15" ht="12.75">
      <c r="A2602" s="19" t="s">
        <v>26408</v>
      </c>
      <c r="B2602" s="19" t="s">
        <v>23755</v>
      </c>
      <c r="C2602" s="19" t="s">
        <v>23621</v>
      </c>
      <c r="D2602" s="19" t="s">
        <v>17440</v>
      </c>
      <c r="E2602" s="85">
        <v>45413</v>
      </c>
      <c r="F2602" s="19" t="s">
        <v>23926</v>
      </c>
      <c r="G2602" s="19" t="s">
        <v>23927</v>
      </c>
      <c r="H2602" s="19">
        <v>310</v>
      </c>
      <c r="I2602" s="19" t="s">
        <v>23622</v>
      </c>
      <c r="J2602" s="19" t="s">
        <v>23654</v>
      </c>
      <c r="K2602" s="19" t="s">
        <v>17438</v>
      </c>
      <c r="L2602" s="19" t="s">
        <v>17439</v>
      </c>
      <c r="M2602" s="19"/>
      <c r="N2602" s="19" t="s">
        <v>17447</v>
      </c>
      <c r="O2602" s="19" t="s">
        <v>23689</v>
      </c>
    </row>
    <row r="2603" spans="1:15" ht="12.75">
      <c r="A2603" s="19" t="s">
        <v>26409</v>
      </c>
      <c r="B2603" s="19" t="s">
        <v>23756</v>
      </c>
      <c r="C2603" s="19" t="s">
        <v>23592</v>
      </c>
      <c r="D2603" s="19" t="s">
        <v>17428</v>
      </c>
      <c r="E2603" s="85">
        <v>45411</v>
      </c>
      <c r="F2603" s="19" t="s">
        <v>23883</v>
      </c>
      <c r="G2603" s="19" t="s">
        <v>23884</v>
      </c>
      <c r="H2603" s="19">
        <v>30</v>
      </c>
      <c r="I2603" s="27" t="s">
        <v>23200</v>
      </c>
      <c r="J2603" s="19" t="s">
        <v>23201</v>
      </c>
      <c r="K2603" s="19" t="s">
        <v>17426</v>
      </c>
      <c r="L2603" s="19" t="s">
        <v>17427</v>
      </c>
      <c r="M2603" s="19" t="s">
        <v>23757</v>
      </c>
      <c r="N2603" s="19"/>
      <c r="O2603" s="19" t="s">
        <v>23140</v>
      </c>
    </row>
    <row r="2604" spans="1:15" ht="12.75">
      <c r="A2604" s="19" t="s">
        <v>26410</v>
      </c>
      <c r="B2604" s="19" t="s">
        <v>23756</v>
      </c>
      <c r="C2604" s="19" t="s">
        <v>23592</v>
      </c>
      <c r="D2604" s="19" t="s">
        <v>17428</v>
      </c>
      <c r="E2604" s="85">
        <v>45411</v>
      </c>
      <c r="F2604" s="19" t="s">
        <v>23841</v>
      </c>
      <c r="G2604" s="19" t="s">
        <v>23842</v>
      </c>
      <c r="H2604" s="19">
        <v>5</v>
      </c>
      <c r="I2604" s="27" t="s">
        <v>23200</v>
      </c>
      <c r="J2604" s="19" t="s">
        <v>23201</v>
      </c>
      <c r="K2604" s="19" t="s">
        <v>17426</v>
      </c>
      <c r="L2604" s="19" t="s">
        <v>17427</v>
      </c>
      <c r="M2604" s="19" t="s">
        <v>23757</v>
      </c>
      <c r="N2604" s="19"/>
      <c r="O2604" s="19" t="s">
        <v>23140</v>
      </c>
    </row>
    <row r="2605" spans="1:15" ht="12.75">
      <c r="A2605" s="19" t="s">
        <v>26411</v>
      </c>
      <c r="B2605" s="19" t="s">
        <v>23756</v>
      </c>
      <c r="C2605" s="19" t="s">
        <v>23592</v>
      </c>
      <c r="D2605" s="19" t="s">
        <v>17428</v>
      </c>
      <c r="E2605" s="85">
        <v>45411</v>
      </c>
      <c r="F2605" s="19" t="s">
        <v>23838</v>
      </c>
      <c r="G2605" s="19" t="s">
        <v>23839</v>
      </c>
      <c r="H2605" s="19">
        <v>1</v>
      </c>
      <c r="I2605" s="27" t="s">
        <v>23200</v>
      </c>
      <c r="J2605" s="19" t="s">
        <v>23201</v>
      </c>
      <c r="K2605" s="19" t="s">
        <v>17426</v>
      </c>
      <c r="L2605" s="19" t="s">
        <v>17427</v>
      </c>
      <c r="M2605" s="19" t="s">
        <v>23757</v>
      </c>
      <c r="N2605" s="19"/>
      <c r="O2605" s="19" t="s">
        <v>23140</v>
      </c>
    </row>
    <row r="2606" spans="1:15" ht="12.75">
      <c r="A2606" s="19" t="s">
        <v>26412</v>
      </c>
      <c r="B2606" s="19" t="s">
        <v>23756</v>
      </c>
      <c r="C2606" s="19" t="s">
        <v>23592</v>
      </c>
      <c r="D2606" s="19" t="s">
        <v>17428</v>
      </c>
      <c r="E2606" s="85">
        <v>45411</v>
      </c>
      <c r="F2606" s="19" t="s">
        <v>25585</v>
      </c>
      <c r="G2606" s="19" t="s">
        <v>25586</v>
      </c>
      <c r="H2606" s="19">
        <v>5</v>
      </c>
      <c r="I2606" s="27" t="s">
        <v>23200</v>
      </c>
      <c r="J2606" s="19" t="s">
        <v>23201</v>
      </c>
      <c r="K2606" s="19" t="s">
        <v>17426</v>
      </c>
      <c r="L2606" s="19" t="s">
        <v>17427</v>
      </c>
      <c r="M2606" s="19" t="s">
        <v>23757</v>
      </c>
      <c r="N2606" s="19"/>
      <c r="O2606" s="19" t="s">
        <v>23140</v>
      </c>
    </row>
    <row r="2607" spans="1:15" ht="12.75">
      <c r="A2607" s="19" t="s">
        <v>26413</v>
      </c>
      <c r="B2607" s="19" t="s">
        <v>23756</v>
      </c>
      <c r="C2607" s="19" t="s">
        <v>23592</v>
      </c>
      <c r="D2607" s="19" t="s">
        <v>17428</v>
      </c>
      <c r="E2607" s="85">
        <v>45411</v>
      </c>
      <c r="F2607" s="19" t="s">
        <v>23835</v>
      </c>
      <c r="G2607" s="19" t="s">
        <v>23836</v>
      </c>
      <c r="H2607" s="19">
        <v>1</v>
      </c>
      <c r="I2607" s="27" t="s">
        <v>23200</v>
      </c>
      <c r="J2607" s="19" t="s">
        <v>23201</v>
      </c>
      <c r="K2607" s="19" t="s">
        <v>17426</v>
      </c>
      <c r="L2607" s="19" t="s">
        <v>17427</v>
      </c>
      <c r="M2607" s="19" t="s">
        <v>23757</v>
      </c>
      <c r="N2607" s="19"/>
      <c r="O2607" s="19" t="s">
        <v>23140</v>
      </c>
    </row>
    <row r="2608" spans="1:15" ht="12.75">
      <c r="A2608" s="19" t="s">
        <v>26414</v>
      </c>
      <c r="B2608" s="19" t="s">
        <v>23758</v>
      </c>
      <c r="C2608" s="19" t="s">
        <v>23199</v>
      </c>
      <c r="D2608" s="19" t="s">
        <v>17435</v>
      </c>
      <c r="E2608" s="85">
        <v>45433</v>
      </c>
      <c r="F2608" s="19" t="s">
        <v>23906</v>
      </c>
      <c r="G2608" s="19" t="s">
        <v>23907</v>
      </c>
      <c r="H2608" s="19">
        <v>-35</v>
      </c>
      <c r="I2608" s="27" t="s">
        <v>23200</v>
      </c>
      <c r="J2608" s="19" t="s">
        <v>23201</v>
      </c>
      <c r="K2608" s="19" t="s">
        <v>17436</v>
      </c>
      <c r="L2608" s="19" t="s">
        <v>17437</v>
      </c>
      <c r="M2608" s="19" t="s">
        <v>23244</v>
      </c>
      <c r="N2608" s="19"/>
      <c r="O2608" s="19" t="s">
        <v>23140</v>
      </c>
    </row>
    <row r="2609" spans="1:15" ht="12.75">
      <c r="A2609" s="19" t="s">
        <v>26415</v>
      </c>
      <c r="B2609" s="19" t="s">
        <v>23759</v>
      </c>
      <c r="C2609" s="19" t="s">
        <v>23592</v>
      </c>
      <c r="D2609" s="19" t="s">
        <v>17440</v>
      </c>
      <c r="E2609" s="85">
        <v>45413</v>
      </c>
      <c r="F2609" s="19" t="s">
        <v>23874</v>
      </c>
      <c r="G2609" s="19" t="s">
        <v>23875</v>
      </c>
      <c r="H2609" s="19">
        <v>10</v>
      </c>
      <c r="I2609" s="27" t="s">
        <v>23200</v>
      </c>
      <c r="J2609" s="19" t="s">
        <v>23201</v>
      </c>
      <c r="K2609" s="19" t="s">
        <v>17438</v>
      </c>
      <c r="L2609" s="19" t="s">
        <v>17439</v>
      </c>
      <c r="M2609" s="19"/>
      <c r="N2609" s="19"/>
      <c r="O2609" s="19" t="s">
        <v>23140</v>
      </c>
    </row>
    <row r="2610" spans="1:15" ht="12.75">
      <c r="A2610" s="19" t="s">
        <v>26416</v>
      </c>
      <c r="B2610" s="19" t="s">
        <v>23759</v>
      </c>
      <c r="C2610" s="19" t="s">
        <v>23592</v>
      </c>
      <c r="D2610" s="19" t="s">
        <v>17440</v>
      </c>
      <c r="E2610" s="85">
        <v>45413</v>
      </c>
      <c r="F2610" s="19" t="s">
        <v>23874</v>
      </c>
      <c r="G2610" s="19" t="s">
        <v>23875</v>
      </c>
      <c r="H2610" s="19">
        <v>-10</v>
      </c>
      <c r="I2610" s="27" t="s">
        <v>16489</v>
      </c>
      <c r="J2610" s="19" t="s">
        <v>23235</v>
      </c>
      <c r="K2610" s="19" t="s">
        <v>17438</v>
      </c>
      <c r="L2610" s="19" t="s">
        <v>17439</v>
      </c>
      <c r="M2610" s="19"/>
      <c r="N2610" s="19" t="s">
        <v>17447</v>
      </c>
      <c r="O2610" s="19" t="s">
        <v>23140</v>
      </c>
    </row>
    <row r="2611" spans="1:15" ht="12.75">
      <c r="A2611" s="19" t="s">
        <v>26417</v>
      </c>
      <c r="B2611" s="19" t="s">
        <v>23759</v>
      </c>
      <c r="C2611" s="19" t="s">
        <v>23592</v>
      </c>
      <c r="D2611" s="19" t="s">
        <v>17440</v>
      </c>
      <c r="E2611" s="85">
        <v>45413</v>
      </c>
      <c r="F2611" s="19" t="s">
        <v>23895</v>
      </c>
      <c r="G2611" s="19" t="s">
        <v>23896</v>
      </c>
      <c r="H2611" s="19">
        <v>-233</v>
      </c>
      <c r="I2611" s="27" t="s">
        <v>23200</v>
      </c>
      <c r="J2611" s="19" t="s">
        <v>23201</v>
      </c>
      <c r="K2611" s="19" t="s">
        <v>17438</v>
      </c>
      <c r="L2611" s="19" t="s">
        <v>17439</v>
      </c>
      <c r="M2611" s="19"/>
      <c r="N2611" s="19"/>
      <c r="O2611" s="19" t="s">
        <v>23140</v>
      </c>
    </row>
    <row r="2612" spans="1:15" ht="12.75">
      <c r="A2612" s="19" t="s">
        <v>26418</v>
      </c>
      <c r="B2612" s="19" t="s">
        <v>23759</v>
      </c>
      <c r="C2612" s="19" t="s">
        <v>23592</v>
      </c>
      <c r="D2612" s="19" t="s">
        <v>17440</v>
      </c>
      <c r="E2612" s="85">
        <v>45413</v>
      </c>
      <c r="F2612" s="19" t="s">
        <v>23895</v>
      </c>
      <c r="G2612" s="19" t="s">
        <v>23896</v>
      </c>
      <c r="H2612" s="19">
        <v>233</v>
      </c>
      <c r="I2612" s="27" t="s">
        <v>16489</v>
      </c>
      <c r="J2612" s="19" t="s">
        <v>23235</v>
      </c>
      <c r="K2612" s="19" t="s">
        <v>17438</v>
      </c>
      <c r="L2612" s="19" t="s">
        <v>17439</v>
      </c>
      <c r="M2612" s="19"/>
      <c r="N2612" s="19" t="s">
        <v>17447</v>
      </c>
      <c r="O2612" s="19" t="s">
        <v>23140</v>
      </c>
    </row>
    <row r="2613" spans="1:15" ht="12.75">
      <c r="A2613" s="19" t="s">
        <v>26419</v>
      </c>
      <c r="B2613" s="19" t="s">
        <v>23759</v>
      </c>
      <c r="C2613" s="19" t="s">
        <v>23592</v>
      </c>
      <c r="D2613" s="19" t="s">
        <v>17440</v>
      </c>
      <c r="E2613" s="85">
        <v>45413</v>
      </c>
      <c r="F2613" s="19" t="s">
        <v>23903</v>
      </c>
      <c r="G2613" s="19" t="s">
        <v>23904</v>
      </c>
      <c r="H2613" s="19">
        <v>29</v>
      </c>
      <c r="I2613" s="27" t="s">
        <v>23200</v>
      </c>
      <c r="J2613" s="19" t="s">
        <v>23201</v>
      </c>
      <c r="K2613" s="19" t="s">
        <v>17438</v>
      </c>
      <c r="L2613" s="19" t="s">
        <v>17439</v>
      </c>
      <c r="M2613" s="19"/>
      <c r="N2613" s="19"/>
      <c r="O2613" s="19" t="s">
        <v>23140</v>
      </c>
    </row>
    <row r="2614" spans="1:15" ht="12.75">
      <c r="A2614" s="19" t="s">
        <v>26420</v>
      </c>
      <c r="B2614" s="19" t="s">
        <v>23759</v>
      </c>
      <c r="C2614" s="19" t="s">
        <v>23592</v>
      </c>
      <c r="D2614" s="19" t="s">
        <v>17440</v>
      </c>
      <c r="E2614" s="85">
        <v>45413</v>
      </c>
      <c r="F2614" s="19" t="s">
        <v>23903</v>
      </c>
      <c r="G2614" s="19" t="s">
        <v>23904</v>
      </c>
      <c r="H2614" s="19">
        <v>-29</v>
      </c>
      <c r="I2614" s="27" t="s">
        <v>16489</v>
      </c>
      <c r="J2614" s="19" t="s">
        <v>23235</v>
      </c>
      <c r="K2614" s="19" t="s">
        <v>17438</v>
      </c>
      <c r="L2614" s="19" t="s">
        <v>17439</v>
      </c>
      <c r="M2614" s="19"/>
      <c r="N2614" s="19" t="s">
        <v>17447</v>
      </c>
      <c r="O2614" s="19" t="s">
        <v>23140</v>
      </c>
    </row>
    <row r="2615" spans="1:15" ht="12.75">
      <c r="A2615" s="19" t="s">
        <v>26421</v>
      </c>
      <c r="B2615" s="19" t="s">
        <v>23759</v>
      </c>
      <c r="C2615" s="19" t="s">
        <v>23592</v>
      </c>
      <c r="D2615" s="19" t="s">
        <v>17440</v>
      </c>
      <c r="E2615" s="85">
        <v>45413</v>
      </c>
      <c r="F2615" s="19" t="s">
        <v>23913</v>
      </c>
      <c r="G2615" s="19" t="s">
        <v>23914</v>
      </c>
      <c r="H2615" s="19">
        <v>30</v>
      </c>
      <c r="I2615" s="27" t="s">
        <v>23200</v>
      </c>
      <c r="J2615" s="19" t="s">
        <v>23201</v>
      </c>
      <c r="K2615" s="19" t="s">
        <v>17438</v>
      </c>
      <c r="L2615" s="19" t="s">
        <v>17439</v>
      </c>
      <c r="M2615" s="19"/>
      <c r="N2615" s="19"/>
      <c r="O2615" s="19" t="s">
        <v>23140</v>
      </c>
    </row>
    <row r="2616" spans="1:15" ht="12.75">
      <c r="A2616" s="19" t="s">
        <v>26422</v>
      </c>
      <c r="B2616" s="19" t="s">
        <v>23759</v>
      </c>
      <c r="C2616" s="19" t="s">
        <v>23592</v>
      </c>
      <c r="D2616" s="19" t="s">
        <v>17440</v>
      </c>
      <c r="E2616" s="85">
        <v>45413</v>
      </c>
      <c r="F2616" s="19" t="s">
        <v>23913</v>
      </c>
      <c r="G2616" s="19" t="s">
        <v>23914</v>
      </c>
      <c r="H2616" s="19">
        <v>-30</v>
      </c>
      <c r="I2616" s="27" t="s">
        <v>16489</v>
      </c>
      <c r="J2616" s="19" t="s">
        <v>23235</v>
      </c>
      <c r="K2616" s="19" t="s">
        <v>17438</v>
      </c>
      <c r="L2616" s="19" t="s">
        <v>17439</v>
      </c>
      <c r="M2616" s="19"/>
      <c r="N2616" s="19" t="s">
        <v>17447</v>
      </c>
      <c r="O2616" s="19" t="s">
        <v>23140</v>
      </c>
    </row>
    <row r="2617" spans="1:15" ht="12.75">
      <c r="A2617" s="19" t="s">
        <v>26423</v>
      </c>
      <c r="B2617" s="19" t="s">
        <v>23759</v>
      </c>
      <c r="C2617" s="19" t="s">
        <v>23592</v>
      </c>
      <c r="D2617" s="19" t="s">
        <v>17440</v>
      </c>
      <c r="E2617" s="85">
        <v>45413</v>
      </c>
      <c r="F2617" s="19" t="s">
        <v>23859</v>
      </c>
      <c r="G2617" s="19" t="s">
        <v>23860</v>
      </c>
      <c r="H2617" s="19">
        <v>22</v>
      </c>
      <c r="I2617" s="27" t="s">
        <v>23200</v>
      </c>
      <c r="J2617" s="19" t="s">
        <v>23201</v>
      </c>
      <c r="K2617" s="19" t="s">
        <v>17438</v>
      </c>
      <c r="L2617" s="19" t="s">
        <v>17439</v>
      </c>
      <c r="M2617" s="19"/>
      <c r="N2617" s="19"/>
      <c r="O2617" s="19" t="s">
        <v>23140</v>
      </c>
    </row>
    <row r="2618" spans="1:15" ht="12.75">
      <c r="A2618" s="19" t="s">
        <v>26424</v>
      </c>
      <c r="B2618" s="19" t="s">
        <v>23759</v>
      </c>
      <c r="C2618" s="19" t="s">
        <v>23592</v>
      </c>
      <c r="D2618" s="19" t="s">
        <v>17440</v>
      </c>
      <c r="E2618" s="85">
        <v>45413</v>
      </c>
      <c r="F2618" s="19" t="s">
        <v>23859</v>
      </c>
      <c r="G2618" s="19" t="s">
        <v>23860</v>
      </c>
      <c r="H2618" s="19">
        <v>-22</v>
      </c>
      <c r="I2618" s="27" t="s">
        <v>16489</v>
      </c>
      <c r="J2618" s="19" t="s">
        <v>23235</v>
      </c>
      <c r="K2618" s="19" t="s">
        <v>17438</v>
      </c>
      <c r="L2618" s="19" t="s">
        <v>17439</v>
      </c>
      <c r="M2618" s="19"/>
      <c r="N2618" s="19" t="s">
        <v>17447</v>
      </c>
      <c r="O2618" s="19" t="s">
        <v>23140</v>
      </c>
    </row>
    <row r="2619" spans="1:15" ht="12.75">
      <c r="A2619" s="19" t="s">
        <v>26425</v>
      </c>
      <c r="B2619" s="19" t="s">
        <v>23759</v>
      </c>
      <c r="C2619" s="19" t="s">
        <v>23592</v>
      </c>
      <c r="D2619" s="19" t="s">
        <v>17440</v>
      </c>
      <c r="E2619" s="85">
        <v>45413</v>
      </c>
      <c r="F2619" s="19" t="s">
        <v>23958</v>
      </c>
      <c r="G2619" s="19" t="s">
        <v>23959</v>
      </c>
      <c r="H2619" s="19">
        <v>-50</v>
      </c>
      <c r="I2619" s="27" t="s">
        <v>23200</v>
      </c>
      <c r="J2619" s="19" t="s">
        <v>23201</v>
      </c>
      <c r="K2619" s="19" t="s">
        <v>17438</v>
      </c>
      <c r="L2619" s="19" t="s">
        <v>17439</v>
      </c>
      <c r="M2619" s="19"/>
      <c r="N2619" s="19"/>
      <c r="O2619" s="19" t="s">
        <v>23140</v>
      </c>
    </row>
    <row r="2620" spans="1:15" ht="12.75">
      <c r="A2620" s="19" t="s">
        <v>26426</v>
      </c>
      <c r="B2620" s="19" t="s">
        <v>23759</v>
      </c>
      <c r="C2620" s="19" t="s">
        <v>23592</v>
      </c>
      <c r="D2620" s="19" t="s">
        <v>17440</v>
      </c>
      <c r="E2620" s="85">
        <v>45413</v>
      </c>
      <c r="F2620" s="19" t="s">
        <v>23958</v>
      </c>
      <c r="G2620" s="19" t="s">
        <v>23959</v>
      </c>
      <c r="H2620" s="19">
        <v>50</v>
      </c>
      <c r="I2620" s="27" t="s">
        <v>16489</v>
      </c>
      <c r="J2620" s="19" t="s">
        <v>23235</v>
      </c>
      <c r="K2620" s="19" t="s">
        <v>17438</v>
      </c>
      <c r="L2620" s="19" t="s">
        <v>17439</v>
      </c>
      <c r="M2620" s="19"/>
      <c r="N2620" s="19" t="s">
        <v>17447</v>
      </c>
      <c r="O2620" s="19" t="s">
        <v>23140</v>
      </c>
    </row>
    <row r="2621" spans="1:15" ht="12.75">
      <c r="A2621" s="19" t="s">
        <v>26427</v>
      </c>
      <c r="B2621" s="19" t="s">
        <v>23759</v>
      </c>
      <c r="C2621" s="19" t="s">
        <v>23592</v>
      </c>
      <c r="D2621" s="19" t="s">
        <v>17440</v>
      </c>
      <c r="E2621" s="85">
        <v>45413</v>
      </c>
      <c r="F2621" s="19" t="s">
        <v>23886</v>
      </c>
      <c r="G2621" s="19" t="s">
        <v>23887</v>
      </c>
      <c r="H2621" s="19">
        <v>-20</v>
      </c>
      <c r="I2621" s="27" t="s">
        <v>23200</v>
      </c>
      <c r="J2621" s="19" t="s">
        <v>23201</v>
      </c>
      <c r="K2621" s="19" t="s">
        <v>17438</v>
      </c>
      <c r="L2621" s="19" t="s">
        <v>17439</v>
      </c>
      <c r="M2621" s="19"/>
      <c r="N2621" s="19"/>
      <c r="O2621" s="19" t="s">
        <v>23140</v>
      </c>
    </row>
    <row r="2622" spans="1:15" ht="12.75">
      <c r="A2622" s="19" t="s">
        <v>26428</v>
      </c>
      <c r="B2622" s="19" t="s">
        <v>23759</v>
      </c>
      <c r="C2622" s="19" t="s">
        <v>23592</v>
      </c>
      <c r="D2622" s="19" t="s">
        <v>17440</v>
      </c>
      <c r="E2622" s="85">
        <v>45413</v>
      </c>
      <c r="F2622" s="19" t="s">
        <v>23886</v>
      </c>
      <c r="G2622" s="19" t="s">
        <v>23887</v>
      </c>
      <c r="H2622" s="19">
        <v>20</v>
      </c>
      <c r="I2622" s="27" t="s">
        <v>16489</v>
      </c>
      <c r="J2622" s="19" t="s">
        <v>23235</v>
      </c>
      <c r="K2622" s="19" t="s">
        <v>17438</v>
      </c>
      <c r="L2622" s="19" t="s">
        <v>17439</v>
      </c>
      <c r="M2622" s="19"/>
      <c r="N2622" s="19" t="s">
        <v>17447</v>
      </c>
      <c r="O2622" s="19" t="s">
        <v>23140</v>
      </c>
    </row>
    <row r="2623" spans="1:15" ht="12.75">
      <c r="A2623" s="19" t="s">
        <v>26429</v>
      </c>
      <c r="B2623" s="19" t="s">
        <v>23759</v>
      </c>
      <c r="C2623" s="19" t="s">
        <v>23592</v>
      </c>
      <c r="D2623" s="19" t="s">
        <v>17440</v>
      </c>
      <c r="E2623" s="85">
        <v>45413</v>
      </c>
      <c r="F2623" s="19" t="s">
        <v>23877</v>
      </c>
      <c r="G2623" s="19" t="s">
        <v>23878</v>
      </c>
      <c r="H2623" s="19">
        <v>-20</v>
      </c>
      <c r="I2623" s="27" t="s">
        <v>23200</v>
      </c>
      <c r="J2623" s="19" t="s">
        <v>23201</v>
      </c>
      <c r="K2623" s="19" t="s">
        <v>17438</v>
      </c>
      <c r="L2623" s="19" t="s">
        <v>17439</v>
      </c>
      <c r="M2623" s="19"/>
      <c r="N2623" s="19"/>
      <c r="O2623" s="19" t="s">
        <v>23140</v>
      </c>
    </row>
    <row r="2624" spans="1:15" ht="12.75">
      <c r="A2624" s="19" t="s">
        <v>26430</v>
      </c>
      <c r="B2624" s="19" t="s">
        <v>23759</v>
      </c>
      <c r="C2624" s="19" t="s">
        <v>23592</v>
      </c>
      <c r="D2624" s="19" t="s">
        <v>17440</v>
      </c>
      <c r="E2624" s="85">
        <v>45413</v>
      </c>
      <c r="F2624" s="19" t="s">
        <v>23877</v>
      </c>
      <c r="G2624" s="19" t="s">
        <v>23878</v>
      </c>
      <c r="H2624" s="19">
        <v>20</v>
      </c>
      <c r="I2624" s="27" t="s">
        <v>16489</v>
      </c>
      <c r="J2624" s="19" t="s">
        <v>23235</v>
      </c>
      <c r="K2624" s="19" t="s">
        <v>17438</v>
      </c>
      <c r="L2624" s="19" t="s">
        <v>17439</v>
      </c>
      <c r="M2624" s="19"/>
      <c r="N2624" s="19" t="s">
        <v>17447</v>
      </c>
      <c r="O2624" s="19" t="s">
        <v>23140</v>
      </c>
    </row>
    <row r="2625" spans="1:15" ht="12.75">
      <c r="A2625" s="19" t="s">
        <v>26431</v>
      </c>
      <c r="B2625" s="19" t="s">
        <v>23759</v>
      </c>
      <c r="C2625" s="19" t="s">
        <v>23592</v>
      </c>
      <c r="D2625" s="19" t="s">
        <v>17440</v>
      </c>
      <c r="E2625" s="85">
        <v>45413</v>
      </c>
      <c r="F2625" s="19" t="s">
        <v>23850</v>
      </c>
      <c r="G2625" s="19" t="s">
        <v>23851</v>
      </c>
      <c r="H2625" s="19">
        <v>5</v>
      </c>
      <c r="I2625" s="27" t="s">
        <v>23200</v>
      </c>
      <c r="J2625" s="19" t="s">
        <v>23201</v>
      </c>
      <c r="K2625" s="19" t="s">
        <v>17438</v>
      </c>
      <c r="L2625" s="19" t="s">
        <v>17439</v>
      </c>
      <c r="M2625" s="19"/>
      <c r="N2625" s="19"/>
      <c r="O2625" s="19" t="s">
        <v>23140</v>
      </c>
    </row>
    <row r="2626" spans="1:15" ht="12.75">
      <c r="A2626" s="19" t="s">
        <v>26432</v>
      </c>
      <c r="B2626" s="19" t="s">
        <v>23759</v>
      </c>
      <c r="C2626" s="19" t="s">
        <v>23592</v>
      </c>
      <c r="D2626" s="19" t="s">
        <v>17440</v>
      </c>
      <c r="E2626" s="85">
        <v>45413</v>
      </c>
      <c r="F2626" s="19" t="s">
        <v>23850</v>
      </c>
      <c r="G2626" s="19" t="s">
        <v>23851</v>
      </c>
      <c r="H2626" s="19">
        <v>-5</v>
      </c>
      <c r="I2626" s="27" t="s">
        <v>16489</v>
      </c>
      <c r="J2626" s="19" t="s">
        <v>23235</v>
      </c>
      <c r="K2626" s="19" t="s">
        <v>17438</v>
      </c>
      <c r="L2626" s="19" t="s">
        <v>17439</v>
      </c>
      <c r="M2626" s="19"/>
      <c r="N2626" s="19" t="s">
        <v>17447</v>
      </c>
      <c r="O2626" s="19" t="s">
        <v>23140</v>
      </c>
    </row>
    <row r="2627" spans="1:15" ht="12.75">
      <c r="A2627" s="19" t="s">
        <v>26433</v>
      </c>
      <c r="B2627" s="19" t="s">
        <v>23759</v>
      </c>
      <c r="C2627" s="19" t="s">
        <v>23592</v>
      </c>
      <c r="D2627" s="19" t="s">
        <v>17440</v>
      </c>
      <c r="E2627" s="85">
        <v>45413</v>
      </c>
      <c r="F2627" s="19" t="s">
        <v>24371</v>
      </c>
      <c r="G2627" s="19" t="s">
        <v>24372</v>
      </c>
      <c r="H2627" s="19">
        <v>-1</v>
      </c>
      <c r="I2627" s="27" t="s">
        <v>23200</v>
      </c>
      <c r="J2627" s="19" t="s">
        <v>23201</v>
      </c>
      <c r="K2627" s="19" t="s">
        <v>17438</v>
      </c>
      <c r="L2627" s="19" t="s">
        <v>17439</v>
      </c>
      <c r="M2627" s="19"/>
      <c r="N2627" s="19"/>
      <c r="O2627" s="19" t="s">
        <v>23140</v>
      </c>
    </row>
    <row r="2628" spans="1:15" ht="12.75">
      <c r="A2628" s="19" t="s">
        <v>26434</v>
      </c>
      <c r="B2628" s="19" t="s">
        <v>23759</v>
      </c>
      <c r="C2628" s="19" t="s">
        <v>23592</v>
      </c>
      <c r="D2628" s="19" t="s">
        <v>17440</v>
      </c>
      <c r="E2628" s="85">
        <v>45413</v>
      </c>
      <c r="F2628" s="19" t="s">
        <v>24371</v>
      </c>
      <c r="G2628" s="19" t="s">
        <v>24372</v>
      </c>
      <c r="H2628" s="19">
        <v>1</v>
      </c>
      <c r="I2628" s="27" t="s">
        <v>16489</v>
      </c>
      <c r="J2628" s="19" t="s">
        <v>23235</v>
      </c>
      <c r="K2628" s="19" t="s">
        <v>17438</v>
      </c>
      <c r="L2628" s="19" t="s">
        <v>17439</v>
      </c>
      <c r="M2628" s="19"/>
      <c r="N2628" s="19" t="s">
        <v>17447</v>
      </c>
      <c r="O2628" s="19" t="s">
        <v>23140</v>
      </c>
    </row>
    <row r="2629" spans="1:15" ht="12.75">
      <c r="A2629" s="19" t="s">
        <v>26435</v>
      </c>
      <c r="B2629" s="19" t="s">
        <v>23759</v>
      </c>
      <c r="C2629" s="19" t="s">
        <v>23592</v>
      </c>
      <c r="D2629" s="19" t="s">
        <v>17440</v>
      </c>
      <c r="E2629" s="85">
        <v>45413</v>
      </c>
      <c r="F2629" s="19" t="s">
        <v>25600</v>
      </c>
      <c r="G2629" s="19" t="s">
        <v>25601</v>
      </c>
      <c r="H2629" s="19">
        <v>6</v>
      </c>
      <c r="I2629" s="27" t="s">
        <v>23200</v>
      </c>
      <c r="J2629" s="19" t="s">
        <v>23201</v>
      </c>
      <c r="K2629" s="19" t="s">
        <v>17438</v>
      </c>
      <c r="L2629" s="19" t="s">
        <v>17439</v>
      </c>
      <c r="M2629" s="19"/>
      <c r="N2629" s="19"/>
      <c r="O2629" s="19" t="s">
        <v>23140</v>
      </c>
    </row>
    <row r="2630" spans="1:15" ht="12.75">
      <c r="A2630" s="27" t="s">
        <v>26436</v>
      </c>
      <c r="B2630" s="19" t="s">
        <v>23759</v>
      </c>
      <c r="C2630" s="19" t="s">
        <v>23592</v>
      </c>
      <c r="D2630" s="19" t="s">
        <v>17440</v>
      </c>
      <c r="E2630" s="85">
        <v>45413</v>
      </c>
      <c r="F2630" s="19" t="s">
        <v>25600</v>
      </c>
      <c r="G2630" s="19" t="s">
        <v>25601</v>
      </c>
      <c r="H2630" s="19">
        <v>-6</v>
      </c>
      <c r="I2630" s="27" t="s">
        <v>16489</v>
      </c>
      <c r="J2630" s="19" t="s">
        <v>23235</v>
      </c>
      <c r="K2630" s="19" t="s">
        <v>17438</v>
      </c>
      <c r="L2630" s="19" t="s">
        <v>17439</v>
      </c>
      <c r="M2630" s="19"/>
      <c r="N2630" s="19" t="s">
        <v>17447</v>
      </c>
      <c r="O2630" s="19" t="s">
        <v>23140</v>
      </c>
    </row>
    <row r="2631" spans="1:15" ht="12.75">
      <c r="A2631" s="27" t="s">
        <v>26437</v>
      </c>
      <c r="B2631" s="19" t="s">
        <v>23759</v>
      </c>
      <c r="C2631" s="19" t="s">
        <v>23592</v>
      </c>
      <c r="D2631" s="19" t="s">
        <v>17440</v>
      </c>
      <c r="E2631" s="85">
        <v>45413</v>
      </c>
      <c r="F2631" s="19" t="s">
        <v>25628</v>
      </c>
      <c r="G2631" s="19" t="s">
        <v>25629</v>
      </c>
      <c r="H2631" s="19">
        <v>-1</v>
      </c>
      <c r="I2631" s="27" t="s">
        <v>23200</v>
      </c>
      <c r="J2631" s="19" t="s">
        <v>23201</v>
      </c>
      <c r="K2631" s="19" t="s">
        <v>17438</v>
      </c>
      <c r="L2631" s="19" t="s">
        <v>17439</v>
      </c>
      <c r="M2631" s="19"/>
      <c r="N2631" s="19"/>
      <c r="O2631" s="19" t="s">
        <v>23140</v>
      </c>
    </row>
    <row r="2632" spans="1:15" ht="12.75">
      <c r="A2632" s="19" t="s">
        <v>26438</v>
      </c>
      <c r="B2632" s="19" t="s">
        <v>23759</v>
      </c>
      <c r="C2632" s="19" t="s">
        <v>23592</v>
      </c>
      <c r="D2632" s="19" t="s">
        <v>17440</v>
      </c>
      <c r="E2632" s="85">
        <v>45413</v>
      </c>
      <c r="F2632" s="19" t="s">
        <v>25628</v>
      </c>
      <c r="G2632" s="19" t="s">
        <v>25629</v>
      </c>
      <c r="H2632" s="19">
        <v>1</v>
      </c>
      <c r="I2632" s="27" t="s">
        <v>16489</v>
      </c>
      <c r="J2632" s="19" t="s">
        <v>23235</v>
      </c>
      <c r="K2632" s="19" t="s">
        <v>17438</v>
      </c>
      <c r="L2632" s="19" t="s">
        <v>17439</v>
      </c>
      <c r="M2632" s="19"/>
      <c r="N2632" s="19" t="s">
        <v>17447</v>
      </c>
      <c r="O2632" s="19" t="s">
        <v>23140</v>
      </c>
    </row>
    <row r="2633" spans="1:15" ht="12.75">
      <c r="A2633" s="19" t="s">
        <v>26439</v>
      </c>
      <c r="B2633" s="19" t="s">
        <v>23765</v>
      </c>
      <c r="C2633" s="19" t="s">
        <v>23592</v>
      </c>
      <c r="D2633" s="19" t="s">
        <v>17440</v>
      </c>
      <c r="E2633" s="85">
        <v>45413</v>
      </c>
      <c r="F2633" s="19" t="s">
        <v>25853</v>
      </c>
      <c r="G2633" s="19" t="s">
        <v>25854</v>
      </c>
      <c r="H2633" s="19">
        <v>-1</v>
      </c>
      <c r="I2633" s="27" t="s">
        <v>16489</v>
      </c>
      <c r="J2633" s="19" t="s">
        <v>23235</v>
      </c>
      <c r="K2633" s="19" t="s">
        <v>17438</v>
      </c>
      <c r="L2633" s="19" t="s">
        <v>17439</v>
      </c>
      <c r="M2633" s="19"/>
      <c r="N2633" s="19"/>
      <c r="O2633" s="19" t="s">
        <v>23140</v>
      </c>
    </row>
    <row r="2634" spans="1:15" ht="12.75">
      <c r="A2634" s="19" t="s">
        <v>26440</v>
      </c>
      <c r="B2634" s="19" t="s">
        <v>23765</v>
      </c>
      <c r="C2634" s="19" t="s">
        <v>23592</v>
      </c>
      <c r="D2634" s="19" t="s">
        <v>17440</v>
      </c>
      <c r="E2634" s="85">
        <v>45413</v>
      </c>
      <c r="F2634" s="19" t="s">
        <v>25853</v>
      </c>
      <c r="G2634" s="19" t="s">
        <v>25854</v>
      </c>
      <c r="H2634" s="19">
        <v>1</v>
      </c>
      <c r="I2634" s="27" t="s">
        <v>23200</v>
      </c>
      <c r="J2634" s="19" t="s">
        <v>23201</v>
      </c>
      <c r="K2634" s="19" t="s">
        <v>17438</v>
      </c>
      <c r="L2634" s="19" t="s">
        <v>17439</v>
      </c>
      <c r="M2634" s="19"/>
      <c r="N2634" s="19" t="s">
        <v>17447</v>
      </c>
      <c r="O2634" s="19" t="s">
        <v>23140</v>
      </c>
    </row>
    <row r="2635" spans="1:15" ht="12.75">
      <c r="A2635" s="19" t="s">
        <v>26441</v>
      </c>
      <c r="B2635" s="19" t="s">
        <v>23760</v>
      </c>
      <c r="C2635" s="19" t="s">
        <v>23592</v>
      </c>
      <c r="D2635" s="19" t="s">
        <v>17440</v>
      </c>
      <c r="E2635" s="85">
        <v>45413</v>
      </c>
      <c r="F2635" s="19" t="s">
        <v>23926</v>
      </c>
      <c r="G2635" s="19" t="s">
        <v>23927</v>
      </c>
      <c r="H2635" s="19">
        <v>6</v>
      </c>
      <c r="I2635" s="27" t="s">
        <v>23200</v>
      </c>
      <c r="J2635" s="19" t="s">
        <v>23201</v>
      </c>
      <c r="K2635" s="19" t="s">
        <v>17438</v>
      </c>
      <c r="L2635" s="19" t="s">
        <v>17439</v>
      </c>
      <c r="M2635" s="19"/>
      <c r="N2635" s="19"/>
      <c r="O2635" s="19" t="s">
        <v>23140</v>
      </c>
    </row>
    <row r="2636" spans="1:15" ht="12.75">
      <c r="A2636" s="19" t="s">
        <v>26442</v>
      </c>
      <c r="B2636" s="19" t="s">
        <v>23760</v>
      </c>
      <c r="C2636" s="19" t="s">
        <v>23592</v>
      </c>
      <c r="D2636" s="19" t="s">
        <v>17440</v>
      </c>
      <c r="E2636" s="85">
        <v>45413</v>
      </c>
      <c r="F2636" s="19" t="s">
        <v>23926</v>
      </c>
      <c r="G2636" s="19" t="s">
        <v>23927</v>
      </c>
      <c r="H2636" s="19">
        <v>-6</v>
      </c>
      <c r="I2636" s="19" t="s">
        <v>23684</v>
      </c>
      <c r="J2636" s="19" t="s">
        <v>23685</v>
      </c>
      <c r="K2636" s="19" t="s">
        <v>17438</v>
      </c>
      <c r="L2636" s="19" t="s">
        <v>17439</v>
      </c>
      <c r="M2636" s="19"/>
      <c r="N2636" s="19" t="s">
        <v>17447</v>
      </c>
      <c r="O2636" s="19" t="s">
        <v>23140</v>
      </c>
    </row>
    <row r="2637" spans="1:15" ht="12.75">
      <c r="A2637" s="19" t="s">
        <v>26443</v>
      </c>
      <c r="B2637" s="19" t="s">
        <v>23760</v>
      </c>
      <c r="C2637" s="19" t="s">
        <v>23592</v>
      </c>
      <c r="D2637" s="19" t="s">
        <v>17440</v>
      </c>
      <c r="E2637" s="85">
        <v>45413</v>
      </c>
      <c r="F2637" s="19" t="s">
        <v>23932</v>
      </c>
      <c r="G2637" s="19" t="s">
        <v>23933</v>
      </c>
      <c r="H2637" s="19">
        <v>1039</v>
      </c>
      <c r="I2637" s="27" t="s">
        <v>23200</v>
      </c>
      <c r="J2637" s="19" t="s">
        <v>23201</v>
      </c>
      <c r="K2637" s="19" t="s">
        <v>17438</v>
      </c>
      <c r="L2637" s="19" t="s">
        <v>17439</v>
      </c>
      <c r="M2637" s="19"/>
      <c r="N2637" s="19"/>
      <c r="O2637" s="19" t="s">
        <v>23140</v>
      </c>
    </row>
    <row r="2638" spans="1:15" ht="12.75">
      <c r="A2638" s="19" t="s">
        <v>26444</v>
      </c>
      <c r="B2638" s="19" t="s">
        <v>23760</v>
      </c>
      <c r="C2638" s="19" t="s">
        <v>23592</v>
      </c>
      <c r="D2638" s="19" t="s">
        <v>17440</v>
      </c>
      <c r="E2638" s="85">
        <v>45413</v>
      </c>
      <c r="F2638" s="19" t="s">
        <v>23932</v>
      </c>
      <c r="G2638" s="19" t="s">
        <v>23933</v>
      </c>
      <c r="H2638" s="19">
        <v>-1039</v>
      </c>
      <c r="I2638" s="19" t="s">
        <v>23684</v>
      </c>
      <c r="J2638" s="19" t="s">
        <v>23685</v>
      </c>
      <c r="K2638" s="19" t="s">
        <v>17438</v>
      </c>
      <c r="L2638" s="19" t="s">
        <v>17439</v>
      </c>
      <c r="M2638" s="19"/>
      <c r="N2638" s="19" t="s">
        <v>17447</v>
      </c>
      <c r="O2638" s="19" t="s">
        <v>23140</v>
      </c>
    </row>
    <row r="2639" spans="1:15" ht="12.75">
      <c r="A2639" s="19" t="s">
        <v>26445</v>
      </c>
      <c r="B2639" s="19" t="s">
        <v>23760</v>
      </c>
      <c r="C2639" s="19" t="s">
        <v>23592</v>
      </c>
      <c r="D2639" s="19" t="s">
        <v>17440</v>
      </c>
      <c r="E2639" s="85">
        <v>45413</v>
      </c>
      <c r="F2639" s="19" t="s">
        <v>25585</v>
      </c>
      <c r="G2639" s="19" t="s">
        <v>25586</v>
      </c>
      <c r="H2639" s="19">
        <v>-20</v>
      </c>
      <c r="I2639" s="27" t="s">
        <v>23200</v>
      </c>
      <c r="J2639" s="19" t="s">
        <v>23201</v>
      </c>
      <c r="K2639" s="19" t="s">
        <v>17438</v>
      </c>
      <c r="L2639" s="19" t="s">
        <v>17439</v>
      </c>
      <c r="M2639" s="19"/>
      <c r="N2639" s="19"/>
      <c r="O2639" s="19" t="s">
        <v>23140</v>
      </c>
    </row>
    <row r="2640" spans="1:15" ht="12.75">
      <c r="A2640" s="19" t="s">
        <v>26446</v>
      </c>
      <c r="B2640" s="19" t="s">
        <v>23760</v>
      </c>
      <c r="C2640" s="19" t="s">
        <v>23592</v>
      </c>
      <c r="D2640" s="19" t="s">
        <v>17440</v>
      </c>
      <c r="E2640" s="85">
        <v>45413</v>
      </c>
      <c r="F2640" s="19" t="s">
        <v>25585</v>
      </c>
      <c r="G2640" s="19" t="s">
        <v>25586</v>
      </c>
      <c r="H2640" s="19">
        <v>20</v>
      </c>
      <c r="I2640" s="19" t="s">
        <v>23684</v>
      </c>
      <c r="J2640" s="19" t="s">
        <v>23685</v>
      </c>
      <c r="K2640" s="19" t="s">
        <v>17438</v>
      </c>
      <c r="L2640" s="19" t="s">
        <v>17439</v>
      </c>
      <c r="M2640" s="19"/>
      <c r="N2640" s="19" t="s">
        <v>17447</v>
      </c>
      <c r="O2640" s="19" t="s">
        <v>23140</v>
      </c>
    </row>
    <row r="2641" spans="1:15" ht="12.75">
      <c r="A2641" s="19" t="s">
        <v>26447</v>
      </c>
      <c r="B2641" s="19" t="s">
        <v>23760</v>
      </c>
      <c r="C2641" s="19" t="s">
        <v>23592</v>
      </c>
      <c r="D2641" s="19" t="s">
        <v>17440</v>
      </c>
      <c r="E2641" s="85">
        <v>45413</v>
      </c>
      <c r="F2641" s="19" t="s">
        <v>23868</v>
      </c>
      <c r="G2641" s="19" t="s">
        <v>23869</v>
      </c>
      <c r="H2641" s="19">
        <v>-20</v>
      </c>
      <c r="I2641" s="27" t="s">
        <v>23200</v>
      </c>
      <c r="J2641" s="19" t="s">
        <v>23201</v>
      </c>
      <c r="K2641" s="19" t="s">
        <v>17438</v>
      </c>
      <c r="L2641" s="19" t="s">
        <v>17439</v>
      </c>
      <c r="M2641" s="19"/>
      <c r="N2641" s="19"/>
      <c r="O2641" s="19" t="s">
        <v>23140</v>
      </c>
    </row>
    <row r="2642" spans="1:15" ht="12.75">
      <c r="A2642" s="27" t="s">
        <v>26448</v>
      </c>
      <c r="B2642" s="19" t="s">
        <v>23760</v>
      </c>
      <c r="C2642" s="19" t="s">
        <v>23592</v>
      </c>
      <c r="D2642" s="19" t="s">
        <v>17440</v>
      </c>
      <c r="E2642" s="85">
        <v>45413</v>
      </c>
      <c r="F2642" s="19" t="s">
        <v>23868</v>
      </c>
      <c r="G2642" s="19" t="s">
        <v>23869</v>
      </c>
      <c r="H2642" s="19">
        <v>20</v>
      </c>
      <c r="I2642" s="19" t="s">
        <v>23684</v>
      </c>
      <c r="J2642" s="19" t="s">
        <v>23685</v>
      </c>
      <c r="K2642" s="19" t="s">
        <v>17438</v>
      </c>
      <c r="L2642" s="19" t="s">
        <v>17439</v>
      </c>
      <c r="M2642" s="19"/>
      <c r="N2642" s="19" t="s">
        <v>17447</v>
      </c>
      <c r="O2642" s="19" t="s">
        <v>23140</v>
      </c>
    </row>
    <row r="2643" spans="1:15" ht="12.75">
      <c r="A2643" s="19" t="s">
        <v>26449</v>
      </c>
      <c r="B2643" s="19" t="s">
        <v>23760</v>
      </c>
      <c r="C2643" s="19" t="s">
        <v>23592</v>
      </c>
      <c r="D2643" s="19" t="s">
        <v>17440</v>
      </c>
      <c r="E2643" s="85">
        <v>45413</v>
      </c>
      <c r="F2643" s="19" t="s">
        <v>23841</v>
      </c>
      <c r="G2643" s="19" t="s">
        <v>23842</v>
      </c>
      <c r="H2643" s="19">
        <v>-1</v>
      </c>
      <c r="I2643" s="27" t="s">
        <v>23200</v>
      </c>
      <c r="J2643" s="19" t="s">
        <v>23201</v>
      </c>
      <c r="K2643" s="19" t="s">
        <v>17438</v>
      </c>
      <c r="L2643" s="19" t="s">
        <v>17439</v>
      </c>
      <c r="M2643" s="19"/>
      <c r="N2643" s="19"/>
      <c r="O2643" s="19" t="s">
        <v>23140</v>
      </c>
    </row>
    <row r="2644" spans="1:15" ht="12.75">
      <c r="A2644" s="19" t="s">
        <v>26450</v>
      </c>
      <c r="B2644" s="19" t="s">
        <v>23760</v>
      </c>
      <c r="C2644" s="19" t="s">
        <v>23592</v>
      </c>
      <c r="D2644" s="19" t="s">
        <v>17440</v>
      </c>
      <c r="E2644" s="85">
        <v>45413</v>
      </c>
      <c r="F2644" s="19" t="s">
        <v>23841</v>
      </c>
      <c r="G2644" s="19" t="s">
        <v>23842</v>
      </c>
      <c r="H2644" s="19">
        <v>1</v>
      </c>
      <c r="I2644" s="19" t="s">
        <v>23684</v>
      </c>
      <c r="J2644" s="19" t="s">
        <v>23685</v>
      </c>
      <c r="K2644" s="19" t="s">
        <v>17438</v>
      </c>
      <c r="L2644" s="19" t="s">
        <v>17439</v>
      </c>
      <c r="M2644" s="19"/>
      <c r="N2644" s="19" t="s">
        <v>17447</v>
      </c>
      <c r="O2644" s="19" t="s">
        <v>23140</v>
      </c>
    </row>
    <row r="2645" spans="1:15" ht="12.75">
      <c r="A2645" s="19" t="s">
        <v>26451</v>
      </c>
      <c r="B2645" s="19" t="s">
        <v>23760</v>
      </c>
      <c r="C2645" s="19" t="s">
        <v>23592</v>
      </c>
      <c r="D2645" s="19" t="s">
        <v>17440</v>
      </c>
      <c r="E2645" s="85">
        <v>45413</v>
      </c>
      <c r="F2645" s="19" t="s">
        <v>23847</v>
      </c>
      <c r="G2645" s="19" t="s">
        <v>23848</v>
      </c>
      <c r="H2645" s="19">
        <v>-1</v>
      </c>
      <c r="I2645" s="27" t="s">
        <v>23200</v>
      </c>
      <c r="J2645" s="19" t="s">
        <v>23201</v>
      </c>
      <c r="K2645" s="19" t="s">
        <v>17438</v>
      </c>
      <c r="L2645" s="19" t="s">
        <v>17439</v>
      </c>
      <c r="M2645" s="19"/>
      <c r="N2645" s="19"/>
      <c r="O2645" s="19" t="s">
        <v>23140</v>
      </c>
    </row>
    <row r="2646" spans="1:15" ht="12.75">
      <c r="A2646" s="19" t="s">
        <v>26452</v>
      </c>
      <c r="B2646" s="19" t="s">
        <v>23760</v>
      </c>
      <c r="C2646" s="19" t="s">
        <v>23592</v>
      </c>
      <c r="D2646" s="19" t="s">
        <v>17440</v>
      </c>
      <c r="E2646" s="85">
        <v>45413</v>
      </c>
      <c r="F2646" s="19" t="s">
        <v>23847</v>
      </c>
      <c r="G2646" s="19" t="s">
        <v>23848</v>
      </c>
      <c r="H2646" s="19">
        <v>1</v>
      </c>
      <c r="I2646" s="19" t="s">
        <v>23684</v>
      </c>
      <c r="J2646" s="19" t="s">
        <v>23685</v>
      </c>
      <c r="K2646" s="19" t="s">
        <v>17438</v>
      </c>
      <c r="L2646" s="19" t="s">
        <v>17439</v>
      </c>
      <c r="M2646" s="19"/>
      <c r="N2646" s="19" t="s">
        <v>17447</v>
      </c>
      <c r="O2646" s="19" t="s">
        <v>23140</v>
      </c>
    </row>
    <row r="2647" spans="1:15" ht="12.75">
      <c r="A2647" s="19" t="s">
        <v>26453</v>
      </c>
      <c r="B2647" s="19" t="s">
        <v>23760</v>
      </c>
      <c r="C2647" s="19" t="s">
        <v>23592</v>
      </c>
      <c r="D2647" s="19" t="s">
        <v>17440</v>
      </c>
      <c r="E2647" s="85">
        <v>45413</v>
      </c>
      <c r="F2647" s="19" t="s">
        <v>23859</v>
      </c>
      <c r="G2647" s="19" t="s">
        <v>23860</v>
      </c>
      <c r="H2647" s="19">
        <v>-32</v>
      </c>
      <c r="I2647" s="27" t="s">
        <v>23200</v>
      </c>
      <c r="J2647" s="19" t="s">
        <v>23201</v>
      </c>
      <c r="K2647" s="19" t="s">
        <v>17438</v>
      </c>
      <c r="L2647" s="19" t="s">
        <v>17439</v>
      </c>
      <c r="M2647" s="19"/>
      <c r="N2647" s="19"/>
      <c r="O2647" s="19" t="s">
        <v>23140</v>
      </c>
    </row>
    <row r="2648" spans="1:15" ht="12.75">
      <c r="A2648" s="19" t="s">
        <v>26454</v>
      </c>
      <c r="B2648" s="19" t="s">
        <v>23760</v>
      </c>
      <c r="C2648" s="19" t="s">
        <v>23592</v>
      </c>
      <c r="D2648" s="19" t="s">
        <v>17440</v>
      </c>
      <c r="E2648" s="85">
        <v>45413</v>
      </c>
      <c r="F2648" s="19" t="s">
        <v>23859</v>
      </c>
      <c r="G2648" s="19" t="s">
        <v>23860</v>
      </c>
      <c r="H2648" s="19">
        <v>32</v>
      </c>
      <c r="I2648" s="19" t="s">
        <v>23684</v>
      </c>
      <c r="J2648" s="19" t="s">
        <v>23685</v>
      </c>
      <c r="K2648" s="19" t="s">
        <v>17438</v>
      </c>
      <c r="L2648" s="19" t="s">
        <v>17439</v>
      </c>
      <c r="M2648" s="19"/>
      <c r="N2648" s="19" t="s">
        <v>17447</v>
      </c>
      <c r="O2648" s="19" t="s">
        <v>23140</v>
      </c>
    </row>
    <row r="2649" spans="1:15" ht="12.75">
      <c r="A2649" s="19" t="s">
        <v>26455</v>
      </c>
      <c r="B2649" s="19" t="s">
        <v>23760</v>
      </c>
      <c r="C2649" s="19" t="s">
        <v>23592</v>
      </c>
      <c r="D2649" s="19" t="s">
        <v>17440</v>
      </c>
      <c r="E2649" s="85">
        <v>45413</v>
      </c>
      <c r="F2649" s="19" t="s">
        <v>23958</v>
      </c>
      <c r="G2649" s="19" t="s">
        <v>23959</v>
      </c>
      <c r="H2649" s="19">
        <v>-341</v>
      </c>
      <c r="I2649" s="27" t="s">
        <v>23200</v>
      </c>
      <c r="J2649" s="19" t="s">
        <v>23201</v>
      </c>
      <c r="K2649" s="19" t="s">
        <v>17438</v>
      </c>
      <c r="L2649" s="19" t="s">
        <v>17439</v>
      </c>
      <c r="M2649" s="19"/>
      <c r="N2649" s="19"/>
      <c r="O2649" s="19" t="s">
        <v>23140</v>
      </c>
    </row>
    <row r="2650" spans="1:15" ht="12.75">
      <c r="A2650" s="19" t="s">
        <v>26456</v>
      </c>
      <c r="B2650" s="19" t="s">
        <v>23760</v>
      </c>
      <c r="C2650" s="19" t="s">
        <v>23592</v>
      </c>
      <c r="D2650" s="19" t="s">
        <v>17440</v>
      </c>
      <c r="E2650" s="85">
        <v>45413</v>
      </c>
      <c r="F2650" s="19" t="s">
        <v>23958</v>
      </c>
      <c r="G2650" s="19" t="s">
        <v>23959</v>
      </c>
      <c r="H2650" s="19">
        <v>341</v>
      </c>
      <c r="I2650" s="19" t="s">
        <v>23684</v>
      </c>
      <c r="J2650" s="19" t="s">
        <v>23685</v>
      </c>
      <c r="K2650" s="19" t="s">
        <v>17438</v>
      </c>
      <c r="L2650" s="19" t="s">
        <v>17439</v>
      </c>
      <c r="M2650" s="19"/>
      <c r="N2650" s="19" t="s">
        <v>17447</v>
      </c>
      <c r="O2650" s="19" t="s">
        <v>23140</v>
      </c>
    </row>
    <row r="2651" spans="1:15" ht="12.75">
      <c r="A2651" s="19" t="s">
        <v>26457</v>
      </c>
      <c r="B2651" s="19" t="s">
        <v>23760</v>
      </c>
      <c r="C2651" s="19" t="s">
        <v>23592</v>
      </c>
      <c r="D2651" s="19" t="s">
        <v>17440</v>
      </c>
      <c r="E2651" s="85">
        <v>45413</v>
      </c>
      <c r="F2651" s="19" t="s">
        <v>23865</v>
      </c>
      <c r="G2651" s="19" t="s">
        <v>23866</v>
      </c>
      <c r="H2651" s="19">
        <v>-35</v>
      </c>
      <c r="I2651" s="27" t="s">
        <v>23200</v>
      </c>
      <c r="J2651" s="19" t="s">
        <v>23201</v>
      </c>
      <c r="K2651" s="19" t="s">
        <v>17438</v>
      </c>
      <c r="L2651" s="19" t="s">
        <v>17439</v>
      </c>
      <c r="M2651" s="19"/>
      <c r="N2651" s="19"/>
      <c r="O2651" s="19" t="s">
        <v>23140</v>
      </c>
    </row>
    <row r="2652" spans="1:15" ht="12.75">
      <c r="A2652" s="19" t="s">
        <v>26458</v>
      </c>
      <c r="B2652" s="19" t="s">
        <v>23760</v>
      </c>
      <c r="C2652" s="19" t="s">
        <v>23592</v>
      </c>
      <c r="D2652" s="19" t="s">
        <v>17440</v>
      </c>
      <c r="E2652" s="85">
        <v>45413</v>
      </c>
      <c r="F2652" s="19" t="s">
        <v>23865</v>
      </c>
      <c r="G2652" s="19" t="s">
        <v>23866</v>
      </c>
      <c r="H2652" s="19">
        <v>35</v>
      </c>
      <c r="I2652" s="19" t="s">
        <v>23684</v>
      </c>
      <c r="J2652" s="19" t="s">
        <v>23685</v>
      </c>
      <c r="K2652" s="19" t="s">
        <v>17438</v>
      </c>
      <c r="L2652" s="19" t="s">
        <v>17439</v>
      </c>
      <c r="M2652" s="19"/>
      <c r="N2652" s="19" t="s">
        <v>17447</v>
      </c>
      <c r="O2652" s="19" t="s">
        <v>23140</v>
      </c>
    </row>
    <row r="2653" spans="1:15" ht="12.75">
      <c r="A2653" s="19" t="s">
        <v>26459</v>
      </c>
      <c r="B2653" s="19" t="s">
        <v>23760</v>
      </c>
      <c r="C2653" s="19" t="s">
        <v>23592</v>
      </c>
      <c r="D2653" s="19" t="s">
        <v>17440</v>
      </c>
      <c r="E2653" s="85">
        <v>45413</v>
      </c>
      <c r="F2653" s="19" t="s">
        <v>23892</v>
      </c>
      <c r="G2653" s="19" t="s">
        <v>23893</v>
      </c>
      <c r="H2653" s="19">
        <v>-30</v>
      </c>
      <c r="I2653" s="27" t="s">
        <v>23200</v>
      </c>
      <c r="J2653" s="19" t="s">
        <v>23201</v>
      </c>
      <c r="K2653" s="19" t="s">
        <v>17438</v>
      </c>
      <c r="L2653" s="19" t="s">
        <v>17439</v>
      </c>
      <c r="M2653" s="19"/>
      <c r="N2653" s="19"/>
      <c r="O2653" s="19" t="s">
        <v>23140</v>
      </c>
    </row>
    <row r="2654" spans="1:15" ht="12.75">
      <c r="A2654" s="19" t="s">
        <v>26460</v>
      </c>
      <c r="B2654" s="19" t="s">
        <v>23760</v>
      </c>
      <c r="C2654" s="19" t="s">
        <v>23592</v>
      </c>
      <c r="D2654" s="19" t="s">
        <v>17440</v>
      </c>
      <c r="E2654" s="85">
        <v>45413</v>
      </c>
      <c r="F2654" s="19" t="s">
        <v>23892</v>
      </c>
      <c r="G2654" s="19" t="s">
        <v>23893</v>
      </c>
      <c r="H2654" s="19">
        <v>30</v>
      </c>
      <c r="I2654" s="19" t="s">
        <v>23684</v>
      </c>
      <c r="J2654" s="19" t="s">
        <v>23685</v>
      </c>
      <c r="K2654" s="19" t="s">
        <v>17438</v>
      </c>
      <c r="L2654" s="19" t="s">
        <v>17439</v>
      </c>
      <c r="M2654" s="19"/>
      <c r="N2654" s="19" t="s">
        <v>17447</v>
      </c>
      <c r="O2654" s="19" t="s">
        <v>23140</v>
      </c>
    </row>
    <row r="2655" spans="1:15" ht="12.75">
      <c r="A2655" s="19" t="s">
        <v>26461</v>
      </c>
      <c r="B2655" s="19" t="s">
        <v>23760</v>
      </c>
      <c r="C2655" s="19" t="s">
        <v>23592</v>
      </c>
      <c r="D2655" s="19" t="s">
        <v>17440</v>
      </c>
      <c r="E2655" s="85">
        <v>45413</v>
      </c>
      <c r="F2655" s="19" t="s">
        <v>23877</v>
      </c>
      <c r="G2655" s="19" t="s">
        <v>23878</v>
      </c>
      <c r="H2655" s="19">
        <v>-400</v>
      </c>
      <c r="I2655" s="27" t="s">
        <v>23200</v>
      </c>
      <c r="J2655" s="19" t="s">
        <v>23201</v>
      </c>
      <c r="K2655" s="19" t="s">
        <v>17438</v>
      </c>
      <c r="L2655" s="19" t="s">
        <v>17439</v>
      </c>
      <c r="M2655" s="19"/>
      <c r="N2655" s="19"/>
      <c r="O2655" s="19" t="s">
        <v>23140</v>
      </c>
    </row>
    <row r="2656" spans="1:15" ht="12.75">
      <c r="A2656" s="19" t="s">
        <v>26462</v>
      </c>
      <c r="B2656" s="19" t="s">
        <v>23760</v>
      </c>
      <c r="C2656" s="19" t="s">
        <v>23592</v>
      </c>
      <c r="D2656" s="19" t="s">
        <v>17440</v>
      </c>
      <c r="E2656" s="85">
        <v>45413</v>
      </c>
      <c r="F2656" s="19" t="s">
        <v>23877</v>
      </c>
      <c r="G2656" s="19" t="s">
        <v>23878</v>
      </c>
      <c r="H2656" s="19">
        <v>400</v>
      </c>
      <c r="I2656" s="19" t="s">
        <v>23684</v>
      </c>
      <c r="J2656" s="19" t="s">
        <v>23685</v>
      </c>
      <c r="K2656" s="19" t="s">
        <v>17438</v>
      </c>
      <c r="L2656" s="19" t="s">
        <v>17439</v>
      </c>
      <c r="M2656" s="19"/>
      <c r="N2656" s="19" t="s">
        <v>17447</v>
      </c>
      <c r="O2656" s="19" t="s">
        <v>23140</v>
      </c>
    </row>
    <row r="2657" spans="1:15" ht="12.75">
      <c r="A2657" s="19" t="s">
        <v>26463</v>
      </c>
      <c r="B2657" s="19" t="s">
        <v>23760</v>
      </c>
      <c r="C2657" s="19" t="s">
        <v>23592</v>
      </c>
      <c r="D2657" s="19" t="s">
        <v>17440</v>
      </c>
      <c r="E2657" s="85">
        <v>45413</v>
      </c>
      <c r="F2657" s="19" t="s">
        <v>23955</v>
      </c>
      <c r="G2657" s="19" t="s">
        <v>23966</v>
      </c>
      <c r="H2657" s="19">
        <v>-9</v>
      </c>
      <c r="I2657" s="27" t="s">
        <v>23200</v>
      </c>
      <c r="J2657" s="19" t="s">
        <v>23201</v>
      </c>
      <c r="K2657" s="19" t="s">
        <v>17438</v>
      </c>
      <c r="L2657" s="19" t="s">
        <v>17439</v>
      </c>
      <c r="M2657" s="19"/>
      <c r="N2657" s="19"/>
      <c r="O2657" s="19" t="s">
        <v>23140</v>
      </c>
    </row>
    <row r="2658" spans="1:15" ht="12.75">
      <c r="A2658" s="19" t="s">
        <v>26464</v>
      </c>
      <c r="B2658" s="19" t="s">
        <v>23760</v>
      </c>
      <c r="C2658" s="19" t="s">
        <v>23592</v>
      </c>
      <c r="D2658" s="19" t="s">
        <v>17440</v>
      </c>
      <c r="E2658" s="85">
        <v>45413</v>
      </c>
      <c r="F2658" s="19" t="s">
        <v>23955</v>
      </c>
      <c r="G2658" s="19" t="s">
        <v>23966</v>
      </c>
      <c r="H2658" s="19">
        <v>9</v>
      </c>
      <c r="I2658" s="19" t="s">
        <v>23684</v>
      </c>
      <c r="J2658" s="19" t="s">
        <v>23685</v>
      </c>
      <c r="K2658" s="19" t="s">
        <v>17438</v>
      </c>
      <c r="L2658" s="19" t="s">
        <v>17439</v>
      </c>
      <c r="M2658" s="19"/>
      <c r="N2658" s="19" t="s">
        <v>17447</v>
      </c>
      <c r="O2658" s="19" t="s">
        <v>23140</v>
      </c>
    </row>
    <row r="2659" spans="1:15" ht="12.75">
      <c r="A2659" s="19" t="s">
        <v>26465</v>
      </c>
      <c r="B2659" s="19" t="s">
        <v>23760</v>
      </c>
      <c r="C2659" s="19" t="s">
        <v>23592</v>
      </c>
      <c r="D2659" s="19" t="s">
        <v>17440</v>
      </c>
      <c r="E2659" s="85">
        <v>45413</v>
      </c>
      <c r="F2659" s="19" t="s">
        <v>25624</v>
      </c>
      <c r="G2659" s="19" t="s">
        <v>25625</v>
      </c>
      <c r="H2659" s="19">
        <v>-6</v>
      </c>
      <c r="I2659" s="27" t="s">
        <v>23200</v>
      </c>
      <c r="J2659" s="19" t="s">
        <v>23201</v>
      </c>
      <c r="K2659" s="19" t="s">
        <v>17438</v>
      </c>
      <c r="L2659" s="19" t="s">
        <v>17439</v>
      </c>
      <c r="M2659" s="19"/>
      <c r="N2659" s="19"/>
      <c r="O2659" s="19" t="s">
        <v>23140</v>
      </c>
    </row>
    <row r="2660" spans="1:15" ht="12.75">
      <c r="A2660" s="19" t="s">
        <v>26466</v>
      </c>
      <c r="B2660" s="19" t="s">
        <v>23760</v>
      </c>
      <c r="C2660" s="19" t="s">
        <v>23592</v>
      </c>
      <c r="D2660" s="19" t="s">
        <v>17440</v>
      </c>
      <c r="E2660" s="85">
        <v>45413</v>
      </c>
      <c r="F2660" s="19" t="s">
        <v>25624</v>
      </c>
      <c r="G2660" s="19" t="s">
        <v>25625</v>
      </c>
      <c r="H2660" s="19">
        <v>6</v>
      </c>
      <c r="I2660" s="19" t="s">
        <v>23684</v>
      </c>
      <c r="J2660" s="19" t="s">
        <v>23685</v>
      </c>
      <c r="K2660" s="19" t="s">
        <v>17438</v>
      </c>
      <c r="L2660" s="19" t="s">
        <v>17439</v>
      </c>
      <c r="M2660" s="19"/>
      <c r="N2660" s="19" t="s">
        <v>17447</v>
      </c>
      <c r="O2660" s="19" t="s">
        <v>23140</v>
      </c>
    </row>
    <row r="2661" spans="1:15" ht="12.75">
      <c r="A2661" s="19" t="s">
        <v>26467</v>
      </c>
      <c r="B2661" s="19" t="s">
        <v>23761</v>
      </c>
      <c r="C2661" s="19" t="s">
        <v>23592</v>
      </c>
      <c r="D2661" s="19" t="s">
        <v>17440</v>
      </c>
      <c r="E2661" s="85">
        <v>45413</v>
      </c>
      <c r="F2661" s="19" t="s">
        <v>23832</v>
      </c>
      <c r="G2661" s="19" t="s">
        <v>23833</v>
      </c>
      <c r="H2661" s="19">
        <v>2</v>
      </c>
      <c r="I2661" s="27" t="s">
        <v>23200</v>
      </c>
      <c r="J2661" s="19" t="s">
        <v>23201</v>
      </c>
      <c r="K2661" s="19" t="s">
        <v>17438</v>
      </c>
      <c r="L2661" s="19" t="s">
        <v>17439</v>
      </c>
      <c r="M2661" s="19"/>
      <c r="N2661" s="19"/>
      <c r="O2661" s="19" t="s">
        <v>23140</v>
      </c>
    </row>
    <row r="2662" spans="1:15" ht="12.75">
      <c r="A2662" s="19" t="s">
        <v>26468</v>
      </c>
      <c r="B2662" s="19" t="s">
        <v>23761</v>
      </c>
      <c r="C2662" s="19" t="s">
        <v>23592</v>
      </c>
      <c r="D2662" s="19" t="s">
        <v>17440</v>
      </c>
      <c r="E2662" s="85">
        <v>45413</v>
      </c>
      <c r="F2662" s="19" t="s">
        <v>23832</v>
      </c>
      <c r="G2662" s="19" t="s">
        <v>23833</v>
      </c>
      <c r="H2662" s="19">
        <v>-2</v>
      </c>
      <c r="I2662" s="27" t="s">
        <v>23272</v>
      </c>
      <c r="J2662" s="19" t="s">
        <v>23273</v>
      </c>
      <c r="K2662" s="19" t="s">
        <v>17438</v>
      </c>
      <c r="L2662" s="19" t="s">
        <v>17439</v>
      </c>
      <c r="M2662" s="19"/>
      <c r="N2662" s="19" t="s">
        <v>17447</v>
      </c>
      <c r="O2662" s="19" t="s">
        <v>23140</v>
      </c>
    </row>
    <row r="2663" spans="1:15" ht="12.75">
      <c r="A2663" s="19" t="s">
        <v>26469</v>
      </c>
      <c r="B2663" s="19" t="s">
        <v>23766</v>
      </c>
      <c r="C2663" s="19" t="s">
        <v>23592</v>
      </c>
      <c r="D2663" s="19" t="s">
        <v>17440</v>
      </c>
      <c r="E2663" s="85">
        <v>45413</v>
      </c>
      <c r="F2663" s="19" t="s">
        <v>25596</v>
      </c>
      <c r="G2663" s="19" t="s">
        <v>25597</v>
      </c>
      <c r="H2663" s="19">
        <v>-1</v>
      </c>
      <c r="I2663" s="27" t="s">
        <v>23272</v>
      </c>
      <c r="J2663" s="19" t="s">
        <v>23273</v>
      </c>
      <c r="K2663" s="19" t="s">
        <v>17438</v>
      </c>
      <c r="L2663" s="19" t="s">
        <v>17439</v>
      </c>
      <c r="M2663" s="19"/>
      <c r="N2663" s="19"/>
      <c r="O2663" s="19" t="s">
        <v>23140</v>
      </c>
    </row>
    <row r="2664" spans="1:15" ht="12.75">
      <c r="A2664" s="19" t="s">
        <v>26470</v>
      </c>
      <c r="B2664" s="19" t="s">
        <v>23766</v>
      </c>
      <c r="C2664" s="19" t="s">
        <v>23592</v>
      </c>
      <c r="D2664" s="19" t="s">
        <v>17440</v>
      </c>
      <c r="E2664" s="85">
        <v>45413</v>
      </c>
      <c r="F2664" s="19" t="s">
        <v>25596</v>
      </c>
      <c r="G2664" s="19" t="s">
        <v>25597</v>
      </c>
      <c r="H2664" s="19">
        <v>1</v>
      </c>
      <c r="I2664" s="27" t="s">
        <v>23200</v>
      </c>
      <c r="J2664" s="19" t="s">
        <v>23201</v>
      </c>
      <c r="K2664" s="19" t="s">
        <v>17438</v>
      </c>
      <c r="L2664" s="19" t="s">
        <v>17439</v>
      </c>
      <c r="M2664" s="19"/>
      <c r="N2664" s="19" t="s">
        <v>17447</v>
      </c>
      <c r="O2664" s="19" t="s">
        <v>23140</v>
      </c>
    </row>
    <row r="2665" spans="1:15" ht="12.75">
      <c r="A2665" s="19" t="s">
        <v>26471</v>
      </c>
      <c r="B2665" s="19" t="s">
        <v>23767</v>
      </c>
      <c r="C2665" s="19" t="s">
        <v>23592</v>
      </c>
      <c r="D2665" s="19" t="s">
        <v>17440</v>
      </c>
      <c r="E2665" s="85">
        <v>45413</v>
      </c>
      <c r="F2665" s="19" t="s">
        <v>23932</v>
      </c>
      <c r="G2665" s="19" t="s">
        <v>23933</v>
      </c>
      <c r="H2665" s="19">
        <v>-100</v>
      </c>
      <c r="I2665" s="27" t="s">
        <v>16489</v>
      </c>
      <c r="J2665" s="19" t="s">
        <v>23235</v>
      </c>
      <c r="K2665" s="19" t="s">
        <v>17438</v>
      </c>
      <c r="L2665" s="19" t="s">
        <v>17439</v>
      </c>
      <c r="M2665" s="19"/>
      <c r="N2665" s="19"/>
      <c r="O2665" s="19" t="s">
        <v>23140</v>
      </c>
    </row>
    <row r="2666" spans="1:15" ht="12.75">
      <c r="A2666" s="19" t="s">
        <v>26472</v>
      </c>
      <c r="B2666" s="19" t="s">
        <v>23767</v>
      </c>
      <c r="C2666" s="19" t="s">
        <v>23592</v>
      </c>
      <c r="D2666" s="19" t="s">
        <v>17440</v>
      </c>
      <c r="E2666" s="85">
        <v>45413</v>
      </c>
      <c r="F2666" s="19" t="s">
        <v>23932</v>
      </c>
      <c r="G2666" s="19" t="s">
        <v>23933</v>
      </c>
      <c r="H2666" s="19">
        <v>100</v>
      </c>
      <c r="I2666" s="27" t="s">
        <v>23220</v>
      </c>
      <c r="J2666" s="19" t="s">
        <v>23221</v>
      </c>
      <c r="K2666" s="19" t="s">
        <v>17438</v>
      </c>
      <c r="L2666" s="19" t="s">
        <v>17439</v>
      </c>
      <c r="M2666" s="19"/>
      <c r="N2666" s="19" t="s">
        <v>17447</v>
      </c>
      <c r="O2666" s="19" t="s">
        <v>23140</v>
      </c>
    </row>
    <row r="2667" spans="1:15" ht="12.75">
      <c r="A2667" s="19"/>
      <c r="B2667" s="19"/>
      <c r="C2667" s="19"/>
      <c r="D2667" s="19"/>
      <c r="E2667" s="85"/>
      <c r="F2667" s="19"/>
      <c r="G2667" s="19"/>
      <c r="H2667" s="19"/>
      <c r="I2667" s="19"/>
      <c r="J2667" s="19"/>
      <c r="K2667" s="19"/>
      <c r="L2667" s="19"/>
      <c r="M2667" s="19"/>
      <c r="N2667" s="19"/>
      <c r="O2667" s="19"/>
    </row>
    <row r="2668" spans="1:15" ht="12.75">
      <c r="A2668" s="19"/>
      <c r="B2668" s="19"/>
      <c r="C2668" s="19"/>
      <c r="D2668" s="19"/>
      <c r="E2668" s="85"/>
      <c r="F2668" s="19"/>
      <c r="G2668" s="19"/>
      <c r="H2668" s="19"/>
      <c r="I2668" s="19"/>
      <c r="J2668" s="19"/>
      <c r="K2668" s="19"/>
      <c r="L2668" s="19"/>
      <c r="M2668" s="19"/>
      <c r="N2668" s="19"/>
      <c r="O2668" s="19"/>
    </row>
    <row r="2669" spans="1:15" ht="12.75">
      <c r="A2669" s="19" t="s">
        <v>26473</v>
      </c>
      <c r="B2669" s="19" t="s">
        <v>23767</v>
      </c>
      <c r="C2669" s="19" t="s">
        <v>23592</v>
      </c>
      <c r="D2669" s="19" t="s">
        <v>17440</v>
      </c>
      <c r="E2669" s="85">
        <v>45413</v>
      </c>
      <c r="F2669" s="19" t="s">
        <v>23868</v>
      </c>
      <c r="G2669" s="19" t="s">
        <v>23869</v>
      </c>
      <c r="H2669" s="19">
        <v>12</v>
      </c>
      <c r="I2669" s="27" t="s">
        <v>16489</v>
      </c>
      <c r="J2669" s="19" t="s">
        <v>23235</v>
      </c>
      <c r="K2669" s="19" t="s">
        <v>17438</v>
      </c>
      <c r="L2669" s="19" t="s">
        <v>17439</v>
      </c>
      <c r="M2669" s="19"/>
      <c r="N2669" s="19"/>
      <c r="O2669" s="19" t="s">
        <v>23140</v>
      </c>
    </row>
    <row r="2670" spans="1:15" ht="12.75">
      <c r="A2670" s="19" t="s">
        <v>26474</v>
      </c>
      <c r="B2670" s="19" t="s">
        <v>23767</v>
      </c>
      <c r="C2670" s="19" t="s">
        <v>23592</v>
      </c>
      <c r="D2670" s="19" t="s">
        <v>17440</v>
      </c>
      <c r="E2670" s="85">
        <v>45413</v>
      </c>
      <c r="F2670" s="19" t="s">
        <v>23868</v>
      </c>
      <c r="G2670" s="19" t="s">
        <v>23869</v>
      </c>
      <c r="H2670" s="19">
        <v>-12</v>
      </c>
      <c r="I2670" s="27" t="s">
        <v>23220</v>
      </c>
      <c r="J2670" s="19" t="s">
        <v>23221</v>
      </c>
      <c r="K2670" s="19" t="s">
        <v>17438</v>
      </c>
      <c r="L2670" s="19" t="s">
        <v>17439</v>
      </c>
      <c r="M2670" s="19"/>
      <c r="N2670" s="19" t="s">
        <v>17447</v>
      </c>
      <c r="O2670" s="19" t="s">
        <v>23140</v>
      </c>
    </row>
    <row r="2671" spans="1:15" ht="12.75">
      <c r="A2671" s="19" t="s">
        <v>26475</v>
      </c>
      <c r="B2671" s="19" t="s">
        <v>23767</v>
      </c>
      <c r="C2671" s="19" t="s">
        <v>23592</v>
      </c>
      <c r="D2671" s="19" t="s">
        <v>17440</v>
      </c>
      <c r="E2671" s="85">
        <v>45413</v>
      </c>
      <c r="F2671" s="19" t="s">
        <v>24074</v>
      </c>
      <c r="G2671" s="19" t="s">
        <v>24075</v>
      </c>
      <c r="H2671" s="19">
        <v>-1</v>
      </c>
      <c r="I2671" s="27" t="s">
        <v>16489</v>
      </c>
      <c r="J2671" s="19" t="s">
        <v>23235</v>
      </c>
      <c r="K2671" s="19" t="s">
        <v>17438</v>
      </c>
      <c r="L2671" s="19" t="s">
        <v>17439</v>
      </c>
      <c r="M2671" s="19"/>
      <c r="N2671" s="19"/>
      <c r="O2671" s="19" t="s">
        <v>23140</v>
      </c>
    </row>
    <row r="2672" spans="1:15" ht="12.75">
      <c r="A2672" s="19" t="s">
        <v>26476</v>
      </c>
      <c r="B2672" s="19" t="s">
        <v>23767</v>
      </c>
      <c r="C2672" s="19" t="s">
        <v>23592</v>
      </c>
      <c r="D2672" s="19" t="s">
        <v>17440</v>
      </c>
      <c r="E2672" s="85">
        <v>45413</v>
      </c>
      <c r="F2672" s="19" t="s">
        <v>24074</v>
      </c>
      <c r="G2672" s="19" t="s">
        <v>24075</v>
      </c>
      <c r="H2672" s="19">
        <v>1</v>
      </c>
      <c r="I2672" s="27" t="s">
        <v>23220</v>
      </c>
      <c r="J2672" s="19" t="s">
        <v>23221</v>
      </c>
      <c r="K2672" s="19" t="s">
        <v>17438</v>
      </c>
      <c r="L2672" s="19" t="s">
        <v>17439</v>
      </c>
      <c r="M2672" s="19"/>
      <c r="N2672" s="19" t="s">
        <v>17447</v>
      </c>
      <c r="O2672" s="19" t="s">
        <v>23140</v>
      </c>
    </row>
    <row r="2673" spans="1:15" ht="12.75">
      <c r="A2673" s="19" t="s">
        <v>26477</v>
      </c>
      <c r="B2673" s="19" t="s">
        <v>23762</v>
      </c>
      <c r="C2673" s="19" t="s">
        <v>23592</v>
      </c>
      <c r="D2673" s="19" t="s">
        <v>17440</v>
      </c>
      <c r="E2673" s="85">
        <v>45413</v>
      </c>
      <c r="F2673" s="19" t="s">
        <v>25585</v>
      </c>
      <c r="G2673" s="19" t="s">
        <v>25586</v>
      </c>
      <c r="H2673" s="19">
        <v>17</v>
      </c>
      <c r="I2673" s="27" t="s">
        <v>23200</v>
      </c>
      <c r="J2673" s="19" t="s">
        <v>23201</v>
      </c>
      <c r="K2673" s="19" t="s">
        <v>17438</v>
      </c>
      <c r="L2673" s="19" t="s">
        <v>17439</v>
      </c>
      <c r="M2673" s="19"/>
      <c r="N2673" s="19"/>
      <c r="O2673" s="19" t="s">
        <v>23140</v>
      </c>
    </row>
    <row r="2674" spans="1:15" ht="12.75">
      <c r="A2674" s="19" t="s">
        <v>26478</v>
      </c>
      <c r="B2674" s="19" t="s">
        <v>23762</v>
      </c>
      <c r="C2674" s="19" t="s">
        <v>23592</v>
      </c>
      <c r="D2674" s="19" t="s">
        <v>17440</v>
      </c>
      <c r="E2674" s="85">
        <v>45413</v>
      </c>
      <c r="F2674" s="19" t="s">
        <v>25585</v>
      </c>
      <c r="G2674" s="19" t="s">
        <v>25586</v>
      </c>
      <c r="H2674" s="19">
        <v>-17</v>
      </c>
      <c r="I2674" s="27" t="s">
        <v>23220</v>
      </c>
      <c r="J2674" s="19" t="s">
        <v>23221</v>
      </c>
      <c r="K2674" s="19" t="s">
        <v>17438</v>
      </c>
      <c r="L2674" s="19" t="s">
        <v>17439</v>
      </c>
      <c r="M2674" s="19"/>
      <c r="N2674" s="19" t="s">
        <v>17447</v>
      </c>
      <c r="O2674" s="19" t="s">
        <v>23140</v>
      </c>
    </row>
    <row r="2675" spans="1:15" ht="12.75">
      <c r="A2675" s="19" t="s">
        <v>26479</v>
      </c>
      <c r="B2675" s="19" t="s">
        <v>23762</v>
      </c>
      <c r="C2675" s="19" t="s">
        <v>23592</v>
      </c>
      <c r="D2675" s="19" t="s">
        <v>17440</v>
      </c>
      <c r="E2675" s="85">
        <v>45413</v>
      </c>
      <c r="F2675" s="19" t="s">
        <v>23868</v>
      </c>
      <c r="G2675" s="19" t="s">
        <v>23869</v>
      </c>
      <c r="H2675" s="19">
        <v>40</v>
      </c>
      <c r="I2675" s="27" t="s">
        <v>23200</v>
      </c>
      <c r="J2675" s="19" t="s">
        <v>23201</v>
      </c>
      <c r="K2675" s="19" t="s">
        <v>17438</v>
      </c>
      <c r="L2675" s="19" t="s">
        <v>17439</v>
      </c>
      <c r="M2675" s="19"/>
      <c r="N2675" s="19"/>
      <c r="O2675" s="19" t="s">
        <v>23140</v>
      </c>
    </row>
    <row r="2676" spans="1:15" ht="12.75">
      <c r="A2676" s="19" t="s">
        <v>26480</v>
      </c>
      <c r="B2676" s="19" t="s">
        <v>23762</v>
      </c>
      <c r="C2676" s="19" t="s">
        <v>23592</v>
      </c>
      <c r="D2676" s="19" t="s">
        <v>17440</v>
      </c>
      <c r="E2676" s="85">
        <v>45413</v>
      </c>
      <c r="F2676" s="19" t="s">
        <v>23868</v>
      </c>
      <c r="G2676" s="19" t="s">
        <v>23869</v>
      </c>
      <c r="H2676" s="19">
        <v>-40</v>
      </c>
      <c r="I2676" s="27" t="s">
        <v>23220</v>
      </c>
      <c r="J2676" s="19" t="s">
        <v>23221</v>
      </c>
      <c r="K2676" s="19" t="s">
        <v>17438</v>
      </c>
      <c r="L2676" s="19" t="s">
        <v>17439</v>
      </c>
      <c r="M2676" s="19"/>
      <c r="N2676" s="19" t="s">
        <v>17447</v>
      </c>
      <c r="O2676" s="19" t="s">
        <v>23140</v>
      </c>
    </row>
    <row r="2677" spans="1:15" ht="12.75">
      <c r="A2677" s="19" t="s">
        <v>26481</v>
      </c>
      <c r="B2677" s="19" t="s">
        <v>23762</v>
      </c>
      <c r="C2677" s="19" t="s">
        <v>23592</v>
      </c>
      <c r="D2677" s="19" t="s">
        <v>17440</v>
      </c>
      <c r="E2677" s="85">
        <v>45413</v>
      </c>
      <c r="F2677" s="19" t="s">
        <v>23835</v>
      </c>
      <c r="G2677" s="19" t="s">
        <v>23836</v>
      </c>
      <c r="H2677" s="19">
        <v>1</v>
      </c>
      <c r="I2677" s="27" t="s">
        <v>23200</v>
      </c>
      <c r="J2677" s="19" t="s">
        <v>23201</v>
      </c>
      <c r="K2677" s="19" t="s">
        <v>17438</v>
      </c>
      <c r="L2677" s="19" t="s">
        <v>17439</v>
      </c>
      <c r="M2677" s="19"/>
      <c r="N2677" s="19"/>
      <c r="O2677" s="19" t="s">
        <v>23140</v>
      </c>
    </row>
    <row r="2678" spans="1:15" ht="12.75">
      <c r="A2678" s="19" t="s">
        <v>26482</v>
      </c>
      <c r="B2678" s="19" t="s">
        <v>23762</v>
      </c>
      <c r="C2678" s="19" t="s">
        <v>23592</v>
      </c>
      <c r="D2678" s="19" t="s">
        <v>17440</v>
      </c>
      <c r="E2678" s="85">
        <v>45413</v>
      </c>
      <c r="F2678" s="19" t="s">
        <v>23835</v>
      </c>
      <c r="G2678" s="19" t="s">
        <v>23836</v>
      </c>
      <c r="H2678" s="19">
        <v>-1</v>
      </c>
      <c r="I2678" s="27" t="s">
        <v>23220</v>
      </c>
      <c r="J2678" s="19" t="s">
        <v>23221</v>
      </c>
      <c r="K2678" s="19" t="s">
        <v>17438</v>
      </c>
      <c r="L2678" s="19" t="s">
        <v>17439</v>
      </c>
      <c r="M2678" s="19"/>
      <c r="N2678" s="19" t="s">
        <v>17447</v>
      </c>
      <c r="O2678" s="19" t="s">
        <v>23140</v>
      </c>
    </row>
    <row r="2679" spans="1:15" ht="12.75">
      <c r="A2679" s="19" t="s">
        <v>26483</v>
      </c>
      <c r="B2679" s="19" t="s">
        <v>23762</v>
      </c>
      <c r="C2679" s="19" t="s">
        <v>23592</v>
      </c>
      <c r="D2679" s="19" t="s">
        <v>17440</v>
      </c>
      <c r="E2679" s="85">
        <v>45413</v>
      </c>
      <c r="F2679" s="19" t="s">
        <v>23847</v>
      </c>
      <c r="G2679" s="19" t="s">
        <v>23848</v>
      </c>
      <c r="H2679" s="19">
        <v>-1</v>
      </c>
      <c r="I2679" s="27" t="s">
        <v>23200</v>
      </c>
      <c r="J2679" s="19" t="s">
        <v>23201</v>
      </c>
      <c r="K2679" s="19" t="s">
        <v>17438</v>
      </c>
      <c r="L2679" s="19" t="s">
        <v>17439</v>
      </c>
      <c r="M2679" s="19"/>
      <c r="N2679" s="19"/>
      <c r="O2679" s="19" t="s">
        <v>23140</v>
      </c>
    </row>
    <row r="2680" spans="1:15" ht="12.75">
      <c r="A2680" s="19" t="s">
        <v>26484</v>
      </c>
      <c r="B2680" s="19" t="s">
        <v>23762</v>
      </c>
      <c r="C2680" s="19" t="s">
        <v>23592</v>
      </c>
      <c r="D2680" s="19" t="s">
        <v>17440</v>
      </c>
      <c r="E2680" s="85">
        <v>45413</v>
      </c>
      <c r="F2680" s="19" t="s">
        <v>23847</v>
      </c>
      <c r="G2680" s="19" t="s">
        <v>23848</v>
      </c>
      <c r="H2680" s="19">
        <v>1</v>
      </c>
      <c r="I2680" s="27" t="s">
        <v>23220</v>
      </c>
      <c r="J2680" s="19" t="s">
        <v>23221</v>
      </c>
      <c r="K2680" s="19" t="s">
        <v>17438</v>
      </c>
      <c r="L2680" s="19" t="s">
        <v>17439</v>
      </c>
      <c r="M2680" s="19"/>
      <c r="N2680" s="19" t="s">
        <v>17447</v>
      </c>
      <c r="O2680" s="19" t="s">
        <v>23140</v>
      </c>
    </row>
    <row r="2681" spans="1:15" ht="12.75">
      <c r="A2681" s="19" t="s">
        <v>26485</v>
      </c>
      <c r="B2681" s="19" t="s">
        <v>23762</v>
      </c>
      <c r="C2681" s="19" t="s">
        <v>23592</v>
      </c>
      <c r="D2681" s="19" t="s">
        <v>17440</v>
      </c>
      <c r="E2681" s="85">
        <v>45413</v>
      </c>
      <c r="F2681" s="19" t="s">
        <v>23955</v>
      </c>
      <c r="G2681" s="19" t="s">
        <v>23966</v>
      </c>
      <c r="H2681" s="19">
        <v>-29</v>
      </c>
      <c r="I2681" s="27" t="s">
        <v>23200</v>
      </c>
      <c r="J2681" s="19" t="s">
        <v>23201</v>
      </c>
      <c r="K2681" s="19" t="s">
        <v>17438</v>
      </c>
      <c r="L2681" s="19" t="s">
        <v>17439</v>
      </c>
      <c r="M2681" s="19"/>
      <c r="N2681" s="19"/>
      <c r="O2681" s="19" t="s">
        <v>23140</v>
      </c>
    </row>
    <row r="2682" spans="1:15" ht="12.75">
      <c r="A2682" s="19" t="s">
        <v>26486</v>
      </c>
      <c r="B2682" s="19" t="s">
        <v>23762</v>
      </c>
      <c r="C2682" s="19" t="s">
        <v>23592</v>
      </c>
      <c r="D2682" s="19" t="s">
        <v>17440</v>
      </c>
      <c r="E2682" s="85">
        <v>45413</v>
      </c>
      <c r="F2682" s="19" t="s">
        <v>23955</v>
      </c>
      <c r="G2682" s="19" t="s">
        <v>23966</v>
      </c>
      <c r="H2682" s="19">
        <v>29</v>
      </c>
      <c r="I2682" s="27" t="s">
        <v>23220</v>
      </c>
      <c r="J2682" s="19" t="s">
        <v>23221</v>
      </c>
      <c r="K2682" s="19" t="s">
        <v>17438</v>
      </c>
      <c r="L2682" s="19" t="s">
        <v>17439</v>
      </c>
      <c r="M2682" s="19"/>
      <c r="N2682" s="19" t="s">
        <v>17447</v>
      </c>
      <c r="O2682" s="19" t="s">
        <v>23140</v>
      </c>
    </row>
    <row r="2683" spans="1:15" ht="12.75">
      <c r="A2683" s="19" t="s">
        <v>26487</v>
      </c>
      <c r="B2683" s="19" t="s">
        <v>23762</v>
      </c>
      <c r="C2683" s="19" t="s">
        <v>23592</v>
      </c>
      <c r="D2683" s="19" t="s">
        <v>17440</v>
      </c>
      <c r="E2683" s="85">
        <v>45413</v>
      </c>
      <c r="F2683" s="19" t="s">
        <v>24371</v>
      </c>
      <c r="G2683" s="19" t="s">
        <v>24372</v>
      </c>
      <c r="H2683" s="19">
        <v>-2</v>
      </c>
      <c r="I2683" s="27" t="s">
        <v>23200</v>
      </c>
      <c r="J2683" s="19" t="s">
        <v>23201</v>
      </c>
      <c r="K2683" s="19" t="s">
        <v>17438</v>
      </c>
      <c r="L2683" s="19" t="s">
        <v>17439</v>
      </c>
      <c r="M2683" s="19"/>
      <c r="N2683" s="19"/>
      <c r="O2683" s="19" t="s">
        <v>23140</v>
      </c>
    </row>
    <row r="2684" spans="1:15" ht="12.75">
      <c r="A2684" s="19" t="s">
        <v>26488</v>
      </c>
      <c r="B2684" s="19" t="s">
        <v>23762</v>
      </c>
      <c r="C2684" s="19" t="s">
        <v>23592</v>
      </c>
      <c r="D2684" s="19" t="s">
        <v>17440</v>
      </c>
      <c r="E2684" s="85">
        <v>45413</v>
      </c>
      <c r="F2684" s="19" t="s">
        <v>24371</v>
      </c>
      <c r="G2684" s="19" t="s">
        <v>24372</v>
      </c>
      <c r="H2684" s="19">
        <v>2</v>
      </c>
      <c r="I2684" s="27" t="s">
        <v>23220</v>
      </c>
      <c r="J2684" s="19" t="s">
        <v>23221</v>
      </c>
      <c r="K2684" s="19" t="s">
        <v>17438</v>
      </c>
      <c r="L2684" s="19" t="s">
        <v>17439</v>
      </c>
      <c r="M2684" s="19"/>
      <c r="N2684" s="19" t="s">
        <v>17447</v>
      </c>
      <c r="O2684" s="19" t="s">
        <v>23140</v>
      </c>
    </row>
    <row r="2685" spans="1:15" ht="12.75">
      <c r="A2685" s="19" t="s">
        <v>26489</v>
      </c>
      <c r="B2685" s="19" t="s">
        <v>23768</v>
      </c>
      <c r="C2685" s="19" t="s">
        <v>23592</v>
      </c>
      <c r="D2685" s="19" t="s">
        <v>17440</v>
      </c>
      <c r="E2685" s="85">
        <v>45413</v>
      </c>
      <c r="F2685" s="19" t="s">
        <v>25624</v>
      </c>
      <c r="G2685" s="19" t="s">
        <v>25625</v>
      </c>
      <c r="H2685" s="19">
        <v>-6</v>
      </c>
      <c r="I2685" s="27" t="s">
        <v>23220</v>
      </c>
      <c r="J2685" s="19" t="s">
        <v>23221</v>
      </c>
      <c r="K2685" s="19" t="s">
        <v>17438</v>
      </c>
      <c r="L2685" s="19" t="s">
        <v>17439</v>
      </c>
      <c r="M2685" s="19"/>
      <c r="N2685" s="19"/>
      <c r="O2685" s="19" t="s">
        <v>23140</v>
      </c>
    </row>
    <row r="2686" spans="1:15" ht="12.75">
      <c r="A2686" s="19" t="s">
        <v>26490</v>
      </c>
      <c r="B2686" s="19" t="s">
        <v>23768</v>
      </c>
      <c r="C2686" s="19" t="s">
        <v>23592</v>
      </c>
      <c r="D2686" s="19" t="s">
        <v>17440</v>
      </c>
      <c r="E2686" s="85">
        <v>45413</v>
      </c>
      <c r="F2686" s="19" t="s">
        <v>25624</v>
      </c>
      <c r="G2686" s="19" t="s">
        <v>25625</v>
      </c>
      <c r="H2686" s="19">
        <v>6</v>
      </c>
      <c r="I2686" s="27" t="s">
        <v>23200</v>
      </c>
      <c r="J2686" s="19" t="s">
        <v>23201</v>
      </c>
      <c r="K2686" s="19" t="s">
        <v>17438</v>
      </c>
      <c r="L2686" s="19" t="s">
        <v>17439</v>
      </c>
      <c r="M2686" s="19"/>
      <c r="N2686" s="19" t="s">
        <v>17447</v>
      </c>
      <c r="O2686" s="19" t="s">
        <v>23140</v>
      </c>
    </row>
    <row r="2687" spans="1:15" ht="12.75">
      <c r="A2687" s="19" t="s">
        <v>26491</v>
      </c>
      <c r="B2687" s="19" t="s">
        <v>23768</v>
      </c>
      <c r="C2687" s="19" t="s">
        <v>23592</v>
      </c>
      <c r="D2687" s="19" t="s">
        <v>17440</v>
      </c>
      <c r="E2687" s="85">
        <v>45413</v>
      </c>
      <c r="F2687" s="19" t="s">
        <v>23865</v>
      </c>
      <c r="G2687" s="19" t="s">
        <v>23866</v>
      </c>
      <c r="H2687" s="19">
        <v>-32</v>
      </c>
      <c r="I2687" s="27" t="s">
        <v>23220</v>
      </c>
      <c r="J2687" s="19" t="s">
        <v>23221</v>
      </c>
      <c r="K2687" s="19" t="s">
        <v>17438</v>
      </c>
      <c r="L2687" s="19" t="s">
        <v>17439</v>
      </c>
      <c r="M2687" s="19"/>
      <c r="N2687" s="19"/>
      <c r="O2687" s="19" t="s">
        <v>23140</v>
      </c>
    </row>
    <row r="2688" spans="1:15" ht="12.75">
      <c r="A2688" s="19" t="s">
        <v>26492</v>
      </c>
      <c r="B2688" s="19" t="s">
        <v>23768</v>
      </c>
      <c r="C2688" s="19" t="s">
        <v>23592</v>
      </c>
      <c r="D2688" s="19" t="s">
        <v>17440</v>
      </c>
      <c r="E2688" s="85">
        <v>45413</v>
      </c>
      <c r="F2688" s="19" t="s">
        <v>23865</v>
      </c>
      <c r="G2688" s="19" t="s">
        <v>23866</v>
      </c>
      <c r="H2688" s="19">
        <v>32</v>
      </c>
      <c r="I2688" s="27" t="s">
        <v>23200</v>
      </c>
      <c r="J2688" s="19" t="s">
        <v>23201</v>
      </c>
      <c r="K2688" s="19" t="s">
        <v>17438</v>
      </c>
      <c r="L2688" s="19" t="s">
        <v>17439</v>
      </c>
      <c r="M2688" s="19"/>
      <c r="N2688" s="19" t="s">
        <v>17447</v>
      </c>
      <c r="O2688" s="19" t="s">
        <v>23140</v>
      </c>
    </row>
    <row r="2689" spans="1:15" ht="12.75">
      <c r="A2689" s="19" t="s">
        <v>26493</v>
      </c>
      <c r="B2689" s="19" t="s">
        <v>23768</v>
      </c>
      <c r="C2689" s="19" t="s">
        <v>23592</v>
      </c>
      <c r="D2689" s="19" t="s">
        <v>17440</v>
      </c>
      <c r="E2689" s="85">
        <v>45413</v>
      </c>
      <c r="F2689" s="19" t="s">
        <v>25710</v>
      </c>
      <c r="G2689" s="19" t="s">
        <v>25711</v>
      </c>
      <c r="H2689" s="19">
        <v>-37</v>
      </c>
      <c r="I2689" s="27" t="s">
        <v>23220</v>
      </c>
      <c r="J2689" s="19" t="s">
        <v>23221</v>
      </c>
      <c r="K2689" s="19" t="s">
        <v>17438</v>
      </c>
      <c r="L2689" s="19" t="s">
        <v>17439</v>
      </c>
      <c r="M2689" s="19"/>
      <c r="N2689" s="19"/>
      <c r="O2689" s="19" t="s">
        <v>23140</v>
      </c>
    </row>
    <row r="2690" spans="1:15" ht="12.75">
      <c r="A2690" s="19" t="s">
        <v>26494</v>
      </c>
      <c r="B2690" s="19" t="s">
        <v>23768</v>
      </c>
      <c r="C2690" s="19" t="s">
        <v>23592</v>
      </c>
      <c r="D2690" s="19" t="s">
        <v>17440</v>
      </c>
      <c r="E2690" s="85">
        <v>45413</v>
      </c>
      <c r="F2690" s="19" t="s">
        <v>25710</v>
      </c>
      <c r="G2690" s="19" t="s">
        <v>25711</v>
      </c>
      <c r="H2690" s="19">
        <v>37</v>
      </c>
      <c r="I2690" s="27" t="s">
        <v>23200</v>
      </c>
      <c r="J2690" s="19" t="s">
        <v>23201</v>
      </c>
      <c r="K2690" s="19" t="s">
        <v>17438</v>
      </c>
      <c r="L2690" s="19" t="s">
        <v>17439</v>
      </c>
      <c r="M2690" s="19"/>
      <c r="N2690" s="19" t="s">
        <v>17447</v>
      </c>
      <c r="O2690" s="19" t="s">
        <v>23140</v>
      </c>
    </row>
    <row r="2691" spans="1:15" ht="12.75">
      <c r="A2691" s="19" t="s">
        <v>26495</v>
      </c>
      <c r="B2691" s="19" t="s">
        <v>23763</v>
      </c>
      <c r="C2691" s="19" t="s">
        <v>23592</v>
      </c>
      <c r="D2691" s="19" t="s">
        <v>17440</v>
      </c>
      <c r="E2691" s="85">
        <v>45413</v>
      </c>
      <c r="F2691" s="19" t="s">
        <v>23835</v>
      </c>
      <c r="G2691" s="19" t="s">
        <v>23836</v>
      </c>
      <c r="H2691" s="19">
        <v>-2</v>
      </c>
      <c r="I2691" s="27" t="s">
        <v>23200</v>
      </c>
      <c r="J2691" s="19" t="s">
        <v>23201</v>
      </c>
      <c r="K2691" s="19" t="s">
        <v>17438</v>
      </c>
      <c r="L2691" s="19" t="s">
        <v>17439</v>
      </c>
      <c r="M2691" s="19"/>
      <c r="N2691" s="19"/>
      <c r="O2691" s="19" t="s">
        <v>23140</v>
      </c>
    </row>
    <row r="2692" spans="1:15" ht="12.75">
      <c r="A2692" s="19" t="s">
        <v>26496</v>
      </c>
      <c r="B2692" s="19" t="s">
        <v>23763</v>
      </c>
      <c r="C2692" s="19" t="s">
        <v>23592</v>
      </c>
      <c r="D2692" s="19" t="s">
        <v>17440</v>
      </c>
      <c r="E2692" s="85">
        <v>45413</v>
      </c>
      <c r="F2692" s="19" t="s">
        <v>23835</v>
      </c>
      <c r="G2692" s="19" t="s">
        <v>23836</v>
      </c>
      <c r="H2692" s="19">
        <v>2</v>
      </c>
      <c r="I2692" s="27" t="s">
        <v>23227</v>
      </c>
      <c r="J2692" s="19" t="s">
        <v>23228</v>
      </c>
      <c r="K2692" s="19" t="s">
        <v>17438</v>
      </c>
      <c r="L2692" s="19" t="s">
        <v>17439</v>
      </c>
      <c r="M2692" s="19"/>
      <c r="N2692" s="19" t="s">
        <v>17447</v>
      </c>
      <c r="O2692" s="19" t="s">
        <v>23140</v>
      </c>
    </row>
    <row r="2693" spans="1:15" ht="12.75">
      <c r="A2693" s="19" t="s">
        <v>26497</v>
      </c>
      <c r="B2693" s="19" t="s">
        <v>23763</v>
      </c>
      <c r="C2693" s="19" t="s">
        <v>23592</v>
      </c>
      <c r="D2693" s="19" t="s">
        <v>17440</v>
      </c>
      <c r="E2693" s="85">
        <v>45413</v>
      </c>
      <c r="F2693" s="19" t="s">
        <v>24074</v>
      </c>
      <c r="G2693" s="19" t="s">
        <v>24075</v>
      </c>
      <c r="H2693" s="19">
        <v>-1</v>
      </c>
      <c r="I2693" s="27" t="s">
        <v>23200</v>
      </c>
      <c r="J2693" s="19" t="s">
        <v>23201</v>
      </c>
      <c r="K2693" s="19" t="s">
        <v>17438</v>
      </c>
      <c r="L2693" s="19" t="s">
        <v>17439</v>
      </c>
      <c r="M2693" s="19"/>
      <c r="N2693" s="19"/>
      <c r="O2693" s="19" t="s">
        <v>23140</v>
      </c>
    </row>
    <row r="2694" spans="1:15" ht="12.75">
      <c r="A2694" s="19" t="s">
        <v>26498</v>
      </c>
      <c r="B2694" s="19" t="s">
        <v>23763</v>
      </c>
      <c r="C2694" s="19" t="s">
        <v>23592</v>
      </c>
      <c r="D2694" s="19" t="s">
        <v>17440</v>
      </c>
      <c r="E2694" s="85">
        <v>45413</v>
      </c>
      <c r="F2694" s="19" t="s">
        <v>24074</v>
      </c>
      <c r="G2694" s="19" t="s">
        <v>24075</v>
      </c>
      <c r="H2694" s="19">
        <v>1</v>
      </c>
      <c r="I2694" s="27" t="s">
        <v>23227</v>
      </c>
      <c r="J2694" s="19" t="s">
        <v>23228</v>
      </c>
      <c r="K2694" s="19" t="s">
        <v>17438</v>
      </c>
      <c r="L2694" s="19" t="s">
        <v>17439</v>
      </c>
      <c r="M2694" s="19"/>
      <c r="N2694" s="19" t="s">
        <v>17447</v>
      </c>
      <c r="O2694" s="19" t="s">
        <v>23140</v>
      </c>
    </row>
    <row r="2695" spans="1:15" ht="12.75">
      <c r="A2695" s="27" t="s">
        <v>26499</v>
      </c>
      <c r="B2695" s="19" t="s">
        <v>23763</v>
      </c>
      <c r="C2695" s="19" t="s">
        <v>23592</v>
      </c>
      <c r="D2695" s="19" t="s">
        <v>17440</v>
      </c>
      <c r="E2695" s="85">
        <v>45413</v>
      </c>
      <c r="F2695" s="19" t="s">
        <v>23955</v>
      </c>
      <c r="G2695" s="19" t="s">
        <v>23966</v>
      </c>
      <c r="H2695" s="19">
        <v>-18</v>
      </c>
      <c r="I2695" s="27" t="s">
        <v>23200</v>
      </c>
      <c r="J2695" s="19" t="s">
        <v>23201</v>
      </c>
      <c r="K2695" s="19" t="s">
        <v>17438</v>
      </c>
      <c r="L2695" s="19" t="s">
        <v>17439</v>
      </c>
      <c r="M2695" s="19"/>
      <c r="N2695" s="19"/>
      <c r="O2695" s="19" t="s">
        <v>23140</v>
      </c>
    </row>
    <row r="2696" spans="1:15" ht="12.75">
      <c r="A2696" s="19" t="s">
        <v>26500</v>
      </c>
      <c r="B2696" s="19" t="s">
        <v>23763</v>
      </c>
      <c r="C2696" s="19" t="s">
        <v>23592</v>
      </c>
      <c r="D2696" s="19" t="s">
        <v>17440</v>
      </c>
      <c r="E2696" s="85">
        <v>45413</v>
      </c>
      <c r="F2696" s="19" t="s">
        <v>23955</v>
      </c>
      <c r="G2696" s="19" t="s">
        <v>23966</v>
      </c>
      <c r="H2696" s="19">
        <v>18</v>
      </c>
      <c r="I2696" s="27" t="s">
        <v>23227</v>
      </c>
      <c r="J2696" s="19" t="s">
        <v>23228</v>
      </c>
      <c r="K2696" s="19" t="s">
        <v>17438</v>
      </c>
      <c r="L2696" s="19" t="s">
        <v>17439</v>
      </c>
      <c r="M2696" s="19"/>
      <c r="N2696" s="19" t="s">
        <v>17447</v>
      </c>
      <c r="O2696" s="19" t="s">
        <v>23140</v>
      </c>
    </row>
    <row r="2697" spans="1:15" ht="12.75">
      <c r="A2697" s="19" t="s">
        <v>26501</v>
      </c>
      <c r="B2697" s="19" t="s">
        <v>23769</v>
      </c>
      <c r="C2697" s="19" t="s">
        <v>23592</v>
      </c>
      <c r="D2697" s="19" t="s">
        <v>17440</v>
      </c>
      <c r="E2697" s="85">
        <v>45413</v>
      </c>
      <c r="F2697" s="19" t="s">
        <v>24371</v>
      </c>
      <c r="G2697" s="19" t="s">
        <v>24372</v>
      </c>
      <c r="H2697" s="19">
        <v>-2</v>
      </c>
      <c r="I2697" s="27" t="s">
        <v>23227</v>
      </c>
      <c r="J2697" s="19" t="s">
        <v>23228</v>
      </c>
      <c r="K2697" s="19" t="s">
        <v>17438</v>
      </c>
      <c r="L2697" s="19" t="s">
        <v>17439</v>
      </c>
      <c r="M2697" s="19"/>
      <c r="N2697" s="19"/>
      <c r="O2697" s="19" t="s">
        <v>23140</v>
      </c>
    </row>
    <row r="2698" spans="1:15" ht="12.75">
      <c r="A2698" s="19" t="s">
        <v>26502</v>
      </c>
      <c r="B2698" s="19" t="s">
        <v>23769</v>
      </c>
      <c r="C2698" s="19" t="s">
        <v>23592</v>
      </c>
      <c r="D2698" s="19" t="s">
        <v>17440</v>
      </c>
      <c r="E2698" s="85">
        <v>45413</v>
      </c>
      <c r="F2698" s="19" t="s">
        <v>24371</v>
      </c>
      <c r="G2698" s="19" t="s">
        <v>24372</v>
      </c>
      <c r="H2698" s="19">
        <v>2</v>
      </c>
      <c r="I2698" s="27" t="s">
        <v>23200</v>
      </c>
      <c r="J2698" s="19" t="s">
        <v>23201</v>
      </c>
      <c r="K2698" s="19" t="s">
        <v>17438</v>
      </c>
      <c r="L2698" s="19" t="s">
        <v>17439</v>
      </c>
      <c r="M2698" s="19"/>
      <c r="N2698" s="19" t="s">
        <v>17447</v>
      </c>
      <c r="O2698" s="19" t="s">
        <v>23140</v>
      </c>
    </row>
    <row r="2699" spans="1:15" ht="12.75">
      <c r="A2699" s="19" t="s">
        <v>26503</v>
      </c>
      <c r="B2699" s="19" t="s">
        <v>23769</v>
      </c>
      <c r="C2699" s="19" t="s">
        <v>23592</v>
      </c>
      <c r="D2699" s="19" t="s">
        <v>17440</v>
      </c>
      <c r="E2699" s="85">
        <v>45413</v>
      </c>
      <c r="F2699" s="19" t="s">
        <v>25710</v>
      </c>
      <c r="G2699" s="19" t="s">
        <v>25711</v>
      </c>
      <c r="H2699" s="19">
        <v>-18</v>
      </c>
      <c r="I2699" s="27" t="s">
        <v>23227</v>
      </c>
      <c r="J2699" s="19" t="s">
        <v>23228</v>
      </c>
      <c r="K2699" s="19" t="s">
        <v>17438</v>
      </c>
      <c r="L2699" s="19" t="s">
        <v>17439</v>
      </c>
      <c r="M2699" s="19"/>
      <c r="N2699" s="19"/>
      <c r="O2699" s="19" t="s">
        <v>23140</v>
      </c>
    </row>
    <row r="2700" spans="1:15" ht="12.75">
      <c r="A2700" s="19" t="s">
        <v>26504</v>
      </c>
      <c r="B2700" s="19" t="s">
        <v>23769</v>
      </c>
      <c r="C2700" s="19" t="s">
        <v>23592</v>
      </c>
      <c r="D2700" s="19" t="s">
        <v>17440</v>
      </c>
      <c r="E2700" s="85">
        <v>45413</v>
      </c>
      <c r="F2700" s="19" t="s">
        <v>25710</v>
      </c>
      <c r="G2700" s="19" t="s">
        <v>25711</v>
      </c>
      <c r="H2700" s="19">
        <v>18</v>
      </c>
      <c r="I2700" s="27" t="s">
        <v>23200</v>
      </c>
      <c r="J2700" s="19" t="s">
        <v>23201</v>
      </c>
      <c r="K2700" s="19" t="s">
        <v>17438</v>
      </c>
      <c r="L2700" s="19" t="s">
        <v>17439</v>
      </c>
      <c r="M2700" s="19"/>
      <c r="N2700" s="19" t="s">
        <v>17447</v>
      </c>
      <c r="O2700" s="19" t="s">
        <v>23140</v>
      </c>
    </row>
    <row r="2701" spans="1:15" ht="12.75">
      <c r="A2701" s="19" t="s">
        <v>26505</v>
      </c>
      <c r="B2701" s="19" t="s">
        <v>23764</v>
      </c>
      <c r="C2701" s="19" t="s">
        <v>23592</v>
      </c>
      <c r="D2701" s="19" t="s">
        <v>17440</v>
      </c>
      <c r="E2701" s="85">
        <v>45413</v>
      </c>
      <c r="F2701" s="19" t="s">
        <v>24074</v>
      </c>
      <c r="G2701" s="19" t="s">
        <v>24075</v>
      </c>
      <c r="H2701" s="19">
        <v>-3</v>
      </c>
      <c r="I2701" s="19" t="s">
        <v>23240</v>
      </c>
      <c r="J2701" s="19" t="s">
        <v>23241</v>
      </c>
      <c r="K2701" s="19" t="s">
        <v>17438</v>
      </c>
      <c r="L2701" s="19" t="s">
        <v>17439</v>
      </c>
      <c r="M2701" s="19"/>
      <c r="N2701" s="19"/>
      <c r="O2701" s="19" t="s">
        <v>23140</v>
      </c>
    </row>
    <row r="2702" spans="1:15" ht="12.75">
      <c r="A2702" s="19" t="s">
        <v>26506</v>
      </c>
      <c r="B2702" s="19" t="s">
        <v>23764</v>
      </c>
      <c r="C2702" s="19" t="s">
        <v>23592</v>
      </c>
      <c r="D2702" s="19" t="s">
        <v>17440</v>
      </c>
      <c r="E2702" s="85">
        <v>45413</v>
      </c>
      <c r="F2702" s="19" t="s">
        <v>24074</v>
      </c>
      <c r="G2702" s="19" t="s">
        <v>24075</v>
      </c>
      <c r="H2702" s="19">
        <v>3</v>
      </c>
      <c r="I2702" s="27" t="s">
        <v>23200</v>
      </c>
      <c r="J2702" s="19" t="s">
        <v>23201</v>
      </c>
      <c r="K2702" s="19" t="s">
        <v>17438</v>
      </c>
      <c r="L2702" s="19" t="s">
        <v>17439</v>
      </c>
      <c r="M2702" s="19"/>
      <c r="N2702" s="19" t="s">
        <v>17447</v>
      </c>
      <c r="O2702" s="19" t="s">
        <v>23140</v>
      </c>
    </row>
    <row r="2703" spans="1:15" ht="12.75">
      <c r="A2703" s="19" t="s">
        <v>26507</v>
      </c>
      <c r="B2703" s="19" t="s">
        <v>23770</v>
      </c>
      <c r="C2703" s="19" t="s">
        <v>23592</v>
      </c>
      <c r="D2703" s="19" t="s">
        <v>17440</v>
      </c>
      <c r="E2703" s="85">
        <v>45413</v>
      </c>
      <c r="F2703" s="19" t="s">
        <v>25596</v>
      </c>
      <c r="G2703" s="19" t="s">
        <v>25597</v>
      </c>
      <c r="H2703" s="19">
        <v>-1</v>
      </c>
      <c r="I2703" s="27" t="s">
        <v>23200</v>
      </c>
      <c r="J2703" s="19" t="s">
        <v>23201</v>
      </c>
      <c r="K2703" s="19" t="s">
        <v>17438</v>
      </c>
      <c r="L2703" s="19" t="s">
        <v>17439</v>
      </c>
      <c r="M2703" s="19"/>
      <c r="N2703" s="19"/>
      <c r="O2703" s="19" t="s">
        <v>23140</v>
      </c>
    </row>
    <row r="2704" spans="1:15" ht="12.75">
      <c r="A2704" s="19" t="s">
        <v>26508</v>
      </c>
      <c r="B2704" s="19" t="s">
        <v>23770</v>
      </c>
      <c r="C2704" s="19" t="s">
        <v>23592</v>
      </c>
      <c r="D2704" s="19" t="s">
        <v>17440</v>
      </c>
      <c r="E2704" s="85">
        <v>45413</v>
      </c>
      <c r="F2704" s="19" t="s">
        <v>25596</v>
      </c>
      <c r="G2704" s="19" t="s">
        <v>25597</v>
      </c>
      <c r="H2704" s="19">
        <v>1</v>
      </c>
      <c r="I2704" s="27" t="s">
        <v>23649</v>
      </c>
      <c r="J2704" s="19" t="s">
        <v>23650</v>
      </c>
      <c r="K2704" s="19" t="s">
        <v>17438</v>
      </c>
      <c r="L2704" s="19" t="s">
        <v>17439</v>
      </c>
      <c r="M2704" s="19"/>
      <c r="N2704" s="19" t="s">
        <v>17447</v>
      </c>
      <c r="O2704" s="19" t="s">
        <v>23140</v>
      </c>
    </row>
    <row r="2705" spans="1:15" ht="12.75">
      <c r="A2705" s="19" t="s">
        <v>26509</v>
      </c>
      <c r="B2705" s="19" t="s">
        <v>23771</v>
      </c>
      <c r="C2705" s="19" t="s">
        <v>23592</v>
      </c>
      <c r="D2705" s="19" t="s">
        <v>17435</v>
      </c>
      <c r="E2705" s="85">
        <v>45432</v>
      </c>
      <c r="F2705" s="19" t="s">
        <v>23829</v>
      </c>
      <c r="G2705" s="19" t="s">
        <v>23830</v>
      </c>
      <c r="H2705" s="19">
        <v>-5</v>
      </c>
      <c r="I2705" s="27" t="s">
        <v>23200</v>
      </c>
      <c r="J2705" s="19" t="s">
        <v>23201</v>
      </c>
      <c r="K2705" s="19" t="s">
        <v>17436</v>
      </c>
      <c r="L2705" s="19" t="s">
        <v>17437</v>
      </c>
      <c r="M2705" s="19"/>
      <c r="N2705" s="19"/>
      <c r="O2705" s="19" t="s">
        <v>23140</v>
      </c>
    </row>
    <row r="2706" spans="1:15" ht="12.75">
      <c r="A2706" s="19" t="s">
        <v>26510</v>
      </c>
      <c r="B2706" s="19" t="s">
        <v>23771</v>
      </c>
      <c r="C2706" s="19" t="s">
        <v>23592</v>
      </c>
      <c r="D2706" s="19" t="s">
        <v>17435</v>
      </c>
      <c r="E2706" s="85">
        <v>45432</v>
      </c>
      <c r="F2706" s="19" t="s">
        <v>23874</v>
      </c>
      <c r="G2706" s="19" t="s">
        <v>23875</v>
      </c>
      <c r="H2706" s="19">
        <v>-29</v>
      </c>
      <c r="I2706" s="27" t="s">
        <v>23200</v>
      </c>
      <c r="J2706" s="19" t="s">
        <v>23201</v>
      </c>
      <c r="K2706" s="19" t="s">
        <v>17436</v>
      </c>
      <c r="L2706" s="19" t="s">
        <v>17437</v>
      </c>
      <c r="M2706" s="19"/>
      <c r="N2706" s="19"/>
      <c r="O2706" s="19" t="s">
        <v>23140</v>
      </c>
    </row>
    <row r="2707" spans="1:15" ht="12.75">
      <c r="A2707" s="19" t="s">
        <v>26511</v>
      </c>
      <c r="B2707" s="19" t="s">
        <v>23771</v>
      </c>
      <c r="C2707" s="19" t="s">
        <v>23592</v>
      </c>
      <c r="D2707" s="19" t="s">
        <v>17435</v>
      </c>
      <c r="E2707" s="85">
        <v>45432</v>
      </c>
      <c r="F2707" s="19" t="s">
        <v>23923</v>
      </c>
      <c r="G2707" s="19" t="s">
        <v>23924</v>
      </c>
      <c r="H2707" s="19">
        <v>-4</v>
      </c>
      <c r="I2707" s="27" t="s">
        <v>23200</v>
      </c>
      <c r="J2707" s="19" t="s">
        <v>23201</v>
      </c>
      <c r="K2707" s="19" t="s">
        <v>17436</v>
      </c>
      <c r="L2707" s="19" t="s">
        <v>17437</v>
      </c>
      <c r="M2707" s="19"/>
      <c r="N2707" s="19"/>
      <c r="O2707" s="19" t="s">
        <v>23140</v>
      </c>
    </row>
    <row r="2708" spans="1:15" ht="12.75">
      <c r="A2708" s="19" t="s">
        <v>26512</v>
      </c>
      <c r="B2708" s="19" t="s">
        <v>23771</v>
      </c>
      <c r="C2708" s="19" t="s">
        <v>23592</v>
      </c>
      <c r="D2708" s="19" t="s">
        <v>17435</v>
      </c>
      <c r="E2708" s="85">
        <v>45432</v>
      </c>
      <c r="F2708" s="19" t="s">
        <v>25585</v>
      </c>
      <c r="G2708" s="19" t="s">
        <v>25586</v>
      </c>
      <c r="H2708" s="19">
        <v>-4</v>
      </c>
      <c r="I2708" s="27" t="s">
        <v>23200</v>
      </c>
      <c r="J2708" s="19" t="s">
        <v>23201</v>
      </c>
      <c r="K2708" s="19" t="s">
        <v>17436</v>
      </c>
      <c r="L2708" s="19" t="s">
        <v>17437</v>
      </c>
      <c r="M2708" s="19"/>
      <c r="N2708" s="19"/>
      <c r="O2708" s="19" t="s">
        <v>23140</v>
      </c>
    </row>
    <row r="2709" spans="1:15" ht="12.75">
      <c r="A2709" s="19" t="s">
        <v>26513</v>
      </c>
      <c r="B2709" s="19" t="s">
        <v>23771</v>
      </c>
      <c r="C2709" s="19" t="s">
        <v>23592</v>
      </c>
      <c r="D2709" s="19" t="s">
        <v>17435</v>
      </c>
      <c r="E2709" s="85">
        <v>45432</v>
      </c>
      <c r="F2709" s="19" t="s">
        <v>23961</v>
      </c>
      <c r="G2709" s="19" t="s">
        <v>24083</v>
      </c>
      <c r="H2709" s="19">
        <v>-41</v>
      </c>
      <c r="I2709" s="27" t="s">
        <v>23200</v>
      </c>
      <c r="J2709" s="19" t="s">
        <v>23201</v>
      </c>
      <c r="K2709" s="19" t="s">
        <v>17436</v>
      </c>
      <c r="L2709" s="19" t="s">
        <v>17437</v>
      </c>
      <c r="M2709" s="19"/>
      <c r="N2709" s="19"/>
      <c r="O2709" s="19" t="s">
        <v>23140</v>
      </c>
    </row>
    <row r="2710" spans="1:15" ht="12.75">
      <c r="A2710" s="19" t="s">
        <v>26514</v>
      </c>
      <c r="B2710" s="19" t="s">
        <v>23771</v>
      </c>
      <c r="C2710" s="19" t="s">
        <v>23592</v>
      </c>
      <c r="D2710" s="19" t="s">
        <v>17435</v>
      </c>
      <c r="E2710" s="85">
        <v>45432</v>
      </c>
      <c r="F2710" s="19" t="s">
        <v>23838</v>
      </c>
      <c r="G2710" s="19" t="s">
        <v>23839</v>
      </c>
      <c r="H2710" s="19">
        <v>-2</v>
      </c>
      <c r="I2710" s="27" t="s">
        <v>23200</v>
      </c>
      <c r="J2710" s="19" t="s">
        <v>23201</v>
      </c>
      <c r="K2710" s="19" t="s">
        <v>17436</v>
      </c>
      <c r="L2710" s="19" t="s">
        <v>17437</v>
      </c>
      <c r="M2710" s="19"/>
      <c r="N2710" s="19"/>
      <c r="O2710" s="19" t="s">
        <v>23140</v>
      </c>
    </row>
    <row r="2711" spans="1:15" ht="12.75">
      <c r="A2711" s="19" t="s">
        <v>26515</v>
      </c>
      <c r="B2711" s="19" t="s">
        <v>23771</v>
      </c>
      <c r="C2711" s="19" t="s">
        <v>23592</v>
      </c>
      <c r="D2711" s="19" t="s">
        <v>17435</v>
      </c>
      <c r="E2711" s="85">
        <v>45432</v>
      </c>
      <c r="F2711" s="19" t="s">
        <v>23841</v>
      </c>
      <c r="G2711" s="19" t="s">
        <v>23842</v>
      </c>
      <c r="H2711" s="19">
        <v>-5</v>
      </c>
      <c r="I2711" s="27" t="s">
        <v>23200</v>
      </c>
      <c r="J2711" s="19" t="s">
        <v>23201</v>
      </c>
      <c r="K2711" s="19" t="s">
        <v>17436</v>
      </c>
      <c r="L2711" s="19" t="s">
        <v>17437</v>
      </c>
      <c r="M2711" s="19"/>
      <c r="N2711" s="19"/>
      <c r="O2711" s="19" t="s">
        <v>23140</v>
      </c>
    </row>
    <row r="2712" spans="1:15" ht="12.75">
      <c r="A2712" s="27" t="s">
        <v>26516</v>
      </c>
      <c r="B2712" s="19" t="s">
        <v>23771</v>
      </c>
      <c r="C2712" s="19" t="s">
        <v>23592</v>
      </c>
      <c r="D2712" s="19" t="s">
        <v>17435</v>
      </c>
      <c r="E2712" s="85">
        <v>45432</v>
      </c>
      <c r="F2712" s="19" t="s">
        <v>23844</v>
      </c>
      <c r="G2712" s="19" t="s">
        <v>23845</v>
      </c>
      <c r="H2712" s="19">
        <v>-1</v>
      </c>
      <c r="I2712" s="27" t="s">
        <v>23200</v>
      </c>
      <c r="J2712" s="19" t="s">
        <v>23201</v>
      </c>
      <c r="K2712" s="19" t="s">
        <v>17436</v>
      </c>
      <c r="L2712" s="19" t="s">
        <v>17437</v>
      </c>
      <c r="M2712" s="19"/>
      <c r="N2712" s="19"/>
      <c r="O2712" s="19" t="s">
        <v>23140</v>
      </c>
    </row>
    <row r="2713" spans="1:15" ht="12.75">
      <c r="A2713" s="19" t="s">
        <v>26517</v>
      </c>
      <c r="B2713" s="19" t="s">
        <v>23771</v>
      </c>
      <c r="C2713" s="19" t="s">
        <v>23592</v>
      </c>
      <c r="D2713" s="19" t="s">
        <v>17435</v>
      </c>
      <c r="E2713" s="85">
        <v>45432</v>
      </c>
      <c r="F2713" s="19" t="s">
        <v>23847</v>
      </c>
      <c r="G2713" s="19" t="s">
        <v>23848</v>
      </c>
      <c r="H2713" s="19">
        <v>-73</v>
      </c>
      <c r="I2713" s="27" t="s">
        <v>23200</v>
      </c>
      <c r="J2713" s="19" t="s">
        <v>23201</v>
      </c>
      <c r="K2713" s="19" t="s">
        <v>17436</v>
      </c>
      <c r="L2713" s="19" t="s">
        <v>17437</v>
      </c>
      <c r="M2713" s="19"/>
      <c r="N2713" s="19"/>
      <c r="O2713" s="19" t="s">
        <v>23140</v>
      </c>
    </row>
    <row r="2714" spans="1:15" ht="12.75">
      <c r="A2714" s="19" t="s">
        <v>26518</v>
      </c>
      <c r="B2714" s="19" t="s">
        <v>23771</v>
      </c>
      <c r="C2714" s="19" t="s">
        <v>23592</v>
      </c>
      <c r="D2714" s="19" t="s">
        <v>17435</v>
      </c>
      <c r="E2714" s="85">
        <v>45432</v>
      </c>
      <c r="F2714" s="19" t="s">
        <v>24080</v>
      </c>
      <c r="G2714" s="19" t="s">
        <v>24081</v>
      </c>
      <c r="H2714" s="19">
        <v>-10</v>
      </c>
      <c r="I2714" s="27" t="s">
        <v>23200</v>
      </c>
      <c r="J2714" s="19" t="s">
        <v>23201</v>
      </c>
      <c r="K2714" s="19" t="s">
        <v>17436</v>
      </c>
      <c r="L2714" s="19" t="s">
        <v>17437</v>
      </c>
      <c r="M2714" s="19"/>
      <c r="N2714" s="19"/>
      <c r="O2714" s="19" t="s">
        <v>23140</v>
      </c>
    </row>
    <row r="2715" spans="1:15" ht="12.75">
      <c r="A2715" s="19" t="s">
        <v>26519</v>
      </c>
      <c r="B2715" s="19" t="s">
        <v>23771</v>
      </c>
      <c r="C2715" s="19" t="s">
        <v>23592</v>
      </c>
      <c r="D2715" s="19" t="s">
        <v>17435</v>
      </c>
      <c r="E2715" s="85">
        <v>45432</v>
      </c>
      <c r="F2715" s="19" t="s">
        <v>23850</v>
      </c>
      <c r="G2715" s="19" t="s">
        <v>23851</v>
      </c>
      <c r="H2715" s="19">
        <v>-5</v>
      </c>
      <c r="I2715" s="27" t="s">
        <v>23200</v>
      </c>
      <c r="J2715" s="19" t="s">
        <v>23201</v>
      </c>
      <c r="K2715" s="19" t="s">
        <v>17436</v>
      </c>
      <c r="L2715" s="19" t="s">
        <v>17437</v>
      </c>
      <c r="M2715" s="19"/>
      <c r="N2715" s="19"/>
      <c r="O2715" s="19" t="s">
        <v>23140</v>
      </c>
    </row>
    <row r="2716" spans="1:15" ht="12.75">
      <c r="A2716" s="19" t="s">
        <v>26520</v>
      </c>
      <c r="B2716" s="19" t="s">
        <v>23771</v>
      </c>
      <c r="C2716" s="19" t="s">
        <v>23592</v>
      </c>
      <c r="D2716" s="19" t="s">
        <v>17435</v>
      </c>
      <c r="E2716" s="85">
        <v>45432</v>
      </c>
      <c r="F2716" s="19" t="s">
        <v>23853</v>
      </c>
      <c r="G2716" s="19" t="s">
        <v>23854</v>
      </c>
      <c r="H2716" s="19">
        <v>-55</v>
      </c>
      <c r="I2716" s="27" t="s">
        <v>23200</v>
      </c>
      <c r="J2716" s="19" t="s">
        <v>23201</v>
      </c>
      <c r="K2716" s="19" t="s">
        <v>17436</v>
      </c>
      <c r="L2716" s="19" t="s">
        <v>17437</v>
      </c>
      <c r="M2716" s="19"/>
      <c r="N2716" s="19"/>
      <c r="O2716" s="19" t="s">
        <v>23140</v>
      </c>
    </row>
    <row r="2717" spans="1:15" ht="12.75">
      <c r="A2717" s="19" t="s">
        <v>26521</v>
      </c>
      <c r="B2717" s="19" t="s">
        <v>23771</v>
      </c>
      <c r="C2717" s="19" t="s">
        <v>23592</v>
      </c>
      <c r="D2717" s="19" t="s">
        <v>17435</v>
      </c>
      <c r="E2717" s="85">
        <v>45432</v>
      </c>
      <c r="F2717" s="19" t="s">
        <v>23941</v>
      </c>
      <c r="G2717" s="19" t="s">
        <v>23942</v>
      </c>
      <c r="H2717" s="19">
        <v>-3</v>
      </c>
      <c r="I2717" s="27" t="s">
        <v>23200</v>
      </c>
      <c r="J2717" s="19" t="s">
        <v>23201</v>
      </c>
      <c r="K2717" s="19" t="s">
        <v>17436</v>
      </c>
      <c r="L2717" s="19" t="s">
        <v>17437</v>
      </c>
      <c r="M2717" s="19"/>
      <c r="N2717" s="19"/>
      <c r="O2717" s="19" t="s">
        <v>23140</v>
      </c>
    </row>
    <row r="2718" spans="1:15" ht="12.75">
      <c r="A2718" s="19" t="s">
        <v>26522</v>
      </c>
      <c r="B2718" s="19" t="s">
        <v>23771</v>
      </c>
      <c r="C2718" s="19" t="s">
        <v>23592</v>
      </c>
      <c r="D2718" s="19" t="s">
        <v>17435</v>
      </c>
      <c r="E2718" s="85">
        <v>45432</v>
      </c>
      <c r="F2718" s="19" t="s">
        <v>23944</v>
      </c>
      <c r="G2718" s="19" t="s">
        <v>23945</v>
      </c>
      <c r="H2718" s="19">
        <v>-426</v>
      </c>
      <c r="I2718" s="27" t="s">
        <v>23200</v>
      </c>
      <c r="J2718" s="19" t="s">
        <v>23201</v>
      </c>
      <c r="K2718" s="19" t="s">
        <v>17436</v>
      </c>
      <c r="L2718" s="19" t="s">
        <v>17437</v>
      </c>
      <c r="M2718" s="19"/>
      <c r="N2718" s="19"/>
      <c r="O2718" s="19" t="s">
        <v>23140</v>
      </c>
    </row>
    <row r="2719" spans="1:15" ht="12.75">
      <c r="A2719" s="19" t="s">
        <v>26523</v>
      </c>
      <c r="B2719" s="19" t="s">
        <v>23771</v>
      </c>
      <c r="C2719" s="19" t="s">
        <v>23592</v>
      </c>
      <c r="D2719" s="19" t="s">
        <v>17435</v>
      </c>
      <c r="E2719" s="85">
        <v>45432</v>
      </c>
      <c r="F2719" s="19" t="s">
        <v>23862</v>
      </c>
      <c r="G2719" s="19" t="s">
        <v>23863</v>
      </c>
      <c r="H2719" s="19">
        <v>-50</v>
      </c>
      <c r="I2719" s="27" t="s">
        <v>23200</v>
      </c>
      <c r="J2719" s="19" t="s">
        <v>23201</v>
      </c>
      <c r="K2719" s="19" t="s">
        <v>17436</v>
      </c>
      <c r="L2719" s="19" t="s">
        <v>17437</v>
      </c>
      <c r="M2719" s="19"/>
      <c r="N2719" s="19"/>
      <c r="O2719" s="19" t="s">
        <v>23140</v>
      </c>
    </row>
    <row r="2720" spans="1:15" ht="12.75">
      <c r="A2720" s="19" t="s">
        <v>26524</v>
      </c>
      <c r="B2720" s="19" t="s">
        <v>23771</v>
      </c>
      <c r="C2720" s="19" t="s">
        <v>23592</v>
      </c>
      <c r="D2720" s="19" t="s">
        <v>17435</v>
      </c>
      <c r="E2720" s="85">
        <v>45432</v>
      </c>
      <c r="F2720" s="19" t="s">
        <v>25600</v>
      </c>
      <c r="G2720" s="19" t="s">
        <v>25601</v>
      </c>
      <c r="H2720" s="19">
        <v>-13</v>
      </c>
      <c r="I2720" s="27" t="s">
        <v>23200</v>
      </c>
      <c r="J2720" s="19" t="s">
        <v>23201</v>
      </c>
      <c r="K2720" s="19" t="s">
        <v>17436</v>
      </c>
      <c r="L2720" s="19" t="s">
        <v>17437</v>
      </c>
      <c r="M2720" s="19"/>
      <c r="N2720" s="19"/>
      <c r="O2720" s="19" t="s">
        <v>23140</v>
      </c>
    </row>
    <row r="2721" spans="1:15" ht="12.75">
      <c r="A2721" s="19" t="s">
        <v>26525</v>
      </c>
      <c r="B2721" s="19" t="s">
        <v>23771</v>
      </c>
      <c r="C2721" s="19" t="s">
        <v>23592</v>
      </c>
      <c r="D2721" s="19" t="s">
        <v>17435</v>
      </c>
      <c r="E2721" s="85">
        <v>45432</v>
      </c>
      <c r="F2721" s="19" t="s">
        <v>23903</v>
      </c>
      <c r="G2721" s="19" t="s">
        <v>23904</v>
      </c>
      <c r="H2721" s="19">
        <v>-29</v>
      </c>
      <c r="I2721" s="27" t="s">
        <v>23200</v>
      </c>
      <c r="J2721" s="19" t="s">
        <v>23201</v>
      </c>
      <c r="K2721" s="19" t="s">
        <v>17436</v>
      </c>
      <c r="L2721" s="19" t="s">
        <v>17437</v>
      </c>
      <c r="M2721" s="19"/>
      <c r="N2721" s="19"/>
      <c r="O2721" s="19" t="s">
        <v>23140</v>
      </c>
    </row>
    <row r="2722" spans="1:15" ht="12.75">
      <c r="A2722" s="19" t="s">
        <v>26526</v>
      </c>
      <c r="B2722" s="19" t="s">
        <v>23771</v>
      </c>
      <c r="C2722" s="19" t="s">
        <v>23592</v>
      </c>
      <c r="D2722" s="19" t="s">
        <v>17435</v>
      </c>
      <c r="E2722" s="85">
        <v>45432</v>
      </c>
      <c r="F2722" s="19" t="s">
        <v>23909</v>
      </c>
      <c r="G2722" s="19" t="s">
        <v>23910</v>
      </c>
      <c r="H2722" s="19">
        <v>-93</v>
      </c>
      <c r="I2722" s="27" t="s">
        <v>23200</v>
      </c>
      <c r="J2722" s="19" t="s">
        <v>23201</v>
      </c>
      <c r="K2722" s="19" t="s">
        <v>17436</v>
      </c>
      <c r="L2722" s="19" t="s">
        <v>17437</v>
      </c>
      <c r="M2722" s="19"/>
      <c r="N2722" s="19"/>
      <c r="O2722" s="19" t="s">
        <v>23140</v>
      </c>
    </row>
    <row r="2723" spans="1:15" ht="12.75">
      <c r="A2723" s="19"/>
      <c r="B2723" s="19"/>
      <c r="C2723" s="19"/>
      <c r="D2723" s="19"/>
      <c r="E2723" s="85"/>
      <c r="F2723" s="19"/>
      <c r="G2723" s="19"/>
      <c r="H2723" s="19"/>
      <c r="I2723" s="19"/>
      <c r="J2723" s="19"/>
      <c r="K2723" s="19"/>
      <c r="L2723" s="19"/>
      <c r="M2723" s="19"/>
      <c r="N2723" s="19"/>
      <c r="O2723" s="19"/>
    </row>
    <row r="2724" spans="1:15" ht="12.75">
      <c r="A2724" s="19" t="s">
        <v>26527</v>
      </c>
      <c r="B2724" s="19" t="s">
        <v>23772</v>
      </c>
      <c r="C2724" s="19" t="s">
        <v>23754</v>
      </c>
      <c r="D2724" s="19" t="s">
        <v>17428</v>
      </c>
      <c r="E2724" s="85">
        <v>45421</v>
      </c>
      <c r="F2724" s="19" t="s">
        <v>25634</v>
      </c>
      <c r="G2724" s="19" t="s">
        <v>25635</v>
      </c>
      <c r="H2724" s="19">
        <v>25</v>
      </c>
      <c r="I2724" s="27" t="s">
        <v>23200</v>
      </c>
      <c r="J2724" s="19" t="s">
        <v>23201</v>
      </c>
      <c r="K2724" s="19" t="s">
        <v>17426</v>
      </c>
      <c r="L2724" s="19" t="s">
        <v>17427</v>
      </c>
      <c r="M2724" s="19" t="s">
        <v>23773</v>
      </c>
      <c r="N2724" s="19"/>
      <c r="O2724" s="19" t="s">
        <v>23140</v>
      </c>
    </row>
    <row r="2725" spans="1:15" ht="12.75">
      <c r="A2725" s="19" t="s">
        <v>26528</v>
      </c>
      <c r="B2725" s="19" t="s">
        <v>23772</v>
      </c>
      <c r="C2725" s="19" t="s">
        <v>23754</v>
      </c>
      <c r="D2725" s="19" t="s">
        <v>17428</v>
      </c>
      <c r="E2725" s="85">
        <v>45421</v>
      </c>
      <c r="F2725" s="19" t="s">
        <v>25641</v>
      </c>
      <c r="G2725" s="19" t="s">
        <v>25642</v>
      </c>
      <c r="H2725" s="19">
        <v>10</v>
      </c>
      <c r="I2725" s="27" t="s">
        <v>23200</v>
      </c>
      <c r="J2725" s="19" t="s">
        <v>23201</v>
      </c>
      <c r="K2725" s="19" t="s">
        <v>17426</v>
      </c>
      <c r="L2725" s="19" t="s">
        <v>17427</v>
      </c>
      <c r="M2725" s="19" t="s">
        <v>23773</v>
      </c>
      <c r="N2725" s="19"/>
      <c r="O2725" s="19" t="s">
        <v>23140</v>
      </c>
    </row>
    <row r="2726" spans="1:15" ht="12.75">
      <c r="A2726" s="19" t="s">
        <v>26529</v>
      </c>
      <c r="B2726" s="19" t="s">
        <v>23772</v>
      </c>
      <c r="C2726" s="19" t="s">
        <v>23754</v>
      </c>
      <c r="D2726" s="19" t="s">
        <v>17428</v>
      </c>
      <c r="E2726" s="85">
        <v>45421</v>
      </c>
      <c r="F2726" s="19" t="s">
        <v>25631</v>
      </c>
      <c r="G2726" s="19" t="s">
        <v>25632</v>
      </c>
      <c r="H2726" s="19">
        <v>4</v>
      </c>
      <c r="I2726" s="27" t="s">
        <v>23200</v>
      </c>
      <c r="J2726" s="19" t="s">
        <v>23201</v>
      </c>
      <c r="K2726" s="19" t="s">
        <v>17426</v>
      </c>
      <c r="L2726" s="19" t="s">
        <v>17427</v>
      </c>
      <c r="M2726" s="19" t="s">
        <v>23773</v>
      </c>
      <c r="N2726" s="19"/>
      <c r="O2726" s="19" t="s">
        <v>23140</v>
      </c>
    </row>
    <row r="2727" spans="1:15" ht="12.75">
      <c r="A2727" s="19" t="s">
        <v>26530</v>
      </c>
      <c r="B2727" s="19" t="s">
        <v>23772</v>
      </c>
      <c r="C2727" s="19" t="s">
        <v>23754</v>
      </c>
      <c r="D2727" s="19" t="s">
        <v>17428</v>
      </c>
      <c r="E2727" s="85">
        <v>45421</v>
      </c>
      <c r="F2727" s="19" t="s">
        <v>23903</v>
      </c>
      <c r="G2727" s="19" t="s">
        <v>23904</v>
      </c>
      <c r="H2727" s="19">
        <v>460</v>
      </c>
      <c r="I2727" s="27" t="s">
        <v>23200</v>
      </c>
      <c r="J2727" s="19" t="s">
        <v>23201</v>
      </c>
      <c r="K2727" s="19" t="s">
        <v>17426</v>
      </c>
      <c r="L2727" s="19" t="s">
        <v>17427</v>
      </c>
      <c r="M2727" s="19" t="s">
        <v>23773</v>
      </c>
      <c r="N2727" s="19"/>
      <c r="O2727" s="19" t="s">
        <v>23140</v>
      </c>
    </row>
    <row r="2728" spans="1:15" ht="12.75">
      <c r="A2728" s="19" t="s">
        <v>26531</v>
      </c>
      <c r="B2728" s="19" t="s">
        <v>23772</v>
      </c>
      <c r="C2728" s="19" t="s">
        <v>23754</v>
      </c>
      <c r="D2728" s="19" t="s">
        <v>17428</v>
      </c>
      <c r="E2728" s="85">
        <v>45421</v>
      </c>
      <c r="F2728" s="19" t="s">
        <v>23909</v>
      </c>
      <c r="G2728" s="19" t="s">
        <v>23910</v>
      </c>
      <c r="H2728" s="19">
        <v>560</v>
      </c>
      <c r="I2728" s="27" t="s">
        <v>23200</v>
      </c>
      <c r="J2728" s="19" t="s">
        <v>23201</v>
      </c>
      <c r="K2728" s="19" t="s">
        <v>17426</v>
      </c>
      <c r="L2728" s="19" t="s">
        <v>17427</v>
      </c>
      <c r="M2728" s="19" t="s">
        <v>23773</v>
      </c>
      <c r="N2728" s="19"/>
      <c r="O2728" s="19" t="s">
        <v>23140</v>
      </c>
    </row>
    <row r="2729" spans="1:15" ht="12.75">
      <c r="A2729" s="19" t="s">
        <v>26532</v>
      </c>
      <c r="B2729" s="19" t="s">
        <v>23772</v>
      </c>
      <c r="C2729" s="19" t="s">
        <v>23754</v>
      </c>
      <c r="D2729" s="19" t="s">
        <v>17428</v>
      </c>
      <c r="E2729" s="85">
        <v>45421</v>
      </c>
      <c r="F2729" s="19" t="s">
        <v>23906</v>
      </c>
      <c r="G2729" s="19" t="s">
        <v>23907</v>
      </c>
      <c r="H2729" s="19">
        <v>1010</v>
      </c>
      <c r="I2729" s="27" t="s">
        <v>23200</v>
      </c>
      <c r="J2729" s="19" t="s">
        <v>23201</v>
      </c>
      <c r="K2729" s="19" t="s">
        <v>17426</v>
      </c>
      <c r="L2729" s="19" t="s">
        <v>17427</v>
      </c>
      <c r="M2729" s="19" t="s">
        <v>23773</v>
      </c>
      <c r="N2729" s="19"/>
      <c r="O2729" s="19" t="s">
        <v>23140</v>
      </c>
    </row>
    <row r="2730" spans="1:15" ht="12.75">
      <c r="A2730" s="19" t="s">
        <v>26533</v>
      </c>
      <c r="B2730" s="19" t="s">
        <v>23772</v>
      </c>
      <c r="C2730" s="19" t="s">
        <v>23754</v>
      </c>
      <c r="D2730" s="19" t="s">
        <v>17428</v>
      </c>
      <c r="E2730" s="85">
        <v>45421</v>
      </c>
      <c r="F2730" s="19" t="s">
        <v>24071</v>
      </c>
      <c r="G2730" s="19" t="s">
        <v>24072</v>
      </c>
      <c r="H2730" s="19">
        <v>4</v>
      </c>
      <c r="I2730" s="27" t="s">
        <v>23200</v>
      </c>
      <c r="J2730" s="19" t="s">
        <v>23201</v>
      </c>
      <c r="K2730" s="19" t="s">
        <v>17426</v>
      </c>
      <c r="L2730" s="19" t="s">
        <v>17427</v>
      </c>
      <c r="M2730" s="19" t="s">
        <v>23773</v>
      </c>
      <c r="N2730" s="19"/>
      <c r="O2730" s="19" t="s">
        <v>23140</v>
      </c>
    </row>
    <row r="2731" spans="1:15" ht="12.75">
      <c r="A2731" s="19" t="s">
        <v>26534</v>
      </c>
      <c r="B2731" s="19" t="s">
        <v>23772</v>
      </c>
      <c r="C2731" s="19" t="s">
        <v>23754</v>
      </c>
      <c r="D2731" s="19" t="s">
        <v>17428</v>
      </c>
      <c r="E2731" s="85">
        <v>45421</v>
      </c>
      <c r="F2731" s="19" t="s">
        <v>23932</v>
      </c>
      <c r="G2731" s="19" t="s">
        <v>23933</v>
      </c>
      <c r="H2731" s="19">
        <v>4000</v>
      </c>
      <c r="I2731" s="27" t="s">
        <v>23200</v>
      </c>
      <c r="J2731" s="19" t="s">
        <v>23201</v>
      </c>
      <c r="K2731" s="19" t="s">
        <v>17426</v>
      </c>
      <c r="L2731" s="19" t="s">
        <v>17427</v>
      </c>
      <c r="M2731" s="19" t="s">
        <v>23773</v>
      </c>
      <c r="N2731" s="19"/>
      <c r="O2731" s="19" t="s">
        <v>23140</v>
      </c>
    </row>
    <row r="2732" spans="1:15" ht="12.75">
      <c r="A2732" s="19" t="s">
        <v>26535</v>
      </c>
      <c r="B2732" s="19" t="s">
        <v>23772</v>
      </c>
      <c r="C2732" s="19" t="s">
        <v>23754</v>
      </c>
      <c r="D2732" s="19" t="s">
        <v>17428</v>
      </c>
      <c r="E2732" s="85">
        <v>45421</v>
      </c>
      <c r="F2732" s="19" t="s">
        <v>25710</v>
      </c>
      <c r="G2732" s="19" t="s">
        <v>25711</v>
      </c>
      <c r="H2732" s="19">
        <v>14</v>
      </c>
      <c r="I2732" s="27" t="s">
        <v>23200</v>
      </c>
      <c r="J2732" s="19" t="s">
        <v>23201</v>
      </c>
      <c r="K2732" s="19" t="s">
        <v>17426</v>
      </c>
      <c r="L2732" s="19" t="s">
        <v>17427</v>
      </c>
      <c r="M2732" s="19" t="s">
        <v>23773</v>
      </c>
      <c r="N2732" s="19"/>
      <c r="O2732" s="19" t="s">
        <v>23140</v>
      </c>
    </row>
    <row r="2733" spans="1:15" ht="12.75">
      <c r="A2733" s="19" t="s">
        <v>26536</v>
      </c>
      <c r="B2733" s="19" t="s">
        <v>23772</v>
      </c>
      <c r="C2733" s="19" t="s">
        <v>23754</v>
      </c>
      <c r="D2733" s="19" t="s">
        <v>17428</v>
      </c>
      <c r="E2733" s="85">
        <v>45421</v>
      </c>
      <c r="F2733" s="19" t="s">
        <v>24365</v>
      </c>
      <c r="G2733" s="19" t="s">
        <v>24366</v>
      </c>
      <c r="H2733" s="19">
        <v>44</v>
      </c>
      <c r="I2733" s="27" t="s">
        <v>23200</v>
      </c>
      <c r="J2733" s="19" t="s">
        <v>23201</v>
      </c>
      <c r="K2733" s="19" t="s">
        <v>17426</v>
      </c>
      <c r="L2733" s="19" t="s">
        <v>17427</v>
      </c>
      <c r="M2733" s="19" t="s">
        <v>23773</v>
      </c>
      <c r="N2733" s="19"/>
      <c r="O2733" s="19" t="s">
        <v>23140</v>
      </c>
    </row>
    <row r="2734" spans="1:15" ht="12.75">
      <c r="A2734" s="19" t="s">
        <v>26537</v>
      </c>
      <c r="B2734" s="19" t="s">
        <v>23772</v>
      </c>
      <c r="C2734" s="19" t="s">
        <v>23754</v>
      </c>
      <c r="D2734" s="19" t="s">
        <v>17428</v>
      </c>
      <c r="E2734" s="85">
        <v>45421</v>
      </c>
      <c r="F2734" s="19" t="s">
        <v>23938</v>
      </c>
      <c r="G2734" s="19" t="s">
        <v>23939</v>
      </c>
      <c r="H2734" s="19">
        <v>1</v>
      </c>
      <c r="I2734" s="27" t="s">
        <v>23200</v>
      </c>
      <c r="J2734" s="19" t="s">
        <v>23201</v>
      </c>
      <c r="K2734" s="19" t="s">
        <v>17426</v>
      </c>
      <c r="L2734" s="19" t="s">
        <v>17427</v>
      </c>
      <c r="M2734" s="19" t="s">
        <v>23773</v>
      </c>
      <c r="N2734" s="19"/>
      <c r="O2734" s="19" t="s">
        <v>23140</v>
      </c>
    </row>
    <row r="2735" spans="1:15" ht="12.75">
      <c r="A2735" s="19" t="s">
        <v>26538</v>
      </c>
      <c r="B2735" s="19" t="s">
        <v>23772</v>
      </c>
      <c r="C2735" s="19" t="s">
        <v>23754</v>
      </c>
      <c r="D2735" s="19" t="s">
        <v>17428</v>
      </c>
      <c r="E2735" s="85">
        <v>45421</v>
      </c>
      <c r="F2735" s="19" t="s">
        <v>24371</v>
      </c>
      <c r="G2735" s="19" t="s">
        <v>24372</v>
      </c>
      <c r="H2735" s="19">
        <v>43</v>
      </c>
      <c r="I2735" s="27" t="s">
        <v>23200</v>
      </c>
      <c r="J2735" s="19" t="s">
        <v>23201</v>
      </c>
      <c r="K2735" s="19" t="s">
        <v>17426</v>
      </c>
      <c r="L2735" s="19" t="s">
        <v>17427</v>
      </c>
      <c r="M2735" s="19" t="s">
        <v>23773</v>
      </c>
      <c r="N2735" s="19"/>
      <c r="O2735" s="19" t="s">
        <v>23140</v>
      </c>
    </row>
    <row r="2736" spans="1:15" ht="12.75">
      <c r="A2736" s="19" t="s">
        <v>26539</v>
      </c>
      <c r="B2736" s="19" t="s">
        <v>23772</v>
      </c>
      <c r="C2736" s="19" t="s">
        <v>23754</v>
      </c>
      <c r="D2736" s="19" t="s">
        <v>17428</v>
      </c>
      <c r="E2736" s="85">
        <v>45421</v>
      </c>
      <c r="F2736" s="19" t="s">
        <v>23835</v>
      </c>
      <c r="G2736" s="19" t="s">
        <v>23836</v>
      </c>
      <c r="H2736" s="19">
        <v>19</v>
      </c>
      <c r="I2736" s="27" t="s">
        <v>23200</v>
      </c>
      <c r="J2736" s="19" t="s">
        <v>23201</v>
      </c>
      <c r="K2736" s="19" t="s">
        <v>17426</v>
      </c>
      <c r="L2736" s="19" t="s">
        <v>17427</v>
      </c>
      <c r="M2736" s="19" t="s">
        <v>23773</v>
      </c>
      <c r="N2736" s="19"/>
      <c r="O2736" s="19" t="s">
        <v>23140</v>
      </c>
    </row>
    <row r="2737" spans="1:15" ht="12.75">
      <c r="A2737" s="19" t="s">
        <v>26540</v>
      </c>
      <c r="B2737" s="19" t="s">
        <v>23772</v>
      </c>
      <c r="C2737" s="19" t="s">
        <v>23754</v>
      </c>
      <c r="D2737" s="19" t="s">
        <v>17428</v>
      </c>
      <c r="E2737" s="85">
        <v>45421</v>
      </c>
      <c r="F2737" s="19" t="s">
        <v>23844</v>
      </c>
      <c r="G2737" s="19" t="s">
        <v>23845</v>
      </c>
      <c r="H2737" s="19">
        <v>2</v>
      </c>
      <c r="I2737" s="27" t="s">
        <v>23200</v>
      </c>
      <c r="J2737" s="19" t="s">
        <v>23201</v>
      </c>
      <c r="K2737" s="19" t="s">
        <v>17426</v>
      </c>
      <c r="L2737" s="19" t="s">
        <v>17427</v>
      </c>
      <c r="M2737" s="19" t="s">
        <v>23773</v>
      </c>
      <c r="N2737" s="19"/>
      <c r="O2737" s="19" t="s">
        <v>23140</v>
      </c>
    </row>
    <row r="2738" spans="1:15" ht="12.75">
      <c r="A2738" s="19" t="s">
        <v>26541</v>
      </c>
      <c r="B2738" s="19" t="s">
        <v>23772</v>
      </c>
      <c r="C2738" s="19" t="s">
        <v>23754</v>
      </c>
      <c r="D2738" s="19" t="s">
        <v>17428</v>
      </c>
      <c r="E2738" s="85">
        <v>45421</v>
      </c>
      <c r="F2738" s="19" t="s">
        <v>23853</v>
      </c>
      <c r="G2738" s="19" t="s">
        <v>23854</v>
      </c>
      <c r="H2738" s="19">
        <v>25</v>
      </c>
      <c r="I2738" s="27" t="s">
        <v>23200</v>
      </c>
      <c r="J2738" s="19" t="s">
        <v>23201</v>
      </c>
      <c r="K2738" s="19" t="s">
        <v>17426</v>
      </c>
      <c r="L2738" s="19" t="s">
        <v>17427</v>
      </c>
      <c r="M2738" s="19" t="s">
        <v>23773</v>
      </c>
      <c r="N2738" s="19"/>
      <c r="O2738" s="19" t="s">
        <v>23140</v>
      </c>
    </row>
    <row r="2739" spans="1:15" ht="12.75">
      <c r="A2739" s="19" t="s">
        <v>26542</v>
      </c>
      <c r="B2739" s="19" t="s">
        <v>23772</v>
      </c>
      <c r="C2739" s="19" t="s">
        <v>23754</v>
      </c>
      <c r="D2739" s="19" t="s">
        <v>17428</v>
      </c>
      <c r="E2739" s="85">
        <v>45421</v>
      </c>
      <c r="F2739" s="19" t="s">
        <v>23862</v>
      </c>
      <c r="G2739" s="19" t="s">
        <v>23863</v>
      </c>
      <c r="H2739" s="19">
        <v>182</v>
      </c>
      <c r="I2739" s="27" t="s">
        <v>23200</v>
      </c>
      <c r="J2739" s="19" t="s">
        <v>23201</v>
      </c>
      <c r="K2739" s="19" t="s">
        <v>17426</v>
      </c>
      <c r="L2739" s="19" t="s">
        <v>17427</v>
      </c>
      <c r="M2739" s="19" t="s">
        <v>23773</v>
      </c>
      <c r="N2739" s="19"/>
      <c r="O2739" s="19" t="s">
        <v>23140</v>
      </c>
    </row>
    <row r="2740" spans="1:15" ht="12.75">
      <c r="A2740" s="19" t="s">
        <v>26543</v>
      </c>
      <c r="B2740" s="19" t="s">
        <v>23772</v>
      </c>
      <c r="C2740" s="19" t="s">
        <v>23754</v>
      </c>
      <c r="D2740" s="19" t="s">
        <v>17428</v>
      </c>
      <c r="E2740" s="85">
        <v>45421</v>
      </c>
      <c r="F2740" s="19" t="s">
        <v>23865</v>
      </c>
      <c r="G2740" s="19" t="s">
        <v>23866</v>
      </c>
      <c r="H2740" s="19">
        <v>108</v>
      </c>
      <c r="I2740" s="27" t="s">
        <v>23200</v>
      </c>
      <c r="J2740" s="19" t="s">
        <v>23201</v>
      </c>
      <c r="K2740" s="19" t="s">
        <v>17426</v>
      </c>
      <c r="L2740" s="19" t="s">
        <v>17427</v>
      </c>
      <c r="M2740" s="19" t="s">
        <v>23773</v>
      </c>
      <c r="N2740" s="19"/>
      <c r="O2740" s="19" t="s">
        <v>23140</v>
      </c>
    </row>
    <row r="2741" spans="1:15" ht="12.75">
      <c r="A2741" s="19" t="s">
        <v>26544</v>
      </c>
      <c r="B2741" s="19" t="s">
        <v>23774</v>
      </c>
      <c r="C2741" s="19" t="s">
        <v>23754</v>
      </c>
      <c r="D2741" s="19" t="s">
        <v>17428</v>
      </c>
      <c r="E2741" s="85">
        <v>45422</v>
      </c>
      <c r="F2741" s="19" t="s">
        <v>23829</v>
      </c>
      <c r="G2741" s="19" t="s">
        <v>23830</v>
      </c>
      <c r="H2741" s="19">
        <v>81</v>
      </c>
      <c r="I2741" s="27" t="s">
        <v>23200</v>
      </c>
      <c r="J2741" s="19" t="s">
        <v>23201</v>
      </c>
      <c r="K2741" s="19" t="s">
        <v>17426</v>
      </c>
      <c r="L2741" s="19" t="s">
        <v>17427</v>
      </c>
      <c r="M2741" s="19"/>
      <c r="N2741" s="19"/>
      <c r="O2741" s="19" t="s">
        <v>23140</v>
      </c>
    </row>
    <row r="2742" spans="1:15" ht="12.75">
      <c r="A2742" s="19" t="s">
        <v>26545</v>
      </c>
      <c r="B2742" s="19" t="s">
        <v>23774</v>
      </c>
      <c r="C2742" s="19" t="s">
        <v>23754</v>
      </c>
      <c r="D2742" s="19" t="s">
        <v>17428</v>
      </c>
      <c r="E2742" s="85">
        <v>45422</v>
      </c>
      <c r="F2742" s="19" t="s">
        <v>23926</v>
      </c>
      <c r="G2742" s="19" t="s">
        <v>23927</v>
      </c>
      <c r="H2742" s="19">
        <v>99</v>
      </c>
      <c r="I2742" s="27" t="s">
        <v>23200</v>
      </c>
      <c r="J2742" s="19" t="s">
        <v>23201</v>
      </c>
      <c r="K2742" s="19" t="s">
        <v>17426</v>
      </c>
      <c r="L2742" s="19" t="s">
        <v>17427</v>
      </c>
      <c r="M2742" s="19"/>
      <c r="N2742" s="19"/>
      <c r="O2742" s="19" t="s">
        <v>23140</v>
      </c>
    </row>
    <row r="2743" spans="1:15" ht="12.75">
      <c r="A2743" s="19" t="s">
        <v>26546</v>
      </c>
      <c r="B2743" s="19" t="s">
        <v>23774</v>
      </c>
      <c r="C2743" s="19" t="s">
        <v>23754</v>
      </c>
      <c r="D2743" s="19" t="s">
        <v>17428</v>
      </c>
      <c r="E2743" s="85">
        <v>45422</v>
      </c>
      <c r="F2743" s="19" t="s">
        <v>23951</v>
      </c>
      <c r="G2743" s="19" t="s">
        <v>23952</v>
      </c>
      <c r="H2743" s="19">
        <v>1</v>
      </c>
      <c r="I2743" s="27" t="s">
        <v>23200</v>
      </c>
      <c r="J2743" s="19" t="s">
        <v>23201</v>
      </c>
      <c r="K2743" s="19" t="s">
        <v>17426</v>
      </c>
      <c r="L2743" s="19" t="s">
        <v>17427</v>
      </c>
      <c r="M2743" s="19"/>
      <c r="N2743" s="19"/>
      <c r="O2743" s="19" t="s">
        <v>23140</v>
      </c>
    </row>
    <row r="2744" spans="1:15" ht="12.75">
      <c r="A2744" s="19" t="s">
        <v>26547</v>
      </c>
      <c r="B2744" s="19" t="s">
        <v>23774</v>
      </c>
      <c r="C2744" s="19" t="s">
        <v>23754</v>
      </c>
      <c r="D2744" s="19" t="s">
        <v>17428</v>
      </c>
      <c r="E2744" s="85">
        <v>45422</v>
      </c>
      <c r="F2744" s="19" t="s">
        <v>23929</v>
      </c>
      <c r="G2744" s="19" t="s">
        <v>23930</v>
      </c>
      <c r="H2744" s="19">
        <v>1210</v>
      </c>
      <c r="I2744" s="27" t="s">
        <v>23200</v>
      </c>
      <c r="J2744" s="19" t="s">
        <v>23201</v>
      </c>
      <c r="K2744" s="19" t="s">
        <v>17426</v>
      </c>
      <c r="L2744" s="19" t="s">
        <v>17427</v>
      </c>
      <c r="M2744" s="19"/>
      <c r="N2744" s="19"/>
      <c r="O2744" s="19" t="s">
        <v>23140</v>
      </c>
    </row>
    <row r="2745" spans="1:15" ht="12.75">
      <c r="A2745" s="19" t="s">
        <v>26548</v>
      </c>
      <c r="B2745" s="19" t="s">
        <v>23774</v>
      </c>
      <c r="C2745" s="19" t="s">
        <v>23754</v>
      </c>
      <c r="D2745" s="19" t="s">
        <v>17428</v>
      </c>
      <c r="E2745" s="85">
        <v>45422</v>
      </c>
      <c r="F2745" s="19" t="s">
        <v>25578</v>
      </c>
      <c r="G2745" s="19" t="s">
        <v>25579</v>
      </c>
      <c r="H2745" s="19">
        <v>10</v>
      </c>
      <c r="I2745" s="27" t="s">
        <v>23200</v>
      </c>
      <c r="J2745" s="19" t="s">
        <v>23201</v>
      </c>
      <c r="K2745" s="19" t="s">
        <v>17426</v>
      </c>
      <c r="L2745" s="19" t="s">
        <v>17427</v>
      </c>
      <c r="M2745" s="19"/>
      <c r="N2745" s="19"/>
      <c r="O2745" s="19" t="s">
        <v>23140</v>
      </c>
    </row>
    <row r="2746" spans="1:15" ht="12.75">
      <c r="A2746" s="19" t="s">
        <v>26549</v>
      </c>
      <c r="B2746" s="19" t="s">
        <v>23774</v>
      </c>
      <c r="C2746" s="19" t="s">
        <v>23754</v>
      </c>
      <c r="D2746" s="19" t="s">
        <v>17428</v>
      </c>
      <c r="E2746" s="85">
        <v>45422</v>
      </c>
      <c r="F2746" s="19" t="s">
        <v>25581</v>
      </c>
      <c r="G2746" s="19" t="s">
        <v>25582</v>
      </c>
      <c r="H2746" s="19">
        <v>6</v>
      </c>
      <c r="I2746" s="27" t="s">
        <v>23200</v>
      </c>
      <c r="J2746" s="19" t="s">
        <v>23201</v>
      </c>
      <c r="K2746" s="19" t="s">
        <v>17426</v>
      </c>
      <c r="L2746" s="19" t="s">
        <v>17427</v>
      </c>
      <c r="M2746" s="19"/>
      <c r="N2746" s="19"/>
      <c r="O2746" s="19" t="s">
        <v>23140</v>
      </c>
    </row>
    <row r="2747" spans="1:15" ht="12.75">
      <c r="A2747" s="19" t="s">
        <v>26550</v>
      </c>
      <c r="B2747" s="19" t="s">
        <v>23774</v>
      </c>
      <c r="C2747" s="19" t="s">
        <v>23754</v>
      </c>
      <c r="D2747" s="19" t="s">
        <v>17428</v>
      </c>
      <c r="E2747" s="85">
        <v>45422</v>
      </c>
      <c r="F2747" s="19" t="s">
        <v>23832</v>
      </c>
      <c r="G2747" s="19" t="s">
        <v>23833</v>
      </c>
      <c r="H2747" s="19">
        <v>11</v>
      </c>
      <c r="I2747" s="27" t="s">
        <v>23200</v>
      </c>
      <c r="J2747" s="19" t="s">
        <v>23201</v>
      </c>
      <c r="K2747" s="19" t="s">
        <v>17426</v>
      </c>
      <c r="L2747" s="19" t="s">
        <v>17427</v>
      </c>
      <c r="M2747" s="19"/>
      <c r="N2747" s="19"/>
      <c r="O2747" s="19" t="s">
        <v>23140</v>
      </c>
    </row>
    <row r="2748" spans="1:15" ht="12.75">
      <c r="A2748" s="19" t="s">
        <v>26551</v>
      </c>
      <c r="B2748" s="19" t="s">
        <v>23774</v>
      </c>
      <c r="C2748" s="19" t="s">
        <v>23754</v>
      </c>
      <c r="D2748" s="19" t="s">
        <v>17428</v>
      </c>
      <c r="E2748" s="85">
        <v>45422</v>
      </c>
      <c r="F2748" s="19" t="s">
        <v>24071</v>
      </c>
      <c r="G2748" s="19" t="s">
        <v>24072</v>
      </c>
      <c r="H2748" s="19">
        <v>4</v>
      </c>
      <c r="I2748" s="27" t="s">
        <v>23200</v>
      </c>
      <c r="J2748" s="19" t="s">
        <v>23201</v>
      </c>
      <c r="K2748" s="19" t="s">
        <v>17426</v>
      </c>
      <c r="L2748" s="19" t="s">
        <v>17427</v>
      </c>
      <c r="M2748" s="19"/>
      <c r="N2748" s="19"/>
      <c r="O2748" s="19" t="s">
        <v>23140</v>
      </c>
    </row>
    <row r="2749" spans="1:15" ht="12.75">
      <c r="A2749" s="27" t="s">
        <v>26552</v>
      </c>
      <c r="B2749" s="19" t="s">
        <v>23774</v>
      </c>
      <c r="C2749" s="19" t="s">
        <v>23754</v>
      </c>
      <c r="D2749" s="19" t="s">
        <v>17428</v>
      </c>
      <c r="E2749" s="85">
        <v>45422</v>
      </c>
      <c r="F2749" s="19" t="s">
        <v>23835</v>
      </c>
      <c r="G2749" s="19" t="s">
        <v>23836</v>
      </c>
      <c r="H2749" s="19">
        <v>5</v>
      </c>
      <c r="I2749" s="27" t="s">
        <v>23200</v>
      </c>
      <c r="J2749" s="19" t="s">
        <v>23201</v>
      </c>
      <c r="K2749" s="19" t="s">
        <v>17426</v>
      </c>
      <c r="L2749" s="19" t="s">
        <v>17427</v>
      </c>
      <c r="M2749" s="19"/>
      <c r="N2749" s="19"/>
      <c r="O2749" s="19" t="s">
        <v>23140</v>
      </c>
    </row>
    <row r="2750" spans="1:15" ht="12.75">
      <c r="A2750" s="19" t="s">
        <v>26553</v>
      </c>
      <c r="B2750" s="19" t="s">
        <v>23774</v>
      </c>
      <c r="C2750" s="19" t="s">
        <v>23754</v>
      </c>
      <c r="D2750" s="19" t="s">
        <v>17428</v>
      </c>
      <c r="E2750" s="85">
        <v>45422</v>
      </c>
      <c r="F2750" s="19" t="s">
        <v>23838</v>
      </c>
      <c r="G2750" s="19" t="s">
        <v>23839</v>
      </c>
      <c r="H2750" s="19">
        <v>13</v>
      </c>
      <c r="I2750" s="27" t="s">
        <v>23200</v>
      </c>
      <c r="J2750" s="19" t="s">
        <v>23201</v>
      </c>
      <c r="K2750" s="19" t="s">
        <v>17426</v>
      </c>
      <c r="L2750" s="19" t="s">
        <v>17427</v>
      </c>
      <c r="M2750" s="19"/>
      <c r="N2750" s="19"/>
      <c r="O2750" s="19" t="s">
        <v>23140</v>
      </c>
    </row>
    <row r="2751" spans="1:15" ht="12.75">
      <c r="A2751" s="19" t="s">
        <v>26554</v>
      </c>
      <c r="B2751" s="19" t="s">
        <v>23774</v>
      </c>
      <c r="C2751" s="19" t="s">
        <v>23754</v>
      </c>
      <c r="D2751" s="19" t="s">
        <v>17428</v>
      </c>
      <c r="E2751" s="85">
        <v>45422</v>
      </c>
      <c r="F2751" s="19" t="s">
        <v>23841</v>
      </c>
      <c r="G2751" s="19" t="s">
        <v>23842</v>
      </c>
      <c r="H2751" s="19">
        <v>1</v>
      </c>
      <c r="I2751" s="27" t="s">
        <v>23200</v>
      </c>
      <c r="J2751" s="19" t="s">
        <v>23201</v>
      </c>
      <c r="K2751" s="19" t="s">
        <v>17426</v>
      </c>
      <c r="L2751" s="19" t="s">
        <v>17427</v>
      </c>
      <c r="M2751" s="19"/>
      <c r="N2751" s="19"/>
      <c r="O2751" s="19" t="s">
        <v>23140</v>
      </c>
    </row>
    <row r="2752" spans="1:15" ht="12.75">
      <c r="A2752" s="19" t="s">
        <v>26555</v>
      </c>
      <c r="B2752" s="19" t="s">
        <v>23774</v>
      </c>
      <c r="C2752" s="19" t="s">
        <v>23754</v>
      </c>
      <c r="D2752" s="19" t="s">
        <v>17428</v>
      </c>
      <c r="E2752" s="85">
        <v>45422</v>
      </c>
      <c r="F2752" s="19" t="s">
        <v>23847</v>
      </c>
      <c r="G2752" s="19" t="s">
        <v>23848</v>
      </c>
      <c r="H2752" s="19">
        <v>10</v>
      </c>
      <c r="I2752" s="27" t="s">
        <v>23200</v>
      </c>
      <c r="J2752" s="19" t="s">
        <v>23201</v>
      </c>
      <c r="K2752" s="19" t="s">
        <v>17426</v>
      </c>
      <c r="L2752" s="19" t="s">
        <v>17427</v>
      </c>
      <c r="M2752" s="19"/>
      <c r="N2752" s="19"/>
      <c r="O2752" s="19" t="s">
        <v>23140</v>
      </c>
    </row>
    <row r="2753" spans="1:15" ht="12.75">
      <c r="A2753" s="19" t="s">
        <v>26556</v>
      </c>
      <c r="B2753" s="19" t="s">
        <v>23774</v>
      </c>
      <c r="C2753" s="19" t="s">
        <v>23754</v>
      </c>
      <c r="D2753" s="19" t="s">
        <v>17428</v>
      </c>
      <c r="E2753" s="85">
        <v>45422</v>
      </c>
      <c r="F2753" s="19" t="s">
        <v>24074</v>
      </c>
      <c r="G2753" s="19" t="s">
        <v>24075</v>
      </c>
      <c r="H2753" s="19">
        <v>5</v>
      </c>
      <c r="I2753" s="27" t="s">
        <v>23200</v>
      </c>
      <c r="J2753" s="19" t="s">
        <v>23201</v>
      </c>
      <c r="K2753" s="19" t="s">
        <v>17426</v>
      </c>
      <c r="L2753" s="19" t="s">
        <v>17427</v>
      </c>
      <c r="M2753" s="19"/>
      <c r="N2753" s="19"/>
      <c r="O2753" s="19" t="s">
        <v>23140</v>
      </c>
    </row>
    <row r="2754" spans="1:15" ht="12.75">
      <c r="A2754" s="19" t="s">
        <v>26557</v>
      </c>
      <c r="B2754" s="19" t="s">
        <v>23774</v>
      </c>
      <c r="C2754" s="19" t="s">
        <v>23754</v>
      </c>
      <c r="D2754" s="19" t="s">
        <v>17428</v>
      </c>
      <c r="E2754" s="85">
        <v>45422</v>
      </c>
      <c r="F2754" s="19" t="s">
        <v>24080</v>
      </c>
      <c r="G2754" s="19" t="s">
        <v>24081</v>
      </c>
      <c r="H2754" s="19">
        <v>18</v>
      </c>
      <c r="I2754" s="27" t="s">
        <v>23200</v>
      </c>
      <c r="J2754" s="19" t="s">
        <v>23201</v>
      </c>
      <c r="K2754" s="19" t="s">
        <v>17426</v>
      </c>
      <c r="L2754" s="19" t="s">
        <v>17427</v>
      </c>
      <c r="M2754" s="19"/>
      <c r="N2754" s="19"/>
      <c r="O2754" s="19" t="s">
        <v>23140</v>
      </c>
    </row>
    <row r="2755" spans="1:15" ht="12.75">
      <c r="A2755" s="19" t="s">
        <v>26558</v>
      </c>
      <c r="B2755" s="19" t="s">
        <v>23774</v>
      </c>
      <c r="C2755" s="19" t="s">
        <v>23754</v>
      </c>
      <c r="D2755" s="19" t="s">
        <v>17428</v>
      </c>
      <c r="E2755" s="85">
        <v>45422</v>
      </c>
      <c r="F2755" s="19" t="s">
        <v>23850</v>
      </c>
      <c r="G2755" s="19" t="s">
        <v>23851</v>
      </c>
      <c r="H2755" s="19">
        <v>40</v>
      </c>
      <c r="I2755" s="27" t="s">
        <v>23200</v>
      </c>
      <c r="J2755" s="19" t="s">
        <v>23201</v>
      </c>
      <c r="K2755" s="19" t="s">
        <v>17426</v>
      </c>
      <c r="L2755" s="19" t="s">
        <v>17427</v>
      </c>
      <c r="M2755" s="19"/>
      <c r="N2755" s="19"/>
      <c r="O2755" s="19" t="s">
        <v>23140</v>
      </c>
    </row>
    <row r="2756" spans="1:15" ht="12.75">
      <c r="A2756" s="19" t="s">
        <v>26559</v>
      </c>
      <c r="B2756" s="19" t="s">
        <v>23774</v>
      </c>
      <c r="C2756" s="19" t="s">
        <v>23754</v>
      </c>
      <c r="D2756" s="19" t="s">
        <v>17428</v>
      </c>
      <c r="E2756" s="85">
        <v>45422</v>
      </c>
      <c r="F2756" s="19" t="s">
        <v>23856</v>
      </c>
      <c r="G2756" s="19" t="s">
        <v>23857</v>
      </c>
      <c r="H2756" s="19">
        <v>4</v>
      </c>
      <c r="I2756" s="27" t="s">
        <v>23200</v>
      </c>
      <c r="J2756" s="19" t="s">
        <v>23201</v>
      </c>
      <c r="K2756" s="19" t="s">
        <v>17426</v>
      </c>
      <c r="L2756" s="19" t="s">
        <v>17427</v>
      </c>
      <c r="M2756" s="19"/>
      <c r="N2756" s="19"/>
      <c r="O2756" s="19" t="s">
        <v>23140</v>
      </c>
    </row>
    <row r="2757" spans="1:15" ht="12.75">
      <c r="A2757" s="19" t="s">
        <v>26560</v>
      </c>
      <c r="B2757" s="19" t="s">
        <v>23774</v>
      </c>
      <c r="C2757" s="19" t="s">
        <v>23754</v>
      </c>
      <c r="D2757" s="19" t="s">
        <v>17428</v>
      </c>
      <c r="E2757" s="85">
        <v>45422</v>
      </c>
      <c r="F2757" s="19" t="s">
        <v>23859</v>
      </c>
      <c r="G2757" s="19" t="s">
        <v>23860</v>
      </c>
      <c r="H2757" s="19">
        <v>182</v>
      </c>
      <c r="I2757" s="27" t="s">
        <v>23200</v>
      </c>
      <c r="J2757" s="19" t="s">
        <v>23201</v>
      </c>
      <c r="K2757" s="19" t="s">
        <v>17426</v>
      </c>
      <c r="L2757" s="19" t="s">
        <v>17427</v>
      </c>
      <c r="M2757" s="19"/>
      <c r="N2757" s="19"/>
      <c r="O2757" s="19" t="s">
        <v>23140</v>
      </c>
    </row>
    <row r="2758" spans="1:15" ht="12.75">
      <c r="A2758" s="19" t="s">
        <v>26561</v>
      </c>
      <c r="B2758" s="19" t="s">
        <v>23774</v>
      </c>
      <c r="C2758" s="19" t="s">
        <v>23754</v>
      </c>
      <c r="D2758" s="19" t="s">
        <v>17428</v>
      </c>
      <c r="E2758" s="85">
        <v>45422</v>
      </c>
      <c r="F2758" s="19" t="s">
        <v>25600</v>
      </c>
      <c r="G2758" s="19" t="s">
        <v>25601</v>
      </c>
      <c r="H2758" s="19">
        <v>36</v>
      </c>
      <c r="I2758" s="27" t="s">
        <v>23200</v>
      </c>
      <c r="J2758" s="19" t="s">
        <v>23201</v>
      </c>
      <c r="K2758" s="19" t="s">
        <v>17426</v>
      </c>
      <c r="L2758" s="19" t="s">
        <v>17427</v>
      </c>
      <c r="M2758" s="19"/>
      <c r="N2758" s="19"/>
      <c r="O2758" s="19" t="s">
        <v>23140</v>
      </c>
    </row>
    <row r="2759" spans="1:15" ht="12.75">
      <c r="A2759" s="19" t="s">
        <v>26562</v>
      </c>
      <c r="B2759" s="19" t="s">
        <v>23775</v>
      </c>
      <c r="C2759" s="19" t="s">
        <v>23754</v>
      </c>
      <c r="D2759" s="19" t="s">
        <v>17428</v>
      </c>
      <c r="E2759" s="85">
        <v>45433</v>
      </c>
      <c r="F2759" s="19" t="s">
        <v>23874</v>
      </c>
      <c r="G2759" s="19" t="s">
        <v>23875</v>
      </c>
      <c r="H2759" s="19">
        <v>29</v>
      </c>
      <c r="I2759" s="27" t="s">
        <v>23200</v>
      </c>
      <c r="J2759" s="19" t="s">
        <v>23201</v>
      </c>
      <c r="K2759" s="19" t="s">
        <v>17426</v>
      </c>
      <c r="L2759" s="19" t="s">
        <v>17427</v>
      </c>
      <c r="M2759" s="19"/>
      <c r="N2759" s="19"/>
      <c r="O2759" s="19" t="s">
        <v>23140</v>
      </c>
    </row>
    <row r="2760" spans="1:15" ht="12.75">
      <c r="A2760" s="19" t="s">
        <v>26563</v>
      </c>
      <c r="B2760" s="19" t="s">
        <v>23775</v>
      </c>
      <c r="C2760" s="19" t="s">
        <v>23754</v>
      </c>
      <c r="D2760" s="19" t="s">
        <v>17428</v>
      </c>
      <c r="E2760" s="85">
        <v>45433</v>
      </c>
      <c r="F2760" s="19" t="s">
        <v>23903</v>
      </c>
      <c r="G2760" s="19" t="s">
        <v>23904</v>
      </c>
      <c r="H2760" s="19">
        <v>250</v>
      </c>
      <c r="I2760" s="27" t="s">
        <v>23200</v>
      </c>
      <c r="J2760" s="19" t="s">
        <v>23201</v>
      </c>
      <c r="K2760" s="19" t="s">
        <v>17426</v>
      </c>
      <c r="L2760" s="19" t="s">
        <v>17427</v>
      </c>
      <c r="M2760" s="19"/>
      <c r="N2760" s="19"/>
      <c r="O2760" s="19" t="s">
        <v>23140</v>
      </c>
    </row>
    <row r="2761" spans="1:15" ht="12.75">
      <c r="A2761" s="19" t="s">
        <v>26564</v>
      </c>
      <c r="B2761" s="19" t="s">
        <v>23775</v>
      </c>
      <c r="C2761" s="19" t="s">
        <v>23754</v>
      </c>
      <c r="D2761" s="19" t="s">
        <v>17428</v>
      </c>
      <c r="E2761" s="85">
        <v>45433</v>
      </c>
      <c r="F2761" s="19" t="s">
        <v>23909</v>
      </c>
      <c r="G2761" s="19" t="s">
        <v>23910</v>
      </c>
      <c r="H2761" s="19">
        <v>150</v>
      </c>
      <c r="I2761" s="27" t="s">
        <v>23200</v>
      </c>
      <c r="J2761" s="19" t="s">
        <v>23201</v>
      </c>
      <c r="K2761" s="19" t="s">
        <v>17426</v>
      </c>
      <c r="L2761" s="19" t="s">
        <v>17427</v>
      </c>
      <c r="M2761" s="19"/>
      <c r="N2761" s="19"/>
      <c r="O2761" s="19" t="s">
        <v>23140</v>
      </c>
    </row>
    <row r="2762" spans="1:15" ht="12.75">
      <c r="A2762" s="19" t="s">
        <v>26565</v>
      </c>
      <c r="B2762" s="19" t="s">
        <v>23775</v>
      </c>
      <c r="C2762" s="19" t="s">
        <v>23754</v>
      </c>
      <c r="D2762" s="19" t="s">
        <v>17428</v>
      </c>
      <c r="E2762" s="85">
        <v>45433</v>
      </c>
      <c r="F2762" s="19" t="s">
        <v>23906</v>
      </c>
      <c r="G2762" s="19" t="s">
        <v>23907</v>
      </c>
      <c r="H2762" s="19">
        <v>250</v>
      </c>
      <c r="I2762" s="27" t="s">
        <v>23200</v>
      </c>
      <c r="J2762" s="19" t="s">
        <v>23201</v>
      </c>
      <c r="K2762" s="19" t="s">
        <v>17426</v>
      </c>
      <c r="L2762" s="19" t="s">
        <v>17427</v>
      </c>
      <c r="M2762" s="19"/>
      <c r="N2762" s="19"/>
      <c r="O2762" s="19" t="s">
        <v>23140</v>
      </c>
    </row>
    <row r="2763" spans="1:15" ht="12.75">
      <c r="A2763" s="19" t="s">
        <v>26566</v>
      </c>
      <c r="B2763" s="19" t="s">
        <v>23775</v>
      </c>
      <c r="C2763" s="19" t="s">
        <v>23754</v>
      </c>
      <c r="D2763" s="19" t="s">
        <v>17428</v>
      </c>
      <c r="E2763" s="85">
        <v>45433</v>
      </c>
      <c r="F2763" s="19" t="s">
        <v>23961</v>
      </c>
      <c r="G2763" s="19" t="s">
        <v>24083</v>
      </c>
      <c r="H2763" s="19">
        <v>20</v>
      </c>
      <c r="I2763" s="27" t="s">
        <v>23200</v>
      </c>
      <c r="J2763" s="19" t="s">
        <v>23201</v>
      </c>
      <c r="K2763" s="19" t="s">
        <v>17426</v>
      </c>
      <c r="L2763" s="19" t="s">
        <v>17427</v>
      </c>
      <c r="M2763" s="19"/>
      <c r="N2763" s="19"/>
      <c r="O2763" s="19" t="s">
        <v>23140</v>
      </c>
    </row>
    <row r="2764" spans="1:15" ht="12.75">
      <c r="A2764" s="19" t="s">
        <v>26567</v>
      </c>
      <c r="B2764" s="19" t="s">
        <v>23775</v>
      </c>
      <c r="C2764" s="19" t="s">
        <v>23754</v>
      </c>
      <c r="D2764" s="19" t="s">
        <v>17428</v>
      </c>
      <c r="E2764" s="85">
        <v>45433</v>
      </c>
      <c r="F2764" s="19" t="s">
        <v>23948</v>
      </c>
      <c r="G2764" s="19" t="s">
        <v>23949</v>
      </c>
      <c r="H2764" s="19">
        <v>1</v>
      </c>
      <c r="I2764" s="27" t="s">
        <v>23200</v>
      </c>
      <c r="J2764" s="19" t="s">
        <v>23201</v>
      </c>
      <c r="K2764" s="19" t="s">
        <v>17426</v>
      </c>
      <c r="L2764" s="19" t="s">
        <v>17427</v>
      </c>
      <c r="M2764" s="19"/>
      <c r="N2764" s="19"/>
      <c r="O2764" s="19" t="s">
        <v>23140</v>
      </c>
    </row>
    <row r="2765" spans="1:15" ht="12.75">
      <c r="A2765" s="19" t="s">
        <v>26568</v>
      </c>
      <c r="B2765" s="19" t="s">
        <v>23776</v>
      </c>
      <c r="C2765" s="19" t="s">
        <v>23754</v>
      </c>
      <c r="D2765" s="19" t="s">
        <v>17428</v>
      </c>
      <c r="E2765" s="85">
        <v>45435</v>
      </c>
      <c r="F2765" s="19" t="s">
        <v>25853</v>
      </c>
      <c r="G2765" s="19" t="s">
        <v>25854</v>
      </c>
      <c r="H2765" s="19">
        <v>6</v>
      </c>
      <c r="I2765" s="27" t="s">
        <v>23200</v>
      </c>
      <c r="J2765" s="19" t="s">
        <v>23201</v>
      </c>
      <c r="K2765" s="19" t="s">
        <v>17426</v>
      </c>
      <c r="L2765" s="19" t="s">
        <v>17427</v>
      </c>
      <c r="M2765" s="19"/>
      <c r="N2765" s="19"/>
      <c r="O2765" s="19" t="s">
        <v>23140</v>
      </c>
    </row>
    <row r="2766" spans="1:15" ht="12.75">
      <c r="A2766" s="19" t="s">
        <v>26569</v>
      </c>
      <c r="B2766" s="19" t="s">
        <v>23772</v>
      </c>
      <c r="C2766" s="19" t="s">
        <v>23754</v>
      </c>
      <c r="D2766" s="19" t="s">
        <v>17428</v>
      </c>
      <c r="E2766" s="85">
        <v>45421</v>
      </c>
      <c r="F2766" s="19" t="s">
        <v>26570</v>
      </c>
      <c r="G2766" s="19" t="s">
        <v>26571</v>
      </c>
      <c r="H2766" s="19">
        <v>1</v>
      </c>
      <c r="I2766" s="27" t="s">
        <v>23200</v>
      </c>
      <c r="J2766" s="19" t="s">
        <v>23201</v>
      </c>
      <c r="K2766" s="19" t="s">
        <v>17426</v>
      </c>
      <c r="L2766" s="19" t="s">
        <v>17427</v>
      </c>
      <c r="M2766" s="19" t="s">
        <v>23773</v>
      </c>
      <c r="N2766" s="19"/>
      <c r="O2766" s="19" t="s">
        <v>23140</v>
      </c>
    </row>
    <row r="2767" spans="1:15" ht="12.75">
      <c r="A2767" s="19" t="s">
        <v>26572</v>
      </c>
      <c r="B2767" s="19" t="s">
        <v>23771</v>
      </c>
      <c r="C2767" s="19" t="s">
        <v>23592</v>
      </c>
      <c r="D2767" s="19" t="s">
        <v>17435</v>
      </c>
      <c r="E2767" s="85">
        <v>45432</v>
      </c>
      <c r="F2767" s="19" t="s">
        <v>23913</v>
      </c>
      <c r="G2767" s="19" t="s">
        <v>23914</v>
      </c>
      <c r="H2767" s="19">
        <v>-30</v>
      </c>
      <c r="I2767" s="27" t="s">
        <v>23200</v>
      </c>
      <c r="J2767" s="19" t="s">
        <v>23201</v>
      </c>
      <c r="K2767" s="19" t="s">
        <v>17436</v>
      </c>
      <c r="L2767" s="19" t="s">
        <v>17437</v>
      </c>
      <c r="M2767" s="19"/>
      <c r="N2767" s="19"/>
      <c r="O2767" s="19" t="s">
        <v>23140</v>
      </c>
    </row>
    <row r="2768" spans="1:15" ht="12.75">
      <c r="A2768" s="19" t="s">
        <v>26573</v>
      </c>
      <c r="B2768" s="19" t="s">
        <v>23774</v>
      </c>
      <c r="C2768" s="19" t="s">
        <v>23754</v>
      </c>
      <c r="D2768" s="19" t="s">
        <v>17428</v>
      </c>
      <c r="E2768" s="85">
        <v>45422</v>
      </c>
      <c r="F2768" s="19" t="s">
        <v>26574</v>
      </c>
      <c r="G2768" s="19" t="s">
        <v>26575</v>
      </c>
      <c r="H2768" s="19">
        <v>4</v>
      </c>
      <c r="I2768" s="27" t="s">
        <v>23200</v>
      </c>
      <c r="J2768" s="19" t="s">
        <v>23201</v>
      </c>
      <c r="K2768" s="19" t="s">
        <v>17426</v>
      </c>
      <c r="L2768" s="19" t="s">
        <v>17427</v>
      </c>
      <c r="M2768" s="19"/>
      <c r="N2768" s="19"/>
      <c r="O2768" s="19" t="s">
        <v>23140</v>
      </c>
    </row>
    <row r="2769" spans="1:15" ht="12.75">
      <c r="A2769" s="19" t="s">
        <v>26576</v>
      </c>
      <c r="B2769" s="19" t="s">
        <v>23774</v>
      </c>
      <c r="C2769" s="19" t="s">
        <v>23754</v>
      </c>
      <c r="D2769" s="19" t="s">
        <v>17428</v>
      </c>
      <c r="E2769" s="85">
        <v>45422</v>
      </c>
      <c r="F2769" s="19" t="s">
        <v>26577</v>
      </c>
      <c r="G2769" s="19" t="s">
        <v>26578</v>
      </c>
      <c r="H2769" s="19">
        <v>10</v>
      </c>
      <c r="I2769" s="27" t="s">
        <v>23200</v>
      </c>
      <c r="J2769" s="19" t="s">
        <v>23201</v>
      </c>
      <c r="K2769" s="19" t="s">
        <v>17426</v>
      </c>
      <c r="L2769" s="19" t="s">
        <v>17427</v>
      </c>
      <c r="M2769" s="19"/>
      <c r="N2769" s="19"/>
      <c r="O2769" s="19" t="s">
        <v>23140</v>
      </c>
    </row>
    <row r="2770" spans="1:15" ht="12.75">
      <c r="A2770" s="19" t="s">
        <v>26579</v>
      </c>
      <c r="B2770" s="19" t="s">
        <v>23774</v>
      </c>
      <c r="C2770" s="19" t="s">
        <v>23754</v>
      </c>
      <c r="D2770" s="19" t="s">
        <v>17428</v>
      </c>
      <c r="E2770" s="85">
        <v>45422</v>
      </c>
      <c r="F2770" s="19" t="s">
        <v>26580</v>
      </c>
      <c r="G2770" s="19" t="s">
        <v>26581</v>
      </c>
      <c r="H2770" s="19">
        <v>3</v>
      </c>
      <c r="I2770" s="27" t="s">
        <v>23200</v>
      </c>
      <c r="J2770" s="19" t="s">
        <v>23201</v>
      </c>
      <c r="K2770" s="19" t="s">
        <v>17426</v>
      </c>
      <c r="L2770" s="19" t="s">
        <v>17427</v>
      </c>
      <c r="M2770" s="19"/>
      <c r="N2770" s="19"/>
      <c r="O2770" s="19" t="s">
        <v>23140</v>
      </c>
    </row>
    <row r="2771" spans="1:15" ht="12.75">
      <c r="A2771" s="19" t="s">
        <v>26582</v>
      </c>
      <c r="B2771" s="19" t="s">
        <v>23774</v>
      </c>
      <c r="C2771" s="19" t="s">
        <v>23754</v>
      </c>
      <c r="D2771" s="19" t="s">
        <v>17428</v>
      </c>
      <c r="E2771" s="85">
        <v>45422</v>
      </c>
      <c r="F2771" s="19" t="s">
        <v>23913</v>
      </c>
      <c r="G2771" s="19" t="s">
        <v>23914</v>
      </c>
      <c r="H2771" s="19">
        <v>1620</v>
      </c>
      <c r="I2771" s="27" t="s">
        <v>23200</v>
      </c>
      <c r="J2771" s="19" t="s">
        <v>23201</v>
      </c>
      <c r="K2771" s="19" t="s">
        <v>17426</v>
      </c>
      <c r="L2771" s="19" t="s">
        <v>17427</v>
      </c>
      <c r="M2771" s="19"/>
      <c r="N2771" s="19"/>
      <c r="O2771" s="19" t="s">
        <v>23140</v>
      </c>
    </row>
    <row r="2772" spans="1:15" ht="12.75">
      <c r="A2772" s="19" t="s">
        <v>26583</v>
      </c>
      <c r="B2772" s="19" t="s">
        <v>23776</v>
      </c>
      <c r="C2772" s="19" t="s">
        <v>23754</v>
      </c>
      <c r="D2772" s="19" t="s">
        <v>17428</v>
      </c>
      <c r="E2772" s="85">
        <v>45435</v>
      </c>
      <c r="F2772" s="19" t="s">
        <v>26584</v>
      </c>
      <c r="G2772" s="19" t="s">
        <v>26585</v>
      </c>
      <c r="H2772" s="19">
        <v>3</v>
      </c>
      <c r="I2772" s="27" t="s">
        <v>23200</v>
      </c>
      <c r="J2772" s="19" t="s">
        <v>23201</v>
      </c>
      <c r="K2772" s="19" t="s">
        <v>17426</v>
      </c>
      <c r="L2772" s="19" t="s">
        <v>17427</v>
      </c>
      <c r="M2772" s="19"/>
      <c r="N2772" s="19"/>
      <c r="O2772" s="19" t="s">
        <v>23140</v>
      </c>
    </row>
    <row r="2773" spans="1:15" ht="12.75">
      <c r="A2773" s="27" t="s">
        <v>26586</v>
      </c>
      <c r="B2773" s="19" t="s">
        <v>23776</v>
      </c>
      <c r="C2773" s="19" t="s">
        <v>23754</v>
      </c>
      <c r="D2773" s="19" t="s">
        <v>17428</v>
      </c>
      <c r="E2773" s="85">
        <v>45435</v>
      </c>
      <c r="F2773" s="19" t="s">
        <v>26587</v>
      </c>
      <c r="G2773" s="19" t="s">
        <v>26588</v>
      </c>
      <c r="H2773" s="19">
        <v>1</v>
      </c>
      <c r="I2773" s="27" t="s">
        <v>23200</v>
      </c>
      <c r="J2773" s="19" t="s">
        <v>23201</v>
      </c>
      <c r="K2773" s="19" t="s">
        <v>17426</v>
      </c>
      <c r="L2773" s="19" t="s">
        <v>17427</v>
      </c>
      <c r="M2773" s="19"/>
      <c r="N2773" s="19"/>
      <c r="O2773" s="19" t="s">
        <v>23140</v>
      </c>
    </row>
    <row r="2774" spans="1:15" ht="12.75">
      <c r="A2774" s="19" t="s">
        <v>26589</v>
      </c>
      <c r="B2774" s="19" t="s">
        <v>23772</v>
      </c>
      <c r="C2774" s="19" t="s">
        <v>23754</v>
      </c>
      <c r="D2774" s="19" t="s">
        <v>17428</v>
      </c>
      <c r="E2774" s="85">
        <v>45421</v>
      </c>
      <c r="F2774" s="19" t="s">
        <v>23877</v>
      </c>
      <c r="G2774" s="19" t="s">
        <v>23878</v>
      </c>
      <c r="H2774" s="19">
        <v>1500</v>
      </c>
      <c r="I2774" s="27" t="s">
        <v>23200</v>
      </c>
      <c r="J2774" s="19" t="s">
        <v>23201</v>
      </c>
      <c r="K2774" s="19" t="s">
        <v>17426</v>
      </c>
      <c r="L2774" s="19" t="s">
        <v>17427</v>
      </c>
      <c r="M2774" s="19" t="s">
        <v>23773</v>
      </c>
      <c r="N2774" s="19"/>
      <c r="O2774" s="19" t="s">
        <v>23140</v>
      </c>
    </row>
    <row r="2775" spans="1:15" ht="12.75">
      <c r="A2775" s="19" t="s">
        <v>26590</v>
      </c>
      <c r="B2775" s="19" t="s">
        <v>23772</v>
      </c>
      <c r="C2775" s="19" t="s">
        <v>23754</v>
      </c>
      <c r="D2775" s="19" t="s">
        <v>17428</v>
      </c>
      <c r="E2775" s="85">
        <v>45421</v>
      </c>
      <c r="F2775" s="19" t="s">
        <v>23889</v>
      </c>
      <c r="G2775" s="19" t="s">
        <v>23890</v>
      </c>
      <c r="H2775" s="19">
        <v>10</v>
      </c>
      <c r="I2775" s="27" t="s">
        <v>23200</v>
      </c>
      <c r="J2775" s="19" t="s">
        <v>23201</v>
      </c>
      <c r="K2775" s="19" t="s">
        <v>17426</v>
      </c>
      <c r="L2775" s="19" t="s">
        <v>17427</v>
      </c>
      <c r="M2775" s="19" t="s">
        <v>23773</v>
      </c>
      <c r="N2775" s="19"/>
      <c r="O2775" s="19" t="s">
        <v>23140</v>
      </c>
    </row>
    <row r="2776" spans="1:15" ht="12.75">
      <c r="A2776" s="19" t="s">
        <v>26591</v>
      </c>
      <c r="B2776" s="19" t="s">
        <v>23772</v>
      </c>
      <c r="C2776" s="19" t="s">
        <v>23754</v>
      </c>
      <c r="D2776" s="19" t="s">
        <v>17428</v>
      </c>
      <c r="E2776" s="85">
        <v>45421</v>
      </c>
      <c r="F2776" s="19" t="s">
        <v>23892</v>
      </c>
      <c r="G2776" s="19" t="s">
        <v>23893</v>
      </c>
      <c r="H2776" s="19">
        <v>400</v>
      </c>
      <c r="I2776" s="27" t="s">
        <v>23200</v>
      </c>
      <c r="J2776" s="19" t="s">
        <v>23201</v>
      </c>
      <c r="K2776" s="19" t="s">
        <v>17426</v>
      </c>
      <c r="L2776" s="19" t="s">
        <v>17427</v>
      </c>
      <c r="M2776" s="19" t="s">
        <v>23773</v>
      </c>
      <c r="N2776" s="19"/>
      <c r="O2776" s="19" t="s">
        <v>23140</v>
      </c>
    </row>
    <row r="2777" spans="1:15" ht="12.75">
      <c r="A2777" s="19" t="s">
        <v>26592</v>
      </c>
      <c r="B2777" s="19" t="s">
        <v>23772</v>
      </c>
      <c r="C2777" s="19" t="s">
        <v>23754</v>
      </c>
      <c r="D2777" s="19" t="s">
        <v>17428</v>
      </c>
      <c r="E2777" s="85">
        <v>45421</v>
      </c>
      <c r="F2777" s="19" t="s">
        <v>23958</v>
      </c>
      <c r="G2777" s="19" t="s">
        <v>23959</v>
      </c>
      <c r="H2777" s="19">
        <v>520</v>
      </c>
      <c r="I2777" s="27" t="s">
        <v>23200</v>
      </c>
      <c r="J2777" s="19" t="s">
        <v>23201</v>
      </c>
      <c r="K2777" s="19" t="s">
        <v>17426</v>
      </c>
      <c r="L2777" s="19" t="s">
        <v>17427</v>
      </c>
      <c r="M2777" s="19" t="s">
        <v>23773</v>
      </c>
      <c r="N2777" s="19"/>
      <c r="O2777" s="19" t="s">
        <v>23140</v>
      </c>
    </row>
    <row r="2778" spans="1:15" ht="12.75">
      <c r="A2778" s="19" t="s">
        <v>26593</v>
      </c>
      <c r="B2778" s="19" t="s">
        <v>23772</v>
      </c>
      <c r="C2778" s="19" t="s">
        <v>23754</v>
      </c>
      <c r="D2778" s="19" t="s">
        <v>17428</v>
      </c>
      <c r="E2778" s="85">
        <v>45421</v>
      </c>
      <c r="F2778" s="19" t="s">
        <v>23868</v>
      </c>
      <c r="G2778" s="19" t="s">
        <v>23869</v>
      </c>
      <c r="H2778" s="19">
        <v>1000</v>
      </c>
      <c r="I2778" s="27" t="s">
        <v>23200</v>
      </c>
      <c r="J2778" s="19" t="s">
        <v>23201</v>
      </c>
      <c r="K2778" s="19" t="s">
        <v>17426</v>
      </c>
      <c r="L2778" s="19" t="s">
        <v>17427</v>
      </c>
      <c r="M2778" s="19" t="s">
        <v>23773</v>
      </c>
      <c r="N2778" s="19"/>
      <c r="O2778" s="19" t="s">
        <v>23140</v>
      </c>
    </row>
    <row r="2779" spans="1:15" ht="12.75">
      <c r="A2779" s="19" t="s">
        <v>26594</v>
      </c>
      <c r="B2779" s="19" t="s">
        <v>23772</v>
      </c>
      <c r="C2779" s="19" t="s">
        <v>23754</v>
      </c>
      <c r="D2779" s="19" t="s">
        <v>17428</v>
      </c>
      <c r="E2779" s="85">
        <v>45421</v>
      </c>
      <c r="F2779" s="19" t="s">
        <v>23895</v>
      </c>
      <c r="G2779" s="19" t="s">
        <v>23896</v>
      </c>
      <c r="H2779" s="19">
        <v>300</v>
      </c>
      <c r="I2779" s="27" t="s">
        <v>23200</v>
      </c>
      <c r="J2779" s="19" t="s">
        <v>23201</v>
      </c>
      <c r="K2779" s="19" t="s">
        <v>17426</v>
      </c>
      <c r="L2779" s="19" t="s">
        <v>17427</v>
      </c>
      <c r="M2779" s="19" t="s">
        <v>23773</v>
      </c>
      <c r="N2779" s="19"/>
      <c r="O2779" s="19" t="s">
        <v>23140</v>
      </c>
    </row>
    <row r="2780" spans="1:15" ht="12.75">
      <c r="A2780" s="19" t="s">
        <v>26595</v>
      </c>
      <c r="B2780" s="19" t="s">
        <v>23772</v>
      </c>
      <c r="C2780" s="19" t="s">
        <v>23754</v>
      </c>
      <c r="D2780" s="19" t="s">
        <v>17428</v>
      </c>
      <c r="E2780" s="85">
        <v>45421</v>
      </c>
      <c r="F2780" s="19" t="s">
        <v>23883</v>
      </c>
      <c r="G2780" s="19" t="s">
        <v>23884</v>
      </c>
      <c r="H2780" s="19">
        <v>30</v>
      </c>
      <c r="I2780" s="27" t="s">
        <v>23200</v>
      </c>
      <c r="J2780" s="19" t="s">
        <v>23201</v>
      </c>
      <c r="K2780" s="19" t="s">
        <v>17426</v>
      </c>
      <c r="L2780" s="19" t="s">
        <v>17427</v>
      </c>
      <c r="M2780" s="19" t="s">
        <v>23773</v>
      </c>
      <c r="N2780" s="19"/>
      <c r="O2780" s="19" t="s">
        <v>23140</v>
      </c>
    </row>
    <row r="2781" spans="1:15" ht="12.75">
      <c r="A2781" s="19" t="s">
        <v>26596</v>
      </c>
      <c r="B2781" s="19" t="s">
        <v>23776</v>
      </c>
      <c r="C2781" s="19" t="s">
        <v>23754</v>
      </c>
      <c r="D2781" s="19" t="s">
        <v>17428</v>
      </c>
      <c r="E2781" s="85">
        <v>45435</v>
      </c>
      <c r="F2781" s="19" t="s">
        <v>23886</v>
      </c>
      <c r="G2781" s="19" t="s">
        <v>23887</v>
      </c>
      <c r="H2781" s="19">
        <v>300</v>
      </c>
      <c r="I2781" s="27" t="s">
        <v>23200</v>
      </c>
      <c r="J2781" s="19" t="s">
        <v>23201</v>
      </c>
      <c r="K2781" s="19" t="s">
        <v>17426</v>
      </c>
      <c r="L2781" s="19" t="s">
        <v>17427</v>
      </c>
      <c r="M2781" s="19"/>
      <c r="N2781" s="19"/>
      <c r="O2781" s="19" t="s">
        <v>23140</v>
      </c>
    </row>
    <row r="2782" spans="1:15" ht="12.75">
      <c r="A2782" s="19" t="s">
        <v>26597</v>
      </c>
      <c r="B2782" s="19" t="s">
        <v>23777</v>
      </c>
      <c r="C2782" s="19" t="s">
        <v>23778</v>
      </c>
      <c r="D2782" s="19" t="s">
        <v>17428</v>
      </c>
      <c r="E2782" s="85">
        <v>45450</v>
      </c>
      <c r="F2782" s="19" t="s">
        <v>23923</v>
      </c>
      <c r="G2782" s="19" t="s">
        <v>23924</v>
      </c>
      <c r="H2782" s="19">
        <v>120</v>
      </c>
      <c r="I2782" s="27" t="s">
        <v>23200</v>
      </c>
      <c r="J2782" s="19" t="s">
        <v>23201</v>
      </c>
      <c r="K2782" s="19" t="s">
        <v>17426</v>
      </c>
      <c r="L2782" s="19" t="s">
        <v>17427</v>
      </c>
      <c r="M2782" s="19"/>
      <c r="N2782" s="19"/>
      <c r="O2782" s="19" t="s">
        <v>23140</v>
      </c>
    </row>
    <row r="2783" spans="1:15" ht="12.75">
      <c r="A2783" s="19" t="s">
        <v>26598</v>
      </c>
      <c r="B2783" s="19" t="s">
        <v>23777</v>
      </c>
      <c r="C2783" s="19" t="s">
        <v>23778</v>
      </c>
      <c r="D2783" s="19" t="s">
        <v>17428</v>
      </c>
      <c r="E2783" s="85">
        <v>45450</v>
      </c>
      <c r="F2783" s="19" t="s">
        <v>25634</v>
      </c>
      <c r="G2783" s="19" t="s">
        <v>25635</v>
      </c>
      <c r="H2783" s="19">
        <v>1</v>
      </c>
      <c r="I2783" s="27" t="s">
        <v>23200</v>
      </c>
      <c r="J2783" s="19" t="s">
        <v>23201</v>
      </c>
      <c r="K2783" s="19" t="s">
        <v>17426</v>
      </c>
      <c r="L2783" s="19" t="s">
        <v>17427</v>
      </c>
      <c r="M2783" s="19"/>
      <c r="N2783" s="19"/>
      <c r="O2783" s="19" t="s">
        <v>23140</v>
      </c>
    </row>
    <row r="2784" spans="1:15" ht="12.75">
      <c r="A2784" s="19" t="s">
        <v>26599</v>
      </c>
      <c r="B2784" s="19" t="s">
        <v>23777</v>
      </c>
      <c r="C2784" s="19" t="s">
        <v>23778</v>
      </c>
      <c r="D2784" s="19" t="s">
        <v>17428</v>
      </c>
      <c r="E2784" s="85">
        <v>45450</v>
      </c>
      <c r="F2784" s="19" t="s">
        <v>25631</v>
      </c>
      <c r="G2784" s="19" t="s">
        <v>25632</v>
      </c>
      <c r="H2784" s="19">
        <v>2</v>
      </c>
      <c r="I2784" s="27" t="s">
        <v>23200</v>
      </c>
      <c r="J2784" s="19" t="s">
        <v>23201</v>
      </c>
      <c r="K2784" s="19" t="s">
        <v>17426</v>
      </c>
      <c r="L2784" s="19" t="s">
        <v>17427</v>
      </c>
      <c r="M2784" s="19"/>
      <c r="N2784" s="19"/>
      <c r="O2784" s="19" t="s">
        <v>23140</v>
      </c>
    </row>
    <row r="2785" spans="1:15" ht="12.75">
      <c r="A2785" s="19" t="s">
        <v>26600</v>
      </c>
      <c r="B2785" s="19" t="s">
        <v>23777</v>
      </c>
      <c r="C2785" s="19" t="s">
        <v>23778</v>
      </c>
      <c r="D2785" s="19" t="s">
        <v>17428</v>
      </c>
      <c r="E2785" s="85">
        <v>45450</v>
      </c>
      <c r="F2785" s="19" t="s">
        <v>26584</v>
      </c>
      <c r="G2785" s="19" t="s">
        <v>26585</v>
      </c>
      <c r="H2785" s="19">
        <v>2</v>
      </c>
      <c r="I2785" s="27" t="s">
        <v>23200</v>
      </c>
      <c r="J2785" s="19" t="s">
        <v>23201</v>
      </c>
      <c r="K2785" s="19" t="s">
        <v>17426</v>
      </c>
      <c r="L2785" s="19" t="s">
        <v>17427</v>
      </c>
      <c r="M2785" s="19"/>
      <c r="N2785" s="19"/>
      <c r="O2785" s="19" t="s">
        <v>23140</v>
      </c>
    </row>
    <row r="2786" spans="1:15" ht="12.75">
      <c r="A2786" s="19" t="s">
        <v>26601</v>
      </c>
      <c r="B2786" s="19" t="s">
        <v>23777</v>
      </c>
      <c r="C2786" s="19" t="s">
        <v>23778</v>
      </c>
      <c r="D2786" s="19" t="s">
        <v>17428</v>
      </c>
      <c r="E2786" s="85">
        <v>45450</v>
      </c>
      <c r="F2786" s="19" t="s">
        <v>25853</v>
      </c>
      <c r="G2786" s="19" t="s">
        <v>25854</v>
      </c>
      <c r="H2786" s="19">
        <v>1</v>
      </c>
      <c r="I2786" s="27" t="s">
        <v>23200</v>
      </c>
      <c r="J2786" s="19" t="s">
        <v>23201</v>
      </c>
      <c r="K2786" s="19" t="s">
        <v>17426</v>
      </c>
      <c r="L2786" s="19" t="s">
        <v>17427</v>
      </c>
      <c r="M2786" s="19"/>
      <c r="N2786" s="19"/>
      <c r="O2786" s="19" t="s">
        <v>23140</v>
      </c>
    </row>
    <row r="2787" spans="1:15" ht="12.75">
      <c r="A2787" s="19" t="s">
        <v>26602</v>
      </c>
      <c r="B2787" s="19" t="s">
        <v>23777</v>
      </c>
      <c r="C2787" s="19" t="s">
        <v>23778</v>
      </c>
      <c r="D2787" s="19" t="s">
        <v>17428</v>
      </c>
      <c r="E2787" s="85">
        <v>45450</v>
      </c>
      <c r="F2787" s="19" t="s">
        <v>26570</v>
      </c>
      <c r="G2787" s="19" t="s">
        <v>26571</v>
      </c>
      <c r="H2787" s="19">
        <v>1</v>
      </c>
      <c r="I2787" s="27" t="s">
        <v>23200</v>
      </c>
      <c r="J2787" s="19" t="s">
        <v>23201</v>
      </c>
      <c r="K2787" s="19" t="s">
        <v>17426</v>
      </c>
      <c r="L2787" s="19" t="s">
        <v>17427</v>
      </c>
      <c r="M2787" s="19"/>
      <c r="N2787" s="19"/>
      <c r="O2787" s="19" t="s">
        <v>23140</v>
      </c>
    </row>
    <row r="2788" spans="1:15" ht="12.75">
      <c r="A2788" s="19" t="s">
        <v>26603</v>
      </c>
      <c r="B2788" s="19" t="s">
        <v>23777</v>
      </c>
      <c r="C2788" s="19" t="s">
        <v>23778</v>
      </c>
      <c r="D2788" s="19" t="s">
        <v>17428</v>
      </c>
      <c r="E2788" s="85">
        <v>45450</v>
      </c>
      <c r="F2788" s="19" t="s">
        <v>25571</v>
      </c>
      <c r="G2788" s="19" t="s">
        <v>25572</v>
      </c>
      <c r="H2788" s="19">
        <v>1</v>
      </c>
      <c r="I2788" s="27" t="s">
        <v>23200</v>
      </c>
      <c r="J2788" s="19" t="s">
        <v>23201</v>
      </c>
      <c r="K2788" s="19" t="s">
        <v>17426</v>
      </c>
      <c r="L2788" s="19" t="s">
        <v>17427</v>
      </c>
      <c r="M2788" s="19"/>
      <c r="N2788" s="19"/>
      <c r="O2788" s="19" t="s">
        <v>23140</v>
      </c>
    </row>
    <row r="2789" spans="1:15" ht="12.75">
      <c r="A2789" s="19" t="s">
        <v>26604</v>
      </c>
      <c r="B2789" s="19" t="s">
        <v>23777</v>
      </c>
      <c r="C2789" s="19" t="s">
        <v>23778</v>
      </c>
      <c r="D2789" s="19" t="s">
        <v>17428</v>
      </c>
      <c r="E2789" s="85">
        <v>45450</v>
      </c>
      <c r="F2789" s="19" t="s">
        <v>23929</v>
      </c>
      <c r="G2789" s="19" t="s">
        <v>23930</v>
      </c>
      <c r="H2789" s="19">
        <v>2230</v>
      </c>
      <c r="I2789" s="27" t="s">
        <v>23200</v>
      </c>
      <c r="J2789" s="19" t="s">
        <v>23201</v>
      </c>
      <c r="K2789" s="19" t="s">
        <v>17426</v>
      </c>
      <c r="L2789" s="19" t="s">
        <v>17427</v>
      </c>
      <c r="M2789" s="19"/>
      <c r="N2789" s="19"/>
      <c r="O2789" s="19" t="s">
        <v>23140</v>
      </c>
    </row>
    <row r="2790" spans="1:15" ht="12.75">
      <c r="A2790" s="19" t="s">
        <v>26605</v>
      </c>
      <c r="B2790" s="19" t="s">
        <v>23777</v>
      </c>
      <c r="C2790" s="19" t="s">
        <v>23778</v>
      </c>
      <c r="D2790" s="19" t="s">
        <v>17428</v>
      </c>
      <c r="E2790" s="85">
        <v>45450</v>
      </c>
      <c r="F2790" s="19" t="s">
        <v>25578</v>
      </c>
      <c r="G2790" s="19" t="s">
        <v>25579</v>
      </c>
      <c r="H2790" s="19">
        <v>1</v>
      </c>
      <c r="I2790" s="27" t="s">
        <v>23200</v>
      </c>
      <c r="J2790" s="19" t="s">
        <v>23201</v>
      </c>
      <c r="K2790" s="19" t="s">
        <v>17426</v>
      </c>
      <c r="L2790" s="19" t="s">
        <v>17427</v>
      </c>
      <c r="M2790" s="19"/>
      <c r="N2790" s="19"/>
      <c r="O2790" s="19" t="s">
        <v>23140</v>
      </c>
    </row>
    <row r="2791" spans="1:15" ht="12.75">
      <c r="A2791" s="19" t="s">
        <v>26606</v>
      </c>
      <c r="B2791" s="19" t="s">
        <v>23777</v>
      </c>
      <c r="C2791" s="19" t="s">
        <v>23778</v>
      </c>
      <c r="D2791" s="19" t="s">
        <v>17428</v>
      </c>
      <c r="E2791" s="85">
        <v>45450</v>
      </c>
      <c r="F2791" s="19" t="s">
        <v>26574</v>
      </c>
      <c r="G2791" s="19" t="s">
        <v>26575</v>
      </c>
      <c r="H2791" s="19">
        <v>3</v>
      </c>
      <c r="I2791" s="27" t="s">
        <v>23200</v>
      </c>
      <c r="J2791" s="19" t="s">
        <v>23201</v>
      </c>
      <c r="K2791" s="19" t="s">
        <v>17426</v>
      </c>
      <c r="L2791" s="19" t="s">
        <v>17427</v>
      </c>
      <c r="M2791" s="19"/>
      <c r="N2791" s="19"/>
      <c r="O2791" s="19" t="s">
        <v>23140</v>
      </c>
    </row>
    <row r="2792" spans="1:15" ht="12.75">
      <c r="A2792" s="19" t="s">
        <v>26607</v>
      </c>
      <c r="B2792" s="19" t="s">
        <v>23777</v>
      </c>
      <c r="C2792" s="19" t="s">
        <v>23778</v>
      </c>
      <c r="D2792" s="19" t="s">
        <v>17428</v>
      </c>
      <c r="E2792" s="85">
        <v>45450</v>
      </c>
      <c r="F2792" s="19" t="s">
        <v>25581</v>
      </c>
      <c r="G2792" s="19" t="s">
        <v>25582</v>
      </c>
      <c r="H2792" s="19">
        <v>8</v>
      </c>
      <c r="I2792" s="27" t="s">
        <v>23200</v>
      </c>
      <c r="J2792" s="19" t="s">
        <v>23201</v>
      </c>
      <c r="K2792" s="19" t="s">
        <v>17426</v>
      </c>
      <c r="L2792" s="19" t="s">
        <v>17427</v>
      </c>
      <c r="M2792" s="19"/>
      <c r="N2792" s="19"/>
      <c r="O2792" s="19" t="s">
        <v>23140</v>
      </c>
    </row>
    <row r="2793" spans="1:15" ht="12.75">
      <c r="A2793" s="19" t="s">
        <v>26608</v>
      </c>
      <c r="B2793" s="19" t="s">
        <v>23777</v>
      </c>
      <c r="C2793" s="19" t="s">
        <v>23778</v>
      </c>
      <c r="D2793" s="19" t="s">
        <v>17428</v>
      </c>
      <c r="E2793" s="85">
        <v>45450</v>
      </c>
      <c r="F2793" s="19" t="s">
        <v>23903</v>
      </c>
      <c r="G2793" s="19" t="s">
        <v>23904</v>
      </c>
      <c r="H2793" s="19">
        <v>2000</v>
      </c>
      <c r="I2793" s="27" t="s">
        <v>23200</v>
      </c>
      <c r="J2793" s="19" t="s">
        <v>23201</v>
      </c>
      <c r="K2793" s="19" t="s">
        <v>17426</v>
      </c>
      <c r="L2793" s="19" t="s">
        <v>17427</v>
      </c>
      <c r="M2793" s="19"/>
      <c r="N2793" s="19"/>
      <c r="O2793" s="19" t="s">
        <v>23140</v>
      </c>
    </row>
    <row r="2794" spans="1:15" ht="12.75">
      <c r="A2794" s="19" t="s">
        <v>26609</v>
      </c>
      <c r="B2794" s="19" t="s">
        <v>23777</v>
      </c>
      <c r="C2794" s="19" t="s">
        <v>23778</v>
      </c>
      <c r="D2794" s="19" t="s">
        <v>17428</v>
      </c>
      <c r="E2794" s="85">
        <v>45450</v>
      </c>
      <c r="F2794" s="19" t="s">
        <v>23832</v>
      </c>
      <c r="G2794" s="19" t="s">
        <v>23833</v>
      </c>
      <c r="H2794" s="19">
        <v>18</v>
      </c>
      <c r="I2794" s="27" t="s">
        <v>23200</v>
      </c>
      <c r="J2794" s="19" t="s">
        <v>23201</v>
      </c>
      <c r="K2794" s="19" t="s">
        <v>17426</v>
      </c>
      <c r="L2794" s="19" t="s">
        <v>17427</v>
      </c>
      <c r="M2794" s="19"/>
      <c r="N2794" s="19"/>
      <c r="O2794" s="19" t="s">
        <v>23140</v>
      </c>
    </row>
    <row r="2795" spans="1:15" ht="12.75">
      <c r="A2795" s="19" t="s">
        <v>26610</v>
      </c>
      <c r="B2795" s="19" t="s">
        <v>23777</v>
      </c>
      <c r="C2795" s="19" t="s">
        <v>23778</v>
      </c>
      <c r="D2795" s="19" t="s">
        <v>17428</v>
      </c>
      <c r="E2795" s="85">
        <v>45450</v>
      </c>
      <c r="F2795" s="19" t="s">
        <v>23932</v>
      </c>
      <c r="G2795" s="19" t="s">
        <v>23933</v>
      </c>
      <c r="H2795" s="19">
        <v>9000</v>
      </c>
      <c r="I2795" s="27" t="s">
        <v>23200</v>
      </c>
      <c r="J2795" s="19" t="s">
        <v>23201</v>
      </c>
      <c r="K2795" s="19" t="s">
        <v>17426</v>
      </c>
      <c r="L2795" s="19" t="s">
        <v>17427</v>
      </c>
      <c r="M2795" s="19"/>
      <c r="N2795" s="19"/>
      <c r="O2795" s="19" t="s">
        <v>23140</v>
      </c>
    </row>
    <row r="2796" spans="1:15" ht="12.75">
      <c r="A2796" s="19" t="s">
        <v>26611</v>
      </c>
      <c r="B2796" s="19" t="s">
        <v>23777</v>
      </c>
      <c r="C2796" s="19" t="s">
        <v>23778</v>
      </c>
      <c r="D2796" s="19" t="s">
        <v>17428</v>
      </c>
      <c r="E2796" s="85">
        <v>45450</v>
      </c>
      <c r="F2796" s="19" t="s">
        <v>23838</v>
      </c>
      <c r="G2796" s="19" t="s">
        <v>23839</v>
      </c>
      <c r="H2796" s="19">
        <v>14</v>
      </c>
      <c r="I2796" s="27" t="s">
        <v>23200</v>
      </c>
      <c r="J2796" s="19" t="s">
        <v>23201</v>
      </c>
      <c r="K2796" s="19" t="s">
        <v>17426</v>
      </c>
      <c r="L2796" s="19" t="s">
        <v>17427</v>
      </c>
      <c r="M2796" s="19"/>
      <c r="N2796" s="19"/>
      <c r="O2796" s="19" t="s">
        <v>23140</v>
      </c>
    </row>
    <row r="2797" spans="1:15" ht="12.75">
      <c r="A2797" s="19" t="s">
        <v>26612</v>
      </c>
      <c r="B2797" s="19" t="s">
        <v>23777</v>
      </c>
      <c r="C2797" s="19" t="s">
        <v>23778</v>
      </c>
      <c r="D2797" s="19" t="s">
        <v>17428</v>
      </c>
      <c r="E2797" s="85">
        <v>45450</v>
      </c>
      <c r="F2797" s="19" t="s">
        <v>26613</v>
      </c>
      <c r="G2797" s="19" t="s">
        <v>26614</v>
      </c>
      <c r="H2797" s="19">
        <v>2</v>
      </c>
      <c r="I2797" s="27" t="s">
        <v>23200</v>
      </c>
      <c r="J2797" s="19" t="s">
        <v>23201</v>
      </c>
      <c r="K2797" s="19" t="s">
        <v>17426</v>
      </c>
      <c r="L2797" s="19" t="s">
        <v>17427</v>
      </c>
      <c r="M2797" s="19"/>
      <c r="N2797" s="19"/>
      <c r="O2797" s="19" t="s">
        <v>23140</v>
      </c>
    </row>
    <row r="2798" spans="1:15" ht="12.75">
      <c r="A2798" s="19" t="s">
        <v>26615</v>
      </c>
      <c r="B2798" s="19" t="s">
        <v>23777</v>
      </c>
      <c r="C2798" s="19" t="s">
        <v>23778</v>
      </c>
      <c r="D2798" s="19" t="s">
        <v>17428</v>
      </c>
      <c r="E2798" s="85">
        <v>45450</v>
      </c>
      <c r="F2798" s="19" t="s">
        <v>26616</v>
      </c>
      <c r="G2798" s="19" t="s">
        <v>26617</v>
      </c>
      <c r="H2798" s="19">
        <v>1</v>
      </c>
      <c r="I2798" s="27" t="s">
        <v>23200</v>
      </c>
      <c r="J2798" s="19" t="s">
        <v>23201</v>
      </c>
      <c r="K2798" s="19" t="s">
        <v>17426</v>
      </c>
      <c r="L2798" s="19" t="s">
        <v>17427</v>
      </c>
      <c r="M2798" s="19"/>
      <c r="N2798" s="19"/>
      <c r="O2798" s="19" t="s">
        <v>23140</v>
      </c>
    </row>
    <row r="2799" spans="1:15" ht="12.75">
      <c r="A2799" s="19" t="s">
        <v>26618</v>
      </c>
      <c r="B2799" s="19" t="s">
        <v>23777</v>
      </c>
      <c r="C2799" s="19" t="s">
        <v>23778</v>
      </c>
      <c r="D2799" s="19" t="s">
        <v>17428</v>
      </c>
      <c r="E2799" s="85">
        <v>45450</v>
      </c>
      <c r="F2799" s="19" t="s">
        <v>23847</v>
      </c>
      <c r="G2799" s="19" t="s">
        <v>23848</v>
      </c>
      <c r="H2799" s="19">
        <v>6</v>
      </c>
      <c r="I2799" s="27" t="s">
        <v>23200</v>
      </c>
      <c r="J2799" s="19" t="s">
        <v>23201</v>
      </c>
      <c r="K2799" s="19" t="s">
        <v>17426</v>
      </c>
      <c r="L2799" s="19" t="s">
        <v>17427</v>
      </c>
      <c r="M2799" s="19"/>
      <c r="N2799" s="19"/>
      <c r="O2799" s="19" t="s">
        <v>23140</v>
      </c>
    </row>
    <row r="2800" spans="1:15" ht="12.75">
      <c r="A2800" s="19" t="s">
        <v>26619</v>
      </c>
      <c r="B2800" s="19" t="s">
        <v>23777</v>
      </c>
      <c r="C2800" s="19" t="s">
        <v>23778</v>
      </c>
      <c r="D2800" s="19" t="s">
        <v>17428</v>
      </c>
      <c r="E2800" s="85">
        <v>45450</v>
      </c>
      <c r="F2800" s="19" t="s">
        <v>24080</v>
      </c>
      <c r="G2800" s="19" t="s">
        <v>24081</v>
      </c>
      <c r="H2800" s="19">
        <v>9</v>
      </c>
      <c r="I2800" s="27" t="s">
        <v>23200</v>
      </c>
      <c r="J2800" s="19" t="s">
        <v>23201</v>
      </c>
      <c r="K2800" s="19" t="s">
        <v>17426</v>
      </c>
      <c r="L2800" s="19" t="s">
        <v>17427</v>
      </c>
      <c r="M2800" s="19"/>
      <c r="N2800" s="19"/>
      <c r="O2800" s="19" t="s">
        <v>23140</v>
      </c>
    </row>
    <row r="2801" spans="1:15" ht="12.75">
      <c r="A2801" s="19" t="s">
        <v>26620</v>
      </c>
      <c r="B2801" s="19" t="s">
        <v>23777</v>
      </c>
      <c r="C2801" s="19" t="s">
        <v>23778</v>
      </c>
      <c r="D2801" s="19" t="s">
        <v>17428</v>
      </c>
      <c r="E2801" s="85">
        <v>45450</v>
      </c>
      <c r="F2801" s="19" t="s">
        <v>23853</v>
      </c>
      <c r="G2801" s="19" t="s">
        <v>23854</v>
      </c>
      <c r="H2801" s="19">
        <v>100</v>
      </c>
      <c r="I2801" s="27" t="s">
        <v>23200</v>
      </c>
      <c r="J2801" s="19" t="s">
        <v>23201</v>
      </c>
      <c r="K2801" s="19" t="s">
        <v>17426</v>
      </c>
      <c r="L2801" s="19" t="s">
        <v>17427</v>
      </c>
      <c r="M2801" s="19"/>
      <c r="N2801" s="19"/>
      <c r="O2801" s="19" t="s">
        <v>23140</v>
      </c>
    </row>
    <row r="2802" spans="1:15" ht="12.75">
      <c r="A2802" s="19" t="s">
        <v>26621</v>
      </c>
      <c r="B2802" s="19" t="s">
        <v>23777</v>
      </c>
      <c r="C2802" s="19" t="s">
        <v>23778</v>
      </c>
      <c r="D2802" s="19" t="s">
        <v>17428</v>
      </c>
      <c r="E2802" s="85">
        <v>45450</v>
      </c>
      <c r="F2802" s="19" t="s">
        <v>23941</v>
      </c>
      <c r="G2802" s="19" t="s">
        <v>23942</v>
      </c>
      <c r="H2802" s="19">
        <v>100</v>
      </c>
      <c r="I2802" s="27" t="s">
        <v>23200</v>
      </c>
      <c r="J2802" s="19" t="s">
        <v>23201</v>
      </c>
      <c r="K2802" s="19" t="s">
        <v>17426</v>
      </c>
      <c r="L2802" s="19" t="s">
        <v>17427</v>
      </c>
      <c r="M2802" s="19"/>
      <c r="N2802" s="19"/>
      <c r="O2802" s="19" t="s">
        <v>23140</v>
      </c>
    </row>
    <row r="2803" spans="1:15" ht="12.75">
      <c r="A2803" s="27" t="s">
        <v>26622</v>
      </c>
      <c r="B2803" s="19" t="s">
        <v>23777</v>
      </c>
      <c r="C2803" s="19" t="s">
        <v>23778</v>
      </c>
      <c r="D2803" s="19" t="s">
        <v>17428</v>
      </c>
      <c r="E2803" s="85">
        <v>45450</v>
      </c>
      <c r="F2803" s="19" t="s">
        <v>23856</v>
      </c>
      <c r="G2803" s="19" t="s">
        <v>23857</v>
      </c>
      <c r="H2803" s="19">
        <v>2</v>
      </c>
      <c r="I2803" s="27" t="s">
        <v>23200</v>
      </c>
      <c r="J2803" s="19" t="s">
        <v>23201</v>
      </c>
      <c r="K2803" s="19" t="s">
        <v>17426</v>
      </c>
      <c r="L2803" s="19" t="s">
        <v>17427</v>
      </c>
      <c r="M2803" s="19"/>
      <c r="N2803" s="19"/>
      <c r="O2803" s="19" t="s">
        <v>23140</v>
      </c>
    </row>
    <row r="2804" spans="1:15" ht="12.75">
      <c r="A2804" s="19" t="s">
        <v>26623</v>
      </c>
      <c r="B2804" s="19" t="s">
        <v>23777</v>
      </c>
      <c r="C2804" s="19" t="s">
        <v>23778</v>
      </c>
      <c r="D2804" s="19" t="s">
        <v>17428</v>
      </c>
      <c r="E2804" s="85">
        <v>45450</v>
      </c>
      <c r="F2804" s="19" t="s">
        <v>23859</v>
      </c>
      <c r="G2804" s="19" t="s">
        <v>23860</v>
      </c>
      <c r="H2804" s="19">
        <v>315</v>
      </c>
      <c r="I2804" s="27" t="s">
        <v>23200</v>
      </c>
      <c r="J2804" s="19" t="s">
        <v>23201</v>
      </c>
      <c r="K2804" s="19" t="s">
        <v>17426</v>
      </c>
      <c r="L2804" s="19" t="s">
        <v>17427</v>
      </c>
      <c r="M2804" s="19"/>
      <c r="N2804" s="19"/>
      <c r="O2804" s="19" t="s">
        <v>23140</v>
      </c>
    </row>
    <row r="2805" spans="1:15" ht="12.75">
      <c r="A2805" s="19" t="s">
        <v>26624</v>
      </c>
      <c r="B2805" s="19" t="s">
        <v>23777</v>
      </c>
      <c r="C2805" s="19" t="s">
        <v>23778</v>
      </c>
      <c r="D2805" s="19" t="s">
        <v>17428</v>
      </c>
      <c r="E2805" s="85">
        <v>45450</v>
      </c>
      <c r="F2805" s="19" t="s">
        <v>26625</v>
      </c>
      <c r="G2805" s="19" t="s">
        <v>26626</v>
      </c>
      <c r="H2805" s="19">
        <v>1</v>
      </c>
      <c r="I2805" s="27" t="s">
        <v>23200</v>
      </c>
      <c r="J2805" s="19" t="s">
        <v>23201</v>
      </c>
      <c r="K2805" s="19" t="s">
        <v>17426</v>
      </c>
      <c r="L2805" s="19" t="s">
        <v>17427</v>
      </c>
      <c r="M2805" s="19"/>
      <c r="N2805" s="19"/>
      <c r="O2805" s="19" t="s">
        <v>23140</v>
      </c>
    </row>
    <row r="2806" spans="1:15" ht="12.75">
      <c r="A2806" s="19" t="s">
        <v>26627</v>
      </c>
      <c r="B2806" s="19" t="s">
        <v>23777</v>
      </c>
      <c r="C2806" s="19" t="s">
        <v>23778</v>
      </c>
      <c r="D2806" s="19" t="s">
        <v>17428</v>
      </c>
      <c r="E2806" s="85">
        <v>45450</v>
      </c>
      <c r="F2806" s="19" t="s">
        <v>26628</v>
      </c>
      <c r="G2806" s="19" t="s">
        <v>26629</v>
      </c>
      <c r="H2806" s="19">
        <v>1</v>
      </c>
      <c r="I2806" s="27" t="s">
        <v>23200</v>
      </c>
      <c r="J2806" s="19" t="s">
        <v>23201</v>
      </c>
      <c r="K2806" s="19" t="s">
        <v>17426</v>
      </c>
      <c r="L2806" s="19" t="s">
        <v>17427</v>
      </c>
      <c r="M2806" s="19"/>
      <c r="N2806" s="19"/>
      <c r="O2806" s="19" t="s">
        <v>23140</v>
      </c>
    </row>
    <row r="2807" spans="1:15" ht="12.75">
      <c r="A2807" s="19" t="s">
        <v>26630</v>
      </c>
      <c r="B2807" s="19" t="s">
        <v>23777</v>
      </c>
      <c r="C2807" s="19" t="s">
        <v>23778</v>
      </c>
      <c r="D2807" s="19" t="s">
        <v>17428</v>
      </c>
      <c r="E2807" s="85">
        <v>45450</v>
      </c>
      <c r="F2807" s="19" t="s">
        <v>26631</v>
      </c>
      <c r="G2807" s="19" t="s">
        <v>26632</v>
      </c>
      <c r="H2807" s="19">
        <v>51</v>
      </c>
      <c r="I2807" s="27" t="s">
        <v>23200</v>
      </c>
      <c r="J2807" s="19" t="s">
        <v>23201</v>
      </c>
      <c r="K2807" s="19" t="s">
        <v>17426</v>
      </c>
      <c r="L2807" s="19" t="s">
        <v>17427</v>
      </c>
      <c r="M2807" s="19"/>
      <c r="N2807" s="19"/>
      <c r="O2807" s="19" t="s">
        <v>23140</v>
      </c>
    </row>
    <row r="2808" spans="1:15" ht="12.75">
      <c r="A2808" s="19" t="s">
        <v>26633</v>
      </c>
      <c r="B2808" s="19" t="s">
        <v>23779</v>
      </c>
      <c r="C2808" s="19" t="s">
        <v>23778</v>
      </c>
      <c r="D2808" s="19" t="s">
        <v>17428</v>
      </c>
      <c r="E2808" s="85">
        <v>45453</v>
      </c>
      <c r="F2808" s="19" t="s">
        <v>23926</v>
      </c>
      <c r="G2808" s="19" t="s">
        <v>23927</v>
      </c>
      <c r="H2808" s="19">
        <v>114</v>
      </c>
      <c r="I2808" s="27" t="s">
        <v>23200</v>
      </c>
      <c r="J2808" s="19" t="s">
        <v>23201</v>
      </c>
      <c r="K2808" s="19" t="s">
        <v>17426</v>
      </c>
      <c r="L2808" s="19" t="s">
        <v>17427</v>
      </c>
      <c r="M2808" s="19"/>
      <c r="N2808" s="19"/>
      <c r="O2808" s="19" t="s">
        <v>23140</v>
      </c>
    </row>
    <row r="2809" spans="1:15" ht="12.75">
      <c r="A2809" s="19" t="s">
        <v>26634</v>
      </c>
      <c r="B2809" s="19" t="s">
        <v>23779</v>
      </c>
      <c r="C2809" s="19" t="s">
        <v>23778</v>
      </c>
      <c r="D2809" s="19" t="s">
        <v>17428</v>
      </c>
      <c r="E2809" s="85">
        <v>45453</v>
      </c>
      <c r="F2809" s="19" t="s">
        <v>23951</v>
      </c>
      <c r="G2809" s="19" t="s">
        <v>23952</v>
      </c>
      <c r="H2809" s="19">
        <v>1</v>
      </c>
      <c r="I2809" s="27" t="s">
        <v>23200</v>
      </c>
      <c r="J2809" s="19" t="s">
        <v>23201</v>
      </c>
      <c r="K2809" s="19" t="s">
        <v>17426</v>
      </c>
      <c r="L2809" s="19" t="s">
        <v>17427</v>
      </c>
      <c r="M2809" s="19"/>
      <c r="N2809" s="19"/>
      <c r="O2809" s="19" t="s">
        <v>23140</v>
      </c>
    </row>
    <row r="2810" spans="1:15" ht="12.75">
      <c r="A2810" s="19" t="s">
        <v>26635</v>
      </c>
      <c r="B2810" s="19" t="s">
        <v>23779</v>
      </c>
      <c r="C2810" s="19" t="s">
        <v>23778</v>
      </c>
      <c r="D2810" s="19" t="s">
        <v>17428</v>
      </c>
      <c r="E2810" s="85">
        <v>45453</v>
      </c>
      <c r="F2810" s="19" t="s">
        <v>23909</v>
      </c>
      <c r="G2810" s="19" t="s">
        <v>23910</v>
      </c>
      <c r="H2810" s="19">
        <v>2000</v>
      </c>
      <c r="I2810" s="27" t="s">
        <v>23200</v>
      </c>
      <c r="J2810" s="19" t="s">
        <v>23201</v>
      </c>
      <c r="K2810" s="19" t="s">
        <v>17426</v>
      </c>
      <c r="L2810" s="19" t="s">
        <v>17427</v>
      </c>
      <c r="M2810" s="19"/>
      <c r="N2810" s="19"/>
      <c r="O2810" s="19" t="s">
        <v>23140</v>
      </c>
    </row>
    <row r="2811" spans="1:15" ht="12.75">
      <c r="A2811" s="19" t="s">
        <v>26636</v>
      </c>
      <c r="B2811" s="19" t="s">
        <v>23779</v>
      </c>
      <c r="C2811" s="19" t="s">
        <v>23778</v>
      </c>
      <c r="D2811" s="19" t="s">
        <v>17428</v>
      </c>
      <c r="E2811" s="85">
        <v>45453</v>
      </c>
      <c r="F2811" s="19" t="s">
        <v>24071</v>
      </c>
      <c r="G2811" s="19" t="s">
        <v>24072</v>
      </c>
      <c r="H2811" s="19">
        <v>4</v>
      </c>
      <c r="I2811" s="27" t="s">
        <v>23200</v>
      </c>
      <c r="J2811" s="19" t="s">
        <v>23201</v>
      </c>
      <c r="K2811" s="19" t="s">
        <v>17426</v>
      </c>
      <c r="L2811" s="19" t="s">
        <v>17427</v>
      </c>
      <c r="M2811" s="19"/>
      <c r="N2811" s="19"/>
      <c r="O2811" s="19" t="s">
        <v>23140</v>
      </c>
    </row>
    <row r="2812" spans="1:15" ht="12.75">
      <c r="A2812" s="19" t="s">
        <v>26637</v>
      </c>
      <c r="B2812" s="19" t="s">
        <v>23779</v>
      </c>
      <c r="C2812" s="19" t="s">
        <v>23778</v>
      </c>
      <c r="D2812" s="19" t="s">
        <v>17428</v>
      </c>
      <c r="E2812" s="85">
        <v>45453</v>
      </c>
      <c r="F2812" s="19" t="s">
        <v>25710</v>
      </c>
      <c r="G2812" s="19" t="s">
        <v>25711</v>
      </c>
      <c r="H2812" s="19">
        <v>67</v>
      </c>
      <c r="I2812" s="27" t="s">
        <v>23200</v>
      </c>
      <c r="J2812" s="19" t="s">
        <v>23201</v>
      </c>
      <c r="K2812" s="19" t="s">
        <v>17426</v>
      </c>
      <c r="L2812" s="19" t="s">
        <v>17427</v>
      </c>
      <c r="M2812" s="19"/>
      <c r="N2812" s="19"/>
      <c r="O2812" s="19" t="s">
        <v>23140</v>
      </c>
    </row>
    <row r="2813" spans="1:15" ht="12.75">
      <c r="A2813" s="19" t="s">
        <v>26638</v>
      </c>
      <c r="B2813" s="19" t="s">
        <v>23779</v>
      </c>
      <c r="C2813" s="19" t="s">
        <v>23778</v>
      </c>
      <c r="D2813" s="19" t="s">
        <v>17428</v>
      </c>
      <c r="E2813" s="85">
        <v>45453</v>
      </c>
      <c r="F2813" s="19" t="s">
        <v>24365</v>
      </c>
      <c r="G2813" s="19" t="s">
        <v>24366</v>
      </c>
      <c r="H2813" s="19">
        <v>159</v>
      </c>
      <c r="I2813" s="27" t="s">
        <v>23200</v>
      </c>
      <c r="J2813" s="19" t="s">
        <v>23201</v>
      </c>
      <c r="K2813" s="19" t="s">
        <v>17426</v>
      </c>
      <c r="L2813" s="19" t="s">
        <v>17427</v>
      </c>
      <c r="M2813" s="19"/>
      <c r="N2813" s="19"/>
      <c r="O2813" s="19" t="s">
        <v>23140</v>
      </c>
    </row>
    <row r="2814" spans="1:15" ht="12.75">
      <c r="A2814" s="19" t="s">
        <v>26639</v>
      </c>
      <c r="B2814" s="19" t="s">
        <v>23779</v>
      </c>
      <c r="C2814" s="19" t="s">
        <v>23778</v>
      </c>
      <c r="D2814" s="19" t="s">
        <v>17428</v>
      </c>
      <c r="E2814" s="85">
        <v>45453</v>
      </c>
      <c r="F2814" s="19" t="s">
        <v>24371</v>
      </c>
      <c r="G2814" s="19" t="s">
        <v>24372</v>
      </c>
      <c r="H2814" s="19">
        <v>64</v>
      </c>
      <c r="I2814" s="27" t="s">
        <v>23200</v>
      </c>
      <c r="J2814" s="19" t="s">
        <v>23201</v>
      </c>
      <c r="K2814" s="19" t="s">
        <v>17426</v>
      </c>
      <c r="L2814" s="19" t="s">
        <v>17427</v>
      </c>
      <c r="M2814" s="19"/>
      <c r="N2814" s="19"/>
      <c r="O2814" s="19" t="s">
        <v>23140</v>
      </c>
    </row>
    <row r="2815" spans="1:15" ht="12.75">
      <c r="A2815" s="19" t="s">
        <v>26640</v>
      </c>
      <c r="B2815" s="19" t="s">
        <v>23779</v>
      </c>
      <c r="C2815" s="19" t="s">
        <v>23778</v>
      </c>
      <c r="D2815" s="19" t="s">
        <v>17428</v>
      </c>
      <c r="E2815" s="85">
        <v>45453</v>
      </c>
      <c r="F2815" s="19" t="s">
        <v>23841</v>
      </c>
      <c r="G2815" s="19" t="s">
        <v>23842</v>
      </c>
      <c r="H2815" s="19">
        <v>11</v>
      </c>
      <c r="I2815" s="27" t="s">
        <v>23200</v>
      </c>
      <c r="J2815" s="19" t="s">
        <v>23201</v>
      </c>
      <c r="K2815" s="19" t="s">
        <v>17426</v>
      </c>
      <c r="L2815" s="19" t="s">
        <v>17427</v>
      </c>
      <c r="M2815" s="19"/>
      <c r="N2815" s="19"/>
      <c r="O2815" s="19" t="s">
        <v>23140</v>
      </c>
    </row>
    <row r="2816" spans="1:15" ht="12.75">
      <c r="A2816" s="19" t="s">
        <v>26641</v>
      </c>
      <c r="B2816" s="19" t="s">
        <v>23779</v>
      </c>
      <c r="C2816" s="19" t="s">
        <v>23778</v>
      </c>
      <c r="D2816" s="19" t="s">
        <v>17428</v>
      </c>
      <c r="E2816" s="85">
        <v>45453</v>
      </c>
      <c r="F2816" s="19" t="s">
        <v>23844</v>
      </c>
      <c r="G2816" s="19" t="s">
        <v>23845</v>
      </c>
      <c r="H2816" s="19">
        <v>4</v>
      </c>
      <c r="I2816" s="27" t="s">
        <v>23200</v>
      </c>
      <c r="J2816" s="19" t="s">
        <v>23201</v>
      </c>
      <c r="K2816" s="19" t="s">
        <v>17426</v>
      </c>
      <c r="L2816" s="19" t="s">
        <v>17427</v>
      </c>
      <c r="M2816" s="19"/>
      <c r="N2816" s="19"/>
      <c r="O2816" s="19" t="s">
        <v>23140</v>
      </c>
    </row>
    <row r="2817" spans="1:15" ht="12.75">
      <c r="A2817" s="19" t="s">
        <v>26642</v>
      </c>
      <c r="B2817" s="19" t="s">
        <v>23779</v>
      </c>
      <c r="C2817" s="19" t="s">
        <v>23778</v>
      </c>
      <c r="D2817" s="19" t="s">
        <v>17428</v>
      </c>
      <c r="E2817" s="85">
        <v>45453</v>
      </c>
      <c r="F2817" s="19" t="s">
        <v>24074</v>
      </c>
      <c r="G2817" s="19" t="s">
        <v>24075</v>
      </c>
      <c r="H2817" s="19">
        <v>3</v>
      </c>
      <c r="I2817" s="27" t="s">
        <v>23200</v>
      </c>
      <c r="J2817" s="19" t="s">
        <v>23201</v>
      </c>
      <c r="K2817" s="19" t="s">
        <v>17426</v>
      </c>
      <c r="L2817" s="19" t="s">
        <v>17427</v>
      </c>
      <c r="M2817" s="19"/>
      <c r="N2817" s="19"/>
      <c r="O2817" s="19" t="s">
        <v>23140</v>
      </c>
    </row>
    <row r="2818" spans="1:15" ht="12.75">
      <c r="A2818" s="19" t="s">
        <v>26643</v>
      </c>
      <c r="B2818" s="19" t="s">
        <v>23780</v>
      </c>
      <c r="C2818" s="19" t="s">
        <v>23778</v>
      </c>
      <c r="D2818" s="19" t="s">
        <v>17428</v>
      </c>
      <c r="E2818" s="85">
        <v>45455</v>
      </c>
      <c r="F2818" s="19" t="s">
        <v>23874</v>
      </c>
      <c r="G2818" s="19" t="s">
        <v>23875</v>
      </c>
      <c r="H2818" s="19">
        <v>96</v>
      </c>
      <c r="I2818" s="27" t="s">
        <v>23200</v>
      </c>
      <c r="J2818" s="19" t="s">
        <v>23201</v>
      </c>
      <c r="K2818" s="19" t="s">
        <v>17426</v>
      </c>
      <c r="L2818" s="19" t="s">
        <v>17427</v>
      </c>
      <c r="M2818" s="19"/>
      <c r="N2818" s="19"/>
      <c r="O2818" s="19" t="s">
        <v>23140</v>
      </c>
    </row>
    <row r="2819" spans="1:15" ht="12.75">
      <c r="A2819" s="19" t="s">
        <v>26644</v>
      </c>
      <c r="B2819" s="19" t="s">
        <v>23780</v>
      </c>
      <c r="C2819" s="19" t="s">
        <v>23778</v>
      </c>
      <c r="D2819" s="19" t="s">
        <v>17428</v>
      </c>
      <c r="E2819" s="85">
        <v>45455</v>
      </c>
      <c r="F2819" s="19" t="s">
        <v>23906</v>
      </c>
      <c r="G2819" s="19" t="s">
        <v>23907</v>
      </c>
      <c r="H2819" s="19">
        <v>2000</v>
      </c>
      <c r="I2819" s="27" t="s">
        <v>23200</v>
      </c>
      <c r="J2819" s="19" t="s">
        <v>23201</v>
      </c>
      <c r="K2819" s="19" t="s">
        <v>17426</v>
      </c>
      <c r="L2819" s="19" t="s">
        <v>17427</v>
      </c>
      <c r="M2819" s="19"/>
      <c r="N2819" s="19"/>
      <c r="O2819" s="19" t="s">
        <v>23140</v>
      </c>
    </row>
    <row r="2820" spans="1:15" ht="12.75">
      <c r="A2820" s="19" t="s">
        <v>26645</v>
      </c>
      <c r="B2820" s="19" t="s">
        <v>23780</v>
      </c>
      <c r="C2820" s="19" t="s">
        <v>23778</v>
      </c>
      <c r="D2820" s="19" t="s">
        <v>17428</v>
      </c>
      <c r="E2820" s="85">
        <v>45455</v>
      </c>
      <c r="F2820" s="19" t="s">
        <v>23938</v>
      </c>
      <c r="G2820" s="19" t="s">
        <v>23939</v>
      </c>
      <c r="H2820" s="19">
        <v>1</v>
      </c>
      <c r="I2820" s="27" t="s">
        <v>23200</v>
      </c>
      <c r="J2820" s="19" t="s">
        <v>23201</v>
      </c>
      <c r="K2820" s="19" t="s">
        <v>17426</v>
      </c>
      <c r="L2820" s="19" t="s">
        <v>17427</v>
      </c>
      <c r="M2820" s="19"/>
      <c r="N2820" s="19"/>
      <c r="O2820" s="19" t="s">
        <v>23140</v>
      </c>
    </row>
    <row r="2821" spans="1:15" ht="12.75">
      <c r="A2821" s="19" t="s">
        <v>26646</v>
      </c>
      <c r="B2821" s="19" t="s">
        <v>23780</v>
      </c>
      <c r="C2821" s="19" t="s">
        <v>23778</v>
      </c>
      <c r="D2821" s="19" t="s">
        <v>17428</v>
      </c>
      <c r="E2821" s="85">
        <v>45455</v>
      </c>
      <c r="F2821" s="19" t="s">
        <v>24371</v>
      </c>
      <c r="G2821" s="19" t="s">
        <v>24372</v>
      </c>
      <c r="H2821" s="19">
        <v>115</v>
      </c>
      <c r="I2821" s="27" t="s">
        <v>23200</v>
      </c>
      <c r="J2821" s="19" t="s">
        <v>23201</v>
      </c>
      <c r="K2821" s="19" t="s">
        <v>17426</v>
      </c>
      <c r="L2821" s="19" t="s">
        <v>17427</v>
      </c>
      <c r="M2821" s="19"/>
      <c r="N2821" s="19"/>
      <c r="O2821" s="19" t="s">
        <v>23140</v>
      </c>
    </row>
    <row r="2822" spans="1:15" ht="12.75">
      <c r="A2822" s="19" t="s">
        <v>26647</v>
      </c>
      <c r="B2822" s="19" t="s">
        <v>23780</v>
      </c>
      <c r="C2822" s="19" t="s">
        <v>23778</v>
      </c>
      <c r="D2822" s="19" t="s">
        <v>17428</v>
      </c>
      <c r="E2822" s="85">
        <v>45455</v>
      </c>
      <c r="F2822" s="19" t="s">
        <v>23835</v>
      </c>
      <c r="G2822" s="19" t="s">
        <v>23836</v>
      </c>
      <c r="H2822" s="19">
        <v>49</v>
      </c>
      <c r="I2822" s="27" t="s">
        <v>23200</v>
      </c>
      <c r="J2822" s="19" t="s">
        <v>23201</v>
      </c>
      <c r="K2822" s="19" t="s">
        <v>17426</v>
      </c>
      <c r="L2822" s="19" t="s">
        <v>17427</v>
      </c>
      <c r="M2822" s="19"/>
      <c r="N2822" s="19"/>
      <c r="O2822" s="19" t="s">
        <v>23140</v>
      </c>
    </row>
    <row r="2823" spans="1:15" ht="12.75">
      <c r="A2823" s="19" t="s">
        <v>26648</v>
      </c>
      <c r="B2823" s="19" t="s">
        <v>23780</v>
      </c>
      <c r="C2823" s="19" t="s">
        <v>23778</v>
      </c>
      <c r="D2823" s="19" t="s">
        <v>17428</v>
      </c>
      <c r="E2823" s="85">
        <v>45455</v>
      </c>
      <c r="F2823" s="19" t="s">
        <v>25600</v>
      </c>
      <c r="G2823" s="19" t="s">
        <v>25601</v>
      </c>
      <c r="H2823" s="19">
        <v>44</v>
      </c>
      <c r="I2823" s="27" t="s">
        <v>23200</v>
      </c>
      <c r="J2823" s="19" t="s">
        <v>23201</v>
      </c>
      <c r="K2823" s="19" t="s">
        <v>17426</v>
      </c>
      <c r="L2823" s="19" t="s">
        <v>17427</v>
      </c>
      <c r="M2823" s="19"/>
      <c r="N2823" s="19"/>
      <c r="O2823" s="19" t="s">
        <v>23140</v>
      </c>
    </row>
    <row r="2824" spans="1:15" ht="12.75">
      <c r="A2824" s="19" t="s">
        <v>26649</v>
      </c>
      <c r="B2824" s="19" t="s">
        <v>23781</v>
      </c>
      <c r="C2824" s="19" t="s">
        <v>23778</v>
      </c>
      <c r="D2824" s="19" t="s">
        <v>17440</v>
      </c>
      <c r="E2824" s="85">
        <v>45454</v>
      </c>
      <c r="F2824" s="19" t="s">
        <v>23868</v>
      </c>
      <c r="G2824" s="19" t="s">
        <v>23869</v>
      </c>
      <c r="H2824" s="19">
        <v>-600</v>
      </c>
      <c r="I2824" s="27" t="s">
        <v>23200</v>
      </c>
      <c r="J2824" s="19" t="s">
        <v>23201</v>
      </c>
      <c r="K2824" s="19" t="s">
        <v>17438</v>
      </c>
      <c r="L2824" s="19" t="s">
        <v>17439</v>
      </c>
      <c r="M2824" s="19"/>
      <c r="N2824" s="19"/>
      <c r="O2824" s="19" t="s">
        <v>23140</v>
      </c>
    </row>
    <row r="2825" spans="1:15" ht="12.75">
      <c r="A2825" s="19" t="s">
        <v>26650</v>
      </c>
      <c r="B2825" s="19" t="s">
        <v>23781</v>
      </c>
      <c r="C2825" s="19" t="s">
        <v>23778</v>
      </c>
      <c r="D2825" s="19" t="s">
        <v>17440</v>
      </c>
      <c r="E2825" s="85">
        <v>45454</v>
      </c>
      <c r="F2825" s="19" t="s">
        <v>23868</v>
      </c>
      <c r="G2825" s="19" t="s">
        <v>23869</v>
      </c>
      <c r="H2825" s="19">
        <v>600</v>
      </c>
      <c r="I2825" s="27" t="s">
        <v>23220</v>
      </c>
      <c r="J2825" s="19" t="s">
        <v>23221</v>
      </c>
      <c r="K2825" s="19" t="s">
        <v>17438</v>
      </c>
      <c r="L2825" s="19" t="s">
        <v>17439</v>
      </c>
      <c r="M2825" s="19"/>
      <c r="N2825" s="19" t="s">
        <v>17447</v>
      </c>
      <c r="O2825" s="19" t="s">
        <v>23140</v>
      </c>
    </row>
    <row r="2826" spans="1:15" ht="12.75">
      <c r="A2826" s="19" t="s">
        <v>26651</v>
      </c>
      <c r="B2826" s="19" t="s">
        <v>23781</v>
      </c>
      <c r="C2826" s="19" t="s">
        <v>23778</v>
      </c>
      <c r="D2826" s="19" t="s">
        <v>17440</v>
      </c>
      <c r="E2826" s="85">
        <v>45454</v>
      </c>
      <c r="F2826" s="19" t="s">
        <v>23877</v>
      </c>
      <c r="G2826" s="19" t="s">
        <v>23878</v>
      </c>
      <c r="H2826" s="19">
        <v>-300</v>
      </c>
      <c r="I2826" s="27" t="s">
        <v>23200</v>
      </c>
      <c r="J2826" s="19" t="s">
        <v>23201</v>
      </c>
      <c r="K2826" s="19" t="s">
        <v>17438</v>
      </c>
      <c r="L2826" s="19" t="s">
        <v>17439</v>
      </c>
      <c r="M2826" s="19"/>
      <c r="N2826" s="19"/>
      <c r="O2826" s="19" t="s">
        <v>23140</v>
      </c>
    </row>
    <row r="2827" spans="1:15" ht="12.75">
      <c r="A2827" s="19" t="s">
        <v>26652</v>
      </c>
      <c r="B2827" s="19" t="s">
        <v>23781</v>
      </c>
      <c r="C2827" s="19" t="s">
        <v>23778</v>
      </c>
      <c r="D2827" s="19" t="s">
        <v>17440</v>
      </c>
      <c r="E2827" s="85">
        <v>45454</v>
      </c>
      <c r="F2827" s="19" t="s">
        <v>23877</v>
      </c>
      <c r="G2827" s="19" t="s">
        <v>23878</v>
      </c>
      <c r="H2827" s="19">
        <v>300</v>
      </c>
      <c r="I2827" s="27" t="s">
        <v>23220</v>
      </c>
      <c r="J2827" s="19" t="s">
        <v>23221</v>
      </c>
      <c r="K2827" s="19" t="s">
        <v>17438</v>
      </c>
      <c r="L2827" s="19" t="s">
        <v>17439</v>
      </c>
      <c r="M2827" s="19"/>
      <c r="N2827" s="19" t="s">
        <v>17447</v>
      </c>
      <c r="O2827" s="19" t="s">
        <v>23140</v>
      </c>
    </row>
    <row r="2828" spans="1:15" ht="12.75">
      <c r="A2828" s="19" t="s">
        <v>26653</v>
      </c>
      <c r="B2828" s="19" t="s">
        <v>23781</v>
      </c>
      <c r="C2828" s="19" t="s">
        <v>23778</v>
      </c>
      <c r="D2828" s="19" t="s">
        <v>17440</v>
      </c>
      <c r="E2828" s="85">
        <v>45454</v>
      </c>
      <c r="F2828" s="19" t="s">
        <v>23958</v>
      </c>
      <c r="G2828" s="19" t="s">
        <v>23959</v>
      </c>
      <c r="H2828" s="19">
        <v>-200</v>
      </c>
      <c r="I2828" s="27" t="s">
        <v>23200</v>
      </c>
      <c r="J2828" s="19" t="s">
        <v>23201</v>
      </c>
      <c r="K2828" s="19" t="s">
        <v>17438</v>
      </c>
      <c r="L2828" s="19" t="s">
        <v>17439</v>
      </c>
      <c r="M2828" s="19"/>
      <c r="N2828" s="19"/>
      <c r="O2828" s="19" t="s">
        <v>23140</v>
      </c>
    </row>
    <row r="2829" spans="1:15" ht="12.75">
      <c r="A2829" s="19" t="s">
        <v>26654</v>
      </c>
      <c r="B2829" s="19" t="s">
        <v>23781</v>
      </c>
      <c r="C2829" s="19" t="s">
        <v>23778</v>
      </c>
      <c r="D2829" s="19" t="s">
        <v>17440</v>
      </c>
      <c r="E2829" s="85">
        <v>45454</v>
      </c>
      <c r="F2829" s="19" t="s">
        <v>23958</v>
      </c>
      <c r="G2829" s="19" t="s">
        <v>23959</v>
      </c>
      <c r="H2829" s="19">
        <v>200</v>
      </c>
      <c r="I2829" s="27" t="s">
        <v>23220</v>
      </c>
      <c r="J2829" s="19" t="s">
        <v>23221</v>
      </c>
      <c r="K2829" s="19" t="s">
        <v>17438</v>
      </c>
      <c r="L2829" s="19" t="s">
        <v>17439</v>
      </c>
      <c r="M2829" s="19"/>
      <c r="N2829" s="19" t="s">
        <v>17447</v>
      </c>
      <c r="O2829" s="19" t="s">
        <v>23140</v>
      </c>
    </row>
    <row r="2830" spans="1:15" ht="12.75">
      <c r="A2830" s="19" t="s">
        <v>26655</v>
      </c>
      <c r="B2830" s="19" t="s">
        <v>23781</v>
      </c>
      <c r="C2830" s="19" t="s">
        <v>23778</v>
      </c>
      <c r="D2830" s="19" t="s">
        <v>17440</v>
      </c>
      <c r="E2830" s="85">
        <v>45454</v>
      </c>
      <c r="F2830" s="19" t="s">
        <v>23886</v>
      </c>
      <c r="G2830" s="19" t="s">
        <v>23887</v>
      </c>
      <c r="H2830" s="19">
        <v>-20</v>
      </c>
      <c r="I2830" s="27" t="s">
        <v>23200</v>
      </c>
      <c r="J2830" s="19" t="s">
        <v>23201</v>
      </c>
      <c r="K2830" s="19" t="s">
        <v>17438</v>
      </c>
      <c r="L2830" s="19" t="s">
        <v>17439</v>
      </c>
      <c r="M2830" s="19"/>
      <c r="N2830" s="19"/>
      <c r="O2830" s="19" t="s">
        <v>23140</v>
      </c>
    </row>
    <row r="2831" spans="1:15" ht="12.75">
      <c r="A2831" s="19" t="s">
        <v>26656</v>
      </c>
      <c r="B2831" s="19" t="s">
        <v>23781</v>
      </c>
      <c r="C2831" s="19" t="s">
        <v>23778</v>
      </c>
      <c r="D2831" s="19" t="s">
        <v>17440</v>
      </c>
      <c r="E2831" s="85">
        <v>45454</v>
      </c>
      <c r="F2831" s="19" t="s">
        <v>23886</v>
      </c>
      <c r="G2831" s="19" t="s">
        <v>23887</v>
      </c>
      <c r="H2831" s="19">
        <v>20</v>
      </c>
      <c r="I2831" s="27" t="s">
        <v>23220</v>
      </c>
      <c r="J2831" s="19" t="s">
        <v>23221</v>
      </c>
      <c r="K2831" s="19" t="s">
        <v>17438</v>
      </c>
      <c r="L2831" s="19" t="s">
        <v>17439</v>
      </c>
      <c r="M2831" s="19"/>
      <c r="N2831" s="19" t="s">
        <v>17447</v>
      </c>
      <c r="O2831" s="19" t="s">
        <v>23140</v>
      </c>
    </row>
    <row r="2832" spans="1:15" ht="12.75">
      <c r="A2832" s="19" t="s">
        <v>26657</v>
      </c>
      <c r="B2832" s="19" t="s">
        <v>23781</v>
      </c>
      <c r="C2832" s="19" t="s">
        <v>23778</v>
      </c>
      <c r="D2832" s="19" t="s">
        <v>17440</v>
      </c>
      <c r="E2832" s="85">
        <v>45454</v>
      </c>
      <c r="F2832" s="19" t="s">
        <v>24371</v>
      </c>
      <c r="G2832" s="19" t="s">
        <v>24372</v>
      </c>
      <c r="H2832" s="19">
        <v>-61</v>
      </c>
      <c r="I2832" s="27" t="s">
        <v>23200</v>
      </c>
      <c r="J2832" s="19" t="s">
        <v>23201</v>
      </c>
      <c r="K2832" s="19" t="s">
        <v>17438</v>
      </c>
      <c r="L2832" s="19" t="s">
        <v>17439</v>
      </c>
      <c r="M2832" s="19"/>
      <c r="N2832" s="19"/>
      <c r="O2832" s="19" t="s">
        <v>23140</v>
      </c>
    </row>
    <row r="2833" spans="1:15" ht="12.75">
      <c r="A2833" s="19" t="s">
        <v>26658</v>
      </c>
      <c r="B2833" s="19" t="s">
        <v>23781</v>
      </c>
      <c r="C2833" s="19" t="s">
        <v>23778</v>
      </c>
      <c r="D2833" s="19" t="s">
        <v>17440</v>
      </c>
      <c r="E2833" s="85">
        <v>45454</v>
      </c>
      <c r="F2833" s="19" t="s">
        <v>24371</v>
      </c>
      <c r="G2833" s="19" t="s">
        <v>24372</v>
      </c>
      <c r="H2833" s="19">
        <v>61</v>
      </c>
      <c r="I2833" s="27" t="s">
        <v>23220</v>
      </c>
      <c r="J2833" s="19" t="s">
        <v>23221</v>
      </c>
      <c r="K2833" s="19" t="s">
        <v>17438</v>
      </c>
      <c r="L2833" s="19" t="s">
        <v>17439</v>
      </c>
      <c r="M2833" s="19"/>
      <c r="N2833" s="19" t="s">
        <v>17447</v>
      </c>
      <c r="O2833" s="19" t="s">
        <v>23140</v>
      </c>
    </row>
    <row r="2834" spans="1:15" ht="12.75">
      <c r="A2834" s="19" t="s">
        <v>26659</v>
      </c>
      <c r="B2834" s="19" t="s">
        <v>23781</v>
      </c>
      <c r="C2834" s="19" t="s">
        <v>23778</v>
      </c>
      <c r="D2834" s="19" t="s">
        <v>17440</v>
      </c>
      <c r="E2834" s="85">
        <v>45454</v>
      </c>
      <c r="F2834" s="19" t="s">
        <v>23838</v>
      </c>
      <c r="G2834" s="19" t="s">
        <v>23839</v>
      </c>
      <c r="H2834" s="19">
        <v>-4</v>
      </c>
      <c r="I2834" s="27" t="s">
        <v>23200</v>
      </c>
      <c r="J2834" s="19" t="s">
        <v>23201</v>
      </c>
      <c r="K2834" s="19" t="s">
        <v>17438</v>
      </c>
      <c r="L2834" s="19" t="s">
        <v>17439</v>
      </c>
      <c r="M2834" s="19"/>
      <c r="N2834" s="19"/>
      <c r="O2834" s="19" t="s">
        <v>23140</v>
      </c>
    </row>
    <row r="2835" spans="1:15" ht="12.75">
      <c r="A2835" s="19" t="s">
        <v>26660</v>
      </c>
      <c r="B2835" s="19" t="s">
        <v>23781</v>
      </c>
      <c r="C2835" s="19" t="s">
        <v>23778</v>
      </c>
      <c r="D2835" s="19" t="s">
        <v>17440</v>
      </c>
      <c r="E2835" s="85">
        <v>45454</v>
      </c>
      <c r="F2835" s="19" t="s">
        <v>23838</v>
      </c>
      <c r="G2835" s="19" t="s">
        <v>23839</v>
      </c>
      <c r="H2835" s="19">
        <v>4</v>
      </c>
      <c r="I2835" s="27" t="s">
        <v>23220</v>
      </c>
      <c r="J2835" s="19" t="s">
        <v>23221</v>
      </c>
      <c r="K2835" s="19" t="s">
        <v>17438</v>
      </c>
      <c r="L2835" s="19" t="s">
        <v>17439</v>
      </c>
      <c r="M2835" s="19"/>
      <c r="N2835" s="19" t="s">
        <v>17447</v>
      </c>
      <c r="O2835" s="19" t="s">
        <v>23140</v>
      </c>
    </row>
    <row r="2836" spans="1:15" ht="12.75">
      <c r="A2836" s="19" t="s">
        <v>26661</v>
      </c>
      <c r="B2836" s="19" t="s">
        <v>23781</v>
      </c>
      <c r="C2836" s="19" t="s">
        <v>23778</v>
      </c>
      <c r="D2836" s="19" t="s">
        <v>17440</v>
      </c>
      <c r="E2836" s="85">
        <v>45454</v>
      </c>
      <c r="F2836" s="19" t="s">
        <v>23841</v>
      </c>
      <c r="G2836" s="19" t="s">
        <v>23842</v>
      </c>
      <c r="H2836" s="19">
        <v>-3</v>
      </c>
      <c r="I2836" s="27" t="s">
        <v>23200</v>
      </c>
      <c r="J2836" s="19" t="s">
        <v>23201</v>
      </c>
      <c r="K2836" s="19" t="s">
        <v>17438</v>
      </c>
      <c r="L2836" s="19" t="s">
        <v>17439</v>
      </c>
      <c r="M2836" s="19"/>
      <c r="N2836" s="19"/>
      <c r="O2836" s="19" t="s">
        <v>23140</v>
      </c>
    </row>
    <row r="2837" spans="1:15" ht="12.75">
      <c r="A2837" s="19" t="s">
        <v>26662</v>
      </c>
      <c r="B2837" s="19" t="s">
        <v>23781</v>
      </c>
      <c r="C2837" s="19" t="s">
        <v>23778</v>
      </c>
      <c r="D2837" s="19" t="s">
        <v>17440</v>
      </c>
      <c r="E2837" s="85">
        <v>45454</v>
      </c>
      <c r="F2837" s="19" t="s">
        <v>23841</v>
      </c>
      <c r="G2837" s="19" t="s">
        <v>23842</v>
      </c>
      <c r="H2837" s="19">
        <v>3</v>
      </c>
      <c r="I2837" s="27" t="s">
        <v>23220</v>
      </c>
      <c r="J2837" s="19" t="s">
        <v>23221</v>
      </c>
      <c r="K2837" s="19" t="s">
        <v>17438</v>
      </c>
      <c r="L2837" s="19" t="s">
        <v>17439</v>
      </c>
      <c r="M2837" s="19"/>
      <c r="N2837" s="19" t="s">
        <v>17447</v>
      </c>
      <c r="O2837" s="19" t="s">
        <v>23140</v>
      </c>
    </row>
    <row r="2838" spans="1:15" ht="12.75">
      <c r="A2838" s="27" t="s">
        <v>26663</v>
      </c>
      <c r="B2838" s="19" t="s">
        <v>23781</v>
      </c>
      <c r="C2838" s="19" t="s">
        <v>23778</v>
      </c>
      <c r="D2838" s="19" t="s">
        <v>17440</v>
      </c>
      <c r="E2838" s="85">
        <v>45454</v>
      </c>
      <c r="F2838" s="19" t="s">
        <v>23844</v>
      </c>
      <c r="G2838" s="19" t="s">
        <v>23845</v>
      </c>
      <c r="H2838" s="19">
        <v>-1</v>
      </c>
      <c r="I2838" s="27" t="s">
        <v>23200</v>
      </c>
      <c r="J2838" s="19" t="s">
        <v>23201</v>
      </c>
      <c r="K2838" s="19" t="s">
        <v>17438</v>
      </c>
      <c r="L2838" s="19" t="s">
        <v>17439</v>
      </c>
      <c r="M2838" s="19"/>
      <c r="N2838" s="19"/>
      <c r="O2838" s="19" t="s">
        <v>23140</v>
      </c>
    </row>
    <row r="2839" spans="1:15" ht="12.75">
      <c r="A2839" s="19" t="s">
        <v>26664</v>
      </c>
      <c r="B2839" s="19" t="s">
        <v>23781</v>
      </c>
      <c r="C2839" s="19" t="s">
        <v>23778</v>
      </c>
      <c r="D2839" s="19" t="s">
        <v>17440</v>
      </c>
      <c r="E2839" s="85">
        <v>45454</v>
      </c>
      <c r="F2839" s="19" t="s">
        <v>23844</v>
      </c>
      <c r="G2839" s="19" t="s">
        <v>23845</v>
      </c>
      <c r="H2839" s="19">
        <v>1</v>
      </c>
      <c r="I2839" s="27" t="s">
        <v>23220</v>
      </c>
      <c r="J2839" s="19" t="s">
        <v>23221</v>
      </c>
      <c r="K2839" s="19" t="s">
        <v>17438</v>
      </c>
      <c r="L2839" s="19" t="s">
        <v>17439</v>
      </c>
      <c r="M2839" s="19"/>
      <c r="N2839" s="19" t="s">
        <v>17447</v>
      </c>
      <c r="O2839" s="19" t="s">
        <v>23140</v>
      </c>
    </row>
    <row r="2840" spans="1:15" ht="12.75">
      <c r="A2840" s="19" t="s">
        <v>26665</v>
      </c>
      <c r="B2840" s="19" t="s">
        <v>23781</v>
      </c>
      <c r="C2840" s="19" t="s">
        <v>23778</v>
      </c>
      <c r="D2840" s="19" t="s">
        <v>17440</v>
      </c>
      <c r="E2840" s="85">
        <v>45454</v>
      </c>
      <c r="F2840" s="19" t="s">
        <v>26613</v>
      </c>
      <c r="G2840" s="19" t="s">
        <v>26614</v>
      </c>
      <c r="H2840" s="19">
        <v>-1</v>
      </c>
      <c r="I2840" s="27" t="s">
        <v>23200</v>
      </c>
      <c r="J2840" s="19" t="s">
        <v>23201</v>
      </c>
      <c r="K2840" s="19" t="s">
        <v>17438</v>
      </c>
      <c r="L2840" s="19" t="s">
        <v>17439</v>
      </c>
      <c r="M2840" s="19"/>
      <c r="N2840" s="19"/>
      <c r="O2840" s="19" t="s">
        <v>23140</v>
      </c>
    </row>
    <row r="2841" spans="1:15" ht="12.75">
      <c r="A2841" s="19" t="s">
        <v>26666</v>
      </c>
      <c r="B2841" s="19" t="s">
        <v>23781</v>
      </c>
      <c r="C2841" s="19" t="s">
        <v>23778</v>
      </c>
      <c r="D2841" s="19" t="s">
        <v>17440</v>
      </c>
      <c r="E2841" s="85">
        <v>45454</v>
      </c>
      <c r="F2841" s="19" t="s">
        <v>26613</v>
      </c>
      <c r="G2841" s="19" t="s">
        <v>26614</v>
      </c>
      <c r="H2841" s="19">
        <v>1</v>
      </c>
      <c r="I2841" s="27" t="s">
        <v>23220</v>
      </c>
      <c r="J2841" s="19" t="s">
        <v>23221</v>
      </c>
      <c r="K2841" s="19" t="s">
        <v>17438</v>
      </c>
      <c r="L2841" s="19" t="s">
        <v>17439</v>
      </c>
      <c r="M2841" s="19"/>
      <c r="N2841" s="19" t="s">
        <v>17447</v>
      </c>
      <c r="O2841" s="19" t="s">
        <v>23140</v>
      </c>
    </row>
    <row r="2842" spans="1:15" ht="12.75">
      <c r="A2842" s="19" t="s">
        <v>26667</v>
      </c>
      <c r="B2842" s="19" t="s">
        <v>23782</v>
      </c>
      <c r="C2842" s="19" t="s">
        <v>23778</v>
      </c>
      <c r="D2842" s="19" t="s">
        <v>17440</v>
      </c>
      <c r="E2842" s="85">
        <v>45457</v>
      </c>
      <c r="F2842" s="19" t="s">
        <v>23835</v>
      </c>
      <c r="G2842" s="19" t="s">
        <v>23836</v>
      </c>
      <c r="H2842" s="19">
        <v>-11</v>
      </c>
      <c r="I2842" s="27" t="s">
        <v>23200</v>
      </c>
      <c r="J2842" s="19" t="s">
        <v>23201</v>
      </c>
      <c r="K2842" s="19" t="s">
        <v>17438</v>
      </c>
      <c r="L2842" s="19" t="s">
        <v>17439</v>
      </c>
      <c r="M2842" s="19"/>
      <c r="N2842" s="19"/>
      <c r="O2842" s="19" t="s">
        <v>23140</v>
      </c>
    </row>
    <row r="2843" spans="1:15" ht="12.75">
      <c r="A2843" s="19" t="s">
        <v>26668</v>
      </c>
      <c r="B2843" s="19" t="s">
        <v>23782</v>
      </c>
      <c r="C2843" s="19" t="s">
        <v>23778</v>
      </c>
      <c r="D2843" s="19" t="s">
        <v>17440</v>
      </c>
      <c r="E2843" s="85">
        <v>45457</v>
      </c>
      <c r="F2843" s="19" t="s">
        <v>23835</v>
      </c>
      <c r="G2843" s="19" t="s">
        <v>23836</v>
      </c>
      <c r="H2843" s="19">
        <v>11</v>
      </c>
      <c r="I2843" s="27" t="s">
        <v>23220</v>
      </c>
      <c r="J2843" s="19" t="s">
        <v>23221</v>
      </c>
      <c r="K2843" s="19" t="s">
        <v>17438</v>
      </c>
      <c r="L2843" s="19" t="s">
        <v>17439</v>
      </c>
      <c r="M2843" s="19"/>
      <c r="N2843" s="19" t="s">
        <v>17447</v>
      </c>
      <c r="O2843" s="19" t="s">
        <v>23140</v>
      </c>
    </row>
    <row r="2844" spans="1:15" ht="12.75">
      <c r="A2844" s="19" t="s">
        <v>26669</v>
      </c>
      <c r="B2844" s="19" t="s">
        <v>23782</v>
      </c>
      <c r="C2844" s="19" t="s">
        <v>23778</v>
      </c>
      <c r="D2844" s="19" t="s">
        <v>17440</v>
      </c>
      <c r="E2844" s="85">
        <v>45457</v>
      </c>
      <c r="F2844" s="19" t="s">
        <v>24371</v>
      </c>
      <c r="G2844" s="19" t="s">
        <v>24372</v>
      </c>
      <c r="H2844" s="19">
        <v>-52</v>
      </c>
      <c r="I2844" s="27" t="s">
        <v>23200</v>
      </c>
      <c r="J2844" s="19" t="s">
        <v>23201</v>
      </c>
      <c r="K2844" s="19" t="s">
        <v>17438</v>
      </c>
      <c r="L2844" s="19" t="s">
        <v>17439</v>
      </c>
      <c r="M2844" s="19"/>
      <c r="N2844" s="19"/>
      <c r="O2844" s="19" t="s">
        <v>23140</v>
      </c>
    </row>
    <row r="2845" spans="1:15" ht="12.75">
      <c r="A2845" s="19" t="s">
        <v>26670</v>
      </c>
      <c r="B2845" s="19" t="s">
        <v>23782</v>
      </c>
      <c r="C2845" s="19" t="s">
        <v>23778</v>
      </c>
      <c r="D2845" s="19" t="s">
        <v>17440</v>
      </c>
      <c r="E2845" s="85">
        <v>45457</v>
      </c>
      <c r="F2845" s="19" t="s">
        <v>24371</v>
      </c>
      <c r="G2845" s="19" t="s">
        <v>24372</v>
      </c>
      <c r="H2845" s="19">
        <v>52</v>
      </c>
      <c r="I2845" s="27" t="s">
        <v>23220</v>
      </c>
      <c r="J2845" s="19" t="s">
        <v>23221</v>
      </c>
      <c r="K2845" s="19" t="s">
        <v>17438</v>
      </c>
      <c r="L2845" s="19" t="s">
        <v>17439</v>
      </c>
      <c r="M2845" s="19"/>
      <c r="N2845" s="19" t="s">
        <v>17447</v>
      </c>
      <c r="O2845" s="19" t="s">
        <v>23140</v>
      </c>
    </row>
    <row r="2846" spans="1:15" ht="12.75">
      <c r="A2846" s="19" t="s">
        <v>26671</v>
      </c>
      <c r="B2846" s="19" t="s">
        <v>23782</v>
      </c>
      <c r="C2846" s="19" t="s">
        <v>23778</v>
      </c>
      <c r="D2846" s="19" t="s">
        <v>17440</v>
      </c>
      <c r="E2846" s="85">
        <v>45457</v>
      </c>
      <c r="F2846" s="19" t="s">
        <v>23835</v>
      </c>
      <c r="G2846" s="19" t="s">
        <v>23836</v>
      </c>
      <c r="H2846" s="19">
        <v>-14</v>
      </c>
      <c r="I2846" s="27" t="s">
        <v>23200</v>
      </c>
      <c r="J2846" s="19" t="s">
        <v>23201</v>
      </c>
      <c r="K2846" s="19" t="s">
        <v>17438</v>
      </c>
      <c r="L2846" s="19" t="s">
        <v>17439</v>
      </c>
      <c r="M2846" s="19"/>
      <c r="N2846" s="19"/>
      <c r="O2846" s="19" t="s">
        <v>23140</v>
      </c>
    </row>
    <row r="2847" spans="1:15" ht="12.75">
      <c r="A2847" s="19" t="s">
        <v>26672</v>
      </c>
      <c r="B2847" s="19" t="s">
        <v>23782</v>
      </c>
      <c r="C2847" s="19" t="s">
        <v>23778</v>
      </c>
      <c r="D2847" s="19" t="s">
        <v>17440</v>
      </c>
      <c r="E2847" s="85">
        <v>45457</v>
      </c>
      <c r="F2847" s="19" t="s">
        <v>23835</v>
      </c>
      <c r="G2847" s="19" t="s">
        <v>23836</v>
      </c>
      <c r="H2847" s="19">
        <v>14</v>
      </c>
      <c r="I2847" s="27" t="s">
        <v>23220</v>
      </c>
      <c r="J2847" s="19" t="s">
        <v>23221</v>
      </c>
      <c r="K2847" s="19" t="s">
        <v>17438</v>
      </c>
      <c r="L2847" s="19" t="s">
        <v>17439</v>
      </c>
      <c r="M2847" s="19"/>
      <c r="N2847" s="19" t="s">
        <v>17447</v>
      </c>
      <c r="O2847" s="19" t="s">
        <v>23140</v>
      </c>
    </row>
    <row r="2848" spans="1:15" ht="12.75">
      <c r="A2848" s="19" t="s">
        <v>26673</v>
      </c>
      <c r="B2848" s="19" t="s">
        <v>23782</v>
      </c>
      <c r="C2848" s="19" t="s">
        <v>23778</v>
      </c>
      <c r="D2848" s="19" t="s">
        <v>17440</v>
      </c>
      <c r="E2848" s="85">
        <v>45457</v>
      </c>
      <c r="F2848" s="19" t="s">
        <v>23838</v>
      </c>
      <c r="G2848" s="19" t="s">
        <v>23839</v>
      </c>
      <c r="H2848" s="19">
        <v>-3</v>
      </c>
      <c r="I2848" s="27" t="s">
        <v>23200</v>
      </c>
      <c r="J2848" s="19" t="s">
        <v>23201</v>
      </c>
      <c r="K2848" s="19" t="s">
        <v>17438</v>
      </c>
      <c r="L2848" s="19" t="s">
        <v>17439</v>
      </c>
      <c r="M2848" s="19"/>
      <c r="N2848" s="19"/>
      <c r="O2848" s="19" t="s">
        <v>23140</v>
      </c>
    </row>
    <row r="2849" spans="1:15" ht="12.75">
      <c r="A2849" s="19" t="s">
        <v>26674</v>
      </c>
      <c r="B2849" s="19" t="s">
        <v>23782</v>
      </c>
      <c r="C2849" s="19" t="s">
        <v>23778</v>
      </c>
      <c r="D2849" s="19" t="s">
        <v>17440</v>
      </c>
      <c r="E2849" s="85">
        <v>45457</v>
      </c>
      <c r="F2849" s="19" t="s">
        <v>23838</v>
      </c>
      <c r="G2849" s="19" t="s">
        <v>23839</v>
      </c>
      <c r="H2849" s="19">
        <v>3</v>
      </c>
      <c r="I2849" s="27" t="s">
        <v>23220</v>
      </c>
      <c r="J2849" s="19" t="s">
        <v>23221</v>
      </c>
      <c r="K2849" s="19" t="s">
        <v>17438</v>
      </c>
      <c r="L2849" s="19" t="s">
        <v>17439</v>
      </c>
      <c r="M2849" s="19"/>
      <c r="N2849" s="19" t="s">
        <v>17447</v>
      </c>
      <c r="O2849" s="19" t="s">
        <v>23140</v>
      </c>
    </row>
    <row r="2850" spans="1:15" ht="12.75">
      <c r="A2850" s="19" t="s">
        <v>26675</v>
      </c>
      <c r="B2850" s="19" t="s">
        <v>23782</v>
      </c>
      <c r="C2850" s="19" t="s">
        <v>23778</v>
      </c>
      <c r="D2850" s="19" t="s">
        <v>17440</v>
      </c>
      <c r="E2850" s="85">
        <v>45457</v>
      </c>
      <c r="F2850" s="19" t="s">
        <v>23841</v>
      </c>
      <c r="G2850" s="19" t="s">
        <v>23842</v>
      </c>
      <c r="H2850" s="19">
        <v>-3</v>
      </c>
      <c r="I2850" s="27" t="s">
        <v>23200</v>
      </c>
      <c r="J2850" s="19" t="s">
        <v>23201</v>
      </c>
      <c r="K2850" s="19" t="s">
        <v>17438</v>
      </c>
      <c r="L2850" s="19" t="s">
        <v>17439</v>
      </c>
      <c r="M2850" s="19"/>
      <c r="N2850" s="19"/>
      <c r="O2850" s="19" t="s">
        <v>23140</v>
      </c>
    </row>
    <row r="2851" spans="1:15" ht="12.75">
      <c r="A2851" s="19" t="s">
        <v>26676</v>
      </c>
      <c r="B2851" s="19" t="s">
        <v>23782</v>
      </c>
      <c r="C2851" s="19" t="s">
        <v>23778</v>
      </c>
      <c r="D2851" s="19" t="s">
        <v>17440</v>
      </c>
      <c r="E2851" s="85">
        <v>45457</v>
      </c>
      <c r="F2851" s="19" t="s">
        <v>23841</v>
      </c>
      <c r="G2851" s="19" t="s">
        <v>23842</v>
      </c>
      <c r="H2851" s="19">
        <v>3</v>
      </c>
      <c r="I2851" s="27" t="s">
        <v>23220</v>
      </c>
      <c r="J2851" s="19" t="s">
        <v>23221</v>
      </c>
      <c r="K2851" s="19" t="s">
        <v>17438</v>
      </c>
      <c r="L2851" s="19" t="s">
        <v>17439</v>
      </c>
      <c r="M2851" s="19"/>
      <c r="N2851" s="19" t="s">
        <v>17447</v>
      </c>
      <c r="O2851" s="19" t="s">
        <v>23140</v>
      </c>
    </row>
    <row r="2852" spans="1:15" ht="12.75">
      <c r="A2852" s="19" t="s">
        <v>26677</v>
      </c>
      <c r="B2852" s="19" t="s">
        <v>23782</v>
      </c>
      <c r="C2852" s="19" t="s">
        <v>23778</v>
      </c>
      <c r="D2852" s="19" t="s">
        <v>17440</v>
      </c>
      <c r="E2852" s="85">
        <v>45457</v>
      </c>
      <c r="F2852" s="19" t="s">
        <v>23844</v>
      </c>
      <c r="G2852" s="19" t="s">
        <v>23845</v>
      </c>
      <c r="H2852" s="19">
        <v>-1</v>
      </c>
      <c r="I2852" s="27" t="s">
        <v>23200</v>
      </c>
      <c r="J2852" s="19" t="s">
        <v>23201</v>
      </c>
      <c r="K2852" s="19" t="s">
        <v>17438</v>
      </c>
      <c r="L2852" s="19" t="s">
        <v>17439</v>
      </c>
      <c r="M2852" s="19"/>
      <c r="N2852" s="19"/>
      <c r="O2852" s="19" t="s">
        <v>23140</v>
      </c>
    </row>
    <row r="2853" spans="1:15" ht="12.75">
      <c r="A2853" s="19" t="s">
        <v>26678</v>
      </c>
      <c r="B2853" s="19" t="s">
        <v>23782</v>
      </c>
      <c r="C2853" s="19" t="s">
        <v>23778</v>
      </c>
      <c r="D2853" s="19" t="s">
        <v>17440</v>
      </c>
      <c r="E2853" s="85">
        <v>45457</v>
      </c>
      <c r="F2853" s="19" t="s">
        <v>23844</v>
      </c>
      <c r="G2853" s="19" t="s">
        <v>23845</v>
      </c>
      <c r="H2853" s="19">
        <v>1</v>
      </c>
      <c r="I2853" s="27" t="s">
        <v>23220</v>
      </c>
      <c r="J2853" s="19" t="s">
        <v>23221</v>
      </c>
      <c r="K2853" s="19" t="s">
        <v>17438</v>
      </c>
      <c r="L2853" s="19" t="s">
        <v>17439</v>
      </c>
      <c r="M2853" s="19"/>
      <c r="N2853" s="19" t="s">
        <v>17447</v>
      </c>
      <c r="O2853" s="19" t="s">
        <v>23140</v>
      </c>
    </row>
    <row r="2854" spans="1:15" ht="12.75">
      <c r="A2854" s="19" t="s">
        <v>26679</v>
      </c>
      <c r="B2854" s="19" t="s">
        <v>23782</v>
      </c>
      <c r="C2854" s="19" t="s">
        <v>23778</v>
      </c>
      <c r="D2854" s="19" t="s">
        <v>17440</v>
      </c>
      <c r="E2854" s="85">
        <v>45457</v>
      </c>
      <c r="F2854" s="19" t="s">
        <v>26613</v>
      </c>
      <c r="G2854" s="19" t="s">
        <v>26614</v>
      </c>
      <c r="H2854" s="19">
        <v>-1</v>
      </c>
      <c r="I2854" s="27" t="s">
        <v>23200</v>
      </c>
      <c r="J2854" s="19" t="s">
        <v>23201</v>
      </c>
      <c r="K2854" s="19" t="s">
        <v>17438</v>
      </c>
      <c r="L2854" s="19" t="s">
        <v>17439</v>
      </c>
      <c r="M2854" s="19"/>
      <c r="N2854" s="19"/>
      <c r="O2854" s="19" t="s">
        <v>23140</v>
      </c>
    </row>
    <row r="2855" spans="1:15" ht="12.75">
      <c r="A2855" s="19" t="s">
        <v>26680</v>
      </c>
      <c r="B2855" s="19" t="s">
        <v>23782</v>
      </c>
      <c r="C2855" s="19" t="s">
        <v>23778</v>
      </c>
      <c r="D2855" s="19" t="s">
        <v>17440</v>
      </c>
      <c r="E2855" s="85">
        <v>45457</v>
      </c>
      <c r="F2855" s="19" t="s">
        <v>26613</v>
      </c>
      <c r="G2855" s="19" t="s">
        <v>26614</v>
      </c>
      <c r="H2855" s="19">
        <v>1</v>
      </c>
      <c r="I2855" s="27" t="s">
        <v>23220</v>
      </c>
      <c r="J2855" s="19" t="s">
        <v>23221</v>
      </c>
      <c r="K2855" s="19" t="s">
        <v>17438</v>
      </c>
      <c r="L2855" s="19" t="s">
        <v>17439</v>
      </c>
      <c r="M2855" s="19"/>
      <c r="N2855" s="19" t="s">
        <v>17447</v>
      </c>
      <c r="O2855" s="19" t="s">
        <v>23140</v>
      </c>
    </row>
    <row r="2856" spans="1:15" ht="12.75">
      <c r="A2856" s="19" t="s">
        <v>26681</v>
      </c>
      <c r="B2856" s="19" t="s">
        <v>23782</v>
      </c>
      <c r="C2856" s="19" t="s">
        <v>23778</v>
      </c>
      <c r="D2856" s="19" t="s">
        <v>17440</v>
      </c>
      <c r="E2856" s="85">
        <v>45457</v>
      </c>
      <c r="F2856" s="19" t="s">
        <v>23868</v>
      </c>
      <c r="G2856" s="19" t="s">
        <v>23869</v>
      </c>
      <c r="H2856" s="19">
        <v>-500</v>
      </c>
      <c r="I2856" s="27" t="s">
        <v>23200</v>
      </c>
      <c r="J2856" s="19" t="s">
        <v>23201</v>
      </c>
      <c r="K2856" s="19" t="s">
        <v>17438</v>
      </c>
      <c r="L2856" s="19" t="s">
        <v>17439</v>
      </c>
      <c r="M2856" s="19"/>
      <c r="N2856" s="19"/>
      <c r="O2856" s="19" t="s">
        <v>23140</v>
      </c>
    </row>
    <row r="2857" spans="1:15" ht="12.75">
      <c r="A2857" s="19" t="s">
        <v>26682</v>
      </c>
      <c r="B2857" s="19" t="s">
        <v>23782</v>
      </c>
      <c r="C2857" s="19" t="s">
        <v>23778</v>
      </c>
      <c r="D2857" s="19" t="s">
        <v>17440</v>
      </c>
      <c r="E2857" s="85">
        <v>45457</v>
      </c>
      <c r="F2857" s="19" t="s">
        <v>23868</v>
      </c>
      <c r="G2857" s="19" t="s">
        <v>23869</v>
      </c>
      <c r="H2857" s="19">
        <v>500</v>
      </c>
      <c r="I2857" s="27" t="s">
        <v>23220</v>
      </c>
      <c r="J2857" s="19" t="s">
        <v>23221</v>
      </c>
      <c r="K2857" s="19" t="s">
        <v>17438</v>
      </c>
      <c r="L2857" s="19" t="s">
        <v>17439</v>
      </c>
      <c r="M2857" s="19"/>
      <c r="N2857" s="19" t="s">
        <v>17447</v>
      </c>
      <c r="O2857" s="19" t="s">
        <v>23140</v>
      </c>
    </row>
    <row r="2858" spans="1:15" ht="12.75">
      <c r="A2858" s="19" t="s">
        <v>26683</v>
      </c>
      <c r="B2858" s="19" t="s">
        <v>23783</v>
      </c>
      <c r="C2858" s="19"/>
      <c r="D2858" s="19" t="s">
        <v>17428</v>
      </c>
      <c r="E2858" s="85">
        <v>45476</v>
      </c>
      <c r="F2858" s="19" t="s">
        <v>26684</v>
      </c>
      <c r="G2858" s="19" t="s">
        <v>26685</v>
      </c>
      <c r="H2858" s="19">
        <v>30</v>
      </c>
      <c r="I2858" s="27" t="s">
        <v>23784</v>
      </c>
      <c r="J2858" s="19" t="s">
        <v>23785</v>
      </c>
      <c r="K2858" s="19" t="s">
        <v>17426</v>
      </c>
      <c r="L2858" s="19" t="s">
        <v>17427</v>
      </c>
      <c r="M2858" s="19" t="s">
        <v>23786</v>
      </c>
      <c r="N2858" s="19"/>
      <c r="O2858" s="19" t="s">
        <v>23140</v>
      </c>
    </row>
    <row r="2859" spans="1:15" ht="12.75">
      <c r="A2859" s="19" t="s">
        <v>26686</v>
      </c>
      <c r="B2859" s="19" t="s">
        <v>23783</v>
      </c>
      <c r="C2859" s="19"/>
      <c r="D2859" s="19" t="s">
        <v>17428</v>
      </c>
      <c r="E2859" s="85">
        <v>45476</v>
      </c>
      <c r="F2859" s="19" t="s">
        <v>26687</v>
      </c>
      <c r="G2859" s="19" t="s">
        <v>26688</v>
      </c>
      <c r="H2859" s="19">
        <v>5</v>
      </c>
      <c r="I2859" s="27" t="s">
        <v>23784</v>
      </c>
      <c r="J2859" s="19" t="s">
        <v>23785</v>
      </c>
      <c r="K2859" s="19" t="s">
        <v>17426</v>
      </c>
      <c r="L2859" s="19" t="s">
        <v>17427</v>
      </c>
      <c r="M2859" s="19" t="s">
        <v>23786</v>
      </c>
      <c r="N2859" s="19"/>
      <c r="O2859" s="19" t="s">
        <v>23140</v>
      </c>
    </row>
    <row r="2860" spans="1:15" ht="12.75">
      <c r="A2860" s="19" t="s">
        <v>26689</v>
      </c>
      <c r="B2860" s="19" t="s">
        <v>23783</v>
      </c>
      <c r="C2860" s="19"/>
      <c r="D2860" s="19" t="s">
        <v>17428</v>
      </c>
      <c r="E2860" s="85">
        <v>45476</v>
      </c>
      <c r="F2860" s="19" t="s">
        <v>26690</v>
      </c>
      <c r="G2860" s="19" t="s">
        <v>26691</v>
      </c>
      <c r="H2860" s="19">
        <v>100</v>
      </c>
      <c r="I2860" s="27" t="s">
        <v>23784</v>
      </c>
      <c r="J2860" s="19" t="s">
        <v>23785</v>
      </c>
      <c r="K2860" s="19" t="s">
        <v>17426</v>
      </c>
      <c r="L2860" s="19" t="s">
        <v>17427</v>
      </c>
      <c r="M2860" s="19" t="s">
        <v>23786</v>
      </c>
      <c r="N2860" s="19"/>
      <c r="O2860" s="19" t="s">
        <v>23140</v>
      </c>
    </row>
    <row r="2861" spans="1:15" ht="12.75">
      <c r="A2861" s="19" t="s">
        <v>26692</v>
      </c>
      <c r="B2861" s="19" t="s">
        <v>23783</v>
      </c>
      <c r="C2861" s="19"/>
      <c r="D2861" s="19" t="s">
        <v>17428</v>
      </c>
      <c r="E2861" s="85">
        <v>45476</v>
      </c>
      <c r="F2861" s="19" t="s">
        <v>26693</v>
      </c>
      <c r="G2861" s="19" t="s">
        <v>26694</v>
      </c>
      <c r="H2861" s="19">
        <v>100</v>
      </c>
      <c r="I2861" s="27" t="s">
        <v>23784</v>
      </c>
      <c r="J2861" s="19" t="s">
        <v>23785</v>
      </c>
      <c r="K2861" s="19" t="s">
        <v>17426</v>
      </c>
      <c r="L2861" s="19" t="s">
        <v>17427</v>
      </c>
      <c r="M2861" s="19" t="s">
        <v>23786</v>
      </c>
      <c r="N2861" s="19"/>
      <c r="O2861" s="19" t="s">
        <v>23140</v>
      </c>
    </row>
    <row r="2862" spans="1:15" ht="12.75">
      <c r="A2862" s="19" t="s">
        <v>26695</v>
      </c>
      <c r="B2862" s="19" t="s">
        <v>23783</v>
      </c>
      <c r="C2862" s="19"/>
      <c r="D2862" s="19" t="s">
        <v>17428</v>
      </c>
      <c r="E2862" s="85">
        <v>45476</v>
      </c>
      <c r="F2862" s="19" t="s">
        <v>26696</v>
      </c>
      <c r="G2862" s="19" t="s">
        <v>26697</v>
      </c>
      <c r="H2862" s="19">
        <v>610</v>
      </c>
      <c r="I2862" s="27" t="s">
        <v>23784</v>
      </c>
      <c r="J2862" s="19" t="s">
        <v>23785</v>
      </c>
      <c r="K2862" s="19" t="s">
        <v>17426</v>
      </c>
      <c r="L2862" s="19" t="s">
        <v>17427</v>
      </c>
      <c r="M2862" s="19" t="s">
        <v>23786</v>
      </c>
      <c r="N2862" s="19"/>
      <c r="O2862" s="19" t="s">
        <v>23140</v>
      </c>
    </row>
    <row r="2863" spans="1:15" ht="12.75">
      <c r="A2863" s="19" t="s">
        <v>26698</v>
      </c>
      <c r="B2863" s="19" t="s">
        <v>23783</v>
      </c>
      <c r="C2863" s="19"/>
      <c r="D2863" s="19" t="s">
        <v>17428</v>
      </c>
      <c r="E2863" s="85">
        <v>45476</v>
      </c>
      <c r="F2863" s="19" t="s">
        <v>26699</v>
      </c>
      <c r="G2863" s="19" t="s">
        <v>26700</v>
      </c>
      <c r="H2863" s="19">
        <v>200</v>
      </c>
      <c r="I2863" s="27" t="s">
        <v>23784</v>
      </c>
      <c r="J2863" s="19" t="s">
        <v>23785</v>
      </c>
      <c r="K2863" s="19" t="s">
        <v>17426</v>
      </c>
      <c r="L2863" s="19" t="s">
        <v>17427</v>
      </c>
      <c r="M2863" s="19" t="s">
        <v>23786</v>
      </c>
      <c r="N2863" s="19"/>
      <c r="O2863" s="19" t="s">
        <v>23140</v>
      </c>
    </row>
    <row r="2864" spans="1:15" ht="12.75">
      <c r="A2864" s="19" t="s">
        <v>26701</v>
      </c>
      <c r="B2864" s="19" t="s">
        <v>23783</v>
      </c>
      <c r="C2864" s="19"/>
      <c r="D2864" s="19" t="s">
        <v>17428</v>
      </c>
      <c r="E2864" s="85">
        <v>45476</v>
      </c>
      <c r="F2864" s="19" t="s">
        <v>26702</v>
      </c>
      <c r="G2864" s="19" t="s">
        <v>26703</v>
      </c>
      <c r="H2864" s="19">
        <v>200</v>
      </c>
      <c r="I2864" s="27" t="s">
        <v>23784</v>
      </c>
      <c r="J2864" s="19" t="s">
        <v>23785</v>
      </c>
      <c r="K2864" s="19" t="s">
        <v>17426</v>
      </c>
      <c r="L2864" s="19" t="s">
        <v>17427</v>
      </c>
      <c r="M2864" s="19" t="s">
        <v>23786</v>
      </c>
      <c r="N2864" s="19"/>
      <c r="O2864" s="19" t="s">
        <v>23140</v>
      </c>
    </row>
    <row r="2865" spans="1:15" ht="12.75">
      <c r="A2865" s="19" t="s">
        <v>26704</v>
      </c>
      <c r="B2865" s="19" t="s">
        <v>23783</v>
      </c>
      <c r="C2865" s="19"/>
      <c r="D2865" s="19" t="s">
        <v>17428</v>
      </c>
      <c r="E2865" s="85">
        <v>45476</v>
      </c>
      <c r="F2865" s="19" t="s">
        <v>26705</v>
      </c>
      <c r="G2865" s="19" t="s">
        <v>26706</v>
      </c>
      <c r="H2865" s="19">
        <v>5</v>
      </c>
      <c r="I2865" s="27" t="s">
        <v>23784</v>
      </c>
      <c r="J2865" s="19" t="s">
        <v>23785</v>
      </c>
      <c r="K2865" s="19" t="s">
        <v>17426</v>
      </c>
      <c r="L2865" s="19" t="s">
        <v>17427</v>
      </c>
      <c r="M2865" s="19" t="s">
        <v>23786</v>
      </c>
      <c r="N2865" s="19"/>
      <c r="O2865" s="19" t="s">
        <v>23140</v>
      </c>
    </row>
    <row r="2866" spans="1:15" ht="12.75">
      <c r="A2866" s="19" t="s">
        <v>26707</v>
      </c>
      <c r="B2866" s="19" t="s">
        <v>23783</v>
      </c>
      <c r="C2866" s="19"/>
      <c r="D2866" s="19" t="s">
        <v>17428</v>
      </c>
      <c r="E2866" s="85">
        <v>45476</v>
      </c>
      <c r="F2866" s="19" t="s">
        <v>26708</v>
      </c>
      <c r="G2866" s="19" t="s">
        <v>26709</v>
      </c>
      <c r="H2866" s="19">
        <v>28</v>
      </c>
      <c r="I2866" s="27" t="s">
        <v>23784</v>
      </c>
      <c r="J2866" s="19" t="s">
        <v>23785</v>
      </c>
      <c r="K2866" s="19" t="s">
        <v>17426</v>
      </c>
      <c r="L2866" s="19" t="s">
        <v>17427</v>
      </c>
      <c r="M2866" s="19" t="s">
        <v>23786</v>
      </c>
      <c r="N2866" s="19"/>
      <c r="O2866" s="19" t="s">
        <v>23140</v>
      </c>
    </row>
    <row r="2867" spans="1:15" ht="12.75">
      <c r="A2867" s="27" t="s">
        <v>26710</v>
      </c>
      <c r="B2867" s="19" t="s">
        <v>23783</v>
      </c>
      <c r="C2867" s="19"/>
      <c r="D2867" s="19" t="s">
        <v>17428</v>
      </c>
      <c r="E2867" s="85">
        <v>45476</v>
      </c>
      <c r="F2867" s="19" t="s">
        <v>26711</v>
      </c>
      <c r="G2867" s="19" t="s">
        <v>26712</v>
      </c>
      <c r="H2867" s="19">
        <v>5</v>
      </c>
      <c r="I2867" s="27" t="s">
        <v>23784</v>
      </c>
      <c r="J2867" s="19" t="s">
        <v>23785</v>
      </c>
      <c r="K2867" s="19" t="s">
        <v>17426</v>
      </c>
      <c r="L2867" s="19" t="s">
        <v>17427</v>
      </c>
      <c r="M2867" s="19" t="s">
        <v>23786</v>
      </c>
      <c r="N2867" s="19"/>
      <c r="O2867" s="19" t="s">
        <v>23140</v>
      </c>
    </row>
    <row r="2868" spans="1:15" ht="12.75">
      <c r="A2868" s="19" t="s">
        <v>26713</v>
      </c>
      <c r="B2868" s="19" t="s">
        <v>23783</v>
      </c>
      <c r="C2868" s="19"/>
      <c r="D2868" s="19" t="s">
        <v>17428</v>
      </c>
      <c r="E2868" s="85">
        <v>45476</v>
      </c>
      <c r="F2868" s="19" t="s">
        <v>26714</v>
      </c>
      <c r="G2868" s="19" t="s">
        <v>26715</v>
      </c>
      <c r="H2868" s="19">
        <v>100</v>
      </c>
      <c r="I2868" s="27" t="s">
        <v>23784</v>
      </c>
      <c r="J2868" s="19" t="s">
        <v>23785</v>
      </c>
      <c r="K2868" s="19" t="s">
        <v>17426</v>
      </c>
      <c r="L2868" s="19" t="s">
        <v>17427</v>
      </c>
      <c r="M2868" s="19" t="s">
        <v>23786</v>
      </c>
      <c r="N2868" s="19"/>
      <c r="O2868" s="19" t="s">
        <v>23140</v>
      </c>
    </row>
    <row r="2869" spans="1:15" ht="12.75">
      <c r="A2869" s="19" t="s">
        <v>26716</v>
      </c>
      <c r="B2869" s="19" t="s">
        <v>23783</v>
      </c>
      <c r="C2869" s="19"/>
      <c r="D2869" s="19" t="s">
        <v>17428</v>
      </c>
      <c r="E2869" s="85">
        <v>45476</v>
      </c>
      <c r="F2869" s="19" t="s">
        <v>26717</v>
      </c>
      <c r="G2869" s="19" t="s">
        <v>26718</v>
      </c>
      <c r="H2869" s="19">
        <v>12</v>
      </c>
      <c r="I2869" s="27" t="s">
        <v>23784</v>
      </c>
      <c r="J2869" s="19" t="s">
        <v>23785</v>
      </c>
      <c r="K2869" s="19" t="s">
        <v>17426</v>
      </c>
      <c r="L2869" s="19" t="s">
        <v>17427</v>
      </c>
      <c r="M2869" s="19" t="s">
        <v>23786</v>
      </c>
      <c r="N2869" s="19"/>
      <c r="O2869" s="19" t="s">
        <v>23140</v>
      </c>
    </row>
    <row r="2870" spans="1:15" ht="12.75">
      <c r="A2870" s="19" t="s">
        <v>26719</v>
      </c>
      <c r="B2870" s="19" t="s">
        <v>23783</v>
      </c>
      <c r="C2870" s="19"/>
      <c r="D2870" s="19" t="s">
        <v>17428</v>
      </c>
      <c r="E2870" s="85">
        <v>45476</v>
      </c>
      <c r="F2870" s="19" t="s">
        <v>26720</v>
      </c>
      <c r="G2870" s="19" t="s">
        <v>26721</v>
      </c>
      <c r="H2870" s="19">
        <v>10</v>
      </c>
      <c r="I2870" s="27" t="s">
        <v>23784</v>
      </c>
      <c r="J2870" s="19" t="s">
        <v>23785</v>
      </c>
      <c r="K2870" s="19" t="s">
        <v>17426</v>
      </c>
      <c r="L2870" s="19" t="s">
        <v>17427</v>
      </c>
      <c r="M2870" s="19" t="s">
        <v>23786</v>
      </c>
      <c r="N2870" s="19"/>
      <c r="O2870" s="19" t="s">
        <v>23140</v>
      </c>
    </row>
    <row r="2871" spans="1:15" ht="12.75">
      <c r="A2871" s="19" t="s">
        <v>26722</v>
      </c>
      <c r="B2871" s="19" t="s">
        <v>23783</v>
      </c>
      <c r="C2871" s="19"/>
      <c r="D2871" s="19" t="s">
        <v>17428</v>
      </c>
      <c r="E2871" s="85">
        <v>45476</v>
      </c>
      <c r="F2871" s="19" t="s">
        <v>26723</v>
      </c>
      <c r="G2871" s="19" t="s">
        <v>26724</v>
      </c>
      <c r="H2871" s="19">
        <v>50</v>
      </c>
      <c r="I2871" s="27" t="s">
        <v>23784</v>
      </c>
      <c r="J2871" s="19" t="s">
        <v>23785</v>
      </c>
      <c r="K2871" s="19" t="s">
        <v>17426</v>
      </c>
      <c r="L2871" s="19" t="s">
        <v>17427</v>
      </c>
      <c r="M2871" s="19" t="s">
        <v>23786</v>
      </c>
      <c r="N2871" s="19"/>
      <c r="O2871" s="19" t="s">
        <v>23140</v>
      </c>
    </row>
    <row r="2872" spans="1:15" ht="12.75">
      <c r="A2872" s="19" t="s">
        <v>26725</v>
      </c>
      <c r="B2872" s="19" t="s">
        <v>23783</v>
      </c>
      <c r="C2872" s="19"/>
      <c r="D2872" s="19" t="s">
        <v>17428</v>
      </c>
      <c r="E2872" s="85">
        <v>45476</v>
      </c>
      <c r="F2872" s="19" t="s">
        <v>26726</v>
      </c>
      <c r="G2872" s="19" t="s">
        <v>26727</v>
      </c>
      <c r="H2872" s="19">
        <v>12</v>
      </c>
      <c r="I2872" s="27" t="s">
        <v>23784</v>
      </c>
      <c r="J2872" s="19" t="s">
        <v>23785</v>
      </c>
      <c r="K2872" s="19" t="s">
        <v>17426</v>
      </c>
      <c r="L2872" s="19" t="s">
        <v>17427</v>
      </c>
      <c r="M2872" s="19" t="s">
        <v>23786</v>
      </c>
      <c r="N2872" s="19"/>
      <c r="O2872" s="19" t="s">
        <v>23140</v>
      </c>
    </row>
    <row r="2873" spans="1:15" ht="12.75">
      <c r="A2873" s="19" t="s">
        <v>26728</v>
      </c>
      <c r="B2873" s="19" t="s">
        <v>23783</v>
      </c>
      <c r="C2873" s="19"/>
      <c r="D2873" s="19" t="s">
        <v>17428</v>
      </c>
      <c r="E2873" s="85">
        <v>45476</v>
      </c>
      <c r="F2873" s="19" t="s">
        <v>26729</v>
      </c>
      <c r="G2873" s="19" t="s">
        <v>26730</v>
      </c>
      <c r="H2873" s="19">
        <v>20</v>
      </c>
      <c r="I2873" s="27" t="s">
        <v>23784</v>
      </c>
      <c r="J2873" s="19" t="s">
        <v>23785</v>
      </c>
      <c r="K2873" s="19" t="s">
        <v>17426</v>
      </c>
      <c r="L2873" s="19" t="s">
        <v>17427</v>
      </c>
      <c r="M2873" s="19" t="s">
        <v>23786</v>
      </c>
      <c r="N2873" s="19"/>
      <c r="O2873" s="19" t="s">
        <v>23140</v>
      </c>
    </row>
    <row r="2874" spans="1:15" ht="12.75">
      <c r="A2874" s="19" t="s">
        <v>26731</v>
      </c>
      <c r="B2874" s="19" t="s">
        <v>23783</v>
      </c>
      <c r="C2874" s="19"/>
      <c r="D2874" s="19" t="s">
        <v>17428</v>
      </c>
      <c r="E2874" s="85">
        <v>45476</v>
      </c>
      <c r="F2874" s="19" t="s">
        <v>26732</v>
      </c>
      <c r="G2874" s="19" t="s">
        <v>26733</v>
      </c>
      <c r="H2874" s="19">
        <v>10</v>
      </c>
      <c r="I2874" s="27" t="s">
        <v>23784</v>
      </c>
      <c r="J2874" s="19" t="s">
        <v>23785</v>
      </c>
      <c r="K2874" s="19" t="s">
        <v>17426</v>
      </c>
      <c r="L2874" s="19" t="s">
        <v>17427</v>
      </c>
      <c r="M2874" s="19" t="s">
        <v>23786</v>
      </c>
      <c r="N2874" s="19"/>
      <c r="O2874" s="19" t="s">
        <v>23140</v>
      </c>
    </row>
    <row r="2875" spans="1:15" ht="12.75">
      <c r="A2875" s="19" t="s">
        <v>26734</v>
      </c>
      <c r="B2875" s="19" t="s">
        <v>23783</v>
      </c>
      <c r="C2875" s="19"/>
      <c r="D2875" s="19" t="s">
        <v>17428</v>
      </c>
      <c r="E2875" s="85">
        <v>45476</v>
      </c>
      <c r="F2875" s="19" t="s">
        <v>26735</v>
      </c>
      <c r="G2875" s="19" t="s">
        <v>26736</v>
      </c>
      <c r="H2875" s="19">
        <v>100</v>
      </c>
      <c r="I2875" s="27" t="s">
        <v>23784</v>
      </c>
      <c r="J2875" s="19" t="s">
        <v>23785</v>
      </c>
      <c r="K2875" s="19" t="s">
        <v>17426</v>
      </c>
      <c r="L2875" s="19" t="s">
        <v>17427</v>
      </c>
      <c r="M2875" s="19" t="s">
        <v>23786</v>
      </c>
      <c r="N2875" s="19"/>
      <c r="O2875" s="19" t="s">
        <v>23140</v>
      </c>
    </row>
    <row r="2876" spans="1:15" ht="12.75">
      <c r="A2876" s="19" t="s">
        <v>26737</v>
      </c>
      <c r="B2876" s="19" t="s">
        <v>23783</v>
      </c>
      <c r="C2876" s="19"/>
      <c r="D2876" s="19" t="s">
        <v>17428</v>
      </c>
      <c r="E2876" s="85">
        <v>45476</v>
      </c>
      <c r="F2876" s="19" t="s">
        <v>26738</v>
      </c>
      <c r="G2876" s="19" t="s">
        <v>26739</v>
      </c>
      <c r="H2876" s="19">
        <v>100</v>
      </c>
      <c r="I2876" s="27" t="s">
        <v>23784</v>
      </c>
      <c r="J2876" s="19" t="s">
        <v>23785</v>
      </c>
      <c r="K2876" s="19" t="s">
        <v>17426</v>
      </c>
      <c r="L2876" s="19" t="s">
        <v>17427</v>
      </c>
      <c r="M2876" s="19" t="s">
        <v>23786</v>
      </c>
      <c r="N2876" s="19"/>
      <c r="O2876" s="19" t="s">
        <v>23140</v>
      </c>
    </row>
    <row r="2877" spans="1:15" ht="12.75">
      <c r="A2877" s="19" t="s">
        <v>26740</v>
      </c>
      <c r="B2877" s="19" t="s">
        <v>23783</v>
      </c>
      <c r="C2877" s="19"/>
      <c r="D2877" s="19" t="s">
        <v>17428</v>
      </c>
      <c r="E2877" s="85">
        <v>45476</v>
      </c>
      <c r="F2877" s="19" t="s">
        <v>26741</v>
      </c>
      <c r="G2877" s="19" t="s">
        <v>26742</v>
      </c>
      <c r="H2877" s="19">
        <v>100</v>
      </c>
      <c r="I2877" s="27" t="s">
        <v>23784</v>
      </c>
      <c r="J2877" s="19" t="s">
        <v>23785</v>
      </c>
      <c r="K2877" s="19" t="s">
        <v>17426</v>
      </c>
      <c r="L2877" s="19" t="s">
        <v>17427</v>
      </c>
      <c r="M2877" s="19" t="s">
        <v>23786</v>
      </c>
      <c r="N2877" s="19"/>
      <c r="O2877" s="19" t="s">
        <v>23140</v>
      </c>
    </row>
    <row r="2878" spans="1:15" ht="12.75">
      <c r="A2878" s="19" t="s">
        <v>26743</v>
      </c>
      <c r="B2878" s="19" t="s">
        <v>23783</v>
      </c>
      <c r="C2878" s="19"/>
      <c r="D2878" s="19" t="s">
        <v>17428</v>
      </c>
      <c r="E2878" s="85">
        <v>45476</v>
      </c>
      <c r="F2878" s="19" t="s">
        <v>26744</v>
      </c>
      <c r="G2878" s="19" t="s">
        <v>26745</v>
      </c>
      <c r="H2878" s="19">
        <v>20</v>
      </c>
      <c r="I2878" s="27" t="s">
        <v>23784</v>
      </c>
      <c r="J2878" s="19" t="s">
        <v>23785</v>
      </c>
      <c r="K2878" s="19" t="s">
        <v>17426</v>
      </c>
      <c r="L2878" s="19" t="s">
        <v>17427</v>
      </c>
      <c r="M2878" s="19" t="s">
        <v>23786</v>
      </c>
      <c r="N2878" s="19"/>
      <c r="O2878" s="19" t="s">
        <v>23140</v>
      </c>
    </row>
    <row r="2879" spans="1:15" ht="12.75">
      <c r="A2879" s="19" t="s">
        <v>26746</v>
      </c>
      <c r="B2879" s="19" t="s">
        <v>23783</v>
      </c>
      <c r="C2879" s="19"/>
      <c r="D2879" s="19" t="s">
        <v>17428</v>
      </c>
      <c r="E2879" s="85">
        <v>45476</v>
      </c>
      <c r="F2879" s="19" t="s">
        <v>26747</v>
      </c>
      <c r="G2879" s="19" t="s">
        <v>26748</v>
      </c>
      <c r="H2879" s="19">
        <v>20</v>
      </c>
      <c r="I2879" s="27" t="s">
        <v>23784</v>
      </c>
      <c r="J2879" s="19" t="s">
        <v>23785</v>
      </c>
      <c r="K2879" s="19" t="s">
        <v>17426</v>
      </c>
      <c r="L2879" s="19" t="s">
        <v>17427</v>
      </c>
      <c r="M2879" s="19" t="s">
        <v>23786</v>
      </c>
      <c r="N2879" s="19"/>
      <c r="O2879" s="19" t="s">
        <v>23140</v>
      </c>
    </row>
    <row r="2880" spans="1:15" ht="12.75">
      <c r="A2880" s="19" t="s">
        <v>26749</v>
      </c>
      <c r="B2880" s="19" t="s">
        <v>23783</v>
      </c>
      <c r="C2880" s="19"/>
      <c r="D2880" s="19" t="s">
        <v>17428</v>
      </c>
      <c r="E2880" s="85">
        <v>45476</v>
      </c>
      <c r="F2880" s="19" t="s">
        <v>26750</v>
      </c>
      <c r="G2880" s="19" t="s">
        <v>26751</v>
      </c>
      <c r="H2880" s="19">
        <v>20</v>
      </c>
      <c r="I2880" s="27" t="s">
        <v>23784</v>
      </c>
      <c r="J2880" s="19" t="s">
        <v>23785</v>
      </c>
      <c r="K2880" s="19" t="s">
        <v>17426</v>
      </c>
      <c r="L2880" s="19" t="s">
        <v>17427</v>
      </c>
      <c r="M2880" s="19" t="s">
        <v>23786</v>
      </c>
      <c r="N2880" s="19"/>
      <c r="O2880" s="19" t="s">
        <v>23140</v>
      </c>
    </row>
    <row r="2881" spans="1:15" ht="12.75">
      <c r="A2881" s="19" t="s">
        <v>26752</v>
      </c>
      <c r="B2881" s="19" t="s">
        <v>23783</v>
      </c>
      <c r="C2881" s="19"/>
      <c r="D2881" s="19" t="s">
        <v>17428</v>
      </c>
      <c r="E2881" s="85">
        <v>45476</v>
      </c>
      <c r="F2881" s="19" t="s">
        <v>26753</v>
      </c>
      <c r="G2881" s="19" t="s">
        <v>26754</v>
      </c>
      <c r="H2881" s="19">
        <v>20</v>
      </c>
      <c r="I2881" s="27" t="s">
        <v>23784</v>
      </c>
      <c r="J2881" s="19" t="s">
        <v>23785</v>
      </c>
      <c r="K2881" s="19" t="s">
        <v>17426</v>
      </c>
      <c r="L2881" s="19" t="s">
        <v>17427</v>
      </c>
      <c r="M2881" s="19" t="s">
        <v>23786</v>
      </c>
      <c r="N2881" s="19"/>
      <c r="O2881" s="19" t="s">
        <v>23140</v>
      </c>
    </row>
    <row r="2882" spans="1:15" ht="12.75">
      <c r="A2882" s="19" t="s">
        <v>26755</v>
      </c>
      <c r="B2882" s="19" t="s">
        <v>23783</v>
      </c>
      <c r="C2882" s="19"/>
      <c r="D2882" s="19" t="s">
        <v>17428</v>
      </c>
      <c r="E2882" s="85">
        <v>45476</v>
      </c>
      <c r="F2882" s="19" t="s">
        <v>26756</v>
      </c>
      <c r="G2882" s="19" t="s">
        <v>26757</v>
      </c>
      <c r="H2882" s="19">
        <v>5</v>
      </c>
      <c r="I2882" s="27" t="s">
        <v>23784</v>
      </c>
      <c r="J2882" s="19" t="s">
        <v>23785</v>
      </c>
      <c r="K2882" s="19" t="s">
        <v>17426</v>
      </c>
      <c r="L2882" s="19" t="s">
        <v>17427</v>
      </c>
      <c r="M2882" s="19" t="s">
        <v>23786</v>
      </c>
      <c r="N2882" s="19"/>
      <c r="O2882" s="19" t="s">
        <v>23140</v>
      </c>
    </row>
    <row r="2883" spans="1:15" ht="12.75">
      <c r="A2883" s="19" t="s">
        <v>26758</v>
      </c>
      <c r="B2883" s="19" t="s">
        <v>23783</v>
      </c>
      <c r="C2883" s="19"/>
      <c r="D2883" s="19" t="s">
        <v>17428</v>
      </c>
      <c r="E2883" s="85">
        <v>45476</v>
      </c>
      <c r="F2883" s="27" t="s">
        <v>26759</v>
      </c>
      <c r="G2883" s="19" t="s">
        <v>26760</v>
      </c>
      <c r="H2883" s="19">
        <v>20</v>
      </c>
      <c r="I2883" s="27" t="s">
        <v>23784</v>
      </c>
      <c r="J2883" s="19" t="s">
        <v>23785</v>
      </c>
      <c r="K2883" s="19" t="s">
        <v>17426</v>
      </c>
      <c r="L2883" s="19" t="s">
        <v>17427</v>
      </c>
      <c r="M2883" s="19" t="s">
        <v>23786</v>
      </c>
      <c r="N2883" s="19"/>
      <c r="O2883" s="19" t="s">
        <v>23140</v>
      </c>
    </row>
    <row r="2884" spans="1:15" ht="12.75">
      <c r="A2884" s="19" t="s">
        <v>26761</v>
      </c>
      <c r="B2884" s="19" t="s">
        <v>23783</v>
      </c>
      <c r="C2884" s="19"/>
      <c r="D2884" s="19" t="s">
        <v>17428</v>
      </c>
      <c r="E2884" s="85">
        <v>45476</v>
      </c>
      <c r="F2884" s="19" t="s">
        <v>26762</v>
      </c>
      <c r="G2884" s="19" t="s">
        <v>26763</v>
      </c>
      <c r="H2884" s="19">
        <v>10</v>
      </c>
      <c r="I2884" s="27" t="s">
        <v>23784</v>
      </c>
      <c r="J2884" s="19" t="s">
        <v>23785</v>
      </c>
      <c r="K2884" s="19" t="s">
        <v>17426</v>
      </c>
      <c r="L2884" s="19" t="s">
        <v>17427</v>
      </c>
      <c r="M2884" s="19" t="s">
        <v>23786</v>
      </c>
      <c r="N2884" s="19"/>
      <c r="O2884" s="19" t="s">
        <v>23140</v>
      </c>
    </row>
    <row r="2885" spans="1:15" ht="12.75">
      <c r="A2885" s="19" t="s">
        <v>26764</v>
      </c>
      <c r="B2885" s="19" t="s">
        <v>23783</v>
      </c>
      <c r="C2885" s="19"/>
      <c r="D2885" s="19" t="s">
        <v>17428</v>
      </c>
      <c r="E2885" s="85">
        <v>45476</v>
      </c>
      <c r="F2885" s="19" t="s">
        <v>26765</v>
      </c>
      <c r="G2885" s="19" t="s">
        <v>26766</v>
      </c>
      <c r="H2885" s="19">
        <v>20</v>
      </c>
      <c r="I2885" s="27" t="s">
        <v>23784</v>
      </c>
      <c r="J2885" s="19" t="s">
        <v>23785</v>
      </c>
      <c r="K2885" s="19" t="s">
        <v>17426</v>
      </c>
      <c r="L2885" s="19" t="s">
        <v>17427</v>
      </c>
      <c r="M2885" s="19" t="s">
        <v>23786</v>
      </c>
      <c r="N2885" s="19"/>
      <c r="O2885" s="19" t="s">
        <v>23140</v>
      </c>
    </row>
    <row r="2886" spans="1:15" ht="12.75">
      <c r="A2886" s="19" t="s">
        <v>26767</v>
      </c>
      <c r="B2886" s="19" t="s">
        <v>23787</v>
      </c>
      <c r="C2886" s="19"/>
      <c r="D2886" s="19" t="s">
        <v>17440</v>
      </c>
      <c r="E2886" s="85">
        <v>45477</v>
      </c>
      <c r="F2886" s="19" t="s">
        <v>26684</v>
      </c>
      <c r="G2886" s="19" t="s">
        <v>26685</v>
      </c>
      <c r="H2886" s="19">
        <v>-10</v>
      </c>
      <c r="I2886" s="27" t="s">
        <v>23784</v>
      </c>
      <c r="J2886" s="19" t="s">
        <v>23785</v>
      </c>
      <c r="K2886" s="19" t="s">
        <v>17438</v>
      </c>
      <c r="L2886" s="19" t="s">
        <v>17439</v>
      </c>
      <c r="M2886" s="19"/>
      <c r="N2886" s="19"/>
      <c r="O2886" s="19" t="s">
        <v>23140</v>
      </c>
    </row>
    <row r="2887" spans="1:15" ht="12.75">
      <c r="A2887" s="19" t="s">
        <v>26768</v>
      </c>
      <c r="B2887" s="19" t="s">
        <v>23787</v>
      </c>
      <c r="C2887" s="19"/>
      <c r="D2887" s="19" t="s">
        <v>17440</v>
      </c>
      <c r="E2887" s="85">
        <v>45477</v>
      </c>
      <c r="F2887" s="19" t="s">
        <v>26684</v>
      </c>
      <c r="G2887" s="19" t="s">
        <v>26685</v>
      </c>
      <c r="H2887" s="19">
        <v>10</v>
      </c>
      <c r="I2887" s="27" t="s">
        <v>23788</v>
      </c>
      <c r="J2887" s="19" t="s">
        <v>23789</v>
      </c>
      <c r="K2887" s="19" t="s">
        <v>17438</v>
      </c>
      <c r="L2887" s="19" t="s">
        <v>17439</v>
      </c>
      <c r="M2887" s="19"/>
      <c r="N2887" s="19" t="s">
        <v>17447</v>
      </c>
      <c r="O2887" s="19" t="s">
        <v>23140</v>
      </c>
    </row>
    <row r="2888" spans="1:15" ht="12.75">
      <c r="A2888" s="19" t="s">
        <v>26769</v>
      </c>
      <c r="B2888" s="19" t="s">
        <v>23787</v>
      </c>
      <c r="C2888" s="19"/>
      <c r="D2888" s="19" t="s">
        <v>17440</v>
      </c>
      <c r="E2888" s="85">
        <v>45477</v>
      </c>
      <c r="F2888" s="19" t="s">
        <v>26687</v>
      </c>
      <c r="G2888" s="19" t="s">
        <v>26688</v>
      </c>
      <c r="H2888" s="19">
        <v>-4</v>
      </c>
      <c r="I2888" s="27" t="s">
        <v>23784</v>
      </c>
      <c r="J2888" s="19" t="s">
        <v>23785</v>
      </c>
      <c r="K2888" s="19" t="s">
        <v>17438</v>
      </c>
      <c r="L2888" s="19" t="s">
        <v>17439</v>
      </c>
      <c r="M2888" s="19"/>
      <c r="N2888" s="19"/>
      <c r="O2888" s="19" t="s">
        <v>23140</v>
      </c>
    </row>
    <row r="2889" spans="1:15" ht="12.75">
      <c r="A2889" s="19" t="s">
        <v>26770</v>
      </c>
      <c r="B2889" s="19" t="s">
        <v>23787</v>
      </c>
      <c r="C2889" s="19"/>
      <c r="D2889" s="19" t="s">
        <v>17440</v>
      </c>
      <c r="E2889" s="85">
        <v>45477</v>
      </c>
      <c r="F2889" s="19" t="s">
        <v>26687</v>
      </c>
      <c r="G2889" s="19" t="s">
        <v>26688</v>
      </c>
      <c r="H2889" s="19">
        <v>4</v>
      </c>
      <c r="I2889" s="27" t="s">
        <v>23788</v>
      </c>
      <c r="J2889" s="19" t="s">
        <v>23789</v>
      </c>
      <c r="K2889" s="19" t="s">
        <v>17438</v>
      </c>
      <c r="L2889" s="19" t="s">
        <v>17439</v>
      </c>
      <c r="M2889" s="19"/>
      <c r="N2889" s="19" t="s">
        <v>17447</v>
      </c>
      <c r="O2889" s="19" t="s">
        <v>23140</v>
      </c>
    </row>
    <row r="2890" spans="1:15" ht="12.75">
      <c r="A2890" s="19" t="s">
        <v>26771</v>
      </c>
      <c r="B2890" s="19" t="s">
        <v>23787</v>
      </c>
      <c r="C2890" s="19"/>
      <c r="D2890" s="19" t="s">
        <v>17440</v>
      </c>
      <c r="E2890" s="85">
        <v>45477</v>
      </c>
      <c r="F2890" s="19" t="s">
        <v>26762</v>
      </c>
      <c r="G2890" s="19" t="s">
        <v>26763</v>
      </c>
      <c r="H2890" s="19">
        <v>-8</v>
      </c>
      <c r="I2890" s="27" t="s">
        <v>23784</v>
      </c>
      <c r="J2890" s="19" t="s">
        <v>23785</v>
      </c>
      <c r="K2890" s="19" t="s">
        <v>17438</v>
      </c>
      <c r="L2890" s="19" t="s">
        <v>17439</v>
      </c>
      <c r="M2890" s="19"/>
      <c r="N2890" s="19"/>
      <c r="O2890" s="19" t="s">
        <v>23140</v>
      </c>
    </row>
    <row r="2891" spans="1:15" ht="12.75">
      <c r="A2891" s="19" t="s">
        <v>26772</v>
      </c>
      <c r="B2891" s="19" t="s">
        <v>23787</v>
      </c>
      <c r="C2891" s="19"/>
      <c r="D2891" s="19" t="s">
        <v>17440</v>
      </c>
      <c r="E2891" s="85">
        <v>45477</v>
      </c>
      <c r="F2891" s="19" t="s">
        <v>26762</v>
      </c>
      <c r="G2891" s="19" t="s">
        <v>26763</v>
      </c>
      <c r="H2891" s="19">
        <v>8</v>
      </c>
      <c r="I2891" s="27" t="s">
        <v>23788</v>
      </c>
      <c r="J2891" s="19" t="s">
        <v>23789</v>
      </c>
      <c r="K2891" s="19" t="s">
        <v>17438</v>
      </c>
      <c r="L2891" s="19" t="s">
        <v>17439</v>
      </c>
      <c r="M2891" s="19"/>
      <c r="N2891" s="19" t="s">
        <v>17447</v>
      </c>
      <c r="O2891" s="19" t="s">
        <v>23140</v>
      </c>
    </row>
    <row r="2892" spans="1:15" ht="12.75">
      <c r="A2892" s="19" t="s">
        <v>26773</v>
      </c>
      <c r="B2892" s="19" t="s">
        <v>23787</v>
      </c>
      <c r="C2892" s="19"/>
      <c r="D2892" s="19" t="s">
        <v>17440</v>
      </c>
      <c r="E2892" s="85">
        <v>45477</v>
      </c>
      <c r="F2892" s="19" t="s">
        <v>26690</v>
      </c>
      <c r="G2892" s="19" t="s">
        <v>26691</v>
      </c>
      <c r="H2892" s="19">
        <v>-48</v>
      </c>
      <c r="I2892" s="27" t="s">
        <v>23784</v>
      </c>
      <c r="J2892" s="19" t="s">
        <v>23785</v>
      </c>
      <c r="K2892" s="19" t="s">
        <v>17438</v>
      </c>
      <c r="L2892" s="19" t="s">
        <v>17439</v>
      </c>
      <c r="M2892" s="19"/>
      <c r="N2892" s="19"/>
      <c r="O2892" s="19" t="s">
        <v>23140</v>
      </c>
    </row>
    <row r="2893" spans="1:15" ht="12.75">
      <c r="A2893" s="19" t="s">
        <v>26774</v>
      </c>
      <c r="B2893" s="19" t="s">
        <v>23787</v>
      </c>
      <c r="C2893" s="19"/>
      <c r="D2893" s="19" t="s">
        <v>17440</v>
      </c>
      <c r="E2893" s="85">
        <v>45477</v>
      </c>
      <c r="F2893" s="19" t="s">
        <v>26690</v>
      </c>
      <c r="G2893" s="19" t="s">
        <v>26691</v>
      </c>
      <c r="H2893" s="19">
        <v>48</v>
      </c>
      <c r="I2893" s="27" t="s">
        <v>23788</v>
      </c>
      <c r="J2893" s="19" t="s">
        <v>23789</v>
      </c>
      <c r="K2893" s="19" t="s">
        <v>17438</v>
      </c>
      <c r="L2893" s="19" t="s">
        <v>17439</v>
      </c>
      <c r="M2893" s="19"/>
      <c r="N2893" s="19" t="s">
        <v>17447</v>
      </c>
      <c r="O2893" s="19" t="s">
        <v>23140</v>
      </c>
    </row>
    <row r="2894" spans="1:15" ht="12.75">
      <c r="A2894" s="19" t="s">
        <v>26775</v>
      </c>
      <c r="B2894" s="19" t="s">
        <v>23787</v>
      </c>
      <c r="C2894" s="19"/>
      <c r="D2894" s="19" t="s">
        <v>17440</v>
      </c>
      <c r="E2894" s="85">
        <v>45477</v>
      </c>
      <c r="F2894" s="19" t="s">
        <v>26693</v>
      </c>
      <c r="G2894" s="19" t="s">
        <v>26694</v>
      </c>
      <c r="H2894" s="19">
        <v>-50</v>
      </c>
      <c r="I2894" s="27" t="s">
        <v>23784</v>
      </c>
      <c r="J2894" s="19" t="s">
        <v>23785</v>
      </c>
      <c r="K2894" s="19" t="s">
        <v>17438</v>
      </c>
      <c r="L2894" s="19" t="s">
        <v>17439</v>
      </c>
      <c r="M2894" s="19"/>
      <c r="N2894" s="19"/>
      <c r="O2894" s="19" t="s">
        <v>23140</v>
      </c>
    </row>
    <row r="2895" spans="1:15" ht="12.75">
      <c r="A2895" s="19" t="s">
        <v>26776</v>
      </c>
      <c r="B2895" s="19" t="s">
        <v>23787</v>
      </c>
      <c r="C2895" s="19"/>
      <c r="D2895" s="19" t="s">
        <v>17440</v>
      </c>
      <c r="E2895" s="85">
        <v>45477</v>
      </c>
      <c r="F2895" s="19" t="s">
        <v>26693</v>
      </c>
      <c r="G2895" s="19" t="s">
        <v>26694</v>
      </c>
      <c r="H2895" s="19">
        <v>50</v>
      </c>
      <c r="I2895" s="27" t="s">
        <v>23788</v>
      </c>
      <c r="J2895" s="19" t="s">
        <v>23789</v>
      </c>
      <c r="K2895" s="19" t="s">
        <v>17438</v>
      </c>
      <c r="L2895" s="19" t="s">
        <v>17439</v>
      </c>
      <c r="M2895" s="19"/>
      <c r="N2895" s="19" t="s">
        <v>17447</v>
      </c>
      <c r="O2895" s="19" t="s">
        <v>23140</v>
      </c>
    </row>
    <row r="2896" spans="1:15" ht="12.75">
      <c r="A2896" s="19" t="s">
        <v>26777</v>
      </c>
      <c r="B2896" s="19" t="s">
        <v>23787</v>
      </c>
      <c r="C2896" s="19"/>
      <c r="D2896" s="19" t="s">
        <v>17440</v>
      </c>
      <c r="E2896" s="85">
        <v>45477</v>
      </c>
      <c r="F2896" s="19" t="s">
        <v>26696</v>
      </c>
      <c r="G2896" s="19" t="s">
        <v>26697</v>
      </c>
      <c r="H2896" s="19">
        <v>-305</v>
      </c>
      <c r="I2896" s="27" t="s">
        <v>23784</v>
      </c>
      <c r="J2896" s="19" t="s">
        <v>23785</v>
      </c>
      <c r="K2896" s="19" t="s">
        <v>17438</v>
      </c>
      <c r="L2896" s="19" t="s">
        <v>17439</v>
      </c>
      <c r="M2896" s="19"/>
      <c r="N2896" s="19"/>
      <c r="O2896" s="19" t="s">
        <v>23140</v>
      </c>
    </row>
    <row r="2897" spans="1:15" ht="12.75">
      <c r="A2897" s="19" t="s">
        <v>26778</v>
      </c>
      <c r="B2897" s="19" t="s">
        <v>23787</v>
      </c>
      <c r="C2897" s="19"/>
      <c r="D2897" s="19" t="s">
        <v>17440</v>
      </c>
      <c r="E2897" s="85">
        <v>45477</v>
      </c>
      <c r="F2897" s="19" t="s">
        <v>26696</v>
      </c>
      <c r="G2897" s="19" t="s">
        <v>26697</v>
      </c>
      <c r="H2897" s="19">
        <v>305</v>
      </c>
      <c r="I2897" s="27" t="s">
        <v>23788</v>
      </c>
      <c r="J2897" s="19" t="s">
        <v>23789</v>
      </c>
      <c r="K2897" s="19" t="s">
        <v>17438</v>
      </c>
      <c r="L2897" s="19" t="s">
        <v>17439</v>
      </c>
      <c r="M2897" s="19"/>
      <c r="N2897" s="19" t="s">
        <v>17447</v>
      </c>
      <c r="O2897" s="19" t="s">
        <v>23140</v>
      </c>
    </row>
    <row r="2898" spans="1:15" ht="12.75">
      <c r="A2898" s="19" t="s">
        <v>26779</v>
      </c>
      <c r="B2898" s="19" t="s">
        <v>23787</v>
      </c>
      <c r="C2898" s="19"/>
      <c r="D2898" s="19" t="s">
        <v>17440</v>
      </c>
      <c r="E2898" s="85">
        <v>45477</v>
      </c>
      <c r="F2898" s="19" t="s">
        <v>26699</v>
      </c>
      <c r="G2898" s="19" t="s">
        <v>26700</v>
      </c>
      <c r="H2898" s="19">
        <v>-100</v>
      </c>
      <c r="I2898" s="27" t="s">
        <v>23784</v>
      </c>
      <c r="J2898" s="19" t="s">
        <v>23785</v>
      </c>
      <c r="K2898" s="19" t="s">
        <v>17438</v>
      </c>
      <c r="L2898" s="19" t="s">
        <v>17439</v>
      </c>
      <c r="M2898" s="19"/>
      <c r="N2898" s="19"/>
      <c r="O2898" s="19" t="s">
        <v>23140</v>
      </c>
    </row>
    <row r="2899" spans="1:15" ht="12.75">
      <c r="A2899" s="19" t="s">
        <v>26780</v>
      </c>
      <c r="B2899" s="19" t="s">
        <v>23787</v>
      </c>
      <c r="C2899" s="19"/>
      <c r="D2899" s="19" t="s">
        <v>17440</v>
      </c>
      <c r="E2899" s="85">
        <v>45477</v>
      </c>
      <c r="F2899" s="19" t="s">
        <v>26699</v>
      </c>
      <c r="G2899" s="19" t="s">
        <v>26700</v>
      </c>
      <c r="H2899" s="19">
        <v>100</v>
      </c>
      <c r="I2899" s="27" t="s">
        <v>23788</v>
      </c>
      <c r="J2899" s="19" t="s">
        <v>23789</v>
      </c>
      <c r="K2899" s="19" t="s">
        <v>17438</v>
      </c>
      <c r="L2899" s="19" t="s">
        <v>17439</v>
      </c>
      <c r="M2899" s="19"/>
      <c r="N2899" s="19" t="s">
        <v>17447</v>
      </c>
      <c r="O2899" s="19" t="s">
        <v>23140</v>
      </c>
    </row>
    <row r="2900" spans="1:15" ht="12.75">
      <c r="A2900" s="19" t="s">
        <v>26781</v>
      </c>
      <c r="B2900" s="19" t="s">
        <v>23787</v>
      </c>
      <c r="C2900" s="19"/>
      <c r="D2900" s="19" t="s">
        <v>17440</v>
      </c>
      <c r="E2900" s="85">
        <v>45477</v>
      </c>
      <c r="F2900" s="19" t="s">
        <v>26702</v>
      </c>
      <c r="G2900" s="19" t="s">
        <v>26703</v>
      </c>
      <c r="H2900" s="19">
        <v>-100</v>
      </c>
      <c r="I2900" s="27" t="s">
        <v>23784</v>
      </c>
      <c r="J2900" s="19" t="s">
        <v>23785</v>
      </c>
      <c r="K2900" s="19" t="s">
        <v>17438</v>
      </c>
      <c r="L2900" s="19" t="s">
        <v>17439</v>
      </c>
      <c r="M2900" s="19"/>
      <c r="N2900" s="19"/>
      <c r="O2900" s="19" t="s">
        <v>23140</v>
      </c>
    </row>
    <row r="2901" spans="1:15" ht="12.75">
      <c r="A2901" s="19" t="s">
        <v>26782</v>
      </c>
      <c r="B2901" s="19" t="s">
        <v>23787</v>
      </c>
      <c r="C2901" s="19"/>
      <c r="D2901" s="19" t="s">
        <v>17440</v>
      </c>
      <c r="E2901" s="85">
        <v>45477</v>
      </c>
      <c r="F2901" s="19" t="s">
        <v>26702</v>
      </c>
      <c r="G2901" s="19" t="s">
        <v>26703</v>
      </c>
      <c r="H2901" s="19">
        <v>100</v>
      </c>
      <c r="I2901" s="27" t="s">
        <v>23788</v>
      </c>
      <c r="J2901" s="19" t="s">
        <v>23789</v>
      </c>
      <c r="K2901" s="19" t="s">
        <v>17438</v>
      </c>
      <c r="L2901" s="19" t="s">
        <v>17439</v>
      </c>
      <c r="M2901" s="19"/>
      <c r="N2901" s="19" t="s">
        <v>17447</v>
      </c>
      <c r="O2901" s="19" t="s">
        <v>23140</v>
      </c>
    </row>
    <row r="2902" spans="1:15" ht="12.75">
      <c r="A2902" s="19" t="s">
        <v>26783</v>
      </c>
      <c r="B2902" s="19" t="s">
        <v>23787</v>
      </c>
      <c r="C2902" s="19"/>
      <c r="D2902" s="19" t="s">
        <v>17440</v>
      </c>
      <c r="E2902" s="85">
        <v>45477</v>
      </c>
      <c r="F2902" s="19" t="s">
        <v>26705</v>
      </c>
      <c r="G2902" s="19" t="s">
        <v>26706</v>
      </c>
      <c r="H2902" s="19">
        <v>-2</v>
      </c>
      <c r="I2902" s="27" t="s">
        <v>23784</v>
      </c>
      <c r="J2902" s="19" t="s">
        <v>23785</v>
      </c>
      <c r="K2902" s="19" t="s">
        <v>17438</v>
      </c>
      <c r="L2902" s="19" t="s">
        <v>17439</v>
      </c>
      <c r="M2902" s="19"/>
      <c r="N2902" s="19"/>
      <c r="O2902" s="19" t="s">
        <v>23140</v>
      </c>
    </row>
    <row r="2903" spans="1:15" ht="12.75">
      <c r="A2903" s="19" t="s">
        <v>26784</v>
      </c>
      <c r="B2903" s="19" t="s">
        <v>23787</v>
      </c>
      <c r="C2903" s="19"/>
      <c r="D2903" s="19" t="s">
        <v>17440</v>
      </c>
      <c r="E2903" s="85">
        <v>45477</v>
      </c>
      <c r="F2903" s="19" t="s">
        <v>26705</v>
      </c>
      <c r="G2903" s="19" t="s">
        <v>26706</v>
      </c>
      <c r="H2903" s="19">
        <v>2</v>
      </c>
      <c r="I2903" s="27" t="s">
        <v>23788</v>
      </c>
      <c r="J2903" s="19" t="s">
        <v>23789</v>
      </c>
      <c r="K2903" s="19" t="s">
        <v>17438</v>
      </c>
      <c r="L2903" s="19" t="s">
        <v>17439</v>
      </c>
      <c r="M2903" s="19"/>
      <c r="N2903" s="19" t="s">
        <v>17447</v>
      </c>
      <c r="O2903" s="19" t="s">
        <v>23140</v>
      </c>
    </row>
    <row r="2904" spans="1:15" ht="12.75">
      <c r="A2904" s="27" t="s">
        <v>26785</v>
      </c>
      <c r="B2904" s="19" t="s">
        <v>23787</v>
      </c>
      <c r="C2904" s="19"/>
      <c r="D2904" s="19" t="s">
        <v>17440</v>
      </c>
      <c r="E2904" s="85">
        <v>45477</v>
      </c>
      <c r="F2904" s="19" t="s">
        <v>26708</v>
      </c>
      <c r="G2904" s="19" t="s">
        <v>26709</v>
      </c>
      <c r="H2904" s="19">
        <v>-14</v>
      </c>
      <c r="I2904" s="27" t="s">
        <v>23784</v>
      </c>
      <c r="J2904" s="19" t="s">
        <v>23785</v>
      </c>
      <c r="K2904" s="19" t="s">
        <v>17438</v>
      </c>
      <c r="L2904" s="19" t="s">
        <v>17439</v>
      </c>
      <c r="M2904" s="19"/>
      <c r="N2904" s="19"/>
      <c r="O2904" s="19" t="s">
        <v>23140</v>
      </c>
    </row>
    <row r="2905" spans="1:15" ht="12.75">
      <c r="A2905" s="19" t="s">
        <v>26786</v>
      </c>
      <c r="B2905" s="19" t="s">
        <v>23787</v>
      </c>
      <c r="C2905" s="19"/>
      <c r="D2905" s="19" t="s">
        <v>17440</v>
      </c>
      <c r="E2905" s="85">
        <v>45477</v>
      </c>
      <c r="F2905" s="19" t="s">
        <v>26708</v>
      </c>
      <c r="G2905" s="19" t="s">
        <v>26709</v>
      </c>
      <c r="H2905" s="19">
        <v>14</v>
      </c>
      <c r="I2905" s="27" t="s">
        <v>23788</v>
      </c>
      <c r="J2905" s="19" t="s">
        <v>23789</v>
      </c>
      <c r="K2905" s="19" t="s">
        <v>17438</v>
      </c>
      <c r="L2905" s="19" t="s">
        <v>17439</v>
      </c>
      <c r="M2905" s="19"/>
      <c r="N2905" s="19" t="s">
        <v>17447</v>
      </c>
      <c r="O2905" s="19" t="s">
        <v>23140</v>
      </c>
    </row>
    <row r="2906" spans="1:15" ht="12.75">
      <c r="A2906" s="19" t="s">
        <v>26787</v>
      </c>
      <c r="B2906" s="19" t="s">
        <v>23787</v>
      </c>
      <c r="C2906" s="19"/>
      <c r="D2906" s="19" t="s">
        <v>17440</v>
      </c>
      <c r="E2906" s="85">
        <v>45477</v>
      </c>
      <c r="F2906" s="19" t="s">
        <v>26711</v>
      </c>
      <c r="G2906" s="19" t="s">
        <v>26712</v>
      </c>
      <c r="H2906" s="19">
        <v>-4</v>
      </c>
      <c r="I2906" s="27" t="s">
        <v>23784</v>
      </c>
      <c r="J2906" s="19" t="s">
        <v>23785</v>
      </c>
      <c r="K2906" s="19" t="s">
        <v>17438</v>
      </c>
      <c r="L2906" s="19" t="s">
        <v>17439</v>
      </c>
      <c r="M2906" s="19"/>
      <c r="N2906" s="19"/>
      <c r="O2906" s="19" t="s">
        <v>23140</v>
      </c>
    </row>
    <row r="2907" spans="1:15" ht="12.75">
      <c r="A2907" s="19" t="s">
        <v>26788</v>
      </c>
      <c r="B2907" s="19" t="s">
        <v>23787</v>
      </c>
      <c r="C2907" s="19"/>
      <c r="D2907" s="19" t="s">
        <v>17440</v>
      </c>
      <c r="E2907" s="85">
        <v>45477</v>
      </c>
      <c r="F2907" s="19" t="s">
        <v>26711</v>
      </c>
      <c r="G2907" s="19" t="s">
        <v>26712</v>
      </c>
      <c r="H2907" s="19">
        <v>4</v>
      </c>
      <c r="I2907" s="27" t="s">
        <v>23788</v>
      </c>
      <c r="J2907" s="19" t="s">
        <v>23789</v>
      </c>
      <c r="K2907" s="19" t="s">
        <v>17438</v>
      </c>
      <c r="L2907" s="19" t="s">
        <v>17439</v>
      </c>
      <c r="M2907" s="19"/>
      <c r="N2907" s="19" t="s">
        <v>17447</v>
      </c>
      <c r="O2907" s="19" t="s">
        <v>23140</v>
      </c>
    </row>
    <row r="2908" spans="1:15" ht="12.75">
      <c r="A2908" s="19" t="s">
        <v>26789</v>
      </c>
      <c r="B2908" s="19" t="s">
        <v>23787</v>
      </c>
      <c r="C2908" s="19"/>
      <c r="D2908" s="19" t="s">
        <v>17440</v>
      </c>
      <c r="E2908" s="85">
        <v>45477</v>
      </c>
      <c r="F2908" s="19" t="s">
        <v>26714</v>
      </c>
      <c r="G2908" s="19" t="s">
        <v>26715</v>
      </c>
      <c r="H2908" s="19">
        <v>-45</v>
      </c>
      <c r="I2908" s="27" t="s">
        <v>23784</v>
      </c>
      <c r="J2908" s="19" t="s">
        <v>23785</v>
      </c>
      <c r="K2908" s="19" t="s">
        <v>17438</v>
      </c>
      <c r="L2908" s="19" t="s">
        <v>17439</v>
      </c>
      <c r="M2908" s="19"/>
      <c r="N2908" s="19"/>
      <c r="O2908" s="19" t="s">
        <v>23140</v>
      </c>
    </row>
    <row r="2909" spans="1:15" ht="12.75">
      <c r="A2909" s="19" t="s">
        <v>26790</v>
      </c>
      <c r="B2909" s="19" t="s">
        <v>23787</v>
      </c>
      <c r="C2909" s="19"/>
      <c r="D2909" s="19" t="s">
        <v>17440</v>
      </c>
      <c r="E2909" s="85">
        <v>45477</v>
      </c>
      <c r="F2909" s="19" t="s">
        <v>26714</v>
      </c>
      <c r="G2909" s="19" t="s">
        <v>26715</v>
      </c>
      <c r="H2909" s="19">
        <v>45</v>
      </c>
      <c r="I2909" s="27" t="s">
        <v>23788</v>
      </c>
      <c r="J2909" s="19" t="s">
        <v>23789</v>
      </c>
      <c r="K2909" s="19" t="s">
        <v>17438</v>
      </c>
      <c r="L2909" s="19" t="s">
        <v>17439</v>
      </c>
      <c r="M2909" s="19"/>
      <c r="N2909" s="19" t="s">
        <v>17447</v>
      </c>
      <c r="O2909" s="19" t="s">
        <v>23140</v>
      </c>
    </row>
    <row r="2910" spans="1:15" ht="12.75">
      <c r="A2910" s="19" t="s">
        <v>26791</v>
      </c>
      <c r="B2910" s="19" t="s">
        <v>23787</v>
      </c>
      <c r="C2910" s="19"/>
      <c r="D2910" s="19" t="s">
        <v>17440</v>
      </c>
      <c r="E2910" s="85">
        <v>45477</v>
      </c>
      <c r="F2910" s="19" t="s">
        <v>26717</v>
      </c>
      <c r="G2910" s="19" t="s">
        <v>26718</v>
      </c>
      <c r="H2910" s="19">
        <v>-6</v>
      </c>
      <c r="I2910" s="27" t="s">
        <v>23784</v>
      </c>
      <c r="J2910" s="19" t="s">
        <v>23785</v>
      </c>
      <c r="K2910" s="19" t="s">
        <v>17438</v>
      </c>
      <c r="L2910" s="19" t="s">
        <v>17439</v>
      </c>
      <c r="M2910" s="19"/>
      <c r="N2910" s="19"/>
      <c r="O2910" s="19" t="s">
        <v>23140</v>
      </c>
    </row>
    <row r="2911" spans="1:15" ht="12.75">
      <c r="A2911" s="19" t="s">
        <v>26792</v>
      </c>
      <c r="B2911" s="19" t="s">
        <v>23787</v>
      </c>
      <c r="C2911" s="19"/>
      <c r="D2911" s="19" t="s">
        <v>17440</v>
      </c>
      <c r="E2911" s="85">
        <v>45477</v>
      </c>
      <c r="F2911" s="19" t="s">
        <v>26717</v>
      </c>
      <c r="G2911" s="19" t="s">
        <v>26718</v>
      </c>
      <c r="H2911" s="19">
        <v>6</v>
      </c>
      <c r="I2911" s="27" t="s">
        <v>23788</v>
      </c>
      <c r="J2911" s="19" t="s">
        <v>23789</v>
      </c>
      <c r="K2911" s="19" t="s">
        <v>17438</v>
      </c>
      <c r="L2911" s="19" t="s">
        <v>17439</v>
      </c>
      <c r="M2911" s="19"/>
      <c r="N2911" s="19" t="s">
        <v>17447</v>
      </c>
      <c r="O2911" s="19" t="s">
        <v>23140</v>
      </c>
    </row>
    <row r="2912" spans="1:15" ht="12.75">
      <c r="A2912" s="19" t="s">
        <v>26793</v>
      </c>
      <c r="B2912" s="19" t="s">
        <v>23787</v>
      </c>
      <c r="C2912" s="19"/>
      <c r="D2912" s="19" t="s">
        <v>17440</v>
      </c>
      <c r="E2912" s="85">
        <v>45477</v>
      </c>
      <c r="F2912" s="19" t="s">
        <v>26720</v>
      </c>
      <c r="G2912" s="19" t="s">
        <v>26721</v>
      </c>
      <c r="H2912" s="19">
        <v>-10</v>
      </c>
      <c r="I2912" s="27" t="s">
        <v>23784</v>
      </c>
      <c r="J2912" s="19" t="s">
        <v>23785</v>
      </c>
      <c r="K2912" s="19" t="s">
        <v>17438</v>
      </c>
      <c r="L2912" s="19" t="s">
        <v>17439</v>
      </c>
      <c r="M2912" s="19"/>
      <c r="N2912" s="19"/>
      <c r="O2912" s="19" t="s">
        <v>23140</v>
      </c>
    </row>
    <row r="2913" spans="1:15" ht="12.75">
      <c r="A2913" s="19" t="s">
        <v>26794</v>
      </c>
      <c r="B2913" s="19" t="s">
        <v>23787</v>
      </c>
      <c r="C2913" s="19"/>
      <c r="D2913" s="19" t="s">
        <v>17440</v>
      </c>
      <c r="E2913" s="85">
        <v>45477</v>
      </c>
      <c r="F2913" s="19" t="s">
        <v>26720</v>
      </c>
      <c r="G2913" s="19" t="s">
        <v>26721</v>
      </c>
      <c r="H2913" s="19">
        <v>10</v>
      </c>
      <c r="I2913" s="27" t="s">
        <v>23788</v>
      </c>
      <c r="J2913" s="19" t="s">
        <v>23789</v>
      </c>
      <c r="K2913" s="19" t="s">
        <v>17438</v>
      </c>
      <c r="L2913" s="19" t="s">
        <v>17439</v>
      </c>
      <c r="M2913" s="19"/>
      <c r="N2913" s="19" t="s">
        <v>17447</v>
      </c>
      <c r="O2913" s="19" t="s">
        <v>23140</v>
      </c>
    </row>
    <row r="2914" spans="1:15" ht="12.75">
      <c r="A2914" s="19" t="s">
        <v>26795</v>
      </c>
      <c r="B2914" s="19" t="s">
        <v>23787</v>
      </c>
      <c r="C2914" s="19"/>
      <c r="D2914" s="19" t="s">
        <v>17440</v>
      </c>
      <c r="E2914" s="85">
        <v>45477</v>
      </c>
      <c r="F2914" s="19" t="s">
        <v>26723</v>
      </c>
      <c r="G2914" s="19" t="s">
        <v>26724</v>
      </c>
      <c r="H2914" s="19">
        <v>-24</v>
      </c>
      <c r="I2914" s="27" t="s">
        <v>23784</v>
      </c>
      <c r="J2914" s="19" t="s">
        <v>23785</v>
      </c>
      <c r="K2914" s="19" t="s">
        <v>17438</v>
      </c>
      <c r="L2914" s="19" t="s">
        <v>17439</v>
      </c>
      <c r="M2914" s="19"/>
      <c r="N2914" s="19"/>
      <c r="O2914" s="19" t="s">
        <v>23140</v>
      </c>
    </row>
    <row r="2915" spans="1:15" ht="12.75">
      <c r="A2915" s="19" t="s">
        <v>26796</v>
      </c>
      <c r="B2915" s="19" t="s">
        <v>23787</v>
      </c>
      <c r="C2915" s="19"/>
      <c r="D2915" s="19" t="s">
        <v>17440</v>
      </c>
      <c r="E2915" s="85">
        <v>45477</v>
      </c>
      <c r="F2915" s="19" t="s">
        <v>26723</v>
      </c>
      <c r="G2915" s="19" t="s">
        <v>26724</v>
      </c>
      <c r="H2915" s="19">
        <v>24</v>
      </c>
      <c r="I2915" s="27" t="s">
        <v>23788</v>
      </c>
      <c r="J2915" s="19" t="s">
        <v>23789</v>
      </c>
      <c r="K2915" s="19" t="s">
        <v>17438</v>
      </c>
      <c r="L2915" s="19" t="s">
        <v>17439</v>
      </c>
      <c r="M2915" s="19"/>
      <c r="N2915" s="19" t="s">
        <v>17447</v>
      </c>
      <c r="O2915" s="19" t="s">
        <v>23140</v>
      </c>
    </row>
    <row r="2916" spans="1:15" ht="12.75">
      <c r="A2916" s="19" t="s">
        <v>26797</v>
      </c>
      <c r="B2916" s="19" t="s">
        <v>23787</v>
      </c>
      <c r="C2916" s="19"/>
      <c r="D2916" s="19" t="s">
        <v>17440</v>
      </c>
      <c r="E2916" s="85">
        <v>45477</v>
      </c>
      <c r="F2916" s="19" t="s">
        <v>26726</v>
      </c>
      <c r="G2916" s="19" t="s">
        <v>26727</v>
      </c>
      <c r="H2916" s="19">
        <v>-6</v>
      </c>
      <c r="I2916" s="27" t="s">
        <v>23784</v>
      </c>
      <c r="J2916" s="19" t="s">
        <v>23785</v>
      </c>
      <c r="K2916" s="19" t="s">
        <v>17438</v>
      </c>
      <c r="L2916" s="19" t="s">
        <v>17439</v>
      </c>
      <c r="M2916" s="19"/>
      <c r="N2916" s="19"/>
      <c r="O2916" s="19" t="s">
        <v>23140</v>
      </c>
    </row>
    <row r="2917" spans="1:15" ht="12.75">
      <c r="A2917" s="19" t="s">
        <v>26798</v>
      </c>
      <c r="B2917" s="19" t="s">
        <v>23787</v>
      </c>
      <c r="C2917" s="19"/>
      <c r="D2917" s="19" t="s">
        <v>17440</v>
      </c>
      <c r="E2917" s="85">
        <v>45477</v>
      </c>
      <c r="F2917" s="19" t="s">
        <v>26726</v>
      </c>
      <c r="G2917" s="19" t="s">
        <v>26727</v>
      </c>
      <c r="H2917" s="19">
        <v>6</v>
      </c>
      <c r="I2917" s="27" t="s">
        <v>23788</v>
      </c>
      <c r="J2917" s="19" t="s">
        <v>23789</v>
      </c>
      <c r="K2917" s="19" t="s">
        <v>17438</v>
      </c>
      <c r="L2917" s="19" t="s">
        <v>17439</v>
      </c>
      <c r="M2917" s="19"/>
      <c r="N2917" s="19" t="s">
        <v>17447</v>
      </c>
      <c r="O2917" s="19" t="s">
        <v>23140</v>
      </c>
    </row>
    <row r="2918" spans="1:15" ht="12.75">
      <c r="A2918" s="19" t="s">
        <v>26799</v>
      </c>
      <c r="B2918" s="19" t="s">
        <v>23787</v>
      </c>
      <c r="C2918" s="19"/>
      <c r="D2918" s="19" t="s">
        <v>17440</v>
      </c>
      <c r="E2918" s="85">
        <v>45477</v>
      </c>
      <c r="F2918" s="19" t="s">
        <v>26729</v>
      </c>
      <c r="G2918" s="19" t="s">
        <v>26730</v>
      </c>
      <c r="H2918" s="19">
        <v>-12</v>
      </c>
      <c r="I2918" s="27" t="s">
        <v>23784</v>
      </c>
      <c r="J2918" s="19" t="s">
        <v>23785</v>
      </c>
      <c r="K2918" s="19" t="s">
        <v>17438</v>
      </c>
      <c r="L2918" s="19" t="s">
        <v>17439</v>
      </c>
      <c r="M2918" s="19"/>
      <c r="N2918" s="19"/>
      <c r="O2918" s="19" t="s">
        <v>23140</v>
      </c>
    </row>
    <row r="2919" spans="1:15" ht="12.75">
      <c r="A2919" s="19" t="s">
        <v>26800</v>
      </c>
      <c r="B2919" s="19" t="s">
        <v>23787</v>
      </c>
      <c r="C2919" s="19"/>
      <c r="D2919" s="19" t="s">
        <v>17440</v>
      </c>
      <c r="E2919" s="85">
        <v>45477</v>
      </c>
      <c r="F2919" s="19" t="s">
        <v>26729</v>
      </c>
      <c r="G2919" s="19" t="s">
        <v>26730</v>
      </c>
      <c r="H2919" s="19">
        <v>12</v>
      </c>
      <c r="I2919" s="27" t="s">
        <v>23788</v>
      </c>
      <c r="J2919" s="19" t="s">
        <v>23789</v>
      </c>
      <c r="K2919" s="19" t="s">
        <v>17438</v>
      </c>
      <c r="L2919" s="19" t="s">
        <v>17439</v>
      </c>
      <c r="M2919" s="19"/>
      <c r="N2919" s="19" t="s">
        <v>17447</v>
      </c>
      <c r="O2919" s="19" t="s">
        <v>23140</v>
      </c>
    </row>
    <row r="2920" spans="1:15" ht="12.75">
      <c r="A2920" s="19" t="s">
        <v>26801</v>
      </c>
      <c r="B2920" s="19" t="s">
        <v>23787</v>
      </c>
      <c r="C2920" s="19"/>
      <c r="D2920" s="19" t="s">
        <v>17440</v>
      </c>
      <c r="E2920" s="85">
        <v>45477</v>
      </c>
      <c r="F2920" s="19" t="s">
        <v>26732</v>
      </c>
      <c r="G2920" s="19" t="s">
        <v>26733</v>
      </c>
      <c r="H2920" s="19">
        <v>-5</v>
      </c>
      <c r="I2920" s="27" t="s">
        <v>23784</v>
      </c>
      <c r="J2920" s="19" t="s">
        <v>23785</v>
      </c>
      <c r="K2920" s="19" t="s">
        <v>17438</v>
      </c>
      <c r="L2920" s="19" t="s">
        <v>17439</v>
      </c>
      <c r="M2920" s="19"/>
      <c r="N2920" s="19"/>
      <c r="O2920" s="19" t="s">
        <v>23140</v>
      </c>
    </row>
    <row r="2921" spans="1:15" ht="12.75">
      <c r="A2921" s="19" t="s">
        <v>26802</v>
      </c>
      <c r="B2921" s="19" t="s">
        <v>23787</v>
      </c>
      <c r="C2921" s="19"/>
      <c r="D2921" s="19" t="s">
        <v>17440</v>
      </c>
      <c r="E2921" s="85">
        <v>45477</v>
      </c>
      <c r="F2921" s="19" t="s">
        <v>26732</v>
      </c>
      <c r="G2921" s="19" t="s">
        <v>26733</v>
      </c>
      <c r="H2921" s="19">
        <v>5</v>
      </c>
      <c r="I2921" s="27" t="s">
        <v>23788</v>
      </c>
      <c r="J2921" s="19" t="s">
        <v>23789</v>
      </c>
      <c r="K2921" s="19" t="s">
        <v>17438</v>
      </c>
      <c r="L2921" s="19" t="s">
        <v>17439</v>
      </c>
      <c r="M2921" s="19"/>
      <c r="N2921" s="19" t="s">
        <v>17447</v>
      </c>
      <c r="O2921" s="19" t="s">
        <v>23140</v>
      </c>
    </row>
    <row r="2922" spans="1:15" ht="12.75">
      <c r="A2922" s="19" t="s">
        <v>26803</v>
      </c>
      <c r="B2922" s="19" t="s">
        <v>23787</v>
      </c>
      <c r="C2922" s="19"/>
      <c r="D2922" s="19" t="s">
        <v>17440</v>
      </c>
      <c r="E2922" s="85">
        <v>45477</v>
      </c>
      <c r="F2922" s="19" t="s">
        <v>26735</v>
      </c>
      <c r="G2922" s="19" t="s">
        <v>26736</v>
      </c>
      <c r="H2922" s="19">
        <v>-48</v>
      </c>
      <c r="I2922" s="27" t="s">
        <v>23784</v>
      </c>
      <c r="J2922" s="19" t="s">
        <v>23785</v>
      </c>
      <c r="K2922" s="19" t="s">
        <v>17438</v>
      </c>
      <c r="L2922" s="19" t="s">
        <v>17439</v>
      </c>
      <c r="M2922" s="19"/>
      <c r="N2922" s="19"/>
      <c r="O2922" s="19" t="s">
        <v>23140</v>
      </c>
    </row>
    <row r="2923" spans="1:15" ht="12.75">
      <c r="A2923" s="19" t="s">
        <v>26804</v>
      </c>
      <c r="B2923" s="19" t="s">
        <v>23787</v>
      </c>
      <c r="C2923" s="19"/>
      <c r="D2923" s="19" t="s">
        <v>17440</v>
      </c>
      <c r="E2923" s="85">
        <v>45477</v>
      </c>
      <c r="F2923" s="19" t="s">
        <v>26735</v>
      </c>
      <c r="G2923" s="19" t="s">
        <v>26736</v>
      </c>
      <c r="H2923" s="19">
        <v>48</v>
      </c>
      <c r="I2923" s="27" t="s">
        <v>23788</v>
      </c>
      <c r="J2923" s="19" t="s">
        <v>23789</v>
      </c>
      <c r="K2923" s="19" t="s">
        <v>17438</v>
      </c>
      <c r="L2923" s="19" t="s">
        <v>17439</v>
      </c>
      <c r="M2923" s="19"/>
      <c r="N2923" s="19" t="s">
        <v>17447</v>
      </c>
      <c r="O2923" s="19" t="s">
        <v>23140</v>
      </c>
    </row>
    <row r="2924" spans="1:15" ht="12.75">
      <c r="A2924" s="19" t="s">
        <v>26805</v>
      </c>
      <c r="B2924" s="19" t="s">
        <v>23787</v>
      </c>
      <c r="C2924" s="19"/>
      <c r="D2924" s="19" t="s">
        <v>17440</v>
      </c>
      <c r="E2924" s="85">
        <v>45477</v>
      </c>
      <c r="F2924" s="19" t="s">
        <v>26738</v>
      </c>
      <c r="G2924" s="19" t="s">
        <v>26739</v>
      </c>
      <c r="H2924" s="19">
        <v>-50</v>
      </c>
      <c r="I2924" s="27" t="s">
        <v>23784</v>
      </c>
      <c r="J2924" s="19" t="s">
        <v>23785</v>
      </c>
      <c r="K2924" s="19" t="s">
        <v>17438</v>
      </c>
      <c r="L2924" s="19" t="s">
        <v>17439</v>
      </c>
      <c r="M2924" s="19"/>
      <c r="N2924" s="19"/>
      <c r="O2924" s="19" t="s">
        <v>23140</v>
      </c>
    </row>
    <row r="2925" spans="1:15" ht="12.75">
      <c r="A2925" s="19" t="s">
        <v>26806</v>
      </c>
      <c r="B2925" s="19" t="s">
        <v>23787</v>
      </c>
      <c r="C2925" s="19"/>
      <c r="D2925" s="19" t="s">
        <v>17440</v>
      </c>
      <c r="E2925" s="85">
        <v>45477</v>
      </c>
      <c r="F2925" s="19" t="s">
        <v>26738</v>
      </c>
      <c r="G2925" s="19" t="s">
        <v>26739</v>
      </c>
      <c r="H2925" s="19">
        <v>50</v>
      </c>
      <c r="I2925" s="27" t="s">
        <v>23788</v>
      </c>
      <c r="J2925" s="19" t="s">
        <v>23789</v>
      </c>
      <c r="K2925" s="19" t="s">
        <v>17438</v>
      </c>
      <c r="L2925" s="19" t="s">
        <v>17439</v>
      </c>
      <c r="M2925" s="19"/>
      <c r="N2925" s="19" t="s">
        <v>17447</v>
      </c>
      <c r="O2925" s="19" t="s">
        <v>23140</v>
      </c>
    </row>
    <row r="2926" spans="1:15" ht="12.75">
      <c r="A2926" s="19" t="s">
        <v>26807</v>
      </c>
      <c r="B2926" s="19" t="s">
        <v>23787</v>
      </c>
      <c r="C2926" s="19"/>
      <c r="D2926" s="19" t="s">
        <v>17440</v>
      </c>
      <c r="E2926" s="85">
        <v>45477</v>
      </c>
      <c r="F2926" s="19" t="s">
        <v>26741</v>
      </c>
      <c r="G2926" s="19" t="s">
        <v>26742</v>
      </c>
      <c r="H2926" s="19">
        <v>-60</v>
      </c>
      <c r="I2926" s="27" t="s">
        <v>23784</v>
      </c>
      <c r="J2926" s="19" t="s">
        <v>23785</v>
      </c>
      <c r="K2926" s="19" t="s">
        <v>17438</v>
      </c>
      <c r="L2926" s="19" t="s">
        <v>17439</v>
      </c>
      <c r="M2926" s="19"/>
      <c r="N2926" s="19"/>
      <c r="O2926" s="19" t="s">
        <v>23140</v>
      </c>
    </row>
    <row r="2927" spans="1:15" ht="12.75">
      <c r="A2927" s="19" t="s">
        <v>26808</v>
      </c>
      <c r="B2927" s="19" t="s">
        <v>23787</v>
      </c>
      <c r="C2927" s="19"/>
      <c r="D2927" s="19" t="s">
        <v>17440</v>
      </c>
      <c r="E2927" s="85">
        <v>45477</v>
      </c>
      <c r="F2927" s="19" t="s">
        <v>26741</v>
      </c>
      <c r="G2927" s="19" t="s">
        <v>26742</v>
      </c>
      <c r="H2927" s="19">
        <v>60</v>
      </c>
      <c r="I2927" s="27" t="s">
        <v>23788</v>
      </c>
      <c r="J2927" s="19" t="s">
        <v>23789</v>
      </c>
      <c r="K2927" s="19" t="s">
        <v>17438</v>
      </c>
      <c r="L2927" s="19" t="s">
        <v>17439</v>
      </c>
      <c r="M2927" s="19"/>
      <c r="N2927" s="19" t="s">
        <v>17447</v>
      </c>
      <c r="O2927" s="19" t="s">
        <v>23140</v>
      </c>
    </row>
    <row r="2928" spans="1:15" ht="12.75">
      <c r="A2928" s="19" t="s">
        <v>26809</v>
      </c>
      <c r="B2928" s="19" t="s">
        <v>23787</v>
      </c>
      <c r="C2928" s="19"/>
      <c r="D2928" s="19" t="s">
        <v>17440</v>
      </c>
      <c r="E2928" s="85">
        <v>45477</v>
      </c>
      <c r="F2928" s="19" t="s">
        <v>26744</v>
      </c>
      <c r="G2928" s="19" t="s">
        <v>26745</v>
      </c>
      <c r="H2928" s="19">
        <v>-10</v>
      </c>
      <c r="I2928" s="27" t="s">
        <v>23784</v>
      </c>
      <c r="J2928" s="19" t="s">
        <v>23785</v>
      </c>
      <c r="K2928" s="19" t="s">
        <v>17438</v>
      </c>
      <c r="L2928" s="19" t="s">
        <v>17439</v>
      </c>
      <c r="M2928" s="19"/>
      <c r="N2928" s="19"/>
      <c r="O2928" s="19" t="s">
        <v>23140</v>
      </c>
    </row>
    <row r="2929" spans="1:15" ht="12.75">
      <c r="A2929" s="19" t="s">
        <v>26810</v>
      </c>
      <c r="B2929" s="19" t="s">
        <v>23787</v>
      </c>
      <c r="C2929" s="19"/>
      <c r="D2929" s="19" t="s">
        <v>17440</v>
      </c>
      <c r="E2929" s="85">
        <v>45477</v>
      </c>
      <c r="F2929" s="19" t="s">
        <v>26744</v>
      </c>
      <c r="G2929" s="19" t="s">
        <v>26745</v>
      </c>
      <c r="H2929" s="19">
        <v>10</v>
      </c>
      <c r="I2929" s="27" t="s">
        <v>23788</v>
      </c>
      <c r="J2929" s="19" t="s">
        <v>23789</v>
      </c>
      <c r="K2929" s="19" t="s">
        <v>17438</v>
      </c>
      <c r="L2929" s="19" t="s">
        <v>17439</v>
      </c>
      <c r="M2929" s="19"/>
      <c r="N2929" s="19" t="s">
        <v>17447</v>
      </c>
      <c r="O2929" s="19" t="s">
        <v>23140</v>
      </c>
    </row>
    <row r="2930" spans="1:15" ht="12.75">
      <c r="A2930" s="19" t="s">
        <v>26811</v>
      </c>
      <c r="B2930" s="19" t="s">
        <v>23787</v>
      </c>
      <c r="C2930" s="19"/>
      <c r="D2930" s="19" t="s">
        <v>17440</v>
      </c>
      <c r="E2930" s="85">
        <v>45477</v>
      </c>
      <c r="F2930" s="19" t="s">
        <v>26747</v>
      </c>
      <c r="G2930" s="19" t="s">
        <v>26748</v>
      </c>
      <c r="H2930" s="19">
        <v>-12</v>
      </c>
      <c r="I2930" s="27" t="s">
        <v>23784</v>
      </c>
      <c r="J2930" s="19" t="s">
        <v>23785</v>
      </c>
      <c r="K2930" s="19" t="s">
        <v>17438</v>
      </c>
      <c r="L2930" s="19" t="s">
        <v>17439</v>
      </c>
      <c r="M2930" s="19"/>
      <c r="N2930" s="19"/>
      <c r="O2930" s="19" t="s">
        <v>23140</v>
      </c>
    </row>
    <row r="2931" spans="1:15" ht="12.75">
      <c r="A2931" s="19" t="s">
        <v>26812</v>
      </c>
      <c r="B2931" s="19" t="s">
        <v>23787</v>
      </c>
      <c r="C2931" s="19"/>
      <c r="D2931" s="19" t="s">
        <v>17440</v>
      </c>
      <c r="E2931" s="85">
        <v>45477</v>
      </c>
      <c r="F2931" s="19" t="s">
        <v>26747</v>
      </c>
      <c r="G2931" s="19" t="s">
        <v>26748</v>
      </c>
      <c r="H2931" s="19">
        <v>12</v>
      </c>
      <c r="I2931" s="27" t="s">
        <v>23788</v>
      </c>
      <c r="J2931" s="19" t="s">
        <v>23789</v>
      </c>
      <c r="K2931" s="19" t="s">
        <v>17438</v>
      </c>
      <c r="L2931" s="19" t="s">
        <v>17439</v>
      </c>
      <c r="M2931" s="19"/>
      <c r="N2931" s="19" t="s">
        <v>17447</v>
      </c>
      <c r="O2931" s="19" t="s">
        <v>23140</v>
      </c>
    </row>
    <row r="2932" spans="1:15" ht="12.75">
      <c r="A2932" s="19" t="s">
        <v>26813</v>
      </c>
      <c r="B2932" s="19" t="s">
        <v>23787</v>
      </c>
      <c r="C2932" s="19"/>
      <c r="D2932" s="19" t="s">
        <v>17440</v>
      </c>
      <c r="E2932" s="85">
        <v>45477</v>
      </c>
      <c r="F2932" s="19" t="s">
        <v>26750</v>
      </c>
      <c r="G2932" s="19" t="s">
        <v>26751</v>
      </c>
      <c r="H2932" s="19">
        <v>-11</v>
      </c>
      <c r="I2932" s="27" t="s">
        <v>23784</v>
      </c>
      <c r="J2932" s="19" t="s">
        <v>23785</v>
      </c>
      <c r="K2932" s="19" t="s">
        <v>17438</v>
      </c>
      <c r="L2932" s="19" t="s">
        <v>17439</v>
      </c>
      <c r="M2932" s="19"/>
      <c r="N2932" s="19"/>
      <c r="O2932" s="19" t="s">
        <v>23140</v>
      </c>
    </row>
    <row r="2933" spans="1:15" ht="12.75">
      <c r="A2933" s="19" t="s">
        <v>26814</v>
      </c>
      <c r="B2933" s="19" t="s">
        <v>23787</v>
      </c>
      <c r="C2933" s="19"/>
      <c r="D2933" s="19" t="s">
        <v>17440</v>
      </c>
      <c r="E2933" s="85">
        <v>45477</v>
      </c>
      <c r="F2933" s="19" t="s">
        <v>26750</v>
      </c>
      <c r="G2933" s="19" t="s">
        <v>26751</v>
      </c>
      <c r="H2933" s="19">
        <v>11</v>
      </c>
      <c r="I2933" s="27" t="s">
        <v>23788</v>
      </c>
      <c r="J2933" s="19" t="s">
        <v>23789</v>
      </c>
      <c r="K2933" s="19" t="s">
        <v>17438</v>
      </c>
      <c r="L2933" s="19" t="s">
        <v>17439</v>
      </c>
      <c r="M2933" s="19"/>
      <c r="N2933" s="19" t="s">
        <v>17447</v>
      </c>
      <c r="O2933" s="19" t="s">
        <v>23140</v>
      </c>
    </row>
    <row r="2934" spans="1:15" ht="12.75">
      <c r="A2934" s="19" t="s">
        <v>26815</v>
      </c>
      <c r="B2934" s="19" t="s">
        <v>23787</v>
      </c>
      <c r="C2934" s="19"/>
      <c r="D2934" s="19" t="s">
        <v>17440</v>
      </c>
      <c r="E2934" s="85">
        <v>45477</v>
      </c>
      <c r="F2934" s="19" t="s">
        <v>26765</v>
      </c>
      <c r="G2934" s="19" t="s">
        <v>26766</v>
      </c>
      <c r="H2934" s="19">
        <v>-11</v>
      </c>
      <c r="I2934" s="27" t="s">
        <v>23784</v>
      </c>
      <c r="J2934" s="19" t="s">
        <v>23785</v>
      </c>
      <c r="K2934" s="19" t="s">
        <v>17438</v>
      </c>
      <c r="L2934" s="19" t="s">
        <v>17439</v>
      </c>
      <c r="M2934" s="19"/>
      <c r="N2934" s="19"/>
      <c r="O2934" s="19" t="s">
        <v>23140</v>
      </c>
    </row>
    <row r="2935" spans="1:15" ht="12.75">
      <c r="A2935" s="19" t="s">
        <v>26816</v>
      </c>
      <c r="B2935" s="19" t="s">
        <v>23787</v>
      </c>
      <c r="C2935" s="19"/>
      <c r="D2935" s="19" t="s">
        <v>17440</v>
      </c>
      <c r="E2935" s="85">
        <v>45477</v>
      </c>
      <c r="F2935" s="19" t="s">
        <v>26765</v>
      </c>
      <c r="G2935" s="19" t="s">
        <v>26766</v>
      </c>
      <c r="H2935" s="19">
        <v>11</v>
      </c>
      <c r="I2935" s="27" t="s">
        <v>23788</v>
      </c>
      <c r="J2935" s="19" t="s">
        <v>23789</v>
      </c>
      <c r="K2935" s="19" t="s">
        <v>17438</v>
      </c>
      <c r="L2935" s="19" t="s">
        <v>17439</v>
      </c>
      <c r="M2935" s="19"/>
      <c r="N2935" s="19" t="s">
        <v>17447</v>
      </c>
      <c r="O2935" s="19" t="s">
        <v>23140</v>
      </c>
    </row>
    <row r="2936" spans="1:15" ht="12.75">
      <c r="A2936" s="19" t="s">
        <v>26817</v>
      </c>
      <c r="B2936" s="19" t="s">
        <v>23787</v>
      </c>
      <c r="C2936" s="19"/>
      <c r="D2936" s="19" t="s">
        <v>17440</v>
      </c>
      <c r="E2936" s="85">
        <v>45477</v>
      </c>
      <c r="F2936" s="19" t="s">
        <v>26753</v>
      </c>
      <c r="G2936" s="19" t="s">
        <v>26754</v>
      </c>
      <c r="H2936" s="19">
        <v>-5</v>
      </c>
      <c r="I2936" s="27" t="s">
        <v>23784</v>
      </c>
      <c r="J2936" s="19" t="s">
        <v>23785</v>
      </c>
      <c r="K2936" s="19" t="s">
        <v>17438</v>
      </c>
      <c r="L2936" s="19" t="s">
        <v>17439</v>
      </c>
      <c r="M2936" s="19"/>
      <c r="N2936" s="19"/>
      <c r="O2936" s="19" t="s">
        <v>23140</v>
      </c>
    </row>
    <row r="2937" spans="1:15" ht="12.75">
      <c r="A2937" s="19" t="s">
        <v>26818</v>
      </c>
      <c r="B2937" s="19" t="s">
        <v>23787</v>
      </c>
      <c r="C2937" s="19"/>
      <c r="D2937" s="19" t="s">
        <v>17440</v>
      </c>
      <c r="E2937" s="85">
        <v>45477</v>
      </c>
      <c r="F2937" s="19" t="s">
        <v>26753</v>
      </c>
      <c r="G2937" s="19" t="s">
        <v>26754</v>
      </c>
      <c r="H2937" s="19">
        <v>5</v>
      </c>
      <c r="I2937" s="27" t="s">
        <v>23788</v>
      </c>
      <c r="J2937" s="19" t="s">
        <v>23789</v>
      </c>
      <c r="K2937" s="19" t="s">
        <v>17438</v>
      </c>
      <c r="L2937" s="19" t="s">
        <v>17439</v>
      </c>
      <c r="M2937" s="19"/>
      <c r="N2937" s="19" t="s">
        <v>17447</v>
      </c>
      <c r="O2937" s="19" t="s">
        <v>23140</v>
      </c>
    </row>
    <row r="2938" spans="1:15" ht="12.75">
      <c r="A2938" s="19" t="s">
        <v>26819</v>
      </c>
      <c r="B2938" s="19" t="s">
        <v>23787</v>
      </c>
      <c r="C2938" s="19"/>
      <c r="D2938" s="19" t="s">
        <v>17440</v>
      </c>
      <c r="E2938" s="85">
        <v>45477</v>
      </c>
      <c r="F2938" s="19" t="s">
        <v>26820</v>
      </c>
      <c r="G2938" s="19" t="s">
        <v>26821</v>
      </c>
      <c r="H2938" s="19">
        <v>-3</v>
      </c>
      <c r="I2938" s="27" t="s">
        <v>23784</v>
      </c>
      <c r="J2938" s="19" t="s">
        <v>23785</v>
      </c>
      <c r="K2938" s="19" t="s">
        <v>17438</v>
      </c>
      <c r="L2938" s="19" t="s">
        <v>17439</v>
      </c>
      <c r="M2938" s="19"/>
      <c r="N2938" s="19"/>
      <c r="O2938" s="19" t="s">
        <v>23140</v>
      </c>
    </row>
    <row r="2939" spans="1:15" ht="12.75">
      <c r="A2939" s="19" t="s">
        <v>26822</v>
      </c>
      <c r="B2939" s="19" t="s">
        <v>23787</v>
      </c>
      <c r="C2939" s="19"/>
      <c r="D2939" s="19" t="s">
        <v>17440</v>
      </c>
      <c r="E2939" s="85">
        <v>45477</v>
      </c>
      <c r="F2939" s="19" t="s">
        <v>26820</v>
      </c>
      <c r="G2939" s="19" t="s">
        <v>26821</v>
      </c>
      <c r="H2939" s="19">
        <v>3</v>
      </c>
      <c r="I2939" s="27" t="s">
        <v>23788</v>
      </c>
      <c r="J2939" s="19" t="s">
        <v>23789</v>
      </c>
      <c r="K2939" s="19" t="s">
        <v>17438</v>
      </c>
      <c r="L2939" s="19" t="s">
        <v>17439</v>
      </c>
      <c r="M2939" s="19"/>
      <c r="N2939" s="19" t="s">
        <v>17447</v>
      </c>
      <c r="O2939" s="19" t="s">
        <v>23140</v>
      </c>
    </row>
    <row r="2940" spans="1:15" ht="12.75">
      <c r="A2940" s="19" t="s">
        <v>26823</v>
      </c>
      <c r="B2940" s="19" t="s">
        <v>23787</v>
      </c>
      <c r="C2940" s="19"/>
      <c r="D2940" s="19" t="s">
        <v>17440</v>
      </c>
      <c r="E2940" s="85">
        <v>45477</v>
      </c>
      <c r="F2940" s="19" t="s">
        <v>26756</v>
      </c>
      <c r="G2940" s="19" t="s">
        <v>26757</v>
      </c>
      <c r="H2940" s="19">
        <v>-4</v>
      </c>
      <c r="I2940" s="27" t="s">
        <v>23784</v>
      </c>
      <c r="J2940" s="19" t="s">
        <v>23785</v>
      </c>
      <c r="K2940" s="19" t="s">
        <v>17438</v>
      </c>
      <c r="L2940" s="19" t="s">
        <v>17439</v>
      </c>
      <c r="M2940" s="19"/>
      <c r="N2940" s="19"/>
      <c r="O2940" s="19" t="s">
        <v>23140</v>
      </c>
    </row>
    <row r="2941" spans="1:15" ht="12.75">
      <c r="A2941" s="19" t="s">
        <v>26824</v>
      </c>
      <c r="B2941" s="19" t="s">
        <v>23787</v>
      </c>
      <c r="C2941" s="19"/>
      <c r="D2941" s="19" t="s">
        <v>17440</v>
      </c>
      <c r="E2941" s="85">
        <v>45477</v>
      </c>
      <c r="F2941" s="19" t="s">
        <v>26756</v>
      </c>
      <c r="G2941" s="19" t="s">
        <v>26757</v>
      </c>
      <c r="H2941" s="19">
        <v>4</v>
      </c>
      <c r="I2941" s="27" t="s">
        <v>23788</v>
      </c>
      <c r="J2941" s="19" t="s">
        <v>23789</v>
      </c>
      <c r="K2941" s="19" t="s">
        <v>17438</v>
      </c>
      <c r="L2941" s="19" t="s">
        <v>17439</v>
      </c>
      <c r="M2941" s="19"/>
      <c r="N2941" s="19" t="s">
        <v>17447</v>
      </c>
      <c r="O2941" s="19" t="s">
        <v>23140</v>
      </c>
    </row>
    <row r="2942" spans="1:15" ht="12.75">
      <c r="A2942" s="19" t="s">
        <v>26825</v>
      </c>
      <c r="B2942" s="19" t="s">
        <v>23787</v>
      </c>
      <c r="C2942" s="19"/>
      <c r="D2942" s="19" t="s">
        <v>17440</v>
      </c>
      <c r="E2942" s="85">
        <v>45477</v>
      </c>
      <c r="F2942" s="27" t="s">
        <v>26759</v>
      </c>
      <c r="G2942" s="19" t="s">
        <v>26760</v>
      </c>
      <c r="H2942" s="19">
        <v>-16</v>
      </c>
      <c r="I2942" s="27" t="s">
        <v>23784</v>
      </c>
      <c r="J2942" s="19" t="s">
        <v>23785</v>
      </c>
      <c r="K2942" s="19" t="s">
        <v>17438</v>
      </c>
      <c r="L2942" s="19" t="s">
        <v>17439</v>
      </c>
      <c r="M2942" s="19"/>
      <c r="N2942" s="19"/>
      <c r="O2942" s="19" t="s">
        <v>23140</v>
      </c>
    </row>
    <row r="2943" spans="1:15" ht="12.75">
      <c r="A2943" s="19" t="s">
        <v>26826</v>
      </c>
      <c r="B2943" s="19" t="s">
        <v>23787</v>
      </c>
      <c r="C2943" s="19"/>
      <c r="D2943" s="19" t="s">
        <v>17440</v>
      </c>
      <c r="E2943" s="85">
        <v>45477</v>
      </c>
      <c r="F2943" s="27" t="s">
        <v>26759</v>
      </c>
      <c r="G2943" s="19" t="s">
        <v>26760</v>
      </c>
      <c r="H2943" s="19">
        <v>16</v>
      </c>
      <c r="I2943" s="27" t="s">
        <v>23788</v>
      </c>
      <c r="J2943" s="19" t="s">
        <v>23789</v>
      </c>
      <c r="K2943" s="19" t="s">
        <v>17438</v>
      </c>
      <c r="L2943" s="19" t="s">
        <v>17439</v>
      </c>
      <c r="M2943" s="19"/>
      <c r="N2943" s="19" t="s">
        <v>17447</v>
      </c>
      <c r="O2943" s="19" t="s">
        <v>23140</v>
      </c>
    </row>
    <row r="2944" spans="1:15" ht="12.75">
      <c r="A2944" s="19" t="s">
        <v>26827</v>
      </c>
      <c r="B2944" s="19" t="s">
        <v>23790</v>
      </c>
      <c r="C2944" s="19"/>
      <c r="D2944" s="19" t="s">
        <v>17435</v>
      </c>
      <c r="E2944" s="85">
        <v>45481</v>
      </c>
      <c r="F2944" s="19" t="s">
        <v>26684</v>
      </c>
      <c r="G2944" s="19" t="s">
        <v>26685</v>
      </c>
      <c r="H2944" s="19">
        <v>-6</v>
      </c>
      <c r="I2944" s="27" t="s">
        <v>23788</v>
      </c>
      <c r="J2944" s="19" t="s">
        <v>23789</v>
      </c>
      <c r="K2944" s="19" t="s">
        <v>17433</v>
      </c>
      <c r="L2944" s="19" t="s">
        <v>17434</v>
      </c>
      <c r="M2944" s="19" t="s">
        <v>26828</v>
      </c>
      <c r="N2944" s="19"/>
      <c r="O2944" s="19" t="s">
        <v>23140</v>
      </c>
    </row>
    <row r="2945" spans="1:15" ht="12.75">
      <c r="A2945" s="19" t="s">
        <v>26829</v>
      </c>
      <c r="B2945" s="19" t="s">
        <v>23790</v>
      </c>
      <c r="C2945" s="19"/>
      <c r="D2945" s="19" t="s">
        <v>17435</v>
      </c>
      <c r="E2945" s="85">
        <v>45481</v>
      </c>
      <c r="F2945" s="19" t="s">
        <v>26687</v>
      </c>
      <c r="G2945" s="19" t="s">
        <v>26688</v>
      </c>
      <c r="H2945" s="19">
        <v>-2</v>
      </c>
      <c r="I2945" s="27" t="s">
        <v>23788</v>
      </c>
      <c r="J2945" s="19" t="s">
        <v>23789</v>
      </c>
      <c r="K2945" s="19" t="s">
        <v>17433</v>
      </c>
      <c r="L2945" s="19" t="s">
        <v>17434</v>
      </c>
      <c r="M2945" s="19" t="s">
        <v>26828</v>
      </c>
      <c r="N2945" s="19"/>
      <c r="O2945" s="19" t="s">
        <v>23140</v>
      </c>
    </row>
    <row r="2946" spans="1:15" ht="12.75">
      <c r="A2946" s="19" t="s">
        <v>26830</v>
      </c>
      <c r="B2946" s="19" t="s">
        <v>23790</v>
      </c>
      <c r="C2946" s="19"/>
      <c r="D2946" s="19" t="s">
        <v>17435</v>
      </c>
      <c r="E2946" s="85">
        <v>45481</v>
      </c>
      <c r="F2946" s="19" t="s">
        <v>26762</v>
      </c>
      <c r="G2946" s="19" t="s">
        <v>26763</v>
      </c>
      <c r="H2946" s="19">
        <v>-4</v>
      </c>
      <c r="I2946" s="27" t="s">
        <v>23788</v>
      </c>
      <c r="J2946" s="19" t="s">
        <v>23789</v>
      </c>
      <c r="K2946" s="19" t="s">
        <v>17433</v>
      </c>
      <c r="L2946" s="19" t="s">
        <v>17434</v>
      </c>
      <c r="M2946" s="19" t="s">
        <v>26828</v>
      </c>
      <c r="N2946" s="19"/>
      <c r="O2946" s="19" t="s">
        <v>23140</v>
      </c>
    </row>
    <row r="2947" spans="1:15" ht="12.75">
      <c r="A2947" s="19" t="s">
        <v>26831</v>
      </c>
      <c r="B2947" s="19" t="s">
        <v>23790</v>
      </c>
      <c r="C2947" s="19"/>
      <c r="D2947" s="19" t="s">
        <v>17435</v>
      </c>
      <c r="E2947" s="85">
        <v>45481</v>
      </c>
      <c r="F2947" s="19" t="s">
        <v>26690</v>
      </c>
      <c r="G2947" s="19" t="s">
        <v>26691</v>
      </c>
      <c r="H2947" s="19">
        <v>-16</v>
      </c>
      <c r="I2947" s="27" t="s">
        <v>23788</v>
      </c>
      <c r="J2947" s="19" t="s">
        <v>23789</v>
      </c>
      <c r="K2947" s="19" t="s">
        <v>17433</v>
      </c>
      <c r="L2947" s="19" t="s">
        <v>17434</v>
      </c>
      <c r="M2947" s="19" t="s">
        <v>26828</v>
      </c>
      <c r="N2947" s="19"/>
      <c r="O2947" s="19" t="s">
        <v>23140</v>
      </c>
    </row>
    <row r="2948" spans="1:15" ht="12.75">
      <c r="A2948" s="19" t="s">
        <v>26832</v>
      </c>
      <c r="B2948" s="19" t="s">
        <v>23790</v>
      </c>
      <c r="C2948" s="19"/>
      <c r="D2948" s="19" t="s">
        <v>17435</v>
      </c>
      <c r="E2948" s="85">
        <v>45481</v>
      </c>
      <c r="F2948" s="19" t="s">
        <v>26693</v>
      </c>
      <c r="G2948" s="19" t="s">
        <v>26694</v>
      </c>
      <c r="H2948" s="19">
        <v>-4</v>
      </c>
      <c r="I2948" s="27" t="s">
        <v>23788</v>
      </c>
      <c r="J2948" s="19" t="s">
        <v>23789</v>
      </c>
      <c r="K2948" s="19" t="s">
        <v>17433</v>
      </c>
      <c r="L2948" s="19" t="s">
        <v>17434</v>
      </c>
      <c r="M2948" s="19" t="s">
        <v>26828</v>
      </c>
      <c r="N2948" s="19"/>
      <c r="O2948" s="19" t="s">
        <v>23140</v>
      </c>
    </row>
    <row r="2949" spans="1:15" ht="12.75">
      <c r="A2949" s="19" t="s">
        <v>26833</v>
      </c>
      <c r="B2949" s="19" t="s">
        <v>23790</v>
      </c>
      <c r="C2949" s="19"/>
      <c r="D2949" s="19" t="s">
        <v>17435</v>
      </c>
      <c r="E2949" s="85">
        <v>45481</v>
      </c>
      <c r="F2949" s="19" t="s">
        <v>26696</v>
      </c>
      <c r="G2949" s="19" t="s">
        <v>26697</v>
      </c>
      <c r="H2949" s="19">
        <v>-50</v>
      </c>
      <c r="I2949" s="27" t="s">
        <v>23788</v>
      </c>
      <c r="J2949" s="19" t="s">
        <v>23789</v>
      </c>
      <c r="K2949" s="19" t="s">
        <v>17433</v>
      </c>
      <c r="L2949" s="19" t="s">
        <v>17434</v>
      </c>
      <c r="M2949" s="19" t="s">
        <v>26828</v>
      </c>
      <c r="N2949" s="19"/>
      <c r="O2949" s="19" t="s">
        <v>23140</v>
      </c>
    </row>
    <row r="2950" spans="1:15" ht="12.75">
      <c r="A2950" s="19" t="s">
        <v>26834</v>
      </c>
      <c r="B2950" s="19" t="s">
        <v>23790</v>
      </c>
      <c r="C2950" s="19"/>
      <c r="D2950" s="19" t="s">
        <v>17435</v>
      </c>
      <c r="E2950" s="85">
        <v>45481</v>
      </c>
      <c r="F2950" s="19" t="s">
        <v>26699</v>
      </c>
      <c r="G2950" s="19" t="s">
        <v>26700</v>
      </c>
      <c r="H2950" s="19">
        <v>-15</v>
      </c>
      <c r="I2950" s="27" t="s">
        <v>23788</v>
      </c>
      <c r="J2950" s="19" t="s">
        <v>23789</v>
      </c>
      <c r="K2950" s="19" t="s">
        <v>17433</v>
      </c>
      <c r="L2950" s="19" t="s">
        <v>17434</v>
      </c>
      <c r="M2950" s="19" t="s">
        <v>26828</v>
      </c>
      <c r="N2950" s="19"/>
      <c r="O2950" s="19" t="s">
        <v>23140</v>
      </c>
    </row>
    <row r="2951" spans="1:15" ht="12.75">
      <c r="A2951" s="19" t="s">
        <v>26835</v>
      </c>
      <c r="B2951" s="19" t="s">
        <v>23790</v>
      </c>
      <c r="C2951" s="19"/>
      <c r="D2951" s="19" t="s">
        <v>17435</v>
      </c>
      <c r="E2951" s="85">
        <v>45481</v>
      </c>
      <c r="F2951" s="19" t="s">
        <v>26702</v>
      </c>
      <c r="G2951" s="19" t="s">
        <v>26703</v>
      </c>
      <c r="H2951" s="19">
        <v>-15</v>
      </c>
      <c r="I2951" s="27" t="s">
        <v>23788</v>
      </c>
      <c r="J2951" s="19" t="s">
        <v>23789</v>
      </c>
      <c r="K2951" s="19" t="s">
        <v>17433</v>
      </c>
      <c r="L2951" s="19" t="s">
        <v>17434</v>
      </c>
      <c r="M2951" s="19" t="s">
        <v>26828</v>
      </c>
      <c r="N2951" s="19"/>
      <c r="O2951" s="19" t="s">
        <v>23140</v>
      </c>
    </row>
    <row r="2952" spans="1:15" ht="12.75">
      <c r="A2952" s="19" t="s">
        <v>26836</v>
      </c>
      <c r="B2952" s="19" t="s">
        <v>23790</v>
      </c>
      <c r="C2952" s="19"/>
      <c r="D2952" s="19" t="s">
        <v>17435</v>
      </c>
      <c r="E2952" s="85">
        <v>45481</v>
      </c>
      <c r="F2952" s="19" t="s">
        <v>26708</v>
      </c>
      <c r="G2952" s="19" t="s">
        <v>26709</v>
      </c>
      <c r="H2952" s="19">
        <v>-3</v>
      </c>
      <c r="I2952" s="27" t="s">
        <v>23788</v>
      </c>
      <c r="J2952" s="19" t="s">
        <v>23789</v>
      </c>
      <c r="K2952" s="19" t="s">
        <v>17433</v>
      </c>
      <c r="L2952" s="19" t="s">
        <v>17434</v>
      </c>
      <c r="M2952" s="19" t="s">
        <v>26828</v>
      </c>
      <c r="N2952" s="19"/>
      <c r="O2952" s="19" t="s">
        <v>23140</v>
      </c>
    </row>
    <row r="2953" spans="1:15" ht="12.75">
      <c r="A2953" s="19" t="s">
        <v>26837</v>
      </c>
      <c r="B2953" s="19" t="s">
        <v>23790</v>
      </c>
      <c r="C2953" s="19"/>
      <c r="D2953" s="19" t="s">
        <v>17435</v>
      </c>
      <c r="E2953" s="85">
        <v>45481</v>
      </c>
      <c r="F2953" s="19" t="s">
        <v>26711</v>
      </c>
      <c r="G2953" s="19" t="s">
        <v>26712</v>
      </c>
      <c r="H2953" s="19">
        <v>-2</v>
      </c>
      <c r="I2953" s="27" t="s">
        <v>23788</v>
      </c>
      <c r="J2953" s="19" t="s">
        <v>23789</v>
      </c>
      <c r="K2953" s="19" t="s">
        <v>17433</v>
      </c>
      <c r="L2953" s="19" t="s">
        <v>17434</v>
      </c>
      <c r="M2953" s="19" t="s">
        <v>26828</v>
      </c>
      <c r="N2953" s="19"/>
      <c r="O2953" s="19" t="s">
        <v>23140</v>
      </c>
    </row>
    <row r="2954" spans="1:15" ht="12.75">
      <c r="A2954" s="19" t="s">
        <v>26838</v>
      </c>
      <c r="B2954" s="19" t="s">
        <v>23790</v>
      </c>
      <c r="C2954" s="19"/>
      <c r="D2954" s="19" t="s">
        <v>17435</v>
      </c>
      <c r="E2954" s="85">
        <v>45481</v>
      </c>
      <c r="F2954" s="19" t="s">
        <v>26714</v>
      </c>
      <c r="G2954" s="19" t="s">
        <v>26715</v>
      </c>
      <c r="H2954" s="19">
        <v>-8</v>
      </c>
      <c r="I2954" s="27" t="s">
        <v>23788</v>
      </c>
      <c r="J2954" s="19" t="s">
        <v>23789</v>
      </c>
      <c r="K2954" s="19" t="s">
        <v>17433</v>
      </c>
      <c r="L2954" s="19" t="s">
        <v>17434</v>
      </c>
      <c r="M2954" s="19" t="s">
        <v>26828</v>
      </c>
      <c r="N2954" s="19"/>
      <c r="O2954" s="19" t="s">
        <v>23140</v>
      </c>
    </row>
    <row r="2955" spans="1:15" ht="12.75">
      <c r="A2955" s="19" t="s">
        <v>26839</v>
      </c>
      <c r="B2955" s="19" t="s">
        <v>23790</v>
      </c>
      <c r="C2955" s="19"/>
      <c r="D2955" s="19" t="s">
        <v>17435</v>
      </c>
      <c r="E2955" s="85">
        <v>45481</v>
      </c>
      <c r="F2955" s="19" t="s">
        <v>26717</v>
      </c>
      <c r="G2955" s="19" t="s">
        <v>26718</v>
      </c>
      <c r="H2955" s="19">
        <v>-2</v>
      </c>
      <c r="I2955" s="27" t="s">
        <v>23788</v>
      </c>
      <c r="J2955" s="19" t="s">
        <v>23789</v>
      </c>
      <c r="K2955" s="19" t="s">
        <v>17433</v>
      </c>
      <c r="L2955" s="19" t="s">
        <v>17434</v>
      </c>
      <c r="M2955" s="19" t="s">
        <v>26828</v>
      </c>
      <c r="N2955" s="19"/>
      <c r="O2955" s="19" t="s">
        <v>23140</v>
      </c>
    </row>
    <row r="2956" spans="1:15" ht="12.75">
      <c r="A2956" s="19" t="s">
        <v>26840</v>
      </c>
      <c r="B2956" s="19" t="s">
        <v>23790</v>
      </c>
      <c r="C2956" s="19"/>
      <c r="D2956" s="19" t="s">
        <v>17435</v>
      </c>
      <c r="E2956" s="85">
        <v>45481</v>
      </c>
      <c r="F2956" s="19" t="s">
        <v>26720</v>
      </c>
      <c r="G2956" s="19" t="s">
        <v>26721</v>
      </c>
      <c r="H2956" s="19">
        <v>-3</v>
      </c>
      <c r="I2956" s="27" t="s">
        <v>23788</v>
      </c>
      <c r="J2956" s="19" t="s">
        <v>23789</v>
      </c>
      <c r="K2956" s="19" t="s">
        <v>17433</v>
      </c>
      <c r="L2956" s="19" t="s">
        <v>17434</v>
      </c>
      <c r="M2956" s="19" t="s">
        <v>26828</v>
      </c>
      <c r="N2956" s="19"/>
      <c r="O2956" s="19" t="s">
        <v>23140</v>
      </c>
    </row>
    <row r="2957" spans="1:15" ht="12.75">
      <c r="A2957" s="19" t="s">
        <v>26841</v>
      </c>
      <c r="B2957" s="19" t="s">
        <v>23790</v>
      </c>
      <c r="C2957" s="19"/>
      <c r="D2957" s="19" t="s">
        <v>17435</v>
      </c>
      <c r="E2957" s="85">
        <v>45481</v>
      </c>
      <c r="F2957" s="19" t="s">
        <v>26723</v>
      </c>
      <c r="G2957" s="19" t="s">
        <v>26724</v>
      </c>
      <c r="H2957" s="19">
        <v>-4</v>
      </c>
      <c r="I2957" s="27" t="s">
        <v>23788</v>
      </c>
      <c r="J2957" s="19" t="s">
        <v>23789</v>
      </c>
      <c r="K2957" s="19" t="s">
        <v>17433</v>
      </c>
      <c r="L2957" s="19" t="s">
        <v>17434</v>
      </c>
      <c r="M2957" s="19" t="s">
        <v>26828</v>
      </c>
      <c r="N2957" s="19"/>
      <c r="O2957" s="19" t="s">
        <v>23140</v>
      </c>
    </row>
    <row r="2958" spans="1:15" ht="12.75">
      <c r="A2958" s="19" t="s">
        <v>26842</v>
      </c>
      <c r="B2958" s="19" t="s">
        <v>23790</v>
      </c>
      <c r="C2958" s="19"/>
      <c r="D2958" s="19" t="s">
        <v>17435</v>
      </c>
      <c r="E2958" s="85">
        <v>45481</v>
      </c>
      <c r="F2958" s="19" t="s">
        <v>26726</v>
      </c>
      <c r="G2958" s="19" t="s">
        <v>26727</v>
      </c>
      <c r="H2958" s="19">
        <v>-2</v>
      </c>
      <c r="I2958" s="27" t="s">
        <v>23788</v>
      </c>
      <c r="J2958" s="19" t="s">
        <v>23789</v>
      </c>
      <c r="K2958" s="19" t="s">
        <v>17433</v>
      </c>
      <c r="L2958" s="19" t="s">
        <v>17434</v>
      </c>
      <c r="M2958" s="19" t="s">
        <v>26828</v>
      </c>
      <c r="N2958" s="19"/>
      <c r="O2958" s="19" t="s">
        <v>23140</v>
      </c>
    </row>
    <row r="2959" spans="1:15" ht="12.75">
      <c r="A2959" s="19" t="s">
        <v>26843</v>
      </c>
      <c r="B2959" s="19" t="s">
        <v>23790</v>
      </c>
      <c r="C2959" s="19"/>
      <c r="D2959" s="19" t="s">
        <v>17435</v>
      </c>
      <c r="E2959" s="85">
        <v>45481</v>
      </c>
      <c r="F2959" s="19" t="s">
        <v>26729</v>
      </c>
      <c r="G2959" s="19" t="s">
        <v>26730</v>
      </c>
      <c r="H2959" s="19">
        <v>-4</v>
      </c>
      <c r="I2959" s="27" t="s">
        <v>23788</v>
      </c>
      <c r="J2959" s="19" t="s">
        <v>23789</v>
      </c>
      <c r="K2959" s="19" t="s">
        <v>17433</v>
      </c>
      <c r="L2959" s="19" t="s">
        <v>17434</v>
      </c>
      <c r="M2959" s="19" t="s">
        <v>26828</v>
      </c>
      <c r="N2959" s="19"/>
      <c r="O2959" s="19" t="s">
        <v>23140</v>
      </c>
    </row>
    <row r="2960" spans="1:15" ht="12.75">
      <c r="A2960" s="19" t="s">
        <v>26844</v>
      </c>
      <c r="B2960" s="19" t="s">
        <v>23790</v>
      </c>
      <c r="C2960" s="19"/>
      <c r="D2960" s="19" t="s">
        <v>17435</v>
      </c>
      <c r="E2960" s="85">
        <v>45481</v>
      </c>
      <c r="F2960" s="19" t="s">
        <v>26732</v>
      </c>
      <c r="G2960" s="19" t="s">
        <v>26733</v>
      </c>
      <c r="H2960" s="19">
        <v>-1</v>
      </c>
      <c r="I2960" s="27" t="s">
        <v>23788</v>
      </c>
      <c r="J2960" s="19" t="s">
        <v>23789</v>
      </c>
      <c r="K2960" s="19" t="s">
        <v>17433</v>
      </c>
      <c r="L2960" s="19" t="s">
        <v>17434</v>
      </c>
      <c r="M2960" s="19" t="s">
        <v>26828</v>
      </c>
      <c r="N2960" s="19"/>
      <c r="O2960" s="19" t="s">
        <v>23140</v>
      </c>
    </row>
    <row r="2961" spans="1:15" ht="12.75">
      <c r="A2961" s="19" t="s">
        <v>26845</v>
      </c>
      <c r="B2961" s="19" t="s">
        <v>23790</v>
      </c>
      <c r="C2961" s="19"/>
      <c r="D2961" s="19" t="s">
        <v>17435</v>
      </c>
      <c r="E2961" s="85">
        <v>45481</v>
      </c>
      <c r="F2961" s="19" t="s">
        <v>26735</v>
      </c>
      <c r="G2961" s="19" t="s">
        <v>26736</v>
      </c>
      <c r="H2961" s="19">
        <v>-16</v>
      </c>
      <c r="I2961" s="27" t="s">
        <v>23788</v>
      </c>
      <c r="J2961" s="19" t="s">
        <v>23789</v>
      </c>
      <c r="K2961" s="19" t="s">
        <v>17433</v>
      </c>
      <c r="L2961" s="19" t="s">
        <v>17434</v>
      </c>
      <c r="M2961" s="19" t="s">
        <v>26828</v>
      </c>
      <c r="N2961" s="19"/>
      <c r="O2961" s="19" t="s">
        <v>23140</v>
      </c>
    </row>
    <row r="2962" spans="1:15" ht="12.75">
      <c r="A2962" s="19" t="s">
        <v>26846</v>
      </c>
      <c r="B2962" s="19" t="s">
        <v>23790</v>
      </c>
      <c r="C2962" s="19"/>
      <c r="D2962" s="19" t="s">
        <v>17435</v>
      </c>
      <c r="E2962" s="85">
        <v>45481</v>
      </c>
      <c r="F2962" s="19" t="s">
        <v>26738</v>
      </c>
      <c r="G2962" s="19" t="s">
        <v>26739</v>
      </c>
      <c r="H2962" s="19">
        <v>-4</v>
      </c>
      <c r="I2962" s="27" t="s">
        <v>23788</v>
      </c>
      <c r="J2962" s="19" t="s">
        <v>23789</v>
      </c>
      <c r="K2962" s="19" t="s">
        <v>17433</v>
      </c>
      <c r="L2962" s="19" t="s">
        <v>17434</v>
      </c>
      <c r="M2962" s="19" t="s">
        <v>26828</v>
      </c>
      <c r="N2962" s="19"/>
      <c r="O2962" s="19" t="s">
        <v>23140</v>
      </c>
    </row>
    <row r="2963" spans="1:15" ht="12.75">
      <c r="A2963" s="19" t="s">
        <v>26847</v>
      </c>
      <c r="B2963" s="19" t="s">
        <v>23790</v>
      </c>
      <c r="C2963" s="19"/>
      <c r="D2963" s="19" t="s">
        <v>17435</v>
      </c>
      <c r="E2963" s="85">
        <v>45481</v>
      </c>
      <c r="F2963" s="19" t="s">
        <v>26741</v>
      </c>
      <c r="G2963" s="19" t="s">
        <v>26742</v>
      </c>
      <c r="H2963" s="19">
        <v>-16</v>
      </c>
      <c r="I2963" s="27" t="s">
        <v>23788</v>
      </c>
      <c r="J2963" s="19" t="s">
        <v>23789</v>
      </c>
      <c r="K2963" s="19" t="s">
        <v>17433</v>
      </c>
      <c r="L2963" s="19" t="s">
        <v>17434</v>
      </c>
      <c r="M2963" s="19" t="s">
        <v>26828</v>
      </c>
      <c r="N2963" s="19"/>
      <c r="O2963" s="19" t="s">
        <v>23140</v>
      </c>
    </row>
    <row r="2964" spans="1:15" ht="12.75">
      <c r="A2964" s="19" t="s">
        <v>26848</v>
      </c>
      <c r="B2964" s="19" t="s">
        <v>23790</v>
      </c>
      <c r="C2964" s="19"/>
      <c r="D2964" s="19" t="s">
        <v>17435</v>
      </c>
      <c r="E2964" s="85">
        <v>45481</v>
      </c>
      <c r="F2964" s="19" t="s">
        <v>26744</v>
      </c>
      <c r="G2964" s="19" t="s">
        <v>26745</v>
      </c>
      <c r="H2964" s="19">
        <v>-1</v>
      </c>
      <c r="I2964" s="27" t="s">
        <v>23788</v>
      </c>
      <c r="J2964" s="19" t="s">
        <v>23789</v>
      </c>
      <c r="K2964" s="19" t="s">
        <v>17433</v>
      </c>
      <c r="L2964" s="19" t="s">
        <v>17434</v>
      </c>
      <c r="M2964" s="19" t="s">
        <v>26828</v>
      </c>
      <c r="N2964" s="19"/>
      <c r="O2964" s="19" t="s">
        <v>23140</v>
      </c>
    </row>
    <row r="2965" spans="1:15" ht="12.75">
      <c r="A2965" s="19" t="s">
        <v>26849</v>
      </c>
      <c r="B2965" s="19" t="s">
        <v>23790</v>
      </c>
      <c r="C2965" s="19"/>
      <c r="D2965" s="19" t="s">
        <v>17435</v>
      </c>
      <c r="E2965" s="85">
        <v>45481</v>
      </c>
      <c r="F2965" s="19" t="s">
        <v>26747</v>
      </c>
      <c r="G2965" s="19" t="s">
        <v>26748</v>
      </c>
      <c r="H2965" s="19">
        <v>-4</v>
      </c>
      <c r="I2965" s="27" t="s">
        <v>23788</v>
      </c>
      <c r="J2965" s="19" t="s">
        <v>23789</v>
      </c>
      <c r="K2965" s="19" t="s">
        <v>17433</v>
      </c>
      <c r="L2965" s="19" t="s">
        <v>17434</v>
      </c>
      <c r="M2965" s="19" t="s">
        <v>26828</v>
      </c>
      <c r="N2965" s="19"/>
      <c r="O2965" s="19" t="s">
        <v>23140</v>
      </c>
    </row>
    <row r="2966" spans="1:15" ht="12.75">
      <c r="A2966" s="19" t="s">
        <v>26850</v>
      </c>
      <c r="B2966" s="19" t="s">
        <v>23790</v>
      </c>
      <c r="C2966" s="19"/>
      <c r="D2966" s="19" t="s">
        <v>17435</v>
      </c>
      <c r="E2966" s="85">
        <v>45481</v>
      </c>
      <c r="F2966" s="19" t="s">
        <v>26750</v>
      </c>
      <c r="G2966" s="19" t="s">
        <v>26751</v>
      </c>
      <c r="H2966" s="19">
        <v>-4</v>
      </c>
      <c r="I2966" s="27" t="s">
        <v>23788</v>
      </c>
      <c r="J2966" s="19" t="s">
        <v>23789</v>
      </c>
      <c r="K2966" s="19" t="s">
        <v>17433</v>
      </c>
      <c r="L2966" s="19" t="s">
        <v>17434</v>
      </c>
      <c r="M2966" s="19" t="s">
        <v>26828</v>
      </c>
      <c r="N2966" s="19"/>
      <c r="O2966" s="19" t="s">
        <v>23140</v>
      </c>
    </row>
    <row r="2967" spans="1:15" ht="12.75">
      <c r="A2967" s="19" t="s">
        <v>26851</v>
      </c>
      <c r="B2967" s="19" t="s">
        <v>23790</v>
      </c>
      <c r="C2967" s="19"/>
      <c r="D2967" s="19" t="s">
        <v>17435</v>
      </c>
      <c r="E2967" s="85">
        <v>45481</v>
      </c>
      <c r="F2967" s="19" t="s">
        <v>26765</v>
      </c>
      <c r="G2967" s="19" t="s">
        <v>26766</v>
      </c>
      <c r="H2967" s="19">
        <v>-3</v>
      </c>
      <c r="I2967" s="27" t="s">
        <v>23788</v>
      </c>
      <c r="J2967" s="19" t="s">
        <v>23789</v>
      </c>
      <c r="K2967" s="19" t="s">
        <v>17433</v>
      </c>
      <c r="L2967" s="19" t="s">
        <v>17434</v>
      </c>
      <c r="M2967" s="19" t="s">
        <v>26828</v>
      </c>
      <c r="N2967" s="19"/>
      <c r="O2967" s="19" t="s">
        <v>23140</v>
      </c>
    </row>
    <row r="2968" spans="1:15" ht="12.75">
      <c r="A2968" s="19" t="s">
        <v>26852</v>
      </c>
      <c r="B2968" s="19" t="s">
        <v>23790</v>
      </c>
      <c r="C2968" s="19"/>
      <c r="D2968" s="19" t="s">
        <v>17435</v>
      </c>
      <c r="E2968" s="85">
        <v>45481</v>
      </c>
      <c r="F2968" s="19" t="s">
        <v>26753</v>
      </c>
      <c r="G2968" s="19" t="s">
        <v>26754</v>
      </c>
      <c r="H2968" s="19">
        <v>-3</v>
      </c>
      <c r="I2968" s="27" t="s">
        <v>23788</v>
      </c>
      <c r="J2968" s="19" t="s">
        <v>23789</v>
      </c>
      <c r="K2968" s="19" t="s">
        <v>17433</v>
      </c>
      <c r="L2968" s="19" t="s">
        <v>17434</v>
      </c>
      <c r="M2968" s="19" t="s">
        <v>26828</v>
      </c>
      <c r="N2968" s="19"/>
      <c r="O2968" s="19" t="s">
        <v>23140</v>
      </c>
    </row>
    <row r="2969" spans="1:15" ht="12.75">
      <c r="A2969" s="19" t="s">
        <v>26853</v>
      </c>
      <c r="B2969" s="19" t="s">
        <v>23790</v>
      </c>
      <c r="C2969" s="19"/>
      <c r="D2969" s="19" t="s">
        <v>17435</v>
      </c>
      <c r="E2969" s="85">
        <v>45481</v>
      </c>
      <c r="F2969" s="19" t="s">
        <v>26756</v>
      </c>
      <c r="G2969" s="19" t="s">
        <v>26757</v>
      </c>
      <c r="H2969" s="19">
        <v>-2</v>
      </c>
      <c r="I2969" s="27" t="s">
        <v>23788</v>
      </c>
      <c r="J2969" s="19" t="s">
        <v>23789</v>
      </c>
      <c r="K2969" s="19" t="s">
        <v>17433</v>
      </c>
      <c r="L2969" s="19" t="s">
        <v>17434</v>
      </c>
      <c r="M2969" s="19" t="s">
        <v>26828</v>
      </c>
      <c r="N2969" s="19"/>
      <c r="O2969" s="19" t="s">
        <v>23140</v>
      </c>
    </row>
    <row r="2970" spans="1:15" ht="12.75">
      <c r="A2970" s="19" t="s">
        <v>26854</v>
      </c>
      <c r="B2970" s="19" t="s">
        <v>23790</v>
      </c>
      <c r="C2970" s="19"/>
      <c r="D2970" s="19" t="s">
        <v>17435</v>
      </c>
      <c r="E2970" s="85">
        <v>45481</v>
      </c>
      <c r="F2970" s="27" t="s">
        <v>26759</v>
      </c>
      <c r="G2970" s="19" t="s">
        <v>26760</v>
      </c>
      <c r="H2970" s="19">
        <v>-4</v>
      </c>
      <c r="I2970" s="27" t="s">
        <v>23788</v>
      </c>
      <c r="J2970" s="19" t="s">
        <v>23789</v>
      </c>
      <c r="K2970" s="19" t="s">
        <v>17433</v>
      </c>
      <c r="L2970" s="19" t="s">
        <v>17434</v>
      </c>
      <c r="M2970" s="19" t="s">
        <v>26828</v>
      </c>
      <c r="N2970" s="19"/>
      <c r="O2970" s="19" t="s">
        <v>23140</v>
      </c>
    </row>
    <row r="2971" spans="1:15" ht="12.75">
      <c r="A2971" s="19" t="s">
        <v>26855</v>
      </c>
      <c r="B2971" s="19" t="s">
        <v>23783</v>
      </c>
      <c r="C2971" s="19"/>
      <c r="D2971" s="19" t="s">
        <v>17428</v>
      </c>
      <c r="E2971" s="85">
        <v>45476</v>
      </c>
      <c r="F2971" s="19" t="s">
        <v>26820</v>
      </c>
      <c r="G2971" s="19" t="s">
        <v>26821</v>
      </c>
      <c r="H2971" s="19">
        <v>6</v>
      </c>
      <c r="I2971" s="27" t="s">
        <v>23784</v>
      </c>
      <c r="J2971" s="19" t="s">
        <v>23785</v>
      </c>
      <c r="K2971" s="19" t="s">
        <v>17426</v>
      </c>
      <c r="L2971" s="19" t="s">
        <v>17427</v>
      </c>
      <c r="M2971" s="19" t="s">
        <v>23786</v>
      </c>
      <c r="N2971" s="19"/>
      <c r="O2971" s="19" t="s">
        <v>23140</v>
      </c>
    </row>
    <row r="2972" spans="1:15" ht="12.75">
      <c r="A2972" s="19" t="s">
        <v>26856</v>
      </c>
      <c r="B2972" s="19" t="s">
        <v>23790</v>
      </c>
      <c r="C2972" s="19"/>
      <c r="D2972" s="19" t="s">
        <v>17435</v>
      </c>
      <c r="E2972" s="85">
        <v>45481</v>
      </c>
      <c r="F2972" s="19" t="s">
        <v>26820</v>
      </c>
      <c r="G2972" s="19" t="s">
        <v>26821</v>
      </c>
      <c r="H2972" s="19">
        <v>-1</v>
      </c>
      <c r="I2972" s="27" t="s">
        <v>23788</v>
      </c>
      <c r="J2972" s="19" t="s">
        <v>23789</v>
      </c>
      <c r="K2972" s="19" t="s">
        <v>17433</v>
      </c>
      <c r="L2972" s="19" t="s">
        <v>17434</v>
      </c>
      <c r="M2972" s="19" t="s">
        <v>26828</v>
      </c>
      <c r="N2972" s="19"/>
      <c r="O2972" s="19" t="s">
        <v>23140</v>
      </c>
    </row>
    <row r="2973" spans="1:15" ht="12.75">
      <c r="A2973" s="19" t="s">
        <v>26857</v>
      </c>
      <c r="B2973" s="19" t="s">
        <v>23792</v>
      </c>
      <c r="C2973" s="19"/>
      <c r="D2973" s="19" t="s">
        <v>17435</v>
      </c>
      <c r="E2973" s="85">
        <v>45481</v>
      </c>
      <c r="F2973" s="19" t="s">
        <v>26690</v>
      </c>
      <c r="G2973" s="19" t="s">
        <v>26691</v>
      </c>
      <c r="H2973" s="19">
        <v>-16</v>
      </c>
      <c r="I2973" s="27" t="s">
        <v>23788</v>
      </c>
      <c r="J2973" s="19" t="s">
        <v>23789</v>
      </c>
      <c r="K2973" s="19" t="s">
        <v>17433</v>
      </c>
      <c r="L2973" s="19" t="s">
        <v>17434</v>
      </c>
      <c r="M2973" s="19" t="s">
        <v>23793</v>
      </c>
      <c r="N2973" s="19"/>
      <c r="O2973" s="19" t="s">
        <v>23140</v>
      </c>
    </row>
    <row r="2974" spans="1:15" ht="12.75">
      <c r="A2974" s="19" t="s">
        <v>26858</v>
      </c>
      <c r="B2974" s="19" t="s">
        <v>23792</v>
      </c>
      <c r="C2974" s="19"/>
      <c r="D2974" s="19" t="s">
        <v>17435</v>
      </c>
      <c r="E2974" s="85">
        <v>45481</v>
      </c>
      <c r="F2974" s="19" t="s">
        <v>26693</v>
      </c>
      <c r="G2974" s="19" t="s">
        <v>26694</v>
      </c>
      <c r="H2974" s="19">
        <v>-6</v>
      </c>
      <c r="I2974" s="27" t="s">
        <v>23788</v>
      </c>
      <c r="J2974" s="19" t="s">
        <v>23789</v>
      </c>
      <c r="K2974" s="19" t="s">
        <v>17433</v>
      </c>
      <c r="L2974" s="19" t="s">
        <v>17434</v>
      </c>
      <c r="M2974" s="19" t="s">
        <v>23793</v>
      </c>
      <c r="N2974" s="19"/>
      <c r="O2974" s="19" t="s">
        <v>23140</v>
      </c>
    </row>
    <row r="2975" spans="1:15" ht="12.75">
      <c r="A2975" s="19" t="s">
        <v>26859</v>
      </c>
      <c r="B2975" s="19" t="s">
        <v>23792</v>
      </c>
      <c r="C2975" s="19"/>
      <c r="D2975" s="19" t="s">
        <v>17435</v>
      </c>
      <c r="E2975" s="85">
        <v>45481</v>
      </c>
      <c r="F2975" s="19" t="s">
        <v>26696</v>
      </c>
      <c r="G2975" s="19" t="s">
        <v>26697</v>
      </c>
      <c r="H2975" s="19">
        <v>-25</v>
      </c>
      <c r="I2975" s="27" t="s">
        <v>23788</v>
      </c>
      <c r="J2975" s="19" t="s">
        <v>23789</v>
      </c>
      <c r="K2975" s="19" t="s">
        <v>17433</v>
      </c>
      <c r="L2975" s="19" t="s">
        <v>17434</v>
      </c>
      <c r="M2975" s="19" t="s">
        <v>23793</v>
      </c>
      <c r="N2975" s="19"/>
      <c r="O2975" s="19" t="s">
        <v>23140</v>
      </c>
    </row>
    <row r="2976" spans="1:15" ht="12.75">
      <c r="A2976" s="19" t="s">
        <v>26860</v>
      </c>
      <c r="B2976" s="19" t="s">
        <v>23792</v>
      </c>
      <c r="C2976" s="19"/>
      <c r="D2976" s="19" t="s">
        <v>17435</v>
      </c>
      <c r="E2976" s="85">
        <v>45481</v>
      </c>
      <c r="F2976" s="19" t="s">
        <v>26699</v>
      </c>
      <c r="G2976" s="19" t="s">
        <v>26700</v>
      </c>
      <c r="H2976" s="19">
        <v>-10</v>
      </c>
      <c r="I2976" s="27" t="s">
        <v>23788</v>
      </c>
      <c r="J2976" s="19" t="s">
        <v>23789</v>
      </c>
      <c r="K2976" s="19" t="s">
        <v>17433</v>
      </c>
      <c r="L2976" s="19" t="s">
        <v>17434</v>
      </c>
      <c r="M2976" s="19" t="s">
        <v>23793</v>
      </c>
      <c r="N2976" s="19"/>
      <c r="O2976" s="19" t="s">
        <v>23140</v>
      </c>
    </row>
    <row r="2977" spans="1:15" ht="12.75">
      <c r="A2977" s="19" t="s">
        <v>26861</v>
      </c>
      <c r="B2977" s="19" t="s">
        <v>23792</v>
      </c>
      <c r="C2977" s="19"/>
      <c r="D2977" s="19" t="s">
        <v>17435</v>
      </c>
      <c r="E2977" s="85">
        <v>45481</v>
      </c>
      <c r="F2977" s="19" t="s">
        <v>26702</v>
      </c>
      <c r="G2977" s="19" t="s">
        <v>26703</v>
      </c>
      <c r="H2977" s="19">
        <v>-10</v>
      </c>
      <c r="I2977" s="27" t="s">
        <v>23788</v>
      </c>
      <c r="J2977" s="19" t="s">
        <v>23789</v>
      </c>
      <c r="K2977" s="19" t="s">
        <v>17433</v>
      </c>
      <c r="L2977" s="19" t="s">
        <v>17434</v>
      </c>
      <c r="M2977" s="19" t="s">
        <v>23793</v>
      </c>
      <c r="N2977" s="19"/>
      <c r="O2977" s="19" t="s">
        <v>23140</v>
      </c>
    </row>
    <row r="2978" spans="1:15" ht="12.75">
      <c r="A2978" s="19" t="s">
        <v>26862</v>
      </c>
      <c r="B2978" s="19" t="s">
        <v>23792</v>
      </c>
      <c r="C2978" s="19"/>
      <c r="D2978" s="19" t="s">
        <v>17435</v>
      </c>
      <c r="E2978" s="85">
        <v>45481</v>
      </c>
      <c r="F2978" s="19" t="s">
        <v>26708</v>
      </c>
      <c r="G2978" s="19" t="s">
        <v>26709</v>
      </c>
      <c r="H2978" s="19">
        <v>-2</v>
      </c>
      <c r="I2978" s="27" t="s">
        <v>23788</v>
      </c>
      <c r="J2978" s="19" t="s">
        <v>23789</v>
      </c>
      <c r="K2978" s="19" t="s">
        <v>17433</v>
      </c>
      <c r="L2978" s="19" t="s">
        <v>17434</v>
      </c>
      <c r="M2978" s="19" t="s">
        <v>23793</v>
      </c>
      <c r="N2978" s="19"/>
      <c r="O2978" s="19" t="s">
        <v>23140</v>
      </c>
    </row>
    <row r="2979" spans="1:15" ht="12.75">
      <c r="A2979" s="19" t="s">
        <v>26863</v>
      </c>
      <c r="B2979" s="19" t="s">
        <v>23792</v>
      </c>
      <c r="C2979" s="19"/>
      <c r="D2979" s="19" t="s">
        <v>17435</v>
      </c>
      <c r="E2979" s="85">
        <v>45481</v>
      </c>
      <c r="F2979" s="19" t="s">
        <v>26714</v>
      </c>
      <c r="G2979" s="19" t="s">
        <v>26715</v>
      </c>
      <c r="H2979" s="19">
        <v>-8</v>
      </c>
      <c r="I2979" s="27" t="s">
        <v>23788</v>
      </c>
      <c r="J2979" s="19" t="s">
        <v>23789</v>
      </c>
      <c r="K2979" s="19" t="s">
        <v>17433</v>
      </c>
      <c r="L2979" s="19" t="s">
        <v>17434</v>
      </c>
      <c r="M2979" s="19" t="s">
        <v>23793</v>
      </c>
      <c r="N2979" s="19"/>
      <c r="O2979" s="19" t="s">
        <v>23140</v>
      </c>
    </row>
    <row r="2980" spans="1:15" ht="12.75">
      <c r="A2980" s="19" t="s">
        <v>26864</v>
      </c>
      <c r="B2980" s="19" t="s">
        <v>23792</v>
      </c>
      <c r="C2980" s="19"/>
      <c r="D2980" s="19" t="s">
        <v>17435</v>
      </c>
      <c r="E2980" s="85">
        <v>45481</v>
      </c>
      <c r="F2980" s="19" t="s">
        <v>26717</v>
      </c>
      <c r="G2980" s="19" t="s">
        <v>26718</v>
      </c>
      <c r="H2980" s="19">
        <v>-2</v>
      </c>
      <c r="I2980" s="27" t="s">
        <v>23788</v>
      </c>
      <c r="J2980" s="19" t="s">
        <v>23789</v>
      </c>
      <c r="K2980" s="19" t="s">
        <v>17433</v>
      </c>
      <c r="L2980" s="19" t="s">
        <v>17434</v>
      </c>
      <c r="M2980" s="19" t="s">
        <v>23793</v>
      </c>
      <c r="N2980" s="19"/>
      <c r="O2980" s="19" t="s">
        <v>23140</v>
      </c>
    </row>
    <row r="2981" spans="1:15" ht="12.75">
      <c r="A2981" s="19" t="s">
        <v>26865</v>
      </c>
      <c r="B2981" s="19" t="s">
        <v>23792</v>
      </c>
      <c r="C2981" s="19"/>
      <c r="D2981" s="19" t="s">
        <v>17435</v>
      </c>
      <c r="E2981" s="85">
        <v>45481</v>
      </c>
      <c r="F2981" s="19" t="s">
        <v>26723</v>
      </c>
      <c r="G2981" s="19" t="s">
        <v>26724</v>
      </c>
      <c r="H2981" s="19">
        <v>-4</v>
      </c>
      <c r="I2981" s="27" t="s">
        <v>23788</v>
      </c>
      <c r="J2981" s="19" t="s">
        <v>23789</v>
      </c>
      <c r="K2981" s="19" t="s">
        <v>17433</v>
      </c>
      <c r="L2981" s="19" t="s">
        <v>17434</v>
      </c>
      <c r="M2981" s="19" t="s">
        <v>23793</v>
      </c>
      <c r="N2981" s="19"/>
      <c r="O2981" s="19" t="s">
        <v>23140</v>
      </c>
    </row>
    <row r="2982" spans="1:15" ht="12.75">
      <c r="A2982" s="19" t="s">
        <v>26866</v>
      </c>
      <c r="B2982" s="19" t="s">
        <v>23792</v>
      </c>
      <c r="C2982" s="19"/>
      <c r="D2982" s="19" t="s">
        <v>17435</v>
      </c>
      <c r="E2982" s="85">
        <v>45481</v>
      </c>
      <c r="F2982" s="19" t="s">
        <v>26726</v>
      </c>
      <c r="G2982" s="19" t="s">
        <v>26727</v>
      </c>
      <c r="H2982" s="19">
        <v>-2</v>
      </c>
      <c r="I2982" s="27" t="s">
        <v>23788</v>
      </c>
      <c r="J2982" s="19" t="s">
        <v>23789</v>
      </c>
      <c r="K2982" s="19" t="s">
        <v>17433</v>
      </c>
      <c r="L2982" s="19" t="s">
        <v>17434</v>
      </c>
      <c r="M2982" s="19" t="s">
        <v>23793</v>
      </c>
      <c r="N2982" s="19"/>
      <c r="O2982" s="19" t="s">
        <v>23140</v>
      </c>
    </row>
    <row r="2983" spans="1:15" ht="12.75">
      <c r="A2983" s="27" t="s">
        <v>26867</v>
      </c>
      <c r="B2983" s="19" t="s">
        <v>23792</v>
      </c>
      <c r="C2983" s="19"/>
      <c r="D2983" s="19" t="s">
        <v>17435</v>
      </c>
      <c r="E2983" s="85">
        <v>45481</v>
      </c>
      <c r="F2983" s="19" t="s">
        <v>26729</v>
      </c>
      <c r="G2983" s="19" t="s">
        <v>26730</v>
      </c>
      <c r="H2983" s="19">
        <v>-4</v>
      </c>
      <c r="I2983" s="27" t="s">
        <v>23788</v>
      </c>
      <c r="J2983" s="19" t="s">
        <v>23789</v>
      </c>
      <c r="K2983" s="19" t="s">
        <v>17433</v>
      </c>
      <c r="L2983" s="19" t="s">
        <v>17434</v>
      </c>
      <c r="M2983" s="19" t="s">
        <v>23793</v>
      </c>
      <c r="N2983" s="19"/>
      <c r="O2983" s="19" t="s">
        <v>23140</v>
      </c>
    </row>
    <row r="2984" spans="1:15" ht="12.75">
      <c r="A2984" s="19" t="s">
        <v>26868</v>
      </c>
      <c r="B2984" s="19" t="s">
        <v>23792</v>
      </c>
      <c r="C2984" s="19"/>
      <c r="D2984" s="19" t="s">
        <v>17435</v>
      </c>
      <c r="E2984" s="85">
        <v>45481</v>
      </c>
      <c r="F2984" s="19" t="s">
        <v>26735</v>
      </c>
      <c r="G2984" s="19" t="s">
        <v>26736</v>
      </c>
      <c r="H2984" s="19">
        <v>-16</v>
      </c>
      <c r="I2984" s="27" t="s">
        <v>23788</v>
      </c>
      <c r="J2984" s="19" t="s">
        <v>23789</v>
      </c>
      <c r="K2984" s="19" t="s">
        <v>17433</v>
      </c>
      <c r="L2984" s="19" t="s">
        <v>17434</v>
      </c>
      <c r="M2984" s="19" t="s">
        <v>23793</v>
      </c>
      <c r="N2984" s="19"/>
      <c r="O2984" s="19" t="s">
        <v>23140</v>
      </c>
    </row>
    <row r="2985" spans="1:15" ht="12.75">
      <c r="A2985" s="19" t="s">
        <v>26869</v>
      </c>
      <c r="B2985" s="19" t="s">
        <v>23792</v>
      </c>
      <c r="C2985" s="19"/>
      <c r="D2985" s="19" t="s">
        <v>17435</v>
      </c>
      <c r="E2985" s="85">
        <v>45481</v>
      </c>
      <c r="F2985" s="19" t="s">
        <v>26738</v>
      </c>
      <c r="G2985" s="19" t="s">
        <v>26739</v>
      </c>
      <c r="H2985" s="19">
        <v>-6</v>
      </c>
      <c r="I2985" s="27" t="s">
        <v>23788</v>
      </c>
      <c r="J2985" s="19" t="s">
        <v>23789</v>
      </c>
      <c r="K2985" s="19" t="s">
        <v>17433</v>
      </c>
      <c r="L2985" s="19" t="s">
        <v>17434</v>
      </c>
      <c r="M2985" s="19" t="s">
        <v>23793</v>
      </c>
      <c r="N2985" s="19"/>
      <c r="O2985" s="19" t="s">
        <v>23140</v>
      </c>
    </row>
    <row r="2986" spans="1:15" ht="12.75">
      <c r="A2986" s="19" t="s">
        <v>26870</v>
      </c>
      <c r="B2986" s="19" t="s">
        <v>23792</v>
      </c>
      <c r="C2986" s="19"/>
      <c r="D2986" s="19" t="s">
        <v>17435</v>
      </c>
      <c r="E2986" s="85">
        <v>45481</v>
      </c>
      <c r="F2986" s="19" t="s">
        <v>26741</v>
      </c>
      <c r="G2986" s="19" t="s">
        <v>26742</v>
      </c>
      <c r="H2986" s="19">
        <v>-16</v>
      </c>
      <c r="I2986" s="27" t="s">
        <v>23788</v>
      </c>
      <c r="J2986" s="19" t="s">
        <v>23789</v>
      </c>
      <c r="K2986" s="19" t="s">
        <v>17433</v>
      </c>
      <c r="L2986" s="19" t="s">
        <v>17434</v>
      </c>
      <c r="M2986" s="19" t="s">
        <v>23793</v>
      </c>
      <c r="N2986" s="19"/>
      <c r="O2986" s="19" t="s">
        <v>23140</v>
      </c>
    </row>
    <row r="2987" spans="1:15" ht="12.75">
      <c r="A2987" s="19" t="s">
        <v>26871</v>
      </c>
      <c r="B2987" s="19" t="s">
        <v>23792</v>
      </c>
      <c r="C2987" s="19"/>
      <c r="D2987" s="19" t="s">
        <v>17435</v>
      </c>
      <c r="E2987" s="85">
        <v>45481</v>
      </c>
      <c r="F2987" s="19" t="s">
        <v>26744</v>
      </c>
      <c r="G2987" s="19" t="s">
        <v>26745</v>
      </c>
      <c r="H2987" s="19">
        <v>-1</v>
      </c>
      <c r="I2987" s="27" t="s">
        <v>23788</v>
      </c>
      <c r="J2987" s="19" t="s">
        <v>23789</v>
      </c>
      <c r="K2987" s="19" t="s">
        <v>17433</v>
      </c>
      <c r="L2987" s="19" t="s">
        <v>17434</v>
      </c>
      <c r="M2987" s="19" t="s">
        <v>23793</v>
      </c>
      <c r="N2987" s="19"/>
      <c r="O2987" s="19" t="s">
        <v>23140</v>
      </c>
    </row>
    <row r="2988" spans="1:15" ht="12.75">
      <c r="A2988" s="19" t="s">
        <v>26872</v>
      </c>
      <c r="B2988" s="19" t="s">
        <v>23792</v>
      </c>
      <c r="C2988" s="19"/>
      <c r="D2988" s="19" t="s">
        <v>17435</v>
      </c>
      <c r="E2988" s="85">
        <v>45481</v>
      </c>
      <c r="F2988" s="19" t="s">
        <v>26747</v>
      </c>
      <c r="G2988" s="19" t="s">
        <v>26748</v>
      </c>
      <c r="H2988" s="19">
        <v>-4</v>
      </c>
      <c r="I2988" s="27" t="s">
        <v>23788</v>
      </c>
      <c r="J2988" s="19" t="s">
        <v>23789</v>
      </c>
      <c r="K2988" s="19" t="s">
        <v>17433</v>
      </c>
      <c r="L2988" s="19" t="s">
        <v>17434</v>
      </c>
      <c r="M2988" s="19" t="s">
        <v>23793</v>
      </c>
      <c r="N2988" s="19"/>
      <c r="O2988" s="19" t="s">
        <v>23140</v>
      </c>
    </row>
    <row r="2989" spans="1:15" ht="12.75">
      <c r="A2989" s="19" t="s">
        <v>26873</v>
      </c>
      <c r="B2989" s="19" t="s">
        <v>23792</v>
      </c>
      <c r="C2989" s="19"/>
      <c r="D2989" s="19" t="s">
        <v>17435</v>
      </c>
      <c r="E2989" s="85">
        <v>45481</v>
      </c>
      <c r="F2989" s="19" t="s">
        <v>26750</v>
      </c>
      <c r="G2989" s="19" t="s">
        <v>26751</v>
      </c>
      <c r="H2989" s="19">
        <v>-4</v>
      </c>
      <c r="I2989" s="27" t="s">
        <v>23788</v>
      </c>
      <c r="J2989" s="19" t="s">
        <v>23789</v>
      </c>
      <c r="K2989" s="19" t="s">
        <v>17433</v>
      </c>
      <c r="L2989" s="19" t="s">
        <v>17434</v>
      </c>
      <c r="M2989" s="19" t="s">
        <v>23793</v>
      </c>
      <c r="N2989" s="19"/>
      <c r="O2989" s="19" t="s">
        <v>23140</v>
      </c>
    </row>
    <row r="2990" spans="1:15" ht="12.75">
      <c r="A2990" s="19" t="s">
        <v>26874</v>
      </c>
      <c r="B2990" s="19" t="s">
        <v>23792</v>
      </c>
      <c r="C2990" s="19"/>
      <c r="D2990" s="19" t="s">
        <v>17435</v>
      </c>
      <c r="E2990" s="85">
        <v>45481</v>
      </c>
      <c r="F2990" s="19" t="s">
        <v>26765</v>
      </c>
      <c r="G2990" s="19" t="s">
        <v>26766</v>
      </c>
      <c r="H2990" s="19">
        <v>-4</v>
      </c>
      <c r="I2990" s="27" t="s">
        <v>23788</v>
      </c>
      <c r="J2990" s="19" t="s">
        <v>23789</v>
      </c>
      <c r="K2990" s="19" t="s">
        <v>17433</v>
      </c>
      <c r="L2990" s="19" t="s">
        <v>17434</v>
      </c>
      <c r="M2990" s="19" t="s">
        <v>23793</v>
      </c>
      <c r="N2990" s="19"/>
      <c r="O2990" s="19" t="s">
        <v>23140</v>
      </c>
    </row>
    <row r="2991" spans="1:15" ht="12.75">
      <c r="A2991" s="19" t="s">
        <v>26875</v>
      </c>
      <c r="B2991" s="19" t="s">
        <v>23792</v>
      </c>
      <c r="C2991" s="19"/>
      <c r="D2991" s="19" t="s">
        <v>17435</v>
      </c>
      <c r="E2991" s="85">
        <v>45481</v>
      </c>
      <c r="F2991" s="19" t="s">
        <v>26753</v>
      </c>
      <c r="G2991" s="19" t="s">
        <v>26754</v>
      </c>
      <c r="H2991" s="19">
        <v>-1</v>
      </c>
      <c r="I2991" s="27" t="s">
        <v>23788</v>
      </c>
      <c r="J2991" s="19" t="s">
        <v>23789</v>
      </c>
      <c r="K2991" s="19" t="s">
        <v>17433</v>
      </c>
      <c r="L2991" s="19" t="s">
        <v>17434</v>
      </c>
      <c r="M2991" s="19" t="s">
        <v>23793</v>
      </c>
      <c r="N2991" s="19"/>
      <c r="O2991" s="19" t="s">
        <v>23140</v>
      </c>
    </row>
    <row r="2992" spans="1:15" ht="12.75">
      <c r="A2992" s="19" t="s">
        <v>26876</v>
      </c>
      <c r="B2992" s="19" t="s">
        <v>23792</v>
      </c>
      <c r="C2992" s="19"/>
      <c r="D2992" s="19" t="s">
        <v>17435</v>
      </c>
      <c r="E2992" s="85">
        <v>45481</v>
      </c>
      <c r="F2992" s="19" t="s">
        <v>26820</v>
      </c>
      <c r="G2992" s="19" t="s">
        <v>26821</v>
      </c>
      <c r="H2992" s="19">
        <v>-1</v>
      </c>
      <c r="I2992" s="27" t="s">
        <v>23788</v>
      </c>
      <c r="J2992" s="19" t="s">
        <v>23789</v>
      </c>
      <c r="K2992" s="19" t="s">
        <v>17433</v>
      </c>
      <c r="L2992" s="19" t="s">
        <v>17434</v>
      </c>
      <c r="M2992" s="19" t="s">
        <v>23793</v>
      </c>
      <c r="N2992" s="19"/>
      <c r="O2992" s="19" t="s">
        <v>23140</v>
      </c>
    </row>
    <row r="2993" spans="1:15" ht="12.75">
      <c r="A2993" s="19" t="s">
        <v>26877</v>
      </c>
      <c r="B2993" s="27" t="s">
        <v>23794</v>
      </c>
      <c r="C2993" s="19"/>
      <c r="D2993" s="19" t="s">
        <v>17440</v>
      </c>
      <c r="E2993" s="85">
        <v>45483</v>
      </c>
      <c r="F2993" s="19" t="s">
        <v>26684</v>
      </c>
      <c r="G2993" s="19" t="s">
        <v>26685</v>
      </c>
      <c r="H2993" s="19">
        <v>-10</v>
      </c>
      <c r="I2993" s="27" t="s">
        <v>23784</v>
      </c>
      <c r="J2993" s="19" t="s">
        <v>23785</v>
      </c>
      <c r="K2993" s="19" t="s">
        <v>17438</v>
      </c>
      <c r="L2993" s="19" t="s">
        <v>17439</v>
      </c>
      <c r="M2993" s="19"/>
      <c r="N2993" s="19"/>
      <c r="O2993" s="19" t="s">
        <v>23140</v>
      </c>
    </row>
    <row r="2994" spans="1:15" ht="12.75">
      <c r="A2994" s="19" t="s">
        <v>26878</v>
      </c>
      <c r="B2994" s="27" t="s">
        <v>23794</v>
      </c>
      <c r="C2994" s="19"/>
      <c r="D2994" s="19" t="s">
        <v>17440</v>
      </c>
      <c r="E2994" s="85">
        <v>45483</v>
      </c>
      <c r="F2994" s="19" t="s">
        <v>26684</v>
      </c>
      <c r="G2994" s="19" t="s">
        <v>26685</v>
      </c>
      <c r="H2994" s="19">
        <v>10</v>
      </c>
      <c r="I2994" s="27" t="s">
        <v>23788</v>
      </c>
      <c r="J2994" s="19" t="s">
        <v>23789</v>
      </c>
      <c r="K2994" s="19" t="s">
        <v>17438</v>
      </c>
      <c r="L2994" s="19" t="s">
        <v>17439</v>
      </c>
      <c r="M2994" s="19"/>
      <c r="N2994" s="19" t="s">
        <v>17447</v>
      </c>
      <c r="O2994" s="19" t="s">
        <v>23140</v>
      </c>
    </row>
    <row r="2995" spans="1:15" ht="12.75">
      <c r="A2995" s="19" t="s">
        <v>26879</v>
      </c>
      <c r="B2995" s="27" t="s">
        <v>23794</v>
      </c>
      <c r="C2995" s="19"/>
      <c r="D2995" s="19" t="s">
        <v>17440</v>
      </c>
      <c r="E2995" s="85">
        <v>45483</v>
      </c>
      <c r="F2995" s="19" t="s">
        <v>26687</v>
      </c>
      <c r="G2995" s="19" t="s">
        <v>26688</v>
      </c>
      <c r="H2995" s="19">
        <v>-2</v>
      </c>
      <c r="I2995" s="27" t="s">
        <v>23784</v>
      </c>
      <c r="J2995" s="19" t="s">
        <v>23785</v>
      </c>
      <c r="K2995" s="19" t="s">
        <v>17438</v>
      </c>
      <c r="L2995" s="19" t="s">
        <v>17439</v>
      </c>
      <c r="M2995" s="19"/>
      <c r="N2995" s="19"/>
      <c r="O2995" s="19" t="s">
        <v>23140</v>
      </c>
    </row>
    <row r="2996" spans="1:15" ht="12.75">
      <c r="A2996" s="19" t="s">
        <v>26880</v>
      </c>
      <c r="B2996" s="27" t="s">
        <v>23794</v>
      </c>
      <c r="C2996" s="19"/>
      <c r="D2996" s="19" t="s">
        <v>17440</v>
      </c>
      <c r="E2996" s="85">
        <v>45483</v>
      </c>
      <c r="F2996" s="19" t="s">
        <v>26687</v>
      </c>
      <c r="G2996" s="19" t="s">
        <v>26688</v>
      </c>
      <c r="H2996" s="19">
        <v>2</v>
      </c>
      <c r="I2996" s="27" t="s">
        <v>23788</v>
      </c>
      <c r="J2996" s="19" t="s">
        <v>23789</v>
      </c>
      <c r="K2996" s="19" t="s">
        <v>17438</v>
      </c>
      <c r="L2996" s="19" t="s">
        <v>17439</v>
      </c>
      <c r="M2996" s="19"/>
      <c r="N2996" s="19" t="s">
        <v>17447</v>
      </c>
      <c r="O2996" s="19" t="s">
        <v>23140</v>
      </c>
    </row>
    <row r="2997" spans="1:15" ht="12.75">
      <c r="A2997" s="19" t="s">
        <v>26881</v>
      </c>
      <c r="B2997" s="27" t="s">
        <v>23794</v>
      </c>
      <c r="C2997" s="19"/>
      <c r="D2997" s="19" t="s">
        <v>17440</v>
      </c>
      <c r="E2997" s="85">
        <v>45483</v>
      </c>
      <c r="F2997" s="19" t="s">
        <v>26762</v>
      </c>
      <c r="G2997" s="19" t="s">
        <v>26763</v>
      </c>
      <c r="H2997" s="19">
        <v>-4</v>
      </c>
      <c r="I2997" s="27" t="s">
        <v>23784</v>
      </c>
      <c r="J2997" s="19" t="s">
        <v>23785</v>
      </c>
      <c r="K2997" s="19" t="s">
        <v>17438</v>
      </c>
      <c r="L2997" s="19" t="s">
        <v>17439</v>
      </c>
      <c r="M2997" s="19"/>
      <c r="N2997" s="19"/>
      <c r="O2997" s="19" t="s">
        <v>23140</v>
      </c>
    </row>
    <row r="2998" spans="1:15" ht="12.75">
      <c r="A2998" s="19" t="s">
        <v>26882</v>
      </c>
      <c r="B2998" s="27" t="s">
        <v>23794</v>
      </c>
      <c r="C2998" s="19"/>
      <c r="D2998" s="19" t="s">
        <v>17440</v>
      </c>
      <c r="E2998" s="85">
        <v>45483</v>
      </c>
      <c r="F2998" s="19" t="s">
        <v>26762</v>
      </c>
      <c r="G2998" s="19" t="s">
        <v>26763</v>
      </c>
      <c r="H2998" s="19">
        <v>4</v>
      </c>
      <c r="I2998" s="27" t="s">
        <v>23788</v>
      </c>
      <c r="J2998" s="19" t="s">
        <v>23789</v>
      </c>
      <c r="K2998" s="19" t="s">
        <v>17438</v>
      </c>
      <c r="L2998" s="19" t="s">
        <v>17439</v>
      </c>
      <c r="M2998" s="19"/>
      <c r="N2998" s="19" t="s">
        <v>17447</v>
      </c>
      <c r="O2998" s="19" t="s">
        <v>23140</v>
      </c>
    </row>
    <row r="2999" spans="1:15" ht="12.75">
      <c r="A2999" s="19" t="s">
        <v>26883</v>
      </c>
      <c r="B2999" s="27" t="s">
        <v>23794</v>
      </c>
      <c r="C2999" s="19"/>
      <c r="D2999" s="19" t="s">
        <v>17440</v>
      </c>
      <c r="E2999" s="85">
        <v>45483</v>
      </c>
      <c r="F2999" s="19" t="s">
        <v>26690</v>
      </c>
      <c r="G2999" s="19" t="s">
        <v>26691</v>
      </c>
      <c r="H2999" s="19">
        <v>-32</v>
      </c>
      <c r="I2999" s="27" t="s">
        <v>23784</v>
      </c>
      <c r="J2999" s="19" t="s">
        <v>23785</v>
      </c>
      <c r="K2999" s="19" t="s">
        <v>17438</v>
      </c>
      <c r="L2999" s="19" t="s">
        <v>17439</v>
      </c>
      <c r="M2999" s="19"/>
      <c r="N2999" s="19"/>
      <c r="O2999" s="19" t="s">
        <v>23140</v>
      </c>
    </row>
    <row r="3000" spans="1:15" ht="12.75">
      <c r="A3000" s="19" t="s">
        <v>26884</v>
      </c>
      <c r="B3000" s="27" t="s">
        <v>23794</v>
      </c>
      <c r="C3000" s="19"/>
      <c r="D3000" s="19" t="s">
        <v>17440</v>
      </c>
      <c r="E3000" s="85">
        <v>45483</v>
      </c>
      <c r="F3000" s="19" t="s">
        <v>26690</v>
      </c>
      <c r="G3000" s="19" t="s">
        <v>26691</v>
      </c>
      <c r="H3000" s="19">
        <v>32</v>
      </c>
      <c r="I3000" s="27" t="s">
        <v>23788</v>
      </c>
      <c r="J3000" s="19" t="s">
        <v>23789</v>
      </c>
      <c r="K3000" s="19" t="s">
        <v>17438</v>
      </c>
      <c r="L3000" s="19" t="s">
        <v>17439</v>
      </c>
      <c r="M3000" s="19"/>
      <c r="N3000" s="19" t="s">
        <v>17447</v>
      </c>
      <c r="O3000" s="19" t="s">
        <v>23140</v>
      </c>
    </row>
    <row r="3001" spans="1:15" ht="12.75">
      <c r="A3001" s="19" t="s">
        <v>26885</v>
      </c>
      <c r="B3001" s="27" t="s">
        <v>23794</v>
      </c>
      <c r="C3001" s="19"/>
      <c r="D3001" s="19" t="s">
        <v>17440</v>
      </c>
      <c r="E3001" s="85">
        <v>45483</v>
      </c>
      <c r="F3001" s="19" t="s">
        <v>26693</v>
      </c>
      <c r="G3001" s="19" t="s">
        <v>26694</v>
      </c>
      <c r="H3001" s="19">
        <v>-50</v>
      </c>
      <c r="I3001" s="27" t="s">
        <v>23784</v>
      </c>
      <c r="J3001" s="19" t="s">
        <v>23785</v>
      </c>
      <c r="K3001" s="19" t="s">
        <v>17438</v>
      </c>
      <c r="L3001" s="19" t="s">
        <v>17439</v>
      </c>
      <c r="M3001" s="19"/>
      <c r="N3001" s="19"/>
      <c r="O3001" s="19" t="s">
        <v>23140</v>
      </c>
    </row>
    <row r="3002" spans="1:15" ht="12.75">
      <c r="A3002" s="19" t="s">
        <v>26886</v>
      </c>
      <c r="B3002" s="27" t="s">
        <v>23794</v>
      </c>
      <c r="C3002" s="19"/>
      <c r="D3002" s="19" t="s">
        <v>17440</v>
      </c>
      <c r="E3002" s="85">
        <v>45483</v>
      </c>
      <c r="F3002" s="19" t="s">
        <v>26693</v>
      </c>
      <c r="G3002" s="19" t="s">
        <v>26694</v>
      </c>
      <c r="H3002" s="19">
        <v>50</v>
      </c>
      <c r="I3002" s="27" t="s">
        <v>23788</v>
      </c>
      <c r="J3002" s="19" t="s">
        <v>23789</v>
      </c>
      <c r="K3002" s="19" t="s">
        <v>17438</v>
      </c>
      <c r="L3002" s="19" t="s">
        <v>17439</v>
      </c>
      <c r="M3002" s="19"/>
      <c r="N3002" s="19" t="s">
        <v>17447</v>
      </c>
      <c r="O3002" s="19" t="s">
        <v>23140</v>
      </c>
    </row>
    <row r="3003" spans="1:15" ht="12.75">
      <c r="A3003" s="19" t="s">
        <v>26887</v>
      </c>
      <c r="B3003" s="27" t="s">
        <v>23794</v>
      </c>
      <c r="C3003" s="19"/>
      <c r="D3003" s="19" t="s">
        <v>17440</v>
      </c>
      <c r="E3003" s="85">
        <v>45483</v>
      </c>
      <c r="F3003" s="19" t="s">
        <v>26708</v>
      </c>
      <c r="G3003" s="19" t="s">
        <v>26709</v>
      </c>
      <c r="H3003" s="19">
        <v>-7</v>
      </c>
      <c r="I3003" s="27" t="s">
        <v>23784</v>
      </c>
      <c r="J3003" s="19" t="s">
        <v>23785</v>
      </c>
      <c r="K3003" s="19" t="s">
        <v>17438</v>
      </c>
      <c r="L3003" s="19" t="s">
        <v>17439</v>
      </c>
      <c r="M3003" s="19"/>
      <c r="N3003" s="19"/>
      <c r="O3003" s="19" t="s">
        <v>23140</v>
      </c>
    </row>
    <row r="3004" spans="1:15" ht="12.75">
      <c r="A3004" s="19" t="s">
        <v>26888</v>
      </c>
      <c r="B3004" s="27" t="s">
        <v>23794</v>
      </c>
      <c r="C3004" s="19"/>
      <c r="D3004" s="19" t="s">
        <v>17440</v>
      </c>
      <c r="E3004" s="85">
        <v>45483</v>
      </c>
      <c r="F3004" s="19" t="s">
        <v>26708</v>
      </c>
      <c r="G3004" s="19" t="s">
        <v>26709</v>
      </c>
      <c r="H3004" s="19">
        <v>7</v>
      </c>
      <c r="I3004" s="27" t="s">
        <v>23788</v>
      </c>
      <c r="J3004" s="19" t="s">
        <v>23789</v>
      </c>
      <c r="K3004" s="19" t="s">
        <v>17438</v>
      </c>
      <c r="L3004" s="19" t="s">
        <v>17439</v>
      </c>
      <c r="M3004" s="19"/>
      <c r="N3004" s="19" t="s">
        <v>17447</v>
      </c>
      <c r="O3004" s="19" t="s">
        <v>23140</v>
      </c>
    </row>
    <row r="3005" spans="1:15" ht="12.75">
      <c r="A3005" s="19" t="s">
        <v>26889</v>
      </c>
      <c r="B3005" s="27" t="s">
        <v>23794</v>
      </c>
      <c r="C3005" s="19"/>
      <c r="D3005" s="19" t="s">
        <v>17440</v>
      </c>
      <c r="E3005" s="85">
        <v>45483</v>
      </c>
      <c r="F3005" s="19" t="s">
        <v>26711</v>
      </c>
      <c r="G3005" s="19" t="s">
        <v>26712</v>
      </c>
      <c r="H3005" s="19">
        <v>-1</v>
      </c>
      <c r="I3005" s="27" t="s">
        <v>23784</v>
      </c>
      <c r="J3005" s="19" t="s">
        <v>23785</v>
      </c>
      <c r="K3005" s="19" t="s">
        <v>17438</v>
      </c>
      <c r="L3005" s="19" t="s">
        <v>17439</v>
      </c>
      <c r="M3005" s="19"/>
      <c r="N3005" s="19"/>
      <c r="O3005" s="19" t="s">
        <v>23140</v>
      </c>
    </row>
    <row r="3006" spans="1:15" ht="12.75">
      <c r="A3006" s="19" t="s">
        <v>26890</v>
      </c>
      <c r="B3006" s="27" t="s">
        <v>23794</v>
      </c>
      <c r="C3006" s="19"/>
      <c r="D3006" s="19" t="s">
        <v>17440</v>
      </c>
      <c r="E3006" s="85">
        <v>45483</v>
      </c>
      <c r="F3006" s="19" t="s">
        <v>26711</v>
      </c>
      <c r="G3006" s="19" t="s">
        <v>26712</v>
      </c>
      <c r="H3006" s="19">
        <v>1</v>
      </c>
      <c r="I3006" s="27" t="s">
        <v>23788</v>
      </c>
      <c r="J3006" s="19" t="s">
        <v>23789</v>
      </c>
      <c r="K3006" s="19" t="s">
        <v>17438</v>
      </c>
      <c r="L3006" s="19" t="s">
        <v>17439</v>
      </c>
      <c r="M3006" s="19"/>
      <c r="N3006" s="19" t="s">
        <v>17447</v>
      </c>
      <c r="O3006" s="19" t="s">
        <v>23140</v>
      </c>
    </row>
    <row r="3007" spans="1:15" ht="12.75">
      <c r="A3007" s="27" t="s">
        <v>26891</v>
      </c>
      <c r="B3007" s="27" t="s">
        <v>23794</v>
      </c>
      <c r="C3007" s="19"/>
      <c r="D3007" s="19" t="s">
        <v>17440</v>
      </c>
      <c r="E3007" s="85">
        <v>45483</v>
      </c>
      <c r="F3007" s="19" t="s">
        <v>26714</v>
      </c>
      <c r="G3007" s="19" t="s">
        <v>26715</v>
      </c>
      <c r="H3007" s="19">
        <v>-30</v>
      </c>
      <c r="I3007" s="27" t="s">
        <v>23784</v>
      </c>
      <c r="J3007" s="19" t="s">
        <v>23785</v>
      </c>
      <c r="K3007" s="19" t="s">
        <v>17438</v>
      </c>
      <c r="L3007" s="19" t="s">
        <v>17439</v>
      </c>
      <c r="M3007" s="19"/>
      <c r="N3007" s="19"/>
      <c r="O3007" s="19" t="s">
        <v>23140</v>
      </c>
    </row>
    <row r="3008" spans="1:15" ht="12.75">
      <c r="A3008" s="19" t="s">
        <v>26892</v>
      </c>
      <c r="B3008" s="27" t="s">
        <v>23794</v>
      </c>
      <c r="C3008" s="19"/>
      <c r="D3008" s="19" t="s">
        <v>17440</v>
      </c>
      <c r="E3008" s="85">
        <v>45483</v>
      </c>
      <c r="F3008" s="19" t="s">
        <v>26714</v>
      </c>
      <c r="G3008" s="19" t="s">
        <v>26715</v>
      </c>
      <c r="H3008" s="19">
        <v>30</v>
      </c>
      <c r="I3008" s="27" t="s">
        <v>23788</v>
      </c>
      <c r="J3008" s="19" t="s">
        <v>23789</v>
      </c>
      <c r="K3008" s="19" t="s">
        <v>17438</v>
      </c>
      <c r="L3008" s="19" t="s">
        <v>17439</v>
      </c>
      <c r="M3008" s="19"/>
      <c r="N3008" s="19" t="s">
        <v>17447</v>
      </c>
      <c r="O3008" s="19" t="s">
        <v>23140</v>
      </c>
    </row>
    <row r="3009" spans="1:15" ht="12.75">
      <c r="A3009" s="19" t="s">
        <v>26893</v>
      </c>
      <c r="B3009" s="27" t="s">
        <v>23794</v>
      </c>
      <c r="C3009" s="19"/>
      <c r="D3009" s="19" t="s">
        <v>17440</v>
      </c>
      <c r="E3009" s="85">
        <v>45483</v>
      </c>
      <c r="F3009" s="19" t="s">
        <v>26717</v>
      </c>
      <c r="G3009" s="19" t="s">
        <v>26718</v>
      </c>
      <c r="H3009" s="19">
        <v>-4</v>
      </c>
      <c r="I3009" s="27" t="s">
        <v>23784</v>
      </c>
      <c r="J3009" s="19" t="s">
        <v>23785</v>
      </c>
      <c r="K3009" s="19" t="s">
        <v>17438</v>
      </c>
      <c r="L3009" s="19" t="s">
        <v>17439</v>
      </c>
      <c r="M3009" s="19"/>
      <c r="N3009" s="19"/>
      <c r="O3009" s="19" t="s">
        <v>23140</v>
      </c>
    </row>
    <row r="3010" spans="1:15" ht="12.75">
      <c r="A3010" s="19" t="s">
        <v>26894</v>
      </c>
      <c r="B3010" s="27" t="s">
        <v>23794</v>
      </c>
      <c r="C3010" s="19"/>
      <c r="D3010" s="19" t="s">
        <v>17440</v>
      </c>
      <c r="E3010" s="85">
        <v>45483</v>
      </c>
      <c r="F3010" s="19" t="s">
        <v>26717</v>
      </c>
      <c r="G3010" s="19" t="s">
        <v>26718</v>
      </c>
      <c r="H3010" s="19">
        <v>4</v>
      </c>
      <c r="I3010" s="27" t="s">
        <v>23788</v>
      </c>
      <c r="J3010" s="19" t="s">
        <v>23789</v>
      </c>
      <c r="K3010" s="19" t="s">
        <v>17438</v>
      </c>
      <c r="L3010" s="19" t="s">
        <v>17439</v>
      </c>
      <c r="M3010" s="19"/>
      <c r="N3010" s="19" t="s">
        <v>17447</v>
      </c>
      <c r="O3010" s="19" t="s">
        <v>23140</v>
      </c>
    </row>
    <row r="3011" spans="1:15" ht="12.75">
      <c r="A3011" s="19" t="s">
        <v>26895</v>
      </c>
      <c r="B3011" s="27" t="s">
        <v>23794</v>
      </c>
      <c r="C3011" s="19"/>
      <c r="D3011" s="19" t="s">
        <v>17440</v>
      </c>
      <c r="E3011" s="85">
        <v>45483</v>
      </c>
      <c r="F3011" s="19" t="s">
        <v>26720</v>
      </c>
      <c r="G3011" s="19" t="s">
        <v>26721</v>
      </c>
      <c r="H3011" s="19">
        <v>-5</v>
      </c>
      <c r="I3011" s="27" t="s">
        <v>23784</v>
      </c>
      <c r="J3011" s="19" t="s">
        <v>23785</v>
      </c>
      <c r="K3011" s="19" t="s">
        <v>17438</v>
      </c>
      <c r="L3011" s="19" t="s">
        <v>17439</v>
      </c>
      <c r="M3011" s="19"/>
      <c r="N3011" s="19"/>
      <c r="O3011" s="19" t="s">
        <v>23140</v>
      </c>
    </row>
    <row r="3012" spans="1:15" ht="12.75">
      <c r="A3012" s="19" t="s">
        <v>26896</v>
      </c>
      <c r="B3012" s="27" t="s">
        <v>23794</v>
      </c>
      <c r="C3012" s="19"/>
      <c r="D3012" s="19" t="s">
        <v>17440</v>
      </c>
      <c r="E3012" s="85">
        <v>45483</v>
      </c>
      <c r="F3012" s="19" t="s">
        <v>26720</v>
      </c>
      <c r="G3012" s="19" t="s">
        <v>26721</v>
      </c>
      <c r="H3012" s="19">
        <v>5</v>
      </c>
      <c r="I3012" s="27" t="s">
        <v>23788</v>
      </c>
      <c r="J3012" s="19" t="s">
        <v>23789</v>
      </c>
      <c r="K3012" s="19" t="s">
        <v>17438</v>
      </c>
      <c r="L3012" s="19" t="s">
        <v>17439</v>
      </c>
      <c r="M3012" s="19"/>
      <c r="N3012" s="19" t="s">
        <v>17447</v>
      </c>
      <c r="O3012" s="19" t="s">
        <v>23140</v>
      </c>
    </row>
    <row r="3013" spans="1:15" ht="12.75">
      <c r="A3013" s="19" t="s">
        <v>26897</v>
      </c>
      <c r="B3013" s="27" t="s">
        <v>23794</v>
      </c>
      <c r="C3013" s="19"/>
      <c r="D3013" s="19" t="s">
        <v>17440</v>
      </c>
      <c r="E3013" s="85">
        <v>45483</v>
      </c>
      <c r="F3013" s="19" t="s">
        <v>26723</v>
      </c>
      <c r="G3013" s="19" t="s">
        <v>26724</v>
      </c>
      <c r="H3013" s="19">
        <v>-16</v>
      </c>
      <c r="I3013" s="27" t="s">
        <v>23784</v>
      </c>
      <c r="J3013" s="19" t="s">
        <v>23785</v>
      </c>
      <c r="K3013" s="19" t="s">
        <v>17438</v>
      </c>
      <c r="L3013" s="19" t="s">
        <v>17439</v>
      </c>
      <c r="M3013" s="19"/>
      <c r="N3013" s="19"/>
      <c r="O3013" s="19" t="s">
        <v>23140</v>
      </c>
    </row>
    <row r="3014" spans="1:15" ht="12.75">
      <c r="A3014" s="19" t="s">
        <v>26898</v>
      </c>
      <c r="B3014" s="27" t="s">
        <v>23794</v>
      </c>
      <c r="C3014" s="19"/>
      <c r="D3014" s="19" t="s">
        <v>17440</v>
      </c>
      <c r="E3014" s="85">
        <v>45483</v>
      </c>
      <c r="F3014" s="19" t="s">
        <v>26723</v>
      </c>
      <c r="G3014" s="19" t="s">
        <v>26724</v>
      </c>
      <c r="H3014" s="19">
        <v>16</v>
      </c>
      <c r="I3014" s="27" t="s">
        <v>23788</v>
      </c>
      <c r="J3014" s="19" t="s">
        <v>23789</v>
      </c>
      <c r="K3014" s="19" t="s">
        <v>17438</v>
      </c>
      <c r="L3014" s="19" t="s">
        <v>17439</v>
      </c>
      <c r="M3014" s="19"/>
      <c r="N3014" s="19" t="s">
        <v>17447</v>
      </c>
      <c r="O3014" s="19" t="s">
        <v>23140</v>
      </c>
    </row>
    <row r="3015" spans="1:15" ht="12.75">
      <c r="A3015" s="19" t="s">
        <v>26899</v>
      </c>
      <c r="B3015" s="27" t="s">
        <v>23794</v>
      </c>
      <c r="C3015" s="19"/>
      <c r="D3015" s="19" t="s">
        <v>17440</v>
      </c>
      <c r="E3015" s="85">
        <v>45483</v>
      </c>
      <c r="F3015" s="19" t="s">
        <v>26726</v>
      </c>
      <c r="G3015" s="19" t="s">
        <v>26727</v>
      </c>
      <c r="H3015" s="19">
        <v>-5</v>
      </c>
      <c r="I3015" s="27" t="s">
        <v>23784</v>
      </c>
      <c r="J3015" s="19" t="s">
        <v>23785</v>
      </c>
      <c r="K3015" s="19" t="s">
        <v>17438</v>
      </c>
      <c r="L3015" s="19" t="s">
        <v>17439</v>
      </c>
      <c r="M3015" s="19"/>
      <c r="N3015" s="19"/>
      <c r="O3015" s="19" t="s">
        <v>23140</v>
      </c>
    </row>
    <row r="3016" spans="1:15" ht="12.75">
      <c r="A3016" s="19" t="s">
        <v>26900</v>
      </c>
      <c r="B3016" s="27" t="s">
        <v>23794</v>
      </c>
      <c r="C3016" s="19"/>
      <c r="D3016" s="19" t="s">
        <v>17440</v>
      </c>
      <c r="E3016" s="85">
        <v>45483</v>
      </c>
      <c r="F3016" s="19" t="s">
        <v>26726</v>
      </c>
      <c r="G3016" s="19" t="s">
        <v>26727</v>
      </c>
      <c r="H3016" s="19">
        <v>5</v>
      </c>
      <c r="I3016" s="27" t="s">
        <v>23788</v>
      </c>
      <c r="J3016" s="19" t="s">
        <v>23789</v>
      </c>
      <c r="K3016" s="19" t="s">
        <v>17438</v>
      </c>
      <c r="L3016" s="19" t="s">
        <v>17439</v>
      </c>
      <c r="M3016" s="19"/>
      <c r="N3016" s="19" t="s">
        <v>17447</v>
      </c>
      <c r="O3016" s="19" t="s">
        <v>23140</v>
      </c>
    </row>
    <row r="3017" spans="1:15" ht="12.75">
      <c r="A3017" s="19" t="s">
        <v>26901</v>
      </c>
      <c r="B3017" s="27" t="s">
        <v>23794</v>
      </c>
      <c r="C3017" s="19"/>
      <c r="D3017" s="19" t="s">
        <v>17440</v>
      </c>
      <c r="E3017" s="85">
        <v>45483</v>
      </c>
      <c r="F3017" s="19" t="s">
        <v>26729</v>
      </c>
      <c r="G3017" s="19" t="s">
        <v>26730</v>
      </c>
      <c r="H3017" s="19">
        <v>-8</v>
      </c>
      <c r="I3017" s="27" t="s">
        <v>23784</v>
      </c>
      <c r="J3017" s="19" t="s">
        <v>23785</v>
      </c>
      <c r="K3017" s="19" t="s">
        <v>17438</v>
      </c>
      <c r="L3017" s="19" t="s">
        <v>17439</v>
      </c>
      <c r="M3017" s="19"/>
      <c r="N3017" s="19"/>
      <c r="O3017" s="19" t="s">
        <v>23140</v>
      </c>
    </row>
    <row r="3018" spans="1:15" ht="12.75">
      <c r="A3018" s="19" t="s">
        <v>26902</v>
      </c>
      <c r="B3018" s="27" t="s">
        <v>23794</v>
      </c>
      <c r="C3018" s="19"/>
      <c r="D3018" s="19" t="s">
        <v>17440</v>
      </c>
      <c r="E3018" s="85">
        <v>45483</v>
      </c>
      <c r="F3018" s="19" t="s">
        <v>26729</v>
      </c>
      <c r="G3018" s="19" t="s">
        <v>26730</v>
      </c>
      <c r="H3018" s="19">
        <v>8</v>
      </c>
      <c r="I3018" s="27" t="s">
        <v>23788</v>
      </c>
      <c r="J3018" s="19" t="s">
        <v>23789</v>
      </c>
      <c r="K3018" s="19" t="s">
        <v>17438</v>
      </c>
      <c r="L3018" s="19" t="s">
        <v>17439</v>
      </c>
      <c r="M3018" s="19"/>
      <c r="N3018" s="19" t="s">
        <v>17447</v>
      </c>
      <c r="O3018" s="19" t="s">
        <v>23140</v>
      </c>
    </row>
    <row r="3019" spans="1:15" ht="12.75">
      <c r="A3019" s="19" t="s">
        <v>26903</v>
      </c>
      <c r="B3019" s="27" t="s">
        <v>23794</v>
      </c>
      <c r="C3019" s="19"/>
      <c r="D3019" s="19" t="s">
        <v>17440</v>
      </c>
      <c r="E3019" s="85">
        <v>45483</v>
      </c>
      <c r="F3019" s="19" t="s">
        <v>26732</v>
      </c>
      <c r="G3019" s="19" t="s">
        <v>26733</v>
      </c>
      <c r="H3019" s="19">
        <v>-4</v>
      </c>
      <c r="I3019" s="27" t="s">
        <v>23784</v>
      </c>
      <c r="J3019" s="19" t="s">
        <v>23785</v>
      </c>
      <c r="K3019" s="19" t="s">
        <v>17438</v>
      </c>
      <c r="L3019" s="19" t="s">
        <v>17439</v>
      </c>
      <c r="M3019" s="19"/>
      <c r="N3019" s="19"/>
      <c r="O3019" s="19" t="s">
        <v>23140</v>
      </c>
    </row>
    <row r="3020" spans="1:15" ht="12.75">
      <c r="A3020" s="19" t="s">
        <v>26904</v>
      </c>
      <c r="B3020" s="27" t="s">
        <v>23794</v>
      </c>
      <c r="C3020" s="19"/>
      <c r="D3020" s="19" t="s">
        <v>17440</v>
      </c>
      <c r="E3020" s="85">
        <v>45483</v>
      </c>
      <c r="F3020" s="19" t="s">
        <v>26732</v>
      </c>
      <c r="G3020" s="19" t="s">
        <v>26733</v>
      </c>
      <c r="H3020" s="19">
        <v>4</v>
      </c>
      <c r="I3020" s="27" t="s">
        <v>23788</v>
      </c>
      <c r="J3020" s="19" t="s">
        <v>23789</v>
      </c>
      <c r="K3020" s="19" t="s">
        <v>17438</v>
      </c>
      <c r="L3020" s="19" t="s">
        <v>17439</v>
      </c>
      <c r="M3020" s="19"/>
      <c r="N3020" s="19" t="s">
        <v>17447</v>
      </c>
      <c r="O3020" s="19" t="s">
        <v>23140</v>
      </c>
    </row>
    <row r="3021" spans="1:15" ht="12.75">
      <c r="A3021" s="19" t="s">
        <v>26905</v>
      </c>
      <c r="B3021" s="27" t="s">
        <v>23794</v>
      </c>
      <c r="C3021" s="19"/>
      <c r="D3021" s="19" t="s">
        <v>17440</v>
      </c>
      <c r="E3021" s="85">
        <v>45483</v>
      </c>
      <c r="F3021" s="19" t="s">
        <v>26735</v>
      </c>
      <c r="G3021" s="19" t="s">
        <v>26736</v>
      </c>
      <c r="H3021" s="19">
        <v>-32</v>
      </c>
      <c r="I3021" s="27" t="s">
        <v>23784</v>
      </c>
      <c r="J3021" s="19" t="s">
        <v>23785</v>
      </c>
      <c r="K3021" s="19" t="s">
        <v>17438</v>
      </c>
      <c r="L3021" s="19" t="s">
        <v>17439</v>
      </c>
      <c r="M3021" s="19"/>
      <c r="N3021" s="19"/>
      <c r="O3021" s="19" t="s">
        <v>23140</v>
      </c>
    </row>
    <row r="3022" spans="1:15" ht="12.75">
      <c r="A3022" s="19" t="s">
        <v>26906</v>
      </c>
      <c r="B3022" s="27" t="s">
        <v>23794</v>
      </c>
      <c r="C3022" s="19"/>
      <c r="D3022" s="19" t="s">
        <v>17440</v>
      </c>
      <c r="E3022" s="85">
        <v>45483</v>
      </c>
      <c r="F3022" s="19" t="s">
        <v>26735</v>
      </c>
      <c r="G3022" s="19" t="s">
        <v>26736</v>
      </c>
      <c r="H3022" s="19">
        <v>32</v>
      </c>
      <c r="I3022" s="27" t="s">
        <v>23788</v>
      </c>
      <c r="J3022" s="19" t="s">
        <v>23789</v>
      </c>
      <c r="K3022" s="19" t="s">
        <v>17438</v>
      </c>
      <c r="L3022" s="19" t="s">
        <v>17439</v>
      </c>
      <c r="M3022" s="19"/>
      <c r="N3022" s="19" t="s">
        <v>17447</v>
      </c>
      <c r="O3022" s="19" t="s">
        <v>23140</v>
      </c>
    </row>
    <row r="3023" spans="1:15" ht="12.75">
      <c r="A3023" s="19" t="s">
        <v>26907</v>
      </c>
      <c r="B3023" s="27" t="s">
        <v>23794</v>
      </c>
      <c r="C3023" s="19"/>
      <c r="D3023" s="19" t="s">
        <v>17440</v>
      </c>
      <c r="E3023" s="85">
        <v>45483</v>
      </c>
      <c r="F3023" s="19" t="s">
        <v>26738</v>
      </c>
      <c r="G3023" s="19" t="s">
        <v>26739</v>
      </c>
      <c r="H3023" s="19">
        <v>-50</v>
      </c>
      <c r="I3023" s="27" t="s">
        <v>23784</v>
      </c>
      <c r="J3023" s="19" t="s">
        <v>23785</v>
      </c>
      <c r="K3023" s="19" t="s">
        <v>17438</v>
      </c>
      <c r="L3023" s="19" t="s">
        <v>17439</v>
      </c>
      <c r="M3023" s="19"/>
      <c r="N3023" s="19"/>
      <c r="O3023" s="19" t="s">
        <v>23140</v>
      </c>
    </row>
    <row r="3024" spans="1:15" ht="12.75">
      <c r="A3024" s="19" t="s">
        <v>26908</v>
      </c>
      <c r="B3024" s="27" t="s">
        <v>23794</v>
      </c>
      <c r="C3024" s="19"/>
      <c r="D3024" s="19" t="s">
        <v>17440</v>
      </c>
      <c r="E3024" s="85">
        <v>45483</v>
      </c>
      <c r="F3024" s="19" t="s">
        <v>26738</v>
      </c>
      <c r="G3024" s="19" t="s">
        <v>26739</v>
      </c>
      <c r="H3024" s="19">
        <v>50</v>
      </c>
      <c r="I3024" s="27" t="s">
        <v>23788</v>
      </c>
      <c r="J3024" s="19" t="s">
        <v>23789</v>
      </c>
      <c r="K3024" s="19" t="s">
        <v>17438</v>
      </c>
      <c r="L3024" s="19" t="s">
        <v>17439</v>
      </c>
      <c r="M3024" s="19"/>
      <c r="N3024" s="19" t="s">
        <v>17447</v>
      </c>
      <c r="O3024" s="19" t="s">
        <v>23140</v>
      </c>
    </row>
    <row r="3025" spans="1:15" ht="12.75">
      <c r="A3025" s="19" t="s">
        <v>26909</v>
      </c>
      <c r="B3025" s="27" t="s">
        <v>23794</v>
      </c>
      <c r="C3025" s="19"/>
      <c r="D3025" s="19" t="s">
        <v>17440</v>
      </c>
      <c r="E3025" s="85">
        <v>45483</v>
      </c>
      <c r="F3025" s="19" t="s">
        <v>26741</v>
      </c>
      <c r="G3025" s="19" t="s">
        <v>26742</v>
      </c>
      <c r="H3025" s="19">
        <v>-40</v>
      </c>
      <c r="I3025" s="27" t="s">
        <v>23784</v>
      </c>
      <c r="J3025" s="19" t="s">
        <v>23785</v>
      </c>
      <c r="K3025" s="19" t="s">
        <v>17438</v>
      </c>
      <c r="L3025" s="19" t="s">
        <v>17439</v>
      </c>
      <c r="M3025" s="19"/>
      <c r="N3025" s="19"/>
      <c r="O3025" s="19" t="s">
        <v>23140</v>
      </c>
    </row>
    <row r="3026" spans="1:15" ht="12.75">
      <c r="A3026" s="19" t="s">
        <v>26910</v>
      </c>
      <c r="B3026" s="27" t="s">
        <v>23794</v>
      </c>
      <c r="C3026" s="19"/>
      <c r="D3026" s="19" t="s">
        <v>17440</v>
      </c>
      <c r="E3026" s="85">
        <v>45483</v>
      </c>
      <c r="F3026" s="19" t="s">
        <v>26741</v>
      </c>
      <c r="G3026" s="19" t="s">
        <v>26742</v>
      </c>
      <c r="H3026" s="19">
        <v>40</v>
      </c>
      <c r="I3026" s="27" t="s">
        <v>23788</v>
      </c>
      <c r="J3026" s="19" t="s">
        <v>23789</v>
      </c>
      <c r="K3026" s="19" t="s">
        <v>17438</v>
      </c>
      <c r="L3026" s="19" t="s">
        <v>17439</v>
      </c>
      <c r="M3026" s="19"/>
      <c r="N3026" s="19" t="s">
        <v>17447</v>
      </c>
      <c r="O3026" s="19" t="s">
        <v>23140</v>
      </c>
    </row>
    <row r="3027" spans="1:15" ht="12.75">
      <c r="A3027" s="19" t="s">
        <v>26911</v>
      </c>
      <c r="B3027" s="27" t="s">
        <v>23794</v>
      </c>
      <c r="C3027" s="19"/>
      <c r="D3027" s="19" t="s">
        <v>17440</v>
      </c>
      <c r="E3027" s="85">
        <v>45483</v>
      </c>
      <c r="F3027" s="19" t="s">
        <v>26744</v>
      </c>
      <c r="G3027" s="19" t="s">
        <v>26745</v>
      </c>
      <c r="H3027" s="19">
        <v>-4</v>
      </c>
      <c r="I3027" s="27" t="s">
        <v>23784</v>
      </c>
      <c r="J3027" s="19" t="s">
        <v>23785</v>
      </c>
      <c r="K3027" s="19" t="s">
        <v>17438</v>
      </c>
      <c r="L3027" s="19" t="s">
        <v>17439</v>
      </c>
      <c r="M3027" s="19"/>
      <c r="N3027" s="19"/>
      <c r="O3027" s="19" t="s">
        <v>23140</v>
      </c>
    </row>
    <row r="3028" spans="1:15" ht="12.75">
      <c r="A3028" s="19" t="s">
        <v>26912</v>
      </c>
      <c r="B3028" s="27" t="s">
        <v>23794</v>
      </c>
      <c r="C3028" s="19"/>
      <c r="D3028" s="19" t="s">
        <v>17440</v>
      </c>
      <c r="E3028" s="85">
        <v>45483</v>
      </c>
      <c r="F3028" s="19" t="s">
        <v>26744</v>
      </c>
      <c r="G3028" s="19" t="s">
        <v>26745</v>
      </c>
      <c r="H3028" s="19">
        <v>4</v>
      </c>
      <c r="I3028" s="27" t="s">
        <v>23788</v>
      </c>
      <c r="J3028" s="19" t="s">
        <v>23789</v>
      </c>
      <c r="K3028" s="19" t="s">
        <v>17438</v>
      </c>
      <c r="L3028" s="19" t="s">
        <v>17439</v>
      </c>
      <c r="M3028" s="19"/>
      <c r="N3028" s="19" t="s">
        <v>17447</v>
      </c>
      <c r="O3028" s="19" t="s">
        <v>23140</v>
      </c>
    </row>
    <row r="3029" spans="1:15" ht="12.75">
      <c r="A3029" s="19" t="s">
        <v>26913</v>
      </c>
      <c r="B3029" s="27" t="s">
        <v>23794</v>
      </c>
      <c r="C3029" s="19"/>
      <c r="D3029" s="19" t="s">
        <v>17440</v>
      </c>
      <c r="E3029" s="85">
        <v>45483</v>
      </c>
      <c r="F3029" s="19" t="s">
        <v>26747</v>
      </c>
      <c r="G3029" s="19" t="s">
        <v>26748</v>
      </c>
      <c r="H3029" s="19">
        <v>-8</v>
      </c>
      <c r="I3029" s="27" t="s">
        <v>23784</v>
      </c>
      <c r="J3029" s="19" t="s">
        <v>23785</v>
      </c>
      <c r="K3029" s="19" t="s">
        <v>17438</v>
      </c>
      <c r="L3029" s="19" t="s">
        <v>17439</v>
      </c>
      <c r="M3029" s="19"/>
      <c r="N3029" s="19"/>
      <c r="O3029" s="19" t="s">
        <v>23140</v>
      </c>
    </row>
    <row r="3030" spans="1:15" ht="12.75">
      <c r="A3030" s="19" t="s">
        <v>26914</v>
      </c>
      <c r="B3030" s="27" t="s">
        <v>23794</v>
      </c>
      <c r="C3030" s="19"/>
      <c r="D3030" s="19" t="s">
        <v>17440</v>
      </c>
      <c r="E3030" s="85">
        <v>45483</v>
      </c>
      <c r="F3030" s="19" t="s">
        <v>26747</v>
      </c>
      <c r="G3030" s="19" t="s">
        <v>26748</v>
      </c>
      <c r="H3030" s="19">
        <v>8</v>
      </c>
      <c r="I3030" s="27" t="s">
        <v>23788</v>
      </c>
      <c r="J3030" s="19" t="s">
        <v>23789</v>
      </c>
      <c r="K3030" s="19" t="s">
        <v>17438</v>
      </c>
      <c r="L3030" s="19" t="s">
        <v>17439</v>
      </c>
      <c r="M3030" s="19"/>
      <c r="N3030" s="19" t="s">
        <v>17447</v>
      </c>
      <c r="O3030" s="19" t="s">
        <v>23140</v>
      </c>
    </row>
    <row r="3031" spans="1:15" ht="12.75">
      <c r="A3031" s="27" t="s">
        <v>26915</v>
      </c>
      <c r="B3031" s="27" t="s">
        <v>23794</v>
      </c>
      <c r="C3031" s="19"/>
      <c r="D3031" s="19" t="s">
        <v>17440</v>
      </c>
      <c r="E3031" s="85">
        <v>45483</v>
      </c>
      <c r="F3031" s="19" t="s">
        <v>26750</v>
      </c>
      <c r="G3031" s="19" t="s">
        <v>26751</v>
      </c>
      <c r="H3031" s="19">
        <v>-8</v>
      </c>
      <c r="I3031" s="27" t="s">
        <v>23784</v>
      </c>
      <c r="J3031" s="19" t="s">
        <v>23785</v>
      </c>
      <c r="K3031" s="19" t="s">
        <v>17438</v>
      </c>
      <c r="L3031" s="19" t="s">
        <v>17439</v>
      </c>
      <c r="M3031" s="19"/>
      <c r="N3031" s="19"/>
      <c r="O3031" s="19" t="s">
        <v>23140</v>
      </c>
    </row>
    <row r="3032" spans="1:15" ht="12.75">
      <c r="A3032" s="27" t="s">
        <v>26916</v>
      </c>
      <c r="B3032" s="27" t="s">
        <v>23794</v>
      </c>
      <c r="C3032" s="19"/>
      <c r="D3032" s="19" t="s">
        <v>17440</v>
      </c>
      <c r="E3032" s="85">
        <v>45483</v>
      </c>
      <c r="F3032" s="19" t="s">
        <v>26750</v>
      </c>
      <c r="G3032" s="19" t="s">
        <v>26751</v>
      </c>
      <c r="H3032" s="19">
        <v>8</v>
      </c>
      <c r="I3032" s="27" t="s">
        <v>23788</v>
      </c>
      <c r="J3032" s="19" t="s">
        <v>23789</v>
      </c>
      <c r="K3032" s="19" t="s">
        <v>17438</v>
      </c>
      <c r="L3032" s="19" t="s">
        <v>17439</v>
      </c>
      <c r="M3032" s="19"/>
      <c r="N3032" s="19" t="s">
        <v>17447</v>
      </c>
      <c r="O3032" s="19" t="s">
        <v>23140</v>
      </c>
    </row>
    <row r="3033" spans="1:15" ht="12.75">
      <c r="A3033" s="19" t="s">
        <v>26917</v>
      </c>
      <c r="B3033" s="27" t="s">
        <v>23794</v>
      </c>
      <c r="C3033" s="19"/>
      <c r="D3033" s="19" t="s">
        <v>17440</v>
      </c>
      <c r="E3033" s="85">
        <v>45483</v>
      </c>
      <c r="F3033" s="19" t="s">
        <v>26765</v>
      </c>
      <c r="G3033" s="19" t="s">
        <v>26766</v>
      </c>
      <c r="H3033" s="19">
        <v>-8</v>
      </c>
      <c r="I3033" s="27" t="s">
        <v>23784</v>
      </c>
      <c r="J3033" s="19" t="s">
        <v>23785</v>
      </c>
      <c r="K3033" s="19" t="s">
        <v>17438</v>
      </c>
      <c r="L3033" s="19" t="s">
        <v>17439</v>
      </c>
      <c r="M3033" s="19"/>
      <c r="N3033" s="19"/>
      <c r="O3033" s="19" t="s">
        <v>23140</v>
      </c>
    </row>
    <row r="3034" spans="1:15" ht="12.75">
      <c r="A3034" s="19" t="s">
        <v>26918</v>
      </c>
      <c r="B3034" s="27" t="s">
        <v>23794</v>
      </c>
      <c r="C3034" s="19"/>
      <c r="D3034" s="19" t="s">
        <v>17440</v>
      </c>
      <c r="E3034" s="85">
        <v>45483</v>
      </c>
      <c r="F3034" s="19" t="s">
        <v>26765</v>
      </c>
      <c r="G3034" s="19" t="s">
        <v>26766</v>
      </c>
      <c r="H3034" s="19">
        <v>8</v>
      </c>
      <c r="I3034" s="27" t="s">
        <v>23788</v>
      </c>
      <c r="J3034" s="19" t="s">
        <v>23789</v>
      </c>
      <c r="K3034" s="19" t="s">
        <v>17438</v>
      </c>
      <c r="L3034" s="19" t="s">
        <v>17439</v>
      </c>
      <c r="M3034" s="19"/>
      <c r="N3034" s="19" t="s">
        <v>17447</v>
      </c>
      <c r="O3034" s="19" t="s">
        <v>23140</v>
      </c>
    </row>
    <row r="3035" spans="1:15" ht="12.75">
      <c r="A3035" s="19" t="s">
        <v>26919</v>
      </c>
      <c r="B3035" s="27" t="s">
        <v>23794</v>
      </c>
      <c r="C3035" s="19"/>
      <c r="D3035" s="19" t="s">
        <v>17440</v>
      </c>
      <c r="E3035" s="85">
        <v>45483</v>
      </c>
      <c r="F3035" s="19" t="s">
        <v>26753</v>
      </c>
      <c r="G3035" s="19" t="s">
        <v>26754</v>
      </c>
      <c r="H3035" s="19">
        <v>-10</v>
      </c>
      <c r="I3035" s="27" t="s">
        <v>23784</v>
      </c>
      <c r="J3035" s="19" t="s">
        <v>23785</v>
      </c>
      <c r="K3035" s="19" t="s">
        <v>17438</v>
      </c>
      <c r="L3035" s="19" t="s">
        <v>17439</v>
      </c>
      <c r="M3035" s="19"/>
      <c r="N3035" s="19"/>
      <c r="O3035" s="19" t="s">
        <v>23140</v>
      </c>
    </row>
    <row r="3036" spans="1:15" ht="12.75">
      <c r="A3036" s="19" t="s">
        <v>26920</v>
      </c>
      <c r="B3036" s="27" t="s">
        <v>23794</v>
      </c>
      <c r="C3036" s="19"/>
      <c r="D3036" s="19" t="s">
        <v>17440</v>
      </c>
      <c r="E3036" s="85">
        <v>45483</v>
      </c>
      <c r="F3036" s="19" t="s">
        <v>26753</v>
      </c>
      <c r="G3036" s="19" t="s">
        <v>26754</v>
      </c>
      <c r="H3036" s="19">
        <v>10</v>
      </c>
      <c r="I3036" s="27" t="s">
        <v>23788</v>
      </c>
      <c r="J3036" s="19" t="s">
        <v>23789</v>
      </c>
      <c r="K3036" s="19" t="s">
        <v>17438</v>
      </c>
      <c r="L3036" s="19" t="s">
        <v>17439</v>
      </c>
      <c r="M3036" s="19"/>
      <c r="N3036" s="19" t="s">
        <v>17447</v>
      </c>
      <c r="O3036" s="19" t="s">
        <v>23140</v>
      </c>
    </row>
    <row r="3037" spans="1:15" ht="12.75">
      <c r="A3037" s="19" t="s">
        <v>26921</v>
      </c>
      <c r="B3037" s="27" t="s">
        <v>23794</v>
      </c>
      <c r="C3037" s="19"/>
      <c r="D3037" s="19" t="s">
        <v>17440</v>
      </c>
      <c r="E3037" s="85">
        <v>45483</v>
      </c>
      <c r="F3037" s="19" t="s">
        <v>26820</v>
      </c>
      <c r="G3037" s="19" t="s">
        <v>26821</v>
      </c>
      <c r="H3037" s="19">
        <v>-2</v>
      </c>
      <c r="I3037" s="27" t="s">
        <v>23784</v>
      </c>
      <c r="J3037" s="19" t="s">
        <v>23785</v>
      </c>
      <c r="K3037" s="19" t="s">
        <v>17438</v>
      </c>
      <c r="L3037" s="19" t="s">
        <v>17439</v>
      </c>
      <c r="M3037" s="19"/>
      <c r="N3037" s="19"/>
      <c r="O3037" s="19" t="s">
        <v>23140</v>
      </c>
    </row>
    <row r="3038" spans="1:15" ht="12.75">
      <c r="A3038" s="19" t="s">
        <v>26922</v>
      </c>
      <c r="B3038" s="27" t="s">
        <v>23794</v>
      </c>
      <c r="C3038" s="19"/>
      <c r="D3038" s="19" t="s">
        <v>17440</v>
      </c>
      <c r="E3038" s="85">
        <v>45483</v>
      </c>
      <c r="F3038" s="19" t="s">
        <v>26820</v>
      </c>
      <c r="G3038" s="19" t="s">
        <v>26821</v>
      </c>
      <c r="H3038" s="19">
        <v>2</v>
      </c>
      <c r="I3038" s="27" t="s">
        <v>23788</v>
      </c>
      <c r="J3038" s="19" t="s">
        <v>23789</v>
      </c>
      <c r="K3038" s="19" t="s">
        <v>17438</v>
      </c>
      <c r="L3038" s="19" t="s">
        <v>17439</v>
      </c>
      <c r="M3038" s="19"/>
      <c r="N3038" s="19" t="s">
        <v>17447</v>
      </c>
      <c r="O3038" s="19" t="s">
        <v>23140</v>
      </c>
    </row>
    <row r="3039" spans="1:15" ht="12.75">
      <c r="A3039" s="19" t="s">
        <v>26923</v>
      </c>
      <c r="B3039" s="27" t="s">
        <v>23794</v>
      </c>
      <c r="C3039" s="19"/>
      <c r="D3039" s="19" t="s">
        <v>17440</v>
      </c>
      <c r="E3039" s="85">
        <v>45483</v>
      </c>
      <c r="F3039" s="19" t="s">
        <v>26756</v>
      </c>
      <c r="G3039" s="19" t="s">
        <v>26757</v>
      </c>
      <c r="H3039" s="19">
        <v>-1</v>
      </c>
      <c r="I3039" s="27" t="s">
        <v>23784</v>
      </c>
      <c r="J3039" s="19" t="s">
        <v>23785</v>
      </c>
      <c r="K3039" s="19" t="s">
        <v>17438</v>
      </c>
      <c r="L3039" s="19" t="s">
        <v>17439</v>
      </c>
      <c r="M3039" s="19"/>
      <c r="N3039" s="19"/>
      <c r="O3039" s="19" t="s">
        <v>23140</v>
      </c>
    </row>
    <row r="3040" spans="1:15" ht="12.75">
      <c r="A3040" s="19" t="s">
        <v>26924</v>
      </c>
      <c r="B3040" s="27" t="s">
        <v>23794</v>
      </c>
      <c r="C3040" s="19"/>
      <c r="D3040" s="19" t="s">
        <v>17440</v>
      </c>
      <c r="E3040" s="85">
        <v>45483</v>
      </c>
      <c r="F3040" s="19" t="s">
        <v>26756</v>
      </c>
      <c r="G3040" s="19" t="s">
        <v>26757</v>
      </c>
      <c r="H3040" s="19">
        <v>1</v>
      </c>
      <c r="I3040" s="27" t="s">
        <v>23788</v>
      </c>
      <c r="J3040" s="19" t="s">
        <v>23789</v>
      </c>
      <c r="K3040" s="19" t="s">
        <v>17438</v>
      </c>
      <c r="L3040" s="19" t="s">
        <v>17439</v>
      </c>
      <c r="M3040" s="19"/>
      <c r="N3040" s="19" t="s">
        <v>17447</v>
      </c>
      <c r="O3040" s="19" t="s">
        <v>23140</v>
      </c>
    </row>
    <row r="3041" spans="1:15" ht="12.75">
      <c r="A3041" s="19" t="s">
        <v>26925</v>
      </c>
      <c r="B3041" s="27" t="s">
        <v>23794</v>
      </c>
      <c r="C3041" s="19"/>
      <c r="D3041" s="19" t="s">
        <v>17440</v>
      </c>
      <c r="E3041" s="85">
        <v>45483</v>
      </c>
      <c r="F3041" s="27" t="s">
        <v>26759</v>
      </c>
      <c r="G3041" s="19" t="s">
        <v>26760</v>
      </c>
      <c r="H3041" s="19">
        <v>-4</v>
      </c>
      <c r="I3041" s="27" t="s">
        <v>23784</v>
      </c>
      <c r="J3041" s="19" t="s">
        <v>23785</v>
      </c>
      <c r="K3041" s="19" t="s">
        <v>17438</v>
      </c>
      <c r="L3041" s="19" t="s">
        <v>17439</v>
      </c>
      <c r="M3041" s="19"/>
      <c r="N3041" s="19"/>
      <c r="O3041" s="19" t="s">
        <v>23140</v>
      </c>
    </row>
    <row r="3042" spans="1:15" ht="12.75">
      <c r="A3042" s="19" t="s">
        <v>26926</v>
      </c>
      <c r="B3042" s="27" t="s">
        <v>23794</v>
      </c>
      <c r="C3042" s="19"/>
      <c r="D3042" s="19" t="s">
        <v>17440</v>
      </c>
      <c r="E3042" s="85">
        <v>45483</v>
      </c>
      <c r="F3042" s="27" t="s">
        <v>26759</v>
      </c>
      <c r="G3042" s="19" t="s">
        <v>26760</v>
      </c>
      <c r="H3042" s="19">
        <v>4</v>
      </c>
      <c r="I3042" s="27" t="s">
        <v>23788</v>
      </c>
      <c r="J3042" s="19" t="s">
        <v>23789</v>
      </c>
      <c r="K3042" s="19" t="s">
        <v>17438</v>
      </c>
      <c r="L3042" s="19" t="s">
        <v>17439</v>
      </c>
      <c r="M3042" s="19"/>
      <c r="N3042" s="19" t="s">
        <v>17447</v>
      </c>
      <c r="O3042" s="19" t="s">
        <v>23140</v>
      </c>
    </row>
    <row r="3043" spans="1:15" ht="12.75">
      <c r="A3043" s="19" t="s">
        <v>26927</v>
      </c>
      <c r="B3043" s="19" t="s">
        <v>23795</v>
      </c>
      <c r="C3043" s="19"/>
      <c r="D3043" s="19" t="s">
        <v>17435</v>
      </c>
      <c r="E3043" s="85">
        <v>45483</v>
      </c>
      <c r="F3043" s="19" t="s">
        <v>26690</v>
      </c>
      <c r="G3043" s="19" t="s">
        <v>26691</v>
      </c>
      <c r="H3043" s="19">
        <v>-16</v>
      </c>
      <c r="I3043" s="27" t="s">
        <v>23788</v>
      </c>
      <c r="J3043" s="19" t="s">
        <v>23789</v>
      </c>
      <c r="K3043" s="19" t="s">
        <v>17433</v>
      </c>
      <c r="L3043" s="19" t="s">
        <v>17434</v>
      </c>
      <c r="M3043" s="19" t="s">
        <v>23796</v>
      </c>
      <c r="N3043" s="19"/>
      <c r="O3043" s="19" t="s">
        <v>23140</v>
      </c>
    </row>
    <row r="3044" spans="1:15" ht="12.75">
      <c r="A3044" s="19" t="s">
        <v>26928</v>
      </c>
      <c r="B3044" s="19" t="s">
        <v>23795</v>
      </c>
      <c r="C3044" s="19"/>
      <c r="D3044" s="19" t="s">
        <v>17435</v>
      </c>
      <c r="E3044" s="85">
        <v>45483</v>
      </c>
      <c r="F3044" s="19" t="s">
        <v>26693</v>
      </c>
      <c r="G3044" s="19" t="s">
        <v>26694</v>
      </c>
      <c r="H3044" s="19">
        <v>-12</v>
      </c>
      <c r="I3044" s="27" t="s">
        <v>23788</v>
      </c>
      <c r="J3044" s="19" t="s">
        <v>23789</v>
      </c>
      <c r="K3044" s="19" t="s">
        <v>17433</v>
      </c>
      <c r="L3044" s="19" t="s">
        <v>17434</v>
      </c>
      <c r="M3044" s="19" t="s">
        <v>23796</v>
      </c>
      <c r="N3044" s="19"/>
      <c r="O3044" s="19" t="s">
        <v>23140</v>
      </c>
    </row>
    <row r="3045" spans="1:15" ht="12.75">
      <c r="A3045" s="19" t="s">
        <v>26929</v>
      </c>
      <c r="B3045" s="19" t="s">
        <v>23795</v>
      </c>
      <c r="C3045" s="19"/>
      <c r="D3045" s="19" t="s">
        <v>17435</v>
      </c>
      <c r="E3045" s="85">
        <v>45483</v>
      </c>
      <c r="F3045" s="19" t="s">
        <v>26696</v>
      </c>
      <c r="G3045" s="19" t="s">
        <v>26697</v>
      </c>
      <c r="H3045" s="19">
        <v>-35</v>
      </c>
      <c r="I3045" s="27" t="s">
        <v>23788</v>
      </c>
      <c r="J3045" s="19" t="s">
        <v>23789</v>
      </c>
      <c r="K3045" s="19" t="s">
        <v>17433</v>
      </c>
      <c r="L3045" s="19" t="s">
        <v>17434</v>
      </c>
      <c r="M3045" s="19" t="s">
        <v>23796</v>
      </c>
      <c r="N3045" s="19"/>
      <c r="O3045" s="19" t="s">
        <v>23140</v>
      </c>
    </row>
    <row r="3046" spans="1:15" ht="12.75">
      <c r="A3046" s="19" t="s">
        <v>26930</v>
      </c>
      <c r="B3046" s="19" t="s">
        <v>23795</v>
      </c>
      <c r="C3046" s="19"/>
      <c r="D3046" s="19" t="s">
        <v>17435</v>
      </c>
      <c r="E3046" s="85">
        <v>45483</v>
      </c>
      <c r="F3046" s="19" t="s">
        <v>26699</v>
      </c>
      <c r="G3046" s="19" t="s">
        <v>26700</v>
      </c>
      <c r="H3046" s="19">
        <v>-7</v>
      </c>
      <c r="I3046" s="27" t="s">
        <v>23788</v>
      </c>
      <c r="J3046" s="19" t="s">
        <v>23789</v>
      </c>
      <c r="K3046" s="19" t="s">
        <v>17433</v>
      </c>
      <c r="L3046" s="19" t="s">
        <v>17434</v>
      </c>
      <c r="M3046" s="19" t="s">
        <v>23796</v>
      </c>
      <c r="N3046" s="19"/>
      <c r="O3046" s="19" t="s">
        <v>23140</v>
      </c>
    </row>
    <row r="3047" spans="1:15" ht="12.75">
      <c r="A3047" s="19" t="s">
        <v>26931</v>
      </c>
      <c r="B3047" s="19" t="s">
        <v>23795</v>
      </c>
      <c r="C3047" s="19"/>
      <c r="D3047" s="19" t="s">
        <v>17435</v>
      </c>
      <c r="E3047" s="85">
        <v>45483</v>
      </c>
      <c r="F3047" s="19" t="s">
        <v>26702</v>
      </c>
      <c r="G3047" s="19" t="s">
        <v>26703</v>
      </c>
      <c r="H3047" s="19">
        <v>-7</v>
      </c>
      <c r="I3047" s="27" t="s">
        <v>23788</v>
      </c>
      <c r="J3047" s="19" t="s">
        <v>23789</v>
      </c>
      <c r="K3047" s="19" t="s">
        <v>17433</v>
      </c>
      <c r="L3047" s="19" t="s">
        <v>17434</v>
      </c>
      <c r="M3047" s="19" t="s">
        <v>23796</v>
      </c>
      <c r="N3047" s="19"/>
      <c r="O3047" s="19" t="s">
        <v>23140</v>
      </c>
    </row>
    <row r="3048" spans="1:15" ht="12.75">
      <c r="A3048" s="19" t="s">
        <v>26932</v>
      </c>
      <c r="B3048" s="19" t="s">
        <v>23795</v>
      </c>
      <c r="C3048" s="19"/>
      <c r="D3048" s="19" t="s">
        <v>17435</v>
      </c>
      <c r="E3048" s="85">
        <v>45483</v>
      </c>
      <c r="F3048" s="19" t="s">
        <v>26708</v>
      </c>
      <c r="G3048" s="19" t="s">
        <v>26709</v>
      </c>
      <c r="H3048" s="19">
        <v>-3</v>
      </c>
      <c r="I3048" s="27" t="s">
        <v>23788</v>
      </c>
      <c r="J3048" s="19" t="s">
        <v>23789</v>
      </c>
      <c r="K3048" s="19" t="s">
        <v>17433</v>
      </c>
      <c r="L3048" s="19" t="s">
        <v>17434</v>
      </c>
      <c r="M3048" s="19" t="s">
        <v>23796</v>
      </c>
      <c r="N3048" s="19"/>
      <c r="O3048" s="19" t="s">
        <v>23140</v>
      </c>
    </row>
    <row r="3049" spans="1:15" ht="12.75">
      <c r="A3049" s="19" t="s">
        <v>26933</v>
      </c>
      <c r="B3049" s="19" t="s">
        <v>23795</v>
      </c>
      <c r="C3049" s="19"/>
      <c r="D3049" s="19" t="s">
        <v>17435</v>
      </c>
      <c r="E3049" s="85">
        <v>45483</v>
      </c>
      <c r="F3049" s="19" t="s">
        <v>26714</v>
      </c>
      <c r="G3049" s="19" t="s">
        <v>26715</v>
      </c>
      <c r="H3049" s="19">
        <v>-8</v>
      </c>
      <c r="I3049" s="27" t="s">
        <v>23788</v>
      </c>
      <c r="J3049" s="19" t="s">
        <v>23789</v>
      </c>
      <c r="K3049" s="19" t="s">
        <v>17433</v>
      </c>
      <c r="L3049" s="19" t="s">
        <v>17434</v>
      </c>
      <c r="M3049" s="19" t="s">
        <v>23796</v>
      </c>
      <c r="N3049" s="19"/>
      <c r="O3049" s="19" t="s">
        <v>23140</v>
      </c>
    </row>
    <row r="3050" spans="1:15" ht="12.75">
      <c r="A3050" s="19" t="s">
        <v>26934</v>
      </c>
      <c r="B3050" s="19" t="s">
        <v>23795</v>
      </c>
      <c r="C3050" s="19"/>
      <c r="D3050" s="19" t="s">
        <v>17435</v>
      </c>
      <c r="E3050" s="85">
        <v>45483</v>
      </c>
      <c r="F3050" s="19" t="s">
        <v>26717</v>
      </c>
      <c r="G3050" s="19" t="s">
        <v>26718</v>
      </c>
      <c r="H3050" s="19">
        <v>-2</v>
      </c>
      <c r="I3050" s="27" t="s">
        <v>23788</v>
      </c>
      <c r="J3050" s="19" t="s">
        <v>23789</v>
      </c>
      <c r="K3050" s="19" t="s">
        <v>17433</v>
      </c>
      <c r="L3050" s="19" t="s">
        <v>17434</v>
      </c>
      <c r="M3050" s="19" t="s">
        <v>23796</v>
      </c>
      <c r="N3050" s="19"/>
      <c r="O3050" s="19" t="s">
        <v>23140</v>
      </c>
    </row>
    <row r="3051" spans="1:15" ht="12.75">
      <c r="A3051" s="19" t="s">
        <v>26935</v>
      </c>
      <c r="B3051" s="19" t="s">
        <v>23795</v>
      </c>
      <c r="C3051" s="19"/>
      <c r="D3051" s="19" t="s">
        <v>17435</v>
      </c>
      <c r="E3051" s="85">
        <v>45483</v>
      </c>
      <c r="F3051" s="19" t="s">
        <v>26723</v>
      </c>
      <c r="G3051" s="19" t="s">
        <v>26724</v>
      </c>
      <c r="H3051" s="19">
        <v>-6</v>
      </c>
      <c r="I3051" s="27" t="s">
        <v>23788</v>
      </c>
      <c r="J3051" s="19" t="s">
        <v>23789</v>
      </c>
      <c r="K3051" s="19" t="s">
        <v>17433</v>
      </c>
      <c r="L3051" s="19" t="s">
        <v>17434</v>
      </c>
      <c r="M3051" s="19" t="s">
        <v>23796</v>
      </c>
      <c r="N3051" s="19"/>
      <c r="O3051" s="19" t="s">
        <v>23140</v>
      </c>
    </row>
    <row r="3052" spans="1:15" ht="12.75">
      <c r="A3052" s="19" t="s">
        <v>26936</v>
      </c>
      <c r="B3052" s="19" t="s">
        <v>23795</v>
      </c>
      <c r="C3052" s="19"/>
      <c r="D3052" s="19" t="s">
        <v>17435</v>
      </c>
      <c r="E3052" s="85">
        <v>45483</v>
      </c>
      <c r="F3052" s="19" t="s">
        <v>26726</v>
      </c>
      <c r="G3052" s="19" t="s">
        <v>26727</v>
      </c>
      <c r="H3052" s="19">
        <v>-2</v>
      </c>
      <c r="I3052" s="27" t="s">
        <v>23788</v>
      </c>
      <c r="J3052" s="19" t="s">
        <v>23789</v>
      </c>
      <c r="K3052" s="19" t="s">
        <v>17433</v>
      </c>
      <c r="L3052" s="19" t="s">
        <v>17434</v>
      </c>
      <c r="M3052" s="19" t="s">
        <v>23796</v>
      </c>
      <c r="N3052" s="19"/>
      <c r="O3052" s="19" t="s">
        <v>23140</v>
      </c>
    </row>
    <row r="3053" spans="1:15" ht="12.75">
      <c r="A3053" s="19" t="s">
        <v>26937</v>
      </c>
      <c r="B3053" s="19" t="s">
        <v>23795</v>
      </c>
      <c r="C3053" s="19"/>
      <c r="D3053" s="19" t="s">
        <v>17435</v>
      </c>
      <c r="E3053" s="85">
        <v>45483</v>
      </c>
      <c r="F3053" s="19" t="s">
        <v>26729</v>
      </c>
      <c r="G3053" s="19" t="s">
        <v>26730</v>
      </c>
      <c r="H3053" s="19">
        <v>-4</v>
      </c>
      <c r="I3053" s="27" t="s">
        <v>23788</v>
      </c>
      <c r="J3053" s="19" t="s">
        <v>23789</v>
      </c>
      <c r="K3053" s="19" t="s">
        <v>17433</v>
      </c>
      <c r="L3053" s="19" t="s">
        <v>17434</v>
      </c>
      <c r="M3053" s="19" t="s">
        <v>23796</v>
      </c>
      <c r="N3053" s="19"/>
      <c r="O3053" s="19" t="s">
        <v>23140</v>
      </c>
    </row>
    <row r="3054" spans="1:15" ht="12.75">
      <c r="A3054" s="19" t="s">
        <v>26938</v>
      </c>
      <c r="B3054" s="19" t="s">
        <v>23795</v>
      </c>
      <c r="C3054" s="19"/>
      <c r="D3054" s="19" t="s">
        <v>17435</v>
      </c>
      <c r="E3054" s="85">
        <v>45483</v>
      </c>
      <c r="F3054" s="19" t="s">
        <v>26735</v>
      </c>
      <c r="G3054" s="19" t="s">
        <v>26736</v>
      </c>
      <c r="H3054" s="19">
        <v>-16</v>
      </c>
      <c r="I3054" s="27" t="s">
        <v>23788</v>
      </c>
      <c r="J3054" s="19" t="s">
        <v>23789</v>
      </c>
      <c r="K3054" s="19" t="s">
        <v>17433</v>
      </c>
      <c r="L3054" s="19" t="s">
        <v>17434</v>
      </c>
      <c r="M3054" s="19" t="s">
        <v>23796</v>
      </c>
      <c r="N3054" s="19"/>
      <c r="O3054" s="19" t="s">
        <v>23140</v>
      </c>
    </row>
    <row r="3055" spans="1:15" ht="12.75">
      <c r="A3055" s="19" t="s">
        <v>26939</v>
      </c>
      <c r="B3055" s="19" t="s">
        <v>23795</v>
      </c>
      <c r="C3055" s="19"/>
      <c r="D3055" s="19" t="s">
        <v>17435</v>
      </c>
      <c r="E3055" s="85">
        <v>45483</v>
      </c>
      <c r="F3055" s="19" t="s">
        <v>26738</v>
      </c>
      <c r="G3055" s="19" t="s">
        <v>26739</v>
      </c>
      <c r="H3055" s="19">
        <v>-12</v>
      </c>
      <c r="I3055" s="27" t="s">
        <v>23788</v>
      </c>
      <c r="J3055" s="19" t="s">
        <v>23789</v>
      </c>
      <c r="K3055" s="19" t="s">
        <v>17433</v>
      </c>
      <c r="L3055" s="19" t="s">
        <v>17434</v>
      </c>
      <c r="M3055" s="19" t="s">
        <v>23796</v>
      </c>
      <c r="N3055" s="19"/>
      <c r="O3055" s="19" t="s">
        <v>23140</v>
      </c>
    </row>
    <row r="3056" spans="1:15" ht="12.75">
      <c r="A3056" s="19" t="s">
        <v>26940</v>
      </c>
      <c r="B3056" s="19" t="s">
        <v>23795</v>
      </c>
      <c r="C3056" s="19"/>
      <c r="D3056" s="19" t="s">
        <v>17435</v>
      </c>
      <c r="E3056" s="85">
        <v>45483</v>
      </c>
      <c r="F3056" s="19" t="s">
        <v>26741</v>
      </c>
      <c r="G3056" s="19" t="s">
        <v>26742</v>
      </c>
      <c r="H3056" s="19">
        <v>-22</v>
      </c>
      <c r="I3056" s="27" t="s">
        <v>23788</v>
      </c>
      <c r="J3056" s="19" t="s">
        <v>23789</v>
      </c>
      <c r="K3056" s="19" t="s">
        <v>17433</v>
      </c>
      <c r="L3056" s="19" t="s">
        <v>17434</v>
      </c>
      <c r="M3056" s="19" t="s">
        <v>23796</v>
      </c>
      <c r="N3056" s="19"/>
      <c r="O3056" s="19" t="s">
        <v>23140</v>
      </c>
    </row>
    <row r="3057" spans="1:15" ht="12.75">
      <c r="A3057" s="19" t="s">
        <v>26941</v>
      </c>
      <c r="B3057" s="19" t="s">
        <v>23795</v>
      </c>
      <c r="C3057" s="19"/>
      <c r="D3057" s="19" t="s">
        <v>17435</v>
      </c>
      <c r="E3057" s="85">
        <v>45483</v>
      </c>
      <c r="F3057" s="19" t="s">
        <v>26744</v>
      </c>
      <c r="G3057" s="19" t="s">
        <v>26745</v>
      </c>
      <c r="H3057" s="19">
        <v>-1</v>
      </c>
      <c r="I3057" s="27" t="s">
        <v>23788</v>
      </c>
      <c r="J3057" s="19" t="s">
        <v>23789</v>
      </c>
      <c r="K3057" s="19" t="s">
        <v>17433</v>
      </c>
      <c r="L3057" s="19" t="s">
        <v>17434</v>
      </c>
      <c r="M3057" s="19" t="s">
        <v>23796</v>
      </c>
      <c r="N3057" s="19"/>
      <c r="O3057" s="19" t="s">
        <v>23140</v>
      </c>
    </row>
    <row r="3058" spans="1:15" ht="12.75">
      <c r="A3058" s="19" t="s">
        <v>26942</v>
      </c>
      <c r="B3058" s="19" t="s">
        <v>23795</v>
      </c>
      <c r="C3058" s="19"/>
      <c r="D3058" s="19" t="s">
        <v>17435</v>
      </c>
      <c r="E3058" s="85">
        <v>45483</v>
      </c>
      <c r="F3058" s="19" t="s">
        <v>26747</v>
      </c>
      <c r="G3058" s="19" t="s">
        <v>26748</v>
      </c>
      <c r="H3058" s="19">
        <v>-4</v>
      </c>
      <c r="I3058" s="27" t="s">
        <v>23788</v>
      </c>
      <c r="J3058" s="19" t="s">
        <v>23789</v>
      </c>
      <c r="K3058" s="19" t="s">
        <v>17433</v>
      </c>
      <c r="L3058" s="19" t="s">
        <v>17434</v>
      </c>
      <c r="M3058" s="19" t="s">
        <v>23796</v>
      </c>
      <c r="N3058" s="19"/>
      <c r="O3058" s="19" t="s">
        <v>23140</v>
      </c>
    </row>
    <row r="3059" spans="1:15" ht="12.75">
      <c r="A3059" s="19" t="s">
        <v>26943</v>
      </c>
      <c r="B3059" s="19" t="s">
        <v>23795</v>
      </c>
      <c r="C3059" s="19"/>
      <c r="D3059" s="19" t="s">
        <v>17435</v>
      </c>
      <c r="E3059" s="85">
        <v>45483</v>
      </c>
      <c r="F3059" s="19" t="s">
        <v>26750</v>
      </c>
      <c r="G3059" s="19" t="s">
        <v>26751</v>
      </c>
      <c r="H3059" s="19">
        <v>-4</v>
      </c>
      <c r="I3059" s="27" t="s">
        <v>23788</v>
      </c>
      <c r="J3059" s="19" t="s">
        <v>23789</v>
      </c>
      <c r="K3059" s="19" t="s">
        <v>17433</v>
      </c>
      <c r="L3059" s="19" t="s">
        <v>17434</v>
      </c>
      <c r="M3059" s="19" t="s">
        <v>23796</v>
      </c>
      <c r="N3059" s="19"/>
      <c r="O3059" s="19" t="s">
        <v>23140</v>
      </c>
    </row>
    <row r="3060" spans="1:15" ht="12.75">
      <c r="A3060" s="19" t="s">
        <v>26944</v>
      </c>
      <c r="B3060" s="19" t="s">
        <v>23795</v>
      </c>
      <c r="C3060" s="19"/>
      <c r="D3060" s="19" t="s">
        <v>17435</v>
      </c>
      <c r="E3060" s="85">
        <v>45483</v>
      </c>
      <c r="F3060" s="19" t="s">
        <v>26765</v>
      </c>
      <c r="G3060" s="19" t="s">
        <v>26766</v>
      </c>
      <c r="H3060" s="19">
        <v>-4</v>
      </c>
      <c r="I3060" s="27" t="s">
        <v>23788</v>
      </c>
      <c r="J3060" s="19" t="s">
        <v>23789</v>
      </c>
      <c r="K3060" s="19" t="s">
        <v>17433</v>
      </c>
      <c r="L3060" s="19" t="s">
        <v>17434</v>
      </c>
      <c r="M3060" s="19" t="s">
        <v>23796</v>
      </c>
      <c r="N3060" s="19"/>
      <c r="O3060" s="19" t="s">
        <v>23140</v>
      </c>
    </row>
    <row r="3061" spans="1:15" ht="12.75">
      <c r="A3061" s="19" t="s">
        <v>26945</v>
      </c>
      <c r="B3061" s="19" t="s">
        <v>23795</v>
      </c>
      <c r="C3061" s="19"/>
      <c r="D3061" s="19" t="s">
        <v>17435</v>
      </c>
      <c r="E3061" s="85">
        <v>45483</v>
      </c>
      <c r="F3061" s="19" t="s">
        <v>26753</v>
      </c>
      <c r="G3061" s="19" t="s">
        <v>26754</v>
      </c>
      <c r="H3061" s="19">
        <v>-2</v>
      </c>
      <c r="I3061" s="27" t="s">
        <v>23788</v>
      </c>
      <c r="J3061" s="19" t="s">
        <v>23789</v>
      </c>
      <c r="K3061" s="19" t="s">
        <v>17433</v>
      </c>
      <c r="L3061" s="19" t="s">
        <v>17434</v>
      </c>
      <c r="M3061" s="19" t="s">
        <v>23796</v>
      </c>
      <c r="N3061" s="19"/>
      <c r="O3061" s="19" t="s">
        <v>23140</v>
      </c>
    </row>
    <row r="3062" spans="1:15" ht="12.75">
      <c r="A3062" s="19" t="s">
        <v>26946</v>
      </c>
      <c r="B3062" s="19" t="s">
        <v>23795</v>
      </c>
      <c r="C3062" s="19"/>
      <c r="D3062" s="19" t="s">
        <v>17435</v>
      </c>
      <c r="E3062" s="85">
        <v>45483</v>
      </c>
      <c r="F3062" s="19" t="s">
        <v>26820</v>
      </c>
      <c r="G3062" s="19" t="s">
        <v>26821</v>
      </c>
      <c r="H3062" s="19">
        <v>-1</v>
      </c>
      <c r="I3062" s="27" t="s">
        <v>23788</v>
      </c>
      <c r="J3062" s="19" t="s">
        <v>23789</v>
      </c>
      <c r="K3062" s="19" t="s">
        <v>17433</v>
      </c>
      <c r="L3062" s="19" t="s">
        <v>17434</v>
      </c>
      <c r="M3062" s="19" t="s">
        <v>23796</v>
      </c>
      <c r="N3062" s="19"/>
      <c r="O3062" s="19" t="s">
        <v>23140</v>
      </c>
    </row>
    <row r="3063" spans="1:15" ht="12.75">
      <c r="A3063" s="19" t="s">
        <v>26947</v>
      </c>
      <c r="B3063" s="19" t="s">
        <v>23797</v>
      </c>
      <c r="C3063" s="19"/>
      <c r="D3063" s="19" t="s">
        <v>17435</v>
      </c>
      <c r="E3063" s="85">
        <v>45483</v>
      </c>
      <c r="F3063" s="19" t="s">
        <v>26690</v>
      </c>
      <c r="G3063" s="19" t="s">
        <v>26691</v>
      </c>
      <c r="H3063" s="19">
        <v>-16</v>
      </c>
      <c r="I3063" s="27" t="s">
        <v>23788</v>
      </c>
      <c r="J3063" s="19" t="s">
        <v>23789</v>
      </c>
      <c r="K3063" s="19" t="s">
        <v>17433</v>
      </c>
      <c r="L3063" s="19" t="s">
        <v>17434</v>
      </c>
      <c r="M3063" s="19" t="s">
        <v>23798</v>
      </c>
      <c r="N3063" s="19"/>
      <c r="O3063" s="19" t="s">
        <v>23140</v>
      </c>
    </row>
    <row r="3064" spans="1:15" ht="12.75">
      <c r="A3064" s="19" t="s">
        <v>26948</v>
      </c>
      <c r="B3064" s="19" t="s">
        <v>23797</v>
      </c>
      <c r="C3064" s="19"/>
      <c r="D3064" s="19" t="s">
        <v>17435</v>
      </c>
      <c r="E3064" s="85">
        <v>45483</v>
      </c>
      <c r="F3064" s="19" t="s">
        <v>26693</v>
      </c>
      <c r="G3064" s="19" t="s">
        <v>26694</v>
      </c>
      <c r="H3064" s="19">
        <v>-14</v>
      </c>
      <c r="I3064" s="27" t="s">
        <v>23788</v>
      </c>
      <c r="J3064" s="19" t="s">
        <v>23789</v>
      </c>
      <c r="K3064" s="19" t="s">
        <v>17433</v>
      </c>
      <c r="L3064" s="19" t="s">
        <v>17434</v>
      </c>
      <c r="M3064" s="19" t="s">
        <v>23798</v>
      </c>
      <c r="N3064" s="19"/>
      <c r="O3064" s="19" t="s">
        <v>23140</v>
      </c>
    </row>
    <row r="3065" spans="1:15" ht="12.75">
      <c r="A3065" s="19" t="s">
        <v>26949</v>
      </c>
      <c r="B3065" s="19" t="s">
        <v>23797</v>
      </c>
      <c r="C3065" s="19"/>
      <c r="D3065" s="19" t="s">
        <v>17435</v>
      </c>
      <c r="E3065" s="85">
        <v>45483</v>
      </c>
      <c r="F3065" s="19" t="s">
        <v>26696</v>
      </c>
      <c r="G3065" s="19" t="s">
        <v>26697</v>
      </c>
      <c r="H3065" s="19">
        <v>-25</v>
      </c>
      <c r="I3065" s="27" t="s">
        <v>23788</v>
      </c>
      <c r="J3065" s="19" t="s">
        <v>23789</v>
      </c>
      <c r="K3065" s="19" t="s">
        <v>17433</v>
      </c>
      <c r="L3065" s="19" t="s">
        <v>17434</v>
      </c>
      <c r="M3065" s="19" t="s">
        <v>23798</v>
      </c>
      <c r="N3065" s="19"/>
      <c r="O3065" s="19" t="s">
        <v>23140</v>
      </c>
    </row>
    <row r="3066" spans="1:15" ht="12.75">
      <c r="A3066" s="27" t="s">
        <v>26950</v>
      </c>
      <c r="B3066" s="19" t="s">
        <v>23797</v>
      </c>
      <c r="C3066" s="19"/>
      <c r="D3066" s="19" t="s">
        <v>17435</v>
      </c>
      <c r="E3066" s="85">
        <v>45483</v>
      </c>
      <c r="F3066" s="19" t="s">
        <v>26699</v>
      </c>
      <c r="G3066" s="19" t="s">
        <v>26700</v>
      </c>
      <c r="H3066" s="19">
        <v>-16</v>
      </c>
      <c r="I3066" s="27" t="s">
        <v>23788</v>
      </c>
      <c r="J3066" s="19" t="s">
        <v>23789</v>
      </c>
      <c r="K3066" s="19" t="s">
        <v>17433</v>
      </c>
      <c r="L3066" s="19" t="s">
        <v>17434</v>
      </c>
      <c r="M3066" s="19" t="s">
        <v>23798</v>
      </c>
      <c r="N3066" s="19"/>
      <c r="O3066" s="19" t="s">
        <v>23140</v>
      </c>
    </row>
    <row r="3067" spans="1:15" ht="12.75">
      <c r="A3067" s="19" t="s">
        <v>26951</v>
      </c>
      <c r="B3067" s="19" t="s">
        <v>23797</v>
      </c>
      <c r="C3067" s="19"/>
      <c r="D3067" s="19" t="s">
        <v>17435</v>
      </c>
      <c r="E3067" s="85">
        <v>45483</v>
      </c>
      <c r="F3067" s="19" t="s">
        <v>26702</v>
      </c>
      <c r="G3067" s="19" t="s">
        <v>26703</v>
      </c>
      <c r="H3067" s="19">
        <v>-16</v>
      </c>
      <c r="I3067" s="27" t="s">
        <v>23788</v>
      </c>
      <c r="J3067" s="19" t="s">
        <v>23789</v>
      </c>
      <c r="K3067" s="19" t="s">
        <v>17433</v>
      </c>
      <c r="L3067" s="19" t="s">
        <v>17434</v>
      </c>
      <c r="M3067" s="19" t="s">
        <v>23798</v>
      </c>
      <c r="N3067" s="19"/>
      <c r="O3067" s="19" t="s">
        <v>23140</v>
      </c>
    </row>
    <row r="3068" spans="1:15" ht="12.75">
      <c r="A3068" s="19" t="s">
        <v>26952</v>
      </c>
      <c r="B3068" s="19" t="s">
        <v>23797</v>
      </c>
      <c r="C3068" s="19"/>
      <c r="D3068" s="19" t="s">
        <v>17435</v>
      </c>
      <c r="E3068" s="85">
        <v>45483</v>
      </c>
      <c r="F3068" s="19" t="s">
        <v>26708</v>
      </c>
      <c r="G3068" s="19" t="s">
        <v>26709</v>
      </c>
      <c r="H3068" s="19">
        <v>-5</v>
      </c>
      <c r="I3068" s="27" t="s">
        <v>23788</v>
      </c>
      <c r="J3068" s="19" t="s">
        <v>23789</v>
      </c>
      <c r="K3068" s="19" t="s">
        <v>17433</v>
      </c>
      <c r="L3068" s="19" t="s">
        <v>17434</v>
      </c>
      <c r="M3068" s="19" t="s">
        <v>23798</v>
      </c>
      <c r="N3068" s="19"/>
      <c r="O3068" s="19" t="s">
        <v>23140</v>
      </c>
    </row>
    <row r="3069" spans="1:15" ht="12.75">
      <c r="A3069" s="19" t="s">
        <v>26953</v>
      </c>
      <c r="B3069" s="19" t="s">
        <v>23797</v>
      </c>
      <c r="C3069" s="19"/>
      <c r="D3069" s="19" t="s">
        <v>17435</v>
      </c>
      <c r="E3069" s="85">
        <v>45483</v>
      </c>
      <c r="F3069" s="19" t="s">
        <v>26711</v>
      </c>
      <c r="G3069" s="19" t="s">
        <v>26712</v>
      </c>
      <c r="H3069" s="19">
        <v>-1</v>
      </c>
      <c r="I3069" s="27" t="s">
        <v>23788</v>
      </c>
      <c r="J3069" s="19" t="s">
        <v>23789</v>
      </c>
      <c r="K3069" s="19" t="s">
        <v>17433</v>
      </c>
      <c r="L3069" s="19" t="s">
        <v>17434</v>
      </c>
      <c r="M3069" s="19" t="s">
        <v>23798</v>
      </c>
      <c r="N3069" s="19"/>
      <c r="O3069" s="19" t="s">
        <v>23140</v>
      </c>
    </row>
    <row r="3070" spans="1:15" ht="12.75">
      <c r="A3070" s="19" t="s">
        <v>26954</v>
      </c>
      <c r="B3070" s="19" t="s">
        <v>23797</v>
      </c>
      <c r="C3070" s="19"/>
      <c r="D3070" s="19" t="s">
        <v>17435</v>
      </c>
      <c r="E3070" s="85">
        <v>45483</v>
      </c>
      <c r="F3070" s="19" t="s">
        <v>26714</v>
      </c>
      <c r="G3070" s="19" t="s">
        <v>26715</v>
      </c>
      <c r="H3070" s="19">
        <v>-8</v>
      </c>
      <c r="I3070" s="27" t="s">
        <v>23788</v>
      </c>
      <c r="J3070" s="19" t="s">
        <v>23789</v>
      </c>
      <c r="K3070" s="19" t="s">
        <v>17433</v>
      </c>
      <c r="L3070" s="19" t="s">
        <v>17434</v>
      </c>
      <c r="M3070" s="19" t="s">
        <v>23798</v>
      </c>
      <c r="N3070" s="19"/>
      <c r="O3070" s="19" t="s">
        <v>23140</v>
      </c>
    </row>
    <row r="3071" spans="1:15" ht="12.75">
      <c r="A3071" s="19" t="s">
        <v>26955</v>
      </c>
      <c r="B3071" s="19" t="s">
        <v>23797</v>
      </c>
      <c r="C3071" s="19"/>
      <c r="D3071" s="19" t="s">
        <v>17435</v>
      </c>
      <c r="E3071" s="85">
        <v>45483</v>
      </c>
      <c r="F3071" s="19" t="s">
        <v>26717</v>
      </c>
      <c r="G3071" s="19" t="s">
        <v>26718</v>
      </c>
      <c r="H3071" s="19">
        <v>-2</v>
      </c>
      <c r="I3071" s="27" t="s">
        <v>23788</v>
      </c>
      <c r="J3071" s="19" t="s">
        <v>23789</v>
      </c>
      <c r="K3071" s="19" t="s">
        <v>17433</v>
      </c>
      <c r="L3071" s="19" t="s">
        <v>17434</v>
      </c>
      <c r="M3071" s="19" t="s">
        <v>23798</v>
      </c>
      <c r="N3071" s="19"/>
      <c r="O3071" s="19" t="s">
        <v>23140</v>
      </c>
    </row>
    <row r="3072" spans="1:15" ht="12.75">
      <c r="A3072" s="19" t="s">
        <v>26956</v>
      </c>
      <c r="B3072" s="19" t="s">
        <v>23797</v>
      </c>
      <c r="C3072" s="19"/>
      <c r="D3072" s="19" t="s">
        <v>17435</v>
      </c>
      <c r="E3072" s="85">
        <v>45483</v>
      </c>
      <c r="F3072" s="19" t="s">
        <v>26723</v>
      </c>
      <c r="G3072" s="19" t="s">
        <v>26724</v>
      </c>
      <c r="H3072" s="19">
        <v>-6</v>
      </c>
      <c r="I3072" s="27" t="s">
        <v>23788</v>
      </c>
      <c r="J3072" s="19" t="s">
        <v>23789</v>
      </c>
      <c r="K3072" s="19" t="s">
        <v>17433</v>
      </c>
      <c r="L3072" s="19" t="s">
        <v>17434</v>
      </c>
      <c r="M3072" s="19" t="s">
        <v>23798</v>
      </c>
      <c r="N3072" s="19"/>
      <c r="O3072" s="19" t="s">
        <v>23140</v>
      </c>
    </row>
    <row r="3073" spans="1:15" ht="12.75">
      <c r="A3073" s="19" t="s">
        <v>26957</v>
      </c>
      <c r="B3073" s="19" t="s">
        <v>23797</v>
      </c>
      <c r="C3073" s="19"/>
      <c r="D3073" s="19" t="s">
        <v>17435</v>
      </c>
      <c r="E3073" s="85">
        <v>45483</v>
      </c>
      <c r="F3073" s="19" t="s">
        <v>26726</v>
      </c>
      <c r="G3073" s="19" t="s">
        <v>26727</v>
      </c>
      <c r="H3073" s="19">
        <v>-2</v>
      </c>
      <c r="I3073" s="27" t="s">
        <v>23788</v>
      </c>
      <c r="J3073" s="19" t="s">
        <v>23789</v>
      </c>
      <c r="K3073" s="19" t="s">
        <v>17433</v>
      </c>
      <c r="L3073" s="19" t="s">
        <v>17434</v>
      </c>
      <c r="M3073" s="19" t="s">
        <v>23798</v>
      </c>
      <c r="N3073" s="19"/>
      <c r="O3073" s="19" t="s">
        <v>23140</v>
      </c>
    </row>
    <row r="3074" spans="1:15" ht="12.75">
      <c r="A3074" s="19" t="s">
        <v>26958</v>
      </c>
      <c r="B3074" s="19" t="s">
        <v>23797</v>
      </c>
      <c r="C3074" s="19"/>
      <c r="D3074" s="19" t="s">
        <v>17435</v>
      </c>
      <c r="E3074" s="85">
        <v>45483</v>
      </c>
      <c r="F3074" s="19" t="s">
        <v>26729</v>
      </c>
      <c r="G3074" s="19" t="s">
        <v>26730</v>
      </c>
      <c r="H3074" s="19">
        <v>-4</v>
      </c>
      <c r="I3074" s="27" t="s">
        <v>23788</v>
      </c>
      <c r="J3074" s="19" t="s">
        <v>23789</v>
      </c>
      <c r="K3074" s="19" t="s">
        <v>17433</v>
      </c>
      <c r="L3074" s="19" t="s">
        <v>17434</v>
      </c>
      <c r="M3074" s="19" t="s">
        <v>23798</v>
      </c>
      <c r="N3074" s="19"/>
      <c r="O3074" s="19" t="s">
        <v>23140</v>
      </c>
    </row>
    <row r="3075" spans="1:15" ht="12.75">
      <c r="A3075" s="19" t="s">
        <v>26959</v>
      </c>
      <c r="B3075" s="19" t="s">
        <v>23797</v>
      </c>
      <c r="C3075" s="19"/>
      <c r="D3075" s="19" t="s">
        <v>17435</v>
      </c>
      <c r="E3075" s="85">
        <v>45483</v>
      </c>
      <c r="F3075" s="19" t="s">
        <v>26735</v>
      </c>
      <c r="G3075" s="19" t="s">
        <v>26736</v>
      </c>
      <c r="H3075" s="19">
        <v>-16</v>
      </c>
      <c r="I3075" s="27" t="s">
        <v>23788</v>
      </c>
      <c r="J3075" s="19" t="s">
        <v>23789</v>
      </c>
      <c r="K3075" s="19" t="s">
        <v>17433</v>
      </c>
      <c r="L3075" s="19" t="s">
        <v>17434</v>
      </c>
      <c r="M3075" s="19" t="s">
        <v>23798</v>
      </c>
      <c r="N3075" s="19"/>
      <c r="O3075" s="19" t="s">
        <v>23140</v>
      </c>
    </row>
    <row r="3076" spans="1:15" ht="12.75">
      <c r="A3076" s="19" t="s">
        <v>26960</v>
      </c>
      <c r="B3076" s="19" t="s">
        <v>23797</v>
      </c>
      <c r="C3076" s="19"/>
      <c r="D3076" s="19" t="s">
        <v>17435</v>
      </c>
      <c r="E3076" s="85">
        <v>45483</v>
      </c>
      <c r="F3076" s="19" t="s">
        <v>26738</v>
      </c>
      <c r="G3076" s="19" t="s">
        <v>26739</v>
      </c>
      <c r="H3076" s="19">
        <v>-14</v>
      </c>
      <c r="I3076" s="27" t="s">
        <v>23788</v>
      </c>
      <c r="J3076" s="19" t="s">
        <v>23789</v>
      </c>
      <c r="K3076" s="19" t="s">
        <v>17433</v>
      </c>
      <c r="L3076" s="19" t="s">
        <v>17434</v>
      </c>
      <c r="M3076" s="19" t="s">
        <v>23798</v>
      </c>
      <c r="N3076" s="19"/>
      <c r="O3076" s="19" t="s">
        <v>23140</v>
      </c>
    </row>
    <row r="3077" spans="1:15" ht="12.75">
      <c r="A3077" s="19" t="s">
        <v>26961</v>
      </c>
      <c r="B3077" s="19" t="s">
        <v>23797</v>
      </c>
      <c r="C3077" s="19"/>
      <c r="D3077" s="19" t="s">
        <v>17435</v>
      </c>
      <c r="E3077" s="85">
        <v>45483</v>
      </c>
      <c r="F3077" s="19" t="s">
        <v>26741</v>
      </c>
      <c r="G3077" s="19" t="s">
        <v>26742</v>
      </c>
      <c r="H3077" s="19">
        <v>-22</v>
      </c>
      <c r="I3077" s="27" t="s">
        <v>23788</v>
      </c>
      <c r="J3077" s="19" t="s">
        <v>23789</v>
      </c>
      <c r="K3077" s="19" t="s">
        <v>17433</v>
      </c>
      <c r="L3077" s="19" t="s">
        <v>17434</v>
      </c>
      <c r="M3077" s="19" t="s">
        <v>23798</v>
      </c>
      <c r="N3077" s="19"/>
      <c r="O3077" s="19" t="s">
        <v>23140</v>
      </c>
    </row>
    <row r="3078" spans="1:15" ht="12.75">
      <c r="A3078" s="19" t="s">
        <v>26962</v>
      </c>
      <c r="B3078" s="19" t="s">
        <v>23797</v>
      </c>
      <c r="C3078" s="19"/>
      <c r="D3078" s="19" t="s">
        <v>17435</v>
      </c>
      <c r="E3078" s="85">
        <v>45483</v>
      </c>
      <c r="F3078" s="19" t="s">
        <v>26744</v>
      </c>
      <c r="G3078" s="19" t="s">
        <v>26745</v>
      </c>
      <c r="H3078" s="19">
        <v>-2</v>
      </c>
      <c r="I3078" s="27" t="s">
        <v>23788</v>
      </c>
      <c r="J3078" s="19" t="s">
        <v>23789</v>
      </c>
      <c r="K3078" s="19" t="s">
        <v>17433</v>
      </c>
      <c r="L3078" s="19" t="s">
        <v>17434</v>
      </c>
      <c r="M3078" s="19" t="s">
        <v>23798</v>
      </c>
      <c r="N3078" s="19"/>
      <c r="O3078" s="19" t="s">
        <v>23140</v>
      </c>
    </row>
    <row r="3079" spans="1:15" ht="12.75">
      <c r="A3079" s="19" t="s">
        <v>26963</v>
      </c>
      <c r="B3079" s="19" t="s">
        <v>23797</v>
      </c>
      <c r="C3079" s="19"/>
      <c r="D3079" s="19" t="s">
        <v>17435</v>
      </c>
      <c r="E3079" s="85">
        <v>45483</v>
      </c>
      <c r="F3079" s="19" t="s">
        <v>26747</v>
      </c>
      <c r="G3079" s="19" t="s">
        <v>26748</v>
      </c>
      <c r="H3079" s="19">
        <v>-4</v>
      </c>
      <c r="I3079" s="27" t="s">
        <v>23788</v>
      </c>
      <c r="J3079" s="19" t="s">
        <v>23789</v>
      </c>
      <c r="K3079" s="19" t="s">
        <v>17433</v>
      </c>
      <c r="L3079" s="19" t="s">
        <v>17434</v>
      </c>
      <c r="M3079" s="19" t="s">
        <v>23798</v>
      </c>
      <c r="N3079" s="19"/>
      <c r="O3079" s="19" t="s">
        <v>23140</v>
      </c>
    </row>
    <row r="3080" spans="1:15" ht="12.75">
      <c r="A3080" s="19" t="s">
        <v>26964</v>
      </c>
      <c r="B3080" s="19" t="s">
        <v>23797</v>
      </c>
      <c r="C3080" s="19"/>
      <c r="D3080" s="19" t="s">
        <v>17435</v>
      </c>
      <c r="E3080" s="85">
        <v>45483</v>
      </c>
      <c r="F3080" s="19" t="s">
        <v>26750</v>
      </c>
      <c r="G3080" s="19" t="s">
        <v>26751</v>
      </c>
      <c r="H3080" s="19">
        <v>-3</v>
      </c>
      <c r="I3080" s="27" t="s">
        <v>23788</v>
      </c>
      <c r="J3080" s="19" t="s">
        <v>23789</v>
      </c>
      <c r="K3080" s="19" t="s">
        <v>17433</v>
      </c>
      <c r="L3080" s="19" t="s">
        <v>17434</v>
      </c>
      <c r="M3080" s="19" t="s">
        <v>23798</v>
      </c>
      <c r="N3080" s="19"/>
      <c r="O3080" s="19" t="s">
        <v>23140</v>
      </c>
    </row>
    <row r="3081" spans="1:15" ht="12.75">
      <c r="A3081" s="19" t="s">
        <v>26965</v>
      </c>
      <c r="B3081" s="19" t="s">
        <v>23797</v>
      </c>
      <c r="C3081" s="19"/>
      <c r="D3081" s="19" t="s">
        <v>17435</v>
      </c>
      <c r="E3081" s="85">
        <v>45483</v>
      </c>
      <c r="F3081" s="19" t="s">
        <v>26765</v>
      </c>
      <c r="G3081" s="19" t="s">
        <v>26766</v>
      </c>
      <c r="H3081" s="19">
        <v>-3</v>
      </c>
      <c r="I3081" s="27" t="s">
        <v>23788</v>
      </c>
      <c r="J3081" s="19" t="s">
        <v>23789</v>
      </c>
      <c r="K3081" s="19" t="s">
        <v>17433</v>
      </c>
      <c r="L3081" s="19" t="s">
        <v>17434</v>
      </c>
      <c r="M3081" s="19" t="s">
        <v>23798</v>
      </c>
      <c r="N3081" s="19"/>
      <c r="O3081" s="19" t="s">
        <v>23140</v>
      </c>
    </row>
    <row r="3082" spans="1:15" ht="12.75">
      <c r="A3082" s="19" t="s">
        <v>26966</v>
      </c>
      <c r="B3082" s="19" t="s">
        <v>23797</v>
      </c>
      <c r="C3082" s="19"/>
      <c r="D3082" s="19" t="s">
        <v>17435</v>
      </c>
      <c r="E3082" s="85">
        <v>45483</v>
      </c>
      <c r="F3082" s="19" t="s">
        <v>26753</v>
      </c>
      <c r="G3082" s="19" t="s">
        <v>26754</v>
      </c>
      <c r="H3082" s="19">
        <v>-3</v>
      </c>
      <c r="I3082" s="27" t="s">
        <v>23788</v>
      </c>
      <c r="J3082" s="19" t="s">
        <v>23789</v>
      </c>
      <c r="K3082" s="19" t="s">
        <v>17433</v>
      </c>
      <c r="L3082" s="19" t="s">
        <v>17434</v>
      </c>
      <c r="M3082" s="19" t="s">
        <v>23798</v>
      </c>
      <c r="N3082" s="19"/>
      <c r="O3082" s="19" t="s">
        <v>23140</v>
      </c>
    </row>
    <row r="3083" spans="1:15" ht="12.75">
      <c r="A3083" s="19" t="s">
        <v>26967</v>
      </c>
      <c r="B3083" s="19" t="s">
        <v>23797</v>
      </c>
      <c r="C3083" s="19"/>
      <c r="D3083" s="19" t="s">
        <v>17435</v>
      </c>
      <c r="E3083" s="85">
        <v>45483</v>
      </c>
      <c r="F3083" s="19" t="s">
        <v>26820</v>
      </c>
      <c r="G3083" s="19" t="s">
        <v>26821</v>
      </c>
      <c r="H3083" s="19">
        <v>-1</v>
      </c>
      <c r="I3083" s="27" t="s">
        <v>23788</v>
      </c>
      <c r="J3083" s="19" t="s">
        <v>23789</v>
      </c>
      <c r="K3083" s="19" t="s">
        <v>17433</v>
      </c>
      <c r="L3083" s="19" t="s">
        <v>17434</v>
      </c>
      <c r="M3083" s="19" t="s">
        <v>23798</v>
      </c>
      <c r="N3083" s="19"/>
      <c r="O3083" s="19" t="s">
        <v>23140</v>
      </c>
    </row>
    <row r="3084" spans="1:15" ht="12.75">
      <c r="A3084" s="19" t="s">
        <v>26968</v>
      </c>
      <c r="B3084" s="19" t="s">
        <v>23797</v>
      </c>
      <c r="C3084" s="19"/>
      <c r="D3084" s="19" t="s">
        <v>17435</v>
      </c>
      <c r="E3084" s="85">
        <v>45483</v>
      </c>
      <c r="F3084" s="19" t="s">
        <v>26756</v>
      </c>
      <c r="G3084" s="19" t="s">
        <v>26757</v>
      </c>
      <c r="H3084" s="19">
        <v>-1</v>
      </c>
      <c r="I3084" s="27" t="s">
        <v>23788</v>
      </c>
      <c r="J3084" s="19" t="s">
        <v>23789</v>
      </c>
      <c r="K3084" s="19" t="s">
        <v>17433</v>
      </c>
      <c r="L3084" s="19" t="s">
        <v>17434</v>
      </c>
      <c r="M3084" s="19" t="s">
        <v>23798</v>
      </c>
      <c r="N3084" s="19"/>
      <c r="O3084" s="19" t="s">
        <v>23140</v>
      </c>
    </row>
    <row r="3085" spans="1:15" ht="12.75">
      <c r="A3085" s="19" t="s">
        <v>26969</v>
      </c>
      <c r="B3085" s="19" t="s">
        <v>23797</v>
      </c>
      <c r="C3085" s="19"/>
      <c r="D3085" s="19" t="s">
        <v>17435</v>
      </c>
      <c r="E3085" s="85">
        <v>45483</v>
      </c>
      <c r="F3085" s="27" t="s">
        <v>26759</v>
      </c>
      <c r="G3085" s="19" t="s">
        <v>26760</v>
      </c>
      <c r="H3085" s="19">
        <v>-4</v>
      </c>
      <c r="I3085" s="27" t="s">
        <v>23788</v>
      </c>
      <c r="J3085" s="19" t="s">
        <v>23789</v>
      </c>
      <c r="K3085" s="19" t="s">
        <v>17433</v>
      </c>
      <c r="L3085" s="19" t="s">
        <v>17434</v>
      </c>
      <c r="M3085" s="19" t="s">
        <v>23798</v>
      </c>
      <c r="N3085" s="19"/>
      <c r="O3085" s="19" t="s">
        <v>23140</v>
      </c>
    </row>
    <row r="3086" spans="1:15" ht="12.75">
      <c r="A3086" s="19" t="s">
        <v>26970</v>
      </c>
      <c r="B3086" s="19" t="s">
        <v>23799</v>
      </c>
      <c r="C3086" s="19"/>
      <c r="D3086" s="19" t="s">
        <v>17435</v>
      </c>
      <c r="E3086" s="85">
        <v>45484</v>
      </c>
      <c r="F3086" s="19" t="s">
        <v>26690</v>
      </c>
      <c r="G3086" s="19" t="s">
        <v>26691</v>
      </c>
      <c r="H3086" s="19">
        <v>-16</v>
      </c>
      <c r="I3086" s="27" t="s">
        <v>23788</v>
      </c>
      <c r="J3086" s="19" t="s">
        <v>23789</v>
      </c>
      <c r="K3086" s="19" t="s">
        <v>17433</v>
      </c>
      <c r="L3086" s="19" t="s">
        <v>17434</v>
      </c>
      <c r="M3086" s="19" t="s">
        <v>23800</v>
      </c>
      <c r="N3086" s="19"/>
      <c r="O3086" s="19" t="s">
        <v>23140</v>
      </c>
    </row>
    <row r="3087" spans="1:15" ht="12.75">
      <c r="A3087" s="19" t="s">
        <v>26971</v>
      </c>
      <c r="B3087" s="19" t="s">
        <v>23799</v>
      </c>
      <c r="C3087" s="19"/>
      <c r="D3087" s="19" t="s">
        <v>17435</v>
      </c>
      <c r="E3087" s="85">
        <v>45484</v>
      </c>
      <c r="F3087" s="19" t="s">
        <v>26693</v>
      </c>
      <c r="G3087" s="19" t="s">
        <v>26694</v>
      </c>
      <c r="H3087" s="19">
        <v>-8</v>
      </c>
      <c r="I3087" s="27" t="s">
        <v>23788</v>
      </c>
      <c r="J3087" s="19" t="s">
        <v>23789</v>
      </c>
      <c r="K3087" s="19" t="s">
        <v>17433</v>
      </c>
      <c r="L3087" s="19" t="s">
        <v>17434</v>
      </c>
      <c r="M3087" s="19" t="s">
        <v>23800</v>
      </c>
      <c r="N3087" s="19"/>
      <c r="O3087" s="19" t="s">
        <v>23140</v>
      </c>
    </row>
    <row r="3088" spans="1:15" ht="12.75">
      <c r="A3088" s="19" t="s">
        <v>26972</v>
      </c>
      <c r="B3088" s="19" t="s">
        <v>23799</v>
      </c>
      <c r="C3088" s="19"/>
      <c r="D3088" s="19" t="s">
        <v>17435</v>
      </c>
      <c r="E3088" s="85">
        <v>45484</v>
      </c>
      <c r="F3088" s="19" t="s">
        <v>26696</v>
      </c>
      <c r="G3088" s="19" t="s">
        <v>26697</v>
      </c>
      <c r="H3088" s="19">
        <v>-40</v>
      </c>
      <c r="I3088" s="27" t="s">
        <v>23788</v>
      </c>
      <c r="J3088" s="19" t="s">
        <v>23789</v>
      </c>
      <c r="K3088" s="19" t="s">
        <v>17433</v>
      </c>
      <c r="L3088" s="19" t="s">
        <v>17434</v>
      </c>
      <c r="M3088" s="19" t="s">
        <v>23800</v>
      </c>
      <c r="N3088" s="19"/>
      <c r="O3088" s="19" t="s">
        <v>23140</v>
      </c>
    </row>
    <row r="3089" spans="1:15" ht="12.75">
      <c r="A3089" s="19" t="s">
        <v>26973</v>
      </c>
      <c r="B3089" s="19" t="s">
        <v>23799</v>
      </c>
      <c r="C3089" s="19"/>
      <c r="D3089" s="19" t="s">
        <v>17435</v>
      </c>
      <c r="E3089" s="85">
        <v>45484</v>
      </c>
      <c r="F3089" s="19" t="s">
        <v>26699</v>
      </c>
      <c r="G3089" s="19" t="s">
        <v>26700</v>
      </c>
      <c r="H3089" s="19">
        <v>-10</v>
      </c>
      <c r="I3089" s="27" t="s">
        <v>23788</v>
      </c>
      <c r="J3089" s="19" t="s">
        <v>23789</v>
      </c>
      <c r="K3089" s="19" t="s">
        <v>17433</v>
      </c>
      <c r="L3089" s="19" t="s">
        <v>17434</v>
      </c>
      <c r="M3089" s="19" t="s">
        <v>23800</v>
      </c>
      <c r="N3089" s="19"/>
      <c r="O3089" s="19" t="s">
        <v>23140</v>
      </c>
    </row>
    <row r="3090" spans="1:15" ht="12.75">
      <c r="A3090" s="19" t="s">
        <v>26974</v>
      </c>
      <c r="B3090" s="19" t="s">
        <v>23799</v>
      </c>
      <c r="C3090" s="19"/>
      <c r="D3090" s="19" t="s">
        <v>17435</v>
      </c>
      <c r="E3090" s="85">
        <v>45484</v>
      </c>
      <c r="F3090" s="19" t="s">
        <v>26702</v>
      </c>
      <c r="G3090" s="19" t="s">
        <v>26703</v>
      </c>
      <c r="H3090" s="19">
        <v>-10</v>
      </c>
      <c r="I3090" s="27" t="s">
        <v>23788</v>
      </c>
      <c r="J3090" s="19" t="s">
        <v>23789</v>
      </c>
      <c r="K3090" s="19" t="s">
        <v>17433</v>
      </c>
      <c r="L3090" s="19" t="s">
        <v>17434</v>
      </c>
      <c r="M3090" s="19" t="s">
        <v>23800</v>
      </c>
      <c r="N3090" s="19"/>
      <c r="O3090" s="19" t="s">
        <v>23140</v>
      </c>
    </row>
    <row r="3091" spans="1:15" ht="12.75">
      <c r="A3091" s="19" t="s">
        <v>26975</v>
      </c>
      <c r="B3091" s="19" t="s">
        <v>23799</v>
      </c>
      <c r="C3091" s="19"/>
      <c r="D3091" s="19" t="s">
        <v>17435</v>
      </c>
      <c r="E3091" s="85">
        <v>45484</v>
      </c>
      <c r="F3091" s="19" t="s">
        <v>26708</v>
      </c>
      <c r="G3091" s="19" t="s">
        <v>26709</v>
      </c>
      <c r="H3091" s="19">
        <v>-3</v>
      </c>
      <c r="I3091" s="27" t="s">
        <v>23788</v>
      </c>
      <c r="J3091" s="19" t="s">
        <v>23789</v>
      </c>
      <c r="K3091" s="19" t="s">
        <v>17433</v>
      </c>
      <c r="L3091" s="19" t="s">
        <v>17434</v>
      </c>
      <c r="M3091" s="19" t="s">
        <v>23800</v>
      </c>
      <c r="N3091" s="19"/>
      <c r="O3091" s="19" t="s">
        <v>23140</v>
      </c>
    </row>
    <row r="3092" spans="1:15" ht="12.75">
      <c r="A3092" s="19" t="s">
        <v>26976</v>
      </c>
      <c r="B3092" s="19" t="s">
        <v>23799</v>
      </c>
      <c r="C3092" s="19"/>
      <c r="D3092" s="19" t="s">
        <v>17435</v>
      </c>
      <c r="E3092" s="85">
        <v>45484</v>
      </c>
      <c r="F3092" s="19" t="s">
        <v>26714</v>
      </c>
      <c r="G3092" s="19" t="s">
        <v>26715</v>
      </c>
      <c r="H3092" s="19">
        <v>-7</v>
      </c>
      <c r="I3092" s="27" t="s">
        <v>23788</v>
      </c>
      <c r="J3092" s="19" t="s">
        <v>23789</v>
      </c>
      <c r="K3092" s="19" t="s">
        <v>17433</v>
      </c>
      <c r="L3092" s="19" t="s">
        <v>17434</v>
      </c>
      <c r="M3092" s="19" t="s">
        <v>23800</v>
      </c>
      <c r="N3092" s="19"/>
      <c r="O3092" s="19" t="s">
        <v>23140</v>
      </c>
    </row>
    <row r="3093" spans="1:15" ht="12.75">
      <c r="A3093" s="19" t="s">
        <v>26977</v>
      </c>
      <c r="B3093" s="19" t="s">
        <v>23799</v>
      </c>
      <c r="C3093" s="19"/>
      <c r="D3093" s="19" t="s">
        <v>17435</v>
      </c>
      <c r="E3093" s="85">
        <v>45484</v>
      </c>
      <c r="F3093" s="19" t="s">
        <v>26717</v>
      </c>
      <c r="G3093" s="19" t="s">
        <v>26718</v>
      </c>
      <c r="H3093" s="19">
        <v>-2</v>
      </c>
      <c r="I3093" s="27" t="s">
        <v>23788</v>
      </c>
      <c r="J3093" s="19" t="s">
        <v>23789</v>
      </c>
      <c r="K3093" s="19" t="s">
        <v>17433</v>
      </c>
      <c r="L3093" s="19" t="s">
        <v>17434</v>
      </c>
      <c r="M3093" s="19" t="s">
        <v>23800</v>
      </c>
      <c r="N3093" s="19"/>
      <c r="O3093" s="19" t="s">
        <v>23140</v>
      </c>
    </row>
    <row r="3094" spans="1:15" ht="12.75">
      <c r="A3094" s="19" t="s">
        <v>26978</v>
      </c>
      <c r="B3094" s="19" t="s">
        <v>23799</v>
      </c>
      <c r="C3094" s="19"/>
      <c r="D3094" s="19" t="s">
        <v>17435</v>
      </c>
      <c r="E3094" s="85">
        <v>45484</v>
      </c>
      <c r="F3094" s="19" t="s">
        <v>26723</v>
      </c>
      <c r="G3094" s="19" t="s">
        <v>26724</v>
      </c>
      <c r="H3094" s="19">
        <v>-6</v>
      </c>
      <c r="I3094" s="27" t="s">
        <v>23788</v>
      </c>
      <c r="J3094" s="19" t="s">
        <v>23789</v>
      </c>
      <c r="K3094" s="19" t="s">
        <v>17433</v>
      </c>
      <c r="L3094" s="19" t="s">
        <v>17434</v>
      </c>
      <c r="M3094" s="19" t="s">
        <v>23800</v>
      </c>
      <c r="N3094" s="19"/>
      <c r="O3094" s="19" t="s">
        <v>23140</v>
      </c>
    </row>
    <row r="3095" spans="1:15" ht="12.75">
      <c r="A3095" s="19" t="s">
        <v>26979</v>
      </c>
      <c r="B3095" s="19" t="s">
        <v>23799</v>
      </c>
      <c r="C3095" s="19"/>
      <c r="D3095" s="19" t="s">
        <v>17435</v>
      </c>
      <c r="E3095" s="85">
        <v>45484</v>
      </c>
      <c r="F3095" s="19" t="s">
        <v>26726</v>
      </c>
      <c r="G3095" s="19" t="s">
        <v>26727</v>
      </c>
      <c r="H3095" s="19">
        <v>-2</v>
      </c>
      <c r="I3095" s="27" t="s">
        <v>23788</v>
      </c>
      <c r="J3095" s="19" t="s">
        <v>23789</v>
      </c>
      <c r="K3095" s="19" t="s">
        <v>17433</v>
      </c>
      <c r="L3095" s="19" t="s">
        <v>17434</v>
      </c>
      <c r="M3095" s="19" t="s">
        <v>23800</v>
      </c>
      <c r="N3095" s="19"/>
      <c r="O3095" s="19" t="s">
        <v>23140</v>
      </c>
    </row>
    <row r="3096" spans="1:15" ht="12.75">
      <c r="A3096" s="19" t="s">
        <v>26980</v>
      </c>
      <c r="B3096" s="19" t="s">
        <v>23799</v>
      </c>
      <c r="C3096" s="19"/>
      <c r="D3096" s="19" t="s">
        <v>17435</v>
      </c>
      <c r="E3096" s="85">
        <v>45484</v>
      </c>
      <c r="F3096" s="19" t="s">
        <v>26729</v>
      </c>
      <c r="G3096" s="19" t="s">
        <v>26730</v>
      </c>
      <c r="H3096" s="19">
        <v>-4</v>
      </c>
      <c r="I3096" s="27" t="s">
        <v>23788</v>
      </c>
      <c r="J3096" s="19" t="s">
        <v>23789</v>
      </c>
      <c r="K3096" s="19" t="s">
        <v>17433</v>
      </c>
      <c r="L3096" s="19" t="s">
        <v>17434</v>
      </c>
      <c r="M3096" s="19" t="s">
        <v>23800</v>
      </c>
      <c r="N3096" s="19"/>
      <c r="O3096" s="19" t="s">
        <v>23140</v>
      </c>
    </row>
    <row r="3097" spans="1:15" ht="12.75">
      <c r="A3097" s="19" t="s">
        <v>26981</v>
      </c>
      <c r="B3097" s="19" t="s">
        <v>23799</v>
      </c>
      <c r="C3097" s="19"/>
      <c r="D3097" s="19" t="s">
        <v>17435</v>
      </c>
      <c r="E3097" s="85">
        <v>45484</v>
      </c>
      <c r="F3097" s="19" t="s">
        <v>26735</v>
      </c>
      <c r="G3097" s="19" t="s">
        <v>26736</v>
      </c>
      <c r="H3097" s="19">
        <v>-16</v>
      </c>
      <c r="I3097" s="27" t="s">
        <v>23788</v>
      </c>
      <c r="J3097" s="19" t="s">
        <v>23789</v>
      </c>
      <c r="K3097" s="19" t="s">
        <v>17433</v>
      </c>
      <c r="L3097" s="19" t="s">
        <v>17434</v>
      </c>
      <c r="M3097" s="19" t="s">
        <v>23800</v>
      </c>
      <c r="N3097" s="19"/>
      <c r="O3097" s="19" t="s">
        <v>23140</v>
      </c>
    </row>
    <row r="3098" spans="1:15" ht="12.75">
      <c r="A3098" s="19" t="s">
        <v>26982</v>
      </c>
      <c r="B3098" s="19" t="s">
        <v>23799</v>
      </c>
      <c r="C3098" s="19"/>
      <c r="D3098" s="19" t="s">
        <v>17435</v>
      </c>
      <c r="E3098" s="85">
        <v>45484</v>
      </c>
      <c r="F3098" s="19" t="s">
        <v>26738</v>
      </c>
      <c r="G3098" s="19" t="s">
        <v>26739</v>
      </c>
      <c r="H3098" s="19">
        <v>-8</v>
      </c>
      <c r="I3098" s="27" t="s">
        <v>23788</v>
      </c>
      <c r="J3098" s="19" t="s">
        <v>23789</v>
      </c>
      <c r="K3098" s="19" t="s">
        <v>17433</v>
      </c>
      <c r="L3098" s="19" t="s">
        <v>17434</v>
      </c>
      <c r="M3098" s="19" t="s">
        <v>23800</v>
      </c>
      <c r="N3098" s="19"/>
      <c r="O3098" s="19" t="s">
        <v>23140</v>
      </c>
    </row>
    <row r="3099" spans="1:15" ht="12.75">
      <c r="A3099" s="19" t="s">
        <v>26983</v>
      </c>
      <c r="B3099" s="19" t="s">
        <v>23799</v>
      </c>
      <c r="C3099" s="19"/>
      <c r="D3099" s="19" t="s">
        <v>17435</v>
      </c>
      <c r="E3099" s="85">
        <v>45484</v>
      </c>
      <c r="F3099" s="19" t="s">
        <v>26741</v>
      </c>
      <c r="G3099" s="19" t="s">
        <v>26742</v>
      </c>
      <c r="H3099" s="19">
        <v>-24</v>
      </c>
      <c r="I3099" s="27" t="s">
        <v>23788</v>
      </c>
      <c r="J3099" s="19" t="s">
        <v>23789</v>
      </c>
      <c r="K3099" s="19" t="s">
        <v>17433</v>
      </c>
      <c r="L3099" s="19" t="s">
        <v>17434</v>
      </c>
      <c r="M3099" s="19" t="s">
        <v>23800</v>
      </c>
      <c r="N3099" s="19"/>
      <c r="O3099" s="19" t="s">
        <v>23140</v>
      </c>
    </row>
    <row r="3100" spans="1:15" ht="12.75">
      <c r="A3100" s="19" t="s">
        <v>26984</v>
      </c>
      <c r="B3100" s="19" t="s">
        <v>23799</v>
      </c>
      <c r="C3100" s="19"/>
      <c r="D3100" s="19" t="s">
        <v>17435</v>
      </c>
      <c r="E3100" s="85">
        <v>45484</v>
      </c>
      <c r="F3100" s="19" t="s">
        <v>26744</v>
      </c>
      <c r="G3100" s="19" t="s">
        <v>26745</v>
      </c>
      <c r="H3100" s="19">
        <v>-2</v>
      </c>
      <c r="I3100" s="27" t="s">
        <v>23788</v>
      </c>
      <c r="J3100" s="19" t="s">
        <v>23789</v>
      </c>
      <c r="K3100" s="19" t="s">
        <v>17433</v>
      </c>
      <c r="L3100" s="19" t="s">
        <v>17434</v>
      </c>
      <c r="M3100" s="19" t="s">
        <v>23800</v>
      </c>
      <c r="N3100" s="19"/>
      <c r="O3100" s="19" t="s">
        <v>23140</v>
      </c>
    </row>
    <row r="3101" spans="1:15" ht="12.75">
      <c r="A3101" s="19" t="s">
        <v>26985</v>
      </c>
      <c r="B3101" s="19" t="s">
        <v>23799</v>
      </c>
      <c r="C3101" s="19"/>
      <c r="D3101" s="19" t="s">
        <v>17435</v>
      </c>
      <c r="E3101" s="85">
        <v>45484</v>
      </c>
      <c r="F3101" s="19" t="s">
        <v>26747</v>
      </c>
      <c r="G3101" s="19" t="s">
        <v>26748</v>
      </c>
      <c r="H3101" s="19">
        <v>-4</v>
      </c>
      <c r="I3101" s="27" t="s">
        <v>23788</v>
      </c>
      <c r="J3101" s="19" t="s">
        <v>23789</v>
      </c>
      <c r="K3101" s="19" t="s">
        <v>17433</v>
      </c>
      <c r="L3101" s="19" t="s">
        <v>17434</v>
      </c>
      <c r="M3101" s="19" t="s">
        <v>23800</v>
      </c>
      <c r="N3101" s="19"/>
      <c r="O3101" s="19" t="s">
        <v>23140</v>
      </c>
    </row>
    <row r="3102" spans="1:15" ht="12.75">
      <c r="A3102" s="19" t="s">
        <v>26986</v>
      </c>
      <c r="B3102" s="19" t="s">
        <v>23799</v>
      </c>
      <c r="C3102" s="19"/>
      <c r="D3102" s="19" t="s">
        <v>17435</v>
      </c>
      <c r="E3102" s="85">
        <v>45484</v>
      </c>
      <c r="F3102" s="19" t="s">
        <v>26750</v>
      </c>
      <c r="G3102" s="19" t="s">
        <v>26751</v>
      </c>
      <c r="H3102" s="19">
        <v>-3</v>
      </c>
      <c r="I3102" s="27" t="s">
        <v>23788</v>
      </c>
      <c r="J3102" s="19" t="s">
        <v>23789</v>
      </c>
      <c r="K3102" s="19" t="s">
        <v>17433</v>
      </c>
      <c r="L3102" s="19" t="s">
        <v>17434</v>
      </c>
      <c r="M3102" s="19" t="s">
        <v>23800</v>
      </c>
      <c r="N3102" s="19"/>
      <c r="O3102" s="19" t="s">
        <v>23140</v>
      </c>
    </row>
    <row r="3103" spans="1:15" ht="12.75">
      <c r="A3103" s="19" t="s">
        <v>26987</v>
      </c>
      <c r="B3103" s="19" t="s">
        <v>23799</v>
      </c>
      <c r="C3103" s="19"/>
      <c r="D3103" s="19" t="s">
        <v>17435</v>
      </c>
      <c r="E3103" s="85">
        <v>45484</v>
      </c>
      <c r="F3103" s="19" t="s">
        <v>26765</v>
      </c>
      <c r="G3103" s="19" t="s">
        <v>26766</v>
      </c>
      <c r="H3103" s="19">
        <v>-3</v>
      </c>
      <c r="I3103" s="27" t="s">
        <v>23788</v>
      </c>
      <c r="J3103" s="19" t="s">
        <v>23789</v>
      </c>
      <c r="K3103" s="19" t="s">
        <v>17433</v>
      </c>
      <c r="L3103" s="19" t="s">
        <v>17434</v>
      </c>
      <c r="M3103" s="19" t="s">
        <v>23800</v>
      </c>
      <c r="N3103" s="19"/>
      <c r="O3103" s="19" t="s">
        <v>23140</v>
      </c>
    </row>
    <row r="3104" spans="1:15" ht="12.75">
      <c r="A3104" s="19" t="s">
        <v>26988</v>
      </c>
      <c r="B3104" s="19" t="s">
        <v>23799</v>
      </c>
      <c r="C3104" s="19"/>
      <c r="D3104" s="19" t="s">
        <v>17435</v>
      </c>
      <c r="E3104" s="85">
        <v>45484</v>
      </c>
      <c r="F3104" s="19" t="s">
        <v>26753</v>
      </c>
      <c r="G3104" s="19" t="s">
        <v>26754</v>
      </c>
      <c r="H3104" s="19">
        <v>-3</v>
      </c>
      <c r="I3104" s="27" t="s">
        <v>23788</v>
      </c>
      <c r="J3104" s="19" t="s">
        <v>23789</v>
      </c>
      <c r="K3104" s="19" t="s">
        <v>17433</v>
      </c>
      <c r="L3104" s="19" t="s">
        <v>17434</v>
      </c>
      <c r="M3104" s="19" t="s">
        <v>23800</v>
      </c>
      <c r="N3104" s="19"/>
      <c r="O3104" s="19" t="s">
        <v>23140</v>
      </c>
    </row>
    <row r="3105" spans="1:15" ht="12.75">
      <c r="A3105" s="19" t="s">
        <v>26989</v>
      </c>
      <c r="B3105" s="19" t="s">
        <v>23799</v>
      </c>
      <c r="C3105" s="19"/>
      <c r="D3105" s="19" t="s">
        <v>17435</v>
      </c>
      <c r="E3105" s="85">
        <v>45484</v>
      </c>
      <c r="F3105" s="19" t="s">
        <v>26820</v>
      </c>
      <c r="G3105" s="19" t="s">
        <v>26821</v>
      </c>
      <c r="H3105" s="19">
        <v>-1</v>
      </c>
      <c r="I3105" s="27" t="s">
        <v>23788</v>
      </c>
      <c r="J3105" s="19" t="s">
        <v>23789</v>
      </c>
      <c r="K3105" s="19" t="s">
        <v>17433</v>
      </c>
      <c r="L3105" s="19" t="s">
        <v>17434</v>
      </c>
      <c r="M3105" s="19" t="s">
        <v>23800</v>
      </c>
      <c r="N3105" s="19"/>
      <c r="O3105" s="19" t="s">
        <v>23140</v>
      </c>
    </row>
    <row r="3106" spans="1:15" ht="12.75">
      <c r="A3106" s="19" t="s">
        <v>26990</v>
      </c>
      <c r="B3106" s="19" t="s">
        <v>23801</v>
      </c>
      <c r="C3106" s="19" t="s">
        <v>23754</v>
      </c>
      <c r="D3106" s="19" t="s">
        <v>17435</v>
      </c>
      <c r="E3106" s="85">
        <v>45495</v>
      </c>
      <c r="F3106" s="19" t="s">
        <v>26577</v>
      </c>
      <c r="G3106" s="19" t="s">
        <v>26578</v>
      </c>
      <c r="H3106" s="19">
        <v>-3</v>
      </c>
      <c r="I3106" s="27" t="s">
        <v>23200</v>
      </c>
      <c r="J3106" s="19" t="s">
        <v>23201</v>
      </c>
      <c r="K3106" s="19" t="s">
        <v>17436</v>
      </c>
      <c r="L3106" s="19" t="s">
        <v>17437</v>
      </c>
      <c r="M3106" s="19" t="s">
        <v>23802</v>
      </c>
      <c r="N3106" s="19"/>
      <c r="O3106" s="19" t="s">
        <v>23140</v>
      </c>
    </row>
    <row r="3107" spans="1:15" ht="12.75">
      <c r="A3107" s="19" t="s">
        <v>26991</v>
      </c>
      <c r="B3107" s="19" t="s">
        <v>23801</v>
      </c>
      <c r="C3107" s="19" t="s">
        <v>23754</v>
      </c>
      <c r="D3107" s="19" t="s">
        <v>17435</v>
      </c>
      <c r="E3107" s="85">
        <v>45495</v>
      </c>
      <c r="F3107" s="19" t="s">
        <v>26580</v>
      </c>
      <c r="G3107" s="19" t="s">
        <v>26581</v>
      </c>
      <c r="H3107" s="19">
        <v>-3</v>
      </c>
      <c r="I3107" s="27" t="s">
        <v>23200</v>
      </c>
      <c r="J3107" s="19" t="s">
        <v>23201</v>
      </c>
      <c r="K3107" s="19" t="s">
        <v>17436</v>
      </c>
      <c r="L3107" s="19" t="s">
        <v>17437</v>
      </c>
      <c r="M3107" s="19" t="s">
        <v>23802</v>
      </c>
      <c r="N3107" s="19"/>
      <c r="O3107" s="19" t="s">
        <v>23140</v>
      </c>
    </row>
    <row r="3108" spans="1:15" ht="12.75">
      <c r="A3108" s="19" t="s">
        <v>26992</v>
      </c>
      <c r="B3108" s="19" t="s">
        <v>23801</v>
      </c>
      <c r="C3108" s="19" t="s">
        <v>23754</v>
      </c>
      <c r="D3108" s="19" t="s">
        <v>17435</v>
      </c>
      <c r="E3108" s="85">
        <v>45495</v>
      </c>
      <c r="F3108" s="19" t="s">
        <v>26574</v>
      </c>
      <c r="G3108" s="19" t="s">
        <v>26575</v>
      </c>
      <c r="H3108" s="19">
        <v>-1</v>
      </c>
      <c r="I3108" s="27" t="s">
        <v>23200</v>
      </c>
      <c r="J3108" s="19" t="s">
        <v>23201</v>
      </c>
      <c r="K3108" s="19" t="s">
        <v>17436</v>
      </c>
      <c r="L3108" s="19" t="s">
        <v>17437</v>
      </c>
      <c r="M3108" s="19" t="s">
        <v>23802</v>
      </c>
      <c r="N3108" s="19"/>
      <c r="O3108" s="19" t="s">
        <v>23140</v>
      </c>
    </row>
    <row r="3109" spans="1:15" ht="12.75">
      <c r="A3109" s="19" t="s">
        <v>26993</v>
      </c>
      <c r="B3109" s="19" t="s">
        <v>23801</v>
      </c>
      <c r="C3109" s="19" t="s">
        <v>23754</v>
      </c>
      <c r="D3109" s="19" t="s">
        <v>17435</v>
      </c>
      <c r="E3109" s="85">
        <v>45495</v>
      </c>
      <c r="F3109" s="19" t="s">
        <v>23932</v>
      </c>
      <c r="G3109" s="19" t="s">
        <v>23933</v>
      </c>
      <c r="H3109" s="19">
        <v>-1741</v>
      </c>
      <c r="I3109" s="27" t="s">
        <v>23200</v>
      </c>
      <c r="J3109" s="19" t="s">
        <v>23201</v>
      </c>
      <c r="K3109" s="19" t="s">
        <v>17436</v>
      </c>
      <c r="L3109" s="19" t="s">
        <v>17437</v>
      </c>
      <c r="M3109" s="19" t="s">
        <v>23802</v>
      </c>
      <c r="N3109" s="19"/>
      <c r="O3109" s="19" t="s">
        <v>23140</v>
      </c>
    </row>
    <row r="3110" spans="1:15" ht="12.75">
      <c r="A3110" s="19" t="s">
        <v>26994</v>
      </c>
      <c r="B3110" s="19" t="s">
        <v>23801</v>
      </c>
      <c r="C3110" s="19" t="s">
        <v>23754</v>
      </c>
      <c r="D3110" s="19" t="s">
        <v>17435</v>
      </c>
      <c r="E3110" s="85">
        <v>45495</v>
      </c>
      <c r="F3110" s="19" t="s">
        <v>23941</v>
      </c>
      <c r="G3110" s="19" t="s">
        <v>23942</v>
      </c>
      <c r="H3110" s="19">
        <v>-4</v>
      </c>
      <c r="I3110" s="27" t="s">
        <v>23200</v>
      </c>
      <c r="J3110" s="19" t="s">
        <v>23201</v>
      </c>
      <c r="K3110" s="19" t="s">
        <v>17436</v>
      </c>
      <c r="L3110" s="19" t="s">
        <v>17437</v>
      </c>
      <c r="M3110" s="19" t="s">
        <v>23802</v>
      </c>
      <c r="N3110" s="19"/>
      <c r="O3110" s="19" t="s">
        <v>23140</v>
      </c>
    </row>
    <row r="3111" spans="1:15" ht="12.75">
      <c r="A3111" s="19" t="s">
        <v>26995</v>
      </c>
      <c r="B3111" s="19" t="s">
        <v>23801</v>
      </c>
      <c r="C3111" s="19" t="s">
        <v>23754</v>
      </c>
      <c r="D3111" s="19" t="s">
        <v>17435</v>
      </c>
      <c r="E3111" s="85">
        <v>45495</v>
      </c>
      <c r="F3111" s="19" t="s">
        <v>23859</v>
      </c>
      <c r="G3111" s="19" t="s">
        <v>23860</v>
      </c>
      <c r="H3111" s="19">
        <v>-42</v>
      </c>
      <c r="I3111" s="27" t="s">
        <v>23200</v>
      </c>
      <c r="J3111" s="19" t="s">
        <v>23201</v>
      </c>
      <c r="K3111" s="19" t="s">
        <v>17436</v>
      </c>
      <c r="L3111" s="19" t="s">
        <v>17437</v>
      </c>
      <c r="M3111" s="19" t="s">
        <v>23802</v>
      </c>
      <c r="N3111" s="19"/>
      <c r="O3111" s="19" t="s">
        <v>23140</v>
      </c>
    </row>
    <row r="3112" spans="1:15" ht="12.75">
      <c r="A3112" s="19" t="s">
        <v>26996</v>
      </c>
      <c r="B3112" s="19" t="s">
        <v>23803</v>
      </c>
      <c r="C3112" s="19" t="s">
        <v>23778</v>
      </c>
      <c r="D3112" s="19" t="s">
        <v>17435</v>
      </c>
      <c r="E3112" s="85">
        <v>45495</v>
      </c>
      <c r="F3112" s="19" t="s">
        <v>23874</v>
      </c>
      <c r="G3112" s="19" t="s">
        <v>23875</v>
      </c>
      <c r="H3112" s="19">
        <v>-116</v>
      </c>
      <c r="I3112" s="27" t="s">
        <v>23200</v>
      </c>
      <c r="J3112" s="19" t="s">
        <v>23201</v>
      </c>
      <c r="K3112" s="19" t="s">
        <v>17436</v>
      </c>
      <c r="L3112" s="19" t="s">
        <v>17437</v>
      </c>
      <c r="M3112" s="19" t="s">
        <v>23804</v>
      </c>
      <c r="N3112" s="19"/>
      <c r="O3112" s="19" t="s">
        <v>23140</v>
      </c>
    </row>
    <row r="3113" spans="1:15" ht="12.75">
      <c r="A3113" s="19" t="s">
        <v>26997</v>
      </c>
      <c r="B3113" s="19" t="s">
        <v>23803</v>
      </c>
      <c r="C3113" s="19" t="s">
        <v>23778</v>
      </c>
      <c r="D3113" s="19" t="s">
        <v>17435</v>
      </c>
      <c r="E3113" s="85">
        <v>45495</v>
      </c>
      <c r="F3113" s="19" t="s">
        <v>23951</v>
      </c>
      <c r="G3113" s="19" t="s">
        <v>23952</v>
      </c>
      <c r="H3113" s="19">
        <v>-1</v>
      </c>
      <c r="I3113" s="27" t="s">
        <v>23200</v>
      </c>
      <c r="J3113" s="19" t="s">
        <v>23201</v>
      </c>
      <c r="K3113" s="19" t="s">
        <v>17436</v>
      </c>
      <c r="L3113" s="19" t="s">
        <v>17437</v>
      </c>
      <c r="M3113" s="19" t="s">
        <v>23804</v>
      </c>
      <c r="N3113" s="19"/>
      <c r="O3113" s="19" t="s">
        <v>23140</v>
      </c>
    </row>
    <row r="3114" spans="1:15" ht="12.75">
      <c r="A3114" s="19" t="s">
        <v>26998</v>
      </c>
      <c r="B3114" s="19" t="s">
        <v>23803</v>
      </c>
      <c r="C3114" s="19" t="s">
        <v>23778</v>
      </c>
      <c r="D3114" s="19" t="s">
        <v>17435</v>
      </c>
      <c r="E3114" s="85">
        <v>45495</v>
      </c>
      <c r="F3114" s="19" t="s">
        <v>23941</v>
      </c>
      <c r="G3114" s="19" t="s">
        <v>23942</v>
      </c>
      <c r="H3114" s="19">
        <v>-54</v>
      </c>
      <c r="I3114" s="27" t="s">
        <v>23200</v>
      </c>
      <c r="J3114" s="19" t="s">
        <v>23201</v>
      </c>
      <c r="K3114" s="19" t="s">
        <v>17436</v>
      </c>
      <c r="L3114" s="19" t="s">
        <v>17437</v>
      </c>
      <c r="M3114" s="19" t="s">
        <v>23804</v>
      </c>
      <c r="N3114" s="19"/>
      <c r="O3114" s="19" t="s">
        <v>23140</v>
      </c>
    </row>
    <row r="3115" spans="1:15" ht="12.75">
      <c r="A3115" s="19" t="s">
        <v>26999</v>
      </c>
      <c r="B3115" s="19" t="s">
        <v>23803</v>
      </c>
      <c r="C3115" s="19" t="s">
        <v>23778</v>
      </c>
      <c r="D3115" s="19" t="s">
        <v>17435</v>
      </c>
      <c r="E3115" s="85">
        <v>45495</v>
      </c>
      <c r="F3115" s="19" t="s">
        <v>23859</v>
      </c>
      <c r="G3115" s="19" t="s">
        <v>23860</v>
      </c>
      <c r="H3115" s="19">
        <v>-78</v>
      </c>
      <c r="I3115" s="27" t="s">
        <v>23200</v>
      </c>
      <c r="J3115" s="19" t="s">
        <v>23201</v>
      </c>
      <c r="K3115" s="19" t="s">
        <v>17436</v>
      </c>
      <c r="L3115" s="19" t="s">
        <v>17437</v>
      </c>
      <c r="M3115" s="19" t="s">
        <v>23804</v>
      </c>
      <c r="N3115" s="19"/>
      <c r="O3115" s="19" t="s">
        <v>23140</v>
      </c>
    </row>
    <row r="3116" spans="1:15" ht="12.75">
      <c r="A3116" s="19" t="s">
        <v>27000</v>
      </c>
      <c r="B3116" s="19" t="s">
        <v>23803</v>
      </c>
      <c r="C3116" s="19" t="s">
        <v>23778</v>
      </c>
      <c r="D3116" s="19" t="s">
        <v>17435</v>
      </c>
      <c r="E3116" s="85">
        <v>45495</v>
      </c>
      <c r="F3116" s="19" t="s">
        <v>23862</v>
      </c>
      <c r="G3116" s="19" t="s">
        <v>23863</v>
      </c>
      <c r="H3116" s="19">
        <v>-220</v>
      </c>
      <c r="I3116" s="27" t="s">
        <v>23200</v>
      </c>
      <c r="J3116" s="19" t="s">
        <v>23201</v>
      </c>
      <c r="K3116" s="19" t="s">
        <v>17436</v>
      </c>
      <c r="L3116" s="19" t="s">
        <v>17437</v>
      </c>
      <c r="M3116" s="19" t="s">
        <v>23804</v>
      </c>
      <c r="N3116" s="19"/>
      <c r="O3116" s="19" t="s">
        <v>23140</v>
      </c>
    </row>
    <row r="3117" spans="1:15" ht="12.75">
      <c r="A3117" s="19" t="s">
        <v>27001</v>
      </c>
      <c r="B3117" s="19" t="s">
        <v>23803</v>
      </c>
      <c r="C3117" s="19" t="s">
        <v>23778</v>
      </c>
      <c r="D3117" s="19" t="s">
        <v>17435</v>
      </c>
      <c r="E3117" s="85">
        <v>45495</v>
      </c>
      <c r="F3117" s="19" t="s">
        <v>25600</v>
      </c>
      <c r="G3117" s="19" t="s">
        <v>25601</v>
      </c>
      <c r="H3117" s="19">
        <v>-20</v>
      </c>
      <c r="I3117" s="27" t="s">
        <v>23200</v>
      </c>
      <c r="J3117" s="19" t="s">
        <v>23201</v>
      </c>
      <c r="K3117" s="19" t="s">
        <v>17436</v>
      </c>
      <c r="L3117" s="19" t="s">
        <v>17437</v>
      </c>
      <c r="M3117" s="19" t="s">
        <v>23804</v>
      </c>
      <c r="N3117" s="19"/>
      <c r="O3117" s="19" t="s">
        <v>23140</v>
      </c>
    </row>
    <row r="3118" spans="1:15" ht="12.75">
      <c r="A3118" s="19" t="s">
        <v>27002</v>
      </c>
      <c r="B3118" s="19" t="s">
        <v>23803</v>
      </c>
      <c r="C3118" s="19" t="s">
        <v>23778</v>
      </c>
      <c r="D3118" s="19" t="s">
        <v>17435</v>
      </c>
      <c r="E3118" s="85">
        <v>45495</v>
      </c>
      <c r="F3118" s="19" t="s">
        <v>23865</v>
      </c>
      <c r="G3118" s="19" t="s">
        <v>23866</v>
      </c>
      <c r="H3118" s="19">
        <v>-1</v>
      </c>
      <c r="I3118" s="27" t="s">
        <v>23200</v>
      </c>
      <c r="J3118" s="19" t="s">
        <v>23201</v>
      </c>
      <c r="K3118" s="19" t="s">
        <v>17436</v>
      </c>
      <c r="L3118" s="19" t="s">
        <v>17437</v>
      </c>
      <c r="M3118" s="19" t="s">
        <v>23804</v>
      </c>
      <c r="N3118" s="19"/>
      <c r="O3118" s="19" t="s">
        <v>23140</v>
      </c>
    </row>
    <row r="3119" spans="1:15" ht="12.75">
      <c r="A3119" s="19" t="s">
        <v>27003</v>
      </c>
      <c r="B3119" s="19" t="s">
        <v>23805</v>
      </c>
      <c r="C3119" s="19" t="s">
        <v>23778</v>
      </c>
      <c r="D3119" s="19" t="s">
        <v>17435</v>
      </c>
      <c r="E3119" s="85">
        <v>45497</v>
      </c>
      <c r="F3119" s="19" t="s">
        <v>23909</v>
      </c>
      <c r="G3119" s="19" t="s">
        <v>23910</v>
      </c>
      <c r="H3119" s="19">
        <v>-62</v>
      </c>
      <c r="I3119" s="27" t="s">
        <v>23200</v>
      </c>
      <c r="J3119" s="19" t="s">
        <v>23201</v>
      </c>
      <c r="K3119" s="19" t="s">
        <v>17436</v>
      </c>
      <c r="L3119" s="19" t="s">
        <v>17437</v>
      </c>
      <c r="M3119" s="19" t="s">
        <v>23806</v>
      </c>
      <c r="N3119" s="19"/>
      <c r="O3119" s="19" t="s">
        <v>23140</v>
      </c>
    </row>
    <row r="3120" spans="1:15" ht="12.75">
      <c r="A3120" s="19" t="s">
        <v>27004</v>
      </c>
      <c r="B3120" s="19" t="s">
        <v>23805</v>
      </c>
      <c r="C3120" s="19" t="s">
        <v>23778</v>
      </c>
      <c r="D3120" s="19" t="s">
        <v>17435</v>
      </c>
      <c r="E3120" s="85">
        <v>45497</v>
      </c>
      <c r="F3120" s="19" t="s">
        <v>23909</v>
      </c>
      <c r="G3120" s="19" t="s">
        <v>23910</v>
      </c>
      <c r="H3120" s="19">
        <v>-18</v>
      </c>
      <c r="I3120" s="27" t="s">
        <v>23200</v>
      </c>
      <c r="J3120" s="19" t="s">
        <v>23201</v>
      </c>
      <c r="K3120" s="19" t="s">
        <v>17436</v>
      </c>
      <c r="L3120" s="19" t="s">
        <v>17437</v>
      </c>
      <c r="M3120" s="19" t="s">
        <v>23806</v>
      </c>
      <c r="N3120" s="19"/>
      <c r="O3120" s="19" t="s">
        <v>23140</v>
      </c>
    </row>
    <row r="3121" spans="1:15" ht="12.75">
      <c r="A3121" s="19" t="s">
        <v>27005</v>
      </c>
      <c r="B3121" s="19" t="s">
        <v>23805</v>
      </c>
      <c r="C3121" s="19" t="s">
        <v>23778</v>
      </c>
      <c r="D3121" s="19" t="s">
        <v>17435</v>
      </c>
      <c r="E3121" s="85">
        <v>45497</v>
      </c>
      <c r="F3121" s="19" t="s">
        <v>23903</v>
      </c>
      <c r="G3121" s="19" t="s">
        <v>23904</v>
      </c>
      <c r="H3121" s="19">
        <v>-80</v>
      </c>
      <c r="I3121" s="27" t="s">
        <v>23200</v>
      </c>
      <c r="J3121" s="19" t="s">
        <v>23201</v>
      </c>
      <c r="K3121" s="19" t="s">
        <v>17436</v>
      </c>
      <c r="L3121" s="19" t="s">
        <v>17437</v>
      </c>
      <c r="M3121" s="19" t="s">
        <v>23806</v>
      </c>
      <c r="N3121" s="19"/>
      <c r="O3121" s="19" t="s">
        <v>23140</v>
      </c>
    </row>
    <row r="3122" spans="1:15" ht="12.75">
      <c r="A3122" s="19" t="s">
        <v>27006</v>
      </c>
      <c r="B3122" s="19" t="s">
        <v>23805</v>
      </c>
      <c r="C3122" s="19" t="s">
        <v>23778</v>
      </c>
      <c r="D3122" s="19" t="s">
        <v>17435</v>
      </c>
      <c r="E3122" s="85">
        <v>45497</v>
      </c>
      <c r="F3122" s="19" t="s">
        <v>23909</v>
      </c>
      <c r="G3122" s="19" t="s">
        <v>23910</v>
      </c>
      <c r="H3122" s="19">
        <v>-47</v>
      </c>
      <c r="I3122" s="27" t="s">
        <v>23200</v>
      </c>
      <c r="J3122" s="19" t="s">
        <v>23201</v>
      </c>
      <c r="K3122" s="19" t="s">
        <v>17436</v>
      </c>
      <c r="L3122" s="19" t="s">
        <v>17437</v>
      </c>
      <c r="M3122" s="19" t="s">
        <v>23806</v>
      </c>
      <c r="N3122" s="19"/>
      <c r="O3122" s="19" t="s">
        <v>23140</v>
      </c>
    </row>
    <row r="3123" spans="1:15" ht="12.75">
      <c r="A3123" s="19" t="s">
        <v>27007</v>
      </c>
      <c r="B3123" s="19" t="s">
        <v>23805</v>
      </c>
      <c r="C3123" s="19" t="s">
        <v>23778</v>
      </c>
      <c r="D3123" s="19" t="s">
        <v>17435</v>
      </c>
      <c r="E3123" s="85">
        <v>45497</v>
      </c>
      <c r="F3123" s="19" t="s">
        <v>23903</v>
      </c>
      <c r="G3123" s="19" t="s">
        <v>23904</v>
      </c>
      <c r="H3123" s="19">
        <v>-52</v>
      </c>
      <c r="I3123" s="27" t="s">
        <v>23200</v>
      </c>
      <c r="J3123" s="19" t="s">
        <v>23201</v>
      </c>
      <c r="K3123" s="19" t="s">
        <v>17436</v>
      </c>
      <c r="L3123" s="19" t="s">
        <v>17437</v>
      </c>
      <c r="M3123" s="19" t="s">
        <v>23806</v>
      </c>
      <c r="N3123" s="19"/>
      <c r="O3123" s="19" t="s">
        <v>23140</v>
      </c>
    </row>
    <row r="3124" spans="1:15" ht="12.75">
      <c r="A3124" s="19" t="s">
        <v>27008</v>
      </c>
      <c r="B3124" s="19" t="s">
        <v>23805</v>
      </c>
      <c r="C3124" s="19" t="s">
        <v>23778</v>
      </c>
      <c r="D3124" s="19" t="s">
        <v>17435</v>
      </c>
      <c r="E3124" s="85">
        <v>45497</v>
      </c>
      <c r="F3124" s="19" t="s">
        <v>23909</v>
      </c>
      <c r="G3124" s="19" t="s">
        <v>23910</v>
      </c>
      <c r="H3124" s="19">
        <v>-140</v>
      </c>
      <c r="I3124" s="27" t="s">
        <v>23200</v>
      </c>
      <c r="J3124" s="19" t="s">
        <v>23201</v>
      </c>
      <c r="K3124" s="19" t="s">
        <v>17436</v>
      </c>
      <c r="L3124" s="19" t="s">
        <v>17437</v>
      </c>
      <c r="M3124" s="19" t="s">
        <v>23806</v>
      </c>
      <c r="N3124" s="19"/>
      <c r="O3124" s="19" t="s">
        <v>23140</v>
      </c>
    </row>
    <row r="3125" spans="1:15" ht="12.75">
      <c r="A3125" s="19" t="s">
        <v>27009</v>
      </c>
      <c r="B3125" s="19" t="s">
        <v>23805</v>
      </c>
      <c r="C3125" s="19" t="s">
        <v>23778</v>
      </c>
      <c r="D3125" s="19" t="s">
        <v>17435</v>
      </c>
      <c r="E3125" s="85">
        <v>45497</v>
      </c>
      <c r="F3125" s="19" t="s">
        <v>23906</v>
      </c>
      <c r="G3125" s="19" t="s">
        <v>23907</v>
      </c>
      <c r="H3125" s="19">
        <v>-70</v>
      </c>
      <c r="I3125" s="27" t="s">
        <v>23200</v>
      </c>
      <c r="J3125" s="19" t="s">
        <v>23201</v>
      </c>
      <c r="K3125" s="19" t="s">
        <v>17436</v>
      </c>
      <c r="L3125" s="19" t="s">
        <v>17437</v>
      </c>
      <c r="M3125" s="19" t="s">
        <v>23806</v>
      </c>
      <c r="N3125" s="19"/>
      <c r="O3125" s="19" t="s">
        <v>23140</v>
      </c>
    </row>
    <row r="3126" spans="1:15" ht="12.75">
      <c r="A3126" s="19" t="s">
        <v>27010</v>
      </c>
      <c r="B3126" s="19" t="s">
        <v>23805</v>
      </c>
      <c r="C3126" s="19" t="s">
        <v>23778</v>
      </c>
      <c r="D3126" s="19" t="s">
        <v>17435</v>
      </c>
      <c r="E3126" s="85">
        <v>45497</v>
      </c>
      <c r="F3126" s="19" t="s">
        <v>23906</v>
      </c>
      <c r="G3126" s="19" t="s">
        <v>23907</v>
      </c>
      <c r="H3126" s="19">
        <v>-433</v>
      </c>
      <c r="I3126" s="27" t="s">
        <v>23200</v>
      </c>
      <c r="J3126" s="19" t="s">
        <v>23201</v>
      </c>
      <c r="K3126" s="19" t="s">
        <v>17436</v>
      </c>
      <c r="L3126" s="19" t="s">
        <v>17437</v>
      </c>
      <c r="M3126" s="19" t="s">
        <v>23806</v>
      </c>
      <c r="N3126" s="19"/>
      <c r="O3126" s="19" t="s">
        <v>23140</v>
      </c>
    </row>
    <row r="3127" spans="1:15" ht="12.75">
      <c r="A3127" s="19" t="s">
        <v>27011</v>
      </c>
      <c r="B3127" s="19" t="s">
        <v>23805</v>
      </c>
      <c r="C3127" s="19" t="s">
        <v>23778</v>
      </c>
      <c r="D3127" s="19" t="s">
        <v>17435</v>
      </c>
      <c r="E3127" s="85">
        <v>45497</v>
      </c>
      <c r="F3127" s="19" t="s">
        <v>23929</v>
      </c>
      <c r="G3127" s="19" t="s">
        <v>23930</v>
      </c>
      <c r="H3127" s="19">
        <v>-74</v>
      </c>
      <c r="I3127" s="27" t="s">
        <v>23200</v>
      </c>
      <c r="J3127" s="19" t="s">
        <v>23201</v>
      </c>
      <c r="K3127" s="19" t="s">
        <v>17436</v>
      </c>
      <c r="L3127" s="19" t="s">
        <v>17437</v>
      </c>
      <c r="M3127" s="19" t="s">
        <v>23806</v>
      </c>
      <c r="N3127" s="19"/>
      <c r="O3127" s="19" t="s">
        <v>23140</v>
      </c>
    </row>
    <row r="3128" spans="1:15" ht="12.75">
      <c r="A3128" s="19" t="s">
        <v>27012</v>
      </c>
      <c r="B3128" s="19" t="s">
        <v>23805</v>
      </c>
      <c r="C3128" s="19" t="s">
        <v>23778</v>
      </c>
      <c r="D3128" s="19" t="s">
        <v>17435</v>
      </c>
      <c r="E3128" s="85">
        <v>45497</v>
      </c>
      <c r="F3128" s="19" t="s">
        <v>23929</v>
      </c>
      <c r="G3128" s="19" t="s">
        <v>23930</v>
      </c>
      <c r="H3128" s="19">
        <v>-88</v>
      </c>
      <c r="I3128" s="27" t="s">
        <v>23200</v>
      </c>
      <c r="J3128" s="19" t="s">
        <v>23201</v>
      </c>
      <c r="K3128" s="19" t="s">
        <v>17436</v>
      </c>
      <c r="L3128" s="19" t="s">
        <v>17437</v>
      </c>
      <c r="M3128" s="19" t="s">
        <v>23806</v>
      </c>
      <c r="N3128" s="19"/>
      <c r="O3128" s="19" t="s">
        <v>23140</v>
      </c>
    </row>
    <row r="3129" spans="1:15" ht="12.75">
      <c r="A3129" s="19" t="s">
        <v>27013</v>
      </c>
      <c r="B3129" s="19" t="s">
        <v>23805</v>
      </c>
      <c r="C3129" s="19" t="s">
        <v>23778</v>
      </c>
      <c r="D3129" s="19" t="s">
        <v>17435</v>
      </c>
      <c r="E3129" s="85">
        <v>45497</v>
      </c>
      <c r="F3129" s="19" t="s">
        <v>23929</v>
      </c>
      <c r="G3129" s="19" t="s">
        <v>23930</v>
      </c>
      <c r="H3129" s="19">
        <v>-100</v>
      </c>
      <c r="I3129" s="27" t="s">
        <v>23200</v>
      </c>
      <c r="J3129" s="19" t="s">
        <v>23201</v>
      </c>
      <c r="K3129" s="19" t="s">
        <v>17436</v>
      </c>
      <c r="L3129" s="19" t="s">
        <v>17437</v>
      </c>
      <c r="M3129" s="19" t="s">
        <v>23806</v>
      </c>
      <c r="N3129" s="19"/>
      <c r="O3129" s="19" t="s">
        <v>23140</v>
      </c>
    </row>
    <row r="3130" spans="1:15" ht="12.75">
      <c r="A3130" s="19" t="s">
        <v>27014</v>
      </c>
      <c r="B3130" s="19" t="s">
        <v>23807</v>
      </c>
      <c r="C3130" s="19"/>
      <c r="D3130" s="19" t="s">
        <v>17435</v>
      </c>
      <c r="E3130" s="85">
        <v>45526</v>
      </c>
      <c r="F3130" s="19" t="s">
        <v>26684</v>
      </c>
      <c r="G3130" s="19" t="s">
        <v>26685</v>
      </c>
      <c r="H3130" s="19">
        <v>-24</v>
      </c>
      <c r="I3130" s="27" t="s">
        <v>23784</v>
      </c>
      <c r="J3130" s="19" t="s">
        <v>23785</v>
      </c>
      <c r="K3130" s="19" t="s">
        <v>17436</v>
      </c>
      <c r="L3130" s="19" t="s">
        <v>17437</v>
      </c>
      <c r="M3130" s="19" t="s">
        <v>23808</v>
      </c>
      <c r="N3130" s="19"/>
      <c r="O3130" s="19" t="s">
        <v>23140</v>
      </c>
    </row>
    <row r="3131" spans="1:15" ht="12.75">
      <c r="A3131" s="19" t="s">
        <v>27015</v>
      </c>
      <c r="B3131" s="19" t="s">
        <v>23807</v>
      </c>
      <c r="C3131" s="19"/>
      <c r="D3131" s="19" t="s">
        <v>17435</v>
      </c>
      <c r="E3131" s="85">
        <v>45526</v>
      </c>
      <c r="F3131" s="19" t="s">
        <v>26687</v>
      </c>
      <c r="G3131" s="19" t="s">
        <v>26688</v>
      </c>
      <c r="H3131" s="19">
        <v>-3</v>
      </c>
      <c r="I3131" s="27" t="s">
        <v>23784</v>
      </c>
      <c r="J3131" s="19" t="s">
        <v>23785</v>
      </c>
      <c r="K3131" s="19" t="s">
        <v>17436</v>
      </c>
      <c r="L3131" s="19" t="s">
        <v>17437</v>
      </c>
      <c r="M3131" s="19" t="s">
        <v>23808</v>
      </c>
      <c r="N3131" s="19"/>
      <c r="O3131" s="19" t="s">
        <v>23140</v>
      </c>
    </row>
    <row r="3132" spans="1:15" ht="12.75">
      <c r="A3132" s="19" t="s">
        <v>27016</v>
      </c>
      <c r="B3132" s="19" t="s">
        <v>23807</v>
      </c>
      <c r="C3132" s="19"/>
      <c r="D3132" s="19" t="s">
        <v>17435</v>
      </c>
      <c r="E3132" s="85">
        <v>45526</v>
      </c>
      <c r="F3132" s="19" t="s">
        <v>26762</v>
      </c>
      <c r="G3132" s="19" t="s">
        <v>26763</v>
      </c>
      <c r="H3132" s="19">
        <v>-6</v>
      </c>
      <c r="I3132" s="27" t="s">
        <v>23784</v>
      </c>
      <c r="J3132" s="19" t="s">
        <v>23785</v>
      </c>
      <c r="K3132" s="19" t="s">
        <v>17436</v>
      </c>
      <c r="L3132" s="19" t="s">
        <v>17437</v>
      </c>
      <c r="M3132" s="19" t="s">
        <v>23808</v>
      </c>
      <c r="N3132" s="19"/>
      <c r="O3132" s="19" t="s">
        <v>23140</v>
      </c>
    </row>
    <row r="3133" spans="1:15" ht="12.75">
      <c r="A3133" s="19" t="s">
        <v>27017</v>
      </c>
      <c r="B3133" s="19" t="s">
        <v>23807</v>
      </c>
      <c r="C3133" s="19"/>
      <c r="D3133" s="19" t="s">
        <v>17435</v>
      </c>
      <c r="E3133" s="85">
        <v>45526</v>
      </c>
      <c r="F3133" s="19" t="s">
        <v>26690</v>
      </c>
      <c r="G3133" s="19" t="s">
        <v>26691</v>
      </c>
      <c r="H3133" s="19">
        <v>-20</v>
      </c>
      <c r="I3133" s="27" t="s">
        <v>23784</v>
      </c>
      <c r="J3133" s="19" t="s">
        <v>23785</v>
      </c>
      <c r="K3133" s="19" t="s">
        <v>17436</v>
      </c>
      <c r="L3133" s="19" t="s">
        <v>17437</v>
      </c>
      <c r="M3133" s="19" t="s">
        <v>23808</v>
      </c>
      <c r="N3133" s="19"/>
      <c r="O3133" s="19" t="s">
        <v>23140</v>
      </c>
    </row>
    <row r="3134" spans="1:15" ht="12.75">
      <c r="A3134" s="19" t="s">
        <v>27018</v>
      </c>
      <c r="B3134" s="19" t="s">
        <v>23807</v>
      </c>
      <c r="C3134" s="19"/>
      <c r="D3134" s="19" t="s">
        <v>17435</v>
      </c>
      <c r="E3134" s="85">
        <v>45526</v>
      </c>
      <c r="F3134" s="19" t="s">
        <v>26693</v>
      </c>
      <c r="G3134" s="19" t="s">
        <v>26694</v>
      </c>
      <c r="H3134" s="19">
        <v>-56</v>
      </c>
      <c r="I3134" s="27" t="s">
        <v>23784</v>
      </c>
      <c r="J3134" s="19" t="s">
        <v>23785</v>
      </c>
      <c r="K3134" s="19" t="s">
        <v>17436</v>
      </c>
      <c r="L3134" s="19" t="s">
        <v>17437</v>
      </c>
      <c r="M3134" s="19" t="s">
        <v>23808</v>
      </c>
      <c r="N3134" s="19"/>
      <c r="O3134" s="19" t="s">
        <v>23140</v>
      </c>
    </row>
    <row r="3135" spans="1:15" ht="12.75">
      <c r="A3135" s="19" t="s">
        <v>27019</v>
      </c>
      <c r="B3135" s="19" t="s">
        <v>23807</v>
      </c>
      <c r="C3135" s="19"/>
      <c r="D3135" s="19" t="s">
        <v>17435</v>
      </c>
      <c r="E3135" s="85">
        <v>45526</v>
      </c>
      <c r="F3135" s="19" t="s">
        <v>26696</v>
      </c>
      <c r="G3135" s="19" t="s">
        <v>26697</v>
      </c>
      <c r="H3135" s="19">
        <v>-435</v>
      </c>
      <c r="I3135" s="27" t="s">
        <v>23784</v>
      </c>
      <c r="J3135" s="19" t="s">
        <v>23785</v>
      </c>
      <c r="K3135" s="19" t="s">
        <v>17436</v>
      </c>
      <c r="L3135" s="19" t="s">
        <v>17437</v>
      </c>
      <c r="M3135" s="19" t="s">
        <v>23808</v>
      </c>
      <c r="N3135" s="19"/>
      <c r="O3135" s="19" t="s">
        <v>23140</v>
      </c>
    </row>
    <row r="3136" spans="1:15" ht="12.75">
      <c r="A3136" s="19" t="s">
        <v>27020</v>
      </c>
      <c r="B3136" s="19" t="s">
        <v>23807</v>
      </c>
      <c r="C3136" s="19"/>
      <c r="D3136" s="19" t="s">
        <v>17435</v>
      </c>
      <c r="E3136" s="85">
        <v>45526</v>
      </c>
      <c r="F3136" s="19" t="s">
        <v>26699</v>
      </c>
      <c r="G3136" s="19" t="s">
        <v>26700</v>
      </c>
      <c r="H3136" s="19">
        <v>-142</v>
      </c>
      <c r="I3136" s="27" t="s">
        <v>23784</v>
      </c>
      <c r="J3136" s="19" t="s">
        <v>23785</v>
      </c>
      <c r="K3136" s="19" t="s">
        <v>17436</v>
      </c>
      <c r="L3136" s="19" t="s">
        <v>17437</v>
      </c>
      <c r="M3136" s="19" t="s">
        <v>23808</v>
      </c>
      <c r="N3136" s="19"/>
      <c r="O3136" s="19" t="s">
        <v>23140</v>
      </c>
    </row>
    <row r="3137" spans="1:15" ht="12.75">
      <c r="A3137" s="19" t="s">
        <v>27021</v>
      </c>
      <c r="B3137" s="19" t="s">
        <v>23807</v>
      </c>
      <c r="C3137" s="19"/>
      <c r="D3137" s="19" t="s">
        <v>17435</v>
      </c>
      <c r="E3137" s="85">
        <v>45526</v>
      </c>
      <c r="F3137" s="19" t="s">
        <v>26702</v>
      </c>
      <c r="G3137" s="19" t="s">
        <v>26703</v>
      </c>
      <c r="H3137" s="19">
        <v>-142</v>
      </c>
      <c r="I3137" s="27" t="s">
        <v>23784</v>
      </c>
      <c r="J3137" s="19" t="s">
        <v>23785</v>
      </c>
      <c r="K3137" s="19" t="s">
        <v>17436</v>
      </c>
      <c r="L3137" s="19" t="s">
        <v>17437</v>
      </c>
      <c r="M3137" s="19" t="s">
        <v>23808</v>
      </c>
      <c r="N3137" s="19"/>
      <c r="O3137" s="19" t="s">
        <v>23140</v>
      </c>
    </row>
    <row r="3138" spans="1:15" ht="12.75">
      <c r="A3138" s="19" t="s">
        <v>27022</v>
      </c>
      <c r="B3138" s="19" t="s">
        <v>23807</v>
      </c>
      <c r="C3138" s="19"/>
      <c r="D3138" s="19" t="s">
        <v>17435</v>
      </c>
      <c r="E3138" s="85">
        <v>45526</v>
      </c>
      <c r="F3138" s="19" t="s">
        <v>26705</v>
      </c>
      <c r="G3138" s="19" t="s">
        <v>26706</v>
      </c>
      <c r="H3138" s="19">
        <v>-5</v>
      </c>
      <c r="I3138" s="27" t="s">
        <v>23784</v>
      </c>
      <c r="J3138" s="19" t="s">
        <v>23785</v>
      </c>
      <c r="K3138" s="19" t="s">
        <v>17436</v>
      </c>
      <c r="L3138" s="19" t="s">
        <v>17437</v>
      </c>
      <c r="M3138" s="19" t="s">
        <v>23808</v>
      </c>
      <c r="N3138" s="19"/>
      <c r="O3138" s="19" t="s">
        <v>23140</v>
      </c>
    </row>
    <row r="3139" spans="1:15" ht="12.75">
      <c r="A3139" s="19" t="s">
        <v>27023</v>
      </c>
      <c r="B3139" s="19" t="s">
        <v>23807</v>
      </c>
      <c r="C3139" s="19"/>
      <c r="D3139" s="19" t="s">
        <v>17435</v>
      </c>
      <c r="E3139" s="85">
        <v>45526</v>
      </c>
      <c r="F3139" s="19" t="s">
        <v>26708</v>
      </c>
      <c r="G3139" s="19" t="s">
        <v>26709</v>
      </c>
      <c r="H3139" s="19">
        <v>-12</v>
      </c>
      <c r="I3139" s="27" t="s">
        <v>23784</v>
      </c>
      <c r="J3139" s="19" t="s">
        <v>23785</v>
      </c>
      <c r="K3139" s="19" t="s">
        <v>17436</v>
      </c>
      <c r="L3139" s="19" t="s">
        <v>17437</v>
      </c>
      <c r="M3139" s="19" t="s">
        <v>23808</v>
      </c>
      <c r="N3139" s="19"/>
      <c r="O3139" s="19" t="s">
        <v>23140</v>
      </c>
    </row>
    <row r="3140" spans="1:15" ht="12.75">
      <c r="A3140" s="19" t="s">
        <v>27024</v>
      </c>
      <c r="B3140" s="19" t="s">
        <v>23807</v>
      </c>
      <c r="C3140" s="19"/>
      <c r="D3140" s="19" t="s">
        <v>17435</v>
      </c>
      <c r="E3140" s="85">
        <v>45526</v>
      </c>
      <c r="F3140" s="19" t="s">
        <v>26711</v>
      </c>
      <c r="G3140" s="19" t="s">
        <v>26712</v>
      </c>
      <c r="H3140" s="19">
        <v>-2</v>
      </c>
      <c r="I3140" s="27" t="s">
        <v>23784</v>
      </c>
      <c r="J3140" s="19" t="s">
        <v>23785</v>
      </c>
      <c r="K3140" s="19" t="s">
        <v>17436</v>
      </c>
      <c r="L3140" s="19" t="s">
        <v>17437</v>
      </c>
      <c r="M3140" s="19" t="s">
        <v>23808</v>
      </c>
      <c r="N3140" s="19"/>
      <c r="O3140" s="19" t="s">
        <v>23140</v>
      </c>
    </row>
    <row r="3141" spans="1:15" ht="12.75">
      <c r="A3141" s="19" t="s">
        <v>27025</v>
      </c>
      <c r="B3141" s="19" t="s">
        <v>23807</v>
      </c>
      <c r="C3141" s="19"/>
      <c r="D3141" s="19" t="s">
        <v>17435</v>
      </c>
      <c r="E3141" s="85">
        <v>45526</v>
      </c>
      <c r="F3141" s="19" t="s">
        <v>26714</v>
      </c>
      <c r="G3141" s="19" t="s">
        <v>26715</v>
      </c>
      <c r="H3141" s="19">
        <v>-61</v>
      </c>
      <c r="I3141" s="27" t="s">
        <v>23784</v>
      </c>
      <c r="J3141" s="19" t="s">
        <v>23785</v>
      </c>
      <c r="K3141" s="19" t="s">
        <v>17436</v>
      </c>
      <c r="L3141" s="19" t="s">
        <v>17437</v>
      </c>
      <c r="M3141" s="19" t="s">
        <v>23808</v>
      </c>
      <c r="N3141" s="19"/>
      <c r="O3141" s="19" t="s">
        <v>23140</v>
      </c>
    </row>
    <row r="3142" spans="1:15" ht="12.75">
      <c r="A3142" s="19" t="s">
        <v>27026</v>
      </c>
      <c r="B3142" s="19" t="s">
        <v>23807</v>
      </c>
      <c r="C3142" s="19"/>
      <c r="D3142" s="19" t="s">
        <v>17435</v>
      </c>
      <c r="E3142" s="85">
        <v>45526</v>
      </c>
      <c r="F3142" s="19" t="s">
        <v>26717</v>
      </c>
      <c r="G3142" s="19" t="s">
        <v>26718</v>
      </c>
      <c r="H3142" s="19">
        <v>-2</v>
      </c>
      <c r="I3142" s="27" t="s">
        <v>23784</v>
      </c>
      <c r="J3142" s="19" t="s">
        <v>23785</v>
      </c>
      <c r="K3142" s="19" t="s">
        <v>17436</v>
      </c>
      <c r="L3142" s="19" t="s">
        <v>17437</v>
      </c>
      <c r="M3142" s="19" t="s">
        <v>23808</v>
      </c>
      <c r="N3142" s="19"/>
      <c r="O3142" s="19" t="s">
        <v>23140</v>
      </c>
    </row>
    <row r="3143" spans="1:15" ht="12.75">
      <c r="A3143" s="19" t="s">
        <v>27027</v>
      </c>
      <c r="B3143" s="19" t="s">
        <v>23807</v>
      </c>
      <c r="C3143" s="19"/>
      <c r="D3143" s="19" t="s">
        <v>17435</v>
      </c>
      <c r="E3143" s="85">
        <v>45526</v>
      </c>
      <c r="F3143" s="19" t="s">
        <v>26720</v>
      </c>
      <c r="G3143" s="19" t="s">
        <v>26721</v>
      </c>
      <c r="H3143" s="19">
        <v>-7</v>
      </c>
      <c r="I3143" s="27" t="s">
        <v>23784</v>
      </c>
      <c r="J3143" s="19" t="s">
        <v>23785</v>
      </c>
      <c r="K3143" s="19" t="s">
        <v>17436</v>
      </c>
      <c r="L3143" s="19" t="s">
        <v>17437</v>
      </c>
      <c r="M3143" s="19" t="s">
        <v>23808</v>
      </c>
      <c r="N3143" s="19"/>
      <c r="O3143" s="19" t="s">
        <v>23140</v>
      </c>
    </row>
    <row r="3144" spans="1:15" ht="12.75">
      <c r="A3144" s="19"/>
      <c r="B3144" s="19"/>
      <c r="C3144" s="19"/>
      <c r="D3144" s="19"/>
      <c r="E3144" s="85"/>
      <c r="F3144" s="19"/>
      <c r="G3144" s="19"/>
      <c r="H3144" s="19"/>
      <c r="I3144" s="19"/>
      <c r="J3144" s="19"/>
      <c r="K3144" s="19"/>
      <c r="L3144" s="19"/>
      <c r="M3144" s="19"/>
      <c r="N3144" s="19"/>
      <c r="O3144" s="19"/>
    </row>
    <row r="3145" spans="1:15" ht="12.75">
      <c r="A3145" s="19" t="s">
        <v>27028</v>
      </c>
      <c r="B3145" s="19" t="s">
        <v>23807</v>
      </c>
      <c r="C3145" s="19"/>
      <c r="D3145" s="19" t="s">
        <v>17435</v>
      </c>
      <c r="E3145" s="85">
        <v>45526</v>
      </c>
      <c r="F3145" s="19" t="s">
        <v>26726</v>
      </c>
      <c r="G3145" s="19" t="s">
        <v>26727</v>
      </c>
      <c r="H3145" s="19">
        <v>-2</v>
      </c>
      <c r="I3145" s="27" t="s">
        <v>23784</v>
      </c>
      <c r="J3145" s="19" t="s">
        <v>23785</v>
      </c>
      <c r="K3145" s="19" t="s">
        <v>17436</v>
      </c>
      <c r="L3145" s="19" t="s">
        <v>17437</v>
      </c>
      <c r="M3145" s="19" t="s">
        <v>23808</v>
      </c>
      <c r="N3145" s="19"/>
      <c r="O3145" s="19" t="s">
        <v>23140</v>
      </c>
    </row>
    <row r="3146" spans="1:15" ht="12.75">
      <c r="A3146" s="19" t="s">
        <v>27029</v>
      </c>
      <c r="B3146" s="19" t="s">
        <v>23807</v>
      </c>
      <c r="C3146" s="19"/>
      <c r="D3146" s="19" t="s">
        <v>17435</v>
      </c>
      <c r="E3146" s="85">
        <v>45526</v>
      </c>
      <c r="F3146" s="19" t="s">
        <v>26732</v>
      </c>
      <c r="G3146" s="19" t="s">
        <v>26733</v>
      </c>
      <c r="H3146" s="19">
        <v>-9</v>
      </c>
      <c r="I3146" s="27" t="s">
        <v>23784</v>
      </c>
      <c r="J3146" s="19" t="s">
        <v>23785</v>
      </c>
      <c r="K3146" s="19" t="s">
        <v>17436</v>
      </c>
      <c r="L3146" s="19" t="s">
        <v>17437</v>
      </c>
      <c r="M3146" s="19" t="s">
        <v>23808</v>
      </c>
      <c r="N3146" s="19"/>
      <c r="O3146" s="19" t="s">
        <v>23140</v>
      </c>
    </row>
    <row r="3147" spans="1:15" ht="12.75">
      <c r="A3147" s="27" t="s">
        <v>27030</v>
      </c>
      <c r="B3147" s="19" t="s">
        <v>23807</v>
      </c>
      <c r="C3147" s="19"/>
      <c r="D3147" s="19" t="s">
        <v>17435</v>
      </c>
      <c r="E3147" s="85">
        <v>45526</v>
      </c>
      <c r="F3147" s="19" t="s">
        <v>26735</v>
      </c>
      <c r="G3147" s="19" t="s">
        <v>26736</v>
      </c>
      <c r="H3147" s="19">
        <v>-20</v>
      </c>
      <c r="I3147" s="27" t="s">
        <v>23784</v>
      </c>
      <c r="J3147" s="19" t="s">
        <v>23785</v>
      </c>
      <c r="K3147" s="19" t="s">
        <v>17436</v>
      </c>
      <c r="L3147" s="19" t="s">
        <v>17437</v>
      </c>
      <c r="M3147" s="19" t="s">
        <v>23808</v>
      </c>
      <c r="N3147" s="19"/>
      <c r="O3147" s="19" t="s">
        <v>23140</v>
      </c>
    </row>
    <row r="3148" spans="1:15" ht="12.75">
      <c r="A3148" s="19" t="s">
        <v>27031</v>
      </c>
      <c r="B3148" s="19" t="s">
        <v>23807</v>
      </c>
      <c r="C3148" s="19"/>
      <c r="D3148" s="19" t="s">
        <v>17435</v>
      </c>
      <c r="E3148" s="85">
        <v>45526</v>
      </c>
      <c r="F3148" s="19" t="s">
        <v>26738</v>
      </c>
      <c r="G3148" s="19" t="s">
        <v>26739</v>
      </c>
      <c r="H3148" s="19">
        <v>-56</v>
      </c>
      <c r="I3148" s="27" t="s">
        <v>23784</v>
      </c>
      <c r="J3148" s="19" t="s">
        <v>23785</v>
      </c>
      <c r="K3148" s="19" t="s">
        <v>17436</v>
      </c>
      <c r="L3148" s="19" t="s">
        <v>17437</v>
      </c>
      <c r="M3148" s="19" t="s">
        <v>23808</v>
      </c>
      <c r="N3148" s="19"/>
      <c r="O3148" s="19" t="s">
        <v>23140</v>
      </c>
    </row>
    <row r="3149" spans="1:15" ht="12.75">
      <c r="A3149" s="19" t="s">
        <v>27032</v>
      </c>
      <c r="B3149" s="19" t="s">
        <v>23807</v>
      </c>
      <c r="C3149" s="19"/>
      <c r="D3149" s="19" t="s">
        <v>17435</v>
      </c>
      <c r="E3149" s="85">
        <v>45526</v>
      </c>
      <c r="F3149" s="19" t="s">
        <v>26744</v>
      </c>
      <c r="G3149" s="19" t="s">
        <v>26745</v>
      </c>
      <c r="H3149" s="19">
        <v>-13</v>
      </c>
      <c r="I3149" s="27" t="s">
        <v>23784</v>
      </c>
      <c r="J3149" s="19" t="s">
        <v>23785</v>
      </c>
      <c r="K3149" s="19" t="s">
        <v>17436</v>
      </c>
      <c r="L3149" s="19" t="s">
        <v>17437</v>
      </c>
      <c r="M3149" s="19" t="s">
        <v>23808</v>
      </c>
      <c r="N3149" s="19"/>
      <c r="O3149" s="19" t="s">
        <v>23140</v>
      </c>
    </row>
    <row r="3150" spans="1:15" ht="12.75">
      <c r="A3150" s="19" t="s">
        <v>27033</v>
      </c>
      <c r="B3150" s="19" t="s">
        <v>23807</v>
      </c>
      <c r="C3150" s="19"/>
      <c r="D3150" s="19" t="s">
        <v>17435</v>
      </c>
      <c r="E3150" s="85">
        <v>45526</v>
      </c>
      <c r="F3150" s="19" t="s">
        <v>26750</v>
      </c>
      <c r="G3150" s="19" t="s">
        <v>26751</v>
      </c>
      <c r="H3150" s="19">
        <v>-2</v>
      </c>
      <c r="I3150" s="27" t="s">
        <v>23784</v>
      </c>
      <c r="J3150" s="19" t="s">
        <v>23785</v>
      </c>
      <c r="K3150" s="19" t="s">
        <v>17436</v>
      </c>
      <c r="L3150" s="19" t="s">
        <v>17437</v>
      </c>
      <c r="M3150" s="19" t="s">
        <v>23808</v>
      </c>
      <c r="N3150" s="19"/>
      <c r="O3150" s="19" t="s">
        <v>23140</v>
      </c>
    </row>
    <row r="3151" spans="1:15" ht="12.75">
      <c r="A3151" s="19" t="s">
        <v>27034</v>
      </c>
      <c r="B3151" s="19" t="s">
        <v>23807</v>
      </c>
      <c r="C3151" s="19"/>
      <c r="D3151" s="19" t="s">
        <v>17435</v>
      </c>
      <c r="E3151" s="85">
        <v>45526</v>
      </c>
      <c r="F3151" s="19" t="s">
        <v>26765</v>
      </c>
      <c r="G3151" s="19" t="s">
        <v>26766</v>
      </c>
      <c r="H3151" s="19">
        <v>-3</v>
      </c>
      <c r="I3151" s="27" t="s">
        <v>23784</v>
      </c>
      <c r="J3151" s="19" t="s">
        <v>23785</v>
      </c>
      <c r="K3151" s="19" t="s">
        <v>17436</v>
      </c>
      <c r="L3151" s="19" t="s">
        <v>17437</v>
      </c>
      <c r="M3151" s="19" t="s">
        <v>23808</v>
      </c>
      <c r="N3151" s="19"/>
      <c r="O3151" s="19" t="s">
        <v>23140</v>
      </c>
    </row>
    <row r="3152" spans="1:15" ht="12.75">
      <c r="A3152" s="19" t="s">
        <v>27035</v>
      </c>
      <c r="B3152" s="19" t="s">
        <v>23807</v>
      </c>
      <c r="C3152" s="19"/>
      <c r="D3152" s="19" t="s">
        <v>17435</v>
      </c>
      <c r="E3152" s="85">
        <v>45526</v>
      </c>
      <c r="F3152" s="19" t="s">
        <v>26753</v>
      </c>
      <c r="G3152" s="19" t="s">
        <v>26754</v>
      </c>
      <c r="H3152" s="19">
        <v>-8</v>
      </c>
      <c r="I3152" s="27" t="s">
        <v>23784</v>
      </c>
      <c r="J3152" s="19" t="s">
        <v>23785</v>
      </c>
      <c r="K3152" s="19" t="s">
        <v>17436</v>
      </c>
      <c r="L3152" s="19" t="s">
        <v>17437</v>
      </c>
      <c r="M3152" s="19" t="s">
        <v>23808</v>
      </c>
      <c r="N3152" s="19"/>
      <c r="O3152" s="19" t="s">
        <v>23140</v>
      </c>
    </row>
    <row r="3153" spans="1:15" ht="12.75">
      <c r="A3153" s="19" t="s">
        <v>27036</v>
      </c>
      <c r="B3153" s="19" t="s">
        <v>23807</v>
      </c>
      <c r="C3153" s="19"/>
      <c r="D3153" s="19" t="s">
        <v>17435</v>
      </c>
      <c r="E3153" s="85">
        <v>45526</v>
      </c>
      <c r="F3153" s="19" t="s">
        <v>26820</v>
      </c>
      <c r="G3153" s="19" t="s">
        <v>26821</v>
      </c>
      <c r="H3153" s="19">
        <v>-1</v>
      </c>
      <c r="I3153" s="27" t="s">
        <v>23784</v>
      </c>
      <c r="J3153" s="19" t="s">
        <v>23785</v>
      </c>
      <c r="K3153" s="19" t="s">
        <v>17436</v>
      </c>
      <c r="L3153" s="19" t="s">
        <v>17437</v>
      </c>
      <c r="M3153" s="19" t="s">
        <v>23808</v>
      </c>
      <c r="N3153" s="19"/>
      <c r="O3153" s="19" t="s">
        <v>23140</v>
      </c>
    </row>
    <row r="3154" spans="1:15" ht="12.75">
      <c r="A3154" s="19" t="s">
        <v>27037</v>
      </c>
      <c r="B3154" s="19" t="s">
        <v>23807</v>
      </c>
      <c r="C3154" s="19"/>
      <c r="D3154" s="19" t="s">
        <v>17435</v>
      </c>
      <c r="E3154" s="85">
        <v>45526</v>
      </c>
      <c r="F3154" s="19" t="s">
        <v>26756</v>
      </c>
      <c r="G3154" s="19" t="s">
        <v>26757</v>
      </c>
      <c r="H3154" s="19">
        <v>-2</v>
      </c>
      <c r="I3154" s="27" t="s">
        <v>23784</v>
      </c>
      <c r="J3154" s="19" t="s">
        <v>23785</v>
      </c>
      <c r="K3154" s="19" t="s">
        <v>17436</v>
      </c>
      <c r="L3154" s="19" t="s">
        <v>17437</v>
      </c>
      <c r="M3154" s="19" t="s">
        <v>23808</v>
      </c>
      <c r="N3154" s="19"/>
      <c r="O3154" s="19" t="s">
        <v>23140</v>
      </c>
    </row>
    <row r="3155" spans="1:15" ht="12.75">
      <c r="A3155" s="27" t="s">
        <v>27038</v>
      </c>
      <c r="B3155" s="19" t="s">
        <v>23807</v>
      </c>
      <c r="C3155" s="19"/>
      <c r="D3155" s="19" t="s">
        <v>17435</v>
      </c>
      <c r="E3155" s="85">
        <v>45526</v>
      </c>
      <c r="F3155" s="27" t="s">
        <v>26759</v>
      </c>
      <c r="G3155" s="19" t="s">
        <v>26760</v>
      </c>
      <c r="H3155" s="19">
        <v>-12</v>
      </c>
      <c r="I3155" s="27" t="s">
        <v>23784</v>
      </c>
      <c r="J3155" s="19" t="s">
        <v>23785</v>
      </c>
      <c r="K3155" s="19" t="s">
        <v>17436</v>
      </c>
      <c r="L3155" s="19" t="s">
        <v>17437</v>
      </c>
      <c r="M3155" s="19" t="s">
        <v>23808</v>
      </c>
      <c r="N3155" s="19"/>
      <c r="O3155" s="19" t="s">
        <v>23140</v>
      </c>
    </row>
    <row r="3156" spans="1:15" ht="12.75">
      <c r="A3156" s="19" t="s">
        <v>27039</v>
      </c>
      <c r="B3156" s="19" t="s">
        <v>23807</v>
      </c>
      <c r="C3156" s="19"/>
      <c r="D3156" s="19" t="s">
        <v>17435</v>
      </c>
      <c r="E3156" s="85">
        <v>45526</v>
      </c>
      <c r="F3156" s="19" t="s">
        <v>26723</v>
      </c>
      <c r="G3156" s="19" t="s">
        <v>26724</v>
      </c>
      <c r="H3156" s="19">
        <v>-19</v>
      </c>
      <c r="I3156" s="27" t="s">
        <v>23784</v>
      </c>
      <c r="J3156" s="19" t="s">
        <v>23785</v>
      </c>
      <c r="K3156" s="19" t="s">
        <v>17436</v>
      </c>
      <c r="L3156" s="19" t="s">
        <v>17437</v>
      </c>
      <c r="M3156" s="19" t="s">
        <v>23808</v>
      </c>
      <c r="N3156" s="19"/>
      <c r="O3156" s="19" t="s">
        <v>23140</v>
      </c>
    </row>
    <row r="3157" spans="1:15" ht="12.75">
      <c r="A3157" s="19" t="s">
        <v>27040</v>
      </c>
      <c r="B3157" s="19" t="s">
        <v>23809</v>
      </c>
      <c r="C3157" s="19" t="s">
        <v>23754</v>
      </c>
      <c r="D3157" s="19" t="s">
        <v>17440</v>
      </c>
      <c r="E3157" s="85">
        <v>45423</v>
      </c>
      <c r="F3157" s="19" t="s">
        <v>23829</v>
      </c>
      <c r="G3157" s="19" t="s">
        <v>23830</v>
      </c>
      <c r="H3157" s="19">
        <v>-41</v>
      </c>
      <c r="I3157" s="27" t="s">
        <v>23200</v>
      </c>
      <c r="J3157" s="19" t="s">
        <v>23201</v>
      </c>
      <c r="K3157" s="19" t="s">
        <v>17438</v>
      </c>
      <c r="L3157" s="19" t="s">
        <v>17439</v>
      </c>
      <c r="M3157" s="19"/>
      <c r="N3157" s="19"/>
      <c r="O3157" s="19" t="s">
        <v>23140</v>
      </c>
    </row>
    <row r="3158" spans="1:15" ht="12.75">
      <c r="A3158" s="19" t="s">
        <v>27041</v>
      </c>
      <c r="B3158" s="19" t="s">
        <v>23809</v>
      </c>
      <c r="C3158" s="19" t="s">
        <v>23754</v>
      </c>
      <c r="D3158" s="19" t="s">
        <v>17440</v>
      </c>
      <c r="E3158" s="85">
        <v>45423</v>
      </c>
      <c r="F3158" s="19" t="s">
        <v>23829</v>
      </c>
      <c r="G3158" s="19" t="s">
        <v>23830</v>
      </c>
      <c r="H3158" s="19">
        <v>41</v>
      </c>
      <c r="I3158" s="27" t="s">
        <v>16489</v>
      </c>
      <c r="J3158" s="19" t="s">
        <v>23235</v>
      </c>
      <c r="K3158" s="19" t="s">
        <v>17438</v>
      </c>
      <c r="L3158" s="19" t="s">
        <v>17439</v>
      </c>
      <c r="M3158" s="19"/>
      <c r="N3158" s="19" t="s">
        <v>17447</v>
      </c>
      <c r="O3158" s="19" t="s">
        <v>23140</v>
      </c>
    </row>
    <row r="3159" spans="1:15" ht="12.75">
      <c r="A3159" s="19" t="s">
        <v>27042</v>
      </c>
      <c r="B3159" s="19" t="s">
        <v>23809</v>
      </c>
      <c r="C3159" s="19" t="s">
        <v>23754</v>
      </c>
      <c r="D3159" s="19" t="s">
        <v>17440</v>
      </c>
      <c r="E3159" s="85">
        <v>45423</v>
      </c>
      <c r="F3159" s="19" t="s">
        <v>23874</v>
      </c>
      <c r="G3159" s="19" t="s">
        <v>23875</v>
      </c>
      <c r="H3159" s="19">
        <v>-29</v>
      </c>
      <c r="I3159" s="27" t="s">
        <v>23200</v>
      </c>
      <c r="J3159" s="19" t="s">
        <v>23201</v>
      </c>
      <c r="K3159" s="19" t="s">
        <v>17438</v>
      </c>
      <c r="L3159" s="19" t="s">
        <v>17439</v>
      </c>
      <c r="M3159" s="19"/>
      <c r="N3159" s="19"/>
      <c r="O3159" s="19" t="s">
        <v>23140</v>
      </c>
    </row>
    <row r="3160" spans="1:15" ht="12.75">
      <c r="A3160" s="19" t="s">
        <v>27043</v>
      </c>
      <c r="B3160" s="19" t="s">
        <v>23809</v>
      </c>
      <c r="C3160" s="19" t="s">
        <v>23754</v>
      </c>
      <c r="D3160" s="19" t="s">
        <v>17440</v>
      </c>
      <c r="E3160" s="85">
        <v>45423</v>
      </c>
      <c r="F3160" s="19" t="s">
        <v>23874</v>
      </c>
      <c r="G3160" s="19" t="s">
        <v>23875</v>
      </c>
      <c r="H3160" s="19">
        <v>29</v>
      </c>
      <c r="I3160" s="27" t="s">
        <v>16489</v>
      </c>
      <c r="J3160" s="19" t="s">
        <v>23235</v>
      </c>
      <c r="K3160" s="19" t="s">
        <v>17438</v>
      </c>
      <c r="L3160" s="19" t="s">
        <v>17439</v>
      </c>
      <c r="M3160" s="19"/>
      <c r="N3160" s="19" t="s">
        <v>17447</v>
      </c>
      <c r="O3160" s="19" t="s">
        <v>23140</v>
      </c>
    </row>
    <row r="3161" spans="1:15" ht="12.75">
      <c r="A3161" s="19" t="s">
        <v>27044</v>
      </c>
      <c r="B3161" s="19" t="s">
        <v>23810</v>
      </c>
      <c r="C3161" s="19" t="s">
        <v>23811</v>
      </c>
      <c r="D3161" s="19" t="s">
        <v>17440</v>
      </c>
      <c r="E3161" s="85">
        <v>45604</v>
      </c>
      <c r="F3161" s="19" t="s">
        <v>23838</v>
      </c>
      <c r="G3161" s="19" t="s">
        <v>23839</v>
      </c>
      <c r="H3161" s="19">
        <v>-12</v>
      </c>
      <c r="I3161" s="27" t="s">
        <v>23200</v>
      </c>
      <c r="J3161" s="19" t="s">
        <v>23201</v>
      </c>
      <c r="K3161" s="19" t="s">
        <v>17438</v>
      </c>
      <c r="L3161" s="19" t="s">
        <v>17439</v>
      </c>
      <c r="M3161" s="19"/>
      <c r="N3161" s="19"/>
      <c r="O3161" s="19" t="s">
        <v>23140</v>
      </c>
    </row>
    <row r="3162" spans="1:15" ht="12.75">
      <c r="A3162" s="19" t="s">
        <v>27045</v>
      </c>
      <c r="B3162" s="19" t="s">
        <v>23810</v>
      </c>
      <c r="C3162" s="19" t="s">
        <v>23811</v>
      </c>
      <c r="D3162" s="19" t="s">
        <v>17440</v>
      </c>
      <c r="E3162" s="85">
        <v>45604</v>
      </c>
      <c r="F3162" s="19" t="s">
        <v>23841</v>
      </c>
      <c r="G3162" s="19" t="s">
        <v>23842</v>
      </c>
      <c r="H3162" s="19">
        <v>-8</v>
      </c>
      <c r="I3162" s="27" t="s">
        <v>23200</v>
      </c>
      <c r="J3162" s="19" t="s">
        <v>23201</v>
      </c>
      <c r="K3162" s="19" t="s">
        <v>17438</v>
      </c>
      <c r="L3162" s="19" t="s">
        <v>17439</v>
      </c>
      <c r="M3162" s="19"/>
      <c r="N3162" s="19"/>
      <c r="O3162" s="19" t="s">
        <v>23140</v>
      </c>
    </row>
    <row r="3163" spans="1:15" ht="12.75">
      <c r="A3163" s="19" t="s">
        <v>27046</v>
      </c>
      <c r="B3163" s="19" t="s">
        <v>23810</v>
      </c>
      <c r="C3163" s="19" t="s">
        <v>23811</v>
      </c>
      <c r="D3163" s="19" t="s">
        <v>17440</v>
      </c>
      <c r="E3163" s="85">
        <v>45604</v>
      </c>
      <c r="F3163" s="19" t="s">
        <v>23844</v>
      </c>
      <c r="G3163" s="19" t="s">
        <v>23845</v>
      </c>
      <c r="H3163" s="19">
        <v>-2</v>
      </c>
      <c r="I3163" s="27" t="s">
        <v>23200</v>
      </c>
      <c r="J3163" s="19" t="s">
        <v>23201</v>
      </c>
      <c r="K3163" s="19" t="s">
        <v>17438</v>
      </c>
      <c r="L3163" s="19" t="s">
        <v>17439</v>
      </c>
      <c r="M3163" s="19"/>
      <c r="N3163" s="19"/>
      <c r="O3163" s="19" t="s">
        <v>23140</v>
      </c>
    </row>
    <row r="3164" spans="1:15" ht="12.75">
      <c r="A3164" s="19" t="s">
        <v>27047</v>
      </c>
      <c r="B3164" s="19" t="s">
        <v>23810</v>
      </c>
      <c r="C3164" s="19" t="s">
        <v>23811</v>
      </c>
      <c r="D3164" s="19" t="s">
        <v>17440</v>
      </c>
      <c r="E3164" s="85">
        <v>45604</v>
      </c>
      <c r="F3164" s="19" t="s">
        <v>26613</v>
      </c>
      <c r="G3164" s="19" t="s">
        <v>26614</v>
      </c>
      <c r="H3164" s="19">
        <v>-1</v>
      </c>
      <c r="I3164" s="27" t="s">
        <v>23200</v>
      </c>
      <c r="J3164" s="19" t="s">
        <v>23201</v>
      </c>
      <c r="K3164" s="19" t="s">
        <v>17438</v>
      </c>
      <c r="L3164" s="19" t="s">
        <v>17439</v>
      </c>
      <c r="M3164" s="19"/>
      <c r="N3164" s="19"/>
      <c r="O3164" s="19" t="s">
        <v>23140</v>
      </c>
    </row>
    <row r="3165" spans="1:15" ht="12.75">
      <c r="A3165" s="19" t="s">
        <v>27048</v>
      </c>
      <c r="B3165" s="19" t="s">
        <v>23810</v>
      </c>
      <c r="C3165" s="19" t="s">
        <v>23811</v>
      </c>
      <c r="D3165" s="19" t="s">
        <v>17440</v>
      </c>
      <c r="E3165" s="85">
        <v>45604</v>
      </c>
      <c r="F3165" s="19" t="s">
        <v>24371</v>
      </c>
      <c r="G3165" s="19" t="s">
        <v>24372</v>
      </c>
      <c r="H3165" s="19">
        <v>-100</v>
      </c>
      <c r="I3165" s="27" t="s">
        <v>23200</v>
      </c>
      <c r="J3165" s="19" t="s">
        <v>23201</v>
      </c>
      <c r="K3165" s="19" t="s">
        <v>17438</v>
      </c>
      <c r="L3165" s="19" t="s">
        <v>17439</v>
      </c>
      <c r="M3165" s="19"/>
      <c r="N3165" s="19"/>
      <c r="O3165" s="19" t="s">
        <v>23140</v>
      </c>
    </row>
    <row r="3166" spans="1:15" ht="12.75">
      <c r="A3166" s="19" t="s">
        <v>27049</v>
      </c>
      <c r="B3166" s="19" t="s">
        <v>23810</v>
      </c>
      <c r="C3166" s="19" t="s">
        <v>23811</v>
      </c>
      <c r="D3166" s="19" t="s">
        <v>17440</v>
      </c>
      <c r="E3166" s="85">
        <v>45604</v>
      </c>
      <c r="F3166" s="19" t="s">
        <v>23868</v>
      </c>
      <c r="G3166" s="19" t="s">
        <v>23869</v>
      </c>
      <c r="H3166" s="19">
        <v>-800</v>
      </c>
      <c r="I3166" s="27" t="s">
        <v>23200</v>
      </c>
      <c r="J3166" s="19" t="s">
        <v>23201</v>
      </c>
      <c r="K3166" s="19" t="s">
        <v>17438</v>
      </c>
      <c r="L3166" s="19" t="s">
        <v>17439</v>
      </c>
      <c r="M3166" s="19"/>
      <c r="N3166" s="19"/>
      <c r="O3166" s="19" t="s">
        <v>23140</v>
      </c>
    </row>
    <row r="3167" spans="1:15" ht="12.75">
      <c r="A3167" s="27" t="s">
        <v>27050</v>
      </c>
      <c r="B3167" s="19" t="s">
        <v>23810</v>
      </c>
      <c r="C3167" s="19" t="s">
        <v>23811</v>
      </c>
      <c r="D3167" s="19" t="s">
        <v>17440</v>
      </c>
      <c r="E3167" s="85">
        <v>45604</v>
      </c>
      <c r="F3167" s="19" t="s">
        <v>23877</v>
      </c>
      <c r="G3167" s="19" t="s">
        <v>23878</v>
      </c>
      <c r="H3167" s="19">
        <v>-400</v>
      </c>
      <c r="I3167" s="27" t="s">
        <v>23200</v>
      </c>
      <c r="J3167" s="19" t="s">
        <v>23201</v>
      </c>
      <c r="K3167" s="19" t="s">
        <v>17438</v>
      </c>
      <c r="L3167" s="19" t="s">
        <v>17439</v>
      </c>
      <c r="M3167" s="19"/>
      <c r="N3167" s="19"/>
      <c r="O3167" s="19" t="s">
        <v>23140</v>
      </c>
    </row>
    <row r="3168" spans="1:15" ht="12.75">
      <c r="A3168" s="19" t="s">
        <v>27051</v>
      </c>
      <c r="B3168" s="19" t="s">
        <v>23810</v>
      </c>
      <c r="C3168" s="19" t="s">
        <v>23811</v>
      </c>
      <c r="D3168" s="19" t="s">
        <v>17440</v>
      </c>
      <c r="E3168" s="85">
        <v>45604</v>
      </c>
      <c r="F3168" s="19" t="s">
        <v>23932</v>
      </c>
      <c r="G3168" s="19" t="s">
        <v>23933</v>
      </c>
      <c r="H3168" s="19">
        <v>-500</v>
      </c>
      <c r="I3168" s="27" t="s">
        <v>23200</v>
      </c>
      <c r="J3168" s="19" t="s">
        <v>23201</v>
      </c>
      <c r="K3168" s="19" t="s">
        <v>17438</v>
      </c>
      <c r="L3168" s="19" t="s">
        <v>17439</v>
      </c>
      <c r="M3168" s="19"/>
      <c r="N3168" s="19"/>
      <c r="O3168" s="19" t="s">
        <v>23140</v>
      </c>
    </row>
    <row r="3169" spans="1:15" ht="12.75">
      <c r="A3169" s="19" t="s">
        <v>27052</v>
      </c>
      <c r="B3169" s="19" t="s">
        <v>23810</v>
      </c>
      <c r="C3169" s="19" t="s">
        <v>23811</v>
      </c>
      <c r="D3169" s="19" t="s">
        <v>17440</v>
      </c>
      <c r="E3169" s="85">
        <v>45604</v>
      </c>
      <c r="F3169" s="19" t="s">
        <v>23926</v>
      </c>
      <c r="G3169" s="19" t="s">
        <v>23927</v>
      </c>
      <c r="H3169" s="19">
        <v>-30</v>
      </c>
      <c r="I3169" s="27" t="s">
        <v>23200</v>
      </c>
      <c r="J3169" s="19" t="s">
        <v>23201</v>
      </c>
      <c r="K3169" s="19" t="s">
        <v>17438</v>
      </c>
      <c r="L3169" s="19" t="s">
        <v>17439</v>
      </c>
      <c r="M3169" s="19"/>
      <c r="N3169" s="19"/>
      <c r="O3169" s="19" t="s">
        <v>23140</v>
      </c>
    </row>
    <row r="3170" spans="1:15" ht="12.75">
      <c r="A3170" s="19" t="s">
        <v>27053</v>
      </c>
      <c r="B3170" s="19" t="s">
        <v>23810</v>
      </c>
      <c r="C3170" s="19" t="s">
        <v>23811</v>
      </c>
      <c r="D3170" s="19" t="s">
        <v>17440</v>
      </c>
      <c r="E3170" s="85">
        <v>45604</v>
      </c>
      <c r="F3170" s="19" t="s">
        <v>23886</v>
      </c>
      <c r="G3170" s="19" t="s">
        <v>23887</v>
      </c>
      <c r="H3170" s="19">
        <v>-20</v>
      </c>
      <c r="I3170" s="27" t="s">
        <v>23200</v>
      </c>
      <c r="J3170" s="19" t="s">
        <v>23201</v>
      </c>
      <c r="K3170" s="19" t="s">
        <v>17438</v>
      </c>
      <c r="L3170" s="19" t="s">
        <v>17439</v>
      </c>
      <c r="M3170" s="19"/>
      <c r="N3170" s="19"/>
      <c r="O3170" s="19" t="s">
        <v>23140</v>
      </c>
    </row>
    <row r="3171" spans="1:15" ht="12.75">
      <c r="A3171" s="19" t="s">
        <v>27054</v>
      </c>
      <c r="B3171" s="19" t="s">
        <v>23810</v>
      </c>
      <c r="C3171" s="19" t="s">
        <v>23811</v>
      </c>
      <c r="D3171" s="19" t="s">
        <v>17440</v>
      </c>
      <c r="E3171" s="85">
        <v>45604</v>
      </c>
      <c r="F3171" s="19" t="s">
        <v>23859</v>
      </c>
      <c r="G3171" s="19" t="s">
        <v>23860</v>
      </c>
      <c r="H3171" s="19">
        <v>-50</v>
      </c>
      <c r="I3171" s="27" t="s">
        <v>23200</v>
      </c>
      <c r="J3171" s="19" t="s">
        <v>23201</v>
      </c>
      <c r="K3171" s="19" t="s">
        <v>17438</v>
      </c>
      <c r="L3171" s="19" t="s">
        <v>17439</v>
      </c>
      <c r="M3171" s="19"/>
      <c r="N3171" s="19"/>
      <c r="O3171" s="19" t="s">
        <v>23140</v>
      </c>
    </row>
    <row r="3172" spans="1:15" ht="12.75">
      <c r="A3172" s="19" t="s">
        <v>27055</v>
      </c>
      <c r="B3172" s="19" t="s">
        <v>23810</v>
      </c>
      <c r="C3172" s="19" t="s">
        <v>23811</v>
      </c>
      <c r="D3172" s="19" t="s">
        <v>17440</v>
      </c>
      <c r="E3172" s="85">
        <v>45604</v>
      </c>
      <c r="F3172" s="19" t="s">
        <v>23958</v>
      </c>
      <c r="G3172" s="19" t="s">
        <v>23959</v>
      </c>
      <c r="H3172" s="19">
        <v>-100</v>
      </c>
      <c r="I3172" s="27" t="s">
        <v>23200</v>
      </c>
      <c r="J3172" s="19" t="s">
        <v>23201</v>
      </c>
      <c r="K3172" s="19" t="s">
        <v>17438</v>
      </c>
      <c r="L3172" s="19" t="s">
        <v>17439</v>
      </c>
      <c r="M3172" s="19"/>
      <c r="N3172" s="19"/>
      <c r="O3172" s="19" t="s">
        <v>23140</v>
      </c>
    </row>
    <row r="3173" spans="1:15" ht="12.75">
      <c r="A3173" s="19" t="s">
        <v>27056</v>
      </c>
      <c r="B3173" s="19" t="s">
        <v>23812</v>
      </c>
      <c r="C3173" s="19"/>
      <c r="D3173" s="19" t="s">
        <v>17428</v>
      </c>
      <c r="E3173" s="85">
        <v>45677</v>
      </c>
      <c r="F3173" s="19" t="s">
        <v>27057</v>
      </c>
      <c r="G3173" s="19" t="s">
        <v>27058</v>
      </c>
      <c r="H3173" s="19">
        <v>300</v>
      </c>
      <c r="I3173" s="19" t="s">
        <v>23171</v>
      </c>
      <c r="J3173" s="19" t="s">
        <v>23813</v>
      </c>
      <c r="K3173" s="19" t="s">
        <v>17426</v>
      </c>
      <c r="L3173" s="19" t="s">
        <v>17427</v>
      </c>
      <c r="M3173" s="19" t="s">
        <v>23814</v>
      </c>
      <c r="N3173" s="19"/>
      <c r="O3173" s="19" t="s">
        <v>23154</v>
      </c>
    </row>
    <row r="3174" spans="1:15" ht="12.75">
      <c r="A3174" s="19" t="s">
        <v>27059</v>
      </c>
      <c r="B3174" s="19" t="s">
        <v>23812</v>
      </c>
      <c r="C3174" s="19"/>
      <c r="D3174" s="19" t="s">
        <v>17428</v>
      </c>
      <c r="E3174" s="85">
        <v>45677</v>
      </c>
      <c r="F3174" s="19" t="s">
        <v>27060</v>
      </c>
      <c r="G3174" s="19" t="s">
        <v>27061</v>
      </c>
      <c r="H3174" s="19">
        <v>10</v>
      </c>
      <c r="I3174" s="19" t="s">
        <v>23171</v>
      </c>
      <c r="J3174" s="19" t="s">
        <v>23813</v>
      </c>
      <c r="K3174" s="19" t="s">
        <v>17426</v>
      </c>
      <c r="L3174" s="19" t="s">
        <v>17427</v>
      </c>
      <c r="M3174" s="19" t="s">
        <v>23814</v>
      </c>
      <c r="N3174" s="19"/>
      <c r="O3174" s="19" t="s">
        <v>23154</v>
      </c>
    </row>
    <row r="3175" spans="1:15" ht="12.75">
      <c r="A3175" s="19" t="s">
        <v>27062</v>
      </c>
      <c r="B3175" s="19" t="s">
        <v>23812</v>
      </c>
      <c r="C3175" s="19"/>
      <c r="D3175" s="19" t="s">
        <v>17428</v>
      </c>
      <c r="E3175" s="85">
        <v>45677</v>
      </c>
      <c r="F3175" s="19" t="s">
        <v>27063</v>
      </c>
      <c r="G3175" s="19" t="s">
        <v>27064</v>
      </c>
      <c r="H3175" s="19">
        <v>200</v>
      </c>
      <c r="I3175" s="19" t="s">
        <v>23171</v>
      </c>
      <c r="J3175" s="19" t="s">
        <v>23813</v>
      </c>
      <c r="K3175" s="19" t="s">
        <v>17426</v>
      </c>
      <c r="L3175" s="19" t="s">
        <v>17427</v>
      </c>
      <c r="M3175" s="19" t="s">
        <v>23814</v>
      </c>
      <c r="N3175" s="19"/>
      <c r="O3175" s="19" t="s">
        <v>23154</v>
      </c>
    </row>
    <row r="3176" spans="1:15" ht="12.75">
      <c r="A3176" s="19" t="s">
        <v>27065</v>
      </c>
      <c r="B3176" s="19" t="s">
        <v>23812</v>
      </c>
      <c r="C3176" s="19"/>
      <c r="D3176" s="19" t="s">
        <v>17428</v>
      </c>
      <c r="E3176" s="85">
        <v>45677</v>
      </c>
      <c r="F3176" s="19" t="s">
        <v>27066</v>
      </c>
      <c r="G3176" s="19" t="s">
        <v>27067</v>
      </c>
      <c r="H3176" s="19">
        <v>44</v>
      </c>
      <c r="I3176" s="19" t="s">
        <v>23171</v>
      </c>
      <c r="J3176" s="19" t="s">
        <v>23813</v>
      </c>
      <c r="K3176" s="19" t="s">
        <v>17426</v>
      </c>
      <c r="L3176" s="19" t="s">
        <v>17427</v>
      </c>
      <c r="M3176" s="19" t="s">
        <v>23814</v>
      </c>
      <c r="N3176" s="19"/>
      <c r="O3176" s="19" t="s">
        <v>23154</v>
      </c>
    </row>
    <row r="3177" spans="1:15" ht="12.75">
      <c r="A3177" s="19" t="s">
        <v>27068</v>
      </c>
      <c r="B3177" s="19" t="s">
        <v>23812</v>
      </c>
      <c r="C3177" s="19"/>
      <c r="D3177" s="19" t="s">
        <v>17428</v>
      </c>
      <c r="E3177" s="85">
        <v>45677</v>
      </c>
      <c r="F3177" s="19" t="s">
        <v>27069</v>
      </c>
      <c r="G3177" s="19" t="s">
        <v>27070</v>
      </c>
      <c r="H3177" s="19">
        <v>100</v>
      </c>
      <c r="I3177" s="19" t="s">
        <v>23171</v>
      </c>
      <c r="J3177" s="19" t="s">
        <v>23813</v>
      </c>
      <c r="K3177" s="19" t="s">
        <v>17426</v>
      </c>
      <c r="L3177" s="19" t="s">
        <v>17427</v>
      </c>
      <c r="M3177" s="19" t="s">
        <v>23814</v>
      </c>
      <c r="N3177" s="19"/>
      <c r="O3177" s="19" t="s">
        <v>23154</v>
      </c>
    </row>
    <row r="3178" spans="1:15" ht="12.75">
      <c r="A3178" s="19" t="s">
        <v>27071</v>
      </c>
      <c r="B3178" s="19" t="s">
        <v>23812</v>
      </c>
      <c r="C3178" s="19"/>
      <c r="D3178" s="19" t="s">
        <v>17428</v>
      </c>
      <c r="E3178" s="85">
        <v>45677</v>
      </c>
      <c r="F3178" s="19" t="s">
        <v>27072</v>
      </c>
      <c r="G3178" s="19" t="s">
        <v>27073</v>
      </c>
      <c r="H3178" s="19">
        <v>300</v>
      </c>
      <c r="I3178" s="19" t="s">
        <v>23171</v>
      </c>
      <c r="J3178" s="19" t="s">
        <v>23813</v>
      </c>
      <c r="K3178" s="19" t="s">
        <v>17426</v>
      </c>
      <c r="L3178" s="19" t="s">
        <v>17427</v>
      </c>
      <c r="M3178" s="19" t="s">
        <v>23814</v>
      </c>
      <c r="N3178" s="19"/>
      <c r="O3178" s="19" t="s">
        <v>23154</v>
      </c>
    </row>
    <row r="3179" spans="1:15" ht="12.75">
      <c r="A3179" s="19" t="s">
        <v>27074</v>
      </c>
      <c r="B3179" s="19" t="s">
        <v>23812</v>
      </c>
      <c r="C3179" s="19"/>
      <c r="D3179" s="19" t="s">
        <v>17428</v>
      </c>
      <c r="E3179" s="85">
        <v>45677</v>
      </c>
      <c r="F3179" s="19" t="s">
        <v>27075</v>
      </c>
      <c r="G3179" s="19" t="s">
        <v>27076</v>
      </c>
      <c r="H3179" s="19">
        <v>30</v>
      </c>
      <c r="I3179" s="19" t="s">
        <v>23171</v>
      </c>
      <c r="J3179" s="19" t="s">
        <v>23813</v>
      </c>
      <c r="K3179" s="19" t="s">
        <v>17426</v>
      </c>
      <c r="L3179" s="19" t="s">
        <v>17427</v>
      </c>
      <c r="M3179" s="19" t="s">
        <v>23814</v>
      </c>
      <c r="N3179" s="19"/>
      <c r="O3179" s="19" t="s">
        <v>23154</v>
      </c>
    </row>
    <row r="3180" spans="1:15" ht="12.75">
      <c r="A3180" s="19" t="s">
        <v>27077</v>
      </c>
      <c r="B3180" s="19" t="s">
        <v>23812</v>
      </c>
      <c r="C3180" s="19"/>
      <c r="D3180" s="19" t="s">
        <v>17428</v>
      </c>
      <c r="E3180" s="85">
        <v>45677</v>
      </c>
      <c r="F3180" s="19" t="s">
        <v>27078</v>
      </c>
      <c r="G3180" s="19" t="s">
        <v>27079</v>
      </c>
      <c r="H3180" s="19">
        <v>500</v>
      </c>
      <c r="I3180" s="19" t="s">
        <v>23171</v>
      </c>
      <c r="J3180" s="19" t="s">
        <v>23813</v>
      </c>
      <c r="K3180" s="19" t="s">
        <v>17426</v>
      </c>
      <c r="L3180" s="19" t="s">
        <v>17427</v>
      </c>
      <c r="M3180" s="19" t="s">
        <v>23814</v>
      </c>
      <c r="N3180" s="19"/>
      <c r="O3180" s="19" t="s">
        <v>23154</v>
      </c>
    </row>
    <row r="3181" spans="1:15" ht="12.75">
      <c r="A3181" s="19" t="s">
        <v>27080</v>
      </c>
      <c r="B3181" s="19" t="s">
        <v>23812</v>
      </c>
      <c r="C3181" s="19"/>
      <c r="D3181" s="19" t="s">
        <v>17428</v>
      </c>
      <c r="E3181" s="85">
        <v>45677</v>
      </c>
      <c r="F3181" s="19" t="s">
        <v>27081</v>
      </c>
      <c r="G3181" s="19" t="s">
        <v>27082</v>
      </c>
      <c r="H3181" s="19">
        <v>500</v>
      </c>
      <c r="I3181" s="19" t="s">
        <v>23171</v>
      </c>
      <c r="J3181" s="19" t="s">
        <v>23813</v>
      </c>
      <c r="K3181" s="19" t="s">
        <v>17426</v>
      </c>
      <c r="L3181" s="19" t="s">
        <v>17427</v>
      </c>
      <c r="M3181" s="19" t="s">
        <v>23814</v>
      </c>
      <c r="N3181" s="19"/>
      <c r="O3181" s="19" t="s">
        <v>23154</v>
      </c>
    </row>
    <row r="3182" spans="1:15" ht="12.75">
      <c r="A3182" s="19" t="s">
        <v>27083</v>
      </c>
      <c r="B3182" s="19" t="s">
        <v>23812</v>
      </c>
      <c r="C3182" s="19"/>
      <c r="D3182" s="19" t="s">
        <v>17428</v>
      </c>
      <c r="E3182" s="85">
        <v>45677</v>
      </c>
      <c r="F3182" s="19" t="s">
        <v>27084</v>
      </c>
      <c r="G3182" s="19" t="s">
        <v>27085</v>
      </c>
      <c r="H3182" s="19">
        <v>500</v>
      </c>
      <c r="I3182" s="19" t="s">
        <v>23171</v>
      </c>
      <c r="J3182" s="19" t="s">
        <v>23813</v>
      </c>
      <c r="K3182" s="19" t="s">
        <v>17426</v>
      </c>
      <c r="L3182" s="19" t="s">
        <v>17427</v>
      </c>
      <c r="M3182" s="19" t="s">
        <v>23814</v>
      </c>
      <c r="N3182" s="19"/>
      <c r="O3182" s="19" t="s">
        <v>23154</v>
      </c>
    </row>
    <row r="3183" spans="1:15" ht="12.75">
      <c r="A3183" s="19" t="s">
        <v>27086</v>
      </c>
      <c r="B3183" s="19" t="s">
        <v>23812</v>
      </c>
      <c r="C3183" s="19"/>
      <c r="D3183" s="19" t="s">
        <v>17428</v>
      </c>
      <c r="E3183" s="85">
        <v>45677</v>
      </c>
      <c r="F3183" s="19" t="s">
        <v>27087</v>
      </c>
      <c r="G3183" s="19" t="s">
        <v>27088</v>
      </c>
      <c r="H3183" s="19">
        <v>500</v>
      </c>
      <c r="I3183" s="19" t="s">
        <v>23171</v>
      </c>
      <c r="J3183" s="19" t="s">
        <v>23813</v>
      </c>
      <c r="K3183" s="19" t="s">
        <v>17426</v>
      </c>
      <c r="L3183" s="19" t="s">
        <v>17427</v>
      </c>
      <c r="M3183" s="19" t="s">
        <v>23814</v>
      </c>
      <c r="N3183" s="19"/>
      <c r="O3183" s="19" t="s">
        <v>23154</v>
      </c>
    </row>
    <row r="3184" spans="1:15" ht="12.75">
      <c r="A3184" s="19" t="s">
        <v>27089</v>
      </c>
      <c r="B3184" s="19" t="s">
        <v>23812</v>
      </c>
      <c r="C3184" s="19"/>
      <c r="D3184" s="19" t="s">
        <v>17428</v>
      </c>
      <c r="E3184" s="85">
        <v>45677</v>
      </c>
      <c r="F3184" s="19" t="s">
        <v>27090</v>
      </c>
      <c r="G3184" s="19" t="s">
        <v>27091</v>
      </c>
      <c r="H3184" s="19">
        <v>500</v>
      </c>
      <c r="I3184" s="19" t="s">
        <v>23171</v>
      </c>
      <c r="J3184" s="19" t="s">
        <v>23813</v>
      </c>
      <c r="K3184" s="19" t="s">
        <v>17426</v>
      </c>
      <c r="L3184" s="19" t="s">
        <v>17427</v>
      </c>
      <c r="M3184" s="19" t="s">
        <v>23814</v>
      </c>
      <c r="N3184" s="19"/>
      <c r="O3184" s="19" t="s">
        <v>23154</v>
      </c>
    </row>
    <row r="3185" spans="1:15" ht="12.75">
      <c r="A3185" s="19" t="s">
        <v>27092</v>
      </c>
      <c r="B3185" s="19" t="s">
        <v>23812</v>
      </c>
      <c r="C3185" s="19"/>
      <c r="D3185" s="19" t="s">
        <v>17428</v>
      </c>
      <c r="E3185" s="85">
        <v>45677</v>
      </c>
      <c r="F3185" s="19" t="s">
        <v>27093</v>
      </c>
      <c r="G3185" s="19" t="s">
        <v>27094</v>
      </c>
      <c r="H3185" s="19">
        <v>300</v>
      </c>
      <c r="I3185" s="19" t="s">
        <v>23171</v>
      </c>
      <c r="J3185" s="19" t="s">
        <v>23813</v>
      </c>
      <c r="K3185" s="19" t="s">
        <v>17426</v>
      </c>
      <c r="L3185" s="19" t="s">
        <v>17427</v>
      </c>
      <c r="M3185" s="19" t="s">
        <v>23814</v>
      </c>
      <c r="N3185" s="19"/>
      <c r="O3185" s="19" t="s">
        <v>23154</v>
      </c>
    </row>
    <row r="3186" spans="1:15" ht="12.75">
      <c r="A3186" s="19" t="s">
        <v>27095</v>
      </c>
      <c r="B3186" s="19" t="s">
        <v>23812</v>
      </c>
      <c r="C3186" s="19"/>
      <c r="D3186" s="19" t="s">
        <v>17428</v>
      </c>
      <c r="E3186" s="85">
        <v>45677</v>
      </c>
      <c r="F3186" s="19" t="s">
        <v>27096</v>
      </c>
      <c r="G3186" s="19" t="s">
        <v>27097</v>
      </c>
      <c r="H3186" s="19">
        <v>2000</v>
      </c>
      <c r="I3186" s="19" t="s">
        <v>23171</v>
      </c>
      <c r="J3186" s="19" t="s">
        <v>23813</v>
      </c>
      <c r="K3186" s="19" t="s">
        <v>17426</v>
      </c>
      <c r="L3186" s="19" t="s">
        <v>17427</v>
      </c>
      <c r="M3186" s="19" t="s">
        <v>23814</v>
      </c>
      <c r="N3186" s="19"/>
      <c r="O3186" s="19" t="s">
        <v>23154</v>
      </c>
    </row>
    <row r="3187" spans="1:15" ht="12.75">
      <c r="A3187" s="19" t="s">
        <v>27098</v>
      </c>
      <c r="B3187" s="19" t="s">
        <v>23812</v>
      </c>
      <c r="C3187" s="19"/>
      <c r="D3187" s="19" t="s">
        <v>17428</v>
      </c>
      <c r="E3187" s="85">
        <v>45677</v>
      </c>
      <c r="F3187" s="19" t="s">
        <v>27099</v>
      </c>
      <c r="G3187" s="19" t="s">
        <v>27100</v>
      </c>
      <c r="H3187" s="19">
        <v>3000</v>
      </c>
      <c r="I3187" s="19" t="s">
        <v>23171</v>
      </c>
      <c r="J3187" s="19" t="s">
        <v>23813</v>
      </c>
      <c r="K3187" s="19" t="s">
        <v>17426</v>
      </c>
      <c r="L3187" s="19" t="s">
        <v>17427</v>
      </c>
      <c r="M3187" s="19" t="s">
        <v>23814</v>
      </c>
      <c r="N3187" s="19"/>
      <c r="O3187" s="19" t="s">
        <v>23154</v>
      </c>
    </row>
    <row r="3188" spans="1:15" ht="12.75">
      <c r="A3188" s="19" t="s">
        <v>27101</v>
      </c>
      <c r="B3188" s="19" t="s">
        <v>23812</v>
      </c>
      <c r="C3188" s="19"/>
      <c r="D3188" s="19" t="s">
        <v>17428</v>
      </c>
      <c r="E3188" s="85">
        <v>45677</v>
      </c>
      <c r="F3188" s="19" t="s">
        <v>27102</v>
      </c>
      <c r="G3188" s="19" t="s">
        <v>27103</v>
      </c>
      <c r="H3188" s="19">
        <v>4000</v>
      </c>
      <c r="I3188" s="19" t="s">
        <v>23171</v>
      </c>
      <c r="J3188" s="19" t="s">
        <v>23813</v>
      </c>
      <c r="K3188" s="19" t="s">
        <v>17426</v>
      </c>
      <c r="L3188" s="19" t="s">
        <v>17427</v>
      </c>
      <c r="M3188" s="19" t="s">
        <v>23814</v>
      </c>
      <c r="N3188" s="19"/>
      <c r="O3188" s="19" t="s">
        <v>23154</v>
      </c>
    </row>
    <row r="3189" spans="1:15" ht="12.75">
      <c r="A3189" s="19" t="s">
        <v>27104</v>
      </c>
      <c r="B3189" s="19" t="s">
        <v>23812</v>
      </c>
      <c r="C3189" s="19"/>
      <c r="D3189" s="19" t="s">
        <v>17428</v>
      </c>
      <c r="E3189" s="85">
        <v>45677</v>
      </c>
      <c r="F3189" s="19" t="s">
        <v>27105</v>
      </c>
      <c r="G3189" s="19" t="s">
        <v>27106</v>
      </c>
      <c r="H3189" s="19">
        <v>30</v>
      </c>
      <c r="I3189" s="19" t="s">
        <v>23171</v>
      </c>
      <c r="J3189" s="19" t="s">
        <v>23813</v>
      </c>
      <c r="K3189" s="19" t="s">
        <v>17426</v>
      </c>
      <c r="L3189" s="19" t="s">
        <v>17427</v>
      </c>
      <c r="M3189" s="19" t="s">
        <v>23814</v>
      </c>
      <c r="N3189" s="19"/>
      <c r="O3189" s="19" t="s">
        <v>23154</v>
      </c>
    </row>
    <row r="3190" spans="1:15" ht="12.75">
      <c r="A3190" s="19" t="s">
        <v>27107</v>
      </c>
      <c r="B3190" s="19" t="s">
        <v>23812</v>
      </c>
      <c r="C3190" s="19"/>
      <c r="D3190" s="19" t="s">
        <v>17428</v>
      </c>
      <c r="E3190" s="85">
        <v>45677</v>
      </c>
      <c r="F3190" s="19" t="s">
        <v>27108</v>
      </c>
      <c r="G3190" s="19" t="s">
        <v>27109</v>
      </c>
      <c r="H3190" s="19">
        <v>30</v>
      </c>
      <c r="I3190" s="19" t="s">
        <v>23171</v>
      </c>
      <c r="J3190" s="19" t="s">
        <v>23813</v>
      </c>
      <c r="K3190" s="19" t="s">
        <v>17426</v>
      </c>
      <c r="L3190" s="19" t="s">
        <v>17427</v>
      </c>
      <c r="M3190" s="19" t="s">
        <v>23814</v>
      </c>
      <c r="N3190" s="19"/>
      <c r="O3190" s="19" t="s">
        <v>23154</v>
      </c>
    </row>
    <row r="3191" spans="1:15" ht="12.75">
      <c r="A3191" s="19" t="s">
        <v>27110</v>
      </c>
      <c r="B3191" s="19" t="s">
        <v>23812</v>
      </c>
      <c r="C3191" s="19"/>
      <c r="D3191" s="19" t="s">
        <v>17428</v>
      </c>
      <c r="E3191" s="85">
        <v>45677</v>
      </c>
      <c r="F3191" s="19" t="s">
        <v>27111</v>
      </c>
      <c r="G3191" s="19" t="s">
        <v>27112</v>
      </c>
      <c r="H3191" s="19">
        <v>20</v>
      </c>
      <c r="I3191" s="19" t="s">
        <v>23171</v>
      </c>
      <c r="J3191" s="19" t="s">
        <v>23813</v>
      </c>
      <c r="K3191" s="19" t="s">
        <v>17426</v>
      </c>
      <c r="L3191" s="19" t="s">
        <v>17427</v>
      </c>
      <c r="M3191" s="19" t="s">
        <v>23814</v>
      </c>
      <c r="N3191" s="19"/>
      <c r="O3191" s="19" t="s">
        <v>23154</v>
      </c>
    </row>
    <row r="3192" spans="1:15" ht="12.75">
      <c r="A3192" s="19" t="s">
        <v>27113</v>
      </c>
      <c r="B3192" s="19" t="s">
        <v>23812</v>
      </c>
      <c r="C3192" s="19"/>
      <c r="D3192" s="19" t="s">
        <v>17428</v>
      </c>
      <c r="E3192" s="85">
        <v>45677</v>
      </c>
      <c r="F3192" s="19" t="s">
        <v>27114</v>
      </c>
      <c r="G3192" s="19" t="s">
        <v>27115</v>
      </c>
      <c r="H3192" s="19">
        <v>40</v>
      </c>
      <c r="I3192" s="19" t="s">
        <v>23171</v>
      </c>
      <c r="J3192" s="19" t="s">
        <v>23813</v>
      </c>
      <c r="K3192" s="19" t="s">
        <v>17426</v>
      </c>
      <c r="L3192" s="19" t="s">
        <v>17427</v>
      </c>
      <c r="M3192" s="19" t="s">
        <v>23814</v>
      </c>
      <c r="N3192" s="19"/>
      <c r="O3192" s="19" t="s">
        <v>23154</v>
      </c>
    </row>
    <row r="3193" spans="1:15" ht="12.75">
      <c r="A3193" s="27" t="s">
        <v>27116</v>
      </c>
      <c r="B3193" s="19" t="s">
        <v>23812</v>
      </c>
      <c r="C3193" s="19"/>
      <c r="D3193" s="19" t="s">
        <v>17428</v>
      </c>
      <c r="E3193" s="85">
        <v>45677</v>
      </c>
      <c r="F3193" s="19" t="s">
        <v>27117</v>
      </c>
      <c r="G3193" s="19" t="s">
        <v>27118</v>
      </c>
      <c r="H3193" s="19">
        <v>30</v>
      </c>
      <c r="I3193" s="19" t="s">
        <v>23171</v>
      </c>
      <c r="J3193" s="19" t="s">
        <v>23813</v>
      </c>
      <c r="K3193" s="19" t="s">
        <v>17426</v>
      </c>
      <c r="L3193" s="19" t="s">
        <v>17427</v>
      </c>
      <c r="M3193" s="19" t="s">
        <v>23814</v>
      </c>
      <c r="N3193" s="19"/>
      <c r="O3193" s="19" t="s">
        <v>23154</v>
      </c>
    </row>
    <row r="3194" spans="1:15" ht="12.75">
      <c r="A3194" s="19" t="s">
        <v>27119</v>
      </c>
      <c r="B3194" s="19" t="s">
        <v>23812</v>
      </c>
      <c r="C3194" s="19"/>
      <c r="D3194" s="19" t="s">
        <v>17428</v>
      </c>
      <c r="E3194" s="85">
        <v>45677</v>
      </c>
      <c r="F3194" s="19" t="s">
        <v>27120</v>
      </c>
      <c r="G3194" s="19" t="s">
        <v>27121</v>
      </c>
      <c r="H3194" s="19">
        <v>30</v>
      </c>
      <c r="I3194" s="19" t="s">
        <v>23171</v>
      </c>
      <c r="J3194" s="19" t="s">
        <v>23813</v>
      </c>
      <c r="K3194" s="19" t="s">
        <v>17426</v>
      </c>
      <c r="L3194" s="19" t="s">
        <v>17427</v>
      </c>
      <c r="M3194" s="19" t="s">
        <v>23814</v>
      </c>
      <c r="N3194" s="19"/>
      <c r="O3194" s="19" t="s">
        <v>23154</v>
      </c>
    </row>
    <row r="3195" spans="1:15" ht="12.75">
      <c r="A3195" s="19" t="s">
        <v>27122</v>
      </c>
      <c r="B3195" s="19" t="s">
        <v>23812</v>
      </c>
      <c r="C3195" s="19"/>
      <c r="D3195" s="19" t="s">
        <v>17428</v>
      </c>
      <c r="E3195" s="85">
        <v>45677</v>
      </c>
      <c r="F3195" s="19" t="s">
        <v>27123</v>
      </c>
      <c r="G3195" s="19" t="s">
        <v>27124</v>
      </c>
      <c r="H3195" s="19">
        <v>200</v>
      </c>
      <c r="I3195" s="19" t="s">
        <v>23171</v>
      </c>
      <c r="J3195" s="19" t="s">
        <v>23813</v>
      </c>
      <c r="K3195" s="19" t="s">
        <v>17426</v>
      </c>
      <c r="L3195" s="19" t="s">
        <v>17427</v>
      </c>
      <c r="M3195" s="19" t="s">
        <v>23814</v>
      </c>
      <c r="N3195" s="19"/>
      <c r="O3195" s="19" t="s">
        <v>23154</v>
      </c>
    </row>
    <row r="3196" spans="1:15" ht="12.75">
      <c r="A3196" s="19" t="s">
        <v>27125</v>
      </c>
      <c r="B3196" s="19" t="s">
        <v>23812</v>
      </c>
      <c r="C3196" s="19"/>
      <c r="D3196" s="19" t="s">
        <v>17428</v>
      </c>
      <c r="E3196" s="85">
        <v>45677</v>
      </c>
      <c r="F3196" s="19" t="s">
        <v>27126</v>
      </c>
      <c r="G3196" s="19" t="s">
        <v>27127</v>
      </c>
      <c r="H3196" s="19">
        <v>30</v>
      </c>
      <c r="I3196" s="19" t="s">
        <v>23171</v>
      </c>
      <c r="J3196" s="19" t="s">
        <v>23813</v>
      </c>
      <c r="K3196" s="19" t="s">
        <v>17426</v>
      </c>
      <c r="L3196" s="19" t="s">
        <v>17427</v>
      </c>
      <c r="M3196" s="19" t="s">
        <v>23814</v>
      </c>
      <c r="N3196" s="19"/>
      <c r="O3196" s="19" t="s">
        <v>23154</v>
      </c>
    </row>
    <row r="3197" spans="1:15" ht="12.75">
      <c r="A3197" s="19" t="s">
        <v>27128</v>
      </c>
      <c r="B3197" s="19" t="s">
        <v>23812</v>
      </c>
      <c r="C3197" s="19"/>
      <c r="D3197" s="19" t="s">
        <v>17428</v>
      </c>
      <c r="E3197" s="85">
        <v>45677</v>
      </c>
      <c r="F3197" s="19" t="s">
        <v>27129</v>
      </c>
      <c r="G3197" s="19" t="s">
        <v>27130</v>
      </c>
      <c r="H3197" s="19">
        <v>20</v>
      </c>
      <c r="I3197" s="19" t="s">
        <v>23171</v>
      </c>
      <c r="J3197" s="19" t="s">
        <v>23813</v>
      </c>
      <c r="K3197" s="19" t="s">
        <v>17426</v>
      </c>
      <c r="L3197" s="19" t="s">
        <v>17427</v>
      </c>
      <c r="M3197" s="19" t="s">
        <v>23814</v>
      </c>
      <c r="N3197" s="19"/>
      <c r="O3197" s="19" t="s">
        <v>23154</v>
      </c>
    </row>
    <row r="3198" spans="1:15" ht="12.75">
      <c r="A3198" s="19" t="s">
        <v>27131</v>
      </c>
      <c r="B3198" s="19" t="s">
        <v>23812</v>
      </c>
      <c r="C3198" s="19"/>
      <c r="D3198" s="19" t="s">
        <v>17428</v>
      </c>
      <c r="E3198" s="85">
        <v>45677</v>
      </c>
      <c r="F3198" s="19" t="s">
        <v>27132</v>
      </c>
      <c r="G3198" s="19" t="s">
        <v>27133</v>
      </c>
      <c r="H3198" s="19">
        <v>5</v>
      </c>
      <c r="I3198" s="19" t="s">
        <v>23171</v>
      </c>
      <c r="J3198" s="19" t="s">
        <v>23813</v>
      </c>
      <c r="K3198" s="19" t="s">
        <v>17426</v>
      </c>
      <c r="L3198" s="19" t="s">
        <v>17427</v>
      </c>
      <c r="M3198" s="19" t="s">
        <v>23814</v>
      </c>
      <c r="N3198" s="19"/>
      <c r="O3198" s="19" t="s">
        <v>23154</v>
      </c>
    </row>
    <row r="3199" spans="1:15" ht="12.75">
      <c r="A3199" s="19" t="s">
        <v>27134</v>
      </c>
      <c r="B3199" s="19" t="s">
        <v>23812</v>
      </c>
      <c r="C3199" s="19"/>
      <c r="D3199" s="19" t="s">
        <v>17428</v>
      </c>
      <c r="E3199" s="85">
        <v>45677</v>
      </c>
      <c r="F3199" s="19" t="s">
        <v>27135</v>
      </c>
      <c r="G3199" s="19" t="s">
        <v>27136</v>
      </c>
      <c r="H3199" s="19">
        <v>2</v>
      </c>
      <c r="I3199" s="19" t="s">
        <v>23171</v>
      </c>
      <c r="J3199" s="19" t="s">
        <v>23813</v>
      </c>
      <c r="K3199" s="19" t="s">
        <v>17426</v>
      </c>
      <c r="L3199" s="19" t="s">
        <v>17427</v>
      </c>
      <c r="M3199" s="19" t="s">
        <v>23814</v>
      </c>
      <c r="N3199" s="19"/>
      <c r="O3199" s="19" t="s">
        <v>23154</v>
      </c>
    </row>
    <row r="3200" spans="1:15" ht="12.75">
      <c r="A3200" s="19" t="s">
        <v>27137</v>
      </c>
      <c r="B3200" s="19" t="s">
        <v>23812</v>
      </c>
      <c r="C3200" s="19"/>
      <c r="D3200" s="19" t="s">
        <v>17428</v>
      </c>
      <c r="E3200" s="85">
        <v>45677</v>
      </c>
      <c r="F3200" s="19" t="s">
        <v>27138</v>
      </c>
      <c r="G3200" s="19" t="s">
        <v>27139</v>
      </c>
      <c r="H3200" s="19">
        <v>500</v>
      </c>
      <c r="I3200" s="19" t="s">
        <v>23171</v>
      </c>
      <c r="J3200" s="19" t="s">
        <v>23813</v>
      </c>
      <c r="K3200" s="19" t="s">
        <v>17426</v>
      </c>
      <c r="L3200" s="19" t="s">
        <v>17427</v>
      </c>
      <c r="M3200" s="19" t="s">
        <v>23814</v>
      </c>
      <c r="N3200" s="19"/>
      <c r="O3200" s="19" t="s">
        <v>23154</v>
      </c>
    </row>
    <row r="3201" spans="1:15" ht="12.75">
      <c r="A3201" s="19" t="s">
        <v>27140</v>
      </c>
      <c r="B3201" s="19" t="s">
        <v>23812</v>
      </c>
      <c r="C3201" s="19"/>
      <c r="D3201" s="19" t="s">
        <v>17428</v>
      </c>
      <c r="E3201" s="85">
        <v>45677</v>
      </c>
      <c r="F3201" s="19" t="s">
        <v>27141</v>
      </c>
      <c r="G3201" s="19" t="s">
        <v>27142</v>
      </c>
      <c r="H3201" s="19">
        <v>80</v>
      </c>
      <c r="I3201" s="19" t="s">
        <v>23171</v>
      </c>
      <c r="J3201" s="19" t="s">
        <v>23813</v>
      </c>
      <c r="K3201" s="19" t="s">
        <v>17426</v>
      </c>
      <c r="L3201" s="19" t="s">
        <v>17427</v>
      </c>
      <c r="M3201" s="19" t="s">
        <v>23814</v>
      </c>
      <c r="N3201" s="19"/>
      <c r="O3201" s="19" t="s">
        <v>23154</v>
      </c>
    </row>
    <row r="3202" spans="1:15" ht="12.75">
      <c r="A3202" s="19" t="s">
        <v>27143</v>
      </c>
      <c r="B3202" s="19" t="s">
        <v>23812</v>
      </c>
      <c r="C3202" s="19"/>
      <c r="D3202" s="19" t="s">
        <v>17428</v>
      </c>
      <c r="E3202" s="85">
        <v>45677</v>
      </c>
      <c r="F3202" s="19" t="s">
        <v>27144</v>
      </c>
      <c r="G3202" s="19" t="s">
        <v>27145</v>
      </c>
      <c r="H3202" s="19">
        <v>20</v>
      </c>
      <c r="I3202" s="19" t="s">
        <v>23171</v>
      </c>
      <c r="J3202" s="19" t="s">
        <v>23813</v>
      </c>
      <c r="K3202" s="19" t="s">
        <v>17426</v>
      </c>
      <c r="L3202" s="19" t="s">
        <v>17427</v>
      </c>
      <c r="M3202" s="19" t="s">
        <v>23814</v>
      </c>
      <c r="N3202" s="19"/>
      <c r="O3202" s="19" t="s">
        <v>23154</v>
      </c>
    </row>
    <row r="3203" spans="1:15" ht="12.75">
      <c r="A3203" s="19" t="s">
        <v>27146</v>
      </c>
      <c r="B3203" s="19" t="s">
        <v>23812</v>
      </c>
      <c r="C3203" s="19"/>
      <c r="D3203" s="19" t="s">
        <v>17428</v>
      </c>
      <c r="E3203" s="85">
        <v>45677</v>
      </c>
      <c r="F3203" s="19" t="s">
        <v>27147</v>
      </c>
      <c r="G3203" s="19" t="s">
        <v>27148</v>
      </c>
      <c r="H3203" s="19">
        <v>500</v>
      </c>
      <c r="I3203" s="19" t="s">
        <v>23171</v>
      </c>
      <c r="J3203" s="19" t="s">
        <v>23813</v>
      </c>
      <c r="K3203" s="19" t="s">
        <v>17426</v>
      </c>
      <c r="L3203" s="19" t="s">
        <v>17427</v>
      </c>
      <c r="M3203" s="19" t="s">
        <v>23814</v>
      </c>
      <c r="N3203" s="19"/>
      <c r="O3203" s="19" t="s">
        <v>23154</v>
      </c>
    </row>
    <row r="3204" spans="1:15" ht="12.75">
      <c r="A3204" s="19" t="s">
        <v>27149</v>
      </c>
      <c r="B3204" s="19" t="s">
        <v>23812</v>
      </c>
      <c r="C3204" s="19"/>
      <c r="D3204" s="19" t="s">
        <v>17428</v>
      </c>
      <c r="E3204" s="85">
        <v>45677</v>
      </c>
      <c r="F3204" s="19" t="s">
        <v>27150</v>
      </c>
      <c r="G3204" s="19" t="s">
        <v>27151</v>
      </c>
      <c r="H3204" s="19">
        <v>3000</v>
      </c>
      <c r="I3204" s="19" t="s">
        <v>23171</v>
      </c>
      <c r="J3204" s="19" t="s">
        <v>23813</v>
      </c>
      <c r="K3204" s="19" t="s">
        <v>17426</v>
      </c>
      <c r="L3204" s="19" t="s">
        <v>17427</v>
      </c>
      <c r="M3204" s="19" t="s">
        <v>23814</v>
      </c>
      <c r="N3204" s="19"/>
      <c r="O3204" s="19" t="s">
        <v>23154</v>
      </c>
    </row>
    <row r="3205" spans="1:15" ht="12.75">
      <c r="A3205" s="19" t="s">
        <v>27152</v>
      </c>
      <c r="B3205" s="19" t="s">
        <v>23812</v>
      </c>
      <c r="C3205" s="19"/>
      <c r="D3205" s="19" t="s">
        <v>17428</v>
      </c>
      <c r="E3205" s="85">
        <v>45677</v>
      </c>
      <c r="F3205" s="19" t="s">
        <v>27153</v>
      </c>
      <c r="G3205" s="19" t="s">
        <v>27154</v>
      </c>
      <c r="H3205" s="19">
        <v>1</v>
      </c>
      <c r="I3205" s="19" t="s">
        <v>23171</v>
      </c>
      <c r="J3205" s="19" t="s">
        <v>23813</v>
      </c>
      <c r="K3205" s="19" t="s">
        <v>17426</v>
      </c>
      <c r="L3205" s="19" t="s">
        <v>17427</v>
      </c>
      <c r="M3205" s="19" t="s">
        <v>23814</v>
      </c>
      <c r="N3205" s="19"/>
      <c r="O3205" s="19" t="s">
        <v>23154</v>
      </c>
    </row>
    <row r="3206" spans="1:15" ht="12.75">
      <c r="A3206" s="19" t="s">
        <v>27155</v>
      </c>
      <c r="B3206" s="19" t="s">
        <v>23812</v>
      </c>
      <c r="C3206" s="19"/>
      <c r="D3206" s="19" t="s">
        <v>17428</v>
      </c>
      <c r="E3206" s="85">
        <v>45677</v>
      </c>
      <c r="F3206" s="19" t="s">
        <v>27156</v>
      </c>
      <c r="G3206" s="19" t="s">
        <v>27157</v>
      </c>
      <c r="H3206" s="19">
        <v>1</v>
      </c>
      <c r="I3206" s="19" t="s">
        <v>23171</v>
      </c>
      <c r="J3206" s="19" t="s">
        <v>23813</v>
      </c>
      <c r="K3206" s="19" t="s">
        <v>17426</v>
      </c>
      <c r="L3206" s="19" t="s">
        <v>17427</v>
      </c>
      <c r="M3206" s="19" t="s">
        <v>23814</v>
      </c>
      <c r="N3206" s="19"/>
      <c r="O3206" s="19" t="s">
        <v>23154</v>
      </c>
    </row>
    <row r="3207" spans="1:15" ht="12.75">
      <c r="A3207" s="19" t="s">
        <v>27158</v>
      </c>
      <c r="B3207" s="19" t="s">
        <v>23812</v>
      </c>
      <c r="C3207" s="19"/>
      <c r="D3207" s="19" t="s">
        <v>17428</v>
      </c>
      <c r="E3207" s="85">
        <v>45677</v>
      </c>
      <c r="F3207" s="19" t="s">
        <v>27159</v>
      </c>
      <c r="G3207" s="19" t="s">
        <v>27160</v>
      </c>
      <c r="H3207" s="19">
        <v>1</v>
      </c>
      <c r="I3207" s="19" t="s">
        <v>23171</v>
      </c>
      <c r="J3207" s="19" t="s">
        <v>23813</v>
      </c>
      <c r="K3207" s="19" t="s">
        <v>17426</v>
      </c>
      <c r="L3207" s="19" t="s">
        <v>17427</v>
      </c>
      <c r="M3207" s="19" t="s">
        <v>23814</v>
      </c>
      <c r="N3207" s="19"/>
      <c r="O3207" s="19" t="s">
        <v>23154</v>
      </c>
    </row>
    <row r="3208" spans="1:15" ht="12.75">
      <c r="A3208" s="19" t="s">
        <v>27161</v>
      </c>
      <c r="B3208" s="19" t="s">
        <v>23815</v>
      </c>
      <c r="C3208" s="19"/>
      <c r="D3208" s="19" t="s">
        <v>17440</v>
      </c>
      <c r="E3208" s="85">
        <v>45679</v>
      </c>
      <c r="F3208" s="19" t="s">
        <v>27075</v>
      </c>
      <c r="G3208" s="19" t="s">
        <v>27076</v>
      </c>
      <c r="H3208" s="19">
        <v>-1</v>
      </c>
      <c r="I3208" s="19" t="s">
        <v>23171</v>
      </c>
      <c r="J3208" s="19" t="s">
        <v>23813</v>
      </c>
      <c r="K3208" s="19" t="s">
        <v>17438</v>
      </c>
      <c r="L3208" s="19" t="s">
        <v>17439</v>
      </c>
      <c r="M3208" s="19" t="s">
        <v>23817</v>
      </c>
      <c r="N3208" s="19"/>
      <c r="O3208" s="19" t="s">
        <v>23140</v>
      </c>
    </row>
    <row r="3209" spans="1:15" ht="12.75">
      <c r="A3209" s="19" t="s">
        <v>27162</v>
      </c>
      <c r="B3209" s="19" t="s">
        <v>23815</v>
      </c>
      <c r="C3209" s="19"/>
      <c r="D3209" s="19" t="s">
        <v>17440</v>
      </c>
      <c r="E3209" s="85">
        <v>45679</v>
      </c>
      <c r="F3209" s="19" t="s">
        <v>27075</v>
      </c>
      <c r="G3209" s="19" t="s">
        <v>27076</v>
      </c>
      <c r="H3209" s="19">
        <v>1</v>
      </c>
      <c r="I3209" s="19" t="s">
        <v>2523</v>
      </c>
      <c r="J3209" s="19" t="s">
        <v>23816</v>
      </c>
      <c r="K3209" s="19" t="s">
        <v>17438</v>
      </c>
      <c r="L3209" s="19" t="s">
        <v>17439</v>
      </c>
      <c r="M3209" s="19" t="s">
        <v>23817</v>
      </c>
      <c r="N3209" s="19" t="s">
        <v>17447</v>
      </c>
      <c r="O3209" s="19" t="s">
        <v>23154</v>
      </c>
    </row>
    <row r="3210" spans="1:15" ht="12.75">
      <c r="A3210" s="19" t="s">
        <v>27163</v>
      </c>
      <c r="B3210" s="19" t="s">
        <v>23815</v>
      </c>
      <c r="C3210" s="19"/>
      <c r="D3210" s="19" t="s">
        <v>17440</v>
      </c>
      <c r="E3210" s="85">
        <v>45679</v>
      </c>
      <c r="F3210" s="19" t="s">
        <v>27078</v>
      </c>
      <c r="G3210" s="19" t="s">
        <v>27079</v>
      </c>
      <c r="H3210" s="19">
        <v>-20</v>
      </c>
      <c r="I3210" s="19" t="s">
        <v>23171</v>
      </c>
      <c r="J3210" s="19" t="s">
        <v>23813</v>
      </c>
      <c r="K3210" s="19" t="s">
        <v>17438</v>
      </c>
      <c r="L3210" s="19" t="s">
        <v>17439</v>
      </c>
      <c r="M3210" s="19" t="s">
        <v>23817</v>
      </c>
      <c r="N3210" s="19"/>
      <c r="O3210" s="19" t="s">
        <v>23140</v>
      </c>
    </row>
    <row r="3211" spans="1:15" ht="12.75">
      <c r="A3211" s="19" t="s">
        <v>27164</v>
      </c>
      <c r="B3211" s="19" t="s">
        <v>23815</v>
      </c>
      <c r="C3211" s="19"/>
      <c r="D3211" s="19" t="s">
        <v>17440</v>
      </c>
      <c r="E3211" s="85">
        <v>45679</v>
      </c>
      <c r="F3211" s="19" t="s">
        <v>27078</v>
      </c>
      <c r="G3211" s="19" t="s">
        <v>27079</v>
      </c>
      <c r="H3211" s="19">
        <v>20</v>
      </c>
      <c r="I3211" s="19" t="s">
        <v>2523</v>
      </c>
      <c r="J3211" s="19" t="s">
        <v>23816</v>
      </c>
      <c r="K3211" s="19" t="s">
        <v>17438</v>
      </c>
      <c r="L3211" s="19" t="s">
        <v>17439</v>
      </c>
      <c r="M3211" s="19" t="s">
        <v>23817</v>
      </c>
      <c r="N3211" s="19" t="s">
        <v>17447</v>
      </c>
      <c r="O3211" s="19" t="s">
        <v>23154</v>
      </c>
    </row>
    <row r="3212" spans="1:15" ht="12.75">
      <c r="A3212" s="19" t="s">
        <v>27165</v>
      </c>
      <c r="B3212" s="19" t="s">
        <v>23815</v>
      </c>
      <c r="C3212" s="19"/>
      <c r="D3212" s="19" t="s">
        <v>17440</v>
      </c>
      <c r="E3212" s="85">
        <v>45679</v>
      </c>
      <c r="F3212" s="19" t="s">
        <v>27081</v>
      </c>
      <c r="G3212" s="19" t="s">
        <v>27082</v>
      </c>
      <c r="H3212" s="19">
        <v>-20</v>
      </c>
      <c r="I3212" s="19" t="s">
        <v>23171</v>
      </c>
      <c r="J3212" s="19" t="s">
        <v>23813</v>
      </c>
      <c r="K3212" s="19" t="s">
        <v>17438</v>
      </c>
      <c r="L3212" s="19" t="s">
        <v>17439</v>
      </c>
      <c r="M3212" s="19" t="s">
        <v>23817</v>
      </c>
      <c r="N3212" s="19"/>
      <c r="O3212" s="19" t="s">
        <v>23140</v>
      </c>
    </row>
    <row r="3213" spans="1:15" ht="12.75">
      <c r="A3213" s="19" t="s">
        <v>27166</v>
      </c>
      <c r="B3213" s="19" t="s">
        <v>23815</v>
      </c>
      <c r="C3213" s="19"/>
      <c r="D3213" s="19" t="s">
        <v>17440</v>
      </c>
      <c r="E3213" s="85">
        <v>45679</v>
      </c>
      <c r="F3213" s="19" t="s">
        <v>27081</v>
      </c>
      <c r="G3213" s="19" t="s">
        <v>27082</v>
      </c>
      <c r="H3213" s="19">
        <v>20</v>
      </c>
      <c r="I3213" s="19" t="s">
        <v>2523</v>
      </c>
      <c r="J3213" s="19" t="s">
        <v>23816</v>
      </c>
      <c r="K3213" s="19" t="s">
        <v>17438</v>
      </c>
      <c r="L3213" s="19" t="s">
        <v>17439</v>
      </c>
      <c r="M3213" s="19" t="s">
        <v>23817</v>
      </c>
      <c r="N3213" s="19" t="s">
        <v>17447</v>
      </c>
      <c r="O3213" s="19" t="s">
        <v>23154</v>
      </c>
    </row>
    <row r="3214" spans="1:15" ht="12.75">
      <c r="A3214" s="19" t="s">
        <v>27167</v>
      </c>
      <c r="B3214" s="19" t="s">
        <v>23815</v>
      </c>
      <c r="C3214" s="19"/>
      <c r="D3214" s="19" t="s">
        <v>17440</v>
      </c>
      <c r="E3214" s="85">
        <v>45679</v>
      </c>
      <c r="F3214" s="19" t="s">
        <v>27084</v>
      </c>
      <c r="G3214" s="19" t="s">
        <v>27085</v>
      </c>
      <c r="H3214" s="19">
        <v>-20</v>
      </c>
      <c r="I3214" s="19" t="s">
        <v>23171</v>
      </c>
      <c r="J3214" s="19" t="s">
        <v>23813</v>
      </c>
      <c r="K3214" s="19" t="s">
        <v>17438</v>
      </c>
      <c r="L3214" s="19" t="s">
        <v>17439</v>
      </c>
      <c r="M3214" s="19" t="s">
        <v>23817</v>
      </c>
      <c r="N3214" s="19"/>
      <c r="O3214" s="19" t="s">
        <v>23140</v>
      </c>
    </row>
    <row r="3215" spans="1:15" ht="12.75">
      <c r="A3215" s="19" t="s">
        <v>27168</v>
      </c>
      <c r="B3215" s="19" t="s">
        <v>23815</v>
      </c>
      <c r="C3215" s="19"/>
      <c r="D3215" s="19" t="s">
        <v>17440</v>
      </c>
      <c r="E3215" s="85">
        <v>45679</v>
      </c>
      <c r="F3215" s="19" t="s">
        <v>27084</v>
      </c>
      <c r="G3215" s="19" t="s">
        <v>27085</v>
      </c>
      <c r="H3215" s="19">
        <v>20</v>
      </c>
      <c r="I3215" s="19" t="s">
        <v>2523</v>
      </c>
      <c r="J3215" s="19" t="s">
        <v>23816</v>
      </c>
      <c r="K3215" s="19" t="s">
        <v>17438</v>
      </c>
      <c r="L3215" s="19" t="s">
        <v>17439</v>
      </c>
      <c r="M3215" s="19" t="s">
        <v>23817</v>
      </c>
      <c r="N3215" s="19" t="s">
        <v>17447</v>
      </c>
      <c r="O3215" s="19" t="s">
        <v>23154</v>
      </c>
    </row>
    <row r="3216" spans="1:15" ht="12.75">
      <c r="A3216" s="19" t="s">
        <v>27169</v>
      </c>
      <c r="B3216" s="19" t="s">
        <v>23815</v>
      </c>
      <c r="C3216" s="19"/>
      <c r="D3216" s="19" t="s">
        <v>17440</v>
      </c>
      <c r="E3216" s="85">
        <v>45679</v>
      </c>
      <c r="F3216" s="19" t="s">
        <v>27087</v>
      </c>
      <c r="G3216" s="19" t="s">
        <v>27088</v>
      </c>
      <c r="H3216" s="19">
        <v>-20</v>
      </c>
      <c r="I3216" s="19" t="s">
        <v>23171</v>
      </c>
      <c r="J3216" s="19" t="s">
        <v>23813</v>
      </c>
      <c r="K3216" s="19" t="s">
        <v>17438</v>
      </c>
      <c r="L3216" s="19" t="s">
        <v>17439</v>
      </c>
      <c r="M3216" s="19" t="s">
        <v>23817</v>
      </c>
      <c r="N3216" s="19"/>
      <c r="O3216" s="19" t="s">
        <v>23140</v>
      </c>
    </row>
    <row r="3217" spans="1:15" ht="12.75">
      <c r="A3217" s="19" t="s">
        <v>27170</v>
      </c>
      <c r="B3217" s="19" t="s">
        <v>23815</v>
      </c>
      <c r="C3217" s="19"/>
      <c r="D3217" s="19" t="s">
        <v>17440</v>
      </c>
      <c r="E3217" s="85">
        <v>45679</v>
      </c>
      <c r="F3217" s="19" t="s">
        <v>27087</v>
      </c>
      <c r="G3217" s="19" t="s">
        <v>27088</v>
      </c>
      <c r="H3217" s="19">
        <v>20</v>
      </c>
      <c r="I3217" s="19" t="s">
        <v>2523</v>
      </c>
      <c r="J3217" s="19" t="s">
        <v>23816</v>
      </c>
      <c r="K3217" s="19" t="s">
        <v>17438</v>
      </c>
      <c r="L3217" s="19" t="s">
        <v>17439</v>
      </c>
      <c r="M3217" s="19" t="s">
        <v>23817</v>
      </c>
      <c r="N3217" s="19" t="s">
        <v>17447</v>
      </c>
      <c r="O3217" s="19" t="s">
        <v>23154</v>
      </c>
    </row>
    <row r="3218" spans="1:15" ht="12.75">
      <c r="A3218" s="19" t="s">
        <v>27171</v>
      </c>
      <c r="B3218" s="19" t="s">
        <v>23815</v>
      </c>
      <c r="C3218" s="19"/>
      <c r="D3218" s="19" t="s">
        <v>17440</v>
      </c>
      <c r="E3218" s="85">
        <v>45679</v>
      </c>
      <c r="F3218" s="19" t="s">
        <v>27090</v>
      </c>
      <c r="G3218" s="19" t="s">
        <v>27091</v>
      </c>
      <c r="H3218" s="19">
        <v>-10</v>
      </c>
      <c r="I3218" s="19" t="s">
        <v>23171</v>
      </c>
      <c r="J3218" s="19" t="s">
        <v>23813</v>
      </c>
      <c r="K3218" s="19" t="s">
        <v>17438</v>
      </c>
      <c r="L3218" s="19" t="s">
        <v>17439</v>
      </c>
      <c r="M3218" s="19" t="s">
        <v>23817</v>
      </c>
      <c r="N3218" s="19"/>
      <c r="O3218" s="19" t="s">
        <v>23140</v>
      </c>
    </row>
    <row r="3219" spans="1:15" ht="12.75">
      <c r="A3219" s="19" t="s">
        <v>27172</v>
      </c>
      <c r="B3219" s="19" t="s">
        <v>23815</v>
      </c>
      <c r="C3219" s="19"/>
      <c r="D3219" s="19" t="s">
        <v>17440</v>
      </c>
      <c r="E3219" s="85">
        <v>45679</v>
      </c>
      <c r="F3219" s="19" t="s">
        <v>27090</v>
      </c>
      <c r="G3219" s="19" t="s">
        <v>27091</v>
      </c>
      <c r="H3219" s="19">
        <v>10</v>
      </c>
      <c r="I3219" s="19" t="s">
        <v>2523</v>
      </c>
      <c r="J3219" s="19" t="s">
        <v>23816</v>
      </c>
      <c r="K3219" s="19" t="s">
        <v>17438</v>
      </c>
      <c r="L3219" s="19" t="s">
        <v>17439</v>
      </c>
      <c r="M3219" s="19" t="s">
        <v>23817</v>
      </c>
      <c r="N3219" s="19" t="s">
        <v>17447</v>
      </c>
      <c r="O3219" s="19" t="s">
        <v>23154</v>
      </c>
    </row>
    <row r="3220" spans="1:15" ht="12.75">
      <c r="A3220" s="19" t="s">
        <v>27173</v>
      </c>
      <c r="B3220" s="19" t="s">
        <v>23815</v>
      </c>
      <c r="C3220" s="19"/>
      <c r="D3220" s="19" t="s">
        <v>17440</v>
      </c>
      <c r="E3220" s="85">
        <v>45679</v>
      </c>
      <c r="F3220" s="19" t="s">
        <v>27093</v>
      </c>
      <c r="G3220" s="19" t="s">
        <v>27094</v>
      </c>
      <c r="H3220" s="19">
        <v>-10</v>
      </c>
      <c r="I3220" s="19" t="s">
        <v>23171</v>
      </c>
      <c r="J3220" s="19" t="s">
        <v>23813</v>
      </c>
      <c r="K3220" s="19" t="s">
        <v>17438</v>
      </c>
      <c r="L3220" s="19" t="s">
        <v>17439</v>
      </c>
      <c r="M3220" s="19" t="s">
        <v>23817</v>
      </c>
      <c r="N3220" s="19"/>
      <c r="O3220" s="19" t="s">
        <v>23140</v>
      </c>
    </row>
    <row r="3221" spans="1:15" ht="12.75">
      <c r="A3221" s="19" t="s">
        <v>27174</v>
      </c>
      <c r="B3221" s="19" t="s">
        <v>23815</v>
      </c>
      <c r="C3221" s="19"/>
      <c r="D3221" s="19" t="s">
        <v>17440</v>
      </c>
      <c r="E3221" s="85">
        <v>45679</v>
      </c>
      <c r="F3221" s="19" t="s">
        <v>27093</v>
      </c>
      <c r="G3221" s="19" t="s">
        <v>27094</v>
      </c>
      <c r="H3221" s="19">
        <v>10</v>
      </c>
      <c r="I3221" s="19" t="s">
        <v>2523</v>
      </c>
      <c r="J3221" s="19" t="s">
        <v>23816</v>
      </c>
      <c r="K3221" s="19" t="s">
        <v>17438</v>
      </c>
      <c r="L3221" s="19" t="s">
        <v>17439</v>
      </c>
      <c r="M3221" s="19" t="s">
        <v>23817</v>
      </c>
      <c r="N3221" s="19" t="s">
        <v>17447</v>
      </c>
      <c r="O3221" s="19" t="s">
        <v>23154</v>
      </c>
    </row>
    <row r="3222" spans="1:15" ht="12.75">
      <c r="A3222" s="19" t="s">
        <v>27175</v>
      </c>
      <c r="B3222" s="19" t="s">
        <v>23815</v>
      </c>
      <c r="C3222" s="19"/>
      <c r="D3222" s="19" t="s">
        <v>17440</v>
      </c>
      <c r="E3222" s="85">
        <v>45679</v>
      </c>
      <c r="F3222" s="19" t="s">
        <v>27096</v>
      </c>
      <c r="G3222" s="19" t="s">
        <v>27097</v>
      </c>
      <c r="H3222" s="19">
        <v>-100</v>
      </c>
      <c r="I3222" s="19" t="s">
        <v>23171</v>
      </c>
      <c r="J3222" s="19" t="s">
        <v>23813</v>
      </c>
      <c r="K3222" s="19" t="s">
        <v>17438</v>
      </c>
      <c r="L3222" s="19" t="s">
        <v>17439</v>
      </c>
      <c r="M3222" s="19" t="s">
        <v>23817</v>
      </c>
      <c r="N3222" s="19"/>
      <c r="O3222" s="19" t="s">
        <v>23140</v>
      </c>
    </row>
    <row r="3223" spans="1:15" ht="12.75">
      <c r="A3223" s="19" t="s">
        <v>27176</v>
      </c>
      <c r="B3223" s="19" t="s">
        <v>23815</v>
      </c>
      <c r="C3223" s="19"/>
      <c r="D3223" s="19" t="s">
        <v>17440</v>
      </c>
      <c r="E3223" s="85">
        <v>45679</v>
      </c>
      <c r="F3223" s="19" t="s">
        <v>27096</v>
      </c>
      <c r="G3223" s="19" t="s">
        <v>27097</v>
      </c>
      <c r="H3223" s="19">
        <v>100</v>
      </c>
      <c r="I3223" s="19" t="s">
        <v>2523</v>
      </c>
      <c r="J3223" s="19" t="s">
        <v>23816</v>
      </c>
      <c r="K3223" s="19" t="s">
        <v>17438</v>
      </c>
      <c r="L3223" s="19" t="s">
        <v>17439</v>
      </c>
      <c r="M3223" s="19" t="s">
        <v>23817</v>
      </c>
      <c r="N3223" s="19" t="s">
        <v>17447</v>
      </c>
      <c r="O3223" s="19" t="s">
        <v>23154</v>
      </c>
    </row>
    <row r="3224" spans="1:15" ht="12.75">
      <c r="A3224" s="19" t="s">
        <v>27177</v>
      </c>
      <c r="B3224" s="19" t="s">
        <v>23815</v>
      </c>
      <c r="C3224" s="19"/>
      <c r="D3224" s="19" t="s">
        <v>17440</v>
      </c>
      <c r="E3224" s="85">
        <v>45679</v>
      </c>
      <c r="F3224" s="19" t="s">
        <v>27102</v>
      </c>
      <c r="G3224" s="19" t="s">
        <v>27103</v>
      </c>
      <c r="H3224" s="19">
        <v>-300</v>
      </c>
      <c r="I3224" s="19" t="s">
        <v>23171</v>
      </c>
      <c r="J3224" s="19" t="s">
        <v>23813</v>
      </c>
      <c r="K3224" s="19" t="s">
        <v>17438</v>
      </c>
      <c r="L3224" s="19" t="s">
        <v>17439</v>
      </c>
      <c r="M3224" s="19" t="s">
        <v>23817</v>
      </c>
      <c r="N3224" s="19"/>
      <c r="O3224" s="19" t="s">
        <v>23140</v>
      </c>
    </row>
    <row r="3225" spans="1:15" ht="12.75">
      <c r="A3225" s="19" t="s">
        <v>27178</v>
      </c>
      <c r="B3225" s="19" t="s">
        <v>23815</v>
      </c>
      <c r="C3225" s="19"/>
      <c r="D3225" s="19" t="s">
        <v>17440</v>
      </c>
      <c r="E3225" s="85">
        <v>45679</v>
      </c>
      <c r="F3225" s="19" t="s">
        <v>27102</v>
      </c>
      <c r="G3225" s="19" t="s">
        <v>27103</v>
      </c>
      <c r="H3225" s="19">
        <v>300</v>
      </c>
      <c r="I3225" s="19" t="s">
        <v>2523</v>
      </c>
      <c r="J3225" s="19" t="s">
        <v>23816</v>
      </c>
      <c r="K3225" s="19" t="s">
        <v>17438</v>
      </c>
      <c r="L3225" s="19" t="s">
        <v>17439</v>
      </c>
      <c r="M3225" s="19" t="s">
        <v>23817</v>
      </c>
      <c r="N3225" s="19" t="s">
        <v>17447</v>
      </c>
      <c r="O3225" s="19" t="s">
        <v>23154</v>
      </c>
    </row>
    <row r="3226" spans="1:15" ht="12.75">
      <c r="A3226" s="19" t="s">
        <v>27179</v>
      </c>
      <c r="B3226" s="19" t="s">
        <v>23815</v>
      </c>
      <c r="C3226" s="19"/>
      <c r="D3226" s="19" t="s">
        <v>17440</v>
      </c>
      <c r="E3226" s="85">
        <v>45679</v>
      </c>
      <c r="F3226" s="19" t="s">
        <v>27126</v>
      </c>
      <c r="G3226" s="19" t="s">
        <v>27127</v>
      </c>
      <c r="H3226" s="19">
        <v>-3</v>
      </c>
      <c r="I3226" s="19" t="s">
        <v>23171</v>
      </c>
      <c r="J3226" s="19" t="s">
        <v>23813</v>
      </c>
      <c r="K3226" s="19" t="s">
        <v>17438</v>
      </c>
      <c r="L3226" s="19" t="s">
        <v>17439</v>
      </c>
      <c r="M3226" s="19" t="s">
        <v>23817</v>
      </c>
      <c r="N3226" s="19"/>
      <c r="O3226" s="19" t="s">
        <v>23140</v>
      </c>
    </row>
    <row r="3227" spans="1:15" ht="12.75">
      <c r="A3227" s="19" t="s">
        <v>27180</v>
      </c>
      <c r="B3227" s="19" t="s">
        <v>23815</v>
      </c>
      <c r="C3227" s="19"/>
      <c r="D3227" s="19" t="s">
        <v>17440</v>
      </c>
      <c r="E3227" s="85">
        <v>45679</v>
      </c>
      <c r="F3227" s="19" t="s">
        <v>27126</v>
      </c>
      <c r="G3227" s="19" t="s">
        <v>27127</v>
      </c>
      <c r="H3227" s="19">
        <v>3</v>
      </c>
      <c r="I3227" s="19" t="s">
        <v>2523</v>
      </c>
      <c r="J3227" s="19" t="s">
        <v>23816</v>
      </c>
      <c r="K3227" s="19" t="s">
        <v>17438</v>
      </c>
      <c r="L3227" s="19" t="s">
        <v>17439</v>
      </c>
      <c r="M3227" s="19" t="s">
        <v>23817</v>
      </c>
      <c r="N3227" s="19" t="s">
        <v>17447</v>
      </c>
      <c r="O3227" s="19" t="s">
        <v>23154</v>
      </c>
    </row>
    <row r="3228" spans="1:15" ht="12.75">
      <c r="A3228" s="27" t="s">
        <v>27181</v>
      </c>
      <c r="B3228" s="19" t="s">
        <v>23815</v>
      </c>
      <c r="C3228" s="19"/>
      <c r="D3228" s="19" t="s">
        <v>17440</v>
      </c>
      <c r="E3228" s="85">
        <v>45679</v>
      </c>
      <c r="F3228" s="19" t="s">
        <v>27129</v>
      </c>
      <c r="G3228" s="19" t="s">
        <v>27130</v>
      </c>
      <c r="H3228" s="19">
        <v>-3</v>
      </c>
      <c r="I3228" s="19" t="s">
        <v>23171</v>
      </c>
      <c r="J3228" s="19" t="s">
        <v>23813</v>
      </c>
      <c r="K3228" s="19" t="s">
        <v>17438</v>
      </c>
      <c r="L3228" s="19" t="s">
        <v>17439</v>
      </c>
      <c r="M3228" s="19" t="s">
        <v>23817</v>
      </c>
      <c r="N3228" s="19"/>
      <c r="O3228" s="19" t="s">
        <v>23140</v>
      </c>
    </row>
    <row r="3229" spans="1:15" ht="12.75">
      <c r="A3229" s="19" t="s">
        <v>27182</v>
      </c>
      <c r="B3229" s="19" t="s">
        <v>23815</v>
      </c>
      <c r="C3229" s="19"/>
      <c r="D3229" s="19" t="s">
        <v>17440</v>
      </c>
      <c r="E3229" s="85">
        <v>45679</v>
      </c>
      <c r="F3229" s="19" t="s">
        <v>27129</v>
      </c>
      <c r="G3229" s="19" t="s">
        <v>27130</v>
      </c>
      <c r="H3229" s="19">
        <v>3</v>
      </c>
      <c r="I3229" s="19" t="s">
        <v>2523</v>
      </c>
      <c r="J3229" s="19" t="s">
        <v>23816</v>
      </c>
      <c r="K3229" s="19" t="s">
        <v>17438</v>
      </c>
      <c r="L3229" s="19" t="s">
        <v>17439</v>
      </c>
      <c r="M3229" s="19" t="s">
        <v>23817</v>
      </c>
      <c r="N3229" s="19" t="s">
        <v>17447</v>
      </c>
      <c r="O3229" s="19" t="s">
        <v>23154</v>
      </c>
    </row>
    <row r="3230" spans="1:15" ht="12.75">
      <c r="A3230" s="19" t="s">
        <v>27183</v>
      </c>
      <c r="B3230" s="19" t="s">
        <v>23815</v>
      </c>
      <c r="C3230" s="19"/>
      <c r="D3230" s="19" t="s">
        <v>17440</v>
      </c>
      <c r="E3230" s="85">
        <v>45679</v>
      </c>
      <c r="F3230" s="19" t="s">
        <v>27132</v>
      </c>
      <c r="G3230" s="19" t="s">
        <v>27133</v>
      </c>
      <c r="H3230" s="19">
        <v>-1</v>
      </c>
      <c r="I3230" s="19" t="s">
        <v>23171</v>
      </c>
      <c r="J3230" s="19" t="s">
        <v>23813</v>
      </c>
      <c r="K3230" s="19" t="s">
        <v>17438</v>
      </c>
      <c r="L3230" s="19" t="s">
        <v>17439</v>
      </c>
      <c r="M3230" s="19" t="s">
        <v>23817</v>
      </c>
      <c r="N3230" s="19"/>
      <c r="O3230" s="19" t="s">
        <v>23140</v>
      </c>
    </row>
    <row r="3231" spans="1:15" ht="12.75">
      <c r="A3231" s="19" t="s">
        <v>27184</v>
      </c>
      <c r="B3231" s="19" t="s">
        <v>23815</v>
      </c>
      <c r="C3231" s="19"/>
      <c r="D3231" s="19" t="s">
        <v>17440</v>
      </c>
      <c r="E3231" s="85">
        <v>45679</v>
      </c>
      <c r="F3231" s="19" t="s">
        <v>27132</v>
      </c>
      <c r="G3231" s="19" t="s">
        <v>27133</v>
      </c>
      <c r="H3231" s="19">
        <v>1</v>
      </c>
      <c r="I3231" s="19" t="s">
        <v>2523</v>
      </c>
      <c r="J3231" s="19" t="s">
        <v>23816</v>
      </c>
      <c r="K3231" s="19" t="s">
        <v>17438</v>
      </c>
      <c r="L3231" s="19" t="s">
        <v>17439</v>
      </c>
      <c r="M3231" s="19" t="s">
        <v>23817</v>
      </c>
      <c r="N3231" s="19" t="s">
        <v>17447</v>
      </c>
      <c r="O3231" s="19" t="s">
        <v>23154</v>
      </c>
    </row>
    <row r="3232" spans="1:15" ht="12.75">
      <c r="A3232" s="19" t="s">
        <v>27185</v>
      </c>
      <c r="B3232" s="19" t="s">
        <v>23815</v>
      </c>
      <c r="C3232" s="19"/>
      <c r="D3232" s="19" t="s">
        <v>17440</v>
      </c>
      <c r="E3232" s="85">
        <v>45679</v>
      </c>
      <c r="F3232" s="19" t="s">
        <v>27135</v>
      </c>
      <c r="G3232" s="19" t="s">
        <v>27136</v>
      </c>
      <c r="H3232" s="19">
        <v>-1</v>
      </c>
      <c r="I3232" s="19" t="s">
        <v>23171</v>
      </c>
      <c r="J3232" s="19" t="s">
        <v>23813</v>
      </c>
      <c r="K3232" s="19" t="s">
        <v>17438</v>
      </c>
      <c r="L3232" s="19" t="s">
        <v>17439</v>
      </c>
      <c r="M3232" s="19" t="s">
        <v>23817</v>
      </c>
      <c r="N3232" s="19"/>
      <c r="O3232" s="19" t="s">
        <v>23140</v>
      </c>
    </row>
    <row r="3233" spans="1:15" ht="12.75">
      <c r="A3233" s="19" t="s">
        <v>27186</v>
      </c>
      <c r="B3233" s="19" t="s">
        <v>23815</v>
      </c>
      <c r="C3233" s="19"/>
      <c r="D3233" s="19" t="s">
        <v>17440</v>
      </c>
      <c r="E3233" s="85">
        <v>45679</v>
      </c>
      <c r="F3233" s="19" t="s">
        <v>27135</v>
      </c>
      <c r="G3233" s="19" t="s">
        <v>27136</v>
      </c>
      <c r="H3233" s="19">
        <v>1</v>
      </c>
      <c r="I3233" s="19" t="s">
        <v>2523</v>
      </c>
      <c r="J3233" s="19" t="s">
        <v>23816</v>
      </c>
      <c r="K3233" s="19" t="s">
        <v>17438</v>
      </c>
      <c r="L3233" s="19" t="s">
        <v>17439</v>
      </c>
      <c r="M3233" s="19" t="s">
        <v>23817</v>
      </c>
      <c r="N3233" s="19" t="s">
        <v>17447</v>
      </c>
      <c r="O3233" s="19" t="s">
        <v>23154</v>
      </c>
    </row>
    <row r="3234" spans="1:15" ht="12.75">
      <c r="A3234" s="19" t="s">
        <v>27187</v>
      </c>
      <c r="B3234" s="19" t="s">
        <v>23815</v>
      </c>
      <c r="C3234" s="19"/>
      <c r="D3234" s="19" t="s">
        <v>17440</v>
      </c>
      <c r="E3234" s="85">
        <v>45679</v>
      </c>
      <c r="F3234" s="19" t="s">
        <v>27138</v>
      </c>
      <c r="G3234" s="19" t="s">
        <v>27139</v>
      </c>
      <c r="H3234" s="19">
        <v>-50</v>
      </c>
      <c r="I3234" s="19" t="s">
        <v>23171</v>
      </c>
      <c r="J3234" s="19" t="s">
        <v>23813</v>
      </c>
      <c r="K3234" s="19" t="s">
        <v>17438</v>
      </c>
      <c r="L3234" s="19" t="s">
        <v>17439</v>
      </c>
      <c r="M3234" s="19" t="s">
        <v>23817</v>
      </c>
      <c r="N3234" s="19"/>
      <c r="O3234" s="19" t="s">
        <v>23140</v>
      </c>
    </row>
    <row r="3235" spans="1:15" ht="12.75">
      <c r="A3235" s="19" t="s">
        <v>27188</v>
      </c>
      <c r="B3235" s="19" t="s">
        <v>23815</v>
      </c>
      <c r="C3235" s="19"/>
      <c r="D3235" s="19" t="s">
        <v>17440</v>
      </c>
      <c r="E3235" s="85">
        <v>45679</v>
      </c>
      <c r="F3235" s="19" t="s">
        <v>27138</v>
      </c>
      <c r="G3235" s="19" t="s">
        <v>27139</v>
      </c>
      <c r="H3235" s="19">
        <v>50</v>
      </c>
      <c r="I3235" s="19" t="s">
        <v>2523</v>
      </c>
      <c r="J3235" s="19" t="s">
        <v>23816</v>
      </c>
      <c r="K3235" s="19" t="s">
        <v>17438</v>
      </c>
      <c r="L3235" s="19" t="s">
        <v>17439</v>
      </c>
      <c r="M3235" s="19" t="s">
        <v>23817</v>
      </c>
      <c r="N3235" s="19" t="s">
        <v>17447</v>
      </c>
      <c r="O3235" s="19" t="s">
        <v>23154</v>
      </c>
    </row>
    <row r="3236" spans="1:15" ht="12.75">
      <c r="A3236" s="19" t="s">
        <v>27189</v>
      </c>
      <c r="B3236" s="19" t="s">
        <v>23815</v>
      </c>
      <c r="C3236" s="19"/>
      <c r="D3236" s="19" t="s">
        <v>17440</v>
      </c>
      <c r="E3236" s="85">
        <v>45679</v>
      </c>
      <c r="F3236" s="19" t="s">
        <v>27141</v>
      </c>
      <c r="G3236" s="19" t="s">
        <v>27142</v>
      </c>
      <c r="H3236" s="19">
        <v>-3</v>
      </c>
      <c r="I3236" s="19" t="s">
        <v>23171</v>
      </c>
      <c r="J3236" s="19" t="s">
        <v>23813</v>
      </c>
      <c r="K3236" s="19" t="s">
        <v>17438</v>
      </c>
      <c r="L3236" s="19" t="s">
        <v>17439</v>
      </c>
      <c r="M3236" s="19" t="s">
        <v>23817</v>
      </c>
      <c r="N3236" s="19"/>
      <c r="O3236" s="19" t="s">
        <v>23140</v>
      </c>
    </row>
    <row r="3237" spans="1:15" ht="12.75">
      <c r="A3237" s="19" t="s">
        <v>27190</v>
      </c>
      <c r="B3237" s="19" t="s">
        <v>23815</v>
      </c>
      <c r="C3237" s="19"/>
      <c r="D3237" s="19" t="s">
        <v>17440</v>
      </c>
      <c r="E3237" s="85">
        <v>45679</v>
      </c>
      <c r="F3237" s="19" t="s">
        <v>27141</v>
      </c>
      <c r="G3237" s="19" t="s">
        <v>27142</v>
      </c>
      <c r="H3237" s="19">
        <v>3</v>
      </c>
      <c r="I3237" s="19" t="s">
        <v>2523</v>
      </c>
      <c r="J3237" s="19" t="s">
        <v>23816</v>
      </c>
      <c r="K3237" s="19" t="s">
        <v>17438</v>
      </c>
      <c r="L3237" s="19" t="s">
        <v>17439</v>
      </c>
      <c r="M3237" s="19" t="s">
        <v>23817</v>
      </c>
      <c r="N3237" s="19" t="s">
        <v>17447</v>
      </c>
      <c r="O3237" s="19" t="s">
        <v>23154</v>
      </c>
    </row>
    <row r="3238" spans="1:15" ht="12.75">
      <c r="A3238" s="19" t="s">
        <v>27191</v>
      </c>
      <c r="B3238" s="19" t="s">
        <v>23815</v>
      </c>
      <c r="C3238" s="19"/>
      <c r="D3238" s="19" t="s">
        <v>17440</v>
      </c>
      <c r="E3238" s="85">
        <v>45679</v>
      </c>
      <c r="F3238" s="19" t="s">
        <v>27144</v>
      </c>
      <c r="G3238" s="19" t="s">
        <v>27145</v>
      </c>
      <c r="H3238" s="19">
        <v>-1</v>
      </c>
      <c r="I3238" s="19" t="s">
        <v>23171</v>
      </c>
      <c r="J3238" s="19" t="s">
        <v>23813</v>
      </c>
      <c r="K3238" s="19" t="s">
        <v>17438</v>
      </c>
      <c r="L3238" s="19" t="s">
        <v>17439</v>
      </c>
      <c r="M3238" s="19" t="s">
        <v>23817</v>
      </c>
      <c r="N3238" s="19"/>
      <c r="O3238" s="19" t="s">
        <v>23140</v>
      </c>
    </row>
    <row r="3239" spans="1:15" ht="12.75">
      <c r="A3239" s="19" t="s">
        <v>27192</v>
      </c>
      <c r="B3239" s="19" t="s">
        <v>23815</v>
      </c>
      <c r="C3239" s="19"/>
      <c r="D3239" s="19" t="s">
        <v>17440</v>
      </c>
      <c r="E3239" s="85">
        <v>45679</v>
      </c>
      <c r="F3239" s="19" t="s">
        <v>27144</v>
      </c>
      <c r="G3239" s="19" t="s">
        <v>27145</v>
      </c>
      <c r="H3239" s="19">
        <v>1</v>
      </c>
      <c r="I3239" s="19" t="s">
        <v>2523</v>
      </c>
      <c r="J3239" s="19" t="s">
        <v>23816</v>
      </c>
      <c r="K3239" s="19" t="s">
        <v>17438</v>
      </c>
      <c r="L3239" s="19" t="s">
        <v>17439</v>
      </c>
      <c r="M3239" s="19" t="s">
        <v>23817</v>
      </c>
      <c r="N3239" s="19" t="s">
        <v>17447</v>
      </c>
      <c r="O3239" s="19" t="s">
        <v>23154</v>
      </c>
    </row>
    <row r="3240" spans="1:15" ht="12.75">
      <c r="A3240" s="19" t="s">
        <v>27193</v>
      </c>
      <c r="B3240" s="19" t="s">
        <v>23815</v>
      </c>
      <c r="C3240" s="19"/>
      <c r="D3240" s="19" t="s">
        <v>17440</v>
      </c>
      <c r="E3240" s="85">
        <v>45679</v>
      </c>
      <c r="F3240" s="19" t="s">
        <v>27147</v>
      </c>
      <c r="G3240" s="19" t="s">
        <v>27148</v>
      </c>
      <c r="H3240" s="19">
        <v>-20</v>
      </c>
      <c r="I3240" s="19" t="s">
        <v>23171</v>
      </c>
      <c r="J3240" s="19" t="s">
        <v>23813</v>
      </c>
      <c r="K3240" s="19" t="s">
        <v>17438</v>
      </c>
      <c r="L3240" s="19" t="s">
        <v>17439</v>
      </c>
      <c r="M3240" s="19" t="s">
        <v>23817</v>
      </c>
      <c r="N3240" s="19"/>
      <c r="O3240" s="19" t="s">
        <v>23140</v>
      </c>
    </row>
    <row r="3241" spans="1:15" ht="12.75">
      <c r="A3241" s="19" t="s">
        <v>27194</v>
      </c>
      <c r="B3241" s="19" t="s">
        <v>23815</v>
      </c>
      <c r="C3241" s="19"/>
      <c r="D3241" s="19" t="s">
        <v>17440</v>
      </c>
      <c r="E3241" s="85">
        <v>45679</v>
      </c>
      <c r="F3241" s="19" t="s">
        <v>27147</v>
      </c>
      <c r="G3241" s="19" t="s">
        <v>27148</v>
      </c>
      <c r="H3241" s="19">
        <v>20</v>
      </c>
      <c r="I3241" s="19" t="s">
        <v>2523</v>
      </c>
      <c r="J3241" s="19" t="s">
        <v>23816</v>
      </c>
      <c r="K3241" s="19" t="s">
        <v>17438</v>
      </c>
      <c r="L3241" s="19" t="s">
        <v>17439</v>
      </c>
      <c r="M3241" s="19" t="s">
        <v>23817</v>
      </c>
      <c r="N3241" s="19" t="s">
        <v>17447</v>
      </c>
      <c r="O3241" s="19" t="s">
        <v>23154</v>
      </c>
    </row>
    <row r="3242" spans="1:15" ht="12.75">
      <c r="A3242" s="19" t="s">
        <v>27195</v>
      </c>
      <c r="B3242" s="19" t="s">
        <v>23818</v>
      </c>
      <c r="C3242" s="19"/>
      <c r="D3242" s="19" t="s">
        <v>17428</v>
      </c>
      <c r="E3242" s="85">
        <v>45685</v>
      </c>
      <c r="F3242" s="19" t="s">
        <v>27138</v>
      </c>
      <c r="G3242" s="19" t="s">
        <v>27139</v>
      </c>
      <c r="H3242" s="19">
        <v>300</v>
      </c>
      <c r="I3242" s="19" t="s">
        <v>23171</v>
      </c>
      <c r="J3242" s="19" t="s">
        <v>23813</v>
      </c>
      <c r="K3242" s="19" t="s">
        <v>17426</v>
      </c>
      <c r="L3242" s="19" t="s">
        <v>17427</v>
      </c>
      <c r="M3242" s="19" t="s">
        <v>23819</v>
      </c>
      <c r="N3242" s="19"/>
      <c r="O3242" s="19" t="s">
        <v>23140</v>
      </c>
    </row>
    <row r="3243" spans="1:15" ht="12.75">
      <c r="A3243" s="19" t="s">
        <v>27196</v>
      </c>
      <c r="B3243" s="19" t="s">
        <v>23818</v>
      </c>
      <c r="C3243" s="19"/>
      <c r="D3243" s="19" t="s">
        <v>17428</v>
      </c>
      <c r="E3243" s="85">
        <v>45685</v>
      </c>
      <c r="F3243" s="19" t="s">
        <v>27197</v>
      </c>
      <c r="G3243" s="19" t="s">
        <v>27198</v>
      </c>
      <c r="H3243" s="19">
        <v>200</v>
      </c>
      <c r="I3243" s="19" t="s">
        <v>23171</v>
      </c>
      <c r="J3243" s="19" t="s">
        <v>23813</v>
      </c>
      <c r="K3243" s="19" t="s">
        <v>17426</v>
      </c>
      <c r="L3243" s="19" t="s">
        <v>17427</v>
      </c>
      <c r="M3243" s="19" t="s">
        <v>23819</v>
      </c>
      <c r="N3243" s="19"/>
      <c r="O3243" s="19" t="s">
        <v>23140</v>
      </c>
    </row>
    <row r="3244" spans="1:15" ht="12.75">
      <c r="A3244" s="19" t="s">
        <v>27199</v>
      </c>
      <c r="B3244" s="19" t="s">
        <v>23818</v>
      </c>
      <c r="C3244" s="19"/>
      <c r="D3244" s="19" t="s">
        <v>17428</v>
      </c>
      <c r="E3244" s="85">
        <v>45685</v>
      </c>
      <c r="F3244" s="19" t="s">
        <v>27200</v>
      </c>
      <c r="G3244" s="19" t="s">
        <v>27201</v>
      </c>
      <c r="H3244" s="19">
        <v>100</v>
      </c>
      <c r="I3244" s="19" t="s">
        <v>23171</v>
      </c>
      <c r="J3244" s="19" t="s">
        <v>23813</v>
      </c>
      <c r="K3244" s="19" t="s">
        <v>17426</v>
      </c>
      <c r="L3244" s="19" t="s">
        <v>17427</v>
      </c>
      <c r="M3244" s="19" t="s">
        <v>23819</v>
      </c>
      <c r="N3244" s="19"/>
      <c r="O3244" s="19" t="s">
        <v>23140</v>
      </c>
    </row>
    <row r="3245" spans="1:15" ht="12.75">
      <c r="A3245" s="19" t="s">
        <v>27202</v>
      </c>
      <c r="B3245" s="19" t="s">
        <v>23818</v>
      </c>
      <c r="C3245" s="19"/>
      <c r="D3245" s="19" t="s">
        <v>17428</v>
      </c>
      <c r="E3245" s="85">
        <v>45685</v>
      </c>
      <c r="F3245" s="19" t="s">
        <v>27203</v>
      </c>
      <c r="G3245" s="19" t="s">
        <v>27204</v>
      </c>
      <c r="H3245" s="19">
        <v>100</v>
      </c>
      <c r="I3245" s="19" t="s">
        <v>23171</v>
      </c>
      <c r="J3245" s="19" t="s">
        <v>23813</v>
      </c>
      <c r="K3245" s="19" t="s">
        <v>17426</v>
      </c>
      <c r="L3245" s="19" t="s">
        <v>17427</v>
      </c>
      <c r="M3245" s="19" t="s">
        <v>23819</v>
      </c>
      <c r="N3245" s="19"/>
      <c r="O3245" s="19" t="s">
        <v>23140</v>
      </c>
    </row>
    <row r="3246" spans="1:15" ht="12.75">
      <c r="A3246" s="19" t="s">
        <v>27205</v>
      </c>
      <c r="B3246" s="19" t="s">
        <v>23818</v>
      </c>
      <c r="C3246" s="19"/>
      <c r="D3246" s="19" t="s">
        <v>17428</v>
      </c>
      <c r="E3246" s="85">
        <v>45685</v>
      </c>
      <c r="F3246" s="19" t="s">
        <v>27206</v>
      </c>
      <c r="G3246" s="19" t="s">
        <v>27207</v>
      </c>
      <c r="H3246" s="19">
        <v>200</v>
      </c>
      <c r="I3246" s="19" t="s">
        <v>23171</v>
      </c>
      <c r="J3246" s="19" t="s">
        <v>23813</v>
      </c>
      <c r="K3246" s="19" t="s">
        <v>17426</v>
      </c>
      <c r="L3246" s="19" t="s">
        <v>17427</v>
      </c>
      <c r="M3246" s="19" t="s">
        <v>23819</v>
      </c>
      <c r="N3246" s="19"/>
      <c r="O3246" s="19" t="s">
        <v>23140</v>
      </c>
    </row>
    <row r="3247" spans="1:15" ht="12.75">
      <c r="A3247" s="19" t="s">
        <v>27208</v>
      </c>
      <c r="B3247" s="19" t="s">
        <v>23818</v>
      </c>
      <c r="C3247" s="19"/>
      <c r="D3247" s="19" t="s">
        <v>17428</v>
      </c>
      <c r="E3247" s="85">
        <v>45685</v>
      </c>
      <c r="F3247" s="19" t="s">
        <v>27209</v>
      </c>
      <c r="G3247" s="19" t="s">
        <v>27210</v>
      </c>
      <c r="H3247" s="19">
        <v>50</v>
      </c>
      <c r="I3247" s="19" t="s">
        <v>23171</v>
      </c>
      <c r="J3247" s="19" t="s">
        <v>23813</v>
      </c>
      <c r="K3247" s="19" t="s">
        <v>17426</v>
      </c>
      <c r="L3247" s="19" t="s">
        <v>17427</v>
      </c>
      <c r="M3247" s="19" t="s">
        <v>23819</v>
      </c>
      <c r="N3247" s="19"/>
      <c r="O3247" s="19" t="s">
        <v>23140</v>
      </c>
    </row>
    <row r="3248" spans="1:15" ht="12.75">
      <c r="A3248" s="19" t="s">
        <v>27211</v>
      </c>
      <c r="B3248" s="19" t="s">
        <v>23818</v>
      </c>
      <c r="C3248" s="19"/>
      <c r="D3248" s="19" t="s">
        <v>17428</v>
      </c>
      <c r="E3248" s="85">
        <v>45685</v>
      </c>
      <c r="F3248" s="19" t="s">
        <v>27212</v>
      </c>
      <c r="G3248" s="19" t="s">
        <v>27213</v>
      </c>
      <c r="H3248" s="19">
        <v>5</v>
      </c>
      <c r="I3248" s="19" t="s">
        <v>23171</v>
      </c>
      <c r="J3248" s="19" t="s">
        <v>23813</v>
      </c>
      <c r="K3248" s="19" t="s">
        <v>17426</v>
      </c>
      <c r="L3248" s="19" t="s">
        <v>17427</v>
      </c>
      <c r="M3248" s="19" t="s">
        <v>23819</v>
      </c>
      <c r="N3248" s="19"/>
      <c r="O3248" s="19" t="s">
        <v>23140</v>
      </c>
    </row>
    <row r="3249" spans="1:15" ht="12.75">
      <c r="A3249" s="19" t="s">
        <v>27214</v>
      </c>
      <c r="B3249" s="19" t="s">
        <v>23818</v>
      </c>
      <c r="C3249" s="19"/>
      <c r="D3249" s="19" t="s">
        <v>17428</v>
      </c>
      <c r="E3249" s="85">
        <v>45685</v>
      </c>
      <c r="F3249" s="19" t="s">
        <v>27215</v>
      </c>
      <c r="G3249" s="19" t="s">
        <v>27216</v>
      </c>
      <c r="H3249" s="19">
        <v>100</v>
      </c>
      <c r="I3249" s="19" t="s">
        <v>23171</v>
      </c>
      <c r="J3249" s="19" t="s">
        <v>23813</v>
      </c>
      <c r="K3249" s="19" t="s">
        <v>17426</v>
      </c>
      <c r="L3249" s="19" t="s">
        <v>17427</v>
      </c>
      <c r="M3249" s="19" t="s">
        <v>23819</v>
      </c>
      <c r="N3249" s="19"/>
      <c r="O3249" s="19" t="s">
        <v>23140</v>
      </c>
    </row>
    <row r="3250" spans="1:15" ht="12.75">
      <c r="A3250" s="19" t="s">
        <v>27217</v>
      </c>
      <c r="B3250" s="19" t="s">
        <v>23820</v>
      </c>
      <c r="C3250" s="19"/>
      <c r="D3250" s="19" t="s">
        <v>17425</v>
      </c>
      <c r="E3250" s="85">
        <v>45747</v>
      </c>
      <c r="F3250" s="19" t="s">
        <v>23874</v>
      </c>
      <c r="G3250" s="19" t="s">
        <v>23875</v>
      </c>
      <c r="H3250" s="19">
        <v>-1133</v>
      </c>
      <c r="I3250" s="19" t="s">
        <v>23622</v>
      </c>
      <c r="J3250" s="19" t="s">
        <v>23654</v>
      </c>
      <c r="K3250" s="19" t="s">
        <v>17424</v>
      </c>
      <c r="L3250" s="19" t="s">
        <v>17425</v>
      </c>
      <c r="M3250" s="19" t="s">
        <v>23821</v>
      </c>
      <c r="N3250" s="19"/>
      <c r="O3250" s="19" t="s">
        <v>23689</v>
      </c>
    </row>
    <row r="3251" spans="1:15" ht="12.75">
      <c r="A3251" s="19" t="s">
        <v>27218</v>
      </c>
      <c r="B3251" s="19" t="s">
        <v>23820</v>
      </c>
      <c r="C3251" s="19"/>
      <c r="D3251" s="19" t="s">
        <v>17425</v>
      </c>
      <c r="E3251" s="85">
        <v>45747</v>
      </c>
      <c r="F3251" s="19" t="s">
        <v>23923</v>
      </c>
      <c r="G3251" s="19" t="s">
        <v>23924</v>
      </c>
      <c r="H3251" s="19">
        <v>-504</v>
      </c>
      <c r="I3251" s="19" t="s">
        <v>23622</v>
      </c>
      <c r="J3251" s="19" t="s">
        <v>23654</v>
      </c>
      <c r="K3251" s="19" t="s">
        <v>17424</v>
      </c>
      <c r="L3251" s="19" t="s">
        <v>17425</v>
      </c>
      <c r="M3251" s="19" t="s">
        <v>23821</v>
      </c>
      <c r="N3251" s="19"/>
      <c r="O3251" s="19" t="s">
        <v>23689</v>
      </c>
    </row>
    <row r="3252" spans="1:15" ht="12.75">
      <c r="A3252" s="19" t="s">
        <v>27219</v>
      </c>
      <c r="B3252" s="19" t="s">
        <v>23820</v>
      </c>
      <c r="C3252" s="19"/>
      <c r="D3252" s="19" t="s">
        <v>17425</v>
      </c>
      <c r="E3252" s="85">
        <v>45747</v>
      </c>
      <c r="F3252" s="19" t="s">
        <v>23829</v>
      </c>
      <c r="G3252" s="19" t="s">
        <v>23830</v>
      </c>
      <c r="H3252" s="19">
        <v>1070</v>
      </c>
      <c r="I3252" s="19" t="s">
        <v>23622</v>
      </c>
      <c r="J3252" s="19" t="s">
        <v>23654</v>
      </c>
      <c r="K3252" s="19" t="s">
        <v>17424</v>
      </c>
      <c r="L3252" s="19" t="s">
        <v>17425</v>
      </c>
      <c r="M3252" s="19" t="s">
        <v>23821</v>
      </c>
      <c r="N3252" s="19"/>
      <c r="O3252" s="19" t="s">
        <v>23689</v>
      </c>
    </row>
    <row r="3253" spans="1:15" ht="12.75">
      <c r="A3253" s="19" t="s">
        <v>27220</v>
      </c>
      <c r="B3253" s="19" t="s">
        <v>23820</v>
      </c>
      <c r="C3253" s="19"/>
      <c r="D3253" s="19" t="s">
        <v>17425</v>
      </c>
      <c r="E3253" s="85">
        <v>45747</v>
      </c>
      <c r="F3253" s="19" t="s">
        <v>23926</v>
      </c>
      <c r="G3253" s="19" t="s">
        <v>23927</v>
      </c>
      <c r="H3253" s="19">
        <v>-310</v>
      </c>
      <c r="I3253" s="19" t="s">
        <v>23622</v>
      </c>
      <c r="J3253" s="19" t="s">
        <v>23654</v>
      </c>
      <c r="K3253" s="19" t="s">
        <v>17424</v>
      </c>
      <c r="L3253" s="19" t="s">
        <v>17425</v>
      </c>
      <c r="M3253" s="19" t="s">
        <v>23821</v>
      </c>
      <c r="N3253" s="19"/>
      <c r="O3253" s="19" t="s">
        <v>23689</v>
      </c>
    </row>
    <row r="3254" spans="1:15" ht="12.75">
      <c r="A3254" s="19" t="s">
        <v>27221</v>
      </c>
      <c r="B3254" s="19" t="s">
        <v>23820</v>
      </c>
      <c r="C3254" s="19"/>
      <c r="D3254" s="19" t="s">
        <v>17425</v>
      </c>
      <c r="E3254" s="85">
        <v>45747</v>
      </c>
      <c r="F3254" s="19" t="s">
        <v>23903</v>
      </c>
      <c r="G3254" s="19" t="s">
        <v>23904</v>
      </c>
      <c r="H3254" s="19">
        <v>-10387</v>
      </c>
      <c r="I3254" s="19" t="s">
        <v>23622</v>
      </c>
      <c r="J3254" s="19" t="s">
        <v>23654</v>
      </c>
      <c r="K3254" s="19" t="s">
        <v>17424</v>
      </c>
      <c r="L3254" s="19" t="s">
        <v>17425</v>
      </c>
      <c r="M3254" s="19" t="s">
        <v>23821</v>
      </c>
      <c r="N3254" s="19"/>
      <c r="O3254" s="19" t="s">
        <v>23689</v>
      </c>
    </row>
    <row r="3255" spans="1:15" ht="12.75">
      <c r="A3255" s="19" t="s">
        <v>27222</v>
      </c>
      <c r="B3255" s="19" t="s">
        <v>23820</v>
      </c>
      <c r="C3255" s="19"/>
      <c r="D3255" s="19" t="s">
        <v>17425</v>
      </c>
      <c r="E3255" s="85">
        <v>45747</v>
      </c>
      <c r="F3255" s="19" t="s">
        <v>23913</v>
      </c>
      <c r="G3255" s="19" t="s">
        <v>23914</v>
      </c>
      <c r="H3255" s="19">
        <v>8000</v>
      </c>
      <c r="I3255" s="19" t="s">
        <v>23622</v>
      </c>
      <c r="J3255" s="19" t="s">
        <v>23654</v>
      </c>
      <c r="K3255" s="19" t="s">
        <v>17424</v>
      </c>
      <c r="L3255" s="19" t="s">
        <v>17425</v>
      </c>
      <c r="M3255" s="19" t="s">
        <v>23821</v>
      </c>
      <c r="N3255" s="19"/>
      <c r="O3255" s="19" t="s">
        <v>23689</v>
      </c>
    </row>
    <row r="3256" spans="1:15" ht="12.75">
      <c r="A3256" s="19" t="s">
        <v>27223</v>
      </c>
      <c r="B3256" s="19" t="s">
        <v>23820</v>
      </c>
      <c r="C3256" s="19"/>
      <c r="D3256" s="19" t="s">
        <v>17425</v>
      </c>
      <c r="E3256" s="85">
        <v>45747</v>
      </c>
      <c r="F3256" s="19" t="s">
        <v>23909</v>
      </c>
      <c r="G3256" s="19" t="s">
        <v>23910</v>
      </c>
      <c r="H3256" s="19">
        <v>16760</v>
      </c>
      <c r="I3256" s="19" t="s">
        <v>23622</v>
      </c>
      <c r="J3256" s="19" t="s">
        <v>23654</v>
      </c>
      <c r="K3256" s="19" t="s">
        <v>17424</v>
      </c>
      <c r="L3256" s="19" t="s">
        <v>17425</v>
      </c>
      <c r="M3256" s="19" t="s">
        <v>23821</v>
      </c>
      <c r="N3256" s="19"/>
      <c r="O3256" s="19" t="s">
        <v>23689</v>
      </c>
    </row>
    <row r="3257" spans="1:15" ht="12.75">
      <c r="A3257" s="19" t="s">
        <v>27224</v>
      </c>
      <c r="B3257" s="19" t="s">
        <v>23820</v>
      </c>
      <c r="C3257" s="19"/>
      <c r="D3257" s="19" t="s">
        <v>17425</v>
      </c>
      <c r="E3257" s="85">
        <v>45747</v>
      </c>
      <c r="F3257" s="19" t="s">
        <v>23906</v>
      </c>
      <c r="G3257" s="19" t="s">
        <v>23907</v>
      </c>
      <c r="H3257" s="19">
        <v>3247</v>
      </c>
      <c r="I3257" s="19" t="s">
        <v>23622</v>
      </c>
      <c r="J3257" s="19" t="s">
        <v>23654</v>
      </c>
      <c r="K3257" s="19" t="s">
        <v>17424</v>
      </c>
      <c r="L3257" s="19" t="s">
        <v>17425</v>
      </c>
      <c r="M3257" s="19" t="s">
        <v>23821</v>
      </c>
      <c r="N3257" s="19"/>
      <c r="O3257" s="19" t="s">
        <v>23689</v>
      </c>
    </row>
    <row r="3258" spans="1:15" ht="12.75">
      <c r="A3258" s="19" t="s">
        <v>27225</v>
      </c>
      <c r="B3258" s="19" t="s">
        <v>23820</v>
      </c>
      <c r="C3258" s="19"/>
      <c r="D3258" s="19" t="s">
        <v>17425</v>
      </c>
      <c r="E3258" s="85">
        <v>45747</v>
      </c>
      <c r="F3258" s="19" t="s">
        <v>23832</v>
      </c>
      <c r="G3258" s="19" t="s">
        <v>23833</v>
      </c>
      <c r="H3258" s="19">
        <v>18</v>
      </c>
      <c r="I3258" s="19" t="s">
        <v>23622</v>
      </c>
      <c r="J3258" s="19" t="s">
        <v>23654</v>
      </c>
      <c r="K3258" s="19" t="s">
        <v>17424</v>
      </c>
      <c r="L3258" s="19" t="s">
        <v>17425</v>
      </c>
      <c r="M3258" s="19" t="s">
        <v>23821</v>
      </c>
      <c r="N3258" s="19"/>
      <c r="O3258" s="19" t="s">
        <v>23689</v>
      </c>
    </row>
    <row r="3259" spans="1:15" ht="12.75">
      <c r="A3259" s="19" t="s">
        <v>27226</v>
      </c>
      <c r="B3259" s="19" t="s">
        <v>23820</v>
      </c>
      <c r="C3259" s="19"/>
      <c r="D3259" s="19" t="s">
        <v>17425</v>
      </c>
      <c r="E3259" s="85">
        <v>45747</v>
      </c>
      <c r="F3259" s="19" t="s">
        <v>23932</v>
      </c>
      <c r="G3259" s="19" t="s">
        <v>23933</v>
      </c>
      <c r="H3259" s="19">
        <v>-5759</v>
      </c>
      <c r="I3259" s="19" t="s">
        <v>23622</v>
      </c>
      <c r="J3259" s="19" t="s">
        <v>23654</v>
      </c>
      <c r="K3259" s="19" t="s">
        <v>17424</v>
      </c>
      <c r="L3259" s="19" t="s">
        <v>17425</v>
      </c>
      <c r="M3259" s="19" t="s">
        <v>23821</v>
      </c>
      <c r="N3259" s="19"/>
      <c r="O3259" s="19" t="s">
        <v>23689</v>
      </c>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I480"/>
  <sheetViews>
    <sheetView workbookViewId="0"/>
  </sheetViews>
  <sheetFormatPr defaultColWidth="12.5703125" defaultRowHeight="15.75" customHeight="1"/>
  <cols>
    <col min="2" max="2" width="69.140625" customWidth="1"/>
    <col min="4" max="4" width="47.140625" customWidth="1"/>
  </cols>
  <sheetData>
    <row r="1" spans="1:9" ht="15.75" customHeight="1">
      <c r="A1" s="52" t="s">
        <v>27227</v>
      </c>
      <c r="B1" s="86" t="s">
        <v>23824</v>
      </c>
      <c r="C1" s="87" t="s">
        <v>27228</v>
      </c>
      <c r="D1" s="87" t="s">
        <v>9</v>
      </c>
      <c r="E1" s="88" t="s">
        <v>27229</v>
      </c>
      <c r="F1" s="87" t="s">
        <v>27230</v>
      </c>
      <c r="G1" s="87" t="s">
        <v>27231</v>
      </c>
      <c r="H1" s="87" t="s">
        <v>27232</v>
      </c>
      <c r="I1" s="88" t="s">
        <v>27233</v>
      </c>
    </row>
    <row r="2" spans="1:9" ht="15.75" customHeight="1">
      <c r="A2" s="19" t="s">
        <v>27234</v>
      </c>
      <c r="B2" s="19" t="str">
        <f t="shared" ref="B2:B256" si="0">CONCATENATE(C2," - ",D2)</f>
        <v>R2001 - ALÇA 4,8MM PRÉ-FORMADA P/ CORDOALHA AÇO - VIVO (0256-0154-7)</v>
      </c>
      <c r="C2" s="53" t="s">
        <v>27235</v>
      </c>
      <c r="D2" s="60" t="s">
        <v>27236</v>
      </c>
      <c r="F2" s="89" t="s">
        <v>27237</v>
      </c>
      <c r="G2" s="60" t="s">
        <v>27238</v>
      </c>
      <c r="H2" s="90">
        <v>0</v>
      </c>
      <c r="I2" s="60" t="s">
        <v>27239</v>
      </c>
    </row>
    <row r="3" spans="1:9" ht="15.75" customHeight="1">
      <c r="A3" s="19" t="s">
        <v>23874</v>
      </c>
      <c r="B3" s="19" t="str">
        <f t="shared" si="0"/>
        <v>R2002 - ALÇA ANCORAGEM P/CFOA SM AS - 80 DE 18 A 36 FO - VIVO (0256-0243-5)</v>
      </c>
      <c r="C3" s="53" t="s">
        <v>27240</v>
      </c>
      <c r="D3" s="60" t="s">
        <v>27241</v>
      </c>
      <c r="F3" s="89" t="s">
        <v>27242</v>
      </c>
      <c r="G3" s="60" t="s">
        <v>27238</v>
      </c>
      <c r="H3" s="90">
        <v>0</v>
      </c>
      <c r="I3" s="60" t="s">
        <v>27239</v>
      </c>
    </row>
    <row r="4" spans="1:9" ht="15.75" customHeight="1">
      <c r="A4" s="19" t="s">
        <v>23923</v>
      </c>
      <c r="B4" s="19" t="str">
        <f t="shared" si="0"/>
        <v>R2003 - ALÇA ANCORAGEM P/CFOA SM AS - 80 DE 48 A 72 FO - VIVO (0256-0244-6)</v>
      </c>
      <c r="C4" s="53" t="s">
        <v>27243</v>
      </c>
      <c r="D4" s="60" t="s">
        <v>27244</v>
      </c>
      <c r="F4" s="89" t="s">
        <v>27245</v>
      </c>
      <c r="G4" s="60" t="s">
        <v>27238</v>
      </c>
      <c r="H4" s="90">
        <v>0</v>
      </c>
      <c r="I4" s="60" t="s">
        <v>27239</v>
      </c>
    </row>
    <row r="5" spans="1:9" ht="15.75" customHeight="1">
      <c r="A5" s="19" t="s">
        <v>23895</v>
      </c>
      <c r="B5" s="19" t="str">
        <f t="shared" si="0"/>
        <v>R2004 - ALÇA PLASTICA 5MM C/ GANCHO METALICO (0380-9242-2)</v>
      </c>
      <c r="C5" s="53" t="s">
        <v>27246</v>
      </c>
      <c r="D5" s="60" t="s">
        <v>27247</v>
      </c>
      <c r="F5" s="89" t="s">
        <v>27248</v>
      </c>
      <c r="G5" s="60" t="s">
        <v>27238</v>
      </c>
      <c r="H5" s="90">
        <v>0</v>
      </c>
      <c r="I5" s="60" t="s">
        <v>27239</v>
      </c>
    </row>
    <row r="6" spans="1:9" ht="15.75" customHeight="1">
      <c r="A6" s="19" t="s">
        <v>23829</v>
      </c>
      <c r="B6" s="19" t="str">
        <f t="shared" si="0"/>
        <v>R2005 - ALÇA PREF P/ CFOA SM AS 80 DE 144 FO TS (0256-0245-7)</v>
      </c>
      <c r="C6" s="53" t="s">
        <v>27249</v>
      </c>
      <c r="D6" s="60" t="s">
        <v>27250</v>
      </c>
      <c r="F6" s="89" t="s">
        <v>27251</v>
      </c>
      <c r="G6" s="60" t="s">
        <v>27238</v>
      </c>
      <c r="H6" s="90">
        <v>0</v>
      </c>
      <c r="I6" s="60" t="s">
        <v>27239</v>
      </c>
    </row>
    <row r="7" spans="1:9" ht="15.75" customHeight="1">
      <c r="A7" s="19" t="s">
        <v>27252</v>
      </c>
      <c r="B7" s="19" t="str">
        <f t="shared" si="0"/>
        <v>R2006 - ALÇA PREF PARA DROP CIRC 5MM ATÉ 24FO (0380-9295-0)</v>
      </c>
      <c r="C7" s="53" t="s">
        <v>27253</v>
      </c>
      <c r="D7" s="60" t="s">
        <v>27254</v>
      </c>
      <c r="F7" s="89" t="s">
        <v>27255</v>
      </c>
      <c r="G7" s="60" t="s">
        <v>27238</v>
      </c>
      <c r="H7" s="90">
        <v>0</v>
      </c>
      <c r="I7" s="60" t="s">
        <v>27239</v>
      </c>
    </row>
    <row r="8" spans="1:9" ht="15.75" customHeight="1">
      <c r="A8" s="19" t="s">
        <v>23926</v>
      </c>
      <c r="B8" s="19" t="str">
        <f t="shared" si="0"/>
        <v>R2007 - ALÇA PREF. P/ CORDOALHA DIELETRICA 6,4MM - VIVO (0380-9200-0)</v>
      </c>
      <c r="C8" s="53" t="s">
        <v>27256</v>
      </c>
      <c r="D8" s="60" t="s">
        <v>27257</v>
      </c>
      <c r="F8" s="89" t="s">
        <v>27258</v>
      </c>
      <c r="G8" s="60" t="s">
        <v>27238</v>
      </c>
      <c r="H8" s="90">
        <v>0</v>
      </c>
      <c r="I8" s="60" t="s">
        <v>27239</v>
      </c>
    </row>
    <row r="9" spans="1:9" ht="15.75" customHeight="1">
      <c r="A9" s="19" t="s">
        <v>27259</v>
      </c>
      <c r="B9" s="19" t="str">
        <f t="shared" si="0"/>
        <v>R2008 - ALÇA PREFORMADA PARA DROP FIG8 (0380-9296-0)</v>
      </c>
      <c r="C9" s="53" t="s">
        <v>27260</v>
      </c>
      <c r="D9" s="60" t="s">
        <v>27261</v>
      </c>
      <c r="F9" s="89" t="s">
        <v>27262</v>
      </c>
      <c r="G9" s="60" t="s">
        <v>27238</v>
      </c>
      <c r="H9" s="90">
        <v>0</v>
      </c>
      <c r="I9" s="60" t="s">
        <v>27239</v>
      </c>
    </row>
    <row r="10" spans="1:9" ht="15.75" customHeight="1">
      <c r="A10" s="19" t="s">
        <v>23951</v>
      </c>
      <c r="B10" s="19" t="str">
        <f t="shared" si="0"/>
        <v>R2009 - BASTIDOR 42U 19" 600MM (0258-0221-6)</v>
      </c>
      <c r="C10" s="53" t="s">
        <v>27263</v>
      </c>
      <c r="D10" s="60" t="s">
        <v>27264</v>
      </c>
      <c r="F10" s="89" t="s">
        <v>27265</v>
      </c>
      <c r="G10" s="60" t="s">
        <v>27238</v>
      </c>
      <c r="H10" s="90">
        <v>0</v>
      </c>
      <c r="I10" s="60" t="s">
        <v>27239</v>
      </c>
    </row>
    <row r="11" spans="1:9" ht="15.75" customHeight="1">
      <c r="A11" s="19" t="s">
        <v>23929</v>
      </c>
      <c r="B11" s="19" t="str">
        <f t="shared" si="0"/>
        <v>R2010 - CABO DROP CIRCULAR 5 MM 12 FIBRAS (0452-1257-7)</v>
      </c>
      <c r="C11" s="53" t="s">
        <v>27266</v>
      </c>
      <c r="D11" s="60" t="s">
        <v>27267</v>
      </c>
      <c r="F11" s="89" t="s">
        <v>27268</v>
      </c>
      <c r="G11" s="60" t="s">
        <v>27238</v>
      </c>
      <c r="H11" s="90">
        <v>0</v>
      </c>
      <c r="I11" s="60" t="s">
        <v>27239</v>
      </c>
    </row>
    <row r="12" spans="1:9" ht="15.75" customHeight="1">
      <c r="A12" s="19" t="s">
        <v>25853</v>
      </c>
      <c r="B12" s="19" t="str">
        <f t="shared" si="0"/>
        <v>R2011 - CABO DROP CIRCULAR DE 12 FIBRAS - 300M (0452-1262-2)</v>
      </c>
      <c r="C12" s="53" t="s">
        <v>27269</v>
      </c>
      <c r="D12" s="60" t="s">
        <v>27270</v>
      </c>
      <c r="F12" s="89" t="s">
        <v>27271</v>
      </c>
      <c r="G12" s="60" t="s">
        <v>27238</v>
      </c>
      <c r="H12" s="90">
        <v>0</v>
      </c>
      <c r="I12" s="60" t="s">
        <v>27239</v>
      </c>
    </row>
    <row r="13" spans="1:9" ht="15.75" customHeight="1">
      <c r="A13" s="19" t="s">
        <v>23903</v>
      </c>
      <c r="B13" s="19" t="str">
        <f t="shared" si="0"/>
        <v>R2012 - CABO FIBRA ÓPTICA CFOA SM AS 80 24 F - SAP 0452-0135-5 (0452-0120-3)</v>
      </c>
      <c r="C13" s="53" t="s">
        <v>27272</v>
      </c>
      <c r="D13" s="60" t="s">
        <v>27273</v>
      </c>
      <c r="F13" s="89" t="s">
        <v>27274</v>
      </c>
      <c r="G13" s="60" t="s">
        <v>27238</v>
      </c>
      <c r="H13" s="90">
        <v>0</v>
      </c>
      <c r="I13" s="60" t="s">
        <v>27239</v>
      </c>
    </row>
    <row r="14" spans="1:9" ht="15.75" customHeight="1">
      <c r="A14" s="19" t="s">
        <v>23913</v>
      </c>
      <c r="B14" s="19" t="str">
        <f t="shared" si="0"/>
        <v>R2013 - CABO FIBRA ÓPTICA CFOA SM AS 80 144 F (0452-0124-7)</v>
      </c>
      <c r="C14" s="53" t="s">
        <v>27275</v>
      </c>
      <c r="D14" s="60" t="s">
        <v>27276</v>
      </c>
      <c r="F14" s="89" t="s">
        <v>27277</v>
      </c>
      <c r="G14" s="60" t="s">
        <v>27238</v>
      </c>
      <c r="H14" s="90">
        <v>0</v>
      </c>
      <c r="I14" s="60" t="s">
        <v>27239</v>
      </c>
    </row>
    <row r="15" spans="1:9" ht="15.75" customHeight="1">
      <c r="A15" s="19" t="s">
        <v>23909</v>
      </c>
      <c r="B15" s="19" t="str">
        <f t="shared" si="0"/>
        <v>R2014 - CABO FIBRA OPTICA CFOA SM AS 80 36F NR - SAP 0452-0121-4 (0452-0180-2)</v>
      </c>
      <c r="C15" s="53" t="s">
        <v>27278</v>
      </c>
      <c r="D15" s="60" t="s">
        <v>27279</v>
      </c>
      <c r="F15" s="89" t="s">
        <v>27280</v>
      </c>
      <c r="G15" s="60" t="s">
        <v>27238</v>
      </c>
      <c r="H15" s="90">
        <v>0</v>
      </c>
      <c r="I15" s="60" t="s">
        <v>27239</v>
      </c>
    </row>
    <row r="16" spans="1:9" ht="15.75" customHeight="1">
      <c r="A16" s="19" t="s">
        <v>23906</v>
      </c>
      <c r="B16" s="19" t="str">
        <f t="shared" si="0"/>
        <v>R2015 - CABO FIBRA OPTICA CFOA SM AS 80 72F TS (0452-0123-6)</v>
      </c>
      <c r="C16" s="53" t="s">
        <v>27281</v>
      </c>
      <c r="D16" s="60" t="s">
        <v>27282</v>
      </c>
      <c r="F16" s="89" t="s">
        <v>27283</v>
      </c>
      <c r="G16" s="60" t="s">
        <v>27238</v>
      </c>
      <c r="H16" s="90">
        <v>0</v>
      </c>
      <c r="I16" s="60" t="s">
        <v>27239</v>
      </c>
    </row>
    <row r="17" spans="1:9" ht="15.75" customHeight="1">
      <c r="A17" s="19" t="s">
        <v>23948</v>
      </c>
      <c r="B17" s="19" t="str">
        <f t="shared" si="0"/>
        <v>R2016 - CABO PC CFOA-SMDDR 144LSZH 120M (CABO TRANÇADO) (0452-1307-7)</v>
      </c>
      <c r="C17" s="53" t="s">
        <v>27284</v>
      </c>
      <c r="D17" s="60" t="s">
        <v>27285</v>
      </c>
      <c r="F17" s="89" t="s">
        <v>27286</v>
      </c>
      <c r="G17" s="60" t="s">
        <v>27238</v>
      </c>
      <c r="H17" s="90">
        <v>0</v>
      </c>
      <c r="I17" s="60" t="s">
        <v>27239</v>
      </c>
    </row>
    <row r="18" spans="1:9" ht="15.75" customHeight="1">
      <c r="A18" s="19" t="s">
        <v>27287</v>
      </c>
      <c r="B18" s="19" t="str">
        <f t="shared" si="0"/>
        <v>R2017 - CABO TELEFONICO CTP APL 50 X 30 (0252-0300-4)</v>
      </c>
      <c r="C18" s="53" t="s">
        <v>27288</v>
      </c>
      <c r="D18" s="60" t="s">
        <v>27289</v>
      </c>
      <c r="F18" s="89" t="s">
        <v>27290</v>
      </c>
      <c r="G18" s="60" t="s">
        <v>27238</v>
      </c>
      <c r="H18" s="90">
        <v>0</v>
      </c>
      <c r="I18" s="60" t="s">
        <v>27239</v>
      </c>
    </row>
    <row r="19" spans="1:9" ht="15.75" customHeight="1">
      <c r="A19" s="19" t="s">
        <v>25581</v>
      </c>
      <c r="B19" s="19" t="str">
        <f t="shared" si="0"/>
        <v>R2018 - CDPS SP1:4 CAIXA DERIV PRE-C SPLINT (0460-0080-0)</v>
      </c>
      <c r="C19" s="53" t="s">
        <v>27291</v>
      </c>
      <c r="D19" s="60" t="s">
        <v>27292</v>
      </c>
      <c r="F19" s="89" t="s">
        <v>27293</v>
      </c>
      <c r="G19" s="60" t="s">
        <v>27238</v>
      </c>
      <c r="H19" s="90">
        <v>0</v>
      </c>
      <c r="I19" s="60" t="s">
        <v>27239</v>
      </c>
    </row>
    <row r="20" spans="1:9" ht="15.75" customHeight="1">
      <c r="A20" s="19" t="s">
        <v>27294</v>
      </c>
      <c r="B20" s="19" t="str">
        <f t="shared" si="0"/>
        <v>R2019 - CONECTOR EMENDA DIRETA 1 PAR IMPREG. CRISTAL 101E (CNT103)</v>
      </c>
      <c r="C20" s="53" t="s">
        <v>27295</v>
      </c>
      <c r="D20" s="60" t="s">
        <v>27296</v>
      </c>
      <c r="F20" s="53" t="s">
        <v>27297</v>
      </c>
      <c r="G20" s="60" t="s">
        <v>27238</v>
      </c>
      <c r="H20" s="90">
        <v>0</v>
      </c>
      <c r="I20" s="60" t="s">
        <v>27239</v>
      </c>
    </row>
    <row r="21" spans="1:9" ht="15.75" customHeight="1">
      <c r="A21" s="19" t="s">
        <v>24071</v>
      </c>
      <c r="B21" s="19" t="str">
        <f t="shared" si="0"/>
        <v>R2020 - CONJ EMENDA OPT MEC AER SUBT - 72F 4ENT (0456-0172-2)</v>
      </c>
      <c r="C21" s="53" t="s">
        <v>27298</v>
      </c>
      <c r="D21" s="60" t="s">
        <v>27299</v>
      </c>
      <c r="F21" s="89" t="s">
        <v>27300</v>
      </c>
      <c r="G21" s="60" t="s">
        <v>27238</v>
      </c>
      <c r="H21" s="90">
        <v>0</v>
      </c>
      <c r="I21" s="60" t="s">
        <v>27239</v>
      </c>
    </row>
    <row r="22" spans="1:9" ht="15">
      <c r="A22" s="19" t="s">
        <v>23871</v>
      </c>
      <c r="B22" s="19" t="str">
        <f t="shared" si="0"/>
        <v>R2021 - CONJ. SUP. CABOS OPT MEIO DE VAO (RAQUETE) (0460-0084-4)</v>
      </c>
      <c r="C22" s="53" t="s">
        <v>27301</v>
      </c>
      <c r="D22" s="60" t="s">
        <v>27302</v>
      </c>
      <c r="F22" s="89" t="s">
        <v>27303</v>
      </c>
      <c r="G22" s="60" t="s">
        <v>27304</v>
      </c>
      <c r="H22" s="90">
        <v>0</v>
      </c>
      <c r="I22" s="60" t="s">
        <v>27239</v>
      </c>
    </row>
    <row r="23" spans="1:9" ht="15">
      <c r="A23" s="19" t="s">
        <v>23832</v>
      </c>
      <c r="B23" s="19" t="str">
        <f t="shared" si="0"/>
        <v>R2022 - CONJUNTO EMENDA ÓPTICA MEC AER SUBT - 48 FO 4ENT (0456-0169-9)</v>
      </c>
      <c r="C23" s="53" t="s">
        <v>27305</v>
      </c>
      <c r="D23" s="60" t="s">
        <v>27306</v>
      </c>
      <c r="F23" s="89" t="s">
        <v>27307</v>
      </c>
      <c r="G23" s="60" t="s">
        <v>27238</v>
      </c>
      <c r="H23" s="90">
        <v>0</v>
      </c>
      <c r="I23" s="60" t="s">
        <v>27239</v>
      </c>
    </row>
    <row r="24" spans="1:9" ht="15">
      <c r="A24" s="19" t="s">
        <v>27308</v>
      </c>
      <c r="B24" s="19" t="str">
        <f t="shared" si="0"/>
        <v>R2023 - CORDOALHA DE AÇO ALUMINIZADO 4,8 MM - VIVO (0223-0010-4)</v>
      </c>
      <c r="C24" s="53" t="s">
        <v>27309</v>
      </c>
      <c r="D24" s="60" t="s">
        <v>27310</v>
      </c>
      <c r="F24" s="89" t="s">
        <v>27311</v>
      </c>
      <c r="G24" s="60" t="s">
        <v>27238</v>
      </c>
      <c r="H24" s="90">
        <v>0</v>
      </c>
      <c r="I24" s="60" t="s">
        <v>27239</v>
      </c>
    </row>
    <row r="25" spans="1:9" ht="15">
      <c r="A25" s="19" t="s">
        <v>23932</v>
      </c>
      <c r="B25" s="19" t="str">
        <f t="shared" si="0"/>
        <v>R2024 - CORDOALHA DIELETRICA 6,4mm - VIVO (0380-9201-1)</v>
      </c>
      <c r="C25" s="53" t="s">
        <v>27312</v>
      </c>
      <c r="D25" s="60" t="s">
        <v>27313</v>
      </c>
      <c r="F25" s="89" t="s">
        <v>27314</v>
      </c>
      <c r="G25" s="60" t="s">
        <v>27238</v>
      </c>
      <c r="H25" s="90">
        <v>0</v>
      </c>
      <c r="I25" s="60" t="s">
        <v>27239</v>
      </c>
    </row>
    <row r="26" spans="1:9" ht="15">
      <c r="A26" s="19" t="s">
        <v>25710</v>
      </c>
      <c r="B26" s="19" t="str">
        <f t="shared" si="0"/>
        <v>R2025 - CTOPS 1:2 1:8 PRE-C SELADA - 60/40 OPT VERMELHA (0380-9208-8)</v>
      </c>
      <c r="C26" s="53" t="s">
        <v>27315</v>
      </c>
      <c r="D26" s="60" t="s">
        <v>27316</v>
      </c>
      <c r="F26" s="89" t="s">
        <v>27317</v>
      </c>
      <c r="G26" s="60" t="s">
        <v>27238</v>
      </c>
      <c r="H26" s="90">
        <v>0</v>
      </c>
      <c r="I26" s="60" t="s">
        <v>27239</v>
      </c>
    </row>
    <row r="27" spans="1:9" ht="15">
      <c r="A27" s="19" t="s">
        <v>23935</v>
      </c>
      <c r="B27" s="19" t="str">
        <f t="shared" si="0"/>
        <v>R2026 - CTOPS 1:2 1:8 PRE-C SELADA - 70/30 FC AZUL (0380-9212-2)</v>
      </c>
      <c r="C27" s="53" t="s">
        <v>27318</v>
      </c>
      <c r="D27" s="60" t="s">
        <v>27319</v>
      </c>
      <c r="F27" s="89" t="s">
        <v>27320</v>
      </c>
      <c r="G27" s="60" t="s">
        <v>27238</v>
      </c>
      <c r="H27" s="90">
        <v>0</v>
      </c>
      <c r="I27" s="60" t="s">
        <v>27239</v>
      </c>
    </row>
    <row r="28" spans="1:9" ht="15">
      <c r="A28" s="19" t="s">
        <v>24365</v>
      </c>
      <c r="B28" s="19" t="str">
        <f t="shared" si="0"/>
        <v>R2027 - CTOPS 1:2 1:8 PRE-C SELADA - 70/30 OPT AZUL (0380-9207-7)</v>
      </c>
      <c r="C28" s="53" t="s">
        <v>27321</v>
      </c>
      <c r="D28" s="60" t="s">
        <v>27322</v>
      </c>
      <c r="F28" s="89" t="s">
        <v>27323</v>
      </c>
      <c r="G28" s="60" t="s">
        <v>27238</v>
      </c>
      <c r="H28" s="90">
        <v>0</v>
      </c>
      <c r="I28" s="60" t="s">
        <v>27239</v>
      </c>
    </row>
    <row r="29" spans="1:9" ht="15">
      <c r="A29" s="19" t="s">
        <v>24359</v>
      </c>
      <c r="B29" s="19" t="str">
        <f t="shared" si="0"/>
        <v>R2028 - CTOPS 1:2 1:8 PRE-C SELADA - 80/20 OPT BRANCA (0380-9206-6)</v>
      </c>
      <c r="C29" s="53" t="s">
        <v>27324</v>
      </c>
      <c r="D29" s="60" t="s">
        <v>27325</v>
      </c>
      <c r="F29" s="89" t="s">
        <v>27326</v>
      </c>
      <c r="G29" s="60" t="s">
        <v>27238</v>
      </c>
      <c r="H29" s="90">
        <v>0</v>
      </c>
      <c r="I29" s="60" t="s">
        <v>27239</v>
      </c>
    </row>
    <row r="30" spans="1:9" ht="15">
      <c r="A30" s="19" t="s">
        <v>27327</v>
      </c>
      <c r="B30" s="19" t="str">
        <f t="shared" si="0"/>
        <v>R2029 - CTOPS 1:2 1:8 PRE-C SELADA - 85/15 FC AMARELA (0380-9214-4)</v>
      </c>
      <c r="C30" s="53" t="s">
        <v>27328</v>
      </c>
      <c r="D30" s="60" t="s">
        <v>27329</v>
      </c>
      <c r="F30" s="89" t="s">
        <v>27330</v>
      </c>
      <c r="G30" s="60" t="s">
        <v>27238</v>
      </c>
      <c r="H30" s="90">
        <v>0</v>
      </c>
      <c r="I30" s="60" t="s">
        <v>27239</v>
      </c>
    </row>
    <row r="31" spans="1:9" ht="15">
      <c r="A31" s="19" t="s">
        <v>24362</v>
      </c>
      <c r="B31" s="19" t="str">
        <f t="shared" si="0"/>
        <v>R2030 - CTOPS 1:2 1:8 PRE-C SELADA - 85/15 OPT AMARELA (0380-9205-5)</v>
      </c>
      <c r="C31" s="53" t="s">
        <v>27331</v>
      </c>
      <c r="D31" s="60" t="s">
        <v>27332</v>
      </c>
      <c r="F31" s="89" t="s">
        <v>27333</v>
      </c>
      <c r="G31" s="60" t="s">
        <v>27238</v>
      </c>
      <c r="H31" s="90">
        <v>0</v>
      </c>
      <c r="I31" s="60" t="s">
        <v>27239</v>
      </c>
    </row>
    <row r="32" spans="1:9" ht="15">
      <c r="A32" s="19" t="s">
        <v>25585</v>
      </c>
      <c r="B32" s="19" t="str">
        <f t="shared" si="0"/>
        <v>R2031 - CTOPS 1:2 1:8 PRE-C SELADA 70/30 CPT - AZUL (0380-9231-1)</v>
      </c>
      <c r="C32" s="53" t="s">
        <v>27334</v>
      </c>
      <c r="D32" s="60" t="s">
        <v>27335</v>
      </c>
      <c r="F32" s="89" t="s">
        <v>27336</v>
      </c>
      <c r="G32" s="60" t="s">
        <v>27238</v>
      </c>
      <c r="H32" s="90">
        <v>0</v>
      </c>
      <c r="I32" s="60" t="s">
        <v>27239</v>
      </c>
    </row>
    <row r="33" spans="1:9" ht="15">
      <c r="A33" s="19" t="s">
        <v>23868</v>
      </c>
      <c r="B33" s="19" t="str">
        <f t="shared" si="0"/>
        <v>R2032 - CUNHA PLASTICA P/ DROP OPTICO (VERDE) (AOP034)</v>
      </c>
      <c r="C33" s="53" t="s">
        <v>27337</v>
      </c>
      <c r="D33" s="60" t="s">
        <v>27338</v>
      </c>
      <c r="F33" s="53" t="s">
        <v>27339</v>
      </c>
      <c r="G33" s="60" t="s">
        <v>27238</v>
      </c>
      <c r="H33" s="90">
        <v>0</v>
      </c>
      <c r="I33" s="60" t="s">
        <v>27239</v>
      </c>
    </row>
    <row r="34" spans="1:9" ht="15">
      <c r="A34" s="19" t="s">
        <v>23938</v>
      </c>
      <c r="B34" s="19" t="str">
        <f t="shared" si="0"/>
        <v>R2033 - DGO 144FO PARA REDE 1 :32 SC-APC PRECONEC (0486-0405-0)</v>
      </c>
      <c r="C34" s="53" t="s">
        <v>27340</v>
      </c>
      <c r="D34" s="60" t="s">
        <v>27341</v>
      </c>
      <c r="F34" s="89" t="s">
        <v>27342</v>
      </c>
      <c r="G34" s="60" t="s">
        <v>27343</v>
      </c>
      <c r="H34" s="90">
        <v>0</v>
      </c>
      <c r="I34" s="60" t="s">
        <v>27239</v>
      </c>
    </row>
    <row r="35" spans="1:9" ht="15">
      <c r="A35" s="19" t="s">
        <v>23835</v>
      </c>
      <c r="B35" s="19" t="str">
        <f t="shared" si="0"/>
        <v>R2034 - DROP OPT PREC 2PTAS FIG8 UNI 150M PRET (0380-9264-4)</v>
      </c>
      <c r="C35" s="53" t="s">
        <v>27344</v>
      </c>
      <c r="D35" s="60" t="s">
        <v>27345</v>
      </c>
      <c r="F35" s="89" t="s">
        <v>27346</v>
      </c>
      <c r="G35" s="60" t="s">
        <v>27238</v>
      </c>
      <c r="H35" s="90">
        <v>0</v>
      </c>
      <c r="I35" s="60" t="s">
        <v>27239</v>
      </c>
    </row>
    <row r="36" spans="1:9" ht="15">
      <c r="A36" s="19" t="s">
        <v>23838</v>
      </c>
      <c r="B36" s="19" t="str">
        <f t="shared" si="0"/>
        <v>R2035 - DROP OPT PREC 2PTAS FIG8 UNI 200M PRET (0380-9265-5)</v>
      </c>
      <c r="C36" s="53" t="s">
        <v>27347</v>
      </c>
      <c r="D36" s="60" t="s">
        <v>27348</v>
      </c>
      <c r="F36" s="89" t="s">
        <v>27349</v>
      </c>
      <c r="G36" s="60" t="s">
        <v>27238</v>
      </c>
      <c r="H36" s="90">
        <v>0</v>
      </c>
      <c r="I36" s="60" t="s">
        <v>27239</v>
      </c>
    </row>
    <row r="37" spans="1:9" ht="15">
      <c r="A37" s="19" t="s">
        <v>23841</v>
      </c>
      <c r="B37" s="19" t="str">
        <f t="shared" si="0"/>
        <v>R2036 - DROP OPT PREC 2PTAS FIG8 UNI 300M PRET (0380-9266-6)</v>
      </c>
      <c r="C37" s="53" t="s">
        <v>27350</v>
      </c>
      <c r="D37" s="60" t="s">
        <v>27351</v>
      </c>
      <c r="F37" s="89" t="s">
        <v>27352</v>
      </c>
      <c r="G37" s="60" t="s">
        <v>27238</v>
      </c>
      <c r="H37" s="90">
        <v>0</v>
      </c>
      <c r="I37" s="60" t="s">
        <v>27239</v>
      </c>
    </row>
    <row r="38" spans="1:9" ht="15">
      <c r="A38" s="19" t="s">
        <v>23844</v>
      </c>
      <c r="B38" s="19" t="str">
        <f t="shared" si="0"/>
        <v>R2037 - DROP OPT PREC 2PTAS FIG8 UNI 400M PRET (0380-9267-7)</v>
      </c>
      <c r="C38" s="53" t="s">
        <v>27353</v>
      </c>
      <c r="D38" s="60" t="s">
        <v>27354</v>
      </c>
      <c r="F38" s="89" t="s">
        <v>27355</v>
      </c>
      <c r="G38" s="60" t="s">
        <v>27238</v>
      </c>
      <c r="H38" s="90">
        <v>0</v>
      </c>
      <c r="I38" s="60" t="s">
        <v>27239</v>
      </c>
    </row>
    <row r="39" spans="1:9" ht="15">
      <c r="A39" s="19" t="s">
        <v>26613</v>
      </c>
      <c r="B39" s="19" t="str">
        <f t="shared" si="0"/>
        <v>R2038 - DROP OPT PREC 2PTAS FIG8 UNI 500M PRET (0380-9268-8)</v>
      </c>
      <c r="C39" s="53" t="s">
        <v>27356</v>
      </c>
      <c r="D39" s="60" t="s">
        <v>27357</v>
      </c>
      <c r="F39" s="89" t="s">
        <v>27358</v>
      </c>
      <c r="G39" s="60" t="s">
        <v>27238</v>
      </c>
      <c r="H39" s="90">
        <v>0</v>
      </c>
      <c r="I39" s="60" t="s">
        <v>27239</v>
      </c>
    </row>
    <row r="40" spans="1:9" ht="15">
      <c r="A40" s="19" t="s">
        <v>26616</v>
      </c>
      <c r="B40" s="19" t="str">
        <f t="shared" si="0"/>
        <v>R2039 - DROP OPT PREC 2PTAS FIG8 UNI 600M PRET (0380-9269-9)</v>
      </c>
      <c r="C40" s="53" t="s">
        <v>27359</v>
      </c>
      <c r="D40" s="60" t="s">
        <v>27360</v>
      </c>
      <c r="F40" s="89" t="s">
        <v>27361</v>
      </c>
      <c r="G40" s="60" t="s">
        <v>27238</v>
      </c>
      <c r="H40" s="90">
        <v>0</v>
      </c>
      <c r="I40" s="60" t="s">
        <v>27239</v>
      </c>
    </row>
    <row r="41" spans="1:9" ht="15">
      <c r="A41" s="19" t="s">
        <v>27362</v>
      </c>
      <c r="B41" s="19" t="str">
        <f t="shared" si="0"/>
        <v>R2040 - DROP OPTICO AS CM AR FIG8 LSZH - 4F (0380-9221-1)</v>
      </c>
      <c r="C41" s="53" t="s">
        <v>27363</v>
      </c>
      <c r="D41" s="60" t="s">
        <v>27364</v>
      </c>
      <c r="F41" s="89" t="s">
        <v>27365</v>
      </c>
      <c r="G41" s="60" t="s">
        <v>27238</v>
      </c>
      <c r="H41" s="90">
        <v>0</v>
      </c>
      <c r="I41" s="60" t="s">
        <v>27239</v>
      </c>
    </row>
    <row r="42" spans="1:9" ht="15">
      <c r="A42" s="19" t="s">
        <v>23847</v>
      </c>
      <c r="B42" s="19" t="str">
        <f t="shared" si="0"/>
        <v>R2041 - FIO DE ESPINAR DIELETRICO - VIVO (0380-9203-3)</v>
      </c>
      <c r="C42" s="53" t="s">
        <v>27366</v>
      </c>
      <c r="D42" s="60" t="s">
        <v>27367</v>
      </c>
      <c r="F42" s="89" t="s">
        <v>27368</v>
      </c>
      <c r="G42" s="60" t="s">
        <v>27238</v>
      </c>
      <c r="H42" s="90">
        <v>0</v>
      </c>
      <c r="I42" s="60" t="s">
        <v>27239</v>
      </c>
    </row>
    <row r="43" spans="1:9" ht="15">
      <c r="A43" s="19" t="s">
        <v>24074</v>
      </c>
      <c r="B43" s="19" t="str">
        <f t="shared" si="0"/>
        <v>R2042 - FIO ESPINAR CABO ISOLADO FEI-125 (0219-0028-0)</v>
      </c>
      <c r="C43" s="53" t="s">
        <v>27369</v>
      </c>
      <c r="D43" s="60" t="s">
        <v>27370</v>
      </c>
      <c r="F43" s="89" t="s">
        <v>27371</v>
      </c>
      <c r="G43" s="60" t="s">
        <v>27238</v>
      </c>
      <c r="H43" s="90">
        <v>0</v>
      </c>
      <c r="I43" s="60" t="s">
        <v>27239</v>
      </c>
    </row>
    <row r="44" spans="1:9" ht="15">
      <c r="A44" s="19" t="s">
        <v>27372</v>
      </c>
      <c r="B44" s="19" t="str">
        <f t="shared" si="0"/>
        <v>R2043 - FIO FEB-D65-ASF CIRCULAR - 1 PAR (LAS110)</v>
      </c>
      <c r="C44" s="53" t="s">
        <v>27373</v>
      </c>
      <c r="D44" s="60" t="s">
        <v>27374</v>
      </c>
      <c r="F44" s="53" t="s">
        <v>27375</v>
      </c>
      <c r="G44" s="60" t="s">
        <v>27376</v>
      </c>
      <c r="H44" s="90">
        <v>0</v>
      </c>
      <c r="I44" s="60" t="s">
        <v>27239</v>
      </c>
    </row>
    <row r="45" spans="1:9" ht="15">
      <c r="A45" s="19" t="s">
        <v>27377</v>
      </c>
      <c r="B45" s="19" t="str">
        <f t="shared" si="0"/>
        <v>R2044 - KIT ADAPTADOR REF UNIVERSAL P. DROP FIG.8 (0380-9259-9)</v>
      </c>
      <c r="C45" s="53" t="s">
        <v>27378</v>
      </c>
      <c r="D45" s="60" t="s">
        <v>27379</v>
      </c>
      <c r="F45" s="89" t="s">
        <v>27380</v>
      </c>
      <c r="G45" s="60" t="s">
        <v>27238</v>
      </c>
      <c r="H45" s="90">
        <v>0</v>
      </c>
      <c r="I45" s="60" t="s">
        <v>27239</v>
      </c>
    </row>
    <row r="46" spans="1:9" ht="15">
      <c r="A46" s="19" t="s">
        <v>23853</v>
      </c>
      <c r="B46" s="19" t="str">
        <f t="shared" si="0"/>
        <v>R2045 - LAÇO PREF P/ CFOA SM AS 80 18 A 36 FO (0456-0160-0)</v>
      </c>
      <c r="C46" s="53" t="s">
        <v>27381</v>
      </c>
      <c r="D46" s="60" t="s">
        <v>27382</v>
      </c>
      <c r="F46" s="89" t="s">
        <v>27383</v>
      </c>
      <c r="G46" s="60" t="s">
        <v>27238</v>
      </c>
      <c r="H46" s="90">
        <v>0</v>
      </c>
      <c r="I46" s="60" t="s">
        <v>27239</v>
      </c>
    </row>
    <row r="47" spans="1:9" ht="15">
      <c r="A47" s="19" t="s">
        <v>27384</v>
      </c>
      <c r="B47" s="19" t="str">
        <f t="shared" si="0"/>
        <v>R2046 - LAÇO PREF P/ DROP CIRC 5MM ATÉ 24FO (0380-9294-0)</v>
      </c>
      <c r="C47" s="53" t="s">
        <v>27385</v>
      </c>
      <c r="D47" s="60" t="s">
        <v>27386</v>
      </c>
      <c r="F47" s="89" t="s">
        <v>27387</v>
      </c>
      <c r="G47" s="60" t="s">
        <v>27238</v>
      </c>
      <c r="H47" s="90">
        <v>0</v>
      </c>
      <c r="I47" s="60" t="s">
        <v>27239</v>
      </c>
    </row>
    <row r="48" spans="1:9" ht="15">
      <c r="A48" s="19" t="s">
        <v>23941</v>
      </c>
      <c r="B48" s="19" t="str">
        <f t="shared" si="0"/>
        <v>R2047 - LAÇO PREF P/ CFOA SM AS 80 48 A 72 FO (0456-0161-1)</v>
      </c>
      <c r="C48" s="53" t="s">
        <v>27388</v>
      </c>
      <c r="D48" s="60" t="s">
        <v>27389</v>
      </c>
      <c r="F48" s="89" t="s">
        <v>27390</v>
      </c>
      <c r="G48" s="60" t="s">
        <v>27238</v>
      </c>
      <c r="H48" s="90">
        <v>0</v>
      </c>
      <c r="I48" s="60" t="s">
        <v>27239</v>
      </c>
    </row>
    <row r="49" spans="1:9" ht="15">
      <c r="A49" s="19" t="s">
        <v>23944</v>
      </c>
      <c r="B49" s="19" t="str">
        <f t="shared" si="0"/>
        <v>R2048 - LAÇO PREF. P/CORDOALHA DIELÉTRICA 6,4 - VIVO (0380-9204-4)</v>
      </c>
      <c r="C49" s="53" t="s">
        <v>27391</v>
      </c>
      <c r="D49" s="60" t="s">
        <v>27392</v>
      </c>
      <c r="F49" s="89" t="s">
        <v>27393</v>
      </c>
      <c r="G49" s="60" t="s">
        <v>27238</v>
      </c>
      <c r="H49" s="90">
        <v>0</v>
      </c>
      <c r="I49" s="60" t="s">
        <v>27239</v>
      </c>
    </row>
    <row r="50" spans="1:9" ht="15">
      <c r="A50" s="19" t="s">
        <v>27394</v>
      </c>
      <c r="B50" s="19" t="str">
        <f t="shared" si="0"/>
        <v>R2049 - LAÇO PREFORMADO PARA DROP FIG8 (0380-9297-0)</v>
      </c>
      <c r="C50" s="53" t="s">
        <v>27395</v>
      </c>
      <c r="D50" s="60" t="s">
        <v>27396</v>
      </c>
      <c r="F50" s="89" t="s">
        <v>27397</v>
      </c>
      <c r="G50" s="60" t="s">
        <v>27238</v>
      </c>
      <c r="H50" s="90">
        <v>0</v>
      </c>
      <c r="I50" s="60" t="s">
        <v>27239</v>
      </c>
    </row>
    <row r="51" spans="1:9" ht="15">
      <c r="A51" s="19" t="s">
        <v>23856</v>
      </c>
      <c r="B51" s="19" t="str">
        <f t="shared" si="0"/>
        <v>R2050 - MINI-CEO TERMOC 16ENT AEREO E SUBT 144FO (0456-0170-0)</v>
      </c>
      <c r="C51" s="53" t="s">
        <v>27398</v>
      </c>
      <c r="D51" s="60" t="s">
        <v>27399</v>
      </c>
      <c r="F51" s="89" t="s">
        <v>27400</v>
      </c>
      <c r="G51" s="60" t="s">
        <v>27238</v>
      </c>
      <c r="H51" s="90">
        <v>0</v>
      </c>
      <c r="I51" s="60" t="s">
        <v>27239</v>
      </c>
    </row>
    <row r="52" spans="1:9" ht="15">
      <c r="A52" s="19" t="s">
        <v>23859</v>
      </c>
      <c r="B52" s="19" t="str">
        <f t="shared" si="0"/>
        <v>R2051 - SUP ANCORAGE CABO OPT AS E CORD DIELETR (SUPA - SCO) (0456-0157-7)</v>
      </c>
      <c r="C52" s="53" t="s">
        <v>27401</v>
      </c>
      <c r="D52" s="60" t="s">
        <v>27402</v>
      </c>
      <c r="F52" s="89" t="s">
        <v>27403</v>
      </c>
      <c r="G52" s="60" t="s">
        <v>27238</v>
      </c>
      <c r="H52" s="90">
        <v>0</v>
      </c>
      <c r="I52" s="60" t="s">
        <v>27239</v>
      </c>
    </row>
    <row r="53" spans="1:9" ht="15">
      <c r="A53" s="19" t="s">
        <v>23862</v>
      </c>
      <c r="B53" s="19" t="str">
        <f t="shared" si="0"/>
        <v>R2052 - SUP PASSAGEM CABO OPT AS E CORD DIELETR (SUPA - SCO) (0456-0158-8)</v>
      </c>
      <c r="C53" s="53" t="s">
        <v>27404</v>
      </c>
      <c r="D53" s="60" t="s">
        <v>27405</v>
      </c>
      <c r="F53" s="89" t="s">
        <v>27406</v>
      </c>
      <c r="G53" s="60" t="s">
        <v>27238</v>
      </c>
      <c r="H53" s="90">
        <v>0</v>
      </c>
      <c r="I53" s="60" t="s">
        <v>27239</v>
      </c>
    </row>
    <row r="54" spans="1:9" ht="15">
      <c r="A54" s="19" t="s">
        <v>23958</v>
      </c>
      <c r="B54" s="19" t="str">
        <f t="shared" si="0"/>
        <v>R2053 - SUPORTE DE ANCORAGEM (TIPO DM) COM ROLDANA R2 (0456-0167-7)</v>
      </c>
      <c r="C54" s="53" t="s">
        <v>27407</v>
      </c>
      <c r="D54" s="60" t="s">
        <v>27408</v>
      </c>
      <c r="F54" s="89" t="s">
        <v>27409</v>
      </c>
      <c r="G54" s="60" t="s">
        <v>27238</v>
      </c>
      <c r="H54" s="90">
        <v>0</v>
      </c>
      <c r="I54" s="60" t="s">
        <v>27239</v>
      </c>
    </row>
    <row r="55" spans="1:9" ht="15">
      <c r="A55" s="19" t="s">
        <v>27410</v>
      </c>
      <c r="B55" s="19" t="str">
        <f t="shared" si="0"/>
        <v>R2054 - SUPORTE ENCAIXE 04 ROLDANA DM ANCORAGEM (0456-0200-0)</v>
      </c>
      <c r="C55" s="53" t="s">
        <v>27411</v>
      </c>
      <c r="D55" s="60" t="s">
        <v>27412</v>
      </c>
      <c r="F55" s="89" t="s">
        <v>27413</v>
      </c>
      <c r="G55" s="60" t="s">
        <v>27238</v>
      </c>
      <c r="H55" s="90">
        <v>0</v>
      </c>
      <c r="I55" s="60" t="s">
        <v>27239</v>
      </c>
    </row>
    <row r="56" spans="1:9" ht="15">
      <c r="A56" s="19" t="s">
        <v>23865</v>
      </c>
      <c r="B56" s="19" t="str">
        <f t="shared" si="0"/>
        <v>R2055 - SUPORTE UNIVERSAL PARA CAIXA BARRAMENTO (0460-0069-9)</v>
      </c>
      <c r="C56" s="53" t="s">
        <v>27414</v>
      </c>
      <c r="D56" s="60" t="s">
        <v>27415</v>
      </c>
      <c r="F56" s="89" t="s">
        <v>27416</v>
      </c>
      <c r="G56" s="60" t="s">
        <v>27238</v>
      </c>
      <c r="H56" s="90">
        <v>0</v>
      </c>
      <c r="I56" s="60" t="s">
        <v>27239</v>
      </c>
    </row>
    <row r="57" spans="1:9" ht="15">
      <c r="A57" s="19" t="s">
        <v>23886</v>
      </c>
      <c r="B57" s="19" t="str">
        <f t="shared" si="0"/>
        <v>R2056 - BRACADEIRA BAP4 R2 (FRG100)</v>
      </c>
      <c r="C57" s="53" t="s">
        <v>27417</v>
      </c>
      <c r="D57" s="60" t="s">
        <v>27418</v>
      </c>
      <c r="F57" s="53" t="s">
        <v>27419</v>
      </c>
      <c r="G57" s="60" t="s">
        <v>27343</v>
      </c>
      <c r="H57" s="90">
        <v>0</v>
      </c>
      <c r="I57" s="60" t="s">
        <v>27239</v>
      </c>
    </row>
    <row r="58" spans="1:9" ht="15">
      <c r="A58" s="19" t="s">
        <v>23892</v>
      </c>
      <c r="B58" s="19" t="str">
        <f t="shared" si="0"/>
        <v>R2057 - FECHO DE FITA R2 (FRG015)</v>
      </c>
      <c r="C58" s="53" t="s">
        <v>27420</v>
      </c>
      <c r="D58" s="60" t="s">
        <v>27421</v>
      </c>
      <c r="F58" s="53" t="s">
        <v>27422</v>
      </c>
      <c r="G58" s="60" t="s">
        <v>27238</v>
      </c>
      <c r="H58" s="90">
        <v>0</v>
      </c>
      <c r="I58" s="60" t="s">
        <v>27239</v>
      </c>
    </row>
    <row r="59" spans="1:9" ht="15">
      <c r="A59" s="19" t="s">
        <v>23889</v>
      </c>
      <c r="B59" s="19" t="str">
        <f t="shared" si="0"/>
        <v>R2058 - FITA DE ACO 25M R2 (FRG217)</v>
      </c>
      <c r="C59" s="53" t="s">
        <v>27423</v>
      </c>
      <c r="D59" s="60" t="s">
        <v>27424</v>
      </c>
      <c r="F59" s="53" t="s">
        <v>27425</v>
      </c>
      <c r="G59" s="60" t="s">
        <v>27238</v>
      </c>
      <c r="H59" s="90">
        <v>0</v>
      </c>
      <c r="I59" s="60" t="s">
        <v>27239</v>
      </c>
    </row>
    <row r="60" spans="1:9" ht="15">
      <c r="A60" s="19" t="s">
        <v>24129</v>
      </c>
      <c r="B60" s="19" t="str">
        <f t="shared" si="0"/>
        <v>R2059 - ANEL GUIA R2</v>
      </c>
      <c r="C60" s="53" t="s">
        <v>27426</v>
      </c>
      <c r="D60" s="60" t="s">
        <v>27427</v>
      </c>
      <c r="F60" s="53" t="s">
        <v>27426</v>
      </c>
      <c r="G60" s="60" t="s">
        <v>27238</v>
      </c>
      <c r="H60" s="90">
        <v>0</v>
      </c>
      <c r="I60" s="60" t="s">
        <v>27239</v>
      </c>
    </row>
    <row r="61" spans="1:9" ht="15">
      <c r="A61" s="19" t="s">
        <v>27428</v>
      </c>
      <c r="B61" s="19" t="str">
        <f t="shared" si="0"/>
        <v>R2060 - SUPORTE DM R2</v>
      </c>
      <c r="C61" s="53" t="s">
        <v>27429</v>
      </c>
      <c r="D61" s="60" t="s">
        <v>27430</v>
      </c>
      <c r="F61" s="53" t="s">
        <v>27429</v>
      </c>
      <c r="G61" s="60" t="s">
        <v>27238</v>
      </c>
      <c r="H61" s="90">
        <v>0</v>
      </c>
      <c r="I61" s="60" t="s">
        <v>27239</v>
      </c>
    </row>
    <row r="62" spans="1:9" ht="15">
      <c r="A62" s="19" t="s">
        <v>23883</v>
      </c>
      <c r="B62" s="19" t="str">
        <f t="shared" si="0"/>
        <v>R2061 - ADESIVO NUMERO VIVO (EMO019)</v>
      </c>
      <c r="C62" s="53" t="s">
        <v>27431</v>
      </c>
      <c r="D62" s="60" t="s">
        <v>27432</v>
      </c>
      <c r="F62" s="53" t="s">
        <v>27433</v>
      </c>
      <c r="G62" s="60" t="s">
        <v>27238</v>
      </c>
      <c r="H62" s="90">
        <v>0</v>
      </c>
      <c r="I62" s="60" t="s">
        <v>27239</v>
      </c>
    </row>
    <row r="63" spans="1:9" ht="15">
      <c r="A63" s="19" t="s">
        <v>23880</v>
      </c>
      <c r="B63" s="19" t="str">
        <f t="shared" si="0"/>
        <v>R2062 - ADESIVO LETRA VIVO (EMO200)</v>
      </c>
      <c r="C63" s="53" t="s">
        <v>27434</v>
      </c>
      <c r="D63" s="60" t="s">
        <v>27435</v>
      </c>
      <c r="F63" s="53" t="s">
        <v>27436</v>
      </c>
      <c r="G63" s="60" t="s">
        <v>27343</v>
      </c>
      <c r="H63" s="90">
        <v>0</v>
      </c>
      <c r="I63" s="60" t="s">
        <v>27239</v>
      </c>
    </row>
    <row r="64" spans="1:9" ht="15">
      <c r="A64" s="19" t="s">
        <v>23877</v>
      </c>
      <c r="B64" s="19" t="str">
        <f t="shared" si="0"/>
        <v>R2063 - PLAQUETA VIVO (MIL035)</v>
      </c>
      <c r="C64" s="53" t="s">
        <v>27437</v>
      </c>
      <c r="D64" s="60" t="s">
        <v>27438</v>
      </c>
      <c r="F64" s="53" t="s">
        <v>27439</v>
      </c>
      <c r="G64" s="60" t="s">
        <v>27343</v>
      </c>
      <c r="H64" s="90">
        <v>0</v>
      </c>
      <c r="I64" s="60" t="s">
        <v>27239</v>
      </c>
    </row>
    <row r="65" spans="1:9" ht="15">
      <c r="A65" s="19" t="s">
        <v>27440</v>
      </c>
      <c r="B65" s="19" t="str">
        <f t="shared" si="0"/>
        <v>VT001 - ABRACADEIRA ACO BAP 4 1000X1,6X30MM (300838)</v>
      </c>
      <c r="C65" s="53" t="s">
        <v>27441</v>
      </c>
      <c r="D65" s="60" t="s">
        <v>27442</v>
      </c>
      <c r="F65" s="89" t="s">
        <v>27443</v>
      </c>
      <c r="G65" s="60" t="s">
        <v>27238</v>
      </c>
      <c r="H65" s="90">
        <v>0</v>
      </c>
      <c r="I65" s="60" t="s">
        <v>27239</v>
      </c>
    </row>
    <row r="66" spans="1:9" ht="15">
      <c r="A66" s="19" t="s">
        <v>27444</v>
      </c>
      <c r="B66" s="19" t="str">
        <f t="shared" si="0"/>
        <v>VT002 - ABRACADEIRA PLASTICA 151MM X 3,7MM X 37M (312642)</v>
      </c>
      <c r="C66" s="53" t="s">
        <v>27445</v>
      </c>
      <c r="D66" s="60" t="s">
        <v>27446</v>
      </c>
      <c r="F66" s="89" t="s">
        <v>27447</v>
      </c>
      <c r="G66" s="60" t="s">
        <v>27238</v>
      </c>
      <c r="H66" s="90">
        <v>0</v>
      </c>
      <c r="I66" s="60" t="s">
        <v>27239</v>
      </c>
    </row>
    <row r="67" spans="1:9" ht="15">
      <c r="A67" s="19" t="s">
        <v>27448</v>
      </c>
      <c r="B67" s="19" t="str">
        <f t="shared" si="0"/>
        <v>VT003 - CABO OPTIC DP G657 EX 1F CIR SL/OPT 100M (300369)</v>
      </c>
      <c r="C67" s="53" t="s">
        <v>27449</v>
      </c>
      <c r="D67" s="60" t="s">
        <v>27450</v>
      </c>
      <c r="F67" s="89" t="s">
        <v>27451</v>
      </c>
      <c r="G67" s="60" t="s">
        <v>27238</v>
      </c>
      <c r="H67" s="90">
        <v>0</v>
      </c>
      <c r="I67" s="60" t="s">
        <v>27239</v>
      </c>
    </row>
    <row r="68" spans="1:9" ht="15">
      <c r="A68" s="19" t="s">
        <v>27452</v>
      </c>
      <c r="B68" s="19" t="str">
        <f t="shared" si="0"/>
        <v>VT004 - CABO OPTIC DP G657 EX 1F CIR SL/OPT 200M (300365)</v>
      </c>
      <c r="C68" s="53" t="s">
        <v>27453</v>
      </c>
      <c r="D68" s="60" t="s">
        <v>27454</v>
      </c>
      <c r="F68" s="89" t="s">
        <v>27455</v>
      </c>
      <c r="G68" s="60" t="s">
        <v>27238</v>
      </c>
      <c r="H68" s="90">
        <v>0</v>
      </c>
      <c r="I68" s="60" t="s">
        <v>27239</v>
      </c>
    </row>
    <row r="69" spans="1:9" ht="15">
      <c r="A69" s="19" t="s">
        <v>27456</v>
      </c>
      <c r="B69" s="19" t="str">
        <f t="shared" si="0"/>
        <v>VT005 - CABO OPTIC DP G657 EX 1F CIR SL/OPT 250M (300377)</v>
      </c>
      <c r="C69" s="53" t="s">
        <v>27457</v>
      </c>
      <c r="D69" s="60" t="s">
        <v>27458</v>
      </c>
      <c r="F69" s="89" t="s">
        <v>27459</v>
      </c>
      <c r="G69" s="60" t="s">
        <v>27238</v>
      </c>
      <c r="H69" s="90">
        <v>0</v>
      </c>
      <c r="I69" s="60" t="s">
        <v>27239</v>
      </c>
    </row>
    <row r="70" spans="1:9" ht="15">
      <c r="A70" s="19" t="s">
        <v>27460</v>
      </c>
      <c r="B70" s="19" t="str">
        <f t="shared" si="0"/>
        <v>VT006 - CABO OPTIC DP G657 EX 1F CIR UNI TR 50M (300448)</v>
      </c>
      <c r="C70" s="53" t="s">
        <v>27461</v>
      </c>
      <c r="D70" s="60" t="s">
        <v>27462</v>
      </c>
      <c r="F70" s="89" t="s">
        <v>27463</v>
      </c>
      <c r="G70" s="60" t="s">
        <v>27238</v>
      </c>
      <c r="H70" s="90">
        <v>0</v>
      </c>
      <c r="I70" s="60" t="s">
        <v>27239</v>
      </c>
    </row>
    <row r="71" spans="1:9" ht="15">
      <c r="A71" s="19" t="s">
        <v>27464</v>
      </c>
      <c r="B71" s="19" t="str">
        <f t="shared" si="0"/>
        <v>VT007 - CABO TEL OPT CFOA-SM-AS-120-TS-36 (FTTH) (322252)</v>
      </c>
      <c r="C71" s="53" t="s">
        <v>27465</v>
      </c>
      <c r="D71" s="60" t="s">
        <v>27466</v>
      </c>
      <c r="F71" s="89" t="s">
        <v>27467</v>
      </c>
      <c r="G71" s="60" t="s">
        <v>27376</v>
      </c>
      <c r="H71" s="90">
        <v>0</v>
      </c>
      <c r="I71" s="60" t="s">
        <v>27239</v>
      </c>
    </row>
    <row r="72" spans="1:9" ht="15">
      <c r="A72" s="19" t="s">
        <v>27468</v>
      </c>
      <c r="B72" s="19" t="str">
        <f t="shared" si="0"/>
        <v>VT008 - CABO TEL OPT CFOA-SM-AS-120-S-36 AEREO (300113)</v>
      </c>
      <c r="C72" s="53" t="s">
        <v>27469</v>
      </c>
      <c r="D72" s="60" t="s">
        <v>27470</v>
      </c>
      <c r="F72" s="89" t="s">
        <v>27471</v>
      </c>
      <c r="G72" s="60" t="s">
        <v>27376</v>
      </c>
      <c r="H72" s="90">
        <v>0</v>
      </c>
      <c r="I72" s="60" t="s">
        <v>27239</v>
      </c>
    </row>
    <row r="73" spans="1:9" ht="15">
      <c r="A73" s="19" t="s">
        <v>27472</v>
      </c>
      <c r="B73" s="19" t="str">
        <f t="shared" si="0"/>
        <v>VT009 - CABO TEL OPT CFOA-SM-AS-120-TS-24 AEREO (322251)</v>
      </c>
      <c r="C73" s="53" t="s">
        <v>27473</v>
      </c>
      <c r="D73" s="60" t="s">
        <v>27474</v>
      </c>
      <c r="F73" s="89" t="s">
        <v>27475</v>
      </c>
      <c r="G73" s="60" t="s">
        <v>27376</v>
      </c>
      <c r="H73" s="90">
        <v>0</v>
      </c>
      <c r="I73" s="60" t="s">
        <v>27239</v>
      </c>
    </row>
    <row r="74" spans="1:9" ht="15">
      <c r="A74" s="19" t="s">
        <v>27476</v>
      </c>
      <c r="B74" s="19" t="str">
        <f t="shared" si="0"/>
        <v>VT010 - CABO TEL OPT CFOA-SM-AS-80-TS-36 AEREO (322244)</v>
      </c>
      <c r="C74" s="53" t="s">
        <v>27477</v>
      </c>
      <c r="D74" s="60" t="s">
        <v>27478</v>
      </c>
      <c r="F74" s="89" t="s">
        <v>27479</v>
      </c>
      <c r="G74" s="60" t="s">
        <v>27376</v>
      </c>
      <c r="H74" s="90">
        <v>0</v>
      </c>
      <c r="I74" s="60" t="s">
        <v>27239</v>
      </c>
    </row>
    <row r="75" spans="1:9" ht="15">
      <c r="A75" s="19" t="s">
        <v>27480</v>
      </c>
      <c r="B75" s="19" t="str">
        <f t="shared" si="0"/>
        <v>VT011 - CABO TEL OPT CFOA-SM-AS-80-TS-72 AEREO (322245)</v>
      </c>
      <c r="C75" s="53" t="s">
        <v>27481</v>
      </c>
      <c r="D75" s="60" t="s">
        <v>27482</v>
      </c>
      <c r="F75" s="89" t="s">
        <v>27483</v>
      </c>
      <c r="G75" s="60" t="s">
        <v>27376</v>
      </c>
      <c r="H75" s="90">
        <v>0</v>
      </c>
      <c r="I75" s="60" t="s">
        <v>27239</v>
      </c>
    </row>
    <row r="76" spans="1:9" ht="15">
      <c r="A76" s="19" t="s">
        <v>27484</v>
      </c>
      <c r="B76" s="19" t="str">
        <f t="shared" si="0"/>
        <v>VT012 - CABO TEL OPT CFOA-SM-ASU-120-S-12 AEREO (319013)</v>
      </c>
      <c r="C76" s="53" t="s">
        <v>27485</v>
      </c>
      <c r="D76" s="60" t="s">
        <v>27486</v>
      </c>
      <c r="F76" s="89" t="s">
        <v>27487</v>
      </c>
      <c r="G76" s="60" t="s">
        <v>27376</v>
      </c>
      <c r="H76" s="90">
        <v>0</v>
      </c>
      <c r="I76" s="60" t="s">
        <v>27239</v>
      </c>
    </row>
    <row r="77" spans="1:9" ht="15">
      <c r="A77" s="19" t="s">
        <v>27488</v>
      </c>
      <c r="B77" s="19" t="str">
        <f t="shared" si="0"/>
        <v>VT013 - CAIXA DIST OPT CDOE 48F/16D SLIM SP2_1_8 (331925)</v>
      </c>
      <c r="C77" s="53" t="s">
        <v>27489</v>
      </c>
      <c r="D77" s="60" t="s">
        <v>27490</v>
      </c>
      <c r="F77" s="89" t="s">
        <v>27491</v>
      </c>
      <c r="G77" s="60" t="s">
        <v>27238</v>
      </c>
      <c r="H77" s="90">
        <v>0</v>
      </c>
      <c r="I77" s="60" t="s">
        <v>27239</v>
      </c>
    </row>
    <row r="78" spans="1:9" ht="15">
      <c r="A78" s="19" t="s">
        <v>27492</v>
      </c>
      <c r="B78" s="19" t="str">
        <f t="shared" si="0"/>
        <v>VT014 - CAIXA DIST OPT E 8 TAP A HUB (332032)</v>
      </c>
      <c r="C78" s="53" t="s">
        <v>27493</v>
      </c>
      <c r="D78" s="60" t="s">
        <v>27494</v>
      </c>
      <c r="F78" s="89" t="s">
        <v>27495</v>
      </c>
      <c r="G78" s="60" t="s">
        <v>27238</v>
      </c>
      <c r="H78" s="90">
        <v>0</v>
      </c>
      <c r="I78" s="60" t="s">
        <v>27239</v>
      </c>
    </row>
    <row r="79" spans="1:9" ht="15">
      <c r="A79" s="19" t="s">
        <v>27496</v>
      </c>
      <c r="B79" s="19" t="str">
        <f t="shared" si="0"/>
        <v>VT015 - CAIXA EMEN OPT AER/POST 18-36FBS 36F/A/P (300767)</v>
      </c>
      <c r="C79" s="53" t="s">
        <v>27497</v>
      </c>
      <c r="D79" s="60" t="s">
        <v>27498</v>
      </c>
      <c r="F79" s="89" t="s">
        <v>27499</v>
      </c>
      <c r="G79" s="60" t="s">
        <v>27238</v>
      </c>
      <c r="H79" s="90">
        <v>0</v>
      </c>
      <c r="I79" s="60" t="s">
        <v>27239</v>
      </c>
    </row>
    <row r="80" spans="1:9" ht="15">
      <c r="A80" s="19" t="s">
        <v>27500</v>
      </c>
      <c r="B80" s="19" t="str">
        <f t="shared" si="0"/>
        <v>VT016 - CAIXA EMEN OPT AER/POST 48-72FBS 72F/A/P (305133)</v>
      </c>
      <c r="C80" s="53" t="s">
        <v>27501</v>
      </c>
      <c r="D80" s="60" t="s">
        <v>27502</v>
      </c>
      <c r="F80" s="89" t="s">
        <v>27503</v>
      </c>
      <c r="G80" s="60" t="s">
        <v>27238</v>
      </c>
      <c r="H80" s="90">
        <v>0</v>
      </c>
      <c r="I80" s="60" t="s">
        <v>27239</v>
      </c>
    </row>
    <row r="81" spans="1:9" ht="15">
      <c r="A81" s="19" t="s">
        <v>27504</v>
      </c>
      <c r="B81" s="19" t="str">
        <f t="shared" si="0"/>
        <v>VT017 - CAIXA EMEN OPT AER/POST ATE 12FBS 12F/A/ (300752)</v>
      </c>
      <c r="C81" s="53" t="s">
        <v>27505</v>
      </c>
      <c r="D81" s="60" t="s">
        <v>27506</v>
      </c>
      <c r="F81" s="89" t="s">
        <v>27507</v>
      </c>
      <c r="G81" s="60" t="s">
        <v>27238</v>
      </c>
      <c r="H81" s="90">
        <v>0</v>
      </c>
      <c r="I81" s="60" t="s">
        <v>27239</v>
      </c>
    </row>
    <row r="82" spans="1:9" ht="15">
      <c r="A82" s="19" t="s">
        <v>27508</v>
      </c>
      <c r="B82" s="19" t="str">
        <f t="shared" si="0"/>
        <v>VT018 - CAIXA EMEN OPT ATE 480F SUBT/AER FB-T (321408)</v>
      </c>
      <c r="C82" s="53" t="s">
        <v>27509</v>
      </c>
      <c r="D82" s="60" t="s">
        <v>27510</v>
      </c>
      <c r="F82" s="89" t="s">
        <v>27511</v>
      </c>
      <c r="G82" s="60" t="s">
        <v>27238</v>
      </c>
      <c r="H82" s="90">
        <v>0</v>
      </c>
      <c r="I82" s="60" t="s">
        <v>27239</v>
      </c>
    </row>
    <row r="83" spans="1:9" ht="15">
      <c r="A83" s="19" t="s">
        <v>27512</v>
      </c>
      <c r="B83" s="19" t="str">
        <f t="shared" si="0"/>
        <v>VT019 - CAIXA EMEN OPT SUBT 18-36FBS 36F/S (300768)</v>
      </c>
      <c r="C83" s="53" t="s">
        <v>27513</v>
      </c>
      <c r="D83" s="60" t="s">
        <v>27514</v>
      </c>
      <c r="F83" s="89" t="s">
        <v>27515</v>
      </c>
      <c r="G83" s="60" t="s">
        <v>27238</v>
      </c>
      <c r="H83" s="90">
        <v>0</v>
      </c>
      <c r="I83" s="60" t="s">
        <v>27239</v>
      </c>
    </row>
    <row r="84" spans="1:9" ht="15">
      <c r="A84" s="19" t="s">
        <v>27516</v>
      </c>
      <c r="B84" s="19" t="str">
        <f t="shared" si="0"/>
        <v>VT020 - CAIXA EMEN OPT SUBT 48-72FBS 72F/S (300763)</v>
      </c>
      <c r="C84" s="53" t="s">
        <v>27517</v>
      </c>
      <c r="D84" s="60" t="s">
        <v>27518</v>
      </c>
      <c r="F84" s="89" t="s">
        <v>27519</v>
      </c>
      <c r="G84" s="60" t="s">
        <v>27238</v>
      </c>
      <c r="H84" s="90">
        <v>0</v>
      </c>
      <c r="I84" s="60" t="s">
        <v>27239</v>
      </c>
    </row>
    <row r="85" spans="1:9" ht="15">
      <c r="A85" s="19" t="s">
        <v>27520</v>
      </c>
      <c r="B85" s="19" t="str">
        <f t="shared" si="0"/>
        <v>VT021 - CANETA LIMP ONE-CLICK CLEANER P/C-LC/APC (321446)</v>
      </c>
      <c r="C85" s="53" t="s">
        <v>27521</v>
      </c>
      <c r="D85" s="60" t="s">
        <v>27522</v>
      </c>
      <c r="F85" s="89" t="s">
        <v>27523</v>
      </c>
      <c r="G85" s="60" t="s">
        <v>27238</v>
      </c>
      <c r="H85" s="90">
        <v>0</v>
      </c>
      <c r="I85" s="60" t="s">
        <v>27239</v>
      </c>
    </row>
    <row r="86" spans="1:9" ht="15">
      <c r="A86" s="19" t="s">
        <v>27524</v>
      </c>
      <c r="B86" s="19" t="str">
        <f t="shared" si="0"/>
        <v>VT022 - CONJUNTO CAPRE AZUL 8,0/8,6MM CB-ASU (319014)</v>
      </c>
      <c r="C86" s="53" t="s">
        <v>27525</v>
      </c>
      <c r="D86" s="60" t="s">
        <v>27526</v>
      </c>
      <c r="F86" s="89" t="s">
        <v>27527</v>
      </c>
      <c r="G86" s="60" t="s">
        <v>27343</v>
      </c>
      <c r="H86" s="90">
        <v>0</v>
      </c>
      <c r="I86" s="60" t="s">
        <v>27239</v>
      </c>
    </row>
    <row r="87" spans="1:9" ht="15">
      <c r="A87" s="19" t="s">
        <v>27528</v>
      </c>
      <c r="B87" s="19" t="str">
        <f t="shared" si="0"/>
        <v>VT023 - CONJUNTO CAPRE LARANJA 11,2/12,2MM CB-S (314003)</v>
      </c>
      <c r="C87" s="53" t="s">
        <v>27529</v>
      </c>
      <c r="D87" s="60" t="s">
        <v>27530</v>
      </c>
      <c r="F87" s="89" t="s">
        <v>27531</v>
      </c>
      <c r="G87" s="60" t="s">
        <v>27343</v>
      </c>
      <c r="H87" s="90">
        <v>0</v>
      </c>
      <c r="I87" s="60" t="s">
        <v>27239</v>
      </c>
    </row>
    <row r="88" spans="1:9" ht="15">
      <c r="A88" s="19" t="s">
        <v>27532</v>
      </c>
      <c r="B88" s="19" t="str">
        <f t="shared" si="0"/>
        <v>VT024 - CONJUNTO CAPRE PRETO 9,6/10,4MM CB-TS (322223)</v>
      </c>
      <c r="C88" s="53" t="s">
        <v>27533</v>
      </c>
      <c r="D88" s="60" t="s">
        <v>27534</v>
      </c>
      <c r="F88" s="89" t="s">
        <v>27535</v>
      </c>
      <c r="G88" s="60" t="s">
        <v>27343</v>
      </c>
      <c r="H88" s="90">
        <v>0</v>
      </c>
      <c r="I88" s="60" t="s">
        <v>27239</v>
      </c>
    </row>
    <row r="89" spans="1:9" ht="15">
      <c r="A89" s="19" t="s">
        <v>27536</v>
      </c>
      <c r="B89" s="19" t="str">
        <f t="shared" si="0"/>
        <v>VT025 - CONJUNTO RES CB OPT FIG-8 PARAF ACO GALV (312801)</v>
      </c>
      <c r="C89" s="53" t="s">
        <v>27537</v>
      </c>
      <c r="D89" s="60" t="s">
        <v>27538</v>
      </c>
      <c r="F89" s="89" t="s">
        <v>27539</v>
      </c>
      <c r="G89" s="60" t="s">
        <v>27343</v>
      </c>
      <c r="H89" s="90">
        <v>0</v>
      </c>
      <c r="I89" s="60" t="s">
        <v>27239</v>
      </c>
    </row>
    <row r="90" spans="1:9" ht="15">
      <c r="A90" s="19" t="s">
        <v>27540</v>
      </c>
      <c r="B90" s="19" t="str">
        <f t="shared" si="0"/>
        <v>VT026 - CORDAO OPTICO SC/APC-SC/APC 10MT 2PLUG (300778)</v>
      </c>
      <c r="C90" s="53" t="s">
        <v>27541</v>
      </c>
      <c r="D90" s="60" t="s">
        <v>27542</v>
      </c>
      <c r="F90" s="89" t="s">
        <v>27543</v>
      </c>
      <c r="G90" s="60" t="s">
        <v>27238</v>
      </c>
      <c r="H90" s="90">
        <v>0</v>
      </c>
      <c r="I90" s="60" t="s">
        <v>27239</v>
      </c>
    </row>
    <row r="91" spans="1:9" ht="15">
      <c r="A91" s="19" t="s">
        <v>27544</v>
      </c>
      <c r="B91" s="19" t="str">
        <f t="shared" si="0"/>
        <v>VT027 - DISTRIBUIDOR GERAL OPTICO 19" 12FIBRAS (326230)</v>
      </c>
      <c r="C91" s="53" t="s">
        <v>27545</v>
      </c>
      <c r="D91" s="60" t="s">
        <v>27546</v>
      </c>
      <c r="F91" s="89" t="s">
        <v>27547</v>
      </c>
      <c r="G91" s="60" t="s">
        <v>27238</v>
      </c>
      <c r="H91" s="90">
        <v>0</v>
      </c>
      <c r="I91" s="60" t="s">
        <v>27239</v>
      </c>
    </row>
    <row r="92" spans="1:9" ht="15">
      <c r="A92" s="19" t="s">
        <v>27548</v>
      </c>
      <c r="B92" s="19" t="str">
        <f t="shared" si="0"/>
        <v>VT028 - DIVISOR OPT 1:2 SC-APC (321919)</v>
      </c>
      <c r="C92" s="53" t="s">
        <v>27549</v>
      </c>
      <c r="D92" s="60" t="s">
        <v>27550</v>
      </c>
      <c r="F92" s="89" t="s">
        <v>27551</v>
      </c>
      <c r="G92" s="60" t="s">
        <v>27238</v>
      </c>
      <c r="H92" s="90">
        <v>0</v>
      </c>
      <c r="I92" s="60" t="s">
        <v>27239</v>
      </c>
    </row>
    <row r="93" spans="1:9" ht="15">
      <c r="A93" s="19" t="s">
        <v>27552</v>
      </c>
      <c r="B93" s="19" t="str">
        <f t="shared" si="0"/>
        <v>VT029 - DIVISOR OPT 1:8 SC-APC INDIVIDUAL (320251)</v>
      </c>
      <c r="C93" s="53" t="s">
        <v>27553</v>
      </c>
      <c r="D93" s="60" t="s">
        <v>27554</v>
      </c>
      <c r="F93" s="89" t="s">
        <v>27555</v>
      </c>
      <c r="G93" s="60" t="s">
        <v>27238</v>
      </c>
      <c r="H93" s="90">
        <v>0</v>
      </c>
      <c r="I93" s="60" t="s">
        <v>27239</v>
      </c>
    </row>
    <row r="94" spans="1:9" ht="15">
      <c r="A94" s="19" t="s">
        <v>27556</v>
      </c>
      <c r="B94" s="19" t="str">
        <f t="shared" si="0"/>
        <v>VT030 - DUTO REDE CORRUGADO PEAD 124MM (300151)</v>
      </c>
      <c r="C94" s="53" t="s">
        <v>27557</v>
      </c>
      <c r="D94" s="60" t="s">
        <v>27558</v>
      </c>
      <c r="F94" s="89" t="s">
        <v>27559</v>
      </c>
      <c r="G94" s="60" t="s">
        <v>27376</v>
      </c>
      <c r="H94" s="90">
        <v>0</v>
      </c>
      <c r="I94" s="60" t="s">
        <v>27239</v>
      </c>
    </row>
    <row r="95" spans="1:9" ht="15">
      <c r="A95" s="19" t="s">
        <v>27560</v>
      </c>
      <c r="B95" s="19" t="str">
        <f t="shared" si="0"/>
        <v>VT031 - ESTICADOR FIO DP OPT GANCHO MET CUNH 5MM (300940)</v>
      </c>
      <c r="C95" s="53" t="s">
        <v>27561</v>
      </c>
      <c r="D95" s="60" t="s">
        <v>27562</v>
      </c>
      <c r="F95" s="89" t="s">
        <v>27563</v>
      </c>
      <c r="G95" s="60" t="s">
        <v>27238</v>
      </c>
      <c r="H95" s="90">
        <v>0</v>
      </c>
      <c r="I95" s="60" t="s">
        <v>27239</v>
      </c>
    </row>
    <row r="96" spans="1:9" ht="15">
      <c r="A96" s="19" t="s">
        <v>27564</v>
      </c>
      <c r="B96" s="19" t="str">
        <f t="shared" si="0"/>
        <v>VT032 - FIO TEL MET ESPINAR-FEI-1,25 (PT) (300674)</v>
      </c>
      <c r="C96" s="53" t="s">
        <v>27565</v>
      </c>
      <c r="D96" s="60" t="s">
        <v>27566</v>
      </c>
      <c r="F96" s="89" t="s">
        <v>27567</v>
      </c>
      <c r="G96" s="60" t="s">
        <v>27238</v>
      </c>
      <c r="H96" s="90">
        <v>0</v>
      </c>
      <c r="I96" s="60" t="s">
        <v>27239</v>
      </c>
    </row>
    <row r="97" spans="1:9" ht="15">
      <c r="A97" s="19" t="s">
        <v>27568</v>
      </c>
      <c r="B97" s="19" t="str">
        <f t="shared" si="0"/>
        <v>VT033 - PLAQUETA IDENTIFICACAO CABO OPTICO OI (313763)</v>
      </c>
      <c r="C97" s="53" t="s">
        <v>27569</v>
      </c>
      <c r="D97" s="60" t="s">
        <v>27570</v>
      </c>
      <c r="F97" s="89" t="s">
        <v>27571</v>
      </c>
      <c r="G97" s="60" t="s">
        <v>27238</v>
      </c>
      <c r="H97" s="90">
        <v>0</v>
      </c>
      <c r="I97" s="60" t="s">
        <v>27239</v>
      </c>
    </row>
    <row r="98" spans="1:9" ht="15">
      <c r="A98" s="19" t="s">
        <v>27572</v>
      </c>
      <c r="B98" s="19" t="str">
        <f t="shared" si="0"/>
        <v>VT034 - SUPORTE BAR P/EO CS FIX AC 900X38X6MM (CRUZETA C/ BARRA) (326051)</v>
      </c>
      <c r="C98" s="53" t="s">
        <v>27573</v>
      </c>
      <c r="D98" s="60" t="s">
        <v>27574</v>
      </c>
      <c r="F98" s="89" t="s">
        <v>27575</v>
      </c>
      <c r="G98" s="60" t="s">
        <v>27343</v>
      </c>
      <c r="H98" s="90">
        <v>0</v>
      </c>
      <c r="I98" s="60" t="s">
        <v>27239</v>
      </c>
    </row>
    <row r="99" spans="1:9" ht="15">
      <c r="A99" s="19" t="s">
        <v>27576</v>
      </c>
      <c r="B99" s="19" t="str">
        <f t="shared" si="0"/>
        <v>VT035 - SUPORTE CABO OPTICO AEREO-1-CB (300092)</v>
      </c>
      <c r="C99" s="53" t="s">
        <v>27577</v>
      </c>
      <c r="D99" s="60" t="s">
        <v>27578</v>
      </c>
      <c r="F99" s="89" t="s">
        <v>27579</v>
      </c>
      <c r="G99" s="60" t="s">
        <v>27238</v>
      </c>
      <c r="H99" s="90">
        <v>0</v>
      </c>
      <c r="I99" s="60" t="s">
        <v>27239</v>
      </c>
    </row>
    <row r="100" spans="1:9" ht="15">
      <c r="A100" s="19" t="s">
        <v>27580</v>
      </c>
      <c r="B100" s="19" t="str">
        <f t="shared" si="0"/>
        <v>VT036 - SUPORTE FIX COMPLET C/ISOL TIPO-2 (301577)</v>
      </c>
      <c r="C100" s="53" t="s">
        <v>27581</v>
      </c>
      <c r="D100" s="60" t="s">
        <v>27582</v>
      </c>
      <c r="F100" s="89" t="s">
        <v>27583</v>
      </c>
      <c r="G100" s="60" t="s">
        <v>27238</v>
      </c>
      <c r="H100" s="90">
        <v>0</v>
      </c>
      <c r="I100" s="60" t="s">
        <v>27239</v>
      </c>
    </row>
    <row r="101" spans="1:9" ht="15">
      <c r="A101" s="19" t="s">
        <v>27584</v>
      </c>
      <c r="B101" s="19" t="str">
        <f t="shared" si="0"/>
        <v>XE001 - OCULOS DE PROTECAO LENTES ESCURAS</v>
      </c>
      <c r="C101" s="53" t="s">
        <v>27585</v>
      </c>
      <c r="D101" s="60" t="s">
        <v>27586</v>
      </c>
      <c r="F101" s="53" t="s">
        <v>27585</v>
      </c>
      <c r="G101" s="60" t="s">
        <v>27238</v>
      </c>
      <c r="H101" s="90">
        <v>0</v>
      </c>
      <c r="I101" s="60" t="s">
        <v>23135</v>
      </c>
    </row>
    <row r="102" spans="1:9" ht="15">
      <c r="A102" s="19" t="s">
        <v>27587</v>
      </c>
      <c r="B102" s="19" t="str">
        <f t="shared" si="0"/>
        <v>XE002 - DETECTOR DE TENSAO</v>
      </c>
      <c r="C102" s="53" t="s">
        <v>27588</v>
      </c>
      <c r="D102" s="60" t="s">
        <v>27589</v>
      </c>
      <c r="F102" s="53" t="s">
        <v>27588</v>
      </c>
      <c r="G102" s="60" t="s">
        <v>27238</v>
      </c>
      <c r="H102" s="90">
        <v>0</v>
      </c>
      <c r="I102" s="60" t="s">
        <v>23135</v>
      </c>
    </row>
    <row r="103" spans="1:9" ht="15">
      <c r="A103" s="19" t="s">
        <v>27590</v>
      </c>
      <c r="B103" s="19" t="str">
        <f t="shared" si="0"/>
        <v>XE003 - CHAVE DE TESTE</v>
      </c>
      <c r="C103" s="53" t="s">
        <v>27591</v>
      </c>
      <c r="D103" s="60" t="s">
        <v>27592</v>
      </c>
      <c r="F103" s="53" t="s">
        <v>27591</v>
      </c>
      <c r="G103" s="60" t="s">
        <v>27238</v>
      </c>
      <c r="H103" s="90">
        <v>0</v>
      </c>
      <c r="I103" s="60" t="s">
        <v>23135</v>
      </c>
    </row>
    <row r="104" spans="1:9" ht="15">
      <c r="A104" s="19" t="s">
        <v>27593</v>
      </c>
      <c r="B104" s="19" t="str">
        <f t="shared" si="0"/>
        <v>XE004 - LUVA</v>
      </c>
      <c r="C104" s="53" t="s">
        <v>27594</v>
      </c>
      <c r="D104" s="60" t="s">
        <v>27595</v>
      </c>
      <c r="F104" s="53" t="s">
        <v>27594</v>
      </c>
      <c r="G104" s="60" t="s">
        <v>27304</v>
      </c>
      <c r="H104" s="90">
        <v>0</v>
      </c>
      <c r="I104" s="60" t="s">
        <v>23135</v>
      </c>
    </row>
    <row r="105" spans="1:9" ht="15">
      <c r="A105" s="19" t="s">
        <v>27596</v>
      </c>
      <c r="B105" s="19" t="str">
        <f t="shared" si="0"/>
        <v>XE005 - CINTO DE SEGURANCA COM TALABARTE</v>
      </c>
      <c r="C105" s="53" t="s">
        <v>27597</v>
      </c>
      <c r="D105" s="60" t="s">
        <v>27598</v>
      </c>
      <c r="F105" s="53" t="s">
        <v>27597</v>
      </c>
      <c r="G105" s="60" t="s">
        <v>27343</v>
      </c>
      <c r="H105" s="90">
        <v>0</v>
      </c>
      <c r="I105" s="60" t="s">
        <v>23135</v>
      </c>
    </row>
    <row r="106" spans="1:9" ht="15">
      <c r="A106" s="19" t="s">
        <v>27599</v>
      </c>
      <c r="B106" s="19" t="str">
        <f t="shared" si="0"/>
        <v>XE006 - CAPACETE DE SEGURANCA ABA FRONTAL COMPLETO</v>
      </c>
      <c r="C106" s="53" t="s">
        <v>27600</v>
      </c>
      <c r="D106" s="60" t="s">
        <v>27601</v>
      </c>
      <c r="F106" s="53" t="s">
        <v>27600</v>
      </c>
      <c r="G106" s="60" t="s">
        <v>27343</v>
      </c>
      <c r="H106" s="90">
        <v>0</v>
      </c>
      <c r="I106" s="60" t="s">
        <v>23135</v>
      </c>
    </row>
    <row r="107" spans="1:9" ht="15">
      <c r="A107" s="19" t="s">
        <v>27602</v>
      </c>
      <c r="B107" s="19" t="str">
        <f t="shared" si="0"/>
        <v>XE007 - CONE DE SINALIZACAO</v>
      </c>
      <c r="C107" s="53" t="s">
        <v>27603</v>
      </c>
      <c r="D107" s="60" t="s">
        <v>27604</v>
      </c>
      <c r="F107" s="53" t="s">
        <v>27603</v>
      </c>
      <c r="G107" s="60" t="s">
        <v>27238</v>
      </c>
      <c r="H107" s="90">
        <v>0</v>
      </c>
      <c r="I107" s="60" t="s">
        <v>23135</v>
      </c>
    </row>
    <row r="108" spans="1:9" ht="15">
      <c r="A108" s="19" t="s">
        <v>27605</v>
      </c>
      <c r="B108" s="19" t="str">
        <f t="shared" si="0"/>
        <v>XE008 - CAMISA CINZA ALGODÃO X-ON</v>
      </c>
      <c r="C108" s="53" t="s">
        <v>27606</v>
      </c>
      <c r="D108" s="60" t="s">
        <v>27607</v>
      </c>
      <c r="F108" s="53" t="s">
        <v>27606</v>
      </c>
      <c r="G108" s="60" t="s">
        <v>27238</v>
      </c>
      <c r="H108" s="90">
        <v>0</v>
      </c>
      <c r="I108" s="60" t="s">
        <v>23135</v>
      </c>
    </row>
    <row r="109" spans="1:9" ht="15">
      <c r="A109" s="19" t="s">
        <v>27608</v>
      </c>
      <c r="B109" s="19" t="str">
        <f t="shared" si="0"/>
        <v>XE009 - BOTA DE SEGURANCA</v>
      </c>
      <c r="C109" s="53" t="s">
        <v>27609</v>
      </c>
      <c r="D109" s="60" t="s">
        <v>27610</v>
      </c>
      <c r="F109" s="53" t="s">
        <v>27609</v>
      </c>
      <c r="G109" s="60" t="s">
        <v>27304</v>
      </c>
      <c r="H109" s="90">
        <v>0</v>
      </c>
      <c r="I109" s="60" t="s">
        <v>23135</v>
      </c>
    </row>
    <row r="110" spans="1:9" ht="15">
      <c r="A110" s="19" t="s">
        <v>27611</v>
      </c>
      <c r="B110" s="19" t="str">
        <f t="shared" si="0"/>
        <v>XE010 - TALABARTE Y DE POSICIONAMENTO</v>
      </c>
      <c r="C110" s="53" t="s">
        <v>27612</v>
      </c>
      <c r="D110" s="60" t="s">
        <v>27613</v>
      </c>
      <c r="F110" s="53" t="s">
        <v>27612</v>
      </c>
      <c r="G110" s="60" t="s">
        <v>27238</v>
      </c>
      <c r="H110" s="90">
        <v>0</v>
      </c>
      <c r="I110" s="60" t="s">
        <v>23135</v>
      </c>
    </row>
    <row r="111" spans="1:9" ht="15">
      <c r="A111" s="19" t="s">
        <v>27614</v>
      </c>
      <c r="B111" s="19" t="str">
        <f t="shared" si="0"/>
        <v>XE011 - TRAVA QUEDAS</v>
      </c>
      <c r="C111" s="53" t="s">
        <v>27615</v>
      </c>
      <c r="D111" s="60" t="s">
        <v>27616</v>
      </c>
      <c r="F111" s="53" t="s">
        <v>27615</v>
      </c>
      <c r="G111" s="60" t="s">
        <v>27238</v>
      </c>
      <c r="H111" s="90">
        <v>0</v>
      </c>
      <c r="I111" s="60" t="s">
        <v>23135</v>
      </c>
    </row>
    <row r="112" spans="1:9" ht="15">
      <c r="A112" s="19" t="s">
        <v>27617</v>
      </c>
      <c r="B112" s="19" t="str">
        <f t="shared" si="0"/>
        <v>XE012 - CORRENTE PVC PARA SINALIZAÇÃO</v>
      </c>
      <c r="C112" s="53" t="s">
        <v>27618</v>
      </c>
      <c r="D112" s="60" t="s">
        <v>27619</v>
      </c>
      <c r="F112" s="53" t="s">
        <v>27618</v>
      </c>
      <c r="G112" s="60" t="s">
        <v>27376</v>
      </c>
      <c r="H112" s="90">
        <v>0</v>
      </c>
      <c r="I112" s="60" t="s">
        <v>23135</v>
      </c>
    </row>
    <row r="113" spans="1:9" ht="15">
      <c r="A113" s="19" t="s">
        <v>27620</v>
      </c>
      <c r="B113" s="19" t="str">
        <f t="shared" si="0"/>
        <v>XE013 - BATA BRIM PADRAO X-ON</v>
      </c>
      <c r="C113" s="53" t="s">
        <v>27621</v>
      </c>
      <c r="D113" s="60" t="s">
        <v>27622</v>
      </c>
      <c r="F113" s="53" t="s">
        <v>27621</v>
      </c>
      <c r="G113" s="60" t="s">
        <v>27238</v>
      </c>
      <c r="H113" s="90">
        <v>0</v>
      </c>
      <c r="I113" s="60" t="s">
        <v>23135</v>
      </c>
    </row>
    <row r="114" spans="1:9" ht="15">
      <c r="A114" s="19" t="s">
        <v>27623</v>
      </c>
      <c r="B114" s="19" t="str">
        <f t="shared" si="0"/>
        <v>XE014 - CALÇA BRIM PADRAO X-ON</v>
      </c>
      <c r="C114" s="53" t="s">
        <v>27624</v>
      </c>
      <c r="D114" s="60" t="s">
        <v>27625</v>
      </c>
      <c r="F114" s="53" t="s">
        <v>27624</v>
      </c>
      <c r="G114" s="60" t="s">
        <v>27238</v>
      </c>
      <c r="H114" s="90">
        <v>0</v>
      </c>
      <c r="I114" s="60" t="s">
        <v>23135</v>
      </c>
    </row>
    <row r="115" spans="1:9" ht="15">
      <c r="A115" s="19" t="s">
        <v>27626</v>
      </c>
      <c r="B115" s="19" t="str">
        <f t="shared" si="0"/>
        <v>XE015 - CAPACETE DE SEGURANCA ABA TOTAL COMPLETO</v>
      </c>
      <c r="C115" s="53" t="s">
        <v>27627</v>
      </c>
      <c r="D115" s="60" t="s">
        <v>27628</v>
      </c>
      <c r="F115" s="53" t="s">
        <v>27627</v>
      </c>
      <c r="G115" s="60" t="s">
        <v>27238</v>
      </c>
      <c r="H115" s="90">
        <v>0</v>
      </c>
      <c r="I115" s="60" t="s">
        <v>23135</v>
      </c>
    </row>
    <row r="116" spans="1:9" ht="15">
      <c r="A116" s="19" t="s">
        <v>27629</v>
      </c>
      <c r="B116" s="19" t="str">
        <f t="shared" si="0"/>
        <v>XE016 - LUVA ISOLANTE DE BORRACHA</v>
      </c>
      <c r="C116" s="53" t="s">
        <v>27630</v>
      </c>
      <c r="D116" s="60" t="s">
        <v>27631</v>
      </c>
      <c r="F116" s="53" t="s">
        <v>27630</v>
      </c>
      <c r="G116" s="60" t="s">
        <v>27304</v>
      </c>
      <c r="H116" s="90">
        <v>0</v>
      </c>
      <c r="I116" s="60" t="s">
        <v>23135</v>
      </c>
    </row>
    <row r="117" spans="1:9" ht="15">
      <c r="A117" s="19" t="s">
        <v>27632</v>
      </c>
      <c r="B117" s="19" t="str">
        <f t="shared" si="0"/>
        <v>XE017 - LUVA DE COBERTURA</v>
      </c>
      <c r="C117" s="53" t="s">
        <v>27633</v>
      </c>
      <c r="D117" s="60" t="s">
        <v>27634</v>
      </c>
      <c r="F117" s="53" t="s">
        <v>27633</v>
      </c>
      <c r="G117" s="60" t="s">
        <v>27304</v>
      </c>
      <c r="H117" s="90">
        <v>0</v>
      </c>
      <c r="I117" s="60" t="s">
        <v>23135</v>
      </c>
    </row>
    <row r="118" spans="1:9" ht="15">
      <c r="A118" s="19" t="s">
        <v>27635</v>
      </c>
      <c r="B118" s="19" t="str">
        <f t="shared" si="0"/>
        <v>XF001 - LAMINA DE SERRA</v>
      </c>
      <c r="C118" s="53" t="s">
        <v>27636</v>
      </c>
      <c r="D118" s="60" t="s">
        <v>27637</v>
      </c>
      <c r="F118" s="53" t="s">
        <v>27636</v>
      </c>
      <c r="G118" s="60" t="s">
        <v>27238</v>
      </c>
      <c r="H118" s="90">
        <v>0</v>
      </c>
      <c r="I118" s="60" t="s">
        <v>23135</v>
      </c>
    </row>
    <row r="119" spans="1:9" ht="15">
      <c r="A119" s="19" t="s">
        <v>27638</v>
      </c>
      <c r="B119" s="19" t="str">
        <f t="shared" si="0"/>
        <v>XF002 - BROCA SDS 8MM</v>
      </c>
      <c r="C119" s="53" t="s">
        <v>27639</v>
      </c>
      <c r="D119" s="60" t="s">
        <v>27640</v>
      </c>
      <c r="F119" s="53" t="s">
        <v>27639</v>
      </c>
      <c r="G119" s="60" t="s">
        <v>27238</v>
      </c>
      <c r="H119" s="90">
        <v>0</v>
      </c>
      <c r="I119" s="60" t="s">
        <v>23135</v>
      </c>
    </row>
    <row r="120" spans="1:9" ht="15">
      <c r="A120" s="19" t="s">
        <v>27641</v>
      </c>
      <c r="B120" s="19" t="str">
        <f t="shared" si="0"/>
        <v>XF003 - ALICATE DECAPADOR DE FIBRA (ACRILATO)</v>
      </c>
      <c r="C120" s="53" t="s">
        <v>27642</v>
      </c>
      <c r="D120" s="60" t="s">
        <v>27643</v>
      </c>
      <c r="F120" s="53" t="s">
        <v>27642</v>
      </c>
      <c r="G120" s="60" t="s">
        <v>27238</v>
      </c>
      <c r="H120" s="90">
        <v>0</v>
      </c>
      <c r="I120" s="60" t="s">
        <v>23135</v>
      </c>
    </row>
    <row r="121" spans="1:9" ht="15">
      <c r="A121" s="19" t="s">
        <v>27644</v>
      </c>
      <c r="B121" s="19" t="str">
        <f t="shared" si="0"/>
        <v>XF004 - JOGO DE TARRACHA</v>
      </c>
      <c r="C121" s="53" t="s">
        <v>27645</v>
      </c>
      <c r="D121" s="60" t="s">
        <v>27646</v>
      </c>
      <c r="F121" s="53" t="s">
        <v>27645</v>
      </c>
      <c r="G121" s="60" t="s">
        <v>27343</v>
      </c>
      <c r="H121" s="90">
        <v>0</v>
      </c>
      <c r="I121" s="60" t="s">
        <v>23135</v>
      </c>
    </row>
    <row r="122" spans="1:9" ht="15">
      <c r="A122" s="19" t="s">
        <v>27647</v>
      </c>
      <c r="B122" s="19" t="str">
        <f t="shared" si="0"/>
        <v>XF005 - DECAPADOR DE CABO DROP</v>
      </c>
      <c r="C122" s="53" t="s">
        <v>27648</v>
      </c>
      <c r="D122" s="60" t="s">
        <v>27649</v>
      </c>
      <c r="F122" s="53" t="s">
        <v>27648</v>
      </c>
      <c r="G122" s="60" t="s">
        <v>27238</v>
      </c>
      <c r="H122" s="90">
        <v>0</v>
      </c>
      <c r="I122" s="60" t="s">
        <v>23135</v>
      </c>
    </row>
    <row r="123" spans="1:9" ht="15">
      <c r="A123" s="19" t="s">
        <v>27650</v>
      </c>
      <c r="B123" s="19" t="str">
        <f t="shared" si="0"/>
        <v>XF006 - POWER METER</v>
      </c>
      <c r="C123" s="53" t="s">
        <v>27651</v>
      </c>
      <c r="D123" s="60" t="s">
        <v>27652</v>
      </c>
      <c r="F123" s="53" t="s">
        <v>27651</v>
      </c>
      <c r="G123" s="60" t="s">
        <v>27238</v>
      </c>
      <c r="H123" s="90">
        <v>0</v>
      </c>
      <c r="I123" s="60" t="s">
        <v>23135</v>
      </c>
    </row>
    <row r="124" spans="1:9" ht="15">
      <c r="A124" s="19" t="s">
        <v>27653</v>
      </c>
      <c r="B124" s="19" t="str">
        <f t="shared" si="0"/>
        <v>XF007 - CLIVADOR</v>
      </c>
      <c r="C124" s="53" t="s">
        <v>27654</v>
      </c>
      <c r="D124" s="60" t="s">
        <v>27655</v>
      </c>
      <c r="F124" s="53" t="s">
        <v>27654</v>
      </c>
      <c r="G124" s="60" t="s">
        <v>27238</v>
      </c>
      <c r="H124" s="90">
        <v>0</v>
      </c>
      <c r="I124" s="60" t="s">
        <v>23135</v>
      </c>
    </row>
    <row r="125" spans="1:9" ht="15">
      <c r="A125" s="19" t="s">
        <v>27656</v>
      </c>
      <c r="B125" s="19" t="str">
        <f t="shared" si="0"/>
        <v>XF008 - CANETA LOCALIZADORA DE FALHAS DE F.O</v>
      </c>
      <c r="C125" s="53" t="s">
        <v>27657</v>
      </c>
      <c r="D125" s="60" t="s">
        <v>27658</v>
      </c>
      <c r="F125" s="53" t="s">
        <v>27657</v>
      </c>
      <c r="G125" s="60" t="s">
        <v>27238</v>
      </c>
      <c r="H125" s="90">
        <v>0</v>
      </c>
      <c r="I125" s="60" t="s">
        <v>23135</v>
      </c>
    </row>
    <row r="126" spans="1:9" ht="15">
      <c r="A126" s="19" t="s">
        <v>27659</v>
      </c>
      <c r="B126" s="19" t="str">
        <f t="shared" si="0"/>
        <v>XF009 - BANCADA DE TRABALHO REGULAVEL</v>
      </c>
      <c r="C126" s="53" t="s">
        <v>27660</v>
      </c>
      <c r="D126" s="60" t="s">
        <v>27661</v>
      </c>
      <c r="F126" s="53" t="s">
        <v>27660</v>
      </c>
      <c r="G126" s="60" t="s">
        <v>27238</v>
      </c>
      <c r="H126" s="90">
        <v>0</v>
      </c>
      <c r="I126" s="60" t="s">
        <v>23135</v>
      </c>
    </row>
    <row r="127" spans="1:9" ht="15">
      <c r="A127" s="19" t="s">
        <v>27662</v>
      </c>
      <c r="B127" s="19" t="str">
        <f t="shared" si="0"/>
        <v>XF010 - PARAFUSADEIRA</v>
      </c>
      <c r="C127" s="53" t="s">
        <v>27663</v>
      </c>
      <c r="D127" s="60" t="s">
        <v>27664</v>
      </c>
      <c r="F127" s="53" t="s">
        <v>27663</v>
      </c>
      <c r="G127" s="60" t="s">
        <v>27238</v>
      </c>
      <c r="H127" s="90">
        <v>0</v>
      </c>
      <c r="I127" s="60" t="s">
        <v>23135</v>
      </c>
    </row>
    <row r="128" spans="1:9" ht="15">
      <c r="A128" s="19" t="s">
        <v>27665</v>
      </c>
      <c r="B128" s="19" t="str">
        <f t="shared" si="0"/>
        <v>XF011 - ALICATE DE CLIMPAR RJ45</v>
      </c>
      <c r="C128" s="53" t="s">
        <v>27666</v>
      </c>
      <c r="D128" s="60" t="s">
        <v>27667</v>
      </c>
      <c r="F128" s="53" t="s">
        <v>27666</v>
      </c>
      <c r="G128" s="60" t="s">
        <v>27238</v>
      </c>
      <c r="H128" s="90">
        <v>0</v>
      </c>
      <c r="I128" s="60" t="s">
        <v>23135</v>
      </c>
    </row>
    <row r="129" spans="1:9" ht="15">
      <c r="A129" s="19" t="s">
        <v>27668</v>
      </c>
      <c r="B129" s="19" t="str">
        <f t="shared" si="0"/>
        <v>XF012 - ALICATE DE CORTE</v>
      </c>
      <c r="C129" s="53" t="s">
        <v>27669</v>
      </c>
      <c r="D129" s="60" t="s">
        <v>27670</v>
      </c>
      <c r="F129" s="53" t="s">
        <v>27669</v>
      </c>
      <c r="G129" s="60" t="s">
        <v>27238</v>
      </c>
      <c r="H129" s="90">
        <v>0</v>
      </c>
      <c r="I129" s="60" t="s">
        <v>23135</v>
      </c>
    </row>
    <row r="130" spans="1:9" ht="15">
      <c r="A130" s="19" t="s">
        <v>27671</v>
      </c>
      <c r="B130" s="19" t="str">
        <f t="shared" si="0"/>
        <v>XF013 - ALICATE UNIVERSAL</v>
      </c>
      <c r="C130" s="53" t="s">
        <v>27672</v>
      </c>
      <c r="D130" s="60" t="s">
        <v>27673</v>
      </c>
      <c r="F130" s="53" t="s">
        <v>27672</v>
      </c>
      <c r="G130" s="60" t="s">
        <v>27238</v>
      </c>
      <c r="H130" s="90">
        <v>0</v>
      </c>
      <c r="I130" s="60" t="s">
        <v>23135</v>
      </c>
    </row>
    <row r="131" spans="1:9" ht="15">
      <c r="A131" s="19" t="s">
        <v>27674</v>
      </c>
      <c r="B131" s="19" t="str">
        <f t="shared" si="0"/>
        <v>XF014 - CHAVE FENDA 1/8"</v>
      </c>
      <c r="C131" s="53" t="s">
        <v>27675</v>
      </c>
      <c r="D131" s="60" t="s">
        <v>27676</v>
      </c>
      <c r="F131" s="53" t="s">
        <v>27675</v>
      </c>
      <c r="G131" s="60" t="s">
        <v>27238</v>
      </c>
      <c r="H131" s="90">
        <v>0</v>
      </c>
      <c r="I131" s="60" t="s">
        <v>23135</v>
      </c>
    </row>
    <row r="132" spans="1:9" ht="15">
      <c r="A132" s="19" t="s">
        <v>27677</v>
      </c>
      <c r="B132" s="19" t="str">
        <f t="shared" si="0"/>
        <v>XF015 - CHAVE PHILLIPS 3/16"</v>
      </c>
      <c r="C132" s="53" t="s">
        <v>27678</v>
      </c>
      <c r="D132" s="60" t="s">
        <v>27679</v>
      </c>
      <c r="F132" s="53" t="s">
        <v>27678</v>
      </c>
      <c r="G132" s="60" t="s">
        <v>27238</v>
      </c>
      <c r="H132" s="90">
        <v>0</v>
      </c>
      <c r="I132" s="60" t="s">
        <v>23135</v>
      </c>
    </row>
    <row r="133" spans="1:9" ht="15">
      <c r="A133" s="19" t="s">
        <v>27680</v>
      </c>
      <c r="B133" s="19" t="str">
        <f t="shared" si="0"/>
        <v>XF016 - CHAVE PHILLIPS 1/4"</v>
      </c>
      <c r="C133" s="53" t="s">
        <v>27681</v>
      </c>
      <c r="D133" s="60" t="s">
        <v>27682</v>
      </c>
      <c r="F133" s="53" t="s">
        <v>27681</v>
      </c>
      <c r="G133" s="60" t="s">
        <v>27238</v>
      </c>
      <c r="H133" s="90">
        <v>0</v>
      </c>
      <c r="I133" s="60" t="s">
        <v>23135</v>
      </c>
    </row>
    <row r="134" spans="1:9" ht="15">
      <c r="A134" s="19" t="s">
        <v>27683</v>
      </c>
      <c r="B134" s="19" t="str">
        <f t="shared" si="0"/>
        <v>XF017 - CHAVE COMBINADA 13</v>
      </c>
      <c r="C134" s="53" t="s">
        <v>27684</v>
      </c>
      <c r="D134" s="60" t="s">
        <v>27685</v>
      </c>
      <c r="F134" s="53" t="s">
        <v>27684</v>
      </c>
      <c r="G134" s="60" t="s">
        <v>27238</v>
      </c>
      <c r="H134" s="90">
        <v>0</v>
      </c>
      <c r="I134" s="60" t="s">
        <v>23135</v>
      </c>
    </row>
    <row r="135" spans="1:9" ht="15">
      <c r="A135" s="19" t="s">
        <v>27686</v>
      </c>
      <c r="B135" s="19" t="str">
        <f t="shared" si="0"/>
        <v>XF018 - CHAVE COMBINADA 14</v>
      </c>
      <c r="C135" s="53" t="s">
        <v>27687</v>
      </c>
      <c r="D135" s="60" t="s">
        <v>27688</v>
      </c>
      <c r="F135" s="53" t="s">
        <v>27687</v>
      </c>
      <c r="G135" s="60" t="s">
        <v>27238</v>
      </c>
      <c r="H135" s="90">
        <v>0</v>
      </c>
      <c r="I135" s="60" t="s">
        <v>23135</v>
      </c>
    </row>
    <row r="136" spans="1:9" ht="15">
      <c r="A136" s="19" t="s">
        <v>27689</v>
      </c>
      <c r="B136" s="19" t="str">
        <f t="shared" si="0"/>
        <v>XF019 - CHAVE "L" 13</v>
      </c>
      <c r="C136" s="53" t="s">
        <v>27690</v>
      </c>
      <c r="D136" s="60" t="s">
        <v>27691</v>
      </c>
      <c r="F136" s="53" t="s">
        <v>27690</v>
      </c>
      <c r="G136" s="60" t="s">
        <v>27238</v>
      </c>
      <c r="H136" s="90">
        <v>0</v>
      </c>
      <c r="I136" s="60" t="s">
        <v>23135</v>
      </c>
    </row>
    <row r="137" spans="1:9" ht="15">
      <c r="A137" s="19" t="s">
        <v>27692</v>
      </c>
      <c r="B137" s="19" t="str">
        <f t="shared" si="0"/>
        <v>XF020 - ESTILETE</v>
      </c>
      <c r="C137" s="53" t="s">
        <v>27693</v>
      </c>
      <c r="D137" s="60" t="s">
        <v>27694</v>
      </c>
      <c r="F137" s="53" t="s">
        <v>27693</v>
      </c>
      <c r="G137" s="60" t="s">
        <v>27238</v>
      </c>
      <c r="H137" s="90">
        <v>0</v>
      </c>
      <c r="I137" s="60" t="s">
        <v>23135</v>
      </c>
    </row>
    <row r="138" spans="1:9" ht="15">
      <c r="A138" s="19" t="s">
        <v>27695</v>
      </c>
      <c r="B138" s="19" t="str">
        <f t="shared" si="0"/>
        <v>XF021 - BOLSA DE LONA TIRACOLO</v>
      </c>
      <c r="C138" s="53" t="s">
        <v>27696</v>
      </c>
      <c r="D138" s="60" t="s">
        <v>27697</v>
      </c>
      <c r="F138" s="53" t="s">
        <v>27696</v>
      </c>
      <c r="G138" s="60" t="s">
        <v>27238</v>
      </c>
      <c r="H138" s="90">
        <v>0</v>
      </c>
      <c r="I138" s="60" t="s">
        <v>23135</v>
      </c>
    </row>
    <row r="139" spans="1:9" ht="15">
      <c r="A139" s="19" t="s">
        <v>27698</v>
      </c>
      <c r="B139" s="19" t="str">
        <f t="shared" si="0"/>
        <v>XF022 - FUSIMEK</v>
      </c>
      <c r="C139" s="53" t="s">
        <v>27699</v>
      </c>
      <c r="D139" s="60" t="s">
        <v>27700</v>
      </c>
      <c r="F139" s="53" t="s">
        <v>27699</v>
      </c>
      <c r="G139" s="60" t="s">
        <v>27238</v>
      </c>
      <c r="H139" s="90">
        <v>0</v>
      </c>
      <c r="I139" s="60" t="s">
        <v>23135</v>
      </c>
    </row>
    <row r="140" spans="1:9" ht="15">
      <c r="A140" s="19" t="s">
        <v>27701</v>
      </c>
      <c r="B140" s="19" t="str">
        <f t="shared" si="0"/>
        <v>XF023 - COLHER DE PEDREIRO</v>
      </c>
      <c r="C140" s="53" t="s">
        <v>27702</v>
      </c>
      <c r="D140" s="60" t="s">
        <v>27703</v>
      </c>
      <c r="F140" s="53" t="s">
        <v>27702</v>
      </c>
      <c r="G140" s="60" t="s">
        <v>27238</v>
      </c>
      <c r="H140" s="90">
        <v>0</v>
      </c>
      <c r="I140" s="60" t="s">
        <v>23135</v>
      </c>
    </row>
    <row r="141" spans="1:9" ht="15">
      <c r="A141" s="19" t="s">
        <v>27704</v>
      </c>
      <c r="B141" s="19" t="str">
        <f t="shared" si="0"/>
        <v>XF024 - ESCADA DE FIBRA EXTENSIVA 6M</v>
      </c>
      <c r="C141" s="53" t="s">
        <v>27705</v>
      </c>
      <c r="D141" s="60" t="s">
        <v>27706</v>
      </c>
      <c r="F141" s="53" t="s">
        <v>27705</v>
      </c>
      <c r="G141" s="60" t="s">
        <v>27238</v>
      </c>
      <c r="H141" s="90">
        <v>0</v>
      </c>
      <c r="I141" s="60" t="s">
        <v>23135</v>
      </c>
    </row>
    <row r="142" spans="1:9" ht="15">
      <c r="A142" s="19" t="s">
        <v>27707</v>
      </c>
      <c r="B142" s="19" t="str">
        <f t="shared" si="0"/>
        <v>XF025 - ESCADA DE ALUMINIO CAVALETE</v>
      </c>
      <c r="C142" s="53" t="s">
        <v>27708</v>
      </c>
      <c r="D142" s="60" t="s">
        <v>27709</v>
      </c>
      <c r="F142" s="53" t="s">
        <v>27708</v>
      </c>
      <c r="G142" s="60" t="s">
        <v>27238</v>
      </c>
      <c r="H142" s="90">
        <v>0</v>
      </c>
      <c r="I142" s="60" t="s">
        <v>23135</v>
      </c>
    </row>
    <row r="143" spans="1:9" ht="15">
      <c r="A143" s="19" t="s">
        <v>27710</v>
      </c>
      <c r="B143" s="19" t="str">
        <f t="shared" si="0"/>
        <v>XF026 - FURADEIRA DE IMPACTO</v>
      </c>
      <c r="C143" s="53" t="s">
        <v>27711</v>
      </c>
      <c r="D143" s="60" t="s">
        <v>27712</v>
      </c>
      <c r="F143" s="53" t="s">
        <v>27711</v>
      </c>
      <c r="G143" s="60" t="s">
        <v>27238</v>
      </c>
      <c r="H143" s="90">
        <v>0</v>
      </c>
      <c r="I143" s="60" t="s">
        <v>23135</v>
      </c>
    </row>
    <row r="144" spans="1:9" ht="15">
      <c r="A144" s="19" t="s">
        <v>27713</v>
      </c>
      <c r="B144" s="19" t="str">
        <f t="shared" si="0"/>
        <v>XF027 - INVERSOR 12V P/ 220V 200W</v>
      </c>
      <c r="C144" s="53" t="s">
        <v>27714</v>
      </c>
      <c r="D144" s="60" t="s">
        <v>27715</v>
      </c>
      <c r="F144" s="53" t="s">
        <v>27714</v>
      </c>
      <c r="G144" s="60" t="s">
        <v>27238</v>
      </c>
      <c r="H144" s="90">
        <v>0</v>
      </c>
      <c r="I144" s="60" t="s">
        <v>23135</v>
      </c>
    </row>
    <row r="145" spans="1:9" ht="15">
      <c r="A145" s="19" t="s">
        <v>27716</v>
      </c>
      <c r="B145" s="19" t="str">
        <f t="shared" si="0"/>
        <v>XF028 - BROCA PARA MADEIRA 3MM</v>
      </c>
      <c r="C145" s="53" t="s">
        <v>27717</v>
      </c>
      <c r="D145" s="60" t="s">
        <v>27718</v>
      </c>
      <c r="F145" s="53" t="s">
        <v>27717</v>
      </c>
      <c r="G145" s="60" t="s">
        <v>27238</v>
      </c>
      <c r="H145" s="90">
        <v>0</v>
      </c>
      <c r="I145" s="60" t="s">
        <v>23135</v>
      </c>
    </row>
    <row r="146" spans="1:9" ht="15">
      <c r="A146" s="19" t="s">
        <v>27719</v>
      </c>
      <c r="B146" s="19" t="str">
        <f t="shared" si="0"/>
        <v>XF029 - OTDR COM BOLSA/CASE</v>
      </c>
      <c r="C146" s="53" t="s">
        <v>27720</v>
      </c>
      <c r="D146" s="60" t="s">
        <v>27721</v>
      </c>
      <c r="F146" s="53" t="s">
        <v>27720</v>
      </c>
      <c r="G146" s="60" t="s">
        <v>27343</v>
      </c>
      <c r="H146" s="90">
        <v>0</v>
      </c>
      <c r="I146" s="60" t="s">
        <v>23135</v>
      </c>
    </row>
    <row r="147" spans="1:9" ht="15">
      <c r="A147" s="19" t="s">
        <v>27722</v>
      </c>
      <c r="B147" s="19" t="str">
        <f t="shared" si="0"/>
        <v>XF030 - CABO USB MACHO X USB MACHO</v>
      </c>
      <c r="C147" s="53" t="s">
        <v>27723</v>
      </c>
      <c r="D147" s="60" t="s">
        <v>27724</v>
      </c>
      <c r="F147" s="53" t="s">
        <v>27723</v>
      </c>
      <c r="G147" s="60" t="s">
        <v>27238</v>
      </c>
      <c r="H147" s="90">
        <v>0</v>
      </c>
      <c r="I147" s="60" t="s">
        <v>23135</v>
      </c>
    </row>
    <row r="148" spans="1:9" ht="15">
      <c r="A148" s="19" t="s">
        <v>27725</v>
      </c>
      <c r="B148" s="19" t="str">
        <f t="shared" si="0"/>
        <v>XF031 - PONTEIRA</v>
      </c>
      <c r="C148" s="53" t="s">
        <v>27726</v>
      </c>
      <c r="D148" s="60" t="s">
        <v>27727</v>
      </c>
      <c r="F148" s="53" t="s">
        <v>27726</v>
      </c>
      <c r="G148" s="60" t="s">
        <v>27238</v>
      </c>
      <c r="H148" s="90">
        <v>0</v>
      </c>
      <c r="I148" s="60" t="s">
        <v>23135</v>
      </c>
    </row>
    <row r="149" spans="1:9" ht="15">
      <c r="A149" s="19" t="s">
        <v>27728</v>
      </c>
      <c r="B149" s="19" t="str">
        <f t="shared" si="0"/>
        <v>XF032 - PE DE CABRA</v>
      </c>
      <c r="C149" s="53" t="s">
        <v>27729</v>
      </c>
      <c r="D149" s="60" t="s">
        <v>27730</v>
      </c>
      <c r="F149" s="53" t="s">
        <v>27729</v>
      </c>
      <c r="G149" s="60" t="s">
        <v>27238</v>
      </c>
      <c r="H149" s="90">
        <v>0</v>
      </c>
      <c r="I149" s="60" t="s">
        <v>23135</v>
      </c>
    </row>
    <row r="150" spans="1:9" ht="15">
      <c r="A150" s="19" t="s">
        <v>27731</v>
      </c>
      <c r="B150" s="19" t="str">
        <f t="shared" si="0"/>
        <v>XF033 - ROLO DE LA 22CM</v>
      </c>
      <c r="C150" s="53" t="s">
        <v>27732</v>
      </c>
      <c r="D150" s="60" t="s">
        <v>27733</v>
      </c>
      <c r="F150" s="53" t="s">
        <v>27732</v>
      </c>
      <c r="G150" s="60" t="s">
        <v>27238</v>
      </c>
      <c r="H150" s="90">
        <v>0</v>
      </c>
      <c r="I150" s="60" t="s">
        <v>23135</v>
      </c>
    </row>
    <row r="151" spans="1:9" ht="15">
      <c r="A151" s="19" t="s">
        <v>27734</v>
      </c>
      <c r="B151" s="19" t="str">
        <f t="shared" si="0"/>
        <v>XF034 - MANTA MAGNETICA X-ON</v>
      </c>
      <c r="C151" s="53" t="s">
        <v>27735</v>
      </c>
      <c r="D151" s="60" t="s">
        <v>27736</v>
      </c>
      <c r="F151" s="53" t="s">
        <v>27735</v>
      </c>
      <c r="G151" s="60" t="s">
        <v>27238</v>
      </c>
      <c r="H151" s="90">
        <v>0</v>
      </c>
      <c r="I151" s="60" t="s">
        <v>23135</v>
      </c>
    </row>
    <row r="152" spans="1:9" ht="15">
      <c r="A152" s="19" t="s">
        <v>27737</v>
      </c>
      <c r="B152" s="19" t="str">
        <f t="shared" si="0"/>
        <v>XF035 - MULTIMETRO</v>
      </c>
      <c r="C152" s="53" t="s">
        <v>27738</v>
      </c>
      <c r="D152" s="60" t="s">
        <v>27739</v>
      </c>
      <c r="F152" s="53" t="s">
        <v>27738</v>
      </c>
      <c r="G152" s="60" t="s">
        <v>27238</v>
      </c>
      <c r="H152" s="90">
        <v>0</v>
      </c>
      <c r="I152" s="60" t="s">
        <v>23135</v>
      </c>
    </row>
    <row r="153" spans="1:9" ht="15">
      <c r="A153" s="19" t="s">
        <v>27740</v>
      </c>
      <c r="B153" s="19" t="str">
        <f t="shared" si="0"/>
        <v>XF036 - ARCO DE SERRA</v>
      </c>
      <c r="C153" s="53" t="s">
        <v>27741</v>
      </c>
      <c r="D153" s="60" t="s">
        <v>27742</v>
      </c>
      <c r="F153" s="53" t="s">
        <v>27741</v>
      </c>
      <c r="G153" s="60" t="s">
        <v>27238</v>
      </c>
      <c r="H153" s="90">
        <v>0</v>
      </c>
      <c r="I153" s="60" t="s">
        <v>23135</v>
      </c>
    </row>
    <row r="154" spans="1:9" ht="15">
      <c r="A154" s="19" t="s">
        <v>27743</v>
      </c>
      <c r="B154" s="19" t="str">
        <f t="shared" si="0"/>
        <v>XF037 - BOLSA DE LONA PARA FERRAMENTAS</v>
      </c>
      <c r="C154" s="53" t="s">
        <v>27744</v>
      </c>
      <c r="D154" s="60" t="s">
        <v>27745</v>
      </c>
      <c r="F154" s="53" t="s">
        <v>27744</v>
      </c>
      <c r="G154" s="60" t="s">
        <v>27238</v>
      </c>
      <c r="H154" s="90">
        <v>0</v>
      </c>
      <c r="I154" s="60" t="s">
        <v>23135</v>
      </c>
    </row>
    <row r="155" spans="1:9" ht="15">
      <c r="A155" s="19" t="s">
        <v>27746</v>
      </c>
      <c r="B155" s="19" t="str">
        <f t="shared" si="0"/>
        <v>XF038 - CHAVE FENDA 3/16"</v>
      </c>
      <c r="C155" s="53" t="s">
        <v>27747</v>
      </c>
      <c r="D155" s="60" t="s">
        <v>27748</v>
      </c>
      <c r="F155" s="53" t="s">
        <v>27747</v>
      </c>
      <c r="G155" s="60" t="s">
        <v>27238</v>
      </c>
      <c r="H155" s="90">
        <v>0</v>
      </c>
      <c r="I155" s="60" t="s">
        <v>23135</v>
      </c>
    </row>
    <row r="156" spans="1:9" ht="15">
      <c r="A156" s="19" t="s">
        <v>27749</v>
      </c>
      <c r="B156" s="19" t="str">
        <f t="shared" si="0"/>
        <v>XF039 - CHAVE FENDA 1/4"</v>
      </c>
      <c r="C156" s="53" t="s">
        <v>27750</v>
      </c>
      <c r="D156" s="60" t="s">
        <v>27751</v>
      </c>
      <c r="F156" s="53" t="s">
        <v>27750</v>
      </c>
      <c r="G156" s="60" t="s">
        <v>27238</v>
      </c>
      <c r="H156" s="90">
        <v>0</v>
      </c>
      <c r="I156" s="60" t="s">
        <v>23135</v>
      </c>
    </row>
    <row r="157" spans="1:9" ht="15">
      <c r="A157" s="19" t="s">
        <v>27752</v>
      </c>
      <c r="B157" s="19" t="str">
        <f t="shared" si="0"/>
        <v>XF040 - CHAVE PHILLIPS 1/8"</v>
      </c>
      <c r="C157" s="53" t="s">
        <v>27753</v>
      </c>
      <c r="D157" s="60" t="s">
        <v>27754</v>
      </c>
      <c r="F157" s="53" t="s">
        <v>27753</v>
      </c>
      <c r="G157" s="60" t="s">
        <v>27238</v>
      </c>
      <c r="H157" s="90">
        <v>0</v>
      </c>
      <c r="I157" s="60" t="s">
        <v>23135</v>
      </c>
    </row>
    <row r="158" spans="1:9" ht="15">
      <c r="A158" s="19" t="s">
        <v>27755</v>
      </c>
      <c r="B158" s="19" t="str">
        <f t="shared" si="0"/>
        <v>XF041 - CHAVE CANHAO 8MM</v>
      </c>
      <c r="C158" s="53" t="s">
        <v>27756</v>
      </c>
      <c r="D158" s="60" t="s">
        <v>27757</v>
      </c>
      <c r="F158" s="53" t="s">
        <v>27756</v>
      </c>
      <c r="G158" s="60" t="s">
        <v>27238</v>
      </c>
      <c r="H158" s="90">
        <v>0</v>
      </c>
      <c r="I158" s="60" t="s">
        <v>23135</v>
      </c>
    </row>
    <row r="159" spans="1:9" ht="15">
      <c r="A159" s="19" t="s">
        <v>27758</v>
      </c>
      <c r="B159" s="19" t="str">
        <f t="shared" si="0"/>
        <v>XF042 - KIT FTTX</v>
      </c>
      <c r="C159" s="53" t="s">
        <v>27759</v>
      </c>
      <c r="D159" s="60" t="s">
        <v>27760</v>
      </c>
      <c r="F159" s="53" t="s">
        <v>27759</v>
      </c>
      <c r="G159" s="60" t="s">
        <v>27343</v>
      </c>
      <c r="H159" s="90">
        <v>0</v>
      </c>
      <c r="I159" s="60" t="s">
        <v>23135</v>
      </c>
    </row>
    <row r="160" spans="1:9" ht="15">
      <c r="A160" s="19" t="s">
        <v>27761</v>
      </c>
      <c r="B160" s="19" t="str">
        <f t="shared" si="0"/>
        <v>XF043 - MAÇARICO PORTATIL</v>
      </c>
      <c r="C160" s="53" t="s">
        <v>27762</v>
      </c>
      <c r="D160" s="60" t="s">
        <v>27763</v>
      </c>
      <c r="F160" s="53" t="s">
        <v>27762</v>
      </c>
      <c r="G160" s="60" t="s">
        <v>27238</v>
      </c>
      <c r="H160" s="90">
        <v>0</v>
      </c>
      <c r="I160" s="60" t="s">
        <v>23135</v>
      </c>
    </row>
    <row r="161" spans="1:9" ht="15">
      <c r="A161" s="19" t="s">
        <v>27764</v>
      </c>
      <c r="B161" s="19" t="str">
        <f t="shared" si="0"/>
        <v>XF044 - FERRO DE SOLDA</v>
      </c>
      <c r="C161" s="53" t="s">
        <v>27765</v>
      </c>
      <c r="D161" s="60" t="s">
        <v>27766</v>
      </c>
      <c r="F161" s="53" t="s">
        <v>27765</v>
      </c>
      <c r="G161" s="60" t="s">
        <v>27238</v>
      </c>
      <c r="H161" s="90">
        <v>0</v>
      </c>
      <c r="I161" s="60" t="s">
        <v>23135</v>
      </c>
    </row>
    <row r="162" spans="1:9" ht="15">
      <c r="A162" s="19" t="s">
        <v>27767</v>
      </c>
      <c r="B162" s="19" t="str">
        <f t="shared" si="0"/>
        <v>XF045 - MAQUINA DE FUSAO COM BOLSA/MALETA</v>
      </c>
      <c r="C162" s="53" t="s">
        <v>27768</v>
      </c>
      <c r="D162" s="60" t="s">
        <v>27769</v>
      </c>
      <c r="F162" s="53" t="s">
        <v>27768</v>
      </c>
      <c r="G162" s="60" t="s">
        <v>27343</v>
      </c>
      <c r="H162" s="90">
        <v>0</v>
      </c>
      <c r="I162" s="60" t="s">
        <v>23135</v>
      </c>
    </row>
    <row r="163" spans="1:9" ht="15">
      <c r="A163" s="19" t="s">
        <v>27770</v>
      </c>
      <c r="B163" s="19" t="str">
        <f t="shared" si="0"/>
        <v>XF046 - DISPENSER DE ALCOOL</v>
      </c>
      <c r="C163" s="53" t="s">
        <v>27771</v>
      </c>
      <c r="D163" s="60" t="s">
        <v>27772</v>
      </c>
      <c r="F163" s="53" t="s">
        <v>27771</v>
      </c>
      <c r="G163" s="60" t="s">
        <v>27238</v>
      </c>
      <c r="H163" s="90">
        <v>0</v>
      </c>
      <c r="I163" s="60" t="s">
        <v>23135</v>
      </c>
    </row>
    <row r="164" spans="1:9" ht="15">
      <c r="A164" s="19" t="s">
        <v>27773</v>
      </c>
      <c r="B164" s="19" t="str">
        <f t="shared" si="0"/>
        <v>XF047 - NOTEBOOK LENOVO</v>
      </c>
      <c r="C164" s="53" t="s">
        <v>27774</v>
      </c>
      <c r="D164" s="60" t="s">
        <v>27775</v>
      </c>
      <c r="F164" s="53" t="s">
        <v>27774</v>
      </c>
      <c r="G164" s="60" t="s">
        <v>27343</v>
      </c>
      <c r="H164" s="90">
        <v>0</v>
      </c>
      <c r="I164" s="60" t="s">
        <v>23135</v>
      </c>
    </row>
    <row r="165" spans="1:9" ht="15">
      <c r="A165" s="19" t="s">
        <v>27776</v>
      </c>
      <c r="B165" s="19" t="str">
        <f t="shared" si="0"/>
        <v>XF048 - ADAPTADOR DE REDE</v>
      </c>
      <c r="C165" s="53" t="s">
        <v>27777</v>
      </c>
      <c r="D165" s="60" t="s">
        <v>27778</v>
      </c>
      <c r="F165" s="53" t="s">
        <v>27777</v>
      </c>
      <c r="G165" s="60" t="s">
        <v>27238</v>
      </c>
      <c r="H165" s="90">
        <v>0</v>
      </c>
      <c r="I165" s="60" t="s">
        <v>23135</v>
      </c>
    </row>
    <row r="166" spans="1:9" ht="15">
      <c r="A166" s="19" t="s">
        <v>27779</v>
      </c>
      <c r="B166" s="19" t="str">
        <f t="shared" si="0"/>
        <v>XF049 - MARRETA 1KG</v>
      </c>
      <c r="C166" s="53" t="s">
        <v>27780</v>
      </c>
      <c r="D166" s="60" t="s">
        <v>27781</v>
      </c>
      <c r="F166" s="53" t="s">
        <v>27780</v>
      </c>
      <c r="G166" s="60" t="s">
        <v>27238</v>
      </c>
      <c r="H166" s="90">
        <v>0</v>
      </c>
      <c r="I166" s="60" t="s">
        <v>23135</v>
      </c>
    </row>
    <row r="167" spans="1:9" ht="15">
      <c r="A167" s="19" t="s">
        <v>27782</v>
      </c>
      <c r="B167" s="19" t="str">
        <f t="shared" si="0"/>
        <v>XF050 - TALHADEIRA</v>
      </c>
      <c r="C167" s="53" t="s">
        <v>27783</v>
      </c>
      <c r="D167" s="60" t="s">
        <v>27784</v>
      </c>
      <c r="F167" s="53" t="s">
        <v>27783</v>
      </c>
      <c r="G167" s="60" t="s">
        <v>27238</v>
      </c>
      <c r="H167" s="90">
        <v>0</v>
      </c>
      <c r="I167" s="60" t="s">
        <v>23135</v>
      </c>
    </row>
    <row r="168" spans="1:9" ht="15">
      <c r="A168" s="19" t="s">
        <v>27785</v>
      </c>
      <c r="B168" s="19" t="str">
        <f t="shared" si="0"/>
        <v>XF051 - TESTADOR DE CAMERA 3000MT</v>
      </c>
      <c r="C168" s="53" t="s">
        <v>27786</v>
      </c>
      <c r="D168" s="60" t="s">
        <v>27787</v>
      </c>
      <c r="F168" s="53" t="s">
        <v>27786</v>
      </c>
      <c r="G168" s="60" t="s">
        <v>27238</v>
      </c>
      <c r="H168" s="90">
        <v>0</v>
      </c>
      <c r="I168" s="60" t="s">
        <v>23135</v>
      </c>
    </row>
    <row r="169" spans="1:9" ht="15">
      <c r="A169" s="19" t="s">
        <v>27788</v>
      </c>
      <c r="B169" s="19" t="str">
        <f t="shared" si="0"/>
        <v>XF052 - ALICATE DE BICO</v>
      </c>
      <c r="C169" s="53" t="s">
        <v>27789</v>
      </c>
      <c r="D169" s="60" t="s">
        <v>27790</v>
      </c>
      <c r="F169" s="53" t="s">
        <v>27789</v>
      </c>
      <c r="G169" s="60" t="s">
        <v>27238</v>
      </c>
      <c r="H169" s="90">
        <v>0</v>
      </c>
      <c r="I169" s="60" t="s">
        <v>23135</v>
      </c>
    </row>
    <row r="170" spans="1:9" ht="15">
      <c r="A170" s="19" t="s">
        <v>27791</v>
      </c>
      <c r="B170" s="19" t="str">
        <f t="shared" si="0"/>
        <v>XF053 - BANQUETA</v>
      </c>
      <c r="C170" s="53" t="s">
        <v>27792</v>
      </c>
      <c r="D170" s="60" t="s">
        <v>27793</v>
      </c>
      <c r="F170" s="53" t="s">
        <v>27792</v>
      </c>
      <c r="G170" s="60" t="s">
        <v>27238</v>
      </c>
      <c r="H170" s="90">
        <v>0</v>
      </c>
      <c r="I170" s="60" t="s">
        <v>23135</v>
      </c>
    </row>
    <row r="171" spans="1:9" ht="15">
      <c r="A171" s="19" t="s">
        <v>27794</v>
      </c>
      <c r="B171" s="19" t="str">
        <f t="shared" si="0"/>
        <v>XF054 - CHAVE PARA BAP</v>
      </c>
      <c r="C171" s="53" t="s">
        <v>27795</v>
      </c>
      <c r="D171" s="60" t="s">
        <v>27796</v>
      </c>
      <c r="F171" s="53" t="s">
        <v>27795</v>
      </c>
      <c r="G171" s="60" t="s">
        <v>27238</v>
      </c>
      <c r="H171" s="90">
        <v>0</v>
      </c>
      <c r="I171" s="60" t="s">
        <v>23135</v>
      </c>
    </row>
    <row r="172" spans="1:9" ht="15">
      <c r="A172" s="19" t="s">
        <v>27797</v>
      </c>
      <c r="B172" s="19" t="str">
        <f t="shared" si="0"/>
        <v>XF055 - ROLETADOR TRANVERSAL DE TUBE LOOSE 45 - 162</v>
      </c>
      <c r="C172" s="53" t="s">
        <v>27798</v>
      </c>
      <c r="D172" s="60" t="s">
        <v>27799</v>
      </c>
      <c r="F172" s="53" t="s">
        <v>27798</v>
      </c>
      <c r="G172" s="60" t="s">
        <v>27238</v>
      </c>
      <c r="H172" s="90">
        <v>0</v>
      </c>
      <c r="I172" s="60" t="s">
        <v>23135</v>
      </c>
    </row>
    <row r="173" spans="1:9" ht="15">
      <c r="A173" s="19" t="s">
        <v>27800</v>
      </c>
      <c r="B173" s="19" t="str">
        <f t="shared" si="0"/>
        <v>XF056 - DECAPADOR LONGITUDINAL DE TUBE LOOSE</v>
      </c>
      <c r="C173" s="53" t="s">
        <v>27801</v>
      </c>
      <c r="D173" s="60" t="s">
        <v>27802</v>
      </c>
      <c r="F173" s="53" t="s">
        <v>27801</v>
      </c>
      <c r="G173" s="60" t="s">
        <v>27238</v>
      </c>
      <c r="H173" s="90">
        <v>0</v>
      </c>
      <c r="I173" s="60" t="s">
        <v>23135</v>
      </c>
    </row>
    <row r="174" spans="1:9" ht="15">
      <c r="A174" s="19" t="s">
        <v>27803</v>
      </c>
      <c r="B174" s="19" t="str">
        <f t="shared" si="0"/>
        <v>XF057 - FITA DE LIMPEZA DE CONECTORES</v>
      </c>
      <c r="C174" s="53" t="s">
        <v>27804</v>
      </c>
      <c r="D174" s="60" t="s">
        <v>27805</v>
      </c>
      <c r="F174" s="53" t="s">
        <v>27804</v>
      </c>
      <c r="G174" s="60" t="s">
        <v>27238</v>
      </c>
      <c r="H174" s="90">
        <v>0</v>
      </c>
      <c r="I174" s="60" t="s">
        <v>23135</v>
      </c>
    </row>
    <row r="175" spans="1:9" ht="15">
      <c r="A175" s="19" t="s">
        <v>27806</v>
      </c>
      <c r="B175" s="19" t="str">
        <f t="shared" si="0"/>
        <v>XF058 - ESCADA TELESCOPICA</v>
      </c>
      <c r="C175" s="53" t="s">
        <v>27807</v>
      </c>
      <c r="D175" s="60" t="s">
        <v>27808</v>
      </c>
      <c r="F175" s="53" t="s">
        <v>27807</v>
      </c>
      <c r="G175" s="60" t="s">
        <v>27238</v>
      </c>
      <c r="H175" s="90">
        <v>0</v>
      </c>
      <c r="I175" s="60" t="s">
        <v>23135</v>
      </c>
    </row>
    <row r="176" spans="1:9" ht="15">
      <c r="A176" s="19" t="s">
        <v>27809</v>
      </c>
      <c r="B176" s="19" t="str">
        <f t="shared" si="0"/>
        <v>XF059 - CANETA DE LIMPEZA DE CONECTOR LC</v>
      </c>
      <c r="C176" s="53" t="s">
        <v>27810</v>
      </c>
      <c r="D176" s="60" t="s">
        <v>27811</v>
      </c>
      <c r="F176" s="53" t="s">
        <v>27810</v>
      </c>
      <c r="G176" s="60" t="s">
        <v>27238</v>
      </c>
      <c r="H176" s="90">
        <v>0</v>
      </c>
      <c r="I176" s="60" t="s">
        <v>23135</v>
      </c>
    </row>
    <row r="177" spans="1:9" ht="15">
      <c r="A177" s="19" t="s">
        <v>27812</v>
      </c>
      <c r="B177" s="19" t="str">
        <f t="shared" si="0"/>
        <v>XF060 - CANETA DE LIMPEZA DE CONECTOR SC</v>
      </c>
      <c r="C177" s="53" t="s">
        <v>27813</v>
      </c>
      <c r="D177" s="60" t="s">
        <v>27814</v>
      </c>
      <c r="F177" s="53" t="s">
        <v>27813</v>
      </c>
      <c r="G177" s="60" t="s">
        <v>27238</v>
      </c>
      <c r="H177" s="90">
        <v>0</v>
      </c>
      <c r="I177" s="60" t="s">
        <v>23135</v>
      </c>
    </row>
    <row r="178" spans="1:9" ht="15">
      <c r="A178" s="19" t="s">
        <v>27815</v>
      </c>
      <c r="B178" s="19" t="str">
        <f t="shared" si="0"/>
        <v>XF061 - TRANCA COM SENHA</v>
      </c>
      <c r="C178" s="53" t="s">
        <v>27816</v>
      </c>
      <c r="D178" s="60" t="s">
        <v>27817</v>
      </c>
      <c r="F178" s="53" t="s">
        <v>27816</v>
      </c>
      <c r="G178" s="60" t="s">
        <v>27238</v>
      </c>
      <c r="H178" s="90">
        <v>0</v>
      </c>
      <c r="I178" s="60" t="s">
        <v>23135</v>
      </c>
    </row>
    <row r="179" spans="1:9" ht="15">
      <c r="A179" s="19" t="s">
        <v>27818</v>
      </c>
      <c r="B179" s="19" t="str">
        <f t="shared" si="0"/>
        <v>XF062 - TESTADOR DE CABOS RJ45</v>
      </c>
      <c r="C179" s="53" t="s">
        <v>27819</v>
      </c>
      <c r="D179" s="60" t="s">
        <v>27820</v>
      </c>
      <c r="F179" s="53" t="s">
        <v>27819</v>
      </c>
      <c r="G179" s="60" t="s">
        <v>27238</v>
      </c>
      <c r="H179" s="90">
        <v>0</v>
      </c>
      <c r="I179" s="60" t="s">
        <v>23135</v>
      </c>
    </row>
    <row r="180" spans="1:9" ht="15">
      <c r="A180" s="19" t="s">
        <v>27821</v>
      </c>
      <c r="B180" s="19" t="str">
        <f t="shared" si="0"/>
        <v>XF063 - MAQUINA ROTULADORA BROTHER</v>
      </c>
      <c r="C180" s="53" t="s">
        <v>27822</v>
      </c>
      <c r="D180" s="60" t="s">
        <v>27823</v>
      </c>
      <c r="F180" s="53" t="s">
        <v>27822</v>
      </c>
      <c r="G180" s="60" t="s">
        <v>27238</v>
      </c>
      <c r="H180" s="90">
        <v>0</v>
      </c>
      <c r="I180" s="60" t="s">
        <v>23135</v>
      </c>
    </row>
    <row r="181" spans="1:9" ht="15">
      <c r="A181" s="19" t="s">
        <v>27824</v>
      </c>
      <c r="B181" s="19" t="str">
        <f t="shared" si="0"/>
        <v>XF064 - BALDE DE LONA</v>
      </c>
      <c r="C181" s="53" t="s">
        <v>27825</v>
      </c>
      <c r="D181" s="60" t="s">
        <v>27826</v>
      </c>
      <c r="F181" s="53" t="s">
        <v>27825</v>
      </c>
      <c r="G181" s="60" t="s">
        <v>27238</v>
      </c>
      <c r="H181" s="90">
        <v>0</v>
      </c>
      <c r="I181" s="60" t="s">
        <v>23135</v>
      </c>
    </row>
    <row r="182" spans="1:9" ht="15">
      <c r="A182" s="19" t="s">
        <v>27827</v>
      </c>
      <c r="B182" s="19" t="str">
        <f t="shared" si="0"/>
        <v>XF065 - CHAVE TRIANGULAR PARA ARMARIO</v>
      </c>
      <c r="C182" s="53" t="s">
        <v>27828</v>
      </c>
      <c r="D182" s="60" t="s">
        <v>27829</v>
      </c>
      <c r="F182" s="53" t="s">
        <v>27828</v>
      </c>
      <c r="G182" s="60" t="s">
        <v>27238</v>
      </c>
      <c r="H182" s="90">
        <v>0</v>
      </c>
      <c r="I182" s="60" t="s">
        <v>23135</v>
      </c>
    </row>
    <row r="183" spans="1:9" ht="15">
      <c r="A183" s="19" t="s">
        <v>27830</v>
      </c>
      <c r="B183" s="19" t="str">
        <f t="shared" si="0"/>
        <v>XF066 - TESOURA PARA CABISTA</v>
      </c>
      <c r="C183" s="53" t="s">
        <v>27831</v>
      </c>
      <c r="D183" s="60" t="s">
        <v>27832</v>
      </c>
      <c r="F183" s="53" t="s">
        <v>27831</v>
      </c>
      <c r="G183" s="60" t="s">
        <v>27238</v>
      </c>
      <c r="H183" s="90">
        <v>0</v>
      </c>
      <c r="I183" s="60" t="s">
        <v>23135</v>
      </c>
    </row>
    <row r="184" spans="1:9" ht="15">
      <c r="A184" s="19" t="s">
        <v>27833</v>
      </c>
      <c r="B184" s="19" t="str">
        <f t="shared" si="0"/>
        <v>XF067 - CHAVE BARGOA PARA BLOCO M10B</v>
      </c>
      <c r="C184" s="53" t="s">
        <v>27834</v>
      </c>
      <c r="D184" s="60" t="s">
        <v>27835</v>
      </c>
      <c r="F184" s="53" t="s">
        <v>27834</v>
      </c>
      <c r="G184" s="60" t="s">
        <v>27238</v>
      </c>
      <c r="H184" s="90">
        <v>0</v>
      </c>
      <c r="I184" s="60" t="s">
        <v>23135</v>
      </c>
    </row>
    <row r="185" spans="1:9" ht="15">
      <c r="A185" s="19" t="s">
        <v>27836</v>
      </c>
      <c r="B185" s="19" t="str">
        <f t="shared" si="0"/>
        <v>XF068 - ENROLADOR</v>
      </c>
      <c r="C185" s="53" t="s">
        <v>27837</v>
      </c>
      <c r="D185" s="60" t="s">
        <v>27838</v>
      </c>
      <c r="F185" s="53" t="s">
        <v>27837</v>
      </c>
      <c r="G185" s="60" t="s">
        <v>27238</v>
      </c>
      <c r="H185" s="90">
        <v>0</v>
      </c>
      <c r="I185" s="60" t="s">
        <v>23135</v>
      </c>
    </row>
    <row r="186" spans="1:9" ht="15">
      <c r="A186" s="19" t="s">
        <v>27839</v>
      </c>
      <c r="B186" s="19" t="str">
        <f t="shared" si="0"/>
        <v>XF069 - BADISCO</v>
      </c>
      <c r="C186" s="53" t="s">
        <v>27840</v>
      </c>
      <c r="D186" s="60" t="s">
        <v>27841</v>
      </c>
      <c r="F186" s="53" t="s">
        <v>27840</v>
      </c>
      <c r="G186" s="60" t="s">
        <v>27238</v>
      </c>
      <c r="H186" s="90">
        <v>0</v>
      </c>
      <c r="I186" s="60" t="s">
        <v>23135</v>
      </c>
    </row>
    <row r="187" spans="1:9" ht="15">
      <c r="A187" s="19" t="s">
        <v>27842</v>
      </c>
      <c r="B187" s="19" t="str">
        <f t="shared" si="0"/>
        <v>XF070 - MONOFONE DE CABECA</v>
      </c>
      <c r="C187" s="53" t="s">
        <v>27843</v>
      </c>
      <c r="D187" s="60" t="s">
        <v>27844</v>
      </c>
      <c r="F187" s="53" t="s">
        <v>27843</v>
      </c>
      <c r="G187" s="60" t="s">
        <v>27238</v>
      </c>
      <c r="H187" s="90">
        <v>0</v>
      </c>
      <c r="I187" s="60" t="s">
        <v>23135</v>
      </c>
    </row>
    <row r="188" spans="1:9" ht="15">
      <c r="A188" s="19" t="s">
        <v>27845</v>
      </c>
      <c r="B188" s="19" t="str">
        <f t="shared" si="0"/>
        <v>XF071 - LOCALIZADOR DE CABO (ZUMBIDOR)</v>
      </c>
      <c r="C188" s="53" t="s">
        <v>27846</v>
      </c>
      <c r="D188" s="60" t="s">
        <v>27847</v>
      </c>
      <c r="F188" s="53" t="s">
        <v>27846</v>
      </c>
      <c r="G188" s="60" t="s">
        <v>27238</v>
      </c>
      <c r="H188" s="90">
        <v>0</v>
      </c>
      <c r="I188" s="60" t="s">
        <v>23135</v>
      </c>
    </row>
    <row r="189" spans="1:9" ht="15">
      <c r="A189" s="19" t="s">
        <v>27848</v>
      </c>
      <c r="B189" s="19" t="str">
        <f t="shared" si="0"/>
        <v>XF072 - PRENSA</v>
      </c>
      <c r="C189" s="53" t="s">
        <v>27849</v>
      </c>
      <c r="D189" s="60" t="s">
        <v>27850</v>
      </c>
      <c r="F189" s="53" t="s">
        <v>27849</v>
      </c>
      <c r="G189" s="60" t="s">
        <v>27238</v>
      </c>
      <c r="H189" s="90">
        <v>0</v>
      </c>
      <c r="I189" s="60" t="s">
        <v>23135</v>
      </c>
    </row>
    <row r="190" spans="1:9" ht="15">
      <c r="A190" s="19" t="s">
        <v>27851</v>
      </c>
      <c r="B190" s="19" t="str">
        <f t="shared" si="0"/>
        <v>XF073 - CUTELO</v>
      </c>
      <c r="C190" s="53" t="s">
        <v>27852</v>
      </c>
      <c r="D190" s="60" t="s">
        <v>27853</v>
      </c>
      <c r="F190" s="53" t="s">
        <v>27852</v>
      </c>
      <c r="G190" s="60" t="s">
        <v>27238</v>
      </c>
      <c r="H190" s="90">
        <v>0</v>
      </c>
      <c r="I190" s="60" t="s">
        <v>23135</v>
      </c>
    </row>
    <row r="191" spans="1:9" ht="15">
      <c r="A191" s="19" t="s">
        <v>27854</v>
      </c>
      <c r="B191" s="19" t="str">
        <f t="shared" si="0"/>
        <v>XF074 - IDENTIFICADOR DE FIBRA ATIVA</v>
      </c>
      <c r="C191" s="53" t="s">
        <v>27855</v>
      </c>
      <c r="D191" s="60" t="s">
        <v>27856</v>
      </c>
      <c r="F191" s="53" t="s">
        <v>27855</v>
      </c>
      <c r="G191" s="60" t="s">
        <v>27238</v>
      </c>
      <c r="H191" s="90">
        <v>0</v>
      </c>
      <c r="I191" s="60" t="s">
        <v>23135</v>
      </c>
    </row>
    <row r="192" spans="1:9" ht="15">
      <c r="A192" s="19" t="s">
        <v>27857</v>
      </c>
      <c r="B192" s="19" t="str">
        <f t="shared" si="0"/>
        <v>XF075 - RACK UNIVERSAL PARA CARRO</v>
      </c>
      <c r="C192" s="53" t="s">
        <v>27858</v>
      </c>
      <c r="D192" s="60" t="s">
        <v>27859</v>
      </c>
      <c r="F192" s="53" t="s">
        <v>27858</v>
      </c>
      <c r="G192" s="60" t="s">
        <v>27238</v>
      </c>
      <c r="H192" s="90">
        <v>0</v>
      </c>
      <c r="I192" s="60" t="s">
        <v>23135</v>
      </c>
    </row>
    <row r="193" spans="1:9" ht="15">
      <c r="A193" s="19" t="s">
        <v>27860</v>
      </c>
      <c r="B193" s="19" t="str">
        <f t="shared" si="0"/>
        <v>XF076 - MARTELO UNHA</v>
      </c>
      <c r="C193" s="53" t="s">
        <v>27861</v>
      </c>
      <c r="D193" s="60" t="s">
        <v>27862</v>
      </c>
      <c r="F193" s="53" t="s">
        <v>27861</v>
      </c>
      <c r="G193" s="60" t="s">
        <v>27238</v>
      </c>
      <c r="H193" s="90">
        <v>0</v>
      </c>
      <c r="I193" s="60" t="s">
        <v>23135</v>
      </c>
    </row>
    <row r="194" spans="1:9" ht="15">
      <c r="A194" s="19" t="s">
        <v>27863</v>
      </c>
      <c r="B194" s="19" t="str">
        <f t="shared" si="0"/>
        <v>XF077 - RACK PORTA ESCADA</v>
      </c>
      <c r="C194" s="53" t="s">
        <v>27864</v>
      </c>
      <c r="D194" s="60" t="s">
        <v>27865</v>
      </c>
      <c r="F194" s="53" t="s">
        <v>27864</v>
      </c>
      <c r="G194" s="60" t="s">
        <v>27238</v>
      </c>
      <c r="H194" s="90">
        <v>0</v>
      </c>
      <c r="I194" s="60" t="s">
        <v>23135</v>
      </c>
    </row>
    <row r="195" spans="1:9" ht="15">
      <c r="A195" s="19" t="s">
        <v>27866</v>
      </c>
      <c r="B195" s="19" t="str">
        <f t="shared" si="0"/>
        <v>XF078 - ALAVANCA DE ACO</v>
      </c>
      <c r="C195" s="53" t="s">
        <v>27867</v>
      </c>
      <c r="D195" s="60" t="s">
        <v>27868</v>
      </c>
      <c r="F195" s="53" t="s">
        <v>27867</v>
      </c>
      <c r="G195" s="60" t="s">
        <v>27238</v>
      </c>
      <c r="H195" s="90">
        <v>0</v>
      </c>
      <c r="I195" s="60" t="s">
        <v>23135</v>
      </c>
    </row>
    <row r="196" spans="1:9" ht="15">
      <c r="A196" s="19" t="s">
        <v>27869</v>
      </c>
      <c r="B196" s="19" t="str">
        <f t="shared" si="0"/>
        <v>XF079 - TALHA MANUAL 750KG</v>
      </c>
      <c r="C196" s="53" t="s">
        <v>27870</v>
      </c>
      <c r="D196" s="60" t="s">
        <v>27871</v>
      </c>
      <c r="F196" s="53" t="s">
        <v>27870</v>
      </c>
      <c r="G196" s="60" t="s">
        <v>27238</v>
      </c>
      <c r="H196" s="90">
        <v>0</v>
      </c>
      <c r="I196" s="60" t="s">
        <v>23135</v>
      </c>
    </row>
    <row r="197" spans="1:9" ht="15">
      <c r="A197" s="19" t="s">
        <v>27872</v>
      </c>
      <c r="B197" s="19" t="str">
        <f t="shared" si="0"/>
        <v>XF080 - CAVADEIRA ARTICULADA</v>
      </c>
      <c r="C197" s="53" t="s">
        <v>27873</v>
      </c>
      <c r="D197" s="60" t="s">
        <v>27874</v>
      </c>
      <c r="F197" s="53" t="s">
        <v>27873</v>
      </c>
      <c r="G197" s="60" t="s">
        <v>27238</v>
      </c>
      <c r="H197" s="90">
        <v>0</v>
      </c>
      <c r="I197" s="60" t="s">
        <v>23135</v>
      </c>
    </row>
    <row r="198" spans="1:9" ht="15">
      <c r="A198" s="19" t="s">
        <v>27875</v>
      </c>
      <c r="B198" s="19" t="str">
        <f t="shared" si="0"/>
        <v>XF081 - TESOURAO 24"</v>
      </c>
      <c r="C198" s="53" t="s">
        <v>27876</v>
      </c>
      <c r="D198" s="60" t="s">
        <v>27877</v>
      </c>
      <c r="F198" s="53" t="s">
        <v>27876</v>
      </c>
      <c r="G198" s="60" t="s">
        <v>27238</v>
      </c>
      <c r="H198" s="90">
        <v>0</v>
      </c>
      <c r="I198" s="60" t="s">
        <v>23135</v>
      </c>
    </row>
    <row r="199" spans="1:9" ht="15">
      <c r="A199" s="19" t="s">
        <v>27878</v>
      </c>
      <c r="B199" s="19" t="str">
        <f t="shared" si="0"/>
        <v>XF082 - PICARETA (PTA)</v>
      </c>
      <c r="C199" s="53" t="s">
        <v>27879</v>
      </c>
      <c r="D199" s="60" t="s">
        <v>27880</v>
      </c>
      <c r="F199" s="53" t="s">
        <v>27879</v>
      </c>
      <c r="G199" s="60" t="s">
        <v>27238</v>
      </c>
      <c r="H199" s="90">
        <v>0</v>
      </c>
      <c r="I199" s="60" t="s">
        <v>23135</v>
      </c>
    </row>
    <row r="200" spans="1:9" ht="15">
      <c r="A200" s="19" t="s">
        <v>27881</v>
      </c>
      <c r="B200" s="19" t="str">
        <f t="shared" si="0"/>
        <v>XM001 - LAMPADA LED BULBO</v>
      </c>
      <c r="C200" s="53" t="s">
        <v>27882</v>
      </c>
      <c r="D200" s="60" t="s">
        <v>27883</v>
      </c>
      <c r="F200" s="53" t="s">
        <v>27882</v>
      </c>
      <c r="G200" s="60" t="s">
        <v>27238</v>
      </c>
      <c r="H200" s="90">
        <v>0</v>
      </c>
      <c r="I200" s="60" t="s">
        <v>23135</v>
      </c>
    </row>
    <row r="201" spans="1:9" ht="15">
      <c r="A201" s="19" t="s">
        <v>27884</v>
      </c>
      <c r="B201" s="19" t="str">
        <f t="shared" si="0"/>
        <v>XM002 - WD40</v>
      </c>
      <c r="C201" s="53" t="s">
        <v>27885</v>
      </c>
      <c r="D201" s="60" t="s">
        <v>27886</v>
      </c>
      <c r="F201" s="53" t="s">
        <v>27885</v>
      </c>
      <c r="G201" s="60" t="s">
        <v>27238</v>
      </c>
      <c r="H201" s="90">
        <v>0</v>
      </c>
      <c r="I201" s="60" t="s">
        <v>23135</v>
      </c>
    </row>
    <row r="202" spans="1:9" ht="15">
      <c r="A202" s="19" t="s">
        <v>27887</v>
      </c>
      <c r="B202" s="19" t="str">
        <f t="shared" si="0"/>
        <v>XM003 - CADEADO</v>
      </c>
      <c r="C202" s="53" t="s">
        <v>27888</v>
      </c>
      <c r="D202" s="60" t="s">
        <v>27889</v>
      </c>
      <c r="F202" s="53" t="s">
        <v>27888</v>
      </c>
      <c r="G202" s="60" t="s">
        <v>27238</v>
      </c>
      <c r="H202" s="90">
        <v>0</v>
      </c>
      <c r="I202" s="60" t="s">
        <v>23135</v>
      </c>
    </row>
    <row r="203" spans="1:9" ht="15">
      <c r="A203" s="19" t="s">
        <v>27890</v>
      </c>
      <c r="B203" s="19" t="str">
        <f t="shared" si="0"/>
        <v>XM004 - PLUG MACHO</v>
      </c>
      <c r="C203" s="53" t="s">
        <v>27891</v>
      </c>
      <c r="D203" s="60" t="s">
        <v>27892</v>
      </c>
      <c r="F203" s="53" t="s">
        <v>27891</v>
      </c>
      <c r="G203" s="60" t="s">
        <v>27238</v>
      </c>
      <c r="H203" s="90">
        <v>0</v>
      </c>
      <c r="I203" s="60" t="s">
        <v>23135</v>
      </c>
    </row>
    <row r="204" spans="1:9" ht="15">
      <c r="A204" s="19" t="s">
        <v>27893</v>
      </c>
      <c r="B204" s="19" t="str">
        <f t="shared" si="0"/>
        <v>XM005 - TINTA SPRAY</v>
      </c>
      <c r="C204" s="53" t="s">
        <v>27894</v>
      </c>
      <c r="D204" s="60" t="s">
        <v>27895</v>
      </c>
      <c r="F204" s="53" t="s">
        <v>27894</v>
      </c>
      <c r="G204" s="60" t="s">
        <v>27238</v>
      </c>
      <c r="H204" s="90">
        <v>0</v>
      </c>
      <c r="I204" s="60" t="s">
        <v>23135</v>
      </c>
    </row>
    <row r="205" spans="1:9" ht="15">
      <c r="A205" s="19" t="s">
        <v>27896</v>
      </c>
      <c r="B205" s="19" t="str">
        <f t="shared" si="0"/>
        <v>XM006 - FITA AUTO FUSAO</v>
      </c>
      <c r="C205" s="53" t="s">
        <v>27897</v>
      </c>
      <c r="D205" s="60" t="s">
        <v>27898</v>
      </c>
      <c r="F205" s="53" t="s">
        <v>27897</v>
      </c>
      <c r="G205" s="60" t="s">
        <v>27238</v>
      </c>
      <c r="H205" s="90">
        <v>0</v>
      </c>
      <c r="I205" s="60" t="s">
        <v>23135</v>
      </c>
    </row>
    <row r="206" spans="1:9" ht="15">
      <c r="A206" s="19" t="s">
        <v>27899</v>
      </c>
      <c r="B206" s="19" t="str">
        <f t="shared" si="0"/>
        <v>XM007 - ABRACADEIRA NYLON 15CM</v>
      </c>
      <c r="C206" s="53" t="s">
        <v>27900</v>
      </c>
      <c r="D206" s="60" t="s">
        <v>27901</v>
      </c>
      <c r="F206" s="53" t="s">
        <v>27900</v>
      </c>
      <c r="G206" s="60" t="s">
        <v>27238</v>
      </c>
      <c r="H206" s="90">
        <v>0</v>
      </c>
      <c r="I206" s="60" t="s">
        <v>23135</v>
      </c>
    </row>
    <row r="207" spans="1:9" ht="15">
      <c r="A207" s="19" t="s">
        <v>27902</v>
      </c>
      <c r="B207" s="19" t="str">
        <f t="shared" si="0"/>
        <v>XM008 - BASTAO COLA QUENTE</v>
      </c>
      <c r="C207" s="53" t="s">
        <v>27903</v>
      </c>
      <c r="D207" s="60" t="s">
        <v>27904</v>
      </c>
      <c r="F207" s="53" t="s">
        <v>27903</v>
      </c>
      <c r="G207" s="60" t="s">
        <v>27238</v>
      </c>
      <c r="H207" s="90">
        <v>0</v>
      </c>
      <c r="I207" s="60" t="s">
        <v>23135</v>
      </c>
    </row>
    <row r="208" spans="1:9" ht="15">
      <c r="A208" s="19" t="s">
        <v>27905</v>
      </c>
      <c r="B208" s="19" t="str">
        <f t="shared" si="0"/>
        <v>XM009 - ESTOPA</v>
      </c>
      <c r="C208" s="53" t="s">
        <v>27906</v>
      </c>
      <c r="D208" s="60" t="s">
        <v>27907</v>
      </c>
      <c r="F208" s="53" t="s">
        <v>27906</v>
      </c>
      <c r="G208" s="60" t="s">
        <v>27238</v>
      </c>
      <c r="H208" s="90">
        <v>0</v>
      </c>
      <c r="I208" s="60" t="s">
        <v>23135</v>
      </c>
    </row>
    <row r="209" spans="1:9" ht="15">
      <c r="A209" s="19" t="s">
        <v>27908</v>
      </c>
      <c r="B209" s="19" t="str">
        <f t="shared" si="0"/>
        <v>XM010 - RAQUETE PARA ACOMODACAO DE FIBRA</v>
      </c>
      <c r="C209" s="53" t="s">
        <v>27909</v>
      </c>
      <c r="D209" s="60" t="s">
        <v>27910</v>
      </c>
      <c r="F209" s="53" t="s">
        <v>27909</v>
      </c>
      <c r="G209" s="60" t="s">
        <v>27238</v>
      </c>
      <c r="H209" s="90">
        <v>0</v>
      </c>
      <c r="I209" s="60" t="s">
        <v>23135</v>
      </c>
    </row>
    <row r="210" spans="1:9" ht="15">
      <c r="A210" s="19" t="s">
        <v>27911</v>
      </c>
      <c r="B210" s="19" t="str">
        <f t="shared" si="0"/>
        <v>XM011 - OLHAL RETO 1/2 PARA ANCORAGEM</v>
      </c>
      <c r="C210" s="53" t="s">
        <v>27912</v>
      </c>
      <c r="D210" s="60" t="s">
        <v>27913</v>
      </c>
      <c r="F210" s="53" t="s">
        <v>27912</v>
      </c>
      <c r="G210" s="60" t="s">
        <v>27238</v>
      </c>
      <c r="H210" s="90">
        <v>0</v>
      </c>
      <c r="I210" s="60" t="s">
        <v>23135</v>
      </c>
    </row>
    <row r="211" spans="1:9" ht="15">
      <c r="A211" s="19" t="s">
        <v>27914</v>
      </c>
      <c r="B211" s="19" t="str">
        <f t="shared" si="0"/>
        <v>XM012 - SUPORTE CHAPINHA PARA BAP</v>
      </c>
      <c r="C211" s="53" t="s">
        <v>27915</v>
      </c>
      <c r="D211" s="60" t="s">
        <v>27916</v>
      </c>
      <c r="F211" s="53" t="s">
        <v>27915</v>
      </c>
      <c r="G211" s="60" t="s">
        <v>27238</v>
      </c>
      <c r="H211" s="90">
        <v>0</v>
      </c>
      <c r="I211" s="60" t="s">
        <v>23135</v>
      </c>
    </row>
    <row r="212" spans="1:9" ht="15">
      <c r="A212" s="19" t="s">
        <v>27917</v>
      </c>
      <c r="B212" s="19" t="str">
        <f t="shared" si="0"/>
        <v>XM013 - CORDOALHA DE ALUMINIO</v>
      </c>
      <c r="C212" s="53" t="s">
        <v>27918</v>
      </c>
      <c r="D212" s="60" t="s">
        <v>27919</v>
      </c>
      <c r="F212" s="53" t="s">
        <v>27918</v>
      </c>
      <c r="G212" s="60" t="s">
        <v>27376</v>
      </c>
      <c r="H212" s="90">
        <v>0</v>
      </c>
      <c r="I212" s="60" t="s">
        <v>23135</v>
      </c>
    </row>
    <row r="213" spans="1:9" ht="15">
      <c r="A213" s="19" t="s">
        <v>27920</v>
      </c>
      <c r="B213" s="19" t="str">
        <f t="shared" si="0"/>
        <v>XM014 - ALCA PREFORMADA</v>
      </c>
      <c r="C213" s="53" t="s">
        <v>27921</v>
      </c>
      <c r="D213" s="60" t="s">
        <v>27922</v>
      </c>
      <c r="F213" s="53" t="s">
        <v>27921</v>
      </c>
      <c r="G213" s="60" t="s">
        <v>27238</v>
      </c>
      <c r="H213" s="90">
        <v>0</v>
      </c>
      <c r="I213" s="60" t="s">
        <v>23135</v>
      </c>
    </row>
    <row r="214" spans="1:9" ht="15">
      <c r="A214" s="19" t="s">
        <v>27923</v>
      </c>
      <c r="B214" s="19" t="str">
        <f t="shared" si="0"/>
        <v>XM015 - AREIA</v>
      </c>
      <c r="C214" s="53" t="s">
        <v>27924</v>
      </c>
      <c r="D214" s="60" t="s">
        <v>27925</v>
      </c>
      <c r="F214" s="53" t="s">
        <v>27924</v>
      </c>
      <c r="G214" s="60" t="s">
        <v>27926</v>
      </c>
      <c r="H214" s="90">
        <v>0</v>
      </c>
      <c r="I214" s="60" t="s">
        <v>23135</v>
      </c>
    </row>
    <row r="215" spans="1:9" ht="15">
      <c r="A215" s="19" t="s">
        <v>27927</v>
      </c>
      <c r="B215" s="19" t="str">
        <f t="shared" si="0"/>
        <v>XM016 - CIMENTO</v>
      </c>
      <c r="C215" s="53" t="s">
        <v>27928</v>
      </c>
      <c r="D215" s="60" t="s">
        <v>27929</v>
      </c>
      <c r="F215" s="53" t="s">
        <v>27928</v>
      </c>
      <c r="G215" s="60" t="s">
        <v>27926</v>
      </c>
      <c r="H215" s="90">
        <v>0</v>
      </c>
      <c r="I215" s="60" t="s">
        <v>23135</v>
      </c>
    </row>
    <row r="216" spans="1:9" ht="15">
      <c r="A216" s="19" t="s">
        <v>27930</v>
      </c>
      <c r="B216" s="19" t="str">
        <f t="shared" si="0"/>
        <v>XM017 - GESSO</v>
      </c>
      <c r="C216" s="53" t="s">
        <v>27931</v>
      </c>
      <c r="D216" s="60" t="s">
        <v>27932</v>
      </c>
      <c r="F216" s="53" t="s">
        <v>27931</v>
      </c>
      <c r="G216" s="60" t="s">
        <v>27926</v>
      </c>
      <c r="H216" s="90">
        <v>0</v>
      </c>
      <c r="I216" s="60" t="s">
        <v>23135</v>
      </c>
    </row>
    <row r="217" spans="1:9" ht="15">
      <c r="A217" s="19" t="s">
        <v>27933</v>
      </c>
      <c r="B217" s="19" t="str">
        <f t="shared" si="0"/>
        <v>XM018 - ADESIVO DE IDENTIFICACAO X-ON</v>
      </c>
      <c r="C217" s="53" t="s">
        <v>27934</v>
      </c>
      <c r="D217" s="60" t="s">
        <v>27935</v>
      </c>
      <c r="F217" s="53" t="s">
        <v>27934</v>
      </c>
      <c r="G217" s="60" t="s">
        <v>27238</v>
      </c>
      <c r="H217" s="90">
        <v>0</v>
      </c>
      <c r="I217" s="60" t="s">
        <v>23135</v>
      </c>
    </row>
    <row r="218" spans="1:9" ht="15">
      <c r="A218" s="19" t="s">
        <v>27936</v>
      </c>
      <c r="B218" s="19" t="str">
        <f t="shared" si="0"/>
        <v>XM019 - FILTRO DE LINHA 5T</v>
      </c>
      <c r="C218" s="53" t="s">
        <v>27937</v>
      </c>
      <c r="D218" s="60" t="s">
        <v>27938</v>
      </c>
      <c r="F218" s="53" t="s">
        <v>27937</v>
      </c>
      <c r="G218" s="60" t="s">
        <v>27238</v>
      </c>
      <c r="H218" s="90">
        <v>0</v>
      </c>
      <c r="I218" s="60" t="s">
        <v>23135</v>
      </c>
    </row>
    <row r="219" spans="1:9" ht="15">
      <c r="A219" s="19" t="s">
        <v>27939</v>
      </c>
      <c r="B219" s="19" t="str">
        <f t="shared" si="0"/>
        <v>XM020 - BUCHA PARA BASE OCA</v>
      </c>
      <c r="C219" s="53" t="s">
        <v>27940</v>
      </c>
      <c r="D219" s="60" t="s">
        <v>27941</v>
      </c>
      <c r="F219" s="53" t="s">
        <v>27940</v>
      </c>
      <c r="G219" s="60" t="s">
        <v>27238</v>
      </c>
      <c r="H219" s="90">
        <v>0</v>
      </c>
      <c r="I219" s="60" t="s">
        <v>23135</v>
      </c>
    </row>
    <row r="220" spans="1:9" ht="15">
      <c r="A220" s="19" t="s">
        <v>27942</v>
      </c>
      <c r="B220" s="19" t="str">
        <f t="shared" si="0"/>
        <v>XM021 - CORDOALHA DIELETRICA 4,7MM</v>
      </c>
      <c r="C220" s="53" t="s">
        <v>27943</v>
      </c>
      <c r="D220" s="60" t="s">
        <v>27944</v>
      </c>
      <c r="F220" s="53" t="s">
        <v>27943</v>
      </c>
      <c r="G220" s="60" t="s">
        <v>27376</v>
      </c>
      <c r="H220" s="90">
        <v>0</v>
      </c>
      <c r="I220" s="60" t="s">
        <v>23135</v>
      </c>
    </row>
    <row r="221" spans="1:9" ht="15">
      <c r="A221" s="19" t="s">
        <v>27945</v>
      </c>
      <c r="B221" s="19" t="str">
        <f t="shared" si="0"/>
        <v>XM022 - BUCHA 6</v>
      </c>
      <c r="C221" s="53" t="s">
        <v>27946</v>
      </c>
      <c r="D221" s="60" t="s">
        <v>27947</v>
      </c>
      <c r="F221" s="53" t="s">
        <v>27946</v>
      </c>
      <c r="G221" s="60" t="s">
        <v>27238</v>
      </c>
      <c r="H221" s="90">
        <v>0</v>
      </c>
      <c r="I221" s="60" t="s">
        <v>23135</v>
      </c>
    </row>
    <row r="222" spans="1:9" ht="15">
      <c r="A222" s="19" t="s">
        <v>27948</v>
      </c>
      <c r="B222" s="19" t="str">
        <f t="shared" si="0"/>
        <v>XM023 - BUCHA 8</v>
      </c>
      <c r="C222" s="53" t="s">
        <v>27949</v>
      </c>
      <c r="D222" s="60" t="s">
        <v>27950</v>
      </c>
      <c r="F222" s="53" t="s">
        <v>27949</v>
      </c>
      <c r="G222" s="60" t="s">
        <v>27238</v>
      </c>
      <c r="H222" s="90">
        <v>0</v>
      </c>
      <c r="I222" s="60" t="s">
        <v>23135</v>
      </c>
    </row>
    <row r="223" spans="1:9" ht="15">
      <c r="A223" s="19" t="s">
        <v>27951</v>
      </c>
      <c r="B223" s="19" t="str">
        <f t="shared" si="0"/>
        <v>XM024 - BUCHA 10</v>
      </c>
      <c r="C223" s="53" t="s">
        <v>27952</v>
      </c>
      <c r="D223" s="60" t="s">
        <v>27953</v>
      </c>
      <c r="F223" s="53" t="s">
        <v>27952</v>
      </c>
      <c r="G223" s="60" t="s">
        <v>27238</v>
      </c>
      <c r="H223" s="90">
        <v>0</v>
      </c>
      <c r="I223" s="60" t="s">
        <v>23135</v>
      </c>
    </row>
    <row r="224" spans="1:9" ht="15">
      <c r="A224" s="19" t="s">
        <v>27954</v>
      </c>
      <c r="B224" s="19" t="str">
        <f t="shared" si="0"/>
        <v>XM025 - PARAFUSO PARA BUCHA 6</v>
      </c>
      <c r="C224" s="53" t="s">
        <v>27955</v>
      </c>
      <c r="D224" s="60" t="s">
        <v>27956</v>
      </c>
      <c r="F224" s="53" t="s">
        <v>27955</v>
      </c>
      <c r="G224" s="60" t="s">
        <v>27238</v>
      </c>
      <c r="H224" s="90">
        <v>0</v>
      </c>
      <c r="I224" s="60" t="s">
        <v>23135</v>
      </c>
    </row>
    <row r="225" spans="1:9" ht="15">
      <c r="A225" s="19" t="s">
        <v>27957</v>
      </c>
      <c r="B225" s="19" t="str">
        <f t="shared" si="0"/>
        <v>XM026 - PARAFUSO PARA BUCHA 8</v>
      </c>
      <c r="C225" s="53" t="s">
        <v>27958</v>
      </c>
      <c r="D225" s="60" t="s">
        <v>27959</v>
      </c>
      <c r="F225" s="53" t="s">
        <v>27958</v>
      </c>
      <c r="G225" s="60" t="s">
        <v>27238</v>
      </c>
      <c r="H225" s="90">
        <v>0</v>
      </c>
      <c r="I225" s="60" t="s">
        <v>23135</v>
      </c>
    </row>
    <row r="226" spans="1:9" ht="15">
      <c r="A226" s="19" t="s">
        <v>27960</v>
      </c>
      <c r="B226" s="19" t="str">
        <f t="shared" si="0"/>
        <v>XM027 - PARAFUSO PARA BUCHA 10</v>
      </c>
      <c r="C226" s="53" t="s">
        <v>27961</v>
      </c>
      <c r="D226" s="60" t="s">
        <v>27962</v>
      </c>
      <c r="F226" s="53" t="s">
        <v>27961</v>
      </c>
      <c r="G226" s="60" t="s">
        <v>27238</v>
      </c>
      <c r="H226" s="90">
        <v>0</v>
      </c>
      <c r="I226" s="60" t="s">
        <v>23135</v>
      </c>
    </row>
    <row r="227" spans="1:9" ht="15">
      <c r="A227" s="19" t="s">
        <v>27963</v>
      </c>
      <c r="B227" s="19" t="str">
        <f t="shared" si="0"/>
        <v>XM028 - CABO UTP CAT 6A</v>
      </c>
      <c r="C227" s="53" t="s">
        <v>27964</v>
      </c>
      <c r="D227" s="60" t="s">
        <v>27965</v>
      </c>
      <c r="F227" s="53" t="s">
        <v>27964</v>
      </c>
      <c r="G227" s="60" t="s">
        <v>27376</v>
      </c>
      <c r="H227" s="90">
        <v>0</v>
      </c>
      <c r="I227" s="60" t="s">
        <v>23135</v>
      </c>
    </row>
    <row r="228" spans="1:9" ht="12.75">
      <c r="A228" s="19" t="s">
        <v>23850</v>
      </c>
      <c r="B228" s="19" t="str">
        <f t="shared" si="0"/>
        <v>R2064 - LAÇO PREF P/ CFOA SM AS80 144F 0456-0162-2</v>
      </c>
      <c r="C228" s="19" t="s">
        <v>27966</v>
      </c>
      <c r="D228" s="19" t="s">
        <v>27967</v>
      </c>
      <c r="E228" s="19"/>
      <c r="F228" s="27" t="s">
        <v>27968</v>
      </c>
      <c r="G228" s="19" t="s">
        <v>27238</v>
      </c>
      <c r="H228" s="19">
        <v>1</v>
      </c>
      <c r="I228" s="19" t="s">
        <v>27239</v>
      </c>
    </row>
    <row r="229" spans="1:9" ht="12.75">
      <c r="A229" s="19" t="s">
        <v>23955</v>
      </c>
      <c r="B229" s="19" t="str">
        <f t="shared" si="0"/>
        <v>R2065 - CTOPS 1:2 1:8 PRE-C SELADA - 60/40 FC VERMELHA (0380-9211-1)</v>
      </c>
      <c r="C229" s="19" t="s">
        <v>27969</v>
      </c>
      <c r="D229" s="19" t="s">
        <v>27970</v>
      </c>
      <c r="F229" s="27" t="s">
        <v>27971</v>
      </c>
      <c r="G229" s="19" t="s">
        <v>27238</v>
      </c>
      <c r="H229" s="19">
        <v>1</v>
      </c>
      <c r="I229" s="19" t="s">
        <v>27239</v>
      </c>
    </row>
    <row r="230" spans="1:9" ht="12.75">
      <c r="A230" s="19" t="s">
        <v>23961</v>
      </c>
      <c r="B230" s="19" t="str">
        <f t="shared" si="0"/>
        <v>R2066 - CTOPS 1:8 PRE-C SELADA PC VIOLETA - VIVO (0256-0343-3)</v>
      </c>
      <c r="C230" s="19" t="s">
        <v>27972</v>
      </c>
      <c r="D230" s="19" t="s">
        <v>27973</v>
      </c>
      <c r="F230" s="27" t="s">
        <v>27974</v>
      </c>
      <c r="G230" s="19" t="s">
        <v>27238</v>
      </c>
      <c r="H230" s="19">
        <v>0</v>
      </c>
      <c r="I230" s="19" t="s">
        <v>27239</v>
      </c>
    </row>
    <row r="231" spans="1:9" ht="12.75">
      <c r="A231" s="19" t="s">
        <v>24077</v>
      </c>
      <c r="B231" s="19" t="str">
        <f t="shared" si="0"/>
        <v>R2067 - SPLITTER OPT PASSIVO 1:4-7 ODB FTTH (0192-0216-4)</v>
      </c>
      <c r="C231" s="19" t="s">
        <v>27975</v>
      </c>
      <c r="D231" s="19" t="s">
        <v>27976</v>
      </c>
      <c r="F231" s="27" t="s">
        <v>27977</v>
      </c>
      <c r="G231" s="19" t="s">
        <v>27238</v>
      </c>
      <c r="H231" s="19">
        <v>0</v>
      </c>
      <c r="I231" s="19" t="s">
        <v>27239</v>
      </c>
    </row>
    <row r="232" spans="1:9" ht="12.75">
      <c r="A232" s="19" t="s">
        <v>24159</v>
      </c>
      <c r="B232" s="19" t="str">
        <f t="shared" si="0"/>
        <v>R2068 - FIO F.E. METALICO</v>
      </c>
      <c r="C232" s="19" t="s">
        <v>27978</v>
      </c>
      <c r="D232" s="19" t="s">
        <v>27979</v>
      </c>
      <c r="F232" s="19" t="s">
        <v>27978</v>
      </c>
      <c r="G232" s="19" t="s">
        <v>27376</v>
      </c>
      <c r="H232" s="19">
        <v>0</v>
      </c>
      <c r="I232" s="19" t="s">
        <v>27239</v>
      </c>
    </row>
    <row r="233" spans="1:9" ht="12.75">
      <c r="A233" s="19" t="s">
        <v>24080</v>
      </c>
      <c r="B233" s="19" t="str">
        <f t="shared" si="0"/>
        <v>R2069 - KIT DERIVAÇÃO CEO FOSC100 - VIVO (0460-0048-2)</v>
      </c>
      <c r="C233" s="19" t="s">
        <v>27980</v>
      </c>
      <c r="D233" s="19" t="s">
        <v>27981</v>
      </c>
      <c r="F233" s="27" t="s">
        <v>27982</v>
      </c>
      <c r="G233" s="19" t="s">
        <v>27343</v>
      </c>
      <c r="H233" s="19">
        <v>0</v>
      </c>
      <c r="I233" s="19" t="s">
        <v>27239</v>
      </c>
    </row>
    <row r="234" spans="1:9" ht="12.75">
      <c r="A234" s="19" t="s">
        <v>24085</v>
      </c>
      <c r="B234" s="19" t="str">
        <f t="shared" si="0"/>
        <v>R2070 - SPLITTER OPT. PASSIVO 1:8-10 4DB FTTH (0192-0219-9)</v>
      </c>
      <c r="C234" s="19" t="s">
        <v>27983</v>
      </c>
      <c r="D234" s="19" t="s">
        <v>27984</v>
      </c>
      <c r="F234" s="27" t="s">
        <v>27985</v>
      </c>
      <c r="G234" s="19" t="s">
        <v>27238</v>
      </c>
      <c r="H234" s="19">
        <v>0</v>
      </c>
      <c r="I234" s="19" t="s">
        <v>27239</v>
      </c>
    </row>
    <row r="235" spans="1:9" ht="12.75">
      <c r="A235" s="19" t="s">
        <v>24133</v>
      </c>
      <c r="B235" s="19" t="str">
        <f t="shared" si="0"/>
        <v>R2071 - ESPIRAL LARANJA - VIVO</v>
      </c>
      <c r="C235" s="19" t="s">
        <v>27986</v>
      </c>
      <c r="D235" s="19" t="s">
        <v>27987</v>
      </c>
      <c r="F235" s="19" t="s">
        <v>27986</v>
      </c>
      <c r="G235" s="19" t="s">
        <v>27376</v>
      </c>
      <c r="H235" s="19">
        <v>0</v>
      </c>
      <c r="I235" s="19" t="s">
        <v>27239</v>
      </c>
    </row>
    <row r="236" spans="1:9" ht="12.75">
      <c r="A236" s="19" t="s">
        <v>24186</v>
      </c>
      <c r="B236" s="19" t="str">
        <f t="shared" si="0"/>
        <v>XF083 - SMARTPHONE SAMSUNG A10</v>
      </c>
      <c r="C236" s="19" t="s">
        <v>27988</v>
      </c>
      <c r="D236" s="19" t="s">
        <v>27989</v>
      </c>
      <c r="F236" s="19" t="s">
        <v>27988</v>
      </c>
      <c r="G236" s="19" t="s">
        <v>27238</v>
      </c>
      <c r="H236" s="19">
        <v>0</v>
      </c>
      <c r="I236" s="19" t="s">
        <v>23135</v>
      </c>
    </row>
    <row r="237" spans="1:9" ht="12.75">
      <c r="A237" s="19" t="s">
        <v>24368</v>
      </c>
      <c r="B237" s="19" t="str">
        <f t="shared" si="0"/>
        <v>R2072 - CTOPS 1:2 1:8 PRE-C SELADA 90/10 VERDE (0380-9215-5)</v>
      </c>
      <c r="C237" s="19" t="s">
        <v>27990</v>
      </c>
      <c r="D237" s="19" t="s">
        <v>27991</v>
      </c>
      <c r="F237" s="27" t="s">
        <v>27992</v>
      </c>
      <c r="G237" s="19" t="s">
        <v>27238</v>
      </c>
      <c r="H237" s="19">
        <v>0</v>
      </c>
      <c r="I237" s="19" t="s">
        <v>27239</v>
      </c>
    </row>
    <row r="238" spans="1:9" ht="12.75">
      <c r="A238" s="19" t="s">
        <v>24371</v>
      </c>
      <c r="B238" s="19" t="str">
        <f t="shared" si="0"/>
        <v>R2073 - DROP OPT PREC 2PTAS FIG8 UNIV 100M PRET (0380-9263-3)</v>
      </c>
      <c r="C238" s="19" t="s">
        <v>27993</v>
      </c>
      <c r="D238" s="19" t="s">
        <v>27994</v>
      </c>
      <c r="F238" s="27" t="s">
        <v>27995</v>
      </c>
      <c r="G238" s="19" t="s">
        <v>27238</v>
      </c>
      <c r="H238" s="19">
        <v>0</v>
      </c>
      <c r="I238" s="19" t="s">
        <v>27239</v>
      </c>
    </row>
    <row r="239" spans="1:9" ht="12.75">
      <c r="A239" s="19" t="s">
        <v>24692</v>
      </c>
      <c r="B239" s="19" t="str">
        <f t="shared" si="0"/>
        <v>R2074 - DGO GA 19 144FO EROCARD SC-APC C/S (0486-0397-7)</v>
      </c>
      <c r="C239" s="19" t="s">
        <v>27996</v>
      </c>
      <c r="D239" s="19" t="s">
        <v>27997</v>
      </c>
      <c r="F239" s="27" t="s">
        <v>27998</v>
      </c>
      <c r="G239" s="19" t="s">
        <v>27238</v>
      </c>
      <c r="H239" s="19">
        <v>0</v>
      </c>
      <c r="I239" s="19" t="s">
        <v>27239</v>
      </c>
    </row>
    <row r="240" spans="1:9" ht="12.75">
      <c r="A240" s="19" t="s">
        <v>27999</v>
      </c>
      <c r="B240" s="19" t="str">
        <f t="shared" si="0"/>
        <v>VT037 - PLAQUETA REDE CABO OPTICO ADVERTENCIA (300089)</v>
      </c>
      <c r="C240" s="19" t="s">
        <v>28000</v>
      </c>
      <c r="D240" s="19" t="s">
        <v>28001</v>
      </c>
      <c r="F240" s="27" t="s">
        <v>28002</v>
      </c>
      <c r="G240" s="19" t="s">
        <v>27238</v>
      </c>
      <c r="H240" s="19">
        <v>0</v>
      </c>
      <c r="I240" s="19" t="s">
        <v>27239</v>
      </c>
    </row>
    <row r="241" spans="1:9" ht="12.75">
      <c r="A241" s="19" t="s">
        <v>28003</v>
      </c>
      <c r="B241" s="19" t="str">
        <f t="shared" si="0"/>
        <v>VT038 - PLAQUETA IDENTIFICACAO CABO OPTICO VTAL (300303)</v>
      </c>
      <c r="C241" s="19" t="s">
        <v>28004</v>
      </c>
      <c r="D241" s="19" t="s">
        <v>28005</v>
      </c>
      <c r="F241" s="27" t="s">
        <v>28006</v>
      </c>
      <c r="G241" s="19" t="s">
        <v>27238</v>
      </c>
      <c r="H241" s="19">
        <v>0</v>
      </c>
      <c r="I241" s="19" t="s">
        <v>27239</v>
      </c>
    </row>
    <row r="242" spans="1:9" ht="12.75">
      <c r="A242" s="19" t="s">
        <v>28007</v>
      </c>
      <c r="B242" s="19" t="str">
        <f t="shared" si="0"/>
        <v>VT039 - CABO OPTIC DP G657 EX 1F CIR SL/OPT 150M (300358)</v>
      </c>
      <c r="C242" s="19" t="s">
        <v>28008</v>
      </c>
      <c r="D242" s="19" t="s">
        <v>28009</v>
      </c>
      <c r="F242" s="27" t="s">
        <v>28010</v>
      </c>
      <c r="G242" s="19" t="s">
        <v>27238</v>
      </c>
      <c r="H242" s="19">
        <v>0</v>
      </c>
      <c r="I242" s="19" t="s">
        <v>27239</v>
      </c>
    </row>
    <row r="243" spans="1:9" ht="12.75">
      <c r="A243" s="19" t="s">
        <v>28011</v>
      </c>
      <c r="B243" s="19" t="str">
        <f t="shared" si="0"/>
        <v>VT040 - CABO OPTIC DP G657 E/I 1F F8 SL/OPT 100M (300361)</v>
      </c>
      <c r="C243" s="19" t="s">
        <v>28012</v>
      </c>
      <c r="D243" s="19" t="s">
        <v>28013</v>
      </c>
      <c r="F243" s="27" t="s">
        <v>28014</v>
      </c>
      <c r="G243" s="19" t="s">
        <v>27238</v>
      </c>
      <c r="H243" s="19">
        <v>0</v>
      </c>
      <c r="I243" s="19" t="s">
        <v>27239</v>
      </c>
    </row>
    <row r="244" spans="1:9" ht="12.75">
      <c r="A244" s="19" t="s">
        <v>28015</v>
      </c>
      <c r="B244" s="19" t="str">
        <f t="shared" si="0"/>
        <v>VT041 - CABO OPTIC DP G657 EX 1F CIR SL/OPT 350M (300362)</v>
      </c>
      <c r="C244" s="19" t="s">
        <v>28016</v>
      </c>
      <c r="D244" s="19" t="s">
        <v>28017</v>
      </c>
      <c r="F244" s="27" t="s">
        <v>28018</v>
      </c>
      <c r="G244" s="19" t="s">
        <v>27238</v>
      </c>
      <c r="H244" s="19">
        <v>0</v>
      </c>
      <c r="I244" s="19" t="s">
        <v>27239</v>
      </c>
    </row>
    <row r="245" spans="1:9" ht="12.75">
      <c r="A245" s="27" t="s">
        <v>28019</v>
      </c>
      <c r="B245" s="19" t="str">
        <f t="shared" si="0"/>
        <v>VT042 - CABO OPTIC DP G657 E/I 1F F8 SL/OPT 150M (300372)</v>
      </c>
      <c r="C245" s="19" t="s">
        <v>28020</v>
      </c>
      <c r="D245" s="19" t="s">
        <v>28021</v>
      </c>
      <c r="F245" s="27" t="s">
        <v>28022</v>
      </c>
      <c r="G245" s="19" t="s">
        <v>27238</v>
      </c>
      <c r="H245" s="19">
        <v>0</v>
      </c>
      <c r="I245" s="19" t="s">
        <v>27239</v>
      </c>
    </row>
    <row r="246" spans="1:9" ht="12.75">
      <c r="A246" s="19" t="s">
        <v>28023</v>
      </c>
      <c r="B246" s="19" t="str">
        <f t="shared" si="0"/>
        <v>VT043 - CABO OPTIC DP G657 EX 1F CIR SL/OPT 300M (300380)</v>
      </c>
      <c r="C246" s="19" t="s">
        <v>28024</v>
      </c>
      <c r="D246" s="19" t="s">
        <v>28025</v>
      </c>
      <c r="F246" s="27" t="s">
        <v>28026</v>
      </c>
      <c r="G246" s="19" t="s">
        <v>27238</v>
      </c>
      <c r="H246" s="19">
        <v>0</v>
      </c>
      <c r="I246" s="19" t="s">
        <v>27239</v>
      </c>
    </row>
    <row r="247" spans="1:9" ht="12.75">
      <c r="A247" s="19" t="s">
        <v>28027</v>
      </c>
      <c r="B247" s="19" t="str">
        <f t="shared" si="0"/>
        <v>VT044 - CABO OPTIC DP G657 EX 1F CIR SL/OPT 50M (300381)</v>
      </c>
      <c r="C247" s="19" t="s">
        <v>28028</v>
      </c>
      <c r="D247" s="19" t="s">
        <v>28029</v>
      </c>
      <c r="F247" s="27" t="s">
        <v>28030</v>
      </c>
      <c r="G247" s="19" t="s">
        <v>27238</v>
      </c>
      <c r="H247" s="19">
        <v>0</v>
      </c>
      <c r="I247" s="19" t="s">
        <v>27239</v>
      </c>
    </row>
    <row r="248" spans="1:9" ht="12.75">
      <c r="A248" s="19" t="s">
        <v>28031</v>
      </c>
      <c r="B248" s="19" t="str">
        <f t="shared" si="0"/>
        <v>VT045 - CABO TEL OPT CFOA-SM-DD-S-12 SUBTERR 12F (300538)</v>
      </c>
      <c r="C248" s="19" t="s">
        <v>28032</v>
      </c>
      <c r="D248" s="19" t="s">
        <v>28033</v>
      </c>
      <c r="F248" s="27" t="s">
        <v>28034</v>
      </c>
      <c r="G248" s="19" t="s">
        <v>27376</v>
      </c>
      <c r="H248" s="19">
        <v>0</v>
      </c>
      <c r="I248" s="19" t="s">
        <v>27239</v>
      </c>
    </row>
    <row r="249" spans="1:9" ht="12.75">
      <c r="A249" s="19" t="s">
        <v>28035</v>
      </c>
      <c r="B249" s="19" t="str">
        <f t="shared" si="0"/>
        <v>VT046 - FECHO P/FITA ACO INOX 43,5X28X1,2MM (300672)</v>
      </c>
      <c r="C249" s="19" t="s">
        <v>28036</v>
      </c>
      <c r="D249" s="19" t="s">
        <v>28037</v>
      </c>
      <c r="F249" s="27" t="s">
        <v>28038</v>
      </c>
      <c r="G249" s="19" t="s">
        <v>27238</v>
      </c>
      <c r="H249" s="19">
        <v>0</v>
      </c>
      <c r="I249" s="19" t="s">
        <v>27239</v>
      </c>
    </row>
    <row r="250" spans="1:9" ht="12.75">
      <c r="A250" s="19" t="s">
        <v>28039</v>
      </c>
      <c r="B250" s="19" t="str">
        <f t="shared" si="0"/>
        <v>VT047 - FITA ACO INOX 19,1X0,5X30000MM FAIC (300673)</v>
      </c>
      <c r="C250" s="19" t="s">
        <v>28040</v>
      </c>
      <c r="D250" s="19" t="s">
        <v>28041</v>
      </c>
      <c r="F250" s="27" t="s">
        <v>28042</v>
      </c>
      <c r="G250" s="19" t="s">
        <v>27238</v>
      </c>
      <c r="H250" s="19">
        <v>0</v>
      </c>
      <c r="I250" s="19" t="s">
        <v>27239</v>
      </c>
    </row>
    <row r="251" spans="1:9" ht="12.75">
      <c r="A251" s="19" t="s">
        <v>28043</v>
      </c>
      <c r="B251" s="19" t="str">
        <f t="shared" si="0"/>
        <v>VT048 - CORDAO OPTICO SC/APC-SC/APC 20MT 2PLUG (300773)</v>
      </c>
      <c r="C251" s="19" t="s">
        <v>28044</v>
      </c>
      <c r="D251" s="19" t="s">
        <v>28045</v>
      </c>
      <c r="F251" s="27" t="s">
        <v>28046</v>
      </c>
      <c r="G251" s="19" t="s">
        <v>27238</v>
      </c>
      <c r="H251" s="19">
        <v>0</v>
      </c>
      <c r="I251" s="19" t="s">
        <v>27239</v>
      </c>
    </row>
    <row r="252" spans="1:9" ht="12.75">
      <c r="A252" s="19" t="s">
        <v>28047</v>
      </c>
      <c r="B252" s="19" t="str">
        <f t="shared" si="0"/>
        <v>VT049 - CORDAO OPTICO SC/APC-SC/APC 5MT 2PLUG (300779)</v>
      </c>
      <c r="C252" s="19" t="s">
        <v>28048</v>
      </c>
      <c r="D252" s="19" t="s">
        <v>28049</v>
      </c>
      <c r="F252" s="27" t="s">
        <v>28050</v>
      </c>
      <c r="G252" s="19" t="s">
        <v>27238</v>
      </c>
      <c r="H252" s="19">
        <v>0</v>
      </c>
      <c r="I252" s="19" t="s">
        <v>27239</v>
      </c>
    </row>
    <row r="253" spans="1:9" ht="12.75">
      <c r="A253" s="19" t="s">
        <v>28051</v>
      </c>
      <c r="B253" s="19" t="str">
        <f t="shared" si="0"/>
        <v>VT050 - DISTRIBUIDOR OPTICO GERAL 19" 36 FIBRAS (300785)</v>
      </c>
      <c r="C253" s="19" t="s">
        <v>28052</v>
      </c>
      <c r="D253" s="19" t="s">
        <v>28053</v>
      </c>
      <c r="F253" s="27" t="s">
        <v>28054</v>
      </c>
      <c r="G253" s="19" t="s">
        <v>27238</v>
      </c>
      <c r="H253" s="19">
        <v>0</v>
      </c>
      <c r="I253" s="19" t="s">
        <v>27239</v>
      </c>
    </row>
    <row r="254" spans="1:9" ht="12.75">
      <c r="A254" s="19" t="s">
        <v>28055</v>
      </c>
      <c r="B254" s="19" t="str">
        <f t="shared" si="0"/>
        <v>VT051 - ANEL DISTRIB FIO-FE 52X44X6MM S/GUIA (300798)</v>
      </c>
      <c r="C254" s="19" t="s">
        <v>28056</v>
      </c>
      <c r="D254" s="19" t="s">
        <v>28057</v>
      </c>
      <c r="F254" s="27" t="s">
        <v>28058</v>
      </c>
      <c r="G254" s="19" t="s">
        <v>27238</v>
      </c>
      <c r="H254" s="19">
        <v>0</v>
      </c>
      <c r="I254" s="19" t="s">
        <v>27239</v>
      </c>
    </row>
    <row r="255" spans="1:9" ht="12.75">
      <c r="A255" s="19" t="s">
        <v>28059</v>
      </c>
      <c r="B255" s="19" t="str">
        <f t="shared" si="0"/>
        <v>VT052 - DISTRIBUIDOR OPTICO GERAL 19" 24 FIBRAS (301572)</v>
      </c>
      <c r="C255" s="19" t="s">
        <v>28060</v>
      </c>
      <c r="D255" s="19" t="s">
        <v>28061</v>
      </c>
      <c r="F255" s="27" t="s">
        <v>28062</v>
      </c>
      <c r="G255" s="19" t="s">
        <v>27238</v>
      </c>
      <c r="H255" s="19">
        <v>0</v>
      </c>
      <c r="I255" s="19" t="s">
        <v>27239</v>
      </c>
    </row>
    <row r="256" spans="1:9" ht="12.75">
      <c r="A256" s="19" t="s">
        <v>28063</v>
      </c>
      <c r="B256" s="19" t="str">
        <f t="shared" si="0"/>
        <v>VT053 - CABO TEL OPT CFOA-SM-AS-200-S-36 AEREO (302435)</v>
      </c>
      <c r="C256" s="19" t="s">
        <v>28064</v>
      </c>
      <c r="D256" s="19" t="s">
        <v>28065</v>
      </c>
      <c r="F256" s="27" t="s">
        <v>28066</v>
      </c>
      <c r="G256" s="19" t="s">
        <v>27376</v>
      </c>
      <c r="H256" s="19">
        <v>0</v>
      </c>
      <c r="I256" s="19" t="s">
        <v>27239</v>
      </c>
    </row>
    <row r="257" spans="1:9" ht="12.75">
      <c r="A257" s="19" t="s">
        <v>28067</v>
      </c>
      <c r="B257" s="19" t="str">
        <f t="shared" ref="B257:B480" si="1">CONCATENATE(C257," - ",D257)</f>
        <v>VT054 - CORDAO OPTICO SC/APC(BLI) 1,5MT 1PLUG (304506)</v>
      </c>
      <c r="C257" s="19" t="s">
        <v>28068</v>
      </c>
      <c r="D257" s="19" t="s">
        <v>28069</v>
      </c>
      <c r="F257" s="27" t="s">
        <v>28070</v>
      </c>
      <c r="G257" s="19" t="s">
        <v>27238</v>
      </c>
      <c r="H257" s="19">
        <v>0</v>
      </c>
      <c r="I257" s="19" t="s">
        <v>27239</v>
      </c>
    </row>
    <row r="258" spans="1:9" ht="12.75">
      <c r="A258" s="19" t="s">
        <v>28071</v>
      </c>
      <c r="B258" s="19" t="str">
        <f t="shared" si="1"/>
        <v>VT055 - ABRACADEIRA PLAST 206MM X 4,7MM X 51M (312643)</v>
      </c>
      <c r="C258" s="19" t="s">
        <v>28072</v>
      </c>
      <c r="D258" s="19" t="s">
        <v>28073</v>
      </c>
      <c r="F258" s="27" t="s">
        <v>28074</v>
      </c>
      <c r="G258" s="19" t="s">
        <v>27238</v>
      </c>
      <c r="H258" s="19">
        <v>0</v>
      </c>
      <c r="I258" s="19" t="s">
        <v>27239</v>
      </c>
    </row>
    <row r="259" spans="1:9" ht="12.75">
      <c r="A259" s="19" t="s">
        <v>28075</v>
      </c>
      <c r="B259" s="19" t="str">
        <f t="shared" si="1"/>
        <v>VT056 - ABRACADEIRA PLAST 398MM X 7,6MM X 110M (312644)</v>
      </c>
      <c r="C259" s="19" t="s">
        <v>28076</v>
      </c>
      <c r="D259" s="19" t="s">
        <v>28077</v>
      </c>
      <c r="F259" s="27" t="s">
        <v>28078</v>
      </c>
      <c r="G259" s="19" t="s">
        <v>27238</v>
      </c>
      <c r="H259" s="19">
        <v>0</v>
      </c>
      <c r="I259" s="19" t="s">
        <v>27239</v>
      </c>
    </row>
    <row r="260" spans="1:9" ht="12.75">
      <c r="A260" s="19" t="s">
        <v>28079</v>
      </c>
      <c r="B260" s="19" t="str">
        <f t="shared" si="1"/>
        <v>VT057 - CAIXA EMEN OPT SUBT 96-144FBS 144F/S (312724)</v>
      </c>
      <c r="C260" s="19" t="s">
        <v>28080</v>
      </c>
      <c r="D260" s="19" t="s">
        <v>28081</v>
      </c>
      <c r="F260" s="27" t="s">
        <v>28082</v>
      </c>
      <c r="G260" s="19" t="s">
        <v>27343</v>
      </c>
      <c r="H260" s="19">
        <v>0</v>
      </c>
      <c r="I260" s="19" t="s">
        <v>27239</v>
      </c>
    </row>
    <row r="261" spans="1:9" ht="12.75">
      <c r="A261" s="19" t="s">
        <v>28083</v>
      </c>
      <c r="B261" s="19" t="str">
        <f t="shared" si="1"/>
        <v>VT058 - CABO TEL OPT CFOA-SM-DD-S-288 SUBTERR (319911)</v>
      </c>
      <c r="C261" s="19" t="s">
        <v>28084</v>
      </c>
      <c r="D261" s="19" t="s">
        <v>28085</v>
      </c>
      <c r="F261" s="27" t="s">
        <v>28086</v>
      </c>
      <c r="G261" s="19" t="s">
        <v>27376</v>
      </c>
      <c r="H261" s="19">
        <v>0</v>
      </c>
      <c r="I261" s="19" t="s">
        <v>27239</v>
      </c>
    </row>
    <row r="262" spans="1:9" ht="12.75">
      <c r="A262" s="19" t="s">
        <v>28087</v>
      </c>
      <c r="B262" s="19" t="str">
        <f t="shared" si="1"/>
        <v>VT059 - CABO TEL OPT CFOI-SM-UB-144 INT 144F (319912)</v>
      </c>
      <c r="C262" s="19" t="s">
        <v>28088</v>
      </c>
      <c r="D262" s="19" t="s">
        <v>28089</v>
      </c>
      <c r="F262" s="27" t="s">
        <v>28090</v>
      </c>
      <c r="G262" s="19" t="s">
        <v>27376</v>
      </c>
      <c r="H262" s="19">
        <v>0</v>
      </c>
      <c r="I262" s="19" t="s">
        <v>27239</v>
      </c>
    </row>
    <row r="263" spans="1:9" ht="12.75">
      <c r="A263" s="19" t="s">
        <v>28091</v>
      </c>
      <c r="B263" s="19" t="str">
        <f t="shared" si="1"/>
        <v>VT060 - CABO TEL OPT CFOI-BLI-EO-12 INT 12F (319914)</v>
      </c>
      <c r="C263" s="19" t="s">
        <v>28092</v>
      </c>
      <c r="D263" s="19" t="s">
        <v>28093</v>
      </c>
      <c r="F263" s="27" t="s">
        <v>28094</v>
      </c>
      <c r="G263" s="19" t="s">
        <v>27376</v>
      </c>
      <c r="H263" s="19">
        <v>0</v>
      </c>
      <c r="I263" s="19" t="s">
        <v>27239</v>
      </c>
    </row>
    <row r="264" spans="1:9" ht="12.75">
      <c r="A264" s="19" t="s">
        <v>28095</v>
      </c>
      <c r="B264" s="19" t="str">
        <f t="shared" si="1"/>
        <v>VT061 - CABO TEL OPT CFOI-BLI-UB-24 INT 24F (319915)</v>
      </c>
      <c r="C264" s="19" t="s">
        <v>28096</v>
      </c>
      <c r="D264" s="19" t="s">
        <v>28097</v>
      </c>
      <c r="F264" s="27" t="s">
        <v>28098</v>
      </c>
      <c r="G264" s="19" t="s">
        <v>27376</v>
      </c>
      <c r="H264" s="19">
        <v>0</v>
      </c>
      <c r="I264" s="19" t="s">
        <v>27239</v>
      </c>
    </row>
    <row r="265" spans="1:9" ht="12.75">
      <c r="A265" s="19" t="s">
        <v>28099</v>
      </c>
      <c r="B265" s="19" t="str">
        <f t="shared" si="1"/>
        <v>VT062 - DIVISOR OPT 1:32  SC-APC INDIVIDUAL (319935)</v>
      </c>
      <c r="C265" s="19" t="s">
        <v>28100</v>
      </c>
      <c r="D265" s="19" t="s">
        <v>28101</v>
      </c>
      <c r="F265" s="27" t="s">
        <v>28102</v>
      </c>
      <c r="G265" s="19" t="s">
        <v>27238</v>
      </c>
      <c r="H265" s="19">
        <v>0</v>
      </c>
      <c r="I265" s="19" t="s">
        <v>27239</v>
      </c>
    </row>
    <row r="266" spans="1:9" ht="12.75">
      <c r="A266" s="19" t="s">
        <v>28103</v>
      </c>
      <c r="B266" s="19" t="str">
        <f t="shared" si="1"/>
        <v>VT063 - CABO TEL OPT DROP-AS-CIRC-EXT-1F-G657-A1 (319953)</v>
      </c>
      <c r="C266" s="19" t="s">
        <v>28104</v>
      </c>
      <c r="D266" s="19" t="s">
        <v>28105</v>
      </c>
      <c r="F266" s="27" t="s">
        <v>28106</v>
      </c>
      <c r="G266" s="19" t="s">
        <v>27376</v>
      </c>
      <c r="H266" s="19">
        <v>0</v>
      </c>
      <c r="I266" s="19" t="s">
        <v>27239</v>
      </c>
    </row>
    <row r="267" spans="1:9" ht="12.75">
      <c r="A267" s="19" t="s">
        <v>28107</v>
      </c>
      <c r="B267" s="19" t="str">
        <f t="shared" si="1"/>
        <v>VT064 - BANDEJA OPT 4 FUSÕES CEO FX-T VERMELHA (319958)</v>
      </c>
      <c r="C267" s="19" t="s">
        <v>28108</v>
      </c>
      <c r="D267" s="19" t="s">
        <v>28109</v>
      </c>
      <c r="F267" s="27" t="s">
        <v>28110</v>
      </c>
      <c r="G267" s="19" t="s">
        <v>27238</v>
      </c>
      <c r="H267" s="19">
        <v>0</v>
      </c>
      <c r="I267" s="19" t="s">
        <v>27239</v>
      </c>
    </row>
    <row r="268" spans="1:9" ht="12.75">
      <c r="A268" s="19" t="s">
        <v>28111</v>
      </c>
      <c r="B268" s="19" t="str">
        <f t="shared" si="1"/>
        <v>VT065 - DIVISOR OPT 1:4  SC-APC INDIVIDUAL (320252)</v>
      </c>
      <c r="C268" s="19" t="s">
        <v>28112</v>
      </c>
      <c r="D268" s="19" t="s">
        <v>28113</v>
      </c>
      <c r="F268" s="27" t="s">
        <v>28114</v>
      </c>
      <c r="G268" s="19" t="s">
        <v>27238</v>
      </c>
      <c r="H268" s="19">
        <v>0</v>
      </c>
      <c r="I268" s="19" t="s">
        <v>27239</v>
      </c>
    </row>
    <row r="269" spans="1:9" ht="12.75">
      <c r="A269" s="19" t="s">
        <v>28115</v>
      </c>
      <c r="B269" s="19" t="str">
        <f t="shared" si="1"/>
        <v>VT066 - TERMINACAO OPTICA PTO-C/1 ADAP SC/APC (320482)</v>
      </c>
      <c r="C269" s="19" t="s">
        <v>28116</v>
      </c>
      <c r="D269" s="19" t="s">
        <v>28117</v>
      </c>
      <c r="F269" s="27" t="s">
        <v>28118</v>
      </c>
      <c r="G269" s="19" t="s">
        <v>27238</v>
      </c>
      <c r="H269" s="19">
        <v>0</v>
      </c>
      <c r="I269" s="19" t="s">
        <v>27239</v>
      </c>
    </row>
    <row r="270" spans="1:9" ht="12.75">
      <c r="A270" s="19" t="s">
        <v>28119</v>
      </c>
      <c r="B270" s="19" t="str">
        <f t="shared" si="1"/>
        <v>VT067 - FITA PVC ADES VERM IDENT/REDE FTTH 19MM (320601)</v>
      </c>
      <c r="C270" s="19" t="s">
        <v>28120</v>
      </c>
      <c r="D270" s="19" t="s">
        <v>28121</v>
      </c>
      <c r="F270" s="27" t="s">
        <v>28122</v>
      </c>
      <c r="G270" s="19" t="s">
        <v>27238</v>
      </c>
      <c r="H270" s="19">
        <v>0</v>
      </c>
      <c r="I270" s="19" t="s">
        <v>27239</v>
      </c>
    </row>
    <row r="271" spans="1:9" ht="12.75">
      <c r="A271" s="19" t="s">
        <v>28123</v>
      </c>
      <c r="B271" s="19" t="str">
        <f t="shared" si="1"/>
        <v>VT068 - ETIQUETA IDENTIFICACAO  CABO ÓPTICO (321204)</v>
      </c>
      <c r="C271" s="19" t="s">
        <v>28124</v>
      </c>
      <c r="D271" s="19" t="s">
        <v>28125</v>
      </c>
      <c r="F271" s="27" t="s">
        <v>28126</v>
      </c>
      <c r="G271" s="19" t="s">
        <v>27238</v>
      </c>
      <c r="H271" s="19">
        <v>0</v>
      </c>
      <c r="I271" s="19" t="s">
        <v>27239</v>
      </c>
    </row>
    <row r="272" spans="1:9" ht="12.75">
      <c r="A272" s="19" t="s">
        <v>28127</v>
      </c>
      <c r="B272" s="19" t="str">
        <f t="shared" si="1"/>
        <v>VT069 - BANDEJA OPT 4 FUSÕES CEO FX-T CINZA (321413)</v>
      </c>
      <c r="C272" s="19" t="s">
        <v>28128</v>
      </c>
      <c r="D272" s="19" t="s">
        <v>28129</v>
      </c>
      <c r="F272" s="27" t="s">
        <v>28130</v>
      </c>
      <c r="G272" s="19" t="s">
        <v>27238</v>
      </c>
      <c r="H272" s="19">
        <v>0</v>
      </c>
      <c r="I272" s="19" t="s">
        <v>27239</v>
      </c>
    </row>
    <row r="273" spans="1:9" ht="12.75">
      <c r="A273" s="19" t="s">
        <v>28131</v>
      </c>
      <c r="B273" s="19" t="str">
        <f t="shared" si="1"/>
        <v>VT070 - DIVISOR OPT 1:16  SC-APC INDIVIDUAL (321427)</v>
      </c>
      <c r="C273" s="19" t="s">
        <v>28132</v>
      </c>
      <c r="D273" s="19" t="s">
        <v>28133</v>
      </c>
      <c r="F273" s="27" t="s">
        <v>28134</v>
      </c>
      <c r="G273" s="19" t="s">
        <v>27238</v>
      </c>
      <c r="H273" s="19">
        <v>0</v>
      </c>
      <c r="I273" s="19" t="s">
        <v>27239</v>
      </c>
    </row>
    <row r="274" spans="1:9" ht="12.75">
      <c r="A274" s="19" t="s">
        <v>28135</v>
      </c>
      <c r="B274" s="19" t="str">
        <f t="shared" si="1"/>
        <v>VT071 - BASTIDOR OPT 49U 23POL 300MM PHB A/D (321428)</v>
      </c>
      <c r="C274" s="19" t="s">
        <v>28136</v>
      </c>
      <c r="D274" s="19" t="s">
        <v>28137</v>
      </c>
      <c r="F274" s="27" t="s">
        <v>28138</v>
      </c>
      <c r="G274" s="19" t="s">
        <v>27238</v>
      </c>
      <c r="H274" s="19">
        <v>0</v>
      </c>
      <c r="I274" s="19" t="s">
        <v>27239</v>
      </c>
    </row>
    <row r="275" spans="1:9" ht="12.75">
      <c r="A275" s="19" t="s">
        <v>28139</v>
      </c>
      <c r="B275" s="19" t="str">
        <f t="shared" si="1"/>
        <v>VT072 - MUDULO OPTICO DGO 288F/288-LC/APC PHB (321429)</v>
      </c>
      <c r="C275" s="19" t="s">
        <v>28140</v>
      </c>
      <c r="D275" s="19" t="s">
        <v>28141</v>
      </c>
      <c r="F275" s="27" t="s">
        <v>28142</v>
      </c>
      <c r="G275" s="19" t="s">
        <v>27238</v>
      </c>
      <c r="H275" s="19">
        <v>0</v>
      </c>
      <c r="I275" s="19" t="s">
        <v>27239</v>
      </c>
    </row>
    <row r="276" spans="1:9" ht="12.75">
      <c r="A276" s="19" t="s">
        <v>28143</v>
      </c>
      <c r="B276" s="19" t="str">
        <f t="shared" si="1"/>
        <v>VT073 - CARTÃO DGO C/ 24F/24 ADAP LC/APC (321933)</v>
      </c>
      <c r="C276" s="19" t="s">
        <v>28144</v>
      </c>
      <c r="D276" s="19" t="s">
        <v>28145</v>
      </c>
      <c r="F276" s="27" t="s">
        <v>28146</v>
      </c>
      <c r="G276" s="19" t="s">
        <v>27238</v>
      </c>
      <c r="H276" s="19">
        <v>0</v>
      </c>
      <c r="I276" s="19" t="s">
        <v>27239</v>
      </c>
    </row>
    <row r="277" spans="1:9" ht="12.75">
      <c r="A277" s="19" t="s">
        <v>28147</v>
      </c>
      <c r="B277" s="19" t="str">
        <f t="shared" si="1"/>
        <v>VT074 - BASTIDOR LATERAL P/CABOS 300MM PHB (322111)</v>
      </c>
      <c r="C277" s="19" t="s">
        <v>28148</v>
      </c>
      <c r="D277" s="19" t="s">
        <v>28149</v>
      </c>
      <c r="F277" s="27" t="s">
        <v>28150</v>
      </c>
      <c r="G277" s="19" t="s">
        <v>27238</v>
      </c>
      <c r="H277" s="19">
        <v>0</v>
      </c>
      <c r="I277" s="19" t="s">
        <v>27239</v>
      </c>
    </row>
    <row r="278" spans="1:9" ht="12.75">
      <c r="A278" s="19" t="s">
        <v>28151</v>
      </c>
      <c r="B278" s="19" t="str">
        <f t="shared" si="1"/>
        <v>VT075 - BASTIDOR LATERAL P/JAMPERS 300MM PHB (322112)</v>
      </c>
      <c r="C278" s="19" t="s">
        <v>28152</v>
      </c>
      <c r="D278" s="19" t="s">
        <v>28153</v>
      </c>
      <c r="F278" s="27" t="s">
        <v>28154</v>
      </c>
      <c r="G278" s="19" t="s">
        <v>27238</v>
      </c>
      <c r="H278" s="19">
        <v>0</v>
      </c>
      <c r="I278" s="19" t="s">
        <v>27239</v>
      </c>
    </row>
    <row r="279" spans="1:9" ht="12.75">
      <c r="A279" s="19" t="s">
        <v>28155</v>
      </c>
      <c r="B279" s="19" t="str">
        <f t="shared" si="1"/>
        <v>VT076 - CONJUNTO CAPRE VERM 12,8/14,2MM CB-S-72 (322226)</v>
      </c>
      <c r="C279" s="19" t="s">
        <v>28156</v>
      </c>
      <c r="D279" s="19" t="s">
        <v>28157</v>
      </c>
      <c r="F279" s="27" t="s">
        <v>28158</v>
      </c>
      <c r="G279" s="19" t="s">
        <v>27343</v>
      </c>
      <c r="H279" s="19">
        <v>0</v>
      </c>
      <c r="I279" s="19" t="s">
        <v>27239</v>
      </c>
    </row>
    <row r="280" spans="1:9" ht="12.75">
      <c r="A280" s="19" t="s">
        <v>28159</v>
      </c>
      <c r="B280" s="19" t="str">
        <f t="shared" si="1"/>
        <v>VT077 - CABO TEL OPT CFOA-SM-AS-80-TS-144 AEREO (322247)</v>
      </c>
      <c r="C280" s="19" t="s">
        <v>28160</v>
      </c>
      <c r="D280" s="19" t="s">
        <v>28161</v>
      </c>
      <c r="F280" s="27" t="s">
        <v>28162</v>
      </c>
      <c r="G280" s="19" t="s">
        <v>27376</v>
      </c>
      <c r="H280" s="19">
        <v>0</v>
      </c>
      <c r="I280" s="19" t="s">
        <v>27239</v>
      </c>
    </row>
    <row r="281" spans="1:9" ht="12.75">
      <c r="A281" s="19" t="s">
        <v>28163</v>
      </c>
      <c r="B281" s="19" t="str">
        <f t="shared" si="1"/>
        <v>VT078 - CORDOALHA RD EXT ACO BENZINAL 4,55MM 3F (323164)</v>
      </c>
      <c r="C281" s="19" t="s">
        <v>28164</v>
      </c>
      <c r="D281" s="19" t="s">
        <v>28165</v>
      </c>
      <c r="F281" s="27" t="s">
        <v>28166</v>
      </c>
      <c r="G281" s="19" t="s">
        <v>27376</v>
      </c>
      <c r="H281" s="19">
        <v>0</v>
      </c>
      <c r="I281" s="19" t="s">
        <v>27239</v>
      </c>
    </row>
    <row r="282" spans="1:9" ht="12.75">
      <c r="A282" s="19" t="s">
        <v>28167</v>
      </c>
      <c r="B282" s="19" t="str">
        <f t="shared" si="1"/>
        <v>VT079 - CAIXA DIST OPT CDOI 12ADAP-C/SPL_CON INT (324604)</v>
      </c>
      <c r="C282" s="19" t="s">
        <v>28168</v>
      </c>
      <c r="D282" s="19" t="s">
        <v>28169</v>
      </c>
      <c r="F282" s="27" t="s">
        <v>28170</v>
      </c>
      <c r="G282" s="19" t="s">
        <v>27238</v>
      </c>
      <c r="H282" s="19">
        <v>0</v>
      </c>
      <c r="I282" s="19" t="s">
        <v>27239</v>
      </c>
    </row>
    <row r="283" spans="1:9" ht="12.75">
      <c r="A283" s="19" t="s">
        <v>28171</v>
      </c>
      <c r="B283" s="19" t="str">
        <f t="shared" si="1"/>
        <v>VT080 - CAIXA DIST OPT CDOI 12ADAP-SC/APC INT (324605)</v>
      </c>
      <c r="C283" s="19" t="s">
        <v>28172</v>
      </c>
      <c r="D283" s="19" t="s">
        <v>28173</v>
      </c>
      <c r="F283" s="27" t="s">
        <v>28174</v>
      </c>
      <c r="G283" s="19" t="s">
        <v>27238</v>
      </c>
      <c r="H283" s="19">
        <v>0</v>
      </c>
      <c r="I283" s="19" t="s">
        <v>27239</v>
      </c>
    </row>
    <row r="284" spans="1:9" ht="12.75">
      <c r="A284" s="19" t="s">
        <v>28175</v>
      </c>
      <c r="B284" s="19" t="str">
        <f t="shared" si="1"/>
        <v>VT081 - DIVISOR OPT BDJ PRETA P/CEOS 2X1:8 FX T (324624)</v>
      </c>
      <c r="C284" s="19" t="s">
        <v>28176</v>
      </c>
      <c r="D284" s="19" t="s">
        <v>28177</v>
      </c>
      <c r="F284" s="27" t="s">
        <v>28178</v>
      </c>
      <c r="G284" s="19" t="s">
        <v>27238</v>
      </c>
      <c r="H284" s="19">
        <v>0</v>
      </c>
      <c r="I284" s="19" t="s">
        <v>27239</v>
      </c>
    </row>
    <row r="285" spans="1:9" ht="12.75">
      <c r="A285" s="19" t="s">
        <v>28179</v>
      </c>
      <c r="B285" s="19" t="str">
        <f t="shared" si="1"/>
        <v>VT082 - SUPORTE BAR P/EO POR FIX AC 1200X38X6MM (326049)</v>
      </c>
      <c r="C285" s="19" t="s">
        <v>28180</v>
      </c>
      <c r="D285" s="19" t="s">
        <v>28181</v>
      </c>
      <c r="F285" s="27" t="s">
        <v>28182</v>
      </c>
      <c r="G285" s="19" t="s">
        <v>27343</v>
      </c>
      <c r="H285" s="19">
        <v>0</v>
      </c>
      <c r="I285" s="19" t="s">
        <v>27239</v>
      </c>
    </row>
    <row r="286" spans="1:9" ht="12.75">
      <c r="A286" s="19" t="s">
        <v>28183</v>
      </c>
      <c r="B286" s="19" t="str">
        <f t="shared" si="1"/>
        <v>VT083 - CAIXA DIST OPT CDOI-64-SC/APC-MOD INT (326053)</v>
      </c>
      <c r="C286" s="19" t="s">
        <v>28184</v>
      </c>
      <c r="D286" s="19" t="s">
        <v>28185</v>
      </c>
      <c r="F286" s="27" t="s">
        <v>28186</v>
      </c>
      <c r="G286" s="19" t="s">
        <v>27238</v>
      </c>
      <c r="H286" s="19">
        <v>0</v>
      </c>
      <c r="I286" s="19" t="s">
        <v>27239</v>
      </c>
    </row>
    <row r="287" spans="1:9" ht="12.75">
      <c r="A287" s="19" t="s">
        <v>28187</v>
      </c>
      <c r="B287" s="19" t="str">
        <f t="shared" si="1"/>
        <v>VT084 - TAMPA RETANGULAR 110X55CM R2 (327787)</v>
      </c>
      <c r="C287" s="19" t="s">
        <v>28188</v>
      </c>
      <c r="D287" s="19" t="s">
        <v>28189</v>
      </c>
      <c r="F287" s="27" t="s">
        <v>28190</v>
      </c>
      <c r="G287" s="19" t="s">
        <v>27238</v>
      </c>
      <c r="H287" s="19">
        <v>0</v>
      </c>
      <c r="I287" s="19" t="s">
        <v>27239</v>
      </c>
    </row>
    <row r="288" spans="1:9" ht="12.75">
      <c r="A288" s="19" t="s">
        <v>28191</v>
      </c>
      <c r="B288" s="19" t="str">
        <f t="shared" si="1"/>
        <v>VT085 - CAIXA DIST OPT SEL 10 SC EXT SLIM 30/70 (331870)</v>
      </c>
      <c r="C288" s="19" t="s">
        <v>28192</v>
      </c>
      <c r="D288" s="19" t="s">
        <v>28193</v>
      </c>
      <c r="F288" s="27" t="s">
        <v>28194</v>
      </c>
      <c r="G288" s="19" t="s">
        <v>27238</v>
      </c>
      <c r="H288" s="19">
        <v>0</v>
      </c>
      <c r="I288" s="19" t="s">
        <v>27239</v>
      </c>
    </row>
    <row r="289" spans="1:9" ht="12.75">
      <c r="A289" s="19" t="s">
        <v>28195</v>
      </c>
      <c r="B289" s="19" t="str">
        <f t="shared" si="1"/>
        <v>VT086 - CAIXA DIST OPT SEL 9 SC EXT TAP 1:8 (331995)</v>
      </c>
      <c r="C289" s="19" t="s">
        <v>28196</v>
      </c>
      <c r="D289" s="19" t="s">
        <v>28197</v>
      </c>
      <c r="F289" s="27" t="s">
        <v>28198</v>
      </c>
      <c r="G289" s="19" t="s">
        <v>27238</v>
      </c>
      <c r="H289" s="19">
        <v>0</v>
      </c>
      <c r="I289" s="19" t="s">
        <v>27239</v>
      </c>
    </row>
    <row r="290" spans="1:9" ht="12.75">
      <c r="A290" s="19" t="s">
        <v>28199</v>
      </c>
      <c r="B290" s="19" t="str">
        <f t="shared" si="1"/>
        <v>VT087 - CABO OPTIC DP G657 EX 1F CIR TAP 100M (332006)</v>
      </c>
      <c r="C290" s="19" t="s">
        <v>28200</v>
      </c>
      <c r="D290" s="19" t="s">
        <v>28201</v>
      </c>
      <c r="F290" s="27" t="s">
        <v>28202</v>
      </c>
      <c r="G290" s="19" t="s">
        <v>27238</v>
      </c>
      <c r="H290" s="19">
        <v>0</v>
      </c>
      <c r="I290" s="19" t="s">
        <v>27239</v>
      </c>
    </row>
    <row r="291" spans="1:9" ht="12.75">
      <c r="A291" s="19" t="s">
        <v>28203</v>
      </c>
      <c r="B291" s="19" t="str">
        <f t="shared" si="1"/>
        <v>VT088 - CAIXA DIST OPT SEL 17 SC EXT TAP 1:16 (332013)</v>
      </c>
      <c r="C291" s="19" t="s">
        <v>28204</v>
      </c>
      <c r="D291" s="19" t="s">
        <v>28205</v>
      </c>
      <c r="F291" s="27" t="s">
        <v>28206</v>
      </c>
      <c r="G291" s="19" t="s">
        <v>27238</v>
      </c>
      <c r="H291" s="19">
        <v>0</v>
      </c>
      <c r="I291" s="19" t="s">
        <v>27239</v>
      </c>
    </row>
    <row r="292" spans="1:9" ht="12.75">
      <c r="A292" s="19" t="s">
        <v>28207</v>
      </c>
      <c r="B292" s="19" t="str">
        <f t="shared" si="1"/>
        <v>VT089 - CAIXA DIST OPT SEL 18 SC EXT TAP 30/70 (332014)</v>
      </c>
      <c r="C292" s="19" t="s">
        <v>28208</v>
      </c>
      <c r="D292" s="19" t="s">
        <v>28209</v>
      </c>
      <c r="F292" s="27" t="s">
        <v>28210</v>
      </c>
      <c r="G292" s="19" t="s">
        <v>27238</v>
      </c>
      <c r="H292" s="19">
        <v>0</v>
      </c>
      <c r="I292" s="19" t="s">
        <v>27239</v>
      </c>
    </row>
    <row r="293" spans="1:9" ht="12.75">
      <c r="A293" s="19" t="s">
        <v>28211</v>
      </c>
      <c r="B293" s="19" t="str">
        <f t="shared" si="1"/>
        <v>VT090 - KIT DERIV P/ CX EMEND OPT CABO CIRC (300392)</v>
      </c>
      <c r="C293" s="19" t="s">
        <v>28212</v>
      </c>
      <c r="D293" s="19" t="s">
        <v>28213</v>
      </c>
      <c r="F293" s="27" t="s">
        <v>28214</v>
      </c>
      <c r="G293" s="19" t="s">
        <v>27343</v>
      </c>
      <c r="H293" s="19">
        <v>0</v>
      </c>
      <c r="I293" s="19" t="s">
        <v>27239</v>
      </c>
    </row>
    <row r="294" spans="1:9" ht="12.75">
      <c r="A294" s="19" t="s">
        <v>28215</v>
      </c>
      <c r="B294" s="19" t="str">
        <f t="shared" si="1"/>
        <v>VT091 - CABO OPTIC DP G657 EX 1F CIR UNI TR 100M (300444)</v>
      </c>
      <c r="C294" s="19" t="s">
        <v>28216</v>
      </c>
      <c r="D294" s="19" t="s">
        <v>28217</v>
      </c>
      <c r="F294" s="27" t="s">
        <v>28218</v>
      </c>
      <c r="G294" s="19" t="s">
        <v>27238</v>
      </c>
      <c r="H294" s="19">
        <v>0</v>
      </c>
      <c r="I294" s="19" t="s">
        <v>27239</v>
      </c>
    </row>
    <row r="295" spans="1:9" ht="12.75">
      <c r="A295" s="19" t="s">
        <v>28219</v>
      </c>
      <c r="B295" s="19" t="str">
        <f t="shared" si="1"/>
        <v>VT092 - CABO OPTIC DP G657 EX 1F CIR UNI TR 200M (300446)</v>
      </c>
      <c r="C295" s="19" t="s">
        <v>28220</v>
      </c>
      <c r="D295" s="19" t="s">
        <v>28221</v>
      </c>
      <c r="F295" s="27" t="s">
        <v>28222</v>
      </c>
      <c r="G295" s="19" t="s">
        <v>27238</v>
      </c>
      <c r="H295" s="19">
        <v>0</v>
      </c>
      <c r="I295" s="19" t="s">
        <v>27239</v>
      </c>
    </row>
    <row r="296" spans="1:9" ht="12.75">
      <c r="A296" s="19" t="s">
        <v>28223</v>
      </c>
      <c r="B296" s="19" t="str">
        <f t="shared" si="1"/>
        <v>VT093 - CABO OPTIC DP G657 EX 1F CIR UNI TR 250M (300458)</v>
      </c>
      <c r="C296" s="19" t="s">
        <v>28224</v>
      </c>
      <c r="D296" s="19" t="s">
        <v>28225</v>
      </c>
      <c r="F296" s="27" t="s">
        <v>28226</v>
      </c>
      <c r="G296" s="19" t="s">
        <v>27238</v>
      </c>
      <c r="H296" s="19">
        <v>0</v>
      </c>
      <c r="I296" s="19" t="s">
        <v>27239</v>
      </c>
    </row>
    <row r="297" spans="1:9" ht="12.75">
      <c r="A297" s="19" t="s">
        <v>28227</v>
      </c>
      <c r="B297" s="19" t="str">
        <f t="shared" si="1"/>
        <v>VT094 - CABO OPTIC DP G657 EX 1F CIR UNI TR 150M (300459)</v>
      </c>
      <c r="C297" s="19" t="s">
        <v>28228</v>
      </c>
      <c r="D297" s="19" t="s">
        <v>28229</v>
      </c>
      <c r="F297" s="27" t="s">
        <v>28230</v>
      </c>
      <c r="G297" s="19" t="s">
        <v>27238</v>
      </c>
      <c r="H297" s="19">
        <v>0</v>
      </c>
      <c r="I297" s="19" t="s">
        <v>27239</v>
      </c>
    </row>
    <row r="298" spans="1:9" ht="12.75">
      <c r="A298" s="19" t="s">
        <v>28231</v>
      </c>
      <c r="B298" s="19" t="str">
        <f t="shared" si="1"/>
        <v>VT095 - CABO TEL OPT CFOA-SM-AS-80-S-24 AEREO (300555)</v>
      </c>
      <c r="C298" s="19" t="s">
        <v>28232</v>
      </c>
      <c r="D298" s="19" t="s">
        <v>28233</v>
      </c>
      <c r="F298" s="27" t="s">
        <v>28234</v>
      </c>
      <c r="G298" s="19" t="s">
        <v>27376</v>
      </c>
      <c r="H298" s="19">
        <v>0</v>
      </c>
      <c r="I298" s="19" t="s">
        <v>27239</v>
      </c>
    </row>
    <row r="299" spans="1:9" ht="12.75">
      <c r="A299" s="19" t="s">
        <v>28235</v>
      </c>
      <c r="B299" s="19" t="str">
        <f t="shared" si="1"/>
        <v>VT096 - DIVISOR OPT 1:8  LC-APC INDIVIDUAL (319936)</v>
      </c>
      <c r="C299" s="19" t="s">
        <v>28236</v>
      </c>
      <c r="D299" s="19" t="s">
        <v>28237</v>
      </c>
      <c r="F299" s="27" t="s">
        <v>28238</v>
      </c>
      <c r="G299" s="19" t="s">
        <v>27238</v>
      </c>
      <c r="H299" s="19">
        <v>0</v>
      </c>
      <c r="I299" s="19" t="s">
        <v>27239</v>
      </c>
    </row>
    <row r="300" spans="1:9" ht="12.75">
      <c r="A300" s="19" t="s">
        <v>28239</v>
      </c>
      <c r="B300" s="19" t="str">
        <f t="shared" si="1"/>
        <v>VT097 - KIT CX EMENDA OPTICA CEOS FIST-GCO2 (320426)</v>
      </c>
      <c r="C300" s="19" t="s">
        <v>28240</v>
      </c>
      <c r="D300" s="19" t="s">
        <v>28241</v>
      </c>
      <c r="F300" s="27" t="s">
        <v>28242</v>
      </c>
      <c r="G300" s="19" t="s">
        <v>27343</v>
      </c>
      <c r="H300" s="19">
        <v>0</v>
      </c>
      <c r="I300" s="19" t="s">
        <v>27239</v>
      </c>
    </row>
    <row r="301" spans="1:9" ht="12.75">
      <c r="A301" s="19" t="s">
        <v>28243</v>
      </c>
      <c r="B301" s="19" t="str">
        <f t="shared" si="1"/>
        <v>VT098 - CAIXA EMEN OPT ATE 1344F SUBT/AER FC-T (321410)</v>
      </c>
      <c r="C301" s="19" t="s">
        <v>28244</v>
      </c>
      <c r="D301" s="19" t="s">
        <v>28245</v>
      </c>
      <c r="F301" s="27" t="s">
        <v>28246</v>
      </c>
      <c r="G301" s="19" t="s">
        <v>27343</v>
      </c>
      <c r="H301" s="19">
        <v>0</v>
      </c>
      <c r="I301" s="19" t="s">
        <v>27239</v>
      </c>
    </row>
    <row r="302" spans="1:9" ht="12.75">
      <c r="A302" s="19" t="s">
        <v>28247</v>
      </c>
      <c r="B302" s="19" t="str">
        <f t="shared" si="1"/>
        <v>VT099 - BANDEJA OPT 12 FUSÕES CEO FX-T CINZA (321415)</v>
      </c>
      <c r="C302" s="19" t="s">
        <v>28248</v>
      </c>
      <c r="D302" s="19" t="s">
        <v>28249</v>
      </c>
      <c r="F302" s="27" t="s">
        <v>28250</v>
      </c>
      <c r="G302" s="19" t="s">
        <v>27238</v>
      </c>
      <c r="H302" s="19">
        <v>0</v>
      </c>
      <c r="I302" s="19" t="s">
        <v>27239</v>
      </c>
    </row>
    <row r="303" spans="1:9" ht="12.75">
      <c r="A303" s="19" t="s">
        <v>28251</v>
      </c>
      <c r="B303" s="19" t="str">
        <f t="shared" si="1"/>
        <v>VT100 - DIVISOR OPT 2X1:2 CEOS FX-T BAND PRETA (321425)</v>
      </c>
      <c r="C303" s="19" t="s">
        <v>28252</v>
      </c>
      <c r="D303" s="19" t="s">
        <v>28253</v>
      </c>
      <c r="F303" s="27" t="s">
        <v>28254</v>
      </c>
      <c r="G303" s="19" t="s">
        <v>27238</v>
      </c>
      <c r="H303" s="19">
        <v>0</v>
      </c>
      <c r="I303" s="19" t="s">
        <v>27239</v>
      </c>
    </row>
    <row r="304" spans="1:9" ht="12.75">
      <c r="A304" s="19" t="s">
        <v>28255</v>
      </c>
      <c r="B304" s="19" t="str">
        <f t="shared" si="1"/>
        <v>VT101 - CANETA LIMP ONE-CLICK CLEANER P/C-SC/APC (321445)</v>
      </c>
      <c r="C304" s="19" t="s">
        <v>28256</v>
      </c>
      <c r="D304" s="19" t="s">
        <v>28257</v>
      </c>
      <c r="F304" s="27" t="s">
        <v>28258</v>
      </c>
      <c r="G304" s="19" t="s">
        <v>27238</v>
      </c>
      <c r="H304" s="19">
        <v>0</v>
      </c>
      <c r="I304" s="19" t="s">
        <v>27239</v>
      </c>
    </row>
    <row r="305" spans="1:9" ht="12.75">
      <c r="A305" s="19" t="s">
        <v>28259</v>
      </c>
      <c r="B305" s="19" t="str">
        <f t="shared" si="1"/>
        <v>VT102 - CAIXA DIST OPT CDOIA 8ADAP C/SPL_CON (324610)</v>
      </c>
      <c r="C305" s="19" t="s">
        <v>28260</v>
      </c>
      <c r="D305" s="19" t="s">
        <v>28261</v>
      </c>
      <c r="F305" s="27" t="s">
        <v>28262</v>
      </c>
      <c r="G305" s="19" t="s">
        <v>27238</v>
      </c>
      <c r="H305" s="19">
        <v>0</v>
      </c>
      <c r="I305" s="19" t="s">
        <v>27239</v>
      </c>
    </row>
    <row r="306" spans="1:9" ht="12.75">
      <c r="A306" s="19" t="s">
        <v>28263</v>
      </c>
      <c r="B306" s="19" t="str">
        <f t="shared" si="1"/>
        <v>VT103 - CONJUNTO RES CB OPT CSR CORD/P/SUBT (328444)</v>
      </c>
      <c r="C306" s="19" t="s">
        <v>28264</v>
      </c>
      <c r="D306" s="19" t="s">
        <v>28265</v>
      </c>
      <c r="F306" s="27" t="s">
        <v>28266</v>
      </c>
      <c r="G306" s="19" t="s">
        <v>27343</v>
      </c>
      <c r="H306" s="19">
        <v>0</v>
      </c>
      <c r="I306" s="19" t="s">
        <v>27239</v>
      </c>
    </row>
    <row r="307" spans="1:9" ht="12.75">
      <c r="A307" s="19" t="s">
        <v>28267</v>
      </c>
      <c r="B307" s="19" t="str">
        <f t="shared" si="1"/>
        <v>VT104 - CAIXA DISTR OPT SEL 10 SC EXT TAP 30/70 (331688)</v>
      </c>
      <c r="C307" s="19" t="s">
        <v>28268</v>
      </c>
      <c r="D307" s="19" t="s">
        <v>28269</v>
      </c>
      <c r="F307" s="27" t="s">
        <v>28270</v>
      </c>
      <c r="G307" s="19" t="s">
        <v>27238</v>
      </c>
      <c r="H307" s="19">
        <v>0</v>
      </c>
      <c r="I307" s="19" t="s">
        <v>27239</v>
      </c>
    </row>
    <row r="308" spans="1:9" ht="12.75">
      <c r="A308" s="19" t="s">
        <v>28271</v>
      </c>
      <c r="B308" s="19" t="str">
        <f t="shared" si="1"/>
        <v>VT105 - CAIXA DIST OPT SEL 9 SC EXT SLIM 1:8 (331869)</v>
      </c>
      <c r="C308" s="19" t="s">
        <v>28272</v>
      </c>
      <c r="D308" s="19" t="s">
        <v>28273</v>
      </c>
      <c r="F308" s="27" t="s">
        <v>28274</v>
      </c>
      <c r="G308" s="19" t="s">
        <v>27238</v>
      </c>
      <c r="H308" s="19">
        <v>0</v>
      </c>
      <c r="I308" s="19" t="s">
        <v>27239</v>
      </c>
    </row>
    <row r="309" spans="1:9" ht="12.75">
      <c r="A309" s="19" t="s">
        <v>28275</v>
      </c>
      <c r="B309" s="19" t="str">
        <f t="shared" si="1"/>
        <v>VT106 - CABO OPTIC DP G657 EX 1F CIR TAP 200M (332003)</v>
      </c>
      <c r="C309" s="19" t="s">
        <v>28276</v>
      </c>
      <c r="D309" s="19" t="s">
        <v>28277</v>
      </c>
      <c r="F309" s="27" t="s">
        <v>28278</v>
      </c>
      <c r="G309" s="19" t="s">
        <v>27238</v>
      </c>
      <c r="H309" s="19">
        <v>0</v>
      </c>
      <c r="I309" s="19" t="s">
        <v>27239</v>
      </c>
    </row>
    <row r="310" spans="1:9" ht="12.75">
      <c r="A310" s="19" t="s">
        <v>28279</v>
      </c>
      <c r="B310" s="19" t="str">
        <f t="shared" si="1"/>
        <v>VT107 - CABO OPTIC DP G657 EX 1F CIR UNIV 100M (332053)</v>
      </c>
      <c r="C310" s="19" t="s">
        <v>28280</v>
      </c>
      <c r="D310" s="19" t="s">
        <v>28281</v>
      </c>
      <c r="F310" s="27" t="s">
        <v>28282</v>
      </c>
      <c r="G310" s="19" t="s">
        <v>27238</v>
      </c>
      <c r="H310" s="19">
        <v>0</v>
      </c>
      <c r="I310" s="19" t="s">
        <v>27239</v>
      </c>
    </row>
    <row r="311" spans="1:9" ht="12.75">
      <c r="A311" s="19" t="s">
        <v>28283</v>
      </c>
      <c r="B311" s="19" t="str">
        <f t="shared" si="1"/>
        <v>VT108 - CABO OPTIC DP G657 EX 1F CIR UNIV 180M (332057)</v>
      </c>
      <c r="C311" s="19" t="s">
        <v>28284</v>
      </c>
      <c r="D311" s="19" t="s">
        <v>28285</v>
      </c>
      <c r="F311" s="27" t="s">
        <v>28286</v>
      </c>
      <c r="G311" s="19" t="s">
        <v>27238</v>
      </c>
      <c r="H311" s="19">
        <v>0</v>
      </c>
      <c r="I311" s="19" t="s">
        <v>27239</v>
      </c>
    </row>
    <row r="312" spans="1:9" ht="12.75">
      <c r="A312" s="19" t="s">
        <v>28287</v>
      </c>
      <c r="B312" s="19" t="str">
        <f t="shared" si="1"/>
        <v>VT109 - CABO OPTIC DP G657 EX 1F CIR UNIV 250M (332058)</v>
      </c>
      <c r="C312" s="19" t="s">
        <v>28288</v>
      </c>
      <c r="D312" s="19" t="s">
        <v>28289</v>
      </c>
      <c r="F312" s="27" t="s">
        <v>28290</v>
      </c>
      <c r="G312" s="19" t="s">
        <v>27238</v>
      </c>
      <c r="H312" s="19">
        <v>0</v>
      </c>
      <c r="I312" s="19" t="s">
        <v>27239</v>
      </c>
    </row>
    <row r="313" spans="1:9" ht="12.75">
      <c r="A313" s="19" t="s">
        <v>28291</v>
      </c>
      <c r="B313" s="19" t="str">
        <f t="shared" si="1"/>
        <v>VT110 - CABO OPTIC DP G657 EX 1F CIR UNIV 200M (332059)</v>
      </c>
      <c r="C313" s="19" t="s">
        <v>28292</v>
      </c>
      <c r="D313" s="19" t="s">
        <v>28293</v>
      </c>
      <c r="F313" s="27" t="s">
        <v>28294</v>
      </c>
      <c r="G313" s="19" t="s">
        <v>27238</v>
      </c>
      <c r="H313" s="19">
        <v>0</v>
      </c>
      <c r="I313" s="19" t="s">
        <v>27239</v>
      </c>
    </row>
    <row r="314" spans="1:9" ht="12.75">
      <c r="A314" s="19" t="s">
        <v>28295</v>
      </c>
      <c r="B314" s="19" t="str">
        <f t="shared" si="1"/>
        <v>VT111 - CABO OPTIC DP G657 EX 1F CIR UNIV 350M (332060)</v>
      </c>
      <c r="C314" s="19" t="s">
        <v>28296</v>
      </c>
      <c r="D314" s="19" t="s">
        <v>28297</v>
      </c>
      <c r="F314" s="27" t="s">
        <v>28298</v>
      </c>
      <c r="G314" s="19" t="s">
        <v>27238</v>
      </c>
      <c r="H314" s="19">
        <v>0</v>
      </c>
      <c r="I314" s="19" t="s">
        <v>27239</v>
      </c>
    </row>
    <row r="315" spans="1:9" ht="12.75">
      <c r="A315" s="19" t="s">
        <v>28299</v>
      </c>
      <c r="B315" s="19" t="str">
        <f t="shared" si="1"/>
        <v>VT112 - CABO OPTIC DP G657 EX 1F CIR UNIV 50M (332061)</v>
      </c>
      <c r="C315" s="19" t="s">
        <v>28300</v>
      </c>
      <c r="D315" s="19" t="s">
        <v>28301</v>
      </c>
      <c r="F315" s="27" t="s">
        <v>28302</v>
      </c>
      <c r="G315" s="19" t="s">
        <v>27238</v>
      </c>
      <c r="H315" s="19">
        <v>0</v>
      </c>
      <c r="I315" s="19" t="s">
        <v>27239</v>
      </c>
    </row>
    <row r="316" spans="1:9" ht="12.75">
      <c r="A316" s="19" t="s">
        <v>28303</v>
      </c>
      <c r="B316" s="19" t="str">
        <f t="shared" si="1"/>
        <v>XE018 - FITA ZEBRADA</v>
      </c>
      <c r="C316" s="19" t="s">
        <v>28304</v>
      </c>
      <c r="D316" s="19" t="s">
        <v>28305</v>
      </c>
      <c r="F316" s="19" t="s">
        <v>28304</v>
      </c>
      <c r="G316" s="19" t="s">
        <v>28306</v>
      </c>
      <c r="H316" s="19">
        <v>0</v>
      </c>
      <c r="I316" s="19" t="s">
        <v>23135</v>
      </c>
    </row>
    <row r="317" spans="1:9" ht="12.75">
      <c r="A317" s="19" t="s">
        <v>28307</v>
      </c>
      <c r="B317" s="19" t="str">
        <f t="shared" si="1"/>
        <v>XE019 - CAPA PLASTICA P/ CHUVA</v>
      </c>
      <c r="C317" s="19" t="s">
        <v>28308</v>
      </c>
      <c r="D317" s="19" t="s">
        <v>28309</v>
      </c>
      <c r="F317" s="19" t="s">
        <v>28308</v>
      </c>
      <c r="G317" s="19" t="s">
        <v>27238</v>
      </c>
      <c r="H317" s="19">
        <v>0</v>
      </c>
      <c r="I317" s="19" t="s">
        <v>23135</v>
      </c>
    </row>
    <row r="318" spans="1:9" ht="12.75">
      <c r="A318" s="19" t="s">
        <v>28310</v>
      </c>
      <c r="B318" s="19" t="str">
        <f t="shared" si="1"/>
        <v>XE020 - OCULOS DE PROTEÇAO LENTES INCOLOR</v>
      </c>
      <c r="C318" s="19" t="s">
        <v>28311</v>
      </c>
      <c r="D318" s="19" t="s">
        <v>28312</v>
      </c>
      <c r="F318" s="19" t="s">
        <v>28311</v>
      </c>
      <c r="G318" s="19" t="s">
        <v>27238</v>
      </c>
      <c r="H318" s="19">
        <v>0</v>
      </c>
      <c r="I318" s="19" t="s">
        <v>23135</v>
      </c>
    </row>
    <row r="319" spans="1:9" ht="12.75">
      <c r="A319" s="19" t="s">
        <v>28313</v>
      </c>
      <c r="B319" s="19" t="str">
        <f t="shared" si="1"/>
        <v>XE021 - CAMISA POLO CINZA C/ REFLETIVA - VTAL</v>
      </c>
      <c r="C319" s="19" t="s">
        <v>28314</v>
      </c>
      <c r="D319" s="19" t="s">
        <v>28315</v>
      </c>
      <c r="F319" s="19" t="s">
        <v>28314</v>
      </c>
      <c r="G319" s="19" t="s">
        <v>27238</v>
      </c>
      <c r="H319" s="19">
        <v>0</v>
      </c>
      <c r="I319" s="19" t="s">
        <v>23135</v>
      </c>
    </row>
    <row r="320" spans="1:9" ht="12.75">
      <c r="A320" s="19" t="s">
        <v>28316</v>
      </c>
      <c r="B320" s="19" t="str">
        <f t="shared" si="1"/>
        <v>XE022 - CALÇA BRIM CINZA C/ ELAST. C/ REFLETIVA - VTAL</v>
      </c>
      <c r="C320" s="19" t="s">
        <v>28317</v>
      </c>
      <c r="D320" s="19" t="s">
        <v>28318</v>
      </c>
      <c r="F320" s="19" t="s">
        <v>28317</v>
      </c>
      <c r="G320" s="19" t="s">
        <v>27238</v>
      </c>
      <c r="H320" s="19">
        <v>0</v>
      </c>
      <c r="I320" s="19" t="s">
        <v>23135</v>
      </c>
    </row>
    <row r="321" spans="1:9" ht="12.75">
      <c r="A321" s="19" t="s">
        <v>28319</v>
      </c>
      <c r="B321" s="19" t="str">
        <f t="shared" si="1"/>
        <v>XE023 - CAMISA CINZA MICROFIBRA X-ON</v>
      </c>
      <c r="C321" s="19" t="s">
        <v>28320</v>
      </c>
      <c r="D321" s="19" t="s">
        <v>28321</v>
      </c>
      <c r="F321" s="19" t="s">
        <v>28320</v>
      </c>
      <c r="G321" s="19" t="s">
        <v>27238</v>
      </c>
      <c r="H321" s="19">
        <v>0</v>
      </c>
      <c r="I321" s="19" t="s">
        <v>23135</v>
      </c>
    </row>
    <row r="322" spans="1:9" ht="12.75">
      <c r="A322" s="19" t="s">
        <v>28322</v>
      </c>
      <c r="B322" s="19" t="str">
        <f t="shared" si="1"/>
        <v>XF084 - CHAVE CANHAO 10MM</v>
      </c>
      <c r="C322" s="19" t="s">
        <v>28323</v>
      </c>
      <c r="D322" s="19" t="s">
        <v>28324</v>
      </c>
      <c r="F322" s="19" t="s">
        <v>28323</v>
      </c>
      <c r="G322" s="19" t="s">
        <v>27238</v>
      </c>
      <c r="H322" s="19">
        <v>0</v>
      </c>
      <c r="I322" s="19" t="s">
        <v>23135</v>
      </c>
    </row>
    <row r="323" spans="1:9" ht="12.75">
      <c r="A323" s="19" t="s">
        <v>28325</v>
      </c>
      <c r="B323" s="19" t="str">
        <f t="shared" si="1"/>
        <v>XE024 - BANDEIROLA P/ ESCADA</v>
      </c>
      <c r="C323" s="19" t="s">
        <v>28326</v>
      </c>
      <c r="D323" s="19" t="s">
        <v>28327</v>
      </c>
      <c r="F323" s="19" t="s">
        <v>28326</v>
      </c>
      <c r="G323" s="19" t="s">
        <v>27238</v>
      </c>
      <c r="H323" s="19">
        <v>0</v>
      </c>
      <c r="I323" s="19" t="s">
        <v>23135</v>
      </c>
    </row>
    <row r="324" spans="1:9" ht="12.75">
      <c r="A324" s="19" t="s">
        <v>28328</v>
      </c>
      <c r="B324" s="19" t="str">
        <f t="shared" si="1"/>
        <v>XF085 - CHAVE FENDA 5/16"</v>
      </c>
      <c r="C324" s="19" t="s">
        <v>28329</v>
      </c>
      <c r="D324" s="19" t="s">
        <v>28330</v>
      </c>
      <c r="F324" s="19" t="s">
        <v>28329</v>
      </c>
      <c r="G324" s="19" t="s">
        <v>27238</v>
      </c>
      <c r="H324" s="19">
        <v>0</v>
      </c>
      <c r="I324" s="19" t="s">
        <v>23135</v>
      </c>
    </row>
    <row r="325" spans="1:9" ht="12.75">
      <c r="A325" s="19" t="s">
        <v>28331</v>
      </c>
      <c r="B325" s="19" t="str">
        <f t="shared" si="1"/>
        <v>XF086 - CHAVE PHILLIPS 5/16"</v>
      </c>
      <c r="C325" s="19" t="s">
        <v>28332</v>
      </c>
      <c r="D325" s="19" t="s">
        <v>28333</v>
      </c>
      <c r="F325" s="19" t="s">
        <v>28332</v>
      </c>
      <c r="G325" s="19" t="s">
        <v>27238</v>
      </c>
      <c r="H325" s="19">
        <v>0</v>
      </c>
      <c r="I325" s="19" t="s">
        <v>23135</v>
      </c>
    </row>
    <row r="326" spans="1:9" ht="12.75">
      <c r="A326" s="27" t="s">
        <v>28334</v>
      </c>
      <c r="B326" s="19" t="str">
        <f t="shared" si="1"/>
        <v>XF087 - CORRENTE GALVANIZADA 1M</v>
      </c>
      <c r="C326" s="19" t="s">
        <v>28335</v>
      </c>
      <c r="D326" s="19" t="s">
        <v>28336</v>
      </c>
      <c r="F326" s="19" t="s">
        <v>28335</v>
      </c>
      <c r="G326" s="19" t="s">
        <v>27238</v>
      </c>
      <c r="H326" s="19">
        <v>0</v>
      </c>
      <c r="I326" s="19" t="s">
        <v>23135</v>
      </c>
    </row>
    <row r="327" spans="1:9" ht="12.75">
      <c r="A327" s="19" t="s">
        <v>28337</v>
      </c>
      <c r="B327" s="19" t="str">
        <f t="shared" si="1"/>
        <v>XF088 - GARRAFA TERMICA 5L</v>
      </c>
      <c r="C327" s="19" t="s">
        <v>28338</v>
      </c>
      <c r="D327" s="19" t="s">
        <v>28339</v>
      </c>
      <c r="F327" s="19" t="s">
        <v>28338</v>
      </c>
      <c r="G327" s="19" t="s">
        <v>27238</v>
      </c>
      <c r="H327" s="19">
        <v>0</v>
      </c>
      <c r="I327" s="19" t="s">
        <v>23135</v>
      </c>
    </row>
    <row r="328" spans="1:9" ht="12.75">
      <c r="A328" s="19" t="s">
        <v>28340</v>
      </c>
      <c r="B328" s="19" t="str">
        <f t="shared" si="1"/>
        <v>XF089 - TRENA 50M</v>
      </c>
      <c r="C328" s="19" t="s">
        <v>28341</v>
      </c>
      <c r="D328" s="19" t="s">
        <v>28342</v>
      </c>
      <c r="F328" s="19" t="s">
        <v>28341</v>
      </c>
      <c r="G328" s="19" t="s">
        <v>27238</v>
      </c>
      <c r="H328" s="19">
        <v>0</v>
      </c>
      <c r="I328" s="19" t="s">
        <v>23135</v>
      </c>
    </row>
    <row r="329" spans="1:9" ht="12.75">
      <c r="A329" s="19" t="s">
        <v>28343</v>
      </c>
      <c r="B329" s="19" t="str">
        <f t="shared" si="1"/>
        <v>XF090 - CANIVETE INOX 3"</v>
      </c>
      <c r="C329" s="19" t="s">
        <v>28344</v>
      </c>
      <c r="D329" s="19" t="s">
        <v>28345</v>
      </c>
      <c r="F329" s="19" t="s">
        <v>28344</v>
      </c>
      <c r="G329" s="19" t="s">
        <v>27238</v>
      </c>
      <c r="H329" s="19">
        <v>0</v>
      </c>
      <c r="I329" s="19" t="s">
        <v>23135</v>
      </c>
    </row>
    <row r="330" spans="1:9" ht="12.75">
      <c r="A330" s="19" t="s">
        <v>28346</v>
      </c>
      <c r="B330" s="19" t="str">
        <f t="shared" si="1"/>
        <v>XF091 - EXTENSAO ELETRICA 20M</v>
      </c>
      <c r="C330" s="19" t="s">
        <v>28347</v>
      </c>
      <c r="D330" s="19" t="s">
        <v>28348</v>
      </c>
      <c r="F330" s="19" t="s">
        <v>28347</v>
      </c>
      <c r="G330" s="19" t="s">
        <v>27238</v>
      </c>
      <c r="H330" s="19">
        <v>0</v>
      </c>
      <c r="I330" s="19" t="s">
        <v>23135</v>
      </c>
    </row>
    <row r="331" spans="1:9" ht="12.75">
      <c r="A331" s="19" t="s">
        <v>28349</v>
      </c>
      <c r="B331" s="19" t="str">
        <f t="shared" si="1"/>
        <v>XF092 - PA DE BICO C/ CABO</v>
      </c>
      <c r="C331" s="19" t="s">
        <v>28350</v>
      </c>
      <c r="D331" s="19" t="s">
        <v>28351</v>
      </c>
      <c r="F331" s="19" t="s">
        <v>28350</v>
      </c>
      <c r="G331" s="19" t="s">
        <v>27238</v>
      </c>
      <c r="H331" s="19">
        <v>0</v>
      </c>
      <c r="I331" s="19" t="s">
        <v>23135</v>
      </c>
    </row>
    <row r="332" spans="1:9" ht="12.75">
      <c r="A332" s="19" t="s">
        <v>28352</v>
      </c>
      <c r="B332" s="19" t="str">
        <f t="shared" si="1"/>
        <v>XF093 - ENXADA C/ CABO</v>
      </c>
      <c r="C332" s="19" t="s">
        <v>28353</v>
      </c>
      <c r="D332" s="19" t="s">
        <v>28354</v>
      </c>
      <c r="F332" s="19" t="s">
        <v>28353</v>
      </c>
      <c r="G332" s="19" t="s">
        <v>27238</v>
      </c>
      <c r="H332" s="19">
        <v>0</v>
      </c>
      <c r="I332" s="19" t="s">
        <v>23135</v>
      </c>
    </row>
    <row r="333" spans="1:9" ht="12.75">
      <c r="A333" s="19" t="s">
        <v>28355</v>
      </c>
      <c r="B333" s="19" t="str">
        <f t="shared" si="1"/>
        <v>XF094 - ESCADA DE FIBRA EXTENSIVA 7,20M</v>
      </c>
      <c r="C333" s="19" t="s">
        <v>28356</v>
      </c>
      <c r="D333" s="19" t="s">
        <v>28357</v>
      </c>
      <c r="F333" s="19" t="s">
        <v>28356</v>
      </c>
      <c r="G333" s="19" t="s">
        <v>27238</v>
      </c>
      <c r="H333" s="19">
        <v>0</v>
      </c>
      <c r="I333" s="19" t="s">
        <v>23135</v>
      </c>
    </row>
    <row r="334" spans="1:9" ht="12.75">
      <c r="A334" s="19" t="s">
        <v>28358</v>
      </c>
      <c r="B334" s="19" t="str">
        <f t="shared" si="1"/>
        <v>XF095 - CHAVE PARA CAMARETA</v>
      </c>
      <c r="C334" s="19" t="s">
        <v>28359</v>
      </c>
      <c r="D334" s="19" t="s">
        <v>28360</v>
      </c>
      <c r="F334" s="19" t="s">
        <v>28359</v>
      </c>
      <c r="G334" s="19" t="s">
        <v>27238</v>
      </c>
      <c r="H334" s="19">
        <v>0</v>
      </c>
      <c r="I334" s="19" t="s">
        <v>23135</v>
      </c>
    </row>
    <row r="335" spans="1:9" ht="12.75">
      <c r="A335" s="19" t="s">
        <v>28361</v>
      </c>
      <c r="B335" s="19" t="str">
        <f t="shared" si="1"/>
        <v>XF096 - GUARDA SOL OMBRELONE</v>
      </c>
      <c r="C335" s="19" t="s">
        <v>28362</v>
      </c>
      <c r="D335" s="19" t="s">
        <v>28363</v>
      </c>
      <c r="F335" s="19" t="s">
        <v>28362</v>
      </c>
      <c r="G335" s="19" t="s">
        <v>27238</v>
      </c>
      <c r="H335" s="19">
        <v>0</v>
      </c>
      <c r="I335" s="19" t="s">
        <v>23135</v>
      </c>
    </row>
    <row r="336" spans="1:9" ht="12.75">
      <c r="A336" s="19" t="s">
        <v>25578</v>
      </c>
      <c r="B336" s="19" t="str">
        <f t="shared" si="1"/>
        <v>R2075 - CAIXA DE EMENDA PRECON SELADA 12 FIBRAS (0456-0184-4)</v>
      </c>
      <c r="C336" s="19" t="s">
        <v>28364</v>
      </c>
      <c r="D336" s="19" t="s">
        <v>28365</v>
      </c>
      <c r="F336" s="27" t="s">
        <v>28366</v>
      </c>
      <c r="G336" s="19" t="s">
        <v>27238</v>
      </c>
      <c r="H336" s="19">
        <v>0</v>
      </c>
      <c r="I336" s="19" t="s">
        <v>27239</v>
      </c>
    </row>
    <row r="337" spans="1:9" ht="12.75">
      <c r="A337" s="19" t="s">
        <v>25600</v>
      </c>
      <c r="B337" s="19" t="str">
        <f t="shared" si="1"/>
        <v>R2076 - SUPORTE DE CB OPT MEIO DE VAO (OPT. LOOP) (0460-0041-0)</v>
      </c>
      <c r="C337" s="19" t="s">
        <v>28367</v>
      </c>
      <c r="D337" s="19" t="s">
        <v>28368</v>
      </c>
      <c r="F337" s="27" t="s">
        <v>28369</v>
      </c>
      <c r="G337" s="19" t="s">
        <v>27343</v>
      </c>
      <c r="H337" s="19">
        <v>0</v>
      </c>
      <c r="I337" s="19" t="s">
        <v>27239</v>
      </c>
    </row>
    <row r="338" spans="1:9" ht="12.75">
      <c r="A338" s="19" t="s">
        <v>25624</v>
      </c>
      <c r="B338" s="19" t="str">
        <f t="shared" si="1"/>
        <v>R2077 - CTOPS 1:8 PRECONECTORIZADA SELADA CPT (0380-9235-5)</v>
      </c>
      <c r="C338" s="19" t="s">
        <v>28370</v>
      </c>
      <c r="D338" s="19" t="s">
        <v>28371</v>
      </c>
      <c r="F338" s="27" t="s">
        <v>28372</v>
      </c>
      <c r="G338" s="19" t="s">
        <v>27238</v>
      </c>
      <c r="H338" s="19">
        <v>0</v>
      </c>
      <c r="I338" s="19" t="s">
        <v>27239</v>
      </c>
    </row>
    <row r="339" spans="1:9" ht="12.75">
      <c r="A339" s="19" t="s">
        <v>25596</v>
      </c>
      <c r="B339" s="19" t="str">
        <f t="shared" si="1"/>
        <v>R2078 - MINI-CEO TERMOC 16ENT AEREO E SUBT 72FO (0456-0171-1)</v>
      </c>
      <c r="C339" s="19" t="s">
        <v>28373</v>
      </c>
      <c r="D339" s="19" t="s">
        <v>28374</v>
      </c>
      <c r="F339" s="27" t="s">
        <v>28375</v>
      </c>
      <c r="G339" s="19" t="s">
        <v>27343</v>
      </c>
      <c r="H339" s="19">
        <v>0</v>
      </c>
      <c r="I339" s="19" t="s">
        <v>27239</v>
      </c>
    </row>
    <row r="340" spans="1:9" ht="12.75">
      <c r="A340" s="19" t="s">
        <v>25634</v>
      </c>
      <c r="B340" s="19" t="str">
        <f t="shared" si="1"/>
        <v>R2079 - CABO DROP CIRCULAR 12 FIBRAS - 100M (0452-1258-8)</v>
      </c>
      <c r="C340" s="19" t="s">
        <v>28376</v>
      </c>
      <c r="D340" s="19" t="s">
        <v>28377</v>
      </c>
      <c r="F340" s="27" t="s">
        <v>28378</v>
      </c>
      <c r="G340" s="19" t="s">
        <v>28306</v>
      </c>
      <c r="H340" s="19">
        <v>0</v>
      </c>
      <c r="I340" s="19" t="s">
        <v>27239</v>
      </c>
    </row>
    <row r="341" spans="1:9" ht="12.75">
      <c r="A341" s="19" t="s">
        <v>25641</v>
      </c>
      <c r="B341" s="19" t="str">
        <f t="shared" si="1"/>
        <v>R2080 - CABO DROP CIRCULAR 12 FIBRAS - 150M (0452-1259-9)</v>
      </c>
      <c r="C341" s="19" t="s">
        <v>28379</v>
      </c>
      <c r="D341" s="19" t="s">
        <v>28380</v>
      </c>
      <c r="F341" s="27" t="s">
        <v>28381</v>
      </c>
      <c r="G341" s="19" t="s">
        <v>28306</v>
      </c>
      <c r="H341" s="19">
        <v>0</v>
      </c>
      <c r="I341" s="19" t="s">
        <v>27239</v>
      </c>
    </row>
    <row r="342" spans="1:9" ht="12.75">
      <c r="A342" s="19" t="s">
        <v>25631</v>
      </c>
      <c r="B342" s="19" t="str">
        <f t="shared" si="1"/>
        <v>R2081 - CABO DROP CIRCULAR 12 FIBRAS - 200M (0452-1260-0)</v>
      </c>
      <c r="C342" s="19" t="s">
        <v>28382</v>
      </c>
      <c r="D342" s="19" t="s">
        <v>28383</v>
      </c>
      <c r="F342" s="27" t="s">
        <v>28384</v>
      </c>
      <c r="G342" s="19" t="s">
        <v>28306</v>
      </c>
      <c r="H342" s="19">
        <v>0</v>
      </c>
      <c r="I342" s="19" t="s">
        <v>27239</v>
      </c>
    </row>
    <row r="343" spans="1:9" ht="12.75">
      <c r="A343" s="19" t="s">
        <v>25628</v>
      </c>
      <c r="B343" s="19" t="str">
        <f t="shared" si="1"/>
        <v>R2082 - CABO DROP CIRCULAR 12 FIBRAS - 300M (0452-1262-2)</v>
      </c>
      <c r="C343" s="19" t="s">
        <v>28385</v>
      </c>
      <c r="D343" s="19" t="s">
        <v>28386</v>
      </c>
      <c r="F343" s="27" t="s">
        <v>27271</v>
      </c>
      <c r="G343" s="19" t="s">
        <v>28306</v>
      </c>
      <c r="H343" s="19">
        <v>0</v>
      </c>
      <c r="I343" s="19" t="s">
        <v>27239</v>
      </c>
    </row>
    <row r="344" spans="1:9" ht="12.75">
      <c r="A344" s="19" t="s">
        <v>25571</v>
      </c>
      <c r="B344" s="19" t="str">
        <f t="shared" si="1"/>
        <v>R2083 - CABO DROP CIRCULAR 12 FIBRAS - 500M (0452-1264-4)</v>
      </c>
      <c r="C344" s="19" t="s">
        <v>28387</v>
      </c>
      <c r="D344" s="19" t="s">
        <v>28388</v>
      </c>
      <c r="F344" s="27" t="s">
        <v>28389</v>
      </c>
      <c r="G344" s="19" t="s">
        <v>28306</v>
      </c>
      <c r="H344" s="19">
        <v>0</v>
      </c>
      <c r="I344" s="19" t="s">
        <v>27239</v>
      </c>
    </row>
    <row r="345" spans="1:9" ht="12.75">
      <c r="A345" s="19" t="s">
        <v>28390</v>
      </c>
      <c r="B345" s="19" t="str">
        <f t="shared" si="1"/>
        <v>R2084 - ABRAÇADEIRA DE ACO 304 12.0X0.5MM (FRG202)(0219-0374-4)</v>
      </c>
      <c r="C345" s="19" t="s">
        <v>28391</v>
      </c>
      <c r="D345" s="19" t="s">
        <v>28392</v>
      </c>
      <c r="F345" s="27" t="s">
        <v>28393</v>
      </c>
      <c r="G345" s="19" t="s">
        <v>27238</v>
      </c>
      <c r="H345" s="19">
        <v>0</v>
      </c>
      <c r="I345" s="19" t="s">
        <v>27239</v>
      </c>
    </row>
    <row r="346" spans="1:9" ht="12.75">
      <c r="A346" s="19" t="s">
        <v>25924</v>
      </c>
      <c r="B346" s="19" t="str">
        <f t="shared" si="1"/>
        <v>R2085 - SUBDUTO SINGELO RANHURADO 40MM DIAM EXT (0430-0002-9)</v>
      </c>
      <c r="C346" s="19" t="s">
        <v>28394</v>
      </c>
      <c r="D346" s="19" t="s">
        <v>28395</v>
      </c>
      <c r="F346" s="27" t="s">
        <v>28396</v>
      </c>
      <c r="G346" s="19" t="s">
        <v>27376</v>
      </c>
      <c r="H346" s="19">
        <v>0</v>
      </c>
      <c r="I346" s="19" t="s">
        <v>27239</v>
      </c>
    </row>
    <row r="347" spans="1:9" ht="12.75">
      <c r="A347" s="19" t="s">
        <v>26584</v>
      </c>
      <c r="B347" s="19" t="str">
        <f t="shared" si="1"/>
        <v>R2086 - CABO DROP CIRCULAR 12 FIBRAS - 250M (0452-1261-1)</v>
      </c>
      <c r="C347" s="19" t="s">
        <v>28397</v>
      </c>
      <c r="D347" s="19" t="s">
        <v>28398</v>
      </c>
      <c r="F347" s="27" t="s">
        <v>28399</v>
      </c>
      <c r="G347" s="19" t="s">
        <v>27238</v>
      </c>
      <c r="H347" s="19">
        <v>0</v>
      </c>
      <c r="I347" s="19" t="s">
        <v>27239</v>
      </c>
    </row>
    <row r="348" spans="1:9" ht="12.75">
      <c r="A348" s="19" t="s">
        <v>26570</v>
      </c>
      <c r="B348" s="19" t="str">
        <f t="shared" si="1"/>
        <v>R2087 - CABO DROP CIRCULAR 12 FIBRAS - 400M (0452-1263-3)</v>
      </c>
      <c r="C348" s="19" t="s">
        <v>28400</v>
      </c>
      <c r="D348" s="19" t="s">
        <v>28401</v>
      </c>
      <c r="F348" s="27" t="s">
        <v>28402</v>
      </c>
      <c r="G348" s="19" t="s">
        <v>27238</v>
      </c>
      <c r="H348" s="19">
        <v>0</v>
      </c>
      <c r="I348" s="19" t="s">
        <v>27239</v>
      </c>
    </row>
    <row r="349" spans="1:9" ht="12.75">
      <c r="A349" s="19" t="s">
        <v>26574</v>
      </c>
      <c r="B349" s="19" t="str">
        <f t="shared" si="1"/>
        <v>R2088 - CDPS 2 SP1:4 CAIXA DERIV PRE-C SPLIT (0460-0079-9)</v>
      </c>
      <c r="C349" s="19" t="s">
        <v>28403</v>
      </c>
      <c r="D349" s="19" t="s">
        <v>28404</v>
      </c>
      <c r="F349" s="27" t="s">
        <v>28405</v>
      </c>
      <c r="G349" s="19" t="s">
        <v>27238</v>
      </c>
      <c r="H349" s="19">
        <v>0</v>
      </c>
      <c r="I349" s="19" t="s">
        <v>27239</v>
      </c>
    </row>
    <row r="350" spans="1:9" ht="12.75">
      <c r="A350" s="19" t="s">
        <v>26577</v>
      </c>
      <c r="B350" s="19" t="str">
        <f t="shared" si="1"/>
        <v>R2089 - CDPS 2 SP1:8 CAIXA DERIV PRE-C SPLIT (0460-0072-2)</v>
      </c>
      <c r="C350" s="19" t="s">
        <v>28406</v>
      </c>
      <c r="D350" s="19" t="s">
        <v>28407</v>
      </c>
      <c r="F350" s="27" t="s">
        <v>28408</v>
      </c>
      <c r="G350" s="19" t="s">
        <v>27238</v>
      </c>
      <c r="H350" s="19">
        <v>0</v>
      </c>
      <c r="I350" s="19" t="s">
        <v>27239</v>
      </c>
    </row>
    <row r="351" spans="1:9" ht="12.75">
      <c r="A351" s="19" t="s">
        <v>26587</v>
      </c>
      <c r="B351" s="19" t="str">
        <f t="shared" si="1"/>
        <v>R2090 - CDPS 4 SP1:8 CAIXA DERIV PRE-C SPLIT (0460-0076-6)</v>
      </c>
      <c r="C351" s="19" t="s">
        <v>28409</v>
      </c>
      <c r="D351" s="19" t="s">
        <v>28410</v>
      </c>
      <c r="F351" s="27" t="s">
        <v>28411</v>
      </c>
      <c r="G351" s="19" t="s">
        <v>27238</v>
      </c>
      <c r="H351" s="19">
        <v>0</v>
      </c>
      <c r="I351" s="19" t="s">
        <v>27239</v>
      </c>
    </row>
    <row r="352" spans="1:9" ht="12.75">
      <c r="A352" s="19" t="s">
        <v>26580</v>
      </c>
      <c r="B352" s="19" t="str">
        <f t="shared" si="1"/>
        <v>R2091 - CDPS SP1:8 CAIXA DERIV PRE-C SPLIT (0460-0074-4)</v>
      </c>
      <c r="C352" s="19" t="s">
        <v>28412</v>
      </c>
      <c r="D352" s="19" t="s">
        <v>28413</v>
      </c>
      <c r="F352" s="27" t="s">
        <v>28414</v>
      </c>
      <c r="G352" s="19" t="s">
        <v>27238</v>
      </c>
      <c r="H352" s="19">
        <v>0</v>
      </c>
      <c r="I352" s="19" t="s">
        <v>27239</v>
      </c>
    </row>
    <row r="353" spans="1:9" ht="12.75">
      <c r="A353" s="19" t="s">
        <v>26625</v>
      </c>
      <c r="B353" s="19" t="str">
        <f t="shared" si="1"/>
        <v>R2092 - CAIXA DE EMENDA PRECON SELADA 24 FIBRAS (0456-0186-6)</v>
      </c>
      <c r="C353" s="19" t="s">
        <v>28415</v>
      </c>
      <c r="D353" s="19" t="s">
        <v>28416</v>
      </c>
      <c r="F353" s="27" t="s">
        <v>28417</v>
      </c>
      <c r="G353" s="19" t="s">
        <v>27238</v>
      </c>
      <c r="H353" s="19">
        <v>0</v>
      </c>
      <c r="I353" s="19" t="s">
        <v>27239</v>
      </c>
    </row>
    <row r="354" spans="1:9" ht="12.75">
      <c r="A354" s="19" t="s">
        <v>26628</v>
      </c>
      <c r="B354" s="19" t="str">
        <f t="shared" si="1"/>
        <v>R2093 - CHASSI E TAMPÃO RETANG. ARTICULADO R-2 (0256-0341-1)</v>
      </c>
      <c r="C354" s="19" t="s">
        <v>28418</v>
      </c>
      <c r="D354" s="19" t="s">
        <v>28419</v>
      </c>
      <c r="F354" s="27" t="s">
        <v>28420</v>
      </c>
      <c r="G354" s="19" t="s">
        <v>27238</v>
      </c>
      <c r="H354" s="19">
        <v>0</v>
      </c>
      <c r="I354" s="19" t="s">
        <v>27239</v>
      </c>
    </row>
    <row r="355" spans="1:9" ht="12.75">
      <c r="A355" s="19" t="s">
        <v>26631</v>
      </c>
      <c r="B355" s="19" t="str">
        <f t="shared" si="1"/>
        <v>R2094 - CTOPS 1:8 PRE-C SELADA VIOLETA (0380-9209-9)</v>
      </c>
      <c r="C355" s="19" t="s">
        <v>28421</v>
      </c>
      <c r="D355" s="19" t="s">
        <v>28422</v>
      </c>
      <c r="F355" s="27" t="s">
        <v>28423</v>
      </c>
      <c r="G355" s="19" t="s">
        <v>27238</v>
      </c>
      <c r="H355" s="19">
        <v>0</v>
      </c>
      <c r="I355" s="19" t="s">
        <v>27239</v>
      </c>
    </row>
    <row r="356" spans="1:9" ht="12.75">
      <c r="A356" s="19" t="s">
        <v>28424</v>
      </c>
      <c r="B356" s="19" t="str">
        <f t="shared" si="1"/>
        <v>R2095 - PONTO TERMINAL DE REDE OPTICO EXT (0258-0397-0)</v>
      </c>
      <c r="C356" s="19" t="s">
        <v>28425</v>
      </c>
      <c r="D356" s="19" t="s">
        <v>28426</v>
      </c>
      <c r="F356" s="27" t="s">
        <v>28427</v>
      </c>
      <c r="G356" s="19" t="s">
        <v>27238</v>
      </c>
      <c r="H356" s="19">
        <v>0</v>
      </c>
      <c r="I356" s="19" t="s">
        <v>27239</v>
      </c>
    </row>
    <row r="357" spans="1:9" ht="12.75">
      <c r="A357" s="19" t="s">
        <v>28428</v>
      </c>
      <c r="B357" s="19" t="str">
        <f t="shared" si="1"/>
        <v>R2096 - ALCOOL ISOPROPILICO R2 (EMO006)</v>
      </c>
      <c r="C357" s="19" t="s">
        <v>28429</v>
      </c>
      <c r="D357" s="19" t="s">
        <v>28430</v>
      </c>
      <c r="F357" s="19" t="s">
        <v>28431</v>
      </c>
      <c r="G357" s="19" t="s">
        <v>27238</v>
      </c>
      <c r="H357" s="19">
        <v>0</v>
      </c>
      <c r="I357" s="19" t="s">
        <v>27239</v>
      </c>
    </row>
    <row r="358" spans="1:9" ht="12.75">
      <c r="A358" s="19" t="s">
        <v>28432</v>
      </c>
      <c r="B358" s="19" t="str">
        <f t="shared" si="1"/>
        <v>R2097 - ESTOPA BRANCA R2 (EMD021)</v>
      </c>
      <c r="C358" s="19" t="s">
        <v>28433</v>
      </c>
      <c r="D358" s="19" t="s">
        <v>28434</v>
      </c>
      <c r="F358" s="19" t="s">
        <v>28435</v>
      </c>
      <c r="G358" s="19" t="s">
        <v>27238</v>
      </c>
      <c r="H358" s="19">
        <v>0</v>
      </c>
      <c r="I358" s="19" t="s">
        <v>27239</v>
      </c>
    </row>
    <row r="359" spans="1:9" ht="12.75">
      <c r="A359" s="19" t="s">
        <v>28436</v>
      </c>
      <c r="B359" s="19" t="str">
        <f t="shared" si="1"/>
        <v>R2098 - FITA ISOLANTE R2 (EMD022)</v>
      </c>
      <c r="C359" s="19" t="s">
        <v>28437</v>
      </c>
      <c r="D359" s="19" t="s">
        <v>28438</v>
      </c>
      <c r="F359" s="19" t="s">
        <v>28439</v>
      </c>
      <c r="G359" s="19" t="s">
        <v>27238</v>
      </c>
      <c r="H359" s="19">
        <v>0</v>
      </c>
      <c r="I359" s="19" t="s">
        <v>27239</v>
      </c>
    </row>
    <row r="360" spans="1:9" ht="12.75">
      <c r="A360" s="19" t="s">
        <v>26684</v>
      </c>
      <c r="B360" s="19" t="str">
        <f t="shared" si="1"/>
        <v>HB51 - ABRACADEIRA CHAVETA 1"</v>
      </c>
      <c r="C360" s="19" t="s">
        <v>28440</v>
      </c>
      <c r="D360" s="19" t="s">
        <v>28441</v>
      </c>
      <c r="F360" s="27" t="s">
        <v>28442</v>
      </c>
      <c r="G360" s="19" t="s">
        <v>27238</v>
      </c>
      <c r="H360" s="19">
        <v>0</v>
      </c>
      <c r="I360" s="19" t="s">
        <v>28443</v>
      </c>
    </row>
    <row r="361" spans="1:9" ht="12.75">
      <c r="A361" s="19" t="s">
        <v>28444</v>
      </c>
      <c r="B361" s="19" t="str">
        <f t="shared" si="1"/>
        <v>HB311 - ABRACADEIRA NYLON MEDIA 200X3,5</v>
      </c>
      <c r="C361" s="19" t="s">
        <v>28445</v>
      </c>
      <c r="D361" s="19" t="s">
        <v>28446</v>
      </c>
      <c r="F361" s="27" t="s">
        <v>28447</v>
      </c>
      <c r="G361" s="19" t="s">
        <v>27238</v>
      </c>
      <c r="H361" s="19">
        <v>0</v>
      </c>
      <c r="I361" s="19" t="s">
        <v>28443</v>
      </c>
    </row>
    <row r="362" spans="1:9" ht="12.75">
      <c r="A362" s="19" t="s">
        <v>26687</v>
      </c>
      <c r="B362" s="19" t="str">
        <f t="shared" si="1"/>
        <v>HB159 - BOX DE ALUMINIO CURVO DE 1"</v>
      </c>
      <c r="C362" s="19" t="s">
        <v>28448</v>
      </c>
      <c r="D362" s="19" t="s">
        <v>28449</v>
      </c>
      <c r="F362" s="27" t="s">
        <v>28450</v>
      </c>
      <c r="G362" s="19" t="s">
        <v>27238</v>
      </c>
      <c r="H362" s="19">
        <v>0</v>
      </c>
      <c r="I362" s="19" t="s">
        <v>28443</v>
      </c>
    </row>
    <row r="363" spans="1:9" ht="12.75">
      <c r="A363" s="19" t="s">
        <v>26762</v>
      </c>
      <c r="B363" s="19" t="str">
        <f t="shared" si="1"/>
        <v>HB60 - BOX DE ALUMINIO RETO DE 1"</v>
      </c>
      <c r="C363" s="19" t="s">
        <v>28451</v>
      </c>
      <c r="D363" s="19" t="s">
        <v>28452</v>
      </c>
      <c r="F363" s="27" t="s">
        <v>28453</v>
      </c>
      <c r="G363" s="19" t="s">
        <v>27238</v>
      </c>
      <c r="H363" s="19">
        <v>0</v>
      </c>
      <c r="I363" s="19" t="s">
        <v>28443</v>
      </c>
    </row>
    <row r="364" spans="1:9" ht="12.75">
      <c r="A364" s="19" t="s">
        <v>26690</v>
      </c>
      <c r="B364" s="19" t="str">
        <f t="shared" si="1"/>
        <v>HB197 - BUCHA D10</v>
      </c>
      <c r="C364" s="19" t="s">
        <v>28454</v>
      </c>
      <c r="D364" s="19" t="s">
        <v>28455</v>
      </c>
      <c r="F364" s="27" t="s">
        <v>28456</v>
      </c>
      <c r="G364" s="19" t="s">
        <v>27238</v>
      </c>
      <c r="H364" s="19">
        <v>0</v>
      </c>
      <c r="I364" s="19" t="s">
        <v>28443</v>
      </c>
    </row>
    <row r="365" spans="1:9" ht="12.75">
      <c r="A365" s="19" t="s">
        <v>26693</v>
      </c>
      <c r="B365" s="19" t="str">
        <f t="shared" si="1"/>
        <v>HB37 - BUCHA D8</v>
      </c>
      <c r="C365" s="19" t="s">
        <v>28457</v>
      </c>
      <c r="D365" s="19" t="s">
        <v>28458</v>
      </c>
      <c r="F365" s="27" t="s">
        <v>28459</v>
      </c>
      <c r="G365" s="19" t="s">
        <v>27238</v>
      </c>
      <c r="H365" s="19">
        <v>0</v>
      </c>
      <c r="I365" s="19" t="s">
        <v>28443</v>
      </c>
    </row>
    <row r="366" spans="1:9" ht="12.75">
      <c r="A366" s="19" t="s">
        <v>26696</v>
      </c>
      <c r="B366" s="19" t="str">
        <f t="shared" si="1"/>
        <v>HB200 - CABO DE REDE UTP CAT5E</v>
      </c>
      <c r="C366" s="19" t="s">
        <v>28460</v>
      </c>
      <c r="D366" s="19" t="s">
        <v>28461</v>
      </c>
      <c r="F366" s="27" t="s">
        <v>28462</v>
      </c>
      <c r="G366" s="19" t="s">
        <v>27376</v>
      </c>
      <c r="H366" s="19">
        <v>0</v>
      </c>
      <c r="I366" s="19" t="s">
        <v>28443</v>
      </c>
    </row>
    <row r="367" spans="1:9" ht="12.75">
      <c r="A367" s="19" t="s">
        <v>26699</v>
      </c>
      <c r="B367" s="19" t="str">
        <f t="shared" si="1"/>
        <v>HB19 - CABO FLEX 2,5MM AZUL</v>
      </c>
      <c r="C367" s="19" t="s">
        <v>28463</v>
      </c>
      <c r="D367" s="19" t="s">
        <v>28464</v>
      </c>
      <c r="F367" s="27" t="s">
        <v>28465</v>
      </c>
      <c r="G367" s="19" t="s">
        <v>27376</v>
      </c>
      <c r="H367" s="19">
        <v>0</v>
      </c>
      <c r="I367" s="19" t="s">
        <v>28443</v>
      </c>
    </row>
    <row r="368" spans="1:9" ht="12.75">
      <c r="A368" s="19" t="s">
        <v>26702</v>
      </c>
      <c r="B368" s="19" t="str">
        <f t="shared" si="1"/>
        <v>HB22 - CABO FLEX 2,5MM VERMELHO</v>
      </c>
      <c r="C368" s="19" t="s">
        <v>28466</v>
      </c>
      <c r="D368" s="19" t="s">
        <v>28467</v>
      </c>
      <c r="F368" s="27" t="s">
        <v>23369</v>
      </c>
      <c r="G368" s="19" t="s">
        <v>27376</v>
      </c>
      <c r="H368" s="19">
        <v>0</v>
      </c>
      <c r="I368" s="19" t="s">
        <v>28443</v>
      </c>
    </row>
    <row r="369" spans="1:9" ht="12.75">
      <c r="A369" s="19" t="s">
        <v>26705</v>
      </c>
      <c r="B369" s="19" t="str">
        <f t="shared" si="1"/>
        <v>HB198 - CAIXA DE PASSAGEM COM TAMPA 10X10X6</v>
      </c>
      <c r="C369" s="19" t="s">
        <v>28468</v>
      </c>
      <c r="D369" s="19" t="s">
        <v>28469</v>
      </c>
      <c r="F369" s="27" t="s">
        <v>28470</v>
      </c>
      <c r="G369" s="19" t="s">
        <v>27238</v>
      </c>
      <c r="H369" s="19">
        <v>0</v>
      </c>
      <c r="I369" s="19" t="s">
        <v>28443</v>
      </c>
    </row>
    <row r="370" spans="1:9" ht="12.75">
      <c r="A370" s="19" t="s">
        <v>26708</v>
      </c>
      <c r="B370" s="19" t="str">
        <f t="shared" si="1"/>
        <v>HB418 - CANALETA PARA PISO 2M</v>
      </c>
      <c r="C370" s="19" t="s">
        <v>28471</v>
      </c>
      <c r="D370" s="19" t="s">
        <v>28472</v>
      </c>
      <c r="F370" s="27" t="s">
        <v>28473</v>
      </c>
      <c r="G370" s="19" t="s">
        <v>27238</v>
      </c>
      <c r="H370" s="19">
        <v>0</v>
      </c>
      <c r="I370" s="19" t="s">
        <v>28443</v>
      </c>
    </row>
    <row r="371" spans="1:9" ht="12.75">
      <c r="A371" s="19" t="s">
        <v>26711</v>
      </c>
      <c r="B371" s="19" t="str">
        <f t="shared" si="1"/>
        <v>HB59 - CONDULETE TIPO X DE ALUMINIO 1" SEM TAMPA</v>
      </c>
      <c r="C371" s="19" t="s">
        <v>28474</v>
      </c>
      <c r="D371" s="19" t="s">
        <v>28475</v>
      </c>
      <c r="F371" s="27" t="s">
        <v>28476</v>
      </c>
      <c r="G371" s="19" t="s">
        <v>27238</v>
      </c>
      <c r="H371" s="19">
        <v>0</v>
      </c>
      <c r="I371" s="19" t="s">
        <v>28443</v>
      </c>
    </row>
    <row r="372" spans="1:9" ht="12.75">
      <c r="A372" s="19" t="s">
        <v>26714</v>
      </c>
      <c r="B372" s="19" t="str">
        <f t="shared" si="1"/>
        <v>HB187 - CONECTOR RJ45 CAT5</v>
      </c>
      <c r="C372" s="19" t="s">
        <v>28477</v>
      </c>
      <c r="D372" s="19" t="s">
        <v>28478</v>
      </c>
      <c r="F372" s="27" t="s">
        <v>28479</v>
      </c>
      <c r="G372" s="19" t="s">
        <v>27238</v>
      </c>
      <c r="H372" s="19">
        <v>0</v>
      </c>
      <c r="I372" s="19" t="s">
        <v>28443</v>
      </c>
    </row>
    <row r="373" spans="1:9" ht="12.75">
      <c r="A373" s="19" t="s">
        <v>26717</v>
      </c>
      <c r="B373" s="19" t="str">
        <f t="shared" si="1"/>
        <v>HB421 - CONECTOR SINDAL</v>
      </c>
      <c r="C373" s="19" t="s">
        <v>28480</v>
      </c>
      <c r="D373" s="19" t="s">
        <v>28481</v>
      </c>
      <c r="F373" s="27" t="s">
        <v>28482</v>
      </c>
      <c r="G373" s="19" t="s">
        <v>27238</v>
      </c>
      <c r="H373" s="19">
        <v>0</v>
      </c>
      <c r="I373" s="19" t="s">
        <v>28443</v>
      </c>
    </row>
    <row r="374" spans="1:9" ht="12.75">
      <c r="A374" s="19" t="s">
        <v>26720</v>
      </c>
      <c r="B374" s="19" t="str">
        <f t="shared" si="1"/>
        <v>HB50 - ELETRODUTO GALVANIZADO 1"</v>
      </c>
      <c r="C374" s="19" t="s">
        <v>28483</v>
      </c>
      <c r="D374" s="19" t="s">
        <v>28484</v>
      </c>
      <c r="F374" s="27" t="s">
        <v>28485</v>
      </c>
      <c r="G374" s="19" t="s">
        <v>27238</v>
      </c>
      <c r="H374" s="19">
        <v>0</v>
      </c>
      <c r="I374" s="19" t="s">
        <v>28443</v>
      </c>
    </row>
    <row r="375" spans="1:9" ht="12.75">
      <c r="A375" s="19" t="s">
        <v>28486</v>
      </c>
      <c r="B375" s="19" t="str">
        <f t="shared" si="1"/>
        <v>HB327 - FITA ISOLANTE</v>
      </c>
      <c r="C375" s="19" t="s">
        <v>28487</v>
      </c>
      <c r="D375" s="19" t="s">
        <v>28488</v>
      </c>
      <c r="F375" s="27" t="s">
        <v>28489</v>
      </c>
      <c r="G375" s="19" t="s">
        <v>27238</v>
      </c>
      <c r="H375" s="19">
        <v>0</v>
      </c>
      <c r="I375" s="19" t="s">
        <v>28443</v>
      </c>
    </row>
    <row r="376" spans="1:9" ht="12.75">
      <c r="A376" s="19" t="s">
        <v>26723</v>
      </c>
      <c r="B376" s="19" t="str">
        <f t="shared" si="1"/>
        <v>HB420 - FIXADOR AUTO ADESIVO</v>
      </c>
      <c r="C376" s="19" t="s">
        <v>28490</v>
      </c>
      <c r="D376" s="19" t="s">
        <v>28491</v>
      </c>
      <c r="F376" s="27" t="s">
        <v>28492</v>
      </c>
      <c r="G376" s="19" t="s">
        <v>27238</v>
      </c>
      <c r="H376" s="19">
        <v>0</v>
      </c>
      <c r="I376" s="19" t="s">
        <v>28443</v>
      </c>
    </row>
    <row r="377" spans="1:9" ht="12.75">
      <c r="A377" s="19" t="s">
        <v>26726</v>
      </c>
      <c r="B377" s="19" t="str">
        <f t="shared" si="1"/>
        <v>HB425 - FONTE SLIM 12V 5A</v>
      </c>
      <c r="C377" s="19" t="s">
        <v>28493</v>
      </c>
      <c r="D377" s="19" t="s">
        <v>28494</v>
      </c>
      <c r="F377" s="27" t="s">
        <v>28495</v>
      </c>
      <c r="G377" s="19" t="s">
        <v>27238</v>
      </c>
      <c r="H377" s="19">
        <v>0</v>
      </c>
      <c r="I377" s="19" t="s">
        <v>28443</v>
      </c>
    </row>
    <row r="378" spans="1:9" ht="12.75">
      <c r="A378" s="19" t="s">
        <v>26729</v>
      </c>
      <c r="B378" s="19" t="str">
        <f t="shared" si="1"/>
        <v>HB332 - LEITOR RECONHECIMENTO FACIAL</v>
      </c>
      <c r="C378" s="19" t="s">
        <v>28496</v>
      </c>
      <c r="D378" s="19" t="s">
        <v>28497</v>
      </c>
      <c r="F378" s="27" t="s">
        <v>28498</v>
      </c>
      <c r="G378" s="19" t="s">
        <v>27343</v>
      </c>
      <c r="H378" s="19">
        <v>0</v>
      </c>
      <c r="I378" s="19" t="s">
        <v>28443</v>
      </c>
    </row>
    <row r="379" spans="1:9" ht="12.75">
      <c r="A379" s="19" t="s">
        <v>26732</v>
      </c>
      <c r="B379" s="19" t="str">
        <f t="shared" si="1"/>
        <v>HB54 - LUVA ALUM SEM ROSCA 1"</v>
      </c>
      <c r="C379" s="19" t="s">
        <v>28499</v>
      </c>
      <c r="D379" s="19" t="s">
        <v>28500</v>
      </c>
      <c r="F379" s="27" t="s">
        <v>28501</v>
      </c>
      <c r="G379" s="19" t="s">
        <v>27238</v>
      </c>
      <c r="H379" s="19">
        <v>0</v>
      </c>
      <c r="I379" s="19" t="s">
        <v>28443</v>
      </c>
    </row>
    <row r="380" spans="1:9" ht="12.75">
      <c r="A380" s="19" t="s">
        <v>26735</v>
      </c>
      <c r="B380" s="19" t="str">
        <f t="shared" si="1"/>
        <v>HB423 - PARAFUSO D12</v>
      </c>
      <c r="C380" s="19" t="s">
        <v>28502</v>
      </c>
      <c r="D380" s="19" t="s">
        <v>28503</v>
      </c>
      <c r="F380" s="27" t="s">
        <v>28504</v>
      </c>
      <c r="G380" s="19" t="s">
        <v>27238</v>
      </c>
      <c r="H380" s="19">
        <v>0</v>
      </c>
      <c r="I380" s="19" t="s">
        <v>28443</v>
      </c>
    </row>
    <row r="381" spans="1:9" ht="12.75">
      <c r="A381" s="19" t="s">
        <v>26738</v>
      </c>
      <c r="B381" s="19" t="str">
        <f t="shared" si="1"/>
        <v>HB31 - PARAFUSO D8</v>
      </c>
      <c r="C381" s="19" t="s">
        <v>28505</v>
      </c>
      <c r="D381" s="19" t="s">
        <v>28506</v>
      </c>
      <c r="F381" s="27" t="s">
        <v>28507</v>
      </c>
      <c r="G381" s="19" t="s">
        <v>27238</v>
      </c>
      <c r="H381" s="19">
        <v>0</v>
      </c>
      <c r="I381" s="19" t="s">
        <v>28443</v>
      </c>
    </row>
    <row r="382" spans="1:9" ht="12.75">
      <c r="A382" s="19" t="s">
        <v>26741</v>
      </c>
      <c r="B382" s="19" t="str">
        <f t="shared" si="1"/>
        <v>HB424 - PARAFUSO PARA AGLOMERADO</v>
      </c>
      <c r="C382" s="19" t="s">
        <v>28508</v>
      </c>
      <c r="D382" s="19" t="s">
        <v>28509</v>
      </c>
      <c r="F382" s="27" t="s">
        <v>28510</v>
      </c>
      <c r="G382" s="19" t="s">
        <v>27238</v>
      </c>
      <c r="H382" s="19">
        <v>0</v>
      </c>
      <c r="I382" s="19" t="s">
        <v>28443</v>
      </c>
    </row>
    <row r="383" spans="1:9" ht="12.75">
      <c r="A383" s="19" t="s">
        <v>26744</v>
      </c>
      <c r="B383" s="19" t="str">
        <f t="shared" si="1"/>
        <v>HB419 - PATCH CORD CAT5E 1,5M</v>
      </c>
      <c r="C383" s="19" t="s">
        <v>28511</v>
      </c>
      <c r="D383" s="19" t="s">
        <v>28512</v>
      </c>
      <c r="F383" s="27" t="s">
        <v>28513</v>
      </c>
      <c r="G383" s="19" t="s">
        <v>27238</v>
      </c>
      <c r="H383" s="19">
        <v>0</v>
      </c>
      <c r="I383" s="19" t="s">
        <v>28443</v>
      </c>
    </row>
    <row r="384" spans="1:9" ht="12.75">
      <c r="A384" s="19" t="s">
        <v>26747</v>
      </c>
      <c r="B384" s="19" t="str">
        <f t="shared" si="1"/>
        <v>HB422 - PLACA MDF</v>
      </c>
      <c r="C384" s="19" t="s">
        <v>28514</v>
      </c>
      <c r="D384" s="19" t="s">
        <v>28515</v>
      </c>
      <c r="F384" s="27" t="s">
        <v>28516</v>
      </c>
      <c r="G384" s="19" t="s">
        <v>27238</v>
      </c>
      <c r="H384" s="19">
        <v>0</v>
      </c>
      <c r="I384" s="19" t="s">
        <v>28443</v>
      </c>
    </row>
    <row r="385" spans="1:9" ht="12.75">
      <c r="A385" s="19" t="s">
        <v>26750</v>
      </c>
      <c r="B385" s="19" t="str">
        <f t="shared" si="1"/>
        <v>HB347 - PLUG FEMEA 10A</v>
      </c>
      <c r="C385" s="19" t="s">
        <v>28517</v>
      </c>
      <c r="D385" s="19" t="s">
        <v>28518</v>
      </c>
      <c r="F385" s="27" t="s">
        <v>28519</v>
      </c>
      <c r="G385" s="19" t="s">
        <v>27238</v>
      </c>
      <c r="H385" s="19">
        <v>0</v>
      </c>
      <c r="I385" s="19" t="s">
        <v>28443</v>
      </c>
    </row>
    <row r="386" spans="1:9" ht="12.75">
      <c r="A386" s="19" t="s">
        <v>26765</v>
      </c>
      <c r="B386" s="19" t="str">
        <f t="shared" si="1"/>
        <v>HB348 - PLUG MACHO 10A</v>
      </c>
      <c r="C386" s="19" t="s">
        <v>28520</v>
      </c>
      <c r="D386" s="19" t="s">
        <v>28521</v>
      </c>
      <c r="F386" s="27" t="s">
        <v>28522</v>
      </c>
      <c r="G386" s="19" t="s">
        <v>27238</v>
      </c>
      <c r="H386" s="19">
        <v>0</v>
      </c>
      <c r="I386" s="19" t="s">
        <v>28443</v>
      </c>
    </row>
    <row r="387" spans="1:9" ht="12.75">
      <c r="A387" s="19" t="s">
        <v>26753</v>
      </c>
      <c r="B387" s="19" t="str">
        <f t="shared" si="1"/>
        <v>HB148 - SPIRAL TUBE 1/2" PARA CABO</v>
      </c>
      <c r="C387" s="19" t="s">
        <v>28523</v>
      </c>
      <c r="D387" s="19" t="s">
        <v>28524</v>
      </c>
      <c r="F387" s="27" t="s">
        <v>28525</v>
      </c>
      <c r="G387" s="19" t="s">
        <v>27376</v>
      </c>
      <c r="H387" s="19">
        <v>0</v>
      </c>
      <c r="I387" s="19" t="s">
        <v>28443</v>
      </c>
    </row>
    <row r="388" spans="1:9" ht="12.75">
      <c r="A388" s="19" t="s">
        <v>26820</v>
      </c>
      <c r="B388" s="19" t="str">
        <f t="shared" si="1"/>
        <v>HB417 - SWITCH 8P FAST</v>
      </c>
      <c r="C388" s="19" t="s">
        <v>28526</v>
      </c>
      <c r="D388" s="19" t="s">
        <v>28527</v>
      </c>
      <c r="F388" s="27" t="s">
        <v>28528</v>
      </c>
      <c r="G388" s="19" t="s">
        <v>27238</v>
      </c>
      <c r="H388" s="19">
        <v>0</v>
      </c>
      <c r="I388" s="19" t="s">
        <v>28443</v>
      </c>
    </row>
    <row r="389" spans="1:9" ht="12.75">
      <c r="A389" s="19" t="s">
        <v>26756</v>
      </c>
      <c r="B389" s="19" t="str">
        <f t="shared" si="1"/>
        <v>HB56 - TAMPA CEGA 1"</v>
      </c>
      <c r="C389" s="19" t="s">
        <v>28529</v>
      </c>
      <c r="D389" s="19" t="s">
        <v>28530</v>
      </c>
      <c r="F389" s="27" t="s">
        <v>2733</v>
      </c>
      <c r="G389" s="19" t="s">
        <v>27238</v>
      </c>
      <c r="H389" s="19">
        <v>0</v>
      </c>
      <c r="I389" s="19" t="s">
        <v>28443</v>
      </c>
    </row>
    <row r="390" spans="1:9" ht="12.75">
      <c r="A390" s="27" t="s">
        <v>26759</v>
      </c>
      <c r="B390" s="19" t="str">
        <f t="shared" si="1"/>
        <v>HB143 - TAMPAO PVC PARA CAIXA CONDULETE 1"</v>
      </c>
      <c r="C390" s="19" t="s">
        <v>28531</v>
      </c>
      <c r="D390" s="19" t="s">
        <v>28532</v>
      </c>
      <c r="F390" s="27" t="s">
        <v>28533</v>
      </c>
      <c r="G390" s="19" t="s">
        <v>27238</v>
      </c>
      <c r="H390" s="19">
        <v>0</v>
      </c>
      <c r="I390" s="19" t="s">
        <v>28443</v>
      </c>
    </row>
    <row r="391" spans="1:9" ht="12.75">
      <c r="A391" s="19" t="s">
        <v>28534</v>
      </c>
      <c r="B391" s="19" t="str">
        <f t="shared" si="1"/>
        <v>R2099 - DUTO P/ PROTEÇÃO PARA CABOS (PEMD) (0430-0017-7)</v>
      </c>
      <c r="C391" s="19" t="s">
        <v>28535</v>
      </c>
      <c r="D391" s="19" t="s">
        <v>28536</v>
      </c>
      <c r="F391" s="27" t="s">
        <v>28537</v>
      </c>
      <c r="G391" s="19" t="s">
        <v>27238</v>
      </c>
      <c r="H391" s="19">
        <v>0</v>
      </c>
      <c r="I391" s="19" t="s">
        <v>27239</v>
      </c>
    </row>
    <row r="392" spans="1:9" ht="12.75">
      <c r="A392" s="19" t="s">
        <v>28538</v>
      </c>
      <c r="B392" s="19" t="str">
        <f t="shared" si="1"/>
        <v>R2100 - CABO DROP ALTA CAPAC. 144F S/ MPO (0452-1373-0)</v>
      </c>
      <c r="C392" s="19" t="s">
        <v>28539</v>
      </c>
      <c r="D392" s="19" t="s">
        <v>28540</v>
      </c>
      <c r="F392" s="27" t="s">
        <v>28541</v>
      </c>
      <c r="G392" s="19" t="s">
        <v>27376</v>
      </c>
      <c r="H392" s="19">
        <v>0</v>
      </c>
      <c r="I392" s="19" t="s">
        <v>27239</v>
      </c>
    </row>
    <row r="393" spans="1:9" ht="12.75">
      <c r="A393" s="19" t="s">
        <v>28542</v>
      </c>
      <c r="B393" s="19" t="str">
        <f t="shared" si="1"/>
        <v>R2101 - CABO DROP ALTA CAPAC. 24F S/ MPO (0452-1331-0)</v>
      </c>
      <c r="C393" s="19" t="s">
        <v>28543</v>
      </c>
      <c r="D393" s="19" t="s">
        <v>28544</v>
      </c>
      <c r="F393" s="27" t="s">
        <v>28545</v>
      </c>
      <c r="G393" s="19" t="s">
        <v>27376</v>
      </c>
      <c r="H393" s="19">
        <v>0</v>
      </c>
      <c r="I393" s="19" t="s">
        <v>27239</v>
      </c>
    </row>
    <row r="394" spans="1:9" ht="12.75">
      <c r="A394" s="19" t="s">
        <v>28546</v>
      </c>
      <c r="B394" s="19" t="str">
        <f t="shared" si="1"/>
        <v>R2102 - SEGMENTO DUTO PEAD 110 ANELADO P/ CURVA (0230-0141-0)</v>
      </c>
      <c r="C394" s="19" t="s">
        <v>28547</v>
      </c>
      <c r="D394" s="19" t="s">
        <v>28548</v>
      </c>
      <c r="F394" s="27" t="s">
        <v>28549</v>
      </c>
      <c r="G394" s="19" t="s">
        <v>27238</v>
      </c>
      <c r="H394" s="19">
        <v>0</v>
      </c>
      <c r="I394" s="19" t="s">
        <v>27239</v>
      </c>
    </row>
    <row r="395" spans="1:9" ht="12.75">
      <c r="A395" s="19" t="s">
        <v>28550</v>
      </c>
      <c r="B395" s="19" t="str">
        <f t="shared" si="1"/>
        <v>R2103 - CONJ. EMENDA OPTICA SUBT. FIST GC02 16B 72F (0460-0056-9)</v>
      </c>
      <c r="C395" s="19" t="s">
        <v>28551</v>
      </c>
      <c r="D395" s="19" t="s">
        <v>28552</v>
      </c>
      <c r="F395" s="27" t="s">
        <v>28553</v>
      </c>
      <c r="G395" s="19" t="s">
        <v>27343</v>
      </c>
      <c r="H395" s="19">
        <v>0</v>
      </c>
      <c r="I395" s="19" t="s">
        <v>27239</v>
      </c>
    </row>
    <row r="396" spans="1:9" ht="12.75">
      <c r="A396" s="19" t="s">
        <v>28554</v>
      </c>
      <c r="B396" s="19" t="str">
        <f t="shared" si="1"/>
        <v>R2104 - CONJ. EMENDA OPTICA SUBT. AC FTTH 144F (0192-0218-0)</v>
      </c>
      <c r="C396" s="19" t="s">
        <v>28555</v>
      </c>
      <c r="D396" s="19" t="s">
        <v>28556</v>
      </c>
      <c r="F396" s="27" t="s">
        <v>28557</v>
      </c>
      <c r="G396" s="19" t="s">
        <v>27343</v>
      </c>
      <c r="H396" s="19">
        <v>0</v>
      </c>
      <c r="I396" s="19" t="s">
        <v>27239</v>
      </c>
    </row>
    <row r="397" spans="1:9" ht="12.75">
      <c r="A397" s="19" t="s">
        <v>28558</v>
      </c>
      <c r="B397" s="19" t="str">
        <f t="shared" si="1"/>
        <v>R2105 - KIT DERIVAÇÃO FIST GCO DERIVAÇÃO (0219-0022-1)</v>
      </c>
      <c r="C397" s="19" t="s">
        <v>28559</v>
      </c>
      <c r="D397" s="19" t="s">
        <v>28560</v>
      </c>
      <c r="F397" s="27" t="s">
        <v>28561</v>
      </c>
      <c r="G397" s="19" t="s">
        <v>27238</v>
      </c>
      <c r="H397" s="19">
        <v>0</v>
      </c>
      <c r="I397" s="19" t="s">
        <v>27239</v>
      </c>
    </row>
    <row r="398" spans="1:9" ht="12.75">
      <c r="A398" s="19" t="s">
        <v>28562</v>
      </c>
      <c r="B398" s="19" t="str">
        <f t="shared" si="1"/>
        <v>R2106 - CTOPS 1:2 1:8 PRE-C SELADA - 80/20 FC BRANCA (0380-9213-3)</v>
      </c>
      <c r="C398" s="19" t="s">
        <v>28563</v>
      </c>
      <c r="D398" s="19" t="s">
        <v>28564</v>
      </c>
      <c r="F398" s="27" t="s">
        <v>28565</v>
      </c>
      <c r="G398" s="19" t="s">
        <v>27238</v>
      </c>
      <c r="H398" s="19">
        <v>0</v>
      </c>
      <c r="I398" s="19" t="s">
        <v>27239</v>
      </c>
    </row>
    <row r="399" spans="1:9" ht="12.75">
      <c r="A399" s="19" t="s">
        <v>28566</v>
      </c>
      <c r="B399" s="19" t="str">
        <f t="shared" si="1"/>
        <v>R2107 - CTOPS 1:2 1:8 PRE-C SELADA - 90/10 FC VERDE (0380-9215-5)</v>
      </c>
      <c r="C399" s="19" t="s">
        <v>28567</v>
      </c>
      <c r="D399" s="19" t="s">
        <v>28568</v>
      </c>
      <c r="F399" s="27" t="s">
        <v>27992</v>
      </c>
      <c r="G399" s="19" t="s">
        <v>27238</v>
      </c>
      <c r="H399" s="19">
        <v>0</v>
      </c>
      <c r="I399" s="19" t="s">
        <v>27239</v>
      </c>
    </row>
    <row r="400" spans="1:9" ht="12.75">
      <c r="A400" s="19" t="s">
        <v>28569</v>
      </c>
      <c r="B400" s="19" t="str">
        <f t="shared" si="1"/>
        <v>R2108 - VASELINA LIQUIDA R2 (EMO053)</v>
      </c>
      <c r="C400" s="19" t="s">
        <v>28570</v>
      </c>
      <c r="D400" s="19" t="s">
        <v>28571</v>
      </c>
      <c r="F400" s="19" t="s">
        <v>28572</v>
      </c>
      <c r="G400" s="19" t="s">
        <v>27238</v>
      </c>
      <c r="H400" s="19">
        <v>0</v>
      </c>
      <c r="I400" s="19" t="s">
        <v>27239</v>
      </c>
    </row>
    <row r="401" spans="1:9" ht="12.75">
      <c r="A401" s="19" t="s">
        <v>28573</v>
      </c>
      <c r="B401" s="19" t="str">
        <f t="shared" si="1"/>
        <v>R2109 - PROTETOR TERMOCONTRATIL (TUBETE) R2 (EMO044)</v>
      </c>
      <c r="C401" s="19" t="s">
        <v>28574</v>
      </c>
      <c r="D401" s="19" t="s">
        <v>28575</v>
      </c>
      <c r="F401" s="19" t="s">
        <v>28576</v>
      </c>
      <c r="G401" s="19" t="s">
        <v>27238</v>
      </c>
      <c r="H401" s="19">
        <v>0</v>
      </c>
      <c r="I401" s="19" t="s">
        <v>27239</v>
      </c>
    </row>
    <row r="402" spans="1:9" ht="12.75">
      <c r="A402" s="19" t="s">
        <v>28577</v>
      </c>
      <c r="B402" s="19" t="str">
        <f t="shared" si="1"/>
        <v>XE025 - ABAFADOR DE RUIDO TIPO CONCHA</v>
      </c>
      <c r="C402" s="19" t="s">
        <v>28578</v>
      </c>
      <c r="D402" s="19" t="s">
        <v>28579</v>
      </c>
      <c r="F402" s="19" t="s">
        <v>28578</v>
      </c>
      <c r="G402" s="19" t="s">
        <v>27238</v>
      </c>
      <c r="H402" s="19">
        <v>0</v>
      </c>
      <c r="I402" s="19" t="s">
        <v>23135</v>
      </c>
    </row>
    <row r="403" spans="1:9" ht="12.75">
      <c r="A403" s="19" t="s">
        <v>28580</v>
      </c>
      <c r="B403" s="19" t="str">
        <f t="shared" si="1"/>
        <v>XF097 - ESCADA ALUMINIO MULTIFUNCIONAL 4X4</v>
      </c>
      <c r="C403" s="19" t="s">
        <v>28581</v>
      </c>
      <c r="D403" s="19" t="s">
        <v>28582</v>
      </c>
      <c r="F403" s="19" t="s">
        <v>28581</v>
      </c>
      <c r="G403" s="19" t="s">
        <v>27238</v>
      </c>
      <c r="H403" s="19">
        <v>0</v>
      </c>
      <c r="I403" s="19" t="s">
        <v>23135</v>
      </c>
    </row>
    <row r="404" spans="1:9" ht="12.75">
      <c r="A404" s="19" t="s">
        <v>28583</v>
      </c>
      <c r="B404" s="19" t="str">
        <f t="shared" si="1"/>
        <v>XF098 - TRENA DE BOLSO 5M</v>
      </c>
      <c r="C404" s="19" t="s">
        <v>28584</v>
      </c>
      <c r="D404" s="19" t="s">
        <v>28585</v>
      </c>
      <c r="F404" s="19" t="s">
        <v>28584</v>
      </c>
      <c r="G404" s="19" t="s">
        <v>27238</v>
      </c>
      <c r="H404" s="19">
        <v>0</v>
      </c>
      <c r="I404" s="19" t="s">
        <v>23135</v>
      </c>
    </row>
    <row r="405" spans="1:9" ht="12.75">
      <c r="A405" s="19" t="s">
        <v>28586</v>
      </c>
      <c r="B405" s="19" t="str">
        <f t="shared" si="1"/>
        <v>XF099 - APLICADOR DE SILICONE</v>
      </c>
      <c r="C405" s="19" t="s">
        <v>28587</v>
      </c>
      <c r="D405" s="19" t="s">
        <v>28588</v>
      </c>
      <c r="F405" s="19" t="s">
        <v>28587</v>
      </c>
      <c r="G405" s="19" t="s">
        <v>27238</v>
      </c>
      <c r="H405" s="19">
        <v>0</v>
      </c>
      <c r="I405" s="19" t="s">
        <v>23135</v>
      </c>
    </row>
    <row r="406" spans="1:9" ht="12.75">
      <c r="A406" s="19" t="s">
        <v>28589</v>
      </c>
      <c r="B406" s="19" t="str">
        <f t="shared" si="1"/>
        <v>XF100 - FURADEIRA (BESOURINHO)</v>
      </c>
      <c r="C406" s="19" t="s">
        <v>28590</v>
      </c>
      <c r="D406" s="19" t="s">
        <v>28591</v>
      </c>
      <c r="F406" s="19" t="s">
        <v>28590</v>
      </c>
      <c r="G406" s="19" t="s">
        <v>27238</v>
      </c>
      <c r="H406" s="19">
        <v>0</v>
      </c>
      <c r="I406" s="19" t="s">
        <v>23135</v>
      </c>
    </row>
    <row r="407" spans="1:9" ht="12.75">
      <c r="A407" s="19" t="s">
        <v>28592</v>
      </c>
      <c r="B407" s="19" t="str">
        <f t="shared" si="1"/>
        <v>XF101 - SERRA MARMORE (MAKITA)</v>
      </c>
      <c r="C407" s="19" t="s">
        <v>28593</v>
      </c>
      <c r="D407" s="19" t="s">
        <v>28594</v>
      </c>
      <c r="F407" s="19" t="s">
        <v>28593</v>
      </c>
      <c r="G407" s="19" t="s">
        <v>27238</v>
      </c>
      <c r="H407" s="19">
        <v>0</v>
      </c>
      <c r="I407" s="19" t="s">
        <v>23135</v>
      </c>
    </row>
    <row r="408" spans="1:9" ht="12.75">
      <c r="A408" s="19" t="s">
        <v>28595</v>
      </c>
      <c r="B408" s="19" t="str">
        <f t="shared" si="1"/>
        <v>XF102 - ALICATE DESCASCADOR DE FIOS</v>
      </c>
      <c r="C408" s="19" t="s">
        <v>28596</v>
      </c>
      <c r="D408" s="19" t="s">
        <v>28597</v>
      </c>
      <c r="F408" s="19" t="s">
        <v>28596</v>
      </c>
      <c r="G408" s="19" t="s">
        <v>27238</v>
      </c>
      <c r="H408" s="19">
        <v>0</v>
      </c>
      <c r="I408" s="19" t="s">
        <v>23135</v>
      </c>
    </row>
    <row r="409" spans="1:9" ht="12.75">
      <c r="A409" s="19" t="s">
        <v>28598</v>
      </c>
      <c r="B409" s="19" t="str">
        <f t="shared" si="1"/>
        <v>XM029 - MANGUEIRA PARA IRRIGAÇÃO (TUBO TIM)</v>
      </c>
      <c r="C409" s="19" t="s">
        <v>28599</v>
      </c>
      <c r="D409" s="19" t="s">
        <v>28600</v>
      </c>
      <c r="F409" s="19" t="s">
        <v>28599</v>
      </c>
      <c r="G409" s="19" t="s">
        <v>27376</v>
      </c>
      <c r="H409" s="19">
        <v>0</v>
      </c>
      <c r="I409" s="19" t="s">
        <v>23135</v>
      </c>
    </row>
    <row r="410" spans="1:9" ht="12.75">
      <c r="A410" s="19" t="s">
        <v>28601</v>
      </c>
      <c r="B410" s="19" t="str">
        <f t="shared" si="1"/>
        <v>XM030 - CARTUCHO PARA ROTULADORA BROTHER</v>
      </c>
      <c r="C410" s="19" t="s">
        <v>28602</v>
      </c>
      <c r="D410" s="19" t="s">
        <v>28603</v>
      </c>
      <c r="F410" s="19" t="s">
        <v>28602</v>
      </c>
      <c r="G410" s="19" t="s">
        <v>27238</v>
      </c>
      <c r="H410" s="19">
        <v>0</v>
      </c>
      <c r="I410" s="19" t="s">
        <v>23135</v>
      </c>
    </row>
    <row r="411" spans="1:9" ht="12.75">
      <c r="A411" s="19" t="s">
        <v>28604</v>
      </c>
      <c r="B411" s="19" t="str">
        <f t="shared" si="1"/>
        <v>XM031 - CARTUCHO PARA ROTULADORA DYMO</v>
      </c>
      <c r="C411" s="19" t="s">
        <v>28605</v>
      </c>
      <c r="D411" s="19" t="s">
        <v>28606</v>
      </c>
      <c r="F411" s="19" t="s">
        <v>28605</v>
      </c>
      <c r="G411" s="19" t="s">
        <v>27238</v>
      </c>
      <c r="H411" s="19">
        <v>0</v>
      </c>
      <c r="I411" s="19" t="s">
        <v>23135</v>
      </c>
    </row>
    <row r="412" spans="1:9" ht="12.75">
      <c r="A412" s="19" t="s">
        <v>28607</v>
      </c>
      <c r="B412" s="19" t="str">
        <f t="shared" si="1"/>
        <v>XM032 - XM032 - CAIXA DE EMENDA OPTICA 36F</v>
      </c>
      <c r="C412" s="19" t="s">
        <v>28608</v>
      </c>
      <c r="D412" s="19" t="s">
        <v>28609</v>
      </c>
      <c r="F412" s="19" t="s">
        <v>28608</v>
      </c>
      <c r="G412" s="19" t="s">
        <v>27343</v>
      </c>
      <c r="H412" s="19">
        <v>0</v>
      </c>
      <c r="I412" s="19" t="s">
        <v>23135</v>
      </c>
    </row>
    <row r="413" spans="1:9" ht="12.75">
      <c r="A413" s="19" t="s">
        <v>28610</v>
      </c>
      <c r="B413" s="19" t="str">
        <f t="shared" si="1"/>
        <v>XM033 - CABO UTP CAT6 BLINDADO</v>
      </c>
      <c r="C413" s="19" t="s">
        <v>28611</v>
      </c>
      <c r="D413" s="19" t="s">
        <v>28612</v>
      </c>
      <c r="F413" s="19" t="s">
        <v>28611</v>
      </c>
      <c r="G413" s="19" t="s">
        <v>27376</v>
      </c>
      <c r="H413" s="19">
        <v>0</v>
      </c>
      <c r="I413" s="19" t="s">
        <v>23135</v>
      </c>
    </row>
    <row r="414" spans="1:9" ht="12.75">
      <c r="A414" s="19" t="s">
        <v>28613</v>
      </c>
      <c r="B414" s="19" t="str">
        <f t="shared" si="1"/>
        <v>XM034 - SUPORTE DIELETRICO</v>
      </c>
      <c r="C414" s="19" t="s">
        <v>28614</v>
      </c>
      <c r="D414" s="19" t="s">
        <v>28615</v>
      </c>
      <c r="F414" s="19" t="s">
        <v>28614</v>
      </c>
      <c r="G414" s="19" t="s">
        <v>27238</v>
      </c>
      <c r="H414" s="19">
        <v>0</v>
      </c>
      <c r="I414" s="19" t="s">
        <v>23135</v>
      </c>
    </row>
    <row r="415" spans="1:9" ht="12.75">
      <c r="A415" s="19" t="s">
        <v>28616</v>
      </c>
      <c r="B415" s="19" t="str">
        <f t="shared" si="1"/>
        <v>XM035 - ESPUMA EXPANSIVA DE POLIURETANO</v>
      </c>
      <c r="C415" s="19" t="s">
        <v>28617</v>
      </c>
      <c r="D415" s="19" t="s">
        <v>28618</v>
      </c>
      <c r="F415" s="19" t="s">
        <v>28617</v>
      </c>
      <c r="G415" s="19" t="s">
        <v>27238</v>
      </c>
      <c r="H415" s="19">
        <v>0</v>
      </c>
      <c r="I415" s="19" t="s">
        <v>23135</v>
      </c>
    </row>
    <row r="416" spans="1:9" ht="12.75">
      <c r="A416" s="19" t="s">
        <v>28619</v>
      </c>
      <c r="B416" s="19" t="str">
        <f t="shared" si="1"/>
        <v>XM036 - REFIL DE GAS BUTANO</v>
      </c>
      <c r="C416" s="19" t="s">
        <v>28620</v>
      </c>
      <c r="D416" s="19" t="s">
        <v>28621</v>
      </c>
      <c r="F416" s="19" t="s">
        <v>28622</v>
      </c>
      <c r="G416" s="19" t="s">
        <v>27238</v>
      </c>
      <c r="H416" s="19">
        <v>0</v>
      </c>
      <c r="I416" s="19" t="s">
        <v>23135</v>
      </c>
    </row>
    <row r="417" spans="1:9" ht="12.75">
      <c r="A417" s="19" t="s">
        <v>28623</v>
      </c>
      <c r="B417" s="19" t="str">
        <f t="shared" si="1"/>
        <v>XM037 - PATCH CORD CAT5E 1,5M</v>
      </c>
      <c r="C417" s="19" t="s">
        <v>28622</v>
      </c>
      <c r="D417" s="19" t="s">
        <v>28512</v>
      </c>
      <c r="F417" s="19" t="s">
        <v>28622</v>
      </c>
      <c r="G417" s="19" t="s">
        <v>27238</v>
      </c>
      <c r="H417" s="19">
        <v>0</v>
      </c>
      <c r="I417" s="19" t="s">
        <v>23135</v>
      </c>
    </row>
    <row r="418" spans="1:9" ht="12.75">
      <c r="A418" s="19" t="s">
        <v>28624</v>
      </c>
      <c r="B418" s="19" t="str">
        <f t="shared" si="1"/>
        <v>XM038 - CORDÃO OPTICO SIMPLEX SC/APC - SC/APC 2M</v>
      </c>
      <c r="C418" s="19" t="s">
        <v>28625</v>
      </c>
      <c r="D418" s="19" t="s">
        <v>28626</v>
      </c>
      <c r="F418" s="19" t="s">
        <v>28625</v>
      </c>
      <c r="G418" s="19" t="s">
        <v>27238</v>
      </c>
      <c r="H418" s="19">
        <v>0</v>
      </c>
      <c r="I418" s="19" t="s">
        <v>23135</v>
      </c>
    </row>
    <row r="419" spans="1:9" ht="12.75">
      <c r="A419" s="19" t="s">
        <v>27057</v>
      </c>
      <c r="B419" s="19" t="str">
        <f t="shared" si="1"/>
        <v>P03581 - FITA INOX PARA AMARRAÇAO 10X1/2 (675.001)</v>
      </c>
      <c r="C419" s="19" t="s">
        <v>28627</v>
      </c>
      <c r="D419" s="19" t="s">
        <v>28628</v>
      </c>
      <c r="F419" s="27" t="s">
        <v>28629</v>
      </c>
      <c r="G419" s="19" t="s">
        <v>27238</v>
      </c>
      <c r="H419" s="19">
        <v>0</v>
      </c>
      <c r="I419" s="19" t="s">
        <v>23131</v>
      </c>
    </row>
    <row r="420" spans="1:9" ht="12.75">
      <c r="A420" s="19" t="s">
        <v>27060</v>
      </c>
      <c r="B420" s="19" t="str">
        <f t="shared" si="1"/>
        <v>P01224 - FITA INOX FUSIMEK (666.921)</v>
      </c>
      <c r="C420" s="19" t="s">
        <v>28630</v>
      </c>
      <c r="D420" s="19" t="s">
        <v>28631</v>
      </c>
      <c r="F420" s="27" t="s">
        <v>28632</v>
      </c>
      <c r="G420" s="19" t="s">
        <v>27238</v>
      </c>
      <c r="H420" s="19">
        <v>0</v>
      </c>
      <c r="I420" s="19" t="s">
        <v>23131</v>
      </c>
    </row>
    <row r="421" spans="1:9" ht="12.75">
      <c r="A421" s="19" t="s">
        <v>27063</v>
      </c>
      <c r="B421" s="19" t="str">
        <f t="shared" si="1"/>
        <v>P02638 - ESPAÇADOR PLASTICO 3/4 (674.971)</v>
      </c>
      <c r="C421" s="19" t="s">
        <v>28633</v>
      </c>
      <c r="D421" s="19" t="s">
        <v>28634</v>
      </c>
      <c r="F421" s="27" t="s">
        <v>28635</v>
      </c>
      <c r="G421" s="19" t="s">
        <v>27238</v>
      </c>
      <c r="H421" s="19">
        <v>0</v>
      </c>
      <c r="I421" s="19" t="s">
        <v>23131</v>
      </c>
    </row>
    <row r="422" spans="1:9" ht="12.75">
      <c r="A422" s="19" t="s">
        <v>27066</v>
      </c>
      <c r="B422" s="19" t="str">
        <f t="shared" si="1"/>
        <v>P02854 - TAP BRACKET PARA CORDOALHA DE 1/4 (680.121)</v>
      </c>
      <c r="C422" s="19" t="s">
        <v>28636</v>
      </c>
      <c r="D422" s="19" t="s">
        <v>28637</v>
      </c>
      <c r="F422" s="27" t="s">
        <v>28638</v>
      </c>
      <c r="G422" s="19" t="s">
        <v>27238</v>
      </c>
      <c r="H422" s="19">
        <v>0</v>
      </c>
      <c r="I422" s="19" t="s">
        <v>23131</v>
      </c>
    </row>
    <row r="423" spans="1:9" ht="12.75">
      <c r="A423" s="19" t="s">
        <v>27069</v>
      </c>
      <c r="B423" s="19" t="str">
        <f t="shared" si="1"/>
        <v>P02528 - FECHO DENTADO 3/4 (666.911)</v>
      </c>
      <c r="C423" s="19" t="s">
        <v>28639</v>
      </c>
      <c r="D423" s="19" t="s">
        <v>28640</v>
      </c>
      <c r="F423" s="27" t="s">
        <v>28641</v>
      </c>
      <c r="G423" s="19" t="s">
        <v>27238</v>
      </c>
      <c r="H423" s="19">
        <v>0</v>
      </c>
      <c r="I423" s="19" t="s">
        <v>23131</v>
      </c>
    </row>
    <row r="424" spans="1:9" ht="12.75">
      <c r="A424" s="19" t="s">
        <v>27072</v>
      </c>
      <c r="B424" s="19" t="str">
        <f t="shared" si="1"/>
        <v>P00583 - ALÇA PREFORMADA 1/4 (6.3) (AMARELA - P/ CORDOALHA) (003.651)</v>
      </c>
      <c r="C424" s="19" t="s">
        <v>28642</v>
      </c>
      <c r="D424" s="19" t="s">
        <v>28643</v>
      </c>
      <c r="F424" s="27" t="s">
        <v>28644</v>
      </c>
      <c r="G424" s="19" t="s">
        <v>27238</v>
      </c>
      <c r="H424" s="19">
        <v>0</v>
      </c>
      <c r="I424" s="19" t="s">
        <v>23131</v>
      </c>
    </row>
    <row r="425" spans="1:9" ht="12.75">
      <c r="A425" s="19" t="s">
        <v>27150</v>
      </c>
      <c r="B425" s="19" t="str">
        <f t="shared" si="1"/>
        <v>P02639 - CORDOALHA GALVANIZADA 1/4 (674.311)</v>
      </c>
      <c r="C425" s="19" t="s">
        <v>28645</v>
      </c>
      <c r="D425" s="19" t="s">
        <v>28646</v>
      </c>
      <c r="F425" s="27" t="s">
        <v>28647</v>
      </c>
      <c r="G425" s="19" t="s">
        <v>27376</v>
      </c>
      <c r="H425" s="19">
        <v>0</v>
      </c>
      <c r="I425" s="19" t="s">
        <v>23131</v>
      </c>
    </row>
    <row r="426" spans="1:9" ht="12.75">
      <c r="A426" s="19" t="s">
        <v>27075</v>
      </c>
      <c r="B426" s="19" t="str">
        <f t="shared" si="1"/>
        <v>P00239 - FITA ISOLANTE PRETA (675.081)</v>
      </c>
      <c r="C426" s="19" t="s">
        <v>28648</v>
      </c>
      <c r="D426" s="19" t="s">
        <v>28649</v>
      </c>
      <c r="F426" s="27" t="s">
        <v>28650</v>
      </c>
      <c r="G426" s="19" t="s">
        <v>27238</v>
      </c>
      <c r="H426" s="19">
        <v>0</v>
      </c>
      <c r="I426" s="19" t="s">
        <v>23131</v>
      </c>
    </row>
    <row r="427" spans="1:9" ht="12.75">
      <c r="A427" s="19" t="s">
        <v>27078</v>
      </c>
      <c r="B427" s="19" t="str">
        <f t="shared" si="1"/>
        <v>P00353 - PARAFUSO PCA M12X35 (PARA OLHAL) (705.351)</v>
      </c>
      <c r="C427" s="19" t="s">
        <v>28651</v>
      </c>
      <c r="D427" s="19" t="s">
        <v>28652</v>
      </c>
      <c r="F427" s="27" t="s">
        <v>28653</v>
      </c>
      <c r="G427" s="19" t="s">
        <v>27238</v>
      </c>
      <c r="H427" s="19">
        <v>0</v>
      </c>
      <c r="I427" s="19" t="s">
        <v>23131</v>
      </c>
    </row>
    <row r="428" spans="1:9" ht="12.75">
      <c r="A428" s="19" t="s">
        <v>27081</v>
      </c>
      <c r="B428" s="19" t="str">
        <f t="shared" si="1"/>
        <v>P00279 - PORCA GALV. M12 (PARA OLHAL) (001.971)</v>
      </c>
      <c r="C428" s="19" t="s">
        <v>28654</v>
      </c>
      <c r="D428" s="19" t="s">
        <v>28655</v>
      </c>
      <c r="F428" s="27" t="s">
        <v>28656</v>
      </c>
      <c r="G428" s="19" t="s">
        <v>27238</v>
      </c>
      <c r="H428" s="19">
        <v>0</v>
      </c>
      <c r="I428" s="19" t="s">
        <v>23131</v>
      </c>
    </row>
    <row r="429" spans="1:9" ht="12.75">
      <c r="A429" s="19" t="s">
        <v>27084</v>
      </c>
      <c r="B429" s="19" t="str">
        <f t="shared" si="1"/>
        <v>P00190 - SUPORTE REFORÇADO PARA BAP 14MM (CHAPINHA PARA OLHAL) (697.911)</v>
      </c>
      <c r="C429" s="19" t="s">
        <v>28657</v>
      </c>
      <c r="D429" s="19" t="s">
        <v>28658</v>
      </c>
      <c r="F429" s="27" t="s">
        <v>28659</v>
      </c>
      <c r="G429" s="19" t="s">
        <v>27238</v>
      </c>
      <c r="H429" s="19">
        <v>0</v>
      </c>
      <c r="I429" s="19" t="s">
        <v>23131</v>
      </c>
    </row>
    <row r="430" spans="1:9" ht="12.75">
      <c r="A430" s="19" t="s">
        <v>27087</v>
      </c>
      <c r="B430" s="19" t="str">
        <f t="shared" si="1"/>
        <v>P00552 - OLHAL RETO COM ROSCA M12 (675.581)</v>
      </c>
      <c r="C430" s="19" t="s">
        <v>28660</v>
      </c>
      <c r="D430" s="19" t="s">
        <v>28661</v>
      </c>
      <c r="F430" s="27" t="s">
        <v>28662</v>
      </c>
      <c r="G430" s="19" t="s">
        <v>27238</v>
      </c>
      <c r="H430" s="19">
        <v>0</v>
      </c>
      <c r="I430" s="19" t="s">
        <v>23131</v>
      </c>
    </row>
    <row r="431" spans="1:9" ht="12.75">
      <c r="A431" s="19" t="s">
        <v>27090</v>
      </c>
      <c r="B431" s="19" t="str">
        <f t="shared" si="1"/>
        <v>P00197 - BAP3 ABRAÇADEIRA AJUSTAVEL PARA POSTE (673.971)</v>
      </c>
      <c r="C431" s="19" t="s">
        <v>28663</v>
      </c>
      <c r="D431" s="19" t="s">
        <v>28664</v>
      </c>
      <c r="F431" s="27" t="s">
        <v>28665</v>
      </c>
      <c r="G431" s="19" t="s">
        <v>27238</v>
      </c>
      <c r="H431" s="19">
        <v>0</v>
      </c>
      <c r="I431" s="19" t="s">
        <v>23131</v>
      </c>
    </row>
    <row r="432" spans="1:9" ht="12.75">
      <c r="A432" s="19" t="s">
        <v>27093</v>
      </c>
      <c r="B432" s="19" t="str">
        <f t="shared" si="1"/>
        <v>P03582 - FITA INOX PARA AMARRAÇÃO 16X3/4 (675.011)</v>
      </c>
      <c r="C432" s="19" t="s">
        <v>28666</v>
      </c>
      <c r="D432" s="19" t="s">
        <v>28667</v>
      </c>
      <c r="F432" s="27" t="s">
        <v>28668</v>
      </c>
      <c r="G432" s="19" t="s">
        <v>27238</v>
      </c>
      <c r="H432" s="19">
        <v>0</v>
      </c>
      <c r="I432" s="19" t="s">
        <v>23131</v>
      </c>
    </row>
    <row r="433" spans="1:9" ht="12.75">
      <c r="A433" s="19" t="s">
        <v>27096</v>
      </c>
      <c r="B433" s="19" t="str">
        <f t="shared" si="1"/>
        <v>P00237 - FITA ABRAÇADEIRA T-50R (200X4.5MM) (676.851)</v>
      </c>
      <c r="C433" s="19" t="s">
        <v>28669</v>
      </c>
      <c r="D433" s="19" t="s">
        <v>28670</v>
      </c>
      <c r="F433" s="27" t="s">
        <v>28671</v>
      </c>
      <c r="G433" s="19" t="s">
        <v>27238</v>
      </c>
      <c r="H433" s="19">
        <v>0</v>
      </c>
      <c r="I433" s="19" t="s">
        <v>23131</v>
      </c>
    </row>
    <row r="434" spans="1:9" ht="12.75">
      <c r="A434" s="19" t="s">
        <v>27099</v>
      </c>
      <c r="B434" s="19" t="str">
        <f t="shared" si="1"/>
        <v>P01239 - CFOA DROP COMPACTO EXTERNO 01FO (655.411)</v>
      </c>
      <c r="C434" s="19" t="s">
        <v>28672</v>
      </c>
      <c r="D434" s="19" t="s">
        <v>28673</v>
      </c>
      <c r="F434" s="27" t="s">
        <v>28674</v>
      </c>
      <c r="G434" s="19" t="s">
        <v>27376</v>
      </c>
      <c r="H434" s="19">
        <v>0</v>
      </c>
      <c r="I434" s="19" t="s">
        <v>23131</v>
      </c>
    </row>
    <row r="435" spans="1:9" ht="12.75">
      <c r="A435" s="19" t="s">
        <v>27102</v>
      </c>
      <c r="B435" s="19" t="str">
        <f t="shared" si="1"/>
        <v>P00226 - CFOA SM ASU 80 S 12FO (674.531)</v>
      </c>
      <c r="C435" s="19" t="s">
        <v>28675</v>
      </c>
      <c r="D435" s="19" t="s">
        <v>28676</v>
      </c>
      <c r="F435" s="27" t="s">
        <v>28677</v>
      </c>
      <c r="G435" s="19" t="s">
        <v>27376</v>
      </c>
      <c r="H435" s="19">
        <v>0</v>
      </c>
      <c r="I435" s="19" t="s">
        <v>23131</v>
      </c>
    </row>
    <row r="436" spans="1:9" ht="12.75">
      <c r="A436" s="19" t="s">
        <v>27105</v>
      </c>
      <c r="B436" s="19" t="str">
        <f t="shared" si="1"/>
        <v>P01635 - CAIXA TERMINAL OPTICA CONECTORIZADA 1X8 (CTO) (701.521)</v>
      </c>
      <c r="C436" s="19" t="s">
        <v>28678</v>
      </c>
      <c r="D436" s="19" t="s">
        <v>28679</v>
      </c>
      <c r="F436" s="27" t="s">
        <v>28680</v>
      </c>
      <c r="G436" s="19" t="s">
        <v>27238</v>
      </c>
      <c r="H436" s="19">
        <v>0</v>
      </c>
      <c r="I436" s="19" t="s">
        <v>23131</v>
      </c>
    </row>
    <row r="437" spans="1:9" ht="12.75">
      <c r="A437" s="19" t="s">
        <v>27108</v>
      </c>
      <c r="B437" s="19" t="str">
        <f t="shared" si="1"/>
        <v>P02620 - CAIXA TERMINAL OPTICA CONECTORIZADA 1X16 (CTO) (004.591)</v>
      </c>
      <c r="C437" s="19" t="s">
        <v>28681</v>
      </c>
      <c r="D437" s="19" t="s">
        <v>28682</v>
      </c>
      <c r="F437" s="27" t="s">
        <v>28683</v>
      </c>
      <c r="G437" s="19" t="s">
        <v>27238</v>
      </c>
      <c r="H437" s="19">
        <v>0</v>
      </c>
      <c r="I437" s="19" t="s">
        <v>23131</v>
      </c>
    </row>
    <row r="438" spans="1:9" ht="12.75">
      <c r="A438" s="19" t="s">
        <v>27111</v>
      </c>
      <c r="B438" s="19" t="str">
        <f t="shared" si="1"/>
        <v>P01256 - SPLITTER OPTICO 1X2 SEM CONECTOR (679.871)</v>
      </c>
      <c r="C438" s="19" t="s">
        <v>28684</v>
      </c>
      <c r="D438" s="19" t="s">
        <v>28685</v>
      </c>
      <c r="F438" s="27" t="s">
        <v>28686</v>
      </c>
      <c r="G438" s="19" t="s">
        <v>27238</v>
      </c>
      <c r="H438" s="19">
        <v>0</v>
      </c>
      <c r="I438" s="19" t="s">
        <v>23131</v>
      </c>
    </row>
    <row r="439" spans="1:9" ht="12.75">
      <c r="A439" s="19" t="s">
        <v>27114</v>
      </c>
      <c r="B439" s="19" t="str">
        <f t="shared" si="1"/>
        <v>P02689 - SPLITTER OPTICO 1X4 SEM CONECTOR (004.421)</v>
      </c>
      <c r="C439" s="19" t="s">
        <v>28687</v>
      </c>
      <c r="D439" s="19" t="s">
        <v>28688</v>
      </c>
      <c r="F439" s="27" t="s">
        <v>28689</v>
      </c>
      <c r="G439" s="19" t="s">
        <v>27238</v>
      </c>
      <c r="H439" s="19">
        <v>0</v>
      </c>
      <c r="I439" s="19" t="s">
        <v>23131</v>
      </c>
    </row>
    <row r="440" spans="1:9" ht="12.75">
      <c r="A440" s="19" t="s">
        <v>27117</v>
      </c>
      <c r="B440" s="19" t="str">
        <f t="shared" si="1"/>
        <v>P01835 - SPLITTER OPTICO 1X16 CONECTORIZADO SC/APC (003.571)</v>
      </c>
      <c r="C440" s="19" t="s">
        <v>28690</v>
      </c>
      <c r="D440" s="19" t="s">
        <v>28691</v>
      </c>
      <c r="F440" s="27" t="s">
        <v>28692</v>
      </c>
      <c r="G440" s="19" t="s">
        <v>27238</v>
      </c>
      <c r="H440" s="19">
        <v>0</v>
      </c>
      <c r="I440" s="19" t="s">
        <v>23131</v>
      </c>
    </row>
    <row r="441" spans="1:9" ht="12.75">
      <c r="A441" s="19" t="s">
        <v>27120</v>
      </c>
      <c r="B441" s="19" t="str">
        <f t="shared" si="1"/>
        <v>P01349 - SPLITTER OPTICO 1X8 CONECTORIZADO SC/APC (699.871)</v>
      </c>
      <c r="C441" s="19" t="s">
        <v>28693</v>
      </c>
      <c r="D441" s="19" t="s">
        <v>28694</v>
      </c>
      <c r="F441" s="27" t="s">
        <v>28695</v>
      </c>
      <c r="G441" s="19" t="s">
        <v>27238</v>
      </c>
      <c r="H441" s="19">
        <v>0</v>
      </c>
      <c r="I441" s="19" t="s">
        <v>23131</v>
      </c>
    </row>
    <row r="442" spans="1:9" ht="12.75">
      <c r="A442" s="19" t="s">
        <v>27123</v>
      </c>
      <c r="B442" s="19" t="str">
        <f t="shared" si="1"/>
        <v>P00953 - ADAPTADOR OPTICO SC/APC SEM ALETAS/FLANGE (PASSANTE) (677.461)</v>
      </c>
      <c r="C442" s="19" t="s">
        <v>28696</v>
      </c>
      <c r="D442" s="19" t="s">
        <v>28697</v>
      </c>
      <c r="F442" s="27" t="s">
        <v>28698</v>
      </c>
      <c r="G442" s="19" t="s">
        <v>27238</v>
      </c>
      <c r="H442" s="19">
        <v>0</v>
      </c>
      <c r="I442" s="19" t="s">
        <v>23131</v>
      </c>
    </row>
    <row r="443" spans="1:9" ht="12.75">
      <c r="A443" s="19" t="s">
        <v>27126</v>
      </c>
      <c r="B443" s="19" t="str">
        <f t="shared" si="1"/>
        <v>P00908 - MODULO SPLITTER OPTICO 1X8 SC/APC (SMAP) (679.511)</v>
      </c>
      <c r="C443" s="19" t="s">
        <v>28699</v>
      </c>
      <c r="D443" s="19" t="s">
        <v>28700</v>
      </c>
      <c r="F443" s="27" t="s">
        <v>28701</v>
      </c>
      <c r="G443" s="19" t="s">
        <v>27238</v>
      </c>
      <c r="H443" s="19">
        <v>0</v>
      </c>
      <c r="I443" s="19" t="s">
        <v>23131</v>
      </c>
    </row>
    <row r="444" spans="1:9" ht="12.75">
      <c r="A444" s="19" t="s">
        <v>27129</v>
      </c>
      <c r="B444" s="19" t="str">
        <f t="shared" si="1"/>
        <v>P01444 - MODULO SPLITTER OPTICO TIPO "H" 1X8 SC/APC (SMAP) (675.541)</v>
      </c>
      <c r="C444" s="19" t="s">
        <v>28702</v>
      </c>
      <c r="D444" s="19" t="s">
        <v>28703</v>
      </c>
      <c r="F444" s="27" t="s">
        <v>28704</v>
      </c>
      <c r="G444" s="19" t="s">
        <v>27238</v>
      </c>
      <c r="H444" s="19">
        <v>0</v>
      </c>
      <c r="I444" s="19" t="s">
        <v>23131</v>
      </c>
    </row>
    <row r="445" spans="1:9" ht="12.75">
      <c r="A445" s="19" t="s">
        <v>27132</v>
      </c>
      <c r="B445" s="19" t="str">
        <f t="shared" si="1"/>
        <v>P00238 - ALCOOL ISOPROPILICO (677.511)</v>
      </c>
      <c r="C445" s="19" t="s">
        <v>28705</v>
      </c>
      <c r="D445" s="19" t="s">
        <v>28706</v>
      </c>
      <c r="F445" s="27" t="s">
        <v>28707</v>
      </c>
      <c r="G445" s="19" t="s">
        <v>27238</v>
      </c>
      <c r="H445" s="19">
        <v>0</v>
      </c>
      <c r="I445" s="19" t="s">
        <v>23131</v>
      </c>
    </row>
    <row r="446" spans="1:9" ht="12.75">
      <c r="A446" s="19" t="s">
        <v>27135</v>
      </c>
      <c r="B446" s="19" t="str">
        <f t="shared" si="1"/>
        <v>P01781 - LENÇO DE LIMPEZA PARA CONECTO OPTICO (CX. COM 280 UN) (703.531)</v>
      </c>
      <c r="C446" s="19" t="s">
        <v>28708</v>
      </c>
      <c r="D446" s="19" t="s">
        <v>28709</v>
      </c>
      <c r="F446" s="27" t="s">
        <v>28710</v>
      </c>
      <c r="G446" s="19" t="s">
        <v>27238</v>
      </c>
      <c r="H446" s="19">
        <v>0</v>
      </c>
      <c r="I446" s="19" t="s">
        <v>23131</v>
      </c>
    </row>
    <row r="447" spans="1:9" ht="12.75">
      <c r="A447" s="19" t="s">
        <v>27138</v>
      </c>
      <c r="B447" s="19" t="str">
        <f t="shared" si="1"/>
        <v>P02636 - PLAQUETA DE IDENTIFICAÇÃO ALARES (060.911)</v>
      </c>
      <c r="C447" s="19" t="s">
        <v>28711</v>
      </c>
      <c r="D447" s="19" t="s">
        <v>28712</v>
      </c>
      <c r="F447" s="27" t="s">
        <v>28713</v>
      </c>
      <c r="G447" s="19" t="s">
        <v>27238</v>
      </c>
      <c r="H447" s="19">
        <v>0</v>
      </c>
      <c r="I447" s="19" t="s">
        <v>23131</v>
      </c>
    </row>
    <row r="448" spans="1:9" ht="12.75">
      <c r="A448" s="19" t="s">
        <v>27147</v>
      </c>
      <c r="B448" s="19" t="str">
        <f t="shared" si="1"/>
        <v>P02643 - ALÇA PREFORMADA 6,4 A 7,4MM (BRANCA - P/ CABO 12FO) (651.611)</v>
      </c>
      <c r="C448" s="19" t="s">
        <v>28714</v>
      </c>
      <c r="D448" s="19" t="s">
        <v>28715</v>
      </c>
      <c r="F448" s="27" t="s">
        <v>28716</v>
      </c>
      <c r="G448" s="19" t="s">
        <v>27238</v>
      </c>
      <c r="H448" s="19">
        <v>0</v>
      </c>
      <c r="I448" s="19" t="s">
        <v>23131</v>
      </c>
    </row>
    <row r="449" spans="1:9" ht="12.75">
      <c r="A449" s="19" t="s">
        <v>27141</v>
      </c>
      <c r="B449" s="19" t="str">
        <f t="shared" si="1"/>
        <v>P02843 - MINI DIO OPTICO 12FO 8 ADAPT. 8 PIGTAIL SC/APC (679.491)</v>
      </c>
      <c r="C449" s="19" t="s">
        <v>28717</v>
      </c>
      <c r="D449" s="19" t="s">
        <v>28718</v>
      </c>
      <c r="F449" s="27" t="s">
        <v>28719</v>
      </c>
      <c r="G449" s="19" t="s">
        <v>27238</v>
      </c>
      <c r="H449" s="19">
        <v>0</v>
      </c>
      <c r="I449" s="19" t="s">
        <v>23131</v>
      </c>
    </row>
    <row r="450" spans="1:9" ht="12.75">
      <c r="A450" s="19" t="s">
        <v>27144</v>
      </c>
      <c r="B450" s="19" t="str">
        <f t="shared" si="1"/>
        <v>P02373 - CAIXA DE EMENDA OPTICA 96FO (CEO) (670.831)</v>
      </c>
      <c r="C450" s="19" t="s">
        <v>28720</v>
      </c>
      <c r="D450" s="19" t="s">
        <v>28721</v>
      </c>
      <c r="F450" s="27" t="s">
        <v>28722</v>
      </c>
      <c r="G450" s="19" t="s">
        <v>27238</v>
      </c>
      <c r="H450" s="19">
        <v>0</v>
      </c>
      <c r="I450" s="19" t="s">
        <v>23131</v>
      </c>
    </row>
    <row r="451" spans="1:9" ht="12.75">
      <c r="A451" s="19" t="s">
        <v>27153</v>
      </c>
      <c r="B451" s="19" t="str">
        <f t="shared" si="1"/>
        <v>P04005 - MODEM ONU G-1425G-B (675.491)</v>
      </c>
      <c r="C451" s="19" t="s">
        <v>28723</v>
      </c>
      <c r="D451" s="19" t="s">
        <v>28724</v>
      </c>
      <c r="F451" s="27" t="s">
        <v>28725</v>
      </c>
      <c r="G451" s="19" t="s">
        <v>27343</v>
      </c>
      <c r="H451" s="19">
        <v>0</v>
      </c>
      <c r="I451" s="19" t="s">
        <v>23131</v>
      </c>
    </row>
    <row r="452" spans="1:9" ht="12.75">
      <c r="A452" s="19" t="s">
        <v>27156</v>
      </c>
      <c r="B452" s="19" t="str">
        <f t="shared" si="1"/>
        <v>P02515 - ONU FIBERHOME AN5506-02B (005.621)</v>
      </c>
      <c r="C452" s="19" t="s">
        <v>28726</v>
      </c>
      <c r="D452" s="19" t="s">
        <v>28727</v>
      </c>
      <c r="F452" s="27" t="s">
        <v>28728</v>
      </c>
      <c r="G452" s="19" t="s">
        <v>27343</v>
      </c>
      <c r="H452" s="19">
        <v>0</v>
      </c>
      <c r="I452" s="19" t="s">
        <v>23131</v>
      </c>
    </row>
    <row r="453" spans="1:9" ht="12.75">
      <c r="A453" s="19" t="s">
        <v>27159</v>
      </c>
      <c r="B453" s="19" t="str">
        <f t="shared" si="1"/>
        <v>P01447 - MODEM ONT 4XGE WIFI DUAL BAND (677.011)</v>
      </c>
      <c r="C453" s="19" t="s">
        <v>28729</v>
      </c>
      <c r="D453" s="19" t="s">
        <v>28730</v>
      </c>
      <c r="F453" s="27" t="s">
        <v>28731</v>
      </c>
      <c r="G453" s="19" t="s">
        <v>27343</v>
      </c>
      <c r="H453" s="19">
        <v>0</v>
      </c>
      <c r="I453" s="19" t="s">
        <v>23131</v>
      </c>
    </row>
    <row r="454" spans="1:9" ht="12.75">
      <c r="A454" s="19" t="s">
        <v>27200</v>
      </c>
      <c r="B454" s="19" t="str">
        <f t="shared" si="1"/>
        <v>P01350 - CONECTOR DE CAMPO TIPO FAST SC/APC VERDE (666.891)</v>
      </c>
      <c r="C454" s="19" t="s">
        <v>28732</v>
      </c>
      <c r="D454" s="19" t="s">
        <v>28733</v>
      </c>
      <c r="F454" s="27" t="s">
        <v>28734</v>
      </c>
      <c r="G454" s="19" t="s">
        <v>27238</v>
      </c>
      <c r="H454" s="19">
        <v>0</v>
      </c>
      <c r="I454" s="19" t="s">
        <v>23131</v>
      </c>
    </row>
    <row r="455" spans="1:9" ht="12.75">
      <c r="A455" s="19" t="s">
        <v>27209</v>
      </c>
      <c r="B455" s="19" t="str">
        <f t="shared" si="1"/>
        <v>P03087 - CORDÃO OPTICO SM BLI SC/APC - SC/APC (678.541)</v>
      </c>
      <c r="C455" s="19" t="s">
        <v>28735</v>
      </c>
      <c r="D455" s="19" t="s">
        <v>28736</v>
      </c>
      <c r="F455" s="27" t="s">
        <v>28737</v>
      </c>
      <c r="G455" s="19" t="s">
        <v>27238</v>
      </c>
      <c r="H455" s="19">
        <v>0</v>
      </c>
      <c r="I455" s="19" t="s">
        <v>23131</v>
      </c>
    </row>
    <row r="456" spans="1:9" ht="12.75">
      <c r="A456" s="19" t="s">
        <v>27197</v>
      </c>
      <c r="B456" s="19" t="str">
        <f t="shared" si="1"/>
        <v>P02074 - FIXA FIO PRETO PREGO AÇO 0,75MM 18X20 (682.501)</v>
      </c>
      <c r="C456" s="19" t="s">
        <v>28738</v>
      </c>
      <c r="D456" s="19" t="s">
        <v>28739</v>
      </c>
      <c r="F456" s="27" t="s">
        <v>28740</v>
      </c>
      <c r="G456" s="19" t="s">
        <v>27238</v>
      </c>
      <c r="H456" s="19">
        <v>0</v>
      </c>
      <c r="I456" s="19" t="s">
        <v>23131</v>
      </c>
    </row>
    <row r="457" spans="1:9" ht="12.75">
      <c r="A457" s="19" t="s">
        <v>27215</v>
      </c>
      <c r="B457" s="19" t="str">
        <f t="shared" si="1"/>
        <v>P02741 - BUCHA FIX D8 (002.931)</v>
      </c>
      <c r="C457" s="19" t="s">
        <v>28741</v>
      </c>
      <c r="D457" s="19" t="s">
        <v>28742</v>
      </c>
      <c r="F457" s="27" t="s">
        <v>28743</v>
      </c>
      <c r="G457" s="19" t="s">
        <v>27238</v>
      </c>
      <c r="H457" s="19">
        <v>0</v>
      </c>
      <c r="I457" s="19" t="s">
        <v>23131</v>
      </c>
    </row>
    <row r="458" spans="1:9" ht="12.75">
      <c r="A458" s="19" t="s">
        <v>27203</v>
      </c>
      <c r="B458" s="19" t="str">
        <f t="shared" si="1"/>
        <v>P03110 - PARAFUSO AA FD CH GALV 1/4 (679.541)</v>
      </c>
      <c r="C458" s="19" t="s">
        <v>28744</v>
      </c>
      <c r="D458" s="19" t="s">
        <v>28745</v>
      </c>
      <c r="F458" s="27" t="s">
        <v>28746</v>
      </c>
      <c r="G458" s="19" t="s">
        <v>27238</v>
      </c>
      <c r="H458" s="19">
        <v>0</v>
      </c>
      <c r="I458" s="19" t="s">
        <v>23131</v>
      </c>
    </row>
    <row r="459" spans="1:9" ht="12.75">
      <c r="A459" s="19" t="s">
        <v>27206</v>
      </c>
      <c r="B459" s="19" t="str">
        <f t="shared" si="1"/>
        <v>P00890 - PROTETOR DE EMENDA DE FIBRA 60X1,5MM (TUBETE) (676.281)</v>
      </c>
      <c r="C459" s="19" t="s">
        <v>28747</v>
      </c>
      <c r="D459" s="19" t="s">
        <v>28748</v>
      </c>
      <c r="F459" s="27" t="s">
        <v>28749</v>
      </c>
      <c r="G459" s="19" t="s">
        <v>27238</v>
      </c>
      <c r="H459" s="19">
        <v>0</v>
      </c>
      <c r="I459" s="19" t="s">
        <v>23131</v>
      </c>
    </row>
    <row r="460" spans="1:9" ht="12.75">
      <c r="A460" s="19" t="s">
        <v>27212</v>
      </c>
      <c r="B460" s="19" t="str">
        <f t="shared" si="1"/>
        <v>P00253 - FITA AUTO FUSÃO (675.051)</v>
      </c>
      <c r="C460" s="19" t="s">
        <v>28750</v>
      </c>
      <c r="D460" s="19" t="s">
        <v>28751</v>
      </c>
      <c r="F460" s="27" t="s">
        <v>28752</v>
      </c>
      <c r="G460" s="19" t="s">
        <v>28306</v>
      </c>
      <c r="H460" s="19">
        <v>0</v>
      </c>
      <c r="I460" s="19" t="s">
        <v>23131</v>
      </c>
    </row>
    <row r="461" spans="1:9" ht="12.75">
      <c r="A461" s="19" t="s">
        <v>28753</v>
      </c>
      <c r="B461" s="19" t="str">
        <f t="shared" si="1"/>
        <v>VT113 - CONJUNTO CAPRE BR 16,1/17,1MM CB-TS (326149)</v>
      </c>
      <c r="C461" s="19" t="s">
        <v>28754</v>
      </c>
      <c r="D461" s="19" t="s">
        <v>28755</v>
      </c>
      <c r="F461" s="27" t="s">
        <v>28756</v>
      </c>
      <c r="G461" s="19" t="s">
        <v>27343</v>
      </c>
      <c r="H461" s="19">
        <v>0</v>
      </c>
      <c r="I461" s="19" t="s">
        <v>27239</v>
      </c>
    </row>
    <row r="462" spans="1:9" ht="12.75">
      <c r="A462" s="19" t="s">
        <v>28757</v>
      </c>
      <c r="B462" s="19" t="str">
        <f t="shared" si="1"/>
        <v>VT114 - ANEL DISTRIBUICAO EXTERNO AGFE DUPLO (300231)</v>
      </c>
      <c r="C462" s="19" t="s">
        <v>28758</v>
      </c>
      <c r="D462" s="19" t="s">
        <v>28759</v>
      </c>
      <c r="F462" s="27" t="s">
        <v>28760</v>
      </c>
      <c r="G462" s="19" t="s">
        <v>27238</v>
      </c>
      <c r="H462" s="19">
        <v>0</v>
      </c>
      <c r="I462" s="19" t="s">
        <v>27239</v>
      </c>
    </row>
    <row r="463" spans="1:9" ht="12.75">
      <c r="A463" s="19" t="s">
        <v>28761</v>
      </c>
      <c r="B463" s="19" t="str">
        <f t="shared" si="1"/>
        <v>VT115 - CABO OPTIC DP G657 EX 4 FIBR CIR (301217)</v>
      </c>
      <c r="C463" s="19" t="s">
        <v>28762</v>
      </c>
      <c r="D463" s="19" t="s">
        <v>28763</v>
      </c>
      <c r="F463" s="27" t="s">
        <v>28764</v>
      </c>
      <c r="G463" s="19" t="s">
        <v>27376</v>
      </c>
      <c r="H463" s="19">
        <v>0</v>
      </c>
      <c r="I463" s="19" t="s">
        <v>27239</v>
      </c>
    </row>
    <row r="464" spans="1:9" ht="12.75">
      <c r="A464" s="19" t="s">
        <v>28765</v>
      </c>
      <c r="B464" s="19" t="str">
        <f t="shared" si="1"/>
        <v>VT116 - CABO TEL OPT CFOA-SM-AS-200-S-24 AEREO (300531)</v>
      </c>
      <c r="C464" s="19" t="s">
        <v>28766</v>
      </c>
      <c r="D464" s="19" t="s">
        <v>28767</v>
      </c>
      <c r="F464" s="27" t="s">
        <v>28768</v>
      </c>
      <c r="G464" s="19" t="s">
        <v>27376</v>
      </c>
      <c r="H464" s="19">
        <v>0</v>
      </c>
      <c r="I464" s="19" t="s">
        <v>27239</v>
      </c>
    </row>
    <row r="465" spans="1:9" ht="12.75">
      <c r="A465" s="19" t="s">
        <v>28769</v>
      </c>
      <c r="B465" s="19" t="str">
        <f t="shared" si="1"/>
        <v>VT117 - CABO TEL OPT CFOA-SM-AS-200-S-72 AEREO (306170)</v>
      </c>
      <c r="C465" s="19" t="s">
        <v>28770</v>
      </c>
      <c r="D465" s="19" t="s">
        <v>28771</v>
      </c>
      <c r="F465" s="27" t="s">
        <v>28772</v>
      </c>
      <c r="G465" s="19" t="s">
        <v>27376</v>
      </c>
      <c r="H465" s="19">
        <v>0</v>
      </c>
      <c r="I465" s="19" t="s">
        <v>27239</v>
      </c>
    </row>
    <row r="466" spans="1:9" ht="12.75">
      <c r="A466" s="19" t="s">
        <v>28773</v>
      </c>
      <c r="B466" s="19" t="str">
        <f t="shared" si="1"/>
        <v>VT118 - CABO TEL OPT CFOI-BLI-EO-08 INT 8F (319913)</v>
      </c>
      <c r="C466" s="19" t="s">
        <v>28774</v>
      </c>
      <c r="D466" s="19" t="s">
        <v>28775</v>
      </c>
      <c r="F466" s="27" t="s">
        <v>28776</v>
      </c>
      <c r="G466" s="19" t="s">
        <v>27376</v>
      </c>
      <c r="H466" s="19">
        <v>0</v>
      </c>
      <c r="I466" s="19" t="s">
        <v>27239</v>
      </c>
    </row>
    <row r="467" spans="1:9" ht="12.75">
      <c r="A467" s="19" t="s">
        <v>28777</v>
      </c>
      <c r="B467" s="19" t="str">
        <f t="shared" si="1"/>
        <v>VT119 - CAIXA DIST OPT CDOE-48F/8DROP C/SPL SLIM (331875)</v>
      </c>
      <c r="C467" s="19" t="s">
        <v>28778</v>
      </c>
      <c r="D467" s="19" t="s">
        <v>28779</v>
      </c>
      <c r="F467" s="27" t="s">
        <v>28780</v>
      </c>
      <c r="G467" s="19" t="s">
        <v>27238</v>
      </c>
      <c r="H467" s="19">
        <v>0</v>
      </c>
      <c r="I467" s="19" t="s">
        <v>27239</v>
      </c>
    </row>
    <row r="468" spans="1:9" ht="12.75">
      <c r="A468" s="19" t="s">
        <v>28781</v>
      </c>
      <c r="B468" s="19" t="str">
        <f t="shared" si="1"/>
        <v>VT120 - CAIXA DIST OPT E 8 SLIM A HUB (331876)</v>
      </c>
      <c r="C468" s="19" t="s">
        <v>28782</v>
      </c>
      <c r="D468" s="19" t="s">
        <v>28783</v>
      </c>
      <c r="F468" s="27" t="s">
        <v>28784</v>
      </c>
      <c r="G468" s="19" t="s">
        <v>27238</v>
      </c>
      <c r="H468" s="19">
        <v>0</v>
      </c>
      <c r="I468" s="19" t="s">
        <v>27239</v>
      </c>
    </row>
    <row r="469" spans="1:9" ht="12.75">
      <c r="A469" s="19" t="s">
        <v>28785</v>
      </c>
      <c r="B469" s="19" t="str">
        <f t="shared" si="1"/>
        <v>VT121 - CAIXA DISTR OPT I/A 16 SC/APC I (328028)</v>
      </c>
      <c r="C469" s="19" t="s">
        <v>28786</v>
      </c>
      <c r="D469" s="19" t="s">
        <v>28787</v>
      </c>
      <c r="F469" s="27" t="s">
        <v>28788</v>
      </c>
      <c r="G469" s="19" t="s">
        <v>27238</v>
      </c>
      <c r="H469" s="19">
        <v>0</v>
      </c>
      <c r="I469" s="19" t="s">
        <v>27239</v>
      </c>
    </row>
    <row r="470" spans="1:9" ht="12.75">
      <c r="A470" s="19" t="s">
        <v>28789</v>
      </c>
      <c r="B470" s="19" t="str">
        <f t="shared" si="1"/>
        <v>VT122 - CAIXA EMEN OPT AER/CORD 48-72 FBS 72F/A/C (312723)</v>
      </c>
      <c r="C470" s="19" t="s">
        <v>28790</v>
      </c>
      <c r="D470" s="19" t="s">
        <v>28791</v>
      </c>
      <c r="F470" s="27" t="s">
        <v>28792</v>
      </c>
      <c r="G470" s="19" t="s">
        <v>27343</v>
      </c>
      <c r="H470" s="19">
        <v>0</v>
      </c>
      <c r="I470" s="19" t="s">
        <v>27239</v>
      </c>
    </row>
    <row r="471" spans="1:9" ht="12.75">
      <c r="A471" s="19" t="s">
        <v>28793</v>
      </c>
      <c r="B471" s="19" t="str">
        <f t="shared" si="1"/>
        <v>VT123 - CAIXA EMEN OPT AER/CORD ATE 12FBS 12F/A/ (312481)</v>
      </c>
      <c r="C471" s="19" t="s">
        <v>28794</v>
      </c>
      <c r="D471" s="19" t="s">
        <v>28795</v>
      </c>
      <c r="F471" s="27" t="s">
        <v>28796</v>
      </c>
      <c r="G471" s="19" t="s">
        <v>27343</v>
      </c>
      <c r="H471" s="19">
        <v>0</v>
      </c>
      <c r="I471" s="19" t="s">
        <v>27239</v>
      </c>
    </row>
    <row r="472" spans="1:9" ht="12.75">
      <c r="A472" s="19" t="s">
        <v>28797</v>
      </c>
      <c r="B472" s="19" t="str">
        <f t="shared" si="1"/>
        <v>VT124 - CAIXA EMEN OPT ATE 336F SUBT/AER FA-T (321406)</v>
      </c>
      <c r="C472" s="19" t="s">
        <v>28798</v>
      </c>
      <c r="D472" s="19" t="s">
        <v>28799</v>
      </c>
      <c r="F472" s="27" t="s">
        <v>28800</v>
      </c>
      <c r="G472" s="19" t="s">
        <v>27343</v>
      </c>
      <c r="H472" s="19">
        <v>0</v>
      </c>
      <c r="I472" s="19" t="s">
        <v>27239</v>
      </c>
    </row>
    <row r="473" spans="1:9" ht="12.75">
      <c r="A473" s="19" t="s">
        <v>28801</v>
      </c>
      <c r="B473" s="19" t="str">
        <f t="shared" si="1"/>
        <v>VT125 - CAIXA EMEN OPT SUBT ATE 12FBS 12F/S (300756)</v>
      </c>
      <c r="C473" s="19" t="s">
        <v>28802</v>
      </c>
      <c r="D473" s="19" t="s">
        <v>28803</v>
      </c>
      <c r="F473" s="27" t="s">
        <v>28804</v>
      </c>
      <c r="G473" s="19" t="s">
        <v>27343</v>
      </c>
      <c r="H473" s="19">
        <v>0</v>
      </c>
      <c r="I473" s="19" t="s">
        <v>27239</v>
      </c>
    </row>
    <row r="474" spans="1:9" ht="12.75">
      <c r="A474" s="19" t="s">
        <v>28805</v>
      </c>
      <c r="B474" s="19" t="str">
        <f t="shared" si="1"/>
        <v>VT126 - CORDOALHA RD EXT ACO ALUMINO 4,8MM 3F (318809)</v>
      </c>
      <c r="C474" s="19" t="s">
        <v>28806</v>
      </c>
      <c r="D474" s="19" t="s">
        <v>28807</v>
      </c>
      <c r="F474" s="27" t="s">
        <v>28808</v>
      </c>
      <c r="G474" s="19" t="s">
        <v>27376</v>
      </c>
      <c r="H474" s="19">
        <v>0</v>
      </c>
      <c r="I474" s="19" t="s">
        <v>27239</v>
      </c>
    </row>
    <row r="475" spans="1:9" ht="12.75">
      <c r="A475" s="19" t="s">
        <v>28809</v>
      </c>
      <c r="B475" s="19" t="str">
        <f t="shared" si="1"/>
        <v>VT127 - DIVISOR OPT INDIVIDUAL 1:2 SEM CONECTOR (324623)</v>
      </c>
      <c r="C475" s="19" t="s">
        <v>28810</v>
      </c>
      <c r="D475" s="19" t="s">
        <v>28811</v>
      </c>
      <c r="F475" s="27" t="s">
        <v>28812</v>
      </c>
      <c r="G475" s="19" t="s">
        <v>27238</v>
      </c>
      <c r="H475" s="19">
        <v>0</v>
      </c>
      <c r="I475" s="19" t="s">
        <v>27239</v>
      </c>
    </row>
    <row r="476" spans="1:9" ht="12.75">
      <c r="A476" s="19" t="s">
        <v>28813</v>
      </c>
      <c r="B476" s="19" t="str">
        <f t="shared" si="1"/>
        <v>VT128 - PLAQUETA IDENTIFIC CABO OPT (300494)</v>
      </c>
      <c r="C476" s="19" t="s">
        <v>28814</v>
      </c>
      <c r="D476" s="19" t="s">
        <v>28815</v>
      </c>
      <c r="F476" s="27" t="s">
        <v>28816</v>
      </c>
      <c r="G476" s="19" t="s">
        <v>27238</v>
      </c>
      <c r="H476" s="19">
        <v>0</v>
      </c>
      <c r="I476" s="19" t="s">
        <v>27239</v>
      </c>
    </row>
    <row r="477" spans="1:9" ht="12.75">
      <c r="A477" s="19" t="s">
        <v>28817</v>
      </c>
      <c r="B477" s="19" t="str">
        <f t="shared" si="1"/>
        <v>VT129 - TAMPA CIRCULAR 703M (327896)</v>
      </c>
      <c r="C477" s="19" t="s">
        <v>28818</v>
      </c>
      <c r="D477" s="19" t="s">
        <v>28819</v>
      </c>
      <c r="F477" s="27" t="s">
        <v>28820</v>
      </c>
      <c r="G477" s="19" t="s">
        <v>27238</v>
      </c>
      <c r="H477" s="19">
        <v>0</v>
      </c>
      <c r="I477" s="19" t="s">
        <v>27239</v>
      </c>
    </row>
    <row r="478" spans="1:9" ht="12.75">
      <c r="A478" s="19" t="s">
        <v>28821</v>
      </c>
      <c r="B478" s="19" t="str">
        <f t="shared" si="1"/>
        <v>VT130 - TAMPA CIRCULAR 703MM R3 (327789)</v>
      </c>
      <c r="C478" s="19" t="s">
        <v>28822</v>
      </c>
      <c r="D478" s="19" t="s">
        <v>28823</v>
      </c>
      <c r="F478" s="27" t="s">
        <v>28824</v>
      </c>
      <c r="G478" s="19" t="s">
        <v>27238</v>
      </c>
      <c r="H478" s="19">
        <v>0</v>
      </c>
      <c r="I478" s="19" t="s">
        <v>27239</v>
      </c>
    </row>
    <row r="479" spans="1:9" ht="12.75">
      <c r="A479" s="27" t="s">
        <v>28825</v>
      </c>
      <c r="B479" s="19" t="str">
        <f t="shared" si="1"/>
        <v>VT131 - TAMPA CIRCULAR 74 CM R1 (327786)</v>
      </c>
      <c r="C479" s="19" t="s">
        <v>28826</v>
      </c>
      <c r="D479" s="19" t="s">
        <v>28827</v>
      </c>
      <c r="F479" s="27" t="s">
        <v>28828</v>
      </c>
      <c r="G479" s="19" t="s">
        <v>27238</v>
      </c>
      <c r="H479" s="19">
        <v>0</v>
      </c>
      <c r="I479" s="19" t="s">
        <v>27239</v>
      </c>
    </row>
    <row r="480" spans="1:9" ht="12.75">
      <c r="A480" s="19" t="s">
        <v>28829</v>
      </c>
      <c r="B480" s="19" t="str">
        <f t="shared" si="1"/>
        <v>VT132 - TAMPA RETANGULAR 63CMX39CM R1 (327788)</v>
      </c>
      <c r="C480" s="19" t="s">
        <v>28830</v>
      </c>
      <c r="D480" s="19" t="s">
        <v>28831</v>
      </c>
      <c r="F480" s="27" t="s">
        <v>28832</v>
      </c>
      <c r="G480" s="19" t="s">
        <v>27238</v>
      </c>
      <c r="H480" s="19">
        <v>0</v>
      </c>
      <c r="I480" s="19" t="s">
        <v>27239</v>
      </c>
    </row>
  </sheetData>
  <autoFilter ref="A1:I355" xr:uid="{00000000-0009-0000-0000-000017000000}"/>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D5"/>
  <sheetViews>
    <sheetView workbookViewId="0"/>
  </sheetViews>
  <sheetFormatPr defaultColWidth="12.5703125" defaultRowHeight="15.75" customHeight="1"/>
  <cols>
    <col min="1" max="1" width="8.5703125" customWidth="1"/>
    <col min="2" max="2" width="22.7109375" customWidth="1"/>
  </cols>
  <sheetData>
    <row r="1" spans="1:4">
      <c r="A1" s="91" t="s">
        <v>28833</v>
      </c>
      <c r="B1" s="91" t="s">
        <v>28834</v>
      </c>
      <c r="C1" s="91" t="s">
        <v>28835</v>
      </c>
      <c r="D1" s="91" t="s">
        <v>28836</v>
      </c>
    </row>
    <row r="2" spans="1:4">
      <c r="A2" s="6">
        <v>1</v>
      </c>
      <c r="B2" s="92" t="s">
        <v>28837</v>
      </c>
      <c r="C2" s="3" t="s">
        <v>28838</v>
      </c>
      <c r="D2" s="93" t="s">
        <v>28839</v>
      </c>
    </row>
    <row r="3" spans="1:4">
      <c r="A3" s="6">
        <v>2</v>
      </c>
      <c r="B3" s="92" t="s">
        <v>28840</v>
      </c>
      <c r="C3" s="3" t="s">
        <v>28841</v>
      </c>
      <c r="D3" s="93" t="s">
        <v>17443</v>
      </c>
    </row>
    <row r="4" spans="1:4">
      <c r="A4" s="19">
        <v>3</v>
      </c>
      <c r="B4" s="19" t="s">
        <v>28842</v>
      </c>
      <c r="C4" s="19" t="s">
        <v>28843</v>
      </c>
      <c r="D4" s="19" t="s">
        <v>28839</v>
      </c>
    </row>
    <row r="5" spans="1:4">
      <c r="A5" s="19">
        <v>4</v>
      </c>
      <c r="B5" s="19" t="s">
        <v>28844</v>
      </c>
      <c r="C5" s="19" t="s">
        <v>28845</v>
      </c>
      <c r="D5" s="19" t="s">
        <v>28839</v>
      </c>
    </row>
  </sheetData>
  <hyperlinks>
    <hyperlink ref="B2" r:id="rId1" xr:uid="{00000000-0004-0000-1800-000000000000}"/>
    <hyperlink ref="B3" r:id="rId2" xr:uid="{00000000-0004-0000-1800-000001000000}"/>
  </hyperlink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D7"/>
  <sheetViews>
    <sheetView workbookViewId="0"/>
  </sheetViews>
  <sheetFormatPr defaultColWidth="12.5703125" defaultRowHeight="15.75" customHeight="1"/>
  <cols>
    <col min="2" max="2" width="15" customWidth="1"/>
    <col min="3" max="3" width="16.85546875" customWidth="1"/>
    <col min="4" max="4" width="112.140625" customWidth="1"/>
  </cols>
  <sheetData>
    <row r="1" spans="1:4">
      <c r="A1" s="91" t="s">
        <v>28846</v>
      </c>
      <c r="B1" s="91" t="s">
        <v>28835</v>
      </c>
      <c r="C1" s="91" t="s">
        <v>28847</v>
      </c>
      <c r="D1" s="91" t="s">
        <v>28848</v>
      </c>
    </row>
    <row r="2" spans="1:4">
      <c r="A2" s="19">
        <v>1</v>
      </c>
      <c r="B2" s="19" t="s">
        <v>28849</v>
      </c>
      <c r="C2" s="19" t="s">
        <v>16471</v>
      </c>
      <c r="D2" s="19" t="s">
        <v>28850</v>
      </c>
    </row>
    <row r="3" spans="1:4">
      <c r="A3" s="19" t="s">
        <v>28851</v>
      </c>
      <c r="B3" s="19" t="s">
        <v>28852</v>
      </c>
      <c r="C3" s="19" t="s">
        <v>28853</v>
      </c>
      <c r="D3" s="19" t="s">
        <v>28854</v>
      </c>
    </row>
    <row r="4" spans="1:4">
      <c r="A4" s="19" t="s">
        <v>28855</v>
      </c>
      <c r="B4" s="19" t="s">
        <v>28856</v>
      </c>
      <c r="C4" s="19" t="s">
        <v>28856</v>
      </c>
      <c r="D4" s="19" t="s">
        <v>28857</v>
      </c>
    </row>
    <row r="5" spans="1:4">
      <c r="A5" s="19" t="s">
        <v>28858</v>
      </c>
      <c r="B5" s="19" t="s">
        <v>28859</v>
      </c>
      <c r="C5" s="19" t="s">
        <v>28860</v>
      </c>
      <c r="D5" s="19" t="s">
        <v>28861</v>
      </c>
    </row>
    <row r="6" spans="1:4">
      <c r="A6" s="19" t="s">
        <v>28862</v>
      </c>
      <c r="B6" s="19" t="s">
        <v>28863</v>
      </c>
      <c r="C6" s="19" t="s">
        <v>28864</v>
      </c>
      <c r="D6" s="19" t="s">
        <v>28865</v>
      </c>
    </row>
    <row r="7" spans="1:4">
      <c r="A7" s="19" t="s">
        <v>28866</v>
      </c>
      <c r="B7" s="19" t="s">
        <v>28867</v>
      </c>
      <c r="C7" s="19" t="s">
        <v>28868</v>
      </c>
      <c r="D7" s="19" t="s">
        <v>28869</v>
      </c>
    </row>
  </sheetData>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D17"/>
  <sheetViews>
    <sheetView workbookViewId="0"/>
  </sheetViews>
  <sheetFormatPr defaultColWidth="12.5703125" defaultRowHeight="15.75" customHeight="1"/>
  <cols>
    <col min="2" max="2" width="15" customWidth="1"/>
    <col min="3" max="3" width="15.140625" customWidth="1"/>
    <col min="4" max="4" width="112.140625" customWidth="1"/>
  </cols>
  <sheetData>
    <row r="1" spans="1:4">
      <c r="A1" s="91" t="s">
        <v>28846</v>
      </c>
      <c r="B1" s="91" t="s">
        <v>28835</v>
      </c>
      <c r="C1" s="91" t="s">
        <v>28847</v>
      </c>
      <c r="D1" s="91" t="s">
        <v>28848</v>
      </c>
    </row>
    <row r="2" spans="1:4">
      <c r="A2" s="19">
        <v>1</v>
      </c>
      <c r="B2" s="19" t="s">
        <v>23190</v>
      </c>
      <c r="C2" s="19" t="s">
        <v>23190</v>
      </c>
      <c r="D2" s="19"/>
    </row>
    <row r="3" spans="1:4">
      <c r="A3" s="19">
        <v>2</v>
      </c>
      <c r="B3" s="19" t="s">
        <v>28870</v>
      </c>
      <c r="C3" s="19" t="s">
        <v>17442</v>
      </c>
    </row>
    <row r="4" spans="1:4">
      <c r="A4" s="19">
        <v>3</v>
      </c>
      <c r="B4" s="19" t="s">
        <v>28856</v>
      </c>
      <c r="C4" s="19" t="s">
        <v>28856</v>
      </c>
    </row>
    <row r="5" spans="1:4">
      <c r="A5" s="19">
        <v>4</v>
      </c>
      <c r="B5" s="19" t="s">
        <v>28871</v>
      </c>
      <c r="C5" s="19" t="s">
        <v>28871</v>
      </c>
    </row>
    <row r="6" spans="1:4">
      <c r="A6" s="19">
        <v>5</v>
      </c>
      <c r="B6" s="19" t="s">
        <v>17473</v>
      </c>
      <c r="C6" s="19" t="s">
        <v>17473</v>
      </c>
    </row>
    <row r="7" spans="1:4">
      <c r="A7" s="19">
        <v>6</v>
      </c>
      <c r="B7" s="19" t="s">
        <v>1</v>
      </c>
      <c r="C7" s="19" t="s">
        <v>1</v>
      </c>
    </row>
    <row r="8" spans="1:4">
      <c r="A8" s="19">
        <v>7</v>
      </c>
      <c r="B8" s="19" t="s">
        <v>4</v>
      </c>
      <c r="C8" s="19" t="s">
        <v>28872</v>
      </c>
      <c r="D8" s="19"/>
    </row>
    <row r="9" spans="1:4">
      <c r="A9" s="19">
        <v>8</v>
      </c>
      <c r="B9" s="19" t="s">
        <v>28873</v>
      </c>
      <c r="C9" s="19" t="s">
        <v>12</v>
      </c>
      <c r="D9" s="19"/>
    </row>
    <row r="10" spans="1:4">
      <c r="A10" s="19">
        <v>9</v>
      </c>
      <c r="B10" s="19" t="s">
        <v>28874</v>
      </c>
      <c r="C10" s="19" t="s">
        <v>16</v>
      </c>
      <c r="D10" s="19"/>
    </row>
    <row r="11" spans="1:4">
      <c r="C11" s="19"/>
      <c r="D11" s="19"/>
    </row>
    <row r="12" spans="1:4">
      <c r="A12" s="19"/>
      <c r="B12" s="19"/>
      <c r="C12" s="19"/>
      <c r="D12" s="19"/>
    </row>
    <row r="13" spans="1:4">
      <c r="A13" s="19"/>
      <c r="B13" s="19"/>
      <c r="C13" s="19"/>
      <c r="D13" s="19"/>
    </row>
    <row r="14" spans="1:4">
      <c r="A14" s="19"/>
      <c r="B14" s="19"/>
      <c r="C14" s="19"/>
      <c r="D14" s="19"/>
    </row>
    <row r="15" spans="1:4">
      <c r="A15" s="19"/>
      <c r="B15" s="19"/>
      <c r="C15" s="19"/>
      <c r="D15" s="19"/>
    </row>
    <row r="16" spans="1:4">
      <c r="A16" s="19"/>
      <c r="B16" s="19"/>
      <c r="C16" s="19"/>
      <c r="D16" s="19"/>
    </row>
    <row r="17" spans="1:4">
      <c r="A17" s="19"/>
      <c r="B17" s="19"/>
      <c r="C17" s="19"/>
      <c r="D17" s="19"/>
    </row>
  </sheetData>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D17"/>
  <sheetViews>
    <sheetView workbookViewId="0"/>
  </sheetViews>
  <sheetFormatPr defaultColWidth="12.5703125" defaultRowHeight="15.75" customHeight="1"/>
  <cols>
    <col min="2" max="2" width="21.7109375" customWidth="1"/>
    <col min="3" max="3" width="15.140625" customWidth="1"/>
    <col min="4" max="4" width="112.140625" customWidth="1"/>
  </cols>
  <sheetData>
    <row r="1" spans="1:4">
      <c r="A1" s="91" t="s">
        <v>28846</v>
      </c>
      <c r="B1" s="91" t="s">
        <v>28835</v>
      </c>
      <c r="C1" s="91" t="s">
        <v>28847</v>
      </c>
      <c r="D1" s="91" t="s">
        <v>28848</v>
      </c>
    </row>
    <row r="2" spans="1:4">
      <c r="A2" s="19">
        <v>1</v>
      </c>
      <c r="B2" s="19" t="s">
        <v>28875</v>
      </c>
      <c r="C2" s="19" t="s">
        <v>28876</v>
      </c>
      <c r="D2" s="19"/>
    </row>
    <row r="3" spans="1:4">
      <c r="A3" s="19">
        <v>2</v>
      </c>
      <c r="B3" s="19" t="s">
        <v>28877</v>
      </c>
      <c r="C3" s="19" t="s">
        <v>28878</v>
      </c>
    </row>
    <row r="4" spans="1:4">
      <c r="A4" s="19">
        <v>3</v>
      </c>
      <c r="B4" s="19" t="s">
        <v>28879</v>
      </c>
      <c r="C4" s="19" t="s">
        <v>28880</v>
      </c>
    </row>
    <row r="8" spans="1:4">
      <c r="D8" s="19"/>
    </row>
    <row r="9" spans="1:4">
      <c r="D9" s="19"/>
    </row>
    <row r="10" spans="1:4">
      <c r="D10" s="19"/>
    </row>
    <row r="11" spans="1:4">
      <c r="C11" s="19"/>
      <c r="D11" s="19"/>
    </row>
    <row r="12" spans="1:4">
      <c r="A12" s="19"/>
      <c r="B12" s="19"/>
      <c r="C12" s="19"/>
      <c r="D12" s="19"/>
    </row>
    <row r="13" spans="1:4">
      <c r="A13" s="19"/>
      <c r="B13" s="19"/>
      <c r="C13" s="19"/>
      <c r="D13" s="19"/>
    </row>
    <row r="14" spans="1:4">
      <c r="A14" s="19"/>
      <c r="B14" s="19"/>
      <c r="C14" s="19"/>
      <c r="D14" s="19"/>
    </row>
    <row r="15" spans="1:4">
      <c r="A15" s="19"/>
      <c r="B15" s="19"/>
      <c r="C15" s="19"/>
      <c r="D15" s="19"/>
    </row>
    <row r="16" spans="1:4">
      <c r="A16" s="19"/>
      <c r="B16" s="19"/>
      <c r="C16" s="19"/>
      <c r="D16" s="19"/>
    </row>
    <row r="17" spans="1:4">
      <c r="A17" s="19"/>
      <c r="B17" s="19"/>
      <c r="C17" s="19"/>
      <c r="D17" s="19"/>
    </row>
  </sheetData>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D2"/>
  <sheetViews>
    <sheetView tabSelected="1" workbookViewId="0"/>
  </sheetViews>
  <sheetFormatPr defaultColWidth="12.5703125" defaultRowHeight="15.75" customHeight="1"/>
  <cols>
    <col min="3" max="3" width="14.5703125" customWidth="1"/>
  </cols>
  <sheetData>
    <row r="1" spans="1:4">
      <c r="A1" s="91" t="s">
        <v>28881</v>
      </c>
      <c r="B1" s="91" t="s">
        <v>27228</v>
      </c>
      <c r="C1" s="91" t="s">
        <v>1685</v>
      </c>
      <c r="D1" s="91" t="s">
        <v>20</v>
      </c>
    </row>
    <row r="2" spans="1:4">
      <c r="A2" s="94">
        <v>1</v>
      </c>
      <c r="B2" s="95"/>
      <c r="C2" s="55" t="s">
        <v>23689</v>
      </c>
      <c r="D2" s="96" t="s">
        <v>23733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29</vt:i4>
      </vt:variant>
      <vt:variant>
        <vt:lpstr>Intervalos Nomeados</vt:lpstr>
      </vt:variant>
      <vt:variant>
        <vt:i4>2</vt:i4>
      </vt:variant>
    </vt:vector>
  </HeadingPairs>
  <TitlesOfParts>
    <vt:vector size="31" baseType="lpstr">
      <vt:lpstr>Os</vt:lpstr>
      <vt:lpstr>CaixaAlares</vt:lpstr>
      <vt:lpstr>ImportaCaixa</vt:lpstr>
      <vt:lpstr>LancaAlares</vt:lpstr>
      <vt:lpstr>Din_OS</vt:lpstr>
      <vt:lpstr>Tabela</vt:lpstr>
      <vt:lpstr>Motivo</vt:lpstr>
      <vt:lpstr>TpMov</vt:lpstr>
      <vt:lpstr>Din_Pareto</vt:lpstr>
      <vt:lpstr>Tab_Contrato</vt:lpstr>
      <vt:lpstr>Tab_Obras</vt:lpstr>
      <vt:lpstr>Tab_Responsavel</vt:lpstr>
      <vt:lpstr>Tab_Produtos</vt:lpstr>
      <vt:lpstr>Tab_Cidades</vt:lpstr>
      <vt:lpstr>Tab_StatusOperacao</vt:lpstr>
      <vt:lpstr>Tab_StatusMedicao</vt:lpstr>
      <vt:lpstr>Indicadores</vt:lpstr>
      <vt:lpstr>TAB Indicadores</vt:lpstr>
      <vt:lpstr>Tabela dinâmica 1</vt:lpstr>
      <vt:lpstr>Equipes</vt:lpstr>
      <vt:lpstr>Giro</vt:lpstr>
      <vt:lpstr>Movimentacao</vt:lpstr>
      <vt:lpstr>ItensMovimentacao</vt:lpstr>
      <vt:lpstr>CadMaterial</vt:lpstr>
      <vt:lpstr>Usuarios</vt:lpstr>
      <vt:lpstr>Menu</vt:lpstr>
      <vt:lpstr>MenuCadastros</vt:lpstr>
      <vt:lpstr>MenuConsultas</vt:lpstr>
      <vt:lpstr>Parametros</vt:lpstr>
      <vt:lpstr>IntervaloNomeado1</vt:lpstr>
      <vt:lpstr>IntervaloNomeado2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 Ávila</cp:lastModifiedBy>
  <dcterms:modified xsi:type="dcterms:W3CDTF">2025-12-11T20:41:08Z</dcterms:modified>
</cp:coreProperties>
</file>